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omments74.xml" ContentType="application/vnd.openxmlformats-officedocument.spreadsheetml.comments+xml"/>
  <Override PartName="/xl/comments75.xml" ContentType="application/vnd.openxmlformats-officedocument.spreadsheetml.comments+xml"/>
  <Override PartName="/xl/comments76.xml" ContentType="application/vnd.openxmlformats-officedocument.spreadsheetml.comments+xml"/>
  <Override PartName="/xl/comments77.xml" ContentType="application/vnd.openxmlformats-officedocument.spreadsheetml.comments+xml"/>
  <Override PartName="/xl/comments78.xml" ContentType="application/vnd.openxmlformats-officedocument.spreadsheetml.comments+xml"/>
  <Override PartName="/xl/comments79.xml" ContentType="application/vnd.openxmlformats-officedocument.spreadsheetml.comments+xml"/>
  <Override PartName="/xl/comments80.xml" ContentType="application/vnd.openxmlformats-officedocument.spreadsheetml.comments+xml"/>
  <Override PartName="/xl/comments81.xml" ContentType="application/vnd.openxmlformats-officedocument.spreadsheetml.comments+xml"/>
  <Override PartName="/xl/comments82.xml" ContentType="application/vnd.openxmlformats-officedocument.spreadsheetml.comments+xml"/>
  <Override PartName="/xl/comments83.xml" ContentType="application/vnd.openxmlformats-officedocument.spreadsheetml.comments+xml"/>
  <Override PartName="/xl/comments84.xml" ContentType="application/vnd.openxmlformats-officedocument.spreadsheetml.comments+xml"/>
  <Override PartName="/xl/comments85.xml" ContentType="application/vnd.openxmlformats-officedocument.spreadsheetml.comments+xml"/>
  <Override PartName="/xl/comments86.xml" ContentType="application/vnd.openxmlformats-officedocument.spreadsheetml.comments+xml"/>
  <Override PartName="/xl/comments87.xml" ContentType="application/vnd.openxmlformats-officedocument.spreadsheetml.comments+xml"/>
  <Override PartName="/xl/comments88.xml" ContentType="application/vnd.openxmlformats-officedocument.spreadsheetml.comments+xml"/>
  <Override PartName="/xl/comments89.xml" ContentType="application/vnd.openxmlformats-officedocument.spreadsheetml.comments+xml"/>
  <Override PartName="/xl/comments90.xml" ContentType="application/vnd.openxmlformats-officedocument.spreadsheetml.comments+xml"/>
  <Override PartName="/xl/comments91.xml" ContentType="application/vnd.openxmlformats-officedocument.spreadsheetml.comments+xml"/>
  <Override PartName="/xl/comments92.xml" ContentType="application/vnd.openxmlformats-officedocument.spreadsheetml.comments+xml"/>
  <Override PartName="/xl/comments93.xml" ContentType="application/vnd.openxmlformats-officedocument.spreadsheetml.comments+xml"/>
  <Override PartName="/xl/comments9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1126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vanya\Downloads\SMC\Документы\"/>
    </mc:Choice>
  </mc:AlternateContent>
  <xr:revisionPtr revIDLastSave="0" documentId="8_{60387FC8-9FEF-4960-933D-CC400315E368}" xr6:coauthVersionLast="40" xr6:coauthVersionMax="40" xr10:uidLastSave="{00000000-0000-0000-0000-000000000000}"/>
  <bookViews>
    <workbookView xWindow="32760" yWindow="32760" windowWidth="28800" windowHeight="12585" tabRatio="625"/>
  </bookViews>
  <sheets>
    <sheet name="К.М. 2" sheetId="1" r:id="rId1"/>
    <sheet name="К.М. 6 корп.2" sheetId="3" r:id="rId2"/>
    <sheet name="К.М. 5а" sheetId="2" r:id="rId3"/>
    <sheet name="К.М. 7" sheetId="4" r:id="rId4"/>
    <sheet name="К.М. 7а" sheetId="5" r:id="rId5"/>
    <sheet name="К.М. 9" sheetId="6" r:id="rId6"/>
    <sheet name="К.М. 11" sheetId="7" r:id="rId7"/>
    <sheet name="К.М. 13" sheetId="8" r:id="rId8"/>
    <sheet name="К.М. 15" sheetId="9" r:id="rId9"/>
    <sheet name="К.М. 17" sheetId="10" r:id="rId10"/>
    <sheet name="К.М. 21" sheetId="11" r:id="rId11"/>
    <sheet name="К.М. 8 корп.1" sheetId="12" r:id="rId12"/>
    <sheet name="К.М. 8 корп.2" sheetId="13" r:id="rId13"/>
    <sheet name="К.М. 8 корп.3" sheetId="14" r:id="rId14"/>
    <sheet name="К.М. 10 корп.1" sheetId="15" r:id="rId15"/>
    <sheet name="К.М. 10 корп.2" sheetId="16" r:id="rId16"/>
    <sheet name="К.М. 10 корп.3" sheetId="17" r:id="rId17"/>
    <sheet name="К.М. 12 корп.1" sheetId="18" r:id="rId18"/>
    <sheet name="К.М. 12 корп.2" sheetId="19" r:id="rId19"/>
    <sheet name="К.М. 12 корп.3" sheetId="20" r:id="rId20"/>
    <sheet name="К.М. 12 корп.4" sheetId="21" r:id="rId21"/>
    <sheet name="К.М. 16 корп.1" sheetId="22" r:id="rId22"/>
    <sheet name="К.М. 16 корп.2" sheetId="23" r:id="rId23"/>
    <sheet name="Л 4" sheetId="24" r:id="rId24"/>
    <sheet name="Л 5" sheetId="25" r:id="rId25"/>
    <sheet name="Л 6" sheetId="26" r:id="rId26"/>
    <sheet name="Л 6а" sheetId="27" r:id="rId27"/>
    <sheet name="Л 7" sheetId="31" r:id="rId28"/>
    <sheet name="Л 9" sheetId="32" r:id="rId29"/>
    <sheet name="Л 10" sheetId="35" r:id="rId30"/>
    <sheet name="Л 11" sheetId="36" r:id="rId31"/>
    <sheet name="Л 12" sheetId="37" r:id="rId32"/>
    <sheet name="Л 13" sheetId="38" r:id="rId33"/>
    <sheet name="Л 14" sheetId="28" r:id="rId34"/>
    <sheet name="Л 15" sheetId="39" r:id="rId35"/>
    <sheet name="Л 16" sheetId="40" r:id="rId36"/>
    <sheet name="Л 20" sheetId="46" r:id="rId37"/>
    <sheet name="Л 22" sheetId="103" r:id="rId38"/>
    <sheet name="Л 23" sheetId="43" r:id="rId39"/>
    <sheet name="Л 25" sheetId="44" r:id="rId40"/>
    <sheet name="Л 27" sheetId="45" r:id="rId41"/>
    <sheet name="Л 30" sheetId="92" r:id="rId42"/>
    <sheet name="Л 31" sheetId="94" r:id="rId43"/>
    <sheet name="Л 33" sheetId="47" r:id="rId44"/>
    <sheet name="Перв. 6" sheetId="53" r:id="rId45"/>
    <sheet name="Перв. 6 корп.2" sheetId="54" r:id="rId46"/>
    <sheet name="Перв. 6 корп.3" sheetId="51" r:id="rId47"/>
    <sheet name="Перв. 8" sheetId="56" r:id="rId48"/>
    <sheet name="Перв. 8 корп.2" sheetId="57" r:id="rId49"/>
    <sheet name="Перв. 8 корп.3" sheetId="58" r:id="rId50"/>
    <sheet name="Перв. 8 корп.4" sheetId="55" r:id="rId51"/>
    <sheet name="Перв. 8 корп.5" sheetId="60" r:id="rId52"/>
    <sheet name="Перв. 10" sheetId="61" r:id="rId53"/>
    <sheet name="Перв. 121а" sheetId="59" r:id="rId54"/>
    <sheet name="Пер.М. 1" sheetId="63" r:id="rId55"/>
    <sheet name="Пер.М. 3" sheetId="64" r:id="rId56"/>
    <sheet name="Пер.М. 9" sheetId="62" r:id="rId57"/>
    <sheet name="Пер.М. 11" sheetId="66" r:id="rId58"/>
    <sheet name="Прол.13 корп.1" sheetId="67" r:id="rId59"/>
    <sheet name="Прол. 13 корп.2" sheetId="65" r:id="rId60"/>
    <sheet name="Прол. 13 корп.3" sheetId="69" r:id="rId61"/>
    <sheet name="Прол. 15 корп.1" sheetId="68" r:id="rId62"/>
    <sheet name="Прол. 16" sheetId="70" r:id="rId63"/>
    <sheet name="Прол. 17" sheetId="71" r:id="rId64"/>
    <sheet name="Прол. 18" sheetId="72" r:id="rId65"/>
    <sheet name="Прол. 19" sheetId="73" r:id="rId66"/>
    <sheet name="Прол. 20" sheetId="74" r:id="rId67"/>
    <sheet name="Прол. 22" sheetId="75" r:id="rId68"/>
    <sheet name="Прол. 23" sheetId="76" r:id="rId69"/>
    <sheet name="Прол. 24" sheetId="77" r:id="rId70"/>
    <sheet name="Прол. 26" sheetId="78" r:id="rId71"/>
    <sheet name="Прол. 28" sheetId="79" r:id="rId72"/>
    <sheet name="Прол. 29" sheetId="80" r:id="rId73"/>
    <sheet name="Прол. 30 корп.1" sheetId="81" r:id="rId74"/>
    <sheet name="Прол. 30 корп.2" sheetId="82" r:id="rId75"/>
    <sheet name="Сорев. 2" sheetId="88" r:id="rId76"/>
    <sheet name="Сорев. 20" sheetId="83" r:id="rId77"/>
    <sheet name="Сорев. 22" sheetId="85" r:id="rId78"/>
    <sheet name="Сорев. 24" sheetId="86" r:id="rId79"/>
    <sheet name="Школ. 6" sheetId="87" r:id="rId80"/>
    <sheet name="Вокз. 7" sheetId="84" r:id="rId81"/>
    <sheet name="Кооп. 7" sheetId="89" r:id="rId82"/>
    <sheet name="Кооп. 9" sheetId="90" r:id="rId83"/>
    <sheet name="Запад. 8" sheetId="99" r:id="rId84"/>
    <sheet name="Запад. 15" sheetId="102" r:id="rId85"/>
    <sheet name="Калинина 24" sheetId="114" r:id="rId86"/>
    <sheet name="Приозерная 1" sheetId="115" r:id="rId87"/>
    <sheet name="Приозерная 2" sheetId="116" r:id="rId88"/>
    <sheet name="Приозерная 3" sheetId="122" r:id="rId89"/>
    <sheet name="Приозерная 4" sheetId="121" r:id="rId90"/>
    <sheet name="Приозерная 5" sheetId="120" r:id="rId91"/>
    <sheet name="Приозерная 6" sheetId="119" r:id="rId92"/>
    <sheet name="Приозерная 7" sheetId="118" r:id="rId93"/>
    <sheet name="Приозерная 8" sheetId="117" r:id="rId94"/>
  </sheets>
  <definedNames>
    <definedName name="_xlnm._FilterDatabase" localSheetId="80" hidden="1">'Вокз. 7'!$A$5:$I$83</definedName>
    <definedName name="_xlnm._FilterDatabase" localSheetId="84" hidden="1">'Запад. 15'!$A$5:$I$83</definedName>
    <definedName name="_xlnm._FilterDatabase" localSheetId="83" hidden="1">'Запад. 8'!$A$5:$I$83</definedName>
    <definedName name="_xlnm._FilterDatabase" localSheetId="14" hidden="1">'К.М. 10 корп.1'!$A$5:$I$339</definedName>
    <definedName name="_xlnm._FilterDatabase" localSheetId="15" hidden="1">'К.М. 10 корп.2'!$A$5:$J$128</definedName>
    <definedName name="_xlnm._FilterDatabase" localSheetId="16" hidden="1">'К.М. 10 корп.3'!$A$5:$J$202</definedName>
    <definedName name="_xlnm._FilterDatabase" localSheetId="6" hidden="1">'К.М. 11'!$A$5:$I$114</definedName>
    <definedName name="_xlnm._FilterDatabase" localSheetId="17" hidden="1">'К.М. 12 корп.1'!$A$5:$I$159</definedName>
    <definedName name="_xlnm._FilterDatabase" localSheetId="18" hidden="1">'К.М. 12 корп.2'!$A$5:$I$256</definedName>
    <definedName name="_xlnm._FilterDatabase" localSheetId="19" hidden="1">'К.М. 12 корп.3'!$A$5:$I$172</definedName>
    <definedName name="_xlnm._FilterDatabase" localSheetId="20" hidden="1">'К.М. 12 корп.4'!$A$5:$I$23</definedName>
    <definedName name="_xlnm._FilterDatabase" localSheetId="7" hidden="1">'К.М. 13'!$A$5:$I$165</definedName>
    <definedName name="_xlnm._FilterDatabase" localSheetId="8" hidden="1">'К.М. 15'!$A$5:$I$207</definedName>
    <definedName name="_xlnm._FilterDatabase" localSheetId="21" hidden="1">'К.М. 16 корп.1'!$A$5:$I$155</definedName>
    <definedName name="_xlnm._FilterDatabase" localSheetId="22" hidden="1">'К.М. 16 корп.2'!$A$5:$I$208</definedName>
    <definedName name="_xlnm._FilterDatabase" localSheetId="9" hidden="1">'К.М. 17'!$A$5:$I$156</definedName>
    <definedName name="_xlnm._FilterDatabase" localSheetId="0" hidden="1">'К.М. 2'!$A$5:$I$140</definedName>
    <definedName name="_xlnm._FilterDatabase" localSheetId="10" hidden="1">'К.М. 21'!$A$5:$I$304</definedName>
    <definedName name="_xlnm._FilterDatabase" localSheetId="2" hidden="1">'К.М. 5а'!$A$5:$I$314</definedName>
    <definedName name="_xlnm._FilterDatabase" localSheetId="1" hidden="1">'К.М. 6 корп.2'!$A$5:$I$165</definedName>
    <definedName name="_xlnm._FilterDatabase" localSheetId="3" hidden="1">'К.М. 7'!$A$5:$I$155</definedName>
    <definedName name="_xlnm._FilterDatabase" localSheetId="4" hidden="1">'К.М. 7а'!$A$5:$I$157</definedName>
    <definedName name="_xlnm._FilterDatabase" localSheetId="11" hidden="1">'К.М. 8 корп.1'!$A$5:$I$265</definedName>
    <definedName name="_xlnm._FilterDatabase" localSheetId="12" hidden="1">'К.М. 8 корп.2'!$A$5:$I$165</definedName>
    <definedName name="_xlnm._FilterDatabase" localSheetId="13" hidden="1">'К.М. 8 корп.3'!$A$5:$I$166</definedName>
    <definedName name="_xlnm._FilterDatabase" localSheetId="5" hidden="1">'К.М. 9'!$A$5:$I$166</definedName>
    <definedName name="_xlnm._FilterDatabase" localSheetId="81" hidden="1">'Кооп. 7'!$A$5:$I$84</definedName>
    <definedName name="_xlnm._FilterDatabase" localSheetId="82" hidden="1">'Кооп. 9'!$A$5:$I$99</definedName>
    <definedName name="_xlnm._FilterDatabase" localSheetId="29" hidden="1">'Л 10'!$A$5:$I$130</definedName>
    <definedName name="_xlnm._FilterDatabase" localSheetId="30" hidden="1">'Л 11'!$A$5:$I$170</definedName>
    <definedName name="_xlnm._FilterDatabase" localSheetId="31" hidden="1">'Л 12'!$A$5:$I$126</definedName>
    <definedName name="_xlnm._FilterDatabase" localSheetId="32" hidden="1">'Л 13'!$A$5:$I$155</definedName>
    <definedName name="_xlnm._FilterDatabase" localSheetId="33" hidden="1">'Л 14'!$A$5:$I$262</definedName>
    <definedName name="_xlnm._FilterDatabase" localSheetId="34" hidden="1">'Л 15'!$A$5:$I$122</definedName>
    <definedName name="_xlnm._FilterDatabase" localSheetId="35" hidden="1">'Л 16'!$A$5:$I$136</definedName>
    <definedName name="_xlnm._FilterDatabase" localSheetId="36" hidden="1">'Л 20'!$A$5:$I$268</definedName>
    <definedName name="_xlnm._FilterDatabase" localSheetId="37" hidden="1">'Л 22'!$A$5:$I$237</definedName>
    <definedName name="_xlnm._FilterDatabase" localSheetId="38" hidden="1">'Л 23'!$A$5:$I$433</definedName>
    <definedName name="_xlnm._FilterDatabase" localSheetId="39" hidden="1">'Л 25'!$A$5:$I$230</definedName>
    <definedName name="_xlnm._FilterDatabase" localSheetId="40" hidden="1">'Л 27'!$A$5:$I$144</definedName>
    <definedName name="_xlnm._FilterDatabase" localSheetId="41" hidden="1">'Л 30'!$A$5:$I$84</definedName>
    <definedName name="_xlnm._FilterDatabase" localSheetId="42" hidden="1">'Л 31'!$A$5:$I$84</definedName>
    <definedName name="_xlnm._FilterDatabase" localSheetId="43" hidden="1">'Л 33'!$A$5:$I$84</definedName>
    <definedName name="_xlnm._FilterDatabase" localSheetId="23" hidden="1">'Л 4'!$A$5:$I$121</definedName>
    <definedName name="_xlnm._FilterDatabase" localSheetId="24" hidden="1">'Л 5'!$A$5:$I$188</definedName>
    <definedName name="_xlnm._FilterDatabase" localSheetId="25" hidden="1">'Л 6'!$A$5:$I$238</definedName>
    <definedName name="_xlnm._FilterDatabase" localSheetId="26" hidden="1">'Л 6а'!$A$5:$I$147</definedName>
    <definedName name="_xlnm._FilterDatabase" localSheetId="27" hidden="1">'Л 7'!$A$5:$I$23</definedName>
    <definedName name="_xlnm._FilterDatabase" localSheetId="28" hidden="1">'Л 9'!$A$5:$I$176</definedName>
    <definedName name="_xlnm._FilterDatabase" localSheetId="54" hidden="1">'Пер.М. 1'!$A$5:$I$67</definedName>
    <definedName name="_xlnm._FilterDatabase" localSheetId="57" hidden="1">'Пер.М. 11'!$A$5:$I$185</definedName>
    <definedName name="_xlnm._FilterDatabase" localSheetId="55" hidden="1">'Пер.М. 3'!$A$5:$I$147</definedName>
    <definedName name="_xlnm._FilterDatabase" localSheetId="56" hidden="1">'Пер.М. 9'!$A$5:$I$191</definedName>
    <definedName name="_xlnm._FilterDatabase" localSheetId="52" hidden="1">'Перв. 10'!$A$5:$I$259</definedName>
    <definedName name="_xlnm._FilterDatabase" localSheetId="53" hidden="1">'Перв. 121а'!$A$5:$I$106</definedName>
    <definedName name="_xlnm._FilterDatabase" localSheetId="44" hidden="1">'Перв. 6'!$A$5:$I$237</definedName>
    <definedName name="_xlnm._FilterDatabase" localSheetId="45" hidden="1">'Перв. 6 корп.2'!$A$5:$I$124</definedName>
    <definedName name="_xlnm._FilterDatabase" localSheetId="46" hidden="1">'Перв. 6 корп.3'!$A$5:$I$117</definedName>
    <definedName name="_xlnm._FilterDatabase" localSheetId="47" hidden="1">'Перв. 8'!$A$5:$I$205</definedName>
    <definedName name="_xlnm._FilterDatabase" localSheetId="48" hidden="1">'Перв. 8 корп.2'!$A$5:$I$174</definedName>
    <definedName name="_xlnm._FilterDatabase" localSheetId="49" hidden="1">'Перв. 8 корп.3'!$A$5:$I$117</definedName>
    <definedName name="_xlnm._FilterDatabase" localSheetId="50" hidden="1">'Перв. 8 корп.4'!$A$5:$I$115</definedName>
    <definedName name="_xlnm._FilterDatabase" localSheetId="51" hidden="1">'Перв. 8 корп.5'!$A$5:$I$136</definedName>
    <definedName name="_xlnm._FilterDatabase" localSheetId="59" hidden="1">'Прол. 13 корп.2'!$A$5:$I$208</definedName>
    <definedName name="_xlnm._FilterDatabase" localSheetId="60" hidden="1">'Прол. 13 корп.3'!$A$5:$I$254</definedName>
    <definedName name="_xlnm._FilterDatabase" localSheetId="61" hidden="1">'Прол. 15 корп.1'!$A$5:$I$124</definedName>
    <definedName name="_xlnm._FilterDatabase" localSheetId="62" hidden="1">'Прол. 16'!$A$5:$I$120</definedName>
    <definedName name="_xlnm._FilterDatabase" localSheetId="63" hidden="1">'Прол. 17'!$A$5:$I$130</definedName>
    <definedName name="_xlnm._FilterDatabase" localSheetId="64" hidden="1">'Прол. 18'!$A$5:$I$95</definedName>
    <definedName name="_xlnm._FilterDatabase" localSheetId="65" hidden="1">'Прол. 19'!$A$5:$I$102</definedName>
    <definedName name="_xlnm._FilterDatabase" localSheetId="66" hidden="1">'Прол. 20'!$A$5:$I$122</definedName>
    <definedName name="_xlnm._FilterDatabase" localSheetId="67" hidden="1">'Прол. 22'!$A$5:$I$84</definedName>
    <definedName name="_xlnm._FilterDatabase" localSheetId="68" hidden="1">'Прол. 23'!$A$5:$I$102</definedName>
    <definedName name="_xlnm._FilterDatabase" localSheetId="69" hidden="1">'Прол. 24'!$A$5:$I$251</definedName>
    <definedName name="_xlnm._FilterDatabase" localSheetId="70" hidden="1">'Прол. 26'!$A$5:$I$160</definedName>
    <definedName name="_xlnm._FilterDatabase" localSheetId="71" hidden="1">'Прол. 28'!$A$5:$I$202</definedName>
    <definedName name="_xlnm._FilterDatabase" localSheetId="72" hidden="1">'Прол. 29'!$A$5:$I$339</definedName>
    <definedName name="_xlnm._FilterDatabase" localSheetId="73" hidden="1">'Прол. 30 корп.1'!$A$5:$I$364</definedName>
    <definedName name="_xlnm._FilterDatabase" localSheetId="74" hidden="1">'Прол. 30 корп.2'!$A$5:$I$100</definedName>
    <definedName name="_xlnm._FilterDatabase" localSheetId="58" hidden="1">'Прол.13 корп.1'!$A$5:$I$250</definedName>
    <definedName name="_xlnm._FilterDatabase" localSheetId="75" hidden="1">'Сорев. 2'!$A$5:$I$85</definedName>
    <definedName name="_xlnm._FilterDatabase" localSheetId="76" hidden="1">'Сорев. 20'!$A$5:$I$208</definedName>
    <definedName name="_xlnm._FilterDatabase" localSheetId="77" hidden="1">'Сорев. 22'!$A$5:$I$82</definedName>
    <definedName name="_xlnm._FilterDatabase" localSheetId="78" hidden="1">'Сорев. 24'!$A$5:$I$226</definedName>
    <definedName name="_xlnm._FilterDatabase" localSheetId="79" hidden="1">'Школ. 6'!$A$5:$I$84</definedName>
    <definedName name="_xlnm._FilterDatabase">'К.М. 2'!$C$1:$C$176</definedName>
  </definedNames>
  <calcPr calcId="191029"/>
</workbook>
</file>

<file path=xl/calcChain.xml><?xml version="1.0" encoding="utf-8"?>
<calcChain xmlns="http://schemas.openxmlformats.org/spreadsheetml/2006/main">
  <c r="B60" i="72" l="1"/>
  <c r="I193" i="69"/>
  <c r="I194" i="69"/>
  <c r="I195" i="69"/>
  <c r="I196" i="69"/>
  <c r="I197" i="69"/>
  <c r="I47" i="47"/>
  <c r="I48" i="47"/>
  <c r="I46" i="102"/>
  <c r="I47" i="102"/>
  <c r="I48" i="102"/>
  <c r="I17" i="89"/>
  <c r="I18" i="89"/>
  <c r="I16" i="84"/>
  <c r="I17" i="84"/>
  <c r="I18" i="84"/>
  <c r="F101" i="88"/>
  <c r="I70" i="88"/>
  <c r="I20" i="90"/>
  <c r="I34" i="76"/>
  <c r="E112" i="76" s="1"/>
  <c r="I43" i="59"/>
  <c r="F113" i="114"/>
  <c r="F131" i="117"/>
  <c r="F134" i="118"/>
  <c r="F139" i="119"/>
  <c r="F154" i="120"/>
  <c r="F136" i="121"/>
  <c r="F159" i="122"/>
  <c r="F144" i="116"/>
  <c r="F145" i="115"/>
  <c r="I169" i="14"/>
  <c r="I21" i="3"/>
  <c r="I152" i="20"/>
  <c r="I110" i="35"/>
  <c r="F147" i="35"/>
  <c r="I107" i="35"/>
  <c r="F189" i="20"/>
  <c r="I231" i="77"/>
  <c r="F267" i="77"/>
  <c r="I239" i="61"/>
  <c r="F276" i="61" s="1"/>
  <c r="I236" i="61"/>
  <c r="F275" i="61"/>
  <c r="I116" i="60"/>
  <c r="F153" i="60" s="1"/>
  <c r="I113" i="60"/>
  <c r="F152" i="60"/>
  <c r="I95" i="55"/>
  <c r="F132" i="55" s="1"/>
  <c r="I92" i="55"/>
  <c r="F131" i="55"/>
  <c r="I97" i="58"/>
  <c r="F146" i="58" s="1"/>
  <c r="I94" i="58"/>
  <c r="F145" i="58"/>
  <c r="I154" i="57"/>
  <c r="F191" i="57" s="1"/>
  <c r="I151" i="57"/>
  <c r="F190" i="57"/>
  <c r="I185" i="56"/>
  <c r="F222" i="56" s="1"/>
  <c r="I182" i="56"/>
  <c r="F221" i="56"/>
  <c r="I97" i="51"/>
  <c r="F133" i="51" s="1"/>
  <c r="I217" i="53"/>
  <c r="F254" i="53"/>
  <c r="I214" i="53"/>
  <c r="F253" i="53" s="1"/>
  <c r="I116" i="40"/>
  <c r="I113" i="40"/>
  <c r="I242" i="28"/>
  <c r="F278" i="28" s="1"/>
  <c r="I239" i="28"/>
  <c r="F277" i="28"/>
  <c r="I95" i="117"/>
  <c r="F129" i="117" s="1"/>
  <c r="I92" i="117"/>
  <c r="I98" i="118"/>
  <c r="I95" i="118"/>
  <c r="I103" i="119"/>
  <c r="F137" i="119" s="1"/>
  <c r="I100" i="119"/>
  <c r="I118" i="120"/>
  <c r="F152" i="120"/>
  <c r="I115" i="120"/>
  <c r="F151" i="120"/>
  <c r="I100" i="121"/>
  <c r="F134" i="121" s="1"/>
  <c r="I97" i="121"/>
  <c r="F133" i="121"/>
  <c r="I123" i="122"/>
  <c r="I120" i="122"/>
  <c r="I108" i="116"/>
  <c r="I105" i="116"/>
  <c r="F141" i="116"/>
  <c r="I109" i="115"/>
  <c r="I112" i="115" s="1"/>
  <c r="F143" i="115"/>
  <c r="I106" i="115"/>
  <c r="I74" i="114"/>
  <c r="I79" i="114"/>
  <c r="I206" i="86"/>
  <c r="I203" i="86"/>
  <c r="F242" i="86"/>
  <c r="I138" i="85"/>
  <c r="F176" i="85" s="1"/>
  <c r="I135" i="85"/>
  <c r="F175" i="85"/>
  <c r="I188" i="83"/>
  <c r="F225" i="83" s="1"/>
  <c r="I185" i="83"/>
  <c r="F224" i="83"/>
  <c r="I322" i="82"/>
  <c r="F371" i="82" s="1"/>
  <c r="I319" i="82"/>
  <c r="F370" i="82"/>
  <c r="I344" i="81"/>
  <c r="I341" i="81"/>
  <c r="F380" i="81"/>
  <c r="I319" i="80"/>
  <c r="F356" i="80"/>
  <c r="I316" i="80"/>
  <c r="F355" i="80"/>
  <c r="I182" i="79"/>
  <c r="F219" i="79"/>
  <c r="I179" i="79"/>
  <c r="F218" i="79" s="1"/>
  <c r="I103" i="74"/>
  <c r="F139" i="74"/>
  <c r="I100" i="74"/>
  <c r="F138" i="74" s="1"/>
  <c r="I84" i="73"/>
  <c r="F118" i="73"/>
  <c r="I81" i="73"/>
  <c r="F117" i="73"/>
  <c r="I104" i="68"/>
  <c r="F141" i="68"/>
  <c r="I101" i="68"/>
  <c r="F140" i="68" s="1"/>
  <c r="I234" i="69"/>
  <c r="F286" i="69"/>
  <c r="I231" i="69"/>
  <c r="F285" i="69"/>
  <c r="I188" i="65"/>
  <c r="F240" i="65"/>
  <c r="I185" i="65"/>
  <c r="F239" i="65" s="1"/>
  <c r="I209" i="67"/>
  <c r="F261" i="67"/>
  <c r="I206" i="67"/>
  <c r="F260" i="67" s="1"/>
  <c r="I165" i="66"/>
  <c r="F202" i="66"/>
  <c r="I162" i="66"/>
  <c r="F201" i="66" s="1"/>
  <c r="I171" i="62"/>
  <c r="F208" i="62"/>
  <c r="I168" i="62"/>
  <c r="F207" i="62" s="1"/>
  <c r="I127" i="64"/>
  <c r="F176" i="64"/>
  <c r="I124" i="64"/>
  <c r="F175" i="64" s="1"/>
  <c r="I139" i="63"/>
  <c r="F176" i="63"/>
  <c r="I136" i="63"/>
  <c r="F175" i="63" s="1"/>
  <c r="I124" i="45"/>
  <c r="F161" i="45"/>
  <c r="I121" i="45"/>
  <c r="F160" i="45" s="1"/>
  <c r="I210" i="44"/>
  <c r="F247" i="44"/>
  <c r="I207" i="44"/>
  <c r="F246" i="44" s="1"/>
  <c r="I413" i="43"/>
  <c r="F450" i="43"/>
  <c r="I410" i="43"/>
  <c r="F449" i="43" s="1"/>
  <c r="I217" i="103"/>
  <c r="F254" i="103"/>
  <c r="I214" i="103"/>
  <c r="F253" i="103" s="1"/>
  <c r="I248" i="46"/>
  <c r="F285" i="46"/>
  <c r="I245" i="46"/>
  <c r="F284" i="46" s="1"/>
  <c r="I102" i="39"/>
  <c r="F139" i="39"/>
  <c r="I99" i="39"/>
  <c r="F138" i="39" s="1"/>
  <c r="I135" i="38"/>
  <c r="F172" i="38"/>
  <c r="I132" i="38"/>
  <c r="F171" i="38" s="1"/>
  <c r="I106" i="37"/>
  <c r="F143" i="37"/>
  <c r="I103" i="37"/>
  <c r="F142" i="37" s="1"/>
  <c r="I150" i="36"/>
  <c r="F187" i="36"/>
  <c r="I147" i="36"/>
  <c r="F186" i="36" s="1"/>
  <c r="I156" i="32"/>
  <c r="F193" i="32"/>
  <c r="I153" i="32"/>
  <c r="F192" i="32" s="1"/>
  <c r="I103" i="31"/>
  <c r="F140" i="31"/>
  <c r="I100" i="31"/>
  <c r="F139" i="31" s="1"/>
  <c r="I127" i="27"/>
  <c r="F164" i="27"/>
  <c r="I124" i="27"/>
  <c r="F163" i="27" s="1"/>
  <c r="I218" i="26"/>
  <c r="F255" i="26"/>
  <c r="I215" i="26"/>
  <c r="F254" i="26" s="1"/>
  <c r="I168" i="25"/>
  <c r="F205" i="25"/>
  <c r="I165" i="25"/>
  <c r="F204" i="25" s="1"/>
  <c r="I101" i="24"/>
  <c r="F138" i="24"/>
  <c r="I98" i="24"/>
  <c r="F137" i="24" s="1"/>
  <c r="I278" i="11"/>
  <c r="F315" i="11"/>
  <c r="I275" i="11"/>
  <c r="F314" i="11" s="1"/>
  <c r="I135" i="22"/>
  <c r="F172" i="22"/>
  <c r="I132" i="22"/>
  <c r="F171" i="22" s="1"/>
  <c r="I136" i="10"/>
  <c r="F173" i="10"/>
  <c r="I133" i="10"/>
  <c r="F172" i="10" s="1"/>
  <c r="I187" i="9"/>
  <c r="F224" i="9"/>
  <c r="I184" i="9"/>
  <c r="F223" i="9" s="1"/>
  <c r="I145" i="8"/>
  <c r="F182" i="8"/>
  <c r="I142" i="8"/>
  <c r="F181" i="8" s="1"/>
  <c r="I119" i="21"/>
  <c r="F158" i="21"/>
  <c r="I122" i="21"/>
  <c r="F159" i="21" s="1"/>
  <c r="I149" i="20"/>
  <c r="F188" i="20"/>
  <c r="I236" i="19"/>
  <c r="F273" i="19" s="1"/>
  <c r="I233" i="19"/>
  <c r="F272" i="19"/>
  <c r="I139" i="18"/>
  <c r="F176" i="18" s="1"/>
  <c r="I136" i="18"/>
  <c r="F175" i="18"/>
  <c r="I94" i="7"/>
  <c r="F131" i="7" s="1"/>
  <c r="I91" i="7"/>
  <c r="F130" i="7"/>
  <c r="I197" i="17"/>
  <c r="F234" i="17" s="1"/>
  <c r="I194" i="17"/>
  <c r="F233" i="17"/>
  <c r="I123" i="16"/>
  <c r="F160" i="16" s="1"/>
  <c r="I120" i="16"/>
  <c r="F159" i="16"/>
  <c r="I319" i="15"/>
  <c r="I316" i="15"/>
  <c r="F355" i="15"/>
  <c r="I146" i="6"/>
  <c r="F183" i="6" s="1"/>
  <c r="I143" i="6"/>
  <c r="F182" i="6"/>
  <c r="I145" i="13"/>
  <c r="F182" i="13" s="1"/>
  <c r="I142" i="13"/>
  <c r="F181" i="13"/>
  <c r="I239" i="12"/>
  <c r="F276" i="12" s="1"/>
  <c r="I236" i="12"/>
  <c r="F275" i="12"/>
  <c r="I146" i="14"/>
  <c r="F183" i="14" s="1"/>
  <c r="I143" i="14"/>
  <c r="F182" i="14"/>
  <c r="I137" i="5"/>
  <c r="F174" i="5" s="1"/>
  <c r="I134" i="5"/>
  <c r="F173" i="5"/>
  <c r="I135" i="4"/>
  <c r="F172" i="4" s="1"/>
  <c r="I132" i="4"/>
  <c r="F171" i="4"/>
  <c r="I294" i="2"/>
  <c r="F332" i="2" s="1"/>
  <c r="I291" i="2"/>
  <c r="F331" i="2"/>
  <c r="I145" i="3"/>
  <c r="F182" i="3" s="1"/>
  <c r="I142" i="3"/>
  <c r="F181" i="3"/>
  <c r="I120" i="1"/>
  <c r="F169" i="1" s="1"/>
  <c r="I117" i="1"/>
  <c r="F168" i="1"/>
  <c r="B19" i="72"/>
  <c r="I146" i="43"/>
  <c r="I145" i="43"/>
  <c r="I144" i="43"/>
  <c r="I102" i="103"/>
  <c r="I190" i="46"/>
  <c r="I189" i="46"/>
  <c r="I188" i="46"/>
  <c r="I187" i="46"/>
  <c r="I186" i="46"/>
  <c r="B194" i="46"/>
  <c r="D278" i="46"/>
  <c r="I192" i="46"/>
  <c r="I191" i="46"/>
  <c r="I185" i="46"/>
  <c r="I184" i="46"/>
  <c r="I183" i="46"/>
  <c r="I182" i="46"/>
  <c r="I181" i="46"/>
  <c r="I180" i="46"/>
  <c r="I179" i="46"/>
  <c r="I178" i="46"/>
  <c r="I177" i="46"/>
  <c r="I176" i="46"/>
  <c r="I175" i="46"/>
  <c r="I174" i="46"/>
  <c r="I173" i="46"/>
  <c r="I172" i="46"/>
  <c r="I171" i="46"/>
  <c r="I170" i="46"/>
  <c r="I169" i="46"/>
  <c r="I168" i="46"/>
  <c r="I167" i="46"/>
  <c r="I166" i="46"/>
  <c r="I165" i="46"/>
  <c r="I164" i="46"/>
  <c r="I92" i="28"/>
  <c r="I90" i="28"/>
  <c r="I89" i="28"/>
  <c r="I88" i="28"/>
  <c r="I87" i="28"/>
  <c r="I86" i="28"/>
  <c r="I85" i="28"/>
  <c r="I84" i="28"/>
  <c r="I83" i="28"/>
  <c r="I63" i="28"/>
  <c r="I62" i="28"/>
  <c r="I61" i="28"/>
  <c r="I60" i="28"/>
  <c r="I65" i="28"/>
  <c r="I58" i="28"/>
  <c r="I82" i="28"/>
  <c r="I81" i="28"/>
  <c r="I80" i="28"/>
  <c r="I79" i="28"/>
  <c r="I78" i="28"/>
  <c r="I77" i="28"/>
  <c r="I76" i="28"/>
  <c r="I75" i="28"/>
  <c r="I74" i="28"/>
  <c r="I73" i="28"/>
  <c r="I72" i="28"/>
  <c r="I71" i="28"/>
  <c r="I70" i="28"/>
  <c r="I69" i="28"/>
  <c r="I68" i="28"/>
  <c r="I67" i="28"/>
  <c r="I66" i="28"/>
  <c r="I64" i="28"/>
  <c r="I59" i="28"/>
  <c r="I57" i="28"/>
  <c r="I56" i="28"/>
  <c r="I55" i="28"/>
  <c r="I54" i="28"/>
  <c r="I53" i="28"/>
  <c r="I52" i="28"/>
  <c r="I51" i="28"/>
  <c r="I50" i="28"/>
  <c r="I49" i="28"/>
  <c r="I48" i="28"/>
  <c r="I29" i="28"/>
  <c r="I69" i="36"/>
  <c r="I68" i="36"/>
  <c r="I67" i="36"/>
  <c r="I66" i="36"/>
  <c r="I65" i="36"/>
  <c r="I64" i="36"/>
  <c r="I63" i="36"/>
  <c r="I62" i="36"/>
  <c r="I61" i="36"/>
  <c r="I60" i="36"/>
  <c r="I59" i="36"/>
  <c r="I58" i="36"/>
  <c r="I57" i="36"/>
  <c r="I56" i="36"/>
  <c r="I55" i="36"/>
  <c r="I54" i="36"/>
  <c r="I53" i="36"/>
  <c r="I52" i="36"/>
  <c r="I51" i="36"/>
  <c r="I50" i="36"/>
  <c r="I49" i="36"/>
  <c r="I48" i="36"/>
  <c r="I47" i="36"/>
  <c r="I46" i="36"/>
  <c r="I45" i="36"/>
  <c r="I44" i="36"/>
  <c r="I43" i="36"/>
  <c r="I42" i="36"/>
  <c r="I41" i="36"/>
  <c r="I40" i="36"/>
  <c r="I39" i="36"/>
  <c r="I38" i="36"/>
  <c r="I37" i="36"/>
  <c r="I36" i="36"/>
  <c r="I35" i="36"/>
  <c r="I34" i="36"/>
  <c r="I33" i="36"/>
  <c r="I32" i="36"/>
  <c r="I31" i="36"/>
  <c r="I30" i="36"/>
  <c r="I29" i="36"/>
  <c r="I28" i="36"/>
  <c r="I27" i="36"/>
  <c r="I23" i="36"/>
  <c r="I24" i="36"/>
  <c r="I160" i="26"/>
  <c r="I159" i="26"/>
  <c r="I158" i="26"/>
  <c r="I157" i="26"/>
  <c r="I156" i="26"/>
  <c r="I79" i="25"/>
  <c r="I78" i="25"/>
  <c r="I77" i="25"/>
  <c r="I76" i="25"/>
  <c r="I75" i="25"/>
  <c r="I74" i="25"/>
  <c r="I73" i="25"/>
  <c r="I72" i="25"/>
  <c r="I71" i="25"/>
  <c r="I70" i="25"/>
  <c r="I69" i="25"/>
  <c r="I68" i="25"/>
  <c r="I67" i="25"/>
  <c r="I66" i="25"/>
  <c r="I65" i="25"/>
  <c r="I64" i="25"/>
  <c r="I63" i="25"/>
  <c r="I62" i="25"/>
  <c r="I61" i="25"/>
  <c r="I60" i="25"/>
  <c r="I59" i="25"/>
  <c r="I58" i="25"/>
  <c r="I57" i="25"/>
  <c r="I56" i="25"/>
  <c r="I55" i="25"/>
  <c r="I54" i="25"/>
  <c r="I53" i="25"/>
  <c r="I52" i="25"/>
  <c r="I50" i="25"/>
  <c r="I49" i="25"/>
  <c r="I48" i="25"/>
  <c r="I47" i="25"/>
  <c r="I41" i="25"/>
  <c r="I42" i="25"/>
  <c r="I43" i="25"/>
  <c r="I44" i="25"/>
  <c r="I45" i="25"/>
  <c r="I46" i="25"/>
  <c r="I40" i="25"/>
  <c r="I19" i="25"/>
  <c r="I20" i="25"/>
  <c r="I21" i="25"/>
  <c r="I22" i="25"/>
  <c r="I23" i="25"/>
  <c r="I24" i="25"/>
  <c r="I25" i="25"/>
  <c r="I26" i="25"/>
  <c r="I27" i="25"/>
  <c r="I28" i="25"/>
  <c r="I29" i="25"/>
  <c r="I30" i="25"/>
  <c r="I31" i="25"/>
  <c r="I32" i="25"/>
  <c r="I33" i="25"/>
  <c r="I34" i="25"/>
  <c r="I35" i="25"/>
  <c r="I36" i="25"/>
  <c r="I37" i="25"/>
  <c r="I38" i="25"/>
  <c r="I39" i="25"/>
  <c r="I12" i="25"/>
  <c r="I13" i="25"/>
  <c r="I14" i="25"/>
  <c r="I15" i="25"/>
  <c r="I16" i="25"/>
  <c r="I17" i="25"/>
  <c r="I18" i="25"/>
  <c r="I51" i="25"/>
  <c r="I80" i="25"/>
  <c r="I7" i="25"/>
  <c r="I8" i="25"/>
  <c r="I9" i="25"/>
  <c r="I10" i="25"/>
  <c r="I11" i="25"/>
  <c r="I18" i="120"/>
  <c r="I18" i="121"/>
  <c r="B59" i="121"/>
  <c r="D128" i="121"/>
  <c r="I264" i="82"/>
  <c r="I263" i="82"/>
  <c r="I262" i="82"/>
  <c r="I261" i="82"/>
  <c r="I260" i="82"/>
  <c r="I259" i="82"/>
  <c r="I258" i="82"/>
  <c r="I257" i="82"/>
  <c r="I256" i="82"/>
  <c r="I255" i="82"/>
  <c r="I254" i="82"/>
  <c r="I253" i="82"/>
  <c r="I252" i="82"/>
  <c r="I251" i="82"/>
  <c r="I250" i="82"/>
  <c r="I249" i="82"/>
  <c r="I248" i="82"/>
  <c r="I247" i="82"/>
  <c r="I246" i="82"/>
  <c r="I245" i="82"/>
  <c r="I244" i="82"/>
  <c r="I243" i="82"/>
  <c r="I242" i="82"/>
  <c r="I241" i="82"/>
  <c r="I240" i="82"/>
  <c r="I239" i="82"/>
  <c r="I238" i="82"/>
  <c r="I237" i="82"/>
  <c r="I236" i="82"/>
  <c r="I235" i="82"/>
  <c r="I234" i="82"/>
  <c r="I233" i="82"/>
  <c r="I232" i="82"/>
  <c r="I231" i="82"/>
  <c r="I230" i="82"/>
  <c r="I229" i="82"/>
  <c r="I228" i="82"/>
  <c r="I227" i="82"/>
  <c r="I226" i="82"/>
  <c r="I225" i="82"/>
  <c r="I224" i="82"/>
  <c r="I223" i="82"/>
  <c r="I222" i="82"/>
  <c r="I221" i="82"/>
  <c r="I220" i="82"/>
  <c r="I219" i="82"/>
  <c r="I218" i="82"/>
  <c r="I217" i="82"/>
  <c r="I216" i="82"/>
  <c r="I215" i="82"/>
  <c r="I214" i="82"/>
  <c r="I213" i="82"/>
  <c r="I212" i="82"/>
  <c r="I211" i="82"/>
  <c r="I210" i="82"/>
  <c r="I209" i="82"/>
  <c r="I208" i="82"/>
  <c r="I207" i="82"/>
  <c r="I206" i="82"/>
  <c r="I205" i="82"/>
  <c r="I204" i="82"/>
  <c r="I203" i="82"/>
  <c r="I202" i="82"/>
  <c r="I201" i="82"/>
  <c r="I200" i="82"/>
  <c r="I199" i="82"/>
  <c r="I198" i="82"/>
  <c r="I197" i="82"/>
  <c r="I196" i="82"/>
  <c r="I195" i="82"/>
  <c r="I131" i="81"/>
  <c r="I130" i="81"/>
  <c r="I129" i="81"/>
  <c r="I128" i="81"/>
  <c r="I127" i="81"/>
  <c r="I126" i="81"/>
  <c r="B290" i="81"/>
  <c r="I280" i="81"/>
  <c r="I279" i="81"/>
  <c r="I278" i="81"/>
  <c r="I277" i="81"/>
  <c r="I276" i="81"/>
  <c r="I275" i="81"/>
  <c r="I274" i="81"/>
  <c r="I288" i="81"/>
  <c r="I287" i="81"/>
  <c r="I286" i="81"/>
  <c r="I285" i="81"/>
  <c r="I284" i="81"/>
  <c r="I283" i="81"/>
  <c r="I282" i="81"/>
  <c r="I281" i="81"/>
  <c r="I273" i="81"/>
  <c r="I272" i="81"/>
  <c r="I271" i="81"/>
  <c r="I270" i="81"/>
  <c r="I269" i="81"/>
  <c r="I268" i="81"/>
  <c r="I267" i="81"/>
  <c r="I266" i="81"/>
  <c r="I265" i="81"/>
  <c r="I264" i="81"/>
  <c r="I263" i="81"/>
  <c r="I262" i="81"/>
  <c r="I261" i="81"/>
  <c r="I260" i="81"/>
  <c r="I259" i="81"/>
  <c r="I258" i="81"/>
  <c r="I257" i="81"/>
  <c r="I256" i="81"/>
  <c r="I255" i="81"/>
  <c r="I254" i="81"/>
  <c r="I253" i="81"/>
  <c r="I252" i="81"/>
  <c r="I251" i="81"/>
  <c r="I250" i="81"/>
  <c r="I249" i="81"/>
  <c r="I248" i="81"/>
  <c r="I247" i="81"/>
  <c r="I246" i="81"/>
  <c r="I245" i="81"/>
  <c r="I244" i="81"/>
  <c r="I243" i="81"/>
  <c r="B265" i="80"/>
  <c r="D349" i="80" s="1"/>
  <c r="I16" i="72"/>
  <c r="I17" i="72"/>
  <c r="I53" i="69"/>
  <c r="I52" i="69"/>
  <c r="I51" i="69"/>
  <c r="I50" i="69"/>
  <c r="I49" i="69"/>
  <c r="I48" i="69"/>
  <c r="I47" i="69"/>
  <c r="I46" i="69"/>
  <c r="I45" i="69"/>
  <c r="I44" i="69"/>
  <c r="I43" i="69"/>
  <c r="I42" i="69"/>
  <c r="I41" i="69"/>
  <c r="I40" i="69"/>
  <c r="I39" i="69"/>
  <c r="I38" i="69"/>
  <c r="I37" i="69"/>
  <c r="I36" i="69"/>
  <c r="I35" i="69"/>
  <c r="I34" i="69"/>
  <c r="I33" i="69"/>
  <c r="I32" i="69"/>
  <c r="I31" i="69"/>
  <c r="I30" i="69"/>
  <c r="I29" i="69"/>
  <c r="I28" i="69"/>
  <c r="I27" i="69"/>
  <c r="I26" i="69"/>
  <c r="I25" i="69"/>
  <c r="I24" i="69"/>
  <c r="I23" i="69"/>
  <c r="I22" i="69"/>
  <c r="I21" i="69"/>
  <c r="I20" i="69"/>
  <c r="I53" i="65"/>
  <c r="I52" i="65"/>
  <c r="I51" i="65"/>
  <c r="I50" i="65"/>
  <c r="I49" i="65"/>
  <c r="I48" i="65"/>
  <c r="I47" i="65"/>
  <c r="I46" i="65"/>
  <c r="I45" i="65"/>
  <c r="I44" i="65"/>
  <c r="I43" i="65"/>
  <c r="I42" i="65"/>
  <c r="I41" i="65"/>
  <c r="I40" i="65"/>
  <c r="I39" i="65"/>
  <c r="I38" i="65"/>
  <c r="I37" i="65"/>
  <c r="I36" i="65"/>
  <c r="I35" i="65"/>
  <c r="I34" i="65"/>
  <c r="I33" i="65"/>
  <c r="I32" i="65"/>
  <c r="I31" i="65"/>
  <c r="I30" i="65"/>
  <c r="I29" i="65"/>
  <c r="I28" i="65"/>
  <c r="I27" i="65"/>
  <c r="I26" i="65"/>
  <c r="I25" i="65"/>
  <c r="I24" i="65"/>
  <c r="I23" i="65"/>
  <c r="I22" i="65"/>
  <c r="I21" i="65"/>
  <c r="I130" i="65"/>
  <c r="I129" i="65"/>
  <c r="I128" i="65"/>
  <c r="I127" i="65"/>
  <c r="I126" i="65"/>
  <c r="I125" i="65"/>
  <c r="I68" i="67"/>
  <c r="I65" i="67"/>
  <c r="I64" i="67"/>
  <c r="I63" i="67"/>
  <c r="I62" i="67"/>
  <c r="I61" i="67"/>
  <c r="I60" i="67"/>
  <c r="I59" i="67"/>
  <c r="I58" i="67"/>
  <c r="I57" i="67"/>
  <c r="I56" i="67"/>
  <c r="I55" i="67"/>
  <c r="I54" i="67"/>
  <c r="I53" i="67"/>
  <c r="I52" i="67"/>
  <c r="I51" i="67"/>
  <c r="I50" i="67"/>
  <c r="I49" i="67"/>
  <c r="I48" i="67"/>
  <c r="I46" i="67"/>
  <c r="I45" i="67"/>
  <c r="I44" i="67"/>
  <c r="I43" i="67"/>
  <c r="I42" i="67"/>
  <c r="I20" i="67"/>
  <c r="I21" i="67"/>
  <c r="I22" i="67"/>
  <c r="I23" i="67"/>
  <c r="I24" i="67"/>
  <c r="I25" i="67"/>
  <c r="I26" i="67"/>
  <c r="I27" i="67"/>
  <c r="I28" i="67"/>
  <c r="I29" i="67"/>
  <c r="I30" i="67"/>
  <c r="I31" i="67"/>
  <c r="I32" i="67"/>
  <c r="I33" i="67"/>
  <c r="I34" i="67"/>
  <c r="I35" i="67"/>
  <c r="I36" i="67"/>
  <c r="I37" i="67"/>
  <c r="I38" i="67"/>
  <c r="I39" i="67"/>
  <c r="I40" i="67"/>
  <c r="I41" i="67"/>
  <c r="I47" i="67"/>
  <c r="I66" i="67"/>
  <c r="I150" i="67"/>
  <c r="I117" i="18"/>
  <c r="I175" i="17"/>
  <c r="I174" i="17"/>
  <c r="I184" i="86"/>
  <c r="I166" i="83"/>
  <c r="I182" i="61"/>
  <c r="I181" i="61"/>
  <c r="I180" i="61"/>
  <c r="I179" i="61"/>
  <c r="I178" i="61"/>
  <c r="I177" i="61"/>
  <c r="I176" i="61"/>
  <c r="I175" i="61"/>
  <c r="I174" i="61"/>
  <c r="I173" i="61"/>
  <c r="I172" i="61"/>
  <c r="I171" i="61"/>
  <c r="I170" i="61"/>
  <c r="I169" i="61"/>
  <c r="I168" i="61"/>
  <c r="I167" i="61"/>
  <c r="I166" i="61"/>
  <c r="I165" i="61"/>
  <c r="I164" i="61"/>
  <c r="I163" i="61"/>
  <c r="I162" i="61"/>
  <c r="I161" i="61"/>
  <c r="I160" i="61"/>
  <c r="I159" i="61"/>
  <c r="I158" i="61"/>
  <c r="I157" i="61"/>
  <c r="I156" i="61"/>
  <c r="I155" i="61"/>
  <c r="I154" i="61"/>
  <c r="I153" i="61"/>
  <c r="I152" i="61"/>
  <c r="I151" i="61"/>
  <c r="I150" i="61"/>
  <c r="I149" i="61"/>
  <c r="I148" i="61"/>
  <c r="I147" i="61"/>
  <c r="I146" i="61"/>
  <c r="I145" i="61"/>
  <c r="I144" i="61"/>
  <c r="I143" i="61"/>
  <c r="I142" i="61"/>
  <c r="I141" i="61"/>
  <c r="I140" i="61"/>
  <c r="I139" i="61"/>
  <c r="I138" i="61"/>
  <c r="I137" i="61"/>
  <c r="I136" i="61"/>
  <c r="I45" i="61"/>
  <c r="I35" i="60"/>
  <c r="I36" i="60"/>
  <c r="I37" i="60"/>
  <c r="I29" i="60"/>
  <c r="I30" i="60"/>
  <c r="I31" i="60"/>
  <c r="I77" i="57"/>
  <c r="I76" i="57"/>
  <c r="I75" i="57"/>
  <c r="I74" i="57"/>
  <c r="I73" i="57"/>
  <c r="I72" i="57"/>
  <c r="I71" i="57"/>
  <c r="I70" i="57"/>
  <c r="I69" i="57"/>
  <c r="I68" i="57"/>
  <c r="I67" i="57"/>
  <c r="I66" i="57"/>
  <c r="I65" i="57"/>
  <c r="I64" i="57"/>
  <c r="I63" i="57"/>
  <c r="I62" i="57"/>
  <c r="I61" i="57"/>
  <c r="I60" i="57"/>
  <c r="I59" i="57"/>
  <c r="I58" i="57"/>
  <c r="I57" i="57"/>
  <c r="I56" i="57"/>
  <c r="I55" i="57"/>
  <c r="I54" i="57"/>
  <c r="I53" i="57"/>
  <c r="I52" i="57"/>
  <c r="I51" i="57"/>
  <c r="I50" i="57"/>
  <c r="I49" i="57"/>
  <c r="I48" i="57"/>
  <c r="I47" i="57"/>
  <c r="I46" i="57"/>
  <c r="I45" i="57"/>
  <c r="I44" i="57"/>
  <c r="I43" i="57"/>
  <c r="I42" i="57"/>
  <c r="I41" i="57"/>
  <c r="I26" i="57"/>
  <c r="I27" i="57"/>
  <c r="I28" i="57"/>
  <c r="I29" i="57"/>
  <c r="I30" i="57"/>
  <c r="I31" i="57"/>
  <c r="I32" i="57"/>
  <c r="I33" i="57"/>
  <c r="I34" i="57"/>
  <c r="I35" i="57"/>
  <c r="I36" i="57"/>
  <c r="I37" i="57"/>
  <c r="I38" i="57"/>
  <c r="I39" i="57"/>
  <c r="I40" i="57"/>
  <c r="I78" i="57"/>
  <c r="I129" i="56"/>
  <c r="I128" i="56"/>
  <c r="I127" i="56"/>
  <c r="I126" i="56"/>
  <c r="I125" i="56"/>
  <c r="I80" i="10"/>
  <c r="I79" i="10"/>
  <c r="I78" i="10"/>
  <c r="I131" i="9"/>
  <c r="I130" i="9"/>
  <c r="I129" i="9"/>
  <c r="I128" i="9"/>
  <c r="I127" i="9"/>
  <c r="I126" i="9"/>
  <c r="I125" i="9"/>
  <c r="I26" i="20"/>
  <c r="I27" i="20"/>
  <c r="I28" i="20"/>
  <c r="I29" i="20"/>
  <c r="I95" i="20"/>
  <c r="I94" i="20"/>
  <c r="I139" i="17"/>
  <c r="I138" i="17"/>
  <c r="I137" i="17"/>
  <c r="I136" i="17"/>
  <c r="I135" i="17"/>
  <c r="I134" i="17"/>
  <c r="I133" i="17"/>
  <c r="I132" i="17"/>
  <c r="I131" i="17"/>
  <c r="I130" i="17"/>
  <c r="I129" i="17"/>
  <c r="I128" i="17"/>
  <c r="I127" i="17"/>
  <c r="I126" i="17"/>
  <c r="I67" i="16"/>
  <c r="I66" i="16"/>
  <c r="I65" i="16"/>
  <c r="B91" i="6"/>
  <c r="I80" i="6"/>
  <c r="I89" i="6"/>
  <c r="I88" i="6"/>
  <c r="I87" i="6"/>
  <c r="I86" i="6"/>
  <c r="I85" i="6"/>
  <c r="I84" i="6"/>
  <c r="I83" i="6"/>
  <c r="B24" i="6"/>
  <c r="D175" i="6" s="1"/>
  <c r="I22" i="6"/>
  <c r="I21" i="6"/>
  <c r="I88" i="14"/>
  <c r="I87" i="14"/>
  <c r="I85" i="14"/>
  <c r="I84" i="14"/>
  <c r="I83" i="14"/>
  <c r="I82" i="14"/>
  <c r="I81" i="14"/>
  <c r="I80" i="14"/>
  <c r="I79" i="14"/>
  <c r="I78" i="14"/>
  <c r="I77" i="14"/>
  <c r="I76" i="14"/>
  <c r="I75" i="14"/>
  <c r="I74" i="14"/>
  <c r="I73" i="14"/>
  <c r="I72" i="14"/>
  <c r="I58" i="14"/>
  <c r="I59" i="14"/>
  <c r="I60" i="14"/>
  <c r="I61" i="14"/>
  <c r="I62" i="14"/>
  <c r="I63" i="14"/>
  <c r="I64" i="14"/>
  <c r="I65" i="14"/>
  <c r="I66" i="14"/>
  <c r="I67" i="14"/>
  <c r="I68" i="14"/>
  <c r="I69" i="14"/>
  <c r="I70" i="14"/>
  <c r="I71" i="14"/>
  <c r="I86" i="14"/>
  <c r="I178" i="12"/>
  <c r="I177" i="12"/>
  <c r="I176" i="12"/>
  <c r="I175" i="12"/>
  <c r="I174" i="12"/>
  <c r="I173" i="12"/>
  <c r="I36" i="12"/>
  <c r="I35" i="12"/>
  <c r="I17" i="5"/>
  <c r="I18" i="5"/>
  <c r="I19" i="5"/>
  <c r="I20" i="5"/>
  <c r="I21" i="5"/>
  <c r="I22" i="5"/>
  <c r="I23" i="5"/>
  <c r="I24" i="5"/>
  <c r="B83" i="5"/>
  <c r="I44" i="64"/>
  <c r="I43" i="64"/>
  <c r="I42" i="64"/>
  <c r="I41" i="64"/>
  <c r="I40" i="64"/>
  <c r="I39" i="64"/>
  <c r="I38" i="64"/>
  <c r="I37" i="64"/>
  <c r="I36" i="64"/>
  <c r="I35" i="64"/>
  <c r="I34" i="64"/>
  <c r="I33" i="64"/>
  <c r="I32" i="64"/>
  <c r="I31" i="64"/>
  <c r="I30" i="64"/>
  <c r="I29" i="64"/>
  <c r="I28" i="64"/>
  <c r="I27" i="64"/>
  <c r="I26" i="64"/>
  <c r="I25" i="64"/>
  <c r="I24" i="64"/>
  <c r="I23" i="64"/>
  <c r="I22" i="64"/>
  <c r="I21" i="64"/>
  <c r="I20" i="64"/>
  <c r="I19" i="64"/>
  <c r="I18" i="64"/>
  <c r="I17" i="64"/>
  <c r="I64" i="63"/>
  <c r="I63" i="63"/>
  <c r="I62" i="63"/>
  <c r="I61" i="63"/>
  <c r="I60" i="63"/>
  <c r="I59" i="63"/>
  <c r="I58" i="63"/>
  <c r="I57" i="63"/>
  <c r="I56" i="63"/>
  <c r="I55" i="63"/>
  <c r="I54" i="63"/>
  <c r="I53" i="63"/>
  <c r="I52" i="63"/>
  <c r="I51" i="63"/>
  <c r="I50" i="63"/>
  <c r="I49" i="63"/>
  <c r="I48" i="63"/>
  <c r="I47" i="63"/>
  <c r="I46" i="63"/>
  <c r="I45" i="63"/>
  <c r="I44" i="63"/>
  <c r="I42" i="63"/>
  <c r="I41" i="63"/>
  <c r="I40" i="63"/>
  <c r="I39" i="63"/>
  <c r="I38" i="63"/>
  <c r="I37" i="63"/>
  <c r="I36" i="63"/>
  <c r="I35" i="63"/>
  <c r="I34" i="63"/>
  <c r="I33" i="63"/>
  <c r="I32" i="63"/>
  <c r="I31" i="63"/>
  <c r="I30" i="63"/>
  <c r="I29" i="63"/>
  <c r="I19" i="63"/>
  <c r="I20" i="63"/>
  <c r="I21" i="63"/>
  <c r="I22" i="63"/>
  <c r="I23" i="63"/>
  <c r="I24" i="63"/>
  <c r="I25" i="63"/>
  <c r="I26" i="63"/>
  <c r="I27" i="63"/>
  <c r="I28" i="63"/>
  <c r="I43" i="63"/>
  <c r="I115" i="62"/>
  <c r="I114" i="62"/>
  <c r="I113" i="62"/>
  <c r="I112" i="62"/>
  <c r="I111" i="62"/>
  <c r="I110" i="62"/>
  <c r="I109" i="62"/>
  <c r="I108" i="62"/>
  <c r="I107" i="62"/>
  <c r="I106" i="62"/>
  <c r="I105" i="62"/>
  <c r="I104" i="62"/>
  <c r="I103" i="62"/>
  <c r="I102" i="62"/>
  <c r="I101" i="62"/>
  <c r="I100" i="62"/>
  <c r="I99" i="62"/>
  <c r="I98" i="62"/>
  <c r="I97" i="62"/>
  <c r="I96" i="62"/>
  <c r="I95" i="62"/>
  <c r="I94" i="62"/>
  <c r="I93" i="62"/>
  <c r="I108" i="66"/>
  <c r="I107" i="66"/>
  <c r="I105" i="66"/>
  <c r="I104" i="66"/>
  <c r="I103" i="66"/>
  <c r="I102" i="66"/>
  <c r="I79" i="122"/>
  <c r="I78" i="122"/>
  <c r="I77" i="122"/>
  <c r="I76" i="122"/>
  <c r="I75" i="122"/>
  <c r="I74" i="122"/>
  <c r="I73" i="122"/>
  <c r="I72" i="122"/>
  <c r="I71" i="122"/>
  <c r="I70" i="122"/>
  <c r="I69" i="122"/>
  <c r="I68" i="122"/>
  <c r="I77" i="10"/>
  <c r="I153" i="23"/>
  <c r="I79" i="22"/>
  <c r="I161" i="53"/>
  <c r="I355" i="43"/>
  <c r="I114" i="79"/>
  <c r="I113" i="79"/>
  <c r="I80" i="5"/>
  <c r="I34" i="114"/>
  <c r="I161" i="46"/>
  <c r="I239" i="81"/>
  <c r="I149" i="67"/>
  <c r="I148" i="67"/>
  <c r="I124" i="65"/>
  <c r="I123" i="65"/>
  <c r="I121" i="65"/>
  <c r="I124" i="56"/>
  <c r="I123" i="56"/>
  <c r="I67" i="122"/>
  <c r="I98" i="57"/>
  <c r="I120" i="65"/>
  <c r="I119" i="65"/>
  <c r="I79" i="6"/>
  <c r="I39" i="55"/>
  <c r="I92" i="62"/>
  <c r="I93" i="20"/>
  <c r="I162" i="46"/>
  <c r="I64" i="1"/>
  <c r="I63" i="1"/>
  <c r="I356" i="43"/>
  <c r="I263" i="80"/>
  <c r="I89" i="13"/>
  <c r="I125" i="17"/>
  <c r="I124" i="9"/>
  <c r="I194" i="82"/>
  <c r="I193" i="82"/>
  <c r="I192" i="82"/>
  <c r="I191" i="82"/>
  <c r="I190" i="82"/>
  <c r="I189" i="82"/>
  <c r="I188" i="82"/>
  <c r="I186" i="82"/>
  <c r="I92" i="20"/>
  <c r="I241" i="81"/>
  <c r="I240" i="81"/>
  <c r="I178" i="69"/>
  <c r="I118" i="65"/>
  <c r="I263" i="15"/>
  <c r="I187" i="82"/>
  <c r="I185" i="82"/>
  <c r="I184" i="82"/>
  <c r="I183" i="82"/>
  <c r="B266" i="82"/>
  <c r="D364" i="82" s="1"/>
  <c r="I88" i="13"/>
  <c r="I50" i="37"/>
  <c r="I262" i="15"/>
  <c r="I261" i="15"/>
  <c r="I57" i="16"/>
  <c r="I60" i="60"/>
  <c r="I95" i="57"/>
  <c r="I96" i="57"/>
  <c r="I97" i="57"/>
  <c r="I47" i="68"/>
  <c r="I155" i="26"/>
  <c r="I154" i="26"/>
  <c r="I180" i="19"/>
  <c r="I147" i="67"/>
  <c r="I146" i="67"/>
  <c r="I153" i="26"/>
  <c r="I160" i="53"/>
  <c r="I357" i="43"/>
  <c r="I354" i="43"/>
  <c r="I71" i="27"/>
  <c r="I45" i="24"/>
  <c r="I54" i="35"/>
  <c r="I160" i="46"/>
  <c r="I82" i="18"/>
  <c r="I132" i="83"/>
  <c r="I100" i="32"/>
  <c r="I152" i="23"/>
  <c r="I135" i="61"/>
  <c r="I134" i="61"/>
  <c r="I133" i="61"/>
  <c r="I123" i="9"/>
  <c r="I150" i="86"/>
  <c r="I76" i="10"/>
  <c r="B180" i="12"/>
  <c r="D269" i="12"/>
  <c r="I172" i="12"/>
  <c r="I89" i="8"/>
  <c r="I70" i="27"/>
  <c r="I69" i="27"/>
  <c r="I221" i="11"/>
  <c r="I117" i="65"/>
  <c r="I199" i="28"/>
  <c r="B201" i="28"/>
  <c r="D272" i="28"/>
  <c r="I198" i="28"/>
  <c r="I197" i="28"/>
  <c r="I88" i="36"/>
  <c r="I237" i="81"/>
  <c r="I236" i="81"/>
  <c r="I79" i="38"/>
  <c r="I181" i="82"/>
  <c r="I260" i="15"/>
  <c r="I52" i="117"/>
  <c r="I55" i="118"/>
  <c r="I60" i="119"/>
  <c r="I75" i="120"/>
  <c r="I57" i="121"/>
  <c r="I66" i="122"/>
  <c r="I65" i="116"/>
  <c r="I64" i="115"/>
  <c r="I94" i="57"/>
  <c r="I178" i="77"/>
  <c r="I46" i="39"/>
  <c r="I196" i="28"/>
  <c r="I262" i="80"/>
  <c r="I21" i="86"/>
  <c r="I22" i="86"/>
  <c r="I149" i="86"/>
  <c r="I261" i="80"/>
  <c r="I260" i="80"/>
  <c r="I259" i="80"/>
  <c r="I89" i="3"/>
  <c r="I165" i="15"/>
  <c r="I25" i="78"/>
  <c r="I26" i="78"/>
  <c r="I27" i="78"/>
  <c r="I28" i="78"/>
  <c r="I29" i="78"/>
  <c r="I180" i="82"/>
  <c r="I179" i="82"/>
  <c r="I178" i="82"/>
  <c r="I177" i="82"/>
  <c r="I176" i="82"/>
  <c r="I175" i="82"/>
  <c r="I174" i="82"/>
  <c r="I173" i="82"/>
  <c r="I172" i="82"/>
  <c r="I171" i="82"/>
  <c r="I170" i="82"/>
  <c r="I169" i="82"/>
  <c r="I168" i="82"/>
  <c r="I167" i="82"/>
  <c r="I166" i="82"/>
  <c r="I165" i="82"/>
  <c r="I164" i="82"/>
  <c r="I163" i="82"/>
  <c r="I162" i="82"/>
  <c r="I161" i="82"/>
  <c r="I125" i="81"/>
  <c r="I124" i="81"/>
  <c r="I123" i="81"/>
  <c r="I122" i="81"/>
  <c r="I121" i="81"/>
  <c r="I120" i="81"/>
  <c r="I119" i="81"/>
  <c r="I118" i="81"/>
  <c r="I117" i="81"/>
  <c r="I116" i="81"/>
  <c r="I115" i="81"/>
  <c r="I114" i="81"/>
  <c r="I113" i="81"/>
  <c r="I112" i="81"/>
  <c r="I111" i="81"/>
  <c r="I110" i="81"/>
  <c r="I109" i="81"/>
  <c r="I108" i="81"/>
  <c r="I107" i="81"/>
  <c r="I106" i="81"/>
  <c r="I105" i="81"/>
  <c r="I104" i="81"/>
  <c r="I103" i="81"/>
  <c r="I102" i="81"/>
  <c r="I101" i="81"/>
  <c r="I100" i="81"/>
  <c r="I99" i="81"/>
  <c r="I98" i="81"/>
  <c r="I97" i="81"/>
  <c r="I96" i="81"/>
  <c r="I95" i="81"/>
  <c r="I94" i="81"/>
  <c r="I93" i="81"/>
  <c r="I92" i="81"/>
  <c r="I91" i="81"/>
  <c r="I90" i="81"/>
  <c r="I89" i="81"/>
  <c r="I88" i="81"/>
  <c r="I87" i="81"/>
  <c r="I86" i="81"/>
  <c r="I85" i="81"/>
  <c r="I84" i="81"/>
  <c r="I83" i="81"/>
  <c r="I82" i="81"/>
  <c r="I81" i="81"/>
  <c r="I80" i="81"/>
  <c r="I79" i="81"/>
  <c r="I78" i="81"/>
  <c r="I77" i="81"/>
  <c r="I76" i="81"/>
  <c r="I75" i="81"/>
  <c r="I74" i="81"/>
  <c r="I73" i="81"/>
  <c r="I72" i="81"/>
  <c r="I71" i="81"/>
  <c r="I70" i="81"/>
  <c r="I69" i="81"/>
  <c r="I68" i="81"/>
  <c r="I67" i="81"/>
  <c r="I66" i="81"/>
  <c r="I65" i="81"/>
  <c r="I64" i="81"/>
  <c r="I63" i="81"/>
  <c r="I62" i="81"/>
  <c r="I61" i="81"/>
  <c r="I60" i="81"/>
  <c r="I59" i="81"/>
  <c r="I58" i="81"/>
  <c r="I57" i="81"/>
  <c r="I56" i="81"/>
  <c r="I55" i="81"/>
  <c r="I54" i="81"/>
  <c r="I53" i="81"/>
  <c r="I52" i="81"/>
  <c r="I51" i="81"/>
  <c r="I50" i="81"/>
  <c r="I49" i="81"/>
  <c r="I48" i="81"/>
  <c r="I47" i="81"/>
  <c r="I46" i="81"/>
  <c r="I45" i="81"/>
  <c r="I44" i="81"/>
  <c r="I43" i="81"/>
  <c r="I42" i="81"/>
  <c r="I41" i="81"/>
  <c r="I40" i="81"/>
  <c r="I39" i="81"/>
  <c r="I38" i="81"/>
  <c r="I37" i="81"/>
  <c r="I36" i="81"/>
  <c r="I35" i="81"/>
  <c r="I34" i="81"/>
  <c r="I33" i="81"/>
  <c r="I32" i="81"/>
  <c r="I31" i="81"/>
  <c r="I30" i="81"/>
  <c r="I29" i="81"/>
  <c r="I28" i="81"/>
  <c r="I27" i="81"/>
  <c r="I26" i="81"/>
  <c r="I25" i="81"/>
  <c r="I235" i="81"/>
  <c r="I234" i="81"/>
  <c r="I233" i="81"/>
  <c r="I24" i="81"/>
  <c r="I23" i="81"/>
  <c r="I22" i="81"/>
  <c r="I258" i="80"/>
  <c r="I257" i="80"/>
  <c r="I256" i="80"/>
  <c r="I255" i="80"/>
  <c r="I254" i="80"/>
  <c r="I253" i="80"/>
  <c r="I252" i="80"/>
  <c r="I251" i="80"/>
  <c r="I250" i="80"/>
  <c r="I249" i="80"/>
  <c r="I248" i="80"/>
  <c r="I247" i="80"/>
  <c r="I246" i="80"/>
  <c r="I245" i="80"/>
  <c r="I244" i="80"/>
  <c r="I243" i="80"/>
  <c r="I242" i="80"/>
  <c r="I241" i="80"/>
  <c r="I240" i="80"/>
  <c r="I239" i="80"/>
  <c r="I238" i="80"/>
  <c r="I237" i="80"/>
  <c r="I236" i="80"/>
  <c r="I235" i="80"/>
  <c r="I234" i="80"/>
  <c r="I233" i="80"/>
  <c r="I232" i="80"/>
  <c r="I115" i="79"/>
  <c r="I116" i="79"/>
  <c r="I117" i="79"/>
  <c r="I118" i="79"/>
  <c r="I119" i="79"/>
  <c r="I120" i="79"/>
  <c r="I121" i="79"/>
  <c r="I122" i="79"/>
  <c r="I123" i="79"/>
  <c r="I124" i="79"/>
  <c r="I125" i="79"/>
  <c r="I126" i="79"/>
  <c r="I112" i="79"/>
  <c r="I111" i="79"/>
  <c r="I110" i="79"/>
  <c r="I107" i="79"/>
  <c r="I106" i="79"/>
  <c r="I105" i="79"/>
  <c r="I104" i="79"/>
  <c r="I103" i="79"/>
  <c r="I102" i="79"/>
  <c r="I101" i="79"/>
  <c r="I100" i="79"/>
  <c r="I99" i="79"/>
  <c r="I98" i="79"/>
  <c r="I97" i="79"/>
  <c r="I96" i="79"/>
  <c r="I89" i="79"/>
  <c r="I90" i="79"/>
  <c r="I86" i="77"/>
  <c r="I85" i="77"/>
  <c r="I84" i="77"/>
  <c r="I83" i="77"/>
  <c r="I82" i="77"/>
  <c r="I81" i="77"/>
  <c r="I80" i="77"/>
  <c r="I79" i="77"/>
  <c r="I78" i="77"/>
  <c r="I77" i="77"/>
  <c r="I76" i="77"/>
  <c r="I177" i="77"/>
  <c r="I176" i="77"/>
  <c r="I175" i="77"/>
  <c r="I174" i="77"/>
  <c r="I173" i="77"/>
  <c r="I172" i="77"/>
  <c r="I171" i="77"/>
  <c r="I170" i="77"/>
  <c r="I169" i="77"/>
  <c r="I168" i="77"/>
  <c r="I167" i="77"/>
  <c r="I166" i="77"/>
  <c r="I165" i="77"/>
  <c r="I164" i="77"/>
  <c r="I163" i="77"/>
  <c r="I162" i="77"/>
  <c r="I161" i="77"/>
  <c r="I177" i="69"/>
  <c r="I116" i="65"/>
  <c r="I115" i="65"/>
  <c r="I114" i="65"/>
  <c r="I113" i="65"/>
  <c r="I112" i="65"/>
  <c r="I111" i="65"/>
  <c r="I110" i="65"/>
  <c r="I109" i="65"/>
  <c r="I108" i="65"/>
  <c r="I107" i="65"/>
  <c r="I106" i="65"/>
  <c r="I124" i="17"/>
  <c r="I56" i="16"/>
  <c r="I259" i="15"/>
  <c r="I57" i="14"/>
  <c r="I87" i="13"/>
  <c r="I171" i="12"/>
  <c r="I176" i="69"/>
  <c r="I105" i="65"/>
  <c r="I145" i="67"/>
  <c r="I144" i="67"/>
  <c r="I143" i="67"/>
  <c r="I142" i="67"/>
  <c r="I182" i="11"/>
  <c r="I183" i="11"/>
  <c r="I184" i="11"/>
  <c r="I151" i="23"/>
  <c r="I150" i="23"/>
  <c r="I149" i="23"/>
  <c r="I148" i="23"/>
  <c r="I147" i="23"/>
  <c r="I146" i="23"/>
  <c r="I145" i="23"/>
  <c r="I144" i="23"/>
  <c r="I143" i="23"/>
  <c r="I142" i="23"/>
  <c r="I141" i="23"/>
  <c r="I140" i="23"/>
  <c r="I139" i="23"/>
  <c r="I138" i="23"/>
  <c r="I137" i="23"/>
  <c r="I136" i="23"/>
  <c r="I135" i="23"/>
  <c r="I134" i="23"/>
  <c r="I133" i="23"/>
  <c r="I132" i="23"/>
  <c r="I131" i="23"/>
  <c r="I130" i="23"/>
  <c r="I129" i="23"/>
  <c r="I128" i="23"/>
  <c r="I127" i="23"/>
  <c r="I126" i="23"/>
  <c r="I125" i="23"/>
  <c r="I124" i="23"/>
  <c r="I123" i="23"/>
  <c r="I122" i="23"/>
  <c r="I121" i="23"/>
  <c r="I120" i="23"/>
  <c r="I122" i="9"/>
  <c r="I121" i="9"/>
  <c r="I91" i="20"/>
  <c r="I90" i="20"/>
  <c r="I89" i="20"/>
  <c r="I88" i="20"/>
  <c r="I87" i="20"/>
  <c r="I86" i="20"/>
  <c r="I85" i="20"/>
  <c r="I109" i="19"/>
  <c r="I110" i="19"/>
  <c r="I31" i="17"/>
  <c r="I32" i="17"/>
  <c r="I33" i="17"/>
  <c r="I34" i="17"/>
  <c r="I35" i="17"/>
  <c r="I36" i="17"/>
  <c r="I123" i="17"/>
  <c r="I122" i="17"/>
  <c r="I55" i="16"/>
  <c r="I54" i="16"/>
  <c r="I164" i="15"/>
  <c r="I163" i="15"/>
  <c r="I162" i="15"/>
  <c r="I161" i="15"/>
  <c r="I160" i="15"/>
  <c r="I159" i="15"/>
  <c r="I158" i="15"/>
  <c r="I157" i="15"/>
  <c r="I156" i="15"/>
  <c r="I155" i="15"/>
  <c r="I154" i="15"/>
  <c r="I153" i="15"/>
  <c r="I152" i="15"/>
  <c r="I151" i="15"/>
  <c r="I150" i="15"/>
  <c r="I149" i="15"/>
  <c r="I148" i="15"/>
  <c r="I147" i="15"/>
  <c r="I146" i="15"/>
  <c r="I145" i="15"/>
  <c r="I144" i="15"/>
  <c r="I143" i="15"/>
  <c r="I142" i="15"/>
  <c r="I141" i="15"/>
  <c r="I140" i="15"/>
  <c r="I139" i="15"/>
  <c r="I138" i="15"/>
  <c r="I137" i="15"/>
  <c r="I136" i="15"/>
  <c r="I135" i="15"/>
  <c r="I134" i="15"/>
  <c r="I133" i="15"/>
  <c r="I132" i="15"/>
  <c r="I131" i="15"/>
  <c r="I130" i="15"/>
  <c r="I129" i="15"/>
  <c r="I128" i="15"/>
  <c r="I127" i="15"/>
  <c r="I126" i="15"/>
  <c r="I125" i="15"/>
  <c r="I124" i="15"/>
  <c r="I123" i="15"/>
  <c r="I122" i="15"/>
  <c r="I121" i="15"/>
  <c r="I120" i="15"/>
  <c r="I119" i="15"/>
  <c r="I118" i="15"/>
  <c r="I117" i="15"/>
  <c r="I116" i="15"/>
  <c r="I115" i="15"/>
  <c r="I114" i="15"/>
  <c r="I113" i="15"/>
  <c r="I112" i="15"/>
  <c r="I111" i="15"/>
  <c r="I110" i="15"/>
  <c r="I108" i="15"/>
  <c r="I107" i="15"/>
  <c r="I106" i="15"/>
  <c r="I105" i="15"/>
  <c r="I104" i="15"/>
  <c r="I103" i="15"/>
  <c r="I102" i="15"/>
  <c r="I101" i="15"/>
  <c r="I100" i="15"/>
  <c r="I99" i="15"/>
  <c r="I98" i="15"/>
  <c r="I97" i="15"/>
  <c r="I96" i="15"/>
  <c r="I95" i="15"/>
  <c r="I94" i="15"/>
  <c r="I93" i="15"/>
  <c r="I92" i="15"/>
  <c r="I91" i="15"/>
  <c r="I90" i="15"/>
  <c r="I89" i="15"/>
  <c r="I88" i="15"/>
  <c r="I87" i="15"/>
  <c r="I80" i="15"/>
  <c r="I79" i="15"/>
  <c r="I78" i="15"/>
  <c r="I77" i="15"/>
  <c r="I76" i="15"/>
  <c r="I75" i="15"/>
  <c r="I74" i="15"/>
  <c r="I73" i="15"/>
  <c r="I72" i="15"/>
  <c r="I71" i="15"/>
  <c r="I70" i="15"/>
  <c r="I69" i="15"/>
  <c r="I59" i="15"/>
  <c r="I58" i="15"/>
  <c r="I68" i="15"/>
  <c r="I67" i="15"/>
  <c r="I86" i="15"/>
  <c r="I85" i="15"/>
  <c r="I84" i="15"/>
  <c r="I83" i="15"/>
  <c r="I82" i="15"/>
  <c r="I81" i="15"/>
  <c r="I66" i="15"/>
  <c r="I65" i="15"/>
  <c r="I64" i="15"/>
  <c r="I63" i="15"/>
  <c r="I62" i="15"/>
  <c r="I61" i="15"/>
  <c r="I60" i="15"/>
  <c r="I57" i="15"/>
  <c r="I56" i="15"/>
  <c r="I55" i="15"/>
  <c r="I54" i="15"/>
  <c r="I53" i="15"/>
  <c r="I52" i="15"/>
  <c r="I51" i="15"/>
  <c r="I50" i="15"/>
  <c r="I49" i="15"/>
  <c r="I48" i="15"/>
  <c r="I47" i="15"/>
  <c r="I46" i="15"/>
  <c r="I45" i="15"/>
  <c r="I44" i="15"/>
  <c r="I43" i="15"/>
  <c r="I42" i="15"/>
  <c r="I41" i="15"/>
  <c r="I40" i="15"/>
  <c r="I39" i="15"/>
  <c r="I38" i="15"/>
  <c r="I37" i="15"/>
  <c r="I36" i="15"/>
  <c r="I34" i="15"/>
  <c r="I33" i="15"/>
  <c r="I78" i="6"/>
  <c r="I86" i="13"/>
  <c r="I85" i="13"/>
  <c r="I170" i="12"/>
  <c r="I169" i="12"/>
  <c r="I168" i="12"/>
  <c r="I167" i="12"/>
  <c r="I166" i="12"/>
  <c r="I165" i="12"/>
  <c r="I164" i="12"/>
  <c r="I163" i="12"/>
  <c r="I162" i="12"/>
  <c r="I161" i="12"/>
  <c r="I160" i="12"/>
  <c r="I159" i="12"/>
  <c r="I158" i="12"/>
  <c r="I157" i="12"/>
  <c r="I156" i="12"/>
  <c r="I155" i="12"/>
  <c r="I154" i="12"/>
  <c r="I153" i="12"/>
  <c r="I152" i="12"/>
  <c r="I151" i="12"/>
  <c r="I150" i="12"/>
  <c r="I149" i="12"/>
  <c r="I148" i="12"/>
  <c r="I147" i="12"/>
  <c r="I146" i="12"/>
  <c r="I145" i="12"/>
  <c r="I79" i="5"/>
  <c r="I78" i="5"/>
  <c r="I76" i="5"/>
  <c r="I75" i="5"/>
  <c r="I74" i="5"/>
  <c r="I88" i="3"/>
  <c r="I132" i="2"/>
  <c r="I133" i="2"/>
  <c r="I134" i="2"/>
  <c r="I135" i="2"/>
  <c r="I237" i="2"/>
  <c r="I236" i="2"/>
  <c r="I235" i="2"/>
  <c r="I234" i="2"/>
  <c r="I233" i="2"/>
  <c r="I232" i="2"/>
  <c r="I231" i="2"/>
  <c r="I143" i="43"/>
  <c r="I142" i="43"/>
  <c r="I141" i="43"/>
  <c r="I140" i="43"/>
  <c r="I139" i="43"/>
  <c r="I138" i="43"/>
  <c r="I137" i="43"/>
  <c r="I136" i="43"/>
  <c r="I135" i="43"/>
  <c r="I134" i="43"/>
  <c r="I133" i="43"/>
  <c r="I132" i="43"/>
  <c r="I131" i="43"/>
  <c r="I130" i="43"/>
  <c r="I129" i="43"/>
  <c r="I128" i="43"/>
  <c r="I127" i="43"/>
  <c r="I126" i="43"/>
  <c r="I125" i="43"/>
  <c r="I124" i="43"/>
  <c r="I123" i="43"/>
  <c r="I122" i="43"/>
  <c r="I121" i="43"/>
  <c r="I120" i="43"/>
  <c r="I119" i="43"/>
  <c r="I118" i="43"/>
  <c r="I117" i="43"/>
  <c r="I116" i="43"/>
  <c r="I115" i="43"/>
  <c r="I114" i="43"/>
  <c r="I113" i="43"/>
  <c r="I112" i="43"/>
  <c r="I111" i="43"/>
  <c r="I110" i="43"/>
  <c r="I109" i="43"/>
  <c r="I108" i="43"/>
  <c r="I107" i="43"/>
  <c r="I106" i="43"/>
  <c r="I105" i="43"/>
  <c r="I104" i="43"/>
  <c r="I103" i="43"/>
  <c r="I102" i="43"/>
  <c r="I101" i="43"/>
  <c r="I100" i="43"/>
  <c r="I99" i="43"/>
  <c r="I98" i="43"/>
  <c r="I97" i="43"/>
  <c r="I96" i="43"/>
  <c r="I95" i="43"/>
  <c r="I94" i="43"/>
  <c r="I93" i="43"/>
  <c r="I92" i="43"/>
  <c r="I91" i="43"/>
  <c r="I90" i="43"/>
  <c r="I89" i="43"/>
  <c r="I88" i="43"/>
  <c r="I87" i="43"/>
  <c r="I86" i="43"/>
  <c r="I85" i="43"/>
  <c r="I84" i="43"/>
  <c r="I83" i="43"/>
  <c r="I82" i="43"/>
  <c r="I81" i="43"/>
  <c r="I80" i="43"/>
  <c r="I79" i="43"/>
  <c r="I78" i="43"/>
  <c r="I77" i="43"/>
  <c r="I353" i="43"/>
  <c r="I352" i="43"/>
  <c r="I351" i="43"/>
  <c r="I350" i="43"/>
  <c r="I159" i="46"/>
  <c r="I158" i="46"/>
  <c r="I157" i="46"/>
  <c r="I156" i="46"/>
  <c r="I155" i="46"/>
  <c r="I154" i="46"/>
  <c r="I153" i="46"/>
  <c r="I152" i="46"/>
  <c r="I151" i="46"/>
  <c r="I150" i="46"/>
  <c r="I149" i="46"/>
  <c r="I148" i="46"/>
  <c r="I147" i="46"/>
  <c r="I146" i="46"/>
  <c r="I145" i="46"/>
  <c r="I144" i="46"/>
  <c r="I95" i="46"/>
  <c r="I96" i="46"/>
  <c r="I195" i="28"/>
  <c r="I194" i="28"/>
  <c r="I193" i="28"/>
  <c r="I192" i="28"/>
  <c r="I191" i="28"/>
  <c r="I190" i="28"/>
  <c r="I188" i="28"/>
  <c r="I187" i="28"/>
  <c r="I186" i="28"/>
  <c r="I185" i="28"/>
  <c r="I184" i="28"/>
  <c r="I183" i="28"/>
  <c r="I182" i="28"/>
  <c r="I181" i="28"/>
  <c r="I180" i="28"/>
  <c r="I15" i="35"/>
  <c r="I16" i="35"/>
  <c r="I17" i="35"/>
  <c r="I18" i="35"/>
  <c r="I19" i="35"/>
  <c r="I20" i="35"/>
  <c r="I21" i="35"/>
  <c r="I22" i="35"/>
  <c r="I23" i="35"/>
  <c r="I24" i="35"/>
  <c r="I25" i="35"/>
  <c r="I26" i="35"/>
  <c r="I68" i="27"/>
  <c r="I67" i="27"/>
  <c r="I22" i="62"/>
  <c r="I31" i="18"/>
  <c r="I30" i="18"/>
  <c r="I20" i="6"/>
  <c r="I19" i="6"/>
  <c r="I64" i="23"/>
  <c r="I63" i="23"/>
  <c r="I173" i="17"/>
  <c r="I90" i="16"/>
  <c r="I91" i="16"/>
  <c r="I92" i="16"/>
  <c r="I93" i="16"/>
  <c r="I95" i="16"/>
  <c r="I96" i="16"/>
  <c r="I97" i="16"/>
  <c r="I99" i="16"/>
  <c r="I100" i="16"/>
  <c r="I101" i="16"/>
  <c r="I215" i="12"/>
  <c r="I20" i="83"/>
  <c r="I19" i="83"/>
  <c r="I34" i="12"/>
  <c r="I33" i="12"/>
  <c r="I17" i="6"/>
  <c r="I18" i="6"/>
  <c r="I85" i="56"/>
  <c r="I84" i="56"/>
  <c r="I22" i="13"/>
  <c r="I21" i="13"/>
  <c r="I32" i="12"/>
  <c r="I31" i="12"/>
  <c r="I183" i="86"/>
  <c r="I115" i="85"/>
  <c r="I118" i="85" s="1"/>
  <c r="E171" i="85" s="1"/>
  <c r="I165" i="83"/>
  <c r="I216" i="12"/>
  <c r="I214" i="12"/>
  <c r="I122" i="3"/>
  <c r="I125" i="3"/>
  <c r="E177" i="3"/>
  <c r="I49" i="37"/>
  <c r="I120" i="9"/>
  <c r="I122" i="56"/>
  <c r="I160" i="82"/>
  <c r="I159" i="82"/>
  <c r="I158" i="82"/>
  <c r="I157" i="82"/>
  <c r="I220" i="11"/>
  <c r="I232" i="81"/>
  <c r="I231" i="81"/>
  <c r="I230" i="81"/>
  <c r="I33" i="114"/>
  <c r="I349" i="43"/>
  <c r="I348" i="43"/>
  <c r="I347" i="43"/>
  <c r="I346" i="43"/>
  <c r="I345" i="43"/>
  <c r="I160" i="103"/>
  <c r="I46" i="68"/>
  <c r="I231" i="80"/>
  <c r="I87" i="79"/>
  <c r="I88" i="79"/>
  <c r="I91" i="79"/>
  <c r="I92" i="79"/>
  <c r="I93" i="79"/>
  <c r="I94" i="79"/>
  <c r="I95" i="79"/>
  <c r="I108" i="79"/>
  <c r="I109" i="79"/>
  <c r="I67" i="6"/>
  <c r="I118" i="23"/>
  <c r="I69" i="40"/>
  <c r="I87" i="36"/>
  <c r="I258" i="15"/>
  <c r="I257" i="15"/>
  <c r="I256" i="15"/>
  <c r="I255" i="15"/>
  <c r="I254" i="15"/>
  <c r="I253" i="15"/>
  <c r="I252" i="15"/>
  <c r="I251" i="15"/>
  <c r="I104" i="65"/>
  <c r="I153" i="44"/>
  <c r="I50" i="117"/>
  <c r="I54" i="118"/>
  <c r="I59" i="119"/>
  <c r="I86" i="79"/>
  <c r="I101" i="66"/>
  <c r="I159" i="103"/>
  <c r="I45" i="39"/>
  <c r="I108" i="19"/>
  <c r="I141" i="67"/>
  <c r="I140" i="67"/>
  <c r="I56" i="121"/>
  <c r="I65" i="122"/>
  <c r="I64" i="116"/>
  <c r="I63" i="115"/>
  <c r="I74" i="120"/>
  <c r="I120" i="56"/>
  <c r="I53" i="4"/>
  <c r="I250" i="15"/>
  <c r="I219" i="11"/>
  <c r="I141" i="46"/>
  <c r="I179" i="28"/>
  <c r="I230" i="2"/>
  <c r="I175" i="69"/>
  <c r="I144" i="12"/>
  <c r="I120" i="17"/>
  <c r="I152" i="26"/>
  <c r="I344" i="43"/>
  <c r="I53" i="16"/>
  <c r="I70" i="64"/>
  <c r="I69" i="64"/>
  <c r="I100" i="25"/>
  <c r="I101" i="25"/>
  <c r="I102" i="25"/>
  <c r="I103" i="25"/>
  <c r="I104" i="25"/>
  <c r="I105" i="25"/>
  <c r="I106" i="25"/>
  <c r="I107" i="25"/>
  <c r="I108" i="25"/>
  <c r="I109" i="25"/>
  <c r="I62" i="1"/>
  <c r="I61" i="1"/>
  <c r="I60" i="1"/>
  <c r="I59" i="1"/>
  <c r="I58" i="1"/>
  <c r="I81" i="85"/>
  <c r="I80" i="85"/>
  <c r="I79" i="85"/>
  <c r="I131" i="83"/>
  <c r="I130" i="83"/>
  <c r="I147" i="86"/>
  <c r="I146" i="86"/>
  <c r="I145" i="86"/>
  <c r="I129" i="83"/>
  <c r="I228" i="81"/>
  <c r="I88" i="8"/>
  <c r="I84" i="20"/>
  <c r="I53" i="35"/>
  <c r="I159" i="53"/>
  <c r="I84" i="13"/>
  <c r="I91" i="62"/>
  <c r="I75" i="10"/>
  <c r="I66" i="27"/>
  <c r="I58" i="119"/>
  <c r="I57" i="119"/>
  <c r="I56" i="119"/>
  <c r="I55" i="119"/>
  <c r="I54" i="119"/>
  <c r="I53" i="119"/>
  <c r="I52" i="119"/>
  <c r="I64" i="122"/>
  <c r="I63" i="122"/>
  <c r="I62" i="122"/>
  <c r="I61" i="122"/>
  <c r="I60" i="122"/>
  <c r="I59" i="115"/>
  <c r="I60" i="115"/>
  <c r="I61" i="115"/>
  <c r="I62" i="115"/>
  <c r="I65" i="115"/>
  <c r="I66" i="115"/>
  <c r="I132" i="61"/>
  <c r="I131" i="61"/>
  <c r="I130" i="61"/>
  <c r="I129" i="61"/>
  <c r="I128" i="61"/>
  <c r="I127" i="61"/>
  <c r="I126" i="61"/>
  <c r="I125" i="61"/>
  <c r="I124" i="61"/>
  <c r="I123" i="61"/>
  <c r="I122" i="61"/>
  <c r="I121" i="61"/>
  <c r="I120" i="61"/>
  <c r="I119" i="61"/>
  <c r="I118" i="61"/>
  <c r="I25" i="58"/>
  <c r="I26" i="58"/>
  <c r="I24" i="58"/>
  <c r="I23" i="58"/>
  <c r="I40" i="58"/>
  <c r="I41" i="58"/>
  <c r="I20" i="58"/>
  <c r="I21" i="58"/>
  <c r="I22" i="58"/>
  <c r="I17" i="58"/>
  <c r="I18" i="58"/>
  <c r="I19" i="58"/>
  <c r="I158" i="53"/>
  <c r="I157" i="53"/>
  <c r="I27" i="66"/>
  <c r="I26" i="66"/>
  <c r="I25" i="66"/>
  <c r="I24" i="66"/>
  <c r="I23" i="66"/>
  <c r="I22" i="66"/>
  <c r="I21" i="66"/>
  <c r="I20" i="66"/>
  <c r="I19" i="66"/>
  <c r="I100" i="66"/>
  <c r="I99" i="66"/>
  <c r="I98" i="66"/>
  <c r="I97" i="66"/>
  <c r="I96" i="66"/>
  <c r="I95" i="66"/>
  <c r="I73" i="85"/>
  <c r="I74" i="85"/>
  <c r="I75" i="85"/>
  <c r="I76" i="85"/>
  <c r="I77" i="85"/>
  <c r="I78" i="85"/>
  <c r="I156" i="82"/>
  <c r="I155" i="82"/>
  <c r="I154" i="82"/>
  <c r="I153" i="82"/>
  <c r="I152" i="82"/>
  <c r="I151" i="82"/>
  <c r="I150" i="82"/>
  <c r="I227" i="81"/>
  <c r="I226" i="81"/>
  <c r="I225" i="81"/>
  <c r="I224" i="81"/>
  <c r="I223" i="81"/>
  <c r="I222" i="81"/>
  <c r="I221" i="81"/>
  <c r="I220" i="81"/>
  <c r="I219" i="81"/>
  <c r="I230" i="80"/>
  <c r="I229" i="80"/>
  <c r="I228" i="80"/>
  <c r="I227" i="80"/>
  <c r="I226" i="80"/>
  <c r="I225" i="80"/>
  <c r="I224" i="80"/>
  <c r="I223" i="80"/>
  <c r="I222" i="80"/>
  <c r="I221" i="80"/>
  <c r="I220" i="80"/>
  <c r="I219" i="80"/>
  <c r="I218" i="80"/>
  <c r="I217" i="80"/>
  <c r="I216" i="80"/>
  <c r="I215" i="80"/>
  <c r="I214" i="80"/>
  <c r="I213" i="80"/>
  <c r="I212" i="80"/>
  <c r="I211" i="80"/>
  <c r="I210" i="80"/>
  <c r="I209" i="80"/>
  <c r="I208" i="80"/>
  <c r="I207" i="80"/>
  <c r="I206" i="80"/>
  <c r="I205" i="80"/>
  <c r="I204" i="80"/>
  <c r="I203" i="80"/>
  <c r="I202" i="80"/>
  <c r="I201" i="80"/>
  <c r="I200" i="80"/>
  <c r="I199" i="80"/>
  <c r="I198" i="80"/>
  <c r="I197" i="80"/>
  <c r="I196" i="80"/>
  <c r="I195" i="80"/>
  <c r="I194" i="80"/>
  <c r="I193" i="80"/>
  <c r="I192" i="80"/>
  <c r="I191" i="80"/>
  <c r="I190" i="80"/>
  <c r="I189" i="80"/>
  <c r="I188" i="80"/>
  <c r="I187" i="80"/>
  <c r="I186" i="80"/>
  <c r="I185" i="80"/>
  <c r="I184" i="80"/>
  <c r="I183" i="80"/>
  <c r="I182" i="80"/>
  <c r="I181" i="80"/>
  <c r="I180" i="80"/>
  <c r="I179" i="80"/>
  <c r="I178" i="80"/>
  <c r="I177" i="80"/>
  <c r="I176" i="80"/>
  <c r="I175" i="80"/>
  <c r="I174" i="80"/>
  <c r="I173" i="80"/>
  <c r="I172" i="80"/>
  <c r="I171" i="80"/>
  <c r="I170" i="80"/>
  <c r="I169" i="80"/>
  <c r="I168" i="80"/>
  <c r="I167" i="80"/>
  <c r="I166" i="80"/>
  <c r="I165" i="80"/>
  <c r="I164" i="80"/>
  <c r="I163" i="80"/>
  <c r="I162" i="80"/>
  <c r="I161" i="80"/>
  <c r="I160" i="80"/>
  <c r="I159" i="80"/>
  <c r="I158" i="80"/>
  <c r="I157" i="80"/>
  <c r="I156" i="80"/>
  <c r="I155" i="80"/>
  <c r="I154" i="80"/>
  <c r="I153" i="80"/>
  <c r="I152" i="80"/>
  <c r="I151" i="80"/>
  <c r="I78" i="79"/>
  <c r="I79" i="79"/>
  <c r="I80" i="79"/>
  <c r="I81" i="79"/>
  <c r="I82" i="79"/>
  <c r="I83" i="79"/>
  <c r="I84" i="79"/>
  <c r="I85" i="79"/>
  <c r="I75" i="77"/>
  <c r="I74" i="77"/>
  <c r="I73" i="77"/>
  <c r="I72" i="77"/>
  <c r="I71" i="77"/>
  <c r="I70" i="77"/>
  <c r="I69" i="77"/>
  <c r="I68" i="77"/>
  <c r="I67" i="77"/>
  <c r="I66" i="77"/>
  <c r="I65" i="77"/>
  <c r="I56" i="77"/>
  <c r="I57" i="77"/>
  <c r="I58" i="77"/>
  <c r="I59" i="77"/>
  <c r="I60" i="77"/>
  <c r="I61" i="77"/>
  <c r="I62" i="77"/>
  <c r="I63" i="77"/>
  <c r="I64" i="77"/>
  <c r="I160" i="77"/>
  <c r="I159" i="77"/>
  <c r="I158" i="77"/>
  <c r="I157" i="77"/>
  <c r="I17" i="74"/>
  <c r="I18" i="74"/>
  <c r="I19" i="74"/>
  <c r="I20" i="74"/>
  <c r="I31" i="72"/>
  <c r="I32" i="72"/>
  <c r="I33" i="72"/>
  <c r="I34" i="72"/>
  <c r="I35" i="72"/>
  <c r="I36" i="72"/>
  <c r="I37" i="72"/>
  <c r="I38" i="72"/>
  <c r="I58" i="71"/>
  <c r="I57" i="71"/>
  <c r="I56" i="71"/>
  <c r="I55" i="71"/>
  <c r="I54" i="71"/>
  <c r="I53" i="71"/>
  <c r="I52" i="71"/>
  <c r="I51" i="71"/>
  <c r="I50" i="71"/>
  <c r="I49" i="71"/>
  <c r="I26" i="71"/>
  <c r="I27" i="71"/>
  <c r="I28" i="71"/>
  <c r="I29" i="71"/>
  <c r="I30" i="71"/>
  <c r="I24" i="71"/>
  <c r="I25" i="71"/>
  <c r="I48" i="71"/>
  <c r="I47" i="71"/>
  <c r="I46" i="71"/>
  <c r="I45" i="71"/>
  <c r="I44" i="71"/>
  <c r="I43" i="71"/>
  <c r="I42" i="71"/>
  <c r="I41" i="71"/>
  <c r="I40" i="71"/>
  <c r="I39" i="71"/>
  <c r="I38" i="71"/>
  <c r="I37" i="71"/>
  <c r="I36" i="71"/>
  <c r="I35" i="71"/>
  <c r="I34" i="71"/>
  <c r="I33" i="71"/>
  <c r="I32" i="71"/>
  <c r="I31" i="71"/>
  <c r="I46" i="70"/>
  <c r="I45" i="70"/>
  <c r="I44" i="70"/>
  <c r="I43" i="70"/>
  <c r="I31" i="70"/>
  <c r="I32" i="70"/>
  <c r="I33" i="70"/>
  <c r="I34" i="70"/>
  <c r="I35" i="70"/>
  <c r="I36" i="70"/>
  <c r="I37" i="70"/>
  <c r="I38" i="70"/>
  <c r="I39" i="70"/>
  <c r="I40" i="70"/>
  <c r="I41" i="70"/>
  <c r="I42" i="70"/>
  <c r="I47" i="70"/>
  <c r="I48" i="70"/>
  <c r="I49" i="70"/>
  <c r="I50" i="70"/>
  <c r="I30" i="70"/>
  <c r="I174" i="69"/>
  <c r="I173" i="69"/>
  <c r="I172" i="69"/>
  <c r="I171" i="69"/>
  <c r="I170" i="69"/>
  <c r="I169" i="69"/>
  <c r="I168" i="69"/>
  <c r="I167" i="69"/>
  <c r="I166" i="69"/>
  <c r="I165" i="69"/>
  <c r="I164" i="69"/>
  <c r="I163" i="69"/>
  <c r="I162" i="69"/>
  <c r="I161" i="69"/>
  <c r="I160" i="69"/>
  <c r="I159" i="69"/>
  <c r="I158" i="69"/>
  <c r="I157" i="69"/>
  <c r="I156" i="69"/>
  <c r="I155" i="69"/>
  <c r="I154" i="69"/>
  <c r="I153" i="69"/>
  <c r="I152" i="69"/>
  <c r="I151" i="69"/>
  <c r="I150" i="69"/>
  <c r="I149" i="69"/>
  <c r="I148" i="69"/>
  <c r="I147" i="69"/>
  <c r="I146" i="69"/>
  <c r="I145" i="69"/>
  <c r="I144" i="69"/>
  <c r="I143" i="69"/>
  <c r="I142" i="69"/>
  <c r="I141" i="69"/>
  <c r="I140" i="69"/>
  <c r="I139" i="69"/>
  <c r="I138" i="69"/>
  <c r="I137" i="69"/>
  <c r="I136" i="69"/>
  <c r="I135" i="69"/>
  <c r="I134" i="69"/>
  <c r="I133" i="69"/>
  <c r="I132" i="69"/>
  <c r="I131" i="69"/>
  <c r="I130" i="69"/>
  <c r="I129" i="69"/>
  <c r="I128" i="69"/>
  <c r="I127" i="69"/>
  <c r="I126" i="69"/>
  <c r="I125" i="69"/>
  <c r="I124" i="69"/>
  <c r="I139" i="67"/>
  <c r="I138" i="67"/>
  <c r="I137" i="67"/>
  <c r="I136" i="67"/>
  <c r="I135" i="67"/>
  <c r="I134" i="67"/>
  <c r="I109" i="23"/>
  <c r="I110" i="23"/>
  <c r="I111" i="23"/>
  <c r="I112" i="23"/>
  <c r="I113" i="23"/>
  <c r="I114" i="23"/>
  <c r="I115" i="23"/>
  <c r="I116" i="23"/>
  <c r="I117" i="23"/>
  <c r="I119" i="23"/>
  <c r="I178" i="19"/>
  <c r="I177" i="19"/>
  <c r="I176" i="19"/>
  <c r="I175" i="19"/>
  <c r="I174" i="19"/>
  <c r="I173" i="19"/>
  <c r="I172" i="19"/>
  <c r="I171" i="19"/>
  <c r="I170" i="19"/>
  <c r="I169" i="19"/>
  <c r="I168" i="19"/>
  <c r="I167" i="19"/>
  <c r="I166" i="19"/>
  <c r="I165" i="19"/>
  <c r="I164" i="19"/>
  <c r="I163" i="19"/>
  <c r="I162" i="19"/>
  <c r="I161" i="19"/>
  <c r="I32" i="15"/>
  <c r="I31" i="15"/>
  <c r="I21" i="15"/>
  <c r="I22" i="15"/>
  <c r="I23" i="15"/>
  <c r="I24" i="15"/>
  <c r="I25" i="15"/>
  <c r="I26" i="15"/>
  <c r="I27" i="15"/>
  <c r="I28" i="15"/>
  <c r="I29" i="15"/>
  <c r="I249" i="15"/>
  <c r="I248" i="15"/>
  <c r="I247" i="15"/>
  <c r="I246" i="15"/>
  <c r="I245" i="15"/>
  <c r="I244" i="15"/>
  <c r="I243" i="15"/>
  <c r="I242" i="15"/>
  <c r="I241" i="15"/>
  <c r="I240" i="15"/>
  <c r="I239" i="15"/>
  <c r="I238" i="15"/>
  <c r="I237" i="15"/>
  <c r="I236" i="15"/>
  <c r="I235" i="15"/>
  <c r="I234" i="15"/>
  <c r="I233" i="15"/>
  <c r="I232" i="15"/>
  <c r="I231" i="15"/>
  <c r="I56" i="14"/>
  <c r="I143" i="12"/>
  <c r="I142" i="12"/>
  <c r="I141" i="12"/>
  <c r="I140" i="12"/>
  <c r="I139" i="12"/>
  <c r="I138" i="12"/>
  <c r="I137" i="12"/>
  <c r="I136" i="12"/>
  <c r="I135" i="12"/>
  <c r="I134" i="12"/>
  <c r="I133" i="12"/>
  <c r="I132" i="12"/>
  <c r="I181" i="11"/>
  <c r="I180" i="11"/>
  <c r="I179" i="11"/>
  <c r="I178" i="11"/>
  <c r="I218" i="11"/>
  <c r="I74" i="10"/>
  <c r="I73" i="10"/>
  <c r="I72" i="10"/>
  <c r="I71" i="10"/>
  <c r="I73" i="5"/>
  <c r="I72" i="5"/>
  <c r="I87" i="3"/>
  <c r="I86" i="3"/>
  <c r="I85" i="3"/>
  <c r="I84" i="3"/>
  <c r="I83" i="3"/>
  <c r="I82" i="3"/>
  <c r="I81" i="3"/>
  <c r="I80" i="3"/>
  <c r="I79" i="3"/>
  <c r="I78" i="3"/>
  <c r="I77" i="3"/>
  <c r="I76" i="3"/>
  <c r="I75" i="3"/>
  <c r="I74" i="3"/>
  <c r="I73" i="3"/>
  <c r="I72" i="3"/>
  <c r="I71" i="3"/>
  <c r="I70" i="3"/>
  <c r="I69" i="3"/>
  <c r="I68" i="3"/>
  <c r="I67" i="3"/>
  <c r="I66" i="3"/>
  <c r="I65" i="3"/>
  <c r="I64" i="3"/>
  <c r="I63" i="3"/>
  <c r="I20" i="3"/>
  <c r="I229" i="2"/>
  <c r="I228" i="2"/>
  <c r="I227" i="2"/>
  <c r="I226" i="2"/>
  <c r="I225" i="2"/>
  <c r="I224" i="2"/>
  <c r="I223" i="2"/>
  <c r="I222" i="2"/>
  <c r="I221" i="2"/>
  <c r="I220" i="2"/>
  <c r="I219" i="2"/>
  <c r="I218" i="2"/>
  <c r="I217" i="2"/>
  <c r="I57" i="1"/>
  <c r="I56" i="1"/>
  <c r="I55" i="1"/>
  <c r="I54" i="1"/>
  <c r="I53" i="1"/>
  <c r="I20" i="13"/>
  <c r="I19" i="13"/>
  <c r="I18" i="13"/>
  <c r="I17" i="13"/>
  <c r="I29" i="12"/>
  <c r="I28" i="12"/>
  <c r="I27" i="12"/>
  <c r="I26" i="12"/>
  <c r="I176" i="11"/>
  <c r="I177" i="11"/>
  <c r="I175" i="11"/>
  <c r="I174" i="11"/>
  <c r="I173" i="11"/>
  <c r="I32" i="10"/>
  <c r="I31" i="10"/>
  <c r="I30" i="10"/>
  <c r="I29" i="10"/>
  <c r="I76" i="43"/>
  <c r="I75" i="43"/>
  <c r="I74" i="43"/>
  <c r="I73" i="43"/>
  <c r="I58" i="43"/>
  <c r="I20" i="45"/>
  <c r="I19" i="45"/>
  <c r="I18" i="45"/>
  <c r="I17" i="45"/>
  <c r="I93" i="44"/>
  <c r="I92" i="44"/>
  <c r="I91" i="44"/>
  <c r="I90" i="44"/>
  <c r="I18" i="39"/>
  <c r="I17" i="39"/>
  <c r="I16" i="39"/>
  <c r="I15" i="39"/>
  <c r="I22" i="36"/>
  <c r="I21" i="36"/>
  <c r="I20" i="36"/>
  <c r="I19" i="36"/>
  <c r="I38" i="38"/>
  <c r="I37" i="38"/>
  <c r="I36" i="38"/>
  <c r="I35" i="38"/>
  <c r="I343" i="43"/>
  <c r="I342" i="43"/>
  <c r="I341" i="43"/>
  <c r="I340" i="43"/>
  <c r="I339" i="43"/>
  <c r="I338" i="43"/>
  <c r="I336" i="43"/>
  <c r="I337" i="43"/>
  <c r="I101" i="103"/>
  <c r="I100" i="103"/>
  <c r="I99" i="103"/>
  <c r="I98" i="103"/>
  <c r="I97" i="103"/>
  <c r="I88" i="46"/>
  <c r="I89" i="46"/>
  <c r="I90" i="46"/>
  <c r="I91" i="46"/>
  <c r="I92" i="46"/>
  <c r="I93" i="46"/>
  <c r="I94" i="46"/>
  <c r="I142" i="46"/>
  <c r="I143" i="46"/>
  <c r="I77" i="38"/>
  <c r="I76" i="38"/>
  <c r="I75" i="38"/>
  <c r="I74" i="38"/>
  <c r="I73" i="38"/>
  <c r="I72" i="38"/>
  <c r="I71" i="38"/>
  <c r="I24" i="37"/>
  <c r="I18" i="37"/>
  <c r="I19" i="37"/>
  <c r="I20" i="37"/>
  <c r="I21" i="37"/>
  <c r="I22" i="37"/>
  <c r="I98" i="32"/>
  <c r="I97" i="32"/>
  <c r="I96" i="32"/>
  <c r="I65" i="27"/>
  <c r="I64" i="27"/>
  <c r="I151" i="26"/>
  <c r="I150" i="26"/>
  <c r="I149" i="26"/>
  <c r="I148" i="26"/>
  <c r="I147" i="26"/>
  <c r="I146" i="26"/>
  <c r="I145" i="26"/>
  <c r="I144" i="26"/>
  <c r="I143" i="26"/>
  <c r="I142" i="26"/>
  <c r="I141" i="26"/>
  <c r="I140" i="26"/>
  <c r="I139" i="26"/>
  <c r="I138" i="26"/>
  <c r="I117" i="61"/>
  <c r="I116" i="61"/>
  <c r="I115" i="61"/>
  <c r="I114" i="61"/>
  <c r="I113" i="61"/>
  <c r="I112" i="61"/>
  <c r="I111" i="61"/>
  <c r="I110" i="61"/>
  <c r="I109" i="61"/>
  <c r="I108" i="61"/>
  <c r="I44" i="61"/>
  <c r="I43" i="61"/>
  <c r="I42" i="61"/>
  <c r="I41" i="61"/>
  <c r="I40" i="61"/>
  <c r="I39" i="61"/>
  <c r="I38" i="61"/>
  <c r="I37" i="61"/>
  <c r="I36" i="61"/>
  <c r="I18" i="57"/>
  <c r="I19" i="57"/>
  <c r="I20" i="57"/>
  <c r="I21" i="57"/>
  <c r="I22" i="57"/>
  <c r="I23" i="57"/>
  <c r="I24" i="57"/>
  <c r="I83" i="56"/>
  <c r="I82" i="56"/>
  <c r="I81" i="56"/>
  <c r="I80" i="56"/>
  <c r="I79" i="56"/>
  <c r="I51" i="54"/>
  <c r="I50" i="54"/>
  <c r="I156" i="53"/>
  <c r="I155" i="53"/>
  <c r="I154" i="53"/>
  <c r="I153" i="53"/>
  <c r="I152" i="53"/>
  <c r="I151" i="53"/>
  <c r="I43" i="24"/>
  <c r="I51" i="1"/>
  <c r="I230" i="15"/>
  <c r="I229" i="15"/>
  <c r="I228" i="15"/>
  <c r="I62" i="79"/>
  <c r="I178" i="28"/>
  <c r="I71" i="5"/>
  <c r="I70" i="5"/>
  <c r="I70" i="10"/>
  <c r="I63" i="27"/>
  <c r="I119" i="17"/>
  <c r="I52" i="35"/>
  <c r="I51" i="35"/>
  <c r="I50" i="35"/>
  <c r="I49" i="35"/>
  <c r="I48" i="35"/>
  <c r="I216" i="2"/>
  <c r="I87" i="8"/>
  <c r="I118" i="17"/>
  <c r="I149" i="82"/>
  <c r="I43" i="68"/>
  <c r="I335" i="43"/>
  <c r="I334" i="43"/>
  <c r="I333" i="43"/>
  <c r="I86" i="36"/>
  <c r="I58" i="38"/>
  <c r="I149" i="53"/>
  <c r="I217" i="11"/>
  <c r="I156" i="77"/>
  <c r="I155" i="77"/>
  <c r="I154" i="77"/>
  <c r="I153" i="77"/>
  <c r="I90" i="62"/>
  <c r="I89" i="62"/>
  <c r="I131" i="12"/>
  <c r="I119" i="9"/>
  <c r="I103" i="65"/>
  <c r="I102" i="65"/>
  <c r="I73" i="120"/>
  <c r="I152" i="77"/>
  <c r="I151" i="77"/>
  <c r="I160" i="19"/>
  <c r="I159" i="19"/>
  <c r="I51" i="119"/>
  <c r="I50" i="119"/>
  <c r="I150" i="77"/>
  <c r="I152" i="44"/>
  <c r="I77" i="22"/>
  <c r="I42" i="6"/>
  <c r="I332" i="43"/>
  <c r="I154" i="19"/>
  <c r="I95" i="32"/>
  <c r="I47" i="37"/>
  <c r="I133" i="67"/>
  <c r="I123" i="69"/>
  <c r="I155" i="19"/>
  <c r="I156" i="19"/>
  <c r="I153" i="19"/>
  <c r="I48" i="14"/>
  <c r="I49" i="14"/>
  <c r="I50" i="14"/>
  <c r="I51" i="14"/>
  <c r="I52" i="14"/>
  <c r="I54" i="14"/>
  <c r="I55" i="14"/>
  <c r="I89" i="14"/>
  <c r="I90" i="14"/>
  <c r="I53" i="14"/>
  <c r="I227" i="15"/>
  <c r="I226" i="15"/>
  <c r="I225" i="15"/>
  <c r="I224" i="15"/>
  <c r="I223" i="15"/>
  <c r="I124" i="83"/>
  <c r="I125" i="83"/>
  <c r="I126" i="83"/>
  <c r="I127" i="83"/>
  <c r="I128" i="83"/>
  <c r="I16" i="87"/>
  <c r="I15" i="87"/>
  <c r="I20" i="86"/>
  <c r="I19" i="86"/>
  <c r="I18" i="86"/>
  <c r="I59" i="64"/>
  <c r="I60" i="64"/>
  <c r="I61" i="64"/>
  <c r="I62" i="64"/>
  <c r="I63" i="64"/>
  <c r="I64" i="64"/>
  <c r="I65" i="64"/>
  <c r="I66" i="64"/>
  <c r="I67" i="64"/>
  <c r="I94" i="66"/>
  <c r="I93" i="66"/>
  <c r="I92" i="66"/>
  <c r="I143" i="86"/>
  <c r="I144" i="86"/>
  <c r="I148" i="86"/>
  <c r="I138" i="86"/>
  <c r="I142" i="86"/>
  <c r="I141" i="86"/>
  <c r="I140" i="86"/>
  <c r="I139" i="86"/>
  <c r="I137" i="86"/>
  <c r="I136" i="86"/>
  <c r="I135" i="86"/>
  <c r="I134" i="86"/>
  <c r="I133" i="86"/>
  <c r="I132" i="86"/>
  <c r="I131" i="86"/>
  <c r="I130" i="86"/>
  <c r="I129" i="86"/>
  <c r="I128" i="86"/>
  <c r="I127" i="86"/>
  <c r="I126" i="86"/>
  <c r="G406" i="43"/>
  <c r="B77" i="120"/>
  <c r="D146" i="120"/>
  <c r="B359" i="43"/>
  <c r="D443" i="43" s="1"/>
  <c r="I9" i="85"/>
  <c r="I10" i="85"/>
  <c r="I11" i="85"/>
  <c r="I12" i="85"/>
  <c r="I13" i="85"/>
  <c r="I14" i="85"/>
  <c r="I15" i="85"/>
  <c r="I16" i="85"/>
  <c r="I17" i="85"/>
  <c r="I18" i="85"/>
  <c r="I19" i="85"/>
  <c r="I6" i="85"/>
  <c r="I7" i="85"/>
  <c r="I8" i="85"/>
  <c r="G405" i="43"/>
  <c r="G404" i="43"/>
  <c r="I218" i="81"/>
  <c r="I217" i="81"/>
  <c r="I216" i="81"/>
  <c r="I215" i="81"/>
  <c r="I214" i="81"/>
  <c r="I213" i="81"/>
  <c r="I212" i="81"/>
  <c r="I211" i="81"/>
  <c r="I210" i="81"/>
  <c r="I209" i="81"/>
  <c r="I208" i="81"/>
  <c r="I207" i="81"/>
  <c r="I206" i="81"/>
  <c r="I205" i="81"/>
  <c r="I204" i="81"/>
  <c r="I203" i="81"/>
  <c r="I202" i="81"/>
  <c r="I201" i="81"/>
  <c r="I200" i="81"/>
  <c r="I199" i="81"/>
  <c r="I198" i="81"/>
  <c r="I197" i="81"/>
  <c r="I196" i="81"/>
  <c r="I195" i="81"/>
  <c r="I194" i="81"/>
  <c r="I193" i="81"/>
  <c r="I192" i="81"/>
  <c r="I191" i="81"/>
  <c r="I190" i="81"/>
  <c r="I189" i="81"/>
  <c r="I188" i="81"/>
  <c r="I187" i="81"/>
  <c r="I186" i="81"/>
  <c r="I185" i="81"/>
  <c r="I184" i="81"/>
  <c r="I183" i="81"/>
  <c r="I182" i="81"/>
  <c r="I181" i="81"/>
  <c r="I180" i="81"/>
  <c r="I179" i="81"/>
  <c r="I178" i="81"/>
  <c r="I177" i="81"/>
  <c r="I176" i="81"/>
  <c r="I175" i="81"/>
  <c r="I93" i="78"/>
  <c r="I95" i="78"/>
  <c r="I96" i="78"/>
  <c r="I97" i="78"/>
  <c r="I98" i="78"/>
  <c r="I99" i="78"/>
  <c r="I100" i="78"/>
  <c r="I101" i="78"/>
  <c r="I102" i="78"/>
  <c r="I103" i="78"/>
  <c r="I104" i="78"/>
  <c r="I105" i="78"/>
  <c r="I149" i="77"/>
  <c r="I148" i="77"/>
  <c r="I147" i="77"/>
  <c r="I146" i="77"/>
  <c r="I145" i="77"/>
  <c r="I144" i="77"/>
  <c r="I143" i="77"/>
  <c r="I142" i="77"/>
  <c r="I141" i="77"/>
  <c r="I140" i="77"/>
  <c r="I139" i="77"/>
  <c r="I55" i="77"/>
  <c r="I54" i="77"/>
  <c r="I53" i="77"/>
  <c r="I52" i="77"/>
  <c r="I51" i="77"/>
  <c r="I50" i="77"/>
  <c r="I45" i="77"/>
  <c r="I46" i="77"/>
  <c r="I47" i="77"/>
  <c r="I44" i="77"/>
  <c r="I43" i="77"/>
  <c r="I42" i="77"/>
  <c r="I41" i="77"/>
  <c r="I40" i="77"/>
  <c r="I39" i="77"/>
  <c r="I38" i="77"/>
  <c r="I37" i="77"/>
  <c r="I36" i="77"/>
  <c r="I35" i="77"/>
  <c r="I34" i="77"/>
  <c r="I14" i="69"/>
  <c r="I15" i="69"/>
  <c r="I16" i="69"/>
  <c r="I17" i="69"/>
  <c r="I18" i="69"/>
  <c r="I101" i="65"/>
  <c r="I100" i="65"/>
  <c r="I99" i="65"/>
  <c r="I98" i="65"/>
  <c r="I97" i="65"/>
  <c r="I96" i="65"/>
  <c r="I132" i="67"/>
  <c r="I131" i="67"/>
  <c r="I130" i="67"/>
  <c r="I129" i="67"/>
  <c r="I128" i="67"/>
  <c r="I127" i="67"/>
  <c r="I126" i="67"/>
  <c r="I65" i="45"/>
  <c r="I64" i="45"/>
  <c r="I63" i="45"/>
  <c r="I62" i="45"/>
  <c r="I61" i="45"/>
  <c r="I60" i="45"/>
  <c r="I59" i="45"/>
  <c r="I151" i="44"/>
  <c r="I87" i="44"/>
  <c r="I88" i="44"/>
  <c r="I89" i="44"/>
  <c r="I94" i="44"/>
  <c r="I95" i="44"/>
  <c r="I70" i="44"/>
  <c r="I51" i="43"/>
  <c r="I52" i="43"/>
  <c r="I53" i="43"/>
  <c r="I54" i="43"/>
  <c r="I55" i="43"/>
  <c r="I56" i="43"/>
  <c r="I57" i="43"/>
  <c r="I59" i="43"/>
  <c r="I60" i="43"/>
  <c r="I61" i="43"/>
  <c r="I62" i="43"/>
  <c r="I63" i="43"/>
  <c r="I64" i="43"/>
  <c r="I65" i="43"/>
  <c r="I66" i="43"/>
  <c r="I67" i="43"/>
  <c r="I68" i="43"/>
  <c r="I69" i="43"/>
  <c r="I70" i="43"/>
  <c r="I71" i="43"/>
  <c r="I72" i="43"/>
  <c r="I331" i="43"/>
  <c r="I330" i="43"/>
  <c r="I329" i="43"/>
  <c r="I328" i="43"/>
  <c r="I327" i="43"/>
  <c r="I326" i="43"/>
  <c r="I325" i="43"/>
  <c r="I324" i="43"/>
  <c r="I323" i="43"/>
  <c r="I319" i="43"/>
  <c r="I320" i="43"/>
  <c r="I321" i="43"/>
  <c r="I322" i="43"/>
  <c r="I318" i="43"/>
  <c r="I317" i="43"/>
  <c r="I157" i="103"/>
  <c r="I156" i="103"/>
  <c r="I155" i="103"/>
  <c r="I154" i="103"/>
  <c r="I153" i="103"/>
  <c r="I152" i="103"/>
  <c r="I151" i="103"/>
  <c r="I177" i="28"/>
  <c r="I176" i="28"/>
  <c r="I175" i="28"/>
  <c r="I174" i="28"/>
  <c r="I173" i="28"/>
  <c r="I172" i="28"/>
  <c r="I171" i="28"/>
  <c r="I170" i="28"/>
  <c r="I169" i="28"/>
  <c r="I168" i="28"/>
  <c r="I167" i="28"/>
  <c r="I63" i="32"/>
  <c r="I64" i="32"/>
  <c r="I65" i="32"/>
  <c r="I66" i="32"/>
  <c r="I67" i="32"/>
  <c r="I71" i="32"/>
  <c r="I72" i="32"/>
  <c r="I73" i="32"/>
  <c r="I74" i="32"/>
  <c r="I75" i="32"/>
  <c r="I76" i="32"/>
  <c r="I77" i="32"/>
  <c r="I78" i="32"/>
  <c r="I79" i="32"/>
  <c r="I80" i="32"/>
  <c r="I81" i="32"/>
  <c r="I82" i="32"/>
  <c r="I83" i="32"/>
  <c r="I84" i="32"/>
  <c r="I85" i="32"/>
  <c r="I86" i="32"/>
  <c r="I87" i="32"/>
  <c r="I88" i="32"/>
  <c r="I89" i="32"/>
  <c r="I90" i="32"/>
  <c r="I91" i="32"/>
  <c r="I92" i="32"/>
  <c r="I93" i="32"/>
  <c r="I94" i="32"/>
  <c r="I62" i="32"/>
  <c r="I61" i="32"/>
  <c r="I60" i="32"/>
  <c r="I59" i="32"/>
  <c r="I58" i="32"/>
  <c r="I57" i="32"/>
  <c r="I56" i="32"/>
  <c r="I55" i="32"/>
  <c r="I54" i="32"/>
  <c r="I53" i="32"/>
  <c r="I52" i="32"/>
  <c r="I51" i="32"/>
  <c r="I50" i="32"/>
  <c r="I49" i="32"/>
  <c r="I48" i="32"/>
  <c r="I47" i="32"/>
  <c r="I46" i="32"/>
  <c r="I45" i="32"/>
  <c r="I44" i="32"/>
  <c r="I43" i="32"/>
  <c r="I69" i="5"/>
  <c r="I68" i="5"/>
  <c r="I67" i="5"/>
  <c r="I66" i="5"/>
  <c r="I65" i="5"/>
  <c r="I64" i="5"/>
  <c r="I63" i="5"/>
  <c r="I62" i="5"/>
  <c r="I61" i="5"/>
  <c r="I60" i="5"/>
  <c r="I59" i="5"/>
  <c r="I58" i="5"/>
  <c r="I62" i="27"/>
  <c r="I61" i="27"/>
  <c r="I60" i="27"/>
  <c r="I59" i="27"/>
  <c r="I58" i="27"/>
  <c r="I57" i="27"/>
  <c r="I56" i="27"/>
  <c r="I55" i="27"/>
  <c r="I54" i="27"/>
  <c r="I53" i="27"/>
  <c r="I52" i="27"/>
  <c r="I51" i="27"/>
  <c r="I137" i="26"/>
  <c r="I136" i="26"/>
  <c r="I135" i="26"/>
  <c r="I134" i="26"/>
  <c r="I133" i="26"/>
  <c r="I132" i="26"/>
  <c r="I121" i="6"/>
  <c r="I192" i="103"/>
  <c r="I230" i="28"/>
  <c r="I235" i="28" s="1"/>
  <c r="E274" i="28" s="1"/>
  <c r="I98" i="16"/>
  <c r="I211" i="12"/>
  <c r="I163" i="65"/>
  <c r="I162" i="65"/>
  <c r="I120" i="8"/>
  <c r="I125" i="8"/>
  <c r="E177" i="8" s="1"/>
  <c r="I171" i="17"/>
  <c r="I143" i="25"/>
  <c r="I120" i="6"/>
  <c r="I210" i="12"/>
  <c r="I212" i="12"/>
  <c r="I213" i="12"/>
  <c r="I86" i="8"/>
  <c r="I104" i="19"/>
  <c r="I98" i="23"/>
  <c r="I97" i="23"/>
  <c r="I96" i="23"/>
  <c r="I95" i="23"/>
  <c r="I97" i="25"/>
  <c r="I106" i="19"/>
  <c r="I105" i="19"/>
  <c r="I103" i="19"/>
  <c r="I130" i="12"/>
  <c r="I129" i="12"/>
  <c r="I102" i="19"/>
  <c r="I101" i="19"/>
  <c r="I100" i="19"/>
  <c r="I99" i="19"/>
  <c r="I98" i="19"/>
  <c r="I97" i="19"/>
  <c r="I96" i="19"/>
  <c r="I94" i="19"/>
  <c r="I93" i="19"/>
  <c r="I92" i="19"/>
  <c r="I91" i="19"/>
  <c r="I77" i="19"/>
  <c r="I78" i="19"/>
  <c r="I79" i="19"/>
  <c r="I80" i="19"/>
  <c r="I90" i="19"/>
  <c r="I89" i="19"/>
  <c r="I88" i="19"/>
  <c r="I87" i="19"/>
  <c r="I86" i="19"/>
  <c r="I85" i="19"/>
  <c r="I84" i="19"/>
  <c r="I83" i="19"/>
  <c r="I82" i="19"/>
  <c r="I81" i="19"/>
  <c r="I76" i="19"/>
  <c r="I75" i="19"/>
  <c r="I74" i="19"/>
  <c r="I73" i="19"/>
  <c r="I72" i="19"/>
  <c r="I71" i="19"/>
  <c r="I70" i="19"/>
  <c r="I69" i="19"/>
  <c r="I68" i="19"/>
  <c r="I67" i="19"/>
  <c r="I66" i="19"/>
  <c r="I65" i="19"/>
  <c r="I64" i="19"/>
  <c r="I63" i="19"/>
  <c r="I62" i="19"/>
  <c r="I61" i="19"/>
  <c r="I60" i="19"/>
  <c r="I59" i="19"/>
  <c r="I58" i="19"/>
  <c r="I57" i="19"/>
  <c r="I44" i="19"/>
  <c r="I45" i="19"/>
  <c r="I46" i="19"/>
  <c r="I47" i="19"/>
  <c r="I48" i="19"/>
  <c r="I49" i="19"/>
  <c r="I50" i="19"/>
  <c r="I51" i="19"/>
  <c r="I52" i="19"/>
  <c r="I53" i="19"/>
  <c r="I54" i="19"/>
  <c r="I55" i="19"/>
  <c r="I56" i="19"/>
  <c r="I17" i="21"/>
  <c r="I18" i="21"/>
  <c r="I19" i="21"/>
  <c r="I20" i="21"/>
  <c r="I108" i="23"/>
  <c r="I107" i="23"/>
  <c r="I106" i="23"/>
  <c r="I105" i="23"/>
  <c r="I104" i="23"/>
  <c r="I103" i="23"/>
  <c r="I102" i="23"/>
  <c r="I101" i="23"/>
  <c r="I100" i="23"/>
  <c r="I99" i="23"/>
  <c r="I74" i="22"/>
  <c r="I76" i="22"/>
  <c r="I63" i="21"/>
  <c r="I62" i="21"/>
  <c r="I61" i="21"/>
  <c r="I60" i="21"/>
  <c r="I59" i="21"/>
  <c r="I58" i="21"/>
  <c r="I82" i="20"/>
  <c r="I81" i="20"/>
  <c r="I80" i="20"/>
  <c r="I79" i="20"/>
  <c r="I78" i="20"/>
  <c r="I77" i="20"/>
  <c r="I76" i="20"/>
  <c r="I75" i="20"/>
  <c r="I74" i="20"/>
  <c r="I30" i="17"/>
  <c r="I26" i="17"/>
  <c r="I27" i="17"/>
  <c r="I28" i="17"/>
  <c r="I222" i="15"/>
  <c r="I220" i="15"/>
  <c r="I219" i="15"/>
  <c r="I218" i="15"/>
  <c r="I217" i="15"/>
  <c r="I128" i="12"/>
  <c r="I127" i="12"/>
  <c r="I126" i="12"/>
  <c r="I125" i="12"/>
  <c r="I124" i="12"/>
  <c r="I123" i="12"/>
  <c r="I122" i="12"/>
  <c r="I121" i="12"/>
  <c r="I120" i="12"/>
  <c r="I119" i="12"/>
  <c r="I118" i="12"/>
  <c r="I117" i="12"/>
  <c r="I116" i="12"/>
  <c r="I115" i="12"/>
  <c r="I114" i="12"/>
  <c r="I113" i="12"/>
  <c r="I112" i="12"/>
  <c r="I23" i="9"/>
  <c r="I24" i="9"/>
  <c r="I25" i="9"/>
  <c r="I26" i="9"/>
  <c r="I27" i="9"/>
  <c r="I28" i="9"/>
  <c r="I29" i="9"/>
  <c r="I30" i="9"/>
  <c r="I118" i="9"/>
  <c r="I117" i="9"/>
  <c r="I116" i="9"/>
  <c r="I115" i="9"/>
  <c r="I114" i="9"/>
  <c r="I113" i="9"/>
  <c r="I112" i="9"/>
  <c r="I111" i="9"/>
  <c r="I110" i="9"/>
  <c r="I109" i="9"/>
  <c r="I108" i="9"/>
  <c r="I83" i="8"/>
  <c r="I82" i="8"/>
  <c r="I57" i="5"/>
  <c r="I56" i="5"/>
  <c r="I62" i="3"/>
  <c r="I61" i="3"/>
  <c r="I215" i="2"/>
  <c r="I214" i="2"/>
  <c r="I213" i="2"/>
  <c r="I212" i="2"/>
  <c r="I211" i="2"/>
  <c r="I210" i="2"/>
  <c r="I209" i="2"/>
  <c r="I208" i="2"/>
  <c r="I207" i="2"/>
  <c r="I206" i="2"/>
  <c r="I205" i="2"/>
  <c r="I204" i="2"/>
  <c r="I45" i="1"/>
  <c r="I46" i="1"/>
  <c r="I47" i="1"/>
  <c r="I48" i="1"/>
  <c r="I49" i="1"/>
  <c r="I50" i="1"/>
  <c r="I52" i="1"/>
  <c r="I42" i="1"/>
  <c r="I43" i="1"/>
  <c r="I44" i="1"/>
  <c r="I54" i="21"/>
  <c r="I316" i="43"/>
  <c r="I315" i="43"/>
  <c r="I82" i="13"/>
  <c r="I81" i="13"/>
  <c r="I80" i="13"/>
  <c r="I122" i="69"/>
  <c r="I121" i="69"/>
  <c r="I125" i="86"/>
  <c r="I124" i="86"/>
  <c r="I106" i="61"/>
  <c r="I148" i="53"/>
  <c r="I57" i="60"/>
  <c r="I137" i="77"/>
  <c r="I150" i="80"/>
  <c r="I152" i="19"/>
  <c r="I216" i="15"/>
  <c r="I215" i="15"/>
  <c r="I107" i="9"/>
  <c r="I79" i="13"/>
  <c r="I58" i="122"/>
  <c r="I48" i="117"/>
  <c r="I72" i="120"/>
  <c r="I48" i="119"/>
  <c r="I52" i="118"/>
  <c r="I73" i="20"/>
  <c r="I44" i="31"/>
  <c r="I53" i="79"/>
  <c r="I125" i="67"/>
  <c r="I216" i="11"/>
  <c r="I107" i="61"/>
  <c r="I50" i="27"/>
  <c r="I69" i="10"/>
  <c r="I38" i="58"/>
  <c r="I131" i="26"/>
  <c r="I43" i="39"/>
  <c r="I212" i="15"/>
  <c r="I211" i="15"/>
  <c r="I210" i="15"/>
  <c r="I105" i="61"/>
  <c r="I104" i="61"/>
  <c r="I148" i="82"/>
  <c r="I147" i="82"/>
  <c r="I314" i="43"/>
  <c r="I40" i="35"/>
  <c r="I42" i="24"/>
  <c r="I131" i="103"/>
  <c r="I139" i="46"/>
  <c r="I151" i="19"/>
  <c r="I40" i="16"/>
  <c r="I117" i="17"/>
  <c r="I88" i="62"/>
  <c r="I78" i="56"/>
  <c r="I77" i="56"/>
  <c r="I76" i="56"/>
  <c r="I91" i="66"/>
  <c r="I90" i="66"/>
  <c r="I89" i="66"/>
  <c r="I88" i="66"/>
  <c r="I87" i="66"/>
  <c r="I86" i="66"/>
  <c r="I85" i="66"/>
  <c r="I84" i="66"/>
  <c r="I49" i="54"/>
  <c r="I48" i="54"/>
  <c r="I47" i="54"/>
  <c r="I46" i="54"/>
  <c r="I71" i="120"/>
  <c r="I70" i="120"/>
  <c r="I69" i="120"/>
  <c r="I68" i="120"/>
  <c r="I67" i="120"/>
  <c r="I66" i="120"/>
  <c r="I54" i="121"/>
  <c r="I53" i="121"/>
  <c r="I52" i="121"/>
  <c r="I51" i="121"/>
  <c r="I50" i="121"/>
  <c r="I49" i="121"/>
  <c r="I59" i="116"/>
  <c r="I60" i="116"/>
  <c r="I61" i="116"/>
  <c r="I62" i="116"/>
  <c r="I57" i="116"/>
  <c r="I51" i="118"/>
  <c r="I50" i="118"/>
  <c r="I49" i="118"/>
  <c r="I48" i="118"/>
  <c r="I93" i="82"/>
  <c r="I92" i="82"/>
  <c r="I91" i="82"/>
  <c r="I90" i="82"/>
  <c r="I89" i="82"/>
  <c r="I88" i="82"/>
  <c r="I87" i="82"/>
  <c r="I86" i="82"/>
  <c r="I85" i="82"/>
  <c r="I84" i="82"/>
  <c r="I83" i="82"/>
  <c r="I82" i="82"/>
  <c r="I81" i="82"/>
  <c r="I80" i="82"/>
  <c r="I79" i="82"/>
  <c r="I78" i="82"/>
  <c r="I77" i="82"/>
  <c r="I76" i="82"/>
  <c r="I75" i="82"/>
  <c r="I74" i="82"/>
  <c r="I73" i="82"/>
  <c r="I72" i="82"/>
  <c r="I71" i="82"/>
  <c r="I70" i="82"/>
  <c r="I69" i="82"/>
  <c r="I68" i="82"/>
  <c r="I67" i="82"/>
  <c r="I66" i="82"/>
  <c r="I65" i="82"/>
  <c r="I64" i="82"/>
  <c r="I63" i="82"/>
  <c r="I62" i="82"/>
  <c r="I61" i="82"/>
  <c r="I60" i="82"/>
  <c r="I59" i="82"/>
  <c r="I58" i="82"/>
  <c r="I57" i="82"/>
  <c r="I56" i="82"/>
  <c r="I55" i="82"/>
  <c r="I54" i="82"/>
  <c r="I53" i="82"/>
  <c r="I52" i="82"/>
  <c r="I51" i="82"/>
  <c r="I50" i="82"/>
  <c r="I49" i="82"/>
  <c r="I48" i="82"/>
  <c r="I47" i="82"/>
  <c r="I46" i="82"/>
  <c r="I45" i="82"/>
  <c r="I44" i="82"/>
  <c r="I43" i="82"/>
  <c r="I42" i="82"/>
  <c r="I41" i="82"/>
  <c r="I40" i="82"/>
  <c r="I39" i="82"/>
  <c r="I38" i="82"/>
  <c r="I37" i="82"/>
  <c r="I36" i="82"/>
  <c r="I35" i="82"/>
  <c r="I34" i="82"/>
  <c r="I33" i="82"/>
  <c r="I32" i="82"/>
  <c r="I146" i="82"/>
  <c r="I145" i="82"/>
  <c r="I144" i="82"/>
  <c r="I143" i="82"/>
  <c r="I142" i="82"/>
  <c r="I141" i="82"/>
  <c r="I137" i="82"/>
  <c r="I136" i="82"/>
  <c r="I135" i="82"/>
  <c r="I139" i="82"/>
  <c r="I138" i="82"/>
  <c r="I134" i="82"/>
  <c r="I133" i="82"/>
  <c r="I132" i="82"/>
  <c r="I149" i="80"/>
  <c r="I148" i="80"/>
  <c r="I146" i="80"/>
  <c r="I145" i="80"/>
  <c r="I144" i="80"/>
  <c r="I143" i="80"/>
  <c r="I142" i="80"/>
  <c r="I141" i="80"/>
  <c r="I140" i="80"/>
  <c r="I139" i="80"/>
  <c r="I138" i="80"/>
  <c r="I137" i="80"/>
  <c r="I136" i="80"/>
  <c r="I135" i="80"/>
  <c r="I133" i="80"/>
  <c r="I132" i="80"/>
  <c r="I131" i="80"/>
  <c r="I130" i="80"/>
  <c r="I129" i="80"/>
  <c r="I128" i="80"/>
  <c r="I127" i="80"/>
  <c r="I126" i="80"/>
  <c r="I125" i="80"/>
  <c r="I124" i="80"/>
  <c r="I123" i="80"/>
  <c r="I122" i="80"/>
  <c r="I121" i="80"/>
  <c r="I120" i="80"/>
  <c r="I119" i="80"/>
  <c r="I118" i="80"/>
  <c r="I117" i="80"/>
  <c r="I116" i="80"/>
  <c r="I115" i="80"/>
  <c r="I114" i="80"/>
  <c r="I113" i="80"/>
  <c r="I112" i="80"/>
  <c r="I111" i="80"/>
  <c r="I110" i="80"/>
  <c r="I109" i="80"/>
  <c r="I108" i="80"/>
  <c r="I107" i="80"/>
  <c r="I106" i="80"/>
  <c r="I105" i="80"/>
  <c r="I104" i="80"/>
  <c r="I103" i="80"/>
  <c r="I102" i="80"/>
  <c r="I101" i="80"/>
  <c r="I100" i="80"/>
  <c r="I99" i="80"/>
  <c r="I33" i="77"/>
  <c r="I48" i="77"/>
  <c r="I32" i="77"/>
  <c r="I31" i="77"/>
  <c r="I30" i="77"/>
  <c r="I29" i="77"/>
  <c r="I28" i="77"/>
  <c r="I27" i="77"/>
  <c r="I26" i="77"/>
  <c r="I25" i="77"/>
  <c r="I24" i="77"/>
  <c r="I23" i="77"/>
  <c r="I120" i="69"/>
  <c r="I119" i="69"/>
  <c r="I118" i="69"/>
  <c r="I117" i="69"/>
  <c r="I116" i="69"/>
  <c r="I115" i="69"/>
  <c r="I114" i="69"/>
  <c r="I113" i="69"/>
  <c r="I112" i="69"/>
  <c r="I111" i="69"/>
  <c r="I110" i="69"/>
  <c r="I109" i="69"/>
  <c r="I108" i="69"/>
  <c r="I107" i="69"/>
  <c r="I106" i="69"/>
  <c r="I124" i="67"/>
  <c r="I123" i="67"/>
  <c r="I122" i="67"/>
  <c r="I121" i="67"/>
  <c r="I120" i="67"/>
  <c r="I119" i="67"/>
  <c r="I118" i="67"/>
  <c r="I183" i="67"/>
  <c r="I182" i="67"/>
  <c r="I103" i="40"/>
  <c r="I102" i="40"/>
  <c r="I252" i="11"/>
  <c r="I251" i="11"/>
  <c r="I170" i="17"/>
  <c r="I169" i="17"/>
  <c r="I209" i="12"/>
  <c r="I208" i="12"/>
  <c r="I126" i="20"/>
  <c r="I125" i="20"/>
  <c r="I177" i="67"/>
  <c r="I178" i="67"/>
  <c r="I179" i="67"/>
  <c r="I180" i="67"/>
  <c r="I181" i="67"/>
  <c r="I184" i="67"/>
  <c r="I185" i="67"/>
  <c r="I186" i="67"/>
  <c r="I187" i="67"/>
  <c r="I103" i="61"/>
  <c r="I102" i="61"/>
  <c r="I101" i="61"/>
  <c r="I100" i="61"/>
  <c r="I99" i="61"/>
  <c r="I98" i="61"/>
  <c r="I97" i="61"/>
  <c r="I75" i="56"/>
  <c r="I74" i="56"/>
  <c r="I73" i="56"/>
  <c r="I72" i="56"/>
  <c r="I71" i="56"/>
  <c r="I70" i="56"/>
  <c r="I69" i="56"/>
  <c r="I68" i="56"/>
  <c r="I67" i="56"/>
  <c r="I66" i="56"/>
  <c r="I65" i="56"/>
  <c r="I64" i="56"/>
  <c r="I63" i="56"/>
  <c r="I62" i="56"/>
  <c r="I61" i="56"/>
  <c r="I60" i="56"/>
  <c r="I59" i="56"/>
  <c r="I58" i="56"/>
  <c r="I57" i="56"/>
  <c r="I56" i="56"/>
  <c r="I55" i="56"/>
  <c r="I54" i="56"/>
  <c r="I53" i="56"/>
  <c r="I52" i="56"/>
  <c r="I51" i="56"/>
  <c r="I50" i="56"/>
  <c r="I49" i="56"/>
  <c r="I41" i="56"/>
  <c r="I42" i="56"/>
  <c r="I43" i="56"/>
  <c r="I44" i="56"/>
  <c r="I45" i="56"/>
  <c r="I46" i="56"/>
  <c r="I47" i="56"/>
  <c r="I48" i="56"/>
  <c r="I40" i="56"/>
  <c r="I39" i="56"/>
  <c r="I38" i="56"/>
  <c r="I38" i="54"/>
  <c r="I39" i="54"/>
  <c r="I40" i="54"/>
  <c r="I41" i="54"/>
  <c r="I42" i="54"/>
  <c r="I43" i="54"/>
  <c r="I44" i="54"/>
  <c r="I45" i="54"/>
  <c r="I52" i="54"/>
  <c r="I53" i="54"/>
  <c r="I54" i="54"/>
  <c r="I169" i="11"/>
  <c r="I170" i="11"/>
  <c r="I171" i="11"/>
  <c r="I168" i="11"/>
  <c r="I167" i="11"/>
  <c r="I166" i="11"/>
  <c r="I165" i="11"/>
  <c r="I164" i="11"/>
  <c r="I163" i="11"/>
  <c r="I162" i="11"/>
  <c r="I161" i="11"/>
  <c r="I160" i="11"/>
  <c r="I159" i="11"/>
  <c r="I158" i="11"/>
  <c r="I157" i="11"/>
  <c r="I156" i="11"/>
  <c r="I155" i="11"/>
  <c r="I154" i="11"/>
  <c r="I153" i="11"/>
  <c r="I152" i="11"/>
  <c r="I151" i="11"/>
  <c r="I150" i="11"/>
  <c r="I149" i="11"/>
  <c r="I147" i="11"/>
  <c r="I146" i="11"/>
  <c r="I145" i="11"/>
  <c r="I144" i="11"/>
  <c r="I143" i="11"/>
  <c r="I142" i="11"/>
  <c r="I141" i="11"/>
  <c r="I137" i="11"/>
  <c r="I140" i="11"/>
  <c r="I139" i="11"/>
  <c r="I138" i="11"/>
  <c r="I136" i="11"/>
  <c r="I135" i="11"/>
  <c r="I134" i="11"/>
  <c r="I133" i="11"/>
  <c r="I132" i="11"/>
  <c r="I131" i="11"/>
  <c r="I130" i="11"/>
  <c r="I129" i="11"/>
  <c r="I128" i="11"/>
  <c r="I127" i="11"/>
  <c r="I126" i="11"/>
  <c r="I125" i="11"/>
  <c r="I124" i="11"/>
  <c r="I123" i="11"/>
  <c r="I122" i="11"/>
  <c r="I121" i="11"/>
  <c r="I120" i="11"/>
  <c r="I119" i="11"/>
  <c r="I118" i="11"/>
  <c r="I117" i="11"/>
  <c r="I116" i="11"/>
  <c r="I114" i="11"/>
  <c r="I113" i="11"/>
  <c r="I112" i="11"/>
  <c r="I111" i="11"/>
  <c r="I110" i="11"/>
  <c r="I109" i="11"/>
  <c r="I108" i="11"/>
  <c r="I107" i="11"/>
  <c r="I106" i="11"/>
  <c r="I105" i="11"/>
  <c r="I104" i="11"/>
  <c r="I103" i="11"/>
  <c r="I102" i="11"/>
  <c r="I101" i="11"/>
  <c r="I100" i="11"/>
  <c r="I99" i="11"/>
  <c r="I98" i="11"/>
  <c r="I97" i="11"/>
  <c r="I96" i="11"/>
  <c r="I95" i="11"/>
  <c r="I94" i="11"/>
  <c r="I93" i="11"/>
  <c r="I92" i="11"/>
  <c r="I91" i="11"/>
  <c r="I90" i="11"/>
  <c r="I89" i="11"/>
  <c r="I88" i="11"/>
  <c r="I87" i="11"/>
  <c r="I86" i="11"/>
  <c r="I85" i="11"/>
  <c r="I84" i="11"/>
  <c r="I83" i="11"/>
  <c r="I82" i="11"/>
  <c r="I81" i="11"/>
  <c r="I80" i="11"/>
  <c r="I79" i="11"/>
  <c r="I78" i="11"/>
  <c r="I77" i="11"/>
  <c r="I76" i="11"/>
  <c r="I75" i="11"/>
  <c r="I74" i="11"/>
  <c r="I73" i="11"/>
  <c r="I72" i="11"/>
  <c r="I71" i="11"/>
  <c r="I70" i="11"/>
  <c r="I69" i="11"/>
  <c r="I68" i="11"/>
  <c r="I67" i="11"/>
  <c r="I66" i="11"/>
  <c r="I65" i="11"/>
  <c r="I64" i="11"/>
  <c r="I63" i="11"/>
  <c r="I62" i="11"/>
  <c r="I61" i="11"/>
  <c r="I60" i="11"/>
  <c r="I59" i="11"/>
  <c r="I58" i="11"/>
  <c r="I57" i="11"/>
  <c r="I56" i="11"/>
  <c r="I55" i="11"/>
  <c r="I54" i="11"/>
  <c r="I53" i="11"/>
  <c r="I52" i="11"/>
  <c r="I45" i="11"/>
  <c r="I44" i="11"/>
  <c r="I43" i="11"/>
  <c r="I42" i="11"/>
  <c r="I41" i="11"/>
  <c r="I40" i="11"/>
  <c r="I39" i="11"/>
  <c r="I38" i="11"/>
  <c r="I37" i="11"/>
  <c r="I57" i="115"/>
  <c r="I36" i="11"/>
  <c r="I35" i="11"/>
  <c r="I34" i="11"/>
  <c r="I33" i="11"/>
  <c r="I32" i="11"/>
  <c r="I31" i="11"/>
  <c r="I30" i="11"/>
  <c r="I29" i="11"/>
  <c r="I28" i="11"/>
  <c r="I60" i="23"/>
  <c r="I59" i="23"/>
  <c r="I58" i="23"/>
  <c r="I57" i="23"/>
  <c r="I56" i="23"/>
  <c r="I55" i="23"/>
  <c r="I54" i="23"/>
  <c r="I53" i="23"/>
  <c r="I52" i="23"/>
  <c r="I51" i="23"/>
  <c r="I50" i="23"/>
  <c r="I49" i="23"/>
  <c r="I48" i="23"/>
  <c r="I47" i="23"/>
  <c r="I46" i="23"/>
  <c r="I45" i="23"/>
  <c r="I44" i="23"/>
  <c r="I43" i="23"/>
  <c r="I42" i="23"/>
  <c r="I73" i="22"/>
  <c r="I72" i="22"/>
  <c r="I71" i="22"/>
  <c r="I70" i="22"/>
  <c r="I69" i="22"/>
  <c r="I68" i="22"/>
  <c r="I67" i="22"/>
  <c r="I66" i="22"/>
  <c r="I65" i="22"/>
  <c r="I64" i="22"/>
  <c r="I63" i="22"/>
  <c r="I106" i="9"/>
  <c r="I105" i="9"/>
  <c r="I104" i="9"/>
  <c r="I103" i="9"/>
  <c r="I102" i="9"/>
  <c r="I101" i="9"/>
  <c r="I100" i="9"/>
  <c r="I99" i="9"/>
  <c r="I98" i="9"/>
  <c r="I97" i="9"/>
  <c r="I96" i="9"/>
  <c r="I95" i="9"/>
  <c r="I81" i="8"/>
  <c r="I80" i="8"/>
  <c r="I79" i="8"/>
  <c r="I78" i="8"/>
  <c r="I77" i="8"/>
  <c r="I76" i="8"/>
  <c r="I75" i="8"/>
  <c r="I74" i="8"/>
  <c r="I72" i="8"/>
  <c r="I71" i="8"/>
  <c r="I70" i="8"/>
  <c r="I40" i="21"/>
  <c r="I41" i="21"/>
  <c r="I42" i="21"/>
  <c r="I43" i="21"/>
  <c r="I44" i="21"/>
  <c r="I45" i="21"/>
  <c r="I46" i="21"/>
  <c r="I47" i="21"/>
  <c r="I48" i="21"/>
  <c r="I49" i="21"/>
  <c r="I50" i="21"/>
  <c r="I51" i="21"/>
  <c r="I52" i="21"/>
  <c r="I53" i="21"/>
  <c r="I55" i="21"/>
  <c r="I56" i="21"/>
  <c r="I57" i="21"/>
  <c r="I71" i="20"/>
  <c r="I70" i="20"/>
  <c r="I69" i="20"/>
  <c r="I68" i="20"/>
  <c r="I67" i="20"/>
  <c r="I66" i="20"/>
  <c r="I65" i="20"/>
  <c r="I61" i="20"/>
  <c r="I64" i="20"/>
  <c r="I63" i="20"/>
  <c r="I43" i="19"/>
  <c r="I42" i="19"/>
  <c r="I41" i="19"/>
  <c r="I40" i="19"/>
  <c r="I39" i="19"/>
  <c r="I38" i="19"/>
  <c r="I37" i="19"/>
  <c r="I150" i="19"/>
  <c r="I149" i="19"/>
  <c r="I148" i="19"/>
  <c r="I147" i="19"/>
  <c r="I146" i="19"/>
  <c r="I145" i="19"/>
  <c r="I144" i="19"/>
  <c r="I142" i="19"/>
  <c r="I143" i="19"/>
  <c r="I157" i="19"/>
  <c r="I158" i="19"/>
  <c r="I78" i="13"/>
  <c r="I77" i="13"/>
  <c r="I111" i="12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124" i="2"/>
  <c r="I125" i="2"/>
  <c r="I126" i="2"/>
  <c r="I127" i="2"/>
  <c r="I128" i="2"/>
  <c r="I129" i="2"/>
  <c r="I123" i="2"/>
  <c r="I122" i="2"/>
  <c r="I121" i="2"/>
  <c r="I120" i="2"/>
  <c r="I119" i="2"/>
  <c r="I118" i="2"/>
  <c r="I117" i="2"/>
  <c r="I116" i="2"/>
  <c r="I115" i="2"/>
  <c r="I114" i="2"/>
  <c r="I113" i="2"/>
  <c r="I112" i="2"/>
  <c r="I111" i="2"/>
  <c r="I110" i="2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3" i="2"/>
  <c r="I32" i="2"/>
  <c r="I33" i="2"/>
  <c r="I34" i="2"/>
  <c r="I35" i="2"/>
  <c r="I36" i="2"/>
  <c r="I37" i="2"/>
  <c r="I38" i="2"/>
  <c r="I39" i="2"/>
  <c r="I40" i="2"/>
  <c r="I41" i="2"/>
  <c r="I42" i="2"/>
  <c r="I44" i="2"/>
  <c r="I45" i="2"/>
  <c r="I46" i="2"/>
  <c r="I47" i="2"/>
  <c r="I130" i="2"/>
  <c r="I203" i="2"/>
  <c r="I202" i="2"/>
  <c r="I201" i="2"/>
  <c r="I200" i="2"/>
  <c r="I199" i="2"/>
  <c r="I198" i="2"/>
  <c r="I36" i="117"/>
  <c r="I37" i="117"/>
  <c r="I215" i="11"/>
  <c r="I214" i="11"/>
  <c r="I213" i="11"/>
  <c r="I197" i="2"/>
  <c r="I196" i="2"/>
  <c r="I195" i="2"/>
  <c r="I194" i="2"/>
  <c r="I123" i="86"/>
  <c r="I122" i="86"/>
  <c r="I121" i="86"/>
  <c r="I120" i="86"/>
  <c r="I119" i="86"/>
  <c r="I118" i="86"/>
  <c r="I117" i="86"/>
  <c r="I116" i="86"/>
  <c r="I115" i="86"/>
  <c r="I114" i="86"/>
  <c r="I113" i="86"/>
  <c r="I112" i="86"/>
  <c r="I111" i="86"/>
  <c r="I110" i="86"/>
  <c r="I109" i="86"/>
  <c r="I108" i="86"/>
  <c r="I107" i="86"/>
  <c r="I106" i="86"/>
  <c r="I105" i="86"/>
  <c r="I104" i="86"/>
  <c r="I94" i="9"/>
  <c r="I93" i="9"/>
  <c r="I92" i="9"/>
  <c r="I91" i="9"/>
  <c r="I90" i="9"/>
  <c r="I89" i="9"/>
  <c r="I72" i="85"/>
  <c r="I71" i="85"/>
  <c r="I70" i="85"/>
  <c r="I69" i="85"/>
  <c r="I68" i="85"/>
  <c r="I67" i="85"/>
  <c r="I103" i="86"/>
  <c r="I102" i="86"/>
  <c r="I101" i="86"/>
  <c r="I100" i="86"/>
  <c r="I99" i="86"/>
  <c r="I98" i="86"/>
  <c r="I97" i="86"/>
  <c r="I96" i="86"/>
  <c r="I95" i="86"/>
  <c r="I66" i="85"/>
  <c r="I65" i="85"/>
  <c r="I64" i="85"/>
  <c r="I63" i="85"/>
  <c r="I62" i="85"/>
  <c r="I61" i="85"/>
  <c r="I60" i="85"/>
  <c r="I59" i="85"/>
  <c r="I58" i="85"/>
  <c r="I123" i="83"/>
  <c r="I122" i="83"/>
  <c r="I121" i="83"/>
  <c r="I120" i="83"/>
  <c r="I119" i="83"/>
  <c r="I118" i="83"/>
  <c r="I117" i="83"/>
  <c r="I116" i="83"/>
  <c r="I115" i="83"/>
  <c r="I114" i="83"/>
  <c r="I113" i="83"/>
  <c r="I57" i="85"/>
  <c r="I56" i="85"/>
  <c r="I55" i="85"/>
  <c r="I54" i="85"/>
  <c r="I53" i="85"/>
  <c r="I52" i="85"/>
  <c r="I111" i="83"/>
  <c r="I110" i="83"/>
  <c r="I112" i="83"/>
  <c r="I109" i="83"/>
  <c r="I108" i="83"/>
  <c r="I58" i="45"/>
  <c r="I57" i="45"/>
  <c r="I56" i="45"/>
  <c r="I55" i="45"/>
  <c r="I54" i="45"/>
  <c r="I53" i="45"/>
  <c r="I52" i="45"/>
  <c r="I51" i="45"/>
  <c r="I50" i="45"/>
  <c r="I49" i="45"/>
  <c r="I48" i="45"/>
  <c r="I47" i="45"/>
  <c r="I46" i="45"/>
  <c r="I45" i="45"/>
  <c r="I44" i="45"/>
  <c r="I166" i="28"/>
  <c r="I33" i="38"/>
  <c r="I32" i="38"/>
  <c r="I42" i="32"/>
  <c r="I41" i="32"/>
  <c r="I40" i="32"/>
  <c r="I14" i="32"/>
  <c r="I15" i="32"/>
  <c r="I16" i="32"/>
  <c r="I17" i="32"/>
  <c r="I18" i="32"/>
  <c r="I19" i="32"/>
  <c r="I20" i="32"/>
  <c r="I21" i="32"/>
  <c r="I22" i="32"/>
  <c r="I23" i="32"/>
  <c r="I24" i="32"/>
  <c r="I25" i="32"/>
  <c r="I26" i="32"/>
  <c r="I27" i="32"/>
  <c r="I28" i="32"/>
  <c r="I29" i="32"/>
  <c r="I30" i="32"/>
  <c r="I31" i="32"/>
  <c r="I32" i="32"/>
  <c r="I33" i="32"/>
  <c r="I34" i="32"/>
  <c r="I35" i="32"/>
  <c r="I36" i="32"/>
  <c r="I37" i="32"/>
  <c r="I38" i="32"/>
  <c r="I39" i="32"/>
  <c r="I130" i="26"/>
  <c r="I129" i="26"/>
  <c r="I128" i="26"/>
  <c r="I127" i="26"/>
  <c r="I57" i="122"/>
  <c r="I56" i="122"/>
  <c r="I55" i="122"/>
  <c r="I54" i="122"/>
  <c r="I53" i="122"/>
  <c r="I52" i="122"/>
  <c r="I48" i="121"/>
  <c r="I47" i="121"/>
  <c r="I46" i="121"/>
  <c r="I45" i="121"/>
  <c r="I44" i="121"/>
  <c r="I43" i="121"/>
  <c r="I47" i="119"/>
  <c r="I46" i="119"/>
  <c r="I45" i="119"/>
  <c r="I44" i="119"/>
  <c r="I43" i="119"/>
  <c r="I42" i="119"/>
  <c r="I46" i="118"/>
  <c r="I45" i="118"/>
  <c r="I44" i="118"/>
  <c r="I43" i="118"/>
  <c r="I42" i="118"/>
  <c r="I41" i="118"/>
  <c r="I47" i="117"/>
  <c r="I46" i="117"/>
  <c r="I45" i="117"/>
  <c r="I44" i="117"/>
  <c r="I43" i="117"/>
  <c r="I42" i="117"/>
  <c r="I41" i="117"/>
  <c r="I40" i="117"/>
  <c r="I39" i="117"/>
  <c r="I38" i="117"/>
  <c r="I40" i="118"/>
  <c r="I39" i="118"/>
  <c r="I38" i="118"/>
  <c r="I37" i="118"/>
  <c r="I41" i="119"/>
  <c r="I40" i="119"/>
  <c r="I39" i="119"/>
  <c r="I65" i="120"/>
  <c r="I64" i="120"/>
  <c r="I63" i="120"/>
  <c r="I62" i="120"/>
  <c r="I61" i="120"/>
  <c r="I60" i="120"/>
  <c r="I59" i="120"/>
  <c r="I51" i="122"/>
  <c r="I50" i="122"/>
  <c r="I49" i="122"/>
  <c r="I58" i="115"/>
  <c r="I56" i="115"/>
  <c r="I55" i="115"/>
  <c r="I31" i="82"/>
  <c r="I30" i="82"/>
  <c r="I28" i="10"/>
  <c r="I27" i="10"/>
  <c r="I50" i="43"/>
  <c r="I49" i="43"/>
  <c r="I14" i="45"/>
  <c r="I22" i="1"/>
  <c r="I21" i="1"/>
  <c r="I29" i="82"/>
  <c r="I22" i="119"/>
  <c r="I13" i="77"/>
  <c r="I37" i="56"/>
  <c r="I30" i="38"/>
  <c r="I92" i="103"/>
  <c r="I20" i="117"/>
  <c r="I20" i="118"/>
  <c r="I20" i="120"/>
  <c r="I21" i="119"/>
  <c r="I20" i="119"/>
  <c r="I20" i="121"/>
  <c r="I20" i="122"/>
  <c r="I19" i="116"/>
  <c r="I18" i="115"/>
  <c r="I19" i="115"/>
  <c r="I20" i="115"/>
  <c r="I21" i="115"/>
  <c r="I14" i="28"/>
  <c r="I150" i="53"/>
  <c r="I147" i="53"/>
  <c r="I49" i="27"/>
  <c r="I212" i="11"/>
  <c r="I136" i="77"/>
  <c r="I138" i="77"/>
  <c r="I134" i="77"/>
  <c r="I39" i="35"/>
  <c r="I88" i="9"/>
  <c r="I72" i="13"/>
  <c r="I42" i="121"/>
  <c r="I211" i="11"/>
  <c r="I51" i="79"/>
  <c r="I87" i="62"/>
  <c r="I69" i="8"/>
  <c r="I94" i="86"/>
  <c r="I51" i="85"/>
  <c r="I35" i="117"/>
  <c r="I110" i="12"/>
  <c r="I149" i="44"/>
  <c r="I68" i="8"/>
  <c r="I41" i="24"/>
  <c r="I60" i="20"/>
  <c r="I59" i="20"/>
  <c r="I58" i="20"/>
  <c r="I113" i="56"/>
  <c r="I67" i="8"/>
  <c r="I40" i="4"/>
  <c r="I165" i="28"/>
  <c r="I210" i="11"/>
  <c r="I209" i="11"/>
  <c r="I208" i="11"/>
  <c r="I164" i="81"/>
  <c r="I98" i="80"/>
  <c r="I97" i="80"/>
  <c r="I131" i="82"/>
  <c r="I134" i="19"/>
  <c r="I68" i="10"/>
  <c r="I116" i="17"/>
  <c r="I193" i="2"/>
  <c r="I207" i="11"/>
  <c r="I313" i="43"/>
  <c r="I56" i="8"/>
  <c r="I312" i="43"/>
  <c r="I38" i="16"/>
  <c r="I138" i="46"/>
  <c r="I105" i="69"/>
  <c r="I117" i="67"/>
  <c r="I76" i="66"/>
  <c r="I77" i="66"/>
  <c r="I78" i="66"/>
  <c r="I79" i="66"/>
  <c r="I80" i="66"/>
  <c r="I81" i="66"/>
  <c r="I82" i="66"/>
  <c r="I83" i="66"/>
  <c r="I106" i="66"/>
  <c r="I86" i="62"/>
  <c r="I85" i="62"/>
  <c r="I84" i="62"/>
  <c r="I22" i="11"/>
  <c r="I23" i="11"/>
  <c r="I24" i="11"/>
  <c r="I25" i="11"/>
  <c r="I26" i="11"/>
  <c r="I27" i="11"/>
  <c r="I46" i="11"/>
  <c r="I47" i="11"/>
  <c r="I48" i="11"/>
  <c r="I49" i="11"/>
  <c r="I50" i="11"/>
  <c r="I51" i="11"/>
  <c r="I115" i="11"/>
  <c r="I148" i="11"/>
  <c r="I206" i="11"/>
  <c r="I205" i="11"/>
  <c r="I204" i="11"/>
  <c r="I203" i="11"/>
  <c r="I202" i="11"/>
  <c r="I67" i="10"/>
  <c r="I66" i="10"/>
  <c r="I65" i="10"/>
  <c r="I64" i="10"/>
  <c r="I63" i="10"/>
  <c r="I15" i="10"/>
  <c r="I57" i="20"/>
  <c r="I56" i="20"/>
  <c r="I55" i="20"/>
  <c r="I54" i="20"/>
  <c r="I53" i="20"/>
  <c r="I52" i="20"/>
  <c r="I51" i="20"/>
  <c r="I50" i="20"/>
  <c r="I43" i="20"/>
  <c r="I44" i="20"/>
  <c r="I45" i="20"/>
  <c r="I46" i="20"/>
  <c r="I47" i="20"/>
  <c r="I48" i="20"/>
  <c r="I49" i="20"/>
  <c r="I62" i="20"/>
  <c r="I72" i="20"/>
  <c r="I115" i="17"/>
  <c r="I114" i="17"/>
  <c r="I113" i="17"/>
  <c r="I112" i="17"/>
  <c r="I111" i="17"/>
  <c r="I110" i="17"/>
  <c r="I109" i="17"/>
  <c r="I108" i="17"/>
  <c r="I107" i="17"/>
  <c r="I305" i="43"/>
  <c r="I93" i="23"/>
  <c r="I92" i="23"/>
  <c r="I91" i="23"/>
  <c r="I90" i="23"/>
  <c r="I41" i="23"/>
  <c r="I40" i="23"/>
  <c r="I39" i="23"/>
  <c r="I38" i="23"/>
  <c r="I37" i="23"/>
  <c r="I208" i="15"/>
  <c r="I207" i="15"/>
  <c r="I206" i="15"/>
  <c r="I192" i="2"/>
  <c r="I191" i="2"/>
  <c r="I190" i="2"/>
  <c r="I189" i="2"/>
  <c r="I188" i="2"/>
  <c r="I187" i="2"/>
  <c r="I186" i="2"/>
  <c r="I185" i="2"/>
  <c r="I184" i="2"/>
  <c r="I183" i="2"/>
  <c r="I182" i="2"/>
  <c r="I181" i="2"/>
  <c r="I145" i="44"/>
  <c r="I146" i="44"/>
  <c r="I147" i="44"/>
  <c r="I148" i="44"/>
  <c r="I67" i="46"/>
  <c r="I78" i="103"/>
  <c r="I135" i="44"/>
  <c r="I79" i="103"/>
  <c r="I80" i="103"/>
  <c r="I81" i="103"/>
  <c r="I82" i="103"/>
  <c r="I83" i="103"/>
  <c r="I84" i="103"/>
  <c r="I85" i="103"/>
  <c r="I86" i="103"/>
  <c r="I87" i="103"/>
  <c r="I88" i="103"/>
  <c r="I89" i="103"/>
  <c r="I90" i="103"/>
  <c r="I91" i="103"/>
  <c r="I93" i="103"/>
  <c r="I94" i="103"/>
  <c r="I95" i="103"/>
  <c r="I96" i="103"/>
  <c r="I103" i="103"/>
  <c r="I69" i="103"/>
  <c r="I87" i="46"/>
  <c r="I86" i="46"/>
  <c r="I85" i="46"/>
  <c r="I84" i="46"/>
  <c r="I83" i="46"/>
  <c r="I82" i="46"/>
  <c r="I81" i="46"/>
  <c r="I80" i="46"/>
  <c r="I79" i="46"/>
  <c r="I78" i="46"/>
  <c r="I77" i="46"/>
  <c r="I76" i="46"/>
  <c r="I75" i="46"/>
  <c r="I74" i="46"/>
  <c r="I68" i="46"/>
  <c r="I69" i="46"/>
  <c r="I70" i="46"/>
  <c r="I71" i="46"/>
  <c r="I72" i="46"/>
  <c r="I73" i="46"/>
  <c r="I8" i="35"/>
  <c r="I9" i="35"/>
  <c r="I10" i="35"/>
  <c r="I11" i="35"/>
  <c r="I12" i="35"/>
  <c r="I13" i="35"/>
  <c r="I14" i="35"/>
  <c r="I27" i="35"/>
  <c r="I126" i="26"/>
  <c r="I125" i="26"/>
  <c r="I124" i="26"/>
  <c r="I123" i="26"/>
  <c r="I122" i="26"/>
  <c r="I121" i="26"/>
  <c r="I120" i="26"/>
  <c r="I119" i="26"/>
  <c r="I118" i="26"/>
  <c r="I117" i="26"/>
  <c r="I116" i="26"/>
  <c r="I115" i="26"/>
  <c r="I114" i="26"/>
  <c r="I54" i="115"/>
  <c r="I53" i="115"/>
  <c r="I52" i="115"/>
  <c r="I51" i="115"/>
  <c r="I50" i="115"/>
  <c r="I49" i="115"/>
  <c r="I48" i="115"/>
  <c r="I47" i="115"/>
  <c r="I46" i="115"/>
  <c r="I58" i="120"/>
  <c r="I57" i="120"/>
  <c r="I56" i="120"/>
  <c r="I55" i="120"/>
  <c r="I54" i="120"/>
  <c r="I53" i="120"/>
  <c r="I52" i="120"/>
  <c r="I51" i="120"/>
  <c r="I50" i="120"/>
  <c r="I49" i="120"/>
  <c r="I48" i="120"/>
  <c r="I47" i="120"/>
  <c r="I46" i="120"/>
  <c r="I45" i="120"/>
  <c r="I44" i="120"/>
  <c r="I43" i="120"/>
  <c r="I45" i="115"/>
  <c r="I44" i="115"/>
  <c r="I42" i="120"/>
  <c r="I41" i="120"/>
  <c r="I40" i="120"/>
  <c r="I39" i="120"/>
  <c r="I43" i="115"/>
  <c r="I41" i="121"/>
  <c r="I40" i="121"/>
  <c r="I39" i="121"/>
  <c r="I38" i="120"/>
  <c r="I55" i="116"/>
  <c r="I48" i="122"/>
  <c r="I47" i="122"/>
  <c r="I46" i="122"/>
  <c r="I45" i="122"/>
  <c r="I44" i="122"/>
  <c r="I43" i="122"/>
  <c r="I42" i="122"/>
  <c r="I41" i="122"/>
  <c r="I54" i="116"/>
  <c r="I53" i="116"/>
  <c r="I52" i="116"/>
  <c r="I51" i="116"/>
  <c r="I50" i="116"/>
  <c r="I49" i="116"/>
  <c r="I48" i="116"/>
  <c r="I47" i="116"/>
  <c r="I46" i="116"/>
  <c r="I45" i="116"/>
  <c r="I44" i="116"/>
  <c r="I43" i="116"/>
  <c r="I42" i="116"/>
  <c r="I41" i="116"/>
  <c r="I40" i="116"/>
  <c r="I39" i="116"/>
  <c r="I34" i="116"/>
  <c r="I35" i="116"/>
  <c r="I36" i="116"/>
  <c r="I37" i="120"/>
  <c r="I36" i="120"/>
  <c r="I35" i="120"/>
  <c r="I34" i="120"/>
  <c r="I38" i="121"/>
  <c r="I37" i="121"/>
  <c r="I36" i="121"/>
  <c r="I35" i="121"/>
  <c r="I40" i="122"/>
  <c r="I39" i="122"/>
  <c r="I38" i="122"/>
  <c r="I37" i="122"/>
  <c r="I36" i="115"/>
  <c r="I37" i="115"/>
  <c r="I38" i="115"/>
  <c r="I39" i="115"/>
  <c r="I93" i="86"/>
  <c r="I92" i="86"/>
  <c r="I91" i="86"/>
  <c r="I90" i="86"/>
  <c r="I89" i="86"/>
  <c r="I50" i="85"/>
  <c r="I106" i="83"/>
  <c r="I88" i="86"/>
  <c r="I87" i="86"/>
  <c r="I86" i="86"/>
  <c r="I85" i="86"/>
  <c r="I84" i="86"/>
  <c r="I83" i="86"/>
  <c r="I82" i="86"/>
  <c r="I81" i="86"/>
  <c r="I80" i="86"/>
  <c r="I79" i="86"/>
  <c r="I49" i="85"/>
  <c r="I48" i="85"/>
  <c r="I47" i="85"/>
  <c r="I46" i="85"/>
  <c r="I45" i="85"/>
  <c r="I44" i="85"/>
  <c r="I43" i="85"/>
  <c r="I42" i="85"/>
  <c r="I41" i="85"/>
  <c r="I40" i="85"/>
  <c r="I105" i="83"/>
  <c r="I104" i="83"/>
  <c r="I103" i="83"/>
  <c r="I102" i="83"/>
  <c r="I101" i="83"/>
  <c r="I100" i="83"/>
  <c r="I78" i="86"/>
  <c r="I77" i="86"/>
  <c r="I76" i="86"/>
  <c r="I75" i="86"/>
  <c r="I74" i="86"/>
  <c r="I73" i="86"/>
  <c r="I72" i="86"/>
  <c r="I71" i="86"/>
  <c r="I70" i="86"/>
  <c r="I69" i="86"/>
  <c r="I68" i="86"/>
  <c r="I39" i="85"/>
  <c r="I38" i="85"/>
  <c r="I37" i="85"/>
  <c r="I36" i="85"/>
  <c r="I35" i="85"/>
  <c r="I34" i="85"/>
  <c r="I33" i="85"/>
  <c r="I32" i="85"/>
  <c r="I31" i="85"/>
  <c r="I30" i="85"/>
  <c r="I29" i="85"/>
  <c r="I86" i="83"/>
  <c r="I87" i="83"/>
  <c r="I88" i="83"/>
  <c r="I89" i="83"/>
  <c r="I90" i="83"/>
  <c r="I91" i="83"/>
  <c r="I92" i="83"/>
  <c r="I93" i="83"/>
  <c r="I94" i="83"/>
  <c r="I95" i="83"/>
  <c r="I96" i="83"/>
  <c r="I97" i="83"/>
  <c r="I98" i="83"/>
  <c r="I99" i="83"/>
  <c r="I107" i="83"/>
  <c r="I85" i="83"/>
  <c r="I96" i="80"/>
  <c r="I95" i="80"/>
  <c r="I94" i="80"/>
  <c r="I93" i="80"/>
  <c r="I104" i="69"/>
  <c r="I103" i="69"/>
  <c r="I102" i="69"/>
  <c r="I101" i="69"/>
  <c r="I100" i="69"/>
  <c r="I99" i="69"/>
  <c r="I98" i="69"/>
  <c r="I133" i="77"/>
  <c r="I67" i="86"/>
  <c r="I66" i="86"/>
  <c r="I65" i="86"/>
  <c r="I64" i="86"/>
  <c r="I63" i="86"/>
  <c r="I62" i="86"/>
  <c r="I61" i="86"/>
  <c r="I60" i="86"/>
  <c r="I59" i="86"/>
  <c r="I58" i="86"/>
  <c r="I57" i="86"/>
  <c r="I56" i="86"/>
  <c r="I15" i="86"/>
  <c r="I14" i="86"/>
  <c r="I13" i="86"/>
  <c r="I12" i="86"/>
  <c r="I84" i="83"/>
  <c r="I83" i="83"/>
  <c r="I82" i="83"/>
  <c r="I81" i="83"/>
  <c r="I80" i="83"/>
  <c r="I79" i="83"/>
  <c r="I78" i="83"/>
  <c r="I48" i="27"/>
  <c r="I42" i="31"/>
  <c r="I201" i="11"/>
  <c r="I200" i="11"/>
  <c r="I31" i="7"/>
  <c r="I96" i="17"/>
  <c r="I89" i="23"/>
  <c r="I88" i="23"/>
  <c r="I77" i="83"/>
  <c r="I76" i="83"/>
  <c r="I112" i="56"/>
  <c r="I111" i="56"/>
  <c r="I110" i="56"/>
  <c r="I109" i="56"/>
  <c r="I40" i="24"/>
  <c r="I38" i="35"/>
  <c r="I55" i="8"/>
  <c r="I199" i="11"/>
  <c r="I132" i="77"/>
  <c r="I116" i="67"/>
  <c r="I97" i="69"/>
  <c r="I35" i="68"/>
  <c r="I85" i="80"/>
  <c r="I39" i="6"/>
  <c r="I37" i="119"/>
  <c r="I37" i="16"/>
  <c r="I136" i="44"/>
  <c r="I75" i="83"/>
  <c r="I74" i="83"/>
  <c r="I126" i="82"/>
  <c r="I125" i="82"/>
  <c r="I70" i="13"/>
  <c r="I127" i="103"/>
  <c r="I126" i="103"/>
  <c r="I125" i="103"/>
  <c r="I124" i="103"/>
  <c r="I146" i="53"/>
  <c r="I145" i="53"/>
  <c r="I49" i="79"/>
  <c r="I122" i="82"/>
  <c r="I127" i="19"/>
  <c r="I311" i="43"/>
  <c r="I57" i="22"/>
  <c r="I310" i="43"/>
  <c r="I309" i="43"/>
  <c r="I80" i="62"/>
  <c r="I198" i="11"/>
  <c r="I180" i="2"/>
  <c r="I66" i="18"/>
  <c r="I62" i="10"/>
  <c r="I308" i="43"/>
  <c r="I81" i="62"/>
  <c r="I82" i="62"/>
  <c r="I83" i="62"/>
  <c r="I71" i="62"/>
  <c r="I72" i="62"/>
  <c r="I73" i="62"/>
  <c r="I74" i="62"/>
  <c r="I75" i="62"/>
  <c r="I76" i="62"/>
  <c r="I77" i="62"/>
  <c r="I78" i="62"/>
  <c r="I70" i="62"/>
  <c r="I69" i="62"/>
  <c r="I68" i="62"/>
  <c r="I67" i="62"/>
  <c r="I66" i="62"/>
  <c r="I65" i="62"/>
  <c r="I64" i="62"/>
  <c r="I63" i="62"/>
  <c r="I62" i="62"/>
  <c r="I61" i="62"/>
  <c r="I27" i="56"/>
  <c r="I28" i="56"/>
  <c r="I29" i="56"/>
  <c r="I30" i="56"/>
  <c r="I31" i="56"/>
  <c r="I32" i="56"/>
  <c r="I33" i="56"/>
  <c r="I34" i="56"/>
  <c r="I35" i="56"/>
  <c r="I36" i="56"/>
  <c r="I108" i="56"/>
  <c r="G403" i="43"/>
  <c r="I17" i="87"/>
  <c r="I18" i="87"/>
  <c r="I14" i="87"/>
  <c r="I13" i="87"/>
  <c r="I26" i="75"/>
  <c r="I27" i="75"/>
  <c r="I28" i="75"/>
  <c r="I29" i="75"/>
  <c r="I30" i="75"/>
  <c r="I31" i="75"/>
  <c r="I32" i="75"/>
  <c r="G402" i="43"/>
  <c r="B107" i="78"/>
  <c r="D170" i="78" s="1"/>
  <c r="B162" i="26"/>
  <c r="D248" i="26"/>
  <c r="B92" i="14"/>
  <c r="D176" i="14" s="1"/>
  <c r="B223" i="11"/>
  <c r="I45" i="84"/>
  <c r="I46" i="84"/>
  <c r="I47" i="84"/>
  <c r="I48" i="84"/>
  <c r="I36" i="23"/>
  <c r="I35" i="23"/>
  <c r="I34" i="23"/>
  <c r="I33" i="23"/>
  <c r="I32" i="23"/>
  <c r="I31" i="23"/>
  <c r="I30" i="23"/>
  <c r="I29" i="23"/>
  <c r="I28" i="23"/>
  <c r="I27" i="23"/>
  <c r="I26" i="23"/>
  <c r="I25" i="23"/>
  <c r="I24" i="23"/>
  <c r="I23" i="23"/>
  <c r="I197" i="11"/>
  <c r="I196" i="11"/>
  <c r="I195" i="11"/>
  <c r="I194" i="11"/>
  <c r="I22" i="9"/>
  <c r="I21" i="9"/>
  <c r="I20" i="9"/>
  <c r="I86" i="9"/>
  <c r="I15" i="20"/>
  <c r="I16" i="20"/>
  <c r="I17" i="20"/>
  <c r="I18" i="20"/>
  <c r="I19" i="20"/>
  <c r="I20" i="20"/>
  <c r="I21" i="20"/>
  <c r="I22" i="20"/>
  <c r="I23" i="20"/>
  <c r="I91" i="17"/>
  <c r="I179" i="2"/>
  <c r="I178" i="2"/>
  <c r="I177" i="2"/>
  <c r="I176" i="2"/>
  <c r="I175" i="2"/>
  <c r="I19" i="1"/>
  <c r="I18" i="1"/>
  <c r="I17" i="1"/>
  <c r="I16" i="1"/>
  <c r="I15" i="1"/>
  <c r="I14" i="1"/>
  <c r="B66" i="1"/>
  <c r="D162" i="1"/>
  <c r="I61" i="10"/>
  <c r="I60" i="10"/>
  <c r="I59" i="10"/>
  <c r="I120" i="82"/>
  <c r="I123" i="103"/>
  <c r="I36" i="119"/>
  <c r="I307" i="43"/>
  <c r="I85" i="9"/>
  <c r="I131" i="77"/>
  <c r="I130" i="77"/>
  <c r="I12" i="74"/>
  <c r="I13" i="74"/>
  <c r="I12" i="69"/>
  <c r="I13" i="69"/>
  <c r="I19" i="69"/>
  <c r="I115" i="67"/>
  <c r="I14" i="10"/>
  <c r="I66" i="46"/>
  <c r="I77" i="103"/>
  <c r="I65" i="46"/>
  <c r="I64" i="46"/>
  <c r="I37" i="54"/>
  <c r="I36" i="54"/>
  <c r="I83" i="44"/>
  <c r="I84" i="44"/>
  <c r="I85" i="44"/>
  <c r="I86" i="44"/>
  <c r="I306" i="43"/>
  <c r="I304" i="43"/>
  <c r="I303" i="43"/>
  <c r="I302" i="43"/>
  <c r="I301" i="43"/>
  <c r="I300" i="43"/>
  <c r="I299" i="43"/>
  <c r="I298" i="43"/>
  <c r="I297" i="43"/>
  <c r="I296" i="43"/>
  <c r="I295" i="43"/>
  <c r="I294" i="43"/>
  <c r="I293" i="43"/>
  <c r="I292" i="43"/>
  <c r="I291" i="43"/>
  <c r="I290" i="43"/>
  <c r="I289" i="43"/>
  <c r="I288" i="43"/>
  <c r="I287" i="43"/>
  <c r="I286" i="43"/>
  <c r="I285" i="43"/>
  <c r="I63" i="46"/>
  <c r="I62" i="46"/>
  <c r="I61" i="46"/>
  <c r="I60" i="46"/>
  <c r="I59" i="46"/>
  <c r="I58" i="46"/>
  <c r="I57" i="46"/>
  <c r="I56" i="46"/>
  <c r="I28" i="38"/>
  <c r="I27" i="38"/>
  <c r="I26" i="38"/>
  <c r="I25" i="38"/>
  <c r="I24" i="38"/>
  <c r="I23" i="38"/>
  <c r="I21" i="38"/>
  <c r="I20" i="38"/>
  <c r="I19" i="38"/>
  <c r="I18" i="38"/>
  <c r="I17" i="38"/>
  <c r="I16" i="38"/>
  <c r="I113" i="26"/>
  <c r="I112" i="26"/>
  <c r="I111" i="26"/>
  <c r="I110" i="26"/>
  <c r="I109" i="26"/>
  <c r="I108" i="26"/>
  <c r="I107" i="26"/>
  <c r="I106" i="26"/>
  <c r="I105" i="26"/>
  <c r="I104" i="26"/>
  <c r="I103" i="26"/>
  <c r="I102" i="26"/>
  <c r="I101" i="26"/>
  <c r="I100" i="26"/>
  <c r="I99" i="26"/>
  <c r="I70" i="103"/>
  <c r="I71" i="103"/>
  <c r="I72" i="103"/>
  <c r="I73" i="103"/>
  <c r="I74" i="103"/>
  <c r="I75" i="103"/>
  <c r="I76" i="103"/>
  <c r="I114" i="67"/>
  <c r="I50" i="62"/>
  <c r="I119" i="82"/>
  <c r="I163" i="28"/>
  <c r="I54" i="38"/>
  <c r="I108" i="12"/>
  <c r="I113" i="67"/>
  <c r="I35" i="1"/>
  <c r="I36" i="1"/>
  <c r="I37" i="1"/>
  <c r="I38" i="1"/>
  <c r="I39" i="1"/>
  <c r="I40" i="1"/>
  <c r="I35" i="118"/>
  <c r="I35" i="119"/>
  <c r="I51" i="40"/>
  <c r="I53" i="8"/>
  <c r="I28" i="85"/>
  <c r="I84" i="80"/>
  <c r="I47" i="27"/>
  <c r="I44" i="22"/>
  <c r="I107" i="12"/>
  <c r="I126" i="19"/>
  <c r="I36" i="16"/>
  <c r="I34" i="24"/>
  <c r="I58" i="10"/>
  <c r="I65" i="18"/>
  <c r="I84" i="23"/>
  <c r="I34" i="122"/>
  <c r="I35" i="122"/>
  <c r="I36" i="122"/>
  <c r="I21" i="122"/>
  <c r="I73" i="83"/>
  <c r="I72" i="83"/>
  <c r="I71" i="83"/>
  <c r="I70" i="83"/>
  <c r="I69" i="83"/>
  <c r="I68" i="83"/>
  <c r="I55" i="83"/>
  <c r="I56" i="83"/>
  <c r="I57" i="83"/>
  <c r="I58" i="83"/>
  <c r="I59" i="83"/>
  <c r="I60" i="83"/>
  <c r="I61" i="83"/>
  <c r="I62" i="83"/>
  <c r="I63" i="83"/>
  <c r="I64" i="83"/>
  <c r="I65" i="83"/>
  <c r="I66" i="83"/>
  <c r="I67" i="83"/>
  <c r="I160" i="83"/>
  <c r="I55" i="86"/>
  <c r="I54" i="86"/>
  <c r="I53" i="86"/>
  <c r="I52" i="86"/>
  <c r="I51" i="86"/>
  <c r="I50" i="86"/>
  <c r="I49" i="86"/>
  <c r="I48" i="86"/>
  <c r="I47" i="86"/>
  <c r="I12" i="90"/>
  <c r="I13" i="90"/>
  <c r="I14" i="90"/>
  <c r="G401" i="43"/>
  <c r="I401" i="43"/>
  <c r="G400" i="43"/>
  <c r="I400" i="43" s="1"/>
  <c r="G399" i="43"/>
  <c r="I399" i="43" s="1"/>
  <c r="I32" i="73"/>
  <c r="I33" i="73"/>
  <c r="I34" i="73"/>
  <c r="I35" i="73"/>
  <c r="I36" i="73"/>
  <c r="I37" i="73"/>
  <c r="I38" i="73"/>
  <c r="I39" i="73"/>
  <c r="I40" i="73"/>
  <c r="I41" i="73"/>
  <c r="I23" i="73"/>
  <c r="I24" i="73"/>
  <c r="I25" i="73"/>
  <c r="I26" i="73"/>
  <c r="I27" i="73"/>
  <c r="I28" i="73"/>
  <c r="I29" i="73"/>
  <c r="I30" i="73"/>
  <c r="I31" i="73"/>
  <c r="I53" i="64"/>
  <c r="I54" i="64"/>
  <c r="I55" i="64"/>
  <c r="I56" i="64"/>
  <c r="I57" i="64"/>
  <c r="I58" i="64"/>
  <c r="I68" i="64"/>
  <c r="I8" i="77"/>
  <c r="I9" i="77"/>
  <c r="I10" i="77"/>
  <c r="I11" i="77"/>
  <c r="I12" i="77"/>
  <c r="I14" i="77"/>
  <c r="I15" i="77"/>
  <c r="I16" i="77"/>
  <c r="I17" i="77"/>
  <c r="I18" i="77"/>
  <c r="I19" i="77"/>
  <c r="I20" i="77"/>
  <c r="I21" i="77"/>
  <c r="I22" i="77"/>
  <c r="I49" i="77"/>
  <c r="I36" i="79"/>
  <c r="I84" i="9"/>
  <c r="I83" i="9"/>
  <c r="I82" i="9"/>
  <c r="I11" i="114"/>
  <c r="I12" i="114"/>
  <c r="I13" i="114"/>
  <c r="I14" i="114"/>
  <c r="I15" i="114"/>
  <c r="I16" i="114"/>
  <c r="I17" i="114"/>
  <c r="I130" i="19"/>
  <c r="I131" i="19"/>
  <c r="I132" i="19"/>
  <c r="I133" i="19"/>
  <c r="I135" i="19"/>
  <c r="I136" i="19"/>
  <c r="I137" i="19"/>
  <c r="I138" i="19"/>
  <c r="I139" i="19"/>
  <c r="I140" i="19"/>
  <c r="I141" i="19"/>
  <c r="I106" i="12"/>
  <c r="I105" i="12"/>
  <c r="I104" i="12"/>
  <c r="I103" i="12"/>
  <c r="I102" i="12"/>
  <c r="I101" i="12"/>
  <c r="I100" i="12"/>
  <c r="I99" i="12"/>
  <c r="I98" i="12"/>
  <c r="I97" i="12"/>
  <c r="I96" i="12"/>
  <c r="I95" i="12"/>
  <c r="I94" i="12"/>
  <c r="I93" i="12"/>
  <c r="I36" i="3"/>
  <c r="I37" i="3"/>
  <c r="I38" i="3"/>
  <c r="I39" i="3"/>
  <c r="I11" i="1"/>
  <c r="I12" i="1"/>
  <c r="I13" i="1"/>
  <c r="I10" i="45"/>
  <c r="I30" i="19"/>
  <c r="I284" i="43"/>
  <c r="I283" i="43"/>
  <c r="I68" i="103"/>
  <c r="I67" i="103"/>
  <c r="I66" i="103"/>
  <c r="I65" i="103"/>
  <c r="I64" i="103"/>
  <c r="I63" i="103"/>
  <c r="I62" i="103"/>
  <c r="I61" i="103"/>
  <c r="I60" i="103"/>
  <c r="I59" i="103"/>
  <c r="I58" i="103"/>
  <c r="I57" i="103"/>
  <c r="I56" i="103"/>
  <c r="I55" i="103"/>
  <c r="I54" i="103"/>
  <c r="I53" i="103"/>
  <c r="I52" i="103"/>
  <c r="I51" i="103"/>
  <c r="I50" i="103"/>
  <c r="I49" i="103"/>
  <c r="I48" i="103"/>
  <c r="I49" i="46"/>
  <c r="I50" i="46"/>
  <c r="I51" i="46"/>
  <c r="I52" i="46"/>
  <c r="I53" i="46"/>
  <c r="I54" i="46"/>
  <c r="I55" i="46"/>
  <c r="I98" i="26"/>
  <c r="I97" i="26"/>
  <c r="I96" i="26"/>
  <c r="I95" i="26"/>
  <c r="I94" i="26"/>
  <c r="I93" i="26"/>
  <c r="I92" i="26"/>
  <c r="I91" i="26"/>
  <c r="I90" i="26"/>
  <c r="I89" i="26"/>
  <c r="I88" i="26"/>
  <c r="I87" i="26"/>
  <c r="I86" i="26"/>
  <c r="I85" i="26"/>
  <c r="I112" i="67"/>
  <c r="I111" i="67"/>
  <c r="I110" i="67"/>
  <c r="I109" i="67"/>
  <c r="I108" i="67"/>
  <c r="I107" i="67"/>
  <c r="I33" i="118"/>
  <c r="I120" i="44"/>
  <c r="I125" i="46"/>
  <c r="I53" i="60"/>
  <c r="I118" i="103"/>
  <c r="I45" i="43"/>
  <c r="I36" i="35"/>
  <c r="I34" i="79"/>
  <c r="I106" i="67"/>
  <c r="I193" i="11"/>
  <c r="I53" i="38"/>
  <c r="I33" i="24"/>
  <c r="I88" i="69"/>
  <c r="I32" i="117"/>
  <c r="I32" i="118"/>
  <c r="I36" i="8"/>
  <c r="I92" i="12"/>
  <c r="I84" i="26"/>
  <c r="I178" i="15"/>
  <c r="I118" i="82"/>
  <c r="I87" i="65"/>
  <c r="I72" i="61"/>
  <c r="I81" i="9"/>
  <c r="I120" i="19"/>
  <c r="I75" i="17"/>
  <c r="I83" i="23"/>
  <c r="I30" i="45"/>
  <c r="I57" i="10"/>
  <c r="I45" i="27"/>
  <c r="I37" i="5"/>
  <c r="I34" i="37"/>
  <c r="I33" i="16"/>
  <c r="I37" i="74"/>
  <c r="I157" i="28"/>
  <c r="I158" i="28"/>
  <c r="I159" i="28"/>
  <c r="I160" i="28"/>
  <c r="I161" i="28"/>
  <c r="I162" i="28"/>
  <c r="I44" i="86"/>
  <c r="I43" i="86"/>
  <c r="I42" i="86"/>
  <c r="I41" i="86"/>
  <c r="I40" i="86"/>
  <c r="I39" i="86"/>
  <c r="I41" i="83"/>
  <c r="I42" i="83"/>
  <c r="I43" i="83"/>
  <c r="I44" i="83"/>
  <c r="I45" i="83"/>
  <c r="I46" i="83"/>
  <c r="I47" i="83"/>
  <c r="I48" i="83"/>
  <c r="I49" i="83"/>
  <c r="I50" i="83"/>
  <c r="I51" i="83"/>
  <c r="I52" i="83"/>
  <c r="I53" i="83"/>
  <c r="I54" i="83"/>
  <c r="I75" i="66"/>
  <c r="I74" i="66"/>
  <c r="I73" i="66"/>
  <c r="I70" i="66"/>
  <c r="I26" i="56"/>
  <c r="I25" i="56"/>
  <c r="I24" i="56"/>
  <c r="I23" i="56"/>
  <c r="I22" i="56"/>
  <c r="I21" i="56"/>
  <c r="I20" i="56"/>
  <c r="I17" i="117"/>
  <c r="I16" i="117"/>
  <c r="I17" i="118"/>
  <c r="I16" i="118"/>
  <c r="I17" i="119"/>
  <c r="I16" i="119"/>
  <c r="I17" i="120"/>
  <c r="I16" i="120"/>
  <c r="I17" i="121"/>
  <c r="I16" i="121"/>
  <c r="I17" i="122"/>
  <c r="I16" i="122"/>
  <c r="I16" i="116"/>
  <c r="I15" i="116"/>
  <c r="I82" i="44"/>
  <c r="I81" i="44"/>
  <c r="I80" i="44"/>
  <c r="I79" i="44"/>
  <c r="I16" i="11"/>
  <c r="I15" i="11"/>
  <c r="I78" i="44"/>
  <c r="I77" i="44"/>
  <c r="I76" i="44"/>
  <c r="I75" i="44"/>
  <c r="I74" i="44"/>
  <c r="I73" i="44"/>
  <c r="I71" i="44"/>
  <c r="I72" i="44"/>
  <c r="I69" i="44"/>
  <c r="I68" i="44"/>
  <c r="I67" i="44"/>
  <c r="I66" i="44"/>
  <c r="I65" i="44"/>
  <c r="I64" i="44"/>
  <c r="I63" i="44"/>
  <c r="I62" i="44"/>
  <c r="I61" i="44"/>
  <c r="I60" i="44"/>
  <c r="I59" i="44"/>
  <c r="I58" i="44"/>
  <c r="I57" i="44"/>
  <c r="I56" i="44"/>
  <c r="I55" i="44"/>
  <c r="I54" i="44"/>
  <c r="I53" i="44"/>
  <c r="I52" i="44"/>
  <c r="I51" i="44"/>
  <c r="I50" i="44"/>
  <c r="I49" i="44"/>
  <c r="I48" i="44"/>
  <c r="I47" i="44"/>
  <c r="I46" i="44"/>
  <c r="I45" i="44"/>
  <c r="I44" i="44"/>
  <c r="I43" i="44"/>
  <c r="I42" i="44"/>
  <c r="I41" i="44"/>
  <c r="I40" i="44"/>
  <c r="I39" i="44"/>
  <c r="I38" i="44"/>
  <c r="I37" i="44"/>
  <c r="I36" i="44"/>
  <c r="I43" i="43"/>
  <c r="I42" i="43"/>
  <c r="I41" i="43"/>
  <c r="I40" i="43"/>
  <c r="I39" i="43"/>
  <c r="I38" i="43"/>
  <c r="I37" i="43"/>
  <c r="I36" i="43"/>
  <c r="I35" i="43"/>
  <c r="I34" i="43"/>
  <c r="I33" i="43"/>
  <c r="I32" i="43"/>
  <c r="I31" i="43"/>
  <c r="I30" i="43"/>
  <c r="I29" i="43"/>
  <c r="I28" i="43"/>
  <c r="I27" i="43"/>
  <c r="I26" i="43"/>
  <c r="I44" i="43"/>
  <c r="I46" i="43"/>
  <c r="I282" i="43"/>
  <c r="I281" i="43"/>
  <c r="I280" i="43"/>
  <c r="I279" i="43"/>
  <c r="I278" i="43"/>
  <c r="I277" i="43"/>
  <c r="I276" i="43"/>
  <c r="I275" i="43"/>
  <c r="I274" i="43"/>
  <c r="I273" i="43"/>
  <c r="I272" i="43"/>
  <c r="I271" i="43"/>
  <c r="I270" i="43"/>
  <c r="I269" i="43"/>
  <c r="I268" i="43"/>
  <c r="I267" i="43"/>
  <c r="I266" i="43"/>
  <c r="I265" i="43"/>
  <c r="I264" i="43"/>
  <c r="I263" i="43"/>
  <c r="I262" i="43"/>
  <c r="I261" i="43"/>
  <c r="I260" i="43"/>
  <c r="I259" i="43"/>
  <c r="I258" i="43"/>
  <c r="I257" i="43"/>
  <c r="I256" i="43"/>
  <c r="I255" i="43"/>
  <c r="I254" i="43"/>
  <c r="I253" i="43"/>
  <c r="I252" i="43"/>
  <c r="I251" i="43"/>
  <c r="I250" i="43"/>
  <c r="I249" i="43"/>
  <c r="I248" i="43"/>
  <c r="I247" i="43"/>
  <c r="I246" i="43"/>
  <c r="I245" i="43"/>
  <c r="I244" i="43"/>
  <c r="I243" i="43"/>
  <c r="I242" i="43"/>
  <c r="I241" i="43"/>
  <c r="I240" i="43"/>
  <c r="I239" i="43"/>
  <c r="I238" i="43"/>
  <c r="I237" i="43"/>
  <c r="I236" i="43"/>
  <c r="I235" i="43"/>
  <c r="I234" i="43"/>
  <c r="I233" i="43"/>
  <c r="I232" i="43"/>
  <c r="I231" i="43"/>
  <c r="I230" i="43"/>
  <c r="I229" i="43"/>
  <c r="I228" i="43"/>
  <c r="I227" i="43"/>
  <c r="I226" i="43"/>
  <c r="I225" i="43"/>
  <c r="I224" i="43"/>
  <c r="I223" i="43"/>
  <c r="I222" i="43"/>
  <c r="I221" i="43"/>
  <c r="I220" i="43"/>
  <c r="I219" i="43"/>
  <c r="I218" i="43"/>
  <c r="I217" i="43"/>
  <c r="I216" i="43"/>
  <c r="I215" i="43"/>
  <c r="I214" i="43"/>
  <c r="I213" i="43"/>
  <c r="I212" i="43"/>
  <c r="I211" i="43"/>
  <c r="I203" i="43"/>
  <c r="I202" i="43"/>
  <c r="I201" i="43"/>
  <c r="I200" i="43"/>
  <c r="I199" i="43"/>
  <c r="I198" i="43"/>
  <c r="I197" i="43"/>
  <c r="I196" i="43"/>
  <c r="I195" i="43"/>
  <c r="I194" i="43"/>
  <c r="I193" i="43"/>
  <c r="I192" i="43"/>
  <c r="I191" i="43"/>
  <c r="I190" i="43"/>
  <c r="I189" i="43"/>
  <c r="I188" i="43"/>
  <c r="I187" i="43"/>
  <c r="I42" i="103"/>
  <c r="I43" i="103"/>
  <c r="I44" i="103"/>
  <c r="I45" i="103"/>
  <c r="I46" i="103"/>
  <c r="I47" i="103"/>
  <c r="I41" i="103"/>
  <c r="I40" i="103"/>
  <c r="I39" i="103"/>
  <c r="I38" i="103"/>
  <c r="I37" i="103"/>
  <c r="I35" i="103"/>
  <c r="I34" i="103"/>
  <c r="I33" i="103"/>
  <c r="I32" i="103"/>
  <c r="I31" i="103"/>
  <c r="I30" i="103"/>
  <c r="I29" i="103"/>
  <c r="I28" i="103"/>
  <c r="I27" i="103"/>
  <c r="I26" i="103"/>
  <c r="I25" i="103"/>
  <c r="I105" i="56"/>
  <c r="I83" i="26"/>
  <c r="I77" i="26"/>
  <c r="I78" i="26"/>
  <c r="I79" i="26"/>
  <c r="I80" i="26"/>
  <c r="I81" i="26"/>
  <c r="I76" i="26"/>
  <c r="I75" i="26"/>
  <c r="I74" i="26"/>
  <c r="I73" i="26"/>
  <c r="I72" i="26"/>
  <c r="I71" i="26"/>
  <c r="I70" i="26"/>
  <c r="I69" i="26"/>
  <c r="I68" i="26"/>
  <c r="I33" i="79"/>
  <c r="I204" i="12"/>
  <c r="I116" i="14"/>
  <c r="I126" i="14" s="1"/>
  <c r="E178" i="14" s="1"/>
  <c r="I10" i="20"/>
  <c r="I11" i="20"/>
  <c r="I31" i="19"/>
  <c r="I32" i="19"/>
  <c r="I33" i="19"/>
  <c r="I34" i="19"/>
  <c r="I35" i="19"/>
  <c r="I36" i="19"/>
  <c r="I95" i="19"/>
  <c r="I29" i="19"/>
  <c r="I27" i="19"/>
  <c r="I26" i="19"/>
  <c r="I25" i="19"/>
  <c r="I24" i="19"/>
  <c r="I23" i="19"/>
  <c r="I22" i="19"/>
  <c r="I80" i="9"/>
  <c r="I79" i="9"/>
  <c r="I78" i="9"/>
  <c r="I77" i="9"/>
  <c r="I76" i="9"/>
  <c r="I75" i="9"/>
  <c r="I74" i="9"/>
  <c r="I73" i="9"/>
  <c r="I72" i="9"/>
  <c r="I192" i="11"/>
  <c r="I47" i="14"/>
  <c r="I46" i="14"/>
  <c r="I45" i="14"/>
  <c r="I105" i="67"/>
  <c r="I104" i="67"/>
  <c r="I103" i="67"/>
  <c r="I102" i="67"/>
  <c r="I101" i="67"/>
  <c r="I100" i="67"/>
  <c r="I6" i="86"/>
  <c r="I7" i="86"/>
  <c r="I8" i="86"/>
  <c r="I9" i="86"/>
  <c r="I10" i="86"/>
  <c r="I11" i="86"/>
  <c r="I16" i="86"/>
  <c r="I17" i="86"/>
  <c r="I23" i="86"/>
  <c r="I6" i="83"/>
  <c r="I7" i="83"/>
  <c r="I8" i="83"/>
  <c r="I9" i="83"/>
  <c r="I10" i="83"/>
  <c r="I11" i="83"/>
  <c r="I12" i="83"/>
  <c r="I13" i="83"/>
  <c r="I14" i="83"/>
  <c r="I15" i="83"/>
  <c r="I16" i="83"/>
  <c r="I17" i="83"/>
  <c r="I18" i="83"/>
  <c r="I21" i="83"/>
  <c r="I9" i="78"/>
  <c r="I94" i="78"/>
  <c r="I92" i="78"/>
  <c r="I29" i="68"/>
  <c r="I31" i="79"/>
  <c r="I52" i="60"/>
  <c r="I47" i="38"/>
  <c r="I117" i="103"/>
  <c r="I119" i="46"/>
  <c r="I108" i="44"/>
  <c r="I53" i="80"/>
  <c r="I80" i="69"/>
  <c r="I89" i="67"/>
  <c r="I63" i="18"/>
  <c r="I35" i="35"/>
  <c r="I110" i="82"/>
  <c r="I63" i="78"/>
  <c r="I33" i="37"/>
  <c r="I31" i="31"/>
  <c r="I163" i="43"/>
  <c r="I142" i="53"/>
  <c r="I141" i="53"/>
  <c r="I34" i="8"/>
  <c r="I24" i="22"/>
  <c r="I40" i="20"/>
  <c r="I56" i="10"/>
  <c r="I73" i="17"/>
  <c r="I32" i="16"/>
  <c r="I42" i="13"/>
  <c r="I191" i="11"/>
  <c r="I15" i="57"/>
  <c r="I14" i="57"/>
  <c r="I140" i="53"/>
  <c r="I139" i="53"/>
  <c r="I133" i="53"/>
  <c r="I134" i="53"/>
  <c r="I135" i="53"/>
  <c r="I136" i="53"/>
  <c r="I137" i="53"/>
  <c r="I138" i="53"/>
  <c r="I35" i="44"/>
  <c r="I34" i="44"/>
  <c r="I13" i="3"/>
  <c r="I12" i="3"/>
  <c r="I13" i="12"/>
  <c r="I12" i="12"/>
  <c r="I10" i="8"/>
  <c r="I9" i="8"/>
  <c r="I10" i="6"/>
  <c r="I9" i="6"/>
  <c r="I20" i="43"/>
  <c r="I19" i="43"/>
  <c r="I14" i="117"/>
  <c r="I13" i="117"/>
  <c r="I14" i="118"/>
  <c r="I13" i="118"/>
  <c r="I14" i="119"/>
  <c r="I13" i="119"/>
  <c r="I14" i="120"/>
  <c r="I13" i="120"/>
  <c r="I14" i="121"/>
  <c r="I13" i="121"/>
  <c r="I14" i="122"/>
  <c r="I13" i="122"/>
  <c r="I13" i="116"/>
  <c r="I12" i="116"/>
  <c r="I14" i="115"/>
  <c r="I13" i="115"/>
  <c r="I15" i="117"/>
  <c r="I12" i="117"/>
  <c r="I11" i="117"/>
  <c r="I15" i="118"/>
  <c r="I12" i="118"/>
  <c r="I11" i="118"/>
  <c r="I15" i="119"/>
  <c r="I12" i="119"/>
  <c r="I11" i="119"/>
  <c r="I15" i="120"/>
  <c r="I12" i="120"/>
  <c r="I11" i="120"/>
  <c r="I15" i="121"/>
  <c r="I12" i="121"/>
  <c r="I11" i="121"/>
  <c r="I15" i="122"/>
  <c r="I12" i="122"/>
  <c r="I11" i="122"/>
  <c r="I14" i="116"/>
  <c r="I11" i="116"/>
  <c r="I10" i="116"/>
  <c r="I15" i="115"/>
  <c r="I12" i="115"/>
  <c r="I11" i="115"/>
  <c r="I10" i="117"/>
  <c r="I9" i="117"/>
  <c r="I10" i="118"/>
  <c r="I9" i="118"/>
  <c r="I10" i="119"/>
  <c r="I9" i="119"/>
  <c r="I10" i="120"/>
  <c r="I9" i="120"/>
  <c r="I10" i="121"/>
  <c r="I9" i="121"/>
  <c r="I10" i="122"/>
  <c r="I9" i="122"/>
  <c r="I10" i="115"/>
  <c r="I29" i="86"/>
  <c r="I30" i="86"/>
  <c r="I31" i="86"/>
  <c r="I32" i="86"/>
  <c r="I33" i="86"/>
  <c r="I34" i="86"/>
  <c r="I35" i="86"/>
  <c r="I36" i="86"/>
  <c r="I37" i="86"/>
  <c r="I38" i="86"/>
  <c r="I45" i="86"/>
  <c r="I46" i="86"/>
  <c r="B265" i="15"/>
  <c r="D349" i="15"/>
  <c r="B28" i="59"/>
  <c r="I97" i="77"/>
  <c r="I98" i="77"/>
  <c r="I99" i="77"/>
  <c r="I100" i="77"/>
  <c r="I101" i="77"/>
  <c r="I102" i="77"/>
  <c r="I103" i="77"/>
  <c r="I104" i="77"/>
  <c r="I105" i="77"/>
  <c r="I106" i="77"/>
  <c r="I107" i="77"/>
  <c r="I108" i="77"/>
  <c r="I109" i="77"/>
  <c r="I110" i="77"/>
  <c r="I111" i="77"/>
  <c r="I112" i="77"/>
  <c r="I113" i="77"/>
  <c r="I114" i="77"/>
  <c r="I115" i="77"/>
  <c r="I116" i="77"/>
  <c r="I117" i="77"/>
  <c r="I118" i="77"/>
  <c r="I119" i="77"/>
  <c r="I120" i="77"/>
  <c r="I121" i="77"/>
  <c r="I122" i="77"/>
  <c r="I123" i="77"/>
  <c r="I124" i="77"/>
  <c r="I125" i="77"/>
  <c r="I126" i="77"/>
  <c r="I127" i="77"/>
  <c r="I128" i="77"/>
  <c r="I129" i="77"/>
  <c r="I135" i="77"/>
  <c r="I24" i="39"/>
  <c r="I25" i="39"/>
  <c r="I26" i="39"/>
  <c r="I27" i="39"/>
  <c r="I28" i="39"/>
  <c r="I29" i="39"/>
  <c r="I31" i="39"/>
  <c r="I32" i="39"/>
  <c r="I33" i="39"/>
  <c r="I34" i="39"/>
  <c r="I35" i="39"/>
  <c r="I36" i="39"/>
  <c r="I37" i="39"/>
  <c r="I38" i="39"/>
  <c r="I39" i="39"/>
  <c r="I40" i="39"/>
  <c r="I41" i="39"/>
  <c r="I42" i="39"/>
  <c r="I44" i="39"/>
  <c r="I10" i="39"/>
  <c r="I11" i="39"/>
  <c r="I12" i="39"/>
  <c r="I13" i="39"/>
  <c r="I14" i="39"/>
  <c r="I19" i="39"/>
  <c r="I20" i="39"/>
  <c r="I9" i="38"/>
  <c r="I10" i="38"/>
  <c r="I11" i="38"/>
  <c r="I12" i="38"/>
  <c r="I13" i="38"/>
  <c r="I14" i="38"/>
  <c r="I15" i="38"/>
  <c r="I22" i="38"/>
  <c r="I31" i="38"/>
  <c r="I39" i="38"/>
  <c r="I40" i="38"/>
  <c r="I95" i="25"/>
  <c r="I96" i="25"/>
  <c r="I98" i="25"/>
  <c r="I99" i="25"/>
  <c r="I110" i="25"/>
  <c r="I111" i="25"/>
  <c r="I112" i="25"/>
  <c r="I92" i="25"/>
  <c r="I93" i="25"/>
  <c r="I94" i="25"/>
  <c r="G398" i="43"/>
  <c r="I164" i="2"/>
  <c r="I165" i="2"/>
  <c r="I166" i="2"/>
  <c r="I167" i="2"/>
  <c r="I168" i="2"/>
  <c r="I169" i="2"/>
  <c r="I170" i="2"/>
  <c r="I171" i="2"/>
  <c r="I172" i="2"/>
  <c r="I173" i="2"/>
  <c r="I174" i="2"/>
  <c r="I30" i="44"/>
  <c r="I31" i="44"/>
  <c r="I32" i="44"/>
  <c r="I33" i="44"/>
  <c r="I29" i="44"/>
  <c r="I19" i="44"/>
  <c r="I148" i="28"/>
  <c r="I147" i="28"/>
  <c r="I115" i="44"/>
  <c r="I116" i="44"/>
  <c r="I117" i="44"/>
  <c r="I118" i="44"/>
  <c r="I119" i="44"/>
  <c r="I121" i="44"/>
  <c r="I122" i="44"/>
  <c r="I123" i="44"/>
  <c r="I124" i="44"/>
  <c r="I125" i="44"/>
  <c r="I126" i="44"/>
  <c r="I127" i="44"/>
  <c r="I128" i="44"/>
  <c r="I129" i="44"/>
  <c r="I130" i="44"/>
  <c r="I131" i="44"/>
  <c r="I132" i="44"/>
  <c r="I133" i="44"/>
  <c r="I134" i="44"/>
  <c r="I137" i="44"/>
  <c r="I138" i="44"/>
  <c r="I139" i="44"/>
  <c r="I140" i="44"/>
  <c r="I141" i="44"/>
  <c r="I142" i="44"/>
  <c r="I143" i="44"/>
  <c r="I144" i="44"/>
  <c r="I150" i="44"/>
  <c r="I12" i="44"/>
  <c r="I13" i="44"/>
  <c r="I14" i="44"/>
  <c r="I15" i="44"/>
  <c r="I16" i="44"/>
  <c r="I17" i="44"/>
  <c r="I18" i="44"/>
  <c r="I20" i="44"/>
  <c r="I21" i="44"/>
  <c r="I22" i="44"/>
  <c r="I23" i="44"/>
  <c r="I24" i="44"/>
  <c r="I25" i="44"/>
  <c r="I26" i="44"/>
  <c r="I27" i="44"/>
  <c r="I28" i="44"/>
  <c r="I119" i="103"/>
  <c r="I120" i="103"/>
  <c r="I121" i="103"/>
  <c r="I122" i="103"/>
  <c r="I128" i="103"/>
  <c r="I129" i="103"/>
  <c r="I130" i="103"/>
  <c r="I132" i="103"/>
  <c r="I133" i="103"/>
  <c r="I134" i="103"/>
  <c r="I135" i="103"/>
  <c r="I136" i="103"/>
  <c r="I137" i="103"/>
  <c r="I138" i="103"/>
  <c r="I139" i="103"/>
  <c r="I140" i="103"/>
  <c r="I141" i="103"/>
  <c r="I142" i="103"/>
  <c r="I143" i="103"/>
  <c r="I144" i="103"/>
  <c r="I145" i="103"/>
  <c r="I146" i="103"/>
  <c r="I147" i="103"/>
  <c r="I148" i="103"/>
  <c r="I149" i="103"/>
  <c r="I150" i="103"/>
  <c r="I48" i="46"/>
  <c r="I47" i="46"/>
  <c r="I46" i="46"/>
  <c r="I45" i="46"/>
  <c r="I44" i="46"/>
  <c r="I43" i="46"/>
  <c r="I42" i="46"/>
  <c r="I41" i="46"/>
  <c r="I40" i="46"/>
  <c r="I39" i="46"/>
  <c r="I38" i="46"/>
  <c r="I37" i="46"/>
  <c r="I36" i="46"/>
  <c r="I35" i="46"/>
  <c r="I34" i="46"/>
  <c r="I33" i="46"/>
  <c r="I32" i="46"/>
  <c r="I31" i="46"/>
  <c r="I30" i="46"/>
  <c r="I118" i="46"/>
  <c r="I117" i="46"/>
  <c r="I116" i="46"/>
  <c r="I115" i="46"/>
  <c r="I114" i="46"/>
  <c r="I156" i="28"/>
  <c r="I155" i="28"/>
  <c r="I154" i="28"/>
  <c r="I153" i="28"/>
  <c r="I152" i="28"/>
  <c r="I151" i="28"/>
  <c r="I150" i="28"/>
  <c r="I149" i="28"/>
  <c r="I146" i="28"/>
  <c r="I145" i="28"/>
  <c r="I66" i="26"/>
  <c r="I65" i="26"/>
  <c r="I64" i="26"/>
  <c r="I63" i="26"/>
  <c r="I62" i="26"/>
  <c r="I61" i="26"/>
  <c r="I60" i="26"/>
  <c r="I59" i="26"/>
  <c r="I71" i="9"/>
  <c r="I70" i="9"/>
  <c r="I69" i="9"/>
  <c r="I68" i="9"/>
  <c r="I67" i="9"/>
  <c r="I66" i="9"/>
  <c r="I65" i="9"/>
  <c r="I64" i="9"/>
  <c r="I10" i="23"/>
  <c r="I11" i="23"/>
  <c r="I12" i="23"/>
  <c r="I13" i="23"/>
  <c r="I14" i="23"/>
  <c r="I15" i="23"/>
  <c r="I16" i="23"/>
  <c r="I17" i="23"/>
  <c r="I18" i="23"/>
  <c r="I19" i="23"/>
  <c r="I20" i="23"/>
  <c r="I21" i="23"/>
  <c r="I22" i="23"/>
  <c r="I7" i="23"/>
  <c r="I8" i="23"/>
  <c r="I9" i="23"/>
  <c r="I13" i="22"/>
  <c r="I14" i="22"/>
  <c r="I15" i="22"/>
  <c r="I16" i="22"/>
  <c r="I17" i="22"/>
  <c r="I7" i="22"/>
  <c r="I8" i="22"/>
  <c r="I9" i="22"/>
  <c r="I10" i="22"/>
  <c r="I11" i="22"/>
  <c r="I12" i="22"/>
  <c r="I29" i="22"/>
  <c r="I30" i="22"/>
  <c r="I31" i="22"/>
  <c r="I32" i="22"/>
  <c r="I33" i="22"/>
  <c r="I34" i="22"/>
  <c r="I35" i="22"/>
  <c r="I36" i="22"/>
  <c r="I37" i="22"/>
  <c r="I38" i="22"/>
  <c r="I39" i="22"/>
  <c r="I40" i="22"/>
  <c r="I41" i="22"/>
  <c r="I42" i="22"/>
  <c r="I43" i="22"/>
  <c r="I45" i="22"/>
  <c r="I46" i="22"/>
  <c r="I47" i="22"/>
  <c r="I48" i="22"/>
  <c r="I49" i="22"/>
  <c r="I50" i="22"/>
  <c r="I51" i="22"/>
  <c r="I52" i="22"/>
  <c r="I53" i="22"/>
  <c r="I54" i="22"/>
  <c r="I55" i="22"/>
  <c r="I56" i="22"/>
  <c r="I58" i="22"/>
  <c r="I59" i="22"/>
  <c r="I60" i="22"/>
  <c r="I61" i="22"/>
  <c r="I62" i="22"/>
  <c r="I75" i="22"/>
  <c r="I25" i="22"/>
  <c r="I26" i="22"/>
  <c r="I27" i="22"/>
  <c r="I28" i="22"/>
  <c r="I38" i="21"/>
  <c r="I37" i="21"/>
  <c r="I36" i="21"/>
  <c r="I9" i="20"/>
  <c r="I90" i="12"/>
  <c r="I89" i="12"/>
  <c r="I88" i="12"/>
  <c r="I87" i="12"/>
  <c r="I77" i="12"/>
  <c r="I85" i="12"/>
  <c r="I84" i="12"/>
  <c r="I83" i="12"/>
  <c r="I82" i="12"/>
  <c r="I81" i="12"/>
  <c r="I80" i="12"/>
  <c r="I79" i="12"/>
  <c r="I78" i="12"/>
  <c r="I76" i="12"/>
  <c r="I75" i="12"/>
  <c r="I72" i="12"/>
  <c r="I71" i="12"/>
  <c r="I70" i="12"/>
  <c r="I67" i="12"/>
  <c r="I68" i="12"/>
  <c r="I69" i="12"/>
  <c r="I73" i="12"/>
  <c r="I74" i="12"/>
  <c r="I65" i="12"/>
  <c r="I66" i="12"/>
  <c r="I86" i="12"/>
  <c r="I34" i="14"/>
  <c r="I35" i="14"/>
  <c r="I36" i="14"/>
  <c r="I37" i="14"/>
  <c r="I38" i="14"/>
  <c r="I39" i="14"/>
  <c r="I40" i="14"/>
  <c r="I41" i="14"/>
  <c r="I42" i="14"/>
  <c r="I43" i="14"/>
  <c r="I44" i="14"/>
  <c r="I15" i="13"/>
  <c r="I16" i="13"/>
  <c r="I23" i="13"/>
  <c r="I12" i="13"/>
  <c r="I13" i="13"/>
  <c r="I14" i="13"/>
  <c r="I10" i="14"/>
  <c r="I9" i="14"/>
  <c r="I8" i="14"/>
  <c r="I10" i="13"/>
  <c r="I9" i="13"/>
  <c r="I8" i="13"/>
  <c r="I32" i="3"/>
  <c r="I31" i="3"/>
  <c r="I95" i="67"/>
  <c r="I96" i="67"/>
  <c r="I97" i="67"/>
  <c r="I98" i="67"/>
  <c r="I99" i="67"/>
  <c r="I9" i="67"/>
  <c r="I10" i="67"/>
  <c r="I11" i="67"/>
  <c r="I12" i="67"/>
  <c r="I13" i="67"/>
  <c r="I14" i="67"/>
  <c r="I15" i="67"/>
  <c r="I16" i="67"/>
  <c r="I17" i="67"/>
  <c r="I18" i="67"/>
  <c r="I19" i="67"/>
  <c r="I67" i="67"/>
  <c r="I69" i="67"/>
  <c r="I73" i="61"/>
  <c r="I74" i="61"/>
  <c r="I75" i="61"/>
  <c r="I76" i="61"/>
  <c r="I77" i="61"/>
  <c r="I78" i="61"/>
  <c r="I79" i="61"/>
  <c r="I80" i="61"/>
  <c r="I81" i="61"/>
  <c r="I82" i="61"/>
  <c r="I83" i="61"/>
  <c r="I84" i="61"/>
  <c r="I85" i="61"/>
  <c r="I86" i="61"/>
  <c r="I87" i="61"/>
  <c r="I88" i="61"/>
  <c r="I89" i="61"/>
  <c r="I90" i="61"/>
  <c r="I91" i="61"/>
  <c r="I92" i="61"/>
  <c r="I93" i="61"/>
  <c r="I94" i="61"/>
  <c r="I95" i="61"/>
  <c r="I96" i="61"/>
  <c r="I31" i="61"/>
  <c r="I32" i="61"/>
  <c r="I33" i="61"/>
  <c r="I34" i="61"/>
  <c r="I35" i="61"/>
  <c r="I183" i="61"/>
  <c r="I17" i="57"/>
  <c r="I16" i="57"/>
  <c r="I10" i="57"/>
  <c r="I11" i="57"/>
  <c r="I12" i="57"/>
  <c r="I13" i="57"/>
  <c r="I13" i="19"/>
  <c r="I14" i="19"/>
  <c r="I15" i="19"/>
  <c r="I16" i="19"/>
  <c r="I17" i="19"/>
  <c r="I18" i="19"/>
  <c r="I19" i="19"/>
  <c r="I20" i="19"/>
  <c r="I21" i="19"/>
  <c r="I28" i="19"/>
  <c r="I107" i="19"/>
  <c r="I10" i="19"/>
  <c r="I11" i="19"/>
  <c r="I12" i="19"/>
  <c r="I9" i="19"/>
  <c r="I8" i="19"/>
  <c r="I8" i="15"/>
  <c r="I10" i="10"/>
  <c r="I9" i="10"/>
  <c r="I8" i="10"/>
  <c r="I96" i="56"/>
  <c r="I97" i="56"/>
  <c r="I98" i="56"/>
  <c r="I99" i="56"/>
  <c r="I100" i="56"/>
  <c r="I101" i="56"/>
  <c r="I102" i="56"/>
  <c r="I103" i="56"/>
  <c r="I104" i="56"/>
  <c r="I106" i="56"/>
  <c r="I107" i="56"/>
  <c r="I114" i="56"/>
  <c r="I115" i="56"/>
  <c r="I116" i="56"/>
  <c r="I117" i="56"/>
  <c r="I118" i="56"/>
  <c r="I119" i="56"/>
  <c r="I121" i="56"/>
  <c r="I7" i="56"/>
  <c r="I8" i="56"/>
  <c r="I9" i="56"/>
  <c r="I10" i="56"/>
  <c r="I11" i="56"/>
  <c r="I12" i="56"/>
  <c r="I13" i="56"/>
  <c r="I14" i="56"/>
  <c r="I15" i="56"/>
  <c r="I16" i="56"/>
  <c r="I17" i="56"/>
  <c r="I18" i="56"/>
  <c r="I19" i="56"/>
  <c r="I291" i="82"/>
  <c r="I46" i="38"/>
  <c r="I159" i="43"/>
  <c r="I71" i="17"/>
  <c r="I34" i="1"/>
  <c r="I47" i="62"/>
  <c r="I132" i="53"/>
  <c r="I131" i="53"/>
  <c r="I34" i="21"/>
  <c r="I39" i="20"/>
  <c r="I32" i="37"/>
  <c r="I144" i="28"/>
  <c r="I27" i="79"/>
  <c r="I74" i="65"/>
  <c r="I158" i="81"/>
  <c r="I103" i="82"/>
  <c r="I33" i="8"/>
  <c r="I190" i="11"/>
  <c r="I42" i="27"/>
  <c r="I24" i="68"/>
  <c r="I48" i="80"/>
  <c r="I79" i="69"/>
  <c r="I78" i="69"/>
  <c r="I34" i="35"/>
  <c r="I33" i="35"/>
  <c r="I31" i="16"/>
  <c r="I48" i="10"/>
  <c r="I60" i="9"/>
  <c r="I31" i="13"/>
  <c r="I23" i="22"/>
  <c r="I35" i="74"/>
  <c r="I9" i="88"/>
  <c r="I10" i="88"/>
  <c r="I11" i="88"/>
  <c r="I9" i="116"/>
  <c r="I17" i="116"/>
  <c r="I18" i="116"/>
  <c r="I20" i="116"/>
  <c r="F130" i="117"/>
  <c r="I119" i="117"/>
  <c r="F133" i="117" s="1"/>
  <c r="I116" i="117"/>
  <c r="B116" i="117"/>
  <c r="D132" i="117" s="1"/>
  <c r="I113" i="117"/>
  <c r="E126" i="117"/>
  <c r="B113" i="117"/>
  <c r="D126" i="117" s="1"/>
  <c r="I88" i="117"/>
  <c r="E125" i="117"/>
  <c r="B88" i="117"/>
  <c r="D125" i="117" s="1"/>
  <c r="I73" i="117"/>
  <c r="E124" i="117"/>
  <c r="B72" i="117"/>
  <c r="B68" i="117"/>
  <c r="B54" i="117"/>
  <c r="D123" i="117"/>
  <c r="I51" i="117"/>
  <c r="I34" i="117"/>
  <c r="I33" i="117"/>
  <c r="I31" i="117"/>
  <c r="I30" i="117"/>
  <c r="I29" i="117"/>
  <c r="I28" i="117"/>
  <c r="B26" i="117"/>
  <c r="D122" i="117"/>
  <c r="I24" i="117"/>
  <c r="I23" i="117"/>
  <c r="I22" i="117"/>
  <c r="I21" i="117"/>
  <c r="I19" i="117"/>
  <c r="I8" i="117"/>
  <c r="I7" i="117"/>
  <c r="I6" i="117"/>
  <c r="I26" i="117" s="1"/>
  <c r="E122" i="117" s="1"/>
  <c r="G2" i="117"/>
  <c r="A2" i="117"/>
  <c r="F133" i="118"/>
  <c r="I122" i="118"/>
  <c r="F136" i="118"/>
  <c r="I119" i="118"/>
  <c r="B119" i="118"/>
  <c r="D135" i="118"/>
  <c r="I116" i="118"/>
  <c r="E129" i="118"/>
  <c r="B116" i="118"/>
  <c r="D129" i="118" s="1"/>
  <c r="F129" i="118" s="1"/>
  <c r="I91" i="118"/>
  <c r="E128" i="118" s="1"/>
  <c r="B91" i="118"/>
  <c r="D128" i="118"/>
  <c r="I76" i="118"/>
  <c r="E127" i="118" s="1"/>
  <c r="B75" i="118"/>
  <c r="B71" i="118"/>
  <c r="B57" i="118"/>
  <c r="D126" i="118" s="1"/>
  <c r="I47" i="118"/>
  <c r="I34" i="118"/>
  <c r="I31" i="118"/>
  <c r="I30" i="118"/>
  <c r="I29" i="118"/>
  <c r="I28" i="118"/>
  <c r="B26" i="118"/>
  <c r="D125" i="118" s="1"/>
  <c r="I24" i="118"/>
  <c r="I23" i="118"/>
  <c r="I22" i="118"/>
  <c r="I21" i="118"/>
  <c r="I19" i="118"/>
  <c r="I8" i="118"/>
  <c r="I7" i="118"/>
  <c r="I6" i="118"/>
  <c r="G2" i="118"/>
  <c r="A2" i="118"/>
  <c r="F138" i="119"/>
  <c r="I127" i="119"/>
  <c r="F141" i="119"/>
  <c r="I124" i="119"/>
  <c r="B124" i="119"/>
  <c r="D140" i="119" s="1"/>
  <c r="I121" i="119"/>
  <c r="E134" i="119"/>
  <c r="B121" i="119"/>
  <c r="D134" i="119" s="1"/>
  <c r="I96" i="119"/>
  <c r="E133" i="119"/>
  <c r="B96" i="119"/>
  <c r="D133" i="119" s="1"/>
  <c r="I81" i="119"/>
  <c r="E132" i="119"/>
  <c r="B80" i="119"/>
  <c r="B76" i="119"/>
  <c r="B62" i="119"/>
  <c r="D131" i="119"/>
  <c r="I49" i="119"/>
  <c r="I38" i="119"/>
  <c r="I34" i="119"/>
  <c r="I33" i="119"/>
  <c r="I32" i="119"/>
  <c r="I31" i="119"/>
  <c r="I30" i="119"/>
  <c r="B28" i="119"/>
  <c r="D130" i="119"/>
  <c r="I26" i="119"/>
  <c r="I25" i="119"/>
  <c r="I24" i="119"/>
  <c r="I23" i="119"/>
  <c r="I19" i="119"/>
  <c r="I8" i="119"/>
  <c r="I7" i="119"/>
  <c r="I6" i="119"/>
  <c r="G2" i="119"/>
  <c r="A2" i="119"/>
  <c r="F153" i="120"/>
  <c r="F150" i="120" s="1"/>
  <c r="I142" i="120"/>
  <c r="F156" i="120" s="1"/>
  <c r="I139" i="120"/>
  <c r="B139" i="120"/>
  <c r="D155" i="120" s="1"/>
  <c r="F155" i="120" s="1"/>
  <c r="I136" i="120"/>
  <c r="E149" i="120"/>
  <c r="B136" i="120"/>
  <c r="D149" i="120" s="1"/>
  <c r="F149" i="120" s="1"/>
  <c r="I111" i="120"/>
  <c r="E148" i="120"/>
  <c r="B111" i="120"/>
  <c r="D148" i="120"/>
  <c r="I96" i="120"/>
  <c r="E147" i="120"/>
  <c r="B95" i="120"/>
  <c r="B91" i="120"/>
  <c r="I33" i="120"/>
  <c r="I32" i="120"/>
  <c r="I31" i="120"/>
  <c r="I30" i="120"/>
  <c r="I29" i="120"/>
  <c r="I28" i="120"/>
  <c r="B26" i="120"/>
  <c r="D145" i="120"/>
  <c r="I24" i="120"/>
  <c r="I23" i="120"/>
  <c r="I22" i="120"/>
  <c r="I21" i="120"/>
  <c r="I19" i="120"/>
  <c r="I8" i="120"/>
  <c r="I7" i="120"/>
  <c r="I6" i="120"/>
  <c r="G2" i="120"/>
  <c r="A2" i="120"/>
  <c r="F135" i="121"/>
  <c r="I124" i="121"/>
  <c r="F138" i="121"/>
  <c r="I121" i="121"/>
  <c r="B121" i="121"/>
  <c r="D137" i="121"/>
  <c r="I118" i="121"/>
  <c r="E131" i="121"/>
  <c r="F131" i="121" s="1"/>
  <c r="B118" i="121"/>
  <c r="D131" i="121"/>
  <c r="I93" i="121"/>
  <c r="E130" i="121" s="1"/>
  <c r="B93" i="121"/>
  <c r="D130" i="121"/>
  <c r="I78" i="121"/>
  <c r="E129" i="121" s="1"/>
  <c r="B77" i="121"/>
  <c r="B78" i="121"/>
  <c r="D129" i="121"/>
  <c r="B73" i="121"/>
  <c r="I34" i="121"/>
  <c r="I32" i="121"/>
  <c r="I31" i="121"/>
  <c r="I30" i="121"/>
  <c r="I29" i="121"/>
  <c r="I28" i="121"/>
  <c r="B26" i="121"/>
  <c r="D127" i="121" s="1"/>
  <c r="I24" i="121"/>
  <c r="I23" i="121"/>
  <c r="I22" i="121"/>
  <c r="I21" i="121"/>
  <c r="I19" i="121"/>
  <c r="I8" i="121"/>
  <c r="I7" i="121"/>
  <c r="I6" i="121"/>
  <c r="G2" i="121"/>
  <c r="A2" i="121"/>
  <c r="F158" i="122"/>
  <c r="I147" i="122"/>
  <c r="F161" i="122"/>
  <c r="I144" i="122"/>
  <c r="B144" i="122"/>
  <c r="D160" i="122" s="1"/>
  <c r="I141" i="122"/>
  <c r="E154" i="122"/>
  <c r="B141" i="122"/>
  <c r="D154" i="122" s="1"/>
  <c r="F154" i="122" s="1"/>
  <c r="I116" i="122"/>
  <c r="E153" i="122"/>
  <c r="B116" i="122"/>
  <c r="D153" i="122"/>
  <c r="F153" i="122" s="1"/>
  <c r="I101" i="122"/>
  <c r="E152" i="122" s="1"/>
  <c r="B100" i="122"/>
  <c r="B101" i="122"/>
  <c r="D152" i="122"/>
  <c r="B96" i="122"/>
  <c r="B82" i="122"/>
  <c r="D151" i="122"/>
  <c r="I80" i="122"/>
  <c r="I33" i="122"/>
  <c r="I32" i="122"/>
  <c r="I31" i="122"/>
  <c r="I30" i="122"/>
  <c r="I29" i="122"/>
  <c r="I28" i="122"/>
  <c r="B26" i="122"/>
  <c r="D150" i="122"/>
  <c r="I24" i="122"/>
  <c r="I23" i="122"/>
  <c r="I22" i="122"/>
  <c r="I19" i="122"/>
  <c r="I8" i="122"/>
  <c r="I7" i="122"/>
  <c r="I6" i="122"/>
  <c r="G2" i="122"/>
  <c r="A2" i="122"/>
  <c r="F143" i="116"/>
  <c r="I132" i="116"/>
  <c r="F146" i="116"/>
  <c r="I129" i="116"/>
  <c r="B129" i="116"/>
  <c r="D145" i="116"/>
  <c r="I126" i="116"/>
  <c r="E139" i="116" s="1"/>
  <c r="B126" i="116"/>
  <c r="D139" i="116"/>
  <c r="I101" i="116"/>
  <c r="E138" i="116"/>
  <c r="B101" i="116"/>
  <c r="D138" i="116"/>
  <c r="I86" i="116"/>
  <c r="E137" i="116"/>
  <c r="B85" i="116"/>
  <c r="B81" i="116"/>
  <c r="B67" i="116"/>
  <c r="D136" i="116"/>
  <c r="I58" i="116"/>
  <c r="I38" i="116"/>
  <c r="I37" i="116"/>
  <c r="I33" i="116"/>
  <c r="I32" i="116"/>
  <c r="I31" i="116"/>
  <c r="I30" i="116"/>
  <c r="I29" i="116"/>
  <c r="I28" i="116"/>
  <c r="I27" i="116"/>
  <c r="B25" i="116"/>
  <c r="D135" i="116"/>
  <c r="I23" i="116"/>
  <c r="I22" i="116"/>
  <c r="I21" i="116"/>
  <c r="I8" i="116"/>
  <c r="I7" i="116"/>
  <c r="I6" i="116"/>
  <c r="G2" i="116"/>
  <c r="A2" i="116"/>
  <c r="F144" i="115"/>
  <c r="I133" i="115"/>
  <c r="F147" i="115" s="1"/>
  <c r="I130" i="115"/>
  <c r="B130" i="115"/>
  <c r="D146" i="115"/>
  <c r="I127" i="115"/>
  <c r="E140" i="115" s="1"/>
  <c r="B127" i="115"/>
  <c r="D140" i="115"/>
  <c r="F140" i="115" s="1"/>
  <c r="I102" i="115"/>
  <c r="E139" i="115"/>
  <c r="B102" i="115"/>
  <c r="D139" i="115" s="1"/>
  <c r="I87" i="115"/>
  <c r="E138" i="115"/>
  <c r="B86" i="115"/>
  <c r="B82" i="115"/>
  <c r="B68" i="115"/>
  <c r="D137" i="115" s="1"/>
  <c r="I42" i="115"/>
  <c r="I41" i="115"/>
  <c r="I40" i="115"/>
  <c r="I35" i="115"/>
  <c r="I34" i="115"/>
  <c r="I33" i="115"/>
  <c r="I32" i="115"/>
  <c r="I31" i="115"/>
  <c r="I30" i="115"/>
  <c r="I29" i="115"/>
  <c r="B27" i="115"/>
  <c r="D136" i="115" s="1"/>
  <c r="I25" i="115"/>
  <c r="I24" i="115"/>
  <c r="I23" i="115"/>
  <c r="I22" i="115"/>
  <c r="I17" i="115"/>
  <c r="I16" i="115"/>
  <c r="I9" i="115"/>
  <c r="I8" i="115"/>
  <c r="I7" i="115"/>
  <c r="I6" i="115"/>
  <c r="G2" i="115"/>
  <c r="A2" i="115"/>
  <c r="I130" i="53"/>
  <c r="I129" i="53"/>
  <c r="I128" i="53"/>
  <c r="I127" i="53"/>
  <c r="I126" i="53"/>
  <c r="I125" i="53"/>
  <c r="I124" i="53"/>
  <c r="I123" i="53"/>
  <c r="I122" i="53"/>
  <c r="I121" i="53"/>
  <c r="I112" i="53"/>
  <c r="I113" i="53"/>
  <c r="I114" i="53"/>
  <c r="I115" i="53"/>
  <c r="I116" i="53"/>
  <c r="I117" i="53"/>
  <c r="I111" i="53"/>
  <c r="I110" i="53"/>
  <c r="I108" i="53"/>
  <c r="I107" i="53"/>
  <c r="I106" i="53"/>
  <c r="I105" i="53"/>
  <c r="I104" i="53"/>
  <c r="I103" i="53"/>
  <c r="I102" i="53"/>
  <c r="I101" i="53"/>
  <c r="I29" i="46"/>
  <c r="I28" i="46"/>
  <c r="I12" i="59"/>
  <c r="I13" i="59"/>
  <c r="I14" i="59"/>
  <c r="I15" i="59"/>
  <c r="I16" i="59"/>
  <c r="I17" i="59"/>
  <c r="I18" i="59"/>
  <c r="I19" i="59"/>
  <c r="I20" i="59"/>
  <c r="I21" i="59"/>
  <c r="I22" i="59"/>
  <c r="I23" i="59"/>
  <c r="I24" i="59"/>
  <c r="I25" i="59"/>
  <c r="I26" i="59"/>
  <c r="I28" i="60"/>
  <c r="I27" i="60"/>
  <c r="I26" i="60"/>
  <c r="I25" i="60"/>
  <c r="I64" i="69"/>
  <c r="I65" i="69"/>
  <c r="I66" i="69"/>
  <c r="I67" i="69"/>
  <c r="I68" i="69"/>
  <c r="I69" i="69"/>
  <c r="I70" i="69"/>
  <c r="I71" i="69"/>
  <c r="I72" i="69"/>
  <c r="I73" i="69"/>
  <c r="I74" i="69"/>
  <c r="I75" i="69"/>
  <c r="I76" i="69"/>
  <c r="I77" i="69"/>
  <c r="I81" i="69"/>
  <c r="I82" i="69"/>
  <c r="I83" i="69"/>
  <c r="I84" i="69"/>
  <c r="I85" i="69"/>
  <c r="I86" i="69"/>
  <c r="I87" i="69"/>
  <c r="I89" i="69"/>
  <c r="I90" i="69"/>
  <c r="I91" i="69"/>
  <c r="I36" i="20"/>
  <c r="I37" i="20"/>
  <c r="I38" i="20"/>
  <c r="I41" i="20"/>
  <c r="I42" i="20"/>
  <c r="I56" i="17"/>
  <c r="I12" i="16"/>
  <c r="I13" i="16"/>
  <c r="I14" i="16"/>
  <c r="I15" i="16"/>
  <c r="I16" i="16"/>
  <c r="I17" i="16"/>
  <c r="I18" i="16"/>
  <c r="I19" i="16"/>
  <c r="I20" i="16"/>
  <c r="I21" i="16"/>
  <c r="I22" i="16"/>
  <c r="I23" i="16"/>
  <c r="I6" i="16"/>
  <c r="I7" i="16"/>
  <c r="J7" i="16" s="1"/>
  <c r="I8" i="16"/>
  <c r="I9" i="16"/>
  <c r="I10" i="16"/>
  <c r="I11" i="16"/>
  <c r="I175" i="15"/>
  <c r="I176" i="15"/>
  <c r="I177" i="15"/>
  <c r="I179" i="15"/>
  <c r="I180" i="15"/>
  <c r="I181" i="15"/>
  <c r="I182" i="15"/>
  <c r="I183" i="15"/>
  <c r="I184" i="15"/>
  <c r="I185" i="15"/>
  <c r="I186" i="15"/>
  <c r="I187" i="15"/>
  <c r="I188" i="15"/>
  <c r="I189" i="15"/>
  <c r="I190" i="15"/>
  <c r="I191" i="15"/>
  <c r="I192" i="15"/>
  <c r="I193" i="15"/>
  <c r="I194" i="15"/>
  <c r="I195" i="15"/>
  <c r="I196" i="15"/>
  <c r="I197" i="15"/>
  <c r="I198" i="15"/>
  <c r="I199" i="15"/>
  <c r="I200" i="15"/>
  <c r="I201" i="15"/>
  <c r="I202" i="15"/>
  <c r="I203" i="15"/>
  <c r="I204" i="15"/>
  <c r="I205" i="15"/>
  <c r="I213" i="15"/>
  <c r="I214" i="15"/>
  <c r="I221" i="15"/>
  <c r="I170" i="15"/>
  <c r="I171" i="15"/>
  <c r="I172" i="15"/>
  <c r="I173" i="15"/>
  <c r="I174" i="15"/>
  <c r="I10" i="15"/>
  <c r="I11" i="15"/>
  <c r="I12" i="15"/>
  <c r="I13" i="15"/>
  <c r="I14" i="15"/>
  <c r="I15" i="15"/>
  <c r="I16" i="15"/>
  <c r="I17" i="15"/>
  <c r="I18" i="15"/>
  <c r="I19" i="15"/>
  <c r="I20" i="15"/>
  <c r="I30" i="15"/>
  <c r="I35" i="15"/>
  <c r="I109" i="15"/>
  <c r="I9" i="15"/>
  <c r="I30" i="3"/>
  <c r="I29" i="3"/>
  <c r="I28" i="3"/>
  <c r="I8" i="3"/>
  <c r="I9" i="3"/>
  <c r="I10" i="3"/>
  <c r="I11" i="3"/>
  <c r="I14" i="3"/>
  <c r="I15" i="3"/>
  <c r="I16" i="3"/>
  <c r="I17" i="3"/>
  <c r="I18" i="3"/>
  <c r="I19" i="3"/>
  <c r="I25" i="46"/>
  <c r="I24" i="46"/>
  <c r="I23" i="46"/>
  <c r="I143" i="28"/>
  <c r="I142" i="28"/>
  <c r="I141" i="28"/>
  <c r="I140" i="28"/>
  <c r="I139" i="28"/>
  <c r="I138" i="28"/>
  <c r="I137" i="28"/>
  <c r="I136" i="28"/>
  <c r="I176" i="67"/>
  <c r="I175" i="67"/>
  <c r="I174" i="67"/>
  <c r="I290" i="82"/>
  <c r="I289" i="82"/>
  <c r="I288" i="82"/>
  <c r="I185" i="26"/>
  <c r="I186" i="26"/>
  <c r="I184" i="26"/>
  <c r="I29" i="13"/>
  <c r="I28" i="13"/>
  <c r="I44" i="9"/>
  <c r="I82" i="67"/>
  <c r="I25" i="3"/>
  <c r="I26" i="3"/>
  <c r="I27" i="3"/>
  <c r="I33" i="3"/>
  <c r="I34" i="3"/>
  <c r="I35" i="3"/>
  <c r="I40" i="3"/>
  <c r="I25" i="79"/>
  <c r="I31" i="8"/>
  <c r="I44" i="60"/>
  <c r="I148" i="81"/>
  <c r="I45" i="38"/>
  <c r="I116" i="19"/>
  <c r="I107" i="103"/>
  <c r="I44" i="78"/>
  <c r="I34" i="74"/>
  <c r="I74" i="36"/>
  <c r="I23" i="68"/>
  <c r="I135" i="28"/>
  <c r="I71" i="23"/>
  <c r="I35" i="20"/>
  <c r="I134" i="28"/>
  <c r="I87" i="25"/>
  <c r="I92" i="77"/>
  <c r="I58" i="69"/>
  <c r="I158" i="43"/>
  <c r="I157" i="43"/>
  <c r="I56" i="61"/>
  <c r="I57" i="61"/>
  <c r="I58" i="61"/>
  <c r="I59" i="61"/>
  <c r="I60" i="61"/>
  <c r="I61" i="61"/>
  <c r="I62" i="61"/>
  <c r="I63" i="61"/>
  <c r="I64" i="61"/>
  <c r="I65" i="61"/>
  <c r="I51" i="61"/>
  <c r="I52" i="61"/>
  <c r="I53" i="61"/>
  <c r="I54" i="61"/>
  <c r="I55" i="61"/>
  <c r="I46" i="62"/>
  <c r="I41" i="80"/>
  <c r="I189" i="11"/>
  <c r="I112" i="46"/>
  <c r="I40" i="10"/>
  <c r="I62" i="65"/>
  <c r="I133" i="65" s="1"/>
  <c r="E233" i="65" s="1"/>
  <c r="I51" i="53"/>
  <c r="I156" i="43"/>
  <c r="I8" i="63"/>
  <c r="I9" i="63"/>
  <c r="I12" i="61"/>
  <c r="I13" i="61"/>
  <c r="I14" i="61"/>
  <c r="I15" i="61"/>
  <c r="I16" i="61"/>
  <c r="I17" i="61"/>
  <c r="I18" i="61"/>
  <c r="I19" i="61"/>
  <c r="I20" i="61"/>
  <c r="I21" i="61"/>
  <c r="I22" i="61"/>
  <c r="I23" i="61"/>
  <c r="I24" i="61"/>
  <c r="I25" i="61"/>
  <c r="I26" i="61"/>
  <c r="I27" i="61"/>
  <c r="I28" i="61"/>
  <c r="I29" i="61"/>
  <c r="I30" i="61"/>
  <c r="I46" i="61"/>
  <c r="I6" i="61"/>
  <c r="I7" i="61"/>
  <c r="I8" i="61"/>
  <c r="I9" i="61"/>
  <c r="I10" i="61"/>
  <c r="I11" i="61"/>
  <c r="I13" i="92"/>
  <c r="I14" i="92"/>
  <c r="I15" i="92"/>
  <c r="I16" i="92"/>
  <c r="I17" i="92"/>
  <c r="I55" i="38"/>
  <c r="I56" i="38"/>
  <c r="I57" i="38"/>
  <c r="I59" i="38"/>
  <c r="I60" i="38"/>
  <c r="I61" i="38"/>
  <c r="I62" i="38"/>
  <c r="I63" i="38"/>
  <c r="I64" i="38"/>
  <c r="I65" i="38"/>
  <c r="I66" i="38"/>
  <c r="I67" i="38"/>
  <c r="I68" i="38"/>
  <c r="I69" i="38"/>
  <c r="I70" i="38"/>
  <c r="I41" i="35"/>
  <c r="I42" i="35"/>
  <c r="I43" i="35"/>
  <c r="I44" i="35"/>
  <c r="I45" i="35"/>
  <c r="I46" i="35"/>
  <c r="I47" i="35"/>
  <c r="G129" i="6"/>
  <c r="I129" i="6"/>
  <c r="I6" i="7"/>
  <c r="I7" i="7"/>
  <c r="I8" i="7"/>
  <c r="I9" i="7"/>
  <c r="I10" i="7"/>
  <c r="I11" i="7"/>
  <c r="I12" i="7"/>
  <c r="I13" i="7"/>
  <c r="I14" i="7"/>
  <c r="I15" i="7"/>
  <c r="I16" i="7"/>
  <c r="I17" i="7"/>
  <c r="I18" i="7"/>
  <c r="I31" i="45"/>
  <c r="I32" i="45"/>
  <c r="I33" i="45"/>
  <c r="I34" i="45"/>
  <c r="I35" i="45"/>
  <c r="I36" i="45"/>
  <c r="I37" i="45"/>
  <c r="I38" i="45"/>
  <c r="I39" i="45"/>
  <c r="I40" i="45"/>
  <c r="I41" i="45"/>
  <c r="I42" i="45"/>
  <c r="I43" i="45"/>
  <c r="I66" i="45"/>
  <c r="I67" i="45"/>
  <c r="I68" i="45"/>
  <c r="I26" i="45"/>
  <c r="I27" i="45"/>
  <c r="I28" i="45"/>
  <c r="I29" i="45"/>
  <c r="I11" i="45"/>
  <c r="I12" i="45"/>
  <c r="I13" i="45"/>
  <c r="I15" i="45"/>
  <c r="I16" i="45"/>
  <c r="I21" i="45"/>
  <c r="I22" i="45"/>
  <c r="I6" i="45"/>
  <c r="I7" i="45"/>
  <c r="I8" i="45"/>
  <c r="I9" i="45"/>
  <c r="I24" i="45"/>
  <c r="E153" i="45" s="1"/>
  <c r="G397" i="43"/>
  <c r="I397" i="43"/>
  <c r="G396" i="43"/>
  <c r="I112" i="103"/>
  <c r="I113" i="103"/>
  <c r="I114" i="103"/>
  <c r="I115" i="103"/>
  <c r="I116" i="103"/>
  <c r="I108" i="103"/>
  <c r="I109" i="103"/>
  <c r="I110" i="103"/>
  <c r="I111" i="103"/>
  <c r="I9" i="79"/>
  <c r="I10" i="79"/>
  <c r="I11" i="79"/>
  <c r="I12" i="79"/>
  <c r="I13" i="79"/>
  <c r="I14" i="79"/>
  <c r="I15" i="79"/>
  <c r="I16" i="79"/>
  <c r="I17" i="79"/>
  <c r="I18" i="79"/>
  <c r="I19" i="79"/>
  <c r="I20" i="79"/>
  <c r="I6" i="79"/>
  <c r="I22" i="79"/>
  <c r="E211" i="79" s="1"/>
  <c r="I7" i="79"/>
  <c r="I8" i="79"/>
  <c r="I35" i="79"/>
  <c r="I37" i="79"/>
  <c r="I38" i="79"/>
  <c r="I39" i="79"/>
  <c r="I40" i="79"/>
  <c r="I41" i="79"/>
  <c r="I42" i="79"/>
  <c r="I43" i="79"/>
  <c r="I44" i="79"/>
  <c r="I45" i="79"/>
  <c r="I46" i="79"/>
  <c r="I47" i="79"/>
  <c r="I48" i="79"/>
  <c r="I50" i="79"/>
  <c r="I52" i="79"/>
  <c r="I54" i="79"/>
  <c r="I55" i="79"/>
  <c r="I56" i="79"/>
  <c r="I57" i="79"/>
  <c r="I58" i="79"/>
  <c r="I59" i="79"/>
  <c r="I60" i="79"/>
  <c r="I61" i="79"/>
  <c r="I63" i="79"/>
  <c r="I64" i="79"/>
  <c r="I65" i="79"/>
  <c r="I66" i="79"/>
  <c r="I67" i="79"/>
  <c r="I68" i="79"/>
  <c r="I69" i="79"/>
  <c r="I70" i="79"/>
  <c r="I71" i="79"/>
  <c r="I72" i="79"/>
  <c r="I73" i="79"/>
  <c r="I74" i="79"/>
  <c r="I75" i="79"/>
  <c r="I76" i="79"/>
  <c r="I77" i="79"/>
  <c r="I26" i="79"/>
  <c r="I28" i="79"/>
  <c r="I29" i="79"/>
  <c r="I104" i="44"/>
  <c r="I105" i="44"/>
  <c r="I106" i="44"/>
  <c r="I107" i="44"/>
  <c r="I109" i="44"/>
  <c r="I110" i="44"/>
  <c r="I111" i="44"/>
  <c r="I112" i="44"/>
  <c r="I113" i="44"/>
  <c r="I12" i="46"/>
  <c r="I13" i="46"/>
  <c r="I14" i="46"/>
  <c r="I15" i="46"/>
  <c r="I16" i="46"/>
  <c r="I17" i="46"/>
  <c r="I18" i="46"/>
  <c r="I19" i="46"/>
  <c r="I20" i="46"/>
  <c r="I21" i="46"/>
  <c r="I22" i="46"/>
  <c r="I26" i="46"/>
  <c r="I27" i="46"/>
  <c r="I6" i="46"/>
  <c r="I7" i="46"/>
  <c r="I8" i="46"/>
  <c r="I9" i="46"/>
  <c r="I10" i="46"/>
  <c r="I11" i="46"/>
  <c r="I7" i="31"/>
  <c r="I6" i="31"/>
  <c r="I133" i="28"/>
  <c r="I131" i="28"/>
  <c r="I130" i="28"/>
  <c r="I129" i="28"/>
  <c r="I128" i="28"/>
  <c r="I127" i="28"/>
  <c r="I126" i="28"/>
  <c r="I125" i="28"/>
  <c r="I124" i="28"/>
  <c r="I123" i="28"/>
  <c r="I122" i="28"/>
  <c r="I121" i="28"/>
  <c r="I120" i="28"/>
  <c r="I119" i="28"/>
  <c r="I118" i="28"/>
  <c r="I117" i="28"/>
  <c r="I115" i="28"/>
  <c r="I114" i="28"/>
  <c r="I113" i="28"/>
  <c r="I112" i="28"/>
  <c r="I79" i="36"/>
  <c r="I80" i="36"/>
  <c r="I81" i="36"/>
  <c r="I82" i="36"/>
  <c r="I83" i="36"/>
  <c r="I84" i="36"/>
  <c r="I85" i="36"/>
  <c r="I89" i="36"/>
  <c r="I90" i="36"/>
  <c r="I91" i="36"/>
  <c r="I92" i="36"/>
  <c r="I93" i="36"/>
  <c r="I94" i="36"/>
  <c r="I73" i="36"/>
  <c r="I75" i="36"/>
  <c r="I76" i="36"/>
  <c r="I77" i="36"/>
  <c r="I78" i="36"/>
  <c r="I10" i="36"/>
  <c r="I11" i="36"/>
  <c r="I12" i="36"/>
  <c r="I13" i="36"/>
  <c r="I14" i="36"/>
  <c r="I15" i="36"/>
  <c r="I16" i="36"/>
  <c r="I17" i="36"/>
  <c r="I18" i="36"/>
  <c r="I25" i="36"/>
  <c r="I26" i="36"/>
  <c r="I6" i="36"/>
  <c r="I7" i="36"/>
  <c r="I8" i="36"/>
  <c r="I9" i="36"/>
  <c r="I29" i="31"/>
  <c r="I30" i="31"/>
  <c r="I32" i="31"/>
  <c r="I33" i="31"/>
  <c r="I34" i="31"/>
  <c r="I35" i="31"/>
  <c r="I36" i="31"/>
  <c r="I37" i="31"/>
  <c r="I38" i="31"/>
  <c r="I39" i="31"/>
  <c r="I40" i="31"/>
  <c r="I41" i="31"/>
  <c r="I43" i="31"/>
  <c r="I45" i="31"/>
  <c r="I46" i="31"/>
  <c r="I47" i="31"/>
  <c r="I24" i="31"/>
  <c r="I25" i="31"/>
  <c r="I26" i="31"/>
  <c r="I27" i="31"/>
  <c r="I49" i="31" s="1"/>
  <c r="E133" i="31" s="1"/>
  <c r="I28" i="31"/>
  <c r="I13" i="31"/>
  <c r="I14" i="31"/>
  <c r="I15" i="31"/>
  <c r="I16" i="31"/>
  <c r="I17" i="31"/>
  <c r="I18" i="31"/>
  <c r="I19" i="31"/>
  <c r="I20" i="31"/>
  <c r="I8" i="31"/>
  <c r="I9" i="31"/>
  <c r="I10" i="31"/>
  <c r="I11" i="31"/>
  <c r="I12" i="31"/>
  <c r="I43" i="27"/>
  <c r="I44" i="27"/>
  <c r="I46" i="27"/>
  <c r="I30" i="27"/>
  <c r="I31" i="27"/>
  <c r="I32" i="27"/>
  <c r="I33" i="27"/>
  <c r="I34" i="27"/>
  <c r="I35" i="27"/>
  <c r="I36" i="27"/>
  <c r="I37" i="27"/>
  <c r="I38" i="27"/>
  <c r="I39" i="27"/>
  <c r="I40" i="27"/>
  <c r="I41" i="27"/>
  <c r="I25" i="27"/>
  <c r="I26" i="27"/>
  <c r="I27" i="27"/>
  <c r="I28" i="27"/>
  <c r="I29" i="27"/>
  <c r="I22" i="27"/>
  <c r="I23" i="27"/>
  <c r="I24" i="27"/>
  <c r="I6" i="63"/>
  <c r="I24" i="60"/>
  <c r="I24" i="26"/>
  <c r="I25" i="26"/>
  <c r="I26" i="26"/>
  <c r="I27" i="26"/>
  <c r="I28" i="26"/>
  <c r="I29" i="26"/>
  <c r="I30" i="26"/>
  <c r="I31" i="26"/>
  <c r="I32" i="26"/>
  <c r="I33" i="26"/>
  <c r="I34" i="26"/>
  <c r="I35" i="26"/>
  <c r="I36" i="26"/>
  <c r="I37" i="26"/>
  <c r="I38" i="26"/>
  <c r="I39" i="26"/>
  <c r="I40" i="26"/>
  <c r="I41" i="26"/>
  <c r="I42" i="26"/>
  <c r="I43" i="26"/>
  <c r="I44" i="26"/>
  <c r="I45" i="26"/>
  <c r="I46" i="26"/>
  <c r="I47" i="26"/>
  <c r="I48" i="26"/>
  <c r="I49" i="26"/>
  <c r="I50" i="26"/>
  <c r="I51" i="26"/>
  <c r="I52" i="26"/>
  <c r="I53" i="26"/>
  <c r="I54" i="26"/>
  <c r="I55" i="26"/>
  <c r="I56" i="26"/>
  <c r="I57" i="26"/>
  <c r="I58" i="26"/>
  <c r="I67" i="26"/>
  <c r="I82" i="26"/>
  <c r="I22" i="26"/>
  <c r="I23" i="26"/>
  <c r="I8" i="26"/>
  <c r="I9" i="26"/>
  <c r="I10" i="26"/>
  <c r="I11" i="26"/>
  <c r="I12" i="26"/>
  <c r="I13" i="26"/>
  <c r="I14" i="26"/>
  <c r="I15" i="26"/>
  <c r="I16" i="26"/>
  <c r="I17" i="26"/>
  <c r="I18" i="26"/>
  <c r="I7" i="26"/>
  <c r="I25" i="24"/>
  <c r="I26" i="24"/>
  <c r="I27" i="24"/>
  <c r="I28" i="24"/>
  <c r="I29" i="24"/>
  <c r="I30" i="24"/>
  <c r="I31" i="24"/>
  <c r="I32" i="24"/>
  <c r="I35" i="24"/>
  <c r="I36" i="24"/>
  <c r="I37" i="24"/>
  <c r="I38" i="24"/>
  <c r="I39" i="24"/>
  <c r="I44" i="24"/>
  <c r="I22" i="24"/>
  <c r="I23" i="24"/>
  <c r="I24" i="24"/>
  <c r="I10" i="24"/>
  <c r="I11" i="24"/>
  <c r="I12" i="24"/>
  <c r="I13" i="24"/>
  <c r="I14" i="24"/>
  <c r="I15" i="24"/>
  <c r="I16" i="24"/>
  <c r="I17" i="24"/>
  <c r="I18" i="24"/>
  <c r="I6" i="24"/>
  <c r="I7" i="24"/>
  <c r="E130" i="24"/>
  <c r="I8" i="24"/>
  <c r="I9" i="24"/>
  <c r="I20" i="24" s="1"/>
  <c r="I183" i="26"/>
  <c r="I29" i="16"/>
  <c r="I28" i="16"/>
  <c r="I11" i="103"/>
  <c r="I12" i="103"/>
  <c r="I13" i="103"/>
  <c r="I14" i="103"/>
  <c r="I15" i="103"/>
  <c r="I16" i="103"/>
  <c r="I17" i="103"/>
  <c r="I18" i="103"/>
  <c r="I19" i="103"/>
  <c r="I20" i="103"/>
  <c r="I21" i="103"/>
  <c r="I22" i="103"/>
  <c r="I23" i="103"/>
  <c r="I24" i="103"/>
  <c r="I36" i="103"/>
  <c r="I6" i="103"/>
  <c r="I7" i="103"/>
  <c r="I8" i="103"/>
  <c r="I9" i="103"/>
  <c r="I10" i="103"/>
  <c r="I45" i="12"/>
  <c r="I58" i="18"/>
  <c r="I160" i="2"/>
  <c r="I33" i="6"/>
  <c r="I34" i="6"/>
  <c r="I35" i="6"/>
  <c r="I36" i="6"/>
  <c r="I37" i="6"/>
  <c r="I38" i="6"/>
  <c r="I40" i="6"/>
  <c r="I41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8" i="6"/>
  <c r="I69" i="6"/>
  <c r="I70" i="6"/>
  <c r="I71" i="6"/>
  <c r="I72" i="6"/>
  <c r="I73" i="6"/>
  <c r="I74" i="6"/>
  <c r="I75" i="6"/>
  <c r="I76" i="6"/>
  <c r="I77" i="6"/>
  <c r="I81" i="6"/>
  <c r="I82" i="6"/>
  <c r="I26" i="6"/>
  <c r="I27" i="6"/>
  <c r="I28" i="6"/>
  <c r="I29" i="6"/>
  <c r="I30" i="6"/>
  <c r="I31" i="6"/>
  <c r="I32" i="6"/>
  <c r="I11" i="6"/>
  <c r="I12" i="6"/>
  <c r="I13" i="6"/>
  <c r="I14" i="6"/>
  <c r="I15" i="6"/>
  <c r="I16" i="6"/>
  <c r="I6" i="6"/>
  <c r="I7" i="6"/>
  <c r="I8" i="6"/>
  <c r="I6" i="37"/>
  <c r="I7" i="37"/>
  <c r="I8" i="37"/>
  <c r="I9" i="37"/>
  <c r="I10" i="37"/>
  <c r="I11" i="37"/>
  <c r="I12" i="37"/>
  <c r="I13" i="37"/>
  <c r="I14" i="37"/>
  <c r="I36" i="37"/>
  <c r="I37" i="37"/>
  <c r="I38" i="37"/>
  <c r="I39" i="37"/>
  <c r="I40" i="37"/>
  <c r="I41" i="37"/>
  <c r="I42" i="37"/>
  <c r="I43" i="37"/>
  <c r="I44" i="37"/>
  <c r="I45" i="37"/>
  <c r="I46" i="37"/>
  <c r="I48" i="37"/>
  <c r="I31" i="37"/>
  <c r="I35" i="37"/>
  <c r="I30" i="37"/>
  <c r="I52" i="37" s="1"/>
  <c r="E136" i="37" s="1"/>
  <c r="I10" i="11"/>
  <c r="I11" i="11"/>
  <c r="I12" i="11"/>
  <c r="I13" i="11"/>
  <c r="I14" i="11"/>
  <c r="I17" i="11"/>
  <c r="I18" i="11"/>
  <c r="I19" i="11"/>
  <c r="I20" i="11"/>
  <c r="I21" i="11"/>
  <c r="I6" i="11"/>
  <c r="I7" i="11"/>
  <c r="I8" i="11"/>
  <c r="I9" i="11"/>
  <c r="I30" i="13"/>
  <c r="I32" i="13"/>
  <c r="I33" i="13"/>
  <c r="I34" i="13"/>
  <c r="I35" i="13"/>
  <c r="I36" i="13"/>
  <c r="I37" i="13"/>
  <c r="I38" i="13"/>
  <c r="I39" i="13"/>
  <c r="I40" i="13"/>
  <c r="I41" i="13"/>
  <c r="I43" i="13"/>
  <c r="I44" i="13"/>
  <c r="I45" i="13"/>
  <c r="I46" i="13"/>
  <c r="I47" i="13"/>
  <c r="I48" i="13"/>
  <c r="I49" i="13"/>
  <c r="I50" i="13"/>
  <c r="I51" i="13"/>
  <c r="I52" i="13"/>
  <c r="I53" i="13"/>
  <c r="I54" i="13"/>
  <c r="I55" i="13"/>
  <c r="I56" i="13"/>
  <c r="I57" i="13"/>
  <c r="I58" i="13"/>
  <c r="I59" i="13"/>
  <c r="I60" i="13"/>
  <c r="I61" i="13"/>
  <c r="I62" i="13"/>
  <c r="I63" i="13"/>
  <c r="I64" i="13"/>
  <c r="I65" i="13"/>
  <c r="I66" i="13"/>
  <c r="I67" i="13"/>
  <c r="I68" i="13"/>
  <c r="I69" i="13"/>
  <c r="I71" i="13"/>
  <c r="I73" i="13"/>
  <c r="I74" i="13"/>
  <c r="I75" i="13"/>
  <c r="I76" i="13"/>
  <c r="I27" i="13"/>
  <c r="I108" i="28"/>
  <c r="I109" i="28"/>
  <c r="I110" i="28"/>
  <c r="I111" i="28"/>
  <c r="I116" i="28"/>
  <c r="I132" i="28"/>
  <c r="I189" i="28"/>
  <c r="I37" i="28"/>
  <c r="I38" i="28"/>
  <c r="I39" i="28"/>
  <c r="I40" i="28"/>
  <c r="I41" i="28"/>
  <c r="I42" i="28"/>
  <c r="I43" i="28"/>
  <c r="I44" i="28"/>
  <c r="I45" i="28"/>
  <c r="I46" i="28"/>
  <c r="I47" i="28"/>
  <c r="I91" i="28"/>
  <c r="I93" i="28"/>
  <c r="I7" i="28"/>
  <c r="I8" i="28"/>
  <c r="I9" i="28"/>
  <c r="I10" i="28"/>
  <c r="I11" i="28"/>
  <c r="I12" i="28"/>
  <c r="I13" i="28"/>
  <c r="I15" i="28"/>
  <c r="I16" i="28"/>
  <c r="I17" i="28"/>
  <c r="I18" i="28"/>
  <c r="I19" i="28"/>
  <c r="I20" i="28"/>
  <c r="I21" i="28"/>
  <c r="I22" i="28"/>
  <c r="I23" i="28"/>
  <c r="I24" i="28"/>
  <c r="I25" i="28"/>
  <c r="I26" i="28"/>
  <c r="I27" i="28"/>
  <c r="I28" i="28"/>
  <c r="I30" i="28"/>
  <c r="I31" i="28"/>
  <c r="I32" i="28"/>
  <c r="I33" i="28"/>
  <c r="I34" i="28"/>
  <c r="I35" i="28"/>
  <c r="I36" i="28"/>
  <c r="I97" i="28"/>
  <c r="I25" i="14"/>
  <c r="I30" i="16"/>
  <c r="I34" i="16"/>
  <c r="I35" i="16"/>
  <c r="I39" i="16"/>
  <c r="I41" i="16"/>
  <c r="I42" i="16"/>
  <c r="I43" i="16"/>
  <c r="I44" i="16"/>
  <c r="I45" i="16"/>
  <c r="I46" i="16"/>
  <c r="I47" i="16"/>
  <c r="I48" i="16"/>
  <c r="I49" i="16"/>
  <c r="I50" i="16"/>
  <c r="I51" i="16"/>
  <c r="I52" i="16"/>
  <c r="I58" i="16"/>
  <c r="I59" i="16"/>
  <c r="I60" i="16"/>
  <c r="I61" i="16"/>
  <c r="I62" i="16"/>
  <c r="I63" i="16"/>
  <c r="I64" i="16"/>
  <c r="I27" i="16"/>
  <c r="I151" i="43"/>
  <c r="I188" i="11"/>
  <c r="I21" i="40"/>
  <c r="I10" i="40"/>
  <c r="I11" i="40"/>
  <c r="I12" i="40"/>
  <c r="I13" i="40"/>
  <c r="I14" i="40"/>
  <c r="I15" i="40"/>
  <c r="I16" i="40"/>
  <c r="I17" i="40"/>
  <c r="I25" i="40"/>
  <c r="I26" i="40"/>
  <c r="I27" i="40"/>
  <c r="I28" i="40"/>
  <c r="I29" i="40"/>
  <c r="I30" i="40"/>
  <c r="I31" i="40"/>
  <c r="I32" i="40"/>
  <c r="I33" i="40"/>
  <c r="I34" i="40"/>
  <c r="I35" i="40"/>
  <c r="I36" i="40"/>
  <c r="I37" i="40"/>
  <c r="I38" i="40"/>
  <c r="I39" i="40"/>
  <c r="I40" i="40"/>
  <c r="I41" i="40"/>
  <c r="I42" i="40"/>
  <c r="I43" i="40"/>
  <c r="I44" i="40"/>
  <c r="I45" i="40"/>
  <c r="I46" i="40"/>
  <c r="I47" i="40"/>
  <c r="I48" i="40"/>
  <c r="I49" i="40"/>
  <c r="I50" i="40"/>
  <c r="I52" i="40"/>
  <c r="I53" i="40"/>
  <c r="I54" i="40"/>
  <c r="I55" i="40"/>
  <c r="I56" i="40"/>
  <c r="I57" i="40"/>
  <c r="I58" i="40"/>
  <c r="I59" i="40"/>
  <c r="I60" i="40"/>
  <c r="I61" i="40"/>
  <c r="I62" i="40"/>
  <c r="I63" i="40"/>
  <c r="I64" i="40"/>
  <c r="I65" i="40"/>
  <c r="I66" i="40"/>
  <c r="I67" i="40"/>
  <c r="I68" i="40"/>
  <c r="I70" i="40"/>
  <c r="I71" i="40"/>
  <c r="I72" i="40"/>
  <c r="I22" i="40"/>
  <c r="I23" i="40"/>
  <c r="I24" i="40"/>
  <c r="I107" i="46"/>
  <c r="I108" i="46"/>
  <c r="I109" i="46"/>
  <c r="I110" i="46"/>
  <c r="I111" i="46"/>
  <c r="I113" i="46"/>
  <c r="I120" i="46"/>
  <c r="I121" i="46"/>
  <c r="I122" i="46"/>
  <c r="I123" i="46"/>
  <c r="I124" i="46"/>
  <c r="I126" i="46"/>
  <c r="I127" i="46"/>
  <c r="I128" i="46"/>
  <c r="I129" i="46"/>
  <c r="I130" i="46"/>
  <c r="I131" i="46"/>
  <c r="I132" i="46"/>
  <c r="I133" i="46"/>
  <c r="I134" i="46"/>
  <c r="I135" i="46"/>
  <c r="I136" i="46"/>
  <c r="I137" i="46"/>
  <c r="I140" i="46"/>
  <c r="I163" i="46"/>
  <c r="I101" i="46"/>
  <c r="I102" i="46"/>
  <c r="I103" i="46"/>
  <c r="I104" i="46"/>
  <c r="I105" i="46"/>
  <c r="I106" i="46"/>
  <c r="I100" i="46"/>
  <c r="I40" i="80"/>
  <c r="I24" i="79"/>
  <c r="I61" i="65"/>
  <c r="I30" i="68"/>
  <c r="I31" i="68"/>
  <c r="I32" i="68"/>
  <c r="I33" i="68"/>
  <c r="I34" i="68"/>
  <c r="I36" i="68"/>
  <c r="I37" i="68"/>
  <c r="I38" i="68"/>
  <c r="I39" i="68"/>
  <c r="I40" i="68"/>
  <c r="I41" i="68"/>
  <c r="I42" i="68"/>
  <c r="I44" i="68"/>
  <c r="I45" i="68"/>
  <c r="I48" i="68"/>
  <c r="I22" i="68"/>
  <c r="I25" i="68"/>
  <c r="I26" i="68"/>
  <c r="I27" i="68"/>
  <c r="I28" i="68"/>
  <c r="I21" i="68"/>
  <c r="I32" i="1"/>
  <c r="I45" i="62"/>
  <c r="I72" i="23"/>
  <c r="I73" i="23"/>
  <c r="I74" i="23"/>
  <c r="I75" i="23"/>
  <c r="I76" i="23"/>
  <c r="I77" i="23"/>
  <c r="I78" i="23"/>
  <c r="I79" i="23"/>
  <c r="I80" i="23"/>
  <c r="I81" i="23"/>
  <c r="I82" i="23"/>
  <c r="I85" i="23"/>
  <c r="I86" i="23"/>
  <c r="I87" i="23"/>
  <c r="I94" i="23"/>
  <c r="I70" i="23"/>
  <c r="I69" i="23"/>
  <c r="I28" i="7"/>
  <c r="I29" i="7"/>
  <c r="I30" i="7"/>
  <c r="I32" i="7"/>
  <c r="I33" i="7"/>
  <c r="I34" i="7"/>
  <c r="I35" i="7"/>
  <c r="I36" i="7"/>
  <c r="I37" i="7"/>
  <c r="I38" i="7"/>
  <c r="I23" i="7"/>
  <c r="I24" i="7"/>
  <c r="I25" i="7"/>
  <c r="I26" i="7"/>
  <c r="I27" i="7"/>
  <c r="I42" i="78"/>
  <c r="I57" i="69"/>
  <c r="I44" i="38"/>
  <c r="I30" i="8"/>
  <c r="I31" i="35"/>
  <c r="I99" i="44"/>
  <c r="I81" i="67"/>
  <c r="I117" i="19"/>
  <c r="I118" i="19"/>
  <c r="I119" i="19"/>
  <c r="I121" i="19"/>
  <c r="I122" i="19"/>
  <c r="I123" i="19"/>
  <c r="I115" i="19"/>
  <c r="I45" i="10"/>
  <c r="I46" i="10"/>
  <c r="I47" i="10"/>
  <c r="I49" i="10"/>
  <c r="I50" i="10"/>
  <c r="I51" i="10"/>
  <c r="I52" i="10"/>
  <c r="I53" i="10"/>
  <c r="I54" i="10"/>
  <c r="I55" i="10"/>
  <c r="I38" i="10"/>
  <c r="I39" i="10"/>
  <c r="I41" i="10"/>
  <c r="I42" i="10"/>
  <c r="I43" i="10"/>
  <c r="I11" i="10"/>
  <c r="I12" i="10"/>
  <c r="I13" i="10"/>
  <c r="I16" i="10"/>
  <c r="I17" i="10"/>
  <c r="I18" i="10"/>
  <c r="I19" i="10"/>
  <c r="I20" i="10"/>
  <c r="I21" i="10"/>
  <c r="I22" i="10"/>
  <c r="I23" i="10"/>
  <c r="I24" i="10"/>
  <c r="I25" i="10"/>
  <c r="I26" i="10"/>
  <c r="I33" i="10"/>
  <c r="I34" i="10"/>
  <c r="I6" i="10"/>
  <c r="I7" i="10"/>
  <c r="I106" i="82"/>
  <c r="I107" i="82"/>
  <c r="I108" i="82"/>
  <c r="I109" i="82"/>
  <c r="I111" i="82"/>
  <c r="I112" i="82"/>
  <c r="I113" i="82"/>
  <c r="I114" i="82"/>
  <c r="I115" i="82"/>
  <c r="I116" i="82"/>
  <c r="I117" i="82"/>
  <c r="I121" i="82"/>
  <c r="I123" i="82"/>
  <c r="I124" i="82"/>
  <c r="I127" i="82"/>
  <c r="I128" i="82"/>
  <c r="I129" i="82"/>
  <c r="I130" i="82"/>
  <c r="I140" i="82"/>
  <c r="I182" i="82"/>
  <c r="I101" i="82"/>
  <c r="I102" i="82"/>
  <c r="I104" i="82"/>
  <c r="I105" i="82"/>
  <c r="I16" i="82"/>
  <c r="I17" i="82"/>
  <c r="I18" i="82"/>
  <c r="I19" i="82"/>
  <c r="I20" i="82"/>
  <c r="I21" i="82"/>
  <c r="I22" i="82"/>
  <c r="I23" i="82"/>
  <c r="I24" i="82"/>
  <c r="I25" i="82"/>
  <c r="I26" i="82"/>
  <c r="I27" i="82"/>
  <c r="I28" i="82"/>
  <c r="I6" i="82"/>
  <c r="I7" i="82"/>
  <c r="I8" i="82"/>
  <c r="I9" i="82"/>
  <c r="I10" i="82"/>
  <c r="I11" i="82"/>
  <c r="I42" i="80"/>
  <c r="I43" i="80"/>
  <c r="I44" i="80"/>
  <c r="I45" i="80"/>
  <c r="I46" i="80"/>
  <c r="I47" i="80"/>
  <c r="I49" i="80"/>
  <c r="I50" i="80"/>
  <c r="I51" i="80"/>
  <c r="I52" i="80"/>
  <c r="I54" i="80"/>
  <c r="I55" i="80"/>
  <c r="I56" i="80"/>
  <c r="I57" i="80"/>
  <c r="I58" i="80"/>
  <c r="I59" i="80"/>
  <c r="I60" i="80"/>
  <c r="I61" i="80"/>
  <c r="I62" i="80"/>
  <c r="I63" i="80"/>
  <c r="I64" i="80"/>
  <c r="I65" i="80"/>
  <c r="I66" i="80"/>
  <c r="I67" i="80"/>
  <c r="I68" i="80"/>
  <c r="I69" i="80"/>
  <c r="I70" i="80"/>
  <c r="I71" i="80"/>
  <c r="I72" i="80"/>
  <c r="I73" i="80"/>
  <c r="I74" i="80"/>
  <c r="I75" i="80"/>
  <c r="I76" i="80"/>
  <c r="I77" i="80"/>
  <c r="I78" i="80"/>
  <c r="I79" i="80"/>
  <c r="I80" i="80"/>
  <c r="I81" i="80"/>
  <c r="I82" i="80"/>
  <c r="I83" i="80"/>
  <c r="I86" i="80"/>
  <c r="I87" i="80"/>
  <c r="I88" i="80"/>
  <c r="I89" i="80"/>
  <c r="I90" i="80"/>
  <c r="I91" i="80"/>
  <c r="I92" i="80"/>
  <c r="I134" i="80"/>
  <c r="I147" i="80"/>
  <c r="I33" i="80"/>
  <c r="I34" i="80"/>
  <c r="I35" i="80"/>
  <c r="I36" i="80"/>
  <c r="I37" i="80"/>
  <c r="I38" i="80"/>
  <c r="I39" i="80"/>
  <c r="I14" i="80"/>
  <c r="I15" i="80"/>
  <c r="I16" i="80"/>
  <c r="I17" i="80"/>
  <c r="I18" i="80"/>
  <c r="I19" i="80"/>
  <c r="I20" i="80"/>
  <c r="I21" i="80"/>
  <c r="I22" i="80"/>
  <c r="I23" i="80"/>
  <c r="I24" i="80"/>
  <c r="I25" i="80"/>
  <c r="I26" i="80"/>
  <c r="I27" i="80"/>
  <c r="I28" i="80"/>
  <c r="I29" i="80"/>
  <c r="I7" i="80"/>
  <c r="I8" i="80"/>
  <c r="I9" i="80"/>
  <c r="I10" i="80"/>
  <c r="I11" i="80"/>
  <c r="I12" i="80"/>
  <c r="I13" i="80"/>
  <c r="I37" i="78"/>
  <c r="I38" i="78"/>
  <c r="I39" i="78"/>
  <c r="I40" i="78"/>
  <c r="I41" i="78"/>
  <c r="I43" i="78"/>
  <c r="I45" i="78"/>
  <c r="I46" i="78"/>
  <c r="I47" i="78"/>
  <c r="I48" i="78"/>
  <c r="I49" i="78"/>
  <c r="I50" i="78"/>
  <c r="I51" i="78"/>
  <c r="I52" i="78"/>
  <c r="I53" i="78"/>
  <c r="I54" i="78"/>
  <c r="I55" i="78"/>
  <c r="I56" i="78"/>
  <c r="I57" i="78"/>
  <c r="I58" i="78"/>
  <c r="I59" i="78"/>
  <c r="I60" i="78"/>
  <c r="I61" i="78"/>
  <c r="I62" i="78"/>
  <c r="I64" i="78"/>
  <c r="I65" i="78"/>
  <c r="I66" i="78"/>
  <c r="I67" i="78"/>
  <c r="I68" i="78"/>
  <c r="I69" i="78"/>
  <c r="I70" i="78"/>
  <c r="I71" i="78"/>
  <c r="I72" i="78"/>
  <c r="I73" i="78"/>
  <c r="I74" i="78"/>
  <c r="I75" i="78"/>
  <c r="I76" i="78"/>
  <c r="I77" i="78"/>
  <c r="I78" i="78"/>
  <c r="I79" i="78"/>
  <c r="I80" i="78"/>
  <c r="I81" i="78"/>
  <c r="I82" i="78"/>
  <c r="I83" i="78"/>
  <c r="I84" i="78"/>
  <c r="I85" i="78"/>
  <c r="I86" i="78"/>
  <c r="I87" i="78"/>
  <c r="I88" i="78"/>
  <c r="I89" i="78"/>
  <c r="I90" i="78"/>
  <c r="I91" i="78"/>
  <c r="I34" i="78"/>
  <c r="I35" i="78"/>
  <c r="I36" i="78"/>
  <c r="I10" i="78"/>
  <c r="I11" i="78"/>
  <c r="I12" i="78"/>
  <c r="I13" i="78"/>
  <c r="I14" i="78"/>
  <c r="I15" i="78"/>
  <c r="I16" i="78"/>
  <c r="I17" i="78"/>
  <c r="I18" i="78"/>
  <c r="I19" i="78"/>
  <c r="I20" i="78"/>
  <c r="I21" i="78"/>
  <c r="I22" i="78"/>
  <c r="I23" i="78"/>
  <c r="I24" i="78"/>
  <c r="I6" i="78"/>
  <c r="I7" i="78"/>
  <c r="I8" i="78"/>
  <c r="I46" i="74"/>
  <c r="I47" i="74"/>
  <c r="I26" i="74"/>
  <c r="I27" i="74"/>
  <c r="I28" i="74"/>
  <c r="I29" i="74"/>
  <c r="I30" i="74"/>
  <c r="I31" i="74"/>
  <c r="I32" i="74"/>
  <c r="I33" i="74"/>
  <c r="I36" i="74"/>
  <c r="I38" i="74"/>
  <c r="I39" i="74"/>
  <c r="I40" i="74"/>
  <c r="I41" i="74"/>
  <c r="I42" i="74"/>
  <c r="I43" i="74"/>
  <c r="I44" i="74"/>
  <c r="I45" i="74"/>
  <c r="I69" i="65"/>
  <c r="I70" i="65"/>
  <c r="I71" i="65"/>
  <c r="I72" i="65"/>
  <c r="I73" i="65"/>
  <c r="I75" i="65"/>
  <c r="I76" i="65"/>
  <c r="I77" i="65"/>
  <c r="I78" i="65"/>
  <c r="I79" i="65"/>
  <c r="I80" i="65"/>
  <c r="I81" i="65"/>
  <c r="I82" i="65"/>
  <c r="I83" i="65"/>
  <c r="I84" i="65"/>
  <c r="I85" i="65"/>
  <c r="I86" i="65"/>
  <c r="I88" i="65"/>
  <c r="I89" i="65"/>
  <c r="I90" i="65"/>
  <c r="I91" i="65"/>
  <c r="I92" i="65"/>
  <c r="I93" i="65"/>
  <c r="I94" i="65"/>
  <c r="I95" i="65"/>
  <c r="I122" i="65"/>
  <c r="I131" i="65"/>
  <c r="I57" i="65"/>
  <c r="I58" i="65"/>
  <c r="I59" i="65"/>
  <c r="I60" i="65"/>
  <c r="I63" i="65"/>
  <c r="I64" i="65"/>
  <c r="I65" i="65"/>
  <c r="I66" i="65"/>
  <c r="I67" i="65"/>
  <c r="I68" i="65"/>
  <c r="I83" i="67"/>
  <c r="I84" i="67"/>
  <c r="I85" i="67"/>
  <c r="I86" i="67"/>
  <c r="I87" i="67"/>
  <c r="I88" i="67"/>
  <c r="I13" i="73"/>
  <c r="I14" i="73"/>
  <c r="I15" i="73"/>
  <c r="I16" i="73"/>
  <c r="I17" i="73"/>
  <c r="I18" i="73"/>
  <c r="I19" i="73"/>
  <c r="I7" i="73"/>
  <c r="I8" i="73"/>
  <c r="I9" i="73"/>
  <c r="I10" i="73"/>
  <c r="I11" i="73"/>
  <c r="I12" i="73"/>
  <c r="I29" i="51"/>
  <c r="I30" i="51"/>
  <c r="I31" i="51"/>
  <c r="I32" i="51"/>
  <c r="I33" i="51"/>
  <c r="I34" i="51"/>
  <c r="I35" i="51"/>
  <c r="I36" i="51"/>
  <c r="I37" i="51"/>
  <c r="I38" i="51"/>
  <c r="I39" i="51"/>
  <c r="I40" i="51"/>
  <c r="I41" i="51"/>
  <c r="I42" i="51"/>
  <c r="I43" i="51"/>
  <c r="I44" i="51"/>
  <c r="I23" i="51"/>
  <c r="I24" i="51"/>
  <c r="I25" i="51"/>
  <c r="I26" i="51"/>
  <c r="I27" i="51"/>
  <c r="I28" i="51"/>
  <c r="I9" i="51"/>
  <c r="I10" i="51"/>
  <c r="I11" i="51"/>
  <c r="I12" i="51"/>
  <c r="I13" i="51"/>
  <c r="I14" i="51"/>
  <c r="I15" i="51"/>
  <c r="I16" i="51"/>
  <c r="I17" i="51"/>
  <c r="I18" i="51"/>
  <c r="I19" i="51"/>
  <c r="I6" i="51"/>
  <c r="I7" i="51"/>
  <c r="I8" i="51"/>
  <c r="I25" i="54"/>
  <c r="I26" i="54"/>
  <c r="I27" i="54"/>
  <c r="I28" i="54"/>
  <c r="I29" i="54"/>
  <c r="I30" i="54"/>
  <c r="I31" i="54"/>
  <c r="I12" i="54"/>
  <c r="I13" i="54"/>
  <c r="I14" i="54"/>
  <c r="I15" i="54"/>
  <c r="I16" i="54"/>
  <c r="I17" i="54"/>
  <c r="I18" i="54"/>
  <c r="I19" i="54"/>
  <c r="I20" i="54"/>
  <c r="I21" i="54"/>
  <c r="I6" i="54"/>
  <c r="I7" i="54"/>
  <c r="I8" i="54"/>
  <c r="I9" i="54"/>
  <c r="I10" i="54"/>
  <c r="I11" i="54"/>
  <c r="I54" i="53"/>
  <c r="I55" i="53"/>
  <c r="I56" i="53"/>
  <c r="I57" i="53"/>
  <c r="I58" i="53"/>
  <c r="I59" i="53"/>
  <c r="I60" i="53"/>
  <c r="I61" i="53"/>
  <c r="I62" i="53"/>
  <c r="I63" i="53"/>
  <c r="I64" i="53"/>
  <c r="I65" i="53"/>
  <c r="I66" i="53"/>
  <c r="I67" i="53"/>
  <c r="I68" i="53"/>
  <c r="I69" i="53"/>
  <c r="I70" i="53"/>
  <c r="I71" i="53"/>
  <c r="I72" i="53"/>
  <c r="I73" i="53"/>
  <c r="I74" i="53"/>
  <c r="I75" i="53"/>
  <c r="I76" i="53"/>
  <c r="I77" i="53"/>
  <c r="I78" i="53"/>
  <c r="I79" i="53"/>
  <c r="I80" i="53"/>
  <c r="I81" i="53"/>
  <c r="I82" i="53"/>
  <c r="I83" i="53"/>
  <c r="I84" i="53"/>
  <c r="I85" i="53"/>
  <c r="I86" i="53"/>
  <c r="I87" i="53"/>
  <c r="I88" i="53"/>
  <c r="I89" i="53"/>
  <c r="I90" i="53"/>
  <c r="I91" i="53"/>
  <c r="I92" i="53"/>
  <c r="I93" i="53"/>
  <c r="I94" i="53"/>
  <c r="I95" i="53"/>
  <c r="I96" i="53"/>
  <c r="I97" i="53"/>
  <c r="I98" i="53"/>
  <c r="I99" i="53"/>
  <c r="I100" i="53"/>
  <c r="I109" i="53"/>
  <c r="I118" i="53"/>
  <c r="I119" i="53"/>
  <c r="I120" i="53"/>
  <c r="I47" i="53"/>
  <c r="I48" i="53"/>
  <c r="I49" i="53"/>
  <c r="I50" i="53"/>
  <c r="I52" i="53"/>
  <c r="I53" i="53"/>
  <c r="I12" i="53"/>
  <c r="I13" i="53"/>
  <c r="I14" i="53"/>
  <c r="I15" i="53"/>
  <c r="I16" i="53"/>
  <c r="I17" i="53"/>
  <c r="I18" i="53"/>
  <c r="I19" i="53"/>
  <c r="I20" i="53"/>
  <c r="I21" i="53"/>
  <c r="I22" i="53"/>
  <c r="I23" i="53"/>
  <c r="I24" i="53"/>
  <c r="I25" i="53"/>
  <c r="I26" i="53"/>
  <c r="I27" i="53"/>
  <c r="I28" i="53"/>
  <c r="I29" i="53"/>
  <c r="I30" i="53"/>
  <c r="I31" i="53"/>
  <c r="I32" i="53"/>
  <c r="I33" i="53"/>
  <c r="I34" i="53"/>
  <c r="I35" i="53"/>
  <c r="I36" i="53"/>
  <c r="I37" i="53"/>
  <c r="I38" i="53"/>
  <c r="I39" i="53"/>
  <c r="I40" i="53"/>
  <c r="I41" i="53"/>
  <c r="I42" i="53"/>
  <c r="I43" i="53"/>
  <c r="I9" i="53"/>
  <c r="I10" i="53"/>
  <c r="I11" i="53"/>
  <c r="I47" i="60"/>
  <c r="I48" i="60"/>
  <c r="I49" i="60"/>
  <c r="I50" i="60"/>
  <c r="I51" i="60"/>
  <c r="I54" i="60"/>
  <c r="I55" i="60"/>
  <c r="I56" i="60"/>
  <c r="I58" i="60"/>
  <c r="I59" i="60"/>
  <c r="I42" i="60"/>
  <c r="I43" i="60"/>
  <c r="I45" i="60"/>
  <c r="I46" i="60"/>
  <c r="I23" i="60"/>
  <c r="I22" i="60"/>
  <c r="I21" i="60"/>
  <c r="I20" i="60"/>
  <c r="I19" i="60"/>
  <c r="I18" i="60"/>
  <c r="I32" i="60"/>
  <c r="I33" i="60"/>
  <c r="I34" i="60"/>
  <c r="I10" i="60"/>
  <c r="I11" i="60"/>
  <c r="I12" i="60"/>
  <c r="I13" i="60"/>
  <c r="I14" i="60"/>
  <c r="I15" i="60"/>
  <c r="I16" i="60"/>
  <c r="I17" i="60"/>
  <c r="I38" i="60"/>
  <c r="I6" i="60"/>
  <c r="I7" i="60"/>
  <c r="I8" i="60"/>
  <c r="I9" i="60"/>
  <c r="I32" i="55"/>
  <c r="I33" i="55"/>
  <c r="I34" i="55"/>
  <c r="I35" i="55"/>
  <c r="I36" i="55"/>
  <c r="I37" i="55"/>
  <c r="I38" i="55"/>
  <c r="I28" i="55"/>
  <c r="I29" i="55"/>
  <c r="I30" i="55"/>
  <c r="I31" i="55"/>
  <c r="I71" i="66"/>
  <c r="I72" i="66"/>
  <c r="I109" i="66"/>
  <c r="I31" i="66"/>
  <c r="I32" i="66"/>
  <c r="I33" i="66"/>
  <c r="I34" i="66"/>
  <c r="I35" i="66"/>
  <c r="I36" i="66"/>
  <c r="I37" i="66"/>
  <c r="I38" i="66"/>
  <c r="I39" i="66"/>
  <c r="I40" i="66"/>
  <c r="I41" i="66"/>
  <c r="I42" i="66"/>
  <c r="I43" i="66"/>
  <c r="I44" i="66"/>
  <c r="I45" i="66"/>
  <c r="I46" i="66"/>
  <c r="I47" i="66"/>
  <c r="I48" i="66"/>
  <c r="I49" i="66"/>
  <c r="I50" i="66"/>
  <c r="I51" i="66"/>
  <c r="I11" i="66"/>
  <c r="I12" i="66"/>
  <c r="I13" i="66"/>
  <c r="I14" i="66"/>
  <c r="I15" i="66"/>
  <c r="I16" i="66"/>
  <c r="I17" i="66"/>
  <c r="I18" i="66"/>
  <c r="I6" i="66"/>
  <c r="I7" i="66"/>
  <c r="I8" i="66"/>
  <c r="I9" i="66"/>
  <c r="I10" i="66"/>
  <c r="I39" i="62"/>
  <c r="I40" i="62"/>
  <c r="I41" i="62"/>
  <c r="I42" i="62"/>
  <c r="I43" i="62"/>
  <c r="I44" i="62"/>
  <c r="I48" i="62"/>
  <c r="I49" i="62"/>
  <c r="I51" i="62"/>
  <c r="I52" i="62"/>
  <c r="I53" i="62"/>
  <c r="I54" i="62"/>
  <c r="I55" i="62"/>
  <c r="I56" i="62"/>
  <c r="I57" i="62"/>
  <c r="I58" i="62"/>
  <c r="I59" i="62"/>
  <c r="I60" i="62"/>
  <c r="I79" i="62"/>
  <c r="I30" i="62"/>
  <c r="I31" i="62"/>
  <c r="I32" i="62"/>
  <c r="I33" i="62"/>
  <c r="I34" i="62"/>
  <c r="I35" i="62"/>
  <c r="I36" i="62"/>
  <c r="I37" i="62"/>
  <c r="I38" i="62"/>
  <c r="I15" i="62"/>
  <c r="I16" i="62"/>
  <c r="I17" i="62"/>
  <c r="I18" i="62"/>
  <c r="I19" i="62"/>
  <c r="I20" i="62"/>
  <c r="I21" i="62"/>
  <c r="I23" i="62"/>
  <c r="I24" i="62"/>
  <c r="I25" i="62"/>
  <c r="I7" i="62"/>
  <c r="I8" i="62"/>
  <c r="I9" i="62"/>
  <c r="I10" i="62"/>
  <c r="I11" i="62"/>
  <c r="I12" i="62"/>
  <c r="I13" i="62"/>
  <c r="I14" i="62"/>
  <c r="I77" i="63"/>
  <c r="I78" i="63"/>
  <c r="I79" i="63"/>
  <c r="I80" i="63"/>
  <c r="I81" i="63"/>
  <c r="I82" i="63"/>
  <c r="I83" i="63"/>
  <c r="I69" i="63"/>
  <c r="I70" i="63"/>
  <c r="I71" i="63"/>
  <c r="I72" i="63"/>
  <c r="I73" i="63"/>
  <c r="I74" i="63"/>
  <c r="I75" i="63"/>
  <c r="I76" i="63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1" i="9"/>
  <c r="I62" i="9"/>
  <c r="I63" i="9"/>
  <c r="I35" i="9"/>
  <c r="I36" i="9"/>
  <c r="I37" i="9"/>
  <c r="I38" i="9"/>
  <c r="I39" i="9"/>
  <c r="I40" i="9"/>
  <c r="I41" i="9"/>
  <c r="I42" i="9"/>
  <c r="I43" i="9"/>
  <c r="I9" i="9"/>
  <c r="I10" i="9"/>
  <c r="I11" i="9"/>
  <c r="I12" i="9"/>
  <c r="I13" i="9"/>
  <c r="I14" i="9"/>
  <c r="I15" i="9"/>
  <c r="I16" i="9"/>
  <c r="I17" i="9"/>
  <c r="I18" i="9"/>
  <c r="I19" i="9"/>
  <c r="I31" i="9"/>
  <c r="I7" i="9"/>
  <c r="I8" i="9"/>
  <c r="I32" i="8"/>
  <c r="I35" i="8"/>
  <c r="I37" i="8"/>
  <c r="I38" i="8"/>
  <c r="I39" i="8"/>
  <c r="I40" i="8"/>
  <c r="I41" i="8"/>
  <c r="I42" i="8"/>
  <c r="I43" i="8"/>
  <c r="I44" i="8"/>
  <c r="I45" i="8"/>
  <c r="I46" i="8"/>
  <c r="I47" i="8"/>
  <c r="I48" i="8"/>
  <c r="I49" i="8"/>
  <c r="I50" i="8"/>
  <c r="I51" i="8"/>
  <c r="I52" i="8"/>
  <c r="I54" i="8"/>
  <c r="I57" i="8"/>
  <c r="I58" i="8"/>
  <c r="I59" i="8"/>
  <c r="I60" i="8"/>
  <c r="I61" i="8"/>
  <c r="I62" i="8"/>
  <c r="I63" i="8"/>
  <c r="I64" i="8"/>
  <c r="I65" i="8"/>
  <c r="I66" i="8"/>
  <c r="I73" i="8"/>
  <c r="I84" i="8"/>
  <c r="I85" i="8"/>
  <c r="I13" i="8"/>
  <c r="I14" i="8"/>
  <c r="I15" i="8"/>
  <c r="I16" i="8"/>
  <c r="I17" i="8"/>
  <c r="I18" i="8"/>
  <c r="I19" i="8"/>
  <c r="I20" i="8"/>
  <c r="I21" i="8"/>
  <c r="I22" i="8"/>
  <c r="I23" i="8"/>
  <c r="I7" i="8"/>
  <c r="I8" i="8"/>
  <c r="I11" i="8"/>
  <c r="I12" i="8"/>
  <c r="I26" i="21"/>
  <c r="I27" i="21"/>
  <c r="I28" i="21"/>
  <c r="I29" i="21"/>
  <c r="I30" i="21"/>
  <c r="I31" i="21"/>
  <c r="I32" i="21"/>
  <c r="I33" i="21"/>
  <c r="I35" i="21"/>
  <c r="I39" i="21"/>
  <c r="I11" i="21"/>
  <c r="I12" i="21"/>
  <c r="I13" i="21"/>
  <c r="I14" i="21"/>
  <c r="I15" i="21"/>
  <c r="I16" i="21"/>
  <c r="I7" i="21"/>
  <c r="I8" i="21"/>
  <c r="I9" i="21"/>
  <c r="I10" i="21"/>
  <c r="I41" i="18"/>
  <c r="I42" i="18"/>
  <c r="I43" i="18"/>
  <c r="I44" i="18"/>
  <c r="I45" i="18"/>
  <c r="I46" i="18"/>
  <c r="I47" i="18"/>
  <c r="I48" i="18"/>
  <c r="I49" i="18"/>
  <c r="I50" i="18"/>
  <c r="I51" i="18"/>
  <c r="I52" i="18"/>
  <c r="I53" i="18"/>
  <c r="I54" i="18"/>
  <c r="I55" i="18"/>
  <c r="I56" i="18"/>
  <c r="I57" i="18"/>
  <c r="I62" i="18"/>
  <c r="I64" i="18"/>
  <c r="I67" i="18"/>
  <c r="I68" i="18"/>
  <c r="I69" i="18"/>
  <c r="I70" i="18"/>
  <c r="I71" i="18"/>
  <c r="I72" i="18"/>
  <c r="I73" i="18"/>
  <c r="I74" i="18"/>
  <c r="I75" i="18"/>
  <c r="I76" i="18"/>
  <c r="I77" i="18"/>
  <c r="I78" i="18"/>
  <c r="I79" i="18"/>
  <c r="I80" i="18"/>
  <c r="I81" i="18"/>
  <c r="I83" i="18"/>
  <c r="I11" i="18"/>
  <c r="I12" i="18"/>
  <c r="I13" i="18"/>
  <c r="I14" i="18"/>
  <c r="I15" i="18"/>
  <c r="I60" i="18"/>
  <c r="I61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29" i="18"/>
  <c r="I32" i="18"/>
  <c r="I33" i="18"/>
  <c r="I6" i="18"/>
  <c r="I7" i="18"/>
  <c r="I8" i="18"/>
  <c r="I9" i="18"/>
  <c r="I10" i="18"/>
  <c r="I160" i="43"/>
  <c r="I161" i="43"/>
  <c r="I162" i="43"/>
  <c r="I164" i="43"/>
  <c r="I165" i="43"/>
  <c r="I166" i="43"/>
  <c r="I167" i="43"/>
  <c r="I168" i="43"/>
  <c r="I169" i="43"/>
  <c r="I170" i="43"/>
  <c r="I171" i="43"/>
  <c r="I172" i="43"/>
  <c r="I173" i="43"/>
  <c r="I174" i="43"/>
  <c r="I175" i="43"/>
  <c r="I176" i="43"/>
  <c r="I177" i="43"/>
  <c r="I178" i="43"/>
  <c r="I179" i="43"/>
  <c r="I180" i="43"/>
  <c r="I181" i="43"/>
  <c r="I182" i="43"/>
  <c r="I183" i="43"/>
  <c r="I184" i="43"/>
  <c r="I185" i="43"/>
  <c r="I186" i="43"/>
  <c r="I204" i="43"/>
  <c r="I205" i="43"/>
  <c r="I206" i="43"/>
  <c r="I207" i="43"/>
  <c r="I208" i="43"/>
  <c r="I209" i="43"/>
  <c r="I210" i="43"/>
  <c r="I152" i="43"/>
  <c r="I153" i="43"/>
  <c r="I154" i="43"/>
  <c r="I155" i="43"/>
  <c r="I18" i="43"/>
  <c r="I21" i="43"/>
  <c r="I22" i="43"/>
  <c r="I23" i="43"/>
  <c r="I24" i="43"/>
  <c r="I25" i="43"/>
  <c r="I147" i="43"/>
  <c r="I9" i="43"/>
  <c r="I10" i="43"/>
  <c r="I11" i="43"/>
  <c r="I12" i="43"/>
  <c r="I13" i="43"/>
  <c r="I14" i="43"/>
  <c r="I15" i="43"/>
  <c r="I16" i="43"/>
  <c r="I17" i="43"/>
  <c r="I7" i="43"/>
  <c r="I6" i="43"/>
  <c r="I46" i="17"/>
  <c r="I47" i="17"/>
  <c r="I48" i="17"/>
  <c r="I49" i="17"/>
  <c r="I50" i="17"/>
  <c r="I51" i="17"/>
  <c r="I52" i="17"/>
  <c r="I53" i="17"/>
  <c r="I54" i="17"/>
  <c r="I55" i="17"/>
  <c r="I57" i="17"/>
  <c r="I58" i="17"/>
  <c r="I59" i="17"/>
  <c r="I60" i="17"/>
  <c r="I61" i="17"/>
  <c r="I62" i="17"/>
  <c r="I63" i="17"/>
  <c r="I64" i="17"/>
  <c r="I65" i="17"/>
  <c r="I66" i="17"/>
  <c r="I67" i="17"/>
  <c r="I68" i="17"/>
  <c r="I69" i="17"/>
  <c r="I70" i="17"/>
  <c r="I72" i="17"/>
  <c r="I74" i="17"/>
  <c r="I76" i="17"/>
  <c r="I77" i="17"/>
  <c r="I78" i="17"/>
  <c r="I79" i="17"/>
  <c r="I80" i="17"/>
  <c r="I81" i="17"/>
  <c r="I82" i="17"/>
  <c r="I83" i="17"/>
  <c r="I84" i="17"/>
  <c r="I85" i="17"/>
  <c r="I86" i="17"/>
  <c r="I87" i="17"/>
  <c r="I88" i="17"/>
  <c r="I89" i="17"/>
  <c r="I90" i="17"/>
  <c r="I92" i="17"/>
  <c r="I93" i="17"/>
  <c r="I94" i="17"/>
  <c r="I95" i="17"/>
  <c r="I97" i="17"/>
  <c r="I98" i="17"/>
  <c r="I99" i="17"/>
  <c r="I100" i="17"/>
  <c r="I101" i="17"/>
  <c r="I102" i="17"/>
  <c r="I103" i="17"/>
  <c r="I104" i="17"/>
  <c r="I105" i="17"/>
  <c r="I106" i="17"/>
  <c r="I121" i="17"/>
  <c r="I42" i="17"/>
  <c r="I43" i="17"/>
  <c r="I44" i="17"/>
  <c r="I45" i="17"/>
  <c r="I17" i="17"/>
  <c r="I18" i="17"/>
  <c r="I19" i="17"/>
  <c r="I20" i="17"/>
  <c r="I21" i="17"/>
  <c r="I22" i="17"/>
  <c r="J21" i="17"/>
  <c r="I23" i="17"/>
  <c r="I24" i="17"/>
  <c r="I25" i="17"/>
  <c r="I29" i="17"/>
  <c r="I6" i="17"/>
  <c r="I7" i="17"/>
  <c r="I8" i="17"/>
  <c r="I9" i="17"/>
  <c r="I10" i="17"/>
  <c r="I11" i="17"/>
  <c r="I12" i="17"/>
  <c r="I13" i="17"/>
  <c r="I14" i="17"/>
  <c r="I15" i="17"/>
  <c r="I16" i="17"/>
  <c r="I23" i="14"/>
  <c r="I24" i="14"/>
  <c r="I26" i="14"/>
  <c r="I27" i="14"/>
  <c r="I28" i="14"/>
  <c r="I29" i="14"/>
  <c r="I30" i="14"/>
  <c r="I31" i="14"/>
  <c r="I13" i="14"/>
  <c r="I14" i="14"/>
  <c r="I15" i="14"/>
  <c r="I16" i="14"/>
  <c r="I17" i="14"/>
  <c r="I18" i="14"/>
  <c r="I19" i="14"/>
  <c r="I7" i="14"/>
  <c r="I11" i="14"/>
  <c r="I12" i="14"/>
  <c r="I13" i="65"/>
  <c r="I14" i="65"/>
  <c r="I15" i="65"/>
  <c r="I16" i="65"/>
  <c r="I17" i="65"/>
  <c r="I18" i="65"/>
  <c r="I19" i="65"/>
  <c r="I20" i="65"/>
  <c r="I9" i="65"/>
  <c r="I10" i="65"/>
  <c r="I11" i="65"/>
  <c r="I12" i="65"/>
  <c r="I7" i="65"/>
  <c r="I6" i="65"/>
  <c r="I10" i="27"/>
  <c r="I11" i="27"/>
  <c r="I12" i="27"/>
  <c r="I13" i="27"/>
  <c r="I14" i="27"/>
  <c r="I15" i="27"/>
  <c r="I16" i="27"/>
  <c r="I17" i="27"/>
  <c r="I18" i="27"/>
  <c r="I8" i="27"/>
  <c r="I9" i="27"/>
  <c r="I7" i="27"/>
  <c r="I6" i="27"/>
  <c r="I43" i="12"/>
  <c r="I44" i="12"/>
  <c r="I46" i="12"/>
  <c r="I47" i="12"/>
  <c r="I48" i="12"/>
  <c r="I49" i="12"/>
  <c r="I50" i="12"/>
  <c r="I51" i="12"/>
  <c r="I52" i="12"/>
  <c r="I53" i="12"/>
  <c r="I54" i="12"/>
  <c r="I55" i="12"/>
  <c r="I56" i="12"/>
  <c r="I57" i="12"/>
  <c r="I58" i="12"/>
  <c r="I59" i="12"/>
  <c r="I60" i="12"/>
  <c r="I61" i="12"/>
  <c r="I62" i="12"/>
  <c r="I63" i="12"/>
  <c r="I64" i="12"/>
  <c r="I8" i="12"/>
  <c r="I9" i="12"/>
  <c r="I10" i="12"/>
  <c r="I11" i="12"/>
  <c r="I14" i="12"/>
  <c r="I15" i="12"/>
  <c r="I16" i="12"/>
  <c r="I17" i="12"/>
  <c r="I18" i="12"/>
  <c r="I19" i="12"/>
  <c r="I20" i="12"/>
  <c r="I21" i="12"/>
  <c r="I22" i="12"/>
  <c r="I23" i="12"/>
  <c r="I24" i="12"/>
  <c r="I25" i="12"/>
  <c r="I30" i="12"/>
  <c r="I37" i="12"/>
  <c r="I35" i="5"/>
  <c r="I36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77" i="5"/>
  <c r="I81" i="5"/>
  <c r="I29" i="5"/>
  <c r="I30" i="5"/>
  <c r="I31" i="5"/>
  <c r="I32" i="5"/>
  <c r="I33" i="5"/>
  <c r="I34" i="5"/>
  <c r="I28" i="4"/>
  <c r="I29" i="4"/>
  <c r="I30" i="4"/>
  <c r="I31" i="4"/>
  <c r="I32" i="4"/>
  <c r="I33" i="4"/>
  <c r="I34" i="4"/>
  <c r="I35" i="4"/>
  <c r="I36" i="4"/>
  <c r="I37" i="4"/>
  <c r="I38" i="4"/>
  <c r="I39" i="4"/>
  <c r="I41" i="4"/>
  <c r="I42" i="4"/>
  <c r="I43" i="4"/>
  <c r="I44" i="4"/>
  <c r="I45" i="4"/>
  <c r="I46" i="4"/>
  <c r="I47" i="4"/>
  <c r="I48" i="4"/>
  <c r="I49" i="4"/>
  <c r="I50" i="4"/>
  <c r="I51" i="4"/>
  <c r="I52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26" i="4"/>
  <c r="I27" i="4"/>
  <c r="I22" i="4"/>
  <c r="I23" i="4"/>
  <c r="I24" i="4"/>
  <c r="I25" i="4"/>
  <c r="I11" i="4"/>
  <c r="I12" i="4"/>
  <c r="I13" i="4"/>
  <c r="I14" i="4"/>
  <c r="I15" i="4"/>
  <c r="I16" i="4"/>
  <c r="I17" i="4"/>
  <c r="I7" i="4"/>
  <c r="I8" i="4"/>
  <c r="I9" i="4"/>
  <c r="I10" i="4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6" i="2"/>
  <c r="I7" i="2"/>
  <c r="I8" i="2"/>
  <c r="I9" i="2"/>
  <c r="I10" i="2"/>
  <c r="I11" i="2"/>
  <c r="I12" i="2"/>
  <c r="I13" i="2"/>
  <c r="I14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131" i="2"/>
  <c r="I27" i="83"/>
  <c r="I28" i="83"/>
  <c r="I29" i="83"/>
  <c r="I30" i="83"/>
  <c r="I31" i="83"/>
  <c r="I32" i="83"/>
  <c r="I33" i="83"/>
  <c r="I34" i="83"/>
  <c r="I35" i="83"/>
  <c r="I36" i="83"/>
  <c r="I37" i="83"/>
  <c r="I38" i="83"/>
  <c r="I39" i="83"/>
  <c r="I40" i="83"/>
  <c r="I142" i="81"/>
  <c r="I143" i="81"/>
  <c r="I144" i="81"/>
  <c r="I145" i="81"/>
  <c r="I146" i="81"/>
  <c r="I147" i="81"/>
  <c r="I149" i="81"/>
  <c r="I150" i="81"/>
  <c r="I151" i="81"/>
  <c r="I152" i="81"/>
  <c r="I153" i="81"/>
  <c r="I154" i="81"/>
  <c r="I155" i="81"/>
  <c r="I156" i="81"/>
  <c r="I157" i="81"/>
  <c r="I159" i="81"/>
  <c r="I160" i="81"/>
  <c r="I161" i="81"/>
  <c r="I162" i="81"/>
  <c r="I163" i="81"/>
  <c r="I165" i="81"/>
  <c r="I166" i="81"/>
  <c r="I167" i="81"/>
  <c r="I168" i="81"/>
  <c r="I169" i="81"/>
  <c r="I170" i="81"/>
  <c r="I171" i="81"/>
  <c r="I172" i="81"/>
  <c r="I173" i="81"/>
  <c r="I174" i="81"/>
  <c r="I229" i="81"/>
  <c r="I238" i="81"/>
  <c r="I135" i="81"/>
  <c r="I136" i="81"/>
  <c r="I137" i="81"/>
  <c r="I138" i="81"/>
  <c r="I139" i="81"/>
  <c r="I140" i="81"/>
  <c r="I141" i="81"/>
  <c r="I8" i="81"/>
  <c r="I9" i="81"/>
  <c r="I10" i="81"/>
  <c r="I11" i="81"/>
  <c r="I12" i="81"/>
  <c r="I13" i="81"/>
  <c r="I14" i="81"/>
  <c r="I15" i="81"/>
  <c r="I16" i="81"/>
  <c r="I17" i="81"/>
  <c r="I18" i="81"/>
  <c r="I19" i="81"/>
  <c r="I20" i="81"/>
  <c r="I21" i="81"/>
  <c r="I6" i="39"/>
  <c r="I55" i="114"/>
  <c r="I76" i="60"/>
  <c r="I77" i="60"/>
  <c r="I78" i="60"/>
  <c r="I79" i="60"/>
  <c r="I54" i="55"/>
  <c r="I55" i="55"/>
  <c r="I56" i="55"/>
  <c r="I57" i="55"/>
  <c r="I58" i="55"/>
  <c r="I57" i="58"/>
  <c r="I58" i="58"/>
  <c r="I59" i="58"/>
  <c r="I60" i="58"/>
  <c r="I59" i="51"/>
  <c r="I60" i="51"/>
  <c r="I61" i="51"/>
  <c r="I62" i="51"/>
  <c r="I63" i="51"/>
  <c r="I247" i="67"/>
  <c r="B134" i="83"/>
  <c r="D218" i="83" s="1"/>
  <c r="B185" i="61"/>
  <c r="D269" i="61" s="1"/>
  <c r="B36" i="10"/>
  <c r="D165" i="10" s="1"/>
  <c r="I22" i="55"/>
  <c r="I23" i="55"/>
  <c r="I24" i="55"/>
  <c r="I25" i="1"/>
  <c r="I15" i="82"/>
  <c r="I14" i="82"/>
  <c r="I13" i="82"/>
  <c r="I12" i="82"/>
  <c r="I59" i="71"/>
  <c r="I96" i="69"/>
  <c r="I189" i="23"/>
  <c r="E220" i="23" s="1"/>
  <c r="I115" i="22"/>
  <c r="E167" i="22" s="1"/>
  <c r="B20" i="7"/>
  <c r="D123" i="7" s="1"/>
  <c r="B74" i="40"/>
  <c r="D146" i="40"/>
  <c r="B45" i="53"/>
  <c r="I12" i="92"/>
  <c r="I15" i="58"/>
  <c r="I16" i="58"/>
  <c r="I92" i="57"/>
  <c r="I93" i="57"/>
  <c r="I113" i="57"/>
  <c r="I114" i="57"/>
  <c r="I115" i="57"/>
  <c r="I116" i="57"/>
  <c r="I117" i="57"/>
  <c r="I37" i="58"/>
  <c r="I28" i="72"/>
  <c r="I90" i="57"/>
  <c r="I58" i="66"/>
  <c r="I59" i="66"/>
  <c r="I60" i="66"/>
  <c r="I61" i="66"/>
  <c r="I62" i="66"/>
  <c r="I63" i="66"/>
  <c r="I64" i="66"/>
  <c r="I65" i="66"/>
  <c r="I66" i="66"/>
  <c r="I67" i="66"/>
  <c r="I68" i="66"/>
  <c r="I69" i="66"/>
  <c r="I190" i="44"/>
  <c r="E242" i="44"/>
  <c r="I168" i="17"/>
  <c r="B198" i="69"/>
  <c r="B194" i="69"/>
  <c r="B151" i="65"/>
  <c r="B147" i="65"/>
  <c r="B170" i="67"/>
  <c r="B166" i="67"/>
  <c r="B50" i="114"/>
  <c r="B54" i="114"/>
  <c r="B284" i="82"/>
  <c r="B280" i="82"/>
  <c r="B285" i="82" s="1"/>
  <c r="D365" i="82" s="1"/>
  <c r="B308" i="81"/>
  <c r="B304" i="81"/>
  <c r="B283" i="80"/>
  <c r="B279" i="80"/>
  <c r="B146" i="79"/>
  <c r="B142" i="79"/>
  <c r="B147" i="79" s="1"/>
  <c r="D213" i="79" s="1"/>
  <c r="B68" i="68"/>
  <c r="B64" i="68"/>
  <c r="B84" i="45"/>
  <c r="B89" i="45"/>
  <c r="D155" i="45" s="1"/>
  <c r="B88" i="45"/>
  <c r="B174" i="44"/>
  <c r="B170" i="44"/>
  <c r="B175" i="44" s="1"/>
  <c r="D241" i="44" s="1"/>
  <c r="B377" i="43"/>
  <c r="B378" i="43"/>
  <c r="D444" i="43"/>
  <c r="B373" i="43"/>
  <c r="B181" i="103"/>
  <c r="B177" i="103"/>
  <c r="B182" i="103"/>
  <c r="D248" i="103" s="1"/>
  <c r="B212" i="46"/>
  <c r="B208" i="46"/>
  <c r="B91" i="27"/>
  <c r="B87" i="27"/>
  <c r="B92" i="27" s="1"/>
  <c r="D158" i="27" s="1"/>
  <c r="B203" i="61"/>
  <c r="B199" i="61"/>
  <c r="B145" i="56"/>
  <c r="B149" i="56"/>
  <c r="B150" i="56"/>
  <c r="D216" i="56"/>
  <c r="B177" i="53"/>
  <c r="B181" i="53"/>
  <c r="B163" i="53"/>
  <c r="D247" i="53" s="1"/>
  <c r="B135" i="62"/>
  <c r="B131" i="62"/>
  <c r="B136" i="62" s="1"/>
  <c r="D202" i="62" s="1"/>
  <c r="B241" i="11"/>
  <c r="B237" i="11"/>
  <c r="B100" i="10"/>
  <c r="B96" i="10"/>
  <c r="B99" i="22"/>
  <c r="B95" i="22"/>
  <c r="B151" i="9"/>
  <c r="B147" i="9"/>
  <c r="B109" i="8"/>
  <c r="B105" i="8"/>
  <c r="B86" i="21"/>
  <c r="B82" i="21"/>
  <c r="B115" i="20"/>
  <c r="B111" i="20"/>
  <c r="B200" i="19"/>
  <c r="B196" i="19"/>
  <c r="B103" i="18"/>
  <c r="B99" i="18"/>
  <c r="B54" i="7"/>
  <c r="B58" i="7"/>
  <c r="B59" i="7"/>
  <c r="D125" i="7"/>
  <c r="B155" i="17"/>
  <c r="B159" i="17"/>
  <c r="B83" i="16"/>
  <c r="B87" i="16"/>
  <c r="B283" i="15"/>
  <c r="B279" i="15"/>
  <c r="B105" i="6"/>
  <c r="B109" i="6"/>
  <c r="B106" i="14"/>
  <c r="B110" i="14"/>
  <c r="B105" i="13"/>
  <c r="B109" i="13"/>
  <c r="B194" i="12"/>
  <c r="B198" i="12"/>
  <c r="B101" i="5"/>
  <c r="B97" i="5"/>
  <c r="B99" i="4"/>
  <c r="B95" i="4"/>
  <c r="I106" i="3"/>
  <c r="I107" i="3"/>
  <c r="I108" i="3"/>
  <c r="I104" i="3"/>
  <c r="I105" i="3"/>
  <c r="B109" i="3"/>
  <c r="B110" i="3"/>
  <c r="D176" i="3"/>
  <c r="B105" i="3"/>
  <c r="B258" i="2"/>
  <c r="B254" i="2"/>
  <c r="B259" i="2"/>
  <c r="D326" i="2" s="1"/>
  <c r="B80" i="1"/>
  <c r="B125" i="78"/>
  <c r="B121" i="78"/>
  <c r="B173" i="23"/>
  <c r="B169" i="23"/>
  <c r="B92" i="40"/>
  <c r="B88" i="40"/>
  <c r="B219" i="28"/>
  <c r="B215" i="28"/>
  <c r="B66" i="39"/>
  <c r="B62" i="39"/>
  <c r="B99" i="38"/>
  <c r="B95" i="38"/>
  <c r="B70" i="37"/>
  <c r="B66" i="37"/>
  <c r="B170" i="86"/>
  <c r="B166" i="86"/>
  <c r="B102" i="85"/>
  <c r="B98" i="85"/>
  <c r="B152" i="83"/>
  <c r="B148" i="83"/>
  <c r="B129" i="66"/>
  <c r="B125" i="66"/>
  <c r="B114" i="36"/>
  <c r="B110" i="36"/>
  <c r="B115" i="36"/>
  <c r="D181" i="36" s="1"/>
  <c r="B74" i="35"/>
  <c r="B70" i="35"/>
  <c r="B120" i="32"/>
  <c r="B116" i="32"/>
  <c r="B67" i="31"/>
  <c r="B63" i="31"/>
  <c r="B176" i="26"/>
  <c r="B180" i="26"/>
  <c r="B132" i="25"/>
  <c r="B128" i="25"/>
  <c r="B65" i="24"/>
  <c r="B61" i="24"/>
  <c r="B80" i="60"/>
  <c r="B76" i="60"/>
  <c r="B59" i="55"/>
  <c r="B55" i="55"/>
  <c r="B57" i="58"/>
  <c r="B114" i="57"/>
  <c r="B118" i="57"/>
  <c r="B119" i="57" s="1"/>
  <c r="D185" i="57" s="1"/>
  <c r="I70" i="54"/>
  <c r="I71" i="54"/>
  <c r="I72" i="54"/>
  <c r="I73" i="54"/>
  <c r="B74" i="54"/>
  <c r="B70" i="54"/>
  <c r="B53" i="76"/>
  <c r="B48" i="76"/>
  <c r="B67" i="74"/>
  <c r="B68" i="74" s="1"/>
  <c r="D133" i="74" s="1"/>
  <c r="B63" i="74"/>
  <c r="B61" i="73"/>
  <c r="B57" i="73"/>
  <c r="B62" i="73" s="1"/>
  <c r="D113" i="73" s="1"/>
  <c r="B91" i="64"/>
  <c r="B92" i="64"/>
  <c r="D170" i="64" s="1"/>
  <c r="B87" i="64"/>
  <c r="B103" i="63"/>
  <c r="B99" i="63"/>
  <c r="B84" i="1"/>
  <c r="B198" i="77"/>
  <c r="B194" i="77"/>
  <c r="B71" i="70"/>
  <c r="B66" i="70"/>
  <c r="B72" i="70" s="1"/>
  <c r="D131" i="70" s="1"/>
  <c r="B76" i="71"/>
  <c r="B81" i="71"/>
  <c r="B56" i="72"/>
  <c r="B61" i="72"/>
  <c r="D118" i="72" s="1"/>
  <c r="B64" i="51"/>
  <c r="B60" i="51"/>
  <c r="B81" i="38"/>
  <c r="D165" i="38" s="1"/>
  <c r="B91" i="13"/>
  <c r="D175" i="13" s="1"/>
  <c r="I290" i="80"/>
  <c r="I299" i="80" s="1"/>
  <c r="E351" i="80"/>
  <c r="I94" i="16"/>
  <c r="I29" i="87"/>
  <c r="I30" i="87"/>
  <c r="I31" i="87"/>
  <c r="I32" i="87"/>
  <c r="I33" i="87"/>
  <c r="I27" i="87"/>
  <c r="I28" i="87"/>
  <c r="I8" i="74"/>
  <c r="I9" i="74"/>
  <c r="I10" i="74"/>
  <c r="I11" i="74"/>
  <c r="I26" i="85"/>
  <c r="I44" i="10"/>
  <c r="B40" i="7"/>
  <c r="D124" i="7" s="1"/>
  <c r="I8" i="64"/>
  <c r="B257" i="69"/>
  <c r="B254" i="69"/>
  <c r="D282" i="69" s="1"/>
  <c r="I214" i="69"/>
  <c r="E281" i="69" s="1"/>
  <c r="B214" i="69"/>
  <c r="D281" i="69" s="1"/>
  <c r="B168" i="65"/>
  <c r="D235" i="65" s="1"/>
  <c r="B211" i="65"/>
  <c r="D245" i="65" s="1"/>
  <c r="B232" i="67"/>
  <c r="D266" i="67" s="1"/>
  <c r="B189" i="67"/>
  <c r="D256" i="67" s="1"/>
  <c r="B123" i="31"/>
  <c r="B147" i="27"/>
  <c r="D160" i="27"/>
  <c r="B188" i="25"/>
  <c r="D201" i="25"/>
  <c r="B94" i="114"/>
  <c r="D107" i="114"/>
  <c r="I70" i="114"/>
  <c r="E106" i="114"/>
  <c r="B70" i="114"/>
  <c r="D106" i="114"/>
  <c r="B302" i="82"/>
  <c r="D366" i="82"/>
  <c r="I324" i="81"/>
  <c r="E376" i="81"/>
  <c r="B324" i="81"/>
  <c r="D376" i="81"/>
  <c r="B299" i="80"/>
  <c r="D351" i="80"/>
  <c r="I162" i="79"/>
  <c r="E214" i="79"/>
  <c r="B162" i="79"/>
  <c r="D214" i="79"/>
  <c r="I84" i="68"/>
  <c r="E136" i="68"/>
  <c r="B84" i="68"/>
  <c r="D136" i="68"/>
  <c r="I104" i="45"/>
  <c r="E156" i="45"/>
  <c r="B104" i="45"/>
  <c r="D156" i="45"/>
  <c r="B230" i="44"/>
  <c r="B190" i="44"/>
  <c r="D242" i="44" s="1"/>
  <c r="I393" i="43"/>
  <c r="E445" i="43" s="1"/>
  <c r="B393" i="43"/>
  <c r="D445" i="43" s="1"/>
  <c r="B237" i="103"/>
  <c r="I197" i="103"/>
  <c r="E249" i="103"/>
  <c r="B197" i="103"/>
  <c r="D249" i="103"/>
  <c r="I228" i="46"/>
  <c r="E280" i="46"/>
  <c r="B228" i="46"/>
  <c r="D280" i="46"/>
  <c r="I107" i="27"/>
  <c r="E159" i="27"/>
  <c r="B107" i="27"/>
  <c r="D159" i="27"/>
  <c r="B219" i="61"/>
  <c r="D271" i="61"/>
  <c r="I165" i="56"/>
  <c r="E217" i="56"/>
  <c r="B165" i="56"/>
  <c r="D217" i="56"/>
  <c r="I197" i="53"/>
  <c r="E249" i="53"/>
  <c r="B197" i="53"/>
  <c r="D249" i="53"/>
  <c r="I151" i="62"/>
  <c r="E203" i="62"/>
  <c r="B151" i="62"/>
  <c r="D203" i="62"/>
  <c r="B298" i="11"/>
  <c r="D311" i="11"/>
  <c r="B258" i="11"/>
  <c r="D310" i="11"/>
  <c r="I116" i="10"/>
  <c r="E168" i="10"/>
  <c r="B116" i="10"/>
  <c r="D168" i="10"/>
  <c r="B115" i="22"/>
  <c r="D167" i="22"/>
  <c r="I167" i="9"/>
  <c r="E219" i="9"/>
  <c r="B167" i="9"/>
  <c r="D219" i="9"/>
  <c r="B125" i="8"/>
  <c r="D177" i="8"/>
  <c r="I102" i="21"/>
  <c r="E154" i="21"/>
  <c r="B102" i="21"/>
  <c r="D154" i="21" s="1"/>
  <c r="F154" i="21" s="1"/>
  <c r="B132" i="20"/>
  <c r="D184" i="20" s="1"/>
  <c r="B256" i="19"/>
  <c r="I216" i="19"/>
  <c r="E268" i="19"/>
  <c r="B216" i="19"/>
  <c r="D268" i="19"/>
  <c r="I119" i="18"/>
  <c r="E171" i="18"/>
  <c r="B119" i="18"/>
  <c r="D171" i="18"/>
  <c r="I74" i="7"/>
  <c r="E126" i="7"/>
  <c r="B74" i="7"/>
  <c r="D126" i="7"/>
  <c r="B177" i="17"/>
  <c r="D229" i="17"/>
  <c r="B103" i="16"/>
  <c r="D155" i="16"/>
  <c r="I299" i="15"/>
  <c r="E351" i="15"/>
  <c r="B299" i="15"/>
  <c r="D351" i="15"/>
  <c r="B166" i="6"/>
  <c r="B126" i="6"/>
  <c r="D178" i="6" s="1"/>
  <c r="B166" i="14"/>
  <c r="D179" i="14" s="1"/>
  <c r="B126" i="14"/>
  <c r="D178" i="14" s="1"/>
  <c r="B165" i="13"/>
  <c r="B125" i="13"/>
  <c r="D177" i="13"/>
  <c r="B259" i="12"/>
  <c r="D272" i="12"/>
  <c r="B219" i="12"/>
  <c r="D271" i="12"/>
  <c r="B157" i="5"/>
  <c r="B117" i="5"/>
  <c r="D169" i="5" s="1"/>
  <c r="B155" i="4"/>
  <c r="D168" i="4" s="1"/>
  <c r="I115" i="4"/>
  <c r="E167" i="4" s="1"/>
  <c r="B115" i="4"/>
  <c r="D167" i="4" s="1"/>
  <c r="B165" i="3"/>
  <c r="D178" i="3" s="1"/>
  <c r="B125" i="3"/>
  <c r="B314" i="2"/>
  <c r="D328" i="2"/>
  <c r="I274" i="2"/>
  <c r="E327" i="2"/>
  <c r="B274" i="2"/>
  <c r="D327" i="2"/>
  <c r="I100" i="1"/>
  <c r="E164" i="1"/>
  <c r="B100" i="1"/>
  <c r="D164" i="1"/>
  <c r="I141" i="78"/>
  <c r="E172" i="78"/>
  <c r="B141" i="78"/>
  <c r="D172" i="78"/>
  <c r="B189" i="23"/>
  <c r="D220" i="23"/>
  <c r="B109" i="40"/>
  <c r="D148" i="40"/>
  <c r="B235" i="28"/>
  <c r="D274" i="28"/>
  <c r="F274" i="28" s="1"/>
  <c r="I82" i="39"/>
  <c r="E134" i="39" s="1"/>
  <c r="B82" i="39"/>
  <c r="D134" i="39" s="1"/>
  <c r="I115" i="38"/>
  <c r="E167" i="38" s="1"/>
  <c r="B115" i="38"/>
  <c r="D167" i="38" s="1"/>
  <c r="I86" i="37"/>
  <c r="E138" i="37" s="1"/>
  <c r="B86" i="37"/>
  <c r="D138" i="37" s="1"/>
  <c r="I130" i="36"/>
  <c r="E182" i="36" s="1"/>
  <c r="B130" i="36"/>
  <c r="D182" i="36" s="1"/>
  <c r="I180" i="66"/>
  <c r="I181" i="66"/>
  <c r="I182" i="66"/>
  <c r="I183" i="66"/>
  <c r="I145" i="66"/>
  <c r="E197" i="66" s="1"/>
  <c r="B145" i="66"/>
  <c r="D197" i="66" s="1"/>
  <c r="B186" i="86"/>
  <c r="D238" i="86" s="1"/>
  <c r="B118" i="85"/>
  <c r="D171" i="85" s="1"/>
  <c r="I27" i="85"/>
  <c r="B168" i="83"/>
  <c r="D220" i="83"/>
  <c r="I90" i="35"/>
  <c r="E142" i="35"/>
  <c r="B90" i="35"/>
  <c r="D142" i="35" s="1"/>
  <c r="B176" i="32"/>
  <c r="I136" i="32"/>
  <c r="E188" i="32"/>
  <c r="B136" i="32"/>
  <c r="D188" i="32" s="1"/>
  <c r="I9" i="32"/>
  <c r="I10" i="32"/>
  <c r="I11" i="32"/>
  <c r="I12" i="32"/>
  <c r="I13" i="32"/>
  <c r="I83" i="31"/>
  <c r="E135" i="31"/>
  <c r="B83" i="31"/>
  <c r="D135" i="31"/>
  <c r="B198" i="26"/>
  <c r="D250" i="26"/>
  <c r="I148" i="25"/>
  <c r="E200" i="25"/>
  <c r="B148" i="25"/>
  <c r="D200" i="25"/>
  <c r="I81" i="24"/>
  <c r="E133" i="24"/>
  <c r="B81" i="24"/>
  <c r="D133" i="24"/>
  <c r="I96" i="60"/>
  <c r="E148" i="60"/>
  <c r="B96" i="60"/>
  <c r="D148" i="60"/>
  <c r="I75" i="55"/>
  <c r="E127" i="55"/>
  <c r="B75" i="55"/>
  <c r="D127" i="55"/>
  <c r="I77" i="58"/>
  <c r="E141" i="58"/>
  <c r="B77" i="58"/>
  <c r="D141" i="58"/>
  <c r="I134" i="57"/>
  <c r="E186" i="57"/>
  <c r="B134" i="57"/>
  <c r="D186" i="57"/>
  <c r="I90" i="54"/>
  <c r="E136" i="54"/>
  <c r="B90" i="54"/>
  <c r="D136" i="54"/>
  <c r="I69" i="76"/>
  <c r="E114" i="76"/>
  <c r="B69" i="76"/>
  <c r="D114" i="76"/>
  <c r="I83" i="74"/>
  <c r="E134" i="74"/>
  <c r="B83" i="74"/>
  <c r="D134" i="74"/>
  <c r="I77" i="73"/>
  <c r="E114" i="73"/>
  <c r="B77" i="73"/>
  <c r="D114" i="73"/>
  <c r="I119" i="63"/>
  <c r="E171" i="63"/>
  <c r="I107" i="64"/>
  <c r="E171" i="64"/>
  <c r="B107" i="64"/>
  <c r="D171" i="64"/>
  <c r="B119" i="63"/>
  <c r="D171" i="63" s="1"/>
  <c r="I214" i="77"/>
  <c r="E263" i="77" s="1"/>
  <c r="I80" i="51"/>
  <c r="E129" i="51" s="1"/>
  <c r="B80" i="51"/>
  <c r="D129" i="51" s="1"/>
  <c r="B214" i="77"/>
  <c r="D263" i="77" s="1"/>
  <c r="I30" i="79"/>
  <c r="I103" i="44"/>
  <c r="I102" i="44"/>
  <c r="I101" i="44"/>
  <c r="I100" i="44"/>
  <c r="I125" i="13"/>
  <c r="E177" i="13"/>
  <c r="I219" i="61"/>
  <c r="E271" i="61"/>
  <c r="I64" i="102"/>
  <c r="E107" i="102" s="1"/>
  <c r="B64" i="102"/>
  <c r="D107" i="102" s="1"/>
  <c r="I64" i="99"/>
  <c r="E107" i="99" s="1"/>
  <c r="B64" i="99"/>
  <c r="D107" i="99" s="1"/>
  <c r="I66" i="90"/>
  <c r="E123" i="90" s="1"/>
  <c r="B66" i="90"/>
  <c r="D123" i="90" s="1"/>
  <c r="I64" i="89"/>
  <c r="E108" i="89" s="1"/>
  <c r="B64" i="89"/>
  <c r="D108" i="89" s="1"/>
  <c r="I64" i="84"/>
  <c r="E95" i="84" s="1"/>
  <c r="B64" i="84"/>
  <c r="D95" i="84" s="1"/>
  <c r="I65" i="87"/>
  <c r="E108" i="87" s="1"/>
  <c r="B65" i="87"/>
  <c r="D108" i="87" s="1"/>
  <c r="I66" i="88"/>
  <c r="E97" i="88" s="1"/>
  <c r="B66" i="88"/>
  <c r="D97" i="88" s="1"/>
  <c r="I64" i="75"/>
  <c r="E96" i="75" s="1"/>
  <c r="B64" i="75"/>
  <c r="D96" i="75" s="1"/>
  <c r="I76" i="72"/>
  <c r="E119" i="72" s="1"/>
  <c r="B76" i="72"/>
  <c r="D119" i="72" s="1"/>
  <c r="I97" i="71"/>
  <c r="E142" i="71" s="1"/>
  <c r="B97" i="71"/>
  <c r="D142" i="71" s="1"/>
  <c r="I87" i="70"/>
  <c r="E132" i="70" s="1"/>
  <c r="B87" i="70"/>
  <c r="D132" i="70" s="1"/>
  <c r="I73" i="59"/>
  <c r="E130" i="59" s="1"/>
  <c r="B73" i="59"/>
  <c r="D130" i="59" s="1"/>
  <c r="I64" i="47"/>
  <c r="E108" i="47" s="1"/>
  <c r="B64" i="47"/>
  <c r="D108" i="47" s="1"/>
  <c r="I64" i="94"/>
  <c r="E108" i="94" s="1"/>
  <c r="B64" i="94"/>
  <c r="D108" i="94" s="1"/>
  <c r="I64" i="92"/>
  <c r="E96" i="92" s="1"/>
  <c r="B64" i="92"/>
  <c r="D96" i="92" s="1"/>
  <c r="D177" i="3"/>
  <c r="I81" i="25"/>
  <c r="I6" i="25"/>
  <c r="I90" i="25"/>
  <c r="I91" i="25"/>
  <c r="I85" i="25"/>
  <c r="I86" i="25"/>
  <c r="I88" i="25"/>
  <c r="I89" i="25"/>
  <c r="I21" i="22"/>
  <c r="I8" i="43"/>
  <c r="I6" i="38"/>
  <c r="I7" i="38"/>
  <c r="I8" i="38"/>
  <c r="I48" i="38"/>
  <c r="I49" i="38"/>
  <c r="I50" i="38"/>
  <c r="I51" i="38"/>
  <c r="I52" i="38"/>
  <c r="I32" i="35"/>
  <c r="I33" i="78"/>
  <c r="I34" i="20"/>
  <c r="I124" i="19"/>
  <c r="I125" i="19"/>
  <c r="I128" i="19"/>
  <c r="I129" i="19"/>
  <c r="I7" i="19"/>
  <c r="I38" i="18"/>
  <c r="I39" i="18"/>
  <c r="I40" i="18"/>
  <c r="I40" i="17"/>
  <c r="I41" i="17"/>
  <c r="I7" i="12"/>
  <c r="I6" i="12"/>
  <c r="I11" i="44"/>
  <c r="I10" i="44"/>
  <c r="I114" i="44"/>
  <c r="I9" i="44"/>
  <c r="I6" i="44"/>
  <c r="I7" i="44"/>
  <c r="I8" i="44"/>
  <c r="I9" i="40"/>
  <c r="I7" i="39"/>
  <c r="I8" i="39"/>
  <c r="I9" i="39"/>
  <c r="I30" i="39"/>
  <c r="I100" i="28"/>
  <c r="I101" i="28"/>
  <c r="I102" i="28"/>
  <c r="I103" i="28"/>
  <c r="I104" i="28"/>
  <c r="I105" i="28"/>
  <c r="I106" i="28"/>
  <c r="I107" i="28"/>
  <c r="I98" i="28"/>
  <c r="I99" i="28"/>
  <c r="I6" i="28"/>
  <c r="I15" i="37"/>
  <c r="I16" i="37"/>
  <c r="I17" i="37"/>
  <c r="I23" i="37"/>
  <c r="I7" i="81"/>
  <c r="I242" i="81"/>
  <c r="I23" i="72"/>
  <c r="I24" i="72"/>
  <c r="I25" i="72"/>
  <c r="I26" i="72"/>
  <c r="I27" i="72"/>
  <c r="I29" i="72"/>
  <c r="I30" i="72"/>
  <c r="I39" i="72"/>
  <c r="I40" i="72"/>
  <c r="I21" i="72"/>
  <c r="I22" i="72"/>
  <c r="I32" i="54"/>
  <c r="I33" i="54"/>
  <c r="I34" i="54"/>
  <c r="I35" i="54"/>
  <c r="I30" i="58"/>
  <c r="I31" i="58"/>
  <c r="I32" i="58"/>
  <c r="I33" i="58"/>
  <c r="I34" i="58"/>
  <c r="I35" i="58"/>
  <c r="I36" i="58"/>
  <c r="I39" i="58"/>
  <c r="I11" i="55"/>
  <c r="I12" i="55"/>
  <c r="I13" i="55"/>
  <c r="I14" i="55"/>
  <c r="I15" i="55"/>
  <c r="I16" i="55"/>
  <c r="I17" i="55"/>
  <c r="I18" i="55"/>
  <c r="I19" i="55"/>
  <c r="I20" i="55"/>
  <c r="I21" i="55"/>
  <c r="I7" i="55"/>
  <c r="I8" i="55"/>
  <c r="I9" i="55"/>
  <c r="I10" i="55"/>
  <c r="I6" i="62"/>
  <c r="I6" i="80"/>
  <c r="I32" i="79"/>
  <c r="I95" i="77"/>
  <c r="I96" i="77"/>
  <c r="I8" i="65"/>
  <c r="I6" i="67"/>
  <c r="I7" i="67"/>
  <c r="I8" i="67"/>
  <c r="I79" i="67"/>
  <c r="I80" i="67"/>
  <c r="I90" i="67"/>
  <c r="I91" i="67"/>
  <c r="I92" i="67"/>
  <c r="I93" i="67"/>
  <c r="I94" i="67"/>
  <c r="I73" i="67"/>
  <c r="I74" i="67"/>
  <c r="I75" i="67"/>
  <c r="I76" i="67"/>
  <c r="I77" i="67"/>
  <c r="I78" i="67"/>
  <c r="I90" i="56"/>
  <c r="I91" i="56"/>
  <c r="I92" i="56"/>
  <c r="I93" i="56"/>
  <c r="I7" i="53"/>
  <c r="I8" i="53"/>
  <c r="I52" i="66"/>
  <c r="I53" i="66"/>
  <c r="I54" i="66"/>
  <c r="I55" i="66"/>
  <c r="I56" i="66"/>
  <c r="I57" i="66"/>
  <c r="I29" i="62"/>
  <c r="I6" i="4"/>
  <c r="I25" i="83"/>
  <c r="I26" i="83"/>
  <c r="I91" i="77"/>
  <c r="I93" i="77"/>
  <c r="I94" i="77"/>
  <c r="I6" i="77"/>
  <c r="I7" i="77"/>
  <c r="I11" i="72"/>
  <c r="I12" i="72"/>
  <c r="I13" i="72"/>
  <c r="I14" i="72"/>
  <c r="I15" i="72"/>
  <c r="I7" i="72"/>
  <c r="I8" i="72"/>
  <c r="I9" i="72"/>
  <c r="I10" i="72"/>
  <c r="I12" i="68"/>
  <c r="I13" i="68"/>
  <c r="I14" i="68"/>
  <c r="I15" i="68"/>
  <c r="I16" i="68"/>
  <c r="I17" i="68"/>
  <c r="I6" i="68"/>
  <c r="I7" i="68"/>
  <c r="I8" i="68"/>
  <c r="I9" i="68"/>
  <c r="I10" i="68"/>
  <c r="I11" i="68"/>
  <c r="I6" i="69"/>
  <c r="I7" i="69"/>
  <c r="I8" i="69"/>
  <c r="I9" i="69"/>
  <c r="I10" i="69"/>
  <c r="I11" i="69"/>
  <c r="I92" i="69"/>
  <c r="I93" i="69"/>
  <c r="I94" i="69"/>
  <c r="I95" i="69"/>
  <c r="I59" i="69"/>
  <c r="I60" i="69"/>
  <c r="I61" i="69"/>
  <c r="I62" i="69"/>
  <c r="I7" i="59"/>
  <c r="I8" i="59"/>
  <c r="I9" i="59"/>
  <c r="I10" i="59"/>
  <c r="I66" i="61"/>
  <c r="I68" i="61"/>
  <c r="I69" i="61"/>
  <c r="I70" i="61"/>
  <c r="I71" i="61"/>
  <c r="I6" i="22"/>
  <c r="I22" i="22"/>
  <c r="I6" i="20"/>
  <c r="I7" i="20"/>
  <c r="I8" i="20"/>
  <c r="I12" i="20"/>
  <c r="I13" i="20"/>
  <c r="I14" i="20"/>
  <c r="I24" i="20"/>
  <c r="I25" i="20"/>
  <c r="I32" i="14"/>
  <c r="I33" i="14"/>
  <c r="I7" i="13"/>
  <c r="I11" i="13"/>
  <c r="I6" i="9"/>
  <c r="I22" i="7"/>
  <c r="I21" i="4"/>
  <c r="I15" i="2"/>
  <c r="I16" i="2"/>
  <c r="I141" i="2"/>
  <c r="I161" i="2"/>
  <c r="I162" i="2"/>
  <c r="I163" i="2"/>
  <c r="I31" i="1"/>
  <c r="I33" i="1"/>
  <c r="I41" i="1"/>
  <c r="I30" i="1"/>
  <c r="I7" i="1"/>
  <c r="I8" i="1"/>
  <c r="I9" i="1"/>
  <c r="I10" i="1"/>
  <c r="I20" i="1"/>
  <c r="I23" i="1"/>
  <c r="I24" i="1"/>
  <c r="I26" i="1"/>
  <c r="I205" i="9"/>
  <c r="F123" i="72"/>
  <c r="F112" i="87"/>
  <c r="I84" i="87"/>
  <c r="I93" i="90"/>
  <c r="I94" i="90"/>
  <c r="I95" i="90"/>
  <c r="I96" i="90"/>
  <c r="I97" i="90"/>
  <c r="I98" i="90"/>
  <c r="I51" i="90"/>
  <c r="I84" i="89"/>
  <c r="E109" i="89" s="1"/>
  <c r="I49" i="89"/>
  <c r="E107" i="89"/>
  <c r="I83" i="84"/>
  <c r="E96" i="84"/>
  <c r="I44" i="84"/>
  <c r="I50" i="87"/>
  <c r="E107" i="87" s="1"/>
  <c r="I226" i="86"/>
  <c r="E239" i="86"/>
  <c r="I103" i="85"/>
  <c r="E170" i="85"/>
  <c r="I158" i="85"/>
  <c r="E172" i="85"/>
  <c r="I153" i="83"/>
  <c r="I208" i="83"/>
  <c r="I51" i="88"/>
  <c r="E96" i="88"/>
  <c r="I85" i="88"/>
  <c r="E98" i="88"/>
  <c r="I285" i="82"/>
  <c r="E365" i="82"/>
  <c r="I342" i="82"/>
  <c r="I309" i="81"/>
  <c r="E375" i="81" s="1"/>
  <c r="I364" i="81"/>
  <c r="E377" i="81" s="1"/>
  <c r="I202" i="79"/>
  <c r="I126" i="78"/>
  <c r="I160" i="78"/>
  <c r="E173" i="78"/>
  <c r="I251" i="77"/>
  <c r="E264" i="77"/>
  <c r="I192" i="69"/>
  <c r="I69" i="60"/>
  <c r="I70" i="60"/>
  <c r="I71" i="60"/>
  <c r="I72" i="60"/>
  <c r="I73" i="60"/>
  <c r="I74" i="60"/>
  <c r="I75" i="60"/>
  <c r="I133" i="60"/>
  <c r="I134" i="60"/>
  <c r="I52" i="55"/>
  <c r="I53" i="55"/>
  <c r="I112" i="55"/>
  <c r="I113" i="55"/>
  <c r="I52" i="58"/>
  <c r="I53" i="58"/>
  <c r="I54" i="58"/>
  <c r="I55" i="58"/>
  <c r="I56" i="58"/>
  <c r="I112" i="58"/>
  <c r="I113" i="58"/>
  <c r="I114" i="58"/>
  <c r="I115" i="58"/>
  <c r="I110" i="57"/>
  <c r="I111" i="57"/>
  <c r="I112" i="57"/>
  <c r="I167" i="57"/>
  <c r="I168" i="57"/>
  <c r="I169" i="57"/>
  <c r="I170" i="57"/>
  <c r="I171" i="57"/>
  <c r="I172" i="57"/>
  <c r="I54" i="51"/>
  <c r="I55" i="51"/>
  <c r="I56" i="51"/>
  <c r="I57" i="51"/>
  <c r="I58" i="51"/>
  <c r="I111" i="51"/>
  <c r="I112" i="51"/>
  <c r="I113" i="51"/>
  <c r="I114" i="51"/>
  <c r="I115" i="51"/>
  <c r="I65" i="54"/>
  <c r="I66" i="54"/>
  <c r="I67" i="54"/>
  <c r="I68" i="54"/>
  <c r="I69" i="54"/>
  <c r="I118" i="54"/>
  <c r="I119" i="54"/>
  <c r="I120" i="54"/>
  <c r="I121" i="54"/>
  <c r="I122" i="54"/>
  <c r="I46" i="47"/>
  <c r="I80" i="47"/>
  <c r="I81" i="47"/>
  <c r="I82" i="47"/>
  <c r="I83" i="47"/>
  <c r="I78" i="94"/>
  <c r="I79" i="94"/>
  <c r="I80" i="94"/>
  <c r="I81" i="94"/>
  <c r="I82" i="94"/>
  <c r="I83" i="94"/>
  <c r="I47" i="94"/>
  <c r="I42" i="92"/>
  <c r="I43" i="92"/>
  <c r="I44" i="92"/>
  <c r="I45" i="92"/>
  <c r="I46" i="92"/>
  <c r="I47" i="92"/>
  <c r="I79" i="92"/>
  <c r="I80" i="92"/>
  <c r="I81" i="92"/>
  <c r="I82" i="92"/>
  <c r="I83" i="92"/>
  <c r="I165" i="36"/>
  <c r="I166" i="36"/>
  <c r="I167" i="36"/>
  <c r="I168" i="36"/>
  <c r="I157" i="5"/>
  <c r="F101" i="75"/>
  <c r="F147" i="71"/>
  <c r="F137" i="70"/>
  <c r="J81" i="16"/>
  <c r="I69" i="102"/>
  <c r="I69" i="99"/>
  <c r="I69" i="89"/>
  <c r="I68" i="84"/>
  <c r="I69" i="87"/>
  <c r="I145" i="78"/>
  <c r="I69" i="75"/>
  <c r="I80" i="72"/>
  <c r="I69" i="47"/>
  <c r="I69" i="94"/>
  <c r="I69" i="92"/>
  <c r="I193" i="23"/>
  <c r="I52" i="64"/>
  <c r="I50" i="64"/>
  <c r="I51" i="64"/>
  <c r="I11" i="64"/>
  <c r="I12" i="64"/>
  <c r="I13" i="64"/>
  <c r="I14" i="64"/>
  <c r="I15" i="64"/>
  <c r="I16" i="64"/>
  <c r="I68" i="63"/>
  <c r="I11" i="59"/>
  <c r="B125" i="74"/>
  <c r="B105" i="73"/>
  <c r="B110" i="72"/>
  <c r="D124" i="72" s="1"/>
  <c r="B133" i="71"/>
  <c r="D149" i="71" s="1"/>
  <c r="B123" i="70"/>
  <c r="B301" i="11"/>
  <c r="B159" i="10"/>
  <c r="D178" i="10" s="1"/>
  <c r="B210" i="9"/>
  <c r="D229" i="9" s="1"/>
  <c r="B168" i="8"/>
  <c r="B117" i="7"/>
  <c r="B169" i="6"/>
  <c r="D188" i="6" s="1"/>
  <c r="B160" i="5"/>
  <c r="D179" i="5" s="1"/>
  <c r="F179" i="5"/>
  <c r="B158" i="4"/>
  <c r="D177" i="4"/>
  <c r="B168" i="3"/>
  <c r="B317" i="2"/>
  <c r="D337" i="2" s="1"/>
  <c r="B155" i="1"/>
  <c r="D174" i="1" s="1"/>
  <c r="B357" i="82"/>
  <c r="D376" i="82" s="1"/>
  <c r="D378" i="82" s="1"/>
  <c r="B163" i="78"/>
  <c r="D177" i="78"/>
  <c r="B89" i="77"/>
  <c r="D260" i="77"/>
  <c r="B254" i="77"/>
  <c r="D272" i="77"/>
  <c r="B105" i="76"/>
  <c r="D121" i="76"/>
  <c r="B87" i="75"/>
  <c r="D102" i="75"/>
  <c r="B127" i="68"/>
  <c r="D146" i="68"/>
  <c r="B272" i="69"/>
  <c r="D292" i="69"/>
  <c r="F292" i="69" s="1"/>
  <c r="B226" i="65"/>
  <c r="D246" i="65" s="1"/>
  <c r="B247" i="67"/>
  <c r="D267" i="67" s="1"/>
  <c r="F267" i="67" s="1"/>
  <c r="B99" i="47"/>
  <c r="D114" i="47" s="1"/>
  <c r="B99" i="94"/>
  <c r="D114" i="94" s="1"/>
  <c r="B87" i="92"/>
  <c r="D102" i="92" s="1"/>
  <c r="B147" i="45"/>
  <c r="D166" i="45" s="1"/>
  <c r="B233" i="44"/>
  <c r="D252" i="44" s="1"/>
  <c r="B436" i="43"/>
  <c r="D455" i="43" s="1"/>
  <c r="B240" i="103"/>
  <c r="B271" i="46"/>
  <c r="D290" i="46"/>
  <c r="B139" i="40"/>
  <c r="D157" i="40"/>
  <c r="B125" i="39"/>
  <c r="D144" i="39"/>
  <c r="F144" i="39" s="1"/>
  <c r="B265" i="28"/>
  <c r="B158" i="38"/>
  <c r="D177" i="38"/>
  <c r="B129" i="37"/>
  <c r="D148" i="37"/>
  <c r="B173" i="36"/>
  <c r="D192" i="36"/>
  <c r="B133" i="35"/>
  <c r="B179" i="32"/>
  <c r="D198" i="32" s="1"/>
  <c r="B126" i="31"/>
  <c r="D145" i="31" s="1"/>
  <c r="B150" i="27"/>
  <c r="D169" i="27" s="1"/>
  <c r="B241" i="26"/>
  <c r="D260" i="26" s="1"/>
  <c r="B191" i="25"/>
  <c r="B124" i="24"/>
  <c r="D143" i="24"/>
  <c r="B211" i="23"/>
  <c r="D225" i="23"/>
  <c r="B158" i="22"/>
  <c r="D177" i="22"/>
  <c r="B145" i="21"/>
  <c r="D164" i="21"/>
  <c r="B175" i="20"/>
  <c r="D194" i="20"/>
  <c r="B259" i="19"/>
  <c r="D278" i="19"/>
  <c r="B162" i="18"/>
  <c r="D181" i="18"/>
  <c r="B220" i="17"/>
  <c r="D239" i="17"/>
  <c r="B146" i="16"/>
  <c r="D165" i="16"/>
  <c r="B342" i="15"/>
  <c r="D361" i="15"/>
  <c r="B169" i="14"/>
  <c r="B168" i="13"/>
  <c r="D187" i="13" s="1"/>
  <c r="B262" i="12"/>
  <c r="D281" i="12" s="1"/>
  <c r="B88" i="88"/>
  <c r="D102" i="88" s="1"/>
  <c r="B211" i="83"/>
  <c r="D230" i="83" s="1"/>
  <c r="B161" i="85"/>
  <c r="D181" i="85" s="1"/>
  <c r="B229" i="86"/>
  <c r="D248" i="86" s="1"/>
  <c r="B99" i="87"/>
  <c r="D113" i="87" s="1"/>
  <c r="F113" i="87"/>
  <c r="B86" i="84"/>
  <c r="D100" i="84"/>
  <c r="B99" i="89"/>
  <c r="D114" i="89"/>
  <c r="B114" i="90"/>
  <c r="D130" i="90"/>
  <c r="B98" i="99"/>
  <c r="D113" i="99"/>
  <c r="B98" i="102"/>
  <c r="D113" i="102"/>
  <c r="B97" i="114"/>
  <c r="D114" i="114"/>
  <c r="B188" i="66"/>
  <c r="D207" i="66"/>
  <c r="B194" i="62"/>
  <c r="D213" i="62"/>
  <c r="B162" i="64"/>
  <c r="D181" i="64"/>
  <c r="B162" i="63"/>
  <c r="D181" i="63"/>
  <c r="B121" i="59"/>
  <c r="D137" i="59"/>
  <c r="B262" i="61"/>
  <c r="D281" i="61"/>
  <c r="F281" i="61" s="1"/>
  <c r="B139" i="60"/>
  <c r="D158" i="60" s="1"/>
  <c r="B118" i="55"/>
  <c r="B132" i="58"/>
  <c r="D151" i="58"/>
  <c r="B177" i="57"/>
  <c r="D196" i="57"/>
  <c r="B208" i="56"/>
  <c r="D227" i="56"/>
  <c r="B120" i="51"/>
  <c r="D138" i="51"/>
  <c r="B127" i="54"/>
  <c r="D144" i="54"/>
  <c r="B240" i="53"/>
  <c r="D259" i="53"/>
  <c r="B367" i="81"/>
  <c r="D386" i="81"/>
  <c r="B342" i="80"/>
  <c r="D361" i="80"/>
  <c r="B205" i="79"/>
  <c r="D224" i="79"/>
  <c r="B152" i="86"/>
  <c r="D236" i="86"/>
  <c r="B58" i="59"/>
  <c r="B49" i="92"/>
  <c r="D95" i="92"/>
  <c r="B85" i="18"/>
  <c r="D169" i="18"/>
  <c r="F112" i="114"/>
  <c r="F111" i="114"/>
  <c r="F110" i="114"/>
  <c r="I100" i="114"/>
  <c r="F115" i="114" s="1"/>
  <c r="B36" i="114"/>
  <c r="D104" i="114" s="1"/>
  <c r="I32" i="114"/>
  <c r="I31" i="114"/>
  <c r="I30" i="114"/>
  <c r="I29" i="114"/>
  <c r="I28" i="114"/>
  <c r="I27" i="114"/>
  <c r="I26" i="114"/>
  <c r="I25" i="114"/>
  <c r="I24" i="114"/>
  <c r="I23" i="114"/>
  <c r="I22" i="114"/>
  <c r="B20" i="114"/>
  <c r="D103" i="114"/>
  <c r="I18" i="114"/>
  <c r="I10" i="114"/>
  <c r="I9" i="114"/>
  <c r="I8" i="114"/>
  <c r="I7" i="114"/>
  <c r="I6" i="114"/>
  <c r="G2" i="114"/>
  <c r="A2" i="114"/>
  <c r="I16" i="63"/>
  <c r="I17" i="63"/>
  <c r="I18" i="63"/>
  <c r="J79" i="16"/>
  <c r="I6" i="15"/>
  <c r="I7" i="15"/>
  <c r="I103" i="3"/>
  <c r="I102" i="3"/>
  <c r="I11" i="5"/>
  <c r="I12" i="5"/>
  <c r="I13" i="5"/>
  <c r="I14" i="5"/>
  <c r="I15" i="5"/>
  <c r="I16" i="5"/>
  <c r="I25" i="5"/>
  <c r="I6" i="5"/>
  <c r="I7" i="5"/>
  <c r="I8" i="5"/>
  <c r="A2" i="102"/>
  <c r="G2" i="102"/>
  <c r="I6" i="102"/>
  <c r="I7" i="102"/>
  <c r="I8" i="102"/>
  <c r="I9" i="102"/>
  <c r="I10" i="102"/>
  <c r="I11" i="102"/>
  <c r="I12" i="102"/>
  <c r="I13" i="102"/>
  <c r="I14" i="102"/>
  <c r="I15" i="102"/>
  <c r="I16" i="102"/>
  <c r="I17" i="102"/>
  <c r="B19" i="102"/>
  <c r="D104" i="102"/>
  <c r="I21" i="102"/>
  <c r="I22" i="102"/>
  <c r="I23" i="102"/>
  <c r="I24" i="102"/>
  <c r="I25" i="102"/>
  <c r="I26" i="102"/>
  <c r="I27" i="102"/>
  <c r="I28" i="102"/>
  <c r="I29" i="102"/>
  <c r="I30" i="102"/>
  <c r="I31" i="102"/>
  <c r="I32" i="102"/>
  <c r="B34" i="102"/>
  <c r="D105" i="102"/>
  <c r="I36" i="102"/>
  <c r="I37" i="102"/>
  <c r="I38" i="102"/>
  <c r="I39" i="102"/>
  <c r="I40" i="102"/>
  <c r="I41" i="102"/>
  <c r="I42" i="102"/>
  <c r="I43" i="102"/>
  <c r="I44" i="102"/>
  <c r="I45" i="102"/>
  <c r="B49" i="102"/>
  <c r="D106" i="102"/>
  <c r="I71" i="102"/>
  <c r="I72" i="102"/>
  <c r="I73" i="102"/>
  <c r="I74" i="102"/>
  <c r="I75" i="102"/>
  <c r="I76" i="102"/>
  <c r="I77" i="102"/>
  <c r="I78" i="102"/>
  <c r="I79" i="102"/>
  <c r="I80" i="102"/>
  <c r="I81" i="102"/>
  <c r="I82" i="102"/>
  <c r="B83" i="102"/>
  <c r="D108" i="102"/>
  <c r="I98" i="102"/>
  <c r="I101" i="102"/>
  <c r="F114" i="102" s="1"/>
  <c r="F110" i="102"/>
  <c r="F111" i="102"/>
  <c r="F112" i="102"/>
  <c r="A2" i="99"/>
  <c r="G2" i="99"/>
  <c r="I6" i="99"/>
  <c r="I7" i="99"/>
  <c r="I8" i="99"/>
  <c r="I9" i="99"/>
  <c r="I10" i="99"/>
  <c r="I11" i="99"/>
  <c r="I12" i="99"/>
  <c r="I13" i="99"/>
  <c r="I14" i="99"/>
  <c r="I15" i="99"/>
  <c r="I16" i="99"/>
  <c r="I17" i="99"/>
  <c r="B19" i="99"/>
  <c r="D104" i="99"/>
  <c r="I21" i="99"/>
  <c r="I22" i="99"/>
  <c r="I23" i="99"/>
  <c r="I24" i="99"/>
  <c r="I25" i="99"/>
  <c r="I26" i="99"/>
  <c r="I27" i="99"/>
  <c r="I28" i="99"/>
  <c r="I29" i="99"/>
  <c r="I30" i="99"/>
  <c r="I31" i="99"/>
  <c r="I32" i="99"/>
  <c r="B34" i="99"/>
  <c r="D105" i="99"/>
  <c r="I36" i="99"/>
  <c r="I37" i="99"/>
  <c r="I38" i="99"/>
  <c r="I39" i="99"/>
  <c r="I40" i="99"/>
  <c r="I41" i="99"/>
  <c r="I42" i="99"/>
  <c r="I43" i="99"/>
  <c r="I44" i="99"/>
  <c r="I45" i="99"/>
  <c r="I46" i="99"/>
  <c r="I47" i="99"/>
  <c r="B49" i="99"/>
  <c r="D106" i="99"/>
  <c r="I71" i="99"/>
  <c r="I72" i="99"/>
  <c r="I73" i="99"/>
  <c r="I74" i="99"/>
  <c r="I75" i="99"/>
  <c r="I76" i="99"/>
  <c r="I77" i="99"/>
  <c r="I78" i="99"/>
  <c r="I79" i="99"/>
  <c r="I80" i="99"/>
  <c r="I81" i="99"/>
  <c r="I82" i="99"/>
  <c r="B83" i="99"/>
  <c r="D108" i="99"/>
  <c r="I101" i="99"/>
  <c r="F114" i="99"/>
  <c r="F110" i="99"/>
  <c r="F111" i="99"/>
  <c r="F112" i="99"/>
  <c r="A2" i="90"/>
  <c r="G2" i="90"/>
  <c r="I6" i="90"/>
  <c r="I7" i="90"/>
  <c r="I8" i="90"/>
  <c r="I9" i="90"/>
  <c r="I10" i="90"/>
  <c r="I11" i="90"/>
  <c r="I15" i="90"/>
  <c r="I16" i="90"/>
  <c r="I17" i="90"/>
  <c r="I18" i="90"/>
  <c r="I19" i="90"/>
  <c r="B21" i="90"/>
  <c r="D120" i="90"/>
  <c r="I23" i="90"/>
  <c r="I24" i="90"/>
  <c r="I25" i="90"/>
  <c r="I26" i="90"/>
  <c r="I27" i="90"/>
  <c r="I28" i="90"/>
  <c r="I29" i="90"/>
  <c r="I30" i="90"/>
  <c r="I31" i="90"/>
  <c r="I32" i="90"/>
  <c r="I33" i="90"/>
  <c r="I34" i="90"/>
  <c r="B36" i="90"/>
  <c r="D121" i="90"/>
  <c r="B51" i="90"/>
  <c r="D122" i="90"/>
  <c r="I68" i="90"/>
  <c r="I69" i="90"/>
  <c r="I70" i="90"/>
  <c r="I71" i="90"/>
  <c r="I72" i="90"/>
  <c r="I73" i="90"/>
  <c r="I74" i="90"/>
  <c r="I75" i="90"/>
  <c r="I76" i="90"/>
  <c r="I77" i="90"/>
  <c r="I78" i="90"/>
  <c r="I79" i="90"/>
  <c r="G80" i="90"/>
  <c r="I86" i="90"/>
  <c r="I87" i="90"/>
  <c r="I88" i="90"/>
  <c r="I89" i="90"/>
  <c r="I90" i="90"/>
  <c r="I91" i="90"/>
  <c r="I92" i="90"/>
  <c r="B99" i="90"/>
  <c r="D124" i="90"/>
  <c r="I114" i="90"/>
  <c r="I117" i="90"/>
  <c r="F131" i="90" s="1"/>
  <c r="E122" i="90"/>
  <c r="F127" i="90"/>
  <c r="F128" i="90"/>
  <c r="F129" i="90"/>
  <c r="A2" i="89"/>
  <c r="G2" i="89"/>
  <c r="I6" i="89"/>
  <c r="I7" i="89"/>
  <c r="I8" i="89"/>
  <c r="I9" i="89"/>
  <c r="I10" i="89"/>
  <c r="I11" i="89"/>
  <c r="I12" i="89"/>
  <c r="I13" i="89"/>
  <c r="I14" i="89"/>
  <c r="I15" i="89"/>
  <c r="I16" i="89"/>
  <c r="B19" i="89"/>
  <c r="D105" i="89"/>
  <c r="I21" i="89"/>
  <c r="I22" i="89"/>
  <c r="I23" i="89"/>
  <c r="I24" i="89"/>
  <c r="I25" i="89"/>
  <c r="I26" i="89"/>
  <c r="I27" i="89"/>
  <c r="I28" i="89"/>
  <c r="I29" i="89"/>
  <c r="I30" i="89"/>
  <c r="I31" i="89"/>
  <c r="I32" i="89"/>
  <c r="B34" i="89"/>
  <c r="D106" i="89"/>
  <c r="B49" i="89"/>
  <c r="D107" i="89"/>
  <c r="F107" i="89" s="1"/>
  <c r="B84" i="89"/>
  <c r="D109" i="89" s="1"/>
  <c r="I99" i="89"/>
  <c r="I102" i="89"/>
  <c r="F115" i="89"/>
  <c r="F111" i="89"/>
  <c r="F112" i="89"/>
  <c r="F113" i="89"/>
  <c r="A2" i="84"/>
  <c r="G2" i="84"/>
  <c r="I6" i="84"/>
  <c r="I7" i="84"/>
  <c r="I8" i="84"/>
  <c r="I9" i="84"/>
  <c r="I10" i="84"/>
  <c r="I11" i="84"/>
  <c r="I12" i="84"/>
  <c r="I13" i="84"/>
  <c r="I14" i="84"/>
  <c r="I15" i="84"/>
  <c r="B19" i="84"/>
  <c r="D92" i="84"/>
  <c r="I21" i="84"/>
  <c r="I22" i="84"/>
  <c r="I23" i="84"/>
  <c r="I24" i="84"/>
  <c r="I25" i="84"/>
  <c r="I26" i="84"/>
  <c r="I27" i="84"/>
  <c r="I28" i="84"/>
  <c r="I29" i="84"/>
  <c r="I30" i="84"/>
  <c r="I31" i="84"/>
  <c r="I32" i="84"/>
  <c r="B34" i="84"/>
  <c r="D93" i="84"/>
  <c r="I36" i="84"/>
  <c r="I37" i="84"/>
  <c r="I38" i="84"/>
  <c r="I39" i="84"/>
  <c r="I40" i="84"/>
  <c r="I41" i="84"/>
  <c r="I42" i="84"/>
  <c r="I43" i="84"/>
  <c r="B49" i="84"/>
  <c r="D94" i="84"/>
  <c r="B83" i="84"/>
  <c r="D96" i="84"/>
  <c r="I86" i="84"/>
  <c r="I89" i="84"/>
  <c r="F101" i="84" s="1"/>
  <c r="F98" i="84"/>
  <c r="F99" i="84"/>
  <c r="A2" i="87"/>
  <c r="G2" i="87"/>
  <c r="I6" i="87"/>
  <c r="I7" i="87"/>
  <c r="I8" i="87"/>
  <c r="I9" i="87"/>
  <c r="I10" i="87"/>
  <c r="I11" i="87"/>
  <c r="I12" i="87"/>
  <c r="B20" i="87"/>
  <c r="D105" i="87" s="1"/>
  <c r="I22" i="87"/>
  <c r="I23" i="87"/>
  <c r="I24" i="87"/>
  <c r="I25" i="87"/>
  <c r="I26" i="87"/>
  <c r="B35" i="87"/>
  <c r="D106" i="87"/>
  <c r="B50" i="87"/>
  <c r="D107" i="87"/>
  <c r="B84" i="87"/>
  <c r="D109" i="87" s="1"/>
  <c r="E109" i="87"/>
  <c r="I99" i="87"/>
  <c r="I102" i="87"/>
  <c r="F114" i="87" s="1"/>
  <c r="F111" i="87"/>
  <c r="A2" i="86"/>
  <c r="G2" i="86"/>
  <c r="B25" i="86"/>
  <c r="D235" i="86"/>
  <c r="I27" i="86"/>
  <c r="I28" i="86"/>
  <c r="I188" i="86"/>
  <c r="I189" i="86"/>
  <c r="I190" i="86"/>
  <c r="I191" i="86"/>
  <c r="I192" i="86"/>
  <c r="I193" i="86"/>
  <c r="I194" i="86"/>
  <c r="I195" i="86"/>
  <c r="I196" i="86"/>
  <c r="I197" i="86"/>
  <c r="I198" i="86"/>
  <c r="I199" i="86"/>
  <c r="G200" i="86"/>
  <c r="B226" i="86"/>
  <c r="D239" i="86" s="1"/>
  <c r="F239" i="86" s="1"/>
  <c r="I229" i="86"/>
  <c r="I232" i="86"/>
  <c r="F249" i="86" s="1"/>
  <c r="F244" i="86"/>
  <c r="F245" i="86"/>
  <c r="F246" i="86"/>
  <c r="F247" i="86"/>
  <c r="A2" i="85"/>
  <c r="G2" i="85"/>
  <c r="B21" i="85"/>
  <c r="D168" i="85" s="1"/>
  <c r="I23" i="85"/>
  <c r="I24" i="85"/>
  <c r="I25" i="85"/>
  <c r="B84" i="85"/>
  <c r="D169" i="85"/>
  <c r="I120" i="85"/>
  <c r="I121" i="85"/>
  <c r="I122" i="85"/>
  <c r="I123" i="85"/>
  <c r="I124" i="85"/>
  <c r="I125" i="85"/>
  <c r="I126" i="85"/>
  <c r="I127" i="85"/>
  <c r="I128" i="85"/>
  <c r="I129" i="85"/>
  <c r="I130" i="85"/>
  <c r="I131" i="85"/>
  <c r="G132" i="85"/>
  <c r="B158" i="85"/>
  <c r="D172" i="85" s="1"/>
  <c r="I161" i="85"/>
  <c r="I164" i="85"/>
  <c r="F182" i="85"/>
  <c r="F177" i="85"/>
  <c r="F178" i="85"/>
  <c r="F179" i="85"/>
  <c r="F180" i="85"/>
  <c r="A2" i="83"/>
  <c r="G2" i="83"/>
  <c r="B23" i="83"/>
  <c r="D217" i="83"/>
  <c r="I170" i="83"/>
  <c r="I171" i="83"/>
  <c r="I172" i="83"/>
  <c r="I173" i="83"/>
  <c r="I174" i="83"/>
  <c r="I175" i="83"/>
  <c r="I176" i="83"/>
  <c r="I177" i="83"/>
  <c r="I178" i="83"/>
  <c r="I179" i="83"/>
  <c r="I180" i="83"/>
  <c r="I181" i="83"/>
  <c r="G182" i="83"/>
  <c r="B208" i="83"/>
  <c r="D221" i="83"/>
  <c r="I211" i="83"/>
  <c r="I214" i="83"/>
  <c r="F231" i="83"/>
  <c r="E219" i="83"/>
  <c r="E221" i="83"/>
  <c r="F226" i="83"/>
  <c r="F227" i="83"/>
  <c r="F228" i="83"/>
  <c r="F229" i="83"/>
  <c r="A2" i="88"/>
  <c r="G2" i="88"/>
  <c r="I6" i="88"/>
  <c r="I7" i="88"/>
  <c r="I8" i="88"/>
  <c r="I12" i="88"/>
  <c r="I13" i="88"/>
  <c r="I14" i="88"/>
  <c r="I15" i="88"/>
  <c r="I16" i="88"/>
  <c r="I17" i="88"/>
  <c r="I18" i="88"/>
  <c r="I19" i="88"/>
  <c r="B21" i="88"/>
  <c r="D94" i="88"/>
  <c r="I23" i="88"/>
  <c r="I24" i="88"/>
  <c r="I25" i="88"/>
  <c r="I26" i="88"/>
  <c r="I27" i="88"/>
  <c r="I28" i="88"/>
  <c r="I29" i="88"/>
  <c r="I30" i="88"/>
  <c r="I31" i="88"/>
  <c r="I32" i="88"/>
  <c r="I33" i="88"/>
  <c r="I34" i="88"/>
  <c r="B36" i="88"/>
  <c r="D95" i="88" s="1"/>
  <c r="B51" i="88"/>
  <c r="D96" i="88"/>
  <c r="B85" i="88"/>
  <c r="D98" i="88" s="1"/>
  <c r="I88" i="88"/>
  <c r="I91" i="88"/>
  <c r="F103" i="88"/>
  <c r="F100" i="88"/>
  <c r="F99" i="88"/>
  <c r="A2" i="82"/>
  <c r="G2" i="82"/>
  <c r="B99" i="82"/>
  <c r="D363" i="82"/>
  <c r="I304" i="82"/>
  <c r="I305" i="82"/>
  <c r="I306" i="82"/>
  <c r="I307" i="82"/>
  <c r="I308" i="82"/>
  <c r="I309" i="82"/>
  <c r="I310" i="82"/>
  <c r="I311" i="82"/>
  <c r="I312" i="82"/>
  <c r="I313" i="82"/>
  <c r="I314" i="82"/>
  <c r="I315" i="82"/>
  <c r="G316" i="82"/>
  <c r="B342" i="82"/>
  <c r="D367" i="82"/>
  <c r="I357" i="82"/>
  <c r="I360" i="82"/>
  <c r="F377" i="82"/>
  <c r="E367" i="82"/>
  <c r="F372" i="82"/>
  <c r="F373" i="82"/>
  <c r="F374" i="82"/>
  <c r="F375" i="82"/>
  <c r="A2" i="81"/>
  <c r="G2" i="81"/>
  <c r="I6" i="81"/>
  <c r="B133" i="81"/>
  <c r="D373" i="81" s="1"/>
  <c r="D374" i="81"/>
  <c r="I326" i="81"/>
  <c r="I327" i="81"/>
  <c r="I328" i="81"/>
  <c r="I329" i="81"/>
  <c r="I330" i="81"/>
  <c r="I331" i="81"/>
  <c r="I332" i="81"/>
  <c r="I333" i="81"/>
  <c r="I334" i="81"/>
  <c r="I335" i="81"/>
  <c r="I336" i="81"/>
  <c r="I337" i="81"/>
  <c r="G338" i="81"/>
  <c r="B364" i="81"/>
  <c r="D377" i="81" s="1"/>
  <c r="I367" i="81"/>
  <c r="I370" i="81"/>
  <c r="F387" i="81" s="1"/>
  <c r="F382" i="81"/>
  <c r="F383" i="81"/>
  <c r="F384" i="81"/>
  <c r="F385" i="81"/>
  <c r="A2" i="80"/>
  <c r="G2" i="80"/>
  <c r="B31" i="80"/>
  <c r="D348" i="80" s="1"/>
  <c r="I301" i="80"/>
  <c r="I302" i="80"/>
  <c r="I303" i="80"/>
  <c r="I304" i="80"/>
  <c r="I305" i="80"/>
  <c r="I306" i="80"/>
  <c r="I307" i="80"/>
  <c r="I308" i="80"/>
  <c r="I309" i="80"/>
  <c r="I310" i="80"/>
  <c r="I311" i="80"/>
  <c r="I312" i="80"/>
  <c r="G313" i="80"/>
  <c r="B339" i="80"/>
  <c r="D352" i="80" s="1"/>
  <c r="I342" i="80"/>
  <c r="I345" i="80"/>
  <c r="F362" i="80"/>
  <c r="F357" i="80"/>
  <c r="F358" i="80"/>
  <c r="F359" i="80"/>
  <c r="F360" i="80"/>
  <c r="A2" i="79"/>
  <c r="G2" i="79"/>
  <c r="B22" i="79"/>
  <c r="D211" i="79"/>
  <c r="B128" i="79"/>
  <c r="D212" i="79" s="1"/>
  <c r="I164" i="79"/>
  <c r="I165" i="79"/>
  <c r="I166" i="79"/>
  <c r="I167" i="79"/>
  <c r="I168" i="79"/>
  <c r="I169" i="79"/>
  <c r="I170" i="79"/>
  <c r="I171" i="79"/>
  <c r="I172" i="79"/>
  <c r="I173" i="79"/>
  <c r="I174" i="79"/>
  <c r="I175" i="79"/>
  <c r="G176" i="79"/>
  <c r="B202" i="79"/>
  <c r="D215" i="79"/>
  <c r="E215" i="79"/>
  <c r="I205" i="79"/>
  <c r="I208" i="79"/>
  <c r="F225" i="79"/>
  <c r="F220" i="79"/>
  <c r="F221" i="79"/>
  <c r="F222" i="79"/>
  <c r="F223" i="79"/>
  <c r="A2" i="78"/>
  <c r="G2" i="78"/>
  <c r="B31" i="78"/>
  <c r="D169" i="78"/>
  <c r="E171" i="78"/>
  <c r="B160" i="78"/>
  <c r="D173" i="78"/>
  <c r="I163" i="78"/>
  <c r="F177" i="78" s="1"/>
  <c r="I166" i="78"/>
  <c r="F178" i="78"/>
  <c r="F175" i="78"/>
  <c r="F174" i="78" s="1"/>
  <c r="F176" i="78"/>
  <c r="C179" i="78"/>
  <c r="A2" i="77"/>
  <c r="G2" i="77"/>
  <c r="B180" i="77"/>
  <c r="D261" i="77"/>
  <c r="I216" i="77"/>
  <c r="I217" i="77"/>
  <c r="I218" i="77"/>
  <c r="I219" i="77"/>
  <c r="I220" i="77"/>
  <c r="I221" i="77"/>
  <c r="I222" i="77"/>
  <c r="I223" i="77"/>
  <c r="I224" i="77"/>
  <c r="I225" i="77"/>
  <c r="I226" i="77"/>
  <c r="I227" i="77"/>
  <c r="G228" i="77"/>
  <c r="B251" i="77"/>
  <c r="D264" i="77"/>
  <c r="I254" i="77"/>
  <c r="I257" i="77"/>
  <c r="F273" i="77" s="1"/>
  <c r="F268" i="77"/>
  <c r="F269" i="77"/>
  <c r="F270" i="77"/>
  <c r="F271" i="77"/>
  <c r="A2" i="76"/>
  <c r="G2" i="76"/>
  <c r="B19" i="76"/>
  <c r="D111" i="76" s="1"/>
  <c r="B34" i="76"/>
  <c r="D112" i="76"/>
  <c r="I71" i="76"/>
  <c r="I72" i="76"/>
  <c r="I73" i="76"/>
  <c r="I74" i="76"/>
  <c r="I75" i="76"/>
  <c r="I76" i="76"/>
  <c r="I77" i="76"/>
  <c r="I78" i="76"/>
  <c r="I79" i="76"/>
  <c r="I80" i="76"/>
  <c r="I81" i="76"/>
  <c r="I82" i="76"/>
  <c r="G83" i="76"/>
  <c r="I102" i="76"/>
  <c r="E115" i="76"/>
  <c r="B102" i="76"/>
  <c r="D115" i="76"/>
  <c r="I105" i="76"/>
  <c r="I108" i="76"/>
  <c r="F122" i="76"/>
  <c r="F118" i="76"/>
  <c r="F119" i="76"/>
  <c r="F120" i="76"/>
  <c r="A2" i="75"/>
  <c r="G2" i="75"/>
  <c r="B19" i="75"/>
  <c r="D93" i="75"/>
  <c r="I21" i="75"/>
  <c r="I22" i="75"/>
  <c r="I23" i="75"/>
  <c r="I24" i="75"/>
  <c r="I25" i="75"/>
  <c r="B34" i="75"/>
  <c r="D94" i="75" s="1"/>
  <c r="B49" i="75"/>
  <c r="D95" i="75"/>
  <c r="B84" i="75"/>
  <c r="D97" i="75" s="1"/>
  <c r="I87" i="75"/>
  <c r="I90" i="75"/>
  <c r="F103" i="75" s="1"/>
  <c r="F99" i="75"/>
  <c r="F100" i="75"/>
  <c r="A2" i="74"/>
  <c r="G2" i="74"/>
  <c r="I6" i="74"/>
  <c r="I7" i="74"/>
  <c r="I14" i="74"/>
  <c r="I15" i="74"/>
  <c r="I16" i="74"/>
  <c r="I21" i="74"/>
  <c r="I22" i="74"/>
  <c r="B24" i="74"/>
  <c r="D131" i="74" s="1"/>
  <c r="B49" i="74"/>
  <c r="D132" i="74"/>
  <c r="I85" i="74"/>
  <c r="I86" i="74"/>
  <c r="I87" i="74"/>
  <c r="I88" i="74"/>
  <c r="I89" i="74"/>
  <c r="I90" i="74"/>
  <c r="I91" i="74"/>
  <c r="I92" i="74"/>
  <c r="I93" i="74"/>
  <c r="I94" i="74"/>
  <c r="I95" i="74"/>
  <c r="I96" i="74"/>
  <c r="G97" i="74"/>
  <c r="B122" i="74"/>
  <c r="D135" i="74"/>
  <c r="I128" i="74"/>
  <c r="F144" i="74"/>
  <c r="F140" i="74"/>
  <c r="F141" i="74"/>
  <c r="F142" i="74"/>
  <c r="D143" i="74"/>
  <c r="A2" i="73"/>
  <c r="G2" i="73"/>
  <c r="I6" i="73"/>
  <c r="B21" i="73"/>
  <c r="D111" i="73" s="1"/>
  <c r="B43" i="73"/>
  <c r="D112" i="73"/>
  <c r="B102" i="73"/>
  <c r="D115" i="73" s="1"/>
  <c r="D121" i="73"/>
  <c r="I108" i="73"/>
  <c r="F122" i="73" s="1"/>
  <c r="F119" i="73"/>
  <c r="F120" i="73"/>
  <c r="A2" i="72"/>
  <c r="G2" i="72"/>
  <c r="I6" i="72"/>
  <c r="D116" i="72"/>
  <c r="B42" i="72"/>
  <c r="D117" i="72" s="1"/>
  <c r="B95" i="72"/>
  <c r="D120" i="72"/>
  <c r="I113" i="72"/>
  <c r="F125" i="72" s="1"/>
  <c r="F122" i="72"/>
  <c r="A2" i="71"/>
  <c r="G2" i="71"/>
  <c r="I6" i="71"/>
  <c r="I7" i="71"/>
  <c r="I8" i="71"/>
  <c r="I9" i="71"/>
  <c r="I10" i="71"/>
  <c r="I11" i="71"/>
  <c r="I12" i="71"/>
  <c r="I13" i="71"/>
  <c r="I14" i="71"/>
  <c r="I15" i="71"/>
  <c r="I16" i="71"/>
  <c r="I17" i="71"/>
  <c r="B19" i="71"/>
  <c r="D139" i="71" s="1"/>
  <c r="I21" i="71"/>
  <c r="I22" i="71"/>
  <c r="I23" i="71"/>
  <c r="I60" i="71"/>
  <c r="B62" i="71"/>
  <c r="D140" i="71"/>
  <c r="I99" i="71"/>
  <c r="I100" i="71"/>
  <c r="I101" i="71"/>
  <c r="I102" i="71"/>
  <c r="I103" i="71"/>
  <c r="I104" i="71"/>
  <c r="I105" i="71"/>
  <c r="I106" i="71"/>
  <c r="I107" i="71"/>
  <c r="I108" i="71"/>
  <c r="I109" i="71"/>
  <c r="I110" i="71"/>
  <c r="G111" i="71"/>
  <c r="B130" i="71"/>
  <c r="D143" i="71"/>
  <c r="I136" i="71"/>
  <c r="F150" i="71" s="1"/>
  <c r="F146" i="71"/>
  <c r="F148" i="71"/>
  <c r="A2" i="70"/>
  <c r="G2" i="70"/>
  <c r="B19" i="70"/>
  <c r="D129" i="70"/>
  <c r="B52" i="70"/>
  <c r="D130" i="70" s="1"/>
  <c r="I89" i="70"/>
  <c r="I90" i="70"/>
  <c r="I91" i="70"/>
  <c r="I92" i="70"/>
  <c r="I93" i="70"/>
  <c r="I94" i="70"/>
  <c r="I95" i="70"/>
  <c r="I96" i="70"/>
  <c r="I97" i="70"/>
  <c r="I98" i="70"/>
  <c r="I99" i="70"/>
  <c r="I100" i="70"/>
  <c r="G101" i="70"/>
  <c r="B120" i="70"/>
  <c r="D133" i="70"/>
  <c r="D139" i="70"/>
  <c r="F139" i="70" s="1"/>
  <c r="I123" i="70"/>
  <c r="I126" i="70"/>
  <c r="F140" i="70"/>
  <c r="F136" i="70"/>
  <c r="F138" i="70"/>
  <c r="A2" i="68"/>
  <c r="G2" i="68"/>
  <c r="B19" i="68"/>
  <c r="D133" i="68"/>
  <c r="B50" i="68"/>
  <c r="D134" i="68"/>
  <c r="I86" i="68"/>
  <c r="I87" i="68"/>
  <c r="I88" i="68"/>
  <c r="I89" i="68"/>
  <c r="I90" i="68"/>
  <c r="I91" i="68"/>
  <c r="I92" i="68"/>
  <c r="I93" i="68"/>
  <c r="I94" i="68"/>
  <c r="I95" i="68"/>
  <c r="I96" i="68"/>
  <c r="I97" i="68"/>
  <c r="G98" i="68"/>
  <c r="B124" i="68"/>
  <c r="D137" i="68"/>
  <c r="I127" i="68"/>
  <c r="I130" i="68"/>
  <c r="F147" i="68"/>
  <c r="F142" i="68"/>
  <c r="F143" i="68"/>
  <c r="F144" i="68"/>
  <c r="F145" i="68"/>
  <c r="A2" i="69"/>
  <c r="G2" i="69"/>
  <c r="B55" i="69"/>
  <c r="D278" i="69"/>
  <c r="I63" i="69"/>
  <c r="B180" i="69"/>
  <c r="D279" i="69" s="1"/>
  <c r="I182" i="69"/>
  <c r="I183" i="69"/>
  <c r="I184" i="69"/>
  <c r="I185" i="69"/>
  <c r="I186" i="69"/>
  <c r="I187" i="69"/>
  <c r="I188" i="69"/>
  <c r="I189" i="69"/>
  <c r="I190" i="69"/>
  <c r="I191" i="69"/>
  <c r="I216" i="69"/>
  <c r="I217" i="69"/>
  <c r="I218" i="69"/>
  <c r="I219" i="69"/>
  <c r="I220" i="69"/>
  <c r="I221" i="69"/>
  <c r="I222" i="69"/>
  <c r="I223" i="69"/>
  <c r="I224" i="69"/>
  <c r="I225" i="69"/>
  <c r="I226" i="69"/>
  <c r="I227" i="69"/>
  <c r="G228" i="69"/>
  <c r="D291" i="69"/>
  <c r="I257" i="69"/>
  <c r="I272" i="69"/>
  <c r="I275" i="69"/>
  <c r="F293" i="69" s="1"/>
  <c r="F287" i="69"/>
  <c r="F288" i="69"/>
  <c r="F289" i="69"/>
  <c r="F290" i="69"/>
  <c r="A2" i="65"/>
  <c r="G2" i="65"/>
  <c r="B55" i="65"/>
  <c r="D232" i="65" s="1"/>
  <c r="B133" i="65"/>
  <c r="D233" i="65"/>
  <c r="I170" i="65"/>
  <c r="I171" i="65"/>
  <c r="I172" i="65"/>
  <c r="I173" i="65"/>
  <c r="I174" i="65"/>
  <c r="I175" i="65"/>
  <c r="I176" i="65"/>
  <c r="I177" i="65"/>
  <c r="I178" i="65"/>
  <c r="I179" i="65"/>
  <c r="I180" i="65"/>
  <c r="I181" i="65"/>
  <c r="G182" i="65"/>
  <c r="B208" i="65"/>
  <c r="D236" i="65"/>
  <c r="I211" i="65"/>
  <c r="I226" i="65"/>
  <c r="I229" i="65"/>
  <c r="F247" i="65"/>
  <c r="F241" i="65"/>
  <c r="F242" i="65"/>
  <c r="F243" i="65"/>
  <c r="F244" i="65"/>
  <c r="C248" i="65"/>
  <c r="A2" i="67"/>
  <c r="G2" i="67"/>
  <c r="B71" i="67"/>
  <c r="D253" i="67"/>
  <c r="B152" i="67"/>
  <c r="D254" i="67"/>
  <c r="I191" i="67"/>
  <c r="I192" i="67"/>
  <c r="I193" i="67"/>
  <c r="I194" i="67"/>
  <c r="I195" i="67"/>
  <c r="I196" i="67"/>
  <c r="I197" i="67"/>
  <c r="I198" i="67"/>
  <c r="I199" i="67"/>
  <c r="I200" i="67"/>
  <c r="I201" i="67"/>
  <c r="I202" i="67"/>
  <c r="G203" i="67"/>
  <c r="B229" i="67"/>
  <c r="D257" i="67" s="1"/>
  <c r="I232" i="67"/>
  <c r="I250" i="67"/>
  <c r="F268" i="67" s="1"/>
  <c r="F262" i="67"/>
  <c r="F263" i="67"/>
  <c r="F264" i="67"/>
  <c r="F265" i="67"/>
  <c r="A2" i="66"/>
  <c r="G2" i="66"/>
  <c r="B29" i="66"/>
  <c r="D194" i="66" s="1"/>
  <c r="B111" i="66"/>
  <c r="D195" i="66"/>
  <c r="I147" i="66"/>
  <c r="I148" i="66"/>
  <c r="I149" i="66"/>
  <c r="I150" i="66"/>
  <c r="I151" i="66"/>
  <c r="I152" i="66"/>
  <c r="I153" i="66"/>
  <c r="I154" i="66"/>
  <c r="I155" i="66"/>
  <c r="I156" i="66"/>
  <c r="I157" i="66"/>
  <c r="I158" i="66"/>
  <c r="G159" i="66"/>
  <c r="I172" i="66"/>
  <c r="I173" i="66"/>
  <c r="I174" i="66"/>
  <c r="I175" i="66"/>
  <c r="I176" i="66"/>
  <c r="I177" i="66"/>
  <c r="I178" i="66"/>
  <c r="I179" i="66"/>
  <c r="B185" i="66"/>
  <c r="D198" i="66"/>
  <c r="I188" i="66"/>
  <c r="I191" i="66"/>
  <c r="F208" i="66" s="1"/>
  <c r="F203" i="66"/>
  <c r="F204" i="66"/>
  <c r="F205" i="66"/>
  <c r="F206" i="66"/>
  <c r="A2" i="62"/>
  <c r="G2" i="62"/>
  <c r="B27" i="62"/>
  <c r="D200" i="62" s="1"/>
  <c r="B117" i="62"/>
  <c r="D201" i="62"/>
  <c r="I153" i="62"/>
  <c r="I154" i="62"/>
  <c r="I155" i="62"/>
  <c r="I156" i="62"/>
  <c r="I157" i="62"/>
  <c r="I158" i="62"/>
  <c r="I159" i="62"/>
  <c r="I160" i="62"/>
  <c r="I161" i="62"/>
  <c r="I162" i="62"/>
  <c r="I163" i="62"/>
  <c r="I164" i="62"/>
  <c r="G165" i="62"/>
  <c r="B191" i="62"/>
  <c r="D204" i="62"/>
  <c r="I194" i="62"/>
  <c r="I197" i="62"/>
  <c r="F214" i="62" s="1"/>
  <c r="F209" i="62"/>
  <c r="F210" i="62"/>
  <c r="F211" i="62"/>
  <c r="F212" i="62"/>
  <c r="A2" i="64"/>
  <c r="G2" i="64"/>
  <c r="I6" i="64"/>
  <c r="I7" i="64"/>
  <c r="I9" i="64"/>
  <c r="I10" i="64"/>
  <c r="B46" i="64"/>
  <c r="D168" i="64" s="1"/>
  <c r="I48" i="64"/>
  <c r="I49" i="64"/>
  <c r="B73" i="64"/>
  <c r="D169" i="64" s="1"/>
  <c r="I109" i="64"/>
  <c r="I110" i="64"/>
  <c r="I111" i="64"/>
  <c r="I112" i="64"/>
  <c r="I113" i="64"/>
  <c r="I114" i="64"/>
  <c r="I115" i="64"/>
  <c r="I116" i="64"/>
  <c r="I117" i="64"/>
  <c r="I118" i="64"/>
  <c r="I119" i="64"/>
  <c r="I120" i="64"/>
  <c r="G121" i="64"/>
  <c r="B147" i="64"/>
  <c r="D172" i="64"/>
  <c r="I162" i="64"/>
  <c r="I165" i="64"/>
  <c r="F182" i="64"/>
  <c r="F177" i="64"/>
  <c r="F178" i="64"/>
  <c r="F179" i="64"/>
  <c r="F180" i="64"/>
  <c r="A2" i="63"/>
  <c r="G2" i="63"/>
  <c r="I7" i="63"/>
  <c r="I10" i="63"/>
  <c r="I11" i="63"/>
  <c r="I12" i="63"/>
  <c r="I13" i="63"/>
  <c r="I14" i="63"/>
  <c r="I15" i="63"/>
  <c r="B66" i="63"/>
  <c r="D168" i="63"/>
  <c r="B85" i="63"/>
  <c r="D169" i="63"/>
  <c r="I121" i="63"/>
  <c r="I122" i="63"/>
  <c r="I123" i="63"/>
  <c r="I124" i="63"/>
  <c r="I125" i="63"/>
  <c r="I126" i="63"/>
  <c r="I127" i="63"/>
  <c r="I128" i="63"/>
  <c r="I129" i="63"/>
  <c r="I130" i="63"/>
  <c r="I131" i="63"/>
  <c r="I132" i="63"/>
  <c r="G133" i="63"/>
  <c r="B159" i="63"/>
  <c r="D172" i="63"/>
  <c r="I162" i="63"/>
  <c r="I165" i="63"/>
  <c r="F182" i="63"/>
  <c r="F177" i="63"/>
  <c r="F178" i="63"/>
  <c r="F179" i="63"/>
  <c r="F180" i="63"/>
  <c r="A2" i="59"/>
  <c r="G2" i="59"/>
  <c r="D127" i="59"/>
  <c r="B43" i="59"/>
  <c r="D128" i="59"/>
  <c r="I75" i="59"/>
  <c r="I76" i="59"/>
  <c r="I77" i="59"/>
  <c r="I78" i="59"/>
  <c r="I79" i="59"/>
  <c r="I80" i="59"/>
  <c r="I81" i="59"/>
  <c r="I82" i="59"/>
  <c r="I83" i="59"/>
  <c r="I84" i="59"/>
  <c r="I85" i="59"/>
  <c r="I86" i="59"/>
  <c r="G87" i="59"/>
  <c r="B106" i="59"/>
  <c r="D131" i="59"/>
  <c r="I121" i="59"/>
  <c r="I124" i="59"/>
  <c r="F138" i="59" s="1"/>
  <c r="F134" i="59"/>
  <c r="F135" i="59"/>
  <c r="F136" i="59"/>
  <c r="A2" i="61"/>
  <c r="G2" i="61"/>
  <c r="B48" i="61"/>
  <c r="D268" i="61"/>
  <c r="I50" i="61"/>
  <c r="I221" i="61"/>
  <c r="I222" i="61"/>
  <c r="I223" i="61"/>
  <c r="I224" i="61"/>
  <c r="I225" i="61"/>
  <c r="I226" i="61"/>
  <c r="I227" i="61"/>
  <c r="I228" i="61"/>
  <c r="I229" i="61"/>
  <c r="I230" i="61"/>
  <c r="I231" i="61"/>
  <c r="I232" i="61"/>
  <c r="G233" i="61"/>
  <c r="B259" i="61"/>
  <c r="D272" i="61"/>
  <c r="I262" i="61"/>
  <c r="I265" i="61"/>
  <c r="F282" i="61"/>
  <c r="F277" i="61"/>
  <c r="F278" i="61"/>
  <c r="F279" i="61"/>
  <c r="F280" i="61"/>
  <c r="A2" i="60"/>
  <c r="G2" i="60"/>
  <c r="B40" i="60"/>
  <c r="D145" i="60"/>
  <c r="B62" i="60"/>
  <c r="D146" i="60" s="1"/>
  <c r="I64" i="60"/>
  <c r="I65" i="60"/>
  <c r="I66" i="60"/>
  <c r="I67" i="60"/>
  <c r="I68" i="60"/>
  <c r="I98" i="60"/>
  <c r="I99" i="60"/>
  <c r="I100" i="60"/>
  <c r="I101" i="60"/>
  <c r="I102" i="60"/>
  <c r="I103" i="60"/>
  <c r="I104" i="60"/>
  <c r="I105" i="60"/>
  <c r="I106" i="60"/>
  <c r="I107" i="60"/>
  <c r="I108" i="60"/>
  <c r="I109" i="60"/>
  <c r="G110" i="60"/>
  <c r="I123" i="60"/>
  <c r="I124" i="60"/>
  <c r="I125" i="60"/>
  <c r="I126" i="60"/>
  <c r="I127" i="60"/>
  <c r="I128" i="60"/>
  <c r="I129" i="60"/>
  <c r="I130" i="60"/>
  <c r="I131" i="60"/>
  <c r="I132" i="60"/>
  <c r="B136" i="60"/>
  <c r="D149" i="60"/>
  <c r="I139" i="60"/>
  <c r="I142" i="60"/>
  <c r="F159" i="60"/>
  <c r="F154" i="60"/>
  <c r="F155" i="60"/>
  <c r="F156" i="60"/>
  <c r="F157" i="60"/>
  <c r="A2" i="55"/>
  <c r="G2" i="55"/>
  <c r="I6" i="55"/>
  <c r="B26" i="55"/>
  <c r="D124" i="55"/>
  <c r="B41" i="55"/>
  <c r="D125" i="55" s="1"/>
  <c r="I43" i="55"/>
  <c r="I44" i="55"/>
  <c r="I45" i="55"/>
  <c r="I46" i="55"/>
  <c r="I47" i="55"/>
  <c r="I48" i="55"/>
  <c r="I49" i="55"/>
  <c r="I50" i="55"/>
  <c r="I51" i="55"/>
  <c r="I77" i="55"/>
  <c r="I78" i="55"/>
  <c r="I79" i="55"/>
  <c r="I80" i="55"/>
  <c r="I81" i="55"/>
  <c r="I82" i="55"/>
  <c r="I83" i="55"/>
  <c r="I84" i="55"/>
  <c r="I85" i="55"/>
  <c r="I86" i="55"/>
  <c r="I87" i="55"/>
  <c r="I88" i="55"/>
  <c r="G89" i="55"/>
  <c r="I102" i="55"/>
  <c r="I103" i="55"/>
  <c r="I104" i="55"/>
  <c r="I105" i="55"/>
  <c r="I106" i="55"/>
  <c r="I107" i="55"/>
  <c r="I108" i="55"/>
  <c r="I109" i="55"/>
  <c r="I110" i="55"/>
  <c r="I111" i="55"/>
  <c r="B115" i="55"/>
  <c r="D128" i="55"/>
  <c r="I118" i="55"/>
  <c r="I121" i="55"/>
  <c r="F138" i="55"/>
  <c r="F133" i="55"/>
  <c r="F134" i="55"/>
  <c r="F135" i="55"/>
  <c r="F136" i="55"/>
  <c r="D137" i="55"/>
  <c r="A2" i="58"/>
  <c r="G2" i="58"/>
  <c r="I6" i="58"/>
  <c r="I7" i="58"/>
  <c r="I8" i="58"/>
  <c r="I9" i="58"/>
  <c r="I10" i="58"/>
  <c r="I11" i="58"/>
  <c r="I12" i="58"/>
  <c r="I13" i="58"/>
  <c r="I14" i="58"/>
  <c r="B28" i="58"/>
  <c r="D138" i="58" s="1"/>
  <c r="B43" i="58"/>
  <c r="D139" i="58"/>
  <c r="I45" i="58"/>
  <c r="I46" i="58"/>
  <c r="I47" i="58"/>
  <c r="I48" i="58"/>
  <c r="I49" i="58"/>
  <c r="I50" i="58"/>
  <c r="I51" i="58"/>
  <c r="I79" i="58"/>
  <c r="I80" i="58"/>
  <c r="I81" i="58"/>
  <c r="I82" i="58"/>
  <c r="I83" i="58"/>
  <c r="I84" i="58"/>
  <c r="I85" i="58"/>
  <c r="I86" i="58"/>
  <c r="I87" i="58"/>
  <c r="I88" i="58"/>
  <c r="I89" i="58"/>
  <c r="I90" i="58"/>
  <c r="G91" i="58"/>
  <c r="I104" i="58"/>
  <c r="I105" i="58"/>
  <c r="I106" i="58"/>
  <c r="I107" i="58"/>
  <c r="I108" i="58"/>
  <c r="I109" i="58"/>
  <c r="I110" i="58"/>
  <c r="I111" i="58"/>
  <c r="B117" i="58"/>
  <c r="D142" i="58" s="1"/>
  <c r="I132" i="58"/>
  <c r="I135" i="58"/>
  <c r="F152" i="58"/>
  <c r="F147" i="58"/>
  <c r="F148" i="58"/>
  <c r="F149" i="58"/>
  <c r="F150" i="58"/>
  <c r="A2" i="57"/>
  <c r="G2" i="57"/>
  <c r="I6" i="57"/>
  <c r="I7" i="57"/>
  <c r="I8" i="57"/>
  <c r="I9" i="57"/>
  <c r="I25" i="57"/>
  <c r="I79" i="57"/>
  <c r="B81" i="57"/>
  <c r="D183" i="57" s="1"/>
  <c r="I83" i="57"/>
  <c r="I84" i="57"/>
  <c r="I85" i="57"/>
  <c r="I86" i="57"/>
  <c r="I87" i="57"/>
  <c r="I88" i="57"/>
  <c r="I89" i="57"/>
  <c r="I91" i="57"/>
  <c r="B100" i="57"/>
  <c r="D184" i="57"/>
  <c r="I102" i="57"/>
  <c r="I103" i="57"/>
  <c r="I104" i="57"/>
  <c r="I105" i="57"/>
  <c r="I106" i="57"/>
  <c r="I107" i="57"/>
  <c r="I108" i="57"/>
  <c r="I109" i="57"/>
  <c r="I136" i="57"/>
  <c r="I137" i="57"/>
  <c r="I138" i="57"/>
  <c r="I139" i="57"/>
  <c r="I140" i="57"/>
  <c r="I141" i="57"/>
  <c r="I142" i="57"/>
  <c r="I143" i="57"/>
  <c r="I144" i="57"/>
  <c r="I145" i="57"/>
  <c r="I146" i="57"/>
  <c r="I147" i="57"/>
  <c r="G148" i="57"/>
  <c r="I161" i="57"/>
  <c r="I162" i="57"/>
  <c r="I163" i="57"/>
  <c r="I164" i="57"/>
  <c r="I165" i="57"/>
  <c r="I166" i="57"/>
  <c r="B174" i="57"/>
  <c r="D187" i="57"/>
  <c r="I177" i="57"/>
  <c r="I180" i="57"/>
  <c r="F197" i="57"/>
  <c r="F192" i="57"/>
  <c r="F193" i="57"/>
  <c r="F194" i="57"/>
  <c r="F195" i="57"/>
  <c r="A2" i="56"/>
  <c r="G2" i="56"/>
  <c r="I6" i="56"/>
  <c r="B88" i="56"/>
  <c r="D214" i="56"/>
  <c r="I94" i="56"/>
  <c r="I95" i="56"/>
  <c r="B131" i="56"/>
  <c r="D215" i="56"/>
  <c r="I167" i="56"/>
  <c r="I168" i="56"/>
  <c r="I169" i="56"/>
  <c r="I170" i="56"/>
  <c r="I171" i="56"/>
  <c r="I172" i="56"/>
  <c r="I173" i="56"/>
  <c r="I174" i="56"/>
  <c r="I175" i="56"/>
  <c r="I176" i="56"/>
  <c r="I177" i="56"/>
  <c r="I178" i="56"/>
  <c r="G179" i="56"/>
  <c r="B205" i="56"/>
  <c r="D218" i="56"/>
  <c r="I208" i="56"/>
  <c r="I211" i="56"/>
  <c r="F228" i="56"/>
  <c r="F223" i="56"/>
  <c r="F224" i="56"/>
  <c r="F225" i="56"/>
  <c r="F226" i="56"/>
  <c r="A2" i="51"/>
  <c r="G2" i="51"/>
  <c r="B21" i="51"/>
  <c r="D126" i="51"/>
  <c r="B46" i="51"/>
  <c r="D127" i="51"/>
  <c r="I48" i="51"/>
  <c r="I49" i="51"/>
  <c r="I50" i="51"/>
  <c r="I51" i="51"/>
  <c r="I52" i="51"/>
  <c r="I53" i="51"/>
  <c r="I82" i="51"/>
  <c r="I83" i="51"/>
  <c r="I84" i="51"/>
  <c r="I85" i="51"/>
  <c r="I86" i="51"/>
  <c r="I87" i="51"/>
  <c r="I88" i="51"/>
  <c r="I89" i="51"/>
  <c r="I90" i="51"/>
  <c r="I91" i="51"/>
  <c r="I92" i="51"/>
  <c r="I93" i="51"/>
  <c r="G94" i="51"/>
  <c r="I104" i="51"/>
  <c r="I105" i="51"/>
  <c r="I106" i="51"/>
  <c r="I107" i="51"/>
  <c r="I108" i="51"/>
  <c r="I109" i="51"/>
  <c r="I110" i="51"/>
  <c r="B117" i="51"/>
  <c r="D130" i="51"/>
  <c r="I120" i="51"/>
  <c r="I123" i="51"/>
  <c r="F139" i="51"/>
  <c r="F134" i="51"/>
  <c r="F135" i="51"/>
  <c r="F136" i="51"/>
  <c r="F137" i="51"/>
  <c r="A2" i="54"/>
  <c r="G2" i="54"/>
  <c r="B23" i="54"/>
  <c r="D133" i="54"/>
  <c r="B56" i="54"/>
  <c r="D134" i="54" s="1"/>
  <c r="I58" i="54"/>
  <c r="I59" i="54"/>
  <c r="I60" i="54"/>
  <c r="I61" i="54"/>
  <c r="I62" i="54"/>
  <c r="I63" i="54"/>
  <c r="I64" i="54"/>
  <c r="I92" i="54"/>
  <c r="I93" i="54"/>
  <c r="I94" i="54"/>
  <c r="I95" i="54"/>
  <c r="I96" i="54"/>
  <c r="I97" i="54"/>
  <c r="I98" i="54"/>
  <c r="I99" i="54"/>
  <c r="I100" i="54"/>
  <c r="I101" i="54"/>
  <c r="I102" i="54"/>
  <c r="I103" i="54"/>
  <c r="G104" i="54"/>
  <c r="I111" i="54"/>
  <c r="I112" i="54"/>
  <c r="I113" i="54"/>
  <c r="I114" i="54"/>
  <c r="I115" i="54"/>
  <c r="I116" i="54"/>
  <c r="I117" i="54"/>
  <c r="B124" i="54"/>
  <c r="D137" i="54"/>
  <c r="I127" i="54"/>
  <c r="I130" i="54"/>
  <c r="F145" i="54" s="1"/>
  <c r="F140" i="54"/>
  <c r="F141" i="54"/>
  <c r="F142" i="54"/>
  <c r="F143" i="54"/>
  <c r="A2" i="53"/>
  <c r="G2" i="53"/>
  <c r="I6" i="53"/>
  <c r="D246" i="53"/>
  <c r="I199" i="53"/>
  <c r="I200" i="53"/>
  <c r="I201" i="53"/>
  <c r="I202" i="53"/>
  <c r="I203" i="53"/>
  <c r="I204" i="53"/>
  <c r="I205" i="53"/>
  <c r="I206" i="53"/>
  <c r="I207" i="53"/>
  <c r="I208" i="53"/>
  <c r="I209" i="53"/>
  <c r="I210" i="53"/>
  <c r="G211" i="53"/>
  <c r="B237" i="53"/>
  <c r="D250" i="53" s="1"/>
  <c r="I240" i="53"/>
  <c r="I243" i="53"/>
  <c r="F260" i="53"/>
  <c r="F255" i="53"/>
  <c r="F256" i="53"/>
  <c r="F257" i="53"/>
  <c r="F258" i="53"/>
  <c r="A2" i="47"/>
  <c r="G2" i="47"/>
  <c r="I6" i="47"/>
  <c r="I7" i="47"/>
  <c r="I8" i="47"/>
  <c r="I9" i="47"/>
  <c r="I10" i="47"/>
  <c r="I11" i="47"/>
  <c r="I12" i="47"/>
  <c r="I13" i="47"/>
  <c r="I14" i="47"/>
  <c r="I15" i="47"/>
  <c r="I16" i="47"/>
  <c r="I17" i="47"/>
  <c r="B19" i="47"/>
  <c r="D105" i="47"/>
  <c r="I21" i="47"/>
  <c r="I22" i="47"/>
  <c r="I23" i="47"/>
  <c r="I24" i="47"/>
  <c r="I25" i="47"/>
  <c r="I26" i="47"/>
  <c r="I27" i="47"/>
  <c r="I28" i="47"/>
  <c r="I29" i="47"/>
  <c r="I30" i="47"/>
  <c r="I31" i="47"/>
  <c r="I32" i="47"/>
  <c r="B34" i="47"/>
  <c r="D106" i="47" s="1"/>
  <c r="I36" i="47"/>
  <c r="I37" i="47"/>
  <c r="I38" i="47"/>
  <c r="I39" i="47"/>
  <c r="I40" i="47"/>
  <c r="I41" i="47"/>
  <c r="I42" i="47"/>
  <c r="I43" i="47"/>
  <c r="I44" i="47"/>
  <c r="I45" i="47"/>
  <c r="B49" i="47"/>
  <c r="D107" i="47" s="1"/>
  <c r="I71" i="47"/>
  <c r="I72" i="47"/>
  <c r="I73" i="47"/>
  <c r="I74" i="47"/>
  <c r="I75" i="47"/>
  <c r="I76" i="47"/>
  <c r="I77" i="47"/>
  <c r="I78" i="47"/>
  <c r="I79" i="47"/>
  <c r="B84" i="47"/>
  <c r="D109" i="47"/>
  <c r="I99" i="47"/>
  <c r="I102" i="47"/>
  <c r="F115" i="47"/>
  <c r="F111" i="47"/>
  <c r="F112" i="47"/>
  <c r="F113" i="47"/>
  <c r="A2" i="94"/>
  <c r="G2" i="94"/>
  <c r="I6" i="94"/>
  <c r="I7" i="94"/>
  <c r="I8" i="94"/>
  <c r="I9" i="94"/>
  <c r="I10" i="94"/>
  <c r="I11" i="94"/>
  <c r="I12" i="94"/>
  <c r="I13" i="94"/>
  <c r="I14" i="94"/>
  <c r="I15" i="94"/>
  <c r="I16" i="94"/>
  <c r="I17" i="94"/>
  <c r="B19" i="94"/>
  <c r="D105" i="94"/>
  <c r="I21" i="94"/>
  <c r="I22" i="94"/>
  <c r="I23" i="94"/>
  <c r="I24" i="94"/>
  <c r="I25" i="94"/>
  <c r="I26" i="94"/>
  <c r="I27" i="94"/>
  <c r="I28" i="94"/>
  <c r="I29" i="94"/>
  <c r="I30" i="94"/>
  <c r="I31" i="94"/>
  <c r="I32" i="94"/>
  <c r="B34" i="94"/>
  <c r="D106" i="94"/>
  <c r="I36" i="94"/>
  <c r="I37" i="94"/>
  <c r="I38" i="94"/>
  <c r="I39" i="94"/>
  <c r="I40" i="94"/>
  <c r="I41" i="94"/>
  <c r="I42" i="94"/>
  <c r="I43" i="94"/>
  <c r="I44" i="94"/>
  <c r="I45" i="94"/>
  <c r="I46" i="94"/>
  <c r="B49" i="94"/>
  <c r="D107" i="94" s="1"/>
  <c r="I71" i="94"/>
  <c r="I72" i="94"/>
  <c r="I73" i="94"/>
  <c r="I74" i="94"/>
  <c r="I75" i="94"/>
  <c r="I76" i="94"/>
  <c r="I77" i="94"/>
  <c r="B84" i="94"/>
  <c r="D109" i="94"/>
  <c r="I99" i="94"/>
  <c r="F114" i="94"/>
  <c r="I102" i="94"/>
  <c r="F115" i="94"/>
  <c r="F111" i="94"/>
  <c r="F112" i="94"/>
  <c r="F113" i="94"/>
  <c r="A2" i="92"/>
  <c r="G2" i="92"/>
  <c r="I6" i="92"/>
  <c r="I7" i="92"/>
  <c r="I8" i="92"/>
  <c r="I9" i="92"/>
  <c r="I10" i="92"/>
  <c r="I11" i="92"/>
  <c r="B19" i="92"/>
  <c r="D93" i="92"/>
  <c r="I21" i="92"/>
  <c r="I22" i="92"/>
  <c r="I23" i="92"/>
  <c r="I24" i="92"/>
  <c r="I25" i="92"/>
  <c r="I26" i="92"/>
  <c r="I27" i="92"/>
  <c r="I28" i="92"/>
  <c r="I29" i="92"/>
  <c r="I30" i="92"/>
  <c r="I31" i="92"/>
  <c r="I32" i="92"/>
  <c r="B34" i="92"/>
  <c r="D94" i="92" s="1"/>
  <c r="I36" i="92"/>
  <c r="I37" i="92"/>
  <c r="I38" i="92"/>
  <c r="I39" i="92"/>
  <c r="I40" i="92"/>
  <c r="I41" i="92"/>
  <c r="I71" i="92"/>
  <c r="I72" i="92"/>
  <c r="I73" i="92"/>
  <c r="I74" i="92"/>
  <c r="I75" i="92"/>
  <c r="I76" i="92"/>
  <c r="I77" i="92"/>
  <c r="I78" i="92"/>
  <c r="B84" i="92"/>
  <c r="D97" i="92" s="1"/>
  <c r="I87" i="92"/>
  <c r="F102" i="92"/>
  <c r="I90" i="92"/>
  <c r="F103" i="92" s="1"/>
  <c r="F99" i="92"/>
  <c r="F100" i="92"/>
  <c r="F101" i="92"/>
  <c r="A2" i="45"/>
  <c r="G2" i="45"/>
  <c r="B24" i="45"/>
  <c r="D153" i="45" s="1"/>
  <c r="F153" i="45" s="1"/>
  <c r="B70" i="45"/>
  <c r="D154" i="45"/>
  <c r="I106" i="45"/>
  <c r="I107" i="45"/>
  <c r="I108" i="45"/>
  <c r="I109" i="45"/>
  <c r="I110" i="45"/>
  <c r="I111" i="45"/>
  <c r="I112" i="45"/>
  <c r="I113" i="45"/>
  <c r="I114" i="45"/>
  <c r="I115" i="45"/>
  <c r="I116" i="45"/>
  <c r="I117" i="45"/>
  <c r="G118" i="45"/>
  <c r="B144" i="45"/>
  <c r="D157" i="45" s="1"/>
  <c r="I147" i="45"/>
  <c r="I150" i="45"/>
  <c r="F167" i="45"/>
  <c r="F162" i="45"/>
  <c r="F163" i="45"/>
  <c r="F164" i="45"/>
  <c r="F165" i="45"/>
  <c r="A2" i="44"/>
  <c r="G2" i="44"/>
  <c r="B97" i="44"/>
  <c r="D239" i="44"/>
  <c r="B156" i="44"/>
  <c r="D240" i="44"/>
  <c r="I192" i="44"/>
  <c r="I193" i="44"/>
  <c r="I194" i="44"/>
  <c r="I195" i="44"/>
  <c r="I196" i="44"/>
  <c r="I197" i="44"/>
  <c r="I198" i="44"/>
  <c r="I199" i="44"/>
  <c r="I200" i="44"/>
  <c r="I201" i="44"/>
  <c r="I202" i="44"/>
  <c r="I203" i="44"/>
  <c r="G204" i="44"/>
  <c r="D243" i="44"/>
  <c r="I236" i="44"/>
  <c r="F253" i="44"/>
  <c r="F248" i="44"/>
  <c r="F249" i="44"/>
  <c r="F250" i="44"/>
  <c r="F251" i="44"/>
  <c r="A2" i="43"/>
  <c r="G2" i="43"/>
  <c r="B149" i="43"/>
  <c r="D442" i="43"/>
  <c r="I395" i="43"/>
  <c r="I396" i="43"/>
  <c r="I402" i="43"/>
  <c r="I403" i="43"/>
  <c r="I404" i="43"/>
  <c r="I405" i="43"/>
  <c r="I406" i="43"/>
  <c r="B433" i="43"/>
  <c r="D446" i="43" s="1"/>
  <c r="I439" i="43"/>
  <c r="F456" i="43"/>
  <c r="F451" i="43"/>
  <c r="F452" i="43"/>
  <c r="F453" i="43"/>
  <c r="F454" i="43"/>
  <c r="A2" i="103"/>
  <c r="G2" i="103"/>
  <c r="B105" i="103"/>
  <c r="D246" i="103"/>
  <c r="B163" i="103"/>
  <c r="D247" i="103" s="1"/>
  <c r="I199" i="103"/>
  <c r="I200" i="103"/>
  <c r="I201" i="103"/>
  <c r="I202" i="103"/>
  <c r="I203" i="103"/>
  <c r="I204" i="103"/>
  <c r="I205" i="103"/>
  <c r="I206" i="103"/>
  <c r="I207" i="103"/>
  <c r="I208" i="103"/>
  <c r="I209" i="103"/>
  <c r="I210" i="103"/>
  <c r="G211" i="103"/>
  <c r="D250" i="103"/>
  <c r="D259" i="103"/>
  <c r="I243" i="103"/>
  <c r="F260" i="103" s="1"/>
  <c r="F255" i="103"/>
  <c r="F256" i="103"/>
  <c r="F257" i="103"/>
  <c r="F258" i="103"/>
  <c r="A2" i="46"/>
  <c r="G2" i="46"/>
  <c r="B98" i="46"/>
  <c r="D277" i="46" s="1"/>
  <c r="I230" i="46"/>
  <c r="I231" i="46"/>
  <c r="I232" i="46"/>
  <c r="I233" i="46"/>
  <c r="I234" i="46"/>
  <c r="I235" i="46"/>
  <c r="I236" i="46"/>
  <c r="I237" i="46"/>
  <c r="I238" i="46"/>
  <c r="I239" i="46"/>
  <c r="I240" i="46"/>
  <c r="I241" i="46"/>
  <c r="G242" i="46"/>
  <c r="B268" i="46"/>
  <c r="D281" i="46" s="1"/>
  <c r="I274" i="46"/>
  <c r="F291" i="46"/>
  <c r="F286" i="46"/>
  <c r="F287" i="46"/>
  <c r="F288" i="46"/>
  <c r="F289" i="46"/>
  <c r="A2" i="40"/>
  <c r="G2" i="40"/>
  <c r="I6" i="40"/>
  <c r="I7" i="40"/>
  <c r="I8" i="40"/>
  <c r="B19" i="40"/>
  <c r="D145" i="40" s="1"/>
  <c r="I123" i="40"/>
  <c r="I124" i="40"/>
  <c r="I125" i="40"/>
  <c r="I126" i="40"/>
  <c r="I127" i="40"/>
  <c r="I128" i="40"/>
  <c r="I129" i="40"/>
  <c r="I130" i="40"/>
  <c r="I131" i="40"/>
  <c r="I132" i="40"/>
  <c r="I133" i="40"/>
  <c r="I134" i="40"/>
  <c r="B136" i="40"/>
  <c r="D149" i="40"/>
  <c r="I142" i="40"/>
  <c r="F158" i="40" s="1"/>
  <c r="F153" i="40"/>
  <c r="F154" i="40"/>
  <c r="F155" i="40"/>
  <c r="F156" i="40"/>
  <c r="A2" i="39"/>
  <c r="G2" i="39"/>
  <c r="B22" i="39"/>
  <c r="D131" i="39" s="1"/>
  <c r="B48" i="39"/>
  <c r="D132" i="39"/>
  <c r="I84" i="39"/>
  <c r="I85" i="39"/>
  <c r="I86" i="39"/>
  <c r="I87" i="39"/>
  <c r="I88" i="39"/>
  <c r="I89" i="39"/>
  <c r="I90" i="39"/>
  <c r="I91" i="39"/>
  <c r="I92" i="39"/>
  <c r="I93" i="39"/>
  <c r="I94" i="39"/>
  <c r="I95" i="39"/>
  <c r="G96" i="39"/>
  <c r="I109" i="39"/>
  <c r="I110" i="39"/>
  <c r="I111" i="39"/>
  <c r="I112" i="39"/>
  <c r="I113" i="39"/>
  <c r="I114" i="39"/>
  <c r="I115" i="39"/>
  <c r="I116" i="39"/>
  <c r="I117" i="39"/>
  <c r="I118" i="39"/>
  <c r="I119" i="39"/>
  <c r="I120" i="39"/>
  <c r="B122" i="39"/>
  <c r="D135" i="39"/>
  <c r="I125" i="39"/>
  <c r="I128" i="39"/>
  <c r="F145" i="39" s="1"/>
  <c r="F140" i="39"/>
  <c r="F141" i="39"/>
  <c r="F142" i="39"/>
  <c r="F143" i="39"/>
  <c r="A2" i="28"/>
  <c r="G2" i="28"/>
  <c r="B95" i="28"/>
  <c r="D271" i="28" s="1"/>
  <c r="I249" i="28"/>
  <c r="I250" i="28"/>
  <c r="I251" i="28"/>
  <c r="I252" i="28"/>
  <c r="I253" i="28"/>
  <c r="I254" i="28"/>
  <c r="I255" i="28"/>
  <c r="I256" i="28"/>
  <c r="I257" i="28"/>
  <c r="I258" i="28"/>
  <c r="I259" i="28"/>
  <c r="I260" i="28"/>
  <c r="B262" i="28"/>
  <c r="D275" i="28"/>
  <c r="D283" i="28"/>
  <c r="I268" i="28"/>
  <c r="F284" i="28"/>
  <c r="F279" i="28"/>
  <c r="F280" i="28"/>
  <c r="F281" i="28"/>
  <c r="F282" i="28"/>
  <c r="A2" i="38"/>
  <c r="G2" i="38"/>
  <c r="B42" i="38"/>
  <c r="D164" i="38"/>
  <c r="I117" i="38"/>
  <c r="I118" i="38"/>
  <c r="I119" i="38"/>
  <c r="I120" i="38"/>
  <c r="I121" i="38"/>
  <c r="I122" i="38"/>
  <c r="I123" i="38"/>
  <c r="I124" i="38"/>
  <c r="I125" i="38"/>
  <c r="I126" i="38"/>
  <c r="I127" i="38"/>
  <c r="I128" i="38"/>
  <c r="G129" i="38"/>
  <c r="B155" i="38"/>
  <c r="D168" i="38" s="1"/>
  <c r="I161" i="38"/>
  <c r="F178" i="38"/>
  <c r="F173" i="38"/>
  <c r="F174" i="38"/>
  <c r="F175" i="38"/>
  <c r="F176" i="38"/>
  <c r="A2" i="37"/>
  <c r="G2" i="37"/>
  <c r="B28" i="37"/>
  <c r="D135" i="37"/>
  <c r="B52" i="37"/>
  <c r="D136" i="37" s="1"/>
  <c r="I88" i="37"/>
  <c r="I89" i="37"/>
  <c r="I90" i="37"/>
  <c r="I91" i="37"/>
  <c r="I92" i="37"/>
  <c r="I93" i="37"/>
  <c r="I94" i="37"/>
  <c r="I95" i="37"/>
  <c r="I96" i="37"/>
  <c r="I97" i="37"/>
  <c r="I98" i="37"/>
  <c r="I99" i="37"/>
  <c r="G100" i="37"/>
  <c r="B126" i="37"/>
  <c r="D139" i="37" s="1"/>
  <c r="I129" i="37"/>
  <c r="I132" i="37"/>
  <c r="F149" i="37"/>
  <c r="F144" i="37"/>
  <c r="F145" i="37"/>
  <c r="F146" i="37"/>
  <c r="F147" i="37"/>
  <c r="A2" i="36"/>
  <c r="G2" i="36"/>
  <c r="B71" i="36"/>
  <c r="D179" i="36"/>
  <c r="B96" i="36"/>
  <c r="D180" i="36" s="1"/>
  <c r="I132" i="36"/>
  <c r="I133" i="36"/>
  <c r="I134" i="36"/>
  <c r="I135" i="36"/>
  <c r="I136" i="36"/>
  <c r="I137" i="36"/>
  <c r="I138" i="36"/>
  <c r="I139" i="36"/>
  <c r="I140" i="36"/>
  <c r="I141" i="36"/>
  <c r="I142" i="36"/>
  <c r="I143" i="36"/>
  <c r="G144" i="36"/>
  <c r="I157" i="36"/>
  <c r="I158" i="36"/>
  <c r="I159" i="36"/>
  <c r="I160" i="36"/>
  <c r="I161" i="36"/>
  <c r="I162" i="36"/>
  <c r="I163" i="36"/>
  <c r="I164" i="36"/>
  <c r="B170" i="36"/>
  <c r="D183" i="36" s="1"/>
  <c r="I173" i="36"/>
  <c r="I176" i="36"/>
  <c r="F193" i="36"/>
  <c r="F188" i="36"/>
  <c r="F189" i="36"/>
  <c r="F190" i="36"/>
  <c r="F191" i="36"/>
  <c r="A2" i="35"/>
  <c r="G2" i="35"/>
  <c r="I6" i="35"/>
  <c r="I7" i="35"/>
  <c r="B29" i="35"/>
  <c r="D139" i="35" s="1"/>
  <c r="I37" i="35"/>
  <c r="B56" i="35"/>
  <c r="D140" i="35"/>
  <c r="I92" i="35"/>
  <c r="I93" i="35"/>
  <c r="I94" i="35"/>
  <c r="I95" i="35"/>
  <c r="I96" i="35"/>
  <c r="I97" i="35"/>
  <c r="I98" i="35"/>
  <c r="I99" i="35"/>
  <c r="I100" i="35"/>
  <c r="I101" i="35"/>
  <c r="I102" i="35"/>
  <c r="I103" i="35"/>
  <c r="G104" i="35"/>
  <c r="B130" i="35"/>
  <c r="D143" i="35"/>
  <c r="D152" i="35"/>
  <c r="I133" i="35"/>
  <c r="I136" i="35"/>
  <c r="F153" i="35"/>
  <c r="F148" i="35"/>
  <c r="F149" i="35"/>
  <c r="F150" i="35"/>
  <c r="F151" i="35"/>
  <c r="A2" i="32"/>
  <c r="G2" i="32"/>
  <c r="I6" i="32"/>
  <c r="I7" i="32"/>
  <c r="I8" i="32"/>
  <c r="B69" i="32"/>
  <c r="D185" i="32"/>
  <c r="B102" i="32"/>
  <c r="D186" i="32"/>
  <c r="I138" i="32"/>
  <c r="I139" i="32"/>
  <c r="I140" i="32"/>
  <c r="I141" i="32"/>
  <c r="I142" i="32"/>
  <c r="I143" i="32"/>
  <c r="I144" i="32"/>
  <c r="I145" i="32"/>
  <c r="I146" i="32"/>
  <c r="I147" i="32"/>
  <c r="I148" i="32"/>
  <c r="I149" i="32"/>
  <c r="G150" i="32"/>
  <c r="D189" i="32"/>
  <c r="I179" i="32"/>
  <c r="I182" i="32"/>
  <c r="F199" i="32" s="1"/>
  <c r="F194" i="32"/>
  <c r="F195" i="32"/>
  <c r="F196" i="32"/>
  <c r="F197" i="32"/>
  <c r="A2" i="31"/>
  <c r="G2" i="31"/>
  <c r="B22" i="31"/>
  <c r="D132" i="31" s="1"/>
  <c r="B49" i="31"/>
  <c r="D133" i="31"/>
  <c r="F133" i="31" s="1"/>
  <c r="I68" i="31"/>
  <c r="E134" i="31" s="1"/>
  <c r="I85" i="31"/>
  <c r="I86" i="31"/>
  <c r="I87" i="31"/>
  <c r="I88" i="31"/>
  <c r="I89" i="31"/>
  <c r="I90" i="31"/>
  <c r="I91" i="31"/>
  <c r="I92" i="31"/>
  <c r="I93" i="31"/>
  <c r="I94" i="31"/>
  <c r="I95" i="31"/>
  <c r="I96" i="31"/>
  <c r="G97" i="31"/>
  <c r="D136" i="31"/>
  <c r="I126" i="31"/>
  <c r="I129" i="31"/>
  <c r="F146" i="31"/>
  <c r="F141" i="31"/>
  <c r="F142" i="31"/>
  <c r="F143" i="31"/>
  <c r="F144" i="31"/>
  <c r="A2" i="27"/>
  <c r="G2" i="27"/>
  <c r="B20" i="27"/>
  <c r="D156" i="27"/>
  <c r="B73" i="27"/>
  <c r="D157" i="27" s="1"/>
  <c r="I109" i="27"/>
  <c r="I110" i="27"/>
  <c r="I111" i="27"/>
  <c r="I112" i="27"/>
  <c r="I113" i="27"/>
  <c r="I114" i="27"/>
  <c r="I115" i="27"/>
  <c r="I116" i="27"/>
  <c r="I117" i="27"/>
  <c r="I118" i="27"/>
  <c r="I119" i="27"/>
  <c r="I120" i="27"/>
  <c r="G121" i="27"/>
  <c r="I150" i="27"/>
  <c r="I153" i="27"/>
  <c r="F170" i="27" s="1"/>
  <c r="F165" i="27"/>
  <c r="F166" i="27"/>
  <c r="F167" i="27"/>
  <c r="F168" i="27"/>
  <c r="A2" i="26"/>
  <c r="G2" i="26"/>
  <c r="I6" i="26"/>
  <c r="B20" i="26"/>
  <c r="D247" i="26" s="1"/>
  <c r="I200" i="26"/>
  <c r="I201" i="26"/>
  <c r="I202" i="26"/>
  <c r="I203" i="26"/>
  <c r="I204" i="26"/>
  <c r="I205" i="26"/>
  <c r="I206" i="26"/>
  <c r="I207" i="26"/>
  <c r="I208" i="26"/>
  <c r="I209" i="26"/>
  <c r="I210" i="26"/>
  <c r="I211" i="26"/>
  <c r="G212" i="26"/>
  <c r="B238" i="26"/>
  <c r="D251" i="26"/>
  <c r="I241" i="26"/>
  <c r="I244" i="26"/>
  <c r="F261" i="26"/>
  <c r="F256" i="26"/>
  <c r="F257" i="26"/>
  <c r="F258" i="26"/>
  <c r="F259" i="26"/>
  <c r="A2" i="25"/>
  <c r="G2" i="25"/>
  <c r="B83" i="25"/>
  <c r="D197" i="25"/>
  <c r="B114" i="25"/>
  <c r="D198" i="25" s="1"/>
  <c r="I150" i="25"/>
  <c r="I151" i="25"/>
  <c r="I152" i="25"/>
  <c r="I153" i="25"/>
  <c r="I154" i="25"/>
  <c r="I155" i="25"/>
  <c r="I156" i="25"/>
  <c r="I157" i="25"/>
  <c r="I158" i="25"/>
  <c r="I159" i="25"/>
  <c r="I160" i="25"/>
  <c r="I161" i="25"/>
  <c r="G162" i="25"/>
  <c r="D210" i="25"/>
  <c r="I191" i="25"/>
  <c r="I194" i="25"/>
  <c r="F211" i="25"/>
  <c r="F206" i="25"/>
  <c r="F207" i="25"/>
  <c r="F208" i="25"/>
  <c r="F209" i="25"/>
  <c r="A2" i="24"/>
  <c r="G2" i="24"/>
  <c r="B20" i="24"/>
  <c r="D130" i="24"/>
  <c r="F130" i="24" s="1"/>
  <c r="B47" i="24"/>
  <c r="D131" i="24" s="1"/>
  <c r="I83" i="24"/>
  <c r="I84" i="24"/>
  <c r="I85" i="24"/>
  <c r="I86" i="24"/>
  <c r="I87" i="24"/>
  <c r="I88" i="24"/>
  <c r="I89" i="24"/>
  <c r="I90" i="24"/>
  <c r="I91" i="24"/>
  <c r="I92" i="24"/>
  <c r="I93" i="24"/>
  <c r="I94" i="24"/>
  <c r="G95" i="24"/>
  <c r="B121" i="24"/>
  <c r="D134" i="24"/>
  <c r="I124" i="24"/>
  <c r="I127" i="24"/>
  <c r="F144" i="24"/>
  <c r="F139" i="24"/>
  <c r="F140" i="24"/>
  <c r="F141" i="24"/>
  <c r="F142" i="24"/>
  <c r="A2" i="23"/>
  <c r="G2" i="23"/>
  <c r="I6" i="23"/>
  <c r="B67" i="23"/>
  <c r="D217" i="23"/>
  <c r="B155" i="23"/>
  <c r="D218" i="23" s="1"/>
  <c r="I174" i="23"/>
  <c r="E219" i="23"/>
  <c r="B208" i="23"/>
  <c r="D221" i="23" s="1"/>
  <c r="I211" i="23"/>
  <c r="I214" i="23"/>
  <c r="F226" i="23" s="1"/>
  <c r="F223" i="23"/>
  <c r="F224" i="23"/>
  <c r="A2" i="22"/>
  <c r="G2" i="22"/>
  <c r="B19" i="22"/>
  <c r="D164" i="22"/>
  <c r="B81" i="22"/>
  <c r="D165" i="22" s="1"/>
  <c r="I117" i="22"/>
  <c r="I118" i="22"/>
  <c r="I119" i="22"/>
  <c r="I120" i="22"/>
  <c r="I121" i="22"/>
  <c r="I122" i="22"/>
  <c r="I123" i="22"/>
  <c r="I124" i="22"/>
  <c r="I125" i="22"/>
  <c r="I126" i="22"/>
  <c r="I127" i="22"/>
  <c r="I128" i="22"/>
  <c r="G129" i="22"/>
  <c r="I142" i="22"/>
  <c r="I143" i="22"/>
  <c r="I144" i="22"/>
  <c r="I145" i="22"/>
  <c r="I146" i="22"/>
  <c r="I147" i="22"/>
  <c r="I148" i="22"/>
  <c r="I149" i="22"/>
  <c r="I150" i="22"/>
  <c r="I151" i="22"/>
  <c r="I152" i="22"/>
  <c r="I153" i="22"/>
  <c r="B155" i="22"/>
  <c r="D168" i="22"/>
  <c r="I158" i="22"/>
  <c r="I161" i="22"/>
  <c r="F178" i="22"/>
  <c r="F173" i="22"/>
  <c r="F174" i="22"/>
  <c r="F175" i="22"/>
  <c r="F176" i="22"/>
  <c r="A2" i="21"/>
  <c r="G2" i="21"/>
  <c r="I6" i="21"/>
  <c r="B22" i="21"/>
  <c r="D151" i="21"/>
  <c r="I24" i="21"/>
  <c r="I25" i="21"/>
  <c r="B68" i="21"/>
  <c r="D152" i="21"/>
  <c r="I87" i="21"/>
  <c r="E153" i="21" s="1"/>
  <c r="I104" i="21"/>
  <c r="I105" i="21"/>
  <c r="I106" i="21"/>
  <c r="I107" i="21"/>
  <c r="I108" i="21"/>
  <c r="I109" i="21"/>
  <c r="I110" i="21"/>
  <c r="I111" i="21"/>
  <c r="I112" i="21"/>
  <c r="I113" i="21"/>
  <c r="I114" i="21"/>
  <c r="I115" i="21"/>
  <c r="G116" i="21"/>
  <c r="B142" i="21"/>
  <c r="D155" i="21"/>
  <c r="I145" i="21"/>
  <c r="I148" i="21"/>
  <c r="F165" i="21"/>
  <c r="F160" i="21"/>
  <c r="F161" i="21"/>
  <c r="F162" i="21"/>
  <c r="F163" i="21"/>
  <c r="A2" i="20"/>
  <c r="G2" i="20"/>
  <c r="I30" i="20"/>
  <c r="B32" i="20"/>
  <c r="D181" i="20"/>
  <c r="B97" i="20"/>
  <c r="D182" i="20"/>
  <c r="I134" i="20"/>
  <c r="I135" i="20"/>
  <c r="I136" i="20"/>
  <c r="I137" i="20"/>
  <c r="I138" i="20"/>
  <c r="I139" i="20"/>
  <c r="I140" i="20"/>
  <c r="I141" i="20"/>
  <c r="I142" i="20"/>
  <c r="I143" i="20"/>
  <c r="I144" i="20"/>
  <c r="I145" i="20"/>
  <c r="G146" i="20"/>
  <c r="B172" i="20"/>
  <c r="D185" i="20" s="1"/>
  <c r="I175" i="20"/>
  <c r="I178" i="20"/>
  <c r="F195" i="20"/>
  <c r="F190" i="20"/>
  <c r="F191" i="20"/>
  <c r="F192" i="20"/>
  <c r="F193" i="20"/>
  <c r="A2" i="19"/>
  <c r="G2" i="19"/>
  <c r="I6" i="19"/>
  <c r="B113" i="19"/>
  <c r="D265" i="19" s="1"/>
  <c r="B182" i="19"/>
  <c r="D266" i="19"/>
  <c r="I218" i="19"/>
  <c r="I219" i="19"/>
  <c r="I220" i="19"/>
  <c r="I221" i="19"/>
  <c r="I222" i="19"/>
  <c r="I223" i="19"/>
  <c r="I224" i="19"/>
  <c r="I225" i="19"/>
  <c r="I226" i="19"/>
  <c r="I227" i="19"/>
  <c r="I228" i="19"/>
  <c r="I229" i="19"/>
  <c r="G230" i="19"/>
  <c r="D269" i="19"/>
  <c r="I259" i="19"/>
  <c r="I262" i="19"/>
  <c r="F279" i="19" s="1"/>
  <c r="F274" i="19"/>
  <c r="F275" i="19"/>
  <c r="F276" i="19"/>
  <c r="F277" i="19"/>
  <c r="A2" i="18"/>
  <c r="G2" i="18"/>
  <c r="B36" i="18"/>
  <c r="D168" i="18" s="1"/>
  <c r="I121" i="18"/>
  <c r="I122" i="18"/>
  <c r="I123" i="18"/>
  <c r="I124" i="18"/>
  <c r="I125" i="18"/>
  <c r="I126" i="18"/>
  <c r="I127" i="18"/>
  <c r="I128" i="18"/>
  <c r="I129" i="18"/>
  <c r="I130" i="18"/>
  <c r="I131" i="18"/>
  <c r="I132" i="18"/>
  <c r="G133" i="18"/>
  <c r="B159" i="18"/>
  <c r="D172" i="18"/>
  <c r="I162" i="18"/>
  <c r="I165" i="18"/>
  <c r="F182" i="18"/>
  <c r="F177" i="18"/>
  <c r="F178" i="18"/>
  <c r="F179" i="18"/>
  <c r="F180" i="18"/>
  <c r="A2" i="17"/>
  <c r="G2" i="17"/>
  <c r="J7" i="17"/>
  <c r="B38" i="17"/>
  <c r="D226" i="17"/>
  <c r="B141" i="17"/>
  <c r="D227" i="17" s="1"/>
  <c r="J144" i="17"/>
  <c r="J145" i="17"/>
  <c r="J146" i="17"/>
  <c r="J148" i="17"/>
  <c r="J151" i="17"/>
  <c r="J154" i="17"/>
  <c r="I179" i="17"/>
  <c r="I180" i="17"/>
  <c r="I181" i="17"/>
  <c r="I182" i="17"/>
  <c r="I183" i="17"/>
  <c r="I184" i="17"/>
  <c r="I185" i="17"/>
  <c r="I186" i="17"/>
  <c r="I187" i="17"/>
  <c r="I188" i="17"/>
  <c r="I189" i="17"/>
  <c r="I190" i="17"/>
  <c r="G191" i="17"/>
  <c r="J182" i="17"/>
  <c r="J185" i="17"/>
  <c r="J186" i="17"/>
  <c r="J187" i="17"/>
  <c r="J188" i="17"/>
  <c r="J189" i="17"/>
  <c r="J190" i="17"/>
  <c r="J191" i="17"/>
  <c r="J198" i="17"/>
  <c r="J199" i="17"/>
  <c r="J200" i="17"/>
  <c r="J201" i="17"/>
  <c r="B217" i="17"/>
  <c r="D230" i="17"/>
  <c r="J204" i="17"/>
  <c r="J205" i="17"/>
  <c r="J206" i="17"/>
  <c r="J207" i="17"/>
  <c r="J212" i="17"/>
  <c r="J213" i="17"/>
  <c r="J214" i="17"/>
  <c r="J215" i="17"/>
  <c r="I220" i="17"/>
  <c r="J217" i="17" s="1"/>
  <c r="I223" i="17"/>
  <c r="F240" i="17"/>
  <c r="F235" i="17"/>
  <c r="F236" i="17"/>
  <c r="F237" i="17"/>
  <c r="F238" i="17"/>
  <c r="A2" i="16"/>
  <c r="G2" i="16"/>
  <c r="J6" i="16"/>
  <c r="B25" i="16"/>
  <c r="D152" i="16"/>
  <c r="B69" i="16"/>
  <c r="D153" i="16" s="1"/>
  <c r="J69" i="16"/>
  <c r="J72" i="16"/>
  <c r="J73" i="16"/>
  <c r="J74" i="16"/>
  <c r="J75" i="16"/>
  <c r="J76" i="16"/>
  <c r="J77" i="16"/>
  <c r="J78" i="16"/>
  <c r="J80" i="16"/>
  <c r="J82" i="16"/>
  <c r="I105" i="16"/>
  <c r="I106" i="16"/>
  <c r="I107" i="16"/>
  <c r="I108" i="16"/>
  <c r="I109" i="16"/>
  <c r="I110" i="16"/>
  <c r="I111" i="16"/>
  <c r="I112" i="16"/>
  <c r="I113" i="16"/>
  <c r="I114" i="16"/>
  <c r="I115" i="16"/>
  <c r="I116" i="16"/>
  <c r="G117" i="16"/>
  <c r="J108" i="16"/>
  <c r="J110" i="16"/>
  <c r="J111" i="16"/>
  <c r="J112" i="16"/>
  <c r="J113" i="16"/>
  <c r="J114" i="16"/>
  <c r="J115" i="16"/>
  <c r="J116" i="16"/>
  <c r="J117" i="16"/>
  <c r="J124" i="16"/>
  <c r="J125" i="16"/>
  <c r="J126" i="16"/>
  <c r="J127" i="16"/>
  <c r="B143" i="16"/>
  <c r="D156" i="16"/>
  <c r="J130" i="16"/>
  <c r="J131" i="16"/>
  <c r="J132" i="16"/>
  <c r="J133" i="16"/>
  <c r="J134" i="16"/>
  <c r="J135" i="16"/>
  <c r="J136" i="16"/>
  <c r="I146" i="16"/>
  <c r="I149" i="16"/>
  <c r="F166" i="16" s="1"/>
  <c r="F161" i="16"/>
  <c r="F162" i="16"/>
  <c r="F163" i="16"/>
  <c r="F164" i="16"/>
  <c r="A2" i="15"/>
  <c r="G2" i="15"/>
  <c r="B167" i="15"/>
  <c r="D348" i="15" s="1"/>
  <c r="I284" i="15"/>
  <c r="E350" i="15"/>
  <c r="I301" i="15"/>
  <c r="I302" i="15"/>
  <c r="I303" i="15"/>
  <c r="I304" i="15"/>
  <c r="I305" i="15"/>
  <c r="I306" i="15"/>
  <c r="I307" i="15"/>
  <c r="I308" i="15"/>
  <c r="I309" i="15"/>
  <c r="I310" i="15"/>
  <c r="I311" i="15"/>
  <c r="I312" i="15"/>
  <c r="G313" i="15"/>
  <c r="B339" i="15"/>
  <c r="D352" i="15"/>
  <c r="I342" i="15"/>
  <c r="I345" i="15"/>
  <c r="F362" i="15" s="1"/>
  <c r="F357" i="15"/>
  <c r="F358" i="15"/>
  <c r="F359" i="15"/>
  <c r="F360" i="15"/>
  <c r="A2" i="14"/>
  <c r="G2" i="14"/>
  <c r="I6" i="14"/>
  <c r="B21" i="14"/>
  <c r="D175" i="14"/>
  <c r="I128" i="14"/>
  <c r="I129" i="14"/>
  <c r="I130" i="14"/>
  <c r="I131" i="14"/>
  <c r="I132" i="14"/>
  <c r="I133" i="14"/>
  <c r="I134" i="14"/>
  <c r="I135" i="14"/>
  <c r="I136" i="14"/>
  <c r="I137" i="14"/>
  <c r="I138" i="14"/>
  <c r="I139" i="14"/>
  <c r="G140" i="14"/>
  <c r="D188" i="14"/>
  <c r="F188" i="14" s="1"/>
  <c r="I172" i="14"/>
  <c r="F189" i="14"/>
  <c r="F184" i="14"/>
  <c r="F185" i="14"/>
  <c r="F186" i="14"/>
  <c r="F187" i="14"/>
  <c r="A2" i="13"/>
  <c r="G2" i="13"/>
  <c r="I6" i="13"/>
  <c r="B25" i="13"/>
  <c r="D174" i="13"/>
  <c r="I127" i="13"/>
  <c r="I128" i="13"/>
  <c r="I129" i="13"/>
  <c r="I130" i="13"/>
  <c r="I131" i="13"/>
  <c r="I132" i="13"/>
  <c r="I133" i="13"/>
  <c r="I134" i="13"/>
  <c r="I135" i="13"/>
  <c r="I136" i="13"/>
  <c r="I137" i="13"/>
  <c r="I138" i="13"/>
  <c r="G139" i="13"/>
  <c r="D178" i="13"/>
  <c r="I171" i="13"/>
  <c r="F188" i="13"/>
  <c r="F183" i="13"/>
  <c r="F184" i="13"/>
  <c r="F185" i="13"/>
  <c r="F186" i="13"/>
  <c r="A2" i="12"/>
  <c r="G2" i="12"/>
  <c r="B39" i="12"/>
  <c r="D268" i="12"/>
  <c r="I41" i="12"/>
  <c r="I42" i="12"/>
  <c r="I221" i="12"/>
  <c r="I222" i="12"/>
  <c r="I223" i="12"/>
  <c r="I224" i="12"/>
  <c r="I225" i="12"/>
  <c r="I226" i="12"/>
  <c r="I227" i="12"/>
  <c r="I228" i="12"/>
  <c r="I229" i="12"/>
  <c r="I230" i="12"/>
  <c r="I231" i="12"/>
  <c r="I232" i="12"/>
  <c r="G233" i="12"/>
  <c r="I262" i="12"/>
  <c r="I265" i="12"/>
  <c r="F282" i="12"/>
  <c r="F277" i="12"/>
  <c r="F278" i="12"/>
  <c r="F279" i="12"/>
  <c r="F280" i="12"/>
  <c r="A2" i="11"/>
  <c r="G2" i="11"/>
  <c r="B186" i="11"/>
  <c r="D307" i="11"/>
  <c r="D308" i="11"/>
  <c r="I242" i="11"/>
  <c r="E309" i="11" s="1"/>
  <c r="I260" i="11"/>
  <c r="I261" i="11"/>
  <c r="I262" i="11"/>
  <c r="I263" i="11"/>
  <c r="I264" i="11"/>
  <c r="I265" i="11"/>
  <c r="I266" i="11"/>
  <c r="I267" i="11"/>
  <c r="I268" i="11"/>
  <c r="I269" i="11"/>
  <c r="I270" i="11"/>
  <c r="I271" i="11"/>
  <c r="G272" i="11"/>
  <c r="I298" i="11"/>
  <c r="E311" i="11"/>
  <c r="I301" i="11"/>
  <c r="D320" i="11"/>
  <c r="I304" i="11"/>
  <c r="F321" i="11"/>
  <c r="F316" i="11"/>
  <c r="F317" i="11"/>
  <c r="F318" i="11"/>
  <c r="F319" i="11"/>
  <c r="A2" i="10"/>
  <c r="G2" i="10"/>
  <c r="B82" i="10"/>
  <c r="D166" i="10"/>
  <c r="I118" i="10"/>
  <c r="I119" i="10"/>
  <c r="I120" i="10"/>
  <c r="I121" i="10"/>
  <c r="I122" i="10"/>
  <c r="I123" i="10"/>
  <c r="I124" i="10"/>
  <c r="I125" i="10"/>
  <c r="I126" i="10"/>
  <c r="I127" i="10"/>
  <c r="I128" i="10"/>
  <c r="I129" i="10"/>
  <c r="G130" i="10"/>
  <c r="B156" i="10"/>
  <c r="D169" i="10"/>
  <c r="I159" i="10"/>
  <c r="I162" i="10"/>
  <c r="F179" i="10"/>
  <c r="F174" i="10"/>
  <c r="F175" i="10"/>
  <c r="F176" i="10"/>
  <c r="F177" i="10"/>
  <c r="A2" i="9"/>
  <c r="G2" i="9"/>
  <c r="B33" i="9"/>
  <c r="D216" i="9"/>
  <c r="B133" i="9"/>
  <c r="D217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G181" i="9"/>
  <c r="I194" i="9"/>
  <c r="I195" i="9"/>
  <c r="I196" i="9"/>
  <c r="I197" i="9"/>
  <c r="I198" i="9"/>
  <c r="I199" i="9"/>
  <c r="I200" i="9"/>
  <c r="I201" i="9"/>
  <c r="I202" i="9"/>
  <c r="I203" i="9"/>
  <c r="I204" i="9"/>
  <c r="B207" i="9"/>
  <c r="D220" i="9"/>
  <c r="I210" i="9"/>
  <c r="I213" i="9"/>
  <c r="F230" i="9" s="1"/>
  <c r="F225" i="9"/>
  <c r="F226" i="9"/>
  <c r="F227" i="9"/>
  <c r="F228" i="9"/>
  <c r="A2" i="8"/>
  <c r="G2" i="8"/>
  <c r="I6" i="8"/>
  <c r="B25" i="8"/>
  <c r="D174" i="8"/>
  <c r="I27" i="8"/>
  <c r="I28" i="8"/>
  <c r="I29" i="8"/>
  <c r="B91" i="8"/>
  <c r="D175" i="8"/>
  <c r="I127" i="8"/>
  <c r="I128" i="8"/>
  <c r="I129" i="8"/>
  <c r="I130" i="8"/>
  <c r="I131" i="8"/>
  <c r="I132" i="8"/>
  <c r="I133" i="8"/>
  <c r="I134" i="8"/>
  <c r="I135" i="8"/>
  <c r="I136" i="8"/>
  <c r="I137" i="8"/>
  <c r="I138" i="8"/>
  <c r="G139" i="8"/>
  <c r="B165" i="8"/>
  <c r="D178" i="8"/>
  <c r="D187" i="8"/>
  <c r="I168" i="8"/>
  <c r="I171" i="8"/>
  <c r="F188" i="8"/>
  <c r="F183" i="8"/>
  <c r="F184" i="8"/>
  <c r="F185" i="8"/>
  <c r="F186" i="8"/>
  <c r="A2" i="7"/>
  <c r="G2" i="7"/>
  <c r="I76" i="7"/>
  <c r="I77" i="7"/>
  <c r="I78" i="7"/>
  <c r="I79" i="7"/>
  <c r="I80" i="7"/>
  <c r="I81" i="7"/>
  <c r="I82" i="7"/>
  <c r="I83" i="7"/>
  <c r="I84" i="7"/>
  <c r="I85" i="7"/>
  <c r="I86" i="7"/>
  <c r="I87" i="7"/>
  <c r="G88" i="7"/>
  <c r="B114" i="7"/>
  <c r="D127" i="7"/>
  <c r="D136" i="7"/>
  <c r="I117" i="7"/>
  <c r="I120" i="7"/>
  <c r="F137" i="7"/>
  <c r="F132" i="7"/>
  <c r="F133" i="7"/>
  <c r="F134" i="7"/>
  <c r="F135" i="7"/>
  <c r="A2" i="6"/>
  <c r="G2" i="6"/>
  <c r="D176" i="6"/>
  <c r="I128" i="6"/>
  <c r="I130" i="6"/>
  <c r="I131" i="6"/>
  <c r="I132" i="6"/>
  <c r="I133" i="6"/>
  <c r="I134" i="6"/>
  <c r="I135" i="6"/>
  <c r="I136" i="6"/>
  <c r="I137" i="6"/>
  <c r="I138" i="6"/>
  <c r="I139" i="6"/>
  <c r="D179" i="6"/>
  <c r="I169" i="6"/>
  <c r="I172" i="6"/>
  <c r="F189" i="6" s="1"/>
  <c r="F184" i="6"/>
  <c r="F185" i="6"/>
  <c r="F186" i="6"/>
  <c r="F187" i="6"/>
  <c r="A2" i="5"/>
  <c r="G2" i="5"/>
  <c r="I9" i="5"/>
  <c r="I10" i="5"/>
  <c r="B27" i="5"/>
  <c r="D166" i="5"/>
  <c r="D167" i="5"/>
  <c r="I102" i="5"/>
  <c r="E16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G131" i="5"/>
  <c r="D170" i="5"/>
  <c r="E170" i="5"/>
  <c r="I160" i="5"/>
  <c r="I163" i="5"/>
  <c r="F180" i="5" s="1"/>
  <c r="F175" i="5"/>
  <c r="F176" i="5"/>
  <c r="F177" i="5"/>
  <c r="F178" i="5"/>
  <c r="A2" i="4"/>
  <c r="G2" i="4"/>
  <c r="B19" i="4"/>
  <c r="D164" i="4" s="1"/>
  <c r="B81" i="4"/>
  <c r="D165" i="4"/>
  <c r="I117" i="4"/>
  <c r="I129" i="4" s="1"/>
  <c r="I140" i="4" s="1"/>
  <c r="I118" i="4"/>
  <c r="I119" i="4"/>
  <c r="I120" i="4"/>
  <c r="I121" i="4"/>
  <c r="I122" i="4"/>
  <c r="I123" i="4"/>
  <c r="I124" i="4"/>
  <c r="I125" i="4"/>
  <c r="I126" i="4"/>
  <c r="I127" i="4"/>
  <c r="I128" i="4"/>
  <c r="G129" i="4"/>
  <c r="I158" i="4"/>
  <c r="I161" i="4"/>
  <c r="F178" i="4"/>
  <c r="F173" i="4"/>
  <c r="F174" i="4"/>
  <c r="F175" i="4"/>
  <c r="F176" i="4"/>
  <c r="A2" i="3"/>
  <c r="G2" i="3"/>
  <c r="I6" i="3"/>
  <c r="I7" i="3"/>
  <c r="B23" i="3"/>
  <c r="D174" i="3" s="1"/>
  <c r="B91" i="3"/>
  <c r="D175" i="3"/>
  <c r="I93" i="3"/>
  <c r="I94" i="3"/>
  <c r="I95" i="3"/>
  <c r="I96" i="3"/>
  <c r="I97" i="3"/>
  <c r="I98" i="3"/>
  <c r="I99" i="3"/>
  <c r="I100" i="3"/>
  <c r="I101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D187" i="3"/>
  <c r="I168" i="3"/>
  <c r="I171" i="3"/>
  <c r="F188" i="3"/>
  <c r="F183" i="3"/>
  <c r="F184" i="3"/>
  <c r="F185" i="3"/>
  <c r="F186" i="3"/>
  <c r="A2" i="2"/>
  <c r="G2" i="2"/>
  <c r="B137" i="2"/>
  <c r="D324" i="2"/>
  <c r="I139" i="2"/>
  <c r="I140" i="2"/>
  <c r="B240" i="2"/>
  <c r="D325" i="2" s="1"/>
  <c r="I276" i="2"/>
  <c r="I277" i="2"/>
  <c r="I278" i="2"/>
  <c r="I279" i="2"/>
  <c r="I280" i="2"/>
  <c r="I281" i="2"/>
  <c r="I282" i="2"/>
  <c r="I283" i="2"/>
  <c r="I284" i="2"/>
  <c r="I285" i="2"/>
  <c r="I286" i="2"/>
  <c r="I287" i="2"/>
  <c r="G288" i="2"/>
  <c r="I317" i="2"/>
  <c r="I320" i="2"/>
  <c r="F338" i="2" s="1"/>
  <c r="F333" i="2"/>
  <c r="F334" i="2"/>
  <c r="F335" i="2"/>
  <c r="F336" i="2"/>
  <c r="G2" i="1"/>
  <c r="I6" i="1"/>
  <c r="B28" i="1"/>
  <c r="D161" i="1" s="1"/>
  <c r="I102" i="1"/>
  <c r="I103" i="1"/>
  <c r="I104" i="1"/>
  <c r="I105" i="1"/>
  <c r="I106" i="1"/>
  <c r="I107" i="1"/>
  <c r="I108" i="1"/>
  <c r="I109" i="1"/>
  <c r="I110" i="1"/>
  <c r="I111" i="1"/>
  <c r="I112" i="1"/>
  <c r="I113" i="1"/>
  <c r="G114" i="1"/>
  <c r="B140" i="1"/>
  <c r="D165" i="1"/>
  <c r="I158" i="1"/>
  <c r="F175" i="1" s="1"/>
  <c r="F170" i="1"/>
  <c r="F171" i="1"/>
  <c r="F172" i="1"/>
  <c r="F173" i="1"/>
  <c r="I98" i="99"/>
  <c r="J143" i="17"/>
  <c r="I49" i="75"/>
  <c r="E95" i="75" s="1"/>
  <c r="F95" i="75" s="1"/>
  <c r="I133" i="71"/>
  <c r="I208" i="23"/>
  <c r="E221" i="23" s="1"/>
  <c r="I62" i="73"/>
  <c r="E113" i="73" s="1"/>
  <c r="I102" i="73"/>
  <c r="E115" i="73" s="1"/>
  <c r="I95" i="72"/>
  <c r="E120" i="72" s="1"/>
  <c r="I61" i="72"/>
  <c r="E118" i="72" s="1"/>
  <c r="I105" i="73"/>
  <c r="F121" i="73" s="1"/>
  <c r="I110" i="72"/>
  <c r="I208" i="65"/>
  <c r="E236" i="65"/>
  <c r="I139" i="40"/>
  <c r="I158" i="38"/>
  <c r="I168" i="13"/>
  <c r="I155" i="1"/>
  <c r="I265" i="28"/>
  <c r="I125" i="74"/>
  <c r="I233" i="44"/>
  <c r="I436" i="43"/>
  <c r="I240" i="103"/>
  <c r="I271" i="46"/>
  <c r="F290" i="46" s="1"/>
  <c r="I97" i="114"/>
  <c r="I159" i="18"/>
  <c r="E172" i="18" s="1"/>
  <c r="I104" i="18"/>
  <c r="E170" i="18" s="1"/>
  <c r="I160" i="17"/>
  <c r="E228" i="17" s="1"/>
  <c r="J184" i="17"/>
  <c r="J71" i="16"/>
  <c r="I259" i="12"/>
  <c r="E272" i="12" s="1"/>
  <c r="F272" i="12" s="1"/>
  <c r="I199" i="12"/>
  <c r="E270" i="12" s="1"/>
  <c r="I182" i="53"/>
  <c r="E248" i="53" s="1"/>
  <c r="I237" i="53"/>
  <c r="E250" i="53" s="1"/>
  <c r="I182" i="103"/>
  <c r="E248" i="103" s="1"/>
  <c r="I171" i="86"/>
  <c r="E237" i="86" s="1"/>
  <c r="I284" i="80"/>
  <c r="E350" i="80" s="1"/>
  <c r="I254" i="69"/>
  <c r="E282" i="69" s="1"/>
  <c r="F282" i="69" s="1"/>
  <c r="I191" i="62"/>
  <c r="E204" i="62" s="1"/>
  <c r="I136" i="62"/>
  <c r="E202" i="62"/>
  <c r="E105" i="114"/>
  <c r="I94" i="114"/>
  <c r="E107" i="114" s="1"/>
  <c r="I339" i="80"/>
  <c r="E352" i="80" s="1"/>
  <c r="I147" i="79"/>
  <c r="E213" i="79"/>
  <c r="I199" i="77"/>
  <c r="E262" i="77" s="1"/>
  <c r="I54" i="76"/>
  <c r="E113" i="76"/>
  <c r="I84" i="75"/>
  <c r="E97" i="75" s="1"/>
  <c r="I122" i="74"/>
  <c r="E135" i="74"/>
  <c r="I68" i="74"/>
  <c r="E133" i="74" s="1"/>
  <c r="F133" i="74" s="1"/>
  <c r="I82" i="71"/>
  <c r="E141" i="71"/>
  <c r="I130" i="71"/>
  <c r="E143" i="71" s="1"/>
  <c r="F143" i="71" s="1"/>
  <c r="I120" i="70"/>
  <c r="E133" i="70"/>
  <c r="F133" i="70" s="1"/>
  <c r="I72" i="70"/>
  <c r="E131" i="70" s="1"/>
  <c r="F131" i="70" s="1"/>
  <c r="I19" i="70"/>
  <c r="E129" i="70" s="1"/>
  <c r="F129" i="70" s="1"/>
  <c r="I124" i="68"/>
  <c r="E137" i="68" s="1"/>
  <c r="I69" i="68"/>
  <c r="E135" i="68" s="1"/>
  <c r="I152" i="65"/>
  <c r="E234" i="65" s="1"/>
  <c r="I130" i="66"/>
  <c r="E196" i="66" s="1"/>
  <c r="I147" i="64"/>
  <c r="E172" i="64" s="1"/>
  <c r="I92" i="64"/>
  <c r="E170" i="64" s="1"/>
  <c r="I104" i="63"/>
  <c r="E170" i="63" s="1"/>
  <c r="I159" i="63"/>
  <c r="E172" i="63" s="1"/>
  <c r="I106" i="59"/>
  <c r="E131" i="59" s="1"/>
  <c r="F131" i="59" s="1"/>
  <c r="E128" i="59"/>
  <c r="I58" i="59"/>
  <c r="E129" i="59" s="1"/>
  <c r="I204" i="61"/>
  <c r="E270" i="61" s="1"/>
  <c r="I259" i="61"/>
  <c r="E272" i="61" s="1"/>
  <c r="F272" i="61" s="1"/>
  <c r="I205" i="56"/>
  <c r="E218" i="56" s="1"/>
  <c r="I378" i="43"/>
  <c r="E444" i="43" s="1"/>
  <c r="I433" i="43"/>
  <c r="E446" i="43" s="1"/>
  <c r="I237" i="103"/>
  <c r="E250" i="103"/>
  <c r="F250" i="103" s="1"/>
  <c r="I268" i="46"/>
  <c r="E281" i="46" s="1"/>
  <c r="I213" i="46"/>
  <c r="E279" i="46" s="1"/>
  <c r="I93" i="40"/>
  <c r="E147" i="40" s="1"/>
  <c r="I67" i="39"/>
  <c r="E133" i="39" s="1"/>
  <c r="I100" i="38"/>
  <c r="E166" i="38" s="1"/>
  <c r="I115" i="36"/>
  <c r="E181" i="36" s="1"/>
  <c r="F181" i="36" s="1"/>
  <c r="I130" i="35"/>
  <c r="E143" i="35" s="1"/>
  <c r="I75" i="35"/>
  <c r="E141" i="35" s="1"/>
  <c r="I123" i="31"/>
  <c r="E136" i="31" s="1"/>
  <c r="I92" i="27"/>
  <c r="E158" i="27" s="1"/>
  <c r="I238" i="26"/>
  <c r="E251" i="26" s="1"/>
  <c r="I181" i="26"/>
  <c r="E249" i="26" s="1"/>
  <c r="I133" i="25"/>
  <c r="E199" i="25" s="1"/>
  <c r="I188" i="25"/>
  <c r="E201" i="25" s="1"/>
  <c r="I121" i="24"/>
  <c r="E134" i="24" s="1"/>
  <c r="I66" i="24"/>
  <c r="E132" i="24" s="1"/>
  <c r="I142" i="21"/>
  <c r="E155" i="21" s="1"/>
  <c r="I172" i="20"/>
  <c r="E185" i="20" s="1"/>
  <c r="I116" i="20"/>
  <c r="E183" i="20" s="1"/>
  <c r="I201" i="19"/>
  <c r="E267" i="19" s="1"/>
  <c r="I339" i="15"/>
  <c r="E352" i="15" s="1"/>
  <c r="F352" i="15" s="1"/>
  <c r="I166" i="14"/>
  <c r="E179" i="14" s="1"/>
  <c r="I111" i="14"/>
  <c r="E177" i="14" s="1"/>
  <c r="I171" i="67"/>
  <c r="E255" i="67" s="1"/>
  <c r="I229" i="67"/>
  <c r="E257" i="67" s="1"/>
  <c r="F257" i="67" s="1"/>
  <c r="I314" i="2"/>
  <c r="E328" i="2" s="1"/>
  <c r="I114" i="7"/>
  <c r="E127" i="7" s="1"/>
  <c r="F127" i="7" s="1"/>
  <c r="I19" i="75"/>
  <c r="E93" i="75" s="1"/>
  <c r="F93" i="75" s="1"/>
  <c r="I259" i="2"/>
  <c r="E326" i="2" s="1"/>
  <c r="I217" i="17"/>
  <c r="E230" i="17" s="1"/>
  <c r="I59" i="7"/>
  <c r="E125" i="7" s="1"/>
  <c r="I85" i="1"/>
  <c r="E163" i="1" s="1"/>
  <c r="I19" i="76"/>
  <c r="E111" i="76" s="1"/>
  <c r="F111" i="76" s="1"/>
  <c r="I165" i="8"/>
  <c r="E178" i="8" s="1"/>
  <c r="B61" i="58"/>
  <c r="B82" i="71"/>
  <c r="D141" i="71" s="1"/>
  <c r="B103" i="85"/>
  <c r="D170" i="85" s="1"/>
  <c r="F170" i="85" s="1"/>
  <c r="B130" i="66"/>
  <c r="D196" i="66" s="1"/>
  <c r="B71" i="37"/>
  <c r="D137" i="37" s="1"/>
  <c r="B75" i="35"/>
  <c r="D141" i="35" s="1"/>
  <c r="F141" i="35" s="1"/>
  <c r="B133" i="25"/>
  <c r="D199" i="25" s="1"/>
  <c r="B199" i="69"/>
  <c r="D280" i="69" s="1"/>
  <c r="B62" i="58"/>
  <c r="D140" i="58" s="1"/>
  <c r="B199" i="77"/>
  <c r="D262" i="77" s="1"/>
  <c r="B69" i="68"/>
  <c r="D135" i="68" s="1"/>
  <c r="B116" i="20"/>
  <c r="D183" i="20" s="1"/>
  <c r="F183" i="20" s="1"/>
  <c r="B126" i="78"/>
  <c r="D171" i="78"/>
  <c r="F171" i="78" s="1"/>
  <c r="B81" i="60"/>
  <c r="D147" i="60" s="1"/>
  <c r="B104" i="63"/>
  <c r="D170" i="63" s="1"/>
  <c r="I100" i="22"/>
  <c r="E166" i="22" s="1"/>
  <c r="I101" i="10"/>
  <c r="E167" i="10" s="1"/>
  <c r="I165" i="13"/>
  <c r="E178" i="13" s="1"/>
  <c r="F178" i="13" s="1"/>
  <c r="I110" i="13"/>
  <c r="E176" i="13" s="1"/>
  <c r="I165" i="3"/>
  <c r="E178" i="3" s="1"/>
  <c r="I88" i="16"/>
  <c r="E154" i="16" s="1"/>
  <c r="I143" i="16"/>
  <c r="E156" i="16" s="1"/>
  <c r="F156" i="16" s="1"/>
  <c r="I220" i="28"/>
  <c r="E273" i="28" s="1"/>
  <c r="I150" i="56"/>
  <c r="E216" i="56" s="1"/>
  <c r="I144" i="45"/>
  <c r="E157" i="45" s="1"/>
  <c r="F157" i="45" s="1"/>
  <c r="I89" i="45"/>
  <c r="E155" i="45" s="1"/>
  <c r="F155" i="45" s="1"/>
  <c r="I230" i="44"/>
  <c r="E243" i="44" s="1"/>
  <c r="F243" i="44" s="1"/>
  <c r="I175" i="44"/>
  <c r="E241" i="44" s="1"/>
  <c r="F241" i="44" s="1"/>
  <c r="I147" i="27"/>
  <c r="E160" i="27" s="1"/>
  <c r="F160" i="27" s="1"/>
  <c r="I156" i="10"/>
  <c r="E169" i="10"/>
  <c r="I152" i="9"/>
  <c r="E218" i="9" s="1"/>
  <c r="I110" i="8"/>
  <c r="E176" i="8"/>
  <c r="I256" i="19"/>
  <c r="E269" i="19" s="1"/>
  <c r="F269" i="19" s="1"/>
  <c r="I166" i="6"/>
  <c r="E179" i="6"/>
  <c r="F179" i="6" s="1"/>
  <c r="I110" i="6"/>
  <c r="E177" i="6" s="1"/>
  <c r="I100" i="4"/>
  <c r="E166" i="4" s="1"/>
  <c r="I155" i="4"/>
  <c r="E168" i="4" s="1"/>
  <c r="I140" i="1"/>
  <c r="E165" i="1" s="1"/>
  <c r="I155" i="38"/>
  <c r="E168" i="38" s="1"/>
  <c r="I126" i="37"/>
  <c r="E139" i="37" s="1"/>
  <c r="I71" i="37"/>
  <c r="E137" i="37"/>
  <c r="I176" i="32"/>
  <c r="E189" i="32" s="1"/>
  <c r="F189" i="32" s="1"/>
  <c r="I121" i="32"/>
  <c r="E187" i="32"/>
  <c r="F96" i="92"/>
  <c r="F123" i="90"/>
  <c r="B67" i="39"/>
  <c r="D133" i="39"/>
  <c r="F133" i="39" s="1"/>
  <c r="B68" i="31"/>
  <c r="D134" i="31" s="1"/>
  <c r="B242" i="11"/>
  <c r="D309" i="11"/>
  <c r="F95" i="84"/>
  <c r="I117" i="5"/>
  <c r="E169" i="5" s="1"/>
  <c r="F169" i="5" s="1"/>
  <c r="B199" i="12"/>
  <c r="D270" i="12" s="1"/>
  <c r="F270" i="12" s="1"/>
  <c r="B73" i="117"/>
  <c r="D124" i="117"/>
  <c r="B104" i="18"/>
  <c r="D170" i="18" s="1"/>
  <c r="B111" i="14"/>
  <c r="D177" i="14" s="1"/>
  <c r="B81" i="119"/>
  <c r="D132" i="119" s="1"/>
  <c r="F224" i="79"/>
  <c r="F134" i="74"/>
  <c r="F221" i="83"/>
  <c r="F109" i="114"/>
  <c r="F272" i="77"/>
  <c r="F263" i="77"/>
  <c r="F115" i="76"/>
  <c r="I109" i="40"/>
  <c r="E148" i="40"/>
  <c r="F148" i="40" s="1"/>
  <c r="F151" i="40"/>
  <c r="F126" i="117"/>
  <c r="F128" i="117"/>
  <c r="F127" i="117" s="1"/>
  <c r="F138" i="116"/>
  <c r="F145" i="116"/>
  <c r="F160" i="122"/>
  <c r="F130" i="121"/>
  <c r="F148" i="120"/>
  <c r="F140" i="119"/>
  <c r="F133" i="119"/>
  <c r="F136" i="119"/>
  <c r="F139" i="115"/>
  <c r="B160" i="17"/>
  <c r="D228" i="17"/>
  <c r="F228" i="17" s="1"/>
  <c r="I98" i="117"/>
  <c r="I20" i="7"/>
  <c r="E123" i="7" s="1"/>
  <c r="I87" i="73"/>
  <c r="F136" i="37"/>
  <c r="F218" i="56"/>
  <c r="I28" i="58"/>
  <c r="E138" i="58" s="1"/>
  <c r="F137" i="55"/>
  <c r="F130" i="90"/>
  <c r="F143" i="24"/>
  <c r="F145" i="31"/>
  <c r="F177" i="13"/>
  <c r="B85" i="1"/>
  <c r="D163" i="1"/>
  <c r="F163" i="1" s="1"/>
  <c r="F143" i="74"/>
  <c r="F169" i="27"/>
  <c r="F196" i="57"/>
  <c r="F109" i="89"/>
  <c r="F97" i="88"/>
  <c r="F107" i="102"/>
  <c r="F167" i="4"/>
  <c r="F136" i="68"/>
  <c r="B284" i="15"/>
  <c r="D350" i="15" s="1"/>
  <c r="F135" i="118"/>
  <c r="F107" i="114"/>
  <c r="F96" i="84"/>
  <c r="F108" i="87"/>
  <c r="F129" i="51"/>
  <c r="F114" i="73"/>
  <c r="F126" i="7"/>
  <c r="I22" i="31"/>
  <c r="E132" i="31" s="1"/>
  <c r="F132" i="31" s="1"/>
  <c r="F283" i="28"/>
  <c r="F137" i="59"/>
  <c r="I167" i="15"/>
  <c r="E348" i="15"/>
  <c r="F348" i="15" s="1"/>
  <c r="F142" i="71"/>
  <c r="F172" i="78"/>
  <c r="F266" i="67"/>
  <c r="B60" i="55"/>
  <c r="D126" i="55" s="1"/>
  <c r="B181" i="26"/>
  <c r="D249" i="26"/>
  <c r="D262" i="26" s="1"/>
  <c r="B100" i="38"/>
  <c r="D166" i="38" s="1"/>
  <c r="D179" i="38"/>
  <c r="B102" i="5"/>
  <c r="D168" i="5" s="1"/>
  <c r="B110" i="6"/>
  <c r="D177" i="6"/>
  <c r="D190" i="6" s="1"/>
  <c r="B201" i="19"/>
  <c r="D267" i="19" s="1"/>
  <c r="F267" i="19" s="1"/>
  <c r="B87" i="21"/>
  <c r="D153" i="21" s="1"/>
  <c r="F153" i="21" s="1"/>
  <c r="B152" i="9"/>
  <c r="D218" i="9" s="1"/>
  <c r="B101" i="10"/>
  <c r="D167" i="10" s="1"/>
  <c r="D180" i="10" s="1"/>
  <c r="F365" i="82"/>
  <c r="I22" i="39"/>
  <c r="E131" i="39" s="1"/>
  <c r="F131" i="39"/>
  <c r="I62" i="71"/>
  <c r="E140" i="71" s="1"/>
  <c r="F140" i="71"/>
  <c r="F222" i="23"/>
  <c r="F210" i="25"/>
  <c r="I104" i="35"/>
  <c r="F145" i="35" s="1"/>
  <c r="F108" i="47"/>
  <c r="F164" i="1"/>
  <c r="F233" i="65"/>
  <c r="D294" i="69"/>
  <c r="F311" i="11"/>
  <c r="I35" i="87"/>
  <c r="E106" i="87"/>
  <c r="F106" i="87" s="1"/>
  <c r="I34" i="102"/>
  <c r="E105" i="102" s="1"/>
  <c r="F105" i="102"/>
  <c r="F141" i="58"/>
  <c r="F200" i="25"/>
  <c r="F268" i="19"/>
  <c r="F280" i="46"/>
  <c r="I34" i="84"/>
  <c r="E93" i="84" s="1"/>
  <c r="F93" i="84" s="1"/>
  <c r="D115" i="99"/>
  <c r="F131" i="118"/>
  <c r="F156" i="122"/>
  <c r="F187" i="3"/>
  <c r="I129" i="22"/>
  <c r="F170" i="22" s="1"/>
  <c r="F169" i="22" s="1"/>
  <c r="F142" i="115"/>
  <c r="F141" i="115" s="1"/>
  <c r="F108" i="114"/>
  <c r="I80" i="90"/>
  <c r="F126" i="90"/>
  <c r="F125" i="90" s="1"/>
  <c r="I49" i="99"/>
  <c r="E106" i="99" s="1"/>
  <c r="F106" i="99"/>
  <c r="I204" i="44"/>
  <c r="F245" i="44" s="1"/>
  <c r="F244" i="44"/>
  <c r="I49" i="94"/>
  <c r="E107" i="94" s="1"/>
  <c r="F107" i="94" s="1"/>
  <c r="I25" i="16"/>
  <c r="E152" i="16" s="1"/>
  <c r="I247" i="28"/>
  <c r="G140" i="6"/>
  <c r="I182" i="65"/>
  <c r="F238" i="65" s="1"/>
  <c r="F148" i="37"/>
  <c r="F178" i="10"/>
  <c r="I117" i="51"/>
  <c r="E130" i="51" s="1"/>
  <c r="F130" i="51" s="1"/>
  <c r="F114" i="76"/>
  <c r="F118" i="72"/>
  <c r="I140" i="14"/>
  <c r="F181" i="14" s="1"/>
  <c r="F180" i="14" s="1"/>
  <c r="I100" i="37"/>
  <c r="I111" i="37"/>
  <c r="I101" i="70"/>
  <c r="F135" i="70" s="1"/>
  <c r="F134" i="70" s="1"/>
  <c r="F96" i="75"/>
  <c r="D183" i="18"/>
  <c r="F199" i="25"/>
  <c r="F166" i="38"/>
  <c r="F98" i="92"/>
  <c r="D104" i="92"/>
  <c r="I34" i="92"/>
  <c r="E94" i="92" s="1"/>
  <c r="F94" i="92" s="1"/>
  <c r="I19" i="92"/>
  <c r="E93" i="92"/>
  <c r="F93" i="92" s="1"/>
  <c r="F110" i="94"/>
  <c r="I34" i="94"/>
  <c r="E106" i="94"/>
  <c r="F106" i="94" s="1"/>
  <c r="I19" i="94"/>
  <c r="E105" i="94"/>
  <c r="F105" i="94" s="1"/>
  <c r="I136" i="60"/>
  <c r="E149" i="60" s="1"/>
  <c r="F149" i="60"/>
  <c r="I110" i="60"/>
  <c r="I36" i="114"/>
  <c r="E104" i="114" s="1"/>
  <c r="F104" i="114" s="1"/>
  <c r="F133" i="24"/>
  <c r="F376" i="81"/>
  <c r="F276" i="28"/>
  <c r="I262" i="28"/>
  <c r="E275" i="28" s="1"/>
  <c r="F275" i="28"/>
  <c r="F207" i="66"/>
  <c r="F248" i="86"/>
  <c r="I81" i="38"/>
  <c r="E165" i="38"/>
  <c r="F165" i="38"/>
  <c r="B86" i="116"/>
  <c r="D137" i="116" s="1"/>
  <c r="D147" i="116" s="1"/>
  <c r="B76" i="118"/>
  <c r="D127" i="118" s="1"/>
  <c r="I313" i="15"/>
  <c r="F354" i="15" s="1"/>
  <c r="F353" i="15" s="1"/>
  <c r="F367" i="82"/>
  <c r="F122" i="90"/>
  <c r="F177" i="6"/>
  <c r="F259" i="103"/>
  <c r="F157" i="40"/>
  <c r="F165" i="1"/>
  <c r="F136" i="7"/>
  <c r="I88" i="7"/>
  <c r="F129" i="7" s="1"/>
  <c r="F128" i="7"/>
  <c r="F187" i="8"/>
  <c r="F194" i="20"/>
  <c r="I122" i="39"/>
  <c r="E135" i="39"/>
  <c r="F135" i="39"/>
  <c r="F102" i="88"/>
  <c r="F107" i="87"/>
  <c r="F136" i="54"/>
  <c r="F214" i="79"/>
  <c r="F134" i="119"/>
  <c r="F128" i="118"/>
  <c r="I19" i="84"/>
  <c r="E92" i="84" s="1"/>
  <c r="F146" i="68"/>
  <c r="F216" i="56"/>
  <c r="F169" i="10"/>
  <c r="J202" i="17"/>
  <c r="F125" i="7"/>
  <c r="F230" i="17"/>
  <c r="F170" i="5"/>
  <c r="I117" i="58"/>
  <c r="E142" i="58"/>
  <c r="F142" i="58" s="1"/>
  <c r="I24" i="74"/>
  <c r="E131" i="74" s="1"/>
  <c r="F131" i="74"/>
  <c r="F109" i="87"/>
  <c r="F192" i="36"/>
  <c r="F132" i="70"/>
  <c r="F108" i="89"/>
  <c r="F107" i="99"/>
  <c r="F106" i="114"/>
  <c r="F245" i="65"/>
  <c r="F237" i="65"/>
  <c r="I165" i="62"/>
  <c r="F206" i="62"/>
  <c r="F205" i="62" s="1"/>
  <c r="F386" i="81"/>
  <c r="F110" i="87"/>
  <c r="F114" i="89"/>
  <c r="F260" i="26"/>
  <c r="F198" i="32"/>
  <c r="F148" i="60"/>
  <c r="F167" i="22"/>
  <c r="I132" i="20"/>
  <c r="E184" i="20" s="1"/>
  <c r="F184" i="20" s="1"/>
  <c r="F251" i="26"/>
  <c r="F128" i="59"/>
  <c r="F114" i="114"/>
  <c r="F252" i="44"/>
  <c r="F120" i="72"/>
  <c r="F149" i="71"/>
  <c r="F113" i="99"/>
  <c r="I181" i="9"/>
  <c r="I192" i="9"/>
  <c r="F164" i="21"/>
  <c r="I66" i="63"/>
  <c r="E168" i="63" s="1"/>
  <c r="F168" i="63" s="1"/>
  <c r="I121" i="64"/>
  <c r="I132" i="64" s="1"/>
  <c r="I46" i="64"/>
  <c r="E168" i="64"/>
  <c r="F168" i="64"/>
  <c r="I83" i="76"/>
  <c r="I87" i="76" s="1"/>
  <c r="F96" i="88"/>
  <c r="I36" i="88"/>
  <c r="E95" i="88" s="1"/>
  <c r="F95" i="88" s="1"/>
  <c r="F181" i="85"/>
  <c r="I34" i="89"/>
  <c r="E106" i="89" s="1"/>
  <c r="F106" i="89" s="1"/>
  <c r="I34" i="99"/>
  <c r="E105" i="99" s="1"/>
  <c r="F105" i="99" s="1"/>
  <c r="I49" i="102"/>
  <c r="E106" i="102"/>
  <c r="F106" i="102" s="1"/>
  <c r="I19" i="102"/>
  <c r="E104" i="102" s="1"/>
  <c r="F104" i="102" s="1"/>
  <c r="F121" i="76"/>
  <c r="F177" i="3"/>
  <c r="B66" i="24"/>
  <c r="D132" i="24"/>
  <c r="D145" i="24"/>
  <c r="B121" i="32"/>
  <c r="D187" i="32" s="1"/>
  <c r="F187" i="32" s="1"/>
  <c r="B153" i="83"/>
  <c r="D219" i="83" s="1"/>
  <c r="F219" i="83" s="1"/>
  <c r="B171" i="86"/>
  <c r="D237" i="86" s="1"/>
  <c r="B220" i="28"/>
  <c r="D273" i="28"/>
  <c r="D285" i="28"/>
  <c r="B174" i="23"/>
  <c r="D219" i="23" s="1"/>
  <c r="F219" i="23" s="1"/>
  <c r="B88" i="16"/>
  <c r="D154" i="16" s="1"/>
  <c r="D167" i="16" s="1"/>
  <c r="B213" i="46"/>
  <c r="D279" i="46" s="1"/>
  <c r="F137" i="121"/>
  <c r="I59" i="121"/>
  <c r="E128" i="121"/>
  <c r="F128" i="121" s="1"/>
  <c r="I126" i="6"/>
  <c r="E178" i="6"/>
  <c r="F178" i="6"/>
  <c r="I186" i="86"/>
  <c r="E238" i="86" s="1"/>
  <c r="F238" i="86" s="1"/>
  <c r="F132" i="121"/>
  <c r="F117" i="76"/>
  <c r="F116" i="76" s="1"/>
  <c r="F158" i="27"/>
  <c r="F326" i="2"/>
  <c r="D104" i="88"/>
  <c r="D189" i="3"/>
  <c r="D183" i="64"/>
  <c r="F179" i="14"/>
  <c r="F174" i="1"/>
  <c r="F320" i="11"/>
  <c r="F361" i="15"/>
  <c r="J128" i="16"/>
  <c r="I150" i="32"/>
  <c r="I89" i="55"/>
  <c r="F121" i="72"/>
  <c r="I338" i="81"/>
  <c r="F379" i="81" s="1"/>
  <c r="I19" i="89"/>
  <c r="E105" i="89"/>
  <c r="F105" i="89" s="1"/>
  <c r="D115" i="87"/>
  <c r="F170" i="4"/>
  <c r="F169" i="4" s="1"/>
  <c r="F213" i="79"/>
  <c r="D138" i="7"/>
  <c r="D254" i="44"/>
  <c r="F135" i="68"/>
  <c r="D171" i="27"/>
  <c r="F168" i="38"/>
  <c r="I100" i="57"/>
  <c r="E184" i="57" s="1"/>
  <c r="F184" i="57"/>
  <c r="F127" i="55"/>
  <c r="F178" i="3"/>
  <c r="D190" i="14"/>
  <c r="F166" i="45"/>
  <c r="I105" i="103"/>
  <c r="E246" i="103"/>
  <c r="F246" i="103"/>
  <c r="I186" i="11"/>
  <c r="E307" i="11" s="1"/>
  <c r="F307" i="11" s="1"/>
  <c r="I26" i="120"/>
  <c r="E145" i="120"/>
  <c r="F145" i="120" s="1"/>
  <c r="I29" i="35"/>
  <c r="E139" i="35" s="1"/>
  <c r="I265" i="15"/>
  <c r="E349" i="15"/>
  <c r="F349" i="15" s="1"/>
  <c r="F363" i="15" s="1"/>
  <c r="I3" i="15" s="1"/>
  <c r="I70" i="45"/>
  <c r="E154" i="45" s="1"/>
  <c r="F154" i="45" s="1"/>
  <c r="F168" i="45" s="1"/>
  <c r="F239" i="17"/>
  <c r="I20" i="26"/>
  <c r="E247" i="26" s="1"/>
  <c r="F250" i="53"/>
  <c r="I174" i="57"/>
  <c r="E187" i="57"/>
  <c r="F187" i="57" s="1"/>
  <c r="F172" i="63"/>
  <c r="F97" i="75"/>
  <c r="F351" i="15"/>
  <c r="F242" i="44"/>
  <c r="I69" i="16"/>
  <c r="E153" i="16" s="1"/>
  <c r="I67" i="116"/>
  <c r="E136" i="116"/>
  <c r="F136" i="116" s="1"/>
  <c r="I54" i="117"/>
  <c r="E123" i="117" s="1"/>
  <c r="F123" i="117"/>
  <c r="F125" i="117"/>
  <c r="I128" i="79"/>
  <c r="E212" i="79" s="1"/>
  <c r="F212" i="79" s="1"/>
  <c r="F226" i="79" s="1"/>
  <c r="I66" i="1"/>
  <c r="E162" i="1" s="1"/>
  <c r="F162" i="1" s="1"/>
  <c r="I81" i="57"/>
  <c r="E183" i="57" s="1"/>
  <c r="I48" i="61"/>
  <c r="E268" i="61"/>
  <c r="F268" i="61" s="1"/>
  <c r="I81" i="22"/>
  <c r="E165" i="22" s="1"/>
  <c r="F165" i="22" s="1"/>
  <c r="I67" i="23"/>
  <c r="E217" i="23" s="1"/>
  <c r="I162" i="26"/>
  <c r="E248" i="26" s="1"/>
  <c r="I201" i="28"/>
  <c r="E272" i="28"/>
  <c r="F272" i="28" s="1"/>
  <c r="I98" i="46"/>
  <c r="E277" i="46" s="1"/>
  <c r="F277" i="46" s="1"/>
  <c r="I97" i="44"/>
  <c r="E239" i="44" s="1"/>
  <c r="I114" i="25"/>
  <c r="E198" i="25"/>
  <c r="F198" i="25" s="1"/>
  <c r="I152" i="86"/>
  <c r="E236" i="86" s="1"/>
  <c r="I26" i="121"/>
  <c r="E127" i="121"/>
  <c r="F127" i="121" s="1"/>
  <c r="I23" i="83"/>
  <c r="E217" i="83" s="1"/>
  <c r="I25" i="86"/>
  <c r="E235" i="86"/>
  <c r="F235" i="86" s="1"/>
  <c r="I219" i="12"/>
  <c r="E271" i="12" s="1"/>
  <c r="F271" i="12" s="1"/>
  <c r="I258" i="11"/>
  <c r="E310" i="11"/>
  <c r="F177" i="8"/>
  <c r="F172" i="18"/>
  <c r="F144" i="54"/>
  <c r="F213" i="62"/>
  <c r="I19" i="72"/>
  <c r="E116" i="72"/>
  <c r="D116" i="89"/>
  <c r="F135" i="31"/>
  <c r="I60" i="55"/>
  <c r="E126" i="55" s="1"/>
  <c r="F126" i="55" s="1"/>
  <c r="I134" i="83"/>
  <c r="E218" i="83" s="1"/>
  <c r="F218" i="83" s="1"/>
  <c r="I137" i="2"/>
  <c r="E324" i="2"/>
  <c r="F324" i="2" s="1"/>
  <c r="F339" i="2" s="1"/>
  <c r="I83" i="5"/>
  <c r="E167" i="5" s="1"/>
  <c r="I20" i="27"/>
  <c r="E156" i="27"/>
  <c r="I55" i="65"/>
  <c r="E232" i="65"/>
  <c r="F232" i="65" s="1"/>
  <c r="I92" i="14"/>
  <c r="E176" i="14" s="1"/>
  <c r="J38" i="17"/>
  <c r="J40" i="17"/>
  <c r="J141" i="17" s="1"/>
  <c r="I149" i="43"/>
  <c r="E442" i="43" s="1"/>
  <c r="I359" i="43"/>
  <c r="E443" i="43"/>
  <c r="F443" i="43" s="1"/>
  <c r="I36" i="18"/>
  <c r="E168" i="18" s="1"/>
  <c r="I117" i="62"/>
  <c r="E201" i="62"/>
  <c r="F201" i="62" s="1"/>
  <c r="I29" i="66"/>
  <c r="E194" i="66" s="1"/>
  <c r="I111" i="66"/>
  <c r="E195" i="66"/>
  <c r="F195" i="66" s="1"/>
  <c r="I40" i="60"/>
  <c r="E145" i="60" s="1"/>
  <c r="I62" i="60"/>
  <c r="E146" i="60"/>
  <c r="F146" i="60" s="1"/>
  <c r="I23" i="54"/>
  <c r="E133" i="54" s="1"/>
  <c r="I21" i="51"/>
  <c r="E126" i="51"/>
  <c r="F126" i="51" s="1"/>
  <c r="I46" i="51"/>
  <c r="E127" i="51" s="1"/>
  <c r="I31" i="80"/>
  <c r="E348" i="80"/>
  <c r="E363" i="80" s="1"/>
  <c r="I265" i="80"/>
  <c r="E349" i="80" s="1"/>
  <c r="F349" i="80" s="1"/>
  <c r="I82" i="10"/>
  <c r="E166" i="10" s="1"/>
  <c r="I56" i="35"/>
  <c r="E140" i="35"/>
  <c r="F140" i="35" s="1"/>
  <c r="I155" i="23"/>
  <c r="E218" i="23" s="1"/>
  <c r="F218" i="23" s="1"/>
  <c r="I19" i="40"/>
  <c r="E145" i="40" s="1"/>
  <c r="I198" i="26"/>
  <c r="E250" i="26"/>
  <c r="F250" i="26" s="1"/>
  <c r="I91" i="3"/>
  <c r="E175" i="3" s="1"/>
  <c r="F175" i="3" s="1"/>
  <c r="I89" i="77"/>
  <c r="E260" i="77" s="1"/>
  <c r="I73" i="64"/>
  <c r="E169" i="64"/>
  <c r="F169" i="64" s="1"/>
  <c r="I82" i="122"/>
  <c r="E151" i="122"/>
  <c r="F151" i="122"/>
  <c r="I62" i="119"/>
  <c r="E131" i="119" s="1"/>
  <c r="F131" i="119" s="1"/>
  <c r="I49" i="84"/>
  <c r="E94" i="84" s="1"/>
  <c r="I121" i="120"/>
  <c r="F278" i="19"/>
  <c r="F152" i="35"/>
  <c r="I49" i="92"/>
  <c r="E95" i="92"/>
  <c r="F95" i="92"/>
  <c r="F138" i="51"/>
  <c r="D153" i="58"/>
  <c r="F376" i="82"/>
  <c r="I316" i="82"/>
  <c r="F369" i="82" s="1"/>
  <c r="F368" i="82" s="1"/>
  <c r="I200" i="86"/>
  <c r="F241" i="86" s="1"/>
  <c r="F240" i="86" s="1"/>
  <c r="F110" i="89"/>
  <c r="F259" i="53"/>
  <c r="F227" i="56"/>
  <c r="F158" i="60"/>
  <c r="F181" i="64"/>
  <c r="F100" i="84"/>
  <c r="F229" i="9"/>
  <c r="F264" i="77"/>
  <c r="F98" i="88"/>
  <c r="I152" i="67"/>
  <c r="E254" i="67"/>
  <c r="F254" i="67" s="1"/>
  <c r="F108" i="94"/>
  <c r="F171" i="18"/>
  <c r="F203" i="62"/>
  <c r="F217" i="56"/>
  <c r="F249" i="103"/>
  <c r="F156" i="45"/>
  <c r="B75" i="54"/>
  <c r="D135" i="54" s="1"/>
  <c r="B93" i="40"/>
  <c r="D147" i="40"/>
  <c r="F147" i="40"/>
  <c r="B100" i="4"/>
  <c r="D166" i="4" s="1"/>
  <c r="B110" i="8"/>
  <c r="D176" i="8" s="1"/>
  <c r="B100" i="22"/>
  <c r="D166" i="22" s="1"/>
  <c r="I168" i="65"/>
  <c r="E235" i="65"/>
  <c r="F235" i="65" s="1"/>
  <c r="E363" i="15"/>
  <c r="I121" i="27"/>
  <c r="D129" i="59"/>
  <c r="D139" i="59" s="1"/>
  <c r="F113" i="102"/>
  <c r="D115" i="102"/>
  <c r="I180" i="12"/>
  <c r="E269" i="12" s="1"/>
  <c r="I133" i="9"/>
  <c r="E217" i="9"/>
  <c r="F217" i="9" s="1"/>
  <c r="F348" i="80"/>
  <c r="I74" i="40"/>
  <c r="E146" i="40"/>
  <c r="F146" i="40" s="1"/>
  <c r="I131" i="56"/>
  <c r="E215" i="56" s="1"/>
  <c r="F215" i="56" s="1"/>
  <c r="I156" i="44"/>
  <c r="E240" i="44" s="1"/>
  <c r="F240" i="44" s="1"/>
  <c r="I48" i="39"/>
  <c r="E132" i="39" s="1"/>
  <c r="F310" i="11"/>
  <c r="F356" i="15"/>
  <c r="F309" i="11"/>
  <c r="D322" i="11"/>
  <c r="I133" i="63"/>
  <c r="D457" i="43"/>
  <c r="F445" i="43"/>
  <c r="I398" i="43"/>
  <c r="I407" i="43"/>
  <c r="G407" i="43"/>
  <c r="I81" i="4"/>
  <c r="E165" i="4" s="1"/>
  <c r="I68" i="21"/>
  <c r="E152" i="21" s="1"/>
  <c r="F221" i="23"/>
  <c r="I95" i="24"/>
  <c r="I106" i="24" s="1"/>
  <c r="I118" i="45"/>
  <c r="D116" i="94"/>
  <c r="I34" i="47"/>
  <c r="E106" i="47" s="1"/>
  <c r="I19" i="47"/>
  <c r="E105" i="47"/>
  <c r="F105" i="47" s="1"/>
  <c r="I94" i="51"/>
  <c r="I185" i="66"/>
  <c r="E198" i="66"/>
  <c r="F198" i="66" s="1"/>
  <c r="I159" i="66"/>
  <c r="I38" i="17"/>
  <c r="E226" i="17"/>
  <c r="F226" i="17" s="1"/>
  <c r="I163" i="53"/>
  <c r="E247" i="53" s="1"/>
  <c r="F247" i="53" s="1"/>
  <c r="I49" i="74"/>
  <c r="E132" i="74"/>
  <c r="I99" i="82"/>
  <c r="E363" i="82"/>
  <c r="I36" i="10"/>
  <c r="E165" i="10"/>
  <c r="F381" i="81"/>
  <c r="I349" i="81"/>
  <c r="F243" i="86"/>
  <c r="F156" i="27"/>
  <c r="I103" i="121"/>
  <c r="F170" i="64"/>
  <c r="F119" i="72"/>
  <c r="F141" i="37"/>
  <c r="F140" i="37" s="1"/>
  <c r="F262" i="77"/>
  <c r="D274" i="77"/>
  <c r="F248" i="103"/>
  <c r="D261" i="103"/>
  <c r="F168" i="5"/>
  <c r="D181" i="5"/>
  <c r="I28" i="1"/>
  <c r="E161" i="1" s="1"/>
  <c r="I288" i="2"/>
  <c r="D339" i="2"/>
  <c r="I91" i="8"/>
  <c r="E175" i="8" s="1"/>
  <c r="F175" i="8" s="1"/>
  <c r="I146" i="20"/>
  <c r="F187" i="20"/>
  <c r="F186" i="20" s="1"/>
  <c r="D162" i="122"/>
  <c r="F152" i="122"/>
  <c r="D160" i="60"/>
  <c r="I84" i="94"/>
  <c r="E109" i="94"/>
  <c r="F109" i="94" s="1"/>
  <c r="F110" i="47"/>
  <c r="F114" i="47"/>
  <c r="F115" i="73"/>
  <c r="I21" i="73"/>
  <c r="E111" i="73"/>
  <c r="F111" i="73" s="1"/>
  <c r="I19" i="99"/>
  <c r="E104" i="99" s="1"/>
  <c r="D183" i="63"/>
  <c r="F170" i="63"/>
  <c r="D126" i="72"/>
  <c r="D363" i="15"/>
  <c r="F350" i="15"/>
  <c r="D151" i="71"/>
  <c r="F141" i="71"/>
  <c r="F155" i="21"/>
  <c r="F201" i="25"/>
  <c r="I139" i="8"/>
  <c r="I25" i="8"/>
  <c r="E174" i="8" s="1"/>
  <c r="I22" i="21"/>
  <c r="E151" i="21"/>
  <c r="I228" i="69"/>
  <c r="I111" i="71"/>
  <c r="I21" i="88"/>
  <c r="E94" i="88"/>
  <c r="F94" i="88" s="1"/>
  <c r="F104" i="88" s="1"/>
  <c r="I3" i="88" s="1"/>
  <c r="I99" i="90"/>
  <c r="E124" i="90" s="1"/>
  <c r="F124" i="90" s="1"/>
  <c r="F109" i="102"/>
  <c r="D241" i="17"/>
  <c r="F135" i="119"/>
  <c r="D146" i="39"/>
  <c r="I131" i="5"/>
  <c r="I130" i="10"/>
  <c r="I141" i="10"/>
  <c r="J143" i="16"/>
  <c r="F165" i="16"/>
  <c r="D212" i="25"/>
  <c r="F281" i="46"/>
  <c r="I85" i="63"/>
  <c r="E169" i="63" s="1"/>
  <c r="I27" i="62"/>
  <c r="E200" i="62" s="1"/>
  <c r="I39" i="12"/>
  <c r="E268" i="12"/>
  <c r="F177" i="14"/>
  <c r="F143" i="35"/>
  <c r="F204" i="62"/>
  <c r="F188" i="6"/>
  <c r="I84" i="92"/>
  <c r="E97" i="92"/>
  <c r="I65" i="51"/>
  <c r="E128" i="51"/>
  <c r="I88" i="56"/>
  <c r="E214" i="56" s="1"/>
  <c r="I119" i="57"/>
  <c r="E185" i="57" s="1"/>
  <c r="F185" i="57" s="1"/>
  <c r="I115" i="55"/>
  <c r="E128" i="55"/>
  <c r="F128" i="55" s="1"/>
  <c r="F291" i="69"/>
  <c r="D104" i="75"/>
  <c r="I83" i="99"/>
  <c r="E108" i="99" s="1"/>
  <c r="F108" i="99" s="1"/>
  <c r="D139" i="55"/>
  <c r="I240" i="2"/>
  <c r="E325" i="2"/>
  <c r="F134" i="24"/>
  <c r="I170" i="36"/>
  <c r="E183" i="36" s="1"/>
  <c r="F183" i="36" s="1"/>
  <c r="I136" i="40"/>
  <c r="E149" i="40"/>
  <c r="F149" i="40" s="1"/>
  <c r="I81" i="60"/>
  <c r="E147" i="60" s="1"/>
  <c r="F147" i="60" s="1"/>
  <c r="I233" i="61"/>
  <c r="I19" i="71"/>
  <c r="E139" i="71" s="1"/>
  <c r="D145" i="74"/>
  <c r="I176" i="79"/>
  <c r="I187" i="79"/>
  <c r="F130" i="59"/>
  <c r="F220" i="23"/>
  <c r="F185" i="20"/>
  <c r="F177" i="38"/>
  <c r="I27" i="5"/>
  <c r="E166" i="5"/>
  <c r="J160" i="17"/>
  <c r="F455" i="43"/>
  <c r="D168" i="45"/>
  <c r="I62" i="58"/>
  <c r="E140" i="58" s="1"/>
  <c r="F140" i="58" s="1"/>
  <c r="I133" i="81"/>
  <c r="E373" i="81"/>
  <c r="F373" i="81" s="1"/>
  <c r="F172" i="85"/>
  <c r="I84" i="85"/>
  <c r="E169" i="85"/>
  <c r="D102" i="84"/>
  <c r="D132" i="90"/>
  <c r="I19" i="22"/>
  <c r="E164" i="22"/>
  <c r="F164" i="22" s="1"/>
  <c r="F178" i="14"/>
  <c r="F172" i="64"/>
  <c r="F135" i="74"/>
  <c r="I21" i="14"/>
  <c r="E175" i="14"/>
  <c r="F136" i="31"/>
  <c r="F151" i="58"/>
  <c r="F181" i="63"/>
  <c r="D141" i="70"/>
  <c r="F116" i="72"/>
  <c r="F116" i="73"/>
  <c r="I34" i="75"/>
  <c r="E94" i="75"/>
  <c r="E104" i="75" s="1"/>
  <c r="I20" i="114"/>
  <c r="E103" i="114" s="1"/>
  <c r="I40" i="7"/>
  <c r="E124" i="7" s="1"/>
  <c r="I71" i="67"/>
  <c r="E253" i="67"/>
  <c r="F253" i="67" s="1"/>
  <c r="F186" i="57"/>
  <c r="F219" i="9"/>
  <c r="F249" i="53"/>
  <c r="I96" i="36"/>
  <c r="E180" i="36"/>
  <c r="F180" i="36"/>
  <c r="I302" i="82"/>
  <c r="E366" i="82" s="1"/>
  <c r="F366" i="82" s="1"/>
  <c r="F146" i="115"/>
  <c r="I45" i="53"/>
  <c r="E246" i="53" s="1"/>
  <c r="I85" i="18"/>
  <c r="E169" i="18"/>
  <c r="F169" i="18"/>
  <c r="I107" i="78"/>
  <c r="E170" i="78"/>
  <c r="F170" i="78"/>
  <c r="I42" i="38"/>
  <c r="E164" i="38" s="1"/>
  <c r="F171" i="63"/>
  <c r="I31" i="78"/>
  <c r="E169" i="78" s="1"/>
  <c r="I24" i="6"/>
  <c r="E175" i="6"/>
  <c r="F175" i="6" s="1"/>
  <c r="I266" i="82"/>
  <c r="E364" i="82" s="1"/>
  <c r="F171" i="85"/>
  <c r="F182" i="36"/>
  <c r="F134" i="39"/>
  <c r="F168" i="10"/>
  <c r="I73" i="27"/>
  <c r="E157" i="27"/>
  <c r="F157" i="27" s="1"/>
  <c r="I25" i="116"/>
  <c r="E135" i="116" s="1"/>
  <c r="B96" i="120"/>
  <c r="D147" i="120"/>
  <c r="I33" i="9"/>
  <c r="E216" i="9"/>
  <c r="F216" i="9" s="1"/>
  <c r="I177" i="17"/>
  <c r="E229" i="17" s="1"/>
  <c r="F229" i="17" s="1"/>
  <c r="I21" i="85"/>
  <c r="E168" i="85"/>
  <c r="F168" i="85" s="1"/>
  <c r="I106" i="119"/>
  <c r="I25" i="13"/>
  <c r="E174" i="13"/>
  <c r="F174" i="13" s="1"/>
  <c r="I32" i="20"/>
  <c r="E181" i="20" s="1"/>
  <c r="I28" i="59"/>
  <c r="E127" i="59"/>
  <c r="E139" i="59" s="1"/>
  <c r="I180" i="69"/>
  <c r="E279" i="69" s="1"/>
  <c r="I55" i="69"/>
  <c r="E278" i="69"/>
  <c r="F278" i="69" s="1"/>
  <c r="I19" i="68"/>
  <c r="E133" i="68"/>
  <c r="F133" i="68"/>
  <c r="I26" i="55"/>
  <c r="E124" i="55"/>
  <c r="F124" i="55"/>
  <c r="I56" i="54"/>
  <c r="E134" i="54" s="1"/>
  <c r="F134" i="54" s="1"/>
  <c r="I42" i="72"/>
  <c r="E117" i="72"/>
  <c r="F117" i="72" s="1"/>
  <c r="F126" i="72" s="1"/>
  <c r="I3" i="72" s="1"/>
  <c r="I290" i="81"/>
  <c r="E374" i="81" s="1"/>
  <c r="I28" i="37"/>
  <c r="E135" i="37"/>
  <c r="F135" i="37" s="1"/>
  <c r="I113" i="19"/>
  <c r="E265" i="19" s="1"/>
  <c r="I182" i="19"/>
  <c r="E266" i="19"/>
  <c r="F266" i="19" s="1"/>
  <c r="I83" i="25"/>
  <c r="E197" i="25" s="1"/>
  <c r="F167" i="38"/>
  <c r="I19" i="4"/>
  <c r="E164" i="4"/>
  <c r="F164" i="4" s="1"/>
  <c r="I50" i="68"/>
  <c r="E134" i="68" s="1"/>
  <c r="I91" i="6"/>
  <c r="E176" i="6"/>
  <c r="F176" i="6" s="1"/>
  <c r="I28" i="119"/>
  <c r="E130" i="119" s="1"/>
  <c r="I26" i="118"/>
  <c r="E125" i="118"/>
  <c r="F125" i="118" s="1"/>
  <c r="F132" i="117"/>
  <c r="I168" i="83"/>
  <c r="E220" i="83"/>
  <c r="F220" i="83" s="1"/>
  <c r="F127" i="59"/>
  <c r="D148" i="68"/>
  <c r="F137" i="68"/>
  <c r="I98" i="68"/>
  <c r="I97" i="74"/>
  <c r="F98" i="75"/>
  <c r="F361" i="80"/>
  <c r="I21" i="90"/>
  <c r="E120" i="90"/>
  <c r="F146" i="35"/>
  <c r="I115" i="35"/>
  <c r="F112" i="76"/>
  <c r="E123" i="76"/>
  <c r="F92" i="84"/>
  <c r="F123" i="7"/>
  <c r="F211" i="79"/>
  <c r="D139" i="121"/>
  <c r="F129" i="121"/>
  <c r="I151" i="14"/>
  <c r="D209" i="66"/>
  <c r="F196" i="66"/>
  <c r="F122" i="117"/>
  <c r="I228" i="77"/>
  <c r="F173" i="78"/>
  <c r="I132" i="85"/>
  <c r="E126" i="72"/>
  <c r="F168" i="4"/>
  <c r="F328" i="2"/>
  <c r="F152" i="16"/>
  <c r="I191" i="17"/>
  <c r="I133" i="18"/>
  <c r="F236" i="65"/>
  <c r="I203" i="67"/>
  <c r="D179" i="78"/>
  <c r="D226" i="79"/>
  <c r="I313" i="80"/>
  <c r="I182" i="83"/>
  <c r="I36" i="90"/>
  <c r="E121" i="90" s="1"/>
  <c r="F109" i="99"/>
  <c r="I43" i="58"/>
  <c r="E139" i="58" s="1"/>
  <c r="F134" i="31"/>
  <c r="D147" i="31"/>
  <c r="D123" i="73"/>
  <c r="F113" i="73"/>
  <c r="F218" i="9"/>
  <c r="D231" i="9"/>
  <c r="D176" i="1"/>
  <c r="I114" i="1"/>
  <c r="F132" i="119"/>
  <c r="D142" i="119"/>
  <c r="D183" i="85"/>
  <c r="J88" i="16"/>
  <c r="I139" i="3"/>
  <c r="F178" i="8"/>
  <c r="I207" i="9"/>
  <c r="E220" i="9"/>
  <c r="I272" i="11"/>
  <c r="I233" i="12"/>
  <c r="D283" i="12"/>
  <c r="I139" i="13"/>
  <c r="D150" i="37"/>
  <c r="F137" i="37"/>
  <c r="D198" i="57"/>
  <c r="F325" i="2"/>
  <c r="I140" i="6"/>
  <c r="I212" i="26"/>
  <c r="D200" i="32"/>
  <c r="I144" i="36"/>
  <c r="D194" i="36"/>
  <c r="I129" i="38"/>
  <c r="I96" i="39"/>
  <c r="I242" i="46"/>
  <c r="I211" i="103"/>
  <c r="I84" i="47"/>
  <c r="E109" i="47" s="1"/>
  <c r="F109" i="47" s="1"/>
  <c r="I49" i="47"/>
  <c r="E107" i="47"/>
  <c r="D116" i="47"/>
  <c r="I211" i="53"/>
  <c r="I124" i="54"/>
  <c r="E137" i="54" s="1"/>
  <c r="F137" i="54" s="1"/>
  <c r="I104" i="54"/>
  <c r="I75" i="54"/>
  <c r="E135" i="54" s="1"/>
  <c r="D229" i="56"/>
  <c r="I91" i="58"/>
  <c r="D215" i="62"/>
  <c r="F202" i="62"/>
  <c r="F444" i="43"/>
  <c r="F337" i="2"/>
  <c r="I110" i="3"/>
  <c r="E176" i="3" s="1"/>
  <c r="F176" i="3" s="1"/>
  <c r="I23" i="3"/>
  <c r="E174" i="3" s="1"/>
  <c r="D196" i="20"/>
  <c r="I155" i="22"/>
  <c r="E168" i="22"/>
  <c r="I162" i="25"/>
  <c r="F170" i="18"/>
  <c r="D154" i="35"/>
  <c r="I116" i="21"/>
  <c r="I97" i="31"/>
  <c r="I180" i="77"/>
  <c r="E261" i="77" s="1"/>
  <c r="F261" i="77" s="1"/>
  <c r="F281" i="12"/>
  <c r="F187" i="13"/>
  <c r="F225" i="23"/>
  <c r="I148" i="57"/>
  <c r="I87" i="59"/>
  <c r="I83" i="102"/>
  <c r="E108" i="102"/>
  <c r="F108" i="102" s="1"/>
  <c r="I117" i="16"/>
  <c r="F181" i="18"/>
  <c r="I230" i="19"/>
  <c r="F177" i="22"/>
  <c r="I69" i="32"/>
  <c r="E185" i="32" s="1"/>
  <c r="I199" i="69"/>
  <c r="E280" i="69" s="1"/>
  <c r="F280" i="69" s="1"/>
  <c r="F124" i="72"/>
  <c r="F230" i="83"/>
  <c r="I179" i="56"/>
  <c r="F215" i="79"/>
  <c r="F138" i="37"/>
  <c r="F159" i="27"/>
  <c r="F142" i="116"/>
  <c r="I111" i="116"/>
  <c r="F152" i="40"/>
  <c r="I121" i="40"/>
  <c r="I95" i="28"/>
  <c r="E271" i="28" s="1"/>
  <c r="E285" i="28" s="1"/>
  <c r="F197" i="66"/>
  <c r="F327" i="2"/>
  <c r="I97" i="20"/>
  <c r="E182" i="20" s="1"/>
  <c r="F182" i="20" s="1"/>
  <c r="I185" i="61"/>
  <c r="E269" i="61"/>
  <c r="F377" i="81"/>
  <c r="F102" i="75"/>
  <c r="I189" i="67"/>
  <c r="E256" i="67"/>
  <c r="I77" i="120"/>
  <c r="E146" i="120"/>
  <c r="F146" i="120"/>
  <c r="I194" i="46"/>
  <c r="E278" i="46" s="1"/>
  <c r="I68" i="115"/>
  <c r="E137" i="115"/>
  <c r="F137" i="115" s="1"/>
  <c r="I57" i="118"/>
  <c r="E126" i="118"/>
  <c r="I102" i="32"/>
  <c r="E186" i="32" s="1"/>
  <c r="F186" i="32" s="1"/>
  <c r="F281" i="69"/>
  <c r="I27" i="115"/>
  <c r="E136" i="115" s="1"/>
  <c r="E148" i="115" s="1"/>
  <c r="I26" i="122"/>
  <c r="E150" i="122"/>
  <c r="I223" i="11"/>
  <c r="E308" i="11" s="1"/>
  <c r="I43" i="73"/>
  <c r="E112" i="73"/>
  <c r="F112" i="73" s="1"/>
  <c r="I52" i="70"/>
  <c r="E130" i="70"/>
  <c r="E141" i="70"/>
  <c r="I41" i="55"/>
  <c r="E125" i="55"/>
  <c r="F125" i="55"/>
  <c r="I91" i="13"/>
  <c r="E175" i="13" s="1"/>
  <c r="I47" i="24"/>
  <c r="E131" i="24"/>
  <c r="F131" i="24" s="1"/>
  <c r="F145" i="24" s="1"/>
  <c r="I3" i="24" s="1"/>
  <c r="I163" i="103"/>
  <c r="E247" i="103"/>
  <c r="F247" i="103"/>
  <c r="I103" i="16"/>
  <c r="E155" i="16"/>
  <c r="D280" i="19"/>
  <c r="E147" i="31"/>
  <c r="F137" i="116"/>
  <c r="F249" i="26"/>
  <c r="I215" i="44"/>
  <c r="I99" i="7"/>
  <c r="F174" i="64"/>
  <c r="F173" i="64" s="1"/>
  <c r="F132" i="24"/>
  <c r="F222" i="9"/>
  <c r="F221" i="9" s="1"/>
  <c r="F273" i="28"/>
  <c r="E134" i="117"/>
  <c r="I193" i="65"/>
  <c r="D166" i="21"/>
  <c r="F154" i="16"/>
  <c r="D232" i="83"/>
  <c r="I84" i="90"/>
  <c r="F217" i="79"/>
  <c r="F216" i="79"/>
  <c r="F136" i="24"/>
  <c r="F135" i="24"/>
  <c r="I327" i="82"/>
  <c r="E183" i="64"/>
  <c r="I105" i="70"/>
  <c r="I140" i="22"/>
  <c r="E150" i="37"/>
  <c r="E168" i="45"/>
  <c r="I324" i="15"/>
  <c r="I176" i="62"/>
  <c r="F116" i="89"/>
  <c r="I3" i="89"/>
  <c r="E139" i="121"/>
  <c r="I157" i="20"/>
  <c r="D159" i="40"/>
  <c r="D227" i="23"/>
  <c r="E116" i="89"/>
  <c r="F94" i="75"/>
  <c r="E226" i="79"/>
  <c r="E171" i="27"/>
  <c r="I161" i="32"/>
  <c r="F191" i="32"/>
  <c r="F190" i="32" s="1"/>
  <c r="F171" i="10"/>
  <c r="F170" i="10"/>
  <c r="F129" i="59"/>
  <c r="E339" i="2"/>
  <c r="F378" i="81"/>
  <c r="E248" i="65"/>
  <c r="F247" i="26"/>
  <c r="E179" i="22"/>
  <c r="E104" i="88"/>
  <c r="F144" i="35"/>
  <c r="E183" i="85"/>
  <c r="I211" i="86"/>
  <c r="I100" i="55"/>
  <c r="F130" i="55"/>
  <c r="F129" i="55"/>
  <c r="F363" i="82"/>
  <c r="I132" i="27"/>
  <c r="F162" i="27"/>
  <c r="F161" i="27" s="1"/>
  <c r="F168" i="22"/>
  <c r="F268" i="12"/>
  <c r="F166" i="5"/>
  <c r="I244" i="61"/>
  <c r="F274" i="61"/>
  <c r="F273" i="61"/>
  <c r="F97" i="92"/>
  <c r="F104" i="92" s="1"/>
  <c r="E104" i="92"/>
  <c r="F151" i="21"/>
  <c r="F132" i="74"/>
  <c r="E145" i="74"/>
  <c r="F132" i="51"/>
  <c r="F131" i="51" s="1"/>
  <c r="I102" i="51"/>
  <c r="E116" i="94"/>
  <c r="I142" i="5"/>
  <c r="F172" i="5"/>
  <c r="F171" i="5"/>
  <c r="I299" i="2"/>
  <c r="F330" i="2"/>
  <c r="F329" i="2"/>
  <c r="I144" i="63"/>
  <c r="F174" i="63"/>
  <c r="F173" i="63" s="1"/>
  <c r="F130" i="70"/>
  <c r="F141" i="70"/>
  <c r="I3" i="70"/>
  <c r="F169" i="85"/>
  <c r="D157" i="120"/>
  <c r="F147" i="120"/>
  <c r="F157" i="120"/>
  <c r="E190" i="6"/>
  <c r="F165" i="10"/>
  <c r="I129" i="45"/>
  <c r="F159" i="45"/>
  <c r="F158" i="45"/>
  <c r="F284" i="69"/>
  <c r="F283" i="69" s="1"/>
  <c r="I239" i="69"/>
  <c r="E157" i="120"/>
  <c r="F175" i="14"/>
  <c r="I115" i="71"/>
  <c r="F145" i="71"/>
  <c r="F144" i="71"/>
  <c r="F180" i="8"/>
  <c r="F179" i="8" s="1"/>
  <c r="I150" i="8"/>
  <c r="F200" i="66"/>
  <c r="F199" i="66"/>
  <c r="I170" i="66"/>
  <c r="F256" i="67"/>
  <c r="I173" i="25"/>
  <c r="F203" i="25"/>
  <c r="F202" i="25" s="1"/>
  <c r="I222" i="53"/>
  <c r="F252" i="53"/>
  <c r="F251" i="53"/>
  <c r="F144" i="58"/>
  <c r="F143" i="58"/>
  <c r="I102" i="58"/>
  <c r="I418" i="43"/>
  <c r="F448" i="43"/>
  <c r="F447" i="43"/>
  <c r="F185" i="36"/>
  <c r="F184" i="36"/>
  <c r="I155" i="36"/>
  <c r="F150" i="40"/>
  <c r="F313" i="11"/>
  <c r="F312" i="11" s="1"/>
  <c r="I283" i="11"/>
  <c r="I193" i="83"/>
  <c r="F223" i="83"/>
  <c r="F222" i="83"/>
  <c r="F232" i="17"/>
  <c r="F231" i="17"/>
  <c r="I202" i="17"/>
  <c r="F104" i="75"/>
  <c r="I143" i="85"/>
  <c r="F174" i="85"/>
  <c r="F173" i="85" s="1"/>
  <c r="I107" i="74"/>
  <c r="F137" i="74"/>
  <c r="F136" i="74"/>
  <c r="F145" i="74" s="1"/>
  <c r="I151" i="6"/>
  <c r="F181" i="6"/>
  <c r="F180" i="6"/>
  <c r="I150" i="13"/>
  <c r="F180" i="13"/>
  <c r="F179" i="13"/>
  <c r="F120" i="90"/>
  <c r="E283" i="61"/>
  <c r="F269" i="61"/>
  <c r="F271" i="19"/>
  <c r="F270" i="19"/>
  <c r="I241" i="19"/>
  <c r="E162" i="122"/>
  <c r="F150" i="122"/>
  <c r="F271" i="28"/>
  <c r="F285" i="28" s="1"/>
  <c r="F140" i="116"/>
  <c r="I108" i="31"/>
  <c r="F138" i="31"/>
  <c r="F137" i="31"/>
  <c r="F107" i="47"/>
  <c r="F252" i="103"/>
  <c r="F251" i="103"/>
  <c r="F261" i="103"/>
  <c r="I3" i="103" s="1"/>
  <c r="I222" i="103"/>
  <c r="F137" i="39"/>
  <c r="F136" i="39"/>
  <c r="I107" i="39"/>
  <c r="F220" i="9"/>
  <c r="E231" i="9"/>
  <c r="F180" i="3"/>
  <c r="F179" i="3"/>
  <c r="I150" i="3"/>
  <c r="F139" i="121"/>
  <c r="I3" i="121" s="1"/>
  <c r="E269" i="67"/>
  <c r="I324" i="80"/>
  <c r="F354" i="80"/>
  <c r="F353" i="80"/>
  <c r="I214" i="67"/>
  <c r="F259" i="67"/>
  <c r="E145" i="24"/>
  <c r="E115" i="102"/>
  <c r="F139" i="68"/>
  <c r="F138" i="68" s="1"/>
  <c r="I109" i="68"/>
  <c r="E261" i="103"/>
  <c r="F155" i="16"/>
  <c r="I159" i="57"/>
  <c r="F189" i="57"/>
  <c r="F188" i="57" s="1"/>
  <c r="I109" i="54"/>
  <c r="F139" i="54"/>
  <c r="F138" i="54"/>
  <c r="F174" i="18"/>
  <c r="F173" i="18"/>
  <c r="I144" i="18"/>
  <c r="F136" i="115"/>
  <c r="F126" i="118"/>
  <c r="E137" i="118"/>
  <c r="I190" i="56"/>
  <c r="F220" i="56"/>
  <c r="F219" i="56"/>
  <c r="E200" i="32"/>
  <c r="F185" i="32"/>
  <c r="I128" i="16"/>
  <c r="F158" i="16"/>
  <c r="F157" i="16"/>
  <c r="F133" i="59"/>
  <c r="F132" i="59" s="1"/>
  <c r="F139" i="59"/>
  <c r="I91" i="59"/>
  <c r="I127" i="21"/>
  <c r="F157" i="21"/>
  <c r="F156" i="21"/>
  <c r="F283" i="46"/>
  <c r="F282" i="46" s="1"/>
  <c r="I253" i="46"/>
  <c r="I140" i="38"/>
  <c r="F170" i="38"/>
  <c r="F169" i="38"/>
  <c r="I223" i="26"/>
  <c r="F253" i="26"/>
  <c r="F252" i="26"/>
  <c r="F274" i="12"/>
  <c r="F273" i="12" s="1"/>
  <c r="I244" i="12"/>
  <c r="F167" i="1"/>
  <c r="F166" i="1" s="1"/>
  <c r="I125" i="1"/>
  <c r="E123" i="73"/>
  <c r="E139" i="55"/>
  <c r="F266" i="77"/>
  <c r="F265" i="77"/>
  <c r="I236" i="77"/>
  <c r="F231" i="9"/>
  <c r="F183" i="85"/>
  <c r="I3" i="85" s="1"/>
  <c r="I3" i="120"/>
  <c r="I3" i="92"/>
  <c r="I3" i="45"/>
  <c r="I3" i="59"/>
  <c r="I3" i="28"/>
  <c r="F258" i="67"/>
  <c r="I3" i="74"/>
  <c r="I3" i="9"/>
  <c r="I3" i="75"/>
  <c r="I3" i="79"/>
  <c r="I3" i="2"/>
  <c r="F308" i="11" l="1"/>
  <c r="E322" i="11"/>
  <c r="F174" i="3"/>
  <c r="F189" i="3" s="1"/>
  <c r="I3" i="3" s="1"/>
  <c r="E189" i="3"/>
  <c r="E280" i="19"/>
  <c r="F265" i="19"/>
  <c r="F280" i="19" s="1"/>
  <c r="I3" i="19" s="1"/>
  <c r="F364" i="82"/>
  <c r="F378" i="82" s="1"/>
  <c r="I3" i="82" s="1"/>
  <c r="E378" i="82"/>
  <c r="F246" i="53"/>
  <c r="E261" i="53"/>
  <c r="E116" i="114"/>
  <c r="F103" i="114"/>
  <c r="E151" i="71"/>
  <c r="F139" i="71"/>
  <c r="F151" i="71" s="1"/>
  <c r="I3" i="71" s="1"/>
  <c r="F214" i="56"/>
  <c r="F229" i="56" s="1"/>
  <c r="I3" i="56" s="1"/>
  <c r="E229" i="56"/>
  <c r="E183" i="63"/>
  <c r="F169" i="63"/>
  <c r="F183" i="63" s="1"/>
  <c r="I3" i="63" s="1"/>
  <c r="F106" i="47"/>
  <c r="F116" i="47" s="1"/>
  <c r="I3" i="47" s="1"/>
  <c r="E116" i="47"/>
  <c r="E102" i="84"/>
  <c r="F94" i="84"/>
  <c r="F194" i="66"/>
  <c r="F209" i="66" s="1"/>
  <c r="I3" i="66" s="1"/>
  <c r="E209" i="66"/>
  <c r="E232" i="83"/>
  <c r="F217" i="83"/>
  <c r="F232" i="83" s="1"/>
  <c r="I3" i="83" s="1"/>
  <c r="F139" i="35"/>
  <c r="E154" i="35"/>
  <c r="F237" i="86"/>
  <c r="D250" i="86"/>
  <c r="F115" i="102"/>
  <c r="I3" i="102" s="1"/>
  <c r="F139" i="58"/>
  <c r="E153" i="58"/>
  <c r="E148" i="68"/>
  <c r="F134" i="68"/>
  <c r="F148" i="68" s="1"/>
  <c r="I3" i="68" s="1"/>
  <c r="E212" i="25"/>
  <c r="F197" i="25"/>
  <c r="F212" i="25" s="1"/>
  <c r="I3" i="25" s="1"/>
  <c r="E147" i="116"/>
  <c r="F135" i="116"/>
  <c r="F190" i="6"/>
  <c r="I3" i="6" s="1"/>
  <c r="E179" i="38"/>
  <c r="F164" i="38"/>
  <c r="F179" i="38" s="1"/>
  <c r="I3" i="38" s="1"/>
  <c r="F152" i="21"/>
  <c r="F166" i="21" s="1"/>
  <c r="I3" i="21" s="1"/>
  <c r="E166" i="21"/>
  <c r="F132" i="39"/>
  <c r="F146" i="39" s="1"/>
  <c r="I3" i="39" s="1"/>
  <c r="E146" i="39"/>
  <c r="F269" i="12"/>
  <c r="F283" i="12" s="1"/>
  <c r="I3" i="12" s="1"/>
  <c r="E283" i="12"/>
  <c r="D179" i="22"/>
  <c r="F166" i="22"/>
  <c r="F179" i="22" s="1"/>
  <c r="I3" i="22" s="1"/>
  <c r="F145" i="60"/>
  <c r="E160" i="60"/>
  <c r="F176" i="14"/>
  <c r="F190" i="14" s="1"/>
  <c r="I3" i="14" s="1"/>
  <c r="E190" i="14"/>
  <c r="F147" i="31"/>
  <c r="I3" i="31" s="1"/>
  <c r="E292" i="46"/>
  <c r="F278" i="46"/>
  <c r="F130" i="119"/>
  <c r="F142" i="119" s="1"/>
  <c r="I3" i="119" s="1"/>
  <c r="E142" i="119"/>
  <c r="F181" i="20"/>
  <c r="F196" i="20" s="1"/>
  <c r="I3" i="20" s="1"/>
  <c r="E196" i="20"/>
  <c r="F171" i="27"/>
  <c r="I3" i="27" s="1"/>
  <c r="E115" i="99"/>
  <c r="F104" i="99"/>
  <c r="F115" i="99" s="1"/>
  <c r="I3" i="99" s="1"/>
  <c r="F161" i="1"/>
  <c r="F176" i="1" s="1"/>
  <c r="I3" i="1" s="1"/>
  <c r="E176" i="1"/>
  <c r="F165" i="4"/>
  <c r="E179" i="4"/>
  <c r="F176" i="8"/>
  <c r="D189" i="8"/>
  <c r="E146" i="54"/>
  <c r="F133" i="54"/>
  <c r="E457" i="43"/>
  <c r="F442" i="43"/>
  <c r="F167" i="5"/>
  <c r="F181" i="5" s="1"/>
  <c r="I3" i="5" s="1"/>
  <c r="E181" i="5"/>
  <c r="F139" i="55"/>
  <c r="I3" i="55" s="1"/>
  <c r="F239" i="44"/>
  <c r="F254" i="44" s="1"/>
  <c r="I3" i="44" s="1"/>
  <c r="E254" i="44"/>
  <c r="F248" i="26"/>
  <c r="F262" i="26" s="1"/>
  <c r="I3" i="26" s="1"/>
  <c r="E262" i="26"/>
  <c r="F279" i="46"/>
  <c r="D292" i="46"/>
  <c r="E189" i="13"/>
  <c r="F175" i="13"/>
  <c r="E132" i="90"/>
  <c r="F121" i="90"/>
  <c r="F132" i="90" s="1"/>
  <c r="I3" i="90" s="1"/>
  <c r="F374" i="81"/>
  <c r="E388" i="81"/>
  <c r="E294" i="69"/>
  <c r="F279" i="69"/>
  <c r="F294" i="69" s="1"/>
  <c r="I3" i="69" s="1"/>
  <c r="E179" i="78"/>
  <c r="F169" i="78"/>
  <c r="F179" i="78" s="1"/>
  <c r="I3" i="78" s="1"/>
  <c r="E138" i="7"/>
  <c r="F124" i="7"/>
  <c r="F138" i="7" s="1"/>
  <c r="I3" i="7" s="1"/>
  <c r="F200" i="62"/>
  <c r="F215" i="62" s="1"/>
  <c r="I3" i="62" s="1"/>
  <c r="E215" i="62"/>
  <c r="F174" i="8"/>
  <c r="E189" i="8"/>
  <c r="F123" i="73"/>
  <c r="I3" i="73" s="1"/>
  <c r="F166" i="4"/>
  <c r="D179" i="4"/>
  <c r="D146" i="54"/>
  <c r="F135" i="54"/>
  <c r="F260" i="77"/>
  <c r="F274" i="77" s="1"/>
  <c r="I3" i="77" s="1"/>
  <c r="E274" i="77"/>
  <c r="F145" i="40"/>
  <c r="F159" i="40" s="1"/>
  <c r="I3" i="40" s="1"/>
  <c r="E159" i="40"/>
  <c r="F166" i="10"/>
  <c r="E180" i="10"/>
  <c r="F127" i="51"/>
  <c r="E140" i="51"/>
  <c r="E183" i="18"/>
  <c r="F168" i="18"/>
  <c r="F183" i="18" s="1"/>
  <c r="I3" i="18" s="1"/>
  <c r="E250" i="86"/>
  <c r="F236" i="86"/>
  <c r="F250" i="86" s="1"/>
  <c r="I3" i="86" s="1"/>
  <c r="F217" i="23"/>
  <c r="F227" i="23" s="1"/>
  <c r="I3" i="23" s="1"/>
  <c r="E227" i="23"/>
  <c r="E198" i="57"/>
  <c r="F183" i="57"/>
  <c r="F198" i="57" s="1"/>
  <c r="I3" i="57" s="1"/>
  <c r="E167" i="16"/>
  <c r="F153" i="16"/>
  <c r="F167" i="16" s="1"/>
  <c r="I3" i="16" s="1"/>
  <c r="F322" i="11"/>
  <c r="I3" i="11" s="1"/>
  <c r="F116" i="94"/>
  <c r="I3" i="94" s="1"/>
  <c r="F127" i="118"/>
  <c r="F137" i="118" s="1"/>
  <c r="I3" i="118" s="1"/>
  <c r="D137" i="118"/>
  <c r="F124" i="117"/>
  <c r="F134" i="117" s="1"/>
  <c r="I3" i="117" s="1"/>
  <c r="D134" i="117"/>
  <c r="F139" i="37"/>
  <c r="F150" i="37" s="1"/>
  <c r="I3" i="37" s="1"/>
  <c r="F446" i="43"/>
  <c r="F138" i="58"/>
  <c r="F153" i="58" s="1"/>
  <c r="I3" i="58" s="1"/>
  <c r="F167" i="10"/>
  <c r="F352" i="80"/>
  <c r="F151" i="60"/>
  <c r="F150" i="60" s="1"/>
  <c r="I121" i="60"/>
  <c r="F177" i="4"/>
  <c r="F271" i="61"/>
  <c r="F246" i="65"/>
  <c r="F157" i="122"/>
  <c r="F155" i="122" s="1"/>
  <c r="F162" i="122" s="1"/>
  <c r="I3" i="122" s="1"/>
  <c r="I126" i="122"/>
  <c r="I20" i="87"/>
  <c r="E105" i="87" s="1"/>
  <c r="F97" i="84"/>
  <c r="F171" i="64"/>
  <c r="F183" i="64" s="1"/>
  <c r="I3" i="64" s="1"/>
  <c r="B65" i="51"/>
  <c r="D128" i="51" s="1"/>
  <c r="F139" i="116"/>
  <c r="I141" i="17"/>
  <c r="E227" i="17" s="1"/>
  <c r="F188" i="32"/>
  <c r="F200" i="32" s="1"/>
  <c r="I3" i="32" s="1"/>
  <c r="F142" i="35"/>
  <c r="F351" i="80"/>
  <c r="B204" i="61"/>
  <c r="D270" i="61" s="1"/>
  <c r="B54" i="76"/>
  <c r="D113" i="76" s="1"/>
  <c r="B182" i="53"/>
  <c r="D248" i="53" s="1"/>
  <c r="B284" i="80"/>
  <c r="D350" i="80" s="1"/>
  <c r="B55" i="114"/>
  <c r="D105" i="114" s="1"/>
  <c r="B152" i="65"/>
  <c r="D234" i="65" s="1"/>
  <c r="B87" i="115"/>
  <c r="D138" i="115" s="1"/>
  <c r="B110" i="13"/>
  <c r="D176" i="13" s="1"/>
  <c r="B309" i="81"/>
  <c r="D375" i="81" s="1"/>
  <c r="B171" i="67"/>
  <c r="D255" i="67" s="1"/>
  <c r="I71" i="36"/>
  <c r="E179" i="36" s="1"/>
  <c r="J10" i="16"/>
  <c r="F132" i="118"/>
  <c r="F130" i="118" s="1"/>
  <c r="I101" i="118"/>
  <c r="E194" i="36" l="1"/>
  <c r="F179" i="36"/>
  <c r="F194" i="36" s="1"/>
  <c r="I3" i="36" s="1"/>
  <c r="D248" i="65"/>
  <c r="F234" i="65"/>
  <c r="F248" i="65" s="1"/>
  <c r="I3" i="65" s="1"/>
  <c r="F146" i="54"/>
  <c r="I3" i="54" s="1"/>
  <c r="F292" i="46"/>
  <c r="I3" i="46" s="1"/>
  <c r="F147" i="116"/>
  <c r="I3" i="116" s="1"/>
  <c r="F154" i="35"/>
  <c r="I3" i="35" s="1"/>
  <c r="F375" i="81"/>
  <c r="F388" i="81" s="1"/>
  <c r="I3" i="81" s="1"/>
  <c r="D388" i="81"/>
  <c r="F227" i="17"/>
  <c r="F241" i="17" s="1"/>
  <c r="I3" i="17" s="1"/>
  <c r="E241" i="17"/>
  <c r="F179" i="4"/>
  <c r="I3" i="4" s="1"/>
  <c r="D261" i="53"/>
  <c r="F248" i="53"/>
  <c r="F261" i="53" s="1"/>
  <c r="I3" i="53" s="1"/>
  <c r="D269" i="67"/>
  <c r="F255" i="67"/>
  <c r="F269" i="67" s="1"/>
  <c r="I3" i="67" s="1"/>
  <c r="F113" i="76"/>
  <c r="F123" i="76" s="1"/>
  <c r="I3" i="76" s="1"/>
  <c r="D123" i="76"/>
  <c r="D116" i="114"/>
  <c r="F105" i="114"/>
  <c r="F270" i="61"/>
  <c r="F283" i="61" s="1"/>
  <c r="I3" i="61" s="1"/>
  <c r="D283" i="61"/>
  <c r="D189" i="13"/>
  <c r="F176" i="13"/>
  <c r="F189" i="13" s="1"/>
  <c r="I3" i="13" s="1"/>
  <c r="F350" i="80"/>
  <c r="F363" i="80" s="1"/>
  <c r="I3" i="80" s="1"/>
  <c r="D363" i="80"/>
  <c r="F105" i="87"/>
  <c r="F115" i="87" s="1"/>
  <c r="I3" i="87" s="1"/>
  <c r="E115" i="87"/>
  <c r="F189" i="8"/>
  <c r="I3" i="8" s="1"/>
  <c r="F457" i="43"/>
  <c r="I3" i="43" s="1"/>
  <c r="F160" i="60"/>
  <c r="I3" i="60" s="1"/>
  <c r="F116" i="114"/>
  <c r="I3" i="114" s="1"/>
  <c r="D148" i="115"/>
  <c r="F138" i="115"/>
  <c r="F148" i="115" s="1"/>
  <c r="I3" i="115" s="1"/>
  <c r="D140" i="51"/>
  <c r="F128" i="51"/>
  <c r="F140" i="51" s="1"/>
  <c r="I3" i="51" s="1"/>
  <c r="F180" i="10"/>
  <c r="I3" i="10" s="1"/>
  <c r="F102" i="84"/>
  <c r="I3" i="84" s="1"/>
</calcChain>
</file>

<file path=xl/comments1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A2" authorId="0" shapeId="0">
      <text>
        <r>
          <rPr>
            <sz val="10"/>
            <rFont val="Arial"/>
            <family val="2"/>
          </rPr>
          <t xml:space="preserve">УК ЖКХ:
В ЭТО ПОЛЕ ВПИСЫВАЕТСЯ МЕСЯЦ И ГОД ОТЧЕТА
</t>
        </r>
      </text>
    </comment>
    <comment ref="C2" authorId="0" shapeId="0">
      <text>
        <r>
          <rPr>
            <sz val="10"/>
            <rFont val="Arial"/>
            <family val="2"/>
          </rPr>
          <t xml:space="preserve">УК ЖКХ:
тариф на услугу содержание эксплуатирующей организации
</t>
        </r>
      </text>
    </comment>
    <comment ref="D2" authorId="0" shapeId="0">
      <text>
        <r>
          <rPr>
            <sz val="10"/>
            <rFont val="Arial"/>
            <family val="2"/>
          </rPr>
          <t xml:space="preserve">УК ЖКХ:
Общая площадь квартир (начисляемая площадь)
</t>
        </r>
      </text>
    </commen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3" authorId="0" shapeId="0">
      <text>
        <r>
          <rPr>
            <sz val="10"/>
            <rFont val="Arial"/>
            <family val="2"/>
          </rPr>
          <t xml:space="preserve">УК ЖКХ:
В ЭТО ПОЛЕ ВПИСЫВАЕТСЯ 
УЛИЦА
</t>
        </r>
      </text>
    </comment>
    <comment ref="E3" authorId="0" shapeId="0">
      <text>
        <r>
          <rPr>
            <sz val="10"/>
            <rFont val="Arial"/>
            <family val="2"/>
          </rPr>
          <t>УК ЖКХ:
В ЭТО ПОЛЕ ВПИСЫВАЕТСЯ дом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10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3" authorId="0" shapeId="0">
      <text>
        <r>
          <rPr>
            <sz val="10"/>
            <rFont val="Arial"/>
            <family val="2"/>
          </rPr>
          <t xml:space="preserve">УК ЖКХ:
В ЭТО ПОЛЕ ВПИСЫВАЕТСЯ 
УЛИЦА
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11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3" authorId="0" shapeId="0">
      <text>
        <r>
          <rPr>
            <sz val="10"/>
            <rFont val="Arial"/>
            <family val="2"/>
          </rPr>
          <t xml:space="preserve">УК ЖКХ:
В ЭТО ПОЛЕ ВПИСЫВАЕТСЯ 
УЛИЦА
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12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3" authorId="0" shapeId="0">
      <text>
        <r>
          <rPr>
            <sz val="10"/>
            <rFont val="Arial"/>
            <family val="2"/>
          </rPr>
          <t xml:space="preserve">УК ЖКХ:
В ЭТО ПОЛЕ ВПИСЫВАЕТСЯ 
УЛИЦА
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13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3" authorId="0" shapeId="0">
      <text>
        <r>
          <rPr>
            <sz val="10"/>
            <rFont val="Arial"/>
            <family val="2"/>
          </rPr>
          <t xml:space="preserve">УК ЖКХ:
В ЭТО ПОЛЕ ВПИСЫВАЕТСЯ 
УЛИЦА
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14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3" authorId="0" shapeId="0">
      <text>
        <r>
          <rPr>
            <sz val="10"/>
            <rFont val="Arial"/>
            <family val="2"/>
          </rPr>
          <t xml:space="preserve">УК ЖКХ:
В ЭТО ПОЛЕ ВПИСЫВАЕТСЯ 
УЛИЦА
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15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3" authorId="0" shapeId="0">
      <text>
        <r>
          <rPr>
            <sz val="10"/>
            <rFont val="Arial"/>
            <family val="2"/>
          </rPr>
          <t xml:space="preserve">УК ЖКХ:
В ЭТО ПОЛЕ ВПИСЫВАЕТСЯ 
УЛИЦА
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16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3" authorId="0" shapeId="0">
      <text>
        <r>
          <rPr>
            <sz val="10"/>
            <rFont val="Arial"/>
            <family val="2"/>
          </rPr>
          <t xml:space="preserve">УК ЖКХ:
В ЭТО ПОЛЕ ВПИСЫВАЕТСЯ 
УЛИЦА
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17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3" authorId="0" shapeId="0">
      <text>
        <r>
          <rPr>
            <sz val="10"/>
            <rFont val="Arial"/>
            <family val="2"/>
          </rPr>
          <t xml:space="preserve">УК ЖКХ:
В ЭТО ПОЛЕ ВПИСЫВАЕТСЯ 
УЛИЦА
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18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3" authorId="0" shapeId="0">
      <text>
        <r>
          <rPr>
            <sz val="10"/>
            <rFont val="Arial"/>
            <family val="2"/>
          </rPr>
          <t xml:space="preserve">УК ЖКХ:
В ЭТО ПОЛЕ ВПИСЫВАЕТСЯ 
УЛИЦА
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19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3" authorId="0" shapeId="0">
      <text>
        <r>
          <rPr>
            <sz val="10"/>
            <rFont val="Arial"/>
            <family val="2"/>
          </rPr>
          <t xml:space="preserve">УК ЖКХ:
В ЭТО ПОЛЕ ВПИСЫВАЕТСЯ 
УЛИЦА
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2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3" authorId="0" shapeId="0">
      <text>
        <r>
          <rPr>
            <sz val="10"/>
            <rFont val="Arial"/>
            <family val="2"/>
          </rPr>
          <t xml:space="preserve">УК ЖКХ:
В ЭТО ПОЛЕ ВПИСЫВАЕТСЯ 
УЛИЦА
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20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3" authorId="0" shapeId="0">
      <text>
        <r>
          <rPr>
            <sz val="10"/>
            <rFont val="Arial"/>
            <family val="2"/>
          </rPr>
          <t xml:space="preserve">УК ЖКХ:
В ЭТО ПОЛЕ ВПИСЫВАЕТСЯ 
УЛИЦА
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21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3" authorId="0" shapeId="0">
      <text>
        <r>
          <rPr>
            <sz val="10"/>
            <rFont val="Arial"/>
            <family val="2"/>
          </rPr>
          <t xml:space="preserve">УК ЖКХ:
В ЭТО ПОЛЕ ВПИСЫВАЕТСЯ 
УЛИЦА
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22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3" authorId="0" shapeId="0">
      <text>
        <r>
          <rPr>
            <sz val="10"/>
            <rFont val="Arial"/>
            <family val="2"/>
          </rPr>
          <t xml:space="preserve">УК ЖКХ:
В ЭТО ПОЛЕ ВПИСЫВАЕТСЯ 
УЛИЦА
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23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3" authorId="0" shapeId="0">
      <text>
        <r>
          <rPr>
            <sz val="10"/>
            <rFont val="Arial"/>
            <family val="2"/>
          </rPr>
          <t xml:space="preserve">УК ЖКХ:
В ЭТО ПОЛЕ ВПИСЫВАЕТСЯ 
УЛИЦА
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24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25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26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27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28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29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3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3" authorId="0" shapeId="0">
      <text>
        <r>
          <rPr>
            <sz val="10"/>
            <rFont val="Arial"/>
            <family val="2"/>
          </rPr>
          <t xml:space="preserve">УК ЖКХ:
В ЭТО ПОЛЕ ВПИСЫВАЕТСЯ 
УЛИЦА
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30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31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32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33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  <comment ref="B6" authorId="0" shapeId="0">
      <text>
        <r>
          <rPr>
            <sz val="10"/>
            <rFont val="Arial"/>
            <family val="2"/>
          </rPr>
          <t xml:space="preserve">УК ЖКХ:
Расчет производится исходя из соотношения фонда Заработной Платы к площади текущего дома.
Пример: 
Фонд З/П составляет 100 000 руб.
Площадь обслуживаемого жилого фонда - 50 000 кв.м.
Площадь дома - 1 200 кв.м.
Следовательно расход по з/п на один кв.м.составляет 
100 000 / 50 000 * 1 200 = 2 400 руб. </t>
        </r>
      </text>
    </comment>
  </commentList>
</comments>
</file>

<file path=xl/comments34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35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36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37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38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39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4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40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41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42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  <comment ref="B6" authorId="0" shapeId="0">
      <text>
        <r>
          <rPr>
            <sz val="10"/>
            <rFont val="Arial"/>
            <family val="2"/>
          </rPr>
          <t xml:space="preserve">УК ЖКХ:
Расчет производится исходя из соотношения фонда Заработной Платы к площади текущего дома.
Пример: 
Фонд З/П составляет 100 000 руб.
Площадь обслуживаемого жилого фонда - 50 000 кв.м.
Площадь дома - 1 200 кв.м.
Следовательно расход по з/п на один кв.м.составляет 
100 000 / 50 000 * 1 200 = 2 400 руб. </t>
        </r>
      </text>
    </comment>
  </commentList>
</comments>
</file>

<file path=xl/comments43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  <comment ref="B6" authorId="0" shapeId="0">
      <text>
        <r>
          <rPr>
            <sz val="10"/>
            <rFont val="Arial"/>
            <family val="2"/>
          </rPr>
          <t xml:space="preserve">УК ЖКХ:
Расчет производится исходя из соотношения фонда Заработной Платы к площади текущего дома.
Пример: 
Фонд З/П составляет 100 000 руб.
Площадь обслуживаемого жилого фонда - 50 000 кв.м.
Площадь дома - 1 200 кв.м.
Следовательно расход по з/п на один кв.м.составляет 
100 000 / 50 000 * 1 200 = 2 400 руб. </t>
        </r>
      </text>
    </comment>
  </commentList>
</comments>
</file>

<file path=xl/comments44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  <comment ref="B6" authorId="0" shapeId="0">
      <text>
        <r>
          <rPr>
            <sz val="10"/>
            <rFont val="Arial"/>
            <family val="2"/>
          </rPr>
          <t xml:space="preserve">УК ЖКХ:
Расчет производится исходя из соотношения фонда Заработной Платы к площади текущего дома.
Пример: 
Фонд З/П составляет 100 000 руб.
Площадь обслуживаемого жилого фонда - 50 000 кв.м.
Площадь дома - 1 200 кв.м.
Следовательно расход по з/п на один кв.м.составляет 
100 000 / 50 000 * 1 200 = 2 400 руб. </t>
        </r>
      </text>
    </comment>
  </commentList>
</comments>
</file>

<file path=xl/comments45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46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47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48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49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5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3" authorId="0" shapeId="0">
      <text>
        <r>
          <rPr>
            <sz val="10"/>
            <rFont val="Arial"/>
            <family val="2"/>
          </rPr>
          <t xml:space="preserve">УК ЖКХ:
В ЭТО ПОЛЕ ВПИСЫВАЕТСЯ 
УЛИЦА
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50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51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52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53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54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55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56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57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58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59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6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3" authorId="0" shapeId="0">
      <text>
        <r>
          <rPr>
            <sz val="10"/>
            <rFont val="Arial"/>
            <family val="2"/>
          </rPr>
          <t xml:space="preserve">УК ЖКХ:
В ЭТО ПОЛЕ ВПИСЫВАЕТСЯ 
УЛИЦА
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60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61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  <comment ref="B6" authorId="0" shapeId="0">
      <text>
        <r>
          <rPr>
            <sz val="10"/>
            <rFont val="Arial"/>
            <family val="2"/>
          </rPr>
          <t xml:space="preserve">УК ЖКХ:
Расчет производится исходя из соотношения фонда Заработной Платы к площади текущего дома.
Пример: 
Фонд З/П составляет 100 000 руб.
Площадь обслуживаемого жилого фонда - 50 000 кв.м.
Площадь дома - 1 200 кв.м.
Следовательно расход по з/п на один кв.м.составляет 
100 000 / 50 000 * 1 200 = 2 400 руб. </t>
        </r>
      </text>
    </comment>
  </commentList>
</comments>
</file>

<file path=xl/comments62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63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  <comment ref="B6" authorId="0" shapeId="0">
      <text>
        <r>
          <rPr>
            <sz val="10"/>
            <rFont val="Arial"/>
            <family val="2"/>
          </rPr>
          <t xml:space="preserve">УК ЖКХ:
Расчет производится исходя из соотношения фонда Заработной Платы к площади текущего дома.
Пример: 
Фонд З/П составляет 100 000 руб.
Площадь обслуживаемого жилого фонда - 50 000 кв.м.
Площадь дома - 1 200 кв.м.
Следовательно расход по з/п на один кв.м.составляет 
100 000 / 50 000 * 1 200 = 2 400 руб. </t>
        </r>
      </text>
    </comment>
  </commentList>
</comments>
</file>

<file path=xl/comments64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65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66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67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68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69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7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3" authorId="0" shapeId="0">
      <text>
        <r>
          <rPr>
            <sz val="10"/>
            <rFont val="Arial"/>
            <family val="2"/>
          </rPr>
          <t xml:space="preserve">УК ЖКХ:
В ЭТО ПОЛЕ ВПИСЫВАЕТСЯ 
УЛИЦА
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70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71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72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73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74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75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76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  <comment ref="B6" authorId="0" shapeId="0">
      <text>
        <r>
          <rPr>
            <sz val="10"/>
            <rFont val="Arial"/>
            <family val="2"/>
          </rPr>
          <t xml:space="preserve">УК ЖКХ:
Расчет производится исходя из соотношения фонда Заработной Платы к площади текущего дома.
Пример: 
Фонд З/П составляет 100 000 руб.
Площадь обслуживаемого жилого фонда - 50 000 кв.м.
Площадь дома - 1 200 кв.м.
Следовательно расход по з/п на один кв.м.составляет 
100 000 / 50 000 * 1 200 = 2 400 руб. </t>
        </r>
      </text>
    </comment>
  </commentList>
</comments>
</file>

<file path=xl/comments77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78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79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8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3" authorId="0" shapeId="0">
      <text>
        <r>
          <rPr>
            <sz val="10"/>
            <rFont val="Arial"/>
            <family val="2"/>
          </rPr>
          <t xml:space="preserve">УК ЖКХ:
В ЭТО ПОЛЕ ВПИСЫВАЕТСЯ 
УЛИЦА
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80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  <comment ref="B6" authorId="0" shapeId="0">
      <text>
        <r>
          <rPr>
            <sz val="10"/>
            <rFont val="Arial"/>
            <family val="2"/>
          </rPr>
          <t xml:space="preserve">УК ЖКХ:
Расчет производится исходя из соотношения фонда Заработной Платы к площади текущего дома.
Пример: 
Фонд З/П составляет 100 000 руб.
Площадь обслуживаемого жилого фонда - 50 000 кв.м.
Площадь дома - 1 200 кв.м.
Следовательно расход по з/п на один кв.м.составляет 
100 000 / 50 000 * 1 200 = 2 400 руб. </t>
        </r>
      </text>
    </comment>
  </commentList>
</comments>
</file>

<file path=xl/comments81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  <comment ref="B6" authorId="0" shapeId="0">
      <text>
        <r>
          <rPr>
            <sz val="10"/>
            <rFont val="Arial"/>
            <family val="2"/>
          </rPr>
          <t xml:space="preserve">УК ЖКХ:
Расчет производится исходя из соотношения фонда Заработной Платы к площади текущего дома.
Пример: 
Фонд З/П составляет 100 000 руб.
Площадь обслуживаемого жилого фонда - 50 000 кв.м.
Площадь дома - 1 200 кв.м.
Следовательно расход по з/п на один кв.м.составляет 
100 000 / 50 000 * 1 200 = 2 400 руб. </t>
        </r>
      </text>
    </comment>
  </commentList>
</comments>
</file>

<file path=xl/comments82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  <comment ref="B6" authorId="0" shapeId="0">
      <text>
        <r>
          <rPr>
            <sz val="10"/>
            <rFont val="Arial"/>
            <family val="2"/>
          </rPr>
          <t xml:space="preserve">УК ЖКХ:
Расчет производится исходя из соотношения фонда Заработной Платы к площади текущего дома.
Пример: 
Фонд З/П составляет 100 000 руб.
Площадь обслуживаемого жилого фонда - 50 000 кв.м.
Площадь дома - 1 200 кв.м.
Следовательно расход по з/п на один кв.м.составляет 
100 000 / 50 000 * 1 200 = 2 400 руб. </t>
        </r>
      </text>
    </comment>
  </commentList>
</comments>
</file>

<file path=xl/comments83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  <comment ref="B6" authorId="0" shapeId="0">
      <text>
        <r>
          <rPr>
            <sz val="10"/>
            <rFont val="Arial"/>
            <family val="2"/>
          </rPr>
          <t xml:space="preserve">УК ЖКХ:
Расчет производится исходя из соотношения фонда Заработной Платы к площади текущего дома.
Пример: 
Фонд З/П составляет 100 000 руб.
Площадь обслуживаемого жилого фонда - 50 000 кв.м.
Площадь дома - 1 200 кв.м.
Следовательно расход по з/п на один кв.м.составляет 
100 000 / 50 000 * 1 200 = 2 400 руб. </t>
        </r>
      </text>
    </comment>
  </commentList>
</comments>
</file>

<file path=xl/comments84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  <comment ref="B6" authorId="0" shapeId="0">
      <text>
        <r>
          <rPr>
            <sz val="10"/>
            <rFont val="Arial"/>
            <family val="2"/>
          </rPr>
          <t xml:space="preserve">УК ЖКХ:
Расчет производится исходя из соотношения фонда Заработной Платы к площади текущего дома.
Пример: 
Фонд З/П составляет 100 000 руб.
Площадь обслуживаемого жилого фонда - 50 000 кв.м.
Площадь дома - 1 200 кв.м.
Следовательно расход по з/п на один кв.м.составляет 
100 000 / 50 000 * 1 200 = 2 400 руб. </t>
        </r>
      </text>
    </comment>
  </commentList>
</comments>
</file>

<file path=xl/comments85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  <comment ref="B6" authorId="0" shapeId="0">
      <text>
        <r>
          <rPr>
            <sz val="10"/>
            <rFont val="Arial"/>
            <family val="2"/>
          </rPr>
          <t xml:space="preserve">УК ЖКХ:
Расчет производится исходя из соотношения фонда Заработной Платы к площади текущего дома.
Пример: 
Фонд З/П составляет 100 000 руб.
Площадь обслуживаемого жилого фонда - 50 000 кв.м.
Площадь дома - 1 200 кв.м.
Следовательно расход по з/п на один кв.м.составляет 
100 000 / 50 000 * 1 200 = 2 400 руб. </t>
        </r>
      </text>
    </comment>
  </commentList>
</comments>
</file>

<file path=xl/comments86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  <comment ref="B6" authorId="0" shapeId="0">
      <text>
        <r>
          <rPr>
            <sz val="10"/>
            <rFont val="Arial"/>
            <family val="2"/>
          </rPr>
          <t xml:space="preserve">УК ЖКХ:
Расчет производится исходя из соотношения фонда Заработной Платы к площади текущего дома.
Пример: 
Фонд З/П составляет 100 000 руб.
Площадь обслуживаемого жилого фонда - 50 000 кв.м.
Площадь дома - 1 200 кв.м.
Следовательно расход по з/п на один кв.м.составляет 
100 000 / 50 000 * 1 200 = 2 400 руб. </t>
        </r>
      </text>
    </comment>
  </commentList>
</comments>
</file>

<file path=xl/comments87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  <comment ref="B6" authorId="0" shapeId="0">
      <text>
        <r>
          <rPr>
            <sz val="10"/>
            <rFont val="Arial"/>
            <family val="2"/>
          </rPr>
          <t xml:space="preserve">УК ЖКХ:
Расчет производится исходя из соотношения фонда Заработной Платы к площади текущего дома.
Пример: 
Фонд З/П составляет 100 000 руб.
Площадь обслуживаемого жилого фонда - 50 000 кв.м.
Площадь дома - 1 200 кв.м.
Следовательно расход по з/п на один кв.м.составляет 
100 000 / 50 000 * 1 200 = 2 400 руб. </t>
        </r>
      </text>
    </comment>
  </commentList>
</comments>
</file>

<file path=xl/comments88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  <comment ref="B6" authorId="0" shapeId="0">
      <text>
        <r>
          <rPr>
            <sz val="10"/>
            <rFont val="Arial"/>
            <family val="2"/>
          </rPr>
          <t xml:space="preserve">УК ЖКХ:
Расчет производится исходя из соотношения фонда Заработной Платы к площади текущего дома.
Пример: 
Фонд З/П составляет 100 000 руб.
Площадь обслуживаемого жилого фонда - 50 000 кв.м.
Площадь дома - 1 200 кв.м.
Следовательно расход по з/п на один кв.м.составляет 
100 000 / 50 000 * 1 200 = 2 400 руб. </t>
        </r>
      </text>
    </comment>
  </commentList>
</comments>
</file>

<file path=xl/comments89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  <comment ref="B6" authorId="0" shapeId="0">
      <text>
        <r>
          <rPr>
            <sz val="10"/>
            <rFont val="Arial"/>
            <family val="2"/>
          </rPr>
          <t xml:space="preserve">УК ЖКХ:
Расчет производится исходя из соотношения фонда Заработной Платы к площади текущего дома.
Пример: 
Фонд З/П составляет 100 000 руб.
Площадь обслуживаемого жилого фонда - 50 000 кв.м.
Площадь дома - 1 200 кв.м.
Следовательно расход по з/п на один кв.м.составляет 
100 000 / 50 000 * 1 200 = 2 400 руб. </t>
        </r>
      </text>
    </comment>
  </commentList>
</comments>
</file>

<file path=xl/comments9.xml><?xml version="1.0" encoding="utf-8"?>
<comments xmlns="http://schemas.openxmlformats.org/spreadsheetml/2006/main">
  <authors>
    <author>AsposeUser</author>
  </authors>
  <commentList>
    <comment ref="A1" authorId="0" shapeId="0">
      <text>
        <r>
          <rPr>
            <sz val="10"/>
            <rFont val="Arial"/>
            <family val="2"/>
          </rPr>
          <t>УК ЖКХ:
В ЭТО ПОЛЕ ВПИСЫВАЕТСЯ НАЗВАНИЕ ВАШЕЙ ОРГАНИЗАЦИИ</t>
        </r>
      </text>
    </commen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3" authorId="0" shapeId="0">
      <text>
        <r>
          <rPr>
            <sz val="10"/>
            <rFont val="Arial"/>
            <family val="2"/>
          </rPr>
          <t xml:space="preserve">УК ЖКХ:
В ЭТО ПОЛЕ ВПИСЫВАЕТСЯ 
УЛИЦА
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</commentList>
</comments>
</file>

<file path=xl/comments90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  <comment ref="B6" authorId="0" shapeId="0">
      <text>
        <r>
          <rPr>
            <sz val="10"/>
            <rFont val="Arial"/>
            <family val="2"/>
          </rPr>
          <t xml:space="preserve">УК ЖКХ:
Расчет производится исходя из соотношения фонда Заработной Платы к площади текущего дома.
Пример: 
Фонд З/П составляет 100 000 руб.
Площадь обслуживаемого жилого фонда - 50 000 кв.м.
Площадь дома - 1 200 кв.м.
Следовательно расход по з/п на один кв.м.составляет 
100 000 / 50 000 * 1 200 = 2 400 руб. </t>
        </r>
      </text>
    </comment>
  </commentList>
</comments>
</file>

<file path=xl/comments91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  <comment ref="B6" authorId="0" shapeId="0">
      <text>
        <r>
          <rPr>
            <sz val="10"/>
            <rFont val="Arial"/>
            <family val="2"/>
          </rPr>
          <t xml:space="preserve">УК ЖКХ:
Расчет производится исходя из соотношения фонда Заработной Платы к площади текущего дома.
Пример: 
Фонд З/П составляет 100 000 руб.
Площадь обслуживаемого жилого фонда - 50 000 кв.м.
Площадь дома - 1 200 кв.м.
Следовательно расход по з/п на один кв.м.составляет 
100 000 / 50 000 * 1 200 = 2 400 руб. </t>
        </r>
      </text>
    </comment>
  </commentList>
</comments>
</file>

<file path=xl/comments92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  <comment ref="B6" authorId="0" shapeId="0">
      <text>
        <r>
          <rPr>
            <sz val="10"/>
            <rFont val="Arial"/>
            <family val="2"/>
          </rPr>
          <t xml:space="preserve">УК ЖКХ:
Расчет производится исходя из соотношения фонда Заработной Платы к площади текущего дома.
Пример: 
Фонд З/П составляет 100 000 руб.
Площадь обслуживаемого жилого фонда - 50 000 кв.м.
Площадь дома - 1 200 кв.м.
Следовательно расход по з/п на один кв.м.составляет 
100 000 / 50 000 * 1 200 = 2 400 руб. </t>
        </r>
      </text>
    </comment>
  </commentList>
</comments>
</file>

<file path=xl/comments93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  <comment ref="B6" authorId="0" shapeId="0">
      <text>
        <r>
          <rPr>
            <sz val="10"/>
            <rFont val="Arial"/>
            <family val="2"/>
          </rPr>
          <t xml:space="preserve">УК ЖКХ:
Расчет производится исходя из соотношения фонда Заработной Платы к площади текущего дома.
Пример: 
Фонд З/П составляет 100 000 руб.
Площадь обслуживаемого жилого фонда - 50 000 кв.м.
Площадь дома - 1 200 кв.м.
Следовательно расход по з/п на один кв.м.составляет 
100 000 / 50 000 * 1 200 = 2 400 руб. </t>
        </r>
      </text>
    </comment>
  </commentList>
</comments>
</file>

<file path=xl/comments94.xml><?xml version="1.0" encoding="utf-8"?>
<comments xmlns="http://schemas.openxmlformats.org/spreadsheetml/2006/main">
  <authors>
    <author>AsposeUser</author>
  </authors>
  <commentList>
    <comment ref="A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C3" authorId="0" shapeId="0">
      <text>
        <r>
          <rPr>
            <sz val="10"/>
            <rFont val="Arial"/>
            <family val="2"/>
          </rPr>
          <t>УК ЖКХ:
В ЭТО ПОЛЕ ВПИСЫВАЕТСЯ ПОСЕЛЕНИЕ</t>
        </r>
      </text>
    </comment>
    <comment ref="D5" authorId="0" shapeId="0">
      <text>
        <r>
          <rPr>
            <sz val="10"/>
            <rFont val="Arial"/>
            <family val="2"/>
          </rPr>
          <t>УК ЖКХ:
Конкретное место в доме преведения ремонта.
Например: 3-й подъезд, 4-й этаж</t>
        </r>
      </text>
    </comment>
    <comment ref="B6" authorId="0" shapeId="0">
      <text>
        <r>
          <rPr>
            <sz val="10"/>
            <rFont val="Arial"/>
            <family val="2"/>
          </rPr>
          <t xml:space="preserve">УК ЖКХ:
Расчет производится исходя из соотношения фонда Заработной Платы к площади текущего дома.
Пример: 
Фонд З/П составляет 100 000 руб.
Площадь обслуживаемого жилого фонда - 50 000 кв.м.
Площадь дома - 1 200 кв.м.
Следовательно расход по з/п на один кв.м.составляет 
100 000 / 50 000 * 1 200 = 2 400 руб. </t>
        </r>
      </text>
    </comment>
  </commentList>
</comments>
</file>

<file path=xl/sharedStrings.xml><?xml version="1.0" encoding="utf-8"?>
<sst xmlns="http://schemas.openxmlformats.org/spreadsheetml/2006/main" count="37373" uniqueCount="2278">
  <si>
    <t>% общеэкспл. расходов утвержд. тарифа 2012г.</t>
  </si>
  <si>
    <t>Лифтовое хозяйство</t>
  </si>
  <si>
    <t>Прочие расходы (общеэксплуатационные и цеховые расходы)</t>
  </si>
  <si>
    <t>НАЧИСЛЕНИЯ мес.</t>
  </si>
  <si>
    <t xml:space="preserve">Инжинерное оборуд-е </t>
  </si>
  <si>
    <t>Дата</t>
  </si>
  <si>
    <t>РАСХОД материалов</t>
  </si>
  <si>
    <t>ИТОГО</t>
  </si>
  <si>
    <t>УСЛУГИ СТОРОННИХ ОРГАНИЗАЦИЙ</t>
  </si>
  <si>
    <t>З/П</t>
  </si>
  <si>
    <t>Кол-во</t>
  </si>
  <si>
    <t>НАЧИСЛЕНИЯ год</t>
  </si>
  <si>
    <t>ИТОГО:</t>
  </si>
  <si>
    <t>Стоим-ть</t>
  </si>
  <si>
    <t>Благоустройство</t>
  </si>
  <si>
    <t>Конструктивные эл-ты</t>
  </si>
  <si>
    <t>Зарплата</t>
  </si>
  <si>
    <t>Итог:</t>
  </si>
  <si>
    <t>Расходные материалы</t>
  </si>
  <si>
    <t>Ед.изм.</t>
  </si>
  <si>
    <t>ТАРИФ</t>
  </si>
  <si>
    <t>ВСЕГО ЗАТРАТ ПО ДОМУ:</t>
  </si>
  <si>
    <t>ВСЕГО:</t>
  </si>
  <si>
    <t xml:space="preserve">Место </t>
  </si>
  <si>
    <t>ПЛОЩАДЬ</t>
  </si>
  <si>
    <t>остаток</t>
  </si>
  <si>
    <t>Аварийно-восстан. раб.</t>
  </si>
  <si>
    <t>МЕСЯЦ И ГОД ОТЧЕТА</t>
  </si>
  <si>
    <t>г.п. Запрудня</t>
  </si>
  <si>
    <t xml:space="preserve">К.Маркса </t>
  </si>
  <si>
    <t>5а</t>
  </si>
  <si>
    <t>К.Маркса</t>
  </si>
  <si>
    <t>6 корп.2</t>
  </si>
  <si>
    <t>Ленина</t>
  </si>
  <si>
    <t>6а</t>
  </si>
  <si>
    <t>7а</t>
  </si>
  <si>
    <t>8 корп.1</t>
  </si>
  <si>
    <t>8 корп.2</t>
  </si>
  <si>
    <t>8 корп.3</t>
  </si>
  <si>
    <t>10 корп.1</t>
  </si>
  <si>
    <t>10 корп.2</t>
  </si>
  <si>
    <t>10 корп.3</t>
  </si>
  <si>
    <t>12 корп.1</t>
  </si>
  <si>
    <t>12 корп.2</t>
  </si>
  <si>
    <t>12 корп.3</t>
  </si>
  <si>
    <t>12 корп.4</t>
  </si>
  <si>
    <t>16 корп.1</t>
  </si>
  <si>
    <t>16 корп.2</t>
  </si>
  <si>
    <t>Первомайская</t>
  </si>
  <si>
    <t>Пер.Мира</t>
  </si>
  <si>
    <t>Пролетарский пер.</t>
  </si>
  <si>
    <t>13 корп. 1</t>
  </si>
  <si>
    <t>6 корп.3</t>
  </si>
  <si>
    <t>8 корп.4</t>
  </si>
  <si>
    <t>8 корп.5</t>
  </si>
  <si>
    <t>121а</t>
  </si>
  <si>
    <t>Соревнование</t>
  </si>
  <si>
    <t>Школьный пер.</t>
  </si>
  <si>
    <t>Вокзальная</t>
  </si>
  <si>
    <t>Кооперативная</t>
  </si>
  <si>
    <t>Западная</t>
  </si>
  <si>
    <t>13 корп.2</t>
  </si>
  <si>
    <t>13 корп.3</t>
  </si>
  <si>
    <t>15 корп.1</t>
  </si>
  <si>
    <t>30 корп.1</t>
  </si>
  <si>
    <t>30 корп.2</t>
  </si>
  <si>
    <t>январь</t>
  </si>
  <si>
    <t>февраль</t>
  </si>
  <si>
    <t>ОАО "Мосэнергосбыт"</t>
  </si>
  <si>
    <t>Услуги сторонних организаций</t>
  </si>
  <si>
    <t>март</t>
  </si>
  <si>
    <t>% общеэкспл. расходов утвержд. тарифа 2011г.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</si>
  <si>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</si>
  <si>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</si>
  <si>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</si>
  <si>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</si>
  <si>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</si>
  <si>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</si>
  <si>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</si>
  <si>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</si>
  <si>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</si>
  <si>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 xml:space="preserve">февраль </t>
  </si>
  <si>
    <t>Мосэнергосбыт</t>
  </si>
  <si>
    <t>кВт</t>
  </si>
  <si>
    <t>ВДГО</t>
  </si>
  <si>
    <t>ООО "СтройМонтажЦентр"</t>
  </si>
  <si>
    <t>ВДПО</t>
  </si>
  <si>
    <t>за год</t>
  </si>
  <si>
    <t>Замер сопротивления</t>
  </si>
  <si>
    <t>прочие (Колис, Волга, обучение)</t>
  </si>
  <si>
    <t>ЖБО</t>
  </si>
  <si>
    <t>НАЧИСЛ-Я год</t>
  </si>
  <si>
    <t>ОПЛАТА</t>
  </si>
  <si>
    <t>ДОЛГ (населения)</t>
  </si>
  <si>
    <t>ООО "ЖилКомСервис Запрудня"          РЕМОНТ КОНСТРУКТИВНЫХ ЭЛЕМЕНТОВ ЗДАНИЯ</t>
  </si>
  <si>
    <t>ООО "ЖилКомСервис Запрудня"   ПРОВЕДЕНИЕ АВАРИЙНО-ВОССТАНОВИТ. РАБОТ</t>
  </si>
  <si>
    <t>ООО "СтройМонтажЦентр" (управление жилым домом)</t>
  </si>
  <si>
    <t>ООО "ЖилКомСервис Запрудня" Прочие расходы (общеэксплуатационные и цеховые расходы)</t>
  </si>
  <si>
    <t>Белизна</t>
  </si>
  <si>
    <t>шт</t>
  </si>
  <si>
    <t>кг</t>
  </si>
  <si>
    <t>м</t>
  </si>
  <si>
    <t>упак</t>
  </si>
  <si>
    <t>Обработка подвала</t>
  </si>
  <si>
    <t>бал</t>
  </si>
  <si>
    <t>Калинина</t>
  </si>
  <si>
    <t>Окос территории</t>
  </si>
  <si>
    <t>Ремонт отопления</t>
  </si>
  <si>
    <t>подвал</t>
  </si>
  <si>
    <t>4 подъезд</t>
  </si>
  <si>
    <t>м2</t>
  </si>
  <si>
    <t>1 подъезд</t>
  </si>
  <si>
    <t>Ремонт стояка ГВС</t>
  </si>
  <si>
    <t>Ремонт стояка ХВС и ГВС</t>
  </si>
  <si>
    <t>подвал 2 подъезд</t>
  </si>
  <si>
    <t>диск отрезной 180</t>
  </si>
  <si>
    <t>труба арм.20</t>
  </si>
  <si>
    <t>уголок соед.20</t>
  </si>
  <si>
    <t>кран шар.15</t>
  </si>
  <si>
    <t>отвод 50*90</t>
  </si>
  <si>
    <t>резьба 20</t>
  </si>
  <si>
    <t>резьба 15</t>
  </si>
  <si>
    <t>кран шар.20</t>
  </si>
  <si>
    <t>стекло оконное</t>
  </si>
  <si>
    <t>гвозди 25</t>
  </si>
  <si>
    <t>пружина дверная</t>
  </si>
  <si>
    <t>Остекление окон</t>
  </si>
  <si>
    <t>гвозди 70</t>
  </si>
  <si>
    <t>саморезы 35</t>
  </si>
  <si>
    <t>резьба 25</t>
  </si>
  <si>
    <t>муфта соед.25</t>
  </si>
  <si>
    <t>труба арм.25</t>
  </si>
  <si>
    <t>уголок соед.25</t>
  </si>
  <si>
    <t>кран шар.25</t>
  </si>
  <si>
    <t>газ</t>
  </si>
  <si>
    <t>заглушка 110</t>
  </si>
  <si>
    <t>труба мп20</t>
  </si>
  <si>
    <t>труба мп26</t>
  </si>
  <si>
    <t>кран шар.32</t>
  </si>
  <si>
    <t>американка 25*3/4нр</t>
  </si>
  <si>
    <t>диск отрезной 230</t>
  </si>
  <si>
    <t>труба вгп40</t>
  </si>
  <si>
    <t>резьба 32</t>
  </si>
  <si>
    <t>Установка замков на подвалы</t>
  </si>
  <si>
    <t>ООО "ЖилКомСервис Запрудня"   БЛАГОУСТРОЙСТВО И ПРИДОМОВАЯ ТЕРРИТОРИЯ</t>
  </si>
  <si>
    <t xml:space="preserve">ООО "ЖилКомСервис Запрудня"   ОБЕСПЕЧЕНИЕ САНИТАРНОГО СОСТОЯНИЯ ЖИЛЫХ ЗДАНИЙ </t>
  </si>
  <si>
    <t>Санитарное состояние жилых зданий</t>
  </si>
  <si>
    <t>Ремонт стояка отопления</t>
  </si>
  <si>
    <t>муфта комб.25*3/4вн</t>
  </si>
  <si>
    <t>уголок 20*45</t>
  </si>
  <si>
    <t>переход на чуг.110*124</t>
  </si>
  <si>
    <t>гвозди 100</t>
  </si>
  <si>
    <t>крестовина 110*110*50</t>
  </si>
  <si>
    <t>Ремонт стояка ХВС</t>
  </si>
  <si>
    <t>труба пвх110*1</t>
  </si>
  <si>
    <t>переход 110*50</t>
  </si>
  <si>
    <t>труба пвх110*2</t>
  </si>
  <si>
    <t>труба пвх110*1,5</t>
  </si>
  <si>
    <t>Ремонт лавочки</t>
  </si>
  <si>
    <t>тройник мп26*3/4*26</t>
  </si>
  <si>
    <t>замок навесной</t>
  </si>
  <si>
    <t>труба проф.25*25</t>
  </si>
  <si>
    <t>патрубок компенс.50</t>
  </si>
  <si>
    <t>муфта 110</t>
  </si>
  <si>
    <t>кв.15 подвал</t>
  </si>
  <si>
    <t>кран шар.3/4*25</t>
  </si>
  <si>
    <t>пробка радиаторная</t>
  </si>
  <si>
    <t>контрогайка 20</t>
  </si>
  <si>
    <t>муфта чуг.20</t>
  </si>
  <si>
    <t>герметик</t>
  </si>
  <si>
    <t>подвал 3 подъезд под кв.43</t>
  </si>
  <si>
    <t>паста уплотнительная</t>
  </si>
  <si>
    <t>Ремонт отопления, стояка ГВС и ХВС</t>
  </si>
  <si>
    <t>кв.50-47, подвал</t>
  </si>
  <si>
    <t>муфта комб.25*1вр</t>
  </si>
  <si>
    <t>американка 20*1/2нр</t>
  </si>
  <si>
    <t>тройнки перех.25*20*25</t>
  </si>
  <si>
    <t>уголок 25*45</t>
  </si>
  <si>
    <t>переходник 20*3/4вн</t>
  </si>
  <si>
    <t>кран рычаг 15</t>
  </si>
  <si>
    <t>краншар.25</t>
  </si>
  <si>
    <t>муфта ком.25*1/2нр</t>
  </si>
  <si>
    <t>тройнки комб.25*1/2*25</t>
  </si>
  <si>
    <t>муфта комб.25*1/2нр</t>
  </si>
  <si>
    <t>муфта прех.20*25</t>
  </si>
  <si>
    <t>кв.5,8,11</t>
  </si>
  <si>
    <t>тройник соед.25*20*25</t>
  </si>
  <si>
    <t>муфта комб.20*1/2вн</t>
  </si>
  <si>
    <t>кв.4</t>
  </si>
  <si>
    <t>муфта перех.20*3/4вн</t>
  </si>
  <si>
    <t>6 подъезд стояк, подвал</t>
  </si>
  <si>
    <t>кв.82 стояк</t>
  </si>
  <si>
    <t>кран рад.25*3/4нр</t>
  </si>
  <si>
    <t>7 подъезд</t>
  </si>
  <si>
    <t>1 подъезд подвал под кв.4</t>
  </si>
  <si>
    <t>муфта мп26*1нр</t>
  </si>
  <si>
    <t>муфта мп26*1вн</t>
  </si>
  <si>
    <t>труба вгп32</t>
  </si>
  <si>
    <t>Установка пружины на дверь в тамбуре</t>
  </si>
  <si>
    <t>Ремонт канализационного стояка</t>
  </si>
  <si>
    <t>кв.18-21 стояк</t>
  </si>
  <si>
    <t>тройник 50*90</t>
  </si>
  <si>
    <t>тройник 50*45</t>
  </si>
  <si>
    <t>патрубок комп.110</t>
  </si>
  <si>
    <t>труба пвх50*1,5</t>
  </si>
  <si>
    <t>труба пвх110*0,25</t>
  </si>
  <si>
    <t>труба пвх 50*0,5</t>
  </si>
  <si>
    <t>труба пвх 50*0,25</t>
  </si>
  <si>
    <t>тройник 110*87</t>
  </si>
  <si>
    <t>манжет рез.110*124</t>
  </si>
  <si>
    <t>доски 150*25</t>
  </si>
  <si>
    <t>радиатор 7 секций</t>
  </si>
  <si>
    <t>переход мп16*3/4нр</t>
  </si>
  <si>
    <t>муфта мп16*16</t>
  </si>
  <si>
    <t>Ремонт отопеления</t>
  </si>
  <si>
    <t>4 подъезд 1 этаж</t>
  </si>
  <si>
    <t>труба мп16</t>
  </si>
  <si>
    <t>переходник 3/4*16</t>
  </si>
  <si>
    <t>подвал 4 подъезд</t>
  </si>
  <si>
    <t>американка 20*3/4вн</t>
  </si>
  <si>
    <t>тройник перех.25*20*25</t>
  </si>
  <si>
    <t>муфта комб.20*1/2нр</t>
  </si>
  <si>
    <t>ниппель 1/2</t>
  </si>
  <si>
    <t>герметик силикон.</t>
  </si>
  <si>
    <t>Ремонт полотенцесушителя</t>
  </si>
  <si>
    <t>кв.18</t>
  </si>
  <si>
    <t>муфта 20*1/2вн</t>
  </si>
  <si>
    <t>заглушка 20</t>
  </si>
  <si>
    <t>переход нипель 1/2*3/4</t>
  </si>
  <si>
    <t>муфта мп16*1/2вн</t>
  </si>
  <si>
    <t>Заделка штробы в подъезде</t>
  </si>
  <si>
    <t>цемент</t>
  </si>
  <si>
    <t>кирпич раб.</t>
  </si>
  <si>
    <t>меш</t>
  </si>
  <si>
    <t>чердак 1 подъезд</t>
  </si>
  <si>
    <t>труба арм.40</t>
  </si>
  <si>
    <t>муфта РР40</t>
  </si>
  <si>
    <t>тройник перех.40*25*40</t>
  </si>
  <si>
    <t>резьба 40</t>
  </si>
  <si>
    <t>кран шар.40</t>
  </si>
  <si>
    <t>муфта комб.25*3/4нр</t>
  </si>
  <si>
    <t>тройник комб.25*1/2*25</t>
  </si>
  <si>
    <t>муфта комб.50*1/2нр</t>
  </si>
  <si>
    <t>Ремонт полов в тамбуре</t>
  </si>
  <si>
    <t>доска 150*50</t>
  </si>
  <si>
    <t>Ремонт квартиры</t>
  </si>
  <si>
    <t>сетка серпантин</t>
  </si>
  <si>
    <t>шпатлевка 15кг</t>
  </si>
  <si>
    <t>ротбанд</t>
  </si>
  <si>
    <t>шпатель 100мм</t>
  </si>
  <si>
    <t>грунтовка пва10л</t>
  </si>
  <si>
    <t>валик малярный</t>
  </si>
  <si>
    <t>побелка 2кг</t>
  </si>
  <si>
    <t>клей обойный</t>
  </si>
  <si>
    <t>эмаль половая</t>
  </si>
  <si>
    <t>уайт спирит</t>
  </si>
  <si>
    <t>эмаль белая</t>
  </si>
  <si>
    <t>лак</t>
  </si>
  <si>
    <t>банка</t>
  </si>
  <si>
    <t>пач</t>
  </si>
  <si>
    <t>эмаль голубая</t>
  </si>
  <si>
    <t>шпатель 250мм</t>
  </si>
  <si>
    <t>пачка</t>
  </si>
  <si>
    <t>лента 75*533</t>
  </si>
  <si>
    <t>кв.12, чердак</t>
  </si>
  <si>
    <t>уголок 25*90</t>
  </si>
  <si>
    <t>кв.84</t>
  </si>
  <si>
    <t>соединение мп20*20</t>
  </si>
  <si>
    <t>кв.21</t>
  </si>
  <si>
    <t>муфта комб.20*3/4</t>
  </si>
  <si>
    <t>Замена входного крана</t>
  </si>
  <si>
    <t>кв.1</t>
  </si>
  <si>
    <t>уголок мп20</t>
  </si>
  <si>
    <t>муфта мп20*20</t>
  </si>
  <si>
    <t>2 подъезд кв.4-8</t>
  </si>
  <si>
    <t>уголок мп26*26</t>
  </si>
  <si>
    <t>муфта мп26*26</t>
  </si>
  <si>
    <t>диск отрезной 125</t>
  </si>
  <si>
    <t>кран 1/2 г-г</t>
  </si>
  <si>
    <t>кран 1/2 г-ш</t>
  </si>
  <si>
    <t>соединение 1в</t>
  </si>
  <si>
    <t>Ремонт входной двери</t>
  </si>
  <si>
    <t>петли дверные 130мм</t>
  </si>
  <si>
    <t>ручка скоба</t>
  </si>
  <si>
    <t>саморезы 64</t>
  </si>
  <si>
    <t>кв.23</t>
  </si>
  <si>
    <t>кв.13-69</t>
  </si>
  <si>
    <t>труба марм.</t>
  </si>
  <si>
    <t>energoflex 28</t>
  </si>
  <si>
    <t>скот</t>
  </si>
  <si>
    <t>кв.42</t>
  </si>
  <si>
    <t>аменриканка 20*1/2нр</t>
  </si>
  <si>
    <t xml:space="preserve">Ремонт отопления </t>
  </si>
  <si>
    <t>мусоропровод</t>
  </si>
  <si>
    <t>заглушка 15</t>
  </si>
  <si>
    <t>подвал, кв.22</t>
  </si>
  <si>
    <t>крна шар.20</t>
  </si>
  <si>
    <t>переход 20*3/4нр</t>
  </si>
  <si>
    <t>стояк кв.1 и кв.3, чердак</t>
  </si>
  <si>
    <t>американка 25*3/4вн</t>
  </si>
  <si>
    <t>тройник пер.25*20*25</t>
  </si>
  <si>
    <t>кран рр25</t>
  </si>
  <si>
    <t>Ремонт ХВС и ГВС</t>
  </si>
  <si>
    <t>1 этаж душевая</t>
  </si>
  <si>
    <t>смеситель для ванны</t>
  </si>
  <si>
    <t>водоразборный кран</t>
  </si>
  <si>
    <t>кран букса</t>
  </si>
  <si>
    <t>американка 20*1/2вн</t>
  </si>
  <si>
    <t>тройник соед.20</t>
  </si>
  <si>
    <t>3 подъезд кв.37,39,35</t>
  </si>
  <si>
    <t>муфта рр20</t>
  </si>
  <si>
    <t>тройник рр20</t>
  </si>
  <si>
    <t>элеватор 7 подъезд</t>
  </si>
  <si>
    <t>труба вгп89</t>
  </si>
  <si>
    <t>фланец 80</t>
  </si>
  <si>
    <t>прокладка пар.80</t>
  </si>
  <si>
    <t>кв.76-72 стояк</t>
  </si>
  <si>
    <t>труба пвх110*0,5</t>
  </si>
  <si>
    <t>труба пвх.110*2</t>
  </si>
  <si>
    <t>тройник пвх110*87</t>
  </si>
  <si>
    <t>манжет 110*124</t>
  </si>
  <si>
    <t>патрубок компенс.110</t>
  </si>
  <si>
    <t>тройник мп16</t>
  </si>
  <si>
    <t>кольцо уплотнит.110</t>
  </si>
  <si>
    <t>Ремонт подъезда</t>
  </si>
  <si>
    <t>лента скотч малярная</t>
  </si>
  <si>
    <t>грунтовка на пва</t>
  </si>
  <si>
    <t>литр</t>
  </si>
  <si>
    <t>шпатель 200</t>
  </si>
  <si>
    <t>Электромонтажные работы</t>
  </si>
  <si>
    <t>подъезды</t>
  </si>
  <si>
    <t>лампочка 40</t>
  </si>
  <si>
    <t>авт.выкл.25</t>
  </si>
  <si>
    <t>лампа лд36</t>
  </si>
  <si>
    <t>стартер</t>
  </si>
  <si>
    <t>выключатели</t>
  </si>
  <si>
    <t>лампочка 95</t>
  </si>
  <si>
    <t>изолента</t>
  </si>
  <si>
    <t>выключатель</t>
  </si>
  <si>
    <t>эл.патрон</t>
  </si>
  <si>
    <t>термо трубка усад.</t>
  </si>
  <si>
    <t>светильник светодиодный</t>
  </si>
  <si>
    <t>розетка</t>
  </si>
  <si>
    <t>лампочка 36</t>
  </si>
  <si>
    <t>дин рейка</t>
  </si>
  <si>
    <t>Заделка подвальных окон</t>
  </si>
  <si>
    <t>западная сторона</t>
  </si>
  <si>
    <t>доска 150*25</t>
  </si>
  <si>
    <t>Композиция ММТ БД</t>
  </si>
  <si>
    <t>ведро</t>
  </si>
  <si>
    <t>электроды</t>
  </si>
  <si>
    <t>отвертка</t>
  </si>
  <si>
    <t>замок</t>
  </si>
  <si>
    <t>газовая горелка</t>
  </si>
  <si>
    <t>кв.15</t>
  </si>
  <si>
    <t>переход 20*3/4вн</t>
  </si>
  <si>
    <t>2 подъезд</t>
  </si>
  <si>
    <t>Ремонт козырьков</t>
  </si>
  <si>
    <t>1,2 подъезды</t>
  </si>
  <si>
    <t>арматура 12</t>
  </si>
  <si>
    <t>кв.12</t>
  </si>
  <si>
    <t>труба мп</t>
  </si>
  <si>
    <t>муфта мп16*1/2нр</t>
  </si>
  <si>
    <t>уголок мп26</t>
  </si>
  <si>
    <t>труба вгп76</t>
  </si>
  <si>
    <t>труба вгп50</t>
  </si>
  <si>
    <t>труба вгп15</t>
  </si>
  <si>
    <t>переход 76*50</t>
  </si>
  <si>
    <t>проволока сварочн.</t>
  </si>
  <si>
    <t>тройник мп20*1/2нр</t>
  </si>
  <si>
    <t>кран 1/2</t>
  </si>
  <si>
    <t>соединение мп20</t>
  </si>
  <si>
    <t>заглушка 1/2</t>
  </si>
  <si>
    <t>прокладка 3/4</t>
  </si>
  <si>
    <t>резьба 1/2</t>
  </si>
  <si>
    <t>чердак, 3 подъезд</t>
  </si>
  <si>
    <t>Ремонт люка, выхода на чердак</t>
  </si>
  <si>
    <t>петли рамные 85мм</t>
  </si>
  <si>
    <t>кв.109</t>
  </si>
  <si>
    <t>Смеситель для ванны</t>
  </si>
  <si>
    <t>прокладка 1/2</t>
  </si>
  <si>
    <t>Ремонт ГВС</t>
  </si>
  <si>
    <t>ком.403</t>
  </si>
  <si>
    <t>американка 20*3/4нр</t>
  </si>
  <si>
    <t>муфта соед.20</t>
  </si>
  <si>
    <t>Ремонт стояка ГВС, ХВС и отопления</t>
  </si>
  <si>
    <t>бочонок 25</t>
  </si>
  <si>
    <t>тройник соед.25</t>
  </si>
  <si>
    <t>муфта комб.25*1/2вн</t>
  </si>
  <si>
    <t>американка 25*1нр</t>
  </si>
  <si>
    <t>тройнки 25*20*25</t>
  </si>
  <si>
    <t>муфта комб.20</t>
  </si>
  <si>
    <t>крестовина перех.25*20*25</t>
  </si>
  <si>
    <t>уголок 20*90</t>
  </si>
  <si>
    <t>лестничная клетка 2 этаж</t>
  </si>
  <si>
    <t>крепление 20</t>
  </si>
  <si>
    <t>дюбель гвоздь 6*40</t>
  </si>
  <si>
    <t>муфта 20*1/2нр</t>
  </si>
  <si>
    <t>смеситель кухня</t>
  </si>
  <si>
    <t>елочка 0,4</t>
  </si>
  <si>
    <t>сверло 6*210</t>
  </si>
  <si>
    <t>уголок рр20*90</t>
  </si>
  <si>
    <t>труба рр20</t>
  </si>
  <si>
    <t>труба гофро. 106</t>
  </si>
  <si>
    <t>Ремонт отолпения</t>
  </si>
  <si>
    <t>2 подъезд, элеваторный узел</t>
  </si>
  <si>
    <t>тройник мп20*1/2*20</t>
  </si>
  <si>
    <t>3 подъезд</t>
  </si>
  <si>
    <t>полотно по металлу</t>
  </si>
  <si>
    <t>подвал 1 подъезд</t>
  </si>
  <si>
    <t>проволока сварочная</t>
  </si>
  <si>
    <t>кран шар.50</t>
  </si>
  <si>
    <t>резьба 50</t>
  </si>
  <si>
    <t>кв.79</t>
  </si>
  <si>
    <t>муфта мп20*1/2нр</t>
  </si>
  <si>
    <t>Ремонт лестничного марша</t>
  </si>
  <si>
    <t>саморезы 45</t>
  </si>
  <si>
    <t>саморезы 55</t>
  </si>
  <si>
    <t>кв.43</t>
  </si>
  <si>
    <t>муфта мп26*3/4нр</t>
  </si>
  <si>
    <t>муфта мп20*3/4нр</t>
  </si>
  <si>
    <t>ниппель 15</t>
  </si>
  <si>
    <t>уголок мп16*1/2вн</t>
  </si>
  <si>
    <t>кв.26</t>
  </si>
  <si>
    <t>планка смеситель 1/2</t>
  </si>
  <si>
    <t>ниппель 1/2*3/4</t>
  </si>
  <si>
    <t>счеткик Меркурий</t>
  </si>
  <si>
    <t>светильник АТ-ДБН</t>
  </si>
  <si>
    <t>кабель ввгп3*2,5</t>
  </si>
  <si>
    <t>дюбель гвоздь</t>
  </si>
  <si>
    <t>подъезды, подвал</t>
  </si>
  <si>
    <t>труба гофра.25</t>
  </si>
  <si>
    <t>кабель аввг3*6</t>
  </si>
  <si>
    <t>стяжка 250*4</t>
  </si>
  <si>
    <t>шина нулевая</t>
  </si>
  <si>
    <t>кабель аввг2*4</t>
  </si>
  <si>
    <t>кабель аввг2*2,5</t>
  </si>
  <si>
    <t>труба пвх гофра 16</t>
  </si>
  <si>
    <t>эл.патрон подвесной</t>
  </si>
  <si>
    <t>коробка под автомат</t>
  </si>
  <si>
    <t>стяжка 200</t>
  </si>
  <si>
    <t>коробка распаячная</t>
  </si>
  <si>
    <t>авт.выкл 25а</t>
  </si>
  <si>
    <t>авт.выкл 16а</t>
  </si>
  <si>
    <t>Цифокс</t>
  </si>
  <si>
    <t>м3</t>
  </si>
  <si>
    <t>веник</t>
  </si>
  <si>
    <t>белизна</t>
  </si>
  <si>
    <t>ткань для пола</t>
  </si>
  <si>
    <t>уголок 25*25*4</t>
  </si>
  <si>
    <t>электроды 3</t>
  </si>
  <si>
    <t>уголок ст.40*40</t>
  </si>
  <si>
    <t>труба проф.40*25</t>
  </si>
  <si>
    <t>полоса 40*4</t>
  </si>
  <si>
    <t>швеллер 10</t>
  </si>
  <si>
    <t>уголок 100*100</t>
  </si>
  <si>
    <t>болт м16</t>
  </si>
  <si>
    <t>гайка м16</t>
  </si>
  <si>
    <t>растворитель</t>
  </si>
  <si>
    <t>муфта 1/2*3/4</t>
  </si>
  <si>
    <t>ком.74 стояк</t>
  </si>
  <si>
    <t>муфта перех.25*20</t>
  </si>
  <si>
    <t>кв.443 стояк</t>
  </si>
  <si>
    <t>переход 25*20</t>
  </si>
  <si>
    <t>грунтовка пва(10кг)</t>
  </si>
  <si>
    <t>побелка (2кг)</t>
  </si>
  <si>
    <t>шпатель 350мм</t>
  </si>
  <si>
    <t>кисть 75мм</t>
  </si>
  <si>
    <t>шпатлевка (15кг)</t>
  </si>
  <si>
    <t>грунт (10 литров)</t>
  </si>
  <si>
    <t>кисть 63мм</t>
  </si>
  <si>
    <t>кисть 38мм</t>
  </si>
  <si>
    <t>Установка пружин на двери</t>
  </si>
  <si>
    <t>Ремонт лавочек</t>
  </si>
  <si>
    <t>кв.5 стояк</t>
  </si>
  <si>
    <t>муфта 25</t>
  </si>
  <si>
    <t>3 подъезд кв.38 стояк</t>
  </si>
  <si>
    <t>ниппель 3/4*1/2</t>
  </si>
  <si>
    <t>Устройство водоразбора для уборщиц</t>
  </si>
  <si>
    <t>муфта 16*1/2</t>
  </si>
  <si>
    <t>3 подъезд подвал</t>
  </si>
  <si>
    <t>муфта рр25</t>
  </si>
  <si>
    <t>ниппель 3/4</t>
  </si>
  <si>
    <t>подвал под кв.1</t>
  </si>
  <si>
    <t>Установка лавочек</t>
  </si>
  <si>
    <t>саморезы 90</t>
  </si>
  <si>
    <t>Ремонт канализации</t>
  </si>
  <si>
    <t>подвал 3 подъезд</t>
  </si>
  <si>
    <t>труба пвх 110*3</t>
  </si>
  <si>
    <t>труба пвх 110*1,5</t>
  </si>
  <si>
    <t>отвод 110*87</t>
  </si>
  <si>
    <t>отвод 110*45</t>
  </si>
  <si>
    <t>манжет резин.110*124</t>
  </si>
  <si>
    <t>мусоросборники вентиляция</t>
  </si>
  <si>
    <t>труба пвх 160*1</t>
  </si>
  <si>
    <t>труба пвх 160*2</t>
  </si>
  <si>
    <t>пена монтажная</t>
  </si>
  <si>
    <t>американка 1</t>
  </si>
  <si>
    <t>труба вгп25</t>
  </si>
  <si>
    <t>труба вгп20</t>
  </si>
  <si>
    <t>Ремонт двери в подвал</t>
  </si>
  <si>
    <t>петли рамные 110мм</t>
  </si>
  <si>
    <t>гвозди 50</t>
  </si>
  <si>
    <t>ушко дверное</t>
  </si>
  <si>
    <t>замок висячий</t>
  </si>
  <si>
    <t>4 подъезд стояк</t>
  </si>
  <si>
    <t>переход мп20*3/4вн</t>
  </si>
  <si>
    <t>переход соед.3/4*16</t>
  </si>
  <si>
    <t>уголок 20*3/4вн</t>
  </si>
  <si>
    <t>тройник 20*1/2*20</t>
  </si>
  <si>
    <t>подвал, под кв.13</t>
  </si>
  <si>
    <t>подвал стояк</t>
  </si>
  <si>
    <t>кв.34</t>
  </si>
  <si>
    <t>кв.42 стояк</t>
  </si>
  <si>
    <t>кв.68 стояк</t>
  </si>
  <si>
    <t>труба пвх110*250</t>
  </si>
  <si>
    <t>ревизия 110</t>
  </si>
  <si>
    <t>тройник 110*110*87</t>
  </si>
  <si>
    <t>крестовина 110*110*110</t>
  </si>
  <si>
    <t>кв.36 стояк</t>
  </si>
  <si>
    <t>манжет резин.110*123</t>
  </si>
  <si>
    <t>крестовина 110</t>
  </si>
  <si>
    <t>тройник 110*110*89</t>
  </si>
  <si>
    <t>заглушка 25</t>
  </si>
  <si>
    <t>Установка заглушек</t>
  </si>
  <si>
    <t>Ремонт кровли</t>
  </si>
  <si>
    <t>кв.508</t>
  </si>
  <si>
    <t>железо оцинков.2,5*1,25</t>
  </si>
  <si>
    <t>лист</t>
  </si>
  <si>
    <t>кв.73 подвал</t>
  </si>
  <si>
    <t>переходник 20*3/4нр</t>
  </si>
  <si>
    <t>кв.16-кв.12 стояк</t>
  </si>
  <si>
    <t>паста унипак.</t>
  </si>
  <si>
    <t>подвал под кв.22</t>
  </si>
  <si>
    <t>кв.2</t>
  </si>
  <si>
    <t>переход мп20*1/2нр</t>
  </si>
  <si>
    <t>кв.12 стояк</t>
  </si>
  <si>
    <t>герметик силик.</t>
  </si>
  <si>
    <t>февраля</t>
  </si>
  <si>
    <t>эмаль желто.-коричн.</t>
  </si>
  <si>
    <t>кв.25</t>
  </si>
  <si>
    <t>Ремонт крыльца</t>
  </si>
  <si>
    <t>клей пва 1кг</t>
  </si>
  <si>
    <t>осб</t>
  </si>
  <si>
    <t>банк</t>
  </si>
  <si>
    <t>лиск</t>
  </si>
  <si>
    <t>Изготовление и установка оконных переплетов</t>
  </si>
  <si>
    <t>петли форточные 65мм</t>
  </si>
  <si>
    <t>задвижка дверная</t>
  </si>
  <si>
    <t>6 подъезд</t>
  </si>
  <si>
    <t xml:space="preserve">стекло оконное </t>
  </si>
  <si>
    <t>гвозди 20</t>
  </si>
  <si>
    <t xml:space="preserve">подвал </t>
  </si>
  <si>
    <t>отвод 76</t>
  </si>
  <si>
    <t>переход 76*57</t>
  </si>
  <si>
    <t>муфта соед.20*20</t>
  </si>
  <si>
    <t>лен</t>
  </si>
  <si>
    <t>горелка газовая</t>
  </si>
  <si>
    <t>муфта комп.63*2нр</t>
  </si>
  <si>
    <t>переход 63*50</t>
  </si>
  <si>
    <t>кран фланц.50</t>
  </si>
  <si>
    <t>фланец 50</t>
  </si>
  <si>
    <t>прокладка пар.50</t>
  </si>
  <si>
    <t>переход.89*50</t>
  </si>
  <si>
    <t>труба арм.50</t>
  </si>
  <si>
    <t>труба арм.32</t>
  </si>
  <si>
    <t>муфта перех.50*40</t>
  </si>
  <si>
    <t>муфта перех.32*40</t>
  </si>
  <si>
    <t>муфта рр50</t>
  </si>
  <si>
    <t>муфта рр40</t>
  </si>
  <si>
    <t>паста уплотнит.</t>
  </si>
  <si>
    <t>муфта рр32</t>
  </si>
  <si>
    <t>троник перех.50*25*50</t>
  </si>
  <si>
    <t>тройник перех.25*1/2*25</t>
  </si>
  <si>
    <t>муфта комб.32*1нр</t>
  </si>
  <si>
    <t xml:space="preserve">муфта комб.20*1/2нр </t>
  </si>
  <si>
    <t>тройник перех.32*25*32</t>
  </si>
  <si>
    <t>переодник мп20*3/4вн</t>
  </si>
  <si>
    <t>американка 25*1</t>
  </si>
  <si>
    <t>переходник мет.89*57</t>
  </si>
  <si>
    <t>переходник мп20*3/4нр</t>
  </si>
  <si>
    <t>energoflex 60</t>
  </si>
  <si>
    <t>американка 25*1/2нр</t>
  </si>
  <si>
    <t>соединение гебо1</t>
  </si>
  <si>
    <t>футорка 1*3/4</t>
  </si>
  <si>
    <t>Приозерная</t>
  </si>
  <si>
    <t>саморезы 20</t>
  </si>
  <si>
    <t>железо оцинков.</t>
  </si>
  <si>
    <t>эл. патрон</t>
  </si>
  <si>
    <t>авт.выкл.40А</t>
  </si>
  <si>
    <t>кабель ввг2*2,5</t>
  </si>
  <si>
    <t>эл.вилка</t>
  </si>
  <si>
    <t>кабель ввг3*2,5</t>
  </si>
  <si>
    <t>хомут 3,6*2000</t>
  </si>
  <si>
    <t>эл.розетка</t>
  </si>
  <si>
    <t>1,2 подъезд</t>
  </si>
  <si>
    <t>кв.3-4</t>
  </si>
  <si>
    <t>кв.1,5</t>
  </si>
  <si>
    <t>Установка дренажного насоса</t>
  </si>
  <si>
    <t>насос дренажный</t>
  </si>
  <si>
    <t>шланг желтый</t>
  </si>
  <si>
    <t>хомут</t>
  </si>
  <si>
    <t>бут</t>
  </si>
  <si>
    <t>электроды 4</t>
  </si>
  <si>
    <t>соединение мп26*26</t>
  </si>
  <si>
    <t>кв.52 стояк</t>
  </si>
  <si>
    <t>Ремонт спуска в подвал</t>
  </si>
  <si>
    <t>кв.50</t>
  </si>
  <si>
    <t>линокром</t>
  </si>
  <si>
    <t>газ пропан</t>
  </si>
  <si>
    <t>рул</t>
  </si>
  <si>
    <t>кв.48</t>
  </si>
  <si>
    <t>кв.50,67</t>
  </si>
  <si>
    <t>кв.28,43</t>
  </si>
  <si>
    <t>кв.5</t>
  </si>
  <si>
    <t>эмаль желто-коричн.</t>
  </si>
  <si>
    <t xml:space="preserve">обои </t>
  </si>
  <si>
    <t>скотч малярный</t>
  </si>
  <si>
    <t>Ввод ХВС и ГВС</t>
  </si>
  <si>
    <t>кв.78</t>
  </si>
  <si>
    <t>соединение мп26*1вн</t>
  </si>
  <si>
    <t>соединение мп26*1нр</t>
  </si>
  <si>
    <t>Установка ручки на входную дверь</t>
  </si>
  <si>
    <t>входная дверь</t>
  </si>
  <si>
    <t>кв.44 стояк</t>
  </si>
  <si>
    <t>кв.19 стояк</t>
  </si>
  <si>
    <t>соединение мп20*3/4нр</t>
  </si>
  <si>
    <t>соединение мп20*1/2нр</t>
  </si>
  <si>
    <t>чердак</t>
  </si>
  <si>
    <t>заглушка 219</t>
  </si>
  <si>
    <t>труба вгп219</t>
  </si>
  <si>
    <t>кв.512 стояк</t>
  </si>
  <si>
    <t>переход.20*3/4нр</t>
  </si>
  <si>
    <t>переход.20*3/4вн</t>
  </si>
  <si>
    <t>тройник мп20*20*20</t>
  </si>
  <si>
    <t>кв.210</t>
  </si>
  <si>
    <t>3 этаж кухня</t>
  </si>
  <si>
    <t>Ремонт люка на чердак</t>
  </si>
  <si>
    <t>проушины к замку</t>
  </si>
  <si>
    <t>петли дверные</t>
  </si>
  <si>
    <t>кв.48 стояк</t>
  </si>
  <si>
    <t>кв.29</t>
  </si>
  <si>
    <t>кв.37 стояк</t>
  </si>
  <si>
    <t>кв.80 стояк</t>
  </si>
  <si>
    <t>американка 32*1вн</t>
  </si>
  <si>
    <t>кв.1 подвал, стояк</t>
  </si>
  <si>
    <t>переход.20*1/2вн</t>
  </si>
  <si>
    <t>Ремонт обшивки ливневки (короба)</t>
  </si>
  <si>
    <t>ОСВ</t>
  </si>
  <si>
    <t>фанера6мм</t>
  </si>
  <si>
    <t>переход мп16*1/2вн</t>
  </si>
  <si>
    <t>Ремонт люков</t>
  </si>
  <si>
    <t>душка к замку</t>
  </si>
  <si>
    <t>кв.41-38, подвал</t>
  </si>
  <si>
    <t>тройник пвх110*45</t>
  </si>
  <si>
    <t>тройник пвх110*50*90</t>
  </si>
  <si>
    <t>хомут 110</t>
  </si>
  <si>
    <t>тройник рр32*20*32</t>
  </si>
  <si>
    <t>американка 32*3/4вн</t>
  </si>
  <si>
    <t>американка 32*1нр</t>
  </si>
  <si>
    <t>кран рр20</t>
  </si>
  <si>
    <t>уголок 32*90</t>
  </si>
  <si>
    <t>тройник 32*20*32</t>
  </si>
  <si>
    <t>подвал 8 подъезд</t>
  </si>
  <si>
    <t>кв.55</t>
  </si>
  <si>
    <t>Ввод ХВС</t>
  </si>
  <si>
    <t>кв.35</t>
  </si>
  <si>
    <t>кв.35 стояк</t>
  </si>
  <si>
    <t>труба пвх 110*2</t>
  </si>
  <si>
    <t>труба пвх 110*1</t>
  </si>
  <si>
    <t>1 и 4 подъезд, подвал</t>
  </si>
  <si>
    <t>4 подъезд, подвал</t>
  </si>
  <si>
    <t>Ремонт дверного откоса в тамбуре</t>
  </si>
  <si>
    <t xml:space="preserve">грунтовка </t>
  </si>
  <si>
    <t>кв.59</t>
  </si>
  <si>
    <t xml:space="preserve">линокром </t>
  </si>
  <si>
    <t>мусоросборники</t>
  </si>
  <si>
    <t>саморезы 3,5*19</t>
  </si>
  <si>
    <t>Ремонт рамы</t>
  </si>
  <si>
    <t>7 подъезд, 1-2 этаж</t>
  </si>
  <si>
    <t>Ремонт кровли козырька</t>
  </si>
  <si>
    <t>кв.116 стояк</t>
  </si>
  <si>
    <t>Ремонт обшивки парапета</t>
  </si>
  <si>
    <t>дюбель металлический</t>
  </si>
  <si>
    <t>кв.14, подвал</t>
  </si>
  <si>
    <t>тройник мп16*1/2*16</t>
  </si>
  <si>
    <t>бочонок 15</t>
  </si>
  <si>
    <t>уголок чуг.15</t>
  </si>
  <si>
    <t>Ремонт люка на крышу</t>
  </si>
  <si>
    <t>проушины</t>
  </si>
  <si>
    <t>подвал под кв.2</t>
  </si>
  <si>
    <t>переходник мп20*3/4вн</t>
  </si>
  <si>
    <t>3 подъезд, подвал</t>
  </si>
  <si>
    <t>труба пнд25</t>
  </si>
  <si>
    <t>уголок 25*25</t>
  </si>
  <si>
    <t>тройник пнд25*3/4*25</t>
  </si>
  <si>
    <t>уголок пнд25*1нр</t>
  </si>
  <si>
    <t>крестовина 110*110*110*50</t>
  </si>
  <si>
    <t>труба пвх50*1</t>
  </si>
  <si>
    <t>заглушка 50</t>
  </si>
  <si>
    <t>муфта соед.110</t>
  </si>
  <si>
    <t>хомут 50</t>
  </si>
  <si>
    <t>магазин</t>
  </si>
  <si>
    <t>подвал и чердак</t>
  </si>
  <si>
    <t>уголок пвх110*90</t>
  </si>
  <si>
    <t>муфта рр20*1/2нр</t>
  </si>
  <si>
    <t>муфта рр20*1/2вн</t>
  </si>
  <si>
    <t>уголок рр20*1/2вн</t>
  </si>
  <si>
    <t>уголок рр20*45</t>
  </si>
  <si>
    <t>американка рр20*3/4нр</t>
  </si>
  <si>
    <t>магазин, подвал, чердак</t>
  </si>
  <si>
    <t>кран 1/2 бугатти</t>
  </si>
  <si>
    <t>манжет 40*70</t>
  </si>
  <si>
    <t>тройник мп26*20*26</t>
  </si>
  <si>
    <t>муфта угол.20*1/2вн</t>
  </si>
  <si>
    <t>тройник 1/2</t>
  </si>
  <si>
    <t>муфта рр25*3/4нр</t>
  </si>
  <si>
    <t>кв.16</t>
  </si>
  <si>
    <t>гвозди 70мм</t>
  </si>
  <si>
    <t>лист оцинк.г/к1,5</t>
  </si>
  <si>
    <t>лист оцинков.0,55*1250*2500</t>
  </si>
  <si>
    <t>гвозди 120</t>
  </si>
  <si>
    <t>2 этаж возле кухни</t>
  </si>
  <si>
    <t>пробка радиаторная 15</t>
  </si>
  <si>
    <t>кв.431-433 стояк</t>
  </si>
  <si>
    <t>тройник чуг.15</t>
  </si>
  <si>
    <t>муфта чуг.25</t>
  </si>
  <si>
    <t>ком.107</t>
  </si>
  <si>
    <t>подвал 1,2 подъезд</t>
  </si>
  <si>
    <t>Заделка штробы</t>
  </si>
  <si>
    <t>подвал кв.23</t>
  </si>
  <si>
    <t>5 подъезд</t>
  </si>
  <si>
    <t>Ремонт двери выхода на крышу</t>
  </si>
  <si>
    <t>шпингалет оконный</t>
  </si>
  <si>
    <t>уголок рр25</t>
  </si>
  <si>
    <t>крестовина 25</t>
  </si>
  <si>
    <t>грунтовка 10литров</t>
  </si>
  <si>
    <t>кисть 75</t>
  </si>
  <si>
    <t>кисть 38</t>
  </si>
  <si>
    <t>шпатель 300мм</t>
  </si>
  <si>
    <t>шпатлевка</t>
  </si>
  <si>
    <t>кисть 100мм</t>
  </si>
  <si>
    <t>кисть 40</t>
  </si>
  <si>
    <t>шпатель 80</t>
  </si>
  <si>
    <t>ручка для валика</t>
  </si>
  <si>
    <t>эмаль желтая</t>
  </si>
  <si>
    <t>шпатель 350</t>
  </si>
  <si>
    <t>кисть 30</t>
  </si>
  <si>
    <t>эмаль зеленая</t>
  </si>
  <si>
    <t>тройник пп20</t>
  </si>
  <si>
    <t>муфта ии20*1/2нр</t>
  </si>
  <si>
    <t>уголок пп20*3/4нр</t>
  </si>
  <si>
    <t>Установка кранов</t>
  </si>
  <si>
    <t>Установка пружин на входные двери</t>
  </si>
  <si>
    <t>Установка водоотливов</t>
  </si>
  <si>
    <t>саморезы черн.</t>
  </si>
  <si>
    <t>проволока</t>
  </si>
  <si>
    <t>1/8 ч. упак.</t>
  </si>
  <si>
    <t>кв.77,50</t>
  </si>
  <si>
    <t>кв.44</t>
  </si>
  <si>
    <t>кв.64</t>
  </si>
  <si>
    <t>кв.77,80</t>
  </si>
  <si>
    <t>изготовление и установка лавочки</t>
  </si>
  <si>
    <t>эмаль для пола</t>
  </si>
  <si>
    <t>саморезы55</t>
  </si>
  <si>
    <t>саморезы 94</t>
  </si>
  <si>
    <t>гвозди 40</t>
  </si>
  <si>
    <t>брус</t>
  </si>
  <si>
    <t>Покраска лавочки</t>
  </si>
  <si>
    <t>4 подъезд подвал</t>
  </si>
  <si>
    <t>валик 250</t>
  </si>
  <si>
    <t>клей</t>
  </si>
  <si>
    <t>Изготовления и установка двери</t>
  </si>
  <si>
    <t>уголок метал.40*40</t>
  </si>
  <si>
    <t>труба проф.20*20</t>
  </si>
  <si>
    <t>лист жел. г/к 2мм</t>
  </si>
  <si>
    <t>4 подъезд кв.57</t>
  </si>
  <si>
    <t>Ремонт стояка ХВС и ГВС (ввод)</t>
  </si>
  <si>
    <t>труба ВГП15</t>
  </si>
  <si>
    <t>авт.выкл.16А</t>
  </si>
  <si>
    <t>авт.выкл.25А</t>
  </si>
  <si>
    <t>гофра труба 16</t>
  </si>
  <si>
    <t>эл.патрок керам.</t>
  </si>
  <si>
    <t>коробка распред.</t>
  </si>
  <si>
    <t>клипса для труб</t>
  </si>
  <si>
    <t>соединит.провод.СИЗ</t>
  </si>
  <si>
    <t>коробка распред.100*50*100</t>
  </si>
  <si>
    <t>хомут 3,6*200</t>
  </si>
  <si>
    <t>рассеиватель</t>
  </si>
  <si>
    <t>основание для свет.</t>
  </si>
  <si>
    <t>контактор 25А</t>
  </si>
  <si>
    <t>фото реле</t>
  </si>
  <si>
    <t>подвал стояк кв.60</t>
  </si>
  <si>
    <t>кв.2 стояк</t>
  </si>
  <si>
    <t>кв.45</t>
  </si>
  <si>
    <t>краншар.15</t>
  </si>
  <si>
    <t>муфта комб.20*1/2ннр</t>
  </si>
  <si>
    <t>Водоразбор для уборщиц</t>
  </si>
  <si>
    <t>подъезд 1 этаж</t>
  </si>
  <si>
    <t>штуцер 1/2вн</t>
  </si>
  <si>
    <t>подвал стояк.кв.45</t>
  </si>
  <si>
    <t>труба пвх50*2</t>
  </si>
  <si>
    <t>переход 50*70</t>
  </si>
  <si>
    <t>прокладка 110</t>
  </si>
  <si>
    <t>Установка замков на подвал</t>
  </si>
  <si>
    <t>подвал 8 подъезд кв.88</t>
  </si>
  <si>
    <t>труба пвх110*3</t>
  </si>
  <si>
    <t>тройник 110*45</t>
  </si>
  <si>
    <t>тройник пвх110*50*45</t>
  </si>
  <si>
    <t>стояк</t>
  </si>
  <si>
    <t>муфта соед.32</t>
  </si>
  <si>
    <t>переход 25*32</t>
  </si>
  <si>
    <t>герметик силикон</t>
  </si>
  <si>
    <t>Ремонт полотенцесушителя в подвале</t>
  </si>
  <si>
    <t>под кв.24</t>
  </si>
  <si>
    <t>переходник мп20*1/2нр</t>
  </si>
  <si>
    <t>кран 3/4</t>
  </si>
  <si>
    <t>бочата 3/4</t>
  </si>
  <si>
    <t>муфта мп26*3/4вн</t>
  </si>
  <si>
    <t>Изготовление и установка новой лавочки</t>
  </si>
  <si>
    <t>8 подъезд</t>
  </si>
  <si>
    <t>краска для пола</t>
  </si>
  <si>
    <t>грунтовка кр.коричн.</t>
  </si>
  <si>
    <t>брус 150*100</t>
  </si>
  <si>
    <t>уголок 40*4</t>
  </si>
  <si>
    <t>кисть плоска 63</t>
  </si>
  <si>
    <t>рполотно по металлу</t>
  </si>
  <si>
    <t>кв.71 стояки</t>
  </si>
  <si>
    <t>кран радиаторный 25*3/4нр</t>
  </si>
  <si>
    <t>гермтик силикон.</t>
  </si>
  <si>
    <t>Ремонт дверей</t>
  </si>
  <si>
    <t>3 подъезд, в подвал</t>
  </si>
  <si>
    <t>петли 130</t>
  </si>
  <si>
    <t>грунтовка 10л</t>
  </si>
  <si>
    <t>валики набор</t>
  </si>
  <si>
    <t>почтовые ящик</t>
  </si>
  <si>
    <t xml:space="preserve">краска половая </t>
  </si>
  <si>
    <t>кисть 25</t>
  </si>
  <si>
    <t>лист оцинк.</t>
  </si>
  <si>
    <t>ветонит</t>
  </si>
  <si>
    <t>клей пва</t>
  </si>
  <si>
    <t>эмаль черная</t>
  </si>
  <si>
    <t>рассеиватель шар</t>
  </si>
  <si>
    <t>рассеиватель шов.стекло</t>
  </si>
  <si>
    <t>1-4 подъезд ливневая канализация</t>
  </si>
  <si>
    <t>Ремонт канализации (ливневка)</t>
  </si>
  <si>
    <t>Ремонт перил и поручень</t>
  </si>
  <si>
    <t>под 3 подъездом стояк, кв.36</t>
  </si>
  <si>
    <t>труба пвх1102*</t>
  </si>
  <si>
    <t>Заделка штробы после сан.тех.работ</t>
  </si>
  <si>
    <t>1 подъезд, 3 этаж</t>
  </si>
  <si>
    <t>манжет 50*70</t>
  </si>
  <si>
    <t>тройник 50*50*90</t>
  </si>
  <si>
    <t>отвод 50*45</t>
  </si>
  <si>
    <t>Установка планки на перила</t>
  </si>
  <si>
    <t>планка 40*4</t>
  </si>
  <si>
    <t>очки защитные</t>
  </si>
  <si>
    <t>сверло 4</t>
  </si>
  <si>
    <t>бур 6*160</t>
  </si>
  <si>
    <t>удлинитель 1/2*30мм</t>
  </si>
  <si>
    <t>отвод 57</t>
  </si>
  <si>
    <t>штуцер 1/2*20</t>
  </si>
  <si>
    <t>универс. моющее средство</t>
  </si>
  <si>
    <t>порошок стиральный</t>
  </si>
  <si>
    <t>кран рр25*3/4нр</t>
  </si>
  <si>
    <t>переход мп20*3/4нр</t>
  </si>
  <si>
    <t>муфта соед.20*1/2нр</t>
  </si>
  <si>
    <t>муфта соед.20*1/2вн</t>
  </si>
  <si>
    <t>труба пнд20</t>
  </si>
  <si>
    <t>полоса 20*4</t>
  </si>
  <si>
    <t>Изготовление решеток для окон в подъездах</t>
  </si>
  <si>
    <t>2,3 подъезды</t>
  </si>
  <si>
    <t xml:space="preserve">грунт-эмаль </t>
  </si>
  <si>
    <t>проф.труба 25*25</t>
  </si>
  <si>
    <t>шпатель 250</t>
  </si>
  <si>
    <t>краска синяя</t>
  </si>
  <si>
    <t>бочки</t>
  </si>
  <si>
    <t>кисточка 100</t>
  </si>
  <si>
    <t>кисточка 63</t>
  </si>
  <si>
    <t>кисточка 25</t>
  </si>
  <si>
    <t>подвал 1,2,3 подъезд</t>
  </si>
  <si>
    <t>отвод 45</t>
  </si>
  <si>
    <t>заглушка 76</t>
  </si>
  <si>
    <t>труба пп50</t>
  </si>
  <si>
    <t>труба пп40</t>
  </si>
  <si>
    <t>тройник пп40</t>
  </si>
  <si>
    <t>тройник пп50</t>
  </si>
  <si>
    <t>муфта комб.63*2</t>
  </si>
  <si>
    <t>муфта пп40*1 1/4нр</t>
  </si>
  <si>
    <t>муфта комб.50*1 1/2нр</t>
  </si>
  <si>
    <t>муфта комб.63*2нр</t>
  </si>
  <si>
    <t>американка 63*2вр</t>
  </si>
  <si>
    <t>переход 50*63</t>
  </si>
  <si>
    <t>переход 50*40</t>
  </si>
  <si>
    <t>уголок 40*45</t>
  </si>
  <si>
    <t>уголок 50*45</t>
  </si>
  <si>
    <t>муфта соед.40</t>
  </si>
  <si>
    <t>муфта 50</t>
  </si>
  <si>
    <t>муфта комб.50*1 1/2вн</t>
  </si>
  <si>
    <t>прокладка парон.50</t>
  </si>
  <si>
    <t>тройник 50*25*50</t>
  </si>
  <si>
    <t>тройник 50*32*50</t>
  </si>
  <si>
    <t>муфта комб.40*1 1/4нр</t>
  </si>
  <si>
    <t>арматура 10</t>
  </si>
  <si>
    <t>фланец 57</t>
  </si>
  <si>
    <t>труба пп32</t>
  </si>
  <si>
    <t>труба пп25</t>
  </si>
  <si>
    <t>труба пп20</t>
  </si>
  <si>
    <t>клипса 16</t>
  </si>
  <si>
    <t>муфта соед.50</t>
  </si>
  <si>
    <t>тройник перех.32*20*32</t>
  </si>
  <si>
    <t>клипса 20</t>
  </si>
  <si>
    <t>клипса 25</t>
  </si>
  <si>
    <t>американка 25*1вн</t>
  </si>
  <si>
    <t>отвод 40</t>
  </si>
  <si>
    <t>муфта перех.25*32</t>
  </si>
  <si>
    <t>переход 40*32</t>
  </si>
  <si>
    <t>переход 57*45</t>
  </si>
  <si>
    <t>переход 16*3/4вн</t>
  </si>
  <si>
    <t>муфта мп16*3/4нр</t>
  </si>
  <si>
    <t>тройник 25*1/2*25</t>
  </si>
  <si>
    <t>фланец 100</t>
  </si>
  <si>
    <t>унипак паста</t>
  </si>
  <si>
    <t>4,5 подъезды</t>
  </si>
  <si>
    <t>грунт 10л</t>
  </si>
  <si>
    <t>шпатлевка 15</t>
  </si>
  <si>
    <t>побелка 5кг</t>
  </si>
  <si>
    <t>почтовые ящики</t>
  </si>
  <si>
    <t>валик</t>
  </si>
  <si>
    <t>кисть 100</t>
  </si>
  <si>
    <t>кисть 63</t>
  </si>
  <si>
    <t>рассеиватель к НСП</t>
  </si>
  <si>
    <t>железо оцинк.</t>
  </si>
  <si>
    <t>рулон</t>
  </si>
  <si>
    <t>кисть макловица</t>
  </si>
  <si>
    <t>осп</t>
  </si>
  <si>
    <t>3,4 подъезд</t>
  </si>
  <si>
    <t xml:space="preserve">шпатель 300 </t>
  </si>
  <si>
    <t>эмаль салатовая</t>
  </si>
  <si>
    <t>эмаль желто коричн.</t>
  </si>
  <si>
    <t>петли 85</t>
  </si>
  <si>
    <t xml:space="preserve">ручка скоба </t>
  </si>
  <si>
    <t>уголок 25*4</t>
  </si>
  <si>
    <t>краска фасадн.проф.</t>
  </si>
  <si>
    <t>1,2,3,4 подъезд</t>
  </si>
  <si>
    <t>1,2,3,4 подъезды</t>
  </si>
  <si>
    <t>железо оцинк</t>
  </si>
  <si>
    <t>кв.20,33,67</t>
  </si>
  <si>
    <t>кв.33,67,68</t>
  </si>
  <si>
    <t>Ремонт решетки у подъезда для обуви</t>
  </si>
  <si>
    <t>Закрепление табличек с номерами домов</t>
  </si>
  <si>
    <t>саморезы с п/шт</t>
  </si>
  <si>
    <t>грунт ГФ-021</t>
  </si>
  <si>
    <t>1,2,3 подъезды</t>
  </si>
  <si>
    <t>краска половая</t>
  </si>
  <si>
    <t>Промывка канализации</t>
  </si>
  <si>
    <t>шланг 1/2</t>
  </si>
  <si>
    <t>штуцер 1/2</t>
  </si>
  <si>
    <t>хомут 12-20</t>
  </si>
  <si>
    <t>американка 20*16нр</t>
  </si>
  <si>
    <t>Ревизия элеваторного узла</t>
  </si>
  <si>
    <t xml:space="preserve"> подвал элеваторный узел</t>
  </si>
  <si>
    <t>нипель 1/2</t>
  </si>
  <si>
    <t>отвод 32</t>
  </si>
  <si>
    <t>воздухоотводсик 15</t>
  </si>
  <si>
    <t>кв.1 подвал</t>
  </si>
  <si>
    <t>отвод 110*90</t>
  </si>
  <si>
    <t>труба пвх110*0,3</t>
  </si>
  <si>
    <t>полотно ножовочное</t>
  </si>
  <si>
    <t>Установка входных кранов</t>
  </si>
  <si>
    <t>кв.11</t>
  </si>
  <si>
    <t>подвап 1 подъезд</t>
  </si>
  <si>
    <t>муфта компенс.110</t>
  </si>
  <si>
    <t xml:space="preserve">изолента </t>
  </si>
  <si>
    <t>Электромонтажные работы (рем.подъездов)</t>
  </si>
  <si>
    <t>кабель-канал 10*10</t>
  </si>
  <si>
    <t>провод 2*0,75</t>
  </si>
  <si>
    <t>саморезы 25</t>
  </si>
  <si>
    <t>контактор иэк25А</t>
  </si>
  <si>
    <t>саморезы</t>
  </si>
  <si>
    <t>1,3 подъезды</t>
  </si>
  <si>
    <t>основание д/свет.</t>
  </si>
  <si>
    <t>вилка эл.</t>
  </si>
  <si>
    <t>счетчик меркурий</t>
  </si>
  <si>
    <t>авт.выкл.63/2п</t>
  </si>
  <si>
    <t>Замена канализационной трубы</t>
  </si>
  <si>
    <t>переход 1/2*3/4</t>
  </si>
  <si>
    <t>Ввод водопровод</t>
  </si>
  <si>
    <t xml:space="preserve">кв.36 </t>
  </si>
  <si>
    <t>Ремонт парапета (кровля)</t>
  </si>
  <si>
    <t>дюбель гвоздь 8*60</t>
  </si>
  <si>
    <t>кровля</t>
  </si>
  <si>
    <t>бур 8*15</t>
  </si>
  <si>
    <t>кв.22 стояк</t>
  </si>
  <si>
    <t>кв.21 стояк</t>
  </si>
  <si>
    <t>Ремонт канализации (мусоросборник)</t>
  </si>
  <si>
    <t>манжет 110*123</t>
  </si>
  <si>
    <t xml:space="preserve">газ </t>
  </si>
  <si>
    <t>Ремонт кирпичной кладки</t>
  </si>
  <si>
    <t>8 подъезд стена вход в подвал</t>
  </si>
  <si>
    <t>кирпич</t>
  </si>
  <si>
    <t>Ремонт отоления</t>
  </si>
  <si>
    <t>подвал под кв.3</t>
  </si>
  <si>
    <t>Закрепление почтовых ящиков</t>
  </si>
  <si>
    <t>переход 20*1/2нр</t>
  </si>
  <si>
    <t>уголок мп20*20</t>
  </si>
  <si>
    <t>переход 3/4*16</t>
  </si>
  <si>
    <t>муфта комб25*3/4нр</t>
  </si>
  <si>
    <t>уголок чуг.25</t>
  </si>
  <si>
    <t>сгон 25</t>
  </si>
  <si>
    <t>контрогайка 25</t>
  </si>
  <si>
    <t>муфта мп20*3/4</t>
  </si>
  <si>
    <t>американка 20*3/4</t>
  </si>
  <si>
    <t>американка рр25*3/4нр</t>
  </si>
  <si>
    <t>Установка замка на подвал</t>
  </si>
  <si>
    <t>Ремонт крыльца, ремонт перил</t>
  </si>
  <si>
    <t>песок</t>
  </si>
  <si>
    <t>полоса 25*4</t>
  </si>
  <si>
    <t>Ремонт площадки у крыльца</t>
  </si>
  <si>
    <t>осп1,15*0,3</t>
  </si>
  <si>
    <t>уголок 45*45</t>
  </si>
  <si>
    <t>Ремонт перил</t>
  </si>
  <si>
    <t>полоса метал.20мм</t>
  </si>
  <si>
    <t>полоса метал.25мм</t>
  </si>
  <si>
    <t>краска эмаль салат.</t>
  </si>
  <si>
    <t>краска фасадная</t>
  </si>
  <si>
    <t>Ремонт панельных швов</t>
  </si>
  <si>
    <t>кв.80</t>
  </si>
  <si>
    <t>герметик технониколь</t>
  </si>
  <si>
    <t>шпатель 40мм</t>
  </si>
  <si>
    <t>кв.58</t>
  </si>
  <si>
    <t>над подъездом</t>
  </si>
  <si>
    <t>кв.19,20</t>
  </si>
  <si>
    <t>уголок 40*40</t>
  </si>
  <si>
    <t>грунтовка ГФ</t>
  </si>
  <si>
    <t>тройник 26*3/4*26</t>
  </si>
  <si>
    <t>Заделка короба (где проходят трубы)</t>
  </si>
  <si>
    <t>манжет рез.110*123</t>
  </si>
  <si>
    <t xml:space="preserve">Закрепление газовых труб </t>
  </si>
  <si>
    <t>вдоль дома</t>
  </si>
  <si>
    <t>подвал 1 подъезд под кв.1</t>
  </si>
  <si>
    <t>Ремонт потолка (руста), закрепление бруса</t>
  </si>
  <si>
    <t>2 подъезд 2 этаж</t>
  </si>
  <si>
    <t>подвал 5 подъезд</t>
  </si>
  <si>
    <t>кв.62</t>
  </si>
  <si>
    <t>кв.65 стояк</t>
  </si>
  <si>
    <t>подвал 3 подъезд кв.38</t>
  </si>
  <si>
    <t>подвал 4 подъезд кв.53</t>
  </si>
  <si>
    <t>подвал 4 подъезд кв.68</t>
  </si>
  <si>
    <t>подвал 4 подъезд кв.54</t>
  </si>
  <si>
    <t>подвал кв.36-48 стояк</t>
  </si>
  <si>
    <t>тройник перех.50*20*50</t>
  </si>
  <si>
    <t>тройник чуг.20</t>
  </si>
  <si>
    <t>соединение мп16*16</t>
  </si>
  <si>
    <t>Установка заглушки</t>
  </si>
  <si>
    <t>соединение мп16*1/2нр</t>
  </si>
  <si>
    <t>соедин. Т-021/2</t>
  </si>
  <si>
    <t>тройник 26*1/2*26</t>
  </si>
  <si>
    <t>сгон 1/2</t>
  </si>
  <si>
    <t>грунтовка 10</t>
  </si>
  <si>
    <t>подвал кв.63</t>
  </si>
  <si>
    <t>Ремонт комнаты</t>
  </si>
  <si>
    <t>кв.11 ком.1</t>
  </si>
  <si>
    <t>доместос</t>
  </si>
  <si>
    <t>Ремонт балкона</t>
  </si>
  <si>
    <t>кв.60,64</t>
  </si>
  <si>
    <t>ООО "ЖилКомСервис Запрудня"  РЕМОНТ И ОБСЛУЖИВАНИЕ ВНУТРИДОМОВОГО ИНЖЕНЕРНОГО ОБОРУДОВАНИЯ</t>
  </si>
  <si>
    <t xml:space="preserve">Инженерное оборуд-е </t>
  </si>
  <si>
    <t>Забивка окон</t>
  </si>
  <si>
    <t>патрубок компенс.</t>
  </si>
  <si>
    <t>кв.14 стояк</t>
  </si>
  <si>
    <t>отвод 50*89</t>
  </si>
  <si>
    <t>диск отрезной 115</t>
  </si>
  <si>
    <t>прокладка рез.110</t>
  </si>
  <si>
    <t>диск отрезной 150</t>
  </si>
  <si>
    <t>крестовина 110*50*110</t>
  </si>
  <si>
    <t>переход 110*124</t>
  </si>
  <si>
    <t>Ремонт ливневки</t>
  </si>
  <si>
    <t>прокладка 100</t>
  </si>
  <si>
    <t>ливневка</t>
  </si>
  <si>
    <t>Установка фильтра</t>
  </si>
  <si>
    <t>кв.22</t>
  </si>
  <si>
    <t>косой фильтр 1/2</t>
  </si>
  <si>
    <t>прокладка</t>
  </si>
  <si>
    <t>удлинит.1/2*0,3</t>
  </si>
  <si>
    <t>Установка крана</t>
  </si>
  <si>
    <t>кв.27</t>
  </si>
  <si>
    <t>авт.выкл.40/1</t>
  </si>
  <si>
    <t>авт.выкл.80/3П</t>
  </si>
  <si>
    <t>трубка термоусад.</t>
  </si>
  <si>
    <t>авт.выкл.63/2П</t>
  </si>
  <si>
    <t>кв.9</t>
  </si>
  <si>
    <t>авт.выкл.40</t>
  </si>
  <si>
    <t>Установка почтовых ящиков</t>
  </si>
  <si>
    <t>кв.49 стояк,кв.67</t>
  </si>
  <si>
    <t>магазин Ткани</t>
  </si>
  <si>
    <t>чердак 3 подъезд</t>
  </si>
  <si>
    <t>тройник пер.32*25*32</t>
  </si>
  <si>
    <t>муфта пер.32*25</t>
  </si>
  <si>
    <t>хомут 25*32</t>
  </si>
  <si>
    <t>эмальполовая</t>
  </si>
  <si>
    <t>Ремонт стояка ХВС (течет стояк)</t>
  </si>
  <si>
    <t>кв.30</t>
  </si>
  <si>
    <t>уголок мп16</t>
  </si>
  <si>
    <t>Монтаж и изготовление оконных ограждений</t>
  </si>
  <si>
    <t>троуба проф.20*20</t>
  </si>
  <si>
    <t>полоса метал.25</t>
  </si>
  <si>
    <t>побелка</t>
  </si>
  <si>
    <t>краска белая</t>
  </si>
  <si>
    <t>краска салатовая</t>
  </si>
  <si>
    <t>краска коричневая</t>
  </si>
  <si>
    <t>кв.18 стояк</t>
  </si>
  <si>
    <t>кв.10-14 стояк</t>
  </si>
  <si>
    <t>Закладка окна под крыльцом</t>
  </si>
  <si>
    <t>под кв.83</t>
  </si>
  <si>
    <t>кв.20</t>
  </si>
  <si>
    <t>Ремонт трубопроводов в подвале</t>
  </si>
  <si>
    <t>прокладка парон.100</t>
  </si>
  <si>
    <t>кв.6</t>
  </si>
  <si>
    <t>Заделка окна после сантех.работ</t>
  </si>
  <si>
    <t>ОСВ плита</t>
  </si>
  <si>
    <t xml:space="preserve">кв.5 </t>
  </si>
  <si>
    <t>элеваторный узел 2 подъезд</t>
  </si>
  <si>
    <t>ниппель чуг.15</t>
  </si>
  <si>
    <t>2 подвал</t>
  </si>
  <si>
    <t>стекло жидкое</t>
  </si>
  <si>
    <t>Ремонт трубопроводов</t>
  </si>
  <si>
    <t>штуцер 1/2*9</t>
  </si>
  <si>
    <t>американка рр25*1вн</t>
  </si>
  <si>
    <t>почтовый ящик</t>
  </si>
  <si>
    <t>дюбель гвоздб</t>
  </si>
  <si>
    <t>над подъездами</t>
  </si>
  <si>
    <t>лист оцинков.</t>
  </si>
  <si>
    <t>над 4 подъездом</t>
  </si>
  <si>
    <t>ручка метал.</t>
  </si>
  <si>
    <t>подъезд</t>
  </si>
  <si>
    <t>Ремонт цоколя</t>
  </si>
  <si>
    <t>отвод пвх110*45</t>
  </si>
  <si>
    <t>тройник пвх110*90</t>
  </si>
  <si>
    <t>1 подъезд под кв.4</t>
  </si>
  <si>
    <t>уголок соед.32</t>
  </si>
  <si>
    <t>муфта комб.40*1 1/4вн</t>
  </si>
  <si>
    <t>тройник соед.32</t>
  </si>
  <si>
    <t>муфт акомб.20*1/2нр</t>
  </si>
  <si>
    <t>муфта перех.32*25</t>
  </si>
  <si>
    <t>муфта 32</t>
  </si>
  <si>
    <t>кв.14</t>
  </si>
  <si>
    <t>кв.13-14</t>
  </si>
  <si>
    <t>муфта перех.1*3/4нр</t>
  </si>
  <si>
    <t>Ремонт водоснабжения</t>
  </si>
  <si>
    <t>Замена входных кранов</t>
  </si>
  <si>
    <t>авт.выкл 25А</t>
  </si>
  <si>
    <t>лампа Лд</t>
  </si>
  <si>
    <t>авт.выкл 40А</t>
  </si>
  <si>
    <t>футорка 1/2*3/4</t>
  </si>
  <si>
    <t>манжет 50*40</t>
  </si>
  <si>
    <t>труба ВГП25</t>
  </si>
  <si>
    <t>Изготовление и установка лавочек</t>
  </si>
  <si>
    <t>3,4 подъезды</t>
  </si>
  <si>
    <t>доска 40*150*6000</t>
  </si>
  <si>
    <t>доска 40*100*6000</t>
  </si>
  <si>
    <t>Установка спускников</t>
  </si>
  <si>
    <t>подвал и кв.59,58</t>
  </si>
  <si>
    <t>пробка рад.</t>
  </si>
  <si>
    <t>кран водоразборный</t>
  </si>
  <si>
    <t>краска полловая</t>
  </si>
  <si>
    <t>кв.6 стояк</t>
  </si>
  <si>
    <t>переход 1 1/4*1</t>
  </si>
  <si>
    <t>кв.16 стояк</t>
  </si>
  <si>
    <t>резьба 1</t>
  </si>
  <si>
    <t>кран 1</t>
  </si>
  <si>
    <t>тройник мп26*1/2*26</t>
  </si>
  <si>
    <t>уголок мп16*3/4</t>
  </si>
  <si>
    <t>круг отрезн.150</t>
  </si>
  <si>
    <t>Ремонт ограждений перил</t>
  </si>
  <si>
    <t>гвозди 20*1,6</t>
  </si>
  <si>
    <t>кв.76 стояк</t>
  </si>
  <si>
    <t>кв.56,59 стояк</t>
  </si>
  <si>
    <t>2 подъезд 5 этаж</t>
  </si>
  <si>
    <t>доска 150*40*6</t>
  </si>
  <si>
    <t>Заделка отверстий после сантех.работ</t>
  </si>
  <si>
    <t>под кв. 24</t>
  </si>
  <si>
    <t>кв.67</t>
  </si>
  <si>
    <t>прокладка пар.100</t>
  </si>
  <si>
    <t>задвижка 100</t>
  </si>
  <si>
    <t>переход 108*89</t>
  </si>
  <si>
    <t>кисть 50</t>
  </si>
  <si>
    <t>валик 150</t>
  </si>
  <si>
    <t>валик 240</t>
  </si>
  <si>
    <t>эмаль коричн</t>
  </si>
  <si>
    <t>1 подвал</t>
  </si>
  <si>
    <t>кв.51-62</t>
  </si>
  <si>
    <t>америнка 25*3/4нр</t>
  </si>
  <si>
    <t>американка 32*3/4нр</t>
  </si>
  <si>
    <t>муфта 26*3/4нр</t>
  </si>
  <si>
    <t>переход 32*25</t>
  </si>
  <si>
    <t>заглушка 32</t>
  </si>
  <si>
    <t>соединение 1нр</t>
  </si>
  <si>
    <t>бочонок 1/2</t>
  </si>
  <si>
    <t>муфта комб.25*1/2</t>
  </si>
  <si>
    <t>тройник 25*25*25</t>
  </si>
  <si>
    <t>основание д/свет</t>
  </si>
  <si>
    <t>рассеиватель Шар</t>
  </si>
  <si>
    <t>провод ПуГВ1,5</t>
  </si>
  <si>
    <t>колодка клемная</t>
  </si>
  <si>
    <t>контакт пробник</t>
  </si>
  <si>
    <t>сжим У731м</t>
  </si>
  <si>
    <t>основание под рассеиват</t>
  </si>
  <si>
    <t>основание под рассеиватель</t>
  </si>
  <si>
    <t>клемма 4*4</t>
  </si>
  <si>
    <t>кабель ВВГП3*2,5</t>
  </si>
  <si>
    <t>круг отрезной 180</t>
  </si>
  <si>
    <t>круг отрезной 125</t>
  </si>
  <si>
    <t>Композиция ММТ-5Д</t>
  </si>
  <si>
    <t>манжет лента 25мм</t>
  </si>
  <si>
    <t>дюбель гвоздь 6*65</t>
  </si>
  <si>
    <t>смазка сальник.250мл</t>
  </si>
  <si>
    <t>лента монтажная 10м</t>
  </si>
  <si>
    <t>проушина углов.</t>
  </si>
  <si>
    <t>петли дверные 130</t>
  </si>
  <si>
    <t>Ремонт выхода на крышу</t>
  </si>
  <si>
    <t>петли дверные 85</t>
  </si>
  <si>
    <t>труба пнд32</t>
  </si>
  <si>
    <t>муфта пнд32*1вн</t>
  </si>
  <si>
    <t>тройник пвх110*50*110</t>
  </si>
  <si>
    <t>компенс.пвх50</t>
  </si>
  <si>
    <t>лента армирован.48*50</t>
  </si>
  <si>
    <t>Ремонт канализации (установка насоса)</t>
  </si>
  <si>
    <t>Изготовление приямка для насоса</t>
  </si>
  <si>
    <t>рефленка</t>
  </si>
  <si>
    <t>тройник пвх110*50</t>
  </si>
  <si>
    <t>кв.19-22</t>
  </si>
  <si>
    <t>тройник 20*20*20</t>
  </si>
  <si>
    <t>американка арм.20*1/2вн</t>
  </si>
  <si>
    <t>подвал 2 поъезд</t>
  </si>
  <si>
    <t>Установка замка на электрощиток</t>
  </si>
  <si>
    <t>сгон 3/4*150</t>
  </si>
  <si>
    <t>гайка 3/4</t>
  </si>
  <si>
    <t>муфта 3/4</t>
  </si>
  <si>
    <t>газ балон</t>
  </si>
  <si>
    <t>скотч лента</t>
  </si>
  <si>
    <t>штуцер 25*1вн</t>
  </si>
  <si>
    <t>хомут 16*32</t>
  </si>
  <si>
    <t>хомут 20*32</t>
  </si>
  <si>
    <t>Установка замков на подв. двери</t>
  </si>
  <si>
    <t>замок врезной</t>
  </si>
  <si>
    <t>муфта пнд25*20</t>
  </si>
  <si>
    <t>хомут 25*40</t>
  </si>
  <si>
    <t>хомут 26*28</t>
  </si>
  <si>
    <t>хомут 29*31</t>
  </si>
  <si>
    <t>скотч армир.</t>
  </si>
  <si>
    <t>манжет резин.50*70</t>
  </si>
  <si>
    <t>муфта 25*32</t>
  </si>
  <si>
    <t>газ.балон</t>
  </si>
  <si>
    <t>подводка воды 1,5м</t>
  </si>
  <si>
    <t>штуцер 1/2*14</t>
  </si>
  <si>
    <t>шланг 3/4</t>
  </si>
  <si>
    <t>хомут 12*20</t>
  </si>
  <si>
    <t>хомут усилен.</t>
  </si>
  <si>
    <t>насос циркул.25*60</t>
  </si>
  <si>
    <t>насос дренажн.</t>
  </si>
  <si>
    <t>заглушка</t>
  </si>
  <si>
    <t>хомут 32*35</t>
  </si>
  <si>
    <t>крепление унит. к полу</t>
  </si>
  <si>
    <t>тройник 25*20*25</t>
  </si>
  <si>
    <t>стяжка кабельн.</t>
  </si>
  <si>
    <t>переход пвх110*50</t>
  </si>
  <si>
    <t>манжет резин.50*25</t>
  </si>
  <si>
    <t>муфта пнд25*3/4нр</t>
  </si>
  <si>
    <t>бокс Biko 42вр</t>
  </si>
  <si>
    <t>кв.12,9</t>
  </si>
  <si>
    <t>бур 6*210</t>
  </si>
  <si>
    <t>бур 8*160</t>
  </si>
  <si>
    <t>Фасад (закрашивание надписей на стене)</t>
  </si>
  <si>
    <t>Краска проф.фасадная белая</t>
  </si>
  <si>
    <t>колер</t>
  </si>
  <si>
    <t>тюбик</t>
  </si>
  <si>
    <t>фасад</t>
  </si>
  <si>
    <t>2 подъезд подвал</t>
  </si>
  <si>
    <t>кв.524,520,424,320,218,11</t>
  </si>
  <si>
    <t>крестовина перех.25*20*25*20</t>
  </si>
  <si>
    <t>переход 20*25</t>
  </si>
  <si>
    <t>сгон 15</t>
  </si>
  <si>
    <t>муфта чуг.15</t>
  </si>
  <si>
    <t>Ремонт полов</t>
  </si>
  <si>
    <t>жидкое стекло</t>
  </si>
  <si>
    <t>скотч малярн.</t>
  </si>
  <si>
    <t>Ремонт козырька балкона</t>
  </si>
  <si>
    <t>кв.60</t>
  </si>
  <si>
    <t>поотно пометаллу</t>
  </si>
  <si>
    <t>сжим</t>
  </si>
  <si>
    <t>гофра 20</t>
  </si>
  <si>
    <t>кв.19</t>
  </si>
  <si>
    <t>клипсы 16</t>
  </si>
  <si>
    <t>гофра для труб 16</t>
  </si>
  <si>
    <t>гофра для труб 20</t>
  </si>
  <si>
    <t>стяжка кабеля 250*3,5</t>
  </si>
  <si>
    <t>стяжка кабеля 150*2,5</t>
  </si>
  <si>
    <t>болт м10*80</t>
  </si>
  <si>
    <t>гайка м10</t>
  </si>
  <si>
    <t>муфта соед.16*1/2нр</t>
  </si>
  <si>
    <t>Изготовление перил</t>
  </si>
  <si>
    <t>подвал и подъезд 3</t>
  </si>
  <si>
    <t>Замена кранов</t>
  </si>
  <si>
    <t>подвал под кв.24</t>
  </si>
  <si>
    <t>бочонок 20</t>
  </si>
  <si>
    <t>Изготовление и установка поручня и двери</t>
  </si>
  <si>
    <t>труба проф.40*20</t>
  </si>
  <si>
    <t>переход 20*3/4</t>
  </si>
  <si>
    <t>крестовина пвх110*50</t>
  </si>
  <si>
    <t>кран шар.156</t>
  </si>
  <si>
    <t>диск отрезной</t>
  </si>
  <si>
    <t>муфта соед.16*16</t>
  </si>
  <si>
    <t>муфта соед.16*1/2вн</t>
  </si>
  <si>
    <t>тройник 16*1/2*16</t>
  </si>
  <si>
    <t>кв.3 стояк</t>
  </si>
  <si>
    <t>Изготовление и установка перил</t>
  </si>
  <si>
    <t>подвал под кв.16 стояк</t>
  </si>
  <si>
    <t>тройник 16*1/2нр</t>
  </si>
  <si>
    <t>соединение 16*1/2вн</t>
  </si>
  <si>
    <t>кв.16,19</t>
  </si>
  <si>
    <t>муфта 26*3/4вн</t>
  </si>
  <si>
    <t>тройник пвх50*45</t>
  </si>
  <si>
    <t>тройник пвх50*90</t>
  </si>
  <si>
    <t>Замена стяжки балкона</t>
  </si>
  <si>
    <t>кв.46</t>
  </si>
  <si>
    <t>кран PF1 1/4</t>
  </si>
  <si>
    <t>муфта РР25*3/4нр</t>
  </si>
  <si>
    <t>соединение 20*1/2нр</t>
  </si>
  <si>
    <t>газ баллон</t>
  </si>
  <si>
    <t>саморезы 41</t>
  </si>
  <si>
    <t>фотореле</t>
  </si>
  <si>
    <t>провод ПУГВ1,5</t>
  </si>
  <si>
    <t>выключатель двойной</t>
  </si>
  <si>
    <t>основание под рассеиват.</t>
  </si>
  <si>
    <t>клемма</t>
  </si>
  <si>
    <t>саморезы 32</t>
  </si>
  <si>
    <t>провод АПВ4Б</t>
  </si>
  <si>
    <t>хомут 36*200</t>
  </si>
  <si>
    <t>кв.31</t>
  </si>
  <si>
    <t>авт.выкл 40/2П</t>
  </si>
  <si>
    <t>авт.выкл 40/1</t>
  </si>
  <si>
    <t>лампочка 25</t>
  </si>
  <si>
    <t>основание под расеиватель</t>
  </si>
  <si>
    <t>клемник</t>
  </si>
  <si>
    <t>сжим ответв.</t>
  </si>
  <si>
    <t>плавк.вставка 63А</t>
  </si>
  <si>
    <t>светильник ДБП0,1-09</t>
  </si>
  <si>
    <t>кв.32</t>
  </si>
  <si>
    <t>счетчик Меркурий</t>
  </si>
  <si>
    <t>клемма 1пол*12</t>
  </si>
  <si>
    <t>клемник 14</t>
  </si>
  <si>
    <t>клемник 16</t>
  </si>
  <si>
    <t>Установка замка на чердачный люк</t>
  </si>
  <si>
    <t>проушина</t>
  </si>
  <si>
    <t>почтовый ящик 8 секций</t>
  </si>
  <si>
    <t>почтовый ящик 5 секций</t>
  </si>
  <si>
    <t>Ремонт межпанельных швов</t>
  </si>
  <si>
    <t>герметик 16кг</t>
  </si>
  <si>
    <t>вед</t>
  </si>
  <si>
    <t>кв.3</t>
  </si>
  <si>
    <t>краска зеленая</t>
  </si>
  <si>
    <t>почтовые ящики 5 секций</t>
  </si>
  <si>
    <t>цемент ПЦ-500-50кг флизен</t>
  </si>
  <si>
    <t>клей для плитки КНАУР</t>
  </si>
  <si>
    <t>хомут 17-19</t>
  </si>
  <si>
    <t>хомут 29-31</t>
  </si>
  <si>
    <t>насос Sterwins</t>
  </si>
  <si>
    <t>Ремонт трубопроводов канализации в подвале</t>
  </si>
  <si>
    <t>хомут усил. 37,35</t>
  </si>
  <si>
    <t>хомут усил. 29,31</t>
  </si>
  <si>
    <t>муфта РР32</t>
  </si>
  <si>
    <t>переход на чуг.110*150</t>
  </si>
  <si>
    <t>скотч</t>
  </si>
  <si>
    <t>автомат.заз.горелка</t>
  </si>
  <si>
    <t>Откачка воды из подвала дренажным насосом</t>
  </si>
  <si>
    <t>профиль 20*20</t>
  </si>
  <si>
    <t>Ремонт входа в подвал</t>
  </si>
  <si>
    <t>штукатур.грюндбанд</t>
  </si>
  <si>
    <t>штукатур.севенер кнауф</t>
  </si>
  <si>
    <t>к</t>
  </si>
  <si>
    <t>валик 180</t>
  </si>
  <si>
    <t>бюгель 180</t>
  </si>
  <si>
    <t>шпатель</t>
  </si>
  <si>
    <t>шкурка</t>
  </si>
  <si>
    <t>эмаль коричневая</t>
  </si>
  <si>
    <t>валик 110</t>
  </si>
  <si>
    <t>клей плиточный</t>
  </si>
  <si>
    <t>кисть 20</t>
  </si>
  <si>
    <t>шпатель 180</t>
  </si>
  <si>
    <t>шпатель 60</t>
  </si>
  <si>
    <t>краска фасадная бел.</t>
  </si>
  <si>
    <t xml:space="preserve">Ремонт трубопровода </t>
  </si>
  <si>
    <t>американка пп25*3/4</t>
  </si>
  <si>
    <t>скотч арм.</t>
  </si>
  <si>
    <t>муфта 32*3/4нр</t>
  </si>
  <si>
    <t>уголок 32*45</t>
  </si>
  <si>
    <t>муфта 40*1 1/4</t>
  </si>
  <si>
    <t>переход 32*40</t>
  </si>
  <si>
    <t>тройник 32*25*32</t>
  </si>
  <si>
    <t>американка 20/3/4вн</t>
  </si>
  <si>
    <t>муфта 1/2вн*3/4</t>
  </si>
  <si>
    <t>хомут 16-25</t>
  </si>
  <si>
    <t>Устройство дренажных колодцев</t>
  </si>
  <si>
    <t>рефлен.железо</t>
  </si>
  <si>
    <t>манжет 110</t>
  </si>
  <si>
    <t>газовый балон</t>
  </si>
  <si>
    <t>кв.4,15,16</t>
  </si>
  <si>
    <t>труба пвх50*0,3</t>
  </si>
  <si>
    <t>труба 50*0,5</t>
  </si>
  <si>
    <t>клипса 50</t>
  </si>
  <si>
    <t>краг шар.15</t>
  </si>
  <si>
    <t>Ремонт трубопровода</t>
  </si>
  <si>
    <t>светильник ребус</t>
  </si>
  <si>
    <t>клемма 4*4 пров</t>
  </si>
  <si>
    <t>муфта 16*1/2нр</t>
  </si>
  <si>
    <t>кисть 25мм</t>
  </si>
  <si>
    <t>наждачка</t>
  </si>
  <si>
    <t>кювета для краски 260*320</t>
  </si>
  <si>
    <t>кювета для краски 150*290</t>
  </si>
  <si>
    <t>перчатки</t>
  </si>
  <si>
    <t>кювета для краски 330*350</t>
  </si>
  <si>
    <t>кисть плоская 63мм</t>
  </si>
  <si>
    <t>бюгель 42*110</t>
  </si>
  <si>
    <t>шпатлевка 20кг</t>
  </si>
  <si>
    <t>ротбанд 30кг</t>
  </si>
  <si>
    <t>клей для плитки</t>
  </si>
  <si>
    <t>краска фасадная салатов.</t>
  </si>
  <si>
    <t>кисточка 75</t>
  </si>
  <si>
    <t>планка перил</t>
  </si>
  <si>
    <t>эмаль коричн.</t>
  </si>
  <si>
    <t>кисть38мм</t>
  </si>
  <si>
    <t>краска фасадная белая.</t>
  </si>
  <si>
    <t>бюгель 250</t>
  </si>
  <si>
    <t>бюгель 42</t>
  </si>
  <si>
    <t>эмаль белая 20кг</t>
  </si>
  <si>
    <t>оргалит</t>
  </si>
  <si>
    <t>гвозди 32</t>
  </si>
  <si>
    <t>грунт глубокого проникновения</t>
  </si>
  <si>
    <t>шпатель 100</t>
  </si>
  <si>
    <t>ОСП 9мм</t>
  </si>
  <si>
    <t>кисточка 50</t>
  </si>
  <si>
    <t>грунт универс.10л</t>
  </si>
  <si>
    <t>лента малярн.</t>
  </si>
  <si>
    <t>лента малярная</t>
  </si>
  <si>
    <t>1,2,3 подъезд</t>
  </si>
  <si>
    <t>кв.1,4 стояк</t>
  </si>
  <si>
    <t>тройник 110*110*90</t>
  </si>
  <si>
    <t>американка 20*1вн</t>
  </si>
  <si>
    <t>уголок мп16-1/2нр</t>
  </si>
  <si>
    <t>ниппель 1/2*3/4вн</t>
  </si>
  <si>
    <t>тройник 110*110*45</t>
  </si>
  <si>
    <t>Ремонт тамбура подвала</t>
  </si>
  <si>
    <t>шуруп глух.10*120</t>
  </si>
  <si>
    <t>шуруп глух.10*180</t>
  </si>
  <si>
    <t>дюбель 14*70</t>
  </si>
  <si>
    <t>шайба 10</t>
  </si>
  <si>
    <t>кв.52</t>
  </si>
  <si>
    <t>муфта комб.32*1вн</t>
  </si>
  <si>
    <t>муфта комб.20*1/2</t>
  </si>
  <si>
    <t>подвал 1 подъезд под кв.3</t>
  </si>
  <si>
    <t>тройник 110*110*50*45</t>
  </si>
  <si>
    <t>крестовина 110*110*45</t>
  </si>
  <si>
    <t>отвод 90*76</t>
  </si>
  <si>
    <t>переход 89*76</t>
  </si>
  <si>
    <t>кран шар.80 фланц.</t>
  </si>
  <si>
    <t>кв.9-13</t>
  </si>
  <si>
    <t>тройник 110*90</t>
  </si>
  <si>
    <t>крестовина 110*85,5*50</t>
  </si>
  <si>
    <t>уголок 110*45</t>
  </si>
  <si>
    <t>Замена стояка отопления</t>
  </si>
  <si>
    <t>кв.33</t>
  </si>
  <si>
    <t>Ремонт каализации</t>
  </si>
  <si>
    <t>кв.42-45</t>
  </si>
  <si>
    <t>тройник пвх110*50*87,5</t>
  </si>
  <si>
    <t>тройник пвх50*50*87,5</t>
  </si>
  <si>
    <t>тройник 50*50*45</t>
  </si>
  <si>
    <t>Установка замков</t>
  </si>
  <si>
    <t>подвал, чердак</t>
  </si>
  <si>
    <t>монтаж подвального входа</t>
  </si>
  <si>
    <t xml:space="preserve">проушина </t>
  </si>
  <si>
    <t xml:space="preserve">петли дверные </t>
  </si>
  <si>
    <t>осп 9мм</t>
  </si>
  <si>
    <t>железо оцонк.</t>
  </si>
  <si>
    <t>сетка (шкурка)</t>
  </si>
  <si>
    <t>наждачная бумага</t>
  </si>
  <si>
    <t>бюгель для валика 180</t>
  </si>
  <si>
    <t>бюгель для валика 110</t>
  </si>
  <si>
    <t>полоса 20*3</t>
  </si>
  <si>
    <t>насос циркул.</t>
  </si>
  <si>
    <t>Устройство креплений для труб</t>
  </si>
  <si>
    <t>кювета для валика 320*260</t>
  </si>
  <si>
    <t>кювета для валика 260*320</t>
  </si>
  <si>
    <t>лента малярная 30*36</t>
  </si>
  <si>
    <t>лента малярная 48*36</t>
  </si>
  <si>
    <t>пакет большой</t>
  </si>
  <si>
    <t>краска фасадная белая</t>
  </si>
  <si>
    <t>краска фасадная салатовая</t>
  </si>
  <si>
    <t>клей монтажный</t>
  </si>
  <si>
    <t>эмаль коричневая (по металлу)</t>
  </si>
  <si>
    <t>кювета для валика 120*260</t>
  </si>
  <si>
    <t>бюгель 110</t>
  </si>
  <si>
    <t>кювета для валика 150*220</t>
  </si>
  <si>
    <t>кювет для валика 150*260</t>
  </si>
  <si>
    <t>бинт</t>
  </si>
  <si>
    <t xml:space="preserve">перчатки </t>
  </si>
  <si>
    <t>бюгель для валика 250</t>
  </si>
  <si>
    <t>писталет для герметика</t>
  </si>
  <si>
    <t>бур 6*110</t>
  </si>
  <si>
    <t>нож 25мм</t>
  </si>
  <si>
    <t>заглушка желоба 125</t>
  </si>
  <si>
    <t>1-4 подъезд</t>
  </si>
  <si>
    <t>Ремонт козырька</t>
  </si>
  <si>
    <t>дюбель гвоздь 6*60</t>
  </si>
  <si>
    <t>кв.1,2,5</t>
  </si>
  <si>
    <t>грунтовка финаль</t>
  </si>
  <si>
    <t>бюгель для валика</t>
  </si>
  <si>
    <t>почтовые ящика</t>
  </si>
  <si>
    <t>саморезы 51</t>
  </si>
  <si>
    <t>шуруп с дюбелем</t>
  </si>
  <si>
    <t>глухарь 10*180</t>
  </si>
  <si>
    <t>глухарь 10*120</t>
  </si>
  <si>
    <t>профнастил 2*1,15</t>
  </si>
  <si>
    <t>саморезы кровельные</t>
  </si>
  <si>
    <t>Окраска подвальных дверей</t>
  </si>
  <si>
    <t>эмаль для пола 1,9кг</t>
  </si>
  <si>
    <t>полоса мет.3*20</t>
  </si>
  <si>
    <t>Изготовление и установка лавочки</t>
  </si>
  <si>
    <t>доска 150*40</t>
  </si>
  <si>
    <t>Замена шифера на кровле</t>
  </si>
  <si>
    <t>кв.10</t>
  </si>
  <si>
    <t>шифер</t>
  </si>
  <si>
    <t>гвозди шиферные</t>
  </si>
  <si>
    <t>кв.37-43</t>
  </si>
  <si>
    <t xml:space="preserve">хомут с дюбелем </t>
  </si>
  <si>
    <t>труба вентиляц.100-0,5</t>
  </si>
  <si>
    <t>сгон 40</t>
  </si>
  <si>
    <t>муфта чуг.40</t>
  </si>
  <si>
    <t>контрогайка 40</t>
  </si>
  <si>
    <t>Ремонт стояка ГВС и ХВС</t>
  </si>
  <si>
    <t>кв.13 стояк</t>
  </si>
  <si>
    <t>кв.28 стояк</t>
  </si>
  <si>
    <t>американка 32*32</t>
  </si>
  <si>
    <t>муфта 32*1вн</t>
  </si>
  <si>
    <t>тройник 110*110*50*87</t>
  </si>
  <si>
    <t>тройник 110*110*110*87</t>
  </si>
  <si>
    <t>Ремонт стояка ХВС и канализации</t>
  </si>
  <si>
    <t>смесь штукатурная севенер</t>
  </si>
  <si>
    <t>подвал 7-8 подъезды</t>
  </si>
  <si>
    <t>бобышка 50</t>
  </si>
  <si>
    <t>термометр</t>
  </si>
  <si>
    <t>оправа ст.прям.</t>
  </si>
  <si>
    <t>манометр</t>
  </si>
  <si>
    <t>Окраска водопроводных труб в подвале</t>
  </si>
  <si>
    <t xml:space="preserve">Замена кранов </t>
  </si>
  <si>
    <t>карн шар.20</t>
  </si>
  <si>
    <t>карн шар.25</t>
  </si>
  <si>
    <t>ушки для замка</t>
  </si>
  <si>
    <t>подвал 1 подъезд под кв.19</t>
  </si>
  <si>
    <t>клей для плитки 25кг</t>
  </si>
  <si>
    <t xml:space="preserve">цемент </t>
  </si>
  <si>
    <t>эмаль для пола 19кг</t>
  </si>
  <si>
    <t>грунт глуб.проникновения 10л</t>
  </si>
  <si>
    <t>планка перил 4*40</t>
  </si>
  <si>
    <t>проушины замка</t>
  </si>
  <si>
    <t>эмаль коричневая 1,9кг</t>
  </si>
  <si>
    <t>сантехмастер гель</t>
  </si>
  <si>
    <t>смазка силикон.</t>
  </si>
  <si>
    <t>лента скотч</t>
  </si>
  <si>
    <t>кв.7</t>
  </si>
  <si>
    <t>Ремонт подвального тамбура</t>
  </si>
  <si>
    <t xml:space="preserve">кирпич </t>
  </si>
  <si>
    <t>розетка 2-х</t>
  </si>
  <si>
    <t>изолятор</t>
  </si>
  <si>
    <t>авт.выкл.10А</t>
  </si>
  <si>
    <t>диод 243А</t>
  </si>
  <si>
    <t>счетчик энерго.</t>
  </si>
  <si>
    <t>кв.49 стояк</t>
  </si>
  <si>
    <t>4подъезд подвал</t>
  </si>
  <si>
    <t>муфта комб.32*3/4нр</t>
  </si>
  <si>
    <t>муфта ком.32*3/4вн</t>
  </si>
  <si>
    <t>мута соед.32</t>
  </si>
  <si>
    <t>тройнки перех.32*20*32</t>
  </si>
  <si>
    <t>насадка на рр32</t>
  </si>
  <si>
    <t>Монтаж чердачной двери</t>
  </si>
  <si>
    <t>ручка дверная</t>
  </si>
  <si>
    <t>шпингалет дверной</t>
  </si>
  <si>
    <t>балл</t>
  </si>
  <si>
    <t>подвал под кв.59-60</t>
  </si>
  <si>
    <t>переход 20*1/2вн</t>
  </si>
  <si>
    <t>кв.4 стояк</t>
  </si>
  <si>
    <t>контрогайка 15</t>
  </si>
  <si>
    <t>подвал 2-3 подъезд</t>
  </si>
  <si>
    <t>паста унипак</t>
  </si>
  <si>
    <t>муфта чуг.50</t>
  </si>
  <si>
    <t>переход 54*45</t>
  </si>
  <si>
    <t>кран фланц.80</t>
  </si>
  <si>
    <t>соединение мп26*3/4нр</t>
  </si>
  <si>
    <t>тройник мп26*26*26</t>
  </si>
  <si>
    <t>труба вгп 25</t>
  </si>
  <si>
    <t>заглушка 38</t>
  </si>
  <si>
    <t>заглушка 57</t>
  </si>
  <si>
    <t>щетка по металл.</t>
  </si>
  <si>
    <t>7 подъезд, подвал-кв.96 стояк</t>
  </si>
  <si>
    <t>бирка на ключи</t>
  </si>
  <si>
    <t>тройник пвх110*110*110*50</t>
  </si>
  <si>
    <t>гофра</t>
  </si>
  <si>
    <t>смазка</t>
  </si>
  <si>
    <t>шланг пвх1</t>
  </si>
  <si>
    <t>сгон 20</t>
  </si>
  <si>
    <t>подвал под кв.51</t>
  </si>
  <si>
    <t>гвозди 200</t>
  </si>
  <si>
    <t xml:space="preserve">Ремонт канализации </t>
  </si>
  <si>
    <t>Изготовление и установка опоры для канализации</t>
  </si>
  <si>
    <t xml:space="preserve">подвал 1 подъезд </t>
  </si>
  <si>
    <t>кв.26 стояк</t>
  </si>
  <si>
    <t>кв.47</t>
  </si>
  <si>
    <t>вентиль 20</t>
  </si>
  <si>
    <t>Ремонт в душевой</t>
  </si>
  <si>
    <t>душевая 2 этаж</t>
  </si>
  <si>
    <t>муфта пер.25*20</t>
  </si>
  <si>
    <t>малярная лента</t>
  </si>
  <si>
    <t>валик фасадный</t>
  </si>
  <si>
    <t>шпатель 40</t>
  </si>
  <si>
    <t>бумага наждачн.</t>
  </si>
  <si>
    <t>краска водоэм.салат.</t>
  </si>
  <si>
    <t>грунтовка коричн.</t>
  </si>
  <si>
    <t>замак</t>
  </si>
  <si>
    <t>полоса метал.30*20</t>
  </si>
  <si>
    <t>ручка оконная</t>
  </si>
  <si>
    <t>5 секций</t>
  </si>
  <si>
    <t>краска водоэм.белая</t>
  </si>
  <si>
    <t>грунтовка</t>
  </si>
  <si>
    <t>Изготовление и установка поручня</t>
  </si>
  <si>
    <t>заглушка для пломб</t>
  </si>
  <si>
    <t>кабель АВВГ2*2,5</t>
  </si>
  <si>
    <t>труба гофро.16</t>
  </si>
  <si>
    <t xml:space="preserve">основание </t>
  </si>
  <si>
    <t>крепеж клипса 16</t>
  </si>
  <si>
    <t>клемник 14мм</t>
  </si>
  <si>
    <t>Композиция ММТ</t>
  </si>
  <si>
    <t>ремонт отопления и ГВС</t>
  </si>
  <si>
    <t>крепеж для труб 25</t>
  </si>
  <si>
    <t>Окраска дымоходов на чердаке</t>
  </si>
  <si>
    <t>краска водоэмульс.белая</t>
  </si>
  <si>
    <t>эмаль половая коричневая</t>
  </si>
  <si>
    <t>кран 1 1/4</t>
  </si>
  <si>
    <t>муфта комб.20*3/4вн</t>
  </si>
  <si>
    <t>муфта комб.25*3/4</t>
  </si>
  <si>
    <t>кабель канал 40*25</t>
  </si>
  <si>
    <t xml:space="preserve">хомут </t>
  </si>
  <si>
    <t>шпатель 150</t>
  </si>
  <si>
    <t>алебастр 3кг</t>
  </si>
  <si>
    <t>замок для ящика</t>
  </si>
  <si>
    <t>ящик почтовый</t>
  </si>
  <si>
    <t>краска водоэмульс. Салатовая</t>
  </si>
  <si>
    <t>ящик почтовый 8 ячеек</t>
  </si>
  <si>
    <t>лезвия 25мм</t>
  </si>
  <si>
    <t>Ремонт крыши</t>
  </si>
  <si>
    <t>крыша</t>
  </si>
  <si>
    <t>подвал под маг.Базар</t>
  </si>
  <si>
    <t>переход 110*123</t>
  </si>
  <si>
    <t>Установка замков на чердак</t>
  </si>
  <si>
    <t>центральный вход</t>
  </si>
  <si>
    <t>замок насесной</t>
  </si>
  <si>
    <t>бирка для ключа</t>
  </si>
  <si>
    <t>подвал 1-4 подъезды</t>
  </si>
  <si>
    <t>обратный клапан 1/2</t>
  </si>
  <si>
    <t>хомут 16*25</t>
  </si>
  <si>
    <t>бочота 1/2</t>
  </si>
  <si>
    <t>подвал 4-5 подъезд</t>
  </si>
  <si>
    <t>кв.61-65 стояк</t>
  </si>
  <si>
    <t>бур 10*60</t>
  </si>
  <si>
    <t>дюбель пласт.10*60</t>
  </si>
  <si>
    <t>крепеж унитаза к полу</t>
  </si>
  <si>
    <t>Монтаж перил в подъезде и на крыльце</t>
  </si>
  <si>
    <t>кв.68</t>
  </si>
  <si>
    <t>Герметизация межпанельных швов</t>
  </si>
  <si>
    <t>кв.77</t>
  </si>
  <si>
    <t>пенаПродо</t>
  </si>
  <si>
    <t>подвал 2 подъезд под кв.23 и выше</t>
  </si>
  <si>
    <t>тройник комб.25*1*2*25</t>
  </si>
  <si>
    <t>подвал под кв.3 стояк</t>
  </si>
  <si>
    <t>крна шар.15</t>
  </si>
  <si>
    <t>под кв.29</t>
  </si>
  <si>
    <t>лифтерная</t>
  </si>
  <si>
    <t>труба пвх50*0,5</t>
  </si>
  <si>
    <t>тройник пвх 110*110*110*87</t>
  </si>
  <si>
    <t>подводка воды 0,5м</t>
  </si>
  <si>
    <t>арматура боковая</t>
  </si>
  <si>
    <t>удлинитель гибкий</t>
  </si>
  <si>
    <t>Изготовление решетки</t>
  </si>
  <si>
    <t>вход на чердак</t>
  </si>
  <si>
    <t>кв.13</t>
  </si>
  <si>
    <t>кв.5,7</t>
  </si>
  <si>
    <t>уголорк соед.25</t>
  </si>
  <si>
    <t>Ремонт ступеней</t>
  </si>
  <si>
    <t>кисть 60</t>
  </si>
  <si>
    <t>сетка армат.</t>
  </si>
  <si>
    <t>краска водоэмульс. Салат.</t>
  </si>
  <si>
    <t>крестовина мп20</t>
  </si>
  <si>
    <t>переход 45*32</t>
  </si>
  <si>
    <t>4 этаж кв.411,311 стояк</t>
  </si>
  <si>
    <t>переход 70*50</t>
  </si>
  <si>
    <t>уплотн.паста унипак</t>
  </si>
  <si>
    <t xml:space="preserve">замок врезной </t>
  </si>
  <si>
    <t>отвод 20</t>
  </si>
  <si>
    <t>элеваторный узел 1,2 подъезды</t>
  </si>
  <si>
    <t>кран фланц.57</t>
  </si>
  <si>
    <t xml:space="preserve">болт м16 </t>
  </si>
  <si>
    <t>муфта комб.25*1нр</t>
  </si>
  <si>
    <t>кв.16 подвал</t>
  </si>
  <si>
    <t>тройник комб.25*1/*25</t>
  </si>
  <si>
    <t>чердак, воздушник над кв.20</t>
  </si>
  <si>
    <t>переход 3/4*1/2</t>
  </si>
  <si>
    <t>муфта РР20*1/2нр</t>
  </si>
  <si>
    <t>Закрытие продушин подвала</t>
  </si>
  <si>
    <t>ОСБ 9мм</t>
  </si>
  <si>
    <t>уголок РР20*90</t>
  </si>
  <si>
    <t>подвал в штробе 3 этаж стояк</t>
  </si>
  <si>
    <t>клеммник 4*4</t>
  </si>
  <si>
    <t>1 подъез</t>
  </si>
  <si>
    <t>светильник Ребус</t>
  </si>
  <si>
    <t>скоба элект.устр.</t>
  </si>
  <si>
    <t>выключатель наружн.2</t>
  </si>
  <si>
    <t>гофра 16</t>
  </si>
  <si>
    <t xml:space="preserve">выключатель </t>
  </si>
  <si>
    <t>провод ПУГВ2*1,5</t>
  </si>
  <si>
    <t>нулевая шина</t>
  </si>
  <si>
    <t>дюбель-гвоздь</t>
  </si>
  <si>
    <t>выключатель наруж.</t>
  </si>
  <si>
    <t>провод ПУГНП2*1,5</t>
  </si>
  <si>
    <t>выключатель нар.</t>
  </si>
  <si>
    <t>шайба м6</t>
  </si>
  <si>
    <t>гайка м6</t>
  </si>
  <si>
    <t>болт м6</t>
  </si>
  <si>
    <t>авт.выкл 10</t>
  </si>
  <si>
    <t>эл.патрон настенный</t>
  </si>
  <si>
    <t xml:space="preserve">гофра 16 </t>
  </si>
  <si>
    <t>провод ПГУ2*0,75</t>
  </si>
  <si>
    <t>провод ПГУНП3*1,5</t>
  </si>
  <si>
    <t>колодка 10мм</t>
  </si>
  <si>
    <t>нож канц.</t>
  </si>
  <si>
    <t>клеммник</t>
  </si>
  <si>
    <t>труба гофр.16</t>
  </si>
  <si>
    <t>труба ПП20</t>
  </si>
  <si>
    <t>Заделка температурного шва</t>
  </si>
  <si>
    <t>кв.28</t>
  </si>
  <si>
    <t>очиститель</t>
  </si>
  <si>
    <t>Заделка продушин</t>
  </si>
  <si>
    <t>доска 40*450</t>
  </si>
  <si>
    <t>Закрытие продушин подвала на зиму</t>
  </si>
  <si>
    <t xml:space="preserve">Ремонт тамбура, подвала, окраска дверей и лавочек </t>
  </si>
  <si>
    <t>доска 50*150</t>
  </si>
  <si>
    <t>проушина для замка</t>
  </si>
  <si>
    <t>эмаль салатовая 0,9кг</t>
  </si>
  <si>
    <t>Установка обратного клапана</t>
  </si>
  <si>
    <t>кв73</t>
  </si>
  <si>
    <t xml:space="preserve">прокладка </t>
  </si>
  <si>
    <t>Снятие унитазного бочка</t>
  </si>
  <si>
    <t>манжет конусн.</t>
  </si>
  <si>
    <t>комплект болтов</t>
  </si>
  <si>
    <t>труба пнд110*2000</t>
  </si>
  <si>
    <t>тройник 20*1/2нр</t>
  </si>
  <si>
    <t>Ремонт стены</t>
  </si>
  <si>
    <t>кирпич красн.</t>
  </si>
  <si>
    <t>Покраска окон</t>
  </si>
  <si>
    <t>серянка</t>
  </si>
  <si>
    <t>кисть</t>
  </si>
  <si>
    <t>стеклоочиститель</t>
  </si>
  <si>
    <t>1 подъезд в штробе</t>
  </si>
  <si>
    <t>труба ппд 110*0,5</t>
  </si>
  <si>
    <t>переход на чуг.110*123</t>
  </si>
  <si>
    <t>почта</t>
  </si>
  <si>
    <t>Заделка продушин подвала</t>
  </si>
  <si>
    <t>2 подъезд, 1 этаж</t>
  </si>
  <si>
    <t>водоэмульсионка салатов.</t>
  </si>
  <si>
    <t>водоэмульсионка белая</t>
  </si>
  <si>
    <t>сумка</t>
  </si>
  <si>
    <t>Ремонт стояка ГВС и ввод ХВС</t>
  </si>
  <si>
    <t>перпход 45*38</t>
  </si>
  <si>
    <t>отвод 50</t>
  </si>
  <si>
    <t>кв.5-8</t>
  </si>
  <si>
    <t>труба ппд110*1000</t>
  </si>
  <si>
    <t>подвал 1 подъезд кв.3-5 стояк</t>
  </si>
  <si>
    <t>тройник мп26*3/4</t>
  </si>
  <si>
    <t>муфта соед.26*1нр</t>
  </si>
  <si>
    <t>подвал кв.32,35 стояк</t>
  </si>
  <si>
    <t>американка</t>
  </si>
  <si>
    <t>Подводка стояка</t>
  </si>
  <si>
    <t>кв.41</t>
  </si>
  <si>
    <t>Монтаж доп. перил в подъезде</t>
  </si>
  <si>
    <t>кв.72</t>
  </si>
  <si>
    <t>Замена кранов на батареях</t>
  </si>
  <si>
    <t>кран 25*3/4нр</t>
  </si>
  <si>
    <t>Замена кранов на стояке ГВС</t>
  </si>
  <si>
    <t>подвал, кв.32</t>
  </si>
  <si>
    <t>муфта 26*1вн</t>
  </si>
  <si>
    <t>кв.61 стояк</t>
  </si>
  <si>
    <t>кв.24</t>
  </si>
  <si>
    <t>муфта мп20*1/2вн</t>
  </si>
  <si>
    <t>кв.36</t>
  </si>
  <si>
    <t>муфта 20*3/4нр</t>
  </si>
  <si>
    <t>кв.37, подвал</t>
  </si>
  <si>
    <t>тройник рр25*20*25</t>
  </si>
  <si>
    <t>Ремонт после протечки</t>
  </si>
  <si>
    <t>под кв.4</t>
  </si>
  <si>
    <t>доска 40*150</t>
  </si>
  <si>
    <t>крепление 12*80</t>
  </si>
  <si>
    <t>труба ппд110*2000</t>
  </si>
  <si>
    <t>тройник косой 110</t>
  </si>
  <si>
    <t>Ремонт фасада и заделка продушин подвала</t>
  </si>
  <si>
    <t>кирпич красный</t>
  </si>
  <si>
    <t>труба ппд110*0,5</t>
  </si>
  <si>
    <t>тройник косой 110*110</t>
  </si>
  <si>
    <t>Ремонт ливневой канализации</t>
  </si>
  <si>
    <t>отвод 89</t>
  </si>
  <si>
    <t>Ремонт отопления (ввод)</t>
  </si>
  <si>
    <t>муфта компенс.50</t>
  </si>
  <si>
    <t>труба ппд110*500</t>
  </si>
  <si>
    <t>труба ппд110*3000</t>
  </si>
  <si>
    <t>тройник пвх110*110*45</t>
  </si>
  <si>
    <t>тройник пвх110*110*87</t>
  </si>
  <si>
    <t>отовд 50*45</t>
  </si>
  <si>
    <t>отовд 110*45</t>
  </si>
  <si>
    <t>манжет 70*50</t>
  </si>
  <si>
    <t>кв.6-13</t>
  </si>
  <si>
    <t>тройник 20*1/2вн</t>
  </si>
  <si>
    <t>тройник 20*3/4вн</t>
  </si>
  <si>
    <t>муфта мп16</t>
  </si>
  <si>
    <t>подвал, кв.3</t>
  </si>
  <si>
    <t>муфта перех.40*32</t>
  </si>
  <si>
    <t>уголок соед.40</t>
  </si>
  <si>
    <t>тройник пер.40*20*40</t>
  </si>
  <si>
    <t>труба рр32</t>
  </si>
  <si>
    <t>1 этаж</t>
  </si>
  <si>
    <t>болт м12</t>
  </si>
  <si>
    <t>гайка м12</t>
  </si>
  <si>
    <t>клей ПВА супер</t>
  </si>
  <si>
    <t>шланг полив.3/4</t>
  </si>
  <si>
    <t>штуцер 20*3/4нр</t>
  </si>
  <si>
    <t>муфта 3/4вн*1/2нр</t>
  </si>
  <si>
    <t>бумага наждачная</t>
  </si>
  <si>
    <t>пол наливной</t>
  </si>
  <si>
    <t>почтовый ящик 1 секция</t>
  </si>
  <si>
    <t>подвал кв.1</t>
  </si>
  <si>
    <t>подвал, 4 подъезд</t>
  </si>
  <si>
    <t>кв.46 стояк</t>
  </si>
  <si>
    <t>муфта комб.20*3/4нр</t>
  </si>
  <si>
    <t>кв.50-48-46</t>
  </si>
  <si>
    <t>подвал, 2 подъезд</t>
  </si>
  <si>
    <t>3 подъезд, элеватор</t>
  </si>
  <si>
    <t>соединение мп20*3/4вн</t>
  </si>
  <si>
    <t>подвал, 5-6 подъезд</t>
  </si>
  <si>
    <t>подвал, 1-6 подъезды</t>
  </si>
  <si>
    <t>переход 26*3/4нр</t>
  </si>
  <si>
    <t>эмаль половая желто-коричн.</t>
  </si>
  <si>
    <t>уголок 40</t>
  </si>
  <si>
    <t>подвал, 3 подъезд</t>
  </si>
  <si>
    <t>ниппель 20</t>
  </si>
  <si>
    <t>кран пп25</t>
  </si>
  <si>
    <t>муфта пп25</t>
  </si>
  <si>
    <t>переход 26*1вн</t>
  </si>
  <si>
    <t>муфта пвх110</t>
  </si>
  <si>
    <t>пробка радиаторн.15</t>
  </si>
  <si>
    <t>уголок 1/2</t>
  </si>
  <si>
    <t>Изготовление и установка дверного блока в подвал</t>
  </si>
  <si>
    <t>супер клей</t>
  </si>
  <si>
    <t>доска 25*150</t>
  </si>
  <si>
    <t>петли замочные (проушины)</t>
  </si>
  <si>
    <t>крепление 12*80*20</t>
  </si>
  <si>
    <t>бур</t>
  </si>
  <si>
    <t>гайка 12</t>
  </si>
  <si>
    <t>штукатурка</t>
  </si>
  <si>
    <t>швеллер 8</t>
  </si>
  <si>
    <t>арматура 14</t>
  </si>
  <si>
    <t>болт 8*50</t>
  </si>
  <si>
    <t>гайка м8</t>
  </si>
  <si>
    <t>шайба 8</t>
  </si>
  <si>
    <t>ушко (проушина углов)</t>
  </si>
  <si>
    <t>петля пн120</t>
  </si>
  <si>
    <t>пилка для лобзика</t>
  </si>
  <si>
    <t>шпилька 12</t>
  </si>
  <si>
    <t>уголок 80*80</t>
  </si>
  <si>
    <t>Ввод ГВС</t>
  </si>
  <si>
    <t>кв.74</t>
  </si>
  <si>
    <t>Ремонт входной двери (подливка порога)</t>
  </si>
  <si>
    <t>ш</t>
  </si>
  <si>
    <t>кв.26,29 стояк</t>
  </si>
  <si>
    <t>труба амр.25</t>
  </si>
  <si>
    <t>уголок соед. 20</t>
  </si>
  <si>
    <t>муфта 20</t>
  </si>
  <si>
    <t>Промывка подвала</t>
  </si>
  <si>
    <t>гибкая подводка 0,6</t>
  </si>
  <si>
    <t>прокладка 1/2, 3/4</t>
  </si>
  <si>
    <t>Замена фильтра</t>
  </si>
  <si>
    <t>фильтр 1/2</t>
  </si>
  <si>
    <t>воздухоотводчик</t>
  </si>
  <si>
    <t>пломба-заглушка</t>
  </si>
  <si>
    <t>заглушка для пломбир</t>
  </si>
  <si>
    <t>коробка для автомата</t>
  </si>
  <si>
    <t>хомут 4,8*200</t>
  </si>
  <si>
    <t>гофро труба 16</t>
  </si>
  <si>
    <t>провод ПУГНП3*1,5</t>
  </si>
  <si>
    <t>клемник 10мм</t>
  </si>
  <si>
    <t>кабель АВВГ 2*2,5</t>
  </si>
  <si>
    <t>клипса для трубы 16</t>
  </si>
  <si>
    <t>стяжка кабельная</t>
  </si>
  <si>
    <t>заглушка для пломбир.</t>
  </si>
  <si>
    <t>бокс ОП6П</t>
  </si>
  <si>
    <t>кабель АВВГ2*25</t>
  </si>
  <si>
    <t>светодиодный светильник</t>
  </si>
  <si>
    <t>клипса для труб 16</t>
  </si>
  <si>
    <t>провод ПВС2*1,5</t>
  </si>
  <si>
    <t>стяжка 200*4,8</t>
  </si>
  <si>
    <t>клемная колодка</t>
  </si>
  <si>
    <t>Цифокс 0,5</t>
  </si>
  <si>
    <t>Крысиная смерть</t>
  </si>
  <si>
    <t>Три кота</t>
  </si>
  <si>
    <t>Ремонт подвальных тамбуров</t>
  </si>
  <si>
    <t>оцинковка</t>
  </si>
  <si>
    <t>саморезы кровельн</t>
  </si>
  <si>
    <t>Заделка продыхов подвала</t>
  </si>
  <si>
    <t>патрон</t>
  </si>
  <si>
    <t>Ремонт стояка ГВС (полотенцесушитель)</t>
  </si>
  <si>
    <t>кв.53</t>
  </si>
  <si>
    <t>труба проф.60*60</t>
  </si>
  <si>
    <t>уголок 45*45*5</t>
  </si>
  <si>
    <t>трубф проф 40*20*2</t>
  </si>
  <si>
    <t>проф настил</t>
  </si>
  <si>
    <t>саморезы 16мм</t>
  </si>
  <si>
    <t>кв.217*216,416-417</t>
  </si>
  <si>
    <t>крестовина 32</t>
  </si>
  <si>
    <t>муфта перех.32*20</t>
  </si>
  <si>
    <t>кв.211-512 стояк</t>
  </si>
  <si>
    <t>бочонок 1</t>
  </si>
  <si>
    <t>отвод рр20</t>
  </si>
  <si>
    <t>отвод рр32</t>
  </si>
  <si>
    <t>муфта перех.20*25</t>
  </si>
  <si>
    <t>подвал 4 подъезд стояк</t>
  </si>
  <si>
    <t>подвал 2 подъезд под кв.29</t>
  </si>
  <si>
    <t>Изготовление и установка решеток под ноги</t>
  </si>
  <si>
    <t>кан</t>
  </si>
  <si>
    <t>профиколор</t>
  </si>
  <si>
    <t>грунт глуб.проник.</t>
  </si>
  <si>
    <t>шпатлевка гипс финиш.</t>
  </si>
  <si>
    <t>планка на перила</t>
  </si>
  <si>
    <t>кювета 330*350</t>
  </si>
  <si>
    <t>кювета 150*290</t>
  </si>
  <si>
    <t>кисточка 30</t>
  </si>
  <si>
    <t>кисть флейц.75</t>
  </si>
  <si>
    <t>эмаль желт.</t>
  </si>
  <si>
    <t>эмаль салатов.</t>
  </si>
  <si>
    <t>водоэмульс.белая</t>
  </si>
  <si>
    <t>конистра</t>
  </si>
  <si>
    <t>кв.58 стояк</t>
  </si>
  <si>
    <t>труба ппх110*500</t>
  </si>
  <si>
    <t>обои 0,53*10м</t>
  </si>
  <si>
    <t>клей для обоев</t>
  </si>
  <si>
    <t>Закольцовка полотенцесушителя</t>
  </si>
  <si>
    <t>кв.17</t>
  </si>
  <si>
    <t>муфта пнд20*1/2вн</t>
  </si>
  <si>
    <t>гибкая подводка 0,3</t>
  </si>
  <si>
    <t>прокладка 1/2;3/4</t>
  </si>
  <si>
    <t>прокладка 1</t>
  </si>
  <si>
    <t>кв.93 стояк</t>
  </si>
  <si>
    <t>подвал 4-8 подъезд</t>
  </si>
  <si>
    <t>кв.123 стояк</t>
  </si>
  <si>
    <t>крна шар.25</t>
  </si>
  <si>
    <t>Ремонт отопления (замена кранов)</t>
  </si>
  <si>
    <t>кв.127</t>
  </si>
  <si>
    <t>кран радиаторн.25*3/4нр</t>
  </si>
  <si>
    <t>воздухоотводчик угловой</t>
  </si>
  <si>
    <t>уголок пп25</t>
  </si>
  <si>
    <t>уголок пп32</t>
  </si>
  <si>
    <t>подвал 1-2 подъезды</t>
  </si>
  <si>
    <t>проф труба 40*25</t>
  </si>
  <si>
    <t>обои</t>
  </si>
  <si>
    <t>клей декор</t>
  </si>
  <si>
    <t>шпатлевка пва</t>
  </si>
  <si>
    <t>шпатлевка финиш.</t>
  </si>
  <si>
    <t>полоса метал.4*20</t>
  </si>
  <si>
    <t>осб 9мм</t>
  </si>
  <si>
    <t>кисть для батареи</t>
  </si>
  <si>
    <t>фанера 6мм</t>
  </si>
  <si>
    <t>саморезы по мет.19</t>
  </si>
  <si>
    <t>1-2 подъезды</t>
  </si>
  <si>
    <t>грунт ГФ</t>
  </si>
  <si>
    <t>кисть рокла</t>
  </si>
  <si>
    <t>водоэмульсионка салат.</t>
  </si>
  <si>
    <t>эмаль салат</t>
  </si>
  <si>
    <t>кисть ракла</t>
  </si>
  <si>
    <t>очистительная пена</t>
  </si>
  <si>
    <t>завертка форточная</t>
  </si>
  <si>
    <t>клей ПВА 2кг</t>
  </si>
  <si>
    <t>полоса 4*20</t>
  </si>
  <si>
    <t>шпатлевка 400</t>
  </si>
  <si>
    <t>грунтовка финиш.</t>
  </si>
  <si>
    <t>саморезы 19</t>
  </si>
  <si>
    <t>полоса 3*20</t>
  </si>
  <si>
    <t>круг отрезн.180</t>
  </si>
  <si>
    <t>1-4 подъезды</t>
  </si>
  <si>
    <t>профиль маяч.</t>
  </si>
  <si>
    <t>бетонконтакт 6кг</t>
  </si>
  <si>
    <t>зубило 250*20</t>
  </si>
  <si>
    <t>2-х сторон.кл/лента</t>
  </si>
  <si>
    <t>пескобетон</t>
  </si>
  <si>
    <t>клей для плитки усил.</t>
  </si>
  <si>
    <t>шпатлевка гипсов.</t>
  </si>
  <si>
    <t>грунт универс.</t>
  </si>
  <si>
    <t>грунт глубокого проникн.</t>
  </si>
  <si>
    <t>футорка 1 1/2-1 1/4</t>
  </si>
  <si>
    <t>клей момент</t>
  </si>
  <si>
    <t>стеклоизол</t>
  </si>
  <si>
    <t>подвал 3-4 подъезд</t>
  </si>
  <si>
    <t>стекклоизол</t>
  </si>
  <si>
    <t>Ввод ГВС и отопления</t>
  </si>
  <si>
    <t>ввод</t>
  </si>
  <si>
    <t>Установка насоса</t>
  </si>
  <si>
    <t>насос Sterwis</t>
  </si>
  <si>
    <t>подвал-элеватор</t>
  </si>
  <si>
    <t>переход 76*89</t>
  </si>
  <si>
    <t>Ремонт отопления и ХВС</t>
  </si>
  <si>
    <t>стоп мастер</t>
  </si>
  <si>
    <t>набор сантех.лен+паста</t>
  </si>
  <si>
    <t>бочата 1/2</t>
  </si>
  <si>
    <t>муфта 1/2</t>
  </si>
  <si>
    <t>угол 1/2</t>
  </si>
  <si>
    <t>гайка 1/2</t>
  </si>
  <si>
    <t>клуп 1/2 штурм</t>
  </si>
  <si>
    <t>подвал -элеваторный узел</t>
  </si>
  <si>
    <t>шланг 1</t>
  </si>
  <si>
    <t>угол мп16</t>
  </si>
  <si>
    <t>угол рр25*90</t>
  </si>
  <si>
    <t>хомут усил.17*19</t>
  </si>
  <si>
    <t>3 этаж</t>
  </si>
  <si>
    <t>эксцентрик</t>
  </si>
  <si>
    <t>крепеж водонагрев.</t>
  </si>
  <si>
    <t>Смазка замков на подвалах</t>
  </si>
  <si>
    <t>спрей силиконовый</t>
  </si>
  <si>
    <t>чердак стояк</t>
  </si>
  <si>
    <t>чердак кв.63 стояк</t>
  </si>
  <si>
    <t>тройник 20*1/2</t>
  </si>
  <si>
    <t>гибкий шланг</t>
  </si>
  <si>
    <t>подвап</t>
  </si>
  <si>
    <t>ревизия пвх110</t>
  </si>
  <si>
    <t>3 подъезд кв.31,27,34 стояк</t>
  </si>
  <si>
    <t>Изготовление и монтаж козырька</t>
  </si>
  <si>
    <t>уголок 45</t>
  </si>
  <si>
    <t>уголок 90</t>
  </si>
  <si>
    <t>дюбель гвоздь 12*80</t>
  </si>
  <si>
    <t>глухарь 8*120</t>
  </si>
  <si>
    <t>уголок ст.45*45*4</t>
  </si>
  <si>
    <t>лампочка 60</t>
  </si>
  <si>
    <t>подвал -элеватор 1-2 подъезды</t>
  </si>
  <si>
    <t>кран флан.50</t>
  </si>
  <si>
    <t>заглушка 57*3</t>
  </si>
  <si>
    <t>муфта рр25*20</t>
  </si>
  <si>
    <t>отвод пвх110*50</t>
  </si>
  <si>
    <t>замок навесн.</t>
  </si>
  <si>
    <t>подвал 5-6 подъезд</t>
  </si>
  <si>
    <t>кв.81 стояк</t>
  </si>
  <si>
    <t>подвал 2 элеватор 3 подъезд</t>
  </si>
  <si>
    <t>Изготовление и устройство решетки под ноги</t>
  </si>
  <si>
    <t>валик фасадн.110</t>
  </si>
  <si>
    <t>кювета 120*260</t>
  </si>
  <si>
    <t>грунтовка гф</t>
  </si>
  <si>
    <t>эмаль половая коричн.</t>
  </si>
  <si>
    <t>валик малярн.250</t>
  </si>
  <si>
    <t>кг1ш</t>
  </si>
  <si>
    <t>грунтовка глуб.проник.</t>
  </si>
  <si>
    <t>грунтовка универс.</t>
  </si>
  <si>
    <t>эмаль корич.</t>
  </si>
  <si>
    <t>скрепер большой</t>
  </si>
  <si>
    <t>набор д/врезки замков</t>
  </si>
  <si>
    <t>набор сверл по дереву</t>
  </si>
  <si>
    <t>прожектор LED</t>
  </si>
  <si>
    <t>листы сетчатые 105*280</t>
  </si>
  <si>
    <t>терка для буиаги</t>
  </si>
  <si>
    <t>шпатель для обоев</t>
  </si>
  <si>
    <t>валик для обоев</t>
  </si>
  <si>
    <t>замок накладн.</t>
  </si>
  <si>
    <t>профи колор</t>
  </si>
  <si>
    <t>тряпка для пола</t>
  </si>
  <si>
    <t>кювета для краски</t>
  </si>
  <si>
    <t>подвал кв.22</t>
  </si>
  <si>
    <t>крестовина 110*110*50*100</t>
  </si>
  <si>
    <t>кольцо уплотн.110</t>
  </si>
  <si>
    <t>1 подъезд подвал</t>
  </si>
  <si>
    <t>труба пвх110*0,15</t>
  </si>
  <si>
    <t>тройник пвх50</t>
  </si>
  <si>
    <t>манжет 50*25</t>
  </si>
  <si>
    <t>труба фановая</t>
  </si>
  <si>
    <t>Замена отвода</t>
  </si>
  <si>
    <t>кв.40</t>
  </si>
  <si>
    <t>ком.508</t>
  </si>
  <si>
    <t>кисточка радиаторная</t>
  </si>
  <si>
    <t>кв.515,516</t>
  </si>
  <si>
    <t>Установка замков на чердаче</t>
  </si>
  <si>
    <t>3 подъез</t>
  </si>
  <si>
    <t xml:space="preserve">Установка замков </t>
  </si>
  <si>
    <t>брелок</t>
  </si>
  <si>
    <t>муфта пп25*3/4нр</t>
  </si>
  <si>
    <t>американка пп25*1вн</t>
  </si>
  <si>
    <t>Ремонт люка выхода на крышу</t>
  </si>
  <si>
    <t>кабель ВВГП2*2,5</t>
  </si>
  <si>
    <t>труба гофро 16</t>
  </si>
  <si>
    <t>розетка 2-ая</t>
  </si>
  <si>
    <t>клемник колодка</t>
  </si>
  <si>
    <t>розетка 2</t>
  </si>
  <si>
    <t>выключатель о.п.</t>
  </si>
  <si>
    <t>выключатель АПВ 16А</t>
  </si>
  <si>
    <t>кабель ВВГ2*2,5</t>
  </si>
  <si>
    <t>выключатель наружн.</t>
  </si>
  <si>
    <t>кабель АВВГ-П2*2,5</t>
  </si>
  <si>
    <t>труба гофро 25</t>
  </si>
  <si>
    <t>светильник Шар</t>
  </si>
  <si>
    <t>коробка д/автом.</t>
  </si>
  <si>
    <t>хомут стяжка</t>
  </si>
  <si>
    <t>распаяч.коробка для авт.</t>
  </si>
  <si>
    <t>дюбель гвоздь 6*80</t>
  </si>
  <si>
    <t>выключатель 1</t>
  </si>
  <si>
    <t>выключатель 2</t>
  </si>
  <si>
    <t>автомат АВВ25А</t>
  </si>
  <si>
    <t>американка рр20*1/2нр</t>
  </si>
  <si>
    <t>муфта пнд25*1вн</t>
  </si>
  <si>
    <t>газ бал.</t>
  </si>
  <si>
    <t>лента изоляц ПВХ</t>
  </si>
  <si>
    <t>сверло 4 по бетонну</t>
  </si>
  <si>
    <t>сверло 4 по кер.</t>
  </si>
  <si>
    <t>кв.39 стояк</t>
  </si>
  <si>
    <t>проушина угловая</t>
  </si>
  <si>
    <t xml:space="preserve">Устройство ограждения </t>
  </si>
  <si>
    <t>лист железа 2мм</t>
  </si>
  <si>
    <t xml:space="preserve">электроды 3 </t>
  </si>
  <si>
    <t>крестовина 20*20*20</t>
  </si>
  <si>
    <t>заглушка 1/2нр</t>
  </si>
  <si>
    <t>Изготовление и установка регистра</t>
  </si>
  <si>
    <t>Ремонт трубопроводов в квартире</t>
  </si>
  <si>
    <t>эмаль ПФ белая</t>
  </si>
  <si>
    <t>доска 50*200</t>
  </si>
  <si>
    <t>брус 150*200</t>
  </si>
  <si>
    <t>эмаль пф салат.</t>
  </si>
  <si>
    <t>эмаль пф желтая</t>
  </si>
  <si>
    <t>пена кудо</t>
  </si>
  <si>
    <t>кисточка 38</t>
  </si>
  <si>
    <t>грунтовка гл.проник.</t>
  </si>
  <si>
    <t>грунтовка универсальная</t>
  </si>
  <si>
    <t>шпатлевка финишная</t>
  </si>
  <si>
    <t>клей для плит.усил.</t>
  </si>
  <si>
    <t>почтовые ящики 8 секций</t>
  </si>
  <si>
    <t>валик 110 велюр</t>
  </si>
  <si>
    <t>валик 110 фасад.</t>
  </si>
  <si>
    <t>саморез 90</t>
  </si>
  <si>
    <t xml:space="preserve">декабрь </t>
  </si>
  <si>
    <t>эмаль половая ПФ</t>
  </si>
  <si>
    <t>водоэмульсионка салатовая</t>
  </si>
  <si>
    <t>эмаль для пола и лестн.1,9кг</t>
  </si>
  <si>
    <t>подвал 3,4 подъезд</t>
  </si>
  <si>
    <t>кран щар.15</t>
  </si>
  <si>
    <t>американка рр25*3/4вн</t>
  </si>
  <si>
    <t>диск отрезной 23</t>
  </si>
  <si>
    <t>американка рр20*1/2вн</t>
  </si>
  <si>
    <t>американка рр20*1вн</t>
  </si>
  <si>
    <t>уголок 63</t>
  </si>
  <si>
    <t>полоса 50*5</t>
  </si>
  <si>
    <t xml:space="preserve">диск отрезной </t>
  </si>
  <si>
    <t>Ремонт ограждения перил</t>
  </si>
  <si>
    <t>электроды 3мм</t>
  </si>
  <si>
    <t>кв.123-127 стояк</t>
  </si>
  <si>
    <t>муфта 25*1вн</t>
  </si>
  <si>
    <t>1 подъезд кв.14 стояк</t>
  </si>
  <si>
    <t>труба пнд110*1000</t>
  </si>
  <si>
    <t>герметик силикон..</t>
  </si>
  <si>
    <t>хомут с креплением 110</t>
  </si>
  <si>
    <t>кв.10 стояк</t>
  </si>
  <si>
    <t>труба пвх110*1000</t>
  </si>
  <si>
    <t>кран шар.рр25</t>
  </si>
  <si>
    <t>пропан</t>
  </si>
  <si>
    <t>элеватор</t>
  </si>
  <si>
    <t>труба вгп80</t>
  </si>
  <si>
    <t>отвод 80</t>
  </si>
  <si>
    <t>кв.75</t>
  </si>
  <si>
    <t>муфта пер.40*32</t>
  </si>
  <si>
    <t>Установка насоса в подвал</t>
  </si>
  <si>
    <t>Монтаж перил на крыльце</t>
  </si>
  <si>
    <t>кв.41 стояк</t>
  </si>
  <si>
    <t xml:space="preserve">валик фасадный </t>
  </si>
  <si>
    <t>гвозди 30</t>
  </si>
  <si>
    <t>фанера 10мм</t>
  </si>
  <si>
    <t>эмаль половая 1,9кг</t>
  </si>
  <si>
    <t>эмаль для пола 5кг</t>
  </si>
  <si>
    <t>подвал 1,2,3 подъезды</t>
  </si>
  <si>
    <t>кран фланцевый 80</t>
  </si>
  <si>
    <t>переход мет.76*57</t>
  </si>
  <si>
    <t>кран рр32</t>
  </si>
  <si>
    <t>2 подъезд подвал,кв.24</t>
  </si>
  <si>
    <t>уголок соед.20*45</t>
  </si>
  <si>
    <t>переход мп16*3/4вн</t>
  </si>
  <si>
    <t>подвал кв.2</t>
  </si>
  <si>
    <t>Ремонт лоджий</t>
  </si>
  <si>
    <t>бетоноконтакт</t>
  </si>
  <si>
    <t>сухая смесь</t>
  </si>
  <si>
    <t>сетка арматур.</t>
  </si>
  <si>
    <t>маяк</t>
  </si>
  <si>
    <t>валик малярный 250</t>
  </si>
  <si>
    <t>водоэмульсионка зеленая</t>
  </si>
  <si>
    <t>стекло 4мм</t>
  </si>
  <si>
    <t>ручка окон.замка</t>
  </si>
  <si>
    <t>валик 180мм</t>
  </si>
  <si>
    <t>фанера</t>
  </si>
  <si>
    <t>водоэмульсионка голубая</t>
  </si>
  <si>
    <t>валик фасадный 110</t>
  </si>
  <si>
    <t>валик фасадный 250</t>
  </si>
  <si>
    <t>кисточка 100мм</t>
  </si>
  <si>
    <t xml:space="preserve">эмаль белая </t>
  </si>
  <si>
    <t>эмаль красно-коричн.</t>
  </si>
  <si>
    <t>стекло оконное 1430*770</t>
  </si>
  <si>
    <t>замок рамный</t>
  </si>
  <si>
    <t>эмаль белая 5кг</t>
  </si>
  <si>
    <t>эмаль для поля 5кг</t>
  </si>
  <si>
    <t>краска фасадн.голубая</t>
  </si>
  <si>
    <t xml:space="preserve">отвод 50 </t>
  </si>
  <si>
    <t>муфта мп16*3/4вн</t>
  </si>
  <si>
    <t>труба пнд110*0,5</t>
  </si>
  <si>
    <t>тройник рр25*20</t>
  </si>
  <si>
    <t>гебо 1 нар.</t>
  </si>
  <si>
    <t>муфта рр20вн</t>
  </si>
  <si>
    <t>Изготовление и установка решетки для обуви</t>
  </si>
  <si>
    <t>уголок ст.25*25</t>
  </si>
  <si>
    <t>сверло по керам.</t>
  </si>
  <si>
    <t>уголок ст.45*45</t>
  </si>
  <si>
    <t>бур 12*160</t>
  </si>
  <si>
    <t>бур 12*210</t>
  </si>
  <si>
    <t>грунтовка гф 25кг</t>
  </si>
  <si>
    <t>оправа</t>
  </si>
  <si>
    <t>бобышка 50мм</t>
  </si>
  <si>
    <t>американка 32*1 1/4нр</t>
  </si>
  <si>
    <t>муфта мп20*3/4вн</t>
  </si>
  <si>
    <t>хомут 3/4*26</t>
  </si>
  <si>
    <t>хомут ст. с рез.прокл.20*23</t>
  </si>
  <si>
    <t>паста уплотн.унипак</t>
  </si>
  <si>
    <t>грунтовка глуб.проник</t>
  </si>
  <si>
    <t>клей плиточн.</t>
  </si>
  <si>
    <t>листы сетчатые</t>
  </si>
  <si>
    <t>борд.лента 38*3,35</t>
  </si>
  <si>
    <t>раскладка 16мм*3м</t>
  </si>
  <si>
    <t>валик для гладк.поверх.</t>
  </si>
  <si>
    <t>валик для фасад.</t>
  </si>
  <si>
    <t>кисть радиаторн.</t>
  </si>
  <si>
    <t>кисть флейц 75</t>
  </si>
  <si>
    <t>эмаль салат.</t>
  </si>
  <si>
    <t>муфта 50*70</t>
  </si>
  <si>
    <t>тройник 110*50*110</t>
  </si>
  <si>
    <t>кистьчка 100</t>
  </si>
  <si>
    <t>валик для гадкой поверхн.</t>
  </si>
  <si>
    <t>краска фасадная салат.</t>
  </si>
  <si>
    <t>клей пва 2кг</t>
  </si>
  <si>
    <t>кв.528</t>
  </si>
  <si>
    <t>1 подъезд гл.вход</t>
  </si>
  <si>
    <t>грунтовка гл. проникнов.</t>
  </si>
  <si>
    <t>гл.вход и ср.подъезд</t>
  </si>
  <si>
    <t>валик велюр</t>
  </si>
  <si>
    <t>эмаль красно коричн.</t>
  </si>
  <si>
    <t>уайт спирт</t>
  </si>
  <si>
    <t>хомут усил.</t>
  </si>
  <si>
    <t>болт, гайка, шайба</t>
  </si>
  <si>
    <t>переход мп20*1/2вн</t>
  </si>
  <si>
    <t>уголок мп20*3/4вн</t>
  </si>
  <si>
    <t>тройник соед.25*1/2*25</t>
  </si>
  <si>
    <t>РФК "Экосистема" (вывоз мусора)</t>
  </si>
  <si>
    <t>АО "Теплоэнергетическое предприятие) (ком.услуги по содержанию общего имущества)</t>
  </si>
  <si>
    <t>АО "Жилищно-коммунальные системы пос.Запрудня" (ком.услуги по содержанию общего имущества)</t>
  </si>
  <si>
    <t>январь-июнь</t>
  </si>
  <si>
    <t>июль-декабрь</t>
  </si>
  <si>
    <t>АО "Жилищно-коммунальные системы пос.Запрудня" (ком.услуги по содержанию общего имущества ХВС ОДН)</t>
  </si>
  <si>
    <t>АО "Теплоэнергетическое предприятие) (ком.услуги по содержанию общего имущества ГВС ОДН)</t>
  </si>
  <si>
    <t>аренда+ком.услуги.+трансп.расходы(цех.+общеэкспл.)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</si>
</sst>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2" formatCode="mmmm\ yyyy;@"/>
    <numFmt numFmtId="173" formatCode="#,##0.00_р_."/>
    <numFmt numFmtId="174" formatCode="#,##0.00[$р.-419]"/>
  </numFmts>
  <fonts count="16" x14ac:knownFonts="1">
    <font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i/>
      <sz val="10"/>
      <color indexed="8"/>
      <name val="Arial"/>
      <family val="2"/>
    </font>
    <font>
      <sz val="16"/>
      <color indexed="8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12"/>
      <name val="Times New Roman"/>
      <family val="1"/>
    </font>
    <font>
      <b/>
      <i/>
      <sz val="10"/>
      <color indexed="8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  <charset val="204"/>
    </font>
    <font>
      <b/>
      <i/>
      <sz val="10"/>
      <color indexed="8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i/>
      <sz val="10"/>
      <color indexed="8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7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736">
    <xf numFmtId="0" fontId="0" fillId="0" borderId="0" xfId="0">
      <alignment vertical="center"/>
    </xf>
    <xf numFmtId="0" fontId="1" fillId="2" borderId="1" xfId="0" applyNumberFormat="1" applyFont="1" applyFill="1" applyBorder="1" applyAlignment="1">
      <alignment horizontal="left"/>
    </xf>
    <xf numFmtId="0" fontId="0" fillId="0" borderId="2" xfId="0" applyNumberFormat="1" applyFont="1" applyFill="1" applyBorder="1" applyAlignment="1">
      <alignment wrapText="1"/>
    </xf>
    <xf numFmtId="0" fontId="2" fillId="0" borderId="3" xfId="0" applyNumberFormat="1" applyFont="1" applyFill="1" applyBorder="1" applyAlignment="1">
      <alignment horizontal="center"/>
    </xf>
    <xf numFmtId="0" fontId="2" fillId="3" borderId="1" xfId="0" applyNumberFormat="1" applyFont="1" applyFill="1" applyBorder="1" applyAlignment="1">
      <alignment horizontal="center"/>
    </xf>
    <xf numFmtId="173" fontId="1" fillId="4" borderId="1" xfId="0" applyNumberFormat="1" applyFont="1" applyFill="1" applyBorder="1" applyAlignment="1">
      <alignment horizontal="center"/>
    </xf>
    <xf numFmtId="0" fontId="1" fillId="4" borderId="1" xfId="0" applyNumberFormat="1" applyFont="1" applyFill="1" applyBorder="1" applyAlignment="1">
      <alignment horizontal="center"/>
    </xf>
    <xf numFmtId="0" fontId="0" fillId="0" borderId="4" xfId="0" applyNumberFormat="1" applyFont="1" applyFill="1" applyBorder="1" applyAlignment="1">
      <alignment wrapText="1"/>
    </xf>
    <xf numFmtId="173" fontId="2" fillId="5" borderId="5" xfId="0" applyNumberFormat="1" applyFont="1" applyFill="1" applyBorder="1" applyAlignment="1">
      <alignment horizontal="right"/>
    </xf>
    <xf numFmtId="0" fontId="0" fillId="0" borderId="6" xfId="0" applyNumberFormat="1" applyFont="1" applyFill="1" applyBorder="1" applyAlignment="1">
      <alignment wrapText="1"/>
    </xf>
    <xf numFmtId="0" fontId="0" fillId="0" borderId="7" xfId="0" applyNumberFormat="1" applyFont="1" applyFill="1" applyBorder="1" applyAlignment="1">
      <alignment wrapText="1"/>
    </xf>
    <xf numFmtId="0" fontId="1" fillId="3" borderId="1" xfId="0" applyNumberFormat="1" applyFont="1" applyFill="1" applyBorder="1" applyAlignment="1">
      <alignment horizontal="center" vertical="center" wrapText="1"/>
    </xf>
    <xf numFmtId="0" fontId="3" fillId="3" borderId="1" xfId="0" applyNumberFormat="1" applyFont="1" applyFill="1" applyBorder="1" applyAlignment="1">
      <alignment horizontal="center" vertical="center"/>
    </xf>
    <xf numFmtId="174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left"/>
    </xf>
    <xf numFmtId="0" fontId="4" fillId="0" borderId="1" xfId="0" applyNumberFormat="1" applyFont="1" applyFill="1" applyBorder="1" applyAlignment="1">
      <alignment horizontal="center" vertical="center"/>
    </xf>
    <xf numFmtId="174" fontId="4" fillId="0" borderId="1" xfId="0" applyNumberFormat="1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 wrapText="1"/>
    </xf>
    <xf numFmtId="174" fontId="1" fillId="2" borderId="1" xfId="0" applyNumberFormat="1" applyFont="1" applyFill="1" applyBorder="1" applyAlignment="1">
      <alignment horizontal="center" vertical="center" wrapText="1"/>
    </xf>
    <xf numFmtId="0" fontId="2" fillId="2" borderId="1" xfId="0" applyNumberFormat="1" applyFont="1" applyFill="1" applyBorder="1" applyAlignment="1">
      <alignment horizontal="center" vertical="center"/>
    </xf>
    <xf numFmtId="0" fontId="0" fillId="0" borderId="8" xfId="0" applyNumberFormat="1" applyFont="1" applyFill="1" applyBorder="1" applyAlignment="1">
      <alignment wrapText="1"/>
    </xf>
    <xf numFmtId="0" fontId="3" fillId="3" borderId="9" xfId="0" applyNumberFormat="1" applyFont="1" applyFill="1" applyBorder="1" applyAlignment="1">
      <alignment horizontal="left" vertical="center"/>
    </xf>
    <xf numFmtId="0" fontId="3" fillId="3" borderId="6" xfId="0" applyNumberFormat="1" applyFont="1" applyFill="1" applyBorder="1" applyAlignment="1">
      <alignment horizontal="center" vertical="center"/>
    </xf>
    <xf numFmtId="0" fontId="3" fillId="3" borderId="5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Alignment="1">
      <alignment horizontal="left"/>
    </xf>
    <xf numFmtId="0" fontId="2" fillId="0" borderId="1" xfId="0" applyNumberFormat="1" applyFont="1" applyFill="1" applyBorder="1" applyAlignment="1">
      <alignment horizontal="right"/>
    </xf>
    <xf numFmtId="174" fontId="2" fillId="0" borderId="1" xfId="0" applyNumberFormat="1" applyFont="1" applyFill="1" applyBorder="1" applyAlignment="1">
      <alignment horizontal="right"/>
    </xf>
    <xf numFmtId="0" fontId="1" fillId="2" borderId="1" xfId="0" applyNumberFormat="1" applyFont="1" applyFill="1" applyBorder="1" applyAlignment="1">
      <alignment horizontal="right"/>
    </xf>
    <xf numFmtId="174" fontId="1" fillId="2" borderId="1" xfId="0" applyNumberFormat="1" applyFont="1" applyFill="1" applyBorder="1" applyAlignment="1">
      <alignment horizontal="right"/>
    </xf>
    <xf numFmtId="172" fontId="1" fillId="2" borderId="10" xfId="0" applyNumberFormat="1" applyFont="1" applyFill="1" applyBorder="1" applyAlignment="1">
      <alignment horizontal="left"/>
    </xf>
    <xf numFmtId="0" fontId="1" fillId="3" borderId="4" xfId="0" applyNumberFormat="1" applyFont="1" applyFill="1" applyBorder="1" applyAlignment="1">
      <alignment horizontal="center" vertical="center" wrapText="1"/>
    </xf>
    <xf numFmtId="0" fontId="3" fillId="3" borderId="4" xfId="0" applyNumberFormat="1" applyFont="1" applyFill="1" applyBorder="1" applyAlignment="1">
      <alignment horizontal="center" vertical="center"/>
    </xf>
    <xf numFmtId="0" fontId="1" fillId="3" borderId="10" xfId="0" applyNumberFormat="1" applyFont="1" applyFill="1" applyBorder="1" applyAlignment="1">
      <alignment horizontal="center" vertical="center" wrapText="1"/>
    </xf>
    <xf numFmtId="174" fontId="4" fillId="0" borderId="10" xfId="0" applyNumberFormat="1" applyFont="1" applyFill="1" applyBorder="1" applyAlignment="1">
      <alignment horizontal="center" vertical="center" wrapText="1"/>
    </xf>
    <xf numFmtId="0" fontId="4" fillId="0" borderId="10" xfId="0" applyNumberFormat="1" applyFont="1" applyFill="1" applyBorder="1" applyAlignment="1">
      <alignment horizontal="left"/>
    </xf>
    <xf numFmtId="0" fontId="4" fillId="0" borderId="10" xfId="0" applyNumberFormat="1" applyFont="1" applyFill="1" applyBorder="1" applyAlignment="1">
      <alignment horizontal="center" vertical="center"/>
    </xf>
    <xf numFmtId="174" fontId="4" fillId="0" borderId="10" xfId="0" applyNumberFormat="1" applyFont="1" applyFill="1" applyBorder="1" applyAlignment="1">
      <alignment horizontal="center" vertical="center"/>
    </xf>
    <xf numFmtId="0" fontId="4" fillId="0" borderId="11" xfId="0" applyNumberFormat="1" applyFont="1" applyFill="1" applyBorder="1" applyAlignment="1">
      <alignment horizontal="center" vertical="center"/>
    </xf>
    <xf numFmtId="174" fontId="4" fillId="0" borderId="11" xfId="0" applyNumberFormat="1" applyFont="1" applyFill="1" applyBorder="1" applyAlignment="1">
      <alignment horizontal="center" vertical="center"/>
    </xf>
    <xf numFmtId="174" fontId="4" fillId="0" borderId="12" xfId="0" applyNumberFormat="1" applyFont="1" applyFill="1" applyBorder="1" applyAlignment="1">
      <alignment horizontal="center" vertical="center" wrapText="1"/>
    </xf>
    <xf numFmtId="0" fontId="4" fillId="0" borderId="13" xfId="0" applyNumberFormat="1" applyFont="1" applyFill="1" applyBorder="1" applyAlignment="1">
      <alignment horizontal="center" vertical="center"/>
    </xf>
    <xf numFmtId="174" fontId="4" fillId="0" borderId="13" xfId="0" applyNumberFormat="1" applyFont="1" applyFill="1" applyBorder="1" applyAlignment="1">
      <alignment horizontal="center" vertical="center"/>
    </xf>
    <xf numFmtId="174" fontId="4" fillId="0" borderId="14" xfId="0" applyNumberFormat="1" applyFont="1" applyFill="1" applyBorder="1" applyAlignment="1">
      <alignment horizontal="center" vertical="center" wrapText="1"/>
    </xf>
    <xf numFmtId="174" fontId="4" fillId="0" borderId="15" xfId="0" applyNumberFormat="1" applyFont="1" applyFill="1" applyBorder="1" applyAlignment="1">
      <alignment horizontal="center" vertical="center" wrapText="1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1" fillId="3" borderId="16" xfId="0" applyNumberFormat="1" applyFont="1" applyFill="1" applyBorder="1" applyAlignment="1">
      <alignment horizontal="center" vertical="center" wrapText="1"/>
    </xf>
    <xf numFmtId="0" fontId="4" fillId="0" borderId="17" xfId="0" applyNumberFormat="1" applyFont="1" applyFill="1" applyBorder="1" applyAlignment="1">
      <alignment horizontal="center" vertical="center"/>
    </xf>
    <xf numFmtId="174" fontId="4" fillId="0" borderId="17" xfId="0" applyNumberFormat="1" applyFont="1" applyFill="1" applyBorder="1" applyAlignment="1">
      <alignment horizontal="center" vertical="center"/>
    </xf>
    <xf numFmtId="174" fontId="4" fillId="0" borderId="18" xfId="0" applyNumberFormat="1" applyFont="1" applyFill="1" applyBorder="1" applyAlignment="1">
      <alignment horizontal="center" vertical="center" wrapText="1"/>
    </xf>
    <xf numFmtId="0" fontId="2" fillId="2" borderId="10" xfId="0" applyNumberFormat="1" applyFont="1" applyFill="1" applyBorder="1" applyAlignment="1">
      <alignment horizontal="center" vertical="center" wrapText="1"/>
    </xf>
    <xf numFmtId="174" fontId="1" fillId="2" borderId="10" xfId="0" applyNumberFormat="1" applyFont="1" applyFill="1" applyBorder="1" applyAlignment="1">
      <alignment horizontal="center" vertical="center" wrapText="1"/>
    </xf>
    <xf numFmtId="0" fontId="2" fillId="2" borderId="10" xfId="0" applyNumberFormat="1" applyFont="1" applyFill="1" applyBorder="1" applyAlignment="1">
      <alignment horizontal="center" vertical="center"/>
    </xf>
    <xf numFmtId="0" fontId="4" fillId="0" borderId="19" xfId="0" applyNumberFormat="1" applyFont="1" applyFill="1" applyBorder="1" applyAlignment="1">
      <alignment horizontal="center" vertical="center"/>
    </xf>
    <xf numFmtId="0" fontId="0" fillId="0" borderId="5" xfId="0" applyBorder="1">
      <alignment vertical="center"/>
    </xf>
    <xf numFmtId="0" fontId="4" fillId="0" borderId="17" xfId="0" applyNumberFormat="1" applyFont="1" applyFill="1" applyBorder="1" applyAlignment="1">
      <alignment horizontal="center"/>
    </xf>
    <xf numFmtId="0" fontId="0" fillId="0" borderId="0" xfId="0" applyNumberFormat="1" applyFont="1" applyFill="1" applyBorder="1" applyAlignment="1">
      <alignment wrapText="1"/>
    </xf>
    <xf numFmtId="0" fontId="4" fillId="0" borderId="1" xfId="0" applyNumberFormat="1" applyFont="1" applyFill="1" applyBorder="1" applyAlignment="1">
      <alignment horizontal="center"/>
    </xf>
    <xf numFmtId="174" fontId="4" fillId="6" borderId="17" xfId="0" applyNumberFormat="1" applyFont="1" applyFill="1" applyBorder="1" applyAlignment="1">
      <alignment horizontal="center" vertical="center" wrapText="1"/>
    </xf>
    <xf numFmtId="0" fontId="4" fillId="6" borderId="17" xfId="0" applyNumberFormat="1" applyFont="1" applyFill="1" applyBorder="1" applyAlignment="1">
      <alignment horizontal="center" vertical="center"/>
    </xf>
    <xf numFmtId="174" fontId="4" fillId="6" borderId="17" xfId="0" applyNumberFormat="1" applyFont="1" applyFill="1" applyBorder="1" applyAlignment="1">
      <alignment horizontal="center" vertical="center"/>
    </xf>
    <xf numFmtId="174" fontId="4" fillId="6" borderId="18" xfId="0" applyNumberFormat="1" applyFont="1" applyFill="1" applyBorder="1" applyAlignment="1">
      <alignment horizontal="center" vertical="center" wrapText="1"/>
    </xf>
    <xf numFmtId="174" fontId="4" fillId="6" borderId="1" xfId="0" applyNumberFormat="1" applyFont="1" applyFill="1" applyBorder="1" applyAlignment="1">
      <alignment horizontal="center" vertical="center" wrapText="1"/>
    </xf>
    <xf numFmtId="174" fontId="4" fillId="6" borderId="20" xfId="0" applyNumberFormat="1" applyFont="1" applyFill="1" applyBorder="1" applyAlignment="1">
      <alignment horizontal="center" vertical="center" wrapText="1"/>
    </xf>
    <xf numFmtId="0" fontId="4" fillId="6" borderId="17" xfId="0" applyNumberFormat="1" applyFont="1" applyFill="1" applyBorder="1" applyAlignment="1">
      <alignment horizontal="left"/>
    </xf>
    <xf numFmtId="0" fontId="4" fillId="6" borderId="20" xfId="0" applyNumberFormat="1" applyFont="1" applyFill="1" applyBorder="1" applyAlignment="1">
      <alignment horizontal="center" vertical="center"/>
    </xf>
    <xf numFmtId="174" fontId="4" fillId="6" borderId="20" xfId="0" applyNumberFormat="1" applyFont="1" applyFill="1" applyBorder="1" applyAlignment="1">
      <alignment horizontal="center" vertical="center"/>
    </xf>
    <xf numFmtId="174" fontId="4" fillId="6" borderId="21" xfId="0" applyNumberFormat="1" applyFont="1" applyFill="1" applyBorder="1" applyAlignment="1">
      <alignment horizontal="center" vertical="center" wrapText="1"/>
    </xf>
    <xf numFmtId="0" fontId="4" fillId="6" borderId="10" xfId="0" applyNumberFormat="1" applyFont="1" applyFill="1" applyBorder="1" applyAlignment="1">
      <alignment horizontal="center" vertical="center"/>
    </xf>
    <xf numFmtId="174" fontId="4" fillId="6" borderId="10" xfId="0" applyNumberFormat="1" applyFont="1" applyFill="1" applyBorder="1" applyAlignment="1">
      <alignment horizontal="center" vertical="center"/>
    </xf>
    <xf numFmtId="174" fontId="4" fillId="0" borderId="19" xfId="0" applyNumberFormat="1" applyFont="1" applyFill="1" applyBorder="1" applyAlignment="1">
      <alignment horizontal="center" vertical="center" wrapText="1"/>
    </xf>
    <xf numFmtId="174" fontId="4" fillId="0" borderId="4" xfId="0" applyNumberFormat="1" applyFont="1" applyFill="1" applyBorder="1" applyAlignment="1">
      <alignment horizontal="center" vertical="center" wrapText="1"/>
    </xf>
    <xf numFmtId="0" fontId="4" fillId="0" borderId="4" xfId="0" applyNumberFormat="1" applyFont="1" applyFill="1" applyBorder="1" applyAlignment="1">
      <alignment horizontal="left"/>
    </xf>
    <xf numFmtId="0" fontId="4" fillId="0" borderId="4" xfId="0" applyNumberFormat="1" applyFont="1" applyFill="1" applyBorder="1" applyAlignment="1">
      <alignment horizontal="center" vertical="center"/>
    </xf>
    <xf numFmtId="174" fontId="4" fillId="0" borderId="4" xfId="0" applyNumberFormat="1" applyFont="1" applyFill="1" applyBorder="1" applyAlignment="1">
      <alignment horizontal="center" vertical="center"/>
    </xf>
    <xf numFmtId="0" fontId="2" fillId="2" borderId="17" xfId="0" applyNumberFormat="1" applyFont="1" applyFill="1" applyBorder="1" applyAlignment="1">
      <alignment horizontal="center" vertical="center" wrapText="1"/>
    </xf>
    <xf numFmtId="174" fontId="1" fillId="2" borderId="17" xfId="0" applyNumberFormat="1" applyFont="1" applyFill="1" applyBorder="1" applyAlignment="1">
      <alignment horizontal="center" vertical="center" wrapText="1"/>
    </xf>
    <xf numFmtId="0" fontId="2" fillId="2" borderId="17" xfId="0" applyNumberFormat="1" applyFont="1" applyFill="1" applyBorder="1" applyAlignment="1">
      <alignment horizontal="center" vertical="center"/>
    </xf>
    <xf numFmtId="174" fontId="1" fillId="2" borderId="18" xfId="0" applyNumberFormat="1" applyFont="1" applyFill="1" applyBorder="1" applyAlignment="1">
      <alignment horizontal="center" vertical="center" wrapText="1"/>
    </xf>
    <xf numFmtId="0" fontId="1" fillId="3" borderId="19" xfId="0" applyNumberFormat="1" applyFont="1" applyFill="1" applyBorder="1" applyAlignment="1">
      <alignment horizontal="center" vertical="center" wrapText="1"/>
    </xf>
    <xf numFmtId="0" fontId="3" fillId="3" borderId="19" xfId="0" applyNumberFormat="1" applyFont="1" applyFill="1" applyBorder="1" applyAlignment="1">
      <alignment horizontal="center" vertical="center"/>
    </xf>
    <xf numFmtId="174" fontId="4" fillId="6" borderId="22" xfId="0" applyNumberFormat="1" applyFont="1" applyFill="1" applyBorder="1" applyAlignment="1">
      <alignment horizontal="center" vertical="center" wrapText="1"/>
    </xf>
    <xf numFmtId="0" fontId="4" fillId="0" borderId="20" xfId="0" applyNumberFormat="1" applyFont="1" applyFill="1" applyBorder="1" applyAlignment="1">
      <alignment horizontal="center" vertical="center"/>
    </xf>
    <xf numFmtId="0" fontId="4" fillId="0" borderId="23" xfId="0" applyNumberFormat="1" applyFont="1" applyFill="1" applyBorder="1" applyAlignment="1">
      <alignment horizontal="center" vertical="center"/>
    </xf>
    <xf numFmtId="174" fontId="4" fillId="0" borderId="23" xfId="0" applyNumberFormat="1" applyFont="1" applyFill="1" applyBorder="1" applyAlignment="1">
      <alignment horizontal="center" vertical="center"/>
    </xf>
    <xf numFmtId="174" fontId="4" fillId="0" borderId="17" xfId="0" applyNumberFormat="1" applyFont="1" applyFill="1" applyBorder="1" applyAlignment="1">
      <alignment horizontal="center" vertical="center" wrapText="1"/>
    </xf>
    <xf numFmtId="0" fontId="4" fillId="0" borderId="17" xfId="0" applyNumberFormat="1" applyFont="1" applyFill="1" applyBorder="1" applyAlignment="1">
      <alignment horizontal="left"/>
    </xf>
    <xf numFmtId="0" fontId="1" fillId="3" borderId="20" xfId="0" applyNumberFormat="1" applyFont="1" applyFill="1" applyBorder="1" applyAlignment="1">
      <alignment horizontal="center" vertical="center" wrapText="1"/>
    </xf>
    <xf numFmtId="0" fontId="3" fillId="3" borderId="20" xfId="0" applyNumberFormat="1" applyFont="1" applyFill="1" applyBorder="1" applyAlignment="1">
      <alignment horizontal="center" vertical="center"/>
    </xf>
    <xf numFmtId="0" fontId="1" fillId="3" borderId="21" xfId="0" applyNumberFormat="1" applyFont="1" applyFill="1" applyBorder="1" applyAlignment="1">
      <alignment horizontal="center" vertical="center" wrapText="1"/>
    </xf>
    <xf numFmtId="0" fontId="4" fillId="6" borderId="23" xfId="0" applyNumberFormat="1" applyFont="1" applyFill="1" applyBorder="1" applyAlignment="1">
      <alignment horizontal="center" vertical="center"/>
    </xf>
    <xf numFmtId="174" fontId="4" fillId="6" borderId="23" xfId="0" applyNumberFormat="1" applyFont="1" applyFill="1" applyBorder="1" applyAlignment="1">
      <alignment horizontal="center" vertical="center" wrapText="1"/>
    </xf>
    <xf numFmtId="174" fontId="4" fillId="7" borderId="17" xfId="0" applyNumberFormat="1" applyFont="1" applyFill="1" applyBorder="1" applyAlignment="1">
      <alignment horizontal="center" vertical="center" wrapText="1"/>
    </xf>
    <xf numFmtId="0" fontId="4" fillId="7" borderId="17" xfId="0" applyNumberFormat="1" applyFont="1" applyFill="1" applyBorder="1" applyAlignment="1">
      <alignment horizontal="left"/>
    </xf>
    <xf numFmtId="0" fontId="4" fillId="7" borderId="17" xfId="0" applyNumberFormat="1" applyFont="1" applyFill="1" applyBorder="1" applyAlignment="1">
      <alignment horizontal="center" vertical="center"/>
    </xf>
    <xf numFmtId="174" fontId="4" fillId="7" borderId="17" xfId="0" applyNumberFormat="1" applyFont="1" applyFill="1" applyBorder="1" applyAlignment="1">
      <alignment horizontal="center" vertical="center"/>
    </xf>
    <xf numFmtId="174" fontId="4" fillId="7" borderId="18" xfId="0" applyNumberFormat="1" applyFont="1" applyFill="1" applyBorder="1" applyAlignment="1">
      <alignment horizontal="center" vertical="center" wrapText="1"/>
    </xf>
    <xf numFmtId="0" fontId="4" fillId="7" borderId="1" xfId="0" applyNumberFormat="1" applyFont="1" applyFill="1" applyBorder="1" applyAlignment="1">
      <alignment horizontal="center" vertical="center"/>
    </xf>
    <xf numFmtId="174" fontId="4" fillId="7" borderId="1" xfId="0" applyNumberFormat="1" applyFont="1" applyFill="1" applyBorder="1" applyAlignment="1">
      <alignment horizontal="center" vertical="center"/>
    </xf>
    <xf numFmtId="174" fontId="4" fillId="7" borderId="19" xfId="0" applyNumberFormat="1" applyFont="1" applyFill="1" applyBorder="1" applyAlignment="1">
      <alignment horizontal="center" vertical="center" wrapText="1"/>
    </xf>
    <xf numFmtId="0" fontId="4" fillId="7" borderId="19" xfId="0" applyNumberFormat="1" applyFont="1" applyFill="1" applyBorder="1" applyAlignment="1">
      <alignment horizontal="center" vertical="center"/>
    </xf>
    <xf numFmtId="0" fontId="4" fillId="7" borderId="19" xfId="0" applyNumberFormat="1" applyFont="1" applyFill="1" applyBorder="1" applyAlignment="1">
      <alignment horizontal="left"/>
    </xf>
    <xf numFmtId="174" fontId="4" fillId="7" borderId="19" xfId="0" applyNumberFormat="1" applyFont="1" applyFill="1" applyBorder="1" applyAlignment="1">
      <alignment horizontal="center" vertical="center"/>
    </xf>
    <xf numFmtId="0" fontId="1" fillId="3" borderId="9" xfId="0" applyNumberFormat="1" applyFont="1" applyFill="1" applyBorder="1" applyAlignment="1">
      <alignment horizontal="center" vertical="center" wrapText="1"/>
    </xf>
    <xf numFmtId="174" fontId="4" fillId="6" borderId="16" xfId="0" applyNumberFormat="1" applyFont="1" applyFill="1" applyBorder="1" applyAlignment="1">
      <alignment horizontal="center" vertical="center" wrapText="1"/>
    </xf>
    <xf numFmtId="174" fontId="4" fillId="7" borderId="16" xfId="0" applyNumberFormat="1" applyFont="1" applyFill="1" applyBorder="1" applyAlignment="1">
      <alignment horizontal="center" vertical="center" wrapText="1"/>
    </xf>
    <xf numFmtId="174" fontId="4" fillId="0" borderId="16" xfId="0" applyNumberFormat="1" applyFont="1" applyFill="1" applyBorder="1" applyAlignment="1">
      <alignment horizontal="center" vertical="center" wrapText="1"/>
    </xf>
    <xf numFmtId="0" fontId="1" fillId="3" borderId="24" xfId="0" applyNumberFormat="1" applyFont="1" applyFill="1" applyBorder="1" applyAlignment="1">
      <alignment horizontal="center" vertical="center" wrapText="1"/>
    </xf>
    <xf numFmtId="174" fontId="1" fillId="2" borderId="4" xfId="0" applyNumberFormat="1" applyFont="1" applyFill="1" applyBorder="1" applyAlignment="1">
      <alignment horizontal="center" vertical="center" wrapText="1"/>
    </xf>
    <xf numFmtId="0" fontId="2" fillId="2" borderId="4" xfId="0" applyNumberFormat="1" applyFont="1" applyFill="1" applyBorder="1" applyAlignment="1">
      <alignment horizontal="center" vertical="center" wrapText="1"/>
    </xf>
    <xf numFmtId="0" fontId="2" fillId="2" borderId="4" xfId="0" applyNumberFormat="1" applyFont="1" applyFill="1" applyBorder="1" applyAlignment="1">
      <alignment horizontal="center" vertical="center"/>
    </xf>
    <xf numFmtId="174" fontId="4" fillId="6" borderId="25" xfId="0" applyNumberFormat="1" applyFont="1" applyFill="1" applyBorder="1" applyAlignment="1">
      <alignment horizontal="center" vertical="center" wrapText="1"/>
    </xf>
    <xf numFmtId="0" fontId="4" fillId="6" borderId="23" xfId="0" applyNumberFormat="1" applyFont="1" applyFill="1" applyBorder="1" applyAlignment="1">
      <alignment horizontal="left"/>
    </xf>
    <xf numFmtId="174" fontId="4" fillId="6" borderId="23" xfId="0" applyNumberFormat="1" applyFont="1" applyFill="1" applyBorder="1" applyAlignment="1">
      <alignment horizontal="center" vertical="center"/>
    </xf>
    <xf numFmtId="0" fontId="1" fillId="3" borderId="17" xfId="0" applyNumberFormat="1" applyFont="1" applyFill="1" applyBorder="1" applyAlignment="1">
      <alignment horizontal="center" vertical="center" wrapText="1"/>
    </xf>
    <xf numFmtId="0" fontId="1" fillId="3" borderId="18" xfId="0" applyNumberFormat="1" applyFont="1" applyFill="1" applyBorder="1" applyAlignment="1">
      <alignment horizontal="center" vertical="center" wrapText="1"/>
    </xf>
    <xf numFmtId="0" fontId="1" fillId="3" borderId="26" xfId="0" applyNumberFormat="1" applyFont="1" applyFill="1" applyBorder="1" applyAlignment="1">
      <alignment horizontal="center" vertical="center" wrapText="1"/>
    </xf>
    <xf numFmtId="0" fontId="1" fillId="3" borderId="27" xfId="0" applyNumberFormat="1" applyFont="1" applyFill="1" applyBorder="1" applyAlignment="1">
      <alignment horizontal="center" vertical="center" wrapText="1"/>
    </xf>
    <xf numFmtId="0" fontId="3" fillId="3" borderId="17" xfId="0" applyNumberFormat="1" applyFont="1" applyFill="1" applyBorder="1" applyAlignment="1">
      <alignment horizontal="center" vertical="center"/>
    </xf>
    <xf numFmtId="0" fontId="0" fillId="3" borderId="1" xfId="0" applyNumberFormat="1" applyFill="1" applyBorder="1" applyAlignment="1">
      <alignment wrapText="1"/>
    </xf>
    <xf numFmtId="174" fontId="0" fillId="0" borderId="1" xfId="0" applyNumberFormat="1" applyFont="1" applyFill="1" applyBorder="1" applyAlignment="1">
      <alignment wrapText="1"/>
    </xf>
    <xf numFmtId="174" fontId="6" fillId="2" borderId="1" xfId="0" applyNumberFormat="1" applyFont="1" applyFill="1" applyBorder="1" applyAlignment="1">
      <alignment wrapText="1"/>
    </xf>
    <xf numFmtId="174" fontId="4" fillId="4" borderId="16" xfId="0" applyNumberFormat="1" applyFont="1" applyFill="1" applyBorder="1" applyAlignment="1">
      <alignment horizontal="center" vertical="center" wrapText="1"/>
    </xf>
    <xf numFmtId="174" fontId="4" fillId="4" borderId="17" xfId="0" applyNumberFormat="1" applyFont="1" applyFill="1" applyBorder="1" applyAlignment="1">
      <alignment horizontal="center" vertical="center" wrapText="1"/>
    </xf>
    <xf numFmtId="0" fontId="4" fillId="4" borderId="17" xfId="0" applyNumberFormat="1" applyFont="1" applyFill="1" applyBorder="1" applyAlignment="1">
      <alignment horizontal="left"/>
    </xf>
    <xf numFmtId="0" fontId="4" fillId="4" borderId="17" xfId="0" applyNumberFormat="1" applyFont="1" applyFill="1" applyBorder="1" applyAlignment="1">
      <alignment horizontal="center" vertical="center"/>
    </xf>
    <xf numFmtId="174" fontId="4" fillId="4" borderId="17" xfId="0" applyNumberFormat="1" applyFont="1" applyFill="1" applyBorder="1" applyAlignment="1">
      <alignment horizontal="center" vertical="center"/>
    </xf>
    <xf numFmtId="174" fontId="4" fillId="4" borderId="18" xfId="0" applyNumberFormat="1" applyFont="1" applyFill="1" applyBorder="1" applyAlignment="1">
      <alignment horizontal="center" vertical="center" wrapText="1"/>
    </xf>
    <xf numFmtId="0" fontId="6" fillId="3" borderId="27" xfId="0" applyFont="1" applyFill="1" applyBorder="1" applyAlignment="1">
      <alignment vertical="center" wrapText="1"/>
    </xf>
    <xf numFmtId="174" fontId="1" fillId="2" borderId="27" xfId="0" applyNumberFormat="1" applyFont="1" applyFill="1" applyBorder="1" applyAlignment="1">
      <alignment horizontal="center" vertical="center" wrapText="1"/>
    </xf>
    <xf numFmtId="0" fontId="1" fillId="3" borderId="28" xfId="0" applyNumberFormat="1" applyFont="1" applyFill="1" applyBorder="1" applyAlignment="1">
      <alignment horizontal="center" vertical="center" wrapText="1"/>
    </xf>
    <xf numFmtId="0" fontId="1" fillId="3" borderId="29" xfId="0" applyNumberFormat="1" applyFont="1" applyFill="1" applyBorder="1" applyAlignment="1">
      <alignment horizontal="center" vertical="center" wrapText="1"/>
    </xf>
    <xf numFmtId="0" fontId="3" fillId="3" borderId="29" xfId="0" applyNumberFormat="1" applyFont="1" applyFill="1" applyBorder="1" applyAlignment="1">
      <alignment horizontal="center" vertical="center" wrapText="1"/>
    </xf>
    <xf numFmtId="0" fontId="3" fillId="3" borderId="27" xfId="0" applyNumberFormat="1" applyFont="1" applyFill="1" applyBorder="1" applyAlignment="1">
      <alignment horizontal="center" vertical="center" wrapText="1"/>
    </xf>
    <xf numFmtId="0" fontId="1" fillId="3" borderId="30" xfId="0" applyNumberFormat="1" applyFont="1" applyFill="1" applyBorder="1" applyAlignment="1">
      <alignment horizontal="center" vertical="center" wrapText="1"/>
    </xf>
    <xf numFmtId="0" fontId="6" fillId="3" borderId="28" xfId="0" applyNumberFormat="1" applyFont="1" applyFill="1" applyBorder="1" applyAlignment="1">
      <alignment wrapText="1"/>
    </xf>
    <xf numFmtId="2" fontId="0" fillId="6" borderId="28" xfId="0" applyNumberFormat="1" applyFill="1" applyBorder="1">
      <alignment vertical="center"/>
    </xf>
    <xf numFmtId="2" fontId="0" fillId="0" borderId="28" xfId="0" applyNumberFormat="1" applyFill="1" applyBorder="1">
      <alignment vertical="center"/>
    </xf>
    <xf numFmtId="2" fontId="0" fillId="4" borderId="28" xfId="0" applyNumberFormat="1" applyFill="1" applyBorder="1">
      <alignment vertical="center"/>
    </xf>
    <xf numFmtId="0" fontId="4" fillId="4" borderId="1" xfId="0" applyNumberFormat="1" applyFont="1" applyFill="1" applyBorder="1" applyAlignment="1">
      <alignment horizontal="center" vertical="center"/>
    </xf>
    <xf numFmtId="174" fontId="4" fillId="4" borderId="1" xfId="0" applyNumberFormat="1" applyFont="1" applyFill="1" applyBorder="1" applyAlignment="1">
      <alignment horizontal="center" vertical="center"/>
    </xf>
    <xf numFmtId="2" fontId="0" fillId="0" borderId="31" xfId="0" applyNumberFormat="1" applyFill="1" applyBorder="1">
      <alignment vertical="center"/>
    </xf>
    <xf numFmtId="174" fontId="4" fillId="4" borderId="19" xfId="0" applyNumberFormat="1" applyFont="1" applyFill="1" applyBorder="1" applyAlignment="1">
      <alignment horizontal="center" vertical="center" wrapText="1"/>
    </xf>
    <xf numFmtId="0" fontId="4" fillId="4" borderId="19" xfId="0" applyNumberFormat="1" applyFont="1" applyFill="1" applyBorder="1" applyAlignment="1">
      <alignment horizontal="center" vertical="center"/>
    </xf>
    <xf numFmtId="0" fontId="6" fillId="3" borderId="32" xfId="0" applyFont="1" applyFill="1" applyBorder="1" applyAlignment="1">
      <alignment vertical="center" wrapText="1"/>
    </xf>
    <xf numFmtId="0" fontId="4" fillId="4" borderId="19" xfId="0" applyNumberFormat="1" applyFont="1" applyFill="1" applyBorder="1" applyAlignment="1">
      <alignment horizontal="left"/>
    </xf>
    <xf numFmtId="174" fontId="4" fillId="4" borderId="19" xfId="0" applyNumberFormat="1" applyFont="1" applyFill="1" applyBorder="1" applyAlignment="1">
      <alignment horizontal="center" vertical="center"/>
    </xf>
    <xf numFmtId="174" fontId="4" fillId="4" borderId="4" xfId="0" applyNumberFormat="1" applyFont="1" applyFill="1" applyBorder="1" applyAlignment="1">
      <alignment horizontal="center" vertical="center" wrapText="1"/>
    </xf>
    <xf numFmtId="0" fontId="4" fillId="4" borderId="4" xfId="0" applyNumberFormat="1" applyFont="1" applyFill="1" applyBorder="1" applyAlignment="1">
      <alignment horizontal="left"/>
    </xf>
    <xf numFmtId="0" fontId="4" fillId="4" borderId="4" xfId="0" applyNumberFormat="1" applyFont="1" applyFill="1" applyBorder="1" applyAlignment="1">
      <alignment horizontal="center" vertical="center"/>
    </xf>
    <xf numFmtId="174" fontId="4" fillId="4" borderId="4" xfId="0" applyNumberFormat="1" applyFont="1" applyFill="1" applyBorder="1" applyAlignment="1">
      <alignment horizontal="center" vertical="center"/>
    </xf>
    <xf numFmtId="0" fontId="4" fillId="6" borderId="20" xfId="0" applyNumberFormat="1" applyFont="1" applyFill="1" applyBorder="1" applyAlignment="1">
      <alignment horizontal="left"/>
    </xf>
    <xf numFmtId="174" fontId="4" fillId="6" borderId="33" xfId="0" applyNumberFormat="1" applyFont="1" applyFill="1" applyBorder="1" applyAlignment="1">
      <alignment horizontal="center" vertical="center" wrapText="1"/>
    </xf>
    <xf numFmtId="174" fontId="4" fillId="0" borderId="19" xfId="0" applyNumberFormat="1" applyFont="1" applyFill="1" applyBorder="1" applyAlignment="1">
      <alignment horizontal="center" vertical="center"/>
    </xf>
    <xf numFmtId="174" fontId="4" fillId="0" borderId="20" xfId="0" applyNumberFormat="1" applyFont="1" applyFill="1" applyBorder="1" applyAlignment="1">
      <alignment horizontal="center" vertical="center" wrapText="1"/>
    </xf>
    <xf numFmtId="174" fontId="4" fillId="0" borderId="20" xfId="0" applyNumberFormat="1" applyFont="1" applyFill="1" applyBorder="1" applyAlignment="1">
      <alignment horizontal="center" vertical="center"/>
    </xf>
    <xf numFmtId="174" fontId="4" fillId="0" borderId="21" xfId="0" applyNumberFormat="1" applyFont="1" applyFill="1" applyBorder="1" applyAlignment="1">
      <alignment horizontal="center" vertical="center" wrapText="1"/>
    </xf>
    <xf numFmtId="174" fontId="4" fillId="0" borderId="34" xfId="0" applyNumberFormat="1" applyFont="1" applyFill="1" applyBorder="1" applyAlignment="1">
      <alignment horizontal="center" vertical="center" wrapText="1"/>
    </xf>
    <xf numFmtId="0" fontId="0" fillId="0" borderId="17" xfId="0" applyBorder="1">
      <alignment vertical="center"/>
    </xf>
    <xf numFmtId="0" fontId="7" fillId="0" borderId="17" xfId="0" applyFont="1" applyBorder="1" applyAlignment="1">
      <alignment horizontal="center" vertical="center"/>
    </xf>
    <xf numFmtId="174" fontId="4" fillId="0" borderId="2" xfId="0" applyNumberFormat="1" applyFont="1" applyFill="1" applyBorder="1" applyAlignment="1">
      <alignment horizontal="center" vertical="center" wrapText="1"/>
    </xf>
    <xf numFmtId="174" fontId="4" fillId="0" borderId="33" xfId="0" applyNumberFormat="1" applyFont="1" applyFill="1" applyBorder="1" applyAlignment="1">
      <alignment horizontal="center" vertical="center" wrapText="1"/>
    </xf>
    <xf numFmtId="0" fontId="4" fillId="0" borderId="20" xfId="0" applyNumberFormat="1" applyFont="1" applyFill="1" applyBorder="1" applyAlignment="1">
      <alignment horizontal="left"/>
    </xf>
    <xf numFmtId="0" fontId="4" fillId="0" borderId="19" xfId="0" applyNumberFormat="1" applyFont="1" applyFill="1" applyBorder="1" applyAlignment="1">
      <alignment horizontal="left"/>
    </xf>
    <xf numFmtId="174" fontId="4" fillId="0" borderId="35" xfId="0" applyNumberFormat="1" applyFont="1" applyFill="1" applyBorder="1" applyAlignment="1">
      <alignment horizontal="center" vertical="center" wrapText="1"/>
    </xf>
    <xf numFmtId="174" fontId="4" fillId="0" borderId="36" xfId="0" applyNumberFormat="1" applyFont="1" applyFill="1" applyBorder="1" applyAlignment="1">
      <alignment horizontal="center" vertical="center" wrapText="1"/>
    </xf>
    <xf numFmtId="0" fontId="0" fillId="3" borderId="1" xfId="0" applyNumberFormat="1" applyFill="1" applyBorder="1" applyAlignment="1">
      <alignment horizontal="center" wrapText="1"/>
    </xf>
    <xf numFmtId="174" fontId="4" fillId="0" borderId="23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left" vertical="center"/>
    </xf>
    <xf numFmtId="174" fontId="4" fillId="0" borderId="25" xfId="0" applyNumberFormat="1" applyFont="1" applyFill="1" applyBorder="1" applyAlignment="1">
      <alignment horizontal="center" vertical="center" wrapText="1"/>
    </xf>
    <xf numFmtId="0" fontId="6" fillId="3" borderId="27" xfId="0" applyNumberFormat="1" applyFont="1" applyFill="1" applyBorder="1" applyAlignment="1">
      <alignment wrapText="1"/>
    </xf>
    <xf numFmtId="0" fontId="7" fillId="0" borderId="1" xfId="0" applyFont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2" fillId="0" borderId="10" xfId="0" applyNumberFormat="1" applyFont="1" applyFill="1" applyBorder="1" applyAlignment="1">
      <alignment horizontal="right"/>
    </xf>
    <xf numFmtId="0" fontId="3" fillId="3" borderId="27" xfId="0" applyNumberFormat="1" applyFont="1" applyFill="1" applyBorder="1" applyAlignment="1">
      <alignment horizontal="center" vertical="center"/>
    </xf>
    <xf numFmtId="174" fontId="2" fillId="0" borderId="10" xfId="0" applyNumberFormat="1" applyFont="1" applyFill="1" applyBorder="1" applyAlignment="1">
      <alignment horizontal="right"/>
    </xf>
    <xf numFmtId="174" fontId="0" fillId="0" borderId="10" xfId="0" applyNumberFormat="1" applyFont="1" applyFill="1" applyBorder="1" applyAlignment="1">
      <alignment wrapText="1"/>
    </xf>
    <xf numFmtId="0" fontId="2" fillId="3" borderId="29" xfId="0" applyNumberFormat="1" applyFont="1" applyFill="1" applyBorder="1" applyAlignment="1">
      <alignment horizontal="center"/>
    </xf>
    <xf numFmtId="0" fontId="2" fillId="3" borderId="27" xfId="0" applyNumberFormat="1" applyFont="1" applyFill="1" applyBorder="1" applyAlignment="1">
      <alignment horizontal="center"/>
    </xf>
    <xf numFmtId="0" fontId="4" fillId="0" borderId="23" xfId="0" applyNumberFormat="1" applyFont="1" applyFill="1" applyBorder="1" applyAlignment="1">
      <alignment horizontal="left"/>
    </xf>
    <xf numFmtId="0" fontId="1" fillId="3" borderId="37" xfId="0" applyNumberFormat="1" applyFont="1" applyFill="1" applyBorder="1" applyAlignment="1">
      <alignment horizontal="center" vertical="center" wrapText="1"/>
    </xf>
    <xf numFmtId="0" fontId="4" fillId="0" borderId="11" xfId="0" applyNumberFormat="1" applyFont="1" applyFill="1" applyBorder="1" applyAlignment="1">
      <alignment horizontal="left"/>
    </xf>
    <xf numFmtId="174" fontId="4" fillId="0" borderId="38" xfId="0" applyNumberFormat="1" applyFont="1" applyFill="1" applyBorder="1" applyAlignment="1">
      <alignment horizontal="center" vertical="center" wrapText="1"/>
    </xf>
    <xf numFmtId="174" fontId="4" fillId="0" borderId="11" xfId="0" applyNumberFormat="1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right" vertical="top" wrapText="1"/>
    </xf>
    <xf numFmtId="174" fontId="4" fillId="0" borderId="3" xfId="0" applyNumberFormat="1" applyFont="1" applyFill="1" applyBorder="1" applyAlignment="1">
      <alignment horizontal="center" vertical="center" wrapText="1"/>
    </xf>
    <xf numFmtId="174" fontId="4" fillId="6" borderId="10" xfId="0" applyNumberFormat="1" applyFont="1" applyFill="1" applyBorder="1" applyAlignment="1">
      <alignment horizontal="center" vertical="center" wrapText="1"/>
    </xf>
    <xf numFmtId="0" fontId="4" fillId="6" borderId="10" xfId="0" applyNumberFormat="1" applyFont="1" applyFill="1" applyBorder="1" applyAlignment="1">
      <alignment horizontal="left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/>
    </xf>
    <xf numFmtId="174" fontId="4" fillId="0" borderId="13" xfId="0" applyNumberFormat="1" applyFont="1" applyFill="1" applyBorder="1" applyAlignment="1">
      <alignment horizontal="center" vertical="center" wrapText="1"/>
    </xf>
    <xf numFmtId="0" fontId="1" fillId="3" borderId="33" xfId="0" applyNumberFormat="1" applyFont="1" applyFill="1" applyBorder="1" applyAlignment="1">
      <alignment horizontal="center" vertical="center" wrapText="1"/>
    </xf>
    <xf numFmtId="174" fontId="4" fillId="7" borderId="1" xfId="0" applyNumberFormat="1" applyFont="1" applyFill="1" applyBorder="1" applyAlignment="1">
      <alignment horizontal="center" vertical="center" wrapText="1"/>
    </xf>
    <xf numFmtId="0" fontId="4" fillId="7" borderId="1" xfId="0" applyNumberFormat="1" applyFont="1" applyFill="1" applyBorder="1" applyAlignment="1">
      <alignment horizontal="left"/>
    </xf>
    <xf numFmtId="174" fontId="4" fillId="0" borderId="39" xfId="0" applyNumberFormat="1" applyFont="1" applyFill="1" applyBorder="1" applyAlignment="1">
      <alignment horizontal="center" vertical="center" wrapText="1"/>
    </xf>
    <xf numFmtId="174" fontId="4" fillId="4" borderId="1" xfId="0" applyNumberFormat="1" applyFont="1" applyFill="1" applyBorder="1" applyAlignment="1">
      <alignment horizontal="center" vertical="center" wrapText="1"/>
    </xf>
    <xf numFmtId="0" fontId="4" fillId="4" borderId="1" xfId="0" applyNumberFormat="1" applyFont="1" applyFill="1" applyBorder="1" applyAlignment="1">
      <alignment horizontal="left"/>
    </xf>
    <xf numFmtId="174" fontId="1" fillId="2" borderId="19" xfId="0" applyNumberFormat="1" applyFont="1" applyFill="1" applyBorder="1" applyAlignment="1">
      <alignment horizontal="center" vertical="center" wrapText="1"/>
    </xf>
    <xf numFmtId="0" fontId="2" fillId="2" borderId="19" xfId="0" applyNumberFormat="1" applyFont="1" applyFill="1" applyBorder="1" applyAlignment="1">
      <alignment horizontal="center" vertical="center" wrapText="1"/>
    </xf>
    <xf numFmtId="0" fontId="2" fillId="2" borderId="19" xfId="0" applyNumberFormat="1" applyFont="1" applyFill="1" applyBorder="1" applyAlignment="1">
      <alignment horizontal="center" vertical="center"/>
    </xf>
    <xf numFmtId="174" fontId="4" fillId="0" borderId="22" xfId="0" applyNumberFormat="1" applyFont="1" applyFill="1" applyBorder="1" applyAlignment="1">
      <alignment horizontal="center" vertical="center" wrapText="1"/>
    </xf>
    <xf numFmtId="174" fontId="4" fillId="0" borderId="40" xfId="0" applyNumberFormat="1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wrapText="1"/>
    </xf>
    <xf numFmtId="174" fontId="4" fillId="0" borderId="5" xfId="0" applyNumberFormat="1" applyFont="1" applyFill="1" applyBorder="1" applyAlignment="1">
      <alignment horizontal="center" vertical="center" wrapText="1"/>
    </xf>
    <xf numFmtId="0" fontId="1" fillId="3" borderId="32" xfId="0" applyNumberFormat="1" applyFont="1" applyFill="1" applyBorder="1" applyAlignment="1">
      <alignment horizontal="center" vertical="center" wrapText="1"/>
    </xf>
    <xf numFmtId="174" fontId="4" fillId="0" borderId="41" xfId="0" applyNumberFormat="1" applyFont="1" applyFill="1" applyBorder="1" applyAlignment="1">
      <alignment horizontal="center" vertical="center" wrapText="1"/>
    </xf>
    <xf numFmtId="0" fontId="1" fillId="3" borderId="42" xfId="0" applyNumberFormat="1" applyFont="1" applyFill="1" applyBorder="1" applyAlignment="1">
      <alignment horizontal="center" vertical="center" wrapText="1"/>
    </xf>
    <xf numFmtId="174" fontId="4" fillId="0" borderId="43" xfId="0" applyNumberFormat="1" applyFont="1" applyFill="1" applyBorder="1" applyAlignment="1">
      <alignment horizontal="center" vertical="center" wrapText="1"/>
    </xf>
    <xf numFmtId="174" fontId="2" fillId="2" borderId="1" xfId="0" applyNumberFormat="1" applyFont="1" applyFill="1" applyBorder="1" applyAlignment="1">
      <alignment horizontal="center" vertical="center" wrapText="1"/>
    </xf>
    <xf numFmtId="0" fontId="0" fillId="0" borderId="44" xfId="0" applyNumberFormat="1" applyFont="1" applyFill="1" applyBorder="1" applyAlignment="1">
      <alignment wrapText="1"/>
    </xf>
    <xf numFmtId="0" fontId="0" fillId="0" borderId="45" xfId="0" applyNumberFormat="1" applyFont="1" applyFill="1" applyBorder="1" applyAlignment="1">
      <alignment wrapText="1"/>
    </xf>
    <xf numFmtId="0" fontId="0" fillId="0" borderId="46" xfId="0" applyNumberFormat="1" applyFont="1" applyFill="1" applyBorder="1" applyAlignment="1">
      <alignment wrapText="1"/>
    </xf>
    <xf numFmtId="0" fontId="1" fillId="3" borderId="47" xfId="0" applyNumberFormat="1" applyFont="1" applyFill="1" applyBorder="1" applyAlignment="1">
      <alignment horizontal="center" vertical="center" wrapText="1"/>
    </xf>
    <xf numFmtId="0" fontId="0" fillId="0" borderId="11" xfId="0" applyNumberFormat="1" applyFont="1" applyFill="1" applyBorder="1" applyAlignment="1">
      <alignment wrapText="1"/>
    </xf>
    <xf numFmtId="0" fontId="0" fillId="0" borderId="13" xfId="0" applyNumberFormat="1" applyFont="1" applyFill="1" applyBorder="1" applyAlignment="1">
      <alignment wrapText="1"/>
    </xf>
    <xf numFmtId="0" fontId="0" fillId="0" borderId="3" xfId="0" applyBorder="1">
      <alignment vertical="center"/>
    </xf>
    <xf numFmtId="0" fontId="0" fillId="0" borderId="48" xfId="0" applyNumberFormat="1" applyFont="1" applyFill="1" applyBorder="1" applyAlignment="1">
      <alignment wrapText="1"/>
    </xf>
    <xf numFmtId="174" fontId="4" fillId="0" borderId="32" xfId="0" applyNumberFormat="1" applyFont="1" applyFill="1" applyBorder="1" applyAlignment="1">
      <alignment horizontal="center" vertical="center" wrapText="1"/>
    </xf>
    <xf numFmtId="0" fontId="1" fillId="3" borderId="25" xfId="0" applyNumberFormat="1" applyFont="1" applyFill="1" applyBorder="1" applyAlignment="1">
      <alignment horizontal="center" vertical="center" wrapText="1"/>
    </xf>
    <xf numFmtId="0" fontId="1" fillId="3" borderId="49" xfId="0" applyNumberFormat="1" applyFont="1" applyFill="1" applyBorder="1" applyAlignment="1">
      <alignment horizontal="center" vertical="center" wrapText="1"/>
    </xf>
    <xf numFmtId="0" fontId="1" fillId="3" borderId="50" xfId="0" applyNumberFormat="1" applyFont="1" applyFill="1" applyBorder="1" applyAlignment="1">
      <alignment horizontal="center" vertical="center" wrapText="1"/>
    </xf>
    <xf numFmtId="0" fontId="1" fillId="3" borderId="51" xfId="0" applyNumberFormat="1" applyFont="1" applyFill="1" applyBorder="1" applyAlignment="1">
      <alignment horizontal="center" vertical="center" wrapText="1"/>
    </xf>
    <xf numFmtId="0" fontId="1" fillId="3" borderId="52" xfId="0" applyNumberFormat="1" applyFont="1" applyFill="1" applyBorder="1" applyAlignment="1">
      <alignment horizontal="center" vertical="center" wrapText="1"/>
    </xf>
    <xf numFmtId="174" fontId="1" fillId="2" borderId="23" xfId="0" applyNumberFormat="1" applyFont="1" applyFill="1" applyBorder="1" applyAlignment="1">
      <alignment horizontal="center" vertical="center" wrapText="1"/>
    </xf>
    <xf numFmtId="0" fontId="2" fillId="2" borderId="23" xfId="0" applyNumberFormat="1" applyFont="1" applyFill="1" applyBorder="1" applyAlignment="1">
      <alignment horizontal="center" vertical="center" wrapText="1"/>
    </xf>
    <xf numFmtId="0" fontId="2" fillId="2" borderId="23" xfId="0" applyNumberFormat="1" applyFont="1" applyFill="1" applyBorder="1" applyAlignment="1">
      <alignment horizontal="center" vertical="center"/>
    </xf>
    <xf numFmtId="174" fontId="1" fillId="2" borderId="22" xfId="0" applyNumberFormat="1" applyFont="1" applyFill="1" applyBorder="1" applyAlignment="1">
      <alignment horizontal="center" vertical="center" wrapText="1"/>
    </xf>
    <xf numFmtId="0" fontId="1" fillId="3" borderId="53" xfId="0" applyNumberFormat="1" applyFont="1" applyFill="1" applyBorder="1" applyAlignment="1">
      <alignment horizontal="center" vertical="center" wrapText="1"/>
    </xf>
    <xf numFmtId="0" fontId="1" fillId="3" borderId="54" xfId="0" applyNumberFormat="1" applyFont="1" applyFill="1" applyBorder="1" applyAlignment="1">
      <alignment horizontal="center" vertical="center" wrapText="1"/>
    </xf>
    <xf numFmtId="0" fontId="1" fillId="3" borderId="40" xfId="0" applyNumberFormat="1" applyFont="1" applyFill="1" applyBorder="1" applyAlignment="1">
      <alignment horizontal="center" vertical="center" wrapText="1"/>
    </xf>
    <xf numFmtId="174" fontId="1" fillId="2" borderId="36" xfId="0" applyNumberFormat="1" applyFont="1" applyFill="1" applyBorder="1" applyAlignment="1">
      <alignment horizontal="center" vertical="center" wrapText="1"/>
    </xf>
    <xf numFmtId="0" fontId="1" fillId="3" borderId="55" xfId="0" applyNumberFormat="1" applyFont="1" applyFill="1" applyBorder="1" applyAlignment="1">
      <alignment horizontal="center" vertical="center" wrapText="1"/>
    </xf>
    <xf numFmtId="174" fontId="1" fillId="2" borderId="40" xfId="0" applyNumberFormat="1" applyFont="1" applyFill="1" applyBorder="1" applyAlignment="1">
      <alignment horizontal="center" vertical="center" wrapText="1"/>
    </xf>
    <xf numFmtId="174" fontId="1" fillId="2" borderId="15" xfId="0" applyNumberFormat="1" applyFont="1" applyFill="1" applyBorder="1" applyAlignment="1">
      <alignment horizontal="center" vertical="center" wrapText="1"/>
    </xf>
    <xf numFmtId="174" fontId="4" fillId="4" borderId="36" xfId="0" applyNumberFormat="1" applyFont="1" applyFill="1" applyBorder="1" applyAlignment="1">
      <alignment horizontal="center" vertical="center" wrapText="1"/>
    </xf>
    <xf numFmtId="174" fontId="4" fillId="6" borderId="34" xfId="0" applyNumberFormat="1" applyFont="1" applyFill="1" applyBorder="1" applyAlignment="1">
      <alignment horizontal="center" vertical="center" wrapText="1"/>
    </xf>
    <xf numFmtId="174" fontId="4" fillId="4" borderId="40" xfId="0" applyNumberFormat="1" applyFont="1" applyFill="1" applyBorder="1" applyAlignment="1">
      <alignment horizontal="center" vertical="center" wrapText="1"/>
    </xf>
    <xf numFmtId="174" fontId="1" fillId="2" borderId="34" xfId="0" applyNumberFormat="1" applyFont="1" applyFill="1" applyBorder="1" applyAlignment="1">
      <alignment horizontal="center" vertical="center" wrapText="1"/>
    </xf>
    <xf numFmtId="0" fontId="0" fillId="0" borderId="56" xfId="0" applyNumberFormat="1" applyFont="1" applyFill="1" applyBorder="1" applyAlignment="1">
      <alignment wrapText="1"/>
    </xf>
    <xf numFmtId="0" fontId="0" fillId="0" borderId="23" xfId="0" applyNumberFormat="1" applyFont="1" applyFill="1" applyBorder="1" applyAlignment="1">
      <alignment wrapText="1"/>
    </xf>
    <xf numFmtId="0" fontId="1" fillId="3" borderId="41" xfId="0" applyNumberFormat="1" applyFont="1" applyFill="1" applyBorder="1" applyAlignment="1">
      <alignment horizontal="center" vertical="center" wrapText="1"/>
    </xf>
    <xf numFmtId="174" fontId="12" fillId="0" borderId="40" xfId="0" applyNumberFormat="1" applyFont="1" applyFill="1" applyBorder="1" applyAlignment="1">
      <alignment horizontal="center" vertical="center" wrapText="1"/>
    </xf>
    <xf numFmtId="174" fontId="13" fillId="0" borderId="1" xfId="0" applyNumberFormat="1" applyFont="1" applyFill="1" applyBorder="1" applyAlignment="1">
      <alignment wrapText="1"/>
    </xf>
    <xf numFmtId="174" fontId="12" fillId="0" borderId="15" xfId="0" applyNumberFormat="1" applyFont="1" applyFill="1" applyBorder="1" applyAlignment="1">
      <alignment horizontal="center" vertical="center" wrapText="1"/>
    </xf>
    <xf numFmtId="174" fontId="12" fillId="0" borderId="1" xfId="0" applyNumberFormat="1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right"/>
    </xf>
    <xf numFmtId="174" fontId="11" fillId="0" borderId="1" xfId="0" applyNumberFormat="1" applyFont="1" applyFill="1" applyBorder="1" applyAlignment="1">
      <alignment horizontal="right"/>
    </xf>
    <xf numFmtId="174" fontId="14" fillId="0" borderId="1" xfId="0" applyNumberFormat="1" applyFont="1" applyFill="1" applyBorder="1" applyAlignment="1">
      <alignment wrapText="1"/>
    </xf>
    <xf numFmtId="0" fontId="11" fillId="0" borderId="9" xfId="0" applyNumberFormat="1" applyFont="1" applyFill="1" applyBorder="1" applyAlignment="1">
      <alignment horizontal="right"/>
    </xf>
    <xf numFmtId="0" fontId="11" fillId="0" borderId="5" xfId="0" applyNumberFormat="1" applyFont="1" applyFill="1" applyBorder="1" applyAlignment="1">
      <alignment horizontal="right"/>
    </xf>
    <xf numFmtId="174" fontId="15" fillId="0" borderId="17" xfId="0" applyNumberFormat="1" applyFont="1" applyFill="1" applyBorder="1" applyAlignment="1">
      <alignment horizontal="center" vertical="center" wrapText="1"/>
    </xf>
    <xf numFmtId="174" fontId="15" fillId="0" borderId="18" xfId="0" applyNumberFormat="1" applyFont="1" applyFill="1" applyBorder="1" applyAlignment="1">
      <alignment horizontal="center" vertical="center" wrapText="1"/>
    </xf>
    <xf numFmtId="174" fontId="15" fillId="0" borderId="35" xfId="0" applyNumberFormat="1" applyFont="1" applyFill="1" applyBorder="1" applyAlignment="1">
      <alignment horizontal="center" vertical="center" wrapText="1"/>
    </xf>
    <xf numFmtId="0" fontId="0" fillId="0" borderId="29" xfId="0" applyNumberFormat="1" applyFont="1" applyFill="1" applyBorder="1" applyAlignment="1">
      <alignment wrapText="1"/>
    </xf>
    <xf numFmtId="0" fontId="0" fillId="0" borderId="17" xfId="0" applyNumberFormat="1" applyFont="1" applyFill="1" applyBorder="1" applyAlignment="1">
      <alignment wrapText="1"/>
    </xf>
    <xf numFmtId="0" fontId="0" fillId="0" borderId="57" xfId="0" applyNumberFormat="1" applyFont="1" applyFill="1" applyBorder="1" applyAlignment="1">
      <alignment wrapText="1"/>
    </xf>
    <xf numFmtId="174" fontId="4" fillId="0" borderId="27" xfId="0" applyNumberFormat="1" applyFont="1" applyFill="1" applyBorder="1" applyAlignment="1">
      <alignment horizontal="center" vertical="center" wrapText="1"/>
    </xf>
    <xf numFmtId="0" fontId="0" fillId="0" borderId="15" xfId="0" applyNumberFormat="1" applyFont="1" applyFill="1" applyBorder="1" applyAlignment="1">
      <alignment wrapText="1"/>
    </xf>
    <xf numFmtId="0" fontId="1" fillId="3" borderId="35" xfId="0" applyNumberFormat="1" applyFont="1" applyFill="1" applyBorder="1" applyAlignment="1">
      <alignment horizontal="center" vertical="center" wrapText="1"/>
    </xf>
    <xf numFmtId="174" fontId="12" fillId="0" borderId="19" xfId="0" applyNumberFormat="1" applyFont="1" applyFill="1" applyBorder="1" applyAlignment="1">
      <alignment horizontal="center" vertical="center" wrapText="1"/>
    </xf>
    <xf numFmtId="0" fontId="1" fillId="3" borderId="10" xfId="0" applyNumberFormat="1" applyFont="1" applyFill="1" applyBorder="1" applyAlignment="1">
      <alignment vertical="center" wrapText="1"/>
    </xf>
    <xf numFmtId="174" fontId="4" fillId="0" borderId="10" xfId="0" applyNumberFormat="1" applyFont="1" applyFill="1" applyBorder="1" applyAlignment="1">
      <alignment vertical="center" wrapText="1"/>
    </xf>
    <xf numFmtId="0" fontId="4" fillId="0" borderId="10" xfId="0" applyNumberFormat="1" applyFont="1" applyFill="1" applyBorder="1" applyAlignment="1">
      <alignment vertical="center"/>
    </xf>
    <xf numFmtId="0" fontId="1" fillId="3" borderId="1" xfId="0" applyNumberFormat="1" applyFont="1" applyFill="1" applyBorder="1" applyAlignment="1">
      <alignment vertical="center" wrapText="1"/>
    </xf>
    <xf numFmtId="174" fontId="4" fillId="0" borderId="1" xfId="0" applyNumberFormat="1" applyFont="1" applyFill="1" applyBorder="1" applyAlignment="1">
      <alignment vertical="center" wrapText="1"/>
    </xf>
    <xf numFmtId="0" fontId="4" fillId="0" borderId="1" xfId="0" applyNumberFormat="1" applyFont="1" applyFill="1" applyBorder="1" applyAlignment="1">
      <alignment vertical="center"/>
    </xf>
    <xf numFmtId="0" fontId="4" fillId="0" borderId="1" xfId="0" applyNumberFormat="1" applyFont="1" applyFill="1" applyBorder="1" applyAlignment="1">
      <alignment vertical="center" wrapText="1"/>
    </xf>
    <xf numFmtId="174" fontId="4" fillId="0" borderId="4" xfId="0" applyNumberFormat="1" applyFont="1" applyFill="1" applyBorder="1" applyAlignment="1">
      <alignment vertical="center" wrapText="1"/>
    </xf>
    <xf numFmtId="0" fontId="4" fillId="0" borderId="1" xfId="0" applyNumberFormat="1" applyFont="1" applyFill="1" applyBorder="1" applyAlignment="1"/>
    <xf numFmtId="172" fontId="1" fillId="2" borderId="2" xfId="0" applyNumberFormat="1" applyFont="1" applyFill="1" applyBorder="1" applyAlignment="1"/>
    <xf numFmtId="174" fontId="1" fillId="2" borderId="0" xfId="0" applyNumberFormat="1" applyFont="1" applyFill="1" applyBorder="1" applyAlignment="1">
      <alignment horizontal="center" vertical="center" wrapText="1"/>
    </xf>
    <xf numFmtId="174" fontId="1" fillId="2" borderId="16" xfId="0" applyNumberFormat="1" applyFont="1" applyFill="1" applyBorder="1" applyAlignment="1">
      <alignment horizontal="center" vertical="center" wrapText="1"/>
    </xf>
    <xf numFmtId="172" fontId="1" fillId="2" borderId="32" xfId="0" applyNumberFormat="1" applyFont="1" applyFill="1" applyBorder="1" applyAlignment="1"/>
    <xf numFmtId="0" fontId="1" fillId="2" borderId="58" xfId="0" applyNumberFormat="1" applyFont="1" applyFill="1" applyBorder="1" applyAlignment="1">
      <alignment horizontal="left"/>
    </xf>
    <xf numFmtId="174" fontId="1" fillId="2" borderId="20" xfId="0" applyNumberFormat="1" applyFont="1" applyFill="1" applyBorder="1" applyAlignment="1">
      <alignment horizontal="center" vertical="center" wrapText="1"/>
    </xf>
    <xf numFmtId="0" fontId="2" fillId="2" borderId="20" xfId="0" applyNumberFormat="1" applyFont="1" applyFill="1" applyBorder="1" applyAlignment="1">
      <alignment horizontal="center" vertical="center" wrapText="1"/>
    </xf>
    <xf numFmtId="0" fontId="2" fillId="2" borderId="20" xfId="0" applyNumberFormat="1" applyFont="1" applyFill="1" applyBorder="1" applyAlignment="1">
      <alignment horizontal="center" vertical="center"/>
    </xf>
    <xf numFmtId="174" fontId="1" fillId="2" borderId="21" xfId="0" applyNumberFormat="1" applyFont="1" applyFill="1" applyBorder="1" applyAlignment="1">
      <alignment horizontal="center" vertical="center" wrapText="1"/>
    </xf>
    <xf numFmtId="174" fontId="12" fillId="0" borderId="36" xfId="0" applyNumberFormat="1" applyFont="1" applyFill="1" applyBorder="1" applyAlignment="1">
      <alignment horizontal="center" vertical="center" wrapText="1"/>
    </xf>
    <xf numFmtId="0" fontId="3" fillId="3" borderId="17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>
      <alignment horizontal="center" vertical="center" wrapText="1"/>
    </xf>
    <xf numFmtId="174" fontId="1" fillId="0" borderId="0" xfId="0" applyNumberFormat="1" applyFont="1" applyFill="1" applyBorder="1" applyAlignment="1">
      <alignment horizontal="center" vertical="center" wrapText="1"/>
    </xf>
    <xf numFmtId="0" fontId="2" fillId="0" borderId="3" xfId="0" applyNumberFormat="1" applyFont="1" applyFill="1" applyBorder="1" applyAlignment="1">
      <alignment horizontal="center" vertical="center" wrapText="1"/>
    </xf>
    <xf numFmtId="174" fontId="1" fillId="0" borderId="19" xfId="0" applyNumberFormat="1" applyFont="1" applyFill="1" applyBorder="1" applyAlignment="1">
      <alignment horizontal="center" vertical="center" wrapText="1"/>
    </xf>
    <xf numFmtId="0" fontId="2" fillId="0" borderId="19" xfId="0" applyNumberFormat="1" applyFont="1" applyFill="1" applyBorder="1" applyAlignment="1">
      <alignment horizontal="center" vertical="center"/>
    </xf>
    <xf numFmtId="0" fontId="2" fillId="0" borderId="19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 wrapText="1"/>
    </xf>
    <xf numFmtId="0" fontId="1" fillId="3" borderId="59" xfId="0" applyNumberFormat="1" applyFont="1" applyFill="1" applyBorder="1" applyAlignment="1">
      <alignment horizontal="center" vertical="center" wrapText="1"/>
    </xf>
    <xf numFmtId="174" fontId="4" fillId="8" borderId="1" xfId="0" applyNumberFormat="1" applyFont="1" applyFill="1" applyBorder="1" applyAlignment="1">
      <alignment horizontal="center" vertical="center" wrapText="1"/>
    </xf>
    <xf numFmtId="0" fontId="4" fillId="8" borderId="1" xfId="0" applyNumberFormat="1" applyFont="1" applyFill="1" applyBorder="1" applyAlignment="1">
      <alignment horizontal="center" vertical="center"/>
    </xf>
    <xf numFmtId="174" fontId="4" fillId="8" borderId="1" xfId="0" applyNumberFormat="1" applyFont="1" applyFill="1" applyBorder="1" applyAlignment="1">
      <alignment horizontal="center" vertical="center"/>
    </xf>
    <xf numFmtId="0" fontId="4" fillId="8" borderId="1" xfId="0" applyNumberFormat="1" applyFont="1" applyFill="1" applyBorder="1" applyAlignment="1">
      <alignment vertical="center" wrapText="1"/>
    </xf>
    <xf numFmtId="174" fontId="4" fillId="8" borderId="12" xfId="0" applyNumberFormat="1" applyFont="1" applyFill="1" applyBorder="1" applyAlignment="1">
      <alignment horizontal="center" vertical="center" wrapText="1"/>
    </xf>
    <xf numFmtId="174" fontId="4" fillId="8" borderId="15" xfId="0" applyNumberFormat="1" applyFont="1" applyFill="1" applyBorder="1" applyAlignment="1">
      <alignment horizontal="center" vertical="center" wrapText="1"/>
    </xf>
    <xf numFmtId="174" fontId="4" fillId="8" borderId="14" xfId="0" applyNumberFormat="1" applyFont="1" applyFill="1" applyBorder="1" applyAlignment="1">
      <alignment horizontal="center" vertical="center" wrapText="1"/>
    </xf>
    <xf numFmtId="0" fontId="0" fillId="0" borderId="60" xfId="0" applyBorder="1" applyAlignment="1">
      <alignment horizontal="center" vertical="center"/>
    </xf>
    <xf numFmtId="2" fontId="4" fillId="0" borderId="1" xfId="0" applyNumberFormat="1" applyFont="1" applyFill="1" applyBorder="1" applyAlignment="1">
      <alignment horizontal="center" vertical="center" wrapText="1"/>
    </xf>
    <xf numFmtId="2" fontId="0" fillId="0" borderId="28" xfId="0" applyNumberFormat="1" applyBorder="1">
      <alignment vertical="center"/>
    </xf>
    <xf numFmtId="2" fontId="0" fillId="0" borderId="41" xfId="0" applyNumberFormat="1" applyFill="1" applyBorder="1">
      <alignment vertical="center"/>
    </xf>
    <xf numFmtId="0" fontId="0" fillId="0" borderId="28" xfId="0" applyBorder="1">
      <alignment vertical="center"/>
    </xf>
    <xf numFmtId="174" fontId="0" fillId="0" borderId="28" xfId="0" applyNumberFormat="1" applyBorder="1">
      <alignment vertical="center"/>
    </xf>
    <xf numFmtId="0" fontId="0" fillId="0" borderId="43" xfId="0" applyBorder="1">
      <alignment vertical="center"/>
    </xf>
    <xf numFmtId="0" fontId="0" fillId="0" borderId="10" xfId="0" applyNumberFormat="1" applyFont="1" applyFill="1" applyBorder="1" applyAlignment="1">
      <alignment wrapText="1"/>
    </xf>
    <xf numFmtId="0" fontId="6" fillId="3" borderId="1" xfId="0" applyFont="1" applyFill="1" applyBorder="1" applyAlignment="1">
      <alignment vertical="center"/>
    </xf>
    <xf numFmtId="0" fontId="7" fillId="0" borderId="1" xfId="0" applyFont="1" applyBorder="1" applyAlignment="1">
      <alignment vertical="center"/>
    </xf>
    <xf numFmtId="0" fontId="0" fillId="0" borderId="40" xfId="0" applyNumberFormat="1" applyFont="1" applyFill="1" applyBorder="1" applyAlignment="1">
      <alignment wrapText="1"/>
    </xf>
    <xf numFmtId="0" fontId="4" fillId="0" borderId="10" xfId="0" applyNumberFormat="1" applyFont="1" applyFill="1" applyBorder="1" applyAlignment="1"/>
    <xf numFmtId="0" fontId="4" fillId="0" borderId="10" xfId="0" applyNumberFormat="1" applyFont="1" applyFill="1" applyBorder="1" applyAlignment="1">
      <alignment horizontal="center"/>
    </xf>
    <xf numFmtId="0" fontId="1" fillId="3" borderId="4" xfId="0" applyNumberFormat="1" applyFont="1" applyFill="1" applyBorder="1" applyAlignment="1">
      <alignment vertical="center" wrapText="1"/>
    </xf>
    <xf numFmtId="0" fontId="4" fillId="0" borderId="4" xfId="0" applyNumberFormat="1" applyFont="1" applyFill="1" applyBorder="1" applyAlignment="1">
      <alignment vertical="center"/>
    </xf>
    <xf numFmtId="174" fontId="4" fillId="8" borderId="18" xfId="0" applyNumberFormat="1" applyFont="1" applyFill="1" applyBorder="1" applyAlignment="1">
      <alignment horizontal="center" vertical="center" wrapText="1"/>
    </xf>
    <xf numFmtId="0" fontId="4" fillId="0" borderId="4" xfId="0" applyNumberFormat="1" applyFont="1" applyFill="1" applyBorder="1" applyAlignment="1">
      <alignment horizontal="center"/>
    </xf>
    <xf numFmtId="0" fontId="1" fillId="3" borderId="2" xfId="0" applyNumberFormat="1" applyFont="1" applyFill="1" applyBorder="1" applyAlignment="1">
      <alignment horizontal="center" vertical="center" wrapText="1"/>
    </xf>
    <xf numFmtId="0" fontId="1" fillId="3" borderId="19" xfId="0" applyNumberFormat="1" applyFont="1" applyFill="1" applyBorder="1" applyAlignment="1">
      <alignment vertical="center" wrapText="1"/>
    </xf>
    <xf numFmtId="174" fontId="4" fillId="0" borderId="19" xfId="0" applyNumberFormat="1" applyFont="1" applyFill="1" applyBorder="1" applyAlignment="1">
      <alignment vertical="center" wrapText="1"/>
    </xf>
    <xf numFmtId="0" fontId="4" fillId="0" borderId="19" xfId="0" applyNumberFormat="1" applyFont="1" applyFill="1" applyBorder="1" applyAlignment="1">
      <alignment vertical="center"/>
    </xf>
    <xf numFmtId="0" fontId="4" fillId="0" borderId="19" xfId="0" applyNumberFormat="1" applyFont="1" applyFill="1" applyBorder="1" applyAlignment="1">
      <alignment horizontal="center"/>
    </xf>
    <xf numFmtId="2" fontId="0" fillId="0" borderId="39" xfId="0" applyNumberFormat="1" applyFill="1" applyBorder="1">
      <alignment vertical="center"/>
    </xf>
    <xf numFmtId="0" fontId="4" fillId="0" borderId="4" xfId="0" applyNumberFormat="1" applyFont="1" applyFill="1" applyBorder="1" applyAlignment="1"/>
    <xf numFmtId="2" fontId="0" fillId="0" borderId="39" xfId="0" applyNumberFormat="1" applyFill="1" applyBorder="1" applyAlignment="1">
      <alignment horizontal="center" vertical="center"/>
    </xf>
    <xf numFmtId="174" fontId="4" fillId="0" borderId="30" xfId="0" applyNumberFormat="1" applyFont="1" applyFill="1" applyBorder="1" applyAlignment="1">
      <alignment horizontal="center" vertical="center" wrapText="1"/>
    </xf>
    <xf numFmtId="0" fontId="4" fillId="0" borderId="19" xfId="0" applyNumberFormat="1" applyFont="1" applyFill="1" applyBorder="1" applyAlignment="1">
      <alignment horizontal="left" vertical="center"/>
    </xf>
    <xf numFmtId="0" fontId="4" fillId="0" borderId="20" xfId="0" applyNumberFormat="1" applyFont="1" applyFill="1" applyBorder="1" applyAlignment="1">
      <alignment horizontal="center"/>
    </xf>
    <xf numFmtId="174" fontId="4" fillId="0" borderId="59" xfId="0" applyNumberFormat="1" applyFont="1" applyFill="1" applyBorder="1" applyAlignment="1">
      <alignment horizontal="center" vertical="center" wrapText="1"/>
    </xf>
    <xf numFmtId="0" fontId="1" fillId="3" borderId="61" xfId="0" applyNumberFormat="1" applyFont="1" applyFill="1" applyBorder="1" applyAlignment="1">
      <alignment horizontal="center" vertical="center" wrapText="1"/>
    </xf>
    <xf numFmtId="0" fontId="4" fillId="0" borderId="47" xfId="0" applyNumberFormat="1" applyFont="1" applyFill="1" applyBorder="1" applyAlignment="1">
      <alignment horizontal="center"/>
    </xf>
    <xf numFmtId="174" fontId="4" fillId="8" borderId="34" xfId="0" applyNumberFormat="1" applyFont="1" applyFill="1" applyBorder="1" applyAlignment="1">
      <alignment horizontal="center" vertical="center" wrapText="1"/>
    </xf>
    <xf numFmtId="0" fontId="12" fillId="0" borderId="4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174" fontId="1" fillId="2" borderId="2" xfId="0" applyNumberFormat="1" applyFont="1" applyFill="1" applyBorder="1" applyAlignment="1">
      <alignment horizontal="center" vertical="center" wrapText="1"/>
    </xf>
    <xf numFmtId="2" fontId="1" fillId="4" borderId="1" xfId="0" applyNumberFormat="1" applyFont="1" applyFill="1" applyBorder="1" applyAlignment="1">
      <alignment horizontal="center"/>
    </xf>
    <xf numFmtId="0" fontId="1" fillId="3" borderId="62" xfId="0" applyNumberFormat="1" applyFont="1" applyFill="1" applyBorder="1" applyAlignment="1">
      <alignment horizontal="center" vertical="center" wrapText="1"/>
    </xf>
    <xf numFmtId="174" fontId="4" fillId="0" borderId="63" xfId="0" applyNumberFormat="1" applyFont="1" applyFill="1" applyBorder="1" applyAlignment="1">
      <alignment horizontal="center" vertical="center"/>
    </xf>
    <xf numFmtId="174" fontId="4" fillId="0" borderId="64" xfId="0" applyNumberFormat="1" applyFont="1" applyFill="1" applyBorder="1" applyAlignment="1">
      <alignment horizontal="center" vertical="center"/>
    </xf>
    <xf numFmtId="174" fontId="4" fillId="0" borderId="9" xfId="0" applyNumberFormat="1" applyFont="1" applyFill="1" applyBorder="1" applyAlignment="1">
      <alignment horizontal="center" vertical="center"/>
    </xf>
    <xf numFmtId="174" fontId="4" fillId="0" borderId="2" xfId="0" applyNumberFormat="1" applyFont="1" applyFill="1" applyBorder="1" applyAlignment="1">
      <alignment horizontal="center" vertical="center"/>
    </xf>
    <xf numFmtId="174" fontId="4" fillId="0" borderId="24" xfId="0" applyNumberFormat="1" applyFont="1" applyFill="1" applyBorder="1" applyAlignment="1">
      <alignment horizontal="center" vertical="center"/>
    </xf>
    <xf numFmtId="174" fontId="4" fillId="0" borderId="57" xfId="0" applyNumberFormat="1" applyFont="1" applyFill="1" applyBorder="1" applyAlignment="1">
      <alignment horizontal="center" vertical="center"/>
    </xf>
    <xf numFmtId="174" fontId="4" fillId="0" borderId="26" xfId="0" applyNumberFormat="1" applyFont="1" applyFill="1" applyBorder="1" applyAlignment="1">
      <alignment horizontal="center" vertical="center"/>
    </xf>
    <xf numFmtId="174" fontId="4" fillId="0" borderId="47" xfId="0" applyNumberFormat="1" applyFont="1" applyFill="1" applyBorder="1" applyAlignment="1">
      <alignment horizontal="center" vertical="center"/>
    </xf>
    <xf numFmtId="174" fontId="4" fillId="6" borderId="19" xfId="0" applyNumberFormat="1" applyFont="1" applyFill="1" applyBorder="1" applyAlignment="1">
      <alignment horizontal="center" vertical="center" wrapText="1"/>
    </xf>
    <xf numFmtId="0" fontId="4" fillId="6" borderId="19" xfId="0" applyNumberFormat="1" applyFont="1" applyFill="1" applyBorder="1" applyAlignment="1">
      <alignment horizontal="left"/>
    </xf>
    <xf numFmtId="0" fontId="4" fillId="6" borderId="19" xfId="0" applyNumberFormat="1" applyFont="1" applyFill="1" applyBorder="1" applyAlignment="1">
      <alignment horizontal="center" vertical="center"/>
    </xf>
    <xf numFmtId="174" fontId="4" fillId="6" borderId="19" xfId="0" applyNumberFormat="1" applyFont="1" applyFill="1" applyBorder="1" applyAlignment="1">
      <alignment horizontal="center" vertical="center"/>
    </xf>
    <xf numFmtId="174" fontId="4" fillId="4" borderId="9" xfId="0" applyNumberFormat="1" applyFont="1" applyFill="1" applyBorder="1" applyAlignment="1">
      <alignment horizontal="center" vertical="center"/>
    </xf>
    <xf numFmtId="174" fontId="4" fillId="6" borderId="63" xfId="0" applyNumberFormat="1" applyFont="1" applyFill="1" applyBorder="1" applyAlignment="1">
      <alignment horizontal="center" vertical="center"/>
    </xf>
    <xf numFmtId="174" fontId="1" fillId="2" borderId="3" xfId="0" applyNumberFormat="1" applyFont="1" applyFill="1" applyBorder="1" applyAlignment="1">
      <alignment horizontal="center" vertical="center" wrapText="1"/>
    </xf>
    <xf numFmtId="174" fontId="1" fillId="2" borderId="65" xfId="0" applyNumberFormat="1" applyFont="1" applyFill="1" applyBorder="1" applyAlignment="1">
      <alignment horizontal="center" vertical="center" wrapText="1"/>
    </xf>
    <xf numFmtId="0" fontId="0" fillId="0" borderId="34" xfId="0" applyNumberFormat="1" applyFont="1" applyFill="1" applyBorder="1" applyAlignment="1">
      <alignment wrapText="1"/>
    </xf>
    <xf numFmtId="174" fontId="4" fillId="6" borderId="12" xfId="0" applyNumberFormat="1" applyFont="1" applyFill="1" applyBorder="1" applyAlignment="1">
      <alignment horizontal="center" vertical="center" wrapText="1"/>
    </xf>
    <xf numFmtId="0" fontId="1" fillId="0" borderId="10" xfId="0" applyNumberFormat="1" applyFont="1" applyFill="1" applyBorder="1" applyAlignment="1">
      <alignment horizontal="center" vertical="center" wrapText="1"/>
    </xf>
    <xf numFmtId="0" fontId="3" fillId="0" borderId="10" xfId="0" applyNumberFormat="1" applyFont="1" applyFill="1" applyBorder="1" applyAlignment="1">
      <alignment horizontal="center" vertical="center"/>
    </xf>
    <xf numFmtId="174" fontId="4" fillId="4" borderId="15" xfId="0" applyNumberFormat="1" applyFont="1" applyFill="1" applyBorder="1" applyAlignment="1">
      <alignment horizontal="center" vertical="center" wrapText="1"/>
    </xf>
    <xf numFmtId="174" fontId="4" fillId="4" borderId="10" xfId="0" applyNumberFormat="1" applyFont="1" applyFill="1" applyBorder="1" applyAlignment="1">
      <alignment horizontal="center" vertical="center" wrapText="1"/>
    </xf>
    <xf numFmtId="0" fontId="4" fillId="4" borderId="10" xfId="0" applyNumberFormat="1" applyFont="1" applyFill="1" applyBorder="1" applyAlignment="1">
      <alignment horizontal="left"/>
    </xf>
    <xf numFmtId="0" fontId="4" fillId="4" borderId="10" xfId="0" applyNumberFormat="1" applyFont="1" applyFill="1" applyBorder="1" applyAlignment="1">
      <alignment horizontal="center" vertical="center"/>
    </xf>
    <xf numFmtId="174" fontId="4" fillId="4" borderId="24" xfId="0" applyNumberFormat="1" applyFont="1" applyFill="1" applyBorder="1" applyAlignment="1">
      <alignment horizontal="center" vertical="center"/>
    </xf>
    <xf numFmtId="174" fontId="4" fillId="4" borderId="34" xfId="0" applyNumberFormat="1" applyFont="1" applyFill="1" applyBorder="1" applyAlignment="1">
      <alignment horizontal="center" vertical="center" wrapText="1"/>
    </xf>
    <xf numFmtId="0" fontId="1" fillId="3" borderId="51" xfId="0" applyNumberFormat="1" applyFont="1" applyFill="1" applyBorder="1" applyAlignment="1">
      <alignment vertical="center" wrapText="1"/>
    </xf>
    <xf numFmtId="0" fontId="9" fillId="0" borderId="10" xfId="0" applyNumberFormat="1" applyFont="1" applyFill="1" applyBorder="1" applyAlignment="1">
      <alignment horizontal="center" vertical="center" wrapText="1"/>
    </xf>
    <xf numFmtId="0" fontId="10" fillId="0" borderId="10" xfId="0" applyNumberFormat="1" applyFont="1" applyFill="1" applyBorder="1" applyAlignment="1">
      <alignment horizontal="center" vertical="center"/>
    </xf>
    <xf numFmtId="0" fontId="1" fillId="3" borderId="20" xfId="0" applyNumberFormat="1" applyFont="1" applyFill="1" applyBorder="1" applyAlignment="1">
      <alignment horizontal="center" vertical="center"/>
    </xf>
    <xf numFmtId="0" fontId="1" fillId="3" borderId="4" xfId="0" applyNumberFormat="1" applyFont="1" applyFill="1" applyBorder="1" applyAlignment="1">
      <alignment horizontal="center" vertical="center"/>
    </xf>
    <xf numFmtId="0" fontId="1" fillId="3" borderId="1" xfId="0" applyNumberFormat="1" applyFont="1" applyFill="1" applyBorder="1" applyAlignment="1">
      <alignment horizontal="center" vertical="center"/>
    </xf>
    <xf numFmtId="0" fontId="1" fillId="3" borderId="17" xfId="0" applyNumberFormat="1" applyFont="1" applyFill="1" applyBorder="1" applyAlignment="1">
      <alignment horizontal="center" vertical="center"/>
    </xf>
    <xf numFmtId="174" fontId="4" fillId="0" borderId="66" xfId="0" applyNumberFormat="1" applyFont="1" applyFill="1" applyBorder="1" applyAlignment="1">
      <alignment horizontal="center" vertical="center" wrapText="1"/>
    </xf>
    <xf numFmtId="174" fontId="4" fillId="0" borderId="67" xfId="0" applyNumberFormat="1" applyFont="1" applyFill="1" applyBorder="1" applyAlignment="1">
      <alignment horizontal="center" vertical="center" wrapText="1"/>
    </xf>
    <xf numFmtId="174" fontId="1" fillId="2" borderId="42" xfId="0" applyNumberFormat="1" applyFont="1" applyFill="1" applyBorder="1" applyAlignment="1">
      <alignment horizontal="center" vertical="center" wrapText="1"/>
    </xf>
    <xf numFmtId="0" fontId="14" fillId="0" borderId="29" xfId="0" applyNumberFormat="1" applyFont="1" applyFill="1" applyBorder="1" applyAlignment="1">
      <alignment wrapText="1"/>
    </xf>
    <xf numFmtId="0" fontId="14" fillId="0" borderId="17" xfId="0" applyNumberFormat="1" applyFont="1" applyFill="1" applyBorder="1" applyAlignment="1">
      <alignment wrapText="1"/>
    </xf>
    <xf numFmtId="0" fontId="1" fillId="3" borderId="68" xfId="0" applyNumberFormat="1" applyFont="1" applyFill="1" applyBorder="1" applyAlignment="1">
      <alignment horizontal="center" vertical="center" wrapText="1"/>
    </xf>
    <xf numFmtId="0" fontId="1" fillId="3" borderId="23" xfId="0" applyNumberFormat="1" applyFont="1" applyFill="1" applyBorder="1" applyAlignment="1">
      <alignment horizontal="center" vertical="center" wrapText="1"/>
    </xf>
    <xf numFmtId="0" fontId="1" fillId="3" borderId="22" xfId="0" applyNumberFormat="1" applyFont="1" applyFill="1" applyBorder="1" applyAlignment="1">
      <alignment horizontal="center" vertical="center" wrapText="1"/>
    </xf>
    <xf numFmtId="174" fontId="1" fillId="2" borderId="25" xfId="0" applyNumberFormat="1" applyFont="1" applyFill="1" applyBorder="1" applyAlignment="1">
      <alignment horizontal="center" vertical="center" wrapText="1"/>
    </xf>
    <xf numFmtId="174" fontId="1" fillId="2" borderId="37" xfId="0" applyNumberFormat="1" applyFont="1" applyFill="1" applyBorder="1" applyAlignment="1">
      <alignment horizontal="center" vertical="center" wrapText="1"/>
    </xf>
    <xf numFmtId="0" fontId="0" fillId="0" borderId="36" xfId="0" applyNumberFormat="1" applyFont="1" applyFill="1" applyBorder="1" applyAlignment="1">
      <alignment wrapText="1"/>
    </xf>
    <xf numFmtId="0" fontId="4" fillId="0" borderId="4" xfId="0" applyNumberFormat="1" applyFont="1" applyFill="1" applyBorder="1" applyAlignment="1">
      <alignment horizontal="left" vertical="center" wrapText="1"/>
    </xf>
    <xf numFmtId="174" fontId="4" fillId="8" borderId="16" xfId="0" applyNumberFormat="1" applyFont="1" applyFill="1" applyBorder="1" applyAlignment="1">
      <alignment horizontal="center" vertical="center" wrapText="1"/>
    </xf>
    <xf numFmtId="0" fontId="4" fillId="8" borderId="17" xfId="0" applyNumberFormat="1" applyFont="1" applyFill="1" applyBorder="1" applyAlignment="1">
      <alignment horizontal="center" vertical="center"/>
    </xf>
    <xf numFmtId="174" fontId="4" fillId="8" borderId="17" xfId="0" applyNumberFormat="1" applyFont="1" applyFill="1" applyBorder="1" applyAlignment="1">
      <alignment horizontal="center" vertical="center"/>
    </xf>
    <xf numFmtId="174" fontId="4" fillId="8" borderId="17" xfId="0" applyNumberFormat="1" applyFont="1" applyFill="1" applyBorder="1" applyAlignment="1">
      <alignment horizontal="center" vertical="center" wrapText="1"/>
    </xf>
    <xf numFmtId="0" fontId="1" fillId="3" borderId="65" xfId="0" applyNumberFormat="1" applyFont="1" applyFill="1" applyBorder="1" applyAlignment="1">
      <alignment horizontal="center" vertical="center" wrapText="1"/>
    </xf>
    <xf numFmtId="174" fontId="4" fillId="0" borderId="37" xfId="0" applyNumberFormat="1" applyFont="1" applyFill="1" applyBorder="1" applyAlignment="1">
      <alignment horizontal="center" vertical="center" wrapText="1"/>
    </xf>
    <xf numFmtId="0" fontId="1" fillId="3" borderId="0" xfId="0" applyNumberFormat="1" applyFont="1" applyFill="1" applyBorder="1" applyAlignment="1">
      <alignment horizontal="center" vertical="center" wrapText="1"/>
    </xf>
    <xf numFmtId="0" fontId="1" fillId="3" borderId="69" xfId="0" applyNumberFormat="1" applyFont="1" applyFill="1" applyBorder="1" applyAlignment="1">
      <alignment horizontal="center" vertical="center" wrapText="1"/>
    </xf>
    <xf numFmtId="0" fontId="4" fillId="8" borderId="17" xfId="0" applyNumberFormat="1" applyFont="1" applyFill="1" applyBorder="1" applyAlignment="1">
      <alignment horizontal="left"/>
    </xf>
    <xf numFmtId="0" fontId="1" fillId="3" borderId="36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wrapText="1"/>
    </xf>
    <xf numFmtId="0" fontId="4" fillId="0" borderId="10" xfId="0" applyNumberFormat="1" applyFont="1" applyFill="1" applyBorder="1" applyAlignment="1">
      <alignment vertical="center" wrapText="1"/>
    </xf>
    <xf numFmtId="0" fontId="4" fillId="0" borderId="19" xfId="0" applyNumberFormat="1" applyFont="1" applyFill="1" applyBorder="1" applyAlignment="1"/>
    <xf numFmtId="0" fontId="1" fillId="3" borderId="50" xfId="0" applyNumberFormat="1" applyFont="1" applyFill="1" applyBorder="1" applyAlignment="1">
      <alignment vertical="center" wrapText="1"/>
    </xf>
    <xf numFmtId="0" fontId="4" fillId="0" borderId="10" xfId="0" applyNumberFormat="1" applyFont="1" applyFill="1" applyBorder="1" applyAlignment="1">
      <alignment horizontal="left" vertical="center"/>
    </xf>
    <xf numFmtId="0" fontId="4" fillId="0" borderId="4" xfId="0" applyNumberFormat="1" applyFont="1" applyFill="1" applyBorder="1" applyAlignment="1">
      <alignment vertical="center" wrapText="1"/>
    </xf>
    <xf numFmtId="0" fontId="4" fillId="0" borderId="17" xfId="0" applyNumberFormat="1" applyFont="1" applyFill="1" applyBorder="1" applyAlignment="1"/>
    <xf numFmtId="0" fontId="4" fillId="0" borderId="23" xfId="0" applyNumberFormat="1" applyFont="1" applyFill="1" applyBorder="1" applyAlignment="1">
      <alignment horizontal="center"/>
    </xf>
    <xf numFmtId="0" fontId="4" fillId="0" borderId="10" xfId="0" applyNumberFormat="1" applyFont="1" applyFill="1" applyBorder="1" applyAlignment="1">
      <alignment horizontal="center" vertical="center" wrapText="1"/>
    </xf>
    <xf numFmtId="174" fontId="1" fillId="2" borderId="13" xfId="0" applyNumberFormat="1" applyFont="1" applyFill="1" applyBorder="1" applyAlignment="1">
      <alignment horizontal="center" vertical="center" wrapText="1"/>
    </xf>
    <xf numFmtId="0" fontId="2" fillId="2" borderId="13" xfId="0" applyNumberFormat="1" applyFont="1" applyFill="1" applyBorder="1" applyAlignment="1">
      <alignment horizontal="center" vertical="center" wrapText="1"/>
    </xf>
    <xf numFmtId="0" fontId="2" fillId="2" borderId="13" xfId="0" applyNumberFormat="1" applyFont="1" applyFill="1" applyBorder="1" applyAlignment="1">
      <alignment horizontal="center" vertical="center"/>
    </xf>
    <xf numFmtId="174" fontId="1" fillId="2" borderId="14" xfId="0" applyNumberFormat="1" applyFont="1" applyFill="1" applyBorder="1" applyAlignment="1">
      <alignment horizontal="center" vertical="center" wrapText="1"/>
    </xf>
    <xf numFmtId="174" fontId="4" fillId="0" borderId="68" xfId="0" applyNumberFormat="1" applyFont="1" applyFill="1" applyBorder="1" applyAlignment="1">
      <alignment horizontal="center" vertical="center" wrapText="1"/>
    </xf>
    <xf numFmtId="0" fontId="11" fillId="3" borderId="23" xfId="0" applyNumberFormat="1" applyFont="1" applyFill="1" applyBorder="1" applyAlignment="1">
      <alignment horizontal="center" vertical="center"/>
    </xf>
    <xf numFmtId="174" fontId="4" fillId="6" borderId="35" xfId="0" applyNumberFormat="1" applyFont="1" applyFill="1" applyBorder="1" applyAlignment="1">
      <alignment horizontal="center" vertical="center" wrapText="1"/>
    </xf>
    <xf numFmtId="0" fontId="1" fillId="3" borderId="70" xfId="0" applyNumberFormat="1" applyFont="1" applyFill="1" applyBorder="1" applyAlignment="1">
      <alignment horizontal="center" vertical="center" wrapText="1"/>
    </xf>
    <xf numFmtId="0" fontId="1" fillId="3" borderId="71" xfId="0" applyNumberFormat="1" applyFont="1" applyFill="1" applyBorder="1" applyAlignment="1">
      <alignment horizontal="center" vertical="center" wrapText="1"/>
    </xf>
    <xf numFmtId="174" fontId="4" fillId="6" borderId="36" xfId="0" applyNumberFormat="1" applyFont="1" applyFill="1" applyBorder="1" applyAlignment="1">
      <alignment horizontal="center" vertical="center" wrapText="1"/>
    </xf>
    <xf numFmtId="0" fontId="1" fillId="3" borderId="49" xfId="0" applyNumberFormat="1" applyFont="1" applyFill="1" applyBorder="1" applyAlignment="1">
      <alignment vertical="center" wrapText="1"/>
    </xf>
    <xf numFmtId="0" fontId="1" fillId="3" borderId="37" xfId="0" applyNumberFormat="1" applyFont="1" applyFill="1" applyBorder="1" applyAlignment="1">
      <alignment vertical="center" wrapText="1"/>
    </xf>
    <xf numFmtId="174" fontId="4" fillId="7" borderId="15" xfId="0" applyNumberFormat="1" applyFont="1" applyFill="1" applyBorder="1" applyAlignment="1">
      <alignment horizontal="center" vertical="center" wrapText="1"/>
    </xf>
    <xf numFmtId="174" fontId="12" fillId="0" borderId="10" xfId="0" applyNumberFormat="1" applyFont="1" applyFill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/>
    </xf>
    <xf numFmtId="174" fontId="1" fillId="2" borderId="38" xfId="0" applyNumberFormat="1" applyFont="1" applyFill="1" applyBorder="1" applyAlignment="1">
      <alignment horizontal="center" vertical="center" wrapText="1"/>
    </xf>
    <xf numFmtId="174" fontId="12" fillId="0" borderId="4" xfId="0" applyNumberFormat="1" applyFont="1" applyFill="1" applyBorder="1" applyAlignment="1">
      <alignment horizontal="center" vertical="center" wrapText="1"/>
    </xf>
    <xf numFmtId="174" fontId="4" fillId="6" borderId="3" xfId="0" applyNumberFormat="1" applyFont="1" applyFill="1" applyBorder="1" applyAlignment="1">
      <alignment horizontal="center" vertical="center" wrapText="1"/>
    </xf>
    <xf numFmtId="0" fontId="11" fillId="2" borderId="4" xfId="0" applyNumberFormat="1" applyFont="1" applyFill="1" applyBorder="1" applyAlignment="1">
      <alignment horizontal="center" vertical="center" wrapText="1"/>
    </xf>
    <xf numFmtId="0" fontId="1" fillId="2" borderId="4" xfId="0" applyNumberFormat="1" applyFont="1" applyFill="1" applyBorder="1" applyAlignment="1">
      <alignment horizontal="center" vertical="center" wrapText="1"/>
    </xf>
    <xf numFmtId="0" fontId="1" fillId="3" borderId="9" xfId="0" applyNumberFormat="1" applyFont="1" applyFill="1" applyBorder="1" applyAlignment="1">
      <alignment vertical="center" wrapText="1"/>
    </xf>
    <xf numFmtId="0" fontId="4" fillId="6" borderId="10" xfId="0" applyNumberFormat="1" applyFont="1" applyFill="1" applyBorder="1" applyAlignment="1">
      <alignment horizontal="center"/>
    </xf>
    <xf numFmtId="0" fontId="1" fillId="3" borderId="8" xfId="0" applyNumberFormat="1" applyFont="1" applyFill="1" applyBorder="1" applyAlignment="1">
      <alignment horizontal="center" vertical="center" wrapText="1"/>
    </xf>
    <xf numFmtId="0" fontId="0" fillId="0" borderId="26" xfId="0" applyNumberFormat="1" applyFont="1" applyFill="1" applyBorder="1" applyAlignment="1">
      <alignment wrapText="1"/>
    </xf>
    <xf numFmtId="0" fontId="1" fillId="3" borderId="15" xfId="0" applyNumberFormat="1" applyFont="1" applyFill="1" applyBorder="1" applyAlignment="1">
      <alignment horizontal="center" vertical="center" wrapText="1"/>
    </xf>
    <xf numFmtId="174" fontId="4" fillId="4" borderId="35" xfId="0" applyNumberFormat="1" applyFont="1" applyFill="1" applyBorder="1" applyAlignment="1">
      <alignment horizontal="center" vertical="center" wrapText="1"/>
    </xf>
    <xf numFmtId="174" fontId="1" fillId="2" borderId="60" xfId="0" applyNumberFormat="1" applyFont="1" applyFill="1" applyBorder="1" applyAlignment="1">
      <alignment horizontal="center" vertical="center" wrapText="1"/>
    </xf>
    <xf numFmtId="174" fontId="4" fillId="0" borderId="18" xfId="0" applyNumberFormat="1" applyFont="1" applyFill="1" applyBorder="1" applyAlignment="1">
      <alignment horizontal="center" vertical="center"/>
    </xf>
    <xf numFmtId="0" fontId="2" fillId="2" borderId="36" xfId="0" applyNumberFormat="1" applyFont="1" applyFill="1" applyBorder="1" applyAlignment="1">
      <alignment horizontal="center" vertical="center" wrapText="1"/>
    </xf>
    <xf numFmtId="0" fontId="1" fillId="3" borderId="53" xfId="0" applyNumberFormat="1" applyFont="1" applyFill="1" applyBorder="1" applyAlignment="1">
      <alignment vertical="center" wrapText="1"/>
    </xf>
    <xf numFmtId="174" fontId="11" fillId="2" borderId="40" xfId="0" applyNumberFormat="1" applyFont="1" applyFill="1" applyBorder="1" applyAlignment="1">
      <alignment horizontal="center" vertical="center" wrapText="1"/>
    </xf>
    <xf numFmtId="174" fontId="4" fillId="7" borderId="36" xfId="0" applyNumberFormat="1" applyFont="1" applyFill="1" applyBorder="1" applyAlignment="1">
      <alignment horizontal="center" vertical="center" wrapText="1"/>
    </xf>
    <xf numFmtId="0" fontId="0" fillId="8" borderId="0" xfId="0" applyFill="1" applyBorder="1">
      <alignment vertical="center"/>
    </xf>
    <xf numFmtId="174" fontId="4" fillId="7" borderId="68" xfId="0" applyNumberFormat="1" applyFont="1" applyFill="1" applyBorder="1" applyAlignment="1">
      <alignment horizontal="center" vertical="center" wrapText="1"/>
    </xf>
    <xf numFmtId="174" fontId="4" fillId="7" borderId="20" xfId="0" applyNumberFormat="1" applyFont="1" applyFill="1" applyBorder="1" applyAlignment="1">
      <alignment horizontal="center" vertical="center" wrapText="1"/>
    </xf>
    <xf numFmtId="0" fontId="4" fillId="7" borderId="20" xfId="0" applyNumberFormat="1" applyFont="1" applyFill="1" applyBorder="1" applyAlignment="1">
      <alignment horizontal="left"/>
    </xf>
    <xf numFmtId="0" fontId="4" fillId="7" borderId="20" xfId="0" applyNumberFormat="1" applyFont="1" applyFill="1" applyBorder="1" applyAlignment="1">
      <alignment horizontal="center" vertical="center"/>
    </xf>
    <xf numFmtId="174" fontId="4" fillId="7" borderId="20" xfId="0" applyNumberFormat="1" applyFont="1" applyFill="1" applyBorder="1" applyAlignment="1">
      <alignment horizontal="center" vertical="center"/>
    </xf>
    <xf numFmtId="174" fontId="4" fillId="7" borderId="21" xfId="0" applyNumberFormat="1" applyFont="1" applyFill="1" applyBorder="1" applyAlignment="1">
      <alignment horizontal="center" vertical="center" wrapText="1"/>
    </xf>
    <xf numFmtId="174" fontId="5" fillId="8" borderId="0" xfId="0" applyNumberFormat="1" applyFont="1" applyFill="1" applyBorder="1" applyAlignment="1">
      <alignment vertical="center"/>
    </xf>
    <xf numFmtId="0" fontId="1" fillId="8" borderId="0" xfId="0" applyNumberFormat="1" applyFont="1" applyFill="1" applyBorder="1" applyAlignment="1"/>
    <xf numFmtId="0" fontId="4" fillId="0" borderId="20" xfId="0" applyNumberFormat="1" applyFont="1" applyFill="1" applyBorder="1" applyAlignment="1">
      <alignment horizontal="center" vertical="center" wrapText="1"/>
    </xf>
    <xf numFmtId="0" fontId="4" fillId="0" borderId="4" xfId="0" applyNumberFormat="1" applyFont="1" applyFill="1" applyBorder="1" applyAlignment="1">
      <alignment horizontal="center" vertical="center" wrapText="1"/>
    </xf>
    <xf numFmtId="0" fontId="3" fillId="3" borderId="23" xfId="0" applyNumberFormat="1" applyFont="1" applyFill="1" applyBorder="1" applyAlignment="1">
      <alignment horizontal="center" vertical="center"/>
    </xf>
    <xf numFmtId="0" fontId="1" fillId="3" borderId="16" xfId="0" applyNumberFormat="1" applyFont="1" applyFill="1" applyBorder="1" applyAlignment="1">
      <alignment vertical="center" wrapText="1"/>
    </xf>
    <xf numFmtId="0" fontId="4" fillId="0" borderId="17" xfId="0" applyNumberFormat="1" applyFont="1" applyFill="1" applyBorder="1" applyAlignment="1">
      <alignment vertical="center"/>
    </xf>
    <xf numFmtId="0" fontId="1" fillId="3" borderId="3" xfId="0" applyNumberFormat="1" applyFont="1" applyFill="1" applyBorder="1" applyAlignment="1">
      <alignment horizontal="center" vertical="center" wrapText="1"/>
    </xf>
    <xf numFmtId="0" fontId="4" fillId="8" borderId="13" xfId="0" applyNumberFormat="1" applyFont="1" applyFill="1" applyBorder="1" applyAlignment="1">
      <alignment horizontal="center" vertical="center"/>
    </xf>
    <xf numFmtId="174" fontId="4" fillId="8" borderId="13" xfId="0" applyNumberFormat="1" applyFont="1" applyFill="1" applyBorder="1" applyAlignment="1">
      <alignment horizontal="center" vertical="center"/>
    </xf>
    <xf numFmtId="174" fontId="5" fillId="8" borderId="0" xfId="0" applyNumberFormat="1" applyFont="1" applyFill="1" applyBorder="1" applyAlignment="1">
      <alignment horizontal="center" vertical="center"/>
    </xf>
    <xf numFmtId="174" fontId="5" fillId="8" borderId="0" xfId="0" applyNumberFormat="1" applyFont="1" applyFill="1" applyBorder="1" applyAlignment="1">
      <alignment horizontal="center" vertical="center"/>
    </xf>
    <xf numFmtId="174" fontId="4" fillId="6" borderId="38" xfId="0" applyNumberFormat="1" applyFont="1" applyFill="1" applyBorder="1" applyAlignment="1">
      <alignment horizontal="center" vertical="center" wrapText="1"/>
    </xf>
    <xf numFmtId="174" fontId="4" fillId="7" borderId="35" xfId="0" applyNumberFormat="1" applyFont="1" applyFill="1" applyBorder="1" applyAlignment="1">
      <alignment horizontal="center" vertical="center" wrapText="1"/>
    </xf>
    <xf numFmtId="0" fontId="1" fillId="3" borderId="72" xfId="0" applyNumberFormat="1" applyFont="1" applyFill="1" applyBorder="1" applyAlignment="1">
      <alignment horizontal="center" vertical="center" wrapText="1"/>
    </xf>
    <xf numFmtId="0" fontId="3" fillId="3" borderId="29" xfId="0" applyNumberFormat="1" applyFont="1" applyFill="1" applyBorder="1" applyAlignment="1">
      <alignment horizontal="center" vertical="center"/>
    </xf>
    <xf numFmtId="174" fontId="4" fillId="0" borderId="42" xfId="0" applyNumberFormat="1" applyFont="1" applyFill="1" applyBorder="1" applyAlignment="1">
      <alignment horizontal="center" vertical="center" wrapText="1"/>
    </xf>
    <xf numFmtId="0" fontId="4" fillId="0" borderId="17" xfId="0" applyNumberFormat="1" applyFont="1" applyFill="1" applyBorder="1" applyAlignment="1">
      <alignment horizontal="center" vertical="center" wrapText="1"/>
    </xf>
    <xf numFmtId="0" fontId="4" fillId="0" borderId="11" xfId="0" applyNumberFormat="1" applyFont="1" applyFill="1" applyBorder="1" applyAlignment="1">
      <alignment horizontal="center" vertical="center" wrapText="1"/>
    </xf>
    <xf numFmtId="174" fontId="12" fillId="0" borderId="16" xfId="0" applyNumberFormat="1" applyFont="1" applyFill="1" applyBorder="1" applyAlignment="1">
      <alignment horizontal="center" vertical="center" wrapText="1"/>
    </xf>
    <xf numFmtId="174" fontId="12" fillId="0" borderId="35" xfId="0" applyNumberFormat="1" applyFont="1" applyFill="1" applyBorder="1" applyAlignment="1">
      <alignment horizontal="center" vertical="center" wrapText="1"/>
    </xf>
    <xf numFmtId="0" fontId="1" fillId="3" borderId="41" xfId="0" applyNumberFormat="1" applyFont="1" applyFill="1" applyBorder="1" applyAlignment="1">
      <alignment vertical="center" wrapText="1"/>
    </xf>
    <xf numFmtId="0" fontId="1" fillId="3" borderId="8" xfId="0" applyNumberFormat="1" applyFont="1" applyFill="1" applyBorder="1" applyAlignment="1">
      <alignment vertical="center" wrapText="1"/>
    </xf>
    <xf numFmtId="174" fontId="12" fillId="0" borderId="17" xfId="0" applyNumberFormat="1" applyFont="1" applyFill="1" applyBorder="1" applyAlignment="1">
      <alignment horizontal="center" vertical="center" wrapText="1"/>
    </xf>
    <xf numFmtId="174" fontId="12" fillId="0" borderId="3" xfId="0" applyNumberFormat="1" applyFont="1" applyFill="1" applyBorder="1" applyAlignment="1">
      <alignment horizontal="center" vertical="center" wrapText="1"/>
    </xf>
    <xf numFmtId="174" fontId="12" fillId="0" borderId="33" xfId="0" applyNumberFormat="1" applyFont="1" applyFill="1" applyBorder="1" applyAlignment="1">
      <alignment horizontal="center" vertical="center" wrapText="1"/>
    </xf>
    <xf numFmtId="174" fontId="12" fillId="0" borderId="20" xfId="0" applyNumberFormat="1" applyFont="1" applyFill="1" applyBorder="1" applyAlignment="1">
      <alignment horizontal="center" vertical="center" wrapText="1"/>
    </xf>
    <xf numFmtId="174" fontId="12" fillId="0" borderId="1" xfId="0" applyNumberFormat="1" applyFont="1" applyFill="1" applyBorder="1" applyAlignment="1">
      <alignment vertical="center" wrapText="1"/>
    </xf>
    <xf numFmtId="174" fontId="12" fillId="0" borderId="5" xfId="0" applyNumberFormat="1" applyFont="1" applyFill="1" applyBorder="1" applyAlignment="1">
      <alignment vertical="center" wrapText="1"/>
    </xf>
    <xf numFmtId="0" fontId="4" fillId="0" borderId="41" xfId="0" applyNumberFormat="1" applyFont="1" applyFill="1" applyBorder="1" applyAlignment="1">
      <alignment horizontal="center"/>
    </xf>
    <xf numFmtId="174" fontId="12" fillId="0" borderId="18" xfId="0" applyNumberFormat="1" applyFont="1" applyFill="1" applyBorder="1" applyAlignment="1">
      <alignment horizontal="center" vertical="center" wrapText="1"/>
    </xf>
    <xf numFmtId="174" fontId="12" fillId="0" borderId="25" xfId="0" applyNumberFormat="1" applyFont="1" applyFill="1" applyBorder="1" applyAlignment="1">
      <alignment horizontal="center" vertical="center" wrapText="1"/>
    </xf>
    <xf numFmtId="174" fontId="12" fillId="0" borderId="23" xfId="0" applyNumberFormat="1" applyFont="1" applyFill="1" applyBorder="1" applyAlignment="1">
      <alignment horizontal="center" vertical="center" wrapText="1"/>
    </xf>
    <xf numFmtId="174" fontId="12" fillId="0" borderId="27" xfId="0" applyNumberFormat="1" applyFont="1" applyFill="1" applyBorder="1" applyAlignment="1">
      <alignment horizontal="center" vertical="center" wrapText="1"/>
    </xf>
    <xf numFmtId="0" fontId="4" fillId="0" borderId="17" xfId="0" applyNumberFormat="1" applyFont="1" applyFill="1" applyBorder="1" applyAlignment="1">
      <alignment vertical="center" wrapText="1"/>
    </xf>
    <xf numFmtId="174" fontId="1" fillId="2" borderId="35" xfId="0" applyNumberFormat="1" applyFont="1" applyFill="1" applyBorder="1" applyAlignment="1">
      <alignment horizontal="center" vertical="center" wrapText="1"/>
    </xf>
    <xf numFmtId="174" fontId="15" fillId="0" borderId="36" xfId="0" applyNumberFormat="1" applyFont="1" applyFill="1" applyBorder="1" applyAlignment="1">
      <alignment horizontal="center" vertical="center" wrapText="1"/>
    </xf>
    <xf numFmtId="0" fontId="1" fillId="3" borderId="73" xfId="0" applyNumberFormat="1" applyFont="1" applyFill="1" applyBorder="1" applyAlignment="1">
      <alignment horizontal="center" vertical="center" wrapText="1"/>
    </xf>
    <xf numFmtId="174" fontId="4" fillId="6" borderId="11" xfId="0" applyNumberFormat="1" applyFont="1" applyFill="1" applyBorder="1" applyAlignment="1">
      <alignment horizontal="center" vertical="center" wrapText="1"/>
    </xf>
    <xf numFmtId="0" fontId="4" fillId="6" borderId="11" xfId="0" applyNumberFormat="1" applyFont="1" applyFill="1" applyBorder="1" applyAlignment="1">
      <alignment horizontal="left"/>
    </xf>
    <xf numFmtId="0" fontId="4" fillId="6" borderId="11" xfId="0" applyNumberFormat="1" applyFont="1" applyFill="1" applyBorder="1" applyAlignment="1">
      <alignment horizontal="center" vertical="center"/>
    </xf>
    <xf numFmtId="174" fontId="4" fillId="6" borderId="64" xfId="0" applyNumberFormat="1" applyFont="1" applyFill="1" applyBorder="1" applyAlignment="1">
      <alignment horizontal="center" vertical="center"/>
    </xf>
    <xf numFmtId="174" fontId="4" fillId="6" borderId="11" xfId="0" applyNumberFormat="1" applyFont="1" applyFill="1" applyBorder="1" applyAlignment="1">
      <alignment horizontal="center" vertical="center"/>
    </xf>
    <xf numFmtId="2" fontId="4" fillId="0" borderId="10" xfId="0" applyNumberFormat="1" applyFont="1" applyFill="1" applyBorder="1" applyAlignment="1">
      <alignment horizontal="center" vertical="center" wrapText="1"/>
    </xf>
    <xf numFmtId="0" fontId="6" fillId="3" borderId="10" xfId="0" applyFont="1" applyFill="1" applyBorder="1" applyAlignment="1">
      <alignment vertical="center"/>
    </xf>
    <xf numFmtId="0" fontId="7" fillId="0" borderId="10" xfId="0" applyFont="1" applyBorder="1" applyAlignment="1">
      <alignment vertical="center"/>
    </xf>
    <xf numFmtId="0" fontId="7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4" fillId="8" borderId="23" xfId="0" applyNumberFormat="1" applyFont="1" applyFill="1" applyBorder="1" applyAlignment="1">
      <alignment horizontal="center" vertical="center"/>
    </xf>
    <xf numFmtId="174" fontId="4" fillId="8" borderId="23" xfId="0" applyNumberFormat="1" applyFont="1" applyFill="1" applyBorder="1" applyAlignment="1">
      <alignment horizontal="center" vertical="center"/>
    </xf>
    <xf numFmtId="174" fontId="4" fillId="8" borderId="22" xfId="0" applyNumberFormat="1" applyFont="1" applyFill="1" applyBorder="1" applyAlignment="1">
      <alignment horizontal="center" vertical="center" wrapText="1"/>
    </xf>
    <xf numFmtId="0" fontId="4" fillId="8" borderId="11" xfId="0" applyNumberFormat="1" applyFont="1" applyFill="1" applyBorder="1" applyAlignment="1">
      <alignment horizontal="center" vertical="center"/>
    </xf>
    <xf numFmtId="174" fontId="4" fillId="8" borderId="11" xfId="0" applyNumberFormat="1" applyFont="1" applyFill="1" applyBorder="1" applyAlignment="1">
      <alignment horizontal="center" vertical="center"/>
    </xf>
    <xf numFmtId="0" fontId="4" fillId="8" borderId="10" xfId="0" applyNumberFormat="1" applyFont="1" applyFill="1" applyBorder="1" applyAlignment="1">
      <alignment horizontal="center" vertical="center"/>
    </xf>
    <xf numFmtId="174" fontId="4" fillId="8" borderId="10" xfId="0" applyNumberFormat="1" applyFont="1" applyFill="1" applyBorder="1" applyAlignment="1">
      <alignment horizontal="center" vertical="center"/>
    </xf>
    <xf numFmtId="174" fontId="4" fillId="0" borderId="17" xfId="0" applyNumberFormat="1" applyFont="1" applyFill="1" applyBorder="1" applyAlignment="1">
      <alignment vertical="center" wrapText="1"/>
    </xf>
    <xf numFmtId="174" fontId="4" fillId="0" borderId="74" xfId="0" applyNumberFormat="1" applyFont="1" applyFill="1" applyBorder="1" applyAlignment="1">
      <alignment horizontal="center" vertical="center" wrapText="1"/>
    </xf>
    <xf numFmtId="174" fontId="4" fillId="0" borderId="75" xfId="0" applyNumberFormat="1" applyFont="1" applyFill="1" applyBorder="1" applyAlignment="1">
      <alignment horizontal="center" vertical="center" wrapText="1"/>
    </xf>
    <xf numFmtId="2" fontId="4" fillId="0" borderId="1" xfId="0" applyNumberFormat="1" applyFont="1" applyFill="1" applyBorder="1" applyAlignment="1">
      <alignment horizontal="center" vertical="center"/>
    </xf>
    <xf numFmtId="2" fontId="4" fillId="0" borderId="10" xfId="0" applyNumberFormat="1" applyFont="1" applyFill="1" applyBorder="1" applyAlignment="1">
      <alignment horizontal="center" vertical="center"/>
    </xf>
    <xf numFmtId="174" fontId="4" fillId="8" borderId="10" xfId="0" applyNumberFormat="1" applyFont="1" applyFill="1" applyBorder="1" applyAlignment="1">
      <alignment horizontal="center" vertical="center" wrapText="1"/>
    </xf>
    <xf numFmtId="174" fontId="4" fillId="8" borderId="10" xfId="0" applyNumberFormat="1" applyFont="1" applyFill="1" applyBorder="1" applyAlignment="1">
      <alignment vertical="center" wrapText="1"/>
    </xf>
    <xf numFmtId="0" fontId="4" fillId="0" borderId="23" xfId="0" applyNumberFormat="1" applyFont="1" applyFill="1" applyBorder="1" applyAlignment="1">
      <alignment horizontal="center" vertical="center" wrapText="1"/>
    </xf>
    <xf numFmtId="0" fontId="4" fillId="0" borderId="13" xfId="0" applyNumberFormat="1" applyFont="1" applyFill="1" applyBorder="1" applyAlignment="1">
      <alignment horizontal="center" vertical="center" wrapText="1"/>
    </xf>
    <xf numFmtId="2" fontId="4" fillId="0" borderId="13" xfId="0" applyNumberFormat="1" applyFont="1" applyFill="1" applyBorder="1" applyAlignment="1">
      <alignment horizontal="center" vertical="center" wrapText="1"/>
    </xf>
    <xf numFmtId="2" fontId="4" fillId="0" borderId="23" xfId="0" applyNumberFormat="1" applyFont="1" applyFill="1" applyBorder="1" applyAlignment="1">
      <alignment horizontal="center" vertical="center" wrapText="1"/>
    </xf>
    <xf numFmtId="2" fontId="4" fillId="0" borderId="11" xfId="0" applyNumberFormat="1" applyFont="1" applyFill="1" applyBorder="1" applyAlignment="1">
      <alignment horizontal="center" vertical="center" wrapText="1"/>
    </xf>
    <xf numFmtId="174" fontId="4" fillId="4" borderId="33" xfId="0" applyNumberFormat="1" applyFont="1" applyFill="1" applyBorder="1" applyAlignment="1">
      <alignment horizontal="center" vertical="center" wrapText="1"/>
    </xf>
    <xf numFmtId="174" fontId="4" fillId="4" borderId="20" xfId="0" applyNumberFormat="1" applyFont="1" applyFill="1" applyBorder="1" applyAlignment="1">
      <alignment horizontal="center" vertical="center" wrapText="1"/>
    </xf>
    <xf numFmtId="0" fontId="4" fillId="4" borderId="20" xfId="0" applyNumberFormat="1" applyFont="1" applyFill="1" applyBorder="1" applyAlignment="1">
      <alignment horizontal="left"/>
    </xf>
    <xf numFmtId="0" fontId="4" fillId="4" borderId="20" xfId="0" applyNumberFormat="1" applyFont="1" applyFill="1" applyBorder="1" applyAlignment="1">
      <alignment horizontal="center" vertical="center"/>
    </xf>
    <xf numFmtId="174" fontId="4" fillId="4" borderId="20" xfId="0" applyNumberFormat="1" applyFont="1" applyFill="1" applyBorder="1" applyAlignment="1">
      <alignment horizontal="center" vertical="center"/>
    </xf>
    <xf numFmtId="174" fontId="4" fillId="4" borderId="21" xfId="0" applyNumberFormat="1" applyFont="1" applyFill="1" applyBorder="1" applyAlignment="1">
      <alignment horizontal="center" vertical="center" wrapText="1"/>
    </xf>
    <xf numFmtId="0" fontId="4" fillId="0" borderId="19" xfId="0" applyNumberFormat="1" applyFont="1" applyFill="1" applyBorder="1" applyAlignment="1">
      <alignment vertical="center" wrapText="1"/>
    </xf>
    <xf numFmtId="0" fontId="4" fillId="8" borderId="5" xfId="0" applyNumberFormat="1" applyFont="1" applyFill="1" applyBorder="1" applyAlignment="1">
      <alignment horizontal="center" vertical="center"/>
    </xf>
    <xf numFmtId="0" fontId="4" fillId="0" borderId="5" xfId="0" applyNumberFormat="1" applyFont="1" applyFill="1" applyBorder="1" applyAlignment="1">
      <alignment horizontal="center" vertical="center"/>
    </xf>
    <xf numFmtId="0" fontId="4" fillId="8" borderId="76" xfId="0" applyNumberFormat="1" applyFont="1" applyFill="1" applyBorder="1" applyAlignment="1">
      <alignment horizontal="center" vertical="center"/>
    </xf>
    <xf numFmtId="0" fontId="4" fillId="0" borderId="77" xfId="0" applyNumberFormat="1" applyFont="1" applyFill="1" applyBorder="1" applyAlignment="1">
      <alignment horizontal="center" vertical="center"/>
    </xf>
    <xf numFmtId="0" fontId="4" fillId="8" borderId="77" xfId="0" applyNumberFormat="1" applyFont="1" applyFill="1" applyBorder="1" applyAlignment="1">
      <alignment horizontal="center" vertical="center"/>
    </xf>
    <xf numFmtId="0" fontId="4" fillId="0" borderId="76" xfId="0" applyNumberFormat="1" applyFont="1" applyFill="1" applyBorder="1" applyAlignment="1">
      <alignment horizontal="center" vertical="center"/>
    </xf>
    <xf numFmtId="0" fontId="4" fillId="8" borderId="17" xfId="0" applyNumberFormat="1" applyFont="1" applyFill="1" applyBorder="1" applyAlignment="1">
      <alignment vertical="center"/>
    </xf>
    <xf numFmtId="0" fontId="1" fillId="3" borderId="76" xfId="0" applyNumberFormat="1" applyFont="1" applyFill="1" applyBorder="1" applyAlignment="1">
      <alignment horizontal="center" vertical="center" wrapText="1"/>
    </xf>
    <xf numFmtId="174" fontId="4" fillId="0" borderId="23" xfId="0" applyNumberFormat="1" applyFont="1" applyFill="1" applyBorder="1" applyAlignment="1">
      <alignment vertical="center" wrapText="1"/>
    </xf>
    <xf numFmtId="2" fontId="4" fillId="0" borderId="4" xfId="0" applyNumberFormat="1" applyFont="1" applyFill="1" applyBorder="1" applyAlignment="1">
      <alignment horizontal="center" vertical="center" wrapText="1"/>
    </xf>
    <xf numFmtId="174" fontId="4" fillId="0" borderId="48" xfId="0" applyNumberFormat="1" applyFont="1" applyFill="1" applyBorder="1" applyAlignment="1">
      <alignment horizontal="center" vertical="center" wrapText="1"/>
    </xf>
    <xf numFmtId="174" fontId="4" fillId="0" borderId="28" xfId="0" applyNumberFormat="1" applyFont="1" applyFill="1" applyBorder="1" applyAlignment="1">
      <alignment horizontal="center" vertical="center" wrapText="1"/>
    </xf>
    <xf numFmtId="0" fontId="4" fillId="0" borderId="10" xfId="0" applyNumberFormat="1" applyFont="1" applyFill="1" applyBorder="1" applyAlignment="1">
      <alignment wrapText="1"/>
    </xf>
    <xf numFmtId="0" fontId="4" fillId="0" borderId="19" xfId="0" applyNumberFormat="1" applyFont="1" applyFill="1" applyBorder="1" applyAlignment="1">
      <alignment horizontal="center" vertical="center" wrapText="1"/>
    </xf>
    <xf numFmtId="2" fontId="4" fillId="0" borderId="19" xfId="0" applyNumberFormat="1" applyFont="1" applyFill="1" applyBorder="1" applyAlignment="1">
      <alignment horizontal="center" vertical="center" wrapText="1"/>
    </xf>
    <xf numFmtId="174" fontId="4" fillId="8" borderId="19" xfId="0" applyNumberFormat="1" applyFont="1" applyFill="1" applyBorder="1" applyAlignment="1">
      <alignment horizontal="center" vertical="center" wrapText="1"/>
    </xf>
    <xf numFmtId="0" fontId="1" fillId="3" borderId="42" xfId="0" applyNumberFormat="1" applyFont="1" applyFill="1" applyBorder="1" applyAlignment="1">
      <alignment vertical="center" wrapText="1"/>
    </xf>
    <xf numFmtId="0" fontId="1" fillId="3" borderId="27" xfId="0" applyNumberFormat="1" applyFont="1" applyFill="1" applyBorder="1" applyAlignment="1">
      <alignment vertical="center" wrapText="1"/>
    </xf>
    <xf numFmtId="0" fontId="1" fillId="3" borderId="4" xfId="0" applyNumberFormat="1" applyFont="1" applyFill="1" applyBorder="1" applyAlignment="1">
      <alignment horizontal="left" vertical="center" wrapText="1"/>
    </xf>
    <xf numFmtId="174" fontId="4" fillId="8" borderId="4" xfId="0" applyNumberFormat="1" applyFont="1" applyFill="1" applyBorder="1" applyAlignment="1">
      <alignment horizontal="center" vertical="center" wrapText="1"/>
    </xf>
    <xf numFmtId="0" fontId="4" fillId="0" borderId="19" xfId="0" applyNumberFormat="1" applyFont="1" applyFill="1" applyBorder="1" applyAlignment="1">
      <alignment wrapText="1"/>
    </xf>
    <xf numFmtId="2" fontId="4" fillId="0" borderId="17" xfId="0" applyNumberFormat="1" applyFont="1" applyFill="1" applyBorder="1" applyAlignment="1">
      <alignment horizontal="center" vertical="center" wrapText="1"/>
    </xf>
    <xf numFmtId="0" fontId="4" fillId="8" borderId="10" xfId="0" applyNumberFormat="1" applyFont="1" applyFill="1" applyBorder="1" applyAlignment="1">
      <alignment horizontal="center" vertical="center"/>
    </xf>
    <xf numFmtId="0" fontId="4" fillId="8" borderId="4" xfId="0" applyNumberFormat="1" applyFont="1" applyFill="1" applyBorder="1" applyAlignment="1">
      <alignment horizontal="center" vertical="center"/>
    </xf>
    <xf numFmtId="0" fontId="4" fillId="8" borderId="23" xfId="0" applyNumberFormat="1" applyFont="1" applyFill="1" applyBorder="1" applyAlignment="1">
      <alignment horizontal="center" vertical="center"/>
    </xf>
    <xf numFmtId="174" fontId="4" fillId="0" borderId="11" xfId="0" applyNumberFormat="1" applyFont="1" applyFill="1" applyBorder="1" applyAlignment="1">
      <alignment vertical="center" wrapText="1"/>
    </xf>
    <xf numFmtId="174" fontId="4" fillId="8" borderId="21" xfId="0" applyNumberFormat="1" applyFont="1" applyFill="1" applyBorder="1" applyAlignment="1">
      <alignment horizontal="center" vertical="center" wrapText="1"/>
    </xf>
    <xf numFmtId="174" fontId="4" fillId="0" borderId="20" xfId="0" applyNumberFormat="1" applyFont="1" applyFill="1" applyBorder="1" applyAlignment="1">
      <alignment vertical="center" wrapText="1"/>
    </xf>
    <xf numFmtId="0" fontId="4" fillId="0" borderId="38" xfId="0" applyNumberFormat="1" applyFont="1" applyFill="1" applyBorder="1" applyAlignment="1">
      <alignment horizontal="center" vertical="center"/>
    </xf>
    <xf numFmtId="0" fontId="4" fillId="0" borderId="12" xfId="0" applyNumberFormat="1" applyFont="1" applyFill="1" applyBorder="1" applyAlignment="1">
      <alignment horizontal="center" vertical="center"/>
    </xf>
    <xf numFmtId="0" fontId="4" fillId="0" borderId="22" xfId="0" applyNumberFormat="1" applyFont="1" applyFill="1" applyBorder="1" applyAlignment="1">
      <alignment horizontal="center" vertical="center"/>
    </xf>
    <xf numFmtId="0" fontId="4" fillId="0" borderId="15" xfId="0" applyNumberFormat="1" applyFont="1" applyFill="1" applyBorder="1" applyAlignment="1">
      <alignment horizontal="center" vertical="center"/>
    </xf>
    <xf numFmtId="0" fontId="4" fillId="0" borderId="14" xfId="0" applyNumberFormat="1" applyFont="1" applyFill="1" applyBorder="1" applyAlignment="1">
      <alignment horizontal="center" vertical="center"/>
    </xf>
    <xf numFmtId="2" fontId="4" fillId="0" borderId="20" xfId="0" applyNumberFormat="1" applyFont="1" applyFill="1" applyBorder="1" applyAlignment="1">
      <alignment horizontal="center" vertical="center" wrapText="1"/>
    </xf>
    <xf numFmtId="0" fontId="4" fillId="8" borderId="23" xfId="0" applyNumberFormat="1" applyFont="1" applyFill="1" applyBorder="1" applyAlignment="1">
      <alignment horizontal="center" vertical="center"/>
    </xf>
    <xf numFmtId="0" fontId="4" fillId="8" borderId="10" xfId="0" applyNumberFormat="1" applyFont="1" applyFill="1" applyBorder="1" applyAlignment="1">
      <alignment horizontal="center" vertical="center"/>
    </xf>
    <xf numFmtId="0" fontId="4" fillId="8" borderId="10" xfId="0" applyNumberFormat="1" applyFont="1" applyFill="1" applyBorder="1" applyAlignment="1">
      <alignment vertical="center" wrapText="1"/>
    </xf>
    <xf numFmtId="0" fontId="4" fillId="0" borderId="11" xfId="0" applyNumberFormat="1" applyFont="1" applyFill="1" applyBorder="1" applyAlignment="1">
      <alignment horizontal="center"/>
    </xf>
    <xf numFmtId="174" fontId="4" fillId="8" borderId="4" xfId="0" applyNumberFormat="1" applyFont="1" applyFill="1" applyBorder="1" applyAlignment="1">
      <alignment horizontal="center" vertical="center"/>
    </xf>
    <xf numFmtId="174" fontId="4" fillId="8" borderId="40" xfId="0" applyNumberFormat="1" applyFont="1" applyFill="1" applyBorder="1" applyAlignment="1">
      <alignment horizontal="center" vertical="center" wrapText="1"/>
    </xf>
    <xf numFmtId="0" fontId="4" fillId="8" borderId="11" xfId="0" applyNumberFormat="1" applyFont="1" applyFill="1" applyBorder="1" applyAlignment="1">
      <alignment vertical="center" wrapText="1"/>
    </xf>
    <xf numFmtId="0" fontId="4" fillId="0" borderId="13" xfId="0" applyNumberFormat="1" applyFont="1" applyFill="1" applyBorder="1" applyAlignment="1">
      <alignment vertical="center"/>
    </xf>
    <xf numFmtId="0" fontId="4" fillId="8" borderId="23" xfId="0" applyNumberFormat="1" applyFont="1" applyFill="1" applyBorder="1" applyAlignment="1">
      <alignment horizontal="center" vertical="center"/>
    </xf>
    <xf numFmtId="0" fontId="4" fillId="8" borderId="10" xfId="0" applyNumberFormat="1" applyFont="1" applyFill="1" applyBorder="1" applyAlignment="1">
      <alignment horizontal="center" vertical="center"/>
    </xf>
    <xf numFmtId="0" fontId="4" fillId="8" borderId="17" xfId="0" applyNumberFormat="1" applyFont="1" applyFill="1" applyBorder="1" applyAlignment="1">
      <alignment horizontal="center" vertical="center" wrapText="1"/>
    </xf>
    <xf numFmtId="174" fontId="4" fillId="0" borderId="68" xfId="0" applyNumberFormat="1" applyFont="1" applyFill="1" applyBorder="1" applyAlignment="1">
      <alignment vertical="center" wrapText="1"/>
    </xf>
    <xf numFmtId="174" fontId="4" fillId="0" borderId="35" xfId="0" applyNumberFormat="1" applyFont="1" applyFill="1" applyBorder="1" applyAlignment="1">
      <alignment vertical="center" wrapText="1"/>
    </xf>
    <xf numFmtId="174" fontId="4" fillId="6" borderId="68" xfId="0" applyNumberFormat="1" applyFont="1" applyFill="1" applyBorder="1" applyAlignment="1">
      <alignment horizontal="center" vertical="center" wrapText="1"/>
    </xf>
    <xf numFmtId="0" fontId="4" fillId="8" borderId="19" xfId="0" applyNumberFormat="1" applyFont="1" applyFill="1" applyBorder="1" applyAlignment="1">
      <alignment horizontal="center" vertical="center"/>
    </xf>
    <xf numFmtId="0" fontId="4" fillId="8" borderId="4" xfId="0" applyNumberFormat="1" applyFont="1" applyFill="1" applyBorder="1" applyAlignment="1">
      <alignment horizontal="center" vertical="center"/>
    </xf>
    <xf numFmtId="174" fontId="4" fillId="8" borderId="19" xfId="0" applyNumberFormat="1" applyFont="1" applyFill="1" applyBorder="1" applyAlignment="1">
      <alignment horizontal="center" vertical="center"/>
    </xf>
    <xf numFmtId="174" fontId="4" fillId="8" borderId="36" xfId="0" applyNumberFormat="1" applyFont="1" applyFill="1" applyBorder="1" applyAlignment="1">
      <alignment horizontal="center" vertical="center" wrapText="1"/>
    </xf>
    <xf numFmtId="0" fontId="4" fillId="8" borderId="10" xfId="0" applyNumberFormat="1" applyFont="1" applyFill="1" applyBorder="1" applyAlignment="1">
      <alignment horizontal="center" vertical="center"/>
    </xf>
    <xf numFmtId="0" fontId="4" fillId="8" borderId="23" xfId="0" applyNumberFormat="1" applyFont="1" applyFill="1" applyBorder="1" applyAlignment="1">
      <alignment horizontal="center" vertical="center"/>
    </xf>
    <xf numFmtId="0" fontId="4" fillId="8" borderId="10" xfId="0" applyNumberFormat="1" applyFont="1" applyFill="1" applyBorder="1" applyAlignment="1">
      <alignment horizontal="center" vertical="center"/>
    </xf>
    <xf numFmtId="0" fontId="4" fillId="8" borderId="4" xfId="0" applyNumberFormat="1" applyFont="1" applyFill="1" applyBorder="1" applyAlignment="1">
      <alignment horizontal="center" vertical="center"/>
    </xf>
    <xf numFmtId="0" fontId="4" fillId="8" borderId="10" xfId="0" applyNumberFormat="1" applyFont="1" applyFill="1" applyBorder="1" applyAlignment="1">
      <alignment horizontal="center" vertical="center"/>
    </xf>
    <xf numFmtId="0" fontId="4" fillId="9" borderId="20" xfId="0" applyNumberFormat="1" applyFont="1" applyFill="1" applyBorder="1" applyAlignment="1">
      <alignment horizontal="center" vertical="center"/>
    </xf>
    <xf numFmtId="174" fontId="4" fillId="9" borderId="20" xfId="0" applyNumberFormat="1" applyFont="1" applyFill="1" applyBorder="1" applyAlignment="1">
      <alignment horizontal="center" vertical="center"/>
    </xf>
    <xf numFmtId="174" fontId="4" fillId="9" borderId="21" xfId="0" applyNumberFormat="1" applyFont="1" applyFill="1" applyBorder="1" applyAlignment="1">
      <alignment horizontal="center" vertical="center" wrapText="1"/>
    </xf>
    <xf numFmtId="0" fontId="4" fillId="9" borderId="23" xfId="0" applyNumberFormat="1" applyFont="1" applyFill="1" applyBorder="1" applyAlignment="1">
      <alignment horizontal="center" vertical="center"/>
    </xf>
    <xf numFmtId="174" fontId="4" fillId="9" borderId="23" xfId="0" applyNumberFormat="1" applyFont="1" applyFill="1" applyBorder="1" applyAlignment="1">
      <alignment horizontal="center" vertical="center"/>
    </xf>
    <xf numFmtId="174" fontId="4" fillId="9" borderId="22" xfId="0" applyNumberFormat="1" applyFont="1" applyFill="1" applyBorder="1" applyAlignment="1">
      <alignment horizontal="center" vertical="center" wrapText="1"/>
    </xf>
    <xf numFmtId="0" fontId="4" fillId="9" borderId="10" xfId="0" applyNumberFormat="1" applyFont="1" applyFill="1" applyBorder="1" applyAlignment="1">
      <alignment horizontal="center" vertical="center"/>
    </xf>
    <xf numFmtId="174" fontId="4" fillId="9" borderId="10" xfId="0" applyNumberFormat="1" applyFont="1" applyFill="1" applyBorder="1" applyAlignment="1">
      <alignment horizontal="center" vertical="center"/>
    </xf>
    <xf numFmtId="0" fontId="4" fillId="9" borderId="1" xfId="0" applyNumberFormat="1" applyFont="1" applyFill="1" applyBorder="1" applyAlignment="1">
      <alignment horizontal="center" vertical="center"/>
    </xf>
    <xf numFmtId="174" fontId="4" fillId="9" borderId="1" xfId="0" applyNumberFormat="1" applyFont="1" applyFill="1" applyBorder="1" applyAlignment="1">
      <alignment horizontal="center" vertical="center"/>
    </xf>
    <xf numFmtId="174" fontId="4" fillId="9" borderId="15" xfId="0" applyNumberFormat="1" applyFont="1" applyFill="1" applyBorder="1" applyAlignment="1">
      <alignment horizontal="center" vertical="center" wrapText="1"/>
    </xf>
    <xf numFmtId="0" fontId="4" fillId="0" borderId="11" xfId="0" applyNumberFormat="1" applyFont="1" applyFill="1" applyBorder="1" applyAlignment="1">
      <alignment vertical="center"/>
    </xf>
    <xf numFmtId="0" fontId="4" fillId="8" borderId="23" xfId="0" applyNumberFormat="1" applyFont="1" applyFill="1" applyBorder="1" applyAlignment="1">
      <alignment horizontal="center" vertical="center"/>
    </xf>
    <xf numFmtId="0" fontId="4" fillId="8" borderId="10" xfId="0" applyNumberFormat="1" applyFont="1" applyFill="1" applyBorder="1" applyAlignment="1">
      <alignment horizontal="center" vertical="center"/>
    </xf>
    <xf numFmtId="0" fontId="4" fillId="8" borderId="23" xfId="0" applyNumberFormat="1" applyFont="1" applyFill="1" applyBorder="1" applyAlignment="1">
      <alignment horizontal="center" vertical="center"/>
    </xf>
    <xf numFmtId="0" fontId="4" fillId="8" borderId="10" xfId="0" applyNumberFormat="1" applyFont="1" applyFill="1" applyBorder="1" applyAlignment="1">
      <alignment horizontal="center" vertical="center"/>
    </xf>
    <xf numFmtId="0" fontId="4" fillId="0" borderId="13" xfId="0" applyNumberFormat="1" applyFont="1" applyFill="1" applyBorder="1" applyAlignment="1">
      <alignment horizontal="center"/>
    </xf>
    <xf numFmtId="0" fontId="6" fillId="3" borderId="4" xfId="0" applyFont="1" applyFill="1" applyBorder="1" applyAlignment="1">
      <alignment vertical="center"/>
    </xf>
    <xf numFmtId="0" fontId="7" fillId="0" borderId="4" xfId="0" applyFont="1" applyBorder="1" applyAlignment="1">
      <alignment vertical="center"/>
    </xf>
    <xf numFmtId="0" fontId="7" fillId="0" borderId="4" xfId="0" applyFont="1" applyBorder="1" applyAlignment="1">
      <alignment horizontal="center" vertical="center"/>
    </xf>
    <xf numFmtId="0" fontId="4" fillId="8" borderId="4" xfId="0" applyNumberFormat="1" applyFont="1" applyFill="1" applyBorder="1" applyAlignment="1">
      <alignment vertical="center" wrapText="1"/>
    </xf>
    <xf numFmtId="0" fontId="4" fillId="0" borderId="4" xfId="0" applyNumberFormat="1" applyFont="1" applyFill="1" applyBorder="1" applyAlignment="1">
      <alignment wrapText="1"/>
    </xf>
    <xf numFmtId="0" fontId="1" fillId="3" borderId="26" xfId="0" applyNumberFormat="1" applyFont="1" applyFill="1" applyBorder="1" applyAlignment="1">
      <alignment vertical="center" wrapText="1"/>
    </xf>
    <xf numFmtId="174" fontId="1" fillId="2" borderId="31" xfId="0" applyNumberFormat="1" applyFont="1" applyFill="1" applyBorder="1" applyAlignment="1">
      <alignment horizontal="center" vertical="center" wrapText="1"/>
    </xf>
    <xf numFmtId="0" fontId="1" fillId="3" borderId="72" xfId="0" applyNumberFormat="1" applyFont="1" applyFill="1" applyBorder="1" applyAlignment="1">
      <alignment vertical="center" wrapText="1"/>
    </xf>
    <xf numFmtId="0" fontId="1" fillId="3" borderId="62" xfId="0" applyNumberFormat="1" applyFont="1" applyFill="1" applyBorder="1" applyAlignment="1">
      <alignment vertical="center" wrapText="1"/>
    </xf>
    <xf numFmtId="0" fontId="1" fillId="3" borderId="25" xfId="0" applyNumberFormat="1" applyFont="1" applyFill="1" applyBorder="1" applyAlignment="1">
      <alignment vertical="center" wrapText="1"/>
    </xf>
    <xf numFmtId="0" fontId="1" fillId="3" borderId="5" xfId="0" applyNumberFormat="1" applyFont="1" applyFill="1" applyBorder="1" applyAlignment="1">
      <alignment horizontal="center" vertical="center" wrapText="1"/>
    </xf>
    <xf numFmtId="174" fontId="4" fillId="0" borderId="9" xfId="0" applyNumberFormat="1" applyFont="1" applyFill="1" applyBorder="1" applyAlignment="1">
      <alignment horizontal="center" vertical="center" wrapText="1"/>
    </xf>
    <xf numFmtId="0" fontId="1" fillId="3" borderId="56" xfId="0" applyNumberFormat="1" applyFont="1" applyFill="1" applyBorder="1" applyAlignment="1">
      <alignment horizontal="center" vertical="center" wrapText="1"/>
    </xf>
    <xf numFmtId="0" fontId="3" fillId="3" borderId="56" xfId="0" applyNumberFormat="1" applyFont="1" applyFill="1" applyBorder="1" applyAlignment="1">
      <alignment horizontal="center" vertical="center" wrapText="1"/>
    </xf>
    <xf numFmtId="174" fontId="15" fillId="0" borderId="40" xfId="0" applyNumberFormat="1" applyFont="1" applyFill="1" applyBorder="1" applyAlignment="1">
      <alignment horizontal="center" vertical="center" wrapText="1"/>
    </xf>
    <xf numFmtId="0" fontId="12" fillId="0" borderId="20" xfId="0" applyNumberFormat="1" applyFont="1" applyFill="1" applyBorder="1" applyAlignment="1">
      <alignment horizontal="center" vertical="center"/>
    </xf>
    <xf numFmtId="174" fontId="15" fillId="0" borderId="21" xfId="0" applyNumberFormat="1" applyFont="1" applyFill="1" applyBorder="1" applyAlignment="1">
      <alignment horizontal="center" vertical="center" wrapText="1"/>
    </xf>
    <xf numFmtId="174" fontId="12" fillId="0" borderId="34" xfId="0" applyNumberFormat="1" applyFont="1" applyFill="1" applyBorder="1" applyAlignment="1">
      <alignment horizontal="center" vertical="center" wrapText="1"/>
    </xf>
    <xf numFmtId="0" fontId="4" fillId="8" borderId="19" xfId="0" applyNumberFormat="1" applyFont="1" applyFill="1" applyBorder="1" applyAlignment="1">
      <alignment horizontal="center" vertical="center" wrapText="1"/>
    </xf>
    <xf numFmtId="0" fontId="4" fillId="8" borderId="19" xfId="0" applyNumberFormat="1" applyFont="1" applyFill="1" applyBorder="1" applyAlignment="1">
      <alignment horizontal="center" vertical="center"/>
    </xf>
    <xf numFmtId="0" fontId="4" fillId="8" borderId="23" xfId="0" applyNumberFormat="1" applyFont="1" applyFill="1" applyBorder="1" applyAlignment="1">
      <alignment horizontal="center" vertical="center"/>
    </xf>
    <xf numFmtId="0" fontId="4" fillId="8" borderId="10" xfId="0" applyNumberFormat="1" applyFont="1" applyFill="1" applyBorder="1" applyAlignment="1">
      <alignment horizontal="center" vertical="center"/>
    </xf>
    <xf numFmtId="0" fontId="1" fillId="3" borderId="3" xfId="0" applyNumberFormat="1" applyFont="1" applyFill="1" applyBorder="1" applyAlignment="1">
      <alignment vertical="center" wrapText="1"/>
    </xf>
    <xf numFmtId="0" fontId="1" fillId="3" borderId="5" xfId="0" applyNumberFormat="1" applyFont="1" applyFill="1" applyBorder="1" applyAlignment="1">
      <alignment vertical="center" wrapText="1"/>
    </xf>
    <xf numFmtId="2" fontId="0" fillId="0" borderId="0" xfId="0" applyNumberFormat="1" applyFill="1" applyBorder="1" applyAlignment="1">
      <alignment horizontal="right" vertical="center"/>
    </xf>
    <xf numFmtId="0" fontId="0" fillId="0" borderId="0" xfId="0" applyBorder="1" applyAlignment="1">
      <alignment horizontal="center" vertical="center"/>
    </xf>
    <xf numFmtId="0" fontId="4" fillId="0" borderId="23" xfId="0" applyNumberFormat="1" applyFont="1" applyFill="1" applyBorder="1" applyAlignment="1">
      <alignment vertical="center"/>
    </xf>
    <xf numFmtId="0" fontId="1" fillId="3" borderId="52" xfId="0" applyNumberFormat="1" applyFont="1" applyFill="1" applyBorder="1" applyAlignment="1">
      <alignment vertical="center" wrapText="1"/>
    </xf>
    <xf numFmtId="0" fontId="1" fillId="3" borderId="73" xfId="0" applyNumberFormat="1" applyFont="1" applyFill="1" applyBorder="1" applyAlignment="1">
      <alignment vertical="center" wrapText="1"/>
    </xf>
    <xf numFmtId="0" fontId="4" fillId="0" borderId="23" xfId="0" applyNumberFormat="1" applyFont="1" applyFill="1" applyBorder="1" applyAlignment="1">
      <alignment vertical="center" wrapText="1"/>
    </xf>
    <xf numFmtId="174" fontId="4" fillId="0" borderId="60" xfId="0" applyNumberFormat="1" applyFont="1" applyFill="1" applyBorder="1" applyAlignment="1">
      <alignment horizontal="center" vertical="center" wrapText="1"/>
    </xf>
    <xf numFmtId="174" fontId="1" fillId="2" borderId="5" xfId="0" applyNumberFormat="1" applyFont="1" applyFill="1" applyBorder="1" applyAlignment="1">
      <alignment horizontal="center" vertical="center" wrapText="1"/>
    </xf>
    <xf numFmtId="0" fontId="4" fillId="0" borderId="13" xfId="0" applyNumberFormat="1" applyFont="1" applyFill="1" applyBorder="1" applyAlignment="1"/>
    <xf numFmtId="0" fontId="1" fillId="3" borderId="78" xfId="0" applyNumberFormat="1" applyFont="1" applyFill="1" applyBorder="1" applyAlignment="1">
      <alignment horizontal="center" vertical="center" wrapText="1"/>
    </xf>
    <xf numFmtId="2" fontId="0" fillId="0" borderId="66" xfId="0" applyNumberFormat="1" applyFont="1" applyFill="1" applyBorder="1" applyAlignment="1">
      <alignment horizontal="center" wrapText="1"/>
    </xf>
    <xf numFmtId="2" fontId="0" fillId="0" borderId="28" xfId="0" applyNumberFormat="1" applyFont="1" applyFill="1" applyBorder="1" applyAlignment="1">
      <alignment horizontal="center" wrapText="1"/>
    </xf>
    <xf numFmtId="0" fontId="1" fillId="3" borderId="59" xfId="0" applyNumberFormat="1" applyFont="1" applyFill="1" applyBorder="1" applyAlignment="1">
      <alignment horizontal="center" vertical="center" wrapText="1"/>
    </xf>
    <xf numFmtId="0" fontId="1" fillId="3" borderId="62" xfId="0" applyNumberFormat="1" applyFont="1" applyFill="1" applyBorder="1" applyAlignment="1">
      <alignment horizontal="center" vertical="center" wrapText="1"/>
    </xf>
    <xf numFmtId="0" fontId="1" fillId="3" borderId="33" xfId="0" applyNumberFormat="1" applyFont="1" applyFill="1" applyBorder="1" applyAlignment="1">
      <alignment horizontal="center" vertical="center" wrapText="1"/>
    </xf>
    <xf numFmtId="0" fontId="1" fillId="3" borderId="37" xfId="0" applyNumberFormat="1" applyFont="1" applyFill="1" applyBorder="1" applyAlignment="1">
      <alignment horizontal="center" vertical="center" wrapText="1"/>
    </xf>
    <xf numFmtId="0" fontId="1" fillId="3" borderId="25" xfId="0" applyNumberFormat="1" applyFont="1" applyFill="1" applyBorder="1" applyAlignment="1">
      <alignment horizontal="center" vertical="center" wrapText="1"/>
    </xf>
    <xf numFmtId="174" fontId="4" fillId="0" borderId="20" xfId="0" applyNumberFormat="1" applyFont="1" applyFill="1" applyBorder="1" applyAlignment="1">
      <alignment horizontal="center" vertical="center" wrapText="1"/>
    </xf>
    <xf numFmtId="174" fontId="4" fillId="0" borderId="23" xfId="0" applyNumberFormat="1" applyFont="1" applyFill="1" applyBorder="1" applyAlignment="1">
      <alignment horizontal="center" vertical="center" wrapText="1"/>
    </xf>
    <xf numFmtId="0" fontId="4" fillId="0" borderId="20" xfId="0" applyNumberFormat="1" applyFont="1" applyFill="1" applyBorder="1" applyAlignment="1">
      <alignment horizontal="center" vertical="center"/>
    </xf>
    <xf numFmtId="0" fontId="4" fillId="0" borderId="19" xfId="0" applyNumberFormat="1" applyFont="1" applyFill="1" applyBorder="1" applyAlignment="1">
      <alignment horizontal="center" vertical="center"/>
    </xf>
    <xf numFmtId="0" fontId="4" fillId="0" borderId="23" xfId="0" applyNumberFormat="1" applyFont="1" applyFill="1" applyBorder="1" applyAlignment="1">
      <alignment horizontal="center" vertical="center"/>
    </xf>
    <xf numFmtId="174" fontId="4" fillId="0" borderId="68" xfId="0" applyNumberFormat="1" applyFont="1" applyFill="1" applyBorder="1" applyAlignment="1">
      <alignment horizontal="center" vertical="center" wrapText="1"/>
    </xf>
    <xf numFmtId="174" fontId="4" fillId="0" borderId="38" xfId="0" applyNumberFormat="1" applyFont="1" applyFill="1" applyBorder="1" applyAlignment="1">
      <alignment horizontal="center" vertical="center" wrapText="1"/>
    </xf>
    <xf numFmtId="174" fontId="4" fillId="0" borderId="19" xfId="0" applyNumberFormat="1" applyFont="1" applyFill="1" applyBorder="1" applyAlignment="1">
      <alignment horizontal="center" vertical="center" wrapText="1"/>
    </xf>
    <xf numFmtId="0" fontId="4" fillId="0" borderId="20" xfId="0" applyNumberFormat="1" applyFont="1" applyFill="1" applyBorder="1" applyAlignment="1">
      <alignment horizontal="center" vertical="center" wrapText="1"/>
    </xf>
    <xf numFmtId="0" fontId="4" fillId="0" borderId="19" xfId="0" applyNumberFormat="1" applyFont="1" applyFill="1" applyBorder="1" applyAlignment="1">
      <alignment horizontal="center" vertical="center" wrapText="1"/>
    </xf>
    <xf numFmtId="0" fontId="4" fillId="0" borderId="23" xfId="0" applyNumberFormat="1" applyFont="1" applyFill="1" applyBorder="1" applyAlignment="1">
      <alignment horizontal="center" vertical="center" wrapText="1"/>
    </xf>
    <xf numFmtId="0" fontId="2" fillId="3" borderId="6" xfId="0" applyNumberFormat="1" applyFont="1" applyFill="1" applyBorder="1" applyAlignment="1">
      <alignment horizontal="center"/>
    </xf>
    <xf numFmtId="0" fontId="2" fillId="3" borderId="5" xfId="0" applyNumberFormat="1" applyFont="1" applyFill="1" applyBorder="1" applyAlignment="1">
      <alignment horizontal="center"/>
    </xf>
    <xf numFmtId="0" fontId="1" fillId="2" borderId="2" xfId="0" applyNumberFormat="1" applyFont="1" applyFill="1" applyBorder="1" applyAlignment="1">
      <alignment horizontal="center"/>
    </xf>
    <xf numFmtId="0" fontId="1" fillId="2" borderId="0" xfId="0" applyNumberFormat="1" applyFont="1" applyFill="1" applyBorder="1" applyAlignment="1">
      <alignment horizontal="center"/>
    </xf>
    <xf numFmtId="173" fontId="1" fillId="4" borderId="9" xfId="0" applyNumberFormat="1" applyFont="1" applyFill="1" applyBorder="1" applyAlignment="1">
      <alignment horizontal="center"/>
    </xf>
    <xf numFmtId="173" fontId="1" fillId="4" borderId="5" xfId="0" applyNumberFormat="1" applyFont="1" applyFill="1" applyBorder="1" applyAlignment="1">
      <alignment horizontal="center"/>
    </xf>
    <xf numFmtId="0" fontId="2" fillId="0" borderId="9" xfId="0" applyNumberFormat="1" applyFont="1" applyFill="1" applyBorder="1" applyAlignment="1">
      <alignment horizontal="right"/>
    </xf>
    <xf numFmtId="0" fontId="2" fillId="0" borderId="5" xfId="0" applyNumberFormat="1" applyFont="1" applyFill="1" applyBorder="1" applyAlignment="1">
      <alignment horizontal="right"/>
    </xf>
    <xf numFmtId="0" fontId="2" fillId="0" borderId="9" xfId="0" applyNumberFormat="1" applyFont="1" applyFill="1" applyBorder="1" applyAlignment="1">
      <alignment horizontal="center"/>
    </xf>
    <xf numFmtId="0" fontId="2" fillId="0" borderId="5" xfId="0" applyNumberFormat="1" applyFont="1" applyFill="1" applyBorder="1" applyAlignment="1">
      <alignment horizontal="center"/>
    </xf>
    <xf numFmtId="0" fontId="11" fillId="0" borderId="9" xfId="0" applyNumberFormat="1" applyFont="1" applyFill="1" applyBorder="1" applyAlignment="1">
      <alignment horizontal="right"/>
    </xf>
    <xf numFmtId="0" fontId="11" fillId="0" borderId="5" xfId="0" applyNumberFormat="1" applyFont="1" applyFill="1" applyBorder="1" applyAlignment="1">
      <alignment horizontal="right"/>
    </xf>
    <xf numFmtId="0" fontId="1" fillId="2" borderId="9" xfId="0" applyNumberFormat="1" applyFont="1" applyFill="1" applyBorder="1" applyAlignment="1">
      <alignment horizontal="right"/>
    </xf>
    <xf numFmtId="0" fontId="1" fillId="2" borderId="5" xfId="0" applyNumberFormat="1" applyFont="1" applyFill="1" applyBorder="1" applyAlignment="1">
      <alignment horizontal="right"/>
    </xf>
    <xf numFmtId="0" fontId="2" fillId="0" borderId="9" xfId="0" applyNumberFormat="1" applyFont="1" applyFill="1" applyBorder="1" applyAlignment="1">
      <alignment horizontal="right" wrapText="1"/>
    </xf>
    <xf numFmtId="0" fontId="2" fillId="0" borderId="5" xfId="0" applyNumberFormat="1" applyFont="1" applyFill="1" applyBorder="1" applyAlignment="1">
      <alignment horizontal="right" wrapText="1"/>
    </xf>
    <xf numFmtId="0" fontId="1" fillId="3" borderId="41" xfId="0" applyNumberFormat="1" applyFont="1" applyFill="1" applyBorder="1" applyAlignment="1">
      <alignment horizontal="center" vertical="center" wrapText="1"/>
    </xf>
    <xf numFmtId="0" fontId="1" fillId="3" borderId="3" xfId="0" applyNumberFormat="1" applyFont="1" applyFill="1" applyBorder="1" applyAlignment="1">
      <alignment horizontal="center" vertical="center" wrapText="1"/>
    </xf>
    <xf numFmtId="0" fontId="1" fillId="3" borderId="43" xfId="0" applyNumberFormat="1" applyFont="1" applyFill="1" applyBorder="1" applyAlignment="1">
      <alignment horizontal="center" vertical="center" wrapText="1"/>
    </xf>
    <xf numFmtId="0" fontId="1" fillId="3" borderId="32" xfId="0" applyNumberFormat="1" applyFont="1" applyFill="1" applyBorder="1" applyAlignment="1">
      <alignment horizontal="center" vertical="center" wrapText="1"/>
    </xf>
    <xf numFmtId="0" fontId="1" fillId="3" borderId="65" xfId="0" applyNumberFormat="1" applyFont="1" applyFill="1" applyBorder="1" applyAlignment="1">
      <alignment horizontal="center" vertical="center" wrapText="1"/>
    </xf>
    <xf numFmtId="0" fontId="1" fillId="3" borderId="42" xfId="0" applyNumberFormat="1" applyFont="1" applyFill="1" applyBorder="1" applyAlignment="1">
      <alignment horizontal="center" vertical="center" wrapText="1"/>
    </xf>
    <xf numFmtId="0" fontId="4" fillId="0" borderId="20" xfId="0" applyNumberFormat="1" applyFont="1" applyFill="1" applyBorder="1" applyAlignment="1">
      <alignment horizontal="center"/>
    </xf>
    <xf numFmtId="0" fontId="4" fillId="0" borderId="23" xfId="0" applyNumberFormat="1" applyFont="1" applyFill="1" applyBorder="1" applyAlignment="1">
      <alignment horizontal="center"/>
    </xf>
    <xf numFmtId="0" fontId="4" fillId="0" borderId="19" xfId="0" applyNumberFormat="1" applyFont="1" applyFill="1" applyBorder="1" applyAlignment="1">
      <alignment horizontal="center"/>
    </xf>
    <xf numFmtId="0" fontId="4" fillId="0" borderId="20" xfId="0" applyNumberFormat="1" applyFont="1" applyFill="1" applyBorder="1" applyAlignment="1">
      <alignment horizontal="center" wrapText="1"/>
    </xf>
    <xf numFmtId="0" fontId="4" fillId="0" borderId="19" xfId="0" applyNumberFormat="1" applyFont="1" applyFill="1" applyBorder="1" applyAlignment="1">
      <alignment horizontal="center" wrapText="1"/>
    </xf>
    <xf numFmtId="0" fontId="4" fillId="0" borderId="10" xfId="0" applyNumberFormat="1" applyFont="1" applyFill="1" applyBorder="1" applyAlignment="1">
      <alignment horizontal="center" wrapText="1"/>
    </xf>
    <xf numFmtId="0" fontId="4" fillId="0" borderId="4" xfId="0" applyNumberFormat="1" applyFont="1" applyFill="1" applyBorder="1" applyAlignment="1">
      <alignment horizontal="center" vertical="center"/>
    </xf>
    <xf numFmtId="0" fontId="4" fillId="0" borderId="10" xfId="0" applyNumberFormat="1" applyFont="1" applyFill="1" applyBorder="1" applyAlignment="1">
      <alignment horizontal="center" vertical="center"/>
    </xf>
    <xf numFmtId="0" fontId="0" fillId="0" borderId="5" xfId="0" applyBorder="1">
      <alignment vertical="center"/>
    </xf>
    <xf numFmtId="0" fontId="4" fillId="8" borderId="20" xfId="0" applyNumberFormat="1" applyFont="1" applyFill="1" applyBorder="1" applyAlignment="1">
      <alignment horizontal="center" vertical="center" wrapText="1"/>
    </xf>
    <xf numFmtId="0" fontId="4" fillId="8" borderId="19" xfId="0" applyNumberFormat="1" applyFont="1" applyFill="1" applyBorder="1" applyAlignment="1">
      <alignment horizontal="center" vertical="center" wrapText="1"/>
    </xf>
    <xf numFmtId="0" fontId="4" fillId="8" borderId="23" xfId="0" applyNumberFormat="1" applyFont="1" applyFill="1" applyBorder="1" applyAlignment="1">
      <alignment horizontal="center" vertical="center" wrapText="1"/>
    </xf>
    <xf numFmtId="0" fontId="1" fillId="3" borderId="61" xfId="0" applyNumberFormat="1" applyFont="1" applyFill="1" applyBorder="1" applyAlignment="1">
      <alignment horizontal="center" vertical="center" wrapText="1"/>
    </xf>
    <xf numFmtId="0" fontId="1" fillId="3" borderId="72" xfId="0" applyNumberFormat="1" applyFont="1" applyFill="1" applyBorder="1" applyAlignment="1">
      <alignment horizontal="center" vertical="center" wrapText="1"/>
    </xf>
    <xf numFmtId="174" fontId="4" fillId="0" borderId="33" xfId="0" applyNumberFormat="1" applyFont="1" applyFill="1" applyBorder="1" applyAlignment="1">
      <alignment horizontal="center" vertical="center" wrapText="1"/>
    </xf>
    <xf numFmtId="174" fontId="4" fillId="0" borderId="25" xfId="0" applyNumberFormat="1" applyFont="1" applyFill="1" applyBorder="1" applyAlignment="1">
      <alignment horizontal="center" vertical="center" wrapText="1"/>
    </xf>
    <xf numFmtId="174" fontId="4" fillId="0" borderId="4" xfId="0" applyNumberFormat="1" applyFont="1" applyFill="1" applyBorder="1" applyAlignment="1">
      <alignment horizontal="center" vertical="center" wrapText="1"/>
    </xf>
    <xf numFmtId="174" fontId="4" fillId="0" borderId="10" xfId="0" applyNumberFormat="1" applyFont="1" applyFill="1" applyBorder="1" applyAlignment="1">
      <alignment horizontal="center" vertical="center" wrapText="1"/>
    </xf>
    <xf numFmtId="0" fontId="4" fillId="8" borderId="10" xfId="0" applyNumberFormat="1" applyFont="1" applyFill="1" applyBorder="1" applyAlignment="1">
      <alignment horizontal="center" vertical="center" wrapText="1"/>
    </xf>
    <xf numFmtId="0" fontId="4" fillId="8" borderId="4" xfId="0" applyNumberFormat="1" applyFont="1" applyFill="1" applyBorder="1" applyAlignment="1">
      <alignment horizontal="center" vertical="center" wrapText="1"/>
    </xf>
    <xf numFmtId="0" fontId="1" fillId="3" borderId="20" xfId="0" applyNumberFormat="1" applyFont="1" applyFill="1" applyBorder="1" applyAlignment="1">
      <alignment horizontal="center" vertical="center" wrapText="1"/>
    </xf>
    <xf numFmtId="0" fontId="1" fillId="3" borderId="19" xfId="0" applyNumberFormat="1" applyFont="1" applyFill="1" applyBorder="1" applyAlignment="1">
      <alignment horizontal="center" vertical="center" wrapText="1"/>
    </xf>
    <xf numFmtId="0" fontId="1" fillId="3" borderId="23" xfId="0" applyNumberFormat="1" applyFont="1" applyFill="1" applyBorder="1" applyAlignment="1">
      <alignment horizontal="center" vertical="center" wrapText="1"/>
    </xf>
    <xf numFmtId="174" fontId="4" fillId="0" borderId="37" xfId="0" applyNumberFormat="1" applyFont="1" applyFill="1" applyBorder="1" applyAlignment="1">
      <alignment horizontal="center" vertical="center" wrapText="1"/>
    </xf>
    <xf numFmtId="174" fontId="5" fillId="8" borderId="0" xfId="0" applyNumberFormat="1" applyFont="1" applyFill="1" applyBorder="1" applyAlignment="1">
      <alignment horizontal="center" vertical="center"/>
    </xf>
    <xf numFmtId="0" fontId="1" fillId="8" borderId="0" xfId="0" applyNumberFormat="1" applyFont="1" applyFill="1" applyBorder="1" applyAlignment="1">
      <alignment horizontal="center"/>
    </xf>
    <xf numFmtId="174" fontId="4" fillId="8" borderId="20" xfId="0" applyNumberFormat="1" applyFont="1" applyFill="1" applyBorder="1" applyAlignment="1">
      <alignment horizontal="center" vertical="center" wrapText="1"/>
    </xf>
    <xf numFmtId="174" fontId="4" fillId="8" borderId="23" xfId="0" applyNumberFormat="1" applyFont="1" applyFill="1" applyBorder="1" applyAlignment="1">
      <alignment horizontal="center" vertical="center" wrapText="1"/>
    </xf>
    <xf numFmtId="174" fontId="4" fillId="8" borderId="19" xfId="0" applyNumberFormat="1" applyFont="1" applyFill="1" applyBorder="1" applyAlignment="1">
      <alignment horizontal="center" vertical="center" wrapText="1"/>
    </xf>
    <xf numFmtId="2" fontId="0" fillId="0" borderId="39" xfId="0" applyNumberFormat="1" applyFill="1" applyBorder="1" applyAlignment="1">
      <alignment horizontal="right" vertical="center"/>
    </xf>
    <xf numFmtId="2" fontId="0" fillId="0" borderId="60" xfId="0" applyNumberFormat="1" applyFill="1" applyBorder="1" applyAlignment="1">
      <alignment horizontal="right" vertical="center"/>
    </xf>
    <xf numFmtId="0" fontId="4" fillId="8" borderId="20" xfId="0" applyNumberFormat="1" applyFont="1" applyFill="1" applyBorder="1" applyAlignment="1">
      <alignment horizontal="center" vertical="center"/>
    </xf>
    <xf numFmtId="0" fontId="4" fillId="8" borderId="19" xfId="0" applyNumberFormat="1" applyFont="1" applyFill="1" applyBorder="1" applyAlignment="1">
      <alignment horizontal="center" vertical="center"/>
    </xf>
    <xf numFmtId="0" fontId="4" fillId="8" borderId="23" xfId="0" applyNumberFormat="1" applyFont="1" applyFill="1" applyBorder="1" applyAlignment="1">
      <alignment horizontal="center" vertical="center"/>
    </xf>
    <xf numFmtId="0" fontId="4" fillId="8" borderId="10" xfId="0" applyNumberFormat="1" applyFont="1" applyFill="1" applyBorder="1" applyAlignment="1">
      <alignment horizontal="center" vertical="center"/>
    </xf>
    <xf numFmtId="0" fontId="1" fillId="3" borderId="10" xfId="0" applyNumberFormat="1" applyFont="1" applyFill="1" applyBorder="1" applyAlignment="1">
      <alignment horizontal="center" vertical="center" wrapText="1"/>
    </xf>
    <xf numFmtId="0" fontId="0" fillId="0" borderId="39" xfId="0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174" fontId="0" fillId="0" borderId="39" xfId="0" applyNumberFormat="1" applyBorder="1" applyAlignment="1">
      <alignment horizontal="center" vertical="center"/>
    </xf>
    <xf numFmtId="2" fontId="0" fillId="0" borderId="39" xfId="0" applyNumberFormat="1" applyFill="1" applyBorder="1" applyAlignment="1">
      <alignment horizontal="center" vertical="center"/>
    </xf>
    <xf numFmtId="2" fontId="0" fillId="0" borderId="31" xfId="0" applyNumberFormat="1" applyFill="1" applyBorder="1" applyAlignment="1">
      <alignment horizontal="center" vertical="center"/>
    </xf>
    <xf numFmtId="0" fontId="4" fillId="8" borderId="4" xfId="0" applyNumberFormat="1" applyFont="1" applyFill="1" applyBorder="1" applyAlignment="1">
      <alignment horizontal="center" vertical="center"/>
    </xf>
    <xf numFmtId="0" fontId="1" fillId="3" borderId="49" xfId="0" applyNumberFormat="1" applyFont="1" applyFill="1" applyBorder="1" applyAlignment="1">
      <alignment horizontal="center" vertical="center" wrapText="1"/>
    </xf>
    <xf numFmtId="0" fontId="4" fillId="0" borderId="23" xfId="0" applyNumberFormat="1" applyFont="1" applyFill="1" applyBorder="1" applyAlignment="1">
      <alignment horizontal="center" wrapText="1"/>
    </xf>
    <xf numFmtId="0" fontId="4" fillId="0" borderId="4" xfId="0" applyNumberFormat="1" applyFont="1" applyFill="1" applyBorder="1" applyAlignment="1">
      <alignment horizontal="center"/>
    </xf>
    <xf numFmtId="0" fontId="1" fillId="3" borderId="50" xfId="0" applyNumberFormat="1" applyFont="1" applyFill="1" applyBorder="1" applyAlignment="1">
      <alignment horizontal="center" vertical="center" wrapText="1"/>
    </xf>
    <xf numFmtId="0" fontId="4" fillId="0" borderId="4" xfId="0" applyNumberFormat="1" applyFont="1" applyFill="1" applyBorder="1" applyAlignment="1">
      <alignment horizontal="center" wrapText="1"/>
    </xf>
    <xf numFmtId="0" fontId="4" fillId="0" borderId="4" xfId="0" applyNumberFormat="1" applyFont="1" applyFill="1" applyBorder="1" applyAlignment="1">
      <alignment horizontal="center" vertical="center" wrapText="1"/>
    </xf>
    <xf numFmtId="0" fontId="4" fillId="0" borderId="10" xfId="0" applyNumberFormat="1" applyFont="1" applyFill="1" applyBorder="1" applyAlignment="1">
      <alignment horizontal="center" vertical="center" wrapText="1"/>
    </xf>
    <xf numFmtId="0" fontId="1" fillId="2" borderId="9" xfId="0" applyNumberFormat="1" applyFont="1" applyFill="1" applyBorder="1" applyAlignment="1">
      <alignment horizontal="center"/>
    </xf>
    <xf numFmtId="0" fontId="1" fillId="2" borderId="5" xfId="0" applyNumberFormat="1" applyFont="1" applyFill="1" applyBorder="1" applyAlignment="1">
      <alignment horizontal="center"/>
    </xf>
    <xf numFmtId="174" fontId="4" fillId="0" borderId="3" xfId="0" applyNumberFormat="1" applyFont="1" applyFill="1" applyBorder="1" applyAlignment="1">
      <alignment horizontal="center" vertical="center" wrapText="1"/>
    </xf>
    <xf numFmtId="0" fontId="4" fillId="0" borderId="10" xfId="0" applyNumberFormat="1" applyFont="1" applyFill="1" applyBorder="1" applyAlignment="1">
      <alignment horizontal="center"/>
    </xf>
    <xf numFmtId="0" fontId="1" fillId="3" borderId="68" xfId="0" applyNumberFormat="1" applyFont="1" applyFill="1" applyBorder="1" applyAlignment="1">
      <alignment horizontal="center" vertical="center" wrapText="1"/>
    </xf>
    <xf numFmtId="0" fontId="1" fillId="3" borderId="38" xfId="0" applyNumberFormat="1" applyFont="1" applyFill="1" applyBorder="1" applyAlignment="1">
      <alignment horizontal="center" vertical="center" wrapText="1"/>
    </xf>
    <xf numFmtId="0" fontId="1" fillId="3" borderId="69" xfId="0" applyNumberFormat="1" applyFont="1" applyFill="1" applyBorder="1" applyAlignment="1">
      <alignment horizontal="center" vertical="center" wrapText="1"/>
    </xf>
    <xf numFmtId="0" fontId="6" fillId="3" borderId="33" xfId="0" applyFont="1" applyFill="1" applyBorder="1" applyAlignment="1">
      <alignment horizontal="center" vertical="center"/>
    </xf>
    <xf numFmtId="0" fontId="6" fillId="3" borderId="37" xfId="0" applyFont="1" applyFill="1" applyBorder="1" applyAlignment="1">
      <alignment horizontal="center" vertical="center"/>
    </xf>
    <xf numFmtId="0" fontId="6" fillId="3" borderId="25" xfId="0" applyFont="1" applyFill="1" applyBorder="1" applyAlignment="1">
      <alignment horizontal="center" vertical="center"/>
    </xf>
    <xf numFmtId="0" fontId="7" fillId="0" borderId="20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0" fontId="7" fillId="0" borderId="23" xfId="0" applyFont="1" applyBorder="1" applyAlignment="1">
      <alignment horizontal="center" vertical="center"/>
    </xf>
    <xf numFmtId="0" fontId="6" fillId="3" borderId="33" xfId="0" applyFont="1" applyFill="1" applyBorder="1" applyAlignment="1">
      <alignment horizontal="center" vertical="center" wrapText="1"/>
    </xf>
    <xf numFmtId="0" fontId="6" fillId="3" borderId="37" xfId="0" applyFont="1" applyFill="1" applyBorder="1" applyAlignment="1">
      <alignment horizontal="center" vertical="center" wrapText="1"/>
    </xf>
    <xf numFmtId="0" fontId="6" fillId="3" borderId="25" xfId="0" applyFont="1" applyFill="1" applyBorder="1" applyAlignment="1">
      <alignment horizontal="center" vertical="center" wrapText="1"/>
    </xf>
    <xf numFmtId="0" fontId="3" fillId="3" borderId="30" xfId="0" applyNumberFormat="1" applyFont="1" applyFill="1" applyBorder="1" applyAlignment="1">
      <alignment horizontal="center" vertical="center"/>
    </xf>
    <xf numFmtId="0" fontId="3" fillId="3" borderId="28" xfId="0" applyNumberFormat="1" applyFont="1" applyFill="1" applyBorder="1" applyAlignment="1">
      <alignment horizontal="center" vertical="center"/>
    </xf>
    <xf numFmtId="0" fontId="2" fillId="0" borderId="24" xfId="0" applyNumberFormat="1" applyFont="1" applyFill="1" applyBorder="1" applyAlignment="1">
      <alignment horizontal="right"/>
    </xf>
    <xf numFmtId="0" fontId="2" fillId="0" borderId="43" xfId="0" applyNumberFormat="1" applyFont="1" applyFill="1" applyBorder="1" applyAlignment="1">
      <alignment horizontal="right"/>
    </xf>
    <xf numFmtId="0" fontId="1" fillId="2" borderId="6" xfId="0" applyNumberFormat="1" applyFont="1" applyFill="1" applyBorder="1" applyAlignment="1">
      <alignment horizontal="center"/>
    </xf>
    <xf numFmtId="0" fontId="1" fillId="3" borderId="0" xfId="0" applyNumberFormat="1" applyFont="1" applyFill="1" applyBorder="1" applyAlignment="1">
      <alignment horizontal="center" vertical="center" wrapText="1"/>
    </xf>
    <xf numFmtId="174" fontId="4" fillId="0" borderId="20" xfId="0" applyNumberFormat="1" applyFont="1" applyFill="1" applyBorder="1" applyAlignment="1">
      <alignment horizontal="center" vertical="center"/>
    </xf>
    <xf numFmtId="174" fontId="4" fillId="0" borderId="19" xfId="0" applyNumberFormat="1" applyFont="1" applyFill="1" applyBorder="1" applyAlignment="1">
      <alignment horizontal="center" vertical="center"/>
    </xf>
    <xf numFmtId="174" fontId="4" fillId="0" borderId="23" xfId="0" applyNumberFormat="1" applyFont="1" applyFill="1" applyBorder="1" applyAlignment="1">
      <alignment horizontal="center" vertical="center"/>
    </xf>
    <xf numFmtId="0" fontId="1" fillId="3" borderId="40" xfId="0" applyNumberFormat="1" applyFont="1" applyFill="1" applyBorder="1" applyAlignment="1">
      <alignment horizontal="center" vertical="center" wrapText="1"/>
    </xf>
    <xf numFmtId="0" fontId="1" fillId="3" borderId="36" xfId="0" applyNumberFormat="1" applyFont="1" applyFill="1" applyBorder="1" applyAlignment="1">
      <alignment horizontal="center" vertical="center" wrapText="1"/>
    </xf>
    <xf numFmtId="0" fontId="1" fillId="3" borderId="34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CCFFCC"/>
      <rgbColor rgb="00FFCC99"/>
      <rgbColor rgb="00FFFF00"/>
      <rgbColor rgb="00FFFF99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7.xml"/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8.xml"/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9.xml"/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0.xml"/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1.xml"/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2.xml"/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3.xml"/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4.xml"/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5.xml"/><Relationship Id="rId2" Type="http://schemas.openxmlformats.org/officeDocument/2006/relationships/vmlDrawing" Target="../drawings/vmlDrawing85.v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6.xml"/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7.xml"/><Relationship Id="rId2" Type="http://schemas.openxmlformats.org/officeDocument/2006/relationships/vmlDrawing" Target="../drawings/vmlDrawing87.v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8.xml"/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9.xml"/><Relationship Id="rId2" Type="http://schemas.openxmlformats.org/officeDocument/2006/relationships/vmlDrawing" Target="../drawings/vmlDrawing89.v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0.xml"/><Relationship Id="rId2" Type="http://schemas.openxmlformats.org/officeDocument/2006/relationships/vmlDrawing" Target="../drawings/vmlDrawing90.v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1.xml"/><Relationship Id="rId2" Type="http://schemas.openxmlformats.org/officeDocument/2006/relationships/vmlDrawing" Target="../drawings/vmlDrawing91.v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2.xml"/><Relationship Id="rId1" Type="http://schemas.openxmlformats.org/officeDocument/2006/relationships/vmlDrawing" Target="../drawings/vmlDrawing92.vml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3.xml"/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4.xml"/><Relationship Id="rId2" Type="http://schemas.openxmlformats.org/officeDocument/2006/relationships/vmlDrawing" Target="../drawings/vmlDrawing94.vml"/><Relationship Id="rId1" Type="http://schemas.openxmlformats.org/officeDocument/2006/relationships/printerSettings" Target="../printerSettings/printerSettings9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/>
  <dimension ref="A1:IU176"/>
  <sheetViews>
    <sheetView tabSelected="1" zoomScaleNormal="100" workbookViewId="0">
      <selection activeCell="B85" sqref="B85"/>
    </sheetView>
  </sheetViews>
  <sheetFormatPr defaultRowHeight="12.75" customHeight="1" x14ac:dyDescent="0.2"/>
  <cols>
    <col min="1" max="1" width="24" customWidth="1"/>
    <col min="2" max="2" width="12.28515625" customWidth="1"/>
    <col min="3" max="3" width="11.42578125" customWidth="1"/>
    <col min="4" max="4" width="13.42578125" customWidth="1"/>
    <col min="5" max="5" width="27.7109375" customWidth="1"/>
    <col min="6" max="6" width="15.140625" customWidth="1"/>
    <col min="7" max="7" width="9.28515625" customWidth="1"/>
    <col min="8" max="8" width="9.85546875" customWidth="1"/>
    <col min="9" max="9" width="12.28515625" customWidth="1"/>
  </cols>
  <sheetData>
    <row r="1" spans="1:9" ht="13.5" thickBot="1" x14ac:dyDescent="0.25">
      <c r="A1" s="638" t="s">
        <v>85</v>
      </c>
      <c r="B1" s="63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x14ac:dyDescent="0.2">
      <c r="A2" s="272" t="s">
        <v>27</v>
      </c>
      <c r="B2" s="3">
        <v>2017</v>
      </c>
      <c r="C2" s="5">
        <v>0</v>
      </c>
      <c r="D2" s="6">
        <v>4477.1000000000004</v>
      </c>
      <c r="E2" s="5">
        <v>1304892.78</v>
      </c>
      <c r="F2" s="6">
        <v>1300078.53</v>
      </c>
      <c r="G2" s="640">
        <f>E2-F2</f>
        <v>4814.25</v>
      </c>
      <c r="H2" s="641"/>
    </row>
    <row r="3" spans="1:9" ht="13.5" thickBot="1" x14ac:dyDescent="0.25">
      <c r="A3" s="273" t="s">
        <v>28</v>
      </c>
      <c r="B3" s="56"/>
      <c r="C3" s="1" t="s">
        <v>28</v>
      </c>
      <c r="D3" s="1" t="s">
        <v>29</v>
      </c>
      <c r="E3" s="1">
        <v>2</v>
      </c>
      <c r="F3" s="1"/>
      <c r="G3" s="1"/>
      <c r="H3" s="1" t="s">
        <v>25</v>
      </c>
      <c r="I3" s="8">
        <f>F2-F176</f>
        <v>73792.169000000227</v>
      </c>
    </row>
    <row r="4" spans="1:9" ht="12.75" customHeight="1" thickBot="1" x14ac:dyDescent="0.25">
      <c r="A4" s="56"/>
      <c r="B4" s="56"/>
      <c r="C4" s="56"/>
      <c r="D4" s="20"/>
      <c r="E4" s="20"/>
      <c r="F4" s="20"/>
      <c r="G4" s="56"/>
      <c r="H4" s="20"/>
      <c r="I4" s="20"/>
    </row>
    <row r="5" spans="1:9" ht="64.5" thickBot="1" x14ac:dyDescent="0.25">
      <c r="A5" s="117" t="s">
        <v>94</v>
      </c>
      <c r="B5" s="117" t="s">
        <v>16</v>
      </c>
      <c r="C5" s="131" t="s">
        <v>5</v>
      </c>
      <c r="D5" s="117" t="s">
        <v>23</v>
      </c>
      <c r="E5" s="132" t="s">
        <v>18</v>
      </c>
      <c r="F5" s="117" t="s">
        <v>19</v>
      </c>
      <c r="G5" s="131" t="s">
        <v>10</v>
      </c>
      <c r="H5" s="117" t="s">
        <v>13</v>
      </c>
      <c r="I5" s="130" t="s">
        <v>12</v>
      </c>
    </row>
    <row r="6" spans="1:9" ht="12.75" customHeight="1" x14ac:dyDescent="0.2">
      <c r="A6" s="32"/>
      <c r="B6" s="33">
        <v>10750.71</v>
      </c>
      <c r="C6" s="33" t="s">
        <v>66</v>
      </c>
      <c r="D6" s="35"/>
      <c r="E6" s="35"/>
      <c r="F6" s="35"/>
      <c r="G6" s="35"/>
      <c r="H6" s="36"/>
      <c r="I6" s="157">
        <f t="shared" ref="I6:I26" si="0">G6*H6</f>
        <v>0</v>
      </c>
    </row>
    <row r="7" spans="1:9" ht="12.75" customHeight="1" x14ac:dyDescent="0.2">
      <c r="A7" s="263"/>
      <c r="B7" s="13">
        <v>11684.55</v>
      </c>
      <c r="C7" s="13" t="s">
        <v>67</v>
      </c>
      <c r="D7" s="265"/>
      <c r="E7" s="15"/>
      <c r="F7" s="15"/>
      <c r="G7" s="15"/>
      <c r="H7" s="16"/>
      <c r="I7" s="157">
        <f t="shared" si="0"/>
        <v>0</v>
      </c>
    </row>
    <row r="8" spans="1:9" ht="12.75" customHeight="1" x14ac:dyDescent="0.2">
      <c r="A8" s="263"/>
      <c r="B8" s="13">
        <v>16285.42</v>
      </c>
      <c r="C8" s="13" t="s">
        <v>70</v>
      </c>
      <c r="D8" s="265"/>
      <c r="E8" s="15"/>
      <c r="F8" s="15"/>
      <c r="G8" s="15"/>
      <c r="H8" s="16"/>
      <c r="I8" s="43">
        <f t="shared" si="0"/>
        <v>0</v>
      </c>
    </row>
    <row r="9" spans="1:9" ht="13.5" thickBot="1" x14ac:dyDescent="0.25">
      <c r="A9" s="308"/>
      <c r="B9" s="71">
        <v>13891.76</v>
      </c>
      <c r="C9" s="71" t="s">
        <v>72</v>
      </c>
      <c r="D9" s="309"/>
      <c r="E9" s="73"/>
      <c r="F9" s="73"/>
      <c r="G9" s="73"/>
      <c r="H9" s="74"/>
      <c r="I9" s="71">
        <f t="shared" si="0"/>
        <v>0</v>
      </c>
    </row>
    <row r="10" spans="1:9" ht="12.75" customHeight="1" x14ac:dyDescent="0.2">
      <c r="A10" s="622" t="s">
        <v>1036</v>
      </c>
      <c r="B10" s="625">
        <v>12614.89</v>
      </c>
      <c r="C10" s="625" t="s">
        <v>73</v>
      </c>
      <c r="D10" s="627" t="s">
        <v>109</v>
      </c>
      <c r="E10" s="37" t="s">
        <v>347</v>
      </c>
      <c r="F10" s="37" t="s">
        <v>99</v>
      </c>
      <c r="G10" s="37">
        <v>0.2</v>
      </c>
      <c r="H10" s="38">
        <v>170</v>
      </c>
      <c r="I10" s="39">
        <f t="shared" si="0"/>
        <v>34</v>
      </c>
    </row>
    <row r="11" spans="1:9" ht="12.75" customHeight="1" x14ac:dyDescent="0.2">
      <c r="A11" s="623"/>
      <c r="B11" s="632"/>
      <c r="C11" s="632"/>
      <c r="D11" s="628"/>
      <c r="E11" s="15" t="s">
        <v>417</v>
      </c>
      <c r="F11" s="15" t="s">
        <v>100</v>
      </c>
      <c r="G11" s="15">
        <v>0.2</v>
      </c>
      <c r="H11" s="16">
        <v>170</v>
      </c>
      <c r="I11" s="43">
        <f t="shared" si="0"/>
        <v>34</v>
      </c>
    </row>
    <row r="12" spans="1:9" ht="12.75" customHeight="1" thickBot="1" x14ac:dyDescent="0.25">
      <c r="A12" s="624"/>
      <c r="B12" s="626"/>
      <c r="C12" s="626"/>
      <c r="D12" s="629"/>
      <c r="E12" s="40" t="s">
        <v>128</v>
      </c>
      <c r="F12" s="40" t="s">
        <v>100</v>
      </c>
      <c r="G12" s="40">
        <v>0.1</v>
      </c>
      <c r="H12" s="41">
        <v>170</v>
      </c>
      <c r="I12" s="42">
        <f t="shared" si="0"/>
        <v>17</v>
      </c>
    </row>
    <row r="13" spans="1:9" x14ac:dyDescent="0.2">
      <c r="A13" s="622" t="s">
        <v>1157</v>
      </c>
      <c r="B13" s="625">
        <v>15008.53</v>
      </c>
      <c r="C13" s="625" t="s">
        <v>74</v>
      </c>
      <c r="D13" s="627" t="s">
        <v>1158</v>
      </c>
      <c r="E13" s="37" t="s">
        <v>1033</v>
      </c>
      <c r="F13" s="37" t="s">
        <v>101</v>
      </c>
      <c r="G13" s="37">
        <v>3</v>
      </c>
      <c r="H13" s="38">
        <v>104.87</v>
      </c>
      <c r="I13" s="39">
        <f t="shared" si="0"/>
        <v>314.61</v>
      </c>
    </row>
    <row r="14" spans="1:9" x14ac:dyDescent="0.2">
      <c r="A14" s="623"/>
      <c r="B14" s="632"/>
      <c r="C14" s="632"/>
      <c r="D14" s="628"/>
      <c r="E14" s="35" t="s">
        <v>1159</v>
      </c>
      <c r="F14" s="35" t="s">
        <v>99</v>
      </c>
      <c r="G14" s="35">
        <v>1</v>
      </c>
      <c r="H14" s="36">
        <v>255</v>
      </c>
      <c r="I14" s="157">
        <f t="shared" si="0"/>
        <v>255</v>
      </c>
    </row>
    <row r="15" spans="1:9" x14ac:dyDescent="0.2">
      <c r="A15" s="623"/>
      <c r="B15" s="632"/>
      <c r="C15" s="632"/>
      <c r="D15" s="628"/>
      <c r="E15" s="35" t="s">
        <v>1160</v>
      </c>
      <c r="F15" s="35" t="s">
        <v>99</v>
      </c>
      <c r="G15" s="35">
        <v>1</v>
      </c>
      <c r="H15" s="36">
        <v>170</v>
      </c>
      <c r="I15" s="157">
        <f t="shared" si="0"/>
        <v>170</v>
      </c>
    </row>
    <row r="16" spans="1:9" x14ac:dyDescent="0.2">
      <c r="A16" s="623"/>
      <c r="B16" s="632"/>
      <c r="C16" s="632"/>
      <c r="D16" s="628"/>
      <c r="E16" s="35" t="s">
        <v>284</v>
      </c>
      <c r="F16" s="35" t="s">
        <v>100</v>
      </c>
      <c r="G16" s="35">
        <v>10</v>
      </c>
      <c r="H16" s="36">
        <v>0.7</v>
      </c>
      <c r="I16" s="157">
        <f t="shared" si="0"/>
        <v>7</v>
      </c>
    </row>
    <row r="17" spans="1:9" x14ac:dyDescent="0.2">
      <c r="A17" s="623"/>
      <c r="B17" s="632"/>
      <c r="C17" s="632"/>
      <c r="D17" s="628"/>
      <c r="E17" s="35" t="s">
        <v>417</v>
      </c>
      <c r="F17" s="35" t="s">
        <v>100</v>
      </c>
      <c r="G17" s="35">
        <v>0.1</v>
      </c>
      <c r="H17" s="36">
        <v>170</v>
      </c>
      <c r="I17" s="157">
        <f t="shared" si="0"/>
        <v>17</v>
      </c>
    </row>
    <row r="18" spans="1:9" x14ac:dyDescent="0.2">
      <c r="A18" s="623"/>
      <c r="B18" s="632"/>
      <c r="C18" s="632"/>
      <c r="D18" s="628"/>
      <c r="E18" s="35" t="s">
        <v>127</v>
      </c>
      <c r="F18" s="35" t="s">
        <v>100</v>
      </c>
      <c r="G18" s="35">
        <v>0.2</v>
      </c>
      <c r="H18" s="36">
        <v>80</v>
      </c>
      <c r="I18" s="157">
        <f t="shared" si="0"/>
        <v>16</v>
      </c>
    </row>
    <row r="19" spans="1:9" ht="13.5" thickBot="1" x14ac:dyDescent="0.25">
      <c r="A19" s="624"/>
      <c r="B19" s="626"/>
      <c r="C19" s="626"/>
      <c r="D19" s="629"/>
      <c r="E19" s="83" t="s">
        <v>954</v>
      </c>
      <c r="F19" s="83" t="s">
        <v>100</v>
      </c>
      <c r="G19" s="83">
        <v>2</v>
      </c>
      <c r="H19" s="84">
        <v>175</v>
      </c>
      <c r="I19" s="200">
        <f t="shared" si="0"/>
        <v>350</v>
      </c>
    </row>
    <row r="20" spans="1:9" ht="12.75" customHeight="1" thickBot="1" x14ac:dyDescent="0.25">
      <c r="A20" s="46" t="s">
        <v>525</v>
      </c>
      <c r="B20" s="85">
        <v>7050.38</v>
      </c>
      <c r="C20" s="85" t="s">
        <v>75</v>
      </c>
      <c r="D20" s="47" t="s">
        <v>109</v>
      </c>
      <c r="E20" s="47" t="s">
        <v>608</v>
      </c>
      <c r="F20" s="47" t="s">
        <v>610</v>
      </c>
      <c r="G20" s="47">
        <v>1</v>
      </c>
      <c r="H20" s="48">
        <v>864.8</v>
      </c>
      <c r="I20" s="49">
        <f t="shared" si="0"/>
        <v>864.8</v>
      </c>
    </row>
    <row r="21" spans="1:9" ht="13.5" thickBot="1" x14ac:dyDescent="0.25">
      <c r="A21" s="620" t="s">
        <v>1357</v>
      </c>
      <c r="B21" s="630">
        <v>9913.8700000000008</v>
      </c>
      <c r="C21" s="625" t="s">
        <v>76</v>
      </c>
      <c r="D21" s="55" t="s">
        <v>614</v>
      </c>
      <c r="E21" s="378" t="s">
        <v>1358</v>
      </c>
      <c r="F21" s="378" t="s">
        <v>349</v>
      </c>
      <c r="G21" s="378">
        <v>1</v>
      </c>
      <c r="H21" s="379">
        <v>2162.14</v>
      </c>
      <c r="I21" s="49">
        <f t="shared" si="0"/>
        <v>2162.14</v>
      </c>
    </row>
    <row r="22" spans="1:9" ht="13.5" thickBot="1" x14ac:dyDescent="0.25">
      <c r="A22" s="621"/>
      <c r="B22" s="631"/>
      <c r="C22" s="626"/>
      <c r="D22" s="394" t="s">
        <v>271</v>
      </c>
      <c r="E22" s="378" t="s">
        <v>1358</v>
      </c>
      <c r="F22" s="544" t="s">
        <v>349</v>
      </c>
      <c r="G22" s="544">
        <v>1</v>
      </c>
      <c r="H22" s="485">
        <v>2162.14</v>
      </c>
      <c r="I22" s="200">
        <f t="shared" si="0"/>
        <v>2162.14</v>
      </c>
    </row>
    <row r="23" spans="1:9" ht="12.75" customHeight="1" x14ac:dyDescent="0.2">
      <c r="A23" s="260"/>
      <c r="B23" s="33">
        <v>9890.86</v>
      </c>
      <c r="C23" s="33" t="s">
        <v>77</v>
      </c>
      <c r="D23" s="262"/>
      <c r="E23" s="35"/>
      <c r="F23" s="35"/>
      <c r="G23" s="35"/>
      <c r="H23" s="36"/>
      <c r="I23" s="33">
        <f t="shared" si="0"/>
        <v>0</v>
      </c>
    </row>
    <row r="24" spans="1:9" ht="12.75" customHeight="1" x14ac:dyDescent="0.2">
      <c r="A24" s="263"/>
      <c r="B24" s="13">
        <v>14663.73</v>
      </c>
      <c r="C24" s="13" t="s">
        <v>78</v>
      </c>
      <c r="D24" s="265"/>
      <c r="E24" s="15"/>
      <c r="F24" s="15"/>
      <c r="G24" s="15"/>
      <c r="H24" s="16"/>
      <c r="I24" s="13">
        <f t="shared" si="0"/>
        <v>0</v>
      </c>
    </row>
    <row r="25" spans="1:9" ht="12.75" customHeight="1" x14ac:dyDescent="0.2">
      <c r="A25" s="11"/>
      <c r="B25" s="13">
        <v>12030.95</v>
      </c>
      <c r="C25" s="13" t="s">
        <v>79</v>
      </c>
      <c r="D25" s="15"/>
      <c r="E25" s="15"/>
      <c r="F25" s="15"/>
      <c r="G25" s="15"/>
      <c r="H25" s="16"/>
      <c r="I25" s="13">
        <f t="shared" si="0"/>
        <v>0</v>
      </c>
    </row>
    <row r="26" spans="1:9" ht="12.75" customHeight="1" x14ac:dyDescent="0.2">
      <c r="A26" s="263"/>
      <c r="B26" s="13">
        <v>12158.43</v>
      </c>
      <c r="C26" s="13" t="s">
        <v>80</v>
      </c>
      <c r="D26" s="265"/>
      <c r="E26" s="15"/>
      <c r="F26" s="15"/>
      <c r="G26" s="15"/>
      <c r="H26" s="16"/>
      <c r="I26" s="13">
        <f t="shared" si="0"/>
        <v>0</v>
      </c>
    </row>
    <row r="27" spans="1:9" ht="12.75" customHeight="1" x14ac:dyDescent="0.2">
      <c r="A27" s="263"/>
      <c r="B27" s="13"/>
      <c r="C27" s="13" t="s">
        <v>87</v>
      </c>
      <c r="D27" s="265"/>
      <c r="E27" s="15"/>
      <c r="F27" s="15"/>
      <c r="G27" s="15"/>
      <c r="H27" s="16"/>
      <c r="I27" s="13">
        <v>1033.67</v>
      </c>
    </row>
    <row r="28" spans="1:9" ht="12.75" customHeight="1" thickBot="1" x14ac:dyDescent="0.25">
      <c r="A28" s="218"/>
      <c r="B28" s="223">
        <f>SUM(B6:B26)</f>
        <v>145944.07999999999</v>
      </c>
      <c r="C28" s="224"/>
      <c r="D28" s="223"/>
      <c r="E28" s="225"/>
      <c r="F28" s="224"/>
      <c r="G28" s="224"/>
      <c r="H28" s="223" t="s">
        <v>17</v>
      </c>
      <c r="I28" s="226">
        <f>SUM(I6:I27)</f>
        <v>7437.3599999999988</v>
      </c>
    </row>
    <row r="29" spans="1:9" ht="77.25" thickBot="1" x14ac:dyDescent="0.25">
      <c r="A29" s="134" t="s">
        <v>1066</v>
      </c>
      <c r="B29" s="134" t="s">
        <v>16</v>
      </c>
      <c r="C29" s="117" t="s">
        <v>5</v>
      </c>
      <c r="D29" s="131" t="s">
        <v>23</v>
      </c>
      <c r="E29" s="133" t="s">
        <v>18</v>
      </c>
      <c r="F29" s="131" t="s">
        <v>19</v>
      </c>
      <c r="G29" s="117" t="s">
        <v>10</v>
      </c>
      <c r="H29" s="117" t="s">
        <v>13</v>
      </c>
      <c r="I29" s="130" t="s">
        <v>12</v>
      </c>
    </row>
    <row r="30" spans="1:9" x14ac:dyDescent="0.2">
      <c r="A30" s="622" t="s">
        <v>107</v>
      </c>
      <c r="B30" s="625">
        <v>18153.22</v>
      </c>
      <c r="C30" s="625" t="s">
        <v>66</v>
      </c>
      <c r="D30" s="633" t="s">
        <v>170</v>
      </c>
      <c r="E30" s="37" t="s">
        <v>122</v>
      </c>
      <c r="F30" s="37" t="s">
        <v>99</v>
      </c>
      <c r="G30" s="37">
        <v>1</v>
      </c>
      <c r="H30" s="38">
        <v>191.48</v>
      </c>
      <c r="I30" s="292">
        <f t="shared" ref="I30:I64" si="1">G30*H30</f>
        <v>191.48</v>
      </c>
    </row>
    <row r="31" spans="1:9" ht="13.5" thickBot="1" x14ac:dyDescent="0.25">
      <c r="A31" s="624"/>
      <c r="B31" s="632"/>
      <c r="C31" s="632"/>
      <c r="D31" s="635"/>
      <c r="E31" s="443" t="s">
        <v>171</v>
      </c>
      <c r="F31" s="443" t="s">
        <v>99</v>
      </c>
      <c r="G31" s="443">
        <v>1</v>
      </c>
      <c r="H31" s="444">
        <v>407.68</v>
      </c>
      <c r="I31" s="294">
        <f t="shared" si="1"/>
        <v>407.68</v>
      </c>
    </row>
    <row r="32" spans="1:9" ht="26.25" thickBot="1" x14ac:dyDescent="0.25">
      <c r="A32" s="46" t="s">
        <v>329</v>
      </c>
      <c r="B32" s="626"/>
      <c r="C32" s="626"/>
      <c r="D32" s="47" t="s">
        <v>330</v>
      </c>
      <c r="E32" s="47" t="s">
        <v>331</v>
      </c>
      <c r="F32" s="47" t="s">
        <v>99</v>
      </c>
      <c r="G32" s="47">
        <v>1</v>
      </c>
      <c r="H32" s="48">
        <v>8.89</v>
      </c>
      <c r="I32" s="49">
        <f>G32*H32</f>
        <v>8.89</v>
      </c>
    </row>
    <row r="33" spans="1:9" ht="13.5" thickBot="1" x14ac:dyDescent="0.25">
      <c r="A33" s="260"/>
      <c r="B33" s="33">
        <v>17664.04</v>
      </c>
      <c r="C33" s="496" t="s">
        <v>67</v>
      </c>
      <c r="D33" s="497"/>
      <c r="E33" s="489"/>
      <c r="F33" s="489"/>
      <c r="G33" s="489"/>
      <c r="H33" s="490"/>
      <c r="I33" s="496">
        <f t="shared" si="1"/>
        <v>0</v>
      </c>
    </row>
    <row r="34" spans="1:9" ht="26.25" thickBot="1" x14ac:dyDescent="0.25">
      <c r="A34" s="46" t="s">
        <v>329</v>
      </c>
      <c r="B34" s="85">
        <v>17432.419999999998</v>
      </c>
      <c r="C34" s="85" t="s">
        <v>70</v>
      </c>
      <c r="D34" s="47" t="s">
        <v>330</v>
      </c>
      <c r="E34" s="47" t="s">
        <v>331</v>
      </c>
      <c r="F34" s="47" t="s">
        <v>99</v>
      </c>
      <c r="G34" s="47">
        <v>2</v>
      </c>
      <c r="H34" s="48">
        <v>17</v>
      </c>
      <c r="I34" s="49">
        <f t="shared" si="1"/>
        <v>34</v>
      </c>
    </row>
    <row r="35" spans="1:9" ht="12" customHeight="1" x14ac:dyDescent="0.2">
      <c r="A35" s="442"/>
      <c r="B35" s="314">
        <v>23250.880000000001</v>
      </c>
      <c r="C35" s="70" t="s">
        <v>72</v>
      </c>
      <c r="D35" s="53"/>
      <c r="E35" s="53"/>
      <c r="F35" s="53"/>
      <c r="G35" s="53"/>
      <c r="H35" s="153"/>
      <c r="I35" s="288">
        <f t="shared" si="1"/>
        <v>0</v>
      </c>
    </row>
    <row r="36" spans="1:9" ht="12" customHeight="1" thickBot="1" x14ac:dyDescent="0.25">
      <c r="A36" s="30"/>
      <c r="B36" s="267">
        <v>22845.599999999999</v>
      </c>
      <c r="C36" s="71" t="s">
        <v>73</v>
      </c>
      <c r="D36" s="73"/>
      <c r="E36" s="73"/>
      <c r="F36" s="73"/>
      <c r="G36" s="73"/>
      <c r="H36" s="74"/>
      <c r="I36" s="529">
        <f t="shared" si="1"/>
        <v>0</v>
      </c>
    </row>
    <row r="37" spans="1:9" x14ac:dyDescent="0.2">
      <c r="A37" s="622" t="s">
        <v>329</v>
      </c>
      <c r="B37" s="625">
        <v>19758.03</v>
      </c>
      <c r="C37" s="625" t="s">
        <v>74</v>
      </c>
      <c r="D37" s="627" t="s">
        <v>330</v>
      </c>
      <c r="E37" s="37" t="s">
        <v>1092</v>
      </c>
      <c r="F37" s="37" t="s">
        <v>99</v>
      </c>
      <c r="G37" s="37">
        <v>2</v>
      </c>
      <c r="H37" s="38">
        <v>55.88</v>
      </c>
      <c r="I37" s="292">
        <f t="shared" si="1"/>
        <v>111.76</v>
      </c>
    </row>
    <row r="38" spans="1:9" ht="13.5" thickBot="1" x14ac:dyDescent="0.25">
      <c r="A38" s="624"/>
      <c r="B38" s="632"/>
      <c r="C38" s="632"/>
      <c r="D38" s="629"/>
      <c r="E38" s="40" t="s">
        <v>331</v>
      </c>
      <c r="F38" s="40" t="s">
        <v>99</v>
      </c>
      <c r="G38" s="40">
        <v>1</v>
      </c>
      <c r="H38" s="41">
        <v>8.6999999999999993</v>
      </c>
      <c r="I38" s="294">
        <f t="shared" si="1"/>
        <v>8.6999999999999993</v>
      </c>
    </row>
    <row r="39" spans="1:9" ht="12" customHeight="1" x14ac:dyDescent="0.2">
      <c r="A39" s="622" t="s">
        <v>112</v>
      </c>
      <c r="B39" s="632"/>
      <c r="C39" s="632"/>
      <c r="D39" s="633" t="s">
        <v>218</v>
      </c>
      <c r="E39" s="37" t="s">
        <v>1156</v>
      </c>
      <c r="F39" s="37" t="s">
        <v>101</v>
      </c>
      <c r="G39" s="37">
        <v>3.5</v>
      </c>
      <c r="H39" s="38">
        <v>70.56</v>
      </c>
      <c r="I39" s="292">
        <f t="shared" si="1"/>
        <v>246.96</v>
      </c>
    </row>
    <row r="40" spans="1:9" ht="12" customHeight="1" x14ac:dyDescent="0.2">
      <c r="A40" s="623"/>
      <c r="B40" s="632"/>
      <c r="C40" s="632"/>
      <c r="D40" s="634"/>
      <c r="E40" s="15" t="s">
        <v>133</v>
      </c>
      <c r="F40" s="15" t="s">
        <v>99</v>
      </c>
      <c r="G40" s="15">
        <v>1</v>
      </c>
      <c r="H40" s="16">
        <v>354.23</v>
      </c>
      <c r="I40" s="293">
        <f t="shared" si="1"/>
        <v>354.23</v>
      </c>
    </row>
    <row r="41" spans="1:9" ht="13.5" thickBot="1" x14ac:dyDescent="0.25">
      <c r="A41" s="624"/>
      <c r="B41" s="626"/>
      <c r="C41" s="626"/>
      <c r="D41" s="635"/>
      <c r="E41" s="40" t="s">
        <v>129</v>
      </c>
      <c r="F41" s="40" t="s">
        <v>99</v>
      </c>
      <c r="G41" s="40">
        <v>1</v>
      </c>
      <c r="H41" s="41">
        <v>7.7</v>
      </c>
      <c r="I41" s="294">
        <f t="shared" si="1"/>
        <v>7.7</v>
      </c>
    </row>
    <row r="42" spans="1:9" x14ac:dyDescent="0.2">
      <c r="A42" s="32"/>
      <c r="B42" s="33">
        <v>18418.04</v>
      </c>
      <c r="C42" s="33" t="s">
        <v>75</v>
      </c>
      <c r="D42" s="35"/>
      <c r="E42" s="35"/>
      <c r="F42" s="35"/>
      <c r="G42" s="35"/>
      <c r="H42" s="36"/>
      <c r="I42" s="549">
        <f t="shared" si="1"/>
        <v>0</v>
      </c>
    </row>
    <row r="43" spans="1:9" ht="13.5" thickBot="1" x14ac:dyDescent="0.25">
      <c r="A43" s="79"/>
      <c r="B43" s="70">
        <v>20808.66</v>
      </c>
      <c r="C43" s="70" t="s">
        <v>76</v>
      </c>
      <c r="D43" s="53"/>
      <c r="E43" s="53"/>
      <c r="F43" s="53"/>
      <c r="G43" s="53"/>
      <c r="H43" s="153"/>
      <c r="I43" s="529">
        <f t="shared" si="1"/>
        <v>0</v>
      </c>
    </row>
    <row r="44" spans="1:9" x14ac:dyDescent="0.2">
      <c r="A44" s="622" t="s">
        <v>107</v>
      </c>
      <c r="B44" s="625">
        <v>21510.79</v>
      </c>
      <c r="C44" s="625" t="s">
        <v>77</v>
      </c>
      <c r="D44" s="627" t="s">
        <v>1577</v>
      </c>
      <c r="E44" s="37" t="s">
        <v>131</v>
      </c>
      <c r="F44" s="37" t="s">
        <v>101</v>
      </c>
      <c r="G44" s="37">
        <v>3</v>
      </c>
      <c r="H44" s="38">
        <v>41.67</v>
      </c>
      <c r="I44" s="292">
        <f t="shared" si="1"/>
        <v>125.01</v>
      </c>
    </row>
    <row r="45" spans="1:9" x14ac:dyDescent="0.2">
      <c r="A45" s="623"/>
      <c r="B45" s="632"/>
      <c r="C45" s="632"/>
      <c r="D45" s="628"/>
      <c r="E45" s="35" t="s">
        <v>913</v>
      </c>
      <c r="F45" s="35" t="s">
        <v>99</v>
      </c>
      <c r="G45" s="35">
        <v>1</v>
      </c>
      <c r="H45" s="36">
        <v>132.5</v>
      </c>
      <c r="I45" s="293">
        <f t="shared" si="1"/>
        <v>132.5</v>
      </c>
    </row>
    <row r="46" spans="1:9" x14ac:dyDescent="0.2">
      <c r="A46" s="623"/>
      <c r="B46" s="632"/>
      <c r="C46" s="632"/>
      <c r="D46" s="628"/>
      <c r="E46" s="35" t="s">
        <v>299</v>
      </c>
      <c r="F46" s="35" t="s">
        <v>99</v>
      </c>
      <c r="G46" s="35">
        <v>1</v>
      </c>
      <c r="H46" s="36">
        <v>157</v>
      </c>
      <c r="I46" s="293">
        <f t="shared" si="1"/>
        <v>157</v>
      </c>
    </row>
    <row r="47" spans="1:9" x14ac:dyDescent="0.2">
      <c r="A47" s="623"/>
      <c r="B47" s="632"/>
      <c r="C47" s="632"/>
      <c r="D47" s="628"/>
      <c r="E47" s="35" t="s">
        <v>277</v>
      </c>
      <c r="F47" s="35" t="s">
        <v>99</v>
      </c>
      <c r="G47" s="35">
        <v>2</v>
      </c>
      <c r="H47" s="36">
        <v>27</v>
      </c>
      <c r="I47" s="293">
        <f t="shared" si="1"/>
        <v>54</v>
      </c>
    </row>
    <row r="48" spans="1:9" x14ac:dyDescent="0.2">
      <c r="A48" s="623"/>
      <c r="B48" s="632"/>
      <c r="C48" s="632"/>
      <c r="D48" s="628"/>
      <c r="E48" s="35" t="s">
        <v>132</v>
      </c>
      <c r="F48" s="35" t="s">
        <v>99</v>
      </c>
      <c r="G48" s="35">
        <v>1</v>
      </c>
      <c r="H48" s="36">
        <v>5.26</v>
      </c>
      <c r="I48" s="293">
        <f t="shared" si="1"/>
        <v>5.26</v>
      </c>
    </row>
    <row r="49" spans="1:9" x14ac:dyDescent="0.2">
      <c r="A49" s="623"/>
      <c r="B49" s="632"/>
      <c r="C49" s="632"/>
      <c r="D49" s="628"/>
      <c r="E49" s="35" t="s">
        <v>130</v>
      </c>
      <c r="F49" s="35" t="s">
        <v>99</v>
      </c>
      <c r="G49" s="35">
        <v>1</v>
      </c>
      <c r="H49" s="36">
        <v>3.85</v>
      </c>
      <c r="I49" s="293">
        <f t="shared" si="1"/>
        <v>3.85</v>
      </c>
    </row>
    <row r="50" spans="1:9" ht="13.5" thickBot="1" x14ac:dyDescent="0.25">
      <c r="A50" s="624"/>
      <c r="B50" s="626"/>
      <c r="C50" s="626"/>
      <c r="D50" s="629"/>
      <c r="E50" s="83" t="s">
        <v>389</v>
      </c>
      <c r="F50" s="83" t="s">
        <v>99</v>
      </c>
      <c r="G50" s="83">
        <v>1</v>
      </c>
      <c r="H50" s="84">
        <v>155.69999999999999</v>
      </c>
      <c r="I50" s="294">
        <f t="shared" si="1"/>
        <v>155.69999999999999</v>
      </c>
    </row>
    <row r="51" spans="1:9" ht="26.25" thickBot="1" x14ac:dyDescent="0.25">
      <c r="A51" s="46" t="s">
        <v>329</v>
      </c>
      <c r="B51" s="625">
        <v>26816.31</v>
      </c>
      <c r="C51" s="625" t="s">
        <v>78</v>
      </c>
      <c r="D51" s="47" t="s">
        <v>330</v>
      </c>
      <c r="E51" s="47" t="s">
        <v>331</v>
      </c>
      <c r="F51" s="47" t="s">
        <v>99</v>
      </c>
      <c r="G51" s="47">
        <v>2</v>
      </c>
      <c r="H51" s="48">
        <v>7.53</v>
      </c>
      <c r="I51" s="49">
        <f t="shared" si="1"/>
        <v>15.06</v>
      </c>
    </row>
    <row r="52" spans="1:9" x14ac:dyDescent="0.2">
      <c r="A52" s="622" t="s">
        <v>107</v>
      </c>
      <c r="B52" s="632"/>
      <c r="C52" s="632"/>
      <c r="D52" s="627" t="s">
        <v>108</v>
      </c>
      <c r="E52" s="37" t="s">
        <v>118</v>
      </c>
      <c r="F52" s="37" t="s">
        <v>99</v>
      </c>
      <c r="G52" s="37">
        <v>1</v>
      </c>
      <c r="H52" s="38">
        <v>98.8</v>
      </c>
      <c r="I52" s="292">
        <f t="shared" si="1"/>
        <v>98.8</v>
      </c>
    </row>
    <row r="53" spans="1:9" x14ac:dyDescent="0.2">
      <c r="A53" s="623"/>
      <c r="B53" s="632"/>
      <c r="C53" s="632"/>
      <c r="D53" s="628"/>
      <c r="E53" s="15" t="s">
        <v>122</v>
      </c>
      <c r="F53" s="15" t="s">
        <v>99</v>
      </c>
      <c r="G53" s="15">
        <v>1</v>
      </c>
      <c r="H53" s="16">
        <v>179.97</v>
      </c>
      <c r="I53" s="293">
        <f t="shared" si="1"/>
        <v>179.97</v>
      </c>
    </row>
    <row r="54" spans="1:9" x14ac:dyDescent="0.2">
      <c r="A54" s="623"/>
      <c r="B54" s="632"/>
      <c r="C54" s="632"/>
      <c r="D54" s="628"/>
      <c r="E54" s="15" t="s">
        <v>406</v>
      </c>
      <c r="F54" s="15" t="s">
        <v>99</v>
      </c>
      <c r="G54" s="15">
        <v>1</v>
      </c>
      <c r="H54" s="16">
        <v>209.41</v>
      </c>
      <c r="I54" s="293">
        <f t="shared" si="1"/>
        <v>209.41</v>
      </c>
    </row>
    <row r="55" spans="1:9" x14ac:dyDescent="0.2">
      <c r="A55" s="623"/>
      <c r="B55" s="632"/>
      <c r="C55" s="632"/>
      <c r="D55" s="628"/>
      <c r="E55" s="15" t="s">
        <v>865</v>
      </c>
      <c r="F55" s="15" t="s">
        <v>99</v>
      </c>
      <c r="G55" s="15">
        <v>1</v>
      </c>
      <c r="H55" s="16">
        <v>152.99</v>
      </c>
      <c r="I55" s="293">
        <f t="shared" si="1"/>
        <v>152.99</v>
      </c>
    </row>
    <row r="56" spans="1:9" x14ac:dyDescent="0.2">
      <c r="A56" s="623"/>
      <c r="B56" s="632"/>
      <c r="C56" s="632"/>
      <c r="D56" s="628"/>
      <c r="E56" s="15" t="s">
        <v>726</v>
      </c>
      <c r="F56" s="15" t="s">
        <v>99</v>
      </c>
      <c r="G56" s="15">
        <v>1</v>
      </c>
      <c r="H56" s="16">
        <v>11.73</v>
      </c>
      <c r="I56" s="293">
        <f t="shared" si="1"/>
        <v>11.73</v>
      </c>
    </row>
    <row r="57" spans="1:9" ht="13.5" thickBot="1" x14ac:dyDescent="0.25">
      <c r="A57" s="624"/>
      <c r="B57" s="626"/>
      <c r="C57" s="626"/>
      <c r="D57" s="629"/>
      <c r="E57" s="40" t="s">
        <v>1072</v>
      </c>
      <c r="F57" s="40" t="s">
        <v>99</v>
      </c>
      <c r="G57" s="40">
        <v>2</v>
      </c>
      <c r="H57" s="41">
        <v>23</v>
      </c>
      <c r="I57" s="294">
        <f t="shared" si="1"/>
        <v>46</v>
      </c>
    </row>
    <row r="58" spans="1:9" x14ac:dyDescent="0.2">
      <c r="A58" s="622" t="s">
        <v>329</v>
      </c>
      <c r="B58" s="625">
        <v>24777.96</v>
      </c>
      <c r="C58" s="625" t="s">
        <v>79</v>
      </c>
      <c r="D58" s="627" t="s">
        <v>330</v>
      </c>
      <c r="E58" s="37" t="s">
        <v>332</v>
      </c>
      <c r="F58" s="37" t="s">
        <v>99</v>
      </c>
      <c r="G58" s="37">
        <v>1</v>
      </c>
      <c r="H58" s="38">
        <v>79.95</v>
      </c>
      <c r="I58" s="292">
        <f t="shared" si="1"/>
        <v>79.95</v>
      </c>
    </row>
    <row r="59" spans="1:9" x14ac:dyDescent="0.2">
      <c r="A59" s="623"/>
      <c r="B59" s="632"/>
      <c r="C59" s="632"/>
      <c r="D59" s="628"/>
      <c r="E59" s="35" t="s">
        <v>1899</v>
      </c>
      <c r="F59" s="35" t="s">
        <v>99</v>
      </c>
      <c r="G59" s="35">
        <v>6</v>
      </c>
      <c r="H59" s="36">
        <v>3.43</v>
      </c>
      <c r="I59" s="326">
        <f t="shared" si="1"/>
        <v>20.580000000000002</v>
      </c>
    </row>
    <row r="60" spans="1:9" x14ac:dyDescent="0.2">
      <c r="A60" s="623"/>
      <c r="B60" s="632"/>
      <c r="C60" s="632"/>
      <c r="D60" s="628"/>
      <c r="E60" s="35" t="s">
        <v>1342</v>
      </c>
      <c r="F60" s="35" t="s">
        <v>99</v>
      </c>
      <c r="G60" s="35">
        <v>2</v>
      </c>
      <c r="H60" s="36">
        <v>17</v>
      </c>
      <c r="I60" s="326">
        <f t="shared" si="1"/>
        <v>34</v>
      </c>
    </row>
    <row r="61" spans="1:9" x14ac:dyDescent="0.2">
      <c r="A61" s="623"/>
      <c r="B61" s="632"/>
      <c r="C61" s="632"/>
      <c r="D61" s="628"/>
      <c r="E61" s="35" t="s">
        <v>1900</v>
      </c>
      <c r="F61" s="35" t="s">
        <v>99</v>
      </c>
      <c r="G61" s="35">
        <v>1</v>
      </c>
      <c r="H61" s="36">
        <v>30</v>
      </c>
      <c r="I61" s="326">
        <f t="shared" si="1"/>
        <v>30</v>
      </c>
    </row>
    <row r="62" spans="1:9" ht="13.5" thickBot="1" x14ac:dyDescent="0.25">
      <c r="A62" s="624"/>
      <c r="B62" s="626"/>
      <c r="C62" s="626"/>
      <c r="D62" s="629"/>
      <c r="E62" s="83" t="s">
        <v>1901</v>
      </c>
      <c r="F62" s="83" t="s">
        <v>102</v>
      </c>
      <c r="G62" s="83">
        <v>1</v>
      </c>
      <c r="H62" s="84">
        <v>723.34</v>
      </c>
      <c r="I62" s="486">
        <f t="shared" si="1"/>
        <v>723.34</v>
      </c>
    </row>
    <row r="63" spans="1:9" x14ac:dyDescent="0.2">
      <c r="A63" s="622" t="s">
        <v>329</v>
      </c>
      <c r="B63" s="625">
        <v>26439.39</v>
      </c>
      <c r="C63" s="625" t="s">
        <v>80</v>
      </c>
      <c r="D63" s="625" t="s">
        <v>330</v>
      </c>
      <c r="E63" s="82" t="s">
        <v>331</v>
      </c>
      <c r="F63" s="82" t="s">
        <v>99</v>
      </c>
      <c r="G63" s="82">
        <v>2</v>
      </c>
      <c r="H63" s="155">
        <v>17</v>
      </c>
      <c r="I63" s="156">
        <f t="shared" si="1"/>
        <v>34</v>
      </c>
    </row>
    <row r="64" spans="1:9" ht="13.5" thickBot="1" x14ac:dyDescent="0.25">
      <c r="A64" s="624"/>
      <c r="B64" s="626"/>
      <c r="C64" s="626"/>
      <c r="D64" s="626"/>
      <c r="E64" s="40" t="s">
        <v>339</v>
      </c>
      <c r="F64" s="40" t="s">
        <v>99</v>
      </c>
      <c r="G64" s="40">
        <v>1</v>
      </c>
      <c r="H64" s="41">
        <v>18.54</v>
      </c>
      <c r="I64" s="294">
        <f t="shared" si="1"/>
        <v>18.54</v>
      </c>
    </row>
    <row r="65" spans="1:9" x14ac:dyDescent="0.2">
      <c r="A65" s="180"/>
      <c r="B65" s="70"/>
      <c r="C65" s="70" t="s">
        <v>87</v>
      </c>
      <c r="D65" s="70"/>
      <c r="E65" s="53"/>
      <c r="F65" s="53"/>
      <c r="G65" s="53"/>
      <c r="H65" s="153"/>
      <c r="I65" s="561">
        <v>1943.96</v>
      </c>
    </row>
    <row r="66" spans="1:9" ht="12.75" customHeight="1" x14ac:dyDescent="0.2">
      <c r="A66" s="11"/>
      <c r="B66" s="18">
        <f>SUM(B30:B64)</f>
        <v>257875.34000000003</v>
      </c>
      <c r="C66" s="17"/>
      <c r="D66" s="18"/>
      <c r="E66" s="19"/>
      <c r="F66" s="17"/>
      <c r="G66" s="17"/>
      <c r="H66" s="18" t="s">
        <v>17</v>
      </c>
      <c r="I66" s="18">
        <f>SUM(I30:I65)</f>
        <v>5603.0499999999993</v>
      </c>
    </row>
    <row r="67" spans="1:9" ht="64.5" thickBot="1" x14ac:dyDescent="0.25">
      <c r="A67" s="331" t="s">
        <v>144</v>
      </c>
      <c r="B67" s="206" t="s">
        <v>16</v>
      </c>
      <c r="C67" s="596" t="s">
        <v>5</v>
      </c>
      <c r="D67" s="206" t="s">
        <v>23</v>
      </c>
      <c r="E67" s="597" t="s">
        <v>18</v>
      </c>
      <c r="F67" s="206" t="s">
        <v>19</v>
      </c>
      <c r="G67" s="596" t="s">
        <v>10</v>
      </c>
      <c r="H67" s="206" t="s">
        <v>13</v>
      </c>
      <c r="I67" s="206" t="s">
        <v>12</v>
      </c>
    </row>
    <row r="68" spans="1:9" ht="12.75" customHeight="1" thickBot="1" x14ac:dyDescent="0.25">
      <c r="A68" s="403"/>
      <c r="B68" s="447">
        <v>9346.14</v>
      </c>
      <c r="C68" s="91" t="s">
        <v>66</v>
      </c>
      <c r="D68" s="112"/>
      <c r="E68" s="90"/>
      <c r="F68" s="90"/>
      <c r="G68" s="90"/>
      <c r="H68" s="113"/>
      <c r="I68" s="81"/>
    </row>
    <row r="69" spans="1:9" ht="12.75" customHeight="1" thickBot="1" x14ac:dyDescent="0.25">
      <c r="A69" s="404"/>
      <c r="B69" s="448">
        <v>9002.33</v>
      </c>
      <c r="C69" s="92" t="s">
        <v>67</v>
      </c>
      <c r="D69" s="93"/>
      <c r="E69" s="94"/>
      <c r="F69" s="94"/>
      <c r="G69" s="94"/>
      <c r="H69" s="95"/>
      <c r="I69" s="96"/>
    </row>
    <row r="70" spans="1:9" ht="12.75" customHeight="1" thickBot="1" x14ac:dyDescent="0.25">
      <c r="A70" s="404"/>
      <c r="B70" s="164">
        <v>9166.69</v>
      </c>
      <c r="C70" s="85" t="s">
        <v>70</v>
      </c>
      <c r="D70" s="86"/>
      <c r="E70" s="47"/>
      <c r="F70" s="47"/>
      <c r="G70" s="47"/>
      <c r="H70" s="48"/>
      <c r="I70" s="49"/>
    </row>
    <row r="71" spans="1:9" ht="12.75" customHeight="1" thickBot="1" x14ac:dyDescent="0.25">
      <c r="A71" s="404"/>
      <c r="B71" s="164">
        <v>5220.2</v>
      </c>
      <c r="C71" s="85" t="s">
        <v>72</v>
      </c>
      <c r="D71" s="86"/>
      <c r="E71" s="47"/>
      <c r="F71" s="47"/>
      <c r="G71" s="47"/>
      <c r="H71" s="48"/>
      <c r="I71" s="49"/>
    </row>
    <row r="72" spans="1:9" ht="12.75" customHeight="1" thickBot="1" x14ac:dyDescent="0.25">
      <c r="A72" s="404"/>
      <c r="B72" s="164">
        <v>9790.3700000000008</v>
      </c>
      <c r="C72" s="85" t="s">
        <v>73</v>
      </c>
      <c r="D72" s="86"/>
      <c r="E72" s="47"/>
      <c r="F72" s="47"/>
      <c r="G72" s="47"/>
      <c r="H72" s="48"/>
      <c r="I72" s="49"/>
    </row>
    <row r="73" spans="1:9" ht="12.75" customHeight="1" thickBot="1" x14ac:dyDescent="0.25">
      <c r="A73" s="324"/>
      <c r="B73" s="164">
        <v>9297.5400000000009</v>
      </c>
      <c r="C73" s="85" t="s">
        <v>74</v>
      </c>
      <c r="D73" s="86"/>
      <c r="E73" s="47"/>
      <c r="F73" s="47"/>
      <c r="G73" s="47"/>
      <c r="H73" s="48"/>
      <c r="I73" s="49"/>
    </row>
    <row r="74" spans="1:9" ht="12.75" customHeight="1" thickBot="1" x14ac:dyDescent="0.25">
      <c r="A74" s="404"/>
      <c r="B74" s="164">
        <v>4618.67</v>
      </c>
      <c r="C74" s="85" t="s">
        <v>75</v>
      </c>
      <c r="D74" s="55"/>
      <c r="E74" s="47"/>
      <c r="F74" s="47"/>
      <c r="G74" s="47"/>
      <c r="H74" s="48"/>
      <c r="I74" s="49"/>
    </row>
    <row r="75" spans="1:9" ht="12.75" customHeight="1" thickBot="1" x14ac:dyDescent="0.25">
      <c r="A75" s="449"/>
      <c r="B75" s="164">
        <v>6006.56</v>
      </c>
      <c r="C75" s="85" t="s">
        <v>76</v>
      </c>
      <c r="D75" s="86"/>
      <c r="E75" s="47"/>
      <c r="F75" s="47"/>
      <c r="G75" s="47"/>
      <c r="H75" s="48"/>
      <c r="I75" s="49"/>
    </row>
    <row r="76" spans="1:9" ht="12.75" customHeight="1" thickBot="1" x14ac:dyDescent="0.25">
      <c r="A76" s="404"/>
      <c r="B76" s="164">
        <v>8050.79</v>
      </c>
      <c r="C76" s="85" t="s">
        <v>77</v>
      </c>
      <c r="D76" s="86"/>
      <c r="E76" s="47"/>
      <c r="F76" s="47"/>
      <c r="G76" s="47"/>
      <c r="H76" s="48"/>
      <c r="I76" s="49"/>
    </row>
    <row r="77" spans="1:9" ht="12.75" customHeight="1" thickBot="1" x14ac:dyDescent="0.25">
      <c r="A77" s="404"/>
      <c r="B77" s="164">
        <v>8665.2800000000007</v>
      </c>
      <c r="C77" s="85" t="s">
        <v>78</v>
      </c>
      <c r="D77" s="86"/>
      <c r="E77" s="47"/>
      <c r="F77" s="47"/>
      <c r="G77" s="47"/>
      <c r="H77" s="48"/>
      <c r="I77" s="49"/>
    </row>
    <row r="78" spans="1:9" ht="12.75" customHeight="1" thickBot="1" x14ac:dyDescent="0.25">
      <c r="A78" s="404"/>
      <c r="B78" s="164">
        <v>8192.64</v>
      </c>
      <c r="C78" s="85" t="s">
        <v>79</v>
      </c>
      <c r="D78" s="86"/>
      <c r="E78" s="47"/>
      <c r="F78" s="47"/>
      <c r="G78" s="47"/>
      <c r="H78" s="48"/>
      <c r="I78" s="49"/>
    </row>
    <row r="79" spans="1:9" ht="12.75" customHeight="1" thickBot="1" x14ac:dyDescent="0.25">
      <c r="A79" s="404"/>
      <c r="B79" s="164">
        <v>8664.16</v>
      </c>
      <c r="C79" s="85" t="s">
        <v>80</v>
      </c>
      <c r="D79" s="86"/>
      <c r="E79" s="47"/>
      <c r="F79" s="47"/>
      <c r="G79" s="47"/>
      <c r="H79" s="48"/>
      <c r="I79" s="49"/>
    </row>
    <row r="80" spans="1:9" ht="12.75" customHeight="1" thickBot="1" x14ac:dyDescent="0.25">
      <c r="A80" s="324"/>
      <c r="B80" s="454">
        <f>SUM(B68:B79)</f>
        <v>96021.37</v>
      </c>
      <c r="C80" s="458" t="s">
        <v>87</v>
      </c>
      <c r="D80" s="86"/>
      <c r="E80" s="47"/>
      <c r="F80" s="47"/>
      <c r="G80" s="47"/>
      <c r="H80" s="48"/>
      <c r="I80" s="49"/>
    </row>
    <row r="81" spans="1:9" ht="12.75" customHeight="1" thickBot="1" x14ac:dyDescent="0.25">
      <c r="A81" s="655" t="s">
        <v>106</v>
      </c>
      <c r="B81" s="106">
        <v>1762.08</v>
      </c>
      <c r="C81" s="85" t="s">
        <v>74</v>
      </c>
      <c r="D81" s="86"/>
      <c r="E81" s="47"/>
      <c r="F81" s="47"/>
      <c r="G81" s="47"/>
      <c r="H81" s="48"/>
      <c r="I81" s="49"/>
    </row>
    <row r="82" spans="1:9" ht="12.75" customHeight="1" thickBot="1" x14ac:dyDescent="0.25">
      <c r="A82" s="656"/>
      <c r="B82" s="169">
        <v>744.6</v>
      </c>
      <c r="C82" s="167" t="s">
        <v>75</v>
      </c>
      <c r="D82" s="179"/>
      <c r="E82" s="83"/>
      <c r="F82" s="83"/>
      <c r="G82" s="83"/>
      <c r="H82" s="84"/>
      <c r="I82" s="49"/>
    </row>
    <row r="83" spans="1:9" ht="12.75" customHeight="1" thickBot="1" x14ac:dyDescent="0.25">
      <c r="A83" s="657"/>
      <c r="B83" s="169">
        <v>926.33</v>
      </c>
      <c r="C83" s="70" t="s">
        <v>76</v>
      </c>
      <c r="D83" s="179"/>
      <c r="E83" s="83"/>
      <c r="F83" s="83"/>
      <c r="G83" s="83"/>
      <c r="H83" s="84"/>
      <c r="I83" s="49"/>
    </row>
    <row r="84" spans="1:9" ht="12.75" customHeight="1" thickBot="1" x14ac:dyDescent="0.25">
      <c r="A84" s="526"/>
      <c r="B84" s="455">
        <f>SUM(B81:B83)</f>
        <v>3433.0099999999998</v>
      </c>
      <c r="C84" s="458" t="s">
        <v>87</v>
      </c>
      <c r="D84" s="86"/>
      <c r="E84" s="47"/>
      <c r="F84" s="47"/>
      <c r="G84" s="47"/>
      <c r="H84" s="48"/>
      <c r="I84" s="49">
        <v>865.35</v>
      </c>
    </row>
    <row r="85" spans="1:9" ht="12.75" customHeight="1" thickBot="1" x14ac:dyDescent="0.25">
      <c r="A85" s="180"/>
      <c r="B85" s="197">
        <f>B80+B84</f>
        <v>99454.37999999999</v>
      </c>
      <c r="C85" s="198"/>
      <c r="D85" s="197"/>
      <c r="E85" s="199"/>
      <c r="F85" s="198"/>
      <c r="G85" s="198"/>
      <c r="H85" s="197" t="s">
        <v>17</v>
      </c>
      <c r="I85" s="230">
        <f>SUM(I68:I84)</f>
        <v>865.35</v>
      </c>
    </row>
    <row r="86" spans="1:9" ht="77.25" thickBot="1" x14ac:dyDescent="0.25">
      <c r="A86" s="134" t="s">
        <v>145</v>
      </c>
      <c r="B86" s="117" t="s">
        <v>16</v>
      </c>
      <c r="C86" s="131" t="s">
        <v>5</v>
      </c>
      <c r="D86" s="117" t="s">
        <v>23</v>
      </c>
      <c r="E86" s="132" t="s">
        <v>18</v>
      </c>
      <c r="F86" s="117" t="s">
        <v>19</v>
      </c>
      <c r="G86" s="131" t="s">
        <v>10</v>
      </c>
      <c r="H86" s="117" t="s">
        <v>13</v>
      </c>
      <c r="I86" s="117" t="s">
        <v>12</v>
      </c>
    </row>
    <row r="87" spans="1:9" ht="13.5" thickBot="1" x14ac:dyDescent="0.25">
      <c r="A87" s="227"/>
      <c r="B87" s="106">
        <v>11714.63</v>
      </c>
      <c r="C87" s="55" t="s">
        <v>66</v>
      </c>
      <c r="D87" s="86"/>
      <c r="E87" s="47"/>
      <c r="F87" s="47"/>
      <c r="G87" s="47"/>
      <c r="H87" s="48"/>
      <c r="I87" s="49"/>
    </row>
    <row r="88" spans="1:9" ht="13.5" thickBot="1" x14ac:dyDescent="0.25">
      <c r="A88" s="227"/>
      <c r="B88" s="106">
        <v>12007.75</v>
      </c>
      <c r="C88" s="55" t="s">
        <v>67</v>
      </c>
      <c r="D88" s="86"/>
      <c r="E88" s="47"/>
      <c r="F88" s="47"/>
      <c r="G88" s="47"/>
      <c r="H88" s="48"/>
      <c r="I88" s="49"/>
    </row>
    <row r="89" spans="1:9" ht="13.5" thickBot="1" x14ac:dyDescent="0.25">
      <c r="A89" s="227"/>
      <c r="B89" s="106">
        <v>12611.456</v>
      </c>
      <c r="C89" s="85" t="s">
        <v>70</v>
      </c>
      <c r="D89" s="86"/>
      <c r="E89" s="47"/>
      <c r="F89" s="47"/>
      <c r="G89" s="47"/>
      <c r="H89" s="48"/>
      <c r="I89" s="49"/>
    </row>
    <row r="90" spans="1:9" ht="13.5" thickBot="1" x14ac:dyDescent="0.25">
      <c r="A90" s="227"/>
      <c r="B90" s="106">
        <v>12003.51</v>
      </c>
      <c r="C90" s="85" t="s">
        <v>72</v>
      </c>
      <c r="D90" s="86"/>
      <c r="E90" s="47"/>
      <c r="F90" s="47"/>
      <c r="G90" s="47"/>
      <c r="H90" s="48"/>
      <c r="I90" s="49"/>
    </row>
    <row r="91" spans="1:9" ht="13.5" thickBot="1" x14ac:dyDescent="0.25">
      <c r="A91" s="227"/>
      <c r="B91" s="106">
        <v>12230.58</v>
      </c>
      <c r="C91" s="85" t="s">
        <v>73</v>
      </c>
      <c r="D91" s="86"/>
      <c r="E91" s="47"/>
      <c r="F91" s="47"/>
      <c r="G91" s="47"/>
      <c r="H91" s="48"/>
      <c r="I91" s="49"/>
    </row>
    <row r="92" spans="1:9" ht="13.5" thickBot="1" x14ac:dyDescent="0.25">
      <c r="A92" s="227"/>
      <c r="B92" s="106">
        <v>14074.75</v>
      </c>
      <c r="C92" s="85" t="s">
        <v>74</v>
      </c>
      <c r="D92" s="86"/>
      <c r="E92" s="47"/>
      <c r="F92" s="47"/>
      <c r="G92" s="47"/>
      <c r="H92" s="48"/>
      <c r="I92" s="49"/>
    </row>
    <row r="93" spans="1:9" ht="13.5" thickBot="1" x14ac:dyDescent="0.25">
      <c r="A93" s="227"/>
      <c r="B93" s="106">
        <v>11561.39</v>
      </c>
      <c r="C93" s="85" t="s">
        <v>75</v>
      </c>
      <c r="D93" s="86"/>
      <c r="E93" s="47"/>
      <c r="F93" s="47"/>
      <c r="G93" s="47"/>
      <c r="H93" s="48"/>
      <c r="I93" s="49"/>
    </row>
    <row r="94" spans="1:9" ht="13.5" thickBot="1" x14ac:dyDescent="0.25">
      <c r="A94" s="227"/>
      <c r="B94" s="106">
        <v>14267.06</v>
      </c>
      <c r="C94" s="85" t="s">
        <v>76</v>
      </c>
      <c r="D94" s="86"/>
      <c r="E94" s="47"/>
      <c r="F94" s="47"/>
      <c r="G94" s="47"/>
      <c r="H94" s="48"/>
      <c r="I94" s="49"/>
    </row>
    <row r="95" spans="1:9" ht="13.5" thickBot="1" x14ac:dyDescent="0.25">
      <c r="A95" s="227"/>
      <c r="B95" s="106">
        <v>14477.13</v>
      </c>
      <c r="C95" s="85" t="s">
        <v>77</v>
      </c>
      <c r="D95" s="86"/>
      <c r="E95" s="47"/>
      <c r="F95" s="47"/>
      <c r="G95" s="47"/>
      <c r="H95" s="48"/>
      <c r="I95" s="49"/>
    </row>
    <row r="96" spans="1:9" ht="13.5" thickBot="1" x14ac:dyDescent="0.25">
      <c r="A96" s="227"/>
      <c r="B96" s="106">
        <v>15498.82</v>
      </c>
      <c r="C96" s="85" t="s">
        <v>78</v>
      </c>
      <c r="D96" s="86"/>
      <c r="E96" s="47"/>
      <c r="F96" s="47"/>
      <c r="G96" s="47"/>
      <c r="H96" s="48"/>
      <c r="I96" s="49"/>
    </row>
    <row r="97" spans="1:9" ht="13.5" thickBot="1" x14ac:dyDescent="0.25">
      <c r="A97" s="227"/>
      <c r="B97" s="106">
        <v>14892.65</v>
      </c>
      <c r="C97" s="85" t="s">
        <v>79</v>
      </c>
      <c r="D97" s="86"/>
      <c r="E97" s="47"/>
      <c r="F97" s="47"/>
      <c r="G97" s="47"/>
      <c r="H97" s="48"/>
      <c r="I97" s="49"/>
    </row>
    <row r="98" spans="1:9" ht="13.5" thickBot="1" x14ac:dyDescent="0.25">
      <c r="A98" s="227"/>
      <c r="B98" s="106">
        <v>15072.82</v>
      </c>
      <c r="C98" s="85" t="s">
        <v>80</v>
      </c>
      <c r="D98" s="86"/>
      <c r="E98" s="47"/>
      <c r="F98" s="47"/>
      <c r="G98" s="47"/>
      <c r="H98" s="48"/>
      <c r="I98" s="49"/>
    </row>
    <row r="99" spans="1:9" ht="13.5" thickBot="1" x14ac:dyDescent="0.25">
      <c r="A99" s="227"/>
      <c r="B99" s="106"/>
      <c r="C99" s="167" t="s">
        <v>87</v>
      </c>
      <c r="D99" s="86"/>
      <c r="E99" s="47"/>
      <c r="F99" s="47"/>
      <c r="G99" s="47"/>
      <c r="H99" s="48"/>
      <c r="I99" s="49">
        <v>2672.32</v>
      </c>
    </row>
    <row r="100" spans="1:9" ht="12.75" customHeight="1" thickBot="1" x14ac:dyDescent="0.25">
      <c r="A100" s="180"/>
      <c r="B100" s="197">
        <f>SUM(B87:B99)</f>
        <v>160412.546</v>
      </c>
      <c r="C100" s="198"/>
      <c r="D100" s="197"/>
      <c r="E100" s="199"/>
      <c r="F100" s="198"/>
      <c r="G100" s="198"/>
      <c r="H100" s="197" t="s">
        <v>17</v>
      </c>
      <c r="I100" s="230">
        <f>SUM(I87:I99)</f>
        <v>2672.32</v>
      </c>
    </row>
    <row r="101" spans="1:9" ht="32.25" thickBot="1" x14ac:dyDescent="0.25">
      <c r="A101" s="117" t="s">
        <v>8</v>
      </c>
      <c r="B101" s="134" t="s">
        <v>16</v>
      </c>
      <c r="C101" s="117" t="s">
        <v>5</v>
      </c>
      <c r="D101" s="131" t="s">
        <v>23</v>
      </c>
      <c r="E101" s="133" t="s">
        <v>18</v>
      </c>
      <c r="F101" s="131" t="s">
        <v>19</v>
      </c>
      <c r="G101" s="117" t="s">
        <v>10</v>
      </c>
      <c r="H101" s="131" t="s">
        <v>13</v>
      </c>
      <c r="I101" s="117" t="s">
        <v>12</v>
      </c>
    </row>
    <row r="102" spans="1:9" ht="12.75" customHeight="1" x14ac:dyDescent="0.2">
      <c r="A102" s="622" t="s">
        <v>82</v>
      </c>
      <c r="B102" s="183"/>
      <c r="C102" s="183" t="s">
        <v>66</v>
      </c>
      <c r="D102" s="181"/>
      <c r="E102" s="37"/>
      <c r="F102" s="37" t="s">
        <v>83</v>
      </c>
      <c r="G102" s="37">
        <v>796</v>
      </c>
      <c r="H102" s="16">
        <v>4.8099999999999996</v>
      </c>
      <c r="I102" s="39">
        <f t="shared" ref="I102:I113" si="2">G102*H102</f>
        <v>3828.7599999999998</v>
      </c>
    </row>
    <row r="103" spans="1:9" ht="12.75" customHeight="1" x14ac:dyDescent="0.2">
      <c r="A103" s="623"/>
      <c r="B103" s="13"/>
      <c r="C103" s="13" t="s">
        <v>67</v>
      </c>
      <c r="D103" s="14"/>
      <c r="E103" s="15"/>
      <c r="F103" s="15" t="s">
        <v>83</v>
      </c>
      <c r="G103" s="15">
        <v>529</v>
      </c>
      <c r="H103" s="16">
        <v>4.8099999999999996</v>
      </c>
      <c r="I103" s="43">
        <f t="shared" si="2"/>
        <v>2544.4899999999998</v>
      </c>
    </row>
    <row r="104" spans="1:9" ht="12.75" customHeight="1" x14ac:dyDescent="0.2">
      <c r="A104" s="623"/>
      <c r="B104" s="13"/>
      <c r="C104" s="13" t="s">
        <v>70</v>
      </c>
      <c r="D104" s="14"/>
      <c r="E104" s="15"/>
      <c r="F104" s="15" t="s">
        <v>83</v>
      </c>
      <c r="G104" s="15">
        <v>651</v>
      </c>
      <c r="H104" s="16">
        <v>4.8099999999999996</v>
      </c>
      <c r="I104" s="43">
        <f t="shared" si="2"/>
        <v>3131.31</v>
      </c>
    </row>
    <row r="105" spans="1:9" ht="12.75" customHeight="1" x14ac:dyDescent="0.2">
      <c r="A105" s="623"/>
      <c r="B105" s="13"/>
      <c r="C105" s="13" t="s">
        <v>72</v>
      </c>
      <c r="D105" s="14"/>
      <c r="E105" s="15"/>
      <c r="F105" s="15" t="s">
        <v>83</v>
      </c>
      <c r="G105" s="15">
        <v>578</v>
      </c>
      <c r="H105" s="16">
        <v>4.8099999999999996</v>
      </c>
      <c r="I105" s="43">
        <f t="shared" si="2"/>
        <v>2780.18</v>
      </c>
    </row>
    <row r="106" spans="1:9" ht="12.75" customHeight="1" x14ac:dyDescent="0.2">
      <c r="A106" s="623"/>
      <c r="B106" s="13"/>
      <c r="C106" s="13" t="s">
        <v>73</v>
      </c>
      <c r="D106" s="14"/>
      <c r="E106" s="15"/>
      <c r="F106" s="15" t="s">
        <v>83</v>
      </c>
      <c r="G106" s="15">
        <v>790</v>
      </c>
      <c r="H106" s="16">
        <v>4.8099999999999996</v>
      </c>
      <c r="I106" s="43">
        <f t="shared" si="2"/>
        <v>3799.8999999999996</v>
      </c>
    </row>
    <row r="107" spans="1:9" ht="12.75" customHeight="1" x14ac:dyDescent="0.2">
      <c r="A107" s="623"/>
      <c r="B107" s="13"/>
      <c r="C107" s="13" t="s">
        <v>74</v>
      </c>
      <c r="D107" s="14"/>
      <c r="E107" s="15"/>
      <c r="F107" s="15" t="s">
        <v>83</v>
      </c>
      <c r="G107" s="15">
        <v>838</v>
      </c>
      <c r="H107" s="16">
        <v>4.8099999999999996</v>
      </c>
      <c r="I107" s="43">
        <f t="shared" si="2"/>
        <v>4030.7799999999997</v>
      </c>
    </row>
    <row r="108" spans="1:9" ht="12.75" customHeight="1" x14ac:dyDescent="0.2">
      <c r="A108" s="623"/>
      <c r="B108" s="13"/>
      <c r="C108" s="13" t="s">
        <v>75</v>
      </c>
      <c r="D108" s="14"/>
      <c r="E108" s="15"/>
      <c r="F108" s="15" t="s">
        <v>83</v>
      </c>
      <c r="G108" s="15">
        <v>480</v>
      </c>
      <c r="H108" s="16">
        <v>5.04</v>
      </c>
      <c r="I108" s="43">
        <f t="shared" si="2"/>
        <v>2419.1999999999998</v>
      </c>
    </row>
    <row r="109" spans="1:9" ht="12.75" customHeight="1" x14ac:dyDescent="0.2">
      <c r="A109" s="623"/>
      <c r="B109" s="13"/>
      <c r="C109" s="13" t="s">
        <v>76</v>
      </c>
      <c r="D109" s="14"/>
      <c r="E109" s="15"/>
      <c r="F109" s="15" t="s">
        <v>83</v>
      </c>
      <c r="G109" s="15">
        <v>395</v>
      </c>
      <c r="H109" s="16">
        <v>5.04</v>
      </c>
      <c r="I109" s="43">
        <f t="shared" si="2"/>
        <v>1990.8</v>
      </c>
    </row>
    <row r="110" spans="1:9" ht="12.75" customHeight="1" x14ac:dyDescent="0.2">
      <c r="A110" s="623"/>
      <c r="B110" s="13"/>
      <c r="C110" s="13" t="s">
        <v>77</v>
      </c>
      <c r="D110" s="14"/>
      <c r="E110" s="15"/>
      <c r="F110" s="15" t="s">
        <v>83</v>
      </c>
      <c r="G110" s="15">
        <v>738</v>
      </c>
      <c r="H110" s="16">
        <v>5.04</v>
      </c>
      <c r="I110" s="43">
        <f t="shared" si="2"/>
        <v>3719.52</v>
      </c>
    </row>
    <row r="111" spans="1:9" ht="12.75" customHeight="1" x14ac:dyDescent="0.2">
      <c r="A111" s="623"/>
      <c r="B111" s="13"/>
      <c r="C111" s="13" t="s">
        <v>78</v>
      </c>
      <c r="D111" s="14"/>
      <c r="E111" s="15"/>
      <c r="F111" s="15" t="s">
        <v>83</v>
      </c>
      <c r="G111" s="15">
        <v>708</v>
      </c>
      <c r="H111" s="16">
        <v>5.04</v>
      </c>
      <c r="I111" s="43">
        <f t="shared" si="2"/>
        <v>3568.32</v>
      </c>
    </row>
    <row r="112" spans="1:9" ht="12.75" customHeight="1" x14ac:dyDescent="0.2">
      <c r="A112" s="623"/>
      <c r="B112" s="13"/>
      <c r="C112" s="13" t="s">
        <v>79</v>
      </c>
      <c r="D112" s="14"/>
      <c r="E112" s="15"/>
      <c r="F112" s="15" t="s">
        <v>83</v>
      </c>
      <c r="G112" s="15">
        <v>619</v>
      </c>
      <c r="H112" s="16">
        <v>5.04</v>
      </c>
      <c r="I112" s="43">
        <f t="shared" si="2"/>
        <v>3119.76</v>
      </c>
    </row>
    <row r="113" spans="1:9" ht="12.75" customHeight="1" x14ac:dyDescent="0.2">
      <c r="A113" s="623"/>
      <c r="B113" s="13"/>
      <c r="C113" s="13" t="s">
        <v>80</v>
      </c>
      <c r="D113" s="14"/>
      <c r="E113" s="15"/>
      <c r="F113" s="15" t="s">
        <v>83</v>
      </c>
      <c r="G113" s="15">
        <v>595</v>
      </c>
      <c r="H113" s="16">
        <v>5.04</v>
      </c>
      <c r="I113" s="43">
        <f t="shared" si="2"/>
        <v>2998.8</v>
      </c>
    </row>
    <row r="114" spans="1:9" ht="12.75" customHeight="1" x14ac:dyDescent="0.2">
      <c r="A114" s="623"/>
      <c r="B114" s="71"/>
      <c r="C114" s="244" t="s">
        <v>87</v>
      </c>
      <c r="D114" s="72"/>
      <c r="E114" s="73"/>
      <c r="F114" s="15" t="s">
        <v>83</v>
      </c>
      <c r="G114" s="327">
        <f>SUM(G102:G113)</f>
        <v>7717</v>
      </c>
      <c r="H114" s="74"/>
      <c r="I114" s="241">
        <f>SUM(I102:I113)</f>
        <v>37931.82</v>
      </c>
    </row>
    <row r="115" spans="1:9" ht="34.9" customHeight="1" x14ac:dyDescent="0.2">
      <c r="A115" s="652" t="s">
        <v>2272</v>
      </c>
      <c r="B115" s="71"/>
      <c r="C115" s="13" t="s">
        <v>2273</v>
      </c>
      <c r="D115" s="72"/>
      <c r="E115" s="73"/>
      <c r="F115" s="15"/>
      <c r="G115" s="327"/>
      <c r="H115" s="74"/>
      <c r="I115" s="598">
        <v>560.46</v>
      </c>
    </row>
    <row r="116" spans="1:9" ht="30" customHeight="1" x14ac:dyDescent="0.2">
      <c r="A116" s="653"/>
      <c r="B116" s="71"/>
      <c r="C116" s="13" t="s">
        <v>2274</v>
      </c>
      <c r="D116" s="72"/>
      <c r="E116" s="73"/>
      <c r="F116" s="15"/>
      <c r="G116" s="327"/>
      <c r="H116" s="74"/>
      <c r="I116" s="598">
        <v>560.46</v>
      </c>
    </row>
    <row r="117" spans="1:9" ht="16.899999999999999" customHeight="1" x14ac:dyDescent="0.2">
      <c r="A117" s="654"/>
      <c r="B117" s="412"/>
      <c r="C117" s="244" t="s">
        <v>87</v>
      </c>
      <c r="D117" s="72"/>
      <c r="E117" s="73"/>
      <c r="F117" s="15"/>
      <c r="G117" s="327"/>
      <c r="H117" s="74"/>
      <c r="I117" s="241">
        <f>SUM(I115:I116)</f>
        <v>1120.92</v>
      </c>
    </row>
    <row r="118" spans="1:9" ht="33.6" customHeight="1" x14ac:dyDescent="0.2">
      <c r="A118" s="652" t="s">
        <v>2271</v>
      </c>
      <c r="B118" s="71"/>
      <c r="C118" s="33" t="s">
        <v>2273</v>
      </c>
      <c r="D118" s="72"/>
      <c r="E118" s="73"/>
      <c r="F118" s="15"/>
      <c r="G118" s="327"/>
      <c r="H118" s="74"/>
      <c r="I118" s="598">
        <v>3175.2</v>
      </c>
    </row>
    <row r="119" spans="1:9" ht="25.5" x14ac:dyDescent="0.2">
      <c r="A119" s="653"/>
      <c r="B119" s="71"/>
      <c r="C119" s="71" t="s">
        <v>2274</v>
      </c>
      <c r="D119" s="72"/>
      <c r="E119" s="73"/>
      <c r="F119" s="15"/>
      <c r="G119" s="327"/>
      <c r="H119" s="74"/>
      <c r="I119" s="598">
        <v>3361.38</v>
      </c>
    </row>
    <row r="120" spans="1:9" ht="20.45" customHeight="1" x14ac:dyDescent="0.2">
      <c r="A120" s="654"/>
      <c r="B120" s="71"/>
      <c r="C120" s="244" t="s">
        <v>87</v>
      </c>
      <c r="D120" s="72"/>
      <c r="E120" s="73"/>
      <c r="F120" s="15"/>
      <c r="G120" s="327"/>
      <c r="H120" s="74"/>
      <c r="I120" s="241">
        <f>SUM(I118:I119)</f>
        <v>6536.58</v>
      </c>
    </row>
    <row r="121" spans="1:9" ht="25.5" x14ac:dyDescent="0.2">
      <c r="A121" s="221" t="s">
        <v>2270</v>
      </c>
      <c r="B121" s="13"/>
      <c r="C121" s="409" t="s">
        <v>87</v>
      </c>
      <c r="D121" s="14"/>
      <c r="E121" s="15"/>
      <c r="F121" s="15"/>
      <c r="G121" s="15"/>
      <c r="H121" s="16"/>
      <c r="I121" s="243">
        <v>204925.38</v>
      </c>
    </row>
    <row r="122" spans="1:9" x14ac:dyDescent="0.2">
      <c r="A122" s="221" t="s">
        <v>84</v>
      </c>
      <c r="B122" s="71"/>
      <c r="C122" s="412" t="s">
        <v>87</v>
      </c>
      <c r="D122" s="72"/>
      <c r="E122" s="73"/>
      <c r="F122" s="73"/>
      <c r="G122" s="73"/>
      <c r="H122" s="74"/>
      <c r="I122" s="241">
        <v>15239.12</v>
      </c>
    </row>
    <row r="123" spans="1:9" ht="12.75" customHeight="1" x14ac:dyDescent="0.2">
      <c r="A123" s="221" t="s">
        <v>86</v>
      </c>
      <c r="B123" s="71"/>
      <c r="C123" s="412" t="s">
        <v>87</v>
      </c>
      <c r="D123" s="72"/>
      <c r="E123" s="73"/>
      <c r="F123" s="73"/>
      <c r="G123" s="73"/>
      <c r="H123" s="74"/>
      <c r="I123" s="241">
        <v>13912.34</v>
      </c>
    </row>
    <row r="124" spans="1:9" x14ac:dyDescent="0.2">
      <c r="A124" s="219" t="s">
        <v>88</v>
      </c>
      <c r="B124" s="71"/>
      <c r="C124" s="412" t="s">
        <v>87</v>
      </c>
      <c r="D124" s="72"/>
      <c r="E124" s="73"/>
      <c r="F124" s="73"/>
      <c r="G124" s="73"/>
      <c r="H124" s="74"/>
      <c r="I124" s="241">
        <v>10205.959999999999</v>
      </c>
    </row>
    <row r="125" spans="1:9" ht="12.75" customHeight="1" thickBot="1" x14ac:dyDescent="0.25">
      <c r="A125" s="30"/>
      <c r="B125" s="109"/>
      <c r="C125" s="109"/>
      <c r="D125" s="108"/>
      <c r="E125" s="110"/>
      <c r="F125" s="109"/>
      <c r="G125" s="109"/>
      <c r="H125" s="108" t="s">
        <v>17</v>
      </c>
      <c r="I125" s="108">
        <f>I114+I117+I120+I121+I122+I123+I124</f>
        <v>289872.12000000005</v>
      </c>
    </row>
    <row r="126" spans="1:9" ht="64.5" thickBot="1" x14ac:dyDescent="0.25">
      <c r="A126" s="117" t="s">
        <v>95</v>
      </c>
      <c r="B126" s="117" t="s">
        <v>16</v>
      </c>
      <c r="C126" s="131" t="s">
        <v>5</v>
      </c>
      <c r="D126" s="117" t="s">
        <v>23</v>
      </c>
      <c r="E126" s="132" t="s">
        <v>18</v>
      </c>
      <c r="F126" s="117" t="s">
        <v>19</v>
      </c>
      <c r="G126" s="131" t="s">
        <v>10</v>
      </c>
      <c r="H126" s="117" t="s">
        <v>13</v>
      </c>
      <c r="I126" s="130" t="s">
        <v>12</v>
      </c>
    </row>
    <row r="127" spans="1:9" ht="12.75" customHeight="1" thickBot="1" x14ac:dyDescent="0.25">
      <c r="A127" s="231"/>
      <c r="B127" s="111">
        <v>4970.9399999999996</v>
      </c>
      <c r="C127" s="91" t="s">
        <v>66</v>
      </c>
      <c r="D127" s="112"/>
      <c r="E127" s="90"/>
      <c r="F127" s="90"/>
      <c r="G127" s="90"/>
      <c r="H127" s="113"/>
      <c r="I127" s="81"/>
    </row>
    <row r="128" spans="1:9" ht="12.75" customHeight="1" thickBot="1" x14ac:dyDescent="0.25">
      <c r="A128" s="227"/>
      <c r="B128" s="105">
        <v>6036.98</v>
      </c>
      <c r="C128" s="92" t="s">
        <v>67</v>
      </c>
      <c r="D128" s="93"/>
      <c r="E128" s="94"/>
      <c r="F128" s="94"/>
      <c r="G128" s="94"/>
      <c r="H128" s="95"/>
      <c r="I128" s="96"/>
    </row>
    <row r="129" spans="1:255" ht="12.75" customHeight="1" thickBot="1" x14ac:dyDescent="0.25">
      <c r="A129" s="227"/>
      <c r="B129" s="106">
        <v>5027.7950000000001</v>
      </c>
      <c r="C129" s="85" t="s">
        <v>70</v>
      </c>
      <c r="D129" s="86"/>
      <c r="E129" s="47"/>
      <c r="F129" s="47"/>
      <c r="G129" s="47"/>
      <c r="H129" s="48"/>
      <c r="I129" s="49"/>
    </row>
    <row r="130" spans="1:255" ht="12.75" customHeight="1" thickBot="1" x14ac:dyDescent="0.25">
      <c r="A130" s="227"/>
      <c r="B130" s="106">
        <v>5359.43</v>
      </c>
      <c r="C130" s="85" t="s">
        <v>72</v>
      </c>
      <c r="D130" s="86"/>
      <c r="E130" s="47"/>
      <c r="F130" s="47"/>
      <c r="G130" s="47"/>
      <c r="H130" s="48"/>
      <c r="I130" s="49"/>
    </row>
    <row r="131" spans="1:255" ht="12.75" customHeight="1" thickBot="1" x14ac:dyDescent="0.25">
      <c r="A131" s="227"/>
      <c r="B131" s="106">
        <v>5956.26</v>
      </c>
      <c r="C131" s="85" t="s">
        <v>73</v>
      </c>
      <c r="D131" s="86"/>
      <c r="E131" s="47"/>
      <c r="F131" s="47"/>
      <c r="G131" s="47"/>
      <c r="H131" s="48"/>
      <c r="I131" s="49"/>
    </row>
    <row r="132" spans="1:255" ht="12.75" customHeight="1" thickBot="1" x14ac:dyDescent="0.25">
      <c r="A132" s="227"/>
      <c r="B132" s="106">
        <v>5394.77</v>
      </c>
      <c r="C132" s="85" t="s">
        <v>74</v>
      </c>
      <c r="D132" s="86"/>
      <c r="E132" s="47"/>
      <c r="F132" s="47"/>
      <c r="G132" s="47"/>
      <c r="H132" s="48"/>
      <c r="I132" s="49"/>
    </row>
    <row r="133" spans="1:255" ht="12.75" customHeight="1" thickBot="1" x14ac:dyDescent="0.25">
      <c r="A133" s="227"/>
      <c r="B133" s="106">
        <v>4636.3500000000004</v>
      </c>
      <c r="C133" s="85" t="s">
        <v>75</v>
      </c>
      <c r="D133" s="86"/>
      <c r="E133" s="47"/>
      <c r="F133" s="47"/>
      <c r="G133" s="47"/>
      <c r="H133" s="48"/>
      <c r="I133" s="49"/>
    </row>
    <row r="134" spans="1:255" ht="12.75" customHeight="1" thickBot="1" x14ac:dyDescent="0.25">
      <c r="A134" s="221"/>
      <c r="B134" s="106">
        <v>5065.16</v>
      </c>
      <c r="C134" s="85" t="s">
        <v>76</v>
      </c>
      <c r="D134" s="86"/>
      <c r="E134" s="47"/>
      <c r="F134" s="47"/>
      <c r="G134" s="47"/>
      <c r="H134" s="48"/>
      <c r="I134" s="49"/>
    </row>
    <row r="135" spans="1:255" ht="12.75" customHeight="1" thickBot="1" x14ac:dyDescent="0.25">
      <c r="A135" s="221"/>
      <c r="B135" s="106">
        <v>7063.4</v>
      </c>
      <c r="C135" s="85" t="s">
        <v>77</v>
      </c>
      <c r="D135" s="86"/>
      <c r="E135" s="47"/>
      <c r="F135" s="47"/>
      <c r="G135" s="47"/>
      <c r="H135" s="48"/>
      <c r="I135" s="49"/>
    </row>
    <row r="136" spans="1:255" ht="12.75" customHeight="1" thickBot="1" x14ac:dyDescent="0.25">
      <c r="A136" s="221"/>
      <c r="B136" s="106">
        <v>5446.58</v>
      </c>
      <c r="C136" s="85" t="s">
        <v>78</v>
      </c>
      <c r="D136" s="86"/>
      <c r="E136" s="47"/>
      <c r="F136" s="47"/>
      <c r="G136" s="47"/>
      <c r="H136" s="48"/>
      <c r="I136" s="49"/>
    </row>
    <row r="137" spans="1:255" ht="12.75" customHeight="1" thickBot="1" x14ac:dyDescent="0.25">
      <c r="A137" s="221"/>
      <c r="B137" s="106">
        <v>6906.17</v>
      </c>
      <c r="C137" s="85" t="s">
        <v>79</v>
      </c>
      <c r="D137" s="86"/>
      <c r="E137" s="47"/>
      <c r="F137" s="47"/>
      <c r="G137" s="47"/>
      <c r="H137" s="48"/>
      <c r="I137" s="49"/>
    </row>
    <row r="138" spans="1:255" ht="12.75" customHeight="1" thickBot="1" x14ac:dyDescent="0.25">
      <c r="A138" s="221"/>
      <c r="B138" s="106">
        <v>5113.47</v>
      </c>
      <c r="C138" s="85" t="s">
        <v>80</v>
      </c>
      <c r="D138" s="86"/>
      <c r="E138" s="47"/>
      <c r="F138" s="47"/>
      <c r="G138" s="47"/>
      <c r="H138" s="48"/>
      <c r="I138" s="49"/>
    </row>
    <row r="139" spans="1:255" ht="12.75" customHeight="1" thickBot="1" x14ac:dyDescent="0.25">
      <c r="A139" s="221"/>
      <c r="B139" s="185"/>
      <c r="C139" s="70" t="s">
        <v>87</v>
      </c>
      <c r="D139" s="163"/>
      <c r="E139" s="53"/>
      <c r="F139" s="53"/>
      <c r="G139" s="53"/>
      <c r="H139" s="153"/>
      <c r="I139" s="49">
        <v>3425.67</v>
      </c>
    </row>
    <row r="140" spans="1:255" ht="12.75" customHeight="1" thickBot="1" x14ac:dyDescent="0.25">
      <c r="A140" s="221"/>
      <c r="B140" s="18">
        <f>SUM(B127:B138)</f>
        <v>66977.304999999993</v>
      </c>
      <c r="C140" s="17"/>
      <c r="D140" s="18"/>
      <c r="E140" s="19"/>
      <c r="F140" s="17"/>
      <c r="G140" s="17"/>
      <c r="H140" s="18" t="s">
        <v>17</v>
      </c>
      <c r="I140" s="233">
        <f>SUM(I127:I139)</f>
        <v>3425.67</v>
      </c>
    </row>
    <row r="141" spans="1:255" s="45" customFormat="1" ht="64.5" thickBot="1" x14ac:dyDescent="0.25">
      <c r="A141" s="191" t="s">
        <v>97</v>
      </c>
      <c r="B141" s="87" t="s">
        <v>16</v>
      </c>
      <c r="C141" s="87" t="s">
        <v>5</v>
      </c>
      <c r="D141" s="87" t="s">
        <v>23</v>
      </c>
      <c r="E141" s="88" t="s">
        <v>18</v>
      </c>
      <c r="F141" s="87" t="s">
        <v>19</v>
      </c>
      <c r="G141" s="87" t="s">
        <v>10</v>
      </c>
      <c r="H141" s="87" t="s">
        <v>13</v>
      </c>
      <c r="I141" s="89" t="s">
        <v>12</v>
      </c>
      <c r="J141" s="56"/>
      <c r="K141" s="56"/>
      <c r="L141" s="56"/>
      <c r="M141" s="56"/>
      <c r="N141" s="56"/>
      <c r="O141" s="56"/>
      <c r="P141" s="56"/>
      <c r="Q141" s="56"/>
      <c r="R141" s="56"/>
      <c r="T141" s="56"/>
      <c r="U141" s="56"/>
      <c r="V141" s="56"/>
      <c r="W141" s="56"/>
      <c r="X141" s="56"/>
      <c r="Y141" s="56"/>
      <c r="Z141" s="56"/>
      <c r="AA141" s="56"/>
      <c r="AB141" s="56"/>
      <c r="AD141" s="56"/>
      <c r="AE141" s="56"/>
      <c r="AF141" s="56"/>
      <c r="AG141" s="56"/>
      <c r="AH141" s="56"/>
      <c r="AI141" s="56"/>
      <c r="AJ141" s="56"/>
      <c r="AK141" s="56"/>
      <c r="AL141" s="56"/>
      <c r="AN141" s="56"/>
      <c r="AO141" s="56"/>
      <c r="AP141" s="56"/>
      <c r="AQ141" s="56"/>
      <c r="AR141" s="56"/>
      <c r="AS141" s="56"/>
      <c r="AT141" s="56"/>
      <c r="AU141" s="56"/>
      <c r="AV141" s="56"/>
      <c r="AX141" s="56"/>
      <c r="AY141" s="56"/>
      <c r="AZ141" s="56"/>
      <c r="BA141" s="56"/>
      <c r="BB141" s="56"/>
      <c r="BC141" s="56"/>
      <c r="BD141" s="56"/>
      <c r="BE141" s="56"/>
      <c r="BF141" s="56"/>
      <c r="BH141" s="56"/>
      <c r="BI141" s="56"/>
      <c r="BJ141" s="56"/>
      <c r="BK141" s="56"/>
      <c r="BL141" s="56"/>
      <c r="BM141" s="56"/>
      <c r="BN141" s="56"/>
      <c r="BO141" s="56"/>
      <c r="BP141" s="56"/>
      <c r="BR141" s="56"/>
      <c r="BS141" s="56"/>
      <c r="BT141" s="56"/>
      <c r="BU141" s="56"/>
      <c r="BV141" s="56"/>
      <c r="BW141" s="56"/>
      <c r="BX141" s="56"/>
      <c r="BY141" s="56"/>
      <c r="BZ141" s="56"/>
      <c r="CB141" s="56"/>
      <c r="CC141" s="56"/>
      <c r="CD141" s="56"/>
      <c r="CE141" s="56"/>
      <c r="CF141" s="56"/>
      <c r="CG141" s="56"/>
      <c r="CH141" s="56"/>
      <c r="CI141" s="56"/>
      <c r="CJ141" s="56"/>
      <c r="CL141" s="56"/>
      <c r="CM141" s="56"/>
      <c r="CN141" s="56"/>
      <c r="CO141" s="56"/>
      <c r="CP141" s="56"/>
      <c r="CQ141" s="56"/>
      <c r="CR141" s="56"/>
      <c r="CS141" s="56"/>
      <c r="CT141" s="56"/>
      <c r="CV141" s="56"/>
      <c r="CW141" s="56"/>
      <c r="CX141" s="56"/>
      <c r="CY141" s="56"/>
      <c r="CZ141" s="56"/>
      <c r="DA141" s="56"/>
      <c r="DB141" s="56"/>
      <c r="DC141" s="56"/>
      <c r="DD141" s="56"/>
      <c r="DF141" s="56"/>
      <c r="DG141" s="56"/>
      <c r="DH141" s="56"/>
      <c r="DI141" s="56"/>
      <c r="DJ141" s="56"/>
      <c r="DK141" s="56"/>
      <c r="DL141" s="56"/>
      <c r="DM141" s="56"/>
      <c r="DN141" s="56"/>
      <c r="DP141" s="56"/>
      <c r="DQ141" s="56"/>
      <c r="DR141" s="56"/>
      <c r="DS141" s="56"/>
      <c r="DT141" s="56"/>
      <c r="DU141" s="56"/>
      <c r="DV141" s="56"/>
      <c r="DW141" s="56"/>
      <c r="DX141" s="56"/>
      <c r="DZ141" s="56"/>
      <c r="EA141" s="56"/>
      <c r="EB141" s="56"/>
      <c r="EC141" s="56"/>
      <c r="ED141" s="56"/>
      <c r="EE141" s="56"/>
      <c r="EF141" s="56"/>
      <c r="EG141" s="56"/>
      <c r="EH141" s="56"/>
      <c r="EJ141" s="56"/>
      <c r="EK141" s="56"/>
      <c r="EL141" s="56"/>
      <c r="EM141" s="56"/>
      <c r="EN141" s="56"/>
      <c r="EO141" s="56"/>
      <c r="EP141" s="56"/>
      <c r="EQ141" s="56"/>
      <c r="ER141" s="56"/>
      <c r="ET141" s="56"/>
      <c r="EU141" s="56"/>
      <c r="EV141" s="56"/>
      <c r="EW141" s="56"/>
      <c r="EX141" s="56"/>
      <c r="EY141" s="56"/>
      <c r="EZ141" s="56"/>
      <c r="FA141" s="56"/>
      <c r="FB141" s="56"/>
      <c r="FD141" s="56"/>
      <c r="FE141" s="56"/>
      <c r="FF141" s="56"/>
      <c r="FG141" s="56"/>
      <c r="FH141" s="56"/>
      <c r="FI141" s="56"/>
      <c r="FJ141" s="56"/>
      <c r="FK141" s="56"/>
      <c r="FL141" s="56"/>
      <c r="FN141" s="56"/>
      <c r="FO141" s="56"/>
      <c r="FP141" s="56"/>
      <c r="FQ141" s="56"/>
      <c r="FR141" s="56"/>
      <c r="FS141" s="56"/>
      <c r="FT141" s="56"/>
      <c r="FU141" s="56"/>
      <c r="FV141" s="56"/>
      <c r="FX141" s="56"/>
      <c r="FY141" s="56"/>
      <c r="FZ141" s="56"/>
      <c r="GA141" s="56"/>
      <c r="GB141" s="56"/>
      <c r="GC141" s="56"/>
      <c r="GD141" s="56"/>
      <c r="GE141" s="56"/>
      <c r="GF141" s="56"/>
      <c r="GH141" s="56"/>
      <c r="GI141" s="56"/>
      <c r="GJ141" s="56"/>
      <c r="GK141" s="56"/>
      <c r="GL141" s="56"/>
      <c r="GM141" s="56"/>
      <c r="GN141" s="56"/>
      <c r="GO141" s="56"/>
      <c r="GP141" s="56"/>
      <c r="GR141" s="56"/>
      <c r="GS141" s="56"/>
      <c r="GT141" s="56"/>
      <c r="GU141" s="56"/>
      <c r="GV141" s="56"/>
      <c r="GW141" s="56"/>
      <c r="GX141" s="56"/>
      <c r="GY141" s="56"/>
      <c r="GZ141" s="56"/>
      <c r="HB141" s="56"/>
      <c r="HC141" s="56"/>
      <c r="HD141" s="56"/>
      <c r="HE141" s="56"/>
      <c r="HF141" s="56"/>
      <c r="HG141" s="56"/>
      <c r="HH141" s="56"/>
      <c r="HI141" s="56"/>
      <c r="HJ141" s="56"/>
      <c r="HL141" s="56"/>
      <c r="HM141" s="56"/>
      <c r="HN141" s="56"/>
      <c r="HO141" s="56"/>
      <c r="HP141" s="56"/>
      <c r="HQ141" s="56"/>
      <c r="HR141" s="56"/>
      <c r="HS141" s="56"/>
      <c r="HT141" s="56"/>
      <c r="HV141" s="56"/>
      <c r="HW141" s="56"/>
      <c r="HX141" s="56"/>
      <c r="HY141" s="56"/>
      <c r="HZ141" s="56"/>
      <c r="IA141" s="56"/>
      <c r="IB141" s="56"/>
      <c r="IC141" s="56"/>
      <c r="ID141" s="56"/>
      <c r="IF141" s="56"/>
      <c r="IG141" s="56"/>
      <c r="IH141" s="56"/>
      <c r="II141" s="56"/>
      <c r="IJ141" s="56"/>
      <c r="IK141" s="56"/>
      <c r="IL141" s="56"/>
      <c r="IM141" s="56"/>
      <c r="IN141" s="56"/>
      <c r="IP141" s="56"/>
      <c r="IQ141" s="56"/>
      <c r="IR141" s="56"/>
      <c r="IS141" s="56"/>
      <c r="IT141" s="56"/>
      <c r="IU141" s="56"/>
    </row>
    <row r="142" spans="1:255" ht="12.75" customHeight="1" thickBot="1" x14ac:dyDescent="0.25">
      <c r="A142" s="655"/>
      <c r="B142" s="106"/>
      <c r="C142" s="85" t="s">
        <v>66</v>
      </c>
      <c r="D142" s="209"/>
      <c r="E142" s="213"/>
      <c r="F142" s="210"/>
      <c r="G142" s="213"/>
      <c r="H142" s="213"/>
      <c r="I142" s="49"/>
      <c r="J142" s="56"/>
      <c r="K142" s="56"/>
      <c r="L142" s="56"/>
      <c r="M142" s="56"/>
      <c r="N142" s="56"/>
      <c r="O142" s="56"/>
      <c r="P142" s="56"/>
      <c r="Q142" s="56"/>
      <c r="R142" s="56"/>
      <c r="T142" s="56"/>
      <c r="U142" s="56"/>
      <c r="V142" s="56"/>
      <c r="W142" s="56"/>
      <c r="X142" s="56"/>
      <c r="Y142" s="56"/>
      <c r="Z142" s="56"/>
      <c r="AA142" s="56"/>
      <c r="AB142" s="56"/>
      <c r="AD142" s="56"/>
      <c r="AE142" s="56"/>
      <c r="AF142" s="56"/>
      <c r="AG142" s="56"/>
      <c r="AH142" s="56"/>
      <c r="AI142" s="56"/>
      <c r="AJ142" s="56"/>
      <c r="AK142" s="56"/>
      <c r="AL142" s="56"/>
      <c r="AN142" s="56"/>
      <c r="AO142" s="56"/>
      <c r="AP142" s="56"/>
      <c r="AQ142" s="56"/>
      <c r="AR142" s="56"/>
      <c r="AS142" s="56"/>
      <c r="AT142" s="56"/>
      <c r="AU142" s="56"/>
      <c r="AV142" s="56"/>
      <c r="AX142" s="56"/>
      <c r="AY142" s="56"/>
      <c r="AZ142" s="56"/>
      <c r="BA142" s="56"/>
      <c r="BB142" s="56"/>
      <c r="BC142" s="56"/>
      <c r="BD142" s="56"/>
      <c r="BE142" s="56"/>
      <c r="BF142" s="56"/>
      <c r="BH142" s="56"/>
      <c r="BI142" s="56"/>
      <c r="BJ142" s="56"/>
      <c r="BK142" s="56"/>
      <c r="BL142" s="56"/>
      <c r="BM142" s="56"/>
      <c r="BN142" s="56"/>
      <c r="BO142" s="56"/>
      <c r="BP142" s="56"/>
      <c r="BR142" s="56"/>
      <c r="BS142" s="56"/>
      <c r="BT142" s="56"/>
      <c r="BU142" s="56"/>
      <c r="BV142" s="56"/>
      <c r="BW142" s="56"/>
      <c r="BX142" s="56"/>
      <c r="BY142" s="56"/>
      <c r="BZ142" s="56"/>
      <c r="CB142" s="56"/>
      <c r="CC142" s="56"/>
      <c r="CD142" s="56"/>
      <c r="CE142" s="56"/>
      <c r="CF142" s="56"/>
      <c r="CG142" s="56"/>
      <c r="CH142" s="56"/>
      <c r="CI142" s="56"/>
      <c r="CJ142" s="56"/>
      <c r="CL142" s="56"/>
      <c r="CM142" s="56"/>
      <c r="CN142" s="56"/>
      <c r="CO142" s="56"/>
      <c r="CP142" s="56"/>
      <c r="CQ142" s="56"/>
      <c r="CR142" s="56"/>
      <c r="CS142" s="56"/>
      <c r="CT142" s="56"/>
      <c r="CV142" s="56"/>
      <c r="CW142" s="56"/>
      <c r="CX142" s="56"/>
      <c r="CY142" s="56"/>
      <c r="CZ142" s="56"/>
      <c r="DA142" s="56"/>
      <c r="DB142" s="56"/>
      <c r="DC142" s="56"/>
      <c r="DD142" s="56"/>
      <c r="DF142" s="56"/>
      <c r="DG142" s="56"/>
      <c r="DH142" s="56"/>
      <c r="DI142" s="56"/>
      <c r="DJ142" s="56"/>
      <c r="DK142" s="56"/>
      <c r="DL142" s="56"/>
      <c r="DM142" s="56"/>
      <c r="DN142" s="56"/>
      <c r="DP142" s="56"/>
      <c r="DQ142" s="56"/>
      <c r="DR142" s="56"/>
      <c r="DS142" s="56"/>
      <c r="DT142" s="56"/>
      <c r="DU142" s="56"/>
      <c r="DV142" s="56"/>
      <c r="DW142" s="56"/>
      <c r="DX142" s="56"/>
      <c r="DZ142" s="56"/>
      <c r="EA142" s="56"/>
      <c r="EB142" s="56"/>
      <c r="EC142" s="56"/>
      <c r="ED142" s="56"/>
      <c r="EE142" s="56"/>
      <c r="EF142" s="56"/>
      <c r="EG142" s="56"/>
      <c r="EH142" s="56"/>
      <c r="EJ142" s="56"/>
      <c r="EK142" s="56"/>
      <c r="EL142" s="56"/>
      <c r="EM142" s="56"/>
      <c r="EN142" s="56"/>
      <c r="EO142" s="56"/>
      <c r="EP142" s="56"/>
      <c r="EQ142" s="56"/>
      <c r="ER142" s="56"/>
      <c r="ET142" s="56"/>
      <c r="EU142" s="56"/>
      <c r="EV142" s="56"/>
      <c r="EW142" s="56"/>
      <c r="EX142" s="56"/>
      <c r="EY142" s="56"/>
      <c r="EZ142" s="56"/>
      <c r="FA142" s="56"/>
      <c r="FB142" s="56"/>
      <c r="FD142" s="56"/>
      <c r="FE142" s="56"/>
      <c r="FF142" s="56"/>
      <c r="FG142" s="56"/>
      <c r="FH142" s="56"/>
      <c r="FI142" s="56"/>
      <c r="FJ142" s="56"/>
      <c r="FK142" s="56"/>
      <c r="FL142" s="56"/>
      <c r="FN142" s="56"/>
      <c r="FO142" s="56"/>
      <c r="FP142" s="56"/>
      <c r="FQ142" s="56"/>
      <c r="FR142" s="56"/>
      <c r="FS142" s="56"/>
      <c r="FT142" s="56"/>
      <c r="FU142" s="56"/>
      <c r="FV142" s="56"/>
      <c r="FX142" s="56"/>
      <c r="FY142" s="56"/>
      <c r="FZ142" s="56"/>
      <c r="GA142" s="56"/>
      <c r="GB142" s="56"/>
      <c r="GC142" s="56"/>
      <c r="GD142" s="56"/>
      <c r="GE142" s="56"/>
      <c r="GF142" s="56"/>
      <c r="GH142" s="56"/>
      <c r="GI142" s="56"/>
      <c r="GJ142" s="56"/>
      <c r="GK142" s="56"/>
      <c r="GL142" s="56"/>
      <c r="GM142" s="56"/>
      <c r="GN142" s="56"/>
      <c r="GO142" s="56"/>
      <c r="GP142" s="56"/>
      <c r="GR142" s="56"/>
      <c r="GS142" s="56"/>
      <c r="GT142" s="56"/>
      <c r="GU142" s="56"/>
      <c r="GV142" s="56"/>
      <c r="GW142" s="56"/>
      <c r="GX142" s="56"/>
      <c r="GY142" s="56"/>
      <c r="GZ142" s="56"/>
      <c r="HB142" s="56"/>
      <c r="HC142" s="56"/>
      <c r="HD142" s="56"/>
      <c r="HE142" s="56"/>
      <c r="HF142" s="56"/>
      <c r="HG142" s="56"/>
      <c r="HH142" s="56"/>
      <c r="HI142" s="56"/>
      <c r="HJ142" s="56"/>
      <c r="HL142" s="56"/>
      <c r="HM142" s="56"/>
      <c r="HN142" s="56"/>
      <c r="HO142" s="56"/>
      <c r="HP142" s="56"/>
      <c r="HQ142" s="56"/>
      <c r="HR142" s="56"/>
      <c r="HS142" s="56"/>
      <c r="HT142" s="56"/>
      <c r="HV142" s="56"/>
      <c r="HW142" s="56"/>
      <c r="HX142" s="56"/>
      <c r="HY142" s="56"/>
      <c r="HZ142" s="56"/>
      <c r="IA142" s="56"/>
      <c r="IB142" s="56"/>
      <c r="IC142" s="56"/>
      <c r="ID142" s="56"/>
      <c r="IF142" s="56"/>
      <c r="IG142" s="56"/>
      <c r="IH142" s="56"/>
      <c r="II142" s="56"/>
      <c r="IJ142" s="56"/>
      <c r="IK142" s="56"/>
      <c r="IL142" s="56"/>
      <c r="IM142" s="56"/>
      <c r="IN142" s="56"/>
      <c r="IP142" s="56"/>
      <c r="IQ142" s="56"/>
      <c r="IR142" s="56"/>
      <c r="IS142" s="56"/>
      <c r="IT142" s="56"/>
      <c r="IU142" s="56"/>
    </row>
    <row r="143" spans="1:255" ht="12.75" customHeight="1" thickBot="1" x14ac:dyDescent="0.25">
      <c r="A143" s="656"/>
      <c r="B143" s="106"/>
      <c r="C143" s="85" t="s">
        <v>67</v>
      </c>
      <c r="D143" s="9"/>
      <c r="E143" s="202"/>
      <c r="F143" s="20"/>
      <c r="G143" s="202"/>
      <c r="H143" s="202"/>
      <c r="I143" s="49"/>
      <c r="J143" s="56"/>
      <c r="K143" s="56"/>
      <c r="L143" s="56"/>
      <c r="M143" s="56"/>
      <c r="N143" s="56"/>
      <c r="O143" s="56"/>
      <c r="P143" s="56"/>
      <c r="Q143" s="56"/>
      <c r="R143" s="56"/>
      <c r="T143" s="56"/>
      <c r="U143" s="56"/>
      <c r="V143" s="56"/>
      <c r="W143" s="56"/>
      <c r="X143" s="56"/>
      <c r="Y143" s="56"/>
      <c r="Z143" s="56"/>
      <c r="AA143" s="56"/>
      <c r="AB143" s="56"/>
      <c r="AD143" s="56"/>
      <c r="AE143" s="56"/>
      <c r="AF143" s="56"/>
      <c r="AG143" s="56"/>
      <c r="AH143" s="56"/>
      <c r="AI143" s="56"/>
      <c r="AJ143" s="56"/>
      <c r="AK143" s="56"/>
      <c r="AL143" s="56"/>
      <c r="AN143" s="56"/>
      <c r="AO143" s="56"/>
      <c r="AP143" s="56"/>
      <c r="AQ143" s="56"/>
      <c r="AR143" s="56"/>
      <c r="AS143" s="56"/>
      <c r="AT143" s="56"/>
      <c r="AU143" s="56"/>
      <c r="AV143" s="56"/>
      <c r="AX143" s="56"/>
      <c r="AY143" s="56"/>
      <c r="AZ143" s="56"/>
      <c r="BA143" s="56"/>
      <c r="BB143" s="56"/>
      <c r="BC143" s="56"/>
      <c r="BD143" s="56"/>
      <c r="BE143" s="56"/>
      <c r="BF143" s="56"/>
      <c r="BH143" s="56"/>
      <c r="BI143" s="56"/>
      <c r="BJ143" s="56"/>
      <c r="BK143" s="56"/>
      <c r="BL143" s="56"/>
      <c r="BM143" s="56"/>
      <c r="BN143" s="56"/>
      <c r="BO143" s="56"/>
      <c r="BP143" s="56"/>
      <c r="BR143" s="56"/>
      <c r="BS143" s="56"/>
      <c r="BT143" s="56"/>
      <c r="BU143" s="56"/>
      <c r="BV143" s="56"/>
      <c r="BW143" s="56"/>
      <c r="BX143" s="56"/>
      <c r="BY143" s="56"/>
      <c r="BZ143" s="56"/>
      <c r="CB143" s="56"/>
      <c r="CC143" s="56"/>
      <c r="CD143" s="56"/>
      <c r="CE143" s="56"/>
      <c r="CF143" s="56"/>
      <c r="CG143" s="56"/>
      <c r="CH143" s="56"/>
      <c r="CI143" s="56"/>
      <c r="CJ143" s="56"/>
      <c r="CL143" s="56"/>
      <c r="CM143" s="56"/>
      <c r="CN143" s="56"/>
      <c r="CO143" s="56"/>
      <c r="CP143" s="56"/>
      <c r="CQ143" s="56"/>
      <c r="CR143" s="56"/>
      <c r="CS143" s="56"/>
      <c r="CT143" s="56"/>
      <c r="CV143" s="56"/>
      <c r="CW143" s="56"/>
      <c r="CX143" s="56"/>
      <c r="CY143" s="56"/>
      <c r="CZ143" s="56"/>
      <c r="DA143" s="56"/>
      <c r="DB143" s="56"/>
      <c r="DC143" s="56"/>
      <c r="DD143" s="56"/>
      <c r="DF143" s="56"/>
      <c r="DG143" s="56"/>
      <c r="DH143" s="56"/>
      <c r="DI143" s="56"/>
      <c r="DJ143" s="56"/>
      <c r="DK143" s="56"/>
      <c r="DL143" s="56"/>
      <c r="DM143" s="56"/>
      <c r="DN143" s="56"/>
      <c r="DP143" s="56"/>
      <c r="DQ143" s="56"/>
      <c r="DR143" s="56"/>
      <c r="DS143" s="56"/>
      <c r="DT143" s="56"/>
      <c r="DU143" s="56"/>
      <c r="DV143" s="56"/>
      <c r="DW143" s="56"/>
      <c r="DX143" s="56"/>
      <c r="DZ143" s="56"/>
      <c r="EA143" s="56"/>
      <c r="EB143" s="56"/>
      <c r="EC143" s="56"/>
      <c r="ED143" s="56"/>
      <c r="EE143" s="56"/>
      <c r="EF143" s="56"/>
      <c r="EG143" s="56"/>
      <c r="EH143" s="56"/>
      <c r="EJ143" s="56"/>
      <c r="EK143" s="56"/>
      <c r="EL143" s="56"/>
      <c r="EM143" s="56"/>
      <c r="EN143" s="56"/>
      <c r="EO143" s="56"/>
      <c r="EP143" s="56"/>
      <c r="EQ143" s="56"/>
      <c r="ER143" s="56"/>
      <c r="ET143" s="56"/>
      <c r="EU143" s="56"/>
      <c r="EV143" s="56"/>
      <c r="EW143" s="56"/>
      <c r="EX143" s="56"/>
      <c r="EY143" s="56"/>
      <c r="EZ143" s="56"/>
      <c r="FA143" s="56"/>
      <c r="FB143" s="56"/>
      <c r="FD143" s="56"/>
      <c r="FE143" s="56"/>
      <c r="FF143" s="56"/>
      <c r="FG143" s="56"/>
      <c r="FH143" s="56"/>
      <c r="FI143" s="56"/>
      <c r="FJ143" s="56"/>
      <c r="FK143" s="56"/>
      <c r="FL143" s="56"/>
      <c r="FN143" s="56"/>
      <c r="FO143" s="56"/>
      <c r="FP143" s="56"/>
      <c r="FQ143" s="56"/>
      <c r="FR143" s="56"/>
      <c r="FS143" s="56"/>
      <c r="FT143" s="56"/>
      <c r="FU143" s="56"/>
      <c r="FV143" s="56"/>
      <c r="FX143" s="56"/>
      <c r="FY143" s="56"/>
      <c r="FZ143" s="56"/>
      <c r="GA143" s="56"/>
      <c r="GB143" s="56"/>
      <c r="GC143" s="56"/>
      <c r="GD143" s="56"/>
      <c r="GE143" s="56"/>
      <c r="GF143" s="56"/>
      <c r="GH143" s="56"/>
      <c r="GI143" s="56"/>
      <c r="GJ143" s="56"/>
      <c r="GK143" s="56"/>
      <c r="GL143" s="56"/>
      <c r="GM143" s="56"/>
      <c r="GN143" s="56"/>
      <c r="GO143" s="56"/>
      <c r="GP143" s="56"/>
      <c r="GR143" s="56"/>
      <c r="GS143" s="56"/>
      <c r="GT143" s="56"/>
      <c r="GU143" s="56"/>
      <c r="GV143" s="56"/>
      <c r="GW143" s="56"/>
      <c r="GX143" s="56"/>
      <c r="GY143" s="56"/>
      <c r="GZ143" s="56"/>
      <c r="HB143" s="56"/>
      <c r="HC143" s="56"/>
      <c r="HD143" s="56"/>
      <c r="HE143" s="56"/>
      <c r="HF143" s="56"/>
      <c r="HG143" s="56"/>
      <c r="HH143" s="56"/>
      <c r="HI143" s="56"/>
      <c r="HJ143" s="56"/>
      <c r="HL143" s="56"/>
      <c r="HM143" s="56"/>
      <c r="HN143" s="56"/>
      <c r="HO143" s="56"/>
      <c r="HP143" s="56"/>
      <c r="HQ143" s="56"/>
      <c r="HR143" s="56"/>
      <c r="HS143" s="56"/>
      <c r="HT143" s="56"/>
      <c r="HV143" s="56"/>
      <c r="HW143" s="56"/>
      <c r="HX143" s="56"/>
      <c r="HY143" s="56"/>
      <c r="HZ143" s="56"/>
      <c r="IA143" s="56"/>
      <c r="IB143" s="56"/>
      <c r="IC143" s="56"/>
      <c r="ID143" s="56"/>
      <c r="IF143" s="56"/>
      <c r="IG143" s="56"/>
      <c r="IH143" s="56"/>
      <c r="II143" s="56"/>
      <c r="IJ143" s="56"/>
      <c r="IK143" s="56"/>
      <c r="IL143" s="56"/>
      <c r="IM143" s="56"/>
      <c r="IN143" s="56"/>
      <c r="IP143" s="56"/>
      <c r="IQ143" s="56"/>
      <c r="IR143" s="56"/>
      <c r="IS143" s="56"/>
      <c r="IT143" s="56"/>
      <c r="IU143" s="56"/>
    </row>
    <row r="144" spans="1:255" ht="12.75" customHeight="1" thickBot="1" x14ac:dyDescent="0.25">
      <c r="A144" s="656"/>
      <c r="B144" s="106"/>
      <c r="C144" s="85" t="s">
        <v>70</v>
      </c>
      <c r="D144" s="9"/>
      <c r="E144" s="202"/>
      <c r="F144" s="20"/>
      <c r="G144" s="202"/>
      <c r="H144" s="202"/>
      <c r="I144" s="49"/>
      <c r="J144" s="56"/>
      <c r="K144" s="56"/>
      <c r="L144" s="56"/>
      <c r="M144" s="56"/>
      <c r="N144" s="56"/>
      <c r="O144" s="56"/>
      <c r="P144" s="56"/>
      <c r="Q144" s="56"/>
      <c r="R144" s="56"/>
      <c r="T144" s="56"/>
      <c r="U144" s="56"/>
      <c r="V144" s="56"/>
      <c r="W144" s="56"/>
      <c r="X144" s="56"/>
      <c r="Y144" s="56"/>
      <c r="Z144" s="56"/>
      <c r="AA144" s="56"/>
      <c r="AB144" s="56"/>
      <c r="AD144" s="56"/>
      <c r="AE144" s="56"/>
      <c r="AF144" s="56"/>
      <c r="AG144" s="56"/>
      <c r="AH144" s="56"/>
      <c r="AI144" s="56"/>
      <c r="AJ144" s="56"/>
      <c r="AK144" s="56"/>
      <c r="AL144" s="56"/>
      <c r="AN144" s="56"/>
      <c r="AO144" s="56"/>
      <c r="AP144" s="56"/>
      <c r="AQ144" s="56"/>
      <c r="AR144" s="56"/>
      <c r="AS144" s="56"/>
      <c r="AT144" s="56"/>
      <c r="AU144" s="56"/>
      <c r="AV144" s="56"/>
      <c r="AX144" s="56"/>
      <c r="AY144" s="56"/>
      <c r="AZ144" s="56"/>
      <c r="BA144" s="56"/>
      <c r="BB144" s="56"/>
      <c r="BC144" s="56"/>
      <c r="BD144" s="56"/>
      <c r="BE144" s="56"/>
      <c r="BF144" s="56"/>
      <c r="BH144" s="56"/>
      <c r="BI144" s="56"/>
      <c r="BJ144" s="56"/>
      <c r="BK144" s="56"/>
      <c r="BL144" s="56"/>
      <c r="BM144" s="56"/>
      <c r="BN144" s="56"/>
      <c r="BO144" s="56"/>
      <c r="BP144" s="56"/>
      <c r="BR144" s="56"/>
      <c r="BS144" s="56"/>
      <c r="BT144" s="56"/>
      <c r="BU144" s="56"/>
      <c r="BV144" s="56"/>
      <c r="BW144" s="56"/>
      <c r="BX144" s="56"/>
      <c r="BY144" s="56"/>
      <c r="BZ144" s="56"/>
      <c r="CB144" s="56"/>
      <c r="CC144" s="56"/>
      <c r="CD144" s="56"/>
      <c r="CE144" s="56"/>
      <c r="CF144" s="56"/>
      <c r="CG144" s="56"/>
      <c r="CH144" s="56"/>
      <c r="CI144" s="56"/>
      <c r="CJ144" s="56"/>
      <c r="CL144" s="56"/>
      <c r="CM144" s="56"/>
      <c r="CN144" s="56"/>
      <c r="CO144" s="56"/>
      <c r="CP144" s="56"/>
      <c r="CQ144" s="56"/>
      <c r="CR144" s="56"/>
      <c r="CS144" s="56"/>
      <c r="CT144" s="56"/>
      <c r="CV144" s="56"/>
      <c r="CW144" s="56"/>
      <c r="CX144" s="56"/>
      <c r="CY144" s="56"/>
      <c r="CZ144" s="56"/>
      <c r="DA144" s="56"/>
      <c r="DB144" s="56"/>
      <c r="DC144" s="56"/>
      <c r="DD144" s="56"/>
      <c r="DF144" s="56"/>
      <c r="DG144" s="56"/>
      <c r="DH144" s="56"/>
      <c r="DI144" s="56"/>
      <c r="DJ144" s="56"/>
      <c r="DK144" s="56"/>
      <c r="DL144" s="56"/>
      <c r="DM144" s="56"/>
      <c r="DN144" s="56"/>
      <c r="DP144" s="56"/>
      <c r="DQ144" s="56"/>
      <c r="DR144" s="56"/>
      <c r="DS144" s="56"/>
      <c r="DT144" s="56"/>
      <c r="DU144" s="56"/>
      <c r="DV144" s="56"/>
      <c r="DW144" s="56"/>
      <c r="DX144" s="56"/>
      <c r="DZ144" s="56"/>
      <c r="EA144" s="56"/>
      <c r="EB144" s="56"/>
      <c r="EC144" s="56"/>
      <c r="ED144" s="56"/>
      <c r="EE144" s="56"/>
      <c r="EF144" s="56"/>
      <c r="EG144" s="56"/>
      <c r="EH144" s="56"/>
      <c r="EJ144" s="56"/>
      <c r="EK144" s="56"/>
      <c r="EL144" s="56"/>
      <c r="EM144" s="56"/>
      <c r="EN144" s="56"/>
      <c r="EO144" s="56"/>
      <c r="EP144" s="56"/>
      <c r="EQ144" s="56"/>
      <c r="ER144" s="56"/>
      <c r="ET144" s="56"/>
      <c r="EU144" s="56"/>
      <c r="EV144" s="56"/>
      <c r="EW144" s="56"/>
      <c r="EX144" s="56"/>
      <c r="EY144" s="56"/>
      <c r="EZ144" s="56"/>
      <c r="FA144" s="56"/>
      <c r="FB144" s="56"/>
      <c r="FD144" s="56"/>
      <c r="FE144" s="56"/>
      <c r="FF144" s="56"/>
      <c r="FG144" s="56"/>
      <c r="FH144" s="56"/>
      <c r="FI144" s="56"/>
      <c r="FJ144" s="56"/>
      <c r="FK144" s="56"/>
      <c r="FL144" s="56"/>
      <c r="FN144" s="56"/>
      <c r="FO144" s="56"/>
      <c r="FP144" s="56"/>
      <c r="FQ144" s="56"/>
      <c r="FR144" s="56"/>
      <c r="FS144" s="56"/>
      <c r="FT144" s="56"/>
      <c r="FU144" s="56"/>
      <c r="FV144" s="56"/>
      <c r="FX144" s="56"/>
      <c r="FY144" s="56"/>
      <c r="FZ144" s="56"/>
      <c r="GA144" s="56"/>
      <c r="GB144" s="56"/>
      <c r="GC144" s="56"/>
      <c r="GD144" s="56"/>
      <c r="GE144" s="56"/>
      <c r="GF144" s="56"/>
      <c r="GH144" s="56"/>
      <c r="GI144" s="56"/>
      <c r="GJ144" s="56"/>
      <c r="GK144" s="56"/>
      <c r="GL144" s="56"/>
      <c r="GM144" s="56"/>
      <c r="GN144" s="56"/>
      <c r="GO144" s="56"/>
      <c r="GP144" s="56"/>
      <c r="GR144" s="56"/>
      <c r="GS144" s="56"/>
      <c r="GT144" s="56"/>
      <c r="GU144" s="56"/>
      <c r="GV144" s="56"/>
      <c r="GW144" s="56"/>
      <c r="GX144" s="56"/>
      <c r="GY144" s="56"/>
      <c r="GZ144" s="56"/>
      <c r="HB144" s="56"/>
      <c r="HC144" s="56"/>
      <c r="HD144" s="56"/>
      <c r="HE144" s="56"/>
      <c r="HF144" s="56"/>
      <c r="HG144" s="56"/>
      <c r="HH144" s="56"/>
      <c r="HI144" s="56"/>
      <c r="HJ144" s="56"/>
      <c r="HL144" s="56"/>
      <c r="HM144" s="56"/>
      <c r="HN144" s="56"/>
      <c r="HO144" s="56"/>
      <c r="HP144" s="56"/>
      <c r="HQ144" s="56"/>
      <c r="HR144" s="56"/>
      <c r="HS144" s="56"/>
      <c r="HT144" s="56"/>
      <c r="HV144" s="56"/>
      <c r="HW144" s="56"/>
      <c r="HX144" s="56"/>
      <c r="HY144" s="56"/>
      <c r="HZ144" s="56"/>
      <c r="IA144" s="56"/>
      <c r="IB144" s="56"/>
      <c r="IC144" s="56"/>
      <c r="ID144" s="56"/>
      <c r="IF144" s="56"/>
      <c r="IG144" s="56"/>
      <c r="IH144" s="56"/>
      <c r="II144" s="56"/>
      <c r="IJ144" s="56"/>
      <c r="IK144" s="56"/>
      <c r="IL144" s="56"/>
      <c r="IM144" s="56"/>
      <c r="IN144" s="56"/>
      <c r="IP144" s="56"/>
      <c r="IQ144" s="56"/>
      <c r="IR144" s="56"/>
      <c r="IS144" s="56"/>
      <c r="IT144" s="56"/>
      <c r="IU144" s="56"/>
    </row>
    <row r="145" spans="1:255" ht="12.75" customHeight="1" thickBot="1" x14ac:dyDescent="0.25">
      <c r="A145" s="656"/>
      <c r="B145" s="106"/>
      <c r="C145" s="85" t="s">
        <v>72</v>
      </c>
      <c r="D145" s="9"/>
      <c r="E145" s="202"/>
      <c r="F145" s="20"/>
      <c r="G145" s="202"/>
      <c r="H145" s="202"/>
      <c r="I145" s="49"/>
      <c r="J145" s="56"/>
      <c r="K145" s="56"/>
      <c r="L145" s="56"/>
      <c r="M145" s="56"/>
      <c r="N145" s="56"/>
      <c r="O145" s="56"/>
      <c r="P145" s="56"/>
      <c r="Q145" s="56"/>
      <c r="R145" s="56"/>
      <c r="T145" s="56"/>
      <c r="U145" s="56"/>
      <c r="V145" s="56"/>
      <c r="W145" s="56"/>
      <c r="X145" s="56"/>
      <c r="Y145" s="56"/>
      <c r="Z145" s="56"/>
      <c r="AA145" s="56"/>
      <c r="AB145" s="56"/>
      <c r="AD145" s="56"/>
      <c r="AE145" s="56"/>
      <c r="AF145" s="56"/>
      <c r="AG145" s="56"/>
      <c r="AH145" s="56"/>
      <c r="AI145" s="56"/>
      <c r="AJ145" s="56"/>
      <c r="AK145" s="56"/>
      <c r="AL145" s="56"/>
      <c r="AN145" s="56"/>
      <c r="AO145" s="56"/>
      <c r="AP145" s="56"/>
      <c r="AQ145" s="56"/>
      <c r="AR145" s="56"/>
      <c r="AS145" s="56"/>
      <c r="AT145" s="56"/>
      <c r="AU145" s="56"/>
      <c r="AV145" s="56"/>
      <c r="AX145" s="56"/>
      <c r="AY145" s="56"/>
      <c r="AZ145" s="56"/>
      <c r="BA145" s="56"/>
      <c r="BB145" s="56"/>
      <c r="BC145" s="56"/>
      <c r="BD145" s="56"/>
      <c r="BE145" s="56"/>
      <c r="BF145" s="56"/>
      <c r="BH145" s="56"/>
      <c r="BI145" s="56"/>
      <c r="BJ145" s="56"/>
      <c r="BK145" s="56"/>
      <c r="BL145" s="56"/>
      <c r="BM145" s="56"/>
      <c r="BN145" s="56"/>
      <c r="BO145" s="56"/>
      <c r="BP145" s="56"/>
      <c r="BR145" s="56"/>
      <c r="BS145" s="56"/>
      <c r="BT145" s="56"/>
      <c r="BU145" s="56"/>
      <c r="BV145" s="56"/>
      <c r="BW145" s="56"/>
      <c r="BX145" s="56"/>
      <c r="BY145" s="56"/>
      <c r="BZ145" s="56"/>
      <c r="CB145" s="56"/>
      <c r="CC145" s="56"/>
      <c r="CD145" s="56"/>
      <c r="CE145" s="56"/>
      <c r="CF145" s="56"/>
      <c r="CG145" s="56"/>
      <c r="CH145" s="56"/>
      <c r="CI145" s="56"/>
      <c r="CJ145" s="56"/>
      <c r="CL145" s="56"/>
      <c r="CM145" s="56"/>
      <c r="CN145" s="56"/>
      <c r="CO145" s="56"/>
      <c r="CP145" s="56"/>
      <c r="CQ145" s="56"/>
      <c r="CR145" s="56"/>
      <c r="CS145" s="56"/>
      <c r="CT145" s="56"/>
      <c r="CV145" s="56"/>
      <c r="CW145" s="56"/>
      <c r="CX145" s="56"/>
      <c r="CY145" s="56"/>
      <c r="CZ145" s="56"/>
      <c r="DA145" s="56"/>
      <c r="DB145" s="56"/>
      <c r="DC145" s="56"/>
      <c r="DD145" s="56"/>
      <c r="DF145" s="56"/>
      <c r="DG145" s="56"/>
      <c r="DH145" s="56"/>
      <c r="DI145" s="56"/>
      <c r="DJ145" s="56"/>
      <c r="DK145" s="56"/>
      <c r="DL145" s="56"/>
      <c r="DM145" s="56"/>
      <c r="DN145" s="56"/>
      <c r="DP145" s="56"/>
      <c r="DQ145" s="56"/>
      <c r="DR145" s="56"/>
      <c r="DS145" s="56"/>
      <c r="DT145" s="56"/>
      <c r="DU145" s="56"/>
      <c r="DV145" s="56"/>
      <c r="DW145" s="56"/>
      <c r="DX145" s="56"/>
      <c r="DZ145" s="56"/>
      <c r="EA145" s="56"/>
      <c r="EB145" s="56"/>
      <c r="EC145" s="56"/>
      <c r="ED145" s="56"/>
      <c r="EE145" s="56"/>
      <c r="EF145" s="56"/>
      <c r="EG145" s="56"/>
      <c r="EH145" s="56"/>
      <c r="EJ145" s="56"/>
      <c r="EK145" s="56"/>
      <c r="EL145" s="56"/>
      <c r="EM145" s="56"/>
      <c r="EN145" s="56"/>
      <c r="EO145" s="56"/>
      <c r="EP145" s="56"/>
      <c r="EQ145" s="56"/>
      <c r="ER145" s="56"/>
      <c r="ET145" s="56"/>
      <c r="EU145" s="56"/>
      <c r="EV145" s="56"/>
      <c r="EW145" s="56"/>
      <c r="EX145" s="56"/>
      <c r="EY145" s="56"/>
      <c r="EZ145" s="56"/>
      <c r="FA145" s="56"/>
      <c r="FB145" s="56"/>
      <c r="FD145" s="56"/>
      <c r="FE145" s="56"/>
      <c r="FF145" s="56"/>
      <c r="FG145" s="56"/>
      <c r="FH145" s="56"/>
      <c r="FI145" s="56"/>
      <c r="FJ145" s="56"/>
      <c r="FK145" s="56"/>
      <c r="FL145" s="56"/>
      <c r="FN145" s="56"/>
      <c r="FO145" s="56"/>
      <c r="FP145" s="56"/>
      <c r="FQ145" s="56"/>
      <c r="FR145" s="56"/>
      <c r="FS145" s="56"/>
      <c r="FT145" s="56"/>
      <c r="FU145" s="56"/>
      <c r="FV145" s="56"/>
      <c r="FX145" s="56"/>
      <c r="FY145" s="56"/>
      <c r="FZ145" s="56"/>
      <c r="GA145" s="56"/>
      <c r="GB145" s="56"/>
      <c r="GC145" s="56"/>
      <c r="GD145" s="56"/>
      <c r="GE145" s="56"/>
      <c r="GF145" s="56"/>
      <c r="GH145" s="56"/>
      <c r="GI145" s="56"/>
      <c r="GJ145" s="56"/>
      <c r="GK145" s="56"/>
      <c r="GL145" s="56"/>
      <c r="GM145" s="56"/>
      <c r="GN145" s="56"/>
      <c r="GO145" s="56"/>
      <c r="GP145" s="56"/>
      <c r="GR145" s="56"/>
      <c r="GS145" s="56"/>
      <c r="GT145" s="56"/>
      <c r="GU145" s="56"/>
      <c r="GV145" s="56"/>
      <c r="GW145" s="56"/>
      <c r="GX145" s="56"/>
      <c r="GY145" s="56"/>
      <c r="GZ145" s="56"/>
      <c r="HB145" s="56"/>
      <c r="HC145" s="56"/>
      <c r="HD145" s="56"/>
      <c r="HE145" s="56"/>
      <c r="HF145" s="56"/>
      <c r="HG145" s="56"/>
      <c r="HH145" s="56"/>
      <c r="HI145" s="56"/>
      <c r="HJ145" s="56"/>
      <c r="HL145" s="56"/>
      <c r="HM145" s="56"/>
      <c r="HN145" s="56"/>
      <c r="HO145" s="56"/>
      <c r="HP145" s="56"/>
      <c r="HQ145" s="56"/>
      <c r="HR145" s="56"/>
      <c r="HS145" s="56"/>
      <c r="HT145" s="56"/>
      <c r="HV145" s="56"/>
      <c r="HW145" s="56"/>
      <c r="HX145" s="56"/>
      <c r="HY145" s="56"/>
      <c r="HZ145" s="56"/>
      <c r="IA145" s="56"/>
      <c r="IB145" s="56"/>
      <c r="IC145" s="56"/>
      <c r="ID145" s="56"/>
      <c r="IF145" s="56"/>
      <c r="IG145" s="56"/>
      <c r="IH145" s="56"/>
      <c r="II145" s="56"/>
      <c r="IJ145" s="56"/>
      <c r="IK145" s="56"/>
      <c r="IL145" s="56"/>
      <c r="IM145" s="56"/>
      <c r="IN145" s="56"/>
      <c r="IP145" s="56"/>
      <c r="IQ145" s="56"/>
      <c r="IR145" s="56"/>
      <c r="IS145" s="56"/>
      <c r="IT145" s="56"/>
      <c r="IU145" s="56"/>
    </row>
    <row r="146" spans="1:255" ht="12.75" customHeight="1" thickBot="1" x14ac:dyDescent="0.25">
      <c r="A146" s="656"/>
      <c r="B146" s="106"/>
      <c r="C146" s="85" t="s">
        <v>73</v>
      </c>
      <c r="D146" s="9"/>
      <c r="E146" s="202"/>
      <c r="F146" s="20"/>
      <c r="G146" s="202"/>
      <c r="H146" s="202"/>
      <c r="I146" s="49"/>
      <c r="J146" s="56"/>
      <c r="K146" s="56"/>
      <c r="L146" s="56"/>
      <c r="M146" s="56"/>
      <c r="N146" s="56"/>
      <c r="O146" s="56"/>
      <c r="P146" s="56"/>
      <c r="Q146" s="56"/>
      <c r="R146" s="56"/>
      <c r="T146" s="56"/>
      <c r="U146" s="56"/>
      <c r="V146" s="56"/>
      <c r="W146" s="56"/>
      <c r="X146" s="56"/>
      <c r="Y146" s="56"/>
      <c r="Z146" s="56"/>
      <c r="AA146" s="56"/>
      <c r="AB146" s="56"/>
      <c r="AD146" s="56"/>
      <c r="AE146" s="56"/>
      <c r="AF146" s="56"/>
      <c r="AG146" s="56"/>
      <c r="AH146" s="56"/>
      <c r="AI146" s="56"/>
      <c r="AJ146" s="56"/>
      <c r="AK146" s="56"/>
      <c r="AL146" s="56"/>
      <c r="AN146" s="56"/>
      <c r="AO146" s="56"/>
      <c r="AP146" s="56"/>
      <c r="AQ146" s="56"/>
      <c r="AR146" s="56"/>
      <c r="AS146" s="56"/>
      <c r="AT146" s="56"/>
      <c r="AU146" s="56"/>
      <c r="AV146" s="56"/>
      <c r="AX146" s="56"/>
      <c r="AY146" s="56"/>
      <c r="AZ146" s="56"/>
      <c r="BA146" s="56"/>
      <c r="BB146" s="56"/>
      <c r="BC146" s="56"/>
      <c r="BD146" s="56"/>
      <c r="BE146" s="56"/>
      <c r="BF146" s="56"/>
      <c r="BH146" s="56"/>
      <c r="BI146" s="56"/>
      <c r="BJ146" s="56"/>
      <c r="BK146" s="56"/>
      <c r="BL146" s="56"/>
      <c r="BM146" s="56"/>
      <c r="BN146" s="56"/>
      <c r="BO146" s="56"/>
      <c r="BP146" s="56"/>
      <c r="BR146" s="56"/>
      <c r="BS146" s="56"/>
      <c r="BT146" s="56"/>
      <c r="BU146" s="56"/>
      <c r="BV146" s="56"/>
      <c r="BW146" s="56"/>
      <c r="BX146" s="56"/>
      <c r="BY146" s="56"/>
      <c r="BZ146" s="56"/>
      <c r="CB146" s="56"/>
      <c r="CC146" s="56"/>
      <c r="CD146" s="56"/>
      <c r="CE146" s="56"/>
      <c r="CF146" s="56"/>
      <c r="CG146" s="56"/>
      <c r="CH146" s="56"/>
      <c r="CI146" s="56"/>
      <c r="CJ146" s="56"/>
      <c r="CL146" s="56"/>
      <c r="CM146" s="56"/>
      <c r="CN146" s="56"/>
      <c r="CO146" s="56"/>
      <c r="CP146" s="56"/>
      <c r="CQ146" s="56"/>
      <c r="CR146" s="56"/>
      <c r="CS146" s="56"/>
      <c r="CT146" s="56"/>
      <c r="CV146" s="56"/>
      <c r="CW146" s="56"/>
      <c r="CX146" s="56"/>
      <c r="CY146" s="56"/>
      <c r="CZ146" s="56"/>
      <c r="DA146" s="56"/>
      <c r="DB146" s="56"/>
      <c r="DC146" s="56"/>
      <c r="DD146" s="56"/>
      <c r="DF146" s="56"/>
      <c r="DG146" s="56"/>
      <c r="DH146" s="56"/>
      <c r="DI146" s="56"/>
      <c r="DJ146" s="56"/>
      <c r="DK146" s="56"/>
      <c r="DL146" s="56"/>
      <c r="DM146" s="56"/>
      <c r="DN146" s="56"/>
      <c r="DP146" s="56"/>
      <c r="DQ146" s="56"/>
      <c r="DR146" s="56"/>
      <c r="DS146" s="56"/>
      <c r="DT146" s="56"/>
      <c r="DU146" s="56"/>
      <c r="DV146" s="56"/>
      <c r="DW146" s="56"/>
      <c r="DX146" s="56"/>
      <c r="DZ146" s="56"/>
      <c r="EA146" s="56"/>
      <c r="EB146" s="56"/>
      <c r="EC146" s="56"/>
      <c r="ED146" s="56"/>
      <c r="EE146" s="56"/>
      <c r="EF146" s="56"/>
      <c r="EG146" s="56"/>
      <c r="EH146" s="56"/>
      <c r="EJ146" s="56"/>
      <c r="EK146" s="56"/>
      <c r="EL146" s="56"/>
      <c r="EM146" s="56"/>
      <c r="EN146" s="56"/>
      <c r="EO146" s="56"/>
      <c r="EP146" s="56"/>
      <c r="EQ146" s="56"/>
      <c r="ER146" s="56"/>
      <c r="ET146" s="56"/>
      <c r="EU146" s="56"/>
      <c r="EV146" s="56"/>
      <c r="EW146" s="56"/>
      <c r="EX146" s="56"/>
      <c r="EY146" s="56"/>
      <c r="EZ146" s="56"/>
      <c r="FA146" s="56"/>
      <c r="FB146" s="56"/>
      <c r="FD146" s="56"/>
      <c r="FE146" s="56"/>
      <c r="FF146" s="56"/>
      <c r="FG146" s="56"/>
      <c r="FH146" s="56"/>
      <c r="FI146" s="56"/>
      <c r="FJ146" s="56"/>
      <c r="FK146" s="56"/>
      <c r="FL146" s="56"/>
      <c r="FN146" s="56"/>
      <c r="FO146" s="56"/>
      <c r="FP146" s="56"/>
      <c r="FQ146" s="56"/>
      <c r="FR146" s="56"/>
      <c r="FS146" s="56"/>
      <c r="FT146" s="56"/>
      <c r="FU146" s="56"/>
      <c r="FV146" s="56"/>
      <c r="FX146" s="56"/>
      <c r="FY146" s="56"/>
      <c r="FZ146" s="56"/>
      <c r="GA146" s="56"/>
      <c r="GB146" s="56"/>
      <c r="GC146" s="56"/>
      <c r="GD146" s="56"/>
      <c r="GE146" s="56"/>
      <c r="GF146" s="56"/>
      <c r="GH146" s="56"/>
      <c r="GI146" s="56"/>
      <c r="GJ146" s="56"/>
      <c r="GK146" s="56"/>
      <c r="GL146" s="56"/>
      <c r="GM146" s="56"/>
      <c r="GN146" s="56"/>
      <c r="GO146" s="56"/>
      <c r="GP146" s="56"/>
      <c r="GR146" s="56"/>
      <c r="GS146" s="56"/>
      <c r="GT146" s="56"/>
      <c r="GU146" s="56"/>
      <c r="GV146" s="56"/>
      <c r="GW146" s="56"/>
      <c r="GX146" s="56"/>
      <c r="GY146" s="56"/>
      <c r="GZ146" s="56"/>
      <c r="HB146" s="56"/>
      <c r="HC146" s="56"/>
      <c r="HD146" s="56"/>
      <c r="HE146" s="56"/>
      <c r="HF146" s="56"/>
      <c r="HG146" s="56"/>
      <c r="HH146" s="56"/>
      <c r="HI146" s="56"/>
      <c r="HJ146" s="56"/>
      <c r="HL146" s="56"/>
      <c r="HM146" s="56"/>
      <c r="HN146" s="56"/>
      <c r="HO146" s="56"/>
      <c r="HP146" s="56"/>
      <c r="HQ146" s="56"/>
      <c r="HR146" s="56"/>
      <c r="HS146" s="56"/>
      <c r="HT146" s="56"/>
      <c r="HV146" s="56"/>
      <c r="HW146" s="56"/>
      <c r="HX146" s="56"/>
      <c r="HY146" s="56"/>
      <c r="HZ146" s="56"/>
      <c r="IA146" s="56"/>
      <c r="IB146" s="56"/>
      <c r="IC146" s="56"/>
      <c r="ID146" s="56"/>
      <c r="IF146" s="56"/>
      <c r="IG146" s="56"/>
      <c r="IH146" s="56"/>
      <c r="II146" s="56"/>
      <c r="IJ146" s="56"/>
      <c r="IK146" s="56"/>
      <c r="IL146" s="56"/>
      <c r="IM146" s="56"/>
      <c r="IN146" s="56"/>
      <c r="IP146" s="56"/>
      <c r="IQ146" s="56"/>
      <c r="IR146" s="56"/>
      <c r="IS146" s="56"/>
      <c r="IT146" s="56"/>
      <c r="IU146" s="56"/>
    </row>
    <row r="147" spans="1:255" ht="12.75" customHeight="1" thickBot="1" x14ac:dyDescent="0.25">
      <c r="A147" s="656"/>
      <c r="B147" s="106"/>
      <c r="C147" s="85" t="s">
        <v>74</v>
      </c>
      <c r="D147" s="9"/>
      <c r="E147" s="202"/>
      <c r="F147" s="20"/>
      <c r="G147" s="202"/>
      <c r="H147" s="202"/>
      <c r="I147" s="49"/>
      <c r="J147" s="56"/>
      <c r="K147" s="56"/>
      <c r="L147" s="56"/>
      <c r="M147" s="56"/>
      <c r="N147" s="56"/>
      <c r="O147" s="56"/>
      <c r="P147" s="56"/>
      <c r="Q147" s="56"/>
      <c r="R147" s="56"/>
      <c r="T147" s="56"/>
      <c r="U147" s="56"/>
      <c r="V147" s="56"/>
      <c r="W147" s="56"/>
      <c r="X147" s="56"/>
      <c r="Y147" s="56"/>
      <c r="Z147" s="56"/>
      <c r="AA147" s="56"/>
      <c r="AB147" s="56"/>
      <c r="AD147" s="56"/>
      <c r="AE147" s="56"/>
      <c r="AF147" s="56"/>
      <c r="AG147" s="56"/>
      <c r="AH147" s="56"/>
      <c r="AI147" s="56"/>
      <c r="AJ147" s="56"/>
      <c r="AK147" s="56"/>
      <c r="AL147" s="56"/>
      <c r="AN147" s="56"/>
      <c r="AO147" s="56"/>
      <c r="AP147" s="56"/>
      <c r="AQ147" s="56"/>
      <c r="AR147" s="56"/>
      <c r="AS147" s="56"/>
      <c r="AT147" s="56"/>
      <c r="AU147" s="56"/>
      <c r="AV147" s="56"/>
      <c r="AX147" s="56"/>
      <c r="AY147" s="56"/>
      <c r="AZ147" s="56"/>
      <c r="BA147" s="56"/>
      <c r="BB147" s="56"/>
      <c r="BC147" s="56"/>
      <c r="BD147" s="56"/>
      <c r="BE147" s="56"/>
      <c r="BF147" s="56"/>
      <c r="BH147" s="56"/>
      <c r="BI147" s="56"/>
      <c r="BJ147" s="56"/>
      <c r="BK147" s="56"/>
      <c r="BL147" s="56"/>
      <c r="BM147" s="56"/>
      <c r="BN147" s="56"/>
      <c r="BO147" s="56"/>
      <c r="BP147" s="56"/>
      <c r="BR147" s="56"/>
      <c r="BS147" s="56"/>
      <c r="BT147" s="56"/>
      <c r="BU147" s="56"/>
      <c r="BV147" s="56"/>
      <c r="BW147" s="56"/>
      <c r="BX147" s="56"/>
      <c r="BY147" s="56"/>
      <c r="BZ147" s="56"/>
      <c r="CB147" s="56"/>
      <c r="CC147" s="56"/>
      <c r="CD147" s="56"/>
      <c r="CE147" s="56"/>
      <c r="CF147" s="56"/>
      <c r="CG147" s="56"/>
      <c r="CH147" s="56"/>
      <c r="CI147" s="56"/>
      <c r="CJ147" s="56"/>
      <c r="CL147" s="56"/>
      <c r="CM147" s="56"/>
      <c r="CN147" s="56"/>
      <c r="CO147" s="56"/>
      <c r="CP147" s="56"/>
      <c r="CQ147" s="56"/>
      <c r="CR147" s="56"/>
      <c r="CS147" s="56"/>
      <c r="CT147" s="56"/>
      <c r="CV147" s="56"/>
      <c r="CW147" s="56"/>
      <c r="CX147" s="56"/>
      <c r="CY147" s="56"/>
      <c r="CZ147" s="56"/>
      <c r="DA147" s="56"/>
      <c r="DB147" s="56"/>
      <c r="DC147" s="56"/>
      <c r="DD147" s="56"/>
      <c r="DF147" s="56"/>
      <c r="DG147" s="56"/>
      <c r="DH147" s="56"/>
      <c r="DI147" s="56"/>
      <c r="DJ147" s="56"/>
      <c r="DK147" s="56"/>
      <c r="DL147" s="56"/>
      <c r="DM147" s="56"/>
      <c r="DN147" s="56"/>
      <c r="DP147" s="56"/>
      <c r="DQ147" s="56"/>
      <c r="DR147" s="56"/>
      <c r="DS147" s="56"/>
      <c r="DT147" s="56"/>
      <c r="DU147" s="56"/>
      <c r="DV147" s="56"/>
      <c r="DW147" s="56"/>
      <c r="DX147" s="56"/>
      <c r="DZ147" s="56"/>
      <c r="EA147" s="56"/>
      <c r="EB147" s="56"/>
      <c r="EC147" s="56"/>
      <c r="ED147" s="56"/>
      <c r="EE147" s="56"/>
      <c r="EF147" s="56"/>
      <c r="EG147" s="56"/>
      <c r="EH147" s="56"/>
      <c r="EJ147" s="56"/>
      <c r="EK147" s="56"/>
      <c r="EL147" s="56"/>
      <c r="EM147" s="56"/>
      <c r="EN147" s="56"/>
      <c r="EO147" s="56"/>
      <c r="EP147" s="56"/>
      <c r="EQ147" s="56"/>
      <c r="ER147" s="56"/>
      <c r="ET147" s="56"/>
      <c r="EU147" s="56"/>
      <c r="EV147" s="56"/>
      <c r="EW147" s="56"/>
      <c r="EX147" s="56"/>
      <c r="EY147" s="56"/>
      <c r="EZ147" s="56"/>
      <c r="FA147" s="56"/>
      <c r="FB147" s="56"/>
      <c r="FD147" s="56"/>
      <c r="FE147" s="56"/>
      <c r="FF147" s="56"/>
      <c r="FG147" s="56"/>
      <c r="FH147" s="56"/>
      <c r="FI147" s="56"/>
      <c r="FJ147" s="56"/>
      <c r="FK147" s="56"/>
      <c r="FL147" s="56"/>
      <c r="FN147" s="56"/>
      <c r="FO147" s="56"/>
      <c r="FP147" s="56"/>
      <c r="FQ147" s="56"/>
      <c r="FR147" s="56"/>
      <c r="FS147" s="56"/>
      <c r="FT147" s="56"/>
      <c r="FU147" s="56"/>
      <c r="FV147" s="56"/>
      <c r="FX147" s="56"/>
      <c r="FY147" s="56"/>
      <c r="FZ147" s="56"/>
      <c r="GA147" s="56"/>
      <c r="GB147" s="56"/>
      <c r="GC147" s="56"/>
      <c r="GD147" s="56"/>
      <c r="GE147" s="56"/>
      <c r="GF147" s="56"/>
      <c r="GH147" s="56"/>
      <c r="GI147" s="56"/>
      <c r="GJ147" s="56"/>
      <c r="GK147" s="56"/>
      <c r="GL147" s="56"/>
      <c r="GM147" s="56"/>
      <c r="GN147" s="56"/>
      <c r="GO147" s="56"/>
      <c r="GP147" s="56"/>
      <c r="GR147" s="56"/>
      <c r="GS147" s="56"/>
      <c r="GT147" s="56"/>
      <c r="GU147" s="56"/>
      <c r="GV147" s="56"/>
      <c r="GW147" s="56"/>
      <c r="GX147" s="56"/>
      <c r="GY147" s="56"/>
      <c r="GZ147" s="56"/>
      <c r="HB147" s="56"/>
      <c r="HC147" s="56"/>
      <c r="HD147" s="56"/>
      <c r="HE147" s="56"/>
      <c r="HF147" s="56"/>
      <c r="HG147" s="56"/>
      <c r="HH147" s="56"/>
      <c r="HI147" s="56"/>
      <c r="HJ147" s="56"/>
      <c r="HL147" s="56"/>
      <c r="HM147" s="56"/>
      <c r="HN147" s="56"/>
      <c r="HO147" s="56"/>
      <c r="HP147" s="56"/>
      <c r="HQ147" s="56"/>
      <c r="HR147" s="56"/>
      <c r="HS147" s="56"/>
      <c r="HT147" s="56"/>
      <c r="HV147" s="56"/>
      <c r="HW147" s="56"/>
      <c r="HX147" s="56"/>
      <c r="HY147" s="56"/>
      <c r="HZ147" s="56"/>
      <c r="IA147" s="56"/>
      <c r="IB147" s="56"/>
      <c r="IC147" s="56"/>
      <c r="ID147" s="56"/>
      <c r="IF147" s="56"/>
      <c r="IG147" s="56"/>
      <c r="IH147" s="56"/>
      <c r="II147" s="56"/>
      <c r="IJ147" s="56"/>
      <c r="IK147" s="56"/>
      <c r="IL147" s="56"/>
      <c r="IM147" s="56"/>
      <c r="IN147" s="56"/>
      <c r="IP147" s="56"/>
      <c r="IQ147" s="56"/>
      <c r="IR147" s="56"/>
      <c r="IS147" s="56"/>
      <c r="IT147" s="56"/>
      <c r="IU147" s="56"/>
    </row>
    <row r="148" spans="1:255" ht="12.75" customHeight="1" thickBot="1" x14ac:dyDescent="0.25">
      <c r="A148" s="656"/>
      <c r="B148" s="106"/>
      <c r="C148" s="85" t="s">
        <v>75</v>
      </c>
      <c r="D148" s="9"/>
      <c r="E148" s="202"/>
      <c r="F148" s="20"/>
      <c r="G148" s="202"/>
      <c r="H148" s="202"/>
      <c r="I148" s="49"/>
      <c r="J148" s="56"/>
      <c r="K148" s="56"/>
      <c r="L148" s="56"/>
      <c r="M148" s="56"/>
      <c r="N148" s="56"/>
      <c r="O148" s="56"/>
      <c r="P148" s="56"/>
      <c r="Q148" s="56"/>
      <c r="R148" s="56"/>
      <c r="T148" s="56"/>
      <c r="U148" s="56"/>
      <c r="V148" s="56"/>
      <c r="W148" s="56"/>
      <c r="X148" s="56"/>
      <c r="Y148" s="56"/>
      <c r="Z148" s="56"/>
      <c r="AA148" s="56"/>
      <c r="AB148" s="56"/>
      <c r="AD148" s="56"/>
      <c r="AE148" s="56"/>
      <c r="AF148" s="56"/>
      <c r="AG148" s="56"/>
      <c r="AH148" s="56"/>
      <c r="AI148" s="56"/>
      <c r="AJ148" s="56"/>
      <c r="AK148" s="56"/>
      <c r="AL148" s="56"/>
      <c r="AN148" s="56"/>
      <c r="AO148" s="56"/>
      <c r="AP148" s="56"/>
      <c r="AQ148" s="56"/>
      <c r="AR148" s="56"/>
      <c r="AS148" s="56"/>
      <c r="AT148" s="56"/>
      <c r="AU148" s="56"/>
      <c r="AV148" s="56"/>
      <c r="AX148" s="56"/>
      <c r="AY148" s="56"/>
      <c r="AZ148" s="56"/>
      <c r="BA148" s="56"/>
      <c r="BB148" s="56"/>
      <c r="BC148" s="56"/>
      <c r="BD148" s="56"/>
      <c r="BE148" s="56"/>
      <c r="BF148" s="56"/>
      <c r="BH148" s="56"/>
      <c r="BI148" s="56"/>
      <c r="BJ148" s="56"/>
      <c r="BK148" s="56"/>
      <c r="BL148" s="56"/>
      <c r="BM148" s="56"/>
      <c r="BN148" s="56"/>
      <c r="BO148" s="56"/>
      <c r="BP148" s="56"/>
      <c r="BR148" s="56"/>
      <c r="BS148" s="56"/>
      <c r="BT148" s="56"/>
      <c r="BU148" s="56"/>
      <c r="BV148" s="56"/>
      <c r="BW148" s="56"/>
      <c r="BX148" s="56"/>
      <c r="BY148" s="56"/>
      <c r="BZ148" s="56"/>
      <c r="CB148" s="56"/>
      <c r="CC148" s="56"/>
      <c r="CD148" s="56"/>
      <c r="CE148" s="56"/>
      <c r="CF148" s="56"/>
      <c r="CG148" s="56"/>
      <c r="CH148" s="56"/>
      <c r="CI148" s="56"/>
      <c r="CJ148" s="56"/>
      <c r="CL148" s="56"/>
      <c r="CM148" s="56"/>
      <c r="CN148" s="56"/>
      <c r="CO148" s="56"/>
      <c r="CP148" s="56"/>
      <c r="CQ148" s="56"/>
      <c r="CR148" s="56"/>
      <c r="CS148" s="56"/>
      <c r="CT148" s="56"/>
      <c r="CV148" s="56"/>
      <c r="CW148" s="56"/>
      <c r="CX148" s="56"/>
      <c r="CY148" s="56"/>
      <c r="CZ148" s="56"/>
      <c r="DA148" s="56"/>
      <c r="DB148" s="56"/>
      <c r="DC148" s="56"/>
      <c r="DD148" s="56"/>
      <c r="DF148" s="56"/>
      <c r="DG148" s="56"/>
      <c r="DH148" s="56"/>
      <c r="DI148" s="56"/>
      <c r="DJ148" s="56"/>
      <c r="DK148" s="56"/>
      <c r="DL148" s="56"/>
      <c r="DM148" s="56"/>
      <c r="DN148" s="56"/>
      <c r="DP148" s="56"/>
      <c r="DQ148" s="56"/>
      <c r="DR148" s="56"/>
      <c r="DS148" s="56"/>
      <c r="DT148" s="56"/>
      <c r="DU148" s="56"/>
      <c r="DV148" s="56"/>
      <c r="DW148" s="56"/>
      <c r="DX148" s="56"/>
      <c r="DZ148" s="56"/>
      <c r="EA148" s="56"/>
      <c r="EB148" s="56"/>
      <c r="EC148" s="56"/>
      <c r="ED148" s="56"/>
      <c r="EE148" s="56"/>
      <c r="EF148" s="56"/>
      <c r="EG148" s="56"/>
      <c r="EH148" s="56"/>
      <c r="EJ148" s="56"/>
      <c r="EK148" s="56"/>
      <c r="EL148" s="56"/>
      <c r="EM148" s="56"/>
      <c r="EN148" s="56"/>
      <c r="EO148" s="56"/>
      <c r="EP148" s="56"/>
      <c r="EQ148" s="56"/>
      <c r="ER148" s="56"/>
      <c r="ET148" s="56"/>
      <c r="EU148" s="56"/>
      <c r="EV148" s="56"/>
      <c r="EW148" s="56"/>
      <c r="EX148" s="56"/>
      <c r="EY148" s="56"/>
      <c r="EZ148" s="56"/>
      <c r="FA148" s="56"/>
      <c r="FB148" s="56"/>
      <c r="FD148" s="56"/>
      <c r="FE148" s="56"/>
      <c r="FF148" s="56"/>
      <c r="FG148" s="56"/>
      <c r="FH148" s="56"/>
      <c r="FI148" s="56"/>
      <c r="FJ148" s="56"/>
      <c r="FK148" s="56"/>
      <c r="FL148" s="56"/>
      <c r="FN148" s="56"/>
      <c r="FO148" s="56"/>
      <c r="FP148" s="56"/>
      <c r="FQ148" s="56"/>
      <c r="FR148" s="56"/>
      <c r="FS148" s="56"/>
      <c r="FT148" s="56"/>
      <c r="FU148" s="56"/>
      <c r="FV148" s="56"/>
      <c r="FX148" s="56"/>
      <c r="FY148" s="56"/>
      <c r="FZ148" s="56"/>
      <c r="GA148" s="56"/>
      <c r="GB148" s="56"/>
      <c r="GC148" s="56"/>
      <c r="GD148" s="56"/>
      <c r="GE148" s="56"/>
      <c r="GF148" s="56"/>
      <c r="GH148" s="56"/>
      <c r="GI148" s="56"/>
      <c r="GJ148" s="56"/>
      <c r="GK148" s="56"/>
      <c r="GL148" s="56"/>
      <c r="GM148" s="56"/>
      <c r="GN148" s="56"/>
      <c r="GO148" s="56"/>
      <c r="GP148" s="56"/>
      <c r="GR148" s="56"/>
      <c r="GS148" s="56"/>
      <c r="GT148" s="56"/>
      <c r="GU148" s="56"/>
      <c r="GV148" s="56"/>
      <c r="GW148" s="56"/>
      <c r="GX148" s="56"/>
      <c r="GY148" s="56"/>
      <c r="GZ148" s="56"/>
      <c r="HB148" s="56"/>
      <c r="HC148" s="56"/>
      <c r="HD148" s="56"/>
      <c r="HE148" s="56"/>
      <c r="HF148" s="56"/>
      <c r="HG148" s="56"/>
      <c r="HH148" s="56"/>
      <c r="HI148" s="56"/>
      <c r="HJ148" s="56"/>
      <c r="HL148" s="56"/>
      <c r="HM148" s="56"/>
      <c r="HN148" s="56"/>
      <c r="HO148" s="56"/>
      <c r="HP148" s="56"/>
      <c r="HQ148" s="56"/>
      <c r="HR148" s="56"/>
      <c r="HS148" s="56"/>
      <c r="HT148" s="56"/>
      <c r="HV148" s="56"/>
      <c r="HW148" s="56"/>
      <c r="HX148" s="56"/>
      <c r="HY148" s="56"/>
      <c r="HZ148" s="56"/>
      <c r="IA148" s="56"/>
      <c r="IB148" s="56"/>
      <c r="IC148" s="56"/>
      <c r="ID148" s="56"/>
      <c r="IF148" s="56"/>
      <c r="IG148" s="56"/>
      <c r="IH148" s="56"/>
      <c r="II148" s="56"/>
      <c r="IJ148" s="56"/>
      <c r="IK148" s="56"/>
      <c r="IL148" s="56"/>
      <c r="IM148" s="56"/>
      <c r="IN148" s="56"/>
      <c r="IP148" s="56"/>
      <c r="IQ148" s="56"/>
      <c r="IR148" s="56"/>
      <c r="IS148" s="56"/>
      <c r="IT148" s="56"/>
      <c r="IU148" s="56"/>
    </row>
    <row r="149" spans="1:255" ht="12.75" customHeight="1" thickBot="1" x14ac:dyDescent="0.25">
      <c r="A149" s="656"/>
      <c r="B149" s="106"/>
      <c r="C149" s="85" t="s">
        <v>76</v>
      </c>
      <c r="D149" s="9"/>
      <c r="E149" s="202"/>
      <c r="F149" s="20"/>
      <c r="G149" s="202"/>
      <c r="H149" s="202"/>
      <c r="I149" s="49"/>
      <c r="J149" s="56"/>
      <c r="K149" s="56"/>
      <c r="L149" s="56"/>
      <c r="M149" s="56"/>
      <c r="N149" s="56"/>
      <c r="O149" s="56"/>
      <c r="P149" s="56"/>
      <c r="Q149" s="56"/>
      <c r="R149" s="56"/>
      <c r="T149" s="56"/>
      <c r="U149" s="56"/>
      <c r="V149" s="56"/>
      <c r="W149" s="56"/>
      <c r="X149" s="56"/>
      <c r="Y149" s="56"/>
      <c r="Z149" s="56"/>
      <c r="AA149" s="56"/>
      <c r="AB149" s="56"/>
      <c r="AD149" s="56"/>
      <c r="AE149" s="56"/>
      <c r="AF149" s="56"/>
      <c r="AG149" s="56"/>
      <c r="AH149" s="56"/>
      <c r="AI149" s="56"/>
      <c r="AJ149" s="56"/>
      <c r="AK149" s="56"/>
      <c r="AL149" s="56"/>
      <c r="AN149" s="56"/>
      <c r="AO149" s="56"/>
      <c r="AP149" s="56"/>
      <c r="AQ149" s="56"/>
      <c r="AR149" s="56"/>
      <c r="AS149" s="56"/>
      <c r="AT149" s="56"/>
      <c r="AU149" s="56"/>
      <c r="AV149" s="56"/>
      <c r="AX149" s="56"/>
      <c r="AY149" s="56"/>
      <c r="AZ149" s="56"/>
      <c r="BA149" s="56"/>
      <c r="BB149" s="56"/>
      <c r="BC149" s="56"/>
      <c r="BD149" s="56"/>
      <c r="BE149" s="56"/>
      <c r="BF149" s="56"/>
      <c r="BH149" s="56"/>
      <c r="BI149" s="56"/>
      <c r="BJ149" s="56"/>
      <c r="BK149" s="56"/>
      <c r="BL149" s="56"/>
      <c r="BM149" s="56"/>
      <c r="BN149" s="56"/>
      <c r="BO149" s="56"/>
      <c r="BP149" s="56"/>
      <c r="BR149" s="56"/>
      <c r="BS149" s="56"/>
      <c r="BT149" s="56"/>
      <c r="BU149" s="56"/>
      <c r="BV149" s="56"/>
      <c r="BW149" s="56"/>
      <c r="BX149" s="56"/>
      <c r="BY149" s="56"/>
      <c r="BZ149" s="56"/>
      <c r="CB149" s="56"/>
      <c r="CC149" s="56"/>
      <c r="CD149" s="56"/>
      <c r="CE149" s="56"/>
      <c r="CF149" s="56"/>
      <c r="CG149" s="56"/>
      <c r="CH149" s="56"/>
      <c r="CI149" s="56"/>
      <c r="CJ149" s="56"/>
      <c r="CL149" s="56"/>
      <c r="CM149" s="56"/>
      <c r="CN149" s="56"/>
      <c r="CO149" s="56"/>
      <c r="CP149" s="56"/>
      <c r="CQ149" s="56"/>
      <c r="CR149" s="56"/>
      <c r="CS149" s="56"/>
      <c r="CT149" s="56"/>
      <c r="CV149" s="56"/>
      <c r="CW149" s="56"/>
      <c r="CX149" s="56"/>
      <c r="CY149" s="56"/>
      <c r="CZ149" s="56"/>
      <c r="DA149" s="56"/>
      <c r="DB149" s="56"/>
      <c r="DC149" s="56"/>
      <c r="DD149" s="56"/>
      <c r="DF149" s="56"/>
      <c r="DG149" s="56"/>
      <c r="DH149" s="56"/>
      <c r="DI149" s="56"/>
      <c r="DJ149" s="56"/>
      <c r="DK149" s="56"/>
      <c r="DL149" s="56"/>
      <c r="DM149" s="56"/>
      <c r="DN149" s="56"/>
      <c r="DP149" s="56"/>
      <c r="DQ149" s="56"/>
      <c r="DR149" s="56"/>
      <c r="DS149" s="56"/>
      <c r="DT149" s="56"/>
      <c r="DU149" s="56"/>
      <c r="DV149" s="56"/>
      <c r="DW149" s="56"/>
      <c r="DX149" s="56"/>
      <c r="DZ149" s="56"/>
      <c r="EA149" s="56"/>
      <c r="EB149" s="56"/>
      <c r="EC149" s="56"/>
      <c r="ED149" s="56"/>
      <c r="EE149" s="56"/>
      <c r="EF149" s="56"/>
      <c r="EG149" s="56"/>
      <c r="EH149" s="56"/>
      <c r="EJ149" s="56"/>
      <c r="EK149" s="56"/>
      <c r="EL149" s="56"/>
      <c r="EM149" s="56"/>
      <c r="EN149" s="56"/>
      <c r="EO149" s="56"/>
      <c r="EP149" s="56"/>
      <c r="EQ149" s="56"/>
      <c r="ER149" s="56"/>
      <c r="ET149" s="56"/>
      <c r="EU149" s="56"/>
      <c r="EV149" s="56"/>
      <c r="EW149" s="56"/>
      <c r="EX149" s="56"/>
      <c r="EY149" s="56"/>
      <c r="EZ149" s="56"/>
      <c r="FA149" s="56"/>
      <c r="FB149" s="56"/>
      <c r="FD149" s="56"/>
      <c r="FE149" s="56"/>
      <c r="FF149" s="56"/>
      <c r="FG149" s="56"/>
      <c r="FH149" s="56"/>
      <c r="FI149" s="56"/>
      <c r="FJ149" s="56"/>
      <c r="FK149" s="56"/>
      <c r="FL149" s="56"/>
      <c r="FN149" s="56"/>
      <c r="FO149" s="56"/>
      <c r="FP149" s="56"/>
      <c r="FQ149" s="56"/>
      <c r="FR149" s="56"/>
      <c r="FS149" s="56"/>
      <c r="FT149" s="56"/>
      <c r="FU149" s="56"/>
      <c r="FV149" s="56"/>
      <c r="FX149" s="56"/>
      <c r="FY149" s="56"/>
      <c r="FZ149" s="56"/>
      <c r="GA149" s="56"/>
      <c r="GB149" s="56"/>
      <c r="GC149" s="56"/>
      <c r="GD149" s="56"/>
      <c r="GE149" s="56"/>
      <c r="GF149" s="56"/>
      <c r="GH149" s="56"/>
      <c r="GI149" s="56"/>
      <c r="GJ149" s="56"/>
      <c r="GK149" s="56"/>
      <c r="GL149" s="56"/>
      <c r="GM149" s="56"/>
      <c r="GN149" s="56"/>
      <c r="GO149" s="56"/>
      <c r="GP149" s="56"/>
      <c r="GR149" s="56"/>
      <c r="GS149" s="56"/>
      <c r="GT149" s="56"/>
      <c r="GU149" s="56"/>
      <c r="GV149" s="56"/>
      <c r="GW149" s="56"/>
      <c r="GX149" s="56"/>
      <c r="GY149" s="56"/>
      <c r="GZ149" s="56"/>
      <c r="HB149" s="56"/>
      <c r="HC149" s="56"/>
      <c r="HD149" s="56"/>
      <c r="HE149" s="56"/>
      <c r="HF149" s="56"/>
      <c r="HG149" s="56"/>
      <c r="HH149" s="56"/>
      <c r="HI149" s="56"/>
      <c r="HJ149" s="56"/>
      <c r="HL149" s="56"/>
      <c r="HM149" s="56"/>
      <c r="HN149" s="56"/>
      <c r="HO149" s="56"/>
      <c r="HP149" s="56"/>
      <c r="HQ149" s="56"/>
      <c r="HR149" s="56"/>
      <c r="HS149" s="56"/>
      <c r="HT149" s="56"/>
      <c r="HV149" s="56"/>
      <c r="HW149" s="56"/>
      <c r="HX149" s="56"/>
      <c r="HY149" s="56"/>
      <c r="HZ149" s="56"/>
      <c r="IA149" s="56"/>
      <c r="IB149" s="56"/>
      <c r="IC149" s="56"/>
      <c r="ID149" s="56"/>
      <c r="IF149" s="56"/>
      <c r="IG149" s="56"/>
      <c r="IH149" s="56"/>
      <c r="II149" s="56"/>
      <c r="IJ149" s="56"/>
      <c r="IK149" s="56"/>
      <c r="IL149" s="56"/>
      <c r="IM149" s="56"/>
      <c r="IN149" s="56"/>
      <c r="IP149" s="56"/>
      <c r="IQ149" s="56"/>
      <c r="IR149" s="56"/>
      <c r="IS149" s="56"/>
      <c r="IT149" s="56"/>
      <c r="IU149" s="56"/>
    </row>
    <row r="150" spans="1:255" ht="12.75" customHeight="1" thickBot="1" x14ac:dyDescent="0.25">
      <c r="A150" s="656"/>
      <c r="B150" s="106"/>
      <c r="C150" s="85" t="s">
        <v>77</v>
      </c>
      <c r="D150" s="9"/>
      <c r="E150" s="202"/>
      <c r="F150" s="20"/>
      <c r="G150" s="202"/>
      <c r="H150" s="202"/>
      <c r="I150" s="49"/>
      <c r="J150" s="56"/>
      <c r="K150" s="56"/>
      <c r="L150" s="56"/>
      <c r="M150" s="56"/>
      <c r="N150" s="56"/>
      <c r="O150" s="56"/>
      <c r="P150" s="56"/>
      <c r="Q150" s="56"/>
      <c r="R150" s="56"/>
      <c r="T150" s="56"/>
      <c r="U150" s="56"/>
      <c r="V150" s="56"/>
      <c r="W150" s="56"/>
      <c r="X150" s="56"/>
      <c r="Y150" s="56"/>
      <c r="Z150" s="56"/>
      <c r="AA150" s="56"/>
      <c r="AB150" s="56"/>
      <c r="AD150" s="56"/>
      <c r="AE150" s="56"/>
      <c r="AF150" s="56"/>
      <c r="AG150" s="56"/>
      <c r="AH150" s="56"/>
      <c r="AI150" s="56"/>
      <c r="AJ150" s="56"/>
      <c r="AK150" s="56"/>
      <c r="AL150" s="56"/>
      <c r="AN150" s="56"/>
      <c r="AO150" s="56"/>
      <c r="AP150" s="56"/>
      <c r="AQ150" s="56"/>
      <c r="AR150" s="56"/>
      <c r="AS150" s="56"/>
      <c r="AT150" s="56"/>
      <c r="AU150" s="56"/>
      <c r="AV150" s="56"/>
      <c r="AX150" s="56"/>
      <c r="AY150" s="56"/>
      <c r="AZ150" s="56"/>
      <c r="BA150" s="56"/>
      <c r="BB150" s="56"/>
      <c r="BC150" s="56"/>
      <c r="BD150" s="56"/>
      <c r="BE150" s="56"/>
      <c r="BF150" s="56"/>
      <c r="BH150" s="56"/>
      <c r="BI150" s="56"/>
      <c r="BJ150" s="56"/>
      <c r="BK150" s="56"/>
      <c r="BL150" s="56"/>
      <c r="BM150" s="56"/>
      <c r="BN150" s="56"/>
      <c r="BO150" s="56"/>
      <c r="BP150" s="56"/>
      <c r="BR150" s="56"/>
      <c r="BS150" s="56"/>
      <c r="BT150" s="56"/>
      <c r="BU150" s="56"/>
      <c r="BV150" s="56"/>
      <c r="BW150" s="56"/>
      <c r="BX150" s="56"/>
      <c r="BY150" s="56"/>
      <c r="BZ150" s="56"/>
      <c r="CB150" s="56"/>
      <c r="CC150" s="56"/>
      <c r="CD150" s="56"/>
      <c r="CE150" s="56"/>
      <c r="CF150" s="56"/>
      <c r="CG150" s="56"/>
      <c r="CH150" s="56"/>
      <c r="CI150" s="56"/>
      <c r="CJ150" s="56"/>
      <c r="CL150" s="56"/>
      <c r="CM150" s="56"/>
      <c r="CN150" s="56"/>
      <c r="CO150" s="56"/>
      <c r="CP150" s="56"/>
      <c r="CQ150" s="56"/>
      <c r="CR150" s="56"/>
      <c r="CS150" s="56"/>
      <c r="CT150" s="56"/>
      <c r="CV150" s="56"/>
      <c r="CW150" s="56"/>
      <c r="CX150" s="56"/>
      <c r="CY150" s="56"/>
      <c r="CZ150" s="56"/>
      <c r="DA150" s="56"/>
      <c r="DB150" s="56"/>
      <c r="DC150" s="56"/>
      <c r="DD150" s="56"/>
      <c r="DF150" s="56"/>
      <c r="DG150" s="56"/>
      <c r="DH150" s="56"/>
      <c r="DI150" s="56"/>
      <c r="DJ150" s="56"/>
      <c r="DK150" s="56"/>
      <c r="DL150" s="56"/>
      <c r="DM150" s="56"/>
      <c r="DN150" s="56"/>
      <c r="DP150" s="56"/>
      <c r="DQ150" s="56"/>
      <c r="DR150" s="56"/>
      <c r="DS150" s="56"/>
      <c r="DT150" s="56"/>
      <c r="DU150" s="56"/>
      <c r="DV150" s="56"/>
      <c r="DW150" s="56"/>
      <c r="DX150" s="56"/>
      <c r="DZ150" s="56"/>
      <c r="EA150" s="56"/>
      <c r="EB150" s="56"/>
      <c r="EC150" s="56"/>
      <c r="ED150" s="56"/>
      <c r="EE150" s="56"/>
      <c r="EF150" s="56"/>
      <c r="EG150" s="56"/>
      <c r="EH150" s="56"/>
      <c r="EJ150" s="56"/>
      <c r="EK150" s="56"/>
      <c r="EL150" s="56"/>
      <c r="EM150" s="56"/>
      <c r="EN150" s="56"/>
      <c r="EO150" s="56"/>
      <c r="EP150" s="56"/>
      <c r="EQ150" s="56"/>
      <c r="ER150" s="56"/>
      <c r="ET150" s="56"/>
      <c r="EU150" s="56"/>
      <c r="EV150" s="56"/>
      <c r="EW150" s="56"/>
      <c r="EX150" s="56"/>
      <c r="EY150" s="56"/>
      <c r="EZ150" s="56"/>
      <c r="FA150" s="56"/>
      <c r="FB150" s="56"/>
      <c r="FD150" s="56"/>
      <c r="FE150" s="56"/>
      <c r="FF150" s="56"/>
      <c r="FG150" s="56"/>
      <c r="FH150" s="56"/>
      <c r="FI150" s="56"/>
      <c r="FJ150" s="56"/>
      <c r="FK150" s="56"/>
      <c r="FL150" s="56"/>
      <c r="FN150" s="56"/>
      <c r="FO150" s="56"/>
      <c r="FP150" s="56"/>
      <c r="FQ150" s="56"/>
      <c r="FR150" s="56"/>
      <c r="FS150" s="56"/>
      <c r="FT150" s="56"/>
      <c r="FU150" s="56"/>
      <c r="FV150" s="56"/>
      <c r="FX150" s="56"/>
      <c r="FY150" s="56"/>
      <c r="FZ150" s="56"/>
      <c r="GA150" s="56"/>
      <c r="GB150" s="56"/>
      <c r="GC150" s="56"/>
      <c r="GD150" s="56"/>
      <c r="GE150" s="56"/>
      <c r="GF150" s="56"/>
      <c r="GH150" s="56"/>
      <c r="GI150" s="56"/>
      <c r="GJ150" s="56"/>
      <c r="GK150" s="56"/>
      <c r="GL150" s="56"/>
      <c r="GM150" s="56"/>
      <c r="GN150" s="56"/>
      <c r="GO150" s="56"/>
      <c r="GP150" s="56"/>
      <c r="GR150" s="56"/>
      <c r="GS150" s="56"/>
      <c r="GT150" s="56"/>
      <c r="GU150" s="56"/>
      <c r="GV150" s="56"/>
      <c r="GW150" s="56"/>
      <c r="GX150" s="56"/>
      <c r="GY150" s="56"/>
      <c r="GZ150" s="56"/>
      <c r="HB150" s="56"/>
      <c r="HC150" s="56"/>
      <c r="HD150" s="56"/>
      <c r="HE150" s="56"/>
      <c r="HF150" s="56"/>
      <c r="HG150" s="56"/>
      <c r="HH150" s="56"/>
      <c r="HI150" s="56"/>
      <c r="HJ150" s="56"/>
      <c r="HL150" s="56"/>
      <c r="HM150" s="56"/>
      <c r="HN150" s="56"/>
      <c r="HO150" s="56"/>
      <c r="HP150" s="56"/>
      <c r="HQ150" s="56"/>
      <c r="HR150" s="56"/>
      <c r="HS150" s="56"/>
      <c r="HT150" s="56"/>
      <c r="HV150" s="56"/>
      <c r="HW150" s="56"/>
      <c r="HX150" s="56"/>
      <c r="HY150" s="56"/>
      <c r="HZ150" s="56"/>
      <c r="IA150" s="56"/>
      <c r="IB150" s="56"/>
      <c r="IC150" s="56"/>
      <c r="ID150" s="56"/>
      <c r="IF150" s="56"/>
      <c r="IG150" s="56"/>
      <c r="IH150" s="56"/>
      <c r="II150" s="56"/>
      <c r="IJ150" s="56"/>
      <c r="IK150" s="56"/>
      <c r="IL150" s="56"/>
      <c r="IM150" s="56"/>
      <c r="IN150" s="56"/>
      <c r="IP150" s="56"/>
      <c r="IQ150" s="56"/>
      <c r="IR150" s="56"/>
      <c r="IS150" s="56"/>
      <c r="IT150" s="56"/>
      <c r="IU150" s="56"/>
    </row>
    <row r="151" spans="1:255" ht="12.75" customHeight="1" thickBot="1" x14ac:dyDescent="0.25">
      <c r="A151" s="656"/>
      <c r="B151" s="106"/>
      <c r="C151" s="85" t="s">
        <v>78</v>
      </c>
      <c r="D151" s="9"/>
      <c r="E151" s="202"/>
      <c r="F151" s="20"/>
      <c r="G151" s="202"/>
      <c r="H151" s="202"/>
      <c r="I151" s="49"/>
      <c r="J151" s="56"/>
      <c r="K151" s="56"/>
      <c r="L151" s="56"/>
      <c r="M151" s="56"/>
      <c r="N151" s="56"/>
      <c r="O151" s="56"/>
      <c r="P151" s="56"/>
      <c r="Q151" s="56"/>
      <c r="R151" s="56"/>
      <c r="T151" s="56"/>
      <c r="U151" s="56"/>
      <c r="V151" s="56"/>
      <c r="W151" s="56"/>
      <c r="X151" s="56"/>
      <c r="Y151" s="56"/>
      <c r="Z151" s="56"/>
      <c r="AA151" s="56"/>
      <c r="AB151" s="56"/>
      <c r="AD151" s="56"/>
      <c r="AE151" s="56"/>
      <c r="AF151" s="56"/>
      <c r="AG151" s="56"/>
      <c r="AH151" s="56"/>
      <c r="AI151" s="56"/>
      <c r="AJ151" s="56"/>
      <c r="AK151" s="56"/>
      <c r="AL151" s="56"/>
      <c r="AN151" s="56"/>
      <c r="AO151" s="56"/>
      <c r="AP151" s="56"/>
      <c r="AQ151" s="56"/>
      <c r="AR151" s="56"/>
      <c r="AS151" s="56"/>
      <c r="AT151" s="56"/>
      <c r="AU151" s="56"/>
      <c r="AV151" s="56"/>
      <c r="AX151" s="56"/>
      <c r="AY151" s="56"/>
      <c r="AZ151" s="56"/>
      <c r="BA151" s="56"/>
      <c r="BB151" s="56"/>
      <c r="BC151" s="56"/>
      <c r="BD151" s="56"/>
      <c r="BE151" s="56"/>
      <c r="BF151" s="56"/>
      <c r="BH151" s="56"/>
      <c r="BI151" s="56"/>
      <c r="BJ151" s="56"/>
      <c r="BK151" s="56"/>
      <c r="BL151" s="56"/>
      <c r="BM151" s="56"/>
      <c r="BN151" s="56"/>
      <c r="BO151" s="56"/>
      <c r="BP151" s="56"/>
      <c r="BR151" s="56"/>
      <c r="BS151" s="56"/>
      <c r="BT151" s="56"/>
      <c r="BU151" s="56"/>
      <c r="BV151" s="56"/>
      <c r="BW151" s="56"/>
      <c r="BX151" s="56"/>
      <c r="BY151" s="56"/>
      <c r="BZ151" s="56"/>
      <c r="CB151" s="56"/>
      <c r="CC151" s="56"/>
      <c r="CD151" s="56"/>
      <c r="CE151" s="56"/>
      <c r="CF151" s="56"/>
      <c r="CG151" s="56"/>
      <c r="CH151" s="56"/>
      <c r="CI151" s="56"/>
      <c r="CJ151" s="56"/>
      <c r="CL151" s="56"/>
      <c r="CM151" s="56"/>
      <c r="CN151" s="56"/>
      <c r="CO151" s="56"/>
      <c r="CP151" s="56"/>
      <c r="CQ151" s="56"/>
      <c r="CR151" s="56"/>
      <c r="CS151" s="56"/>
      <c r="CT151" s="56"/>
      <c r="CV151" s="56"/>
      <c r="CW151" s="56"/>
      <c r="CX151" s="56"/>
      <c r="CY151" s="56"/>
      <c r="CZ151" s="56"/>
      <c r="DA151" s="56"/>
      <c r="DB151" s="56"/>
      <c r="DC151" s="56"/>
      <c r="DD151" s="56"/>
      <c r="DF151" s="56"/>
      <c r="DG151" s="56"/>
      <c r="DH151" s="56"/>
      <c r="DI151" s="56"/>
      <c r="DJ151" s="56"/>
      <c r="DK151" s="56"/>
      <c r="DL151" s="56"/>
      <c r="DM151" s="56"/>
      <c r="DN151" s="56"/>
      <c r="DP151" s="56"/>
      <c r="DQ151" s="56"/>
      <c r="DR151" s="56"/>
      <c r="DS151" s="56"/>
      <c r="DT151" s="56"/>
      <c r="DU151" s="56"/>
      <c r="DV151" s="56"/>
      <c r="DW151" s="56"/>
      <c r="DX151" s="56"/>
      <c r="DZ151" s="56"/>
      <c r="EA151" s="56"/>
      <c r="EB151" s="56"/>
      <c r="EC151" s="56"/>
      <c r="ED151" s="56"/>
      <c r="EE151" s="56"/>
      <c r="EF151" s="56"/>
      <c r="EG151" s="56"/>
      <c r="EH151" s="56"/>
      <c r="EJ151" s="56"/>
      <c r="EK151" s="56"/>
      <c r="EL151" s="56"/>
      <c r="EM151" s="56"/>
      <c r="EN151" s="56"/>
      <c r="EO151" s="56"/>
      <c r="EP151" s="56"/>
      <c r="EQ151" s="56"/>
      <c r="ER151" s="56"/>
      <c r="ET151" s="56"/>
      <c r="EU151" s="56"/>
      <c r="EV151" s="56"/>
      <c r="EW151" s="56"/>
      <c r="EX151" s="56"/>
      <c r="EY151" s="56"/>
      <c r="EZ151" s="56"/>
      <c r="FA151" s="56"/>
      <c r="FB151" s="56"/>
      <c r="FD151" s="56"/>
      <c r="FE151" s="56"/>
      <c r="FF151" s="56"/>
      <c r="FG151" s="56"/>
      <c r="FH151" s="56"/>
      <c r="FI151" s="56"/>
      <c r="FJ151" s="56"/>
      <c r="FK151" s="56"/>
      <c r="FL151" s="56"/>
      <c r="FN151" s="56"/>
      <c r="FO151" s="56"/>
      <c r="FP151" s="56"/>
      <c r="FQ151" s="56"/>
      <c r="FR151" s="56"/>
      <c r="FS151" s="56"/>
      <c r="FT151" s="56"/>
      <c r="FU151" s="56"/>
      <c r="FV151" s="56"/>
      <c r="FX151" s="56"/>
      <c r="FY151" s="56"/>
      <c r="FZ151" s="56"/>
      <c r="GA151" s="56"/>
      <c r="GB151" s="56"/>
      <c r="GC151" s="56"/>
      <c r="GD151" s="56"/>
      <c r="GE151" s="56"/>
      <c r="GF151" s="56"/>
      <c r="GH151" s="56"/>
      <c r="GI151" s="56"/>
      <c r="GJ151" s="56"/>
      <c r="GK151" s="56"/>
      <c r="GL151" s="56"/>
      <c r="GM151" s="56"/>
      <c r="GN151" s="56"/>
      <c r="GO151" s="56"/>
      <c r="GP151" s="56"/>
      <c r="GR151" s="56"/>
      <c r="GS151" s="56"/>
      <c r="GT151" s="56"/>
      <c r="GU151" s="56"/>
      <c r="GV151" s="56"/>
      <c r="GW151" s="56"/>
      <c r="GX151" s="56"/>
      <c r="GY151" s="56"/>
      <c r="GZ151" s="56"/>
      <c r="HB151" s="56"/>
      <c r="HC151" s="56"/>
      <c r="HD151" s="56"/>
      <c r="HE151" s="56"/>
      <c r="HF151" s="56"/>
      <c r="HG151" s="56"/>
      <c r="HH151" s="56"/>
      <c r="HI151" s="56"/>
      <c r="HJ151" s="56"/>
      <c r="HL151" s="56"/>
      <c r="HM151" s="56"/>
      <c r="HN151" s="56"/>
      <c r="HO151" s="56"/>
      <c r="HP151" s="56"/>
      <c r="HQ151" s="56"/>
      <c r="HR151" s="56"/>
      <c r="HS151" s="56"/>
      <c r="HT151" s="56"/>
      <c r="HV151" s="56"/>
      <c r="HW151" s="56"/>
      <c r="HX151" s="56"/>
      <c r="HY151" s="56"/>
      <c r="HZ151" s="56"/>
      <c r="IA151" s="56"/>
      <c r="IB151" s="56"/>
      <c r="IC151" s="56"/>
      <c r="ID151" s="56"/>
      <c r="IF151" s="56"/>
      <c r="IG151" s="56"/>
      <c r="IH151" s="56"/>
      <c r="II151" s="56"/>
      <c r="IJ151" s="56"/>
      <c r="IK151" s="56"/>
      <c r="IL151" s="56"/>
      <c r="IM151" s="56"/>
      <c r="IN151" s="56"/>
      <c r="IP151" s="56"/>
      <c r="IQ151" s="56"/>
      <c r="IR151" s="56"/>
      <c r="IS151" s="56"/>
      <c r="IT151" s="56"/>
      <c r="IU151" s="56"/>
    </row>
    <row r="152" spans="1:255" ht="12.75" customHeight="1" thickBot="1" x14ac:dyDescent="0.25">
      <c r="A152" s="656"/>
      <c r="B152" s="106"/>
      <c r="C152" s="85" t="s">
        <v>79</v>
      </c>
      <c r="D152" s="9"/>
      <c r="E152" s="202"/>
      <c r="F152" s="20"/>
      <c r="G152" s="202"/>
      <c r="H152" s="202"/>
      <c r="I152" s="49"/>
      <c r="J152" s="56"/>
      <c r="K152" s="56"/>
      <c r="L152" s="56"/>
      <c r="M152" s="56"/>
      <c r="N152" s="56"/>
      <c r="O152" s="56"/>
      <c r="P152" s="56"/>
      <c r="Q152" s="56"/>
      <c r="R152" s="56"/>
      <c r="T152" s="56"/>
      <c r="U152" s="56"/>
      <c r="V152" s="56"/>
      <c r="W152" s="56"/>
      <c r="X152" s="56"/>
      <c r="Y152" s="56"/>
      <c r="Z152" s="56"/>
      <c r="AA152" s="56"/>
      <c r="AB152" s="56"/>
      <c r="AD152" s="56"/>
      <c r="AE152" s="56"/>
      <c r="AF152" s="56"/>
      <c r="AG152" s="56"/>
      <c r="AH152" s="56"/>
      <c r="AI152" s="56"/>
      <c r="AJ152" s="56"/>
      <c r="AK152" s="56"/>
      <c r="AL152" s="56"/>
      <c r="AN152" s="56"/>
      <c r="AO152" s="56"/>
      <c r="AP152" s="56"/>
      <c r="AQ152" s="56"/>
      <c r="AR152" s="56"/>
      <c r="AS152" s="56"/>
      <c r="AT152" s="56"/>
      <c r="AU152" s="56"/>
      <c r="AV152" s="56"/>
      <c r="AX152" s="56"/>
      <c r="AY152" s="56"/>
      <c r="AZ152" s="56"/>
      <c r="BA152" s="56"/>
      <c r="BB152" s="56"/>
      <c r="BC152" s="56"/>
      <c r="BD152" s="56"/>
      <c r="BE152" s="56"/>
      <c r="BF152" s="56"/>
      <c r="BH152" s="56"/>
      <c r="BI152" s="56"/>
      <c r="BJ152" s="56"/>
      <c r="BK152" s="56"/>
      <c r="BL152" s="56"/>
      <c r="BM152" s="56"/>
      <c r="BN152" s="56"/>
      <c r="BO152" s="56"/>
      <c r="BP152" s="56"/>
      <c r="BR152" s="56"/>
      <c r="BS152" s="56"/>
      <c r="BT152" s="56"/>
      <c r="BU152" s="56"/>
      <c r="BV152" s="56"/>
      <c r="BW152" s="56"/>
      <c r="BX152" s="56"/>
      <c r="BY152" s="56"/>
      <c r="BZ152" s="56"/>
      <c r="CB152" s="56"/>
      <c r="CC152" s="56"/>
      <c r="CD152" s="56"/>
      <c r="CE152" s="56"/>
      <c r="CF152" s="56"/>
      <c r="CG152" s="56"/>
      <c r="CH152" s="56"/>
      <c r="CI152" s="56"/>
      <c r="CJ152" s="56"/>
      <c r="CL152" s="56"/>
      <c r="CM152" s="56"/>
      <c r="CN152" s="56"/>
      <c r="CO152" s="56"/>
      <c r="CP152" s="56"/>
      <c r="CQ152" s="56"/>
      <c r="CR152" s="56"/>
      <c r="CS152" s="56"/>
      <c r="CT152" s="56"/>
      <c r="CV152" s="56"/>
      <c r="CW152" s="56"/>
      <c r="CX152" s="56"/>
      <c r="CY152" s="56"/>
      <c r="CZ152" s="56"/>
      <c r="DA152" s="56"/>
      <c r="DB152" s="56"/>
      <c r="DC152" s="56"/>
      <c r="DD152" s="56"/>
      <c r="DF152" s="56"/>
      <c r="DG152" s="56"/>
      <c r="DH152" s="56"/>
      <c r="DI152" s="56"/>
      <c r="DJ152" s="56"/>
      <c r="DK152" s="56"/>
      <c r="DL152" s="56"/>
      <c r="DM152" s="56"/>
      <c r="DN152" s="56"/>
      <c r="DP152" s="56"/>
      <c r="DQ152" s="56"/>
      <c r="DR152" s="56"/>
      <c r="DS152" s="56"/>
      <c r="DT152" s="56"/>
      <c r="DU152" s="56"/>
      <c r="DV152" s="56"/>
      <c r="DW152" s="56"/>
      <c r="DX152" s="56"/>
      <c r="DZ152" s="56"/>
      <c r="EA152" s="56"/>
      <c r="EB152" s="56"/>
      <c r="EC152" s="56"/>
      <c r="ED152" s="56"/>
      <c r="EE152" s="56"/>
      <c r="EF152" s="56"/>
      <c r="EG152" s="56"/>
      <c r="EH152" s="56"/>
      <c r="EJ152" s="56"/>
      <c r="EK152" s="56"/>
      <c r="EL152" s="56"/>
      <c r="EM152" s="56"/>
      <c r="EN152" s="56"/>
      <c r="EO152" s="56"/>
      <c r="EP152" s="56"/>
      <c r="EQ152" s="56"/>
      <c r="ER152" s="56"/>
      <c r="ET152" s="56"/>
      <c r="EU152" s="56"/>
      <c r="EV152" s="56"/>
      <c r="EW152" s="56"/>
      <c r="EX152" s="56"/>
      <c r="EY152" s="56"/>
      <c r="EZ152" s="56"/>
      <c r="FA152" s="56"/>
      <c r="FB152" s="56"/>
      <c r="FD152" s="56"/>
      <c r="FE152" s="56"/>
      <c r="FF152" s="56"/>
      <c r="FG152" s="56"/>
      <c r="FH152" s="56"/>
      <c r="FI152" s="56"/>
      <c r="FJ152" s="56"/>
      <c r="FK152" s="56"/>
      <c r="FL152" s="56"/>
      <c r="FN152" s="56"/>
      <c r="FO152" s="56"/>
      <c r="FP152" s="56"/>
      <c r="FQ152" s="56"/>
      <c r="FR152" s="56"/>
      <c r="FS152" s="56"/>
      <c r="FT152" s="56"/>
      <c r="FU152" s="56"/>
      <c r="FV152" s="56"/>
      <c r="FX152" s="56"/>
      <c r="FY152" s="56"/>
      <c r="FZ152" s="56"/>
      <c r="GA152" s="56"/>
      <c r="GB152" s="56"/>
      <c r="GC152" s="56"/>
      <c r="GD152" s="56"/>
      <c r="GE152" s="56"/>
      <c r="GF152" s="56"/>
      <c r="GH152" s="56"/>
      <c r="GI152" s="56"/>
      <c r="GJ152" s="56"/>
      <c r="GK152" s="56"/>
      <c r="GL152" s="56"/>
      <c r="GM152" s="56"/>
      <c r="GN152" s="56"/>
      <c r="GO152" s="56"/>
      <c r="GP152" s="56"/>
      <c r="GR152" s="56"/>
      <c r="GS152" s="56"/>
      <c r="GT152" s="56"/>
      <c r="GU152" s="56"/>
      <c r="GV152" s="56"/>
      <c r="GW152" s="56"/>
      <c r="GX152" s="56"/>
      <c r="GY152" s="56"/>
      <c r="GZ152" s="56"/>
      <c r="HB152" s="56"/>
      <c r="HC152" s="56"/>
      <c r="HD152" s="56"/>
      <c r="HE152" s="56"/>
      <c r="HF152" s="56"/>
      <c r="HG152" s="56"/>
      <c r="HH152" s="56"/>
      <c r="HI152" s="56"/>
      <c r="HJ152" s="56"/>
      <c r="HL152" s="56"/>
      <c r="HM152" s="56"/>
      <c r="HN152" s="56"/>
      <c r="HO152" s="56"/>
      <c r="HP152" s="56"/>
      <c r="HQ152" s="56"/>
      <c r="HR152" s="56"/>
      <c r="HS152" s="56"/>
      <c r="HT152" s="56"/>
      <c r="HV152" s="56"/>
      <c r="HW152" s="56"/>
      <c r="HX152" s="56"/>
      <c r="HY152" s="56"/>
      <c r="HZ152" s="56"/>
      <c r="IA152" s="56"/>
      <c r="IB152" s="56"/>
      <c r="IC152" s="56"/>
      <c r="ID152" s="56"/>
      <c r="IF152" s="56"/>
      <c r="IG152" s="56"/>
      <c r="IH152" s="56"/>
      <c r="II152" s="56"/>
      <c r="IJ152" s="56"/>
      <c r="IK152" s="56"/>
      <c r="IL152" s="56"/>
      <c r="IM152" s="56"/>
      <c r="IN152" s="56"/>
      <c r="IP152" s="56"/>
      <c r="IQ152" s="56"/>
      <c r="IR152" s="56"/>
      <c r="IS152" s="56"/>
      <c r="IT152" s="56"/>
      <c r="IU152" s="56"/>
    </row>
    <row r="153" spans="1:255" ht="12.75" customHeight="1" thickBot="1" x14ac:dyDescent="0.25">
      <c r="A153" s="657"/>
      <c r="B153" s="106"/>
      <c r="C153" s="85" t="s">
        <v>80</v>
      </c>
      <c r="D153" s="211"/>
      <c r="E153" s="214"/>
      <c r="F153" s="211"/>
      <c r="G153" s="214"/>
      <c r="H153" s="214"/>
      <c r="I153" s="49"/>
      <c r="J153" s="56"/>
      <c r="K153" s="56"/>
      <c r="L153" s="56"/>
      <c r="M153" s="56"/>
      <c r="N153" s="56"/>
      <c r="O153" s="56"/>
      <c r="P153" s="56"/>
      <c r="Q153" s="56"/>
      <c r="R153" s="56"/>
      <c r="T153" s="56"/>
      <c r="U153" s="56"/>
      <c r="V153" s="56"/>
      <c r="W153" s="56"/>
      <c r="X153" s="56"/>
      <c r="Y153" s="56"/>
      <c r="Z153" s="56"/>
      <c r="AA153" s="56"/>
      <c r="AB153" s="56"/>
      <c r="AD153" s="56"/>
      <c r="AE153" s="56"/>
      <c r="AF153" s="56"/>
      <c r="AG153" s="56"/>
      <c r="AH153" s="56"/>
      <c r="AI153" s="56"/>
      <c r="AJ153" s="56"/>
      <c r="AK153" s="56"/>
      <c r="AL153" s="56"/>
      <c r="AN153" s="56"/>
      <c r="AO153" s="56"/>
      <c r="AP153" s="56"/>
      <c r="AQ153" s="56"/>
      <c r="AR153" s="56"/>
      <c r="AS153" s="56"/>
      <c r="AT153" s="56"/>
      <c r="AU153" s="56"/>
      <c r="AV153" s="56"/>
      <c r="AX153" s="56"/>
      <c r="AY153" s="56"/>
      <c r="AZ153" s="56"/>
      <c r="BA153" s="56"/>
      <c r="BB153" s="56"/>
      <c r="BC153" s="56"/>
      <c r="BD153" s="56"/>
      <c r="BE153" s="56"/>
      <c r="BF153" s="56"/>
      <c r="BH153" s="56"/>
      <c r="BI153" s="56"/>
      <c r="BJ153" s="56"/>
      <c r="BK153" s="56"/>
      <c r="BL153" s="56"/>
      <c r="BM153" s="56"/>
      <c r="BN153" s="56"/>
      <c r="BO153" s="56"/>
      <c r="BP153" s="56"/>
      <c r="BR153" s="56"/>
      <c r="BS153" s="56"/>
      <c r="BT153" s="56"/>
      <c r="BU153" s="56"/>
      <c r="BV153" s="56"/>
      <c r="BW153" s="56"/>
      <c r="BX153" s="56"/>
      <c r="BY153" s="56"/>
      <c r="BZ153" s="56"/>
      <c r="CB153" s="56"/>
      <c r="CC153" s="56"/>
      <c r="CD153" s="56"/>
      <c r="CE153" s="56"/>
      <c r="CF153" s="56"/>
      <c r="CG153" s="56"/>
      <c r="CH153" s="56"/>
      <c r="CI153" s="56"/>
      <c r="CJ153" s="56"/>
      <c r="CL153" s="56"/>
      <c r="CM153" s="56"/>
      <c r="CN153" s="56"/>
      <c r="CO153" s="56"/>
      <c r="CP153" s="56"/>
      <c r="CQ153" s="56"/>
      <c r="CR153" s="56"/>
      <c r="CS153" s="56"/>
      <c r="CT153" s="56"/>
      <c r="CV153" s="56"/>
      <c r="CW153" s="56"/>
      <c r="CX153" s="56"/>
      <c r="CY153" s="56"/>
      <c r="CZ153" s="56"/>
      <c r="DA153" s="56"/>
      <c r="DB153" s="56"/>
      <c r="DC153" s="56"/>
      <c r="DD153" s="56"/>
      <c r="DF153" s="56"/>
      <c r="DG153" s="56"/>
      <c r="DH153" s="56"/>
      <c r="DI153" s="56"/>
      <c r="DJ153" s="56"/>
      <c r="DK153" s="56"/>
      <c r="DL153" s="56"/>
      <c r="DM153" s="56"/>
      <c r="DN153" s="56"/>
      <c r="DP153" s="56"/>
      <c r="DQ153" s="56"/>
      <c r="DR153" s="56"/>
      <c r="DS153" s="56"/>
      <c r="DT153" s="56"/>
      <c r="DU153" s="56"/>
      <c r="DV153" s="56"/>
      <c r="DW153" s="56"/>
      <c r="DX153" s="56"/>
      <c r="DZ153" s="56"/>
      <c r="EA153" s="56"/>
      <c r="EB153" s="56"/>
      <c r="EC153" s="56"/>
      <c r="ED153" s="56"/>
      <c r="EE153" s="56"/>
      <c r="EF153" s="56"/>
      <c r="EG153" s="56"/>
      <c r="EH153" s="56"/>
      <c r="EJ153" s="56"/>
      <c r="EK153" s="56"/>
      <c r="EL153" s="56"/>
      <c r="EM153" s="56"/>
      <c r="EN153" s="56"/>
      <c r="EO153" s="56"/>
      <c r="EP153" s="56"/>
      <c r="EQ153" s="56"/>
      <c r="ER153" s="56"/>
      <c r="ET153" s="56"/>
      <c r="EU153" s="56"/>
      <c r="EV153" s="56"/>
      <c r="EW153" s="56"/>
      <c r="EX153" s="56"/>
      <c r="EY153" s="56"/>
      <c r="EZ153" s="56"/>
      <c r="FA153" s="56"/>
      <c r="FB153" s="56"/>
      <c r="FD153" s="56"/>
      <c r="FE153" s="56"/>
      <c r="FF153" s="56"/>
      <c r="FG153" s="56"/>
      <c r="FH153" s="56"/>
      <c r="FI153" s="56"/>
      <c r="FJ153" s="56"/>
      <c r="FK153" s="56"/>
      <c r="FL153" s="56"/>
      <c r="FN153" s="56"/>
      <c r="FO153" s="56"/>
      <c r="FP153" s="56"/>
      <c r="FQ153" s="56"/>
      <c r="FR153" s="56"/>
      <c r="FS153" s="56"/>
      <c r="FT153" s="56"/>
      <c r="FU153" s="56"/>
      <c r="FV153" s="56"/>
      <c r="FX153" s="56"/>
      <c r="FY153" s="56"/>
      <c r="FZ153" s="56"/>
      <c r="GA153" s="56"/>
      <c r="GB153" s="56"/>
      <c r="GC153" s="56"/>
      <c r="GD153" s="56"/>
      <c r="GE153" s="56"/>
      <c r="GF153" s="56"/>
      <c r="GH153" s="56"/>
      <c r="GI153" s="56"/>
      <c r="GJ153" s="56"/>
      <c r="GK153" s="56"/>
      <c r="GL153" s="56"/>
      <c r="GM153" s="56"/>
      <c r="GN153" s="56"/>
      <c r="GO153" s="56"/>
      <c r="GP153" s="56"/>
      <c r="GR153" s="56"/>
      <c r="GS153" s="56"/>
      <c r="GT153" s="56"/>
      <c r="GU153" s="56"/>
      <c r="GV153" s="56"/>
      <c r="GW153" s="56"/>
      <c r="GX153" s="56"/>
      <c r="GY153" s="56"/>
      <c r="GZ153" s="56"/>
      <c r="HB153" s="56"/>
      <c r="HC153" s="56"/>
      <c r="HD153" s="56"/>
      <c r="HE153" s="56"/>
      <c r="HF153" s="56"/>
      <c r="HG153" s="56"/>
      <c r="HH153" s="56"/>
      <c r="HI153" s="56"/>
      <c r="HJ153" s="56"/>
      <c r="HL153" s="56"/>
      <c r="HM153" s="56"/>
      <c r="HN153" s="56"/>
      <c r="HO153" s="56"/>
      <c r="HP153" s="56"/>
      <c r="HQ153" s="56"/>
      <c r="HR153" s="56"/>
      <c r="HS153" s="56"/>
      <c r="HT153" s="56"/>
      <c r="HV153" s="56"/>
      <c r="HW153" s="56"/>
      <c r="HX153" s="56"/>
      <c r="HY153" s="56"/>
      <c r="HZ153" s="56"/>
      <c r="IA153" s="56"/>
      <c r="IB153" s="56"/>
      <c r="IC153" s="56"/>
      <c r="ID153" s="56"/>
      <c r="IF153" s="56"/>
      <c r="IG153" s="56"/>
      <c r="IH153" s="56"/>
      <c r="II153" s="56"/>
      <c r="IJ153" s="56"/>
      <c r="IK153" s="56"/>
      <c r="IL153" s="56"/>
      <c r="IM153" s="56"/>
      <c r="IN153" s="56"/>
      <c r="IP153" s="56"/>
      <c r="IQ153" s="56"/>
      <c r="IR153" s="56"/>
      <c r="IS153" s="56"/>
      <c r="IT153" s="56"/>
      <c r="IU153" s="56"/>
    </row>
    <row r="154" spans="1:255" ht="39" thickBot="1" x14ac:dyDescent="0.25">
      <c r="A154" s="117" t="s">
        <v>2277</v>
      </c>
      <c r="B154" s="164"/>
      <c r="C154" s="85" t="s">
        <v>87</v>
      </c>
      <c r="D154" s="238"/>
      <c r="E154" s="239"/>
      <c r="F154" s="238"/>
      <c r="G154" s="239"/>
      <c r="H154" s="239"/>
      <c r="I154" s="49">
        <v>76990.66</v>
      </c>
      <c r="J154" s="56"/>
      <c r="K154" s="56"/>
      <c r="L154" s="56"/>
      <c r="M154" s="56"/>
      <c r="N154" s="56"/>
      <c r="O154" s="56"/>
      <c r="P154" s="56"/>
      <c r="Q154" s="56"/>
      <c r="R154" s="56"/>
      <c r="T154" s="56"/>
      <c r="U154" s="56"/>
      <c r="V154" s="56"/>
      <c r="W154" s="56"/>
      <c r="X154" s="56"/>
      <c r="Y154" s="56"/>
      <c r="Z154" s="56"/>
      <c r="AA154" s="56"/>
      <c r="AB154" s="56"/>
      <c r="AD154" s="56"/>
      <c r="AE154" s="56"/>
      <c r="AF154" s="56"/>
      <c r="AG154" s="56"/>
      <c r="AH154" s="56"/>
      <c r="AI154" s="56"/>
      <c r="AJ154" s="56"/>
      <c r="AK154" s="56"/>
      <c r="AL154" s="56"/>
      <c r="AN154" s="56"/>
      <c r="AO154" s="56"/>
      <c r="AP154" s="56"/>
      <c r="AQ154" s="56"/>
      <c r="AR154" s="56"/>
      <c r="AS154" s="56"/>
      <c r="AT154" s="56"/>
      <c r="AU154" s="56"/>
      <c r="AV154" s="56"/>
      <c r="AX154" s="56"/>
      <c r="AY154" s="56"/>
      <c r="AZ154" s="56"/>
      <c r="BA154" s="56"/>
      <c r="BB154" s="56"/>
      <c r="BC154" s="56"/>
      <c r="BD154" s="56"/>
      <c r="BE154" s="56"/>
      <c r="BF154" s="56"/>
      <c r="BH154" s="56"/>
      <c r="BI154" s="56"/>
      <c r="BJ154" s="56"/>
      <c r="BK154" s="56"/>
      <c r="BL154" s="56"/>
      <c r="BM154" s="56"/>
      <c r="BN154" s="56"/>
      <c r="BO154" s="56"/>
      <c r="BP154" s="56"/>
      <c r="BR154" s="56"/>
      <c r="BS154" s="56"/>
      <c r="BT154" s="56"/>
      <c r="BU154" s="56"/>
      <c r="BV154" s="56"/>
      <c r="BW154" s="56"/>
      <c r="BX154" s="56"/>
      <c r="BY154" s="56"/>
      <c r="BZ154" s="56"/>
      <c r="CB154" s="56"/>
      <c r="CC154" s="56"/>
      <c r="CD154" s="56"/>
      <c r="CE154" s="56"/>
      <c r="CF154" s="56"/>
      <c r="CG154" s="56"/>
      <c r="CH154" s="56"/>
      <c r="CI154" s="56"/>
      <c r="CJ154" s="56"/>
      <c r="CL154" s="56"/>
      <c r="CM154" s="56"/>
      <c r="CN154" s="56"/>
      <c r="CO154" s="56"/>
      <c r="CP154" s="56"/>
      <c r="CQ154" s="56"/>
      <c r="CR154" s="56"/>
      <c r="CS154" s="56"/>
      <c r="CT154" s="56"/>
      <c r="CV154" s="56"/>
      <c r="CW154" s="56"/>
      <c r="CX154" s="56"/>
      <c r="CY154" s="56"/>
      <c r="CZ154" s="56"/>
      <c r="DA154" s="56"/>
      <c r="DB154" s="56"/>
      <c r="DC154" s="56"/>
      <c r="DD154" s="56"/>
      <c r="DF154" s="56"/>
      <c r="DG154" s="56"/>
      <c r="DH154" s="56"/>
      <c r="DI154" s="56"/>
      <c r="DJ154" s="56"/>
      <c r="DK154" s="56"/>
      <c r="DL154" s="56"/>
      <c r="DM154" s="56"/>
      <c r="DN154" s="56"/>
      <c r="DP154" s="56"/>
      <c r="DQ154" s="56"/>
      <c r="DR154" s="56"/>
      <c r="DS154" s="56"/>
      <c r="DT154" s="56"/>
      <c r="DU154" s="56"/>
      <c r="DV154" s="56"/>
      <c r="DW154" s="56"/>
      <c r="DX154" s="56"/>
      <c r="DZ154" s="56"/>
      <c r="EA154" s="56"/>
      <c r="EB154" s="56"/>
      <c r="EC154" s="56"/>
      <c r="ED154" s="56"/>
      <c r="EE154" s="56"/>
      <c r="EF154" s="56"/>
      <c r="EG154" s="56"/>
      <c r="EH154" s="56"/>
      <c r="EJ154" s="56"/>
      <c r="EK154" s="56"/>
      <c r="EL154" s="56"/>
      <c r="EM154" s="56"/>
      <c r="EN154" s="56"/>
      <c r="EO154" s="56"/>
      <c r="EP154" s="56"/>
      <c r="EQ154" s="56"/>
      <c r="ER154" s="56"/>
      <c r="ET154" s="56"/>
      <c r="EU154" s="56"/>
      <c r="EV154" s="56"/>
      <c r="EW154" s="56"/>
      <c r="EX154" s="56"/>
      <c r="EY154" s="56"/>
      <c r="EZ154" s="56"/>
      <c r="FA154" s="56"/>
      <c r="FB154" s="56"/>
      <c r="FD154" s="56"/>
      <c r="FE154" s="56"/>
      <c r="FF154" s="56"/>
      <c r="FG154" s="56"/>
      <c r="FH154" s="56"/>
      <c r="FI154" s="56"/>
      <c r="FJ154" s="56"/>
      <c r="FK154" s="56"/>
      <c r="FL154" s="56"/>
      <c r="FN154" s="56"/>
      <c r="FO154" s="56"/>
      <c r="FP154" s="56"/>
      <c r="FQ154" s="56"/>
      <c r="FR154" s="56"/>
      <c r="FS154" s="56"/>
      <c r="FT154" s="56"/>
      <c r="FU154" s="56"/>
      <c r="FV154" s="56"/>
      <c r="FX154" s="56"/>
      <c r="FY154" s="56"/>
      <c r="FZ154" s="56"/>
      <c r="GA154" s="56"/>
      <c r="GB154" s="56"/>
      <c r="GC154" s="56"/>
      <c r="GD154" s="56"/>
      <c r="GE154" s="56"/>
      <c r="GF154" s="56"/>
      <c r="GH154" s="56"/>
      <c r="GI154" s="56"/>
      <c r="GJ154" s="56"/>
      <c r="GK154" s="56"/>
      <c r="GL154" s="56"/>
      <c r="GM154" s="56"/>
      <c r="GN154" s="56"/>
      <c r="GO154" s="56"/>
      <c r="GP154" s="56"/>
      <c r="GR154" s="56"/>
      <c r="GS154" s="56"/>
      <c r="GT154" s="56"/>
      <c r="GU154" s="56"/>
      <c r="GV154" s="56"/>
      <c r="GW154" s="56"/>
      <c r="GX154" s="56"/>
      <c r="GY154" s="56"/>
      <c r="GZ154" s="56"/>
      <c r="HB154" s="56"/>
      <c r="HC154" s="56"/>
      <c r="HD154" s="56"/>
      <c r="HE154" s="56"/>
      <c r="HF154" s="56"/>
      <c r="HG154" s="56"/>
      <c r="HH154" s="56"/>
      <c r="HI154" s="56"/>
      <c r="HJ154" s="56"/>
      <c r="HL154" s="56"/>
      <c r="HM154" s="56"/>
      <c r="HN154" s="56"/>
      <c r="HO154" s="56"/>
      <c r="HP154" s="56"/>
      <c r="HQ154" s="56"/>
      <c r="HR154" s="56"/>
      <c r="HS154" s="56"/>
      <c r="HT154" s="56"/>
      <c r="HV154" s="56"/>
      <c r="HW154" s="56"/>
      <c r="HX154" s="56"/>
      <c r="HY154" s="56"/>
      <c r="HZ154" s="56"/>
      <c r="IA154" s="56"/>
      <c r="IB154" s="56"/>
      <c r="IC154" s="56"/>
      <c r="ID154" s="56"/>
      <c r="IF154" s="56"/>
      <c r="IG154" s="56"/>
      <c r="IH154" s="56"/>
      <c r="II154" s="56"/>
      <c r="IJ154" s="56"/>
      <c r="IK154" s="56"/>
      <c r="IL154" s="56"/>
      <c r="IM154" s="56"/>
      <c r="IN154" s="56"/>
      <c r="IP154" s="56"/>
      <c r="IQ154" s="56"/>
      <c r="IR154" s="56"/>
      <c r="IS154" s="56"/>
      <c r="IT154" s="56"/>
      <c r="IU154" s="56"/>
    </row>
    <row r="155" spans="1:255" ht="12.75" customHeight="1" thickBot="1" x14ac:dyDescent="0.25">
      <c r="A155" s="191"/>
      <c r="B155" s="274">
        <f>SUM(B142:B154)</f>
        <v>0</v>
      </c>
      <c r="C155" s="275"/>
      <c r="D155" s="274"/>
      <c r="E155" s="276"/>
      <c r="F155" s="275"/>
      <c r="G155" s="275"/>
      <c r="H155" s="274" t="s">
        <v>17</v>
      </c>
      <c r="I155" s="277">
        <f>SUM(I142:I154)</f>
        <v>76990.66</v>
      </c>
      <c r="J155" s="56"/>
      <c r="K155" s="56"/>
      <c r="L155" s="56"/>
      <c r="M155" s="56"/>
      <c r="N155" s="56"/>
      <c r="O155" s="56"/>
      <c r="P155" s="56"/>
      <c r="Q155" s="56"/>
      <c r="R155" s="56"/>
      <c r="T155" s="56"/>
      <c r="U155" s="56"/>
      <c r="V155" s="56"/>
      <c r="W155" s="56"/>
      <c r="X155" s="56"/>
      <c r="Y155" s="56"/>
      <c r="Z155" s="56"/>
      <c r="AA155" s="56"/>
      <c r="AB155" s="56"/>
      <c r="AD155" s="56"/>
      <c r="AE155" s="56"/>
      <c r="AF155" s="56"/>
      <c r="AG155" s="56"/>
      <c r="AH155" s="56"/>
      <c r="AI155" s="56"/>
      <c r="AJ155" s="56"/>
      <c r="AK155" s="56"/>
      <c r="AL155" s="56"/>
      <c r="AN155" s="56"/>
      <c r="AO155" s="56"/>
      <c r="AP155" s="56"/>
      <c r="AQ155" s="56"/>
      <c r="AR155" s="56"/>
      <c r="AS155" s="56"/>
      <c r="AT155" s="56"/>
      <c r="AU155" s="56"/>
      <c r="AV155" s="56"/>
      <c r="AX155" s="56"/>
      <c r="AY155" s="56"/>
      <c r="AZ155" s="56"/>
      <c r="BA155" s="56"/>
      <c r="BB155" s="56"/>
      <c r="BC155" s="56"/>
      <c r="BD155" s="56"/>
      <c r="BE155" s="56"/>
      <c r="BF155" s="56"/>
      <c r="BH155" s="56"/>
      <c r="BI155" s="56"/>
      <c r="BJ155" s="56"/>
      <c r="BK155" s="56"/>
      <c r="BL155" s="56"/>
      <c r="BM155" s="56"/>
      <c r="BN155" s="56"/>
      <c r="BO155" s="56"/>
      <c r="BP155" s="56"/>
      <c r="BR155" s="56"/>
      <c r="BS155" s="56"/>
      <c r="BT155" s="56"/>
      <c r="BU155" s="56"/>
      <c r="BV155" s="56"/>
      <c r="BW155" s="56"/>
      <c r="BX155" s="56"/>
      <c r="BY155" s="56"/>
      <c r="BZ155" s="56"/>
      <c r="CB155" s="56"/>
      <c r="CC155" s="56"/>
      <c r="CD155" s="56"/>
      <c r="CE155" s="56"/>
      <c r="CF155" s="56"/>
      <c r="CG155" s="56"/>
      <c r="CH155" s="56"/>
      <c r="CI155" s="56"/>
      <c r="CJ155" s="56"/>
      <c r="CL155" s="56"/>
      <c r="CM155" s="56"/>
      <c r="CN155" s="56"/>
      <c r="CO155" s="56"/>
      <c r="CP155" s="56"/>
      <c r="CQ155" s="56"/>
      <c r="CR155" s="56"/>
      <c r="CS155" s="56"/>
      <c r="CT155" s="56"/>
      <c r="CV155" s="56"/>
      <c r="CW155" s="56"/>
      <c r="CX155" s="56"/>
      <c r="CY155" s="56"/>
      <c r="CZ155" s="56"/>
      <c r="DA155" s="56"/>
      <c r="DB155" s="56"/>
      <c r="DC155" s="56"/>
      <c r="DD155" s="56"/>
      <c r="DF155" s="56"/>
      <c r="DG155" s="56"/>
      <c r="DH155" s="56"/>
      <c r="DI155" s="56"/>
      <c r="DJ155" s="56"/>
      <c r="DK155" s="56"/>
      <c r="DL155" s="56"/>
      <c r="DM155" s="56"/>
      <c r="DN155" s="56"/>
      <c r="DP155" s="56"/>
      <c r="DQ155" s="56"/>
      <c r="DR155" s="56"/>
      <c r="DS155" s="56"/>
      <c r="DT155" s="56"/>
      <c r="DU155" s="56"/>
      <c r="DV155" s="56"/>
      <c r="DW155" s="56"/>
      <c r="DX155" s="56"/>
      <c r="DZ155" s="56"/>
      <c r="EA155" s="56"/>
      <c r="EB155" s="56"/>
      <c r="EC155" s="56"/>
      <c r="ED155" s="56"/>
      <c r="EE155" s="56"/>
      <c r="EF155" s="56"/>
      <c r="EG155" s="56"/>
      <c r="EH155" s="56"/>
      <c r="EJ155" s="56"/>
      <c r="EK155" s="56"/>
      <c r="EL155" s="56"/>
      <c r="EM155" s="56"/>
      <c r="EN155" s="56"/>
      <c r="EO155" s="56"/>
      <c r="EP155" s="56"/>
      <c r="EQ155" s="56"/>
      <c r="ER155" s="56"/>
      <c r="ET155" s="56"/>
      <c r="EU155" s="56"/>
      <c r="EV155" s="56"/>
      <c r="EW155" s="56"/>
      <c r="EX155" s="56"/>
      <c r="EY155" s="56"/>
      <c r="EZ155" s="56"/>
      <c r="FA155" s="56"/>
      <c r="FB155" s="56"/>
      <c r="FD155" s="56"/>
      <c r="FE155" s="56"/>
      <c r="FF155" s="56"/>
      <c r="FG155" s="56"/>
      <c r="FH155" s="56"/>
      <c r="FI155" s="56"/>
      <c r="FJ155" s="56"/>
      <c r="FK155" s="56"/>
      <c r="FL155" s="56"/>
      <c r="FN155" s="56"/>
      <c r="FO155" s="56"/>
      <c r="FP155" s="56"/>
      <c r="FQ155" s="56"/>
      <c r="FR155" s="56"/>
      <c r="FS155" s="56"/>
      <c r="FT155" s="56"/>
      <c r="FU155" s="56"/>
      <c r="FV155" s="56"/>
      <c r="FX155" s="56"/>
      <c r="FY155" s="56"/>
      <c r="FZ155" s="56"/>
      <c r="GA155" s="56"/>
      <c r="GB155" s="56"/>
      <c r="GC155" s="56"/>
      <c r="GD155" s="56"/>
      <c r="GE155" s="56"/>
      <c r="GF155" s="56"/>
      <c r="GH155" s="56"/>
      <c r="GI155" s="56"/>
      <c r="GJ155" s="56"/>
      <c r="GK155" s="56"/>
      <c r="GL155" s="56"/>
      <c r="GM155" s="56"/>
      <c r="GN155" s="56"/>
      <c r="GO155" s="56"/>
      <c r="GP155" s="56"/>
      <c r="GR155" s="56"/>
      <c r="GS155" s="56"/>
      <c r="GT155" s="56"/>
      <c r="GU155" s="56"/>
      <c r="GV155" s="56"/>
      <c r="GW155" s="56"/>
      <c r="GX155" s="56"/>
      <c r="GY155" s="56"/>
      <c r="GZ155" s="56"/>
      <c r="HB155" s="56"/>
      <c r="HC155" s="56"/>
      <c r="HD155" s="56"/>
      <c r="HE155" s="56"/>
      <c r="HF155" s="56"/>
      <c r="HG155" s="56"/>
      <c r="HH155" s="56"/>
      <c r="HI155" s="56"/>
      <c r="HJ155" s="56"/>
      <c r="HL155" s="56"/>
      <c r="HM155" s="56"/>
      <c r="HN155" s="56"/>
      <c r="HO155" s="56"/>
      <c r="HP155" s="56"/>
      <c r="HQ155" s="56"/>
      <c r="HR155" s="56"/>
      <c r="HS155" s="56"/>
      <c r="HT155" s="56"/>
      <c r="HV155" s="56"/>
      <c r="HW155" s="56"/>
      <c r="HX155" s="56"/>
      <c r="HY155" s="56"/>
      <c r="HZ155" s="56"/>
      <c r="IA155" s="56"/>
      <c r="IB155" s="56"/>
      <c r="IC155" s="56"/>
      <c r="ID155" s="56"/>
      <c r="IF155" s="56"/>
      <c r="IG155" s="56"/>
      <c r="IH155" s="56"/>
      <c r="II155" s="56"/>
      <c r="IJ155" s="56"/>
      <c r="IK155" s="56"/>
      <c r="IL155" s="56"/>
      <c r="IM155" s="56"/>
      <c r="IN155" s="56"/>
      <c r="IP155" s="56"/>
      <c r="IQ155" s="56"/>
      <c r="IR155" s="56"/>
      <c r="IS155" s="56"/>
      <c r="IT155" s="56"/>
      <c r="IU155" s="56"/>
    </row>
    <row r="156" spans="1:255" ht="51.75" thickBot="1" x14ac:dyDescent="0.25">
      <c r="A156" s="134" t="s">
        <v>96</v>
      </c>
      <c r="B156" s="114" t="s">
        <v>16</v>
      </c>
      <c r="C156" s="114" t="s">
        <v>5</v>
      </c>
      <c r="D156" s="114" t="s">
        <v>23</v>
      </c>
      <c r="E156" s="279" t="s">
        <v>18</v>
      </c>
      <c r="F156" s="114" t="s">
        <v>19</v>
      </c>
      <c r="G156" s="114" t="s">
        <v>10</v>
      </c>
      <c r="H156" s="114" t="s">
        <v>13</v>
      </c>
      <c r="I156" s="115" t="s">
        <v>12</v>
      </c>
      <c r="J156" s="56"/>
      <c r="K156" s="56"/>
      <c r="L156" s="56"/>
      <c r="M156" s="56"/>
      <c r="N156" s="56"/>
      <c r="O156" s="56"/>
      <c r="P156" s="56"/>
      <c r="Q156" s="56"/>
      <c r="R156" s="56"/>
      <c r="T156" s="56"/>
      <c r="U156" s="56"/>
      <c r="V156" s="56"/>
      <c r="W156" s="56"/>
      <c r="X156" s="56"/>
      <c r="Y156" s="56"/>
      <c r="Z156" s="56"/>
      <c r="AA156" s="56"/>
      <c r="AB156" s="56"/>
      <c r="AD156" s="56"/>
      <c r="AE156" s="56"/>
      <c r="AF156" s="56"/>
      <c r="AG156" s="56"/>
      <c r="AH156" s="56"/>
      <c r="AI156" s="56"/>
      <c r="AJ156" s="56"/>
      <c r="AK156" s="56"/>
      <c r="AL156" s="56"/>
      <c r="AN156" s="56"/>
      <c r="AO156" s="56"/>
      <c r="AP156" s="56"/>
      <c r="AQ156" s="56"/>
      <c r="AR156" s="56"/>
      <c r="AS156" s="56"/>
      <c r="AT156" s="56"/>
      <c r="AU156" s="56"/>
      <c r="AV156" s="56"/>
      <c r="AX156" s="56"/>
      <c r="AY156" s="56"/>
      <c r="AZ156" s="56"/>
      <c r="BA156" s="56"/>
      <c r="BB156" s="56"/>
      <c r="BC156" s="56"/>
      <c r="BD156" s="56"/>
      <c r="BE156" s="56"/>
      <c r="BF156" s="56"/>
      <c r="BH156" s="56"/>
      <c r="BI156" s="56"/>
      <c r="BJ156" s="56"/>
      <c r="BK156" s="56"/>
      <c r="BL156" s="56"/>
      <c r="BM156" s="56"/>
      <c r="BN156" s="56"/>
      <c r="BO156" s="56"/>
      <c r="BP156" s="56"/>
      <c r="BR156" s="56"/>
      <c r="BS156" s="56"/>
      <c r="BT156" s="56"/>
      <c r="BU156" s="56"/>
      <c r="BV156" s="56"/>
      <c r="BW156" s="56"/>
      <c r="BX156" s="56"/>
      <c r="BY156" s="56"/>
      <c r="BZ156" s="56"/>
      <c r="CB156" s="56"/>
      <c r="CC156" s="56"/>
      <c r="CD156" s="56"/>
      <c r="CE156" s="56"/>
      <c r="CF156" s="56"/>
      <c r="CG156" s="56"/>
      <c r="CH156" s="56"/>
      <c r="CI156" s="56"/>
      <c r="CJ156" s="56"/>
      <c r="CL156" s="56"/>
      <c r="CM156" s="56"/>
      <c r="CN156" s="56"/>
      <c r="CO156" s="56"/>
      <c r="CP156" s="56"/>
      <c r="CQ156" s="56"/>
      <c r="CR156" s="56"/>
      <c r="CS156" s="56"/>
      <c r="CT156" s="56"/>
      <c r="CV156" s="56"/>
      <c r="CW156" s="56"/>
      <c r="CX156" s="56"/>
      <c r="CY156" s="56"/>
      <c r="CZ156" s="56"/>
      <c r="DA156" s="56"/>
      <c r="DB156" s="56"/>
      <c r="DC156" s="56"/>
      <c r="DD156" s="56"/>
      <c r="DF156" s="56"/>
      <c r="DG156" s="56"/>
      <c r="DH156" s="56"/>
      <c r="DI156" s="56"/>
      <c r="DJ156" s="56"/>
      <c r="DK156" s="56"/>
      <c r="DL156" s="56"/>
      <c r="DM156" s="56"/>
      <c r="DN156" s="56"/>
      <c r="DP156" s="56"/>
      <c r="DQ156" s="56"/>
      <c r="DR156" s="56"/>
      <c r="DS156" s="56"/>
      <c r="DT156" s="56"/>
      <c r="DU156" s="56"/>
      <c r="DV156" s="56"/>
      <c r="DW156" s="56"/>
      <c r="DX156" s="56"/>
      <c r="DZ156" s="56"/>
      <c r="EA156" s="56"/>
      <c r="EB156" s="56"/>
      <c r="EC156" s="56"/>
      <c r="ED156" s="56"/>
      <c r="EE156" s="56"/>
      <c r="EF156" s="56"/>
      <c r="EG156" s="56"/>
      <c r="EH156" s="56"/>
      <c r="EJ156" s="56"/>
      <c r="EK156" s="56"/>
      <c r="EL156" s="56"/>
      <c r="EM156" s="56"/>
      <c r="EN156" s="56"/>
      <c r="EO156" s="56"/>
      <c r="EP156" s="56"/>
      <c r="EQ156" s="56"/>
      <c r="ER156" s="56"/>
      <c r="ET156" s="56"/>
      <c r="EU156" s="56"/>
      <c r="EV156" s="56"/>
      <c r="EW156" s="56"/>
      <c r="EX156" s="56"/>
      <c r="EY156" s="56"/>
      <c r="EZ156" s="56"/>
      <c r="FA156" s="56"/>
      <c r="FB156" s="56"/>
      <c r="FD156" s="56"/>
      <c r="FE156" s="56"/>
      <c r="FF156" s="56"/>
      <c r="FG156" s="56"/>
      <c r="FH156" s="56"/>
      <c r="FI156" s="56"/>
      <c r="FJ156" s="56"/>
      <c r="FK156" s="56"/>
      <c r="FL156" s="56"/>
      <c r="FN156" s="56"/>
      <c r="FO156" s="56"/>
      <c r="FP156" s="56"/>
      <c r="FQ156" s="56"/>
      <c r="FR156" s="56"/>
      <c r="FS156" s="56"/>
      <c r="FT156" s="56"/>
      <c r="FU156" s="56"/>
      <c r="FV156" s="56"/>
      <c r="FX156" s="56"/>
      <c r="FY156" s="56"/>
      <c r="FZ156" s="56"/>
      <c r="GA156" s="56"/>
      <c r="GB156" s="56"/>
      <c r="GC156" s="56"/>
      <c r="GD156" s="56"/>
      <c r="GE156" s="56"/>
      <c r="GF156" s="56"/>
      <c r="GH156" s="56"/>
      <c r="GI156" s="56"/>
      <c r="GJ156" s="56"/>
      <c r="GK156" s="56"/>
      <c r="GL156" s="56"/>
      <c r="GM156" s="56"/>
      <c r="GN156" s="56"/>
      <c r="GO156" s="56"/>
      <c r="GP156" s="56"/>
      <c r="GR156" s="56"/>
      <c r="GS156" s="56"/>
      <c r="GT156" s="56"/>
      <c r="GU156" s="56"/>
      <c r="GV156" s="56"/>
      <c r="GW156" s="56"/>
      <c r="GX156" s="56"/>
      <c r="GY156" s="56"/>
      <c r="GZ156" s="56"/>
      <c r="HB156" s="56"/>
      <c r="HC156" s="56"/>
      <c r="HD156" s="56"/>
      <c r="HE156" s="56"/>
      <c r="HF156" s="56"/>
      <c r="HG156" s="56"/>
      <c r="HH156" s="56"/>
      <c r="HI156" s="56"/>
      <c r="HJ156" s="56"/>
      <c r="HL156" s="56"/>
      <c r="HM156" s="56"/>
      <c r="HN156" s="56"/>
      <c r="HO156" s="56"/>
      <c r="HP156" s="56"/>
      <c r="HQ156" s="56"/>
      <c r="HR156" s="56"/>
      <c r="HS156" s="56"/>
      <c r="HT156" s="56"/>
      <c r="HV156" s="56"/>
      <c r="HW156" s="56"/>
      <c r="HX156" s="56"/>
      <c r="HY156" s="56"/>
      <c r="HZ156" s="56"/>
      <c r="IA156" s="56"/>
      <c r="IB156" s="56"/>
      <c r="IC156" s="56"/>
      <c r="ID156" s="56"/>
      <c r="IF156" s="56"/>
      <c r="IG156" s="56"/>
      <c r="IH156" s="56"/>
      <c r="II156" s="56"/>
      <c r="IJ156" s="56"/>
      <c r="IK156" s="56"/>
      <c r="IL156" s="56"/>
      <c r="IM156" s="56"/>
      <c r="IN156" s="56"/>
      <c r="IP156" s="56"/>
      <c r="IQ156" s="56"/>
      <c r="IR156" s="56"/>
      <c r="IS156" s="56"/>
      <c r="IT156" s="56"/>
      <c r="IU156" s="56"/>
    </row>
    <row r="157" spans="1:255" ht="13.5" thickBot="1" x14ac:dyDescent="0.25">
      <c r="A157" s="206"/>
      <c r="B157" s="185"/>
      <c r="C157" s="70" t="s">
        <v>87</v>
      </c>
      <c r="D157" s="163"/>
      <c r="E157" s="53"/>
      <c r="F157" s="53"/>
      <c r="G157" s="53"/>
      <c r="H157" s="153"/>
      <c r="I157" s="471">
        <v>108756.18</v>
      </c>
      <c r="J157" s="56"/>
      <c r="K157" s="56"/>
      <c r="L157" s="56"/>
      <c r="M157" s="56"/>
      <c r="N157" s="56"/>
      <c r="O157" s="56"/>
      <c r="P157" s="56"/>
      <c r="Q157" s="56"/>
      <c r="R157" s="56"/>
      <c r="T157" s="56"/>
      <c r="U157" s="56"/>
      <c r="V157" s="56"/>
      <c r="W157" s="56"/>
      <c r="X157" s="56"/>
      <c r="Y157" s="56"/>
      <c r="Z157" s="56"/>
      <c r="AA157" s="56"/>
      <c r="AB157" s="56"/>
      <c r="AD157" s="56"/>
      <c r="AE157" s="56"/>
      <c r="AF157" s="56"/>
      <c r="AG157" s="56"/>
      <c r="AH157" s="56"/>
      <c r="AI157" s="56"/>
      <c r="AJ157" s="56"/>
      <c r="AK157" s="56"/>
      <c r="AL157" s="56"/>
      <c r="AN157" s="56"/>
      <c r="AO157" s="56"/>
      <c r="AP157" s="56"/>
      <c r="AQ157" s="56"/>
      <c r="AR157" s="56"/>
      <c r="AS157" s="56"/>
      <c r="AT157" s="56"/>
      <c r="AU157" s="56"/>
      <c r="AV157" s="56"/>
      <c r="AX157" s="56"/>
      <c r="AY157" s="56"/>
      <c r="AZ157" s="56"/>
      <c r="BA157" s="56"/>
      <c r="BB157" s="56"/>
      <c r="BC157" s="56"/>
      <c r="BD157" s="56"/>
      <c r="BE157" s="56"/>
      <c r="BF157" s="56"/>
      <c r="BH157" s="56"/>
      <c r="BI157" s="56"/>
      <c r="BJ157" s="56"/>
      <c r="BK157" s="56"/>
      <c r="BL157" s="56"/>
      <c r="BM157" s="56"/>
      <c r="BN157" s="56"/>
      <c r="BO157" s="56"/>
      <c r="BP157" s="56"/>
      <c r="BR157" s="56"/>
      <c r="BS157" s="56"/>
      <c r="BT157" s="56"/>
      <c r="BU157" s="56"/>
      <c r="BV157" s="56"/>
      <c r="BW157" s="56"/>
      <c r="BX157" s="56"/>
      <c r="BY157" s="56"/>
      <c r="BZ157" s="56"/>
      <c r="CB157" s="56"/>
      <c r="CC157" s="56"/>
      <c r="CD157" s="56"/>
      <c r="CE157" s="56"/>
      <c r="CF157" s="56"/>
      <c r="CG157" s="56"/>
      <c r="CH157" s="56"/>
      <c r="CI157" s="56"/>
      <c r="CJ157" s="56"/>
      <c r="CL157" s="56"/>
      <c r="CM157" s="56"/>
      <c r="CN157" s="56"/>
      <c r="CO157" s="56"/>
      <c r="CP157" s="56"/>
      <c r="CQ157" s="56"/>
      <c r="CR157" s="56"/>
      <c r="CS157" s="56"/>
      <c r="CT157" s="56"/>
      <c r="CV157" s="56"/>
      <c r="CW157" s="56"/>
      <c r="CX157" s="56"/>
      <c r="CY157" s="56"/>
      <c r="CZ157" s="56"/>
      <c r="DA157" s="56"/>
      <c r="DB157" s="56"/>
      <c r="DC157" s="56"/>
      <c r="DD157" s="56"/>
      <c r="DF157" s="56"/>
      <c r="DG157" s="56"/>
      <c r="DH157" s="56"/>
      <c r="DI157" s="56"/>
      <c r="DJ157" s="56"/>
      <c r="DK157" s="56"/>
      <c r="DL157" s="56"/>
      <c r="DM157" s="56"/>
      <c r="DN157" s="56"/>
      <c r="DP157" s="56"/>
      <c r="DQ157" s="56"/>
      <c r="DR157" s="56"/>
      <c r="DS157" s="56"/>
      <c r="DT157" s="56"/>
      <c r="DU157" s="56"/>
      <c r="DV157" s="56"/>
      <c r="DW157" s="56"/>
      <c r="DX157" s="56"/>
      <c r="DZ157" s="56"/>
      <c r="EA157" s="56"/>
      <c r="EB157" s="56"/>
      <c r="EC157" s="56"/>
      <c r="ED157" s="56"/>
      <c r="EE157" s="56"/>
      <c r="EF157" s="56"/>
      <c r="EG157" s="56"/>
      <c r="EH157" s="56"/>
      <c r="EJ157" s="56"/>
      <c r="EK157" s="56"/>
      <c r="EL157" s="56"/>
      <c r="EM157" s="56"/>
      <c r="EN157" s="56"/>
      <c r="EO157" s="56"/>
      <c r="EP157" s="56"/>
      <c r="EQ157" s="56"/>
      <c r="ER157" s="56"/>
      <c r="ET157" s="56"/>
      <c r="EU157" s="56"/>
      <c r="EV157" s="56"/>
      <c r="EW157" s="56"/>
      <c r="EX157" s="56"/>
      <c r="EY157" s="56"/>
      <c r="EZ157" s="56"/>
      <c r="FA157" s="56"/>
      <c r="FB157" s="56"/>
      <c r="FD157" s="56"/>
      <c r="FE157" s="56"/>
      <c r="FF157" s="56"/>
      <c r="FG157" s="56"/>
      <c r="FH157" s="56"/>
      <c r="FI157" s="56"/>
      <c r="FJ157" s="56"/>
      <c r="FK157" s="56"/>
      <c r="FL157" s="56"/>
      <c r="FN157" s="56"/>
      <c r="FO157" s="56"/>
      <c r="FP157" s="56"/>
      <c r="FQ157" s="56"/>
      <c r="FR157" s="56"/>
      <c r="FS157" s="56"/>
      <c r="FT157" s="56"/>
      <c r="FU157" s="56"/>
      <c r="FV157" s="56"/>
      <c r="FX157" s="56"/>
      <c r="FY157" s="56"/>
      <c r="FZ157" s="56"/>
      <c r="GA157" s="56"/>
      <c r="GB157" s="56"/>
      <c r="GC157" s="56"/>
      <c r="GD157" s="56"/>
      <c r="GE157" s="56"/>
      <c r="GF157" s="56"/>
      <c r="GH157" s="56"/>
      <c r="GI157" s="56"/>
      <c r="GJ157" s="56"/>
      <c r="GK157" s="56"/>
      <c r="GL157" s="56"/>
      <c r="GM157" s="56"/>
      <c r="GN157" s="56"/>
      <c r="GO157" s="56"/>
      <c r="GP157" s="56"/>
      <c r="GR157" s="56"/>
      <c r="GS157" s="56"/>
      <c r="GT157" s="56"/>
      <c r="GU157" s="56"/>
      <c r="GV157" s="56"/>
      <c r="GW157" s="56"/>
      <c r="GX157" s="56"/>
      <c r="GY157" s="56"/>
      <c r="GZ157" s="56"/>
      <c r="HB157" s="56"/>
      <c r="HC157" s="56"/>
      <c r="HD157" s="56"/>
      <c r="HE157" s="56"/>
      <c r="HF157" s="56"/>
      <c r="HG157" s="56"/>
      <c r="HH157" s="56"/>
      <c r="HI157" s="56"/>
      <c r="HJ157" s="56"/>
      <c r="HL157" s="56"/>
      <c r="HM157" s="56"/>
      <c r="HN157" s="56"/>
      <c r="HO157" s="56"/>
      <c r="HP157" s="56"/>
      <c r="HQ157" s="56"/>
      <c r="HR157" s="56"/>
      <c r="HS157" s="56"/>
      <c r="HT157" s="56"/>
      <c r="HV157" s="56"/>
      <c r="HW157" s="56"/>
      <c r="HX157" s="56"/>
      <c r="HY157" s="56"/>
      <c r="HZ157" s="56"/>
      <c r="IA157" s="56"/>
      <c r="IB157" s="56"/>
      <c r="IC157" s="56"/>
      <c r="ID157" s="56"/>
      <c r="IF157" s="56"/>
      <c r="IG157" s="56"/>
      <c r="IH157" s="56"/>
      <c r="II157" s="56"/>
      <c r="IJ157" s="56"/>
      <c r="IK157" s="56"/>
      <c r="IL157" s="56"/>
      <c r="IM157" s="56"/>
      <c r="IN157" s="56"/>
      <c r="IP157" s="56"/>
      <c r="IQ157" s="56"/>
      <c r="IR157" s="56"/>
      <c r="IS157" s="56"/>
      <c r="IT157" s="56"/>
      <c r="IU157" s="56"/>
    </row>
    <row r="158" spans="1:255" ht="12.75" customHeight="1" thickBot="1" x14ac:dyDescent="0.25">
      <c r="A158" s="134"/>
      <c r="B158" s="271"/>
      <c r="C158" s="75"/>
      <c r="D158" s="76"/>
      <c r="E158" s="77"/>
      <c r="F158" s="75"/>
      <c r="G158" s="75"/>
      <c r="H158" s="76"/>
      <c r="I158" s="78">
        <f>SUM(I157)</f>
        <v>108756.18</v>
      </c>
      <c r="J158" s="56"/>
      <c r="K158" s="56"/>
      <c r="L158" s="56"/>
      <c r="M158" s="56"/>
      <c r="N158" s="56"/>
      <c r="O158" s="56"/>
      <c r="P158" s="56"/>
      <c r="Q158" s="56"/>
      <c r="R158" s="56"/>
      <c r="T158" s="56"/>
      <c r="U158" s="56"/>
      <c r="V158" s="56"/>
      <c r="W158" s="56"/>
      <c r="X158" s="56"/>
      <c r="Y158" s="56"/>
      <c r="Z158" s="56"/>
      <c r="AA158" s="56"/>
      <c r="AB158" s="56"/>
      <c r="AD158" s="56"/>
      <c r="AE158" s="56"/>
      <c r="AF158" s="56"/>
      <c r="AG158" s="56"/>
      <c r="AH158" s="56"/>
      <c r="AI158" s="56"/>
      <c r="AJ158" s="56"/>
      <c r="AK158" s="56"/>
      <c r="AL158" s="56"/>
      <c r="AN158" s="56"/>
      <c r="AO158" s="56"/>
      <c r="AP158" s="56"/>
      <c r="AQ158" s="56"/>
      <c r="AR158" s="56"/>
      <c r="AS158" s="56"/>
      <c r="AT158" s="56"/>
      <c r="AU158" s="56"/>
      <c r="AV158" s="56"/>
      <c r="AX158" s="56"/>
      <c r="AY158" s="56"/>
      <c r="AZ158" s="56"/>
      <c r="BA158" s="56"/>
      <c r="BB158" s="56"/>
      <c r="BC158" s="56"/>
      <c r="BD158" s="56"/>
      <c r="BE158" s="56"/>
      <c r="BF158" s="56"/>
      <c r="BH158" s="56"/>
      <c r="BI158" s="56"/>
      <c r="BJ158" s="56"/>
      <c r="BK158" s="56"/>
      <c r="BL158" s="56"/>
      <c r="BM158" s="56"/>
      <c r="BN158" s="56"/>
      <c r="BO158" s="56"/>
      <c r="BP158" s="56"/>
      <c r="BR158" s="56"/>
      <c r="BS158" s="56"/>
      <c r="BT158" s="56"/>
      <c r="BU158" s="56"/>
      <c r="BV158" s="56"/>
      <c r="BW158" s="56"/>
      <c r="BX158" s="56"/>
      <c r="BY158" s="56"/>
      <c r="BZ158" s="56"/>
      <c r="CB158" s="56"/>
      <c r="CC158" s="56"/>
      <c r="CD158" s="56"/>
      <c r="CE158" s="56"/>
      <c r="CF158" s="56"/>
      <c r="CG158" s="56"/>
      <c r="CH158" s="56"/>
      <c r="CI158" s="56"/>
      <c r="CJ158" s="56"/>
      <c r="CL158" s="56"/>
      <c r="CM158" s="56"/>
      <c r="CN158" s="56"/>
      <c r="CO158" s="56"/>
      <c r="CP158" s="56"/>
      <c r="CQ158" s="56"/>
      <c r="CR158" s="56"/>
      <c r="CS158" s="56"/>
      <c r="CT158" s="56"/>
      <c r="CV158" s="56"/>
      <c r="CW158" s="56"/>
      <c r="CX158" s="56"/>
      <c r="CY158" s="56"/>
      <c r="CZ158" s="56"/>
      <c r="DA158" s="56"/>
      <c r="DB158" s="56"/>
      <c r="DC158" s="56"/>
      <c r="DD158" s="56"/>
      <c r="DF158" s="56"/>
      <c r="DG158" s="56"/>
      <c r="DH158" s="56"/>
      <c r="DI158" s="56"/>
      <c r="DJ158" s="56"/>
      <c r="DK158" s="56"/>
      <c r="DL158" s="56"/>
      <c r="DM158" s="56"/>
      <c r="DN158" s="56"/>
      <c r="DP158" s="56"/>
      <c r="DQ158" s="56"/>
      <c r="DR158" s="56"/>
      <c r="DS158" s="56"/>
      <c r="DT158" s="56"/>
      <c r="DU158" s="56"/>
      <c r="DV158" s="56"/>
      <c r="DW158" s="56"/>
      <c r="DX158" s="56"/>
      <c r="DZ158" s="56"/>
      <c r="EA158" s="56"/>
      <c r="EB158" s="56"/>
      <c r="EC158" s="56"/>
      <c r="ED158" s="56"/>
      <c r="EE158" s="56"/>
      <c r="EF158" s="56"/>
      <c r="EG158" s="56"/>
      <c r="EH158" s="56"/>
      <c r="EJ158" s="56"/>
      <c r="EK158" s="56"/>
      <c r="EL158" s="56"/>
      <c r="EM158" s="56"/>
      <c r="EN158" s="56"/>
      <c r="EO158" s="56"/>
      <c r="EP158" s="56"/>
      <c r="EQ158" s="56"/>
      <c r="ER158" s="56"/>
      <c r="ET158" s="56"/>
      <c r="EU158" s="56"/>
      <c r="EV158" s="56"/>
      <c r="EW158" s="56"/>
      <c r="EX158" s="56"/>
      <c r="EY158" s="56"/>
      <c r="EZ158" s="56"/>
      <c r="FA158" s="56"/>
      <c r="FB158" s="56"/>
      <c r="FD158" s="56"/>
      <c r="FE158" s="56"/>
      <c r="FF158" s="56"/>
      <c r="FG158" s="56"/>
      <c r="FH158" s="56"/>
      <c r="FI158" s="56"/>
      <c r="FJ158" s="56"/>
      <c r="FK158" s="56"/>
      <c r="FL158" s="56"/>
      <c r="FN158" s="56"/>
      <c r="FO158" s="56"/>
      <c r="FP158" s="56"/>
      <c r="FQ158" s="56"/>
      <c r="FR158" s="56"/>
      <c r="FS158" s="56"/>
      <c r="FT158" s="56"/>
      <c r="FU158" s="56"/>
      <c r="FV158" s="56"/>
      <c r="FX158" s="56"/>
      <c r="FY158" s="56"/>
      <c r="FZ158" s="56"/>
      <c r="GA158" s="56"/>
      <c r="GB158" s="56"/>
      <c r="GC158" s="56"/>
      <c r="GD158" s="56"/>
      <c r="GE158" s="56"/>
      <c r="GF158" s="56"/>
      <c r="GH158" s="56"/>
      <c r="GI158" s="56"/>
      <c r="GJ158" s="56"/>
      <c r="GK158" s="56"/>
      <c r="GL158" s="56"/>
      <c r="GM158" s="56"/>
      <c r="GN158" s="56"/>
      <c r="GO158" s="56"/>
      <c r="GP158" s="56"/>
      <c r="GR158" s="56"/>
      <c r="GS158" s="56"/>
      <c r="GT158" s="56"/>
      <c r="GU158" s="56"/>
      <c r="GV158" s="56"/>
      <c r="GW158" s="56"/>
      <c r="GX158" s="56"/>
      <c r="GY158" s="56"/>
      <c r="GZ158" s="56"/>
      <c r="HB158" s="56"/>
      <c r="HC158" s="56"/>
      <c r="HD158" s="56"/>
      <c r="HE158" s="56"/>
      <c r="HF158" s="56"/>
      <c r="HG158" s="56"/>
      <c r="HH158" s="56"/>
      <c r="HI158" s="56"/>
      <c r="HJ158" s="56"/>
      <c r="HL158" s="56"/>
      <c r="HM158" s="56"/>
      <c r="HN158" s="56"/>
      <c r="HO158" s="56"/>
      <c r="HP158" s="56"/>
      <c r="HQ158" s="56"/>
      <c r="HR158" s="56"/>
      <c r="HS158" s="56"/>
      <c r="HT158" s="56"/>
      <c r="HV158" s="56"/>
      <c r="HW158" s="56"/>
      <c r="HX158" s="56"/>
      <c r="HY158" s="56"/>
      <c r="HZ158" s="56"/>
      <c r="IA158" s="56"/>
      <c r="IB158" s="56"/>
      <c r="IC158" s="56"/>
      <c r="ID158" s="56"/>
      <c r="IF158" s="56"/>
      <c r="IG158" s="56"/>
      <c r="IH158" s="56"/>
      <c r="II158" s="56"/>
      <c r="IJ158" s="56"/>
      <c r="IK158" s="56"/>
      <c r="IL158" s="56"/>
      <c r="IM158" s="56"/>
      <c r="IN158" s="56"/>
      <c r="IP158" s="56"/>
      <c r="IQ158" s="56"/>
      <c r="IR158" s="56"/>
      <c r="IS158" s="56"/>
      <c r="IT158" s="56"/>
      <c r="IU158" s="56"/>
    </row>
    <row r="159" spans="1:255" ht="12.75" customHeight="1" x14ac:dyDescent="0.2">
      <c r="A159" s="10"/>
      <c r="B159" s="10"/>
      <c r="C159" s="10"/>
      <c r="D159" s="10"/>
      <c r="E159" s="10"/>
      <c r="F159" s="56"/>
      <c r="G159" s="56"/>
      <c r="H159" s="56"/>
      <c r="I159" s="56"/>
    </row>
    <row r="160" spans="1:255" ht="15.75" x14ac:dyDescent="0.2">
      <c r="A160" s="21" t="s">
        <v>21</v>
      </c>
      <c r="B160" s="22"/>
      <c r="C160" s="23"/>
      <c r="D160" s="4" t="s">
        <v>9</v>
      </c>
      <c r="E160" s="4" t="s">
        <v>6</v>
      </c>
      <c r="F160" s="166" t="s">
        <v>7</v>
      </c>
      <c r="G160" s="24" t="s">
        <v>20</v>
      </c>
    </row>
    <row r="161" spans="1:8" ht="12.75" customHeight="1" x14ac:dyDescent="0.2">
      <c r="A161" s="642" t="s">
        <v>15</v>
      </c>
      <c r="B161" s="643"/>
      <c r="C161" s="25"/>
      <c r="D161" s="26">
        <f>B28</f>
        <v>145944.07999999999</v>
      </c>
      <c r="E161" s="26">
        <f>I28</f>
        <v>7437.3599999999988</v>
      </c>
      <c r="F161" s="120">
        <f>D161+E161</f>
        <v>153381.43999999997</v>
      </c>
      <c r="G161" s="24" t="s">
        <v>24</v>
      </c>
    </row>
    <row r="162" spans="1:8" ht="12.75" customHeight="1" x14ac:dyDescent="0.2">
      <c r="A162" s="642" t="s">
        <v>1067</v>
      </c>
      <c r="B162" s="643"/>
      <c r="C162" s="25"/>
      <c r="D162" s="26">
        <f>B66</f>
        <v>257875.34000000003</v>
      </c>
      <c r="E162" s="26">
        <f>I66</f>
        <v>5603.0499999999993</v>
      </c>
      <c r="F162" s="120">
        <f>D162+E162</f>
        <v>263478.39</v>
      </c>
      <c r="G162" s="24" t="s">
        <v>3</v>
      </c>
    </row>
    <row r="163" spans="1:8" ht="12.75" customHeight="1" x14ac:dyDescent="0.2">
      <c r="A163" s="642" t="s">
        <v>14</v>
      </c>
      <c r="B163" s="643"/>
      <c r="C163" s="25"/>
      <c r="D163" s="26">
        <f>B85</f>
        <v>99454.37999999999</v>
      </c>
      <c r="E163" s="26">
        <f>I85</f>
        <v>865.35</v>
      </c>
      <c r="F163" s="120">
        <f>D163+E163</f>
        <v>100319.73</v>
      </c>
      <c r="G163" s="24" t="s">
        <v>11</v>
      </c>
      <c r="H163" s="56"/>
    </row>
    <row r="164" spans="1:8" ht="12.75" customHeight="1" x14ac:dyDescent="0.2">
      <c r="A164" s="644" t="s">
        <v>146</v>
      </c>
      <c r="B164" s="645"/>
      <c r="C164" s="25"/>
      <c r="D164" s="26">
        <f>B100</f>
        <v>160412.546</v>
      </c>
      <c r="E164" s="26">
        <f>I100</f>
        <v>2672.32</v>
      </c>
      <c r="F164" s="120">
        <f>D164+E164</f>
        <v>163084.86600000001</v>
      </c>
      <c r="G164" s="24"/>
      <c r="H164" s="56"/>
    </row>
    <row r="165" spans="1:8" x14ac:dyDescent="0.2">
      <c r="A165" s="642" t="s">
        <v>26</v>
      </c>
      <c r="B165" s="643"/>
      <c r="C165" s="25"/>
      <c r="D165" s="26">
        <f>B140</f>
        <v>66977.304999999993</v>
      </c>
      <c r="E165" s="26">
        <f>I140</f>
        <v>3425.67</v>
      </c>
      <c r="F165" s="120">
        <f>D165+E165</f>
        <v>70402.974999999991</v>
      </c>
    </row>
    <row r="166" spans="1:8" x14ac:dyDescent="0.2">
      <c r="A166" s="646" t="s">
        <v>69</v>
      </c>
      <c r="B166" s="647"/>
      <c r="C166" s="25"/>
      <c r="D166" s="26"/>
      <c r="E166" s="26"/>
      <c r="F166" s="242">
        <f>F167+F170+F171+F172+F173+F168+F169</f>
        <v>289872.12000000005</v>
      </c>
    </row>
    <row r="167" spans="1:8" x14ac:dyDescent="0.2">
      <c r="A167" s="642" t="s">
        <v>82</v>
      </c>
      <c r="B167" s="643"/>
      <c r="C167" s="25"/>
      <c r="D167" s="26"/>
      <c r="E167" s="26"/>
      <c r="F167" s="120">
        <f>I114</f>
        <v>37931.82</v>
      </c>
    </row>
    <row r="168" spans="1:8" ht="55.15" customHeight="1" x14ac:dyDescent="0.2">
      <c r="A168" s="650" t="s">
        <v>2275</v>
      </c>
      <c r="B168" s="651"/>
      <c r="C168" s="25"/>
      <c r="D168" s="26"/>
      <c r="E168" s="26"/>
      <c r="F168" s="120">
        <f>I117</f>
        <v>1120.92</v>
      </c>
    </row>
    <row r="169" spans="1:8" ht="46.9" customHeight="1" x14ac:dyDescent="0.2">
      <c r="A169" s="650" t="s">
        <v>2276</v>
      </c>
      <c r="B169" s="651"/>
      <c r="C169" s="25"/>
      <c r="D169" s="26"/>
      <c r="E169" s="26"/>
      <c r="F169" s="120">
        <f>I120</f>
        <v>6536.58</v>
      </c>
    </row>
    <row r="170" spans="1:8" x14ac:dyDescent="0.2">
      <c r="A170" s="642" t="s">
        <v>2270</v>
      </c>
      <c r="B170" s="643"/>
      <c r="C170" s="25"/>
      <c r="D170" s="26"/>
      <c r="E170" s="26"/>
      <c r="F170" s="120">
        <f>I121</f>
        <v>204925.38</v>
      </c>
    </row>
    <row r="171" spans="1:8" x14ac:dyDescent="0.2">
      <c r="A171" s="642" t="s">
        <v>84</v>
      </c>
      <c r="B171" s="643"/>
      <c r="C171" s="25"/>
      <c r="D171" s="26"/>
      <c r="E171" s="26"/>
      <c r="F171" s="120">
        <f>I122</f>
        <v>15239.12</v>
      </c>
    </row>
    <row r="172" spans="1:8" x14ac:dyDescent="0.2">
      <c r="A172" s="642" t="s">
        <v>86</v>
      </c>
      <c r="B172" s="643"/>
      <c r="C172" s="25"/>
      <c r="D172" s="26"/>
      <c r="E172" s="26"/>
      <c r="F172" s="120">
        <f>I123</f>
        <v>13912.34</v>
      </c>
    </row>
    <row r="173" spans="1:8" x14ac:dyDescent="0.2">
      <c r="A173" s="642" t="s">
        <v>88</v>
      </c>
      <c r="B173" s="643"/>
      <c r="C173" s="25"/>
      <c r="D173" s="26"/>
      <c r="E173" s="26"/>
      <c r="F173" s="120">
        <f>I124</f>
        <v>10205.959999999999</v>
      </c>
    </row>
    <row r="174" spans="1:8" ht="39" customHeight="1" x14ac:dyDescent="0.2">
      <c r="A174" s="650" t="s">
        <v>2</v>
      </c>
      <c r="B174" s="651"/>
      <c r="C174" s="25"/>
      <c r="D174" s="26">
        <f>B155</f>
        <v>0</v>
      </c>
      <c r="E174" s="26"/>
      <c r="F174" s="120">
        <f>D174+I155</f>
        <v>76990.66</v>
      </c>
      <c r="G174" s="56"/>
    </row>
    <row r="175" spans="1:8" ht="25.5" customHeight="1" x14ac:dyDescent="0.2">
      <c r="A175" s="650" t="s">
        <v>96</v>
      </c>
      <c r="B175" s="651"/>
      <c r="C175" s="25"/>
      <c r="D175" s="26"/>
      <c r="E175" s="26"/>
      <c r="F175" s="120">
        <f>I158</f>
        <v>108756.18</v>
      </c>
      <c r="G175" s="56"/>
    </row>
    <row r="176" spans="1:8" ht="20.25" customHeight="1" x14ac:dyDescent="0.2">
      <c r="A176" s="648" t="s">
        <v>22</v>
      </c>
      <c r="B176" s="649"/>
      <c r="C176" s="27"/>
      <c r="D176" s="28">
        <f>SUM(D161:D174)</f>
        <v>730663.65100000007</v>
      </c>
      <c r="E176" s="28">
        <f>SUM(E161:E165)</f>
        <v>20003.75</v>
      </c>
      <c r="F176" s="121">
        <f>F161+F162+F163+F164+F165+F166+F174+F175</f>
        <v>1226286.3609999998</v>
      </c>
      <c r="G176" s="56"/>
    </row>
  </sheetData>
  <autoFilter ref="A5:I140"/>
  <mergeCells count="61">
    <mergeCell ref="D58:D62"/>
    <mergeCell ref="C58:C62"/>
    <mergeCell ref="B58:B62"/>
    <mergeCell ref="A169:B169"/>
    <mergeCell ref="A174:B174"/>
    <mergeCell ref="A165:B165"/>
    <mergeCell ref="D63:D64"/>
    <mergeCell ref="B63:B64"/>
    <mergeCell ref="C63:C64"/>
    <mergeCell ref="A81:A83"/>
    <mergeCell ref="A52:A57"/>
    <mergeCell ref="D52:D57"/>
    <mergeCell ref="C51:C57"/>
    <mergeCell ref="B51:B57"/>
    <mergeCell ref="A58:A62"/>
    <mergeCell ref="A167:B167"/>
    <mergeCell ref="A115:A117"/>
    <mergeCell ref="A118:A120"/>
    <mergeCell ref="A142:A153"/>
    <mergeCell ref="A63:A64"/>
    <mergeCell ref="A176:B176"/>
    <mergeCell ref="A162:B162"/>
    <mergeCell ref="A163:B163"/>
    <mergeCell ref="A172:B172"/>
    <mergeCell ref="A175:B175"/>
    <mergeCell ref="A161:B161"/>
    <mergeCell ref="A168:B168"/>
    <mergeCell ref="A10:A12"/>
    <mergeCell ref="D10:D12"/>
    <mergeCell ref="C10:C12"/>
    <mergeCell ref="B10:B12"/>
    <mergeCell ref="A173:B173"/>
    <mergeCell ref="A171:B171"/>
    <mergeCell ref="A102:A114"/>
    <mergeCell ref="A164:B164"/>
    <mergeCell ref="A166:B166"/>
    <mergeCell ref="A170:B170"/>
    <mergeCell ref="B44:B50"/>
    <mergeCell ref="A44:A50"/>
    <mergeCell ref="C44:C50"/>
    <mergeCell ref="D44:D50"/>
    <mergeCell ref="G1:H1"/>
    <mergeCell ref="A1:B1"/>
    <mergeCell ref="G2:H2"/>
    <mergeCell ref="C30:C32"/>
    <mergeCell ref="B30:B32"/>
    <mergeCell ref="B13:B19"/>
    <mergeCell ref="A37:A38"/>
    <mergeCell ref="D39:D41"/>
    <mergeCell ref="C37:C41"/>
    <mergeCell ref="B37:B41"/>
    <mergeCell ref="A30:A31"/>
    <mergeCell ref="D30:D31"/>
    <mergeCell ref="A39:A41"/>
    <mergeCell ref="D37:D38"/>
    <mergeCell ref="A21:A22"/>
    <mergeCell ref="A13:A19"/>
    <mergeCell ref="C21:C22"/>
    <mergeCell ref="D13:D19"/>
    <mergeCell ref="B21:B22"/>
    <mergeCell ref="C13:C19"/>
  </mergeCells>
  <phoneticPr fontId="0" type="noConversion"/>
  <pageMargins left="0.15748031496062992" right="0.15748031496062992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0"/>
  <dimension ref="A1:IU180"/>
  <sheetViews>
    <sheetView topLeftCell="A145" zoomScale="98" zoomScaleNormal="98" workbookViewId="0">
      <selection activeCell="B101" sqref="B101"/>
    </sheetView>
  </sheetViews>
  <sheetFormatPr defaultRowHeight="12.75" customHeight="1" x14ac:dyDescent="0.2"/>
  <cols>
    <col min="1" max="1" width="22.7109375" customWidth="1"/>
    <col min="2" max="2" width="12.42578125" customWidth="1"/>
    <col min="3" max="3" width="14" customWidth="1"/>
    <col min="4" max="4" width="17.5703125" customWidth="1"/>
    <col min="5" max="5" width="26.28515625" customWidth="1"/>
    <col min="6" max="6" width="12.42578125" bestFit="1" customWidth="1"/>
    <col min="7" max="7" width="7.28515625" customWidth="1"/>
    <col min="8" max="8" width="12.85546875" customWidth="1"/>
    <col min="9" max="9" width="13.42578125" customWidth="1"/>
  </cols>
  <sheetData>
    <row r="1" spans="1:9" ht="12.75" customHeight="1" x14ac:dyDescent="0.2">
      <c r="A1" s="638" t="s">
        <v>85</v>
      </c>
      <c r="B1" s="63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3336</v>
      </c>
      <c r="E2" s="5">
        <v>971804.71</v>
      </c>
      <c r="F2" s="6">
        <v>938178.91</v>
      </c>
      <c r="G2" s="640">
        <f>E2-F2</f>
        <v>33625.79999999993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29</v>
      </c>
      <c r="E3" s="1">
        <v>17</v>
      </c>
      <c r="F3" s="1"/>
      <c r="G3" s="1"/>
      <c r="H3" s="1" t="s">
        <v>25</v>
      </c>
      <c r="I3" s="8">
        <f>F2-F180</f>
        <v>-11444.376799999969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73.150000000000006" customHeight="1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x14ac:dyDescent="0.2">
      <c r="A6" s="260"/>
      <c r="B6" s="261">
        <v>8010.63</v>
      </c>
      <c r="C6" s="33" t="s">
        <v>66</v>
      </c>
      <c r="D6" s="306"/>
      <c r="E6" s="35"/>
      <c r="F6" s="35"/>
      <c r="G6" s="35"/>
      <c r="H6" s="36"/>
      <c r="I6" s="157">
        <f t="shared" ref="I6:I34" si="0">G6*H6</f>
        <v>0</v>
      </c>
    </row>
    <row r="7" spans="1:9" ht="12.75" customHeight="1" thickBot="1" x14ac:dyDescent="0.25">
      <c r="A7" s="308"/>
      <c r="B7" s="267">
        <v>8706.4599999999991</v>
      </c>
      <c r="C7" s="71" t="s">
        <v>67</v>
      </c>
      <c r="D7" s="318"/>
      <c r="E7" s="73"/>
      <c r="F7" s="73"/>
      <c r="G7" s="73"/>
      <c r="H7" s="74"/>
      <c r="I7" s="201">
        <f t="shared" si="0"/>
        <v>0</v>
      </c>
    </row>
    <row r="8" spans="1:9" ht="12.75" customHeight="1" x14ac:dyDescent="0.2">
      <c r="A8" s="622" t="s">
        <v>525</v>
      </c>
      <c r="B8" s="625">
        <v>12134.72</v>
      </c>
      <c r="C8" s="625" t="s">
        <v>70</v>
      </c>
      <c r="D8" s="658" t="s">
        <v>611</v>
      </c>
      <c r="E8" s="37" t="s">
        <v>608</v>
      </c>
      <c r="F8" s="37" t="s">
        <v>610</v>
      </c>
      <c r="G8" s="37">
        <v>1</v>
      </c>
      <c r="H8" s="38">
        <v>815.4</v>
      </c>
      <c r="I8" s="39">
        <f t="shared" si="0"/>
        <v>815.4</v>
      </c>
    </row>
    <row r="9" spans="1:9" ht="12.75" customHeight="1" x14ac:dyDescent="0.2">
      <c r="A9" s="623"/>
      <c r="B9" s="632"/>
      <c r="C9" s="632"/>
      <c r="D9" s="660"/>
      <c r="E9" s="15" t="s">
        <v>609</v>
      </c>
      <c r="F9" s="15" t="s">
        <v>104</v>
      </c>
      <c r="G9" s="15">
        <v>0.5</v>
      </c>
      <c r="H9" s="16">
        <v>750</v>
      </c>
      <c r="I9" s="43">
        <f t="shared" si="0"/>
        <v>375</v>
      </c>
    </row>
    <row r="10" spans="1:9" ht="12.75" customHeight="1" thickBot="1" x14ac:dyDescent="0.25">
      <c r="A10" s="624"/>
      <c r="B10" s="626"/>
      <c r="C10" s="626"/>
      <c r="D10" s="659"/>
      <c r="E10" s="40" t="s">
        <v>380</v>
      </c>
      <c r="F10" s="40" t="s">
        <v>99</v>
      </c>
      <c r="G10" s="40">
        <v>10</v>
      </c>
      <c r="H10" s="41">
        <v>1.5</v>
      </c>
      <c r="I10" s="42">
        <f t="shared" si="0"/>
        <v>15</v>
      </c>
    </row>
    <row r="11" spans="1:9" ht="12.75" customHeight="1" x14ac:dyDescent="0.2">
      <c r="A11" s="622" t="s">
        <v>525</v>
      </c>
      <c r="B11" s="625">
        <v>10351.1</v>
      </c>
      <c r="C11" s="625" t="s">
        <v>72</v>
      </c>
      <c r="D11" s="627" t="s">
        <v>947</v>
      </c>
      <c r="E11" s="37" t="s">
        <v>608</v>
      </c>
      <c r="F11" s="37" t="s">
        <v>610</v>
      </c>
      <c r="G11" s="37">
        <v>8</v>
      </c>
      <c r="H11" s="38">
        <v>850</v>
      </c>
      <c r="I11" s="39">
        <f t="shared" si="0"/>
        <v>6800</v>
      </c>
    </row>
    <row r="12" spans="1:9" ht="12.75" customHeight="1" thickBot="1" x14ac:dyDescent="0.25">
      <c r="A12" s="624"/>
      <c r="B12" s="626"/>
      <c r="C12" s="626"/>
      <c r="D12" s="629"/>
      <c r="E12" s="40" t="s">
        <v>609</v>
      </c>
      <c r="F12" s="40" t="s">
        <v>104</v>
      </c>
      <c r="G12" s="40">
        <v>1</v>
      </c>
      <c r="H12" s="41">
        <v>750</v>
      </c>
      <c r="I12" s="42">
        <f t="shared" si="0"/>
        <v>750</v>
      </c>
    </row>
    <row r="13" spans="1:9" ht="12.75" customHeight="1" thickBot="1" x14ac:dyDescent="0.25">
      <c r="A13" s="313"/>
      <c r="B13" s="70">
        <v>9399.68</v>
      </c>
      <c r="C13" s="70" t="s">
        <v>73</v>
      </c>
      <c r="D13" s="316"/>
      <c r="E13" s="53"/>
      <c r="F13" s="53"/>
      <c r="G13" s="53"/>
      <c r="H13" s="153"/>
      <c r="I13" s="165">
        <f t="shared" si="0"/>
        <v>0</v>
      </c>
    </row>
    <row r="14" spans="1:9" ht="12.75" customHeight="1" x14ac:dyDescent="0.2">
      <c r="A14" s="622" t="s">
        <v>357</v>
      </c>
      <c r="B14" s="625">
        <v>11183.69</v>
      </c>
      <c r="C14" s="625" t="s">
        <v>74</v>
      </c>
      <c r="D14" s="627" t="s">
        <v>1133</v>
      </c>
      <c r="E14" s="37" t="s">
        <v>608</v>
      </c>
      <c r="F14" s="37" t="s">
        <v>610</v>
      </c>
      <c r="G14" s="37">
        <v>1</v>
      </c>
      <c r="H14" s="38">
        <v>850.5</v>
      </c>
      <c r="I14" s="39">
        <f t="shared" si="0"/>
        <v>850.5</v>
      </c>
    </row>
    <row r="15" spans="1:9" ht="12.75" customHeight="1" thickBot="1" x14ac:dyDescent="0.25">
      <c r="A15" s="624"/>
      <c r="B15" s="626"/>
      <c r="C15" s="626"/>
      <c r="D15" s="629"/>
      <c r="E15" s="534" t="s">
        <v>1132</v>
      </c>
      <c r="F15" s="534" t="s">
        <v>528</v>
      </c>
      <c r="G15" s="534">
        <v>1</v>
      </c>
      <c r="H15" s="485">
        <v>561.4</v>
      </c>
      <c r="I15" s="486">
        <f t="shared" si="0"/>
        <v>561.4</v>
      </c>
    </row>
    <row r="16" spans="1:9" ht="12.75" customHeight="1" x14ac:dyDescent="0.2">
      <c r="A16" s="622" t="s">
        <v>541</v>
      </c>
      <c r="B16" s="625">
        <v>8250.44</v>
      </c>
      <c r="C16" s="625" t="s">
        <v>75</v>
      </c>
      <c r="D16" s="627" t="s">
        <v>109</v>
      </c>
      <c r="E16" s="37" t="s">
        <v>231</v>
      </c>
      <c r="F16" s="37" t="s">
        <v>101</v>
      </c>
      <c r="G16" s="37">
        <v>1</v>
      </c>
      <c r="H16" s="38">
        <v>260</v>
      </c>
      <c r="I16" s="39">
        <f t="shared" si="0"/>
        <v>260</v>
      </c>
    </row>
    <row r="17" spans="1:9" ht="12.75" customHeight="1" thickBot="1" x14ac:dyDescent="0.25">
      <c r="A17" s="624"/>
      <c r="B17" s="632"/>
      <c r="C17" s="632"/>
      <c r="D17" s="628"/>
      <c r="E17" s="40" t="s">
        <v>1016</v>
      </c>
      <c r="F17" s="40" t="s">
        <v>445</v>
      </c>
      <c r="G17" s="40">
        <v>0.2</v>
      </c>
      <c r="H17" s="41">
        <v>300</v>
      </c>
      <c r="I17" s="42">
        <f t="shared" si="0"/>
        <v>60</v>
      </c>
    </row>
    <row r="18" spans="1:9" x14ac:dyDescent="0.2">
      <c r="A18" s="622" t="s">
        <v>126</v>
      </c>
      <c r="B18" s="632"/>
      <c r="C18" s="632"/>
      <c r="D18" s="628"/>
      <c r="E18" s="37" t="s">
        <v>123</v>
      </c>
      <c r="F18" s="37" t="s">
        <v>110</v>
      </c>
      <c r="G18" s="37">
        <v>4.16</v>
      </c>
      <c r="H18" s="38">
        <v>299.95</v>
      </c>
      <c r="I18" s="39">
        <f t="shared" si="0"/>
        <v>1247.7919999999999</v>
      </c>
    </row>
    <row r="19" spans="1:9" ht="12.75" customHeight="1" x14ac:dyDescent="0.2">
      <c r="A19" s="623"/>
      <c r="B19" s="632"/>
      <c r="C19" s="632"/>
      <c r="D19" s="628"/>
      <c r="E19" s="15" t="s">
        <v>551</v>
      </c>
      <c r="F19" s="15" t="s">
        <v>100</v>
      </c>
      <c r="G19" s="15">
        <v>0.05</v>
      </c>
      <c r="H19" s="16">
        <v>110</v>
      </c>
      <c r="I19" s="43">
        <f t="shared" si="0"/>
        <v>5.5</v>
      </c>
    </row>
    <row r="20" spans="1:9" ht="12.75" customHeight="1" x14ac:dyDescent="0.2">
      <c r="A20" s="623"/>
      <c r="B20" s="632"/>
      <c r="C20" s="632"/>
      <c r="D20" s="628"/>
      <c r="E20" s="15" t="s">
        <v>151</v>
      </c>
      <c r="F20" s="15" t="s">
        <v>100</v>
      </c>
      <c r="G20" s="15">
        <v>0.1</v>
      </c>
      <c r="H20" s="16">
        <v>80</v>
      </c>
      <c r="I20" s="43">
        <f t="shared" si="0"/>
        <v>8</v>
      </c>
    </row>
    <row r="21" spans="1:9" ht="12.75" customHeight="1" x14ac:dyDescent="0.2">
      <c r="A21" s="623"/>
      <c r="B21" s="632"/>
      <c r="C21" s="632"/>
      <c r="D21" s="628"/>
      <c r="E21" s="15" t="s">
        <v>502</v>
      </c>
      <c r="F21" s="15" t="s">
        <v>100</v>
      </c>
      <c r="G21" s="15">
        <v>0.2</v>
      </c>
      <c r="H21" s="16">
        <v>68</v>
      </c>
      <c r="I21" s="43">
        <f t="shared" si="0"/>
        <v>13.600000000000001</v>
      </c>
    </row>
    <row r="22" spans="1:9" ht="12.75" customHeight="1" x14ac:dyDescent="0.2">
      <c r="A22" s="623"/>
      <c r="B22" s="632"/>
      <c r="C22" s="632"/>
      <c r="D22" s="628"/>
      <c r="E22" s="15" t="s">
        <v>938</v>
      </c>
      <c r="F22" s="15" t="s">
        <v>100</v>
      </c>
      <c r="G22" s="15">
        <v>3</v>
      </c>
      <c r="H22" s="16">
        <v>116.75</v>
      </c>
      <c r="I22" s="43">
        <f t="shared" si="0"/>
        <v>350.25</v>
      </c>
    </row>
    <row r="23" spans="1:9" ht="12.75" customHeight="1" thickBot="1" x14ac:dyDescent="0.25">
      <c r="A23" s="624"/>
      <c r="B23" s="632"/>
      <c r="C23" s="632"/>
      <c r="D23" s="629"/>
      <c r="E23" s="40" t="s">
        <v>256</v>
      </c>
      <c r="F23" s="40" t="s">
        <v>100</v>
      </c>
      <c r="G23" s="40">
        <v>1</v>
      </c>
      <c r="H23" s="41">
        <v>103.5</v>
      </c>
      <c r="I23" s="42">
        <f t="shared" si="0"/>
        <v>103.5</v>
      </c>
    </row>
    <row r="24" spans="1:9" ht="12.75" customHeight="1" x14ac:dyDescent="0.2">
      <c r="A24" s="622" t="s">
        <v>525</v>
      </c>
      <c r="B24" s="632"/>
      <c r="C24" s="632"/>
      <c r="D24" s="627" t="s">
        <v>109</v>
      </c>
      <c r="E24" s="37" t="s">
        <v>608</v>
      </c>
      <c r="F24" s="37" t="s">
        <v>610</v>
      </c>
      <c r="G24" s="37">
        <v>3</v>
      </c>
      <c r="H24" s="38">
        <v>864.8</v>
      </c>
      <c r="I24" s="39">
        <f t="shared" si="0"/>
        <v>2594.3999999999996</v>
      </c>
    </row>
    <row r="25" spans="1:9" ht="12.75" customHeight="1" thickBot="1" x14ac:dyDescent="0.25">
      <c r="A25" s="624"/>
      <c r="B25" s="626"/>
      <c r="C25" s="626"/>
      <c r="D25" s="629"/>
      <c r="E25" s="40" t="s">
        <v>134</v>
      </c>
      <c r="F25" s="40" t="s">
        <v>104</v>
      </c>
      <c r="G25" s="40">
        <v>1</v>
      </c>
      <c r="H25" s="41">
        <v>750</v>
      </c>
      <c r="I25" s="42">
        <f t="shared" si="0"/>
        <v>750</v>
      </c>
    </row>
    <row r="26" spans="1:9" ht="30.6" customHeight="1" thickBot="1" x14ac:dyDescent="0.25">
      <c r="A26" s="32" t="s">
        <v>1353</v>
      </c>
      <c r="B26" s="33">
        <v>11601.34</v>
      </c>
      <c r="C26" s="33" t="s">
        <v>76</v>
      </c>
      <c r="D26" s="262" t="s">
        <v>111</v>
      </c>
      <c r="E26" s="35" t="s">
        <v>160</v>
      </c>
      <c r="F26" s="35" t="s">
        <v>99</v>
      </c>
      <c r="G26" s="35">
        <v>1</v>
      </c>
      <c r="H26" s="36">
        <v>160</v>
      </c>
      <c r="I26" s="157">
        <f t="shared" si="0"/>
        <v>160</v>
      </c>
    </row>
    <row r="27" spans="1:9" ht="12.75" customHeight="1" x14ac:dyDescent="0.2">
      <c r="A27" s="622" t="s">
        <v>324</v>
      </c>
      <c r="B27" s="625">
        <v>11574.41</v>
      </c>
      <c r="C27" s="674" t="s">
        <v>77</v>
      </c>
      <c r="D27" s="627"/>
      <c r="E27" s="37" t="s">
        <v>1363</v>
      </c>
      <c r="F27" s="37" t="s">
        <v>233</v>
      </c>
      <c r="G27" s="37">
        <v>4</v>
      </c>
      <c r="H27" s="38">
        <v>244</v>
      </c>
      <c r="I27" s="39">
        <f t="shared" si="0"/>
        <v>976</v>
      </c>
    </row>
    <row r="28" spans="1:9" ht="12.75" customHeight="1" thickBot="1" x14ac:dyDescent="0.25">
      <c r="A28" s="624"/>
      <c r="B28" s="626"/>
      <c r="C28" s="626"/>
      <c r="D28" s="629"/>
      <c r="E28" s="83" t="s">
        <v>1364</v>
      </c>
      <c r="F28" s="83" t="s">
        <v>233</v>
      </c>
      <c r="G28" s="83">
        <v>4</v>
      </c>
      <c r="H28" s="84">
        <v>277</v>
      </c>
      <c r="I28" s="42">
        <f t="shared" si="0"/>
        <v>1108</v>
      </c>
    </row>
    <row r="29" spans="1:9" ht="12.75" customHeight="1" x14ac:dyDescent="0.2">
      <c r="A29" s="622" t="s">
        <v>1774</v>
      </c>
      <c r="B29" s="625">
        <v>17159.68</v>
      </c>
      <c r="C29" s="625" t="s">
        <v>78</v>
      </c>
      <c r="D29" s="627" t="s">
        <v>108</v>
      </c>
      <c r="E29" s="37" t="s">
        <v>1440</v>
      </c>
      <c r="F29" s="37" t="s">
        <v>528</v>
      </c>
      <c r="G29" s="37">
        <v>1</v>
      </c>
      <c r="H29" s="38">
        <v>520</v>
      </c>
      <c r="I29" s="39">
        <f t="shared" si="0"/>
        <v>520</v>
      </c>
    </row>
    <row r="30" spans="1:9" ht="12.75" customHeight="1" x14ac:dyDescent="0.2">
      <c r="A30" s="623"/>
      <c r="B30" s="632"/>
      <c r="C30" s="632"/>
      <c r="D30" s="628"/>
      <c r="E30" s="35" t="s">
        <v>1518</v>
      </c>
      <c r="F30" s="35" t="s">
        <v>100</v>
      </c>
      <c r="G30" s="35">
        <v>0.2</v>
      </c>
      <c r="H30" s="36">
        <v>170</v>
      </c>
      <c r="I30" s="43">
        <f t="shared" si="0"/>
        <v>34</v>
      </c>
    </row>
    <row r="31" spans="1:9" ht="12.75" customHeight="1" x14ac:dyDescent="0.2">
      <c r="A31" s="623"/>
      <c r="B31" s="632"/>
      <c r="C31" s="632"/>
      <c r="D31" s="628"/>
      <c r="E31" s="35" t="s">
        <v>151</v>
      </c>
      <c r="F31" s="35" t="s">
        <v>100</v>
      </c>
      <c r="G31" s="35">
        <v>0.3</v>
      </c>
      <c r="H31" s="36">
        <v>76</v>
      </c>
      <c r="I31" s="43">
        <f t="shared" si="0"/>
        <v>22.8</v>
      </c>
    </row>
    <row r="32" spans="1:9" ht="12.75" customHeight="1" thickBot="1" x14ac:dyDescent="0.25">
      <c r="A32" s="624"/>
      <c r="B32" s="626"/>
      <c r="C32" s="626"/>
      <c r="D32" s="629"/>
      <c r="E32" s="83" t="s">
        <v>502</v>
      </c>
      <c r="F32" s="83" t="s">
        <v>100</v>
      </c>
      <c r="G32" s="83">
        <v>0.15</v>
      </c>
      <c r="H32" s="84">
        <v>80</v>
      </c>
      <c r="I32" s="42">
        <f t="shared" si="0"/>
        <v>12</v>
      </c>
    </row>
    <row r="33" spans="1:9" ht="12.75" customHeight="1" x14ac:dyDescent="0.2">
      <c r="A33" s="263"/>
      <c r="B33" s="13">
        <v>14078.77</v>
      </c>
      <c r="C33" s="13" t="s">
        <v>79</v>
      </c>
      <c r="D33" s="265"/>
      <c r="E33" s="15"/>
      <c r="F33" s="15"/>
      <c r="G33" s="15"/>
      <c r="H33" s="16"/>
      <c r="I33" s="43">
        <f t="shared" si="0"/>
        <v>0</v>
      </c>
    </row>
    <row r="34" spans="1:9" ht="12.75" customHeight="1" x14ac:dyDescent="0.2">
      <c r="A34" s="263"/>
      <c r="B34" s="13">
        <v>14227.94</v>
      </c>
      <c r="C34" s="13" t="s">
        <v>80</v>
      </c>
      <c r="D34" s="265"/>
      <c r="E34" s="15"/>
      <c r="F34" s="15"/>
      <c r="G34" s="15"/>
      <c r="H34" s="16"/>
      <c r="I34" s="43">
        <f t="shared" si="0"/>
        <v>0</v>
      </c>
    </row>
    <row r="35" spans="1:9" ht="12.75" customHeight="1" x14ac:dyDescent="0.2">
      <c r="A35" s="607"/>
      <c r="B35" s="13"/>
      <c r="C35" s="13" t="s">
        <v>87</v>
      </c>
      <c r="D35" s="265"/>
      <c r="E35" s="15"/>
      <c r="F35" s="15"/>
      <c r="G35" s="15"/>
      <c r="H35" s="16"/>
      <c r="I35" s="43">
        <v>1209.6099999999999</v>
      </c>
    </row>
    <row r="36" spans="1:9" ht="12.75" customHeight="1" thickBot="1" x14ac:dyDescent="0.25">
      <c r="A36" s="180"/>
      <c r="B36" s="197">
        <f>SUM(B6:B34)</f>
        <v>136678.85999999999</v>
      </c>
      <c r="C36" s="198"/>
      <c r="D36" s="197"/>
      <c r="E36" s="199"/>
      <c r="F36" s="198"/>
      <c r="G36" s="198"/>
      <c r="H36" s="197" t="s">
        <v>17</v>
      </c>
      <c r="I36" s="230">
        <f>SUM(I6:I35)</f>
        <v>19602.751999999997</v>
      </c>
    </row>
    <row r="37" spans="1:9" ht="81" customHeight="1" thickBot="1" x14ac:dyDescent="0.25">
      <c r="A37" s="134" t="s">
        <v>1066</v>
      </c>
      <c r="B37" s="114" t="s">
        <v>16</v>
      </c>
      <c r="C37" s="114" t="s">
        <v>5</v>
      </c>
      <c r="D37" s="114" t="s">
        <v>23</v>
      </c>
      <c r="E37" s="118" t="s">
        <v>18</v>
      </c>
      <c r="F37" s="114" t="s">
        <v>19</v>
      </c>
      <c r="G37" s="114" t="s">
        <v>10</v>
      </c>
      <c r="H37" s="114" t="s">
        <v>13</v>
      </c>
      <c r="I37" s="115" t="s">
        <v>12</v>
      </c>
    </row>
    <row r="38" spans="1:9" x14ac:dyDescent="0.2">
      <c r="A38" s="622" t="s">
        <v>329</v>
      </c>
      <c r="B38" s="625">
        <v>13526.87</v>
      </c>
      <c r="C38" s="625" t="s">
        <v>66</v>
      </c>
      <c r="D38" s="627" t="s">
        <v>330</v>
      </c>
      <c r="E38" s="37" t="s">
        <v>331</v>
      </c>
      <c r="F38" s="37" t="s">
        <v>99</v>
      </c>
      <c r="G38" s="37">
        <v>1</v>
      </c>
      <c r="H38" s="38">
        <v>8.89</v>
      </c>
      <c r="I38" s="39">
        <f t="shared" ref="I38:I80" si="1">G38*H38</f>
        <v>8.89</v>
      </c>
    </row>
    <row r="39" spans="1:9" ht="16.899999999999999" customHeight="1" thickBot="1" x14ac:dyDescent="0.25">
      <c r="A39" s="624"/>
      <c r="B39" s="626"/>
      <c r="C39" s="626"/>
      <c r="D39" s="629"/>
      <c r="E39" s="40" t="s">
        <v>332</v>
      </c>
      <c r="F39" s="40" t="s">
        <v>99</v>
      </c>
      <c r="G39" s="40">
        <v>2</v>
      </c>
      <c r="H39" s="41">
        <v>79.95</v>
      </c>
      <c r="I39" s="42">
        <f t="shared" si="1"/>
        <v>159.9</v>
      </c>
    </row>
    <row r="40" spans="1:9" ht="12.75" customHeight="1" x14ac:dyDescent="0.2">
      <c r="A40" s="622" t="s">
        <v>329</v>
      </c>
      <c r="B40" s="625">
        <v>13161.92</v>
      </c>
      <c r="C40" s="625" t="s">
        <v>67</v>
      </c>
      <c r="D40" s="627" t="s">
        <v>330</v>
      </c>
      <c r="E40" s="37" t="s">
        <v>331</v>
      </c>
      <c r="F40" s="37" t="s">
        <v>99</v>
      </c>
      <c r="G40" s="37">
        <v>4</v>
      </c>
      <c r="H40" s="38">
        <v>8.89</v>
      </c>
      <c r="I40" s="39">
        <f t="shared" si="1"/>
        <v>35.56</v>
      </c>
    </row>
    <row r="41" spans="1:9" ht="15.6" customHeight="1" thickBot="1" x14ac:dyDescent="0.25">
      <c r="A41" s="624"/>
      <c r="B41" s="632"/>
      <c r="C41" s="632"/>
      <c r="D41" s="629"/>
      <c r="E41" s="40" t="s">
        <v>337</v>
      </c>
      <c r="F41" s="40" t="s">
        <v>99</v>
      </c>
      <c r="G41" s="40">
        <v>1</v>
      </c>
      <c r="H41" s="41">
        <v>44.8</v>
      </c>
      <c r="I41" s="42">
        <f t="shared" si="1"/>
        <v>44.8</v>
      </c>
    </row>
    <row r="42" spans="1:9" x14ac:dyDescent="0.2">
      <c r="A42" s="622" t="s">
        <v>153</v>
      </c>
      <c r="B42" s="632"/>
      <c r="C42" s="632"/>
      <c r="D42" s="627" t="s">
        <v>108</v>
      </c>
      <c r="E42" s="37" t="s">
        <v>497</v>
      </c>
      <c r="F42" s="37" t="s">
        <v>99</v>
      </c>
      <c r="G42" s="37">
        <v>1</v>
      </c>
      <c r="H42" s="38">
        <v>490</v>
      </c>
      <c r="I42" s="39">
        <f t="shared" si="1"/>
        <v>490</v>
      </c>
    </row>
    <row r="43" spans="1:9" ht="12.75" customHeight="1" x14ac:dyDescent="0.2">
      <c r="A43" s="623"/>
      <c r="B43" s="632"/>
      <c r="C43" s="632"/>
      <c r="D43" s="628"/>
      <c r="E43" s="172" t="s">
        <v>498</v>
      </c>
      <c r="F43" s="172" t="s">
        <v>101</v>
      </c>
      <c r="G43" s="172">
        <v>3</v>
      </c>
      <c r="H43" s="296">
        <v>70.56</v>
      </c>
      <c r="I43" s="43">
        <f t="shared" si="1"/>
        <v>211.68</v>
      </c>
    </row>
    <row r="44" spans="1:9" ht="12.75" customHeight="1" x14ac:dyDescent="0.2">
      <c r="A44" s="623"/>
      <c r="B44" s="632"/>
      <c r="C44" s="632"/>
      <c r="D44" s="628"/>
      <c r="E44" s="172" t="s">
        <v>499</v>
      </c>
      <c r="F44" s="172" t="s">
        <v>101</v>
      </c>
      <c r="G44" s="172">
        <v>3</v>
      </c>
      <c r="H44" s="296">
        <v>50.37</v>
      </c>
      <c r="I44" s="43">
        <f t="shared" si="1"/>
        <v>151.10999999999999</v>
      </c>
    </row>
    <row r="45" spans="1:9" ht="12.75" customHeight="1" x14ac:dyDescent="0.2">
      <c r="A45" s="623"/>
      <c r="B45" s="632"/>
      <c r="C45" s="632"/>
      <c r="D45" s="628"/>
      <c r="E45" s="172" t="s">
        <v>450</v>
      </c>
      <c r="F45" s="172" t="s">
        <v>100</v>
      </c>
      <c r="G45" s="172">
        <v>1</v>
      </c>
      <c r="H45" s="296">
        <v>125.48</v>
      </c>
      <c r="I45" s="43">
        <f t="shared" si="1"/>
        <v>125.48</v>
      </c>
    </row>
    <row r="46" spans="1:9" ht="12.75" customHeight="1" x14ac:dyDescent="0.2">
      <c r="A46" s="623"/>
      <c r="B46" s="632"/>
      <c r="C46" s="632"/>
      <c r="D46" s="628"/>
      <c r="E46" s="15" t="s">
        <v>134</v>
      </c>
      <c r="F46" s="15" t="s">
        <v>104</v>
      </c>
      <c r="G46" s="15">
        <v>1</v>
      </c>
      <c r="H46" s="16">
        <v>75</v>
      </c>
      <c r="I46" s="43">
        <f t="shared" si="1"/>
        <v>75</v>
      </c>
    </row>
    <row r="47" spans="1:9" ht="13.5" thickBot="1" x14ac:dyDescent="0.25">
      <c r="A47" s="624"/>
      <c r="B47" s="626"/>
      <c r="C47" s="626"/>
      <c r="D47" s="629"/>
      <c r="E47" s="40" t="s">
        <v>133</v>
      </c>
      <c r="F47" s="40" t="s">
        <v>99</v>
      </c>
      <c r="G47" s="40">
        <v>1</v>
      </c>
      <c r="H47" s="41">
        <v>373.09</v>
      </c>
      <c r="I47" s="42">
        <f t="shared" si="1"/>
        <v>373.09</v>
      </c>
    </row>
    <row r="48" spans="1:9" ht="26.25" thickBot="1" x14ac:dyDescent="0.25">
      <c r="A48" s="46" t="s">
        <v>329</v>
      </c>
      <c r="B48" s="625">
        <v>12989.2889</v>
      </c>
      <c r="C48" s="625" t="s">
        <v>70</v>
      </c>
      <c r="D48" s="47" t="s">
        <v>330</v>
      </c>
      <c r="E48" s="47" t="s">
        <v>331</v>
      </c>
      <c r="F48" s="47" t="s">
        <v>99</v>
      </c>
      <c r="G48" s="47">
        <v>4</v>
      </c>
      <c r="H48" s="48">
        <v>17</v>
      </c>
      <c r="I48" s="49">
        <f t="shared" si="1"/>
        <v>68</v>
      </c>
    </row>
    <row r="49" spans="1:9" ht="12.75" customHeight="1" x14ac:dyDescent="0.2">
      <c r="A49" s="622" t="s">
        <v>153</v>
      </c>
      <c r="B49" s="632"/>
      <c r="C49" s="632"/>
      <c r="D49" s="627" t="s">
        <v>692</v>
      </c>
      <c r="E49" s="37" t="s">
        <v>693</v>
      </c>
      <c r="F49" s="37" t="s">
        <v>101</v>
      </c>
      <c r="G49" s="37">
        <v>3</v>
      </c>
      <c r="H49" s="38">
        <v>16.43</v>
      </c>
      <c r="I49" s="39">
        <f t="shared" si="1"/>
        <v>49.29</v>
      </c>
    </row>
    <row r="50" spans="1:9" x14ac:dyDescent="0.2">
      <c r="A50" s="623"/>
      <c r="B50" s="632"/>
      <c r="C50" s="632"/>
      <c r="D50" s="628"/>
      <c r="E50" s="172" t="s">
        <v>694</v>
      </c>
      <c r="F50" s="172" t="s">
        <v>99</v>
      </c>
      <c r="G50" s="172">
        <v>2</v>
      </c>
      <c r="H50" s="16">
        <v>60</v>
      </c>
      <c r="I50" s="43">
        <f t="shared" si="1"/>
        <v>120</v>
      </c>
    </row>
    <row r="51" spans="1:9" x14ac:dyDescent="0.2">
      <c r="A51" s="623"/>
      <c r="B51" s="632"/>
      <c r="C51" s="632"/>
      <c r="D51" s="628"/>
      <c r="E51" s="15" t="s">
        <v>129</v>
      </c>
      <c r="F51" s="15" t="s">
        <v>99</v>
      </c>
      <c r="G51" s="15">
        <v>1</v>
      </c>
      <c r="H51" s="16">
        <v>7.7</v>
      </c>
      <c r="I51" s="43">
        <f t="shared" si="1"/>
        <v>7.7</v>
      </c>
    </row>
    <row r="52" spans="1:9" x14ac:dyDescent="0.2">
      <c r="A52" s="623"/>
      <c r="B52" s="632"/>
      <c r="C52" s="632"/>
      <c r="D52" s="628"/>
      <c r="E52" s="15" t="s">
        <v>133</v>
      </c>
      <c r="F52" s="15" t="s">
        <v>99</v>
      </c>
      <c r="G52" s="15">
        <v>1</v>
      </c>
      <c r="H52" s="16">
        <v>373.09</v>
      </c>
      <c r="I52" s="43">
        <f t="shared" si="1"/>
        <v>373.09</v>
      </c>
    </row>
    <row r="53" spans="1:9" ht="12.75" customHeight="1" x14ac:dyDescent="0.2">
      <c r="A53" s="623"/>
      <c r="B53" s="632"/>
      <c r="C53" s="632"/>
      <c r="D53" s="628"/>
      <c r="E53" s="15" t="s">
        <v>695</v>
      </c>
      <c r="F53" s="15" t="s">
        <v>99</v>
      </c>
      <c r="G53" s="15">
        <v>1</v>
      </c>
      <c r="H53" s="16">
        <v>65</v>
      </c>
      <c r="I53" s="43">
        <f t="shared" si="1"/>
        <v>65</v>
      </c>
    </row>
    <row r="54" spans="1:9" x14ac:dyDescent="0.2">
      <c r="A54" s="623"/>
      <c r="B54" s="632"/>
      <c r="C54" s="632"/>
      <c r="D54" s="628"/>
      <c r="E54" s="15" t="s">
        <v>133</v>
      </c>
      <c r="F54" s="15" t="s">
        <v>99</v>
      </c>
      <c r="G54" s="15">
        <v>1</v>
      </c>
      <c r="H54" s="16">
        <v>117.24</v>
      </c>
      <c r="I54" s="43">
        <f t="shared" si="1"/>
        <v>117.24</v>
      </c>
    </row>
    <row r="55" spans="1:9" ht="12.75" customHeight="1" thickBot="1" x14ac:dyDescent="0.25">
      <c r="A55" s="624"/>
      <c r="B55" s="626"/>
      <c r="C55" s="626"/>
      <c r="D55" s="629"/>
      <c r="E55" s="40" t="s">
        <v>696</v>
      </c>
      <c r="F55" s="40" t="s">
        <v>99</v>
      </c>
      <c r="G55" s="40">
        <v>1</v>
      </c>
      <c r="H55" s="41">
        <v>56</v>
      </c>
      <c r="I55" s="42">
        <f t="shared" si="1"/>
        <v>56</v>
      </c>
    </row>
    <row r="56" spans="1:9" ht="26.25" thickBot="1" x14ac:dyDescent="0.25">
      <c r="A56" s="46" t="s">
        <v>329</v>
      </c>
      <c r="B56" s="491">
        <v>17325.259999999998</v>
      </c>
      <c r="C56" s="85" t="s">
        <v>72</v>
      </c>
      <c r="D56" s="452" t="s">
        <v>330</v>
      </c>
      <c r="E56" s="47" t="s">
        <v>331</v>
      </c>
      <c r="F56" s="47" t="s">
        <v>99</v>
      </c>
      <c r="G56" s="47">
        <v>1</v>
      </c>
      <c r="H56" s="48">
        <v>17</v>
      </c>
      <c r="I56" s="49">
        <f t="shared" si="1"/>
        <v>17</v>
      </c>
    </row>
    <row r="57" spans="1:9" ht="26.25" thickBot="1" x14ac:dyDescent="0.25">
      <c r="A57" s="79" t="s">
        <v>329</v>
      </c>
      <c r="B57" s="314">
        <v>17022.830000000002</v>
      </c>
      <c r="C57" s="70" t="s">
        <v>73</v>
      </c>
      <c r="D57" s="53" t="s">
        <v>330</v>
      </c>
      <c r="E57" s="53" t="s">
        <v>331</v>
      </c>
      <c r="F57" s="53" t="s">
        <v>99</v>
      </c>
      <c r="G57" s="53">
        <v>1</v>
      </c>
      <c r="H57" s="153">
        <v>8.6999999999999993</v>
      </c>
      <c r="I57" s="201">
        <f t="shared" si="1"/>
        <v>8.6999999999999993</v>
      </c>
    </row>
    <row r="58" spans="1:9" ht="12.75" customHeight="1" x14ac:dyDescent="0.2">
      <c r="A58" s="622" t="s">
        <v>329</v>
      </c>
      <c r="B58" s="625">
        <v>14721.75</v>
      </c>
      <c r="C58" s="625" t="s">
        <v>74</v>
      </c>
      <c r="D58" s="627" t="s">
        <v>330</v>
      </c>
      <c r="E58" s="37" t="s">
        <v>331</v>
      </c>
      <c r="F58" s="37" t="s">
        <v>99</v>
      </c>
      <c r="G58" s="37">
        <v>32</v>
      </c>
      <c r="H58" s="38">
        <v>8.6999999999999993</v>
      </c>
      <c r="I58" s="39">
        <f t="shared" si="1"/>
        <v>278.39999999999998</v>
      </c>
    </row>
    <row r="59" spans="1:9" ht="12.75" customHeight="1" x14ac:dyDescent="0.2">
      <c r="A59" s="623"/>
      <c r="B59" s="632"/>
      <c r="C59" s="632"/>
      <c r="D59" s="628"/>
      <c r="E59" s="15" t="s">
        <v>842</v>
      </c>
      <c r="F59" s="15" t="s">
        <v>99</v>
      </c>
      <c r="G59" s="15">
        <v>7</v>
      </c>
      <c r="H59" s="16">
        <v>27</v>
      </c>
      <c r="I59" s="43">
        <f t="shared" si="1"/>
        <v>189</v>
      </c>
    </row>
    <row r="60" spans="1:9" ht="12.75" customHeight="1" x14ac:dyDescent="0.2">
      <c r="A60" s="623"/>
      <c r="B60" s="632"/>
      <c r="C60" s="632"/>
      <c r="D60" s="628"/>
      <c r="E60" s="15" t="s">
        <v>342</v>
      </c>
      <c r="F60" s="15" t="s">
        <v>99</v>
      </c>
      <c r="G60" s="15">
        <v>1</v>
      </c>
      <c r="H60" s="16">
        <v>151.75</v>
      </c>
      <c r="I60" s="43">
        <f t="shared" si="1"/>
        <v>151.75</v>
      </c>
    </row>
    <row r="61" spans="1:9" ht="12.75" customHeight="1" thickBot="1" x14ac:dyDescent="0.25">
      <c r="A61" s="624"/>
      <c r="B61" s="626"/>
      <c r="C61" s="626"/>
      <c r="D61" s="629"/>
      <c r="E61" s="40" t="s">
        <v>341</v>
      </c>
      <c r="F61" s="40" t="s">
        <v>99</v>
      </c>
      <c r="G61" s="40">
        <v>1</v>
      </c>
      <c r="H61" s="41">
        <v>1256.8499999999999</v>
      </c>
      <c r="I61" s="42">
        <f t="shared" si="1"/>
        <v>1256.8499999999999</v>
      </c>
    </row>
    <row r="62" spans="1:9" ht="26.25" thickBot="1" x14ac:dyDescent="0.25">
      <c r="A62" s="46" t="s">
        <v>329</v>
      </c>
      <c r="B62" s="625">
        <v>15617.64</v>
      </c>
      <c r="C62" s="625" t="s">
        <v>75</v>
      </c>
      <c r="D62" s="55" t="s">
        <v>330</v>
      </c>
      <c r="E62" s="47" t="s">
        <v>331</v>
      </c>
      <c r="F62" s="47" t="s">
        <v>99</v>
      </c>
      <c r="G62" s="47">
        <v>5</v>
      </c>
      <c r="H62" s="48">
        <v>8.6999999999999993</v>
      </c>
      <c r="I62" s="49">
        <f t="shared" si="1"/>
        <v>43.5</v>
      </c>
    </row>
    <row r="63" spans="1:9" ht="12.75" customHeight="1" x14ac:dyDescent="0.2">
      <c r="A63" s="622" t="s">
        <v>1116</v>
      </c>
      <c r="B63" s="632"/>
      <c r="C63" s="632"/>
      <c r="D63" s="633" t="s">
        <v>114</v>
      </c>
      <c r="E63" s="37" t="s">
        <v>1194</v>
      </c>
      <c r="F63" s="37" t="s">
        <v>99</v>
      </c>
      <c r="G63" s="37">
        <v>1</v>
      </c>
      <c r="H63" s="38">
        <v>120</v>
      </c>
      <c r="I63" s="39">
        <f t="shared" si="1"/>
        <v>120</v>
      </c>
    </row>
    <row r="64" spans="1:9" ht="12.75" customHeight="1" x14ac:dyDescent="0.2">
      <c r="A64" s="623"/>
      <c r="B64" s="632"/>
      <c r="C64" s="632"/>
      <c r="D64" s="634"/>
      <c r="E64" s="35" t="s">
        <v>1321</v>
      </c>
      <c r="F64" s="35" t="s">
        <v>99</v>
      </c>
      <c r="G64" s="35">
        <v>1</v>
      </c>
      <c r="H64" s="36">
        <v>230</v>
      </c>
      <c r="I64" s="157">
        <f t="shared" si="1"/>
        <v>230</v>
      </c>
    </row>
    <row r="65" spans="1:9" ht="12.75" customHeight="1" x14ac:dyDescent="0.2">
      <c r="A65" s="623"/>
      <c r="B65" s="632"/>
      <c r="C65" s="632"/>
      <c r="D65" s="634"/>
      <c r="E65" s="35" t="s">
        <v>139</v>
      </c>
      <c r="F65" s="35" t="s">
        <v>99</v>
      </c>
      <c r="G65" s="35">
        <v>1</v>
      </c>
      <c r="H65" s="36">
        <v>105.64</v>
      </c>
      <c r="I65" s="157">
        <f t="shared" si="1"/>
        <v>105.64</v>
      </c>
    </row>
    <row r="66" spans="1:9" ht="12.75" customHeight="1" x14ac:dyDescent="0.2">
      <c r="A66" s="623"/>
      <c r="B66" s="632"/>
      <c r="C66" s="632"/>
      <c r="D66" s="634"/>
      <c r="E66" s="35" t="s">
        <v>299</v>
      </c>
      <c r="F66" s="35" t="s">
        <v>99</v>
      </c>
      <c r="G66" s="35">
        <v>1</v>
      </c>
      <c r="H66" s="36">
        <v>157</v>
      </c>
      <c r="I66" s="157">
        <f t="shared" si="1"/>
        <v>157</v>
      </c>
    </row>
    <row r="67" spans="1:9" ht="12.75" customHeight="1" thickBot="1" x14ac:dyDescent="0.25">
      <c r="A67" s="624"/>
      <c r="B67" s="626"/>
      <c r="C67" s="626"/>
      <c r="D67" s="635"/>
      <c r="E67" s="83" t="s">
        <v>223</v>
      </c>
      <c r="F67" s="83" t="s">
        <v>99</v>
      </c>
      <c r="G67" s="83">
        <v>1</v>
      </c>
      <c r="H67" s="84">
        <v>290</v>
      </c>
      <c r="I67" s="200">
        <f t="shared" si="1"/>
        <v>290</v>
      </c>
    </row>
    <row r="68" spans="1:9" ht="26.25" thickBot="1" x14ac:dyDescent="0.25">
      <c r="A68" s="46" t="s">
        <v>329</v>
      </c>
      <c r="B68" s="85">
        <v>17644.77</v>
      </c>
      <c r="C68" s="85" t="s">
        <v>76</v>
      </c>
      <c r="D68" s="554" t="s">
        <v>330</v>
      </c>
      <c r="E68" s="378" t="s">
        <v>331</v>
      </c>
      <c r="F68" s="378" t="s">
        <v>99</v>
      </c>
      <c r="G68" s="378">
        <v>2</v>
      </c>
      <c r="H68" s="379">
        <v>7.53</v>
      </c>
      <c r="I68" s="310">
        <f t="shared" si="1"/>
        <v>15.06</v>
      </c>
    </row>
    <row r="69" spans="1:9" ht="26.25" thickBot="1" x14ac:dyDescent="0.25">
      <c r="A69" s="46" t="s">
        <v>329</v>
      </c>
      <c r="B69" s="85">
        <v>18240.150000000001</v>
      </c>
      <c r="C69" s="85" t="s">
        <v>77</v>
      </c>
      <c r="D69" s="55" t="s">
        <v>330</v>
      </c>
      <c r="E69" s="47" t="s">
        <v>331</v>
      </c>
      <c r="F69" s="47" t="s">
        <v>99</v>
      </c>
      <c r="G69" s="47">
        <v>2</v>
      </c>
      <c r="H69" s="48">
        <v>7.53</v>
      </c>
      <c r="I69" s="49">
        <f t="shared" si="1"/>
        <v>15.06</v>
      </c>
    </row>
    <row r="70" spans="1:9" ht="26.25" thickBot="1" x14ac:dyDescent="0.25">
      <c r="A70" s="46" t="s">
        <v>329</v>
      </c>
      <c r="B70" s="625">
        <v>22738.98</v>
      </c>
      <c r="C70" s="625" t="s">
        <v>78</v>
      </c>
      <c r="D70" s="47" t="s">
        <v>330</v>
      </c>
      <c r="E70" s="47" t="s">
        <v>331</v>
      </c>
      <c r="F70" s="47" t="s">
        <v>99</v>
      </c>
      <c r="G70" s="47">
        <v>1</v>
      </c>
      <c r="H70" s="48">
        <v>7.53</v>
      </c>
      <c r="I70" s="310">
        <f t="shared" si="1"/>
        <v>7.53</v>
      </c>
    </row>
    <row r="71" spans="1:9" ht="12.75" customHeight="1" x14ac:dyDescent="0.2">
      <c r="A71" s="622" t="s">
        <v>107</v>
      </c>
      <c r="B71" s="632"/>
      <c r="C71" s="632"/>
      <c r="D71" s="633" t="s">
        <v>1787</v>
      </c>
      <c r="E71" s="37" t="s">
        <v>122</v>
      </c>
      <c r="F71" s="37" t="s">
        <v>99</v>
      </c>
      <c r="G71" s="37">
        <v>1</v>
      </c>
      <c r="H71" s="38">
        <v>173.33</v>
      </c>
      <c r="I71" s="39">
        <f t="shared" si="1"/>
        <v>173.33</v>
      </c>
    </row>
    <row r="72" spans="1:9" ht="12.75" customHeight="1" x14ac:dyDescent="0.2">
      <c r="A72" s="623"/>
      <c r="B72" s="632"/>
      <c r="C72" s="632"/>
      <c r="D72" s="634"/>
      <c r="E72" s="35" t="s">
        <v>118</v>
      </c>
      <c r="F72" s="35" t="s">
        <v>99</v>
      </c>
      <c r="G72" s="35">
        <v>1</v>
      </c>
      <c r="H72" s="36">
        <v>98.8</v>
      </c>
      <c r="I72" s="157">
        <f t="shared" si="1"/>
        <v>98.8</v>
      </c>
    </row>
    <row r="73" spans="1:9" ht="12.75" customHeight="1" x14ac:dyDescent="0.2">
      <c r="A73" s="623"/>
      <c r="B73" s="632"/>
      <c r="C73" s="632"/>
      <c r="D73" s="634"/>
      <c r="E73" s="35" t="s">
        <v>299</v>
      </c>
      <c r="F73" s="35" t="s">
        <v>99</v>
      </c>
      <c r="G73" s="35">
        <v>1</v>
      </c>
      <c r="H73" s="36">
        <v>157</v>
      </c>
      <c r="I73" s="157">
        <f t="shared" si="1"/>
        <v>157</v>
      </c>
    </row>
    <row r="74" spans="1:9" ht="12.75" customHeight="1" thickBot="1" x14ac:dyDescent="0.25">
      <c r="A74" s="624"/>
      <c r="B74" s="626"/>
      <c r="C74" s="626"/>
      <c r="D74" s="635"/>
      <c r="E74" s="83" t="s">
        <v>1788</v>
      </c>
      <c r="F74" s="83" t="s">
        <v>99</v>
      </c>
      <c r="G74" s="83">
        <v>2</v>
      </c>
      <c r="H74" s="84">
        <v>100</v>
      </c>
      <c r="I74" s="200">
        <f t="shared" si="1"/>
        <v>200</v>
      </c>
    </row>
    <row r="75" spans="1:9" ht="26.25" thickBot="1" x14ac:dyDescent="0.25">
      <c r="A75" s="46" t="s">
        <v>329</v>
      </c>
      <c r="B75" s="85">
        <v>21012.560000000001</v>
      </c>
      <c r="C75" s="85" t="s">
        <v>79</v>
      </c>
      <c r="D75" s="47" t="s">
        <v>330</v>
      </c>
      <c r="E75" s="47" t="s">
        <v>331</v>
      </c>
      <c r="F75" s="47" t="s">
        <v>99</v>
      </c>
      <c r="G75" s="47">
        <v>8</v>
      </c>
      <c r="H75" s="48">
        <v>7.53</v>
      </c>
      <c r="I75" s="49">
        <f t="shared" si="1"/>
        <v>60.24</v>
      </c>
    </row>
    <row r="76" spans="1:9" ht="12.75" customHeight="1" x14ac:dyDescent="0.2">
      <c r="A76" s="622" t="s">
        <v>329</v>
      </c>
      <c r="B76" s="625">
        <v>22419.360000000001</v>
      </c>
      <c r="C76" s="625" t="s">
        <v>80</v>
      </c>
      <c r="D76" s="625" t="s">
        <v>330</v>
      </c>
      <c r="E76" s="37" t="s">
        <v>331</v>
      </c>
      <c r="F76" s="37" t="s">
        <v>99</v>
      </c>
      <c r="G76" s="37">
        <v>4</v>
      </c>
      <c r="H76" s="38">
        <v>17</v>
      </c>
      <c r="I76" s="39">
        <f t="shared" si="1"/>
        <v>68</v>
      </c>
    </row>
    <row r="77" spans="1:9" ht="12.75" customHeight="1" thickBot="1" x14ac:dyDescent="0.25">
      <c r="A77" s="624"/>
      <c r="B77" s="632"/>
      <c r="C77" s="632"/>
      <c r="D77" s="626"/>
      <c r="E77" s="83" t="s">
        <v>1722</v>
      </c>
      <c r="F77" s="83" t="s">
        <v>99</v>
      </c>
      <c r="G77" s="83">
        <v>1</v>
      </c>
      <c r="H77" s="84">
        <v>102.45</v>
      </c>
      <c r="I77" s="200">
        <f t="shared" si="1"/>
        <v>102.45</v>
      </c>
    </row>
    <row r="78" spans="1:9" ht="12.75" customHeight="1" x14ac:dyDescent="0.2">
      <c r="A78" s="622" t="s">
        <v>107</v>
      </c>
      <c r="B78" s="632"/>
      <c r="C78" s="632"/>
      <c r="D78" s="633" t="s">
        <v>114</v>
      </c>
      <c r="E78" s="37" t="s">
        <v>364</v>
      </c>
      <c r="F78" s="37" t="s">
        <v>101</v>
      </c>
      <c r="G78" s="37">
        <v>4</v>
      </c>
      <c r="H78" s="38">
        <v>263.36</v>
      </c>
      <c r="I78" s="39">
        <f t="shared" si="1"/>
        <v>1053.44</v>
      </c>
    </row>
    <row r="79" spans="1:9" ht="12.75" customHeight="1" x14ac:dyDescent="0.2">
      <c r="A79" s="623"/>
      <c r="B79" s="632"/>
      <c r="C79" s="632"/>
      <c r="D79" s="634"/>
      <c r="E79" s="35" t="s">
        <v>816</v>
      </c>
      <c r="F79" s="35" t="s">
        <v>99</v>
      </c>
      <c r="G79" s="35">
        <v>1</v>
      </c>
      <c r="H79" s="36">
        <v>290</v>
      </c>
      <c r="I79" s="157">
        <f t="shared" si="1"/>
        <v>290</v>
      </c>
    </row>
    <row r="80" spans="1:9" ht="12.75" customHeight="1" thickBot="1" x14ac:dyDescent="0.25">
      <c r="A80" s="624"/>
      <c r="B80" s="626"/>
      <c r="C80" s="626"/>
      <c r="D80" s="635"/>
      <c r="E80" s="83" t="s">
        <v>1074</v>
      </c>
      <c r="F80" s="83" t="s">
        <v>99</v>
      </c>
      <c r="G80" s="83">
        <v>1</v>
      </c>
      <c r="H80" s="84">
        <v>33</v>
      </c>
      <c r="I80" s="200">
        <f t="shared" si="1"/>
        <v>33</v>
      </c>
    </row>
    <row r="81" spans="1:9" ht="12.75" customHeight="1" thickBot="1" x14ac:dyDescent="0.25">
      <c r="A81" s="180"/>
      <c r="B81" s="70"/>
      <c r="C81" s="70" t="s">
        <v>87</v>
      </c>
      <c r="D81" s="523"/>
      <c r="E81" s="53"/>
      <c r="F81" s="53"/>
      <c r="G81" s="53"/>
      <c r="H81" s="153"/>
      <c r="I81" s="165">
        <v>1648.39</v>
      </c>
    </row>
    <row r="82" spans="1:9" ht="12.75" customHeight="1" thickBot="1" x14ac:dyDescent="0.25">
      <c r="A82" s="46"/>
      <c r="B82" s="76">
        <f>SUM(B38:B80)</f>
        <v>206421.37890000001</v>
      </c>
      <c r="C82" s="75"/>
      <c r="D82" s="76"/>
      <c r="E82" s="77"/>
      <c r="F82" s="75"/>
      <c r="G82" s="75"/>
      <c r="H82" s="76" t="s">
        <v>17</v>
      </c>
      <c r="I82" s="78">
        <f>SUM(I38:I81)</f>
        <v>9301.9699999999993</v>
      </c>
    </row>
    <row r="83" spans="1:9" ht="72.599999999999994" customHeight="1" thickBot="1" x14ac:dyDescent="0.25">
      <c r="A83" s="134" t="s">
        <v>144</v>
      </c>
      <c r="B83" s="114" t="s">
        <v>16</v>
      </c>
      <c r="C83" s="114" t="s">
        <v>5</v>
      </c>
      <c r="D83" s="114" t="s">
        <v>23</v>
      </c>
      <c r="E83" s="118" t="s">
        <v>18</v>
      </c>
      <c r="F83" s="114" t="s">
        <v>19</v>
      </c>
      <c r="G83" s="114" t="s">
        <v>10</v>
      </c>
      <c r="H83" s="114" t="s">
        <v>13</v>
      </c>
      <c r="I83" s="115" t="s">
        <v>12</v>
      </c>
    </row>
    <row r="84" spans="1:9" ht="12.75" customHeight="1" x14ac:dyDescent="0.2">
      <c r="A84" s="221"/>
      <c r="B84" s="186">
        <v>6963.5949000000001</v>
      </c>
      <c r="C84" s="186" t="s">
        <v>66</v>
      </c>
      <c r="D84" s="417"/>
      <c r="E84" s="68"/>
      <c r="F84" s="68"/>
      <c r="G84" s="68"/>
      <c r="H84" s="69"/>
      <c r="I84" s="235"/>
    </row>
    <row r="85" spans="1:9" ht="12.75" customHeight="1" thickBot="1" x14ac:dyDescent="0.25">
      <c r="A85" s="221"/>
      <c r="B85" s="147">
        <v>6707.86</v>
      </c>
      <c r="C85" s="147" t="s">
        <v>67</v>
      </c>
      <c r="D85" s="148"/>
      <c r="E85" s="149"/>
      <c r="F85" s="149"/>
      <c r="G85" s="149"/>
      <c r="H85" s="150"/>
      <c r="I85" s="236"/>
    </row>
    <row r="86" spans="1:9" ht="12.75" customHeight="1" thickBot="1" x14ac:dyDescent="0.25">
      <c r="A86" s="221"/>
      <c r="B86" s="106">
        <v>6830.3289999999997</v>
      </c>
      <c r="C86" s="85" t="s">
        <v>70</v>
      </c>
      <c r="D86" s="86"/>
      <c r="E86" s="47"/>
      <c r="F86" s="47"/>
      <c r="G86" s="47"/>
      <c r="H86" s="48"/>
      <c r="I86" s="49"/>
    </row>
    <row r="87" spans="1:9" ht="12.75" customHeight="1" thickBot="1" x14ac:dyDescent="0.25">
      <c r="A87" s="221"/>
      <c r="B87" s="106">
        <v>3889.7</v>
      </c>
      <c r="C87" s="85" t="s">
        <v>72</v>
      </c>
      <c r="D87" s="86"/>
      <c r="E87" s="47"/>
      <c r="F87" s="47"/>
      <c r="G87" s="47"/>
      <c r="H87" s="48"/>
      <c r="I87" s="49"/>
    </row>
    <row r="88" spans="1:9" ht="12.75" customHeight="1" thickBot="1" x14ac:dyDescent="0.25">
      <c r="A88" s="221"/>
      <c r="B88" s="106">
        <v>7295.05</v>
      </c>
      <c r="C88" s="85" t="s">
        <v>73</v>
      </c>
      <c r="D88" s="86"/>
      <c r="E88" s="47"/>
      <c r="F88" s="47"/>
      <c r="G88" s="47"/>
      <c r="H88" s="48"/>
      <c r="I88" s="49"/>
    </row>
    <row r="89" spans="1:9" ht="12.75" customHeight="1" thickBot="1" x14ac:dyDescent="0.25">
      <c r="A89" s="221"/>
      <c r="B89" s="106">
        <v>6927.83</v>
      </c>
      <c r="C89" s="85" t="s">
        <v>74</v>
      </c>
      <c r="D89" s="86"/>
      <c r="E89" s="47"/>
      <c r="F89" s="47"/>
      <c r="G89" s="47"/>
      <c r="H89" s="48"/>
      <c r="I89" s="49"/>
    </row>
    <row r="90" spans="1:9" ht="12.75" customHeight="1" thickBot="1" x14ac:dyDescent="0.25">
      <c r="A90" s="221"/>
      <c r="B90" s="106">
        <v>4404.8599999999997</v>
      </c>
      <c r="C90" s="85" t="s">
        <v>75</v>
      </c>
      <c r="D90" s="55"/>
      <c r="E90" s="47"/>
      <c r="F90" s="47"/>
      <c r="G90" s="47"/>
      <c r="H90" s="48"/>
      <c r="I90" s="49"/>
    </row>
    <row r="91" spans="1:9" ht="12.75" customHeight="1" thickBot="1" x14ac:dyDescent="0.25">
      <c r="A91" s="221"/>
      <c r="B91" s="106">
        <v>5928.26</v>
      </c>
      <c r="C91" s="85" t="s">
        <v>76</v>
      </c>
      <c r="D91" s="86"/>
      <c r="E91" s="47"/>
      <c r="F91" s="47"/>
      <c r="G91" s="47"/>
      <c r="H91" s="48"/>
      <c r="I91" s="49"/>
    </row>
    <row r="92" spans="1:9" ht="12.75" customHeight="1" thickBot="1" x14ac:dyDescent="0.25">
      <c r="A92" s="221"/>
      <c r="B92" s="106">
        <v>8176.28</v>
      </c>
      <c r="C92" s="85" t="s">
        <v>77</v>
      </c>
      <c r="D92" s="86"/>
      <c r="E92" s="47"/>
      <c r="F92" s="47"/>
      <c r="G92" s="47"/>
      <c r="H92" s="48"/>
      <c r="I92" s="49"/>
    </row>
    <row r="93" spans="1:9" ht="12.75" customHeight="1" thickBot="1" x14ac:dyDescent="0.25">
      <c r="A93" s="221"/>
      <c r="B93" s="106">
        <v>8841.0400000000009</v>
      </c>
      <c r="C93" s="85" t="s">
        <v>78</v>
      </c>
      <c r="D93" s="86"/>
      <c r="E93" s="47"/>
      <c r="F93" s="47"/>
      <c r="G93" s="47"/>
      <c r="H93" s="48"/>
      <c r="I93" s="49"/>
    </row>
    <row r="94" spans="1:9" ht="12.75" customHeight="1" thickBot="1" x14ac:dyDescent="0.25">
      <c r="A94" s="221"/>
      <c r="B94" s="106">
        <v>8336.0300000000007</v>
      </c>
      <c r="C94" s="85" t="s">
        <v>79</v>
      </c>
      <c r="D94" s="86"/>
      <c r="E94" s="47"/>
      <c r="F94" s="47"/>
      <c r="G94" s="47"/>
      <c r="H94" s="48"/>
      <c r="I94" s="49"/>
    </row>
    <row r="95" spans="1:9" ht="12.75" customHeight="1" thickBot="1" x14ac:dyDescent="0.25">
      <c r="A95" s="219"/>
      <c r="B95" s="161">
        <v>8835.3700000000008</v>
      </c>
      <c r="C95" s="154" t="s">
        <v>80</v>
      </c>
      <c r="D95" s="162"/>
      <c r="E95" s="82"/>
      <c r="F95" s="82"/>
      <c r="G95" s="82"/>
      <c r="H95" s="155"/>
      <c r="I95" s="49"/>
    </row>
    <row r="96" spans="1:9" ht="12.75" customHeight="1" thickBot="1" x14ac:dyDescent="0.25">
      <c r="A96" s="228"/>
      <c r="B96" s="460">
        <f>SUM(B84:B95)</f>
        <v>83136.203899999993</v>
      </c>
      <c r="C96" s="458" t="s">
        <v>87</v>
      </c>
      <c r="D96" s="162"/>
      <c r="E96" s="82"/>
      <c r="F96" s="82"/>
      <c r="G96" s="82"/>
      <c r="H96" s="155"/>
      <c r="I96" s="49"/>
    </row>
    <row r="97" spans="1:9" ht="12.75" customHeight="1" thickBot="1" x14ac:dyDescent="0.25">
      <c r="A97" s="655" t="s">
        <v>106</v>
      </c>
      <c r="B97" s="106">
        <v>1312.97</v>
      </c>
      <c r="C97" s="85" t="s">
        <v>74</v>
      </c>
      <c r="D97" s="86"/>
      <c r="E97" s="47"/>
      <c r="F97" s="47"/>
      <c r="G97" s="47"/>
      <c r="H97" s="48"/>
      <c r="I97" s="49"/>
    </row>
    <row r="98" spans="1:9" ht="12.75" customHeight="1" thickBot="1" x14ac:dyDescent="0.25">
      <c r="A98" s="656"/>
      <c r="B98" s="106">
        <v>554.91999999999996</v>
      </c>
      <c r="C98" s="85" t="s">
        <v>75</v>
      </c>
      <c r="D98" s="86"/>
      <c r="E98" s="47"/>
      <c r="F98" s="47"/>
      <c r="G98" s="47"/>
      <c r="H98" s="48"/>
      <c r="I98" s="49"/>
    </row>
    <row r="99" spans="1:9" ht="12.75" customHeight="1" thickBot="1" x14ac:dyDescent="0.25">
      <c r="A99" s="657"/>
      <c r="B99" s="106">
        <v>690.35</v>
      </c>
      <c r="C99" s="85" t="s">
        <v>76</v>
      </c>
      <c r="D99" s="86"/>
      <c r="E99" s="47"/>
      <c r="F99" s="47"/>
      <c r="G99" s="47"/>
      <c r="H99" s="48"/>
      <c r="I99" s="49"/>
    </row>
    <row r="100" spans="1:9" ht="12.75" customHeight="1" thickBot="1" x14ac:dyDescent="0.25">
      <c r="A100" s="526"/>
      <c r="B100" s="454">
        <f>SUM(B97:B99)</f>
        <v>2558.2399999999998</v>
      </c>
      <c r="C100" s="458" t="s">
        <v>87</v>
      </c>
      <c r="D100" s="86"/>
      <c r="E100" s="47"/>
      <c r="F100" s="47"/>
      <c r="G100" s="47"/>
      <c r="H100" s="48"/>
      <c r="I100" s="49">
        <v>952</v>
      </c>
    </row>
    <row r="101" spans="1:9" ht="12.75" customHeight="1" thickBot="1" x14ac:dyDescent="0.25">
      <c r="A101" s="180"/>
      <c r="B101" s="197">
        <f>B96+B100</f>
        <v>85694.443899999998</v>
      </c>
      <c r="C101" s="198"/>
      <c r="D101" s="197"/>
      <c r="E101" s="199"/>
      <c r="F101" s="198"/>
      <c r="G101" s="198"/>
      <c r="H101" s="197" t="s">
        <v>17</v>
      </c>
      <c r="I101" s="230">
        <f>SUM(I84:I100)</f>
        <v>952</v>
      </c>
    </row>
    <row r="102" spans="1:9" ht="83.45" customHeight="1" thickBot="1" x14ac:dyDescent="0.25">
      <c r="A102" s="134" t="s">
        <v>145</v>
      </c>
      <c r="B102" s="114" t="s">
        <v>16</v>
      </c>
      <c r="C102" s="114" t="s">
        <v>5</v>
      </c>
      <c r="D102" s="114" t="s">
        <v>23</v>
      </c>
      <c r="E102" s="118" t="s">
        <v>18</v>
      </c>
      <c r="F102" s="114" t="s">
        <v>19</v>
      </c>
      <c r="G102" s="114" t="s">
        <v>10</v>
      </c>
      <c r="H102" s="114" t="s">
        <v>13</v>
      </c>
      <c r="I102" s="115" t="s">
        <v>12</v>
      </c>
    </row>
    <row r="103" spans="1:9" ht="12.75" customHeight="1" thickBot="1" x14ac:dyDescent="0.25">
      <c r="A103" s="227"/>
      <c r="B103" s="106">
        <v>8728.8700000000008</v>
      </c>
      <c r="C103" s="33" t="s">
        <v>66</v>
      </c>
      <c r="D103" s="86"/>
      <c r="E103" s="47"/>
      <c r="F103" s="47"/>
      <c r="G103" s="47"/>
      <c r="H103" s="48"/>
      <c r="I103" s="49"/>
    </row>
    <row r="104" spans="1:9" ht="12.75" customHeight="1" thickBot="1" x14ac:dyDescent="0.25">
      <c r="A104" s="227"/>
      <c r="B104" s="106">
        <v>8947.27</v>
      </c>
      <c r="C104" s="13" t="s">
        <v>67</v>
      </c>
      <c r="D104" s="86"/>
      <c r="E104" s="47"/>
      <c r="F104" s="47"/>
      <c r="G104" s="47"/>
      <c r="H104" s="48"/>
      <c r="I104" s="49"/>
    </row>
    <row r="105" spans="1:9" ht="12.75" customHeight="1" thickBot="1" x14ac:dyDescent="0.25">
      <c r="A105" s="227"/>
      <c r="B105" s="106">
        <v>9397.1133000000009</v>
      </c>
      <c r="C105" s="33" t="s">
        <v>70</v>
      </c>
      <c r="D105" s="86"/>
      <c r="E105" s="47"/>
      <c r="F105" s="47"/>
      <c r="G105" s="47"/>
      <c r="H105" s="48"/>
      <c r="I105" s="49"/>
    </row>
    <row r="106" spans="1:9" ht="12.75" customHeight="1" thickBot="1" x14ac:dyDescent="0.25">
      <c r="A106" s="227"/>
      <c r="B106" s="106">
        <v>8944.11</v>
      </c>
      <c r="C106" s="13" t="s">
        <v>72</v>
      </c>
      <c r="D106" s="86"/>
      <c r="E106" s="47"/>
      <c r="F106" s="47"/>
      <c r="G106" s="47"/>
      <c r="H106" s="48"/>
      <c r="I106" s="49"/>
    </row>
    <row r="107" spans="1:9" ht="12.75" customHeight="1" thickBot="1" x14ac:dyDescent="0.25">
      <c r="A107" s="227"/>
      <c r="B107" s="106">
        <v>9113.31</v>
      </c>
      <c r="C107" s="33" t="s">
        <v>73</v>
      </c>
      <c r="D107" s="86"/>
      <c r="E107" s="47"/>
      <c r="F107" s="47"/>
      <c r="G107" s="47"/>
      <c r="H107" s="48"/>
      <c r="I107" s="49"/>
    </row>
    <row r="108" spans="1:9" ht="12.75" customHeight="1" thickBot="1" x14ac:dyDescent="0.25">
      <c r="A108" s="227"/>
      <c r="B108" s="106">
        <v>10487.45</v>
      </c>
      <c r="C108" s="13" t="s">
        <v>74</v>
      </c>
      <c r="D108" s="86"/>
      <c r="E108" s="47"/>
      <c r="F108" s="47"/>
      <c r="G108" s="47"/>
      <c r="H108" s="48"/>
      <c r="I108" s="49"/>
    </row>
    <row r="109" spans="1:9" ht="12.75" customHeight="1" thickBot="1" x14ac:dyDescent="0.25">
      <c r="A109" s="227"/>
      <c r="B109" s="106">
        <v>5309.11</v>
      </c>
      <c r="C109" s="33" t="s">
        <v>75</v>
      </c>
      <c r="D109" s="86"/>
      <c r="E109" s="47"/>
      <c r="F109" s="47"/>
      <c r="G109" s="47"/>
      <c r="H109" s="48"/>
      <c r="I109" s="49"/>
    </row>
    <row r="110" spans="1:9" ht="12.75" customHeight="1" thickBot="1" x14ac:dyDescent="0.25">
      <c r="A110" s="227"/>
      <c r="B110" s="106">
        <v>6551.57</v>
      </c>
      <c r="C110" s="13" t="s">
        <v>76</v>
      </c>
      <c r="D110" s="86"/>
      <c r="E110" s="47"/>
      <c r="F110" s="47"/>
      <c r="G110" s="47"/>
      <c r="H110" s="48"/>
      <c r="I110" s="49"/>
    </row>
    <row r="111" spans="1:9" ht="12.75" customHeight="1" thickBot="1" x14ac:dyDescent="0.25">
      <c r="A111" s="227"/>
      <c r="B111" s="106">
        <v>6648.04</v>
      </c>
      <c r="C111" s="33" t="s">
        <v>77</v>
      </c>
      <c r="D111" s="86"/>
      <c r="E111" s="47"/>
      <c r="F111" s="47"/>
      <c r="G111" s="47"/>
      <c r="H111" s="48"/>
      <c r="I111" s="49"/>
    </row>
    <row r="112" spans="1:9" ht="12.75" customHeight="1" thickBot="1" x14ac:dyDescent="0.25">
      <c r="A112" s="227"/>
      <c r="B112" s="106">
        <v>7117.21</v>
      </c>
      <c r="C112" s="13" t="s">
        <v>78</v>
      </c>
      <c r="D112" s="86"/>
      <c r="E112" s="47"/>
      <c r="F112" s="47"/>
      <c r="G112" s="47"/>
      <c r="H112" s="48"/>
      <c r="I112" s="49"/>
    </row>
    <row r="113" spans="1:9" ht="12.75" customHeight="1" thickBot="1" x14ac:dyDescent="0.25">
      <c r="A113" s="227"/>
      <c r="B113" s="106">
        <v>6838.85</v>
      </c>
      <c r="C113" s="13" t="s">
        <v>79</v>
      </c>
      <c r="D113" s="86"/>
      <c r="E113" s="47"/>
      <c r="F113" s="47"/>
      <c r="G113" s="47"/>
      <c r="H113" s="48"/>
      <c r="I113" s="49"/>
    </row>
    <row r="114" spans="1:9" ht="12.75" customHeight="1" thickBot="1" x14ac:dyDescent="0.25">
      <c r="A114" s="227"/>
      <c r="B114" s="106">
        <v>6921.59</v>
      </c>
      <c r="C114" s="13" t="s">
        <v>80</v>
      </c>
      <c r="D114" s="86"/>
      <c r="E114" s="47"/>
      <c r="F114" s="47"/>
      <c r="G114" s="47"/>
      <c r="H114" s="48"/>
      <c r="I114" s="49"/>
    </row>
    <row r="115" spans="1:9" ht="12.75" customHeight="1" thickBot="1" x14ac:dyDescent="0.25">
      <c r="A115" s="227"/>
      <c r="B115" s="106"/>
      <c r="C115" s="85" t="s">
        <v>87</v>
      </c>
      <c r="D115" s="86"/>
      <c r="E115" s="47"/>
      <c r="F115" s="47"/>
      <c r="G115" s="47"/>
      <c r="H115" s="48"/>
      <c r="I115" s="49">
        <v>1227.1600000000001</v>
      </c>
    </row>
    <row r="116" spans="1:9" ht="13.5" thickBot="1" x14ac:dyDescent="0.25">
      <c r="A116" s="180"/>
      <c r="B116" s="197">
        <f>SUM(B103:B115)</f>
        <v>95004.493300000002</v>
      </c>
      <c r="C116" s="198"/>
      <c r="D116" s="197"/>
      <c r="E116" s="199"/>
      <c r="F116" s="198"/>
      <c r="G116" s="198"/>
      <c r="H116" s="197" t="s">
        <v>17</v>
      </c>
      <c r="I116" s="230">
        <f>SUM(I103:I115)</f>
        <v>1227.1600000000001</v>
      </c>
    </row>
    <row r="117" spans="1:9" ht="32.450000000000003" customHeight="1" thickBot="1" x14ac:dyDescent="0.25">
      <c r="A117" s="46" t="s">
        <v>8</v>
      </c>
      <c r="B117" s="114" t="s">
        <v>16</v>
      </c>
      <c r="C117" s="114" t="s">
        <v>5</v>
      </c>
      <c r="D117" s="114" t="s">
        <v>23</v>
      </c>
      <c r="E117" s="118" t="s">
        <v>18</v>
      </c>
      <c r="F117" s="114" t="s">
        <v>19</v>
      </c>
      <c r="G117" s="114" t="s">
        <v>10</v>
      </c>
      <c r="H117" s="114" t="s">
        <v>13</v>
      </c>
      <c r="I117" s="115" t="s">
        <v>12</v>
      </c>
    </row>
    <row r="118" spans="1:9" ht="12.75" customHeight="1" x14ac:dyDescent="0.2">
      <c r="A118" s="623" t="s">
        <v>82</v>
      </c>
      <c r="B118" s="33"/>
      <c r="C118" s="33" t="s">
        <v>66</v>
      </c>
      <c r="D118" s="34"/>
      <c r="E118" s="35"/>
      <c r="F118" s="35" t="s">
        <v>83</v>
      </c>
      <c r="G118" s="35">
        <v>160.28</v>
      </c>
      <c r="H118" s="16">
        <v>4.8099999999999996</v>
      </c>
      <c r="I118" s="157">
        <f>G118*H118</f>
        <v>770.94679999999994</v>
      </c>
    </row>
    <row r="119" spans="1:9" ht="12.75" customHeight="1" x14ac:dyDescent="0.2">
      <c r="A119" s="623"/>
      <c r="B119" s="13"/>
      <c r="C119" s="13" t="s">
        <v>67</v>
      </c>
      <c r="D119" s="14"/>
      <c r="E119" s="15"/>
      <c r="F119" s="15" t="s">
        <v>83</v>
      </c>
      <c r="G119" s="15">
        <v>117.29</v>
      </c>
      <c r="H119" s="16">
        <v>4.8099999999999996</v>
      </c>
      <c r="I119" s="43">
        <f>G119*H119</f>
        <v>564.16489999999999</v>
      </c>
    </row>
    <row r="120" spans="1:9" x14ac:dyDescent="0.2">
      <c r="A120" s="623"/>
      <c r="B120" s="13"/>
      <c r="C120" s="13" t="s">
        <v>70</v>
      </c>
      <c r="D120" s="14"/>
      <c r="E120" s="15"/>
      <c r="F120" s="15" t="s">
        <v>83</v>
      </c>
      <c r="G120" s="15">
        <v>616.29</v>
      </c>
      <c r="H120" s="16">
        <v>4.8099999999999996</v>
      </c>
      <c r="I120" s="43">
        <f>G120*H120</f>
        <v>2964.3548999999994</v>
      </c>
    </row>
    <row r="121" spans="1:9" ht="12.75" customHeight="1" x14ac:dyDescent="0.2">
      <c r="A121" s="623"/>
      <c r="B121" s="13"/>
      <c r="C121" s="13" t="s">
        <v>72</v>
      </c>
      <c r="D121" s="14"/>
      <c r="E121" s="15"/>
      <c r="F121" s="15" t="s">
        <v>83</v>
      </c>
      <c r="G121" s="15">
        <v>143.46</v>
      </c>
      <c r="H121" s="16">
        <v>4.8099999999999996</v>
      </c>
      <c r="I121" s="43">
        <f t="shared" ref="I121:I127" si="2">G121*H121</f>
        <v>690.04259999999999</v>
      </c>
    </row>
    <row r="122" spans="1:9" x14ac:dyDescent="0.2">
      <c r="A122" s="623"/>
      <c r="B122" s="13"/>
      <c r="C122" s="13" t="s">
        <v>73</v>
      </c>
      <c r="D122" s="14"/>
      <c r="E122" s="15"/>
      <c r="F122" s="15" t="s">
        <v>83</v>
      </c>
      <c r="G122" s="15">
        <v>442.05</v>
      </c>
      <c r="H122" s="16">
        <v>4.8099999999999996</v>
      </c>
      <c r="I122" s="43">
        <f t="shared" si="2"/>
        <v>2126.2604999999999</v>
      </c>
    </row>
    <row r="123" spans="1:9" ht="12.75" customHeight="1" x14ac:dyDescent="0.2">
      <c r="A123" s="623"/>
      <c r="B123" s="13"/>
      <c r="C123" s="13" t="s">
        <v>74</v>
      </c>
      <c r="D123" s="14"/>
      <c r="E123" s="15"/>
      <c r="F123" s="15" t="s">
        <v>83</v>
      </c>
      <c r="G123" s="15">
        <v>81.34</v>
      </c>
      <c r="H123" s="16">
        <v>4.8099999999999996</v>
      </c>
      <c r="I123" s="43">
        <f t="shared" si="2"/>
        <v>391.24539999999996</v>
      </c>
    </row>
    <row r="124" spans="1:9" ht="12.75" customHeight="1" x14ac:dyDescent="0.2">
      <c r="A124" s="623"/>
      <c r="B124" s="13"/>
      <c r="C124" s="13" t="s">
        <v>75</v>
      </c>
      <c r="D124" s="14"/>
      <c r="E124" s="15"/>
      <c r="F124" s="15" t="s">
        <v>83</v>
      </c>
      <c r="G124" s="15">
        <v>318.31</v>
      </c>
      <c r="H124" s="16">
        <v>5.04</v>
      </c>
      <c r="I124" s="43">
        <f t="shared" si="2"/>
        <v>1604.2824000000001</v>
      </c>
    </row>
    <row r="125" spans="1:9" ht="12.75" customHeight="1" x14ac:dyDescent="0.2">
      <c r="A125" s="623"/>
      <c r="B125" s="13"/>
      <c r="C125" s="13" t="s">
        <v>76</v>
      </c>
      <c r="D125" s="14"/>
      <c r="E125" s="15"/>
      <c r="F125" s="15" t="s">
        <v>83</v>
      </c>
      <c r="G125" s="15">
        <v>356.02</v>
      </c>
      <c r="H125" s="16">
        <v>5.04</v>
      </c>
      <c r="I125" s="43">
        <f t="shared" si="2"/>
        <v>1794.3407999999999</v>
      </c>
    </row>
    <row r="126" spans="1:9" ht="12.75" customHeight="1" x14ac:dyDescent="0.2">
      <c r="A126" s="623"/>
      <c r="B126" s="13"/>
      <c r="C126" s="13" t="s">
        <v>77</v>
      </c>
      <c r="D126" s="14"/>
      <c r="E126" s="15"/>
      <c r="F126" s="15" t="s">
        <v>83</v>
      </c>
      <c r="G126" s="15">
        <v>410.22</v>
      </c>
      <c r="H126" s="16">
        <v>5.04</v>
      </c>
      <c r="I126" s="43">
        <f t="shared" si="2"/>
        <v>2067.5088000000001</v>
      </c>
    </row>
    <row r="127" spans="1:9" ht="12.75" customHeight="1" x14ac:dyDescent="0.2">
      <c r="A127" s="623"/>
      <c r="B127" s="13"/>
      <c r="C127" s="13" t="s">
        <v>78</v>
      </c>
      <c r="D127" s="14"/>
      <c r="E127" s="15"/>
      <c r="F127" s="15" t="s">
        <v>83</v>
      </c>
      <c r="G127" s="15">
        <v>192.16</v>
      </c>
      <c r="H127" s="16">
        <v>5.04</v>
      </c>
      <c r="I127" s="43">
        <f t="shared" si="2"/>
        <v>968.4864</v>
      </c>
    </row>
    <row r="128" spans="1:9" ht="12.75" customHeight="1" x14ac:dyDescent="0.2">
      <c r="A128" s="623"/>
      <c r="B128" s="13"/>
      <c r="C128" s="13" t="s">
        <v>79</v>
      </c>
      <c r="D128" s="14"/>
      <c r="E128" s="15"/>
      <c r="F128" s="15" t="s">
        <v>83</v>
      </c>
      <c r="G128" s="15">
        <v>117.93</v>
      </c>
      <c r="H128" s="16">
        <v>5.04</v>
      </c>
      <c r="I128" s="43">
        <f>G128*H128</f>
        <v>594.36720000000003</v>
      </c>
    </row>
    <row r="129" spans="1:255" ht="12.75" customHeight="1" x14ac:dyDescent="0.2">
      <c r="A129" s="623"/>
      <c r="B129" s="13"/>
      <c r="C129" s="13" t="s">
        <v>80</v>
      </c>
      <c r="D129" s="14"/>
      <c r="E129" s="15"/>
      <c r="F129" s="15" t="s">
        <v>83</v>
      </c>
      <c r="G129" s="15">
        <v>577.70000000000005</v>
      </c>
      <c r="H129" s="16">
        <v>5.04</v>
      </c>
      <c r="I129" s="43">
        <f>G129*H129</f>
        <v>2911.6080000000002</v>
      </c>
    </row>
    <row r="130" spans="1:255" ht="12.75" customHeight="1" x14ac:dyDescent="0.2">
      <c r="A130" s="623"/>
      <c r="B130" s="71"/>
      <c r="C130" s="412" t="s">
        <v>87</v>
      </c>
      <c r="D130" s="72"/>
      <c r="E130" s="73"/>
      <c r="F130" s="15" t="s">
        <v>83</v>
      </c>
      <c r="G130" s="73">
        <f>SUM(G118:G129)</f>
        <v>3533.05</v>
      </c>
      <c r="H130" s="74"/>
      <c r="I130" s="241">
        <f>SUM(I118:I129)</f>
        <v>17447.608699999997</v>
      </c>
    </row>
    <row r="131" spans="1:255" ht="30" customHeight="1" x14ac:dyDescent="0.2">
      <c r="A131" s="652" t="s">
        <v>2272</v>
      </c>
      <c r="B131" s="71"/>
      <c r="C131" s="13" t="s">
        <v>2273</v>
      </c>
      <c r="D131" s="72"/>
      <c r="E131" s="73"/>
      <c r="F131" s="15"/>
      <c r="G131" s="327"/>
      <c r="H131" s="74"/>
      <c r="I131" s="598">
        <v>305.64</v>
      </c>
    </row>
    <row r="132" spans="1:255" ht="33" customHeight="1" x14ac:dyDescent="0.2">
      <c r="A132" s="653"/>
      <c r="B132" s="71"/>
      <c r="C132" s="13" t="s">
        <v>2274</v>
      </c>
      <c r="D132" s="72"/>
      <c r="E132" s="73"/>
      <c r="F132" s="15"/>
      <c r="G132" s="327"/>
      <c r="H132" s="74"/>
      <c r="I132" s="598">
        <v>311.63</v>
      </c>
    </row>
    <row r="133" spans="1:255" ht="34.9" customHeight="1" x14ac:dyDescent="0.2">
      <c r="A133" s="654"/>
      <c r="B133" s="412"/>
      <c r="C133" s="244" t="s">
        <v>87</v>
      </c>
      <c r="D133" s="72"/>
      <c r="E133" s="73"/>
      <c r="F133" s="15"/>
      <c r="G133" s="327"/>
      <c r="H133" s="74"/>
      <c r="I133" s="241">
        <f>SUM(I131:I132)</f>
        <v>617.27</v>
      </c>
    </row>
    <row r="134" spans="1:255" ht="24.6" customHeight="1" x14ac:dyDescent="0.2">
      <c r="A134" s="652" t="s">
        <v>2271</v>
      </c>
      <c r="B134" s="71"/>
      <c r="C134" s="33" t="s">
        <v>2273</v>
      </c>
      <c r="D134" s="72"/>
      <c r="E134" s="73"/>
      <c r="F134" s="15"/>
      <c r="G134" s="327"/>
      <c r="H134" s="74"/>
      <c r="I134" s="598">
        <v>1731.18</v>
      </c>
    </row>
    <row r="135" spans="1:255" ht="25.15" customHeight="1" x14ac:dyDescent="0.2">
      <c r="A135" s="653"/>
      <c r="B135" s="71"/>
      <c r="C135" s="71" t="s">
        <v>2274</v>
      </c>
      <c r="D135" s="72"/>
      <c r="E135" s="73"/>
      <c r="F135" s="15"/>
      <c r="G135" s="327"/>
      <c r="H135" s="74"/>
      <c r="I135" s="598">
        <v>1868.96</v>
      </c>
    </row>
    <row r="136" spans="1:255" ht="32.450000000000003" customHeight="1" x14ac:dyDescent="0.2">
      <c r="A136" s="654"/>
      <c r="B136" s="71"/>
      <c r="C136" s="244" t="s">
        <v>87</v>
      </c>
      <c r="D136" s="72"/>
      <c r="E136" s="73"/>
      <c r="F136" s="15"/>
      <c r="G136" s="327"/>
      <c r="H136" s="74"/>
      <c r="I136" s="241">
        <f>SUM(I134:I135)</f>
        <v>3600.1400000000003</v>
      </c>
    </row>
    <row r="137" spans="1:255" ht="25.5" x14ac:dyDescent="0.2">
      <c r="A137" s="221" t="s">
        <v>2270</v>
      </c>
      <c r="B137" s="13"/>
      <c r="C137" s="244" t="s">
        <v>87</v>
      </c>
      <c r="D137" s="72"/>
      <c r="E137" s="73"/>
      <c r="F137" s="73"/>
      <c r="G137" s="73"/>
      <c r="H137" s="74"/>
      <c r="I137" s="241">
        <v>152850.35999999999</v>
      </c>
    </row>
    <row r="138" spans="1:255" ht="12.75" customHeight="1" x14ac:dyDescent="0.2">
      <c r="A138" s="11" t="s">
        <v>84</v>
      </c>
      <c r="B138" s="13"/>
      <c r="C138" s="244" t="s">
        <v>87</v>
      </c>
      <c r="D138" s="72"/>
      <c r="E138" s="73"/>
      <c r="F138" s="73"/>
      <c r="G138" s="73"/>
      <c r="H138" s="74"/>
      <c r="I138" s="241">
        <v>11357.08</v>
      </c>
    </row>
    <row r="139" spans="1:255" ht="12.75" customHeight="1" x14ac:dyDescent="0.2">
      <c r="A139" s="11" t="s">
        <v>86</v>
      </c>
      <c r="B139" s="13"/>
      <c r="C139" s="244" t="s">
        <v>87</v>
      </c>
      <c r="D139" s="72"/>
      <c r="E139" s="73"/>
      <c r="F139" s="73"/>
      <c r="G139" s="73"/>
      <c r="H139" s="74"/>
      <c r="I139" s="241">
        <v>10368.290000000001</v>
      </c>
    </row>
    <row r="140" spans="1:255" ht="12.75" customHeight="1" x14ac:dyDescent="0.2">
      <c r="A140" s="240" t="s">
        <v>88</v>
      </c>
      <c r="B140" s="13"/>
      <c r="C140" s="244" t="s">
        <v>87</v>
      </c>
      <c r="D140" s="72"/>
      <c r="E140" s="73"/>
      <c r="F140" s="73"/>
      <c r="G140" s="73"/>
      <c r="H140" s="74"/>
      <c r="I140" s="241">
        <v>7606.08</v>
      </c>
    </row>
    <row r="141" spans="1:255" ht="12.75" customHeight="1" thickBot="1" x14ac:dyDescent="0.25">
      <c r="A141" s="219"/>
      <c r="B141" s="109"/>
      <c r="C141" s="109"/>
      <c r="D141" s="108"/>
      <c r="E141" s="110"/>
      <c r="F141" s="109"/>
      <c r="G141" s="109"/>
      <c r="H141" s="108" t="s">
        <v>17</v>
      </c>
      <c r="I141" s="232">
        <f>I130+I133+I136+I137+I138+I139+I140</f>
        <v>203846.82869999995</v>
      </c>
    </row>
    <row r="142" spans="1:255" s="45" customFormat="1" ht="83.25" customHeight="1" thickBot="1" x14ac:dyDescent="0.25">
      <c r="A142" s="117" t="s">
        <v>95</v>
      </c>
      <c r="B142" s="114" t="s">
        <v>16</v>
      </c>
      <c r="C142" s="114" t="s">
        <v>5</v>
      </c>
      <c r="D142" s="114" t="s">
        <v>23</v>
      </c>
      <c r="E142" s="118" t="s">
        <v>18</v>
      </c>
      <c r="F142" s="114" t="s">
        <v>19</v>
      </c>
      <c r="G142" s="114" t="s">
        <v>10</v>
      </c>
      <c r="H142" s="114" t="s">
        <v>13</v>
      </c>
      <c r="I142" s="115" t="s">
        <v>12</v>
      </c>
      <c r="J142" s="56"/>
      <c r="K142" s="56"/>
      <c r="L142" s="56"/>
      <c r="M142" s="56"/>
      <c r="N142" s="56"/>
      <c r="O142" s="56"/>
      <c r="P142" s="56"/>
      <c r="Q142" s="56"/>
      <c r="R142" s="56"/>
      <c r="T142" s="56"/>
      <c r="U142" s="56"/>
      <c r="V142" s="56"/>
      <c r="W142" s="56"/>
      <c r="X142" s="56"/>
      <c r="Y142" s="56"/>
      <c r="Z142" s="56"/>
      <c r="AA142" s="56"/>
      <c r="AB142" s="56"/>
      <c r="AD142" s="56"/>
      <c r="AE142" s="56"/>
      <c r="AF142" s="56"/>
      <c r="AG142" s="56"/>
      <c r="AH142" s="56"/>
      <c r="AI142" s="56"/>
      <c r="AJ142" s="56"/>
      <c r="AK142" s="56"/>
      <c r="AL142" s="56"/>
      <c r="AN142" s="56"/>
      <c r="AO142" s="56"/>
      <c r="AP142" s="56"/>
      <c r="AQ142" s="56"/>
      <c r="AR142" s="56"/>
      <c r="AS142" s="56"/>
      <c r="AT142" s="56"/>
      <c r="AU142" s="56"/>
      <c r="AV142" s="56"/>
      <c r="AX142" s="56"/>
      <c r="AY142" s="56"/>
      <c r="AZ142" s="56"/>
      <c r="BA142" s="56"/>
      <c r="BB142" s="56"/>
      <c r="BC142" s="56"/>
      <c r="BD142" s="56"/>
      <c r="BE142" s="56"/>
      <c r="BF142" s="56"/>
      <c r="BH142" s="56"/>
      <c r="BI142" s="56"/>
      <c r="BJ142" s="56"/>
      <c r="BK142" s="56"/>
      <c r="BL142" s="56"/>
      <c r="BM142" s="56"/>
      <c r="BN142" s="56"/>
      <c r="BO142" s="56"/>
      <c r="BP142" s="56"/>
      <c r="BR142" s="56"/>
      <c r="BS142" s="56"/>
      <c r="BT142" s="56"/>
      <c r="BU142" s="56"/>
      <c r="BV142" s="56"/>
      <c r="BW142" s="56"/>
      <c r="BX142" s="56"/>
      <c r="BY142" s="56"/>
      <c r="BZ142" s="56"/>
      <c r="CB142" s="56"/>
      <c r="CC142" s="56"/>
      <c r="CD142" s="56"/>
      <c r="CE142" s="56"/>
      <c r="CF142" s="56"/>
      <c r="CG142" s="56"/>
      <c r="CH142" s="56"/>
      <c r="CI142" s="56"/>
      <c r="CJ142" s="56"/>
      <c r="CL142" s="56"/>
      <c r="CM142" s="56"/>
      <c r="CN142" s="56"/>
      <c r="CO142" s="56"/>
      <c r="CP142" s="56"/>
      <c r="CQ142" s="56"/>
      <c r="CR142" s="56"/>
      <c r="CS142" s="56"/>
      <c r="CT142" s="56"/>
      <c r="CV142" s="56"/>
      <c r="CW142" s="56"/>
      <c r="CX142" s="56"/>
      <c r="CY142" s="56"/>
      <c r="CZ142" s="56"/>
      <c r="DA142" s="56"/>
      <c r="DB142" s="56"/>
      <c r="DC142" s="56"/>
      <c r="DD142" s="56"/>
      <c r="DF142" s="56"/>
      <c r="DG142" s="56"/>
      <c r="DH142" s="56"/>
      <c r="DI142" s="56"/>
      <c r="DJ142" s="56"/>
      <c r="DK142" s="56"/>
      <c r="DL142" s="56"/>
      <c r="DM142" s="56"/>
      <c r="DN142" s="56"/>
      <c r="DP142" s="56"/>
      <c r="DQ142" s="56"/>
      <c r="DR142" s="56"/>
      <c r="DS142" s="56"/>
      <c r="DT142" s="56"/>
      <c r="DU142" s="56"/>
      <c r="DV142" s="56"/>
      <c r="DW142" s="56"/>
      <c r="DX142" s="56"/>
      <c r="DZ142" s="56"/>
      <c r="EA142" s="56"/>
      <c r="EB142" s="56"/>
      <c r="EC142" s="56"/>
      <c r="ED142" s="56"/>
      <c r="EE142" s="56"/>
      <c r="EF142" s="56"/>
      <c r="EG142" s="56"/>
      <c r="EH142" s="56"/>
      <c r="EJ142" s="56"/>
      <c r="EK142" s="56"/>
      <c r="EL142" s="56"/>
      <c r="EM142" s="56"/>
      <c r="EN142" s="56"/>
      <c r="EO142" s="56"/>
      <c r="EP142" s="56"/>
      <c r="EQ142" s="56"/>
      <c r="ER142" s="56"/>
      <c r="ET142" s="56"/>
      <c r="EU142" s="56"/>
      <c r="EV142" s="56"/>
      <c r="EW142" s="56"/>
      <c r="EX142" s="56"/>
      <c r="EY142" s="56"/>
      <c r="EZ142" s="56"/>
      <c r="FA142" s="56"/>
      <c r="FB142" s="56"/>
      <c r="FD142" s="56"/>
      <c r="FE142" s="56"/>
      <c r="FF142" s="56"/>
      <c r="FG142" s="56"/>
      <c r="FH142" s="56"/>
      <c r="FI142" s="56"/>
      <c r="FJ142" s="56"/>
      <c r="FK142" s="56"/>
      <c r="FL142" s="56"/>
      <c r="FN142" s="56"/>
      <c r="FO142" s="56"/>
      <c r="FP142" s="56"/>
      <c r="FQ142" s="56"/>
      <c r="FR142" s="56"/>
      <c r="FS142" s="56"/>
      <c r="FT142" s="56"/>
      <c r="FU142" s="56"/>
      <c r="FV142" s="56"/>
      <c r="FX142" s="56"/>
      <c r="FY142" s="56"/>
      <c r="FZ142" s="56"/>
      <c r="GA142" s="56"/>
      <c r="GB142" s="56"/>
      <c r="GC142" s="56"/>
      <c r="GD142" s="56"/>
      <c r="GE142" s="56"/>
      <c r="GF142" s="56"/>
      <c r="GH142" s="56"/>
      <c r="GI142" s="56"/>
      <c r="GJ142" s="56"/>
      <c r="GK142" s="56"/>
      <c r="GL142" s="56"/>
      <c r="GM142" s="56"/>
      <c r="GN142" s="56"/>
      <c r="GO142" s="56"/>
      <c r="GP142" s="56"/>
      <c r="GR142" s="56"/>
      <c r="GS142" s="56"/>
      <c r="GT142" s="56"/>
      <c r="GU142" s="56"/>
      <c r="GV142" s="56"/>
      <c r="GW142" s="56"/>
      <c r="GX142" s="56"/>
      <c r="GY142" s="56"/>
      <c r="GZ142" s="56"/>
      <c r="HB142" s="56"/>
      <c r="HC142" s="56"/>
      <c r="HD142" s="56"/>
      <c r="HE142" s="56"/>
      <c r="HF142" s="56"/>
      <c r="HG142" s="56"/>
      <c r="HH142" s="56"/>
      <c r="HI142" s="56"/>
      <c r="HJ142" s="56"/>
      <c r="HL142" s="56"/>
      <c r="HM142" s="56"/>
      <c r="HN142" s="56"/>
      <c r="HO142" s="56"/>
      <c r="HP142" s="56"/>
      <c r="HQ142" s="56"/>
      <c r="HR142" s="56"/>
      <c r="HS142" s="56"/>
      <c r="HT142" s="56"/>
      <c r="HV142" s="56"/>
      <c r="HW142" s="56"/>
      <c r="HX142" s="56"/>
      <c r="HY142" s="56"/>
      <c r="HZ142" s="56"/>
      <c r="IA142" s="56"/>
      <c r="IB142" s="56"/>
      <c r="IC142" s="56"/>
      <c r="ID142" s="56"/>
      <c r="IF142" s="56"/>
      <c r="IG142" s="56"/>
      <c r="IH142" s="56"/>
      <c r="II142" s="56"/>
      <c r="IJ142" s="56"/>
      <c r="IK142" s="56"/>
      <c r="IL142" s="56"/>
      <c r="IM142" s="56"/>
      <c r="IN142" s="56"/>
      <c r="IP142" s="56"/>
      <c r="IQ142" s="56"/>
      <c r="IR142" s="56"/>
      <c r="IS142" s="56"/>
      <c r="IT142" s="56"/>
      <c r="IU142" s="56"/>
    </row>
    <row r="143" spans="1:255" ht="12.75" customHeight="1" thickBot="1" x14ac:dyDescent="0.25">
      <c r="A143" s="227"/>
      <c r="B143" s="104">
        <v>3703.97</v>
      </c>
      <c r="C143" s="58" t="s">
        <v>66</v>
      </c>
      <c r="D143" s="64"/>
      <c r="E143" s="59"/>
      <c r="F143" s="59"/>
      <c r="G143" s="59"/>
      <c r="H143" s="60"/>
      <c r="I143" s="61"/>
      <c r="J143" s="56"/>
      <c r="K143" s="56"/>
      <c r="L143" s="56"/>
      <c r="M143" s="56"/>
      <c r="N143" s="56"/>
      <c r="O143" s="56"/>
      <c r="P143" s="56"/>
      <c r="Q143" s="56"/>
      <c r="R143" s="56"/>
      <c r="T143" s="56"/>
      <c r="U143" s="56"/>
      <c r="V143" s="56"/>
      <c r="W143" s="56"/>
      <c r="X143" s="56"/>
      <c r="Y143" s="56"/>
      <c r="Z143" s="56"/>
      <c r="AA143" s="56"/>
      <c r="AB143" s="56"/>
      <c r="AD143" s="56"/>
      <c r="AE143" s="56"/>
      <c r="AF143" s="56"/>
      <c r="AG143" s="56"/>
      <c r="AH143" s="56"/>
      <c r="AI143" s="56"/>
      <c r="AJ143" s="56"/>
      <c r="AK143" s="56"/>
      <c r="AL143" s="56"/>
      <c r="AN143" s="56"/>
      <c r="AO143" s="56"/>
      <c r="AP143" s="56"/>
      <c r="AQ143" s="56"/>
      <c r="AR143" s="56"/>
      <c r="AS143" s="56"/>
      <c r="AT143" s="56"/>
      <c r="AU143" s="56"/>
      <c r="AV143" s="56"/>
      <c r="AX143" s="56"/>
      <c r="AY143" s="56"/>
      <c r="AZ143" s="56"/>
      <c r="BA143" s="56"/>
      <c r="BB143" s="56"/>
      <c r="BC143" s="56"/>
      <c r="BD143" s="56"/>
      <c r="BE143" s="56"/>
      <c r="BF143" s="56"/>
      <c r="BH143" s="56"/>
      <c r="BI143" s="56"/>
      <c r="BJ143" s="56"/>
      <c r="BK143" s="56"/>
      <c r="BL143" s="56"/>
      <c r="BM143" s="56"/>
      <c r="BN143" s="56"/>
      <c r="BO143" s="56"/>
      <c r="BP143" s="56"/>
      <c r="BR143" s="56"/>
      <c r="BS143" s="56"/>
      <c r="BT143" s="56"/>
      <c r="BU143" s="56"/>
      <c r="BV143" s="56"/>
      <c r="BW143" s="56"/>
      <c r="BX143" s="56"/>
      <c r="BY143" s="56"/>
      <c r="BZ143" s="56"/>
      <c r="CB143" s="56"/>
      <c r="CC143" s="56"/>
      <c r="CD143" s="56"/>
      <c r="CE143" s="56"/>
      <c r="CF143" s="56"/>
      <c r="CG143" s="56"/>
      <c r="CH143" s="56"/>
      <c r="CI143" s="56"/>
      <c r="CJ143" s="56"/>
      <c r="CL143" s="56"/>
      <c r="CM143" s="56"/>
      <c r="CN143" s="56"/>
      <c r="CO143" s="56"/>
      <c r="CP143" s="56"/>
      <c r="CQ143" s="56"/>
      <c r="CR143" s="56"/>
      <c r="CS143" s="56"/>
      <c r="CT143" s="56"/>
      <c r="CV143" s="56"/>
      <c r="CW143" s="56"/>
      <c r="CX143" s="56"/>
      <c r="CY143" s="56"/>
      <c r="CZ143" s="56"/>
      <c r="DA143" s="56"/>
      <c r="DB143" s="56"/>
      <c r="DC143" s="56"/>
      <c r="DD143" s="56"/>
      <c r="DF143" s="56"/>
      <c r="DG143" s="56"/>
      <c r="DH143" s="56"/>
      <c r="DI143" s="56"/>
      <c r="DJ143" s="56"/>
      <c r="DK143" s="56"/>
      <c r="DL143" s="56"/>
      <c r="DM143" s="56"/>
      <c r="DN143" s="56"/>
      <c r="DP143" s="56"/>
      <c r="DQ143" s="56"/>
      <c r="DR143" s="56"/>
      <c r="DS143" s="56"/>
      <c r="DT143" s="56"/>
      <c r="DU143" s="56"/>
      <c r="DV143" s="56"/>
      <c r="DW143" s="56"/>
      <c r="DX143" s="56"/>
      <c r="DZ143" s="56"/>
      <c r="EA143" s="56"/>
      <c r="EB143" s="56"/>
      <c r="EC143" s="56"/>
      <c r="ED143" s="56"/>
      <c r="EE143" s="56"/>
      <c r="EF143" s="56"/>
      <c r="EG143" s="56"/>
      <c r="EH143" s="56"/>
      <c r="EJ143" s="56"/>
      <c r="EK143" s="56"/>
      <c r="EL143" s="56"/>
      <c r="EM143" s="56"/>
      <c r="EN143" s="56"/>
      <c r="EO143" s="56"/>
      <c r="EP143" s="56"/>
      <c r="EQ143" s="56"/>
      <c r="ER143" s="56"/>
      <c r="ET143" s="56"/>
      <c r="EU143" s="56"/>
      <c r="EV143" s="56"/>
      <c r="EW143" s="56"/>
      <c r="EX143" s="56"/>
      <c r="EY143" s="56"/>
      <c r="EZ143" s="56"/>
      <c r="FA143" s="56"/>
      <c r="FB143" s="56"/>
      <c r="FD143" s="56"/>
      <c r="FE143" s="56"/>
      <c r="FF143" s="56"/>
      <c r="FG143" s="56"/>
      <c r="FH143" s="56"/>
      <c r="FI143" s="56"/>
      <c r="FJ143" s="56"/>
      <c r="FK143" s="56"/>
      <c r="FL143" s="56"/>
      <c r="FN143" s="56"/>
      <c r="FO143" s="56"/>
      <c r="FP143" s="56"/>
      <c r="FQ143" s="56"/>
      <c r="FR143" s="56"/>
      <c r="FS143" s="56"/>
      <c r="FT143" s="56"/>
      <c r="FU143" s="56"/>
      <c r="FV143" s="56"/>
      <c r="FX143" s="56"/>
      <c r="FY143" s="56"/>
      <c r="FZ143" s="56"/>
      <c r="GA143" s="56"/>
      <c r="GB143" s="56"/>
      <c r="GC143" s="56"/>
      <c r="GD143" s="56"/>
      <c r="GE143" s="56"/>
      <c r="GF143" s="56"/>
      <c r="GH143" s="56"/>
      <c r="GI143" s="56"/>
      <c r="GJ143" s="56"/>
      <c r="GK143" s="56"/>
      <c r="GL143" s="56"/>
      <c r="GM143" s="56"/>
      <c r="GN143" s="56"/>
      <c r="GO143" s="56"/>
      <c r="GP143" s="56"/>
      <c r="GR143" s="56"/>
      <c r="GS143" s="56"/>
      <c r="GT143" s="56"/>
      <c r="GU143" s="56"/>
      <c r="GV143" s="56"/>
      <c r="GW143" s="56"/>
      <c r="GX143" s="56"/>
      <c r="GY143" s="56"/>
      <c r="GZ143" s="56"/>
      <c r="HB143" s="56"/>
      <c r="HC143" s="56"/>
      <c r="HD143" s="56"/>
      <c r="HE143" s="56"/>
      <c r="HF143" s="56"/>
      <c r="HG143" s="56"/>
      <c r="HH143" s="56"/>
      <c r="HI143" s="56"/>
      <c r="HJ143" s="56"/>
      <c r="HL143" s="56"/>
      <c r="HM143" s="56"/>
      <c r="HN143" s="56"/>
      <c r="HO143" s="56"/>
      <c r="HP143" s="56"/>
      <c r="HQ143" s="56"/>
      <c r="HR143" s="56"/>
      <c r="HS143" s="56"/>
      <c r="HT143" s="56"/>
      <c r="HV143" s="56"/>
      <c r="HW143" s="56"/>
      <c r="HX143" s="56"/>
      <c r="HY143" s="56"/>
      <c r="HZ143" s="56"/>
      <c r="IA143" s="56"/>
      <c r="IB143" s="56"/>
      <c r="IC143" s="56"/>
      <c r="ID143" s="56"/>
      <c r="IF143" s="56"/>
      <c r="IG143" s="56"/>
      <c r="IH143" s="56"/>
      <c r="II143" s="56"/>
      <c r="IJ143" s="56"/>
      <c r="IK143" s="56"/>
      <c r="IL143" s="56"/>
      <c r="IM143" s="56"/>
      <c r="IN143" s="56"/>
      <c r="IP143" s="56"/>
      <c r="IQ143" s="56"/>
      <c r="IR143" s="56"/>
      <c r="IS143" s="56"/>
      <c r="IT143" s="56"/>
      <c r="IU143" s="56"/>
    </row>
    <row r="144" spans="1:255" ht="12.75" customHeight="1" thickBot="1" x14ac:dyDescent="0.25">
      <c r="A144" s="227"/>
      <c r="B144" s="105">
        <v>4498.3</v>
      </c>
      <c r="C144" s="92" t="s">
        <v>67</v>
      </c>
      <c r="D144" s="93"/>
      <c r="E144" s="94"/>
      <c r="F144" s="94"/>
      <c r="G144" s="94"/>
      <c r="H144" s="95"/>
      <c r="I144" s="96"/>
      <c r="J144" s="56"/>
      <c r="K144" s="56"/>
      <c r="L144" s="56"/>
      <c r="M144" s="56"/>
      <c r="N144" s="56"/>
      <c r="O144" s="56"/>
      <c r="P144" s="56"/>
      <c r="Q144" s="56"/>
      <c r="R144" s="56"/>
      <c r="T144" s="56"/>
      <c r="U144" s="56"/>
      <c r="V144" s="56"/>
      <c r="W144" s="56"/>
      <c r="X144" s="56"/>
      <c r="Y144" s="56"/>
      <c r="Z144" s="56"/>
      <c r="AA144" s="56"/>
      <c r="AB144" s="56"/>
      <c r="AD144" s="56"/>
      <c r="AE144" s="56"/>
      <c r="AF144" s="56"/>
      <c r="AG144" s="56"/>
      <c r="AH144" s="56"/>
      <c r="AI144" s="56"/>
      <c r="AJ144" s="56"/>
      <c r="AK144" s="56"/>
      <c r="AL144" s="56"/>
      <c r="AN144" s="56"/>
      <c r="AO144" s="56"/>
      <c r="AP144" s="56"/>
      <c r="AQ144" s="56"/>
      <c r="AR144" s="56"/>
      <c r="AS144" s="56"/>
      <c r="AT144" s="56"/>
      <c r="AU144" s="56"/>
      <c r="AV144" s="56"/>
      <c r="AX144" s="56"/>
      <c r="AY144" s="56"/>
      <c r="AZ144" s="56"/>
      <c r="BA144" s="56"/>
      <c r="BB144" s="56"/>
      <c r="BC144" s="56"/>
      <c r="BD144" s="56"/>
      <c r="BE144" s="56"/>
      <c r="BF144" s="56"/>
      <c r="BH144" s="56"/>
      <c r="BI144" s="56"/>
      <c r="BJ144" s="56"/>
      <c r="BK144" s="56"/>
      <c r="BL144" s="56"/>
      <c r="BM144" s="56"/>
      <c r="BN144" s="56"/>
      <c r="BO144" s="56"/>
      <c r="BP144" s="56"/>
      <c r="BR144" s="56"/>
      <c r="BS144" s="56"/>
      <c r="BT144" s="56"/>
      <c r="BU144" s="56"/>
      <c r="BV144" s="56"/>
      <c r="BW144" s="56"/>
      <c r="BX144" s="56"/>
      <c r="BY144" s="56"/>
      <c r="BZ144" s="56"/>
      <c r="CB144" s="56"/>
      <c r="CC144" s="56"/>
      <c r="CD144" s="56"/>
      <c r="CE144" s="56"/>
      <c r="CF144" s="56"/>
      <c r="CG144" s="56"/>
      <c r="CH144" s="56"/>
      <c r="CI144" s="56"/>
      <c r="CJ144" s="56"/>
      <c r="CL144" s="56"/>
      <c r="CM144" s="56"/>
      <c r="CN144" s="56"/>
      <c r="CO144" s="56"/>
      <c r="CP144" s="56"/>
      <c r="CQ144" s="56"/>
      <c r="CR144" s="56"/>
      <c r="CS144" s="56"/>
      <c r="CT144" s="56"/>
      <c r="CV144" s="56"/>
      <c r="CW144" s="56"/>
      <c r="CX144" s="56"/>
      <c r="CY144" s="56"/>
      <c r="CZ144" s="56"/>
      <c r="DA144" s="56"/>
      <c r="DB144" s="56"/>
      <c r="DC144" s="56"/>
      <c r="DD144" s="56"/>
      <c r="DF144" s="56"/>
      <c r="DG144" s="56"/>
      <c r="DH144" s="56"/>
      <c r="DI144" s="56"/>
      <c r="DJ144" s="56"/>
      <c r="DK144" s="56"/>
      <c r="DL144" s="56"/>
      <c r="DM144" s="56"/>
      <c r="DN144" s="56"/>
      <c r="DP144" s="56"/>
      <c r="DQ144" s="56"/>
      <c r="DR144" s="56"/>
      <c r="DS144" s="56"/>
      <c r="DT144" s="56"/>
      <c r="DU144" s="56"/>
      <c r="DV144" s="56"/>
      <c r="DW144" s="56"/>
      <c r="DX144" s="56"/>
      <c r="DZ144" s="56"/>
      <c r="EA144" s="56"/>
      <c r="EB144" s="56"/>
      <c r="EC144" s="56"/>
      <c r="ED144" s="56"/>
      <c r="EE144" s="56"/>
      <c r="EF144" s="56"/>
      <c r="EG144" s="56"/>
      <c r="EH144" s="56"/>
      <c r="EJ144" s="56"/>
      <c r="EK144" s="56"/>
      <c r="EL144" s="56"/>
      <c r="EM144" s="56"/>
      <c r="EN144" s="56"/>
      <c r="EO144" s="56"/>
      <c r="EP144" s="56"/>
      <c r="EQ144" s="56"/>
      <c r="ER144" s="56"/>
      <c r="ET144" s="56"/>
      <c r="EU144" s="56"/>
      <c r="EV144" s="56"/>
      <c r="EW144" s="56"/>
      <c r="EX144" s="56"/>
      <c r="EY144" s="56"/>
      <c r="EZ144" s="56"/>
      <c r="FA144" s="56"/>
      <c r="FB144" s="56"/>
      <c r="FD144" s="56"/>
      <c r="FE144" s="56"/>
      <c r="FF144" s="56"/>
      <c r="FG144" s="56"/>
      <c r="FH144" s="56"/>
      <c r="FI144" s="56"/>
      <c r="FJ144" s="56"/>
      <c r="FK144" s="56"/>
      <c r="FL144" s="56"/>
      <c r="FN144" s="56"/>
      <c r="FO144" s="56"/>
      <c r="FP144" s="56"/>
      <c r="FQ144" s="56"/>
      <c r="FR144" s="56"/>
      <c r="FS144" s="56"/>
      <c r="FT144" s="56"/>
      <c r="FU144" s="56"/>
      <c r="FV144" s="56"/>
      <c r="FX144" s="56"/>
      <c r="FY144" s="56"/>
      <c r="FZ144" s="56"/>
      <c r="GA144" s="56"/>
      <c r="GB144" s="56"/>
      <c r="GC144" s="56"/>
      <c r="GD144" s="56"/>
      <c r="GE144" s="56"/>
      <c r="GF144" s="56"/>
      <c r="GH144" s="56"/>
      <c r="GI144" s="56"/>
      <c r="GJ144" s="56"/>
      <c r="GK144" s="56"/>
      <c r="GL144" s="56"/>
      <c r="GM144" s="56"/>
      <c r="GN144" s="56"/>
      <c r="GO144" s="56"/>
      <c r="GP144" s="56"/>
      <c r="GR144" s="56"/>
      <c r="GS144" s="56"/>
      <c r="GT144" s="56"/>
      <c r="GU144" s="56"/>
      <c r="GV144" s="56"/>
      <c r="GW144" s="56"/>
      <c r="GX144" s="56"/>
      <c r="GY144" s="56"/>
      <c r="GZ144" s="56"/>
      <c r="HB144" s="56"/>
      <c r="HC144" s="56"/>
      <c r="HD144" s="56"/>
      <c r="HE144" s="56"/>
      <c r="HF144" s="56"/>
      <c r="HG144" s="56"/>
      <c r="HH144" s="56"/>
      <c r="HI144" s="56"/>
      <c r="HJ144" s="56"/>
      <c r="HL144" s="56"/>
      <c r="HM144" s="56"/>
      <c r="HN144" s="56"/>
      <c r="HO144" s="56"/>
      <c r="HP144" s="56"/>
      <c r="HQ144" s="56"/>
      <c r="HR144" s="56"/>
      <c r="HS144" s="56"/>
      <c r="HT144" s="56"/>
      <c r="HV144" s="56"/>
      <c r="HW144" s="56"/>
      <c r="HX144" s="56"/>
      <c r="HY144" s="56"/>
      <c r="HZ144" s="56"/>
      <c r="IA144" s="56"/>
      <c r="IB144" s="56"/>
      <c r="IC144" s="56"/>
      <c r="ID144" s="56"/>
      <c r="IF144" s="56"/>
      <c r="IG144" s="56"/>
      <c r="IH144" s="56"/>
      <c r="II144" s="56"/>
      <c r="IJ144" s="56"/>
      <c r="IK144" s="56"/>
      <c r="IL144" s="56"/>
      <c r="IM144" s="56"/>
      <c r="IN144" s="56"/>
      <c r="IP144" s="56"/>
      <c r="IQ144" s="56"/>
      <c r="IR144" s="56"/>
      <c r="IS144" s="56"/>
      <c r="IT144" s="56"/>
      <c r="IU144" s="56"/>
    </row>
    <row r="145" spans="1:255" ht="12.75" customHeight="1" thickBot="1" x14ac:dyDescent="0.25">
      <c r="A145" s="227"/>
      <c r="B145" s="106">
        <v>3746.34</v>
      </c>
      <c r="C145" s="85" t="s">
        <v>70</v>
      </c>
      <c r="D145" s="86"/>
      <c r="E145" s="47"/>
      <c r="F145" s="47"/>
      <c r="G145" s="47"/>
      <c r="H145" s="48"/>
      <c r="I145" s="49"/>
      <c r="J145" s="56"/>
      <c r="K145" s="56"/>
      <c r="L145" s="56"/>
      <c r="M145" s="56"/>
      <c r="N145" s="56"/>
      <c r="O145" s="56"/>
      <c r="P145" s="56"/>
      <c r="Q145" s="56"/>
      <c r="R145" s="56"/>
      <c r="T145" s="56"/>
      <c r="U145" s="56"/>
      <c r="V145" s="56"/>
      <c r="W145" s="56"/>
      <c r="X145" s="56"/>
      <c r="Y145" s="56"/>
      <c r="Z145" s="56"/>
      <c r="AA145" s="56"/>
      <c r="AB145" s="56"/>
      <c r="AD145" s="56"/>
      <c r="AE145" s="56"/>
      <c r="AF145" s="56"/>
      <c r="AG145" s="56"/>
      <c r="AH145" s="56"/>
      <c r="AI145" s="56"/>
      <c r="AJ145" s="56"/>
      <c r="AK145" s="56"/>
      <c r="AL145" s="56"/>
      <c r="AN145" s="56"/>
      <c r="AO145" s="56"/>
      <c r="AP145" s="56"/>
      <c r="AQ145" s="56"/>
      <c r="AR145" s="56"/>
      <c r="AS145" s="56"/>
      <c r="AT145" s="56"/>
      <c r="AU145" s="56"/>
      <c r="AV145" s="56"/>
      <c r="AX145" s="56"/>
      <c r="AY145" s="56"/>
      <c r="AZ145" s="56"/>
      <c r="BA145" s="56"/>
      <c r="BB145" s="56"/>
      <c r="BC145" s="56"/>
      <c r="BD145" s="56"/>
      <c r="BE145" s="56"/>
      <c r="BF145" s="56"/>
      <c r="BH145" s="56"/>
      <c r="BI145" s="56"/>
      <c r="BJ145" s="56"/>
      <c r="BK145" s="56"/>
      <c r="BL145" s="56"/>
      <c r="BM145" s="56"/>
      <c r="BN145" s="56"/>
      <c r="BO145" s="56"/>
      <c r="BP145" s="56"/>
      <c r="BR145" s="56"/>
      <c r="BS145" s="56"/>
      <c r="BT145" s="56"/>
      <c r="BU145" s="56"/>
      <c r="BV145" s="56"/>
      <c r="BW145" s="56"/>
      <c r="BX145" s="56"/>
      <c r="BY145" s="56"/>
      <c r="BZ145" s="56"/>
      <c r="CB145" s="56"/>
      <c r="CC145" s="56"/>
      <c r="CD145" s="56"/>
      <c r="CE145" s="56"/>
      <c r="CF145" s="56"/>
      <c r="CG145" s="56"/>
      <c r="CH145" s="56"/>
      <c r="CI145" s="56"/>
      <c r="CJ145" s="56"/>
      <c r="CL145" s="56"/>
      <c r="CM145" s="56"/>
      <c r="CN145" s="56"/>
      <c r="CO145" s="56"/>
      <c r="CP145" s="56"/>
      <c r="CQ145" s="56"/>
      <c r="CR145" s="56"/>
      <c r="CS145" s="56"/>
      <c r="CT145" s="56"/>
      <c r="CV145" s="56"/>
      <c r="CW145" s="56"/>
      <c r="CX145" s="56"/>
      <c r="CY145" s="56"/>
      <c r="CZ145" s="56"/>
      <c r="DA145" s="56"/>
      <c r="DB145" s="56"/>
      <c r="DC145" s="56"/>
      <c r="DD145" s="56"/>
      <c r="DF145" s="56"/>
      <c r="DG145" s="56"/>
      <c r="DH145" s="56"/>
      <c r="DI145" s="56"/>
      <c r="DJ145" s="56"/>
      <c r="DK145" s="56"/>
      <c r="DL145" s="56"/>
      <c r="DM145" s="56"/>
      <c r="DN145" s="56"/>
      <c r="DP145" s="56"/>
      <c r="DQ145" s="56"/>
      <c r="DR145" s="56"/>
      <c r="DS145" s="56"/>
      <c r="DT145" s="56"/>
      <c r="DU145" s="56"/>
      <c r="DV145" s="56"/>
      <c r="DW145" s="56"/>
      <c r="DX145" s="56"/>
      <c r="DZ145" s="56"/>
      <c r="EA145" s="56"/>
      <c r="EB145" s="56"/>
      <c r="EC145" s="56"/>
      <c r="ED145" s="56"/>
      <c r="EE145" s="56"/>
      <c r="EF145" s="56"/>
      <c r="EG145" s="56"/>
      <c r="EH145" s="56"/>
      <c r="EJ145" s="56"/>
      <c r="EK145" s="56"/>
      <c r="EL145" s="56"/>
      <c r="EM145" s="56"/>
      <c r="EN145" s="56"/>
      <c r="EO145" s="56"/>
      <c r="EP145" s="56"/>
      <c r="EQ145" s="56"/>
      <c r="ER145" s="56"/>
      <c r="ET145" s="56"/>
      <c r="EU145" s="56"/>
      <c r="EV145" s="56"/>
      <c r="EW145" s="56"/>
      <c r="EX145" s="56"/>
      <c r="EY145" s="56"/>
      <c r="EZ145" s="56"/>
      <c r="FA145" s="56"/>
      <c r="FB145" s="56"/>
      <c r="FD145" s="56"/>
      <c r="FE145" s="56"/>
      <c r="FF145" s="56"/>
      <c r="FG145" s="56"/>
      <c r="FH145" s="56"/>
      <c r="FI145" s="56"/>
      <c r="FJ145" s="56"/>
      <c r="FK145" s="56"/>
      <c r="FL145" s="56"/>
      <c r="FN145" s="56"/>
      <c r="FO145" s="56"/>
      <c r="FP145" s="56"/>
      <c r="FQ145" s="56"/>
      <c r="FR145" s="56"/>
      <c r="FS145" s="56"/>
      <c r="FT145" s="56"/>
      <c r="FU145" s="56"/>
      <c r="FV145" s="56"/>
      <c r="FX145" s="56"/>
      <c r="FY145" s="56"/>
      <c r="FZ145" s="56"/>
      <c r="GA145" s="56"/>
      <c r="GB145" s="56"/>
      <c r="GC145" s="56"/>
      <c r="GD145" s="56"/>
      <c r="GE145" s="56"/>
      <c r="GF145" s="56"/>
      <c r="GH145" s="56"/>
      <c r="GI145" s="56"/>
      <c r="GJ145" s="56"/>
      <c r="GK145" s="56"/>
      <c r="GL145" s="56"/>
      <c r="GM145" s="56"/>
      <c r="GN145" s="56"/>
      <c r="GO145" s="56"/>
      <c r="GP145" s="56"/>
      <c r="GR145" s="56"/>
      <c r="GS145" s="56"/>
      <c r="GT145" s="56"/>
      <c r="GU145" s="56"/>
      <c r="GV145" s="56"/>
      <c r="GW145" s="56"/>
      <c r="GX145" s="56"/>
      <c r="GY145" s="56"/>
      <c r="GZ145" s="56"/>
      <c r="HB145" s="56"/>
      <c r="HC145" s="56"/>
      <c r="HD145" s="56"/>
      <c r="HE145" s="56"/>
      <c r="HF145" s="56"/>
      <c r="HG145" s="56"/>
      <c r="HH145" s="56"/>
      <c r="HI145" s="56"/>
      <c r="HJ145" s="56"/>
      <c r="HL145" s="56"/>
      <c r="HM145" s="56"/>
      <c r="HN145" s="56"/>
      <c r="HO145" s="56"/>
      <c r="HP145" s="56"/>
      <c r="HQ145" s="56"/>
      <c r="HR145" s="56"/>
      <c r="HS145" s="56"/>
      <c r="HT145" s="56"/>
      <c r="HV145" s="56"/>
      <c r="HW145" s="56"/>
      <c r="HX145" s="56"/>
      <c r="HY145" s="56"/>
      <c r="HZ145" s="56"/>
      <c r="IA145" s="56"/>
      <c r="IB145" s="56"/>
      <c r="IC145" s="56"/>
      <c r="ID145" s="56"/>
      <c r="IF145" s="56"/>
      <c r="IG145" s="56"/>
      <c r="IH145" s="56"/>
      <c r="II145" s="56"/>
      <c r="IJ145" s="56"/>
      <c r="IK145" s="56"/>
      <c r="IL145" s="56"/>
      <c r="IM145" s="56"/>
      <c r="IN145" s="56"/>
      <c r="IP145" s="56"/>
      <c r="IQ145" s="56"/>
      <c r="IR145" s="56"/>
      <c r="IS145" s="56"/>
      <c r="IT145" s="56"/>
      <c r="IU145" s="56"/>
    </row>
    <row r="146" spans="1:255" ht="12.75" customHeight="1" thickBot="1" x14ac:dyDescent="0.25">
      <c r="A146" s="227"/>
      <c r="B146" s="106">
        <v>3993.44</v>
      </c>
      <c r="C146" s="85" t="s">
        <v>72</v>
      </c>
      <c r="D146" s="86"/>
      <c r="E146" s="47"/>
      <c r="F146" s="47"/>
      <c r="G146" s="47"/>
      <c r="H146" s="48"/>
      <c r="I146" s="49"/>
      <c r="J146" s="56"/>
      <c r="K146" s="56"/>
      <c r="L146" s="56"/>
      <c r="M146" s="56"/>
      <c r="N146" s="56"/>
      <c r="O146" s="56"/>
      <c r="P146" s="56"/>
      <c r="Q146" s="56"/>
      <c r="R146" s="56"/>
      <c r="T146" s="56"/>
      <c r="U146" s="56"/>
      <c r="V146" s="56"/>
      <c r="W146" s="56"/>
      <c r="X146" s="56"/>
      <c r="Y146" s="56"/>
      <c r="Z146" s="56"/>
      <c r="AA146" s="56"/>
      <c r="AB146" s="56"/>
      <c r="AD146" s="56"/>
      <c r="AE146" s="56"/>
      <c r="AF146" s="56"/>
      <c r="AG146" s="56"/>
      <c r="AH146" s="56"/>
      <c r="AI146" s="56"/>
      <c r="AJ146" s="56"/>
      <c r="AK146" s="56"/>
      <c r="AL146" s="56"/>
      <c r="AN146" s="56"/>
      <c r="AO146" s="56"/>
      <c r="AP146" s="56"/>
      <c r="AQ146" s="56"/>
      <c r="AR146" s="56"/>
      <c r="AS146" s="56"/>
      <c r="AT146" s="56"/>
      <c r="AU146" s="56"/>
      <c r="AV146" s="56"/>
      <c r="AX146" s="56"/>
      <c r="AY146" s="56"/>
      <c r="AZ146" s="56"/>
      <c r="BA146" s="56"/>
      <c r="BB146" s="56"/>
      <c r="BC146" s="56"/>
      <c r="BD146" s="56"/>
      <c r="BE146" s="56"/>
      <c r="BF146" s="56"/>
      <c r="BH146" s="56"/>
      <c r="BI146" s="56"/>
      <c r="BJ146" s="56"/>
      <c r="BK146" s="56"/>
      <c r="BL146" s="56"/>
      <c r="BM146" s="56"/>
      <c r="BN146" s="56"/>
      <c r="BO146" s="56"/>
      <c r="BP146" s="56"/>
      <c r="BR146" s="56"/>
      <c r="BS146" s="56"/>
      <c r="BT146" s="56"/>
      <c r="BU146" s="56"/>
      <c r="BV146" s="56"/>
      <c r="BW146" s="56"/>
      <c r="BX146" s="56"/>
      <c r="BY146" s="56"/>
      <c r="BZ146" s="56"/>
      <c r="CB146" s="56"/>
      <c r="CC146" s="56"/>
      <c r="CD146" s="56"/>
      <c r="CE146" s="56"/>
      <c r="CF146" s="56"/>
      <c r="CG146" s="56"/>
      <c r="CH146" s="56"/>
      <c r="CI146" s="56"/>
      <c r="CJ146" s="56"/>
      <c r="CL146" s="56"/>
      <c r="CM146" s="56"/>
      <c r="CN146" s="56"/>
      <c r="CO146" s="56"/>
      <c r="CP146" s="56"/>
      <c r="CQ146" s="56"/>
      <c r="CR146" s="56"/>
      <c r="CS146" s="56"/>
      <c r="CT146" s="56"/>
      <c r="CV146" s="56"/>
      <c r="CW146" s="56"/>
      <c r="CX146" s="56"/>
      <c r="CY146" s="56"/>
      <c r="CZ146" s="56"/>
      <c r="DA146" s="56"/>
      <c r="DB146" s="56"/>
      <c r="DC146" s="56"/>
      <c r="DD146" s="56"/>
      <c r="DF146" s="56"/>
      <c r="DG146" s="56"/>
      <c r="DH146" s="56"/>
      <c r="DI146" s="56"/>
      <c r="DJ146" s="56"/>
      <c r="DK146" s="56"/>
      <c r="DL146" s="56"/>
      <c r="DM146" s="56"/>
      <c r="DN146" s="56"/>
      <c r="DP146" s="56"/>
      <c r="DQ146" s="56"/>
      <c r="DR146" s="56"/>
      <c r="DS146" s="56"/>
      <c r="DT146" s="56"/>
      <c r="DU146" s="56"/>
      <c r="DV146" s="56"/>
      <c r="DW146" s="56"/>
      <c r="DX146" s="56"/>
      <c r="DZ146" s="56"/>
      <c r="EA146" s="56"/>
      <c r="EB146" s="56"/>
      <c r="EC146" s="56"/>
      <c r="ED146" s="56"/>
      <c r="EE146" s="56"/>
      <c r="EF146" s="56"/>
      <c r="EG146" s="56"/>
      <c r="EH146" s="56"/>
      <c r="EJ146" s="56"/>
      <c r="EK146" s="56"/>
      <c r="EL146" s="56"/>
      <c r="EM146" s="56"/>
      <c r="EN146" s="56"/>
      <c r="EO146" s="56"/>
      <c r="EP146" s="56"/>
      <c r="EQ146" s="56"/>
      <c r="ER146" s="56"/>
      <c r="ET146" s="56"/>
      <c r="EU146" s="56"/>
      <c r="EV146" s="56"/>
      <c r="EW146" s="56"/>
      <c r="EX146" s="56"/>
      <c r="EY146" s="56"/>
      <c r="EZ146" s="56"/>
      <c r="FA146" s="56"/>
      <c r="FB146" s="56"/>
      <c r="FD146" s="56"/>
      <c r="FE146" s="56"/>
      <c r="FF146" s="56"/>
      <c r="FG146" s="56"/>
      <c r="FH146" s="56"/>
      <c r="FI146" s="56"/>
      <c r="FJ146" s="56"/>
      <c r="FK146" s="56"/>
      <c r="FL146" s="56"/>
      <c r="FN146" s="56"/>
      <c r="FO146" s="56"/>
      <c r="FP146" s="56"/>
      <c r="FQ146" s="56"/>
      <c r="FR146" s="56"/>
      <c r="FS146" s="56"/>
      <c r="FT146" s="56"/>
      <c r="FU146" s="56"/>
      <c r="FV146" s="56"/>
      <c r="FX146" s="56"/>
      <c r="FY146" s="56"/>
      <c r="FZ146" s="56"/>
      <c r="GA146" s="56"/>
      <c r="GB146" s="56"/>
      <c r="GC146" s="56"/>
      <c r="GD146" s="56"/>
      <c r="GE146" s="56"/>
      <c r="GF146" s="56"/>
      <c r="GH146" s="56"/>
      <c r="GI146" s="56"/>
      <c r="GJ146" s="56"/>
      <c r="GK146" s="56"/>
      <c r="GL146" s="56"/>
      <c r="GM146" s="56"/>
      <c r="GN146" s="56"/>
      <c r="GO146" s="56"/>
      <c r="GP146" s="56"/>
      <c r="GR146" s="56"/>
      <c r="GS146" s="56"/>
      <c r="GT146" s="56"/>
      <c r="GU146" s="56"/>
      <c r="GV146" s="56"/>
      <c r="GW146" s="56"/>
      <c r="GX146" s="56"/>
      <c r="GY146" s="56"/>
      <c r="GZ146" s="56"/>
      <c r="HB146" s="56"/>
      <c r="HC146" s="56"/>
      <c r="HD146" s="56"/>
      <c r="HE146" s="56"/>
      <c r="HF146" s="56"/>
      <c r="HG146" s="56"/>
      <c r="HH146" s="56"/>
      <c r="HI146" s="56"/>
      <c r="HJ146" s="56"/>
      <c r="HL146" s="56"/>
      <c r="HM146" s="56"/>
      <c r="HN146" s="56"/>
      <c r="HO146" s="56"/>
      <c r="HP146" s="56"/>
      <c r="HQ146" s="56"/>
      <c r="HR146" s="56"/>
      <c r="HS146" s="56"/>
      <c r="HT146" s="56"/>
      <c r="HV146" s="56"/>
      <c r="HW146" s="56"/>
      <c r="HX146" s="56"/>
      <c r="HY146" s="56"/>
      <c r="HZ146" s="56"/>
      <c r="IA146" s="56"/>
      <c r="IB146" s="56"/>
      <c r="IC146" s="56"/>
      <c r="ID146" s="56"/>
      <c r="IF146" s="56"/>
      <c r="IG146" s="56"/>
      <c r="IH146" s="56"/>
      <c r="II146" s="56"/>
      <c r="IJ146" s="56"/>
      <c r="IK146" s="56"/>
      <c r="IL146" s="56"/>
      <c r="IM146" s="56"/>
      <c r="IN146" s="56"/>
      <c r="IP146" s="56"/>
      <c r="IQ146" s="56"/>
      <c r="IR146" s="56"/>
      <c r="IS146" s="56"/>
      <c r="IT146" s="56"/>
      <c r="IU146" s="56"/>
    </row>
    <row r="147" spans="1:255" ht="12.75" customHeight="1" thickBot="1" x14ac:dyDescent="0.25">
      <c r="A147" s="227"/>
      <c r="B147" s="106">
        <v>4438.16</v>
      </c>
      <c r="C147" s="85" t="s">
        <v>73</v>
      </c>
      <c r="D147" s="86"/>
      <c r="E147" s="47"/>
      <c r="F147" s="47"/>
      <c r="G147" s="47"/>
      <c r="H147" s="48"/>
      <c r="I147" s="49"/>
      <c r="J147" s="56"/>
      <c r="K147" s="56"/>
      <c r="L147" s="56"/>
      <c r="M147" s="56"/>
      <c r="N147" s="56"/>
      <c r="O147" s="56"/>
      <c r="P147" s="56"/>
      <c r="Q147" s="56"/>
      <c r="R147" s="56"/>
      <c r="T147" s="56"/>
      <c r="U147" s="56"/>
      <c r="V147" s="56"/>
      <c r="W147" s="56"/>
      <c r="X147" s="56"/>
      <c r="Y147" s="56"/>
      <c r="Z147" s="56"/>
      <c r="AA147" s="56"/>
      <c r="AB147" s="56"/>
      <c r="AD147" s="56"/>
      <c r="AE147" s="56"/>
      <c r="AF147" s="56"/>
      <c r="AG147" s="56"/>
      <c r="AH147" s="56"/>
      <c r="AI147" s="56"/>
      <c r="AJ147" s="56"/>
      <c r="AK147" s="56"/>
      <c r="AL147" s="56"/>
      <c r="AN147" s="56"/>
      <c r="AO147" s="56"/>
      <c r="AP147" s="56"/>
      <c r="AQ147" s="56"/>
      <c r="AR147" s="56"/>
      <c r="AS147" s="56"/>
      <c r="AT147" s="56"/>
      <c r="AU147" s="56"/>
      <c r="AV147" s="56"/>
      <c r="AX147" s="56"/>
      <c r="AY147" s="56"/>
      <c r="AZ147" s="56"/>
      <c r="BA147" s="56"/>
      <c r="BB147" s="56"/>
      <c r="BC147" s="56"/>
      <c r="BD147" s="56"/>
      <c r="BE147" s="56"/>
      <c r="BF147" s="56"/>
      <c r="BH147" s="56"/>
      <c r="BI147" s="56"/>
      <c r="BJ147" s="56"/>
      <c r="BK147" s="56"/>
      <c r="BL147" s="56"/>
      <c r="BM147" s="56"/>
      <c r="BN147" s="56"/>
      <c r="BO147" s="56"/>
      <c r="BP147" s="56"/>
      <c r="BR147" s="56"/>
      <c r="BS147" s="56"/>
      <c r="BT147" s="56"/>
      <c r="BU147" s="56"/>
      <c r="BV147" s="56"/>
      <c r="BW147" s="56"/>
      <c r="BX147" s="56"/>
      <c r="BY147" s="56"/>
      <c r="BZ147" s="56"/>
      <c r="CB147" s="56"/>
      <c r="CC147" s="56"/>
      <c r="CD147" s="56"/>
      <c r="CE147" s="56"/>
      <c r="CF147" s="56"/>
      <c r="CG147" s="56"/>
      <c r="CH147" s="56"/>
      <c r="CI147" s="56"/>
      <c r="CJ147" s="56"/>
      <c r="CL147" s="56"/>
      <c r="CM147" s="56"/>
      <c r="CN147" s="56"/>
      <c r="CO147" s="56"/>
      <c r="CP147" s="56"/>
      <c r="CQ147" s="56"/>
      <c r="CR147" s="56"/>
      <c r="CS147" s="56"/>
      <c r="CT147" s="56"/>
      <c r="CV147" s="56"/>
      <c r="CW147" s="56"/>
      <c r="CX147" s="56"/>
      <c r="CY147" s="56"/>
      <c r="CZ147" s="56"/>
      <c r="DA147" s="56"/>
      <c r="DB147" s="56"/>
      <c r="DC147" s="56"/>
      <c r="DD147" s="56"/>
      <c r="DF147" s="56"/>
      <c r="DG147" s="56"/>
      <c r="DH147" s="56"/>
      <c r="DI147" s="56"/>
      <c r="DJ147" s="56"/>
      <c r="DK147" s="56"/>
      <c r="DL147" s="56"/>
      <c r="DM147" s="56"/>
      <c r="DN147" s="56"/>
      <c r="DP147" s="56"/>
      <c r="DQ147" s="56"/>
      <c r="DR147" s="56"/>
      <c r="DS147" s="56"/>
      <c r="DT147" s="56"/>
      <c r="DU147" s="56"/>
      <c r="DV147" s="56"/>
      <c r="DW147" s="56"/>
      <c r="DX147" s="56"/>
      <c r="DZ147" s="56"/>
      <c r="EA147" s="56"/>
      <c r="EB147" s="56"/>
      <c r="EC147" s="56"/>
      <c r="ED147" s="56"/>
      <c r="EE147" s="56"/>
      <c r="EF147" s="56"/>
      <c r="EG147" s="56"/>
      <c r="EH147" s="56"/>
      <c r="EJ147" s="56"/>
      <c r="EK147" s="56"/>
      <c r="EL147" s="56"/>
      <c r="EM147" s="56"/>
      <c r="EN147" s="56"/>
      <c r="EO147" s="56"/>
      <c r="EP147" s="56"/>
      <c r="EQ147" s="56"/>
      <c r="ER147" s="56"/>
      <c r="ET147" s="56"/>
      <c r="EU147" s="56"/>
      <c r="EV147" s="56"/>
      <c r="EW147" s="56"/>
      <c r="EX147" s="56"/>
      <c r="EY147" s="56"/>
      <c r="EZ147" s="56"/>
      <c r="FA147" s="56"/>
      <c r="FB147" s="56"/>
      <c r="FD147" s="56"/>
      <c r="FE147" s="56"/>
      <c r="FF147" s="56"/>
      <c r="FG147" s="56"/>
      <c r="FH147" s="56"/>
      <c r="FI147" s="56"/>
      <c r="FJ147" s="56"/>
      <c r="FK147" s="56"/>
      <c r="FL147" s="56"/>
      <c r="FN147" s="56"/>
      <c r="FO147" s="56"/>
      <c r="FP147" s="56"/>
      <c r="FQ147" s="56"/>
      <c r="FR147" s="56"/>
      <c r="FS147" s="56"/>
      <c r="FT147" s="56"/>
      <c r="FU147" s="56"/>
      <c r="FV147" s="56"/>
      <c r="FX147" s="56"/>
      <c r="FY147" s="56"/>
      <c r="FZ147" s="56"/>
      <c r="GA147" s="56"/>
      <c r="GB147" s="56"/>
      <c r="GC147" s="56"/>
      <c r="GD147" s="56"/>
      <c r="GE147" s="56"/>
      <c r="GF147" s="56"/>
      <c r="GH147" s="56"/>
      <c r="GI147" s="56"/>
      <c r="GJ147" s="56"/>
      <c r="GK147" s="56"/>
      <c r="GL147" s="56"/>
      <c r="GM147" s="56"/>
      <c r="GN147" s="56"/>
      <c r="GO147" s="56"/>
      <c r="GP147" s="56"/>
      <c r="GR147" s="56"/>
      <c r="GS147" s="56"/>
      <c r="GT147" s="56"/>
      <c r="GU147" s="56"/>
      <c r="GV147" s="56"/>
      <c r="GW147" s="56"/>
      <c r="GX147" s="56"/>
      <c r="GY147" s="56"/>
      <c r="GZ147" s="56"/>
      <c r="HB147" s="56"/>
      <c r="HC147" s="56"/>
      <c r="HD147" s="56"/>
      <c r="HE147" s="56"/>
      <c r="HF147" s="56"/>
      <c r="HG147" s="56"/>
      <c r="HH147" s="56"/>
      <c r="HI147" s="56"/>
      <c r="HJ147" s="56"/>
      <c r="HL147" s="56"/>
      <c r="HM147" s="56"/>
      <c r="HN147" s="56"/>
      <c r="HO147" s="56"/>
      <c r="HP147" s="56"/>
      <c r="HQ147" s="56"/>
      <c r="HR147" s="56"/>
      <c r="HS147" s="56"/>
      <c r="HT147" s="56"/>
      <c r="HV147" s="56"/>
      <c r="HW147" s="56"/>
      <c r="HX147" s="56"/>
      <c r="HY147" s="56"/>
      <c r="HZ147" s="56"/>
      <c r="IA147" s="56"/>
      <c r="IB147" s="56"/>
      <c r="IC147" s="56"/>
      <c r="ID147" s="56"/>
      <c r="IF147" s="56"/>
      <c r="IG147" s="56"/>
      <c r="IH147" s="56"/>
      <c r="II147" s="56"/>
      <c r="IJ147" s="56"/>
      <c r="IK147" s="56"/>
      <c r="IL147" s="56"/>
      <c r="IM147" s="56"/>
      <c r="IN147" s="56"/>
      <c r="IP147" s="56"/>
      <c r="IQ147" s="56"/>
      <c r="IR147" s="56"/>
      <c r="IS147" s="56"/>
      <c r="IT147" s="56"/>
      <c r="IU147" s="56"/>
    </row>
    <row r="148" spans="1:255" ht="12.75" customHeight="1" thickBot="1" x14ac:dyDescent="0.25">
      <c r="A148" s="227"/>
      <c r="B148" s="106">
        <v>4019.78</v>
      </c>
      <c r="C148" s="85" t="s">
        <v>74</v>
      </c>
      <c r="D148" s="86"/>
      <c r="E148" s="47"/>
      <c r="F148" s="47"/>
      <c r="G148" s="47"/>
      <c r="H148" s="48"/>
      <c r="I148" s="49"/>
      <c r="J148" s="56"/>
      <c r="K148" s="56"/>
      <c r="L148" s="56"/>
      <c r="M148" s="56"/>
      <c r="N148" s="56"/>
      <c r="O148" s="56"/>
      <c r="P148" s="56"/>
      <c r="Q148" s="56"/>
      <c r="R148" s="56"/>
      <c r="T148" s="56"/>
      <c r="U148" s="56"/>
      <c r="V148" s="56"/>
      <c r="W148" s="56"/>
      <c r="X148" s="56"/>
      <c r="Y148" s="56"/>
      <c r="Z148" s="56"/>
      <c r="AA148" s="56"/>
      <c r="AB148" s="56"/>
      <c r="AD148" s="56"/>
      <c r="AE148" s="56"/>
      <c r="AF148" s="56"/>
      <c r="AG148" s="56"/>
      <c r="AH148" s="56"/>
      <c r="AI148" s="56"/>
      <c r="AJ148" s="56"/>
      <c r="AK148" s="56"/>
      <c r="AL148" s="56"/>
      <c r="AN148" s="56"/>
      <c r="AO148" s="56"/>
      <c r="AP148" s="56"/>
      <c r="AQ148" s="56"/>
      <c r="AR148" s="56"/>
      <c r="AS148" s="56"/>
      <c r="AT148" s="56"/>
      <c r="AU148" s="56"/>
      <c r="AV148" s="56"/>
      <c r="AX148" s="56"/>
      <c r="AY148" s="56"/>
      <c r="AZ148" s="56"/>
      <c r="BA148" s="56"/>
      <c r="BB148" s="56"/>
      <c r="BC148" s="56"/>
      <c r="BD148" s="56"/>
      <c r="BE148" s="56"/>
      <c r="BF148" s="56"/>
      <c r="BH148" s="56"/>
      <c r="BI148" s="56"/>
      <c r="BJ148" s="56"/>
      <c r="BK148" s="56"/>
      <c r="BL148" s="56"/>
      <c r="BM148" s="56"/>
      <c r="BN148" s="56"/>
      <c r="BO148" s="56"/>
      <c r="BP148" s="56"/>
      <c r="BR148" s="56"/>
      <c r="BS148" s="56"/>
      <c r="BT148" s="56"/>
      <c r="BU148" s="56"/>
      <c r="BV148" s="56"/>
      <c r="BW148" s="56"/>
      <c r="BX148" s="56"/>
      <c r="BY148" s="56"/>
      <c r="BZ148" s="56"/>
      <c r="CB148" s="56"/>
      <c r="CC148" s="56"/>
      <c r="CD148" s="56"/>
      <c r="CE148" s="56"/>
      <c r="CF148" s="56"/>
      <c r="CG148" s="56"/>
      <c r="CH148" s="56"/>
      <c r="CI148" s="56"/>
      <c r="CJ148" s="56"/>
      <c r="CL148" s="56"/>
      <c r="CM148" s="56"/>
      <c r="CN148" s="56"/>
      <c r="CO148" s="56"/>
      <c r="CP148" s="56"/>
      <c r="CQ148" s="56"/>
      <c r="CR148" s="56"/>
      <c r="CS148" s="56"/>
      <c r="CT148" s="56"/>
      <c r="CV148" s="56"/>
      <c r="CW148" s="56"/>
      <c r="CX148" s="56"/>
      <c r="CY148" s="56"/>
      <c r="CZ148" s="56"/>
      <c r="DA148" s="56"/>
      <c r="DB148" s="56"/>
      <c r="DC148" s="56"/>
      <c r="DD148" s="56"/>
      <c r="DF148" s="56"/>
      <c r="DG148" s="56"/>
      <c r="DH148" s="56"/>
      <c r="DI148" s="56"/>
      <c r="DJ148" s="56"/>
      <c r="DK148" s="56"/>
      <c r="DL148" s="56"/>
      <c r="DM148" s="56"/>
      <c r="DN148" s="56"/>
      <c r="DP148" s="56"/>
      <c r="DQ148" s="56"/>
      <c r="DR148" s="56"/>
      <c r="DS148" s="56"/>
      <c r="DT148" s="56"/>
      <c r="DU148" s="56"/>
      <c r="DV148" s="56"/>
      <c r="DW148" s="56"/>
      <c r="DX148" s="56"/>
      <c r="DZ148" s="56"/>
      <c r="EA148" s="56"/>
      <c r="EB148" s="56"/>
      <c r="EC148" s="56"/>
      <c r="ED148" s="56"/>
      <c r="EE148" s="56"/>
      <c r="EF148" s="56"/>
      <c r="EG148" s="56"/>
      <c r="EH148" s="56"/>
      <c r="EJ148" s="56"/>
      <c r="EK148" s="56"/>
      <c r="EL148" s="56"/>
      <c r="EM148" s="56"/>
      <c r="EN148" s="56"/>
      <c r="EO148" s="56"/>
      <c r="EP148" s="56"/>
      <c r="EQ148" s="56"/>
      <c r="ER148" s="56"/>
      <c r="ET148" s="56"/>
      <c r="EU148" s="56"/>
      <c r="EV148" s="56"/>
      <c r="EW148" s="56"/>
      <c r="EX148" s="56"/>
      <c r="EY148" s="56"/>
      <c r="EZ148" s="56"/>
      <c r="FA148" s="56"/>
      <c r="FB148" s="56"/>
      <c r="FD148" s="56"/>
      <c r="FE148" s="56"/>
      <c r="FF148" s="56"/>
      <c r="FG148" s="56"/>
      <c r="FH148" s="56"/>
      <c r="FI148" s="56"/>
      <c r="FJ148" s="56"/>
      <c r="FK148" s="56"/>
      <c r="FL148" s="56"/>
      <c r="FN148" s="56"/>
      <c r="FO148" s="56"/>
      <c r="FP148" s="56"/>
      <c r="FQ148" s="56"/>
      <c r="FR148" s="56"/>
      <c r="FS148" s="56"/>
      <c r="FT148" s="56"/>
      <c r="FU148" s="56"/>
      <c r="FV148" s="56"/>
      <c r="FX148" s="56"/>
      <c r="FY148" s="56"/>
      <c r="FZ148" s="56"/>
      <c r="GA148" s="56"/>
      <c r="GB148" s="56"/>
      <c r="GC148" s="56"/>
      <c r="GD148" s="56"/>
      <c r="GE148" s="56"/>
      <c r="GF148" s="56"/>
      <c r="GH148" s="56"/>
      <c r="GI148" s="56"/>
      <c r="GJ148" s="56"/>
      <c r="GK148" s="56"/>
      <c r="GL148" s="56"/>
      <c r="GM148" s="56"/>
      <c r="GN148" s="56"/>
      <c r="GO148" s="56"/>
      <c r="GP148" s="56"/>
      <c r="GR148" s="56"/>
      <c r="GS148" s="56"/>
      <c r="GT148" s="56"/>
      <c r="GU148" s="56"/>
      <c r="GV148" s="56"/>
      <c r="GW148" s="56"/>
      <c r="GX148" s="56"/>
      <c r="GY148" s="56"/>
      <c r="GZ148" s="56"/>
      <c r="HB148" s="56"/>
      <c r="HC148" s="56"/>
      <c r="HD148" s="56"/>
      <c r="HE148" s="56"/>
      <c r="HF148" s="56"/>
      <c r="HG148" s="56"/>
      <c r="HH148" s="56"/>
      <c r="HI148" s="56"/>
      <c r="HJ148" s="56"/>
      <c r="HL148" s="56"/>
      <c r="HM148" s="56"/>
      <c r="HN148" s="56"/>
      <c r="HO148" s="56"/>
      <c r="HP148" s="56"/>
      <c r="HQ148" s="56"/>
      <c r="HR148" s="56"/>
      <c r="HS148" s="56"/>
      <c r="HT148" s="56"/>
      <c r="HV148" s="56"/>
      <c r="HW148" s="56"/>
      <c r="HX148" s="56"/>
      <c r="HY148" s="56"/>
      <c r="HZ148" s="56"/>
      <c r="IA148" s="56"/>
      <c r="IB148" s="56"/>
      <c r="IC148" s="56"/>
      <c r="ID148" s="56"/>
      <c r="IF148" s="56"/>
      <c r="IG148" s="56"/>
      <c r="IH148" s="56"/>
      <c r="II148" s="56"/>
      <c r="IJ148" s="56"/>
      <c r="IK148" s="56"/>
      <c r="IL148" s="56"/>
      <c r="IM148" s="56"/>
      <c r="IN148" s="56"/>
      <c r="IP148" s="56"/>
      <c r="IQ148" s="56"/>
      <c r="IR148" s="56"/>
      <c r="IS148" s="56"/>
      <c r="IT148" s="56"/>
      <c r="IU148" s="56"/>
    </row>
    <row r="149" spans="1:255" ht="12.75" customHeight="1" thickBot="1" x14ac:dyDescent="0.25">
      <c r="A149" s="227"/>
      <c r="B149" s="106">
        <v>3455.28</v>
      </c>
      <c r="C149" s="85" t="s">
        <v>75</v>
      </c>
      <c r="D149" s="86"/>
      <c r="E149" s="47"/>
      <c r="F149" s="47"/>
      <c r="G149" s="47"/>
      <c r="H149" s="48"/>
      <c r="I149" s="49"/>
      <c r="J149" s="56"/>
      <c r="K149" s="56"/>
      <c r="L149" s="56"/>
      <c r="M149" s="56"/>
      <c r="N149" s="56"/>
      <c r="O149" s="56"/>
      <c r="P149" s="56"/>
      <c r="Q149" s="56"/>
      <c r="R149" s="56"/>
      <c r="T149" s="56"/>
      <c r="U149" s="56"/>
      <c r="V149" s="56"/>
      <c r="W149" s="56"/>
      <c r="X149" s="56"/>
      <c r="Y149" s="56"/>
      <c r="Z149" s="56"/>
      <c r="AA149" s="56"/>
      <c r="AB149" s="56"/>
      <c r="AD149" s="56"/>
      <c r="AE149" s="56"/>
      <c r="AF149" s="56"/>
      <c r="AG149" s="56"/>
      <c r="AH149" s="56"/>
      <c r="AI149" s="56"/>
      <c r="AJ149" s="56"/>
      <c r="AK149" s="56"/>
      <c r="AL149" s="56"/>
      <c r="AN149" s="56"/>
      <c r="AO149" s="56"/>
      <c r="AP149" s="56"/>
      <c r="AQ149" s="56"/>
      <c r="AR149" s="56"/>
      <c r="AS149" s="56"/>
      <c r="AT149" s="56"/>
      <c r="AU149" s="56"/>
      <c r="AV149" s="56"/>
      <c r="AX149" s="56"/>
      <c r="AY149" s="56"/>
      <c r="AZ149" s="56"/>
      <c r="BA149" s="56"/>
      <c r="BB149" s="56"/>
      <c r="BC149" s="56"/>
      <c r="BD149" s="56"/>
      <c r="BE149" s="56"/>
      <c r="BF149" s="56"/>
      <c r="BH149" s="56"/>
      <c r="BI149" s="56"/>
      <c r="BJ149" s="56"/>
      <c r="BK149" s="56"/>
      <c r="BL149" s="56"/>
      <c r="BM149" s="56"/>
      <c r="BN149" s="56"/>
      <c r="BO149" s="56"/>
      <c r="BP149" s="56"/>
      <c r="BR149" s="56"/>
      <c r="BS149" s="56"/>
      <c r="BT149" s="56"/>
      <c r="BU149" s="56"/>
      <c r="BV149" s="56"/>
      <c r="BW149" s="56"/>
      <c r="BX149" s="56"/>
      <c r="BY149" s="56"/>
      <c r="BZ149" s="56"/>
      <c r="CB149" s="56"/>
      <c r="CC149" s="56"/>
      <c r="CD149" s="56"/>
      <c r="CE149" s="56"/>
      <c r="CF149" s="56"/>
      <c r="CG149" s="56"/>
      <c r="CH149" s="56"/>
      <c r="CI149" s="56"/>
      <c r="CJ149" s="56"/>
      <c r="CL149" s="56"/>
      <c r="CM149" s="56"/>
      <c r="CN149" s="56"/>
      <c r="CO149" s="56"/>
      <c r="CP149" s="56"/>
      <c r="CQ149" s="56"/>
      <c r="CR149" s="56"/>
      <c r="CS149" s="56"/>
      <c r="CT149" s="56"/>
      <c r="CV149" s="56"/>
      <c r="CW149" s="56"/>
      <c r="CX149" s="56"/>
      <c r="CY149" s="56"/>
      <c r="CZ149" s="56"/>
      <c r="DA149" s="56"/>
      <c r="DB149" s="56"/>
      <c r="DC149" s="56"/>
      <c r="DD149" s="56"/>
      <c r="DF149" s="56"/>
      <c r="DG149" s="56"/>
      <c r="DH149" s="56"/>
      <c r="DI149" s="56"/>
      <c r="DJ149" s="56"/>
      <c r="DK149" s="56"/>
      <c r="DL149" s="56"/>
      <c r="DM149" s="56"/>
      <c r="DN149" s="56"/>
      <c r="DP149" s="56"/>
      <c r="DQ149" s="56"/>
      <c r="DR149" s="56"/>
      <c r="DS149" s="56"/>
      <c r="DT149" s="56"/>
      <c r="DU149" s="56"/>
      <c r="DV149" s="56"/>
      <c r="DW149" s="56"/>
      <c r="DX149" s="56"/>
      <c r="DZ149" s="56"/>
      <c r="EA149" s="56"/>
      <c r="EB149" s="56"/>
      <c r="EC149" s="56"/>
      <c r="ED149" s="56"/>
      <c r="EE149" s="56"/>
      <c r="EF149" s="56"/>
      <c r="EG149" s="56"/>
      <c r="EH149" s="56"/>
      <c r="EJ149" s="56"/>
      <c r="EK149" s="56"/>
      <c r="EL149" s="56"/>
      <c r="EM149" s="56"/>
      <c r="EN149" s="56"/>
      <c r="EO149" s="56"/>
      <c r="EP149" s="56"/>
      <c r="EQ149" s="56"/>
      <c r="ER149" s="56"/>
      <c r="ET149" s="56"/>
      <c r="EU149" s="56"/>
      <c r="EV149" s="56"/>
      <c r="EW149" s="56"/>
      <c r="EX149" s="56"/>
      <c r="EY149" s="56"/>
      <c r="EZ149" s="56"/>
      <c r="FA149" s="56"/>
      <c r="FB149" s="56"/>
      <c r="FD149" s="56"/>
      <c r="FE149" s="56"/>
      <c r="FF149" s="56"/>
      <c r="FG149" s="56"/>
      <c r="FH149" s="56"/>
      <c r="FI149" s="56"/>
      <c r="FJ149" s="56"/>
      <c r="FK149" s="56"/>
      <c r="FL149" s="56"/>
      <c r="FN149" s="56"/>
      <c r="FO149" s="56"/>
      <c r="FP149" s="56"/>
      <c r="FQ149" s="56"/>
      <c r="FR149" s="56"/>
      <c r="FS149" s="56"/>
      <c r="FT149" s="56"/>
      <c r="FU149" s="56"/>
      <c r="FV149" s="56"/>
      <c r="FX149" s="56"/>
      <c r="FY149" s="56"/>
      <c r="FZ149" s="56"/>
      <c r="GA149" s="56"/>
      <c r="GB149" s="56"/>
      <c r="GC149" s="56"/>
      <c r="GD149" s="56"/>
      <c r="GE149" s="56"/>
      <c r="GF149" s="56"/>
      <c r="GH149" s="56"/>
      <c r="GI149" s="56"/>
      <c r="GJ149" s="56"/>
      <c r="GK149" s="56"/>
      <c r="GL149" s="56"/>
      <c r="GM149" s="56"/>
      <c r="GN149" s="56"/>
      <c r="GO149" s="56"/>
      <c r="GP149" s="56"/>
      <c r="GR149" s="56"/>
      <c r="GS149" s="56"/>
      <c r="GT149" s="56"/>
      <c r="GU149" s="56"/>
      <c r="GV149" s="56"/>
      <c r="GW149" s="56"/>
      <c r="GX149" s="56"/>
      <c r="GY149" s="56"/>
      <c r="GZ149" s="56"/>
      <c r="HB149" s="56"/>
      <c r="HC149" s="56"/>
      <c r="HD149" s="56"/>
      <c r="HE149" s="56"/>
      <c r="HF149" s="56"/>
      <c r="HG149" s="56"/>
      <c r="HH149" s="56"/>
      <c r="HI149" s="56"/>
      <c r="HJ149" s="56"/>
      <c r="HL149" s="56"/>
      <c r="HM149" s="56"/>
      <c r="HN149" s="56"/>
      <c r="HO149" s="56"/>
      <c r="HP149" s="56"/>
      <c r="HQ149" s="56"/>
      <c r="HR149" s="56"/>
      <c r="HS149" s="56"/>
      <c r="HT149" s="56"/>
      <c r="HV149" s="56"/>
      <c r="HW149" s="56"/>
      <c r="HX149" s="56"/>
      <c r="HY149" s="56"/>
      <c r="HZ149" s="56"/>
      <c r="IA149" s="56"/>
      <c r="IB149" s="56"/>
      <c r="IC149" s="56"/>
      <c r="ID149" s="56"/>
      <c r="IF149" s="56"/>
      <c r="IG149" s="56"/>
      <c r="IH149" s="56"/>
      <c r="II149" s="56"/>
      <c r="IJ149" s="56"/>
      <c r="IK149" s="56"/>
      <c r="IL149" s="56"/>
      <c r="IM149" s="56"/>
      <c r="IN149" s="56"/>
      <c r="IP149" s="56"/>
      <c r="IQ149" s="56"/>
      <c r="IR149" s="56"/>
      <c r="IS149" s="56"/>
      <c r="IT149" s="56"/>
      <c r="IU149" s="56"/>
    </row>
    <row r="150" spans="1:255" ht="12.75" customHeight="1" thickBot="1" x14ac:dyDescent="0.25">
      <c r="A150" s="221"/>
      <c r="B150" s="106">
        <v>3774.85</v>
      </c>
      <c r="C150" s="85" t="s">
        <v>76</v>
      </c>
      <c r="D150" s="86"/>
      <c r="E150" s="47"/>
      <c r="F150" s="47"/>
      <c r="G150" s="47"/>
      <c r="H150" s="48"/>
      <c r="I150" s="49"/>
      <c r="J150" s="56"/>
      <c r="K150" s="56"/>
      <c r="L150" s="56"/>
      <c r="M150" s="56"/>
      <c r="N150" s="56"/>
      <c r="O150" s="56"/>
      <c r="P150" s="56"/>
      <c r="Q150" s="56"/>
      <c r="R150" s="56"/>
      <c r="T150" s="56"/>
      <c r="U150" s="56"/>
      <c r="V150" s="56"/>
      <c r="W150" s="56"/>
      <c r="X150" s="56"/>
      <c r="Y150" s="56"/>
      <c r="Z150" s="56"/>
      <c r="AA150" s="56"/>
      <c r="AB150" s="56"/>
      <c r="AD150" s="56"/>
      <c r="AE150" s="56"/>
      <c r="AF150" s="56"/>
      <c r="AG150" s="56"/>
      <c r="AH150" s="56"/>
      <c r="AI150" s="56"/>
      <c r="AJ150" s="56"/>
      <c r="AK150" s="56"/>
      <c r="AL150" s="56"/>
      <c r="AN150" s="56"/>
      <c r="AO150" s="56"/>
      <c r="AP150" s="56"/>
      <c r="AQ150" s="56"/>
      <c r="AR150" s="56"/>
      <c r="AS150" s="56"/>
      <c r="AT150" s="56"/>
      <c r="AU150" s="56"/>
      <c r="AV150" s="56"/>
      <c r="AX150" s="56"/>
      <c r="AY150" s="56"/>
      <c r="AZ150" s="56"/>
      <c r="BA150" s="56"/>
      <c r="BB150" s="56"/>
      <c r="BC150" s="56"/>
      <c r="BD150" s="56"/>
      <c r="BE150" s="56"/>
      <c r="BF150" s="56"/>
      <c r="BH150" s="56"/>
      <c r="BI150" s="56"/>
      <c r="BJ150" s="56"/>
      <c r="BK150" s="56"/>
      <c r="BL150" s="56"/>
      <c r="BM150" s="56"/>
      <c r="BN150" s="56"/>
      <c r="BO150" s="56"/>
      <c r="BP150" s="56"/>
      <c r="BR150" s="56"/>
      <c r="BS150" s="56"/>
      <c r="BT150" s="56"/>
      <c r="BU150" s="56"/>
      <c r="BV150" s="56"/>
      <c r="BW150" s="56"/>
      <c r="BX150" s="56"/>
      <c r="BY150" s="56"/>
      <c r="BZ150" s="56"/>
      <c r="CB150" s="56"/>
      <c r="CC150" s="56"/>
      <c r="CD150" s="56"/>
      <c r="CE150" s="56"/>
      <c r="CF150" s="56"/>
      <c r="CG150" s="56"/>
      <c r="CH150" s="56"/>
      <c r="CI150" s="56"/>
      <c r="CJ150" s="56"/>
      <c r="CL150" s="56"/>
      <c r="CM150" s="56"/>
      <c r="CN150" s="56"/>
      <c r="CO150" s="56"/>
      <c r="CP150" s="56"/>
      <c r="CQ150" s="56"/>
      <c r="CR150" s="56"/>
      <c r="CS150" s="56"/>
      <c r="CT150" s="56"/>
      <c r="CV150" s="56"/>
      <c r="CW150" s="56"/>
      <c r="CX150" s="56"/>
      <c r="CY150" s="56"/>
      <c r="CZ150" s="56"/>
      <c r="DA150" s="56"/>
      <c r="DB150" s="56"/>
      <c r="DC150" s="56"/>
      <c r="DD150" s="56"/>
      <c r="DF150" s="56"/>
      <c r="DG150" s="56"/>
      <c r="DH150" s="56"/>
      <c r="DI150" s="56"/>
      <c r="DJ150" s="56"/>
      <c r="DK150" s="56"/>
      <c r="DL150" s="56"/>
      <c r="DM150" s="56"/>
      <c r="DN150" s="56"/>
      <c r="DP150" s="56"/>
      <c r="DQ150" s="56"/>
      <c r="DR150" s="56"/>
      <c r="DS150" s="56"/>
      <c r="DT150" s="56"/>
      <c r="DU150" s="56"/>
      <c r="DV150" s="56"/>
      <c r="DW150" s="56"/>
      <c r="DX150" s="56"/>
      <c r="DZ150" s="56"/>
      <c r="EA150" s="56"/>
      <c r="EB150" s="56"/>
      <c r="EC150" s="56"/>
      <c r="ED150" s="56"/>
      <c r="EE150" s="56"/>
      <c r="EF150" s="56"/>
      <c r="EG150" s="56"/>
      <c r="EH150" s="56"/>
      <c r="EJ150" s="56"/>
      <c r="EK150" s="56"/>
      <c r="EL150" s="56"/>
      <c r="EM150" s="56"/>
      <c r="EN150" s="56"/>
      <c r="EO150" s="56"/>
      <c r="EP150" s="56"/>
      <c r="EQ150" s="56"/>
      <c r="ER150" s="56"/>
      <c r="ET150" s="56"/>
      <c r="EU150" s="56"/>
      <c r="EV150" s="56"/>
      <c r="EW150" s="56"/>
      <c r="EX150" s="56"/>
      <c r="EY150" s="56"/>
      <c r="EZ150" s="56"/>
      <c r="FA150" s="56"/>
      <c r="FB150" s="56"/>
      <c r="FD150" s="56"/>
      <c r="FE150" s="56"/>
      <c r="FF150" s="56"/>
      <c r="FG150" s="56"/>
      <c r="FH150" s="56"/>
      <c r="FI150" s="56"/>
      <c r="FJ150" s="56"/>
      <c r="FK150" s="56"/>
      <c r="FL150" s="56"/>
      <c r="FN150" s="56"/>
      <c r="FO150" s="56"/>
      <c r="FP150" s="56"/>
      <c r="FQ150" s="56"/>
      <c r="FR150" s="56"/>
      <c r="FS150" s="56"/>
      <c r="FT150" s="56"/>
      <c r="FU150" s="56"/>
      <c r="FV150" s="56"/>
      <c r="FX150" s="56"/>
      <c r="FY150" s="56"/>
      <c r="FZ150" s="56"/>
      <c r="GA150" s="56"/>
      <c r="GB150" s="56"/>
      <c r="GC150" s="56"/>
      <c r="GD150" s="56"/>
      <c r="GE150" s="56"/>
      <c r="GF150" s="56"/>
      <c r="GH150" s="56"/>
      <c r="GI150" s="56"/>
      <c r="GJ150" s="56"/>
      <c r="GK150" s="56"/>
      <c r="GL150" s="56"/>
      <c r="GM150" s="56"/>
      <c r="GN150" s="56"/>
      <c r="GO150" s="56"/>
      <c r="GP150" s="56"/>
      <c r="GR150" s="56"/>
      <c r="GS150" s="56"/>
      <c r="GT150" s="56"/>
      <c r="GU150" s="56"/>
      <c r="GV150" s="56"/>
      <c r="GW150" s="56"/>
      <c r="GX150" s="56"/>
      <c r="GY150" s="56"/>
      <c r="GZ150" s="56"/>
      <c r="HB150" s="56"/>
      <c r="HC150" s="56"/>
      <c r="HD150" s="56"/>
      <c r="HE150" s="56"/>
      <c r="HF150" s="56"/>
      <c r="HG150" s="56"/>
      <c r="HH150" s="56"/>
      <c r="HI150" s="56"/>
      <c r="HJ150" s="56"/>
      <c r="HL150" s="56"/>
      <c r="HM150" s="56"/>
      <c r="HN150" s="56"/>
      <c r="HO150" s="56"/>
      <c r="HP150" s="56"/>
      <c r="HQ150" s="56"/>
      <c r="HR150" s="56"/>
      <c r="HS150" s="56"/>
      <c r="HT150" s="56"/>
      <c r="HV150" s="56"/>
      <c r="HW150" s="56"/>
      <c r="HX150" s="56"/>
      <c r="HY150" s="56"/>
      <c r="HZ150" s="56"/>
      <c r="IA150" s="56"/>
      <c r="IB150" s="56"/>
      <c r="IC150" s="56"/>
      <c r="ID150" s="56"/>
      <c r="IF150" s="56"/>
      <c r="IG150" s="56"/>
      <c r="IH150" s="56"/>
      <c r="II150" s="56"/>
      <c r="IJ150" s="56"/>
      <c r="IK150" s="56"/>
      <c r="IL150" s="56"/>
      <c r="IM150" s="56"/>
      <c r="IN150" s="56"/>
      <c r="IP150" s="56"/>
      <c r="IQ150" s="56"/>
      <c r="IR150" s="56"/>
      <c r="IS150" s="56"/>
      <c r="IT150" s="56"/>
      <c r="IU150" s="56"/>
    </row>
    <row r="151" spans="1:255" ht="12.75" customHeight="1" thickBot="1" x14ac:dyDescent="0.25">
      <c r="A151" s="221"/>
      <c r="B151" s="106">
        <v>5264.05</v>
      </c>
      <c r="C151" s="85" t="s">
        <v>77</v>
      </c>
      <c r="D151" s="86"/>
      <c r="E151" s="47"/>
      <c r="F151" s="47"/>
      <c r="G151" s="47"/>
      <c r="H151" s="48"/>
      <c r="I151" s="49"/>
      <c r="J151" s="56"/>
      <c r="K151" s="56"/>
      <c r="L151" s="56"/>
      <c r="M151" s="56"/>
      <c r="N151" s="56"/>
      <c r="O151" s="56"/>
      <c r="P151" s="56"/>
      <c r="Q151" s="56"/>
      <c r="R151" s="56"/>
      <c r="T151" s="56"/>
      <c r="U151" s="56"/>
      <c r="V151" s="56"/>
      <c r="W151" s="56"/>
      <c r="X151" s="56"/>
      <c r="Y151" s="56"/>
      <c r="Z151" s="56"/>
      <c r="AA151" s="56"/>
      <c r="AB151" s="56"/>
      <c r="AD151" s="56"/>
      <c r="AE151" s="56"/>
      <c r="AF151" s="56"/>
      <c r="AG151" s="56"/>
      <c r="AH151" s="56"/>
      <c r="AI151" s="56"/>
      <c r="AJ151" s="56"/>
      <c r="AK151" s="56"/>
      <c r="AL151" s="56"/>
      <c r="AN151" s="56"/>
      <c r="AO151" s="56"/>
      <c r="AP151" s="56"/>
      <c r="AQ151" s="56"/>
      <c r="AR151" s="56"/>
      <c r="AS151" s="56"/>
      <c r="AT151" s="56"/>
      <c r="AU151" s="56"/>
      <c r="AV151" s="56"/>
      <c r="AX151" s="56"/>
      <c r="AY151" s="56"/>
      <c r="AZ151" s="56"/>
      <c r="BA151" s="56"/>
      <c r="BB151" s="56"/>
      <c r="BC151" s="56"/>
      <c r="BD151" s="56"/>
      <c r="BE151" s="56"/>
      <c r="BF151" s="56"/>
      <c r="BH151" s="56"/>
      <c r="BI151" s="56"/>
      <c r="BJ151" s="56"/>
      <c r="BK151" s="56"/>
      <c r="BL151" s="56"/>
      <c r="BM151" s="56"/>
      <c r="BN151" s="56"/>
      <c r="BO151" s="56"/>
      <c r="BP151" s="56"/>
      <c r="BR151" s="56"/>
      <c r="BS151" s="56"/>
      <c r="BT151" s="56"/>
      <c r="BU151" s="56"/>
      <c r="BV151" s="56"/>
      <c r="BW151" s="56"/>
      <c r="BX151" s="56"/>
      <c r="BY151" s="56"/>
      <c r="BZ151" s="56"/>
      <c r="CB151" s="56"/>
      <c r="CC151" s="56"/>
      <c r="CD151" s="56"/>
      <c r="CE151" s="56"/>
      <c r="CF151" s="56"/>
      <c r="CG151" s="56"/>
      <c r="CH151" s="56"/>
      <c r="CI151" s="56"/>
      <c r="CJ151" s="56"/>
      <c r="CL151" s="56"/>
      <c r="CM151" s="56"/>
      <c r="CN151" s="56"/>
      <c r="CO151" s="56"/>
      <c r="CP151" s="56"/>
      <c r="CQ151" s="56"/>
      <c r="CR151" s="56"/>
      <c r="CS151" s="56"/>
      <c r="CT151" s="56"/>
      <c r="CV151" s="56"/>
      <c r="CW151" s="56"/>
      <c r="CX151" s="56"/>
      <c r="CY151" s="56"/>
      <c r="CZ151" s="56"/>
      <c r="DA151" s="56"/>
      <c r="DB151" s="56"/>
      <c r="DC151" s="56"/>
      <c r="DD151" s="56"/>
      <c r="DF151" s="56"/>
      <c r="DG151" s="56"/>
      <c r="DH151" s="56"/>
      <c r="DI151" s="56"/>
      <c r="DJ151" s="56"/>
      <c r="DK151" s="56"/>
      <c r="DL151" s="56"/>
      <c r="DM151" s="56"/>
      <c r="DN151" s="56"/>
      <c r="DP151" s="56"/>
      <c r="DQ151" s="56"/>
      <c r="DR151" s="56"/>
      <c r="DS151" s="56"/>
      <c r="DT151" s="56"/>
      <c r="DU151" s="56"/>
      <c r="DV151" s="56"/>
      <c r="DW151" s="56"/>
      <c r="DX151" s="56"/>
      <c r="DZ151" s="56"/>
      <c r="EA151" s="56"/>
      <c r="EB151" s="56"/>
      <c r="EC151" s="56"/>
      <c r="ED151" s="56"/>
      <c r="EE151" s="56"/>
      <c r="EF151" s="56"/>
      <c r="EG151" s="56"/>
      <c r="EH151" s="56"/>
      <c r="EJ151" s="56"/>
      <c r="EK151" s="56"/>
      <c r="EL151" s="56"/>
      <c r="EM151" s="56"/>
      <c r="EN151" s="56"/>
      <c r="EO151" s="56"/>
      <c r="EP151" s="56"/>
      <c r="EQ151" s="56"/>
      <c r="ER151" s="56"/>
      <c r="ET151" s="56"/>
      <c r="EU151" s="56"/>
      <c r="EV151" s="56"/>
      <c r="EW151" s="56"/>
      <c r="EX151" s="56"/>
      <c r="EY151" s="56"/>
      <c r="EZ151" s="56"/>
      <c r="FA151" s="56"/>
      <c r="FB151" s="56"/>
      <c r="FD151" s="56"/>
      <c r="FE151" s="56"/>
      <c r="FF151" s="56"/>
      <c r="FG151" s="56"/>
      <c r="FH151" s="56"/>
      <c r="FI151" s="56"/>
      <c r="FJ151" s="56"/>
      <c r="FK151" s="56"/>
      <c r="FL151" s="56"/>
      <c r="FN151" s="56"/>
      <c r="FO151" s="56"/>
      <c r="FP151" s="56"/>
      <c r="FQ151" s="56"/>
      <c r="FR151" s="56"/>
      <c r="FS151" s="56"/>
      <c r="FT151" s="56"/>
      <c r="FU151" s="56"/>
      <c r="FV151" s="56"/>
      <c r="FX151" s="56"/>
      <c r="FY151" s="56"/>
      <c r="FZ151" s="56"/>
      <c r="GA151" s="56"/>
      <c r="GB151" s="56"/>
      <c r="GC151" s="56"/>
      <c r="GD151" s="56"/>
      <c r="GE151" s="56"/>
      <c r="GF151" s="56"/>
      <c r="GH151" s="56"/>
      <c r="GI151" s="56"/>
      <c r="GJ151" s="56"/>
      <c r="GK151" s="56"/>
      <c r="GL151" s="56"/>
      <c r="GM151" s="56"/>
      <c r="GN151" s="56"/>
      <c r="GO151" s="56"/>
      <c r="GP151" s="56"/>
      <c r="GR151" s="56"/>
      <c r="GS151" s="56"/>
      <c r="GT151" s="56"/>
      <c r="GU151" s="56"/>
      <c r="GV151" s="56"/>
      <c r="GW151" s="56"/>
      <c r="GX151" s="56"/>
      <c r="GY151" s="56"/>
      <c r="GZ151" s="56"/>
      <c r="HB151" s="56"/>
      <c r="HC151" s="56"/>
      <c r="HD151" s="56"/>
      <c r="HE151" s="56"/>
      <c r="HF151" s="56"/>
      <c r="HG151" s="56"/>
      <c r="HH151" s="56"/>
      <c r="HI151" s="56"/>
      <c r="HJ151" s="56"/>
      <c r="HL151" s="56"/>
      <c r="HM151" s="56"/>
      <c r="HN151" s="56"/>
      <c r="HO151" s="56"/>
      <c r="HP151" s="56"/>
      <c r="HQ151" s="56"/>
      <c r="HR151" s="56"/>
      <c r="HS151" s="56"/>
      <c r="HT151" s="56"/>
      <c r="HV151" s="56"/>
      <c r="HW151" s="56"/>
      <c r="HX151" s="56"/>
      <c r="HY151" s="56"/>
      <c r="HZ151" s="56"/>
      <c r="IA151" s="56"/>
      <c r="IB151" s="56"/>
      <c r="IC151" s="56"/>
      <c r="ID151" s="56"/>
      <c r="IF151" s="56"/>
      <c r="IG151" s="56"/>
      <c r="IH151" s="56"/>
      <c r="II151" s="56"/>
      <c r="IJ151" s="56"/>
      <c r="IK151" s="56"/>
      <c r="IL151" s="56"/>
      <c r="IM151" s="56"/>
      <c r="IN151" s="56"/>
      <c r="IP151" s="56"/>
      <c r="IQ151" s="56"/>
      <c r="IR151" s="56"/>
      <c r="IS151" s="56"/>
      <c r="IT151" s="56"/>
      <c r="IU151" s="56"/>
    </row>
    <row r="152" spans="1:255" ht="12.75" customHeight="1" thickBot="1" x14ac:dyDescent="0.25">
      <c r="A152" s="221"/>
      <c r="B152" s="106">
        <v>4059.13</v>
      </c>
      <c r="C152" s="85" t="s">
        <v>78</v>
      </c>
      <c r="D152" s="86"/>
      <c r="E152" s="47"/>
      <c r="F152" s="47"/>
      <c r="G152" s="47"/>
      <c r="H152" s="48"/>
      <c r="I152" s="49"/>
      <c r="J152" s="56"/>
      <c r="K152" s="56"/>
      <c r="L152" s="56"/>
      <c r="M152" s="56"/>
      <c r="N152" s="56"/>
      <c r="O152" s="56"/>
      <c r="P152" s="56"/>
      <c r="Q152" s="56"/>
      <c r="R152" s="56"/>
      <c r="T152" s="56"/>
      <c r="U152" s="56"/>
      <c r="V152" s="56"/>
      <c r="W152" s="56"/>
      <c r="X152" s="56"/>
      <c r="Y152" s="56"/>
      <c r="Z152" s="56"/>
      <c r="AA152" s="56"/>
      <c r="AB152" s="56"/>
      <c r="AD152" s="56"/>
      <c r="AE152" s="56"/>
      <c r="AF152" s="56"/>
      <c r="AG152" s="56"/>
      <c r="AH152" s="56"/>
      <c r="AI152" s="56"/>
      <c r="AJ152" s="56"/>
      <c r="AK152" s="56"/>
      <c r="AL152" s="56"/>
      <c r="AN152" s="56"/>
      <c r="AO152" s="56"/>
      <c r="AP152" s="56"/>
      <c r="AQ152" s="56"/>
      <c r="AR152" s="56"/>
      <c r="AS152" s="56"/>
      <c r="AT152" s="56"/>
      <c r="AU152" s="56"/>
      <c r="AV152" s="56"/>
      <c r="AX152" s="56"/>
      <c r="AY152" s="56"/>
      <c r="AZ152" s="56"/>
      <c r="BA152" s="56"/>
      <c r="BB152" s="56"/>
      <c r="BC152" s="56"/>
      <c r="BD152" s="56"/>
      <c r="BE152" s="56"/>
      <c r="BF152" s="56"/>
      <c r="BH152" s="56"/>
      <c r="BI152" s="56"/>
      <c r="BJ152" s="56"/>
      <c r="BK152" s="56"/>
      <c r="BL152" s="56"/>
      <c r="BM152" s="56"/>
      <c r="BN152" s="56"/>
      <c r="BO152" s="56"/>
      <c r="BP152" s="56"/>
      <c r="BR152" s="56"/>
      <c r="BS152" s="56"/>
      <c r="BT152" s="56"/>
      <c r="BU152" s="56"/>
      <c r="BV152" s="56"/>
      <c r="BW152" s="56"/>
      <c r="BX152" s="56"/>
      <c r="BY152" s="56"/>
      <c r="BZ152" s="56"/>
      <c r="CB152" s="56"/>
      <c r="CC152" s="56"/>
      <c r="CD152" s="56"/>
      <c r="CE152" s="56"/>
      <c r="CF152" s="56"/>
      <c r="CG152" s="56"/>
      <c r="CH152" s="56"/>
      <c r="CI152" s="56"/>
      <c r="CJ152" s="56"/>
      <c r="CL152" s="56"/>
      <c r="CM152" s="56"/>
      <c r="CN152" s="56"/>
      <c r="CO152" s="56"/>
      <c r="CP152" s="56"/>
      <c r="CQ152" s="56"/>
      <c r="CR152" s="56"/>
      <c r="CS152" s="56"/>
      <c r="CT152" s="56"/>
      <c r="CV152" s="56"/>
      <c r="CW152" s="56"/>
      <c r="CX152" s="56"/>
      <c r="CY152" s="56"/>
      <c r="CZ152" s="56"/>
      <c r="DA152" s="56"/>
      <c r="DB152" s="56"/>
      <c r="DC152" s="56"/>
      <c r="DD152" s="56"/>
      <c r="DF152" s="56"/>
      <c r="DG152" s="56"/>
      <c r="DH152" s="56"/>
      <c r="DI152" s="56"/>
      <c r="DJ152" s="56"/>
      <c r="DK152" s="56"/>
      <c r="DL152" s="56"/>
      <c r="DM152" s="56"/>
      <c r="DN152" s="56"/>
      <c r="DP152" s="56"/>
      <c r="DQ152" s="56"/>
      <c r="DR152" s="56"/>
      <c r="DS152" s="56"/>
      <c r="DT152" s="56"/>
      <c r="DU152" s="56"/>
      <c r="DV152" s="56"/>
      <c r="DW152" s="56"/>
      <c r="DX152" s="56"/>
      <c r="DZ152" s="56"/>
      <c r="EA152" s="56"/>
      <c r="EB152" s="56"/>
      <c r="EC152" s="56"/>
      <c r="ED152" s="56"/>
      <c r="EE152" s="56"/>
      <c r="EF152" s="56"/>
      <c r="EG152" s="56"/>
      <c r="EH152" s="56"/>
      <c r="EJ152" s="56"/>
      <c r="EK152" s="56"/>
      <c r="EL152" s="56"/>
      <c r="EM152" s="56"/>
      <c r="EN152" s="56"/>
      <c r="EO152" s="56"/>
      <c r="EP152" s="56"/>
      <c r="EQ152" s="56"/>
      <c r="ER152" s="56"/>
      <c r="ET152" s="56"/>
      <c r="EU152" s="56"/>
      <c r="EV152" s="56"/>
      <c r="EW152" s="56"/>
      <c r="EX152" s="56"/>
      <c r="EY152" s="56"/>
      <c r="EZ152" s="56"/>
      <c r="FA152" s="56"/>
      <c r="FB152" s="56"/>
      <c r="FD152" s="56"/>
      <c r="FE152" s="56"/>
      <c r="FF152" s="56"/>
      <c r="FG152" s="56"/>
      <c r="FH152" s="56"/>
      <c r="FI152" s="56"/>
      <c r="FJ152" s="56"/>
      <c r="FK152" s="56"/>
      <c r="FL152" s="56"/>
      <c r="FN152" s="56"/>
      <c r="FO152" s="56"/>
      <c r="FP152" s="56"/>
      <c r="FQ152" s="56"/>
      <c r="FR152" s="56"/>
      <c r="FS152" s="56"/>
      <c r="FT152" s="56"/>
      <c r="FU152" s="56"/>
      <c r="FV152" s="56"/>
      <c r="FX152" s="56"/>
      <c r="FY152" s="56"/>
      <c r="FZ152" s="56"/>
      <c r="GA152" s="56"/>
      <c r="GB152" s="56"/>
      <c r="GC152" s="56"/>
      <c r="GD152" s="56"/>
      <c r="GE152" s="56"/>
      <c r="GF152" s="56"/>
      <c r="GH152" s="56"/>
      <c r="GI152" s="56"/>
      <c r="GJ152" s="56"/>
      <c r="GK152" s="56"/>
      <c r="GL152" s="56"/>
      <c r="GM152" s="56"/>
      <c r="GN152" s="56"/>
      <c r="GO152" s="56"/>
      <c r="GP152" s="56"/>
      <c r="GR152" s="56"/>
      <c r="GS152" s="56"/>
      <c r="GT152" s="56"/>
      <c r="GU152" s="56"/>
      <c r="GV152" s="56"/>
      <c r="GW152" s="56"/>
      <c r="GX152" s="56"/>
      <c r="GY152" s="56"/>
      <c r="GZ152" s="56"/>
      <c r="HB152" s="56"/>
      <c r="HC152" s="56"/>
      <c r="HD152" s="56"/>
      <c r="HE152" s="56"/>
      <c r="HF152" s="56"/>
      <c r="HG152" s="56"/>
      <c r="HH152" s="56"/>
      <c r="HI152" s="56"/>
      <c r="HJ152" s="56"/>
      <c r="HL152" s="56"/>
      <c r="HM152" s="56"/>
      <c r="HN152" s="56"/>
      <c r="HO152" s="56"/>
      <c r="HP152" s="56"/>
      <c r="HQ152" s="56"/>
      <c r="HR152" s="56"/>
      <c r="HS152" s="56"/>
      <c r="HT152" s="56"/>
      <c r="HV152" s="56"/>
      <c r="HW152" s="56"/>
      <c r="HX152" s="56"/>
      <c r="HY152" s="56"/>
      <c r="HZ152" s="56"/>
      <c r="IA152" s="56"/>
      <c r="IB152" s="56"/>
      <c r="IC152" s="56"/>
      <c r="ID152" s="56"/>
      <c r="IF152" s="56"/>
      <c r="IG152" s="56"/>
      <c r="IH152" s="56"/>
      <c r="II152" s="56"/>
      <c r="IJ152" s="56"/>
      <c r="IK152" s="56"/>
      <c r="IL152" s="56"/>
      <c r="IM152" s="56"/>
      <c r="IN152" s="56"/>
      <c r="IP152" s="56"/>
      <c r="IQ152" s="56"/>
      <c r="IR152" s="56"/>
      <c r="IS152" s="56"/>
      <c r="IT152" s="56"/>
      <c r="IU152" s="56"/>
    </row>
    <row r="153" spans="1:255" ht="12.75" customHeight="1" thickBot="1" x14ac:dyDescent="0.25">
      <c r="A153" s="221"/>
      <c r="B153" s="106">
        <v>5146.88</v>
      </c>
      <c r="C153" s="85" t="s">
        <v>79</v>
      </c>
      <c r="D153" s="86"/>
      <c r="E153" s="47"/>
      <c r="F153" s="47"/>
      <c r="G153" s="47"/>
      <c r="H153" s="48"/>
      <c r="I153" s="49"/>
      <c r="J153" s="56"/>
      <c r="K153" s="56"/>
      <c r="L153" s="56"/>
      <c r="M153" s="56"/>
      <c r="N153" s="56"/>
      <c r="O153" s="56"/>
      <c r="P153" s="56"/>
      <c r="Q153" s="56"/>
      <c r="R153" s="56"/>
      <c r="T153" s="56"/>
      <c r="U153" s="56"/>
      <c r="V153" s="56"/>
      <c r="W153" s="56"/>
      <c r="X153" s="56"/>
      <c r="Y153" s="56"/>
      <c r="Z153" s="56"/>
      <c r="AA153" s="56"/>
      <c r="AB153" s="56"/>
      <c r="AD153" s="56"/>
      <c r="AE153" s="56"/>
      <c r="AF153" s="56"/>
      <c r="AG153" s="56"/>
      <c r="AH153" s="56"/>
      <c r="AI153" s="56"/>
      <c r="AJ153" s="56"/>
      <c r="AK153" s="56"/>
      <c r="AL153" s="56"/>
      <c r="AN153" s="56"/>
      <c r="AO153" s="56"/>
      <c r="AP153" s="56"/>
      <c r="AQ153" s="56"/>
      <c r="AR153" s="56"/>
      <c r="AS153" s="56"/>
      <c r="AT153" s="56"/>
      <c r="AU153" s="56"/>
      <c r="AV153" s="56"/>
      <c r="AX153" s="56"/>
      <c r="AY153" s="56"/>
      <c r="AZ153" s="56"/>
      <c r="BA153" s="56"/>
      <c r="BB153" s="56"/>
      <c r="BC153" s="56"/>
      <c r="BD153" s="56"/>
      <c r="BE153" s="56"/>
      <c r="BF153" s="56"/>
      <c r="BH153" s="56"/>
      <c r="BI153" s="56"/>
      <c r="BJ153" s="56"/>
      <c r="BK153" s="56"/>
      <c r="BL153" s="56"/>
      <c r="BM153" s="56"/>
      <c r="BN153" s="56"/>
      <c r="BO153" s="56"/>
      <c r="BP153" s="56"/>
      <c r="BR153" s="56"/>
      <c r="BS153" s="56"/>
      <c r="BT153" s="56"/>
      <c r="BU153" s="56"/>
      <c r="BV153" s="56"/>
      <c r="BW153" s="56"/>
      <c r="BX153" s="56"/>
      <c r="BY153" s="56"/>
      <c r="BZ153" s="56"/>
      <c r="CB153" s="56"/>
      <c r="CC153" s="56"/>
      <c r="CD153" s="56"/>
      <c r="CE153" s="56"/>
      <c r="CF153" s="56"/>
      <c r="CG153" s="56"/>
      <c r="CH153" s="56"/>
      <c r="CI153" s="56"/>
      <c r="CJ153" s="56"/>
      <c r="CL153" s="56"/>
      <c r="CM153" s="56"/>
      <c r="CN153" s="56"/>
      <c r="CO153" s="56"/>
      <c r="CP153" s="56"/>
      <c r="CQ153" s="56"/>
      <c r="CR153" s="56"/>
      <c r="CS153" s="56"/>
      <c r="CT153" s="56"/>
      <c r="CV153" s="56"/>
      <c r="CW153" s="56"/>
      <c r="CX153" s="56"/>
      <c r="CY153" s="56"/>
      <c r="CZ153" s="56"/>
      <c r="DA153" s="56"/>
      <c r="DB153" s="56"/>
      <c r="DC153" s="56"/>
      <c r="DD153" s="56"/>
      <c r="DF153" s="56"/>
      <c r="DG153" s="56"/>
      <c r="DH153" s="56"/>
      <c r="DI153" s="56"/>
      <c r="DJ153" s="56"/>
      <c r="DK153" s="56"/>
      <c r="DL153" s="56"/>
      <c r="DM153" s="56"/>
      <c r="DN153" s="56"/>
      <c r="DP153" s="56"/>
      <c r="DQ153" s="56"/>
      <c r="DR153" s="56"/>
      <c r="DS153" s="56"/>
      <c r="DT153" s="56"/>
      <c r="DU153" s="56"/>
      <c r="DV153" s="56"/>
      <c r="DW153" s="56"/>
      <c r="DX153" s="56"/>
      <c r="DZ153" s="56"/>
      <c r="EA153" s="56"/>
      <c r="EB153" s="56"/>
      <c r="EC153" s="56"/>
      <c r="ED153" s="56"/>
      <c r="EE153" s="56"/>
      <c r="EF153" s="56"/>
      <c r="EG153" s="56"/>
      <c r="EH153" s="56"/>
      <c r="EJ153" s="56"/>
      <c r="EK153" s="56"/>
      <c r="EL153" s="56"/>
      <c r="EM153" s="56"/>
      <c r="EN153" s="56"/>
      <c r="EO153" s="56"/>
      <c r="EP153" s="56"/>
      <c r="EQ153" s="56"/>
      <c r="ER153" s="56"/>
      <c r="ET153" s="56"/>
      <c r="EU153" s="56"/>
      <c r="EV153" s="56"/>
      <c r="EW153" s="56"/>
      <c r="EX153" s="56"/>
      <c r="EY153" s="56"/>
      <c r="EZ153" s="56"/>
      <c r="FA153" s="56"/>
      <c r="FB153" s="56"/>
      <c r="FD153" s="56"/>
      <c r="FE153" s="56"/>
      <c r="FF153" s="56"/>
      <c r="FG153" s="56"/>
      <c r="FH153" s="56"/>
      <c r="FI153" s="56"/>
      <c r="FJ153" s="56"/>
      <c r="FK153" s="56"/>
      <c r="FL153" s="56"/>
      <c r="FN153" s="56"/>
      <c r="FO153" s="56"/>
      <c r="FP153" s="56"/>
      <c r="FQ153" s="56"/>
      <c r="FR153" s="56"/>
      <c r="FS153" s="56"/>
      <c r="FT153" s="56"/>
      <c r="FU153" s="56"/>
      <c r="FV153" s="56"/>
      <c r="FX153" s="56"/>
      <c r="FY153" s="56"/>
      <c r="FZ153" s="56"/>
      <c r="GA153" s="56"/>
      <c r="GB153" s="56"/>
      <c r="GC153" s="56"/>
      <c r="GD153" s="56"/>
      <c r="GE153" s="56"/>
      <c r="GF153" s="56"/>
      <c r="GH153" s="56"/>
      <c r="GI153" s="56"/>
      <c r="GJ153" s="56"/>
      <c r="GK153" s="56"/>
      <c r="GL153" s="56"/>
      <c r="GM153" s="56"/>
      <c r="GN153" s="56"/>
      <c r="GO153" s="56"/>
      <c r="GP153" s="56"/>
      <c r="GR153" s="56"/>
      <c r="GS153" s="56"/>
      <c r="GT153" s="56"/>
      <c r="GU153" s="56"/>
      <c r="GV153" s="56"/>
      <c r="GW153" s="56"/>
      <c r="GX153" s="56"/>
      <c r="GY153" s="56"/>
      <c r="GZ153" s="56"/>
      <c r="HB153" s="56"/>
      <c r="HC153" s="56"/>
      <c r="HD153" s="56"/>
      <c r="HE153" s="56"/>
      <c r="HF153" s="56"/>
      <c r="HG153" s="56"/>
      <c r="HH153" s="56"/>
      <c r="HI153" s="56"/>
      <c r="HJ153" s="56"/>
      <c r="HL153" s="56"/>
      <c r="HM153" s="56"/>
      <c r="HN153" s="56"/>
      <c r="HO153" s="56"/>
      <c r="HP153" s="56"/>
      <c r="HQ153" s="56"/>
      <c r="HR153" s="56"/>
      <c r="HS153" s="56"/>
      <c r="HT153" s="56"/>
      <c r="HV153" s="56"/>
      <c r="HW153" s="56"/>
      <c r="HX153" s="56"/>
      <c r="HY153" s="56"/>
      <c r="HZ153" s="56"/>
      <c r="IA153" s="56"/>
      <c r="IB153" s="56"/>
      <c r="IC153" s="56"/>
      <c r="ID153" s="56"/>
      <c r="IF153" s="56"/>
      <c r="IG153" s="56"/>
      <c r="IH153" s="56"/>
      <c r="II153" s="56"/>
      <c r="IJ153" s="56"/>
      <c r="IK153" s="56"/>
      <c r="IL153" s="56"/>
      <c r="IM153" s="56"/>
      <c r="IN153" s="56"/>
      <c r="IP153" s="56"/>
      <c r="IQ153" s="56"/>
      <c r="IR153" s="56"/>
      <c r="IS153" s="56"/>
      <c r="IT153" s="56"/>
      <c r="IU153" s="56"/>
    </row>
    <row r="154" spans="1:255" ht="12.75" customHeight="1" thickBot="1" x14ac:dyDescent="0.25">
      <c r="A154" s="221"/>
      <c r="B154" s="106">
        <v>3810.85</v>
      </c>
      <c r="C154" s="85" t="s">
        <v>80</v>
      </c>
      <c r="D154" s="86"/>
      <c r="E154" s="47"/>
      <c r="F154" s="47"/>
      <c r="G154" s="47"/>
      <c r="H154" s="48"/>
      <c r="I154" s="49"/>
      <c r="J154" s="56"/>
      <c r="K154" s="56"/>
      <c r="L154" s="56"/>
      <c r="M154" s="56"/>
      <c r="N154" s="56"/>
      <c r="O154" s="56"/>
      <c r="P154" s="56"/>
      <c r="Q154" s="56"/>
      <c r="R154" s="56"/>
      <c r="T154" s="56"/>
      <c r="U154" s="56"/>
      <c r="V154" s="56"/>
      <c r="W154" s="56"/>
      <c r="X154" s="56"/>
      <c r="Y154" s="56"/>
      <c r="Z154" s="56"/>
      <c r="AA154" s="56"/>
      <c r="AB154" s="56"/>
      <c r="AD154" s="56"/>
      <c r="AE154" s="56"/>
      <c r="AF154" s="56"/>
      <c r="AG154" s="56"/>
      <c r="AH154" s="56"/>
      <c r="AI154" s="56"/>
      <c r="AJ154" s="56"/>
      <c r="AK154" s="56"/>
      <c r="AL154" s="56"/>
      <c r="AN154" s="56"/>
      <c r="AO154" s="56"/>
      <c r="AP154" s="56"/>
      <c r="AQ154" s="56"/>
      <c r="AR154" s="56"/>
      <c r="AS154" s="56"/>
      <c r="AT154" s="56"/>
      <c r="AU154" s="56"/>
      <c r="AV154" s="56"/>
      <c r="AX154" s="56"/>
      <c r="AY154" s="56"/>
      <c r="AZ154" s="56"/>
      <c r="BA154" s="56"/>
      <c r="BB154" s="56"/>
      <c r="BC154" s="56"/>
      <c r="BD154" s="56"/>
      <c r="BE154" s="56"/>
      <c r="BF154" s="56"/>
      <c r="BH154" s="56"/>
      <c r="BI154" s="56"/>
      <c r="BJ154" s="56"/>
      <c r="BK154" s="56"/>
      <c r="BL154" s="56"/>
      <c r="BM154" s="56"/>
      <c r="BN154" s="56"/>
      <c r="BO154" s="56"/>
      <c r="BP154" s="56"/>
      <c r="BR154" s="56"/>
      <c r="BS154" s="56"/>
      <c r="BT154" s="56"/>
      <c r="BU154" s="56"/>
      <c r="BV154" s="56"/>
      <c r="BW154" s="56"/>
      <c r="BX154" s="56"/>
      <c r="BY154" s="56"/>
      <c r="BZ154" s="56"/>
      <c r="CB154" s="56"/>
      <c r="CC154" s="56"/>
      <c r="CD154" s="56"/>
      <c r="CE154" s="56"/>
      <c r="CF154" s="56"/>
      <c r="CG154" s="56"/>
      <c r="CH154" s="56"/>
      <c r="CI154" s="56"/>
      <c r="CJ154" s="56"/>
      <c r="CL154" s="56"/>
      <c r="CM154" s="56"/>
      <c r="CN154" s="56"/>
      <c r="CO154" s="56"/>
      <c r="CP154" s="56"/>
      <c r="CQ154" s="56"/>
      <c r="CR154" s="56"/>
      <c r="CS154" s="56"/>
      <c r="CT154" s="56"/>
      <c r="CV154" s="56"/>
      <c r="CW154" s="56"/>
      <c r="CX154" s="56"/>
      <c r="CY154" s="56"/>
      <c r="CZ154" s="56"/>
      <c r="DA154" s="56"/>
      <c r="DB154" s="56"/>
      <c r="DC154" s="56"/>
      <c r="DD154" s="56"/>
      <c r="DF154" s="56"/>
      <c r="DG154" s="56"/>
      <c r="DH154" s="56"/>
      <c r="DI154" s="56"/>
      <c r="DJ154" s="56"/>
      <c r="DK154" s="56"/>
      <c r="DL154" s="56"/>
      <c r="DM154" s="56"/>
      <c r="DN154" s="56"/>
      <c r="DP154" s="56"/>
      <c r="DQ154" s="56"/>
      <c r="DR154" s="56"/>
      <c r="DS154" s="56"/>
      <c r="DT154" s="56"/>
      <c r="DU154" s="56"/>
      <c r="DV154" s="56"/>
      <c r="DW154" s="56"/>
      <c r="DX154" s="56"/>
      <c r="DZ154" s="56"/>
      <c r="EA154" s="56"/>
      <c r="EB154" s="56"/>
      <c r="EC154" s="56"/>
      <c r="ED154" s="56"/>
      <c r="EE154" s="56"/>
      <c r="EF154" s="56"/>
      <c r="EG154" s="56"/>
      <c r="EH154" s="56"/>
      <c r="EJ154" s="56"/>
      <c r="EK154" s="56"/>
      <c r="EL154" s="56"/>
      <c r="EM154" s="56"/>
      <c r="EN154" s="56"/>
      <c r="EO154" s="56"/>
      <c r="EP154" s="56"/>
      <c r="EQ154" s="56"/>
      <c r="ER154" s="56"/>
      <c r="ET154" s="56"/>
      <c r="EU154" s="56"/>
      <c r="EV154" s="56"/>
      <c r="EW154" s="56"/>
      <c r="EX154" s="56"/>
      <c r="EY154" s="56"/>
      <c r="EZ154" s="56"/>
      <c r="FA154" s="56"/>
      <c r="FB154" s="56"/>
      <c r="FD154" s="56"/>
      <c r="FE154" s="56"/>
      <c r="FF154" s="56"/>
      <c r="FG154" s="56"/>
      <c r="FH154" s="56"/>
      <c r="FI154" s="56"/>
      <c r="FJ154" s="56"/>
      <c r="FK154" s="56"/>
      <c r="FL154" s="56"/>
      <c r="FN154" s="56"/>
      <c r="FO154" s="56"/>
      <c r="FP154" s="56"/>
      <c r="FQ154" s="56"/>
      <c r="FR154" s="56"/>
      <c r="FS154" s="56"/>
      <c r="FT154" s="56"/>
      <c r="FU154" s="56"/>
      <c r="FV154" s="56"/>
      <c r="FX154" s="56"/>
      <c r="FY154" s="56"/>
      <c r="FZ154" s="56"/>
      <c r="GA154" s="56"/>
      <c r="GB154" s="56"/>
      <c r="GC154" s="56"/>
      <c r="GD154" s="56"/>
      <c r="GE154" s="56"/>
      <c r="GF154" s="56"/>
      <c r="GH154" s="56"/>
      <c r="GI154" s="56"/>
      <c r="GJ154" s="56"/>
      <c r="GK154" s="56"/>
      <c r="GL154" s="56"/>
      <c r="GM154" s="56"/>
      <c r="GN154" s="56"/>
      <c r="GO154" s="56"/>
      <c r="GP154" s="56"/>
      <c r="GR154" s="56"/>
      <c r="GS154" s="56"/>
      <c r="GT154" s="56"/>
      <c r="GU154" s="56"/>
      <c r="GV154" s="56"/>
      <c r="GW154" s="56"/>
      <c r="GX154" s="56"/>
      <c r="GY154" s="56"/>
      <c r="GZ154" s="56"/>
      <c r="HB154" s="56"/>
      <c r="HC154" s="56"/>
      <c r="HD154" s="56"/>
      <c r="HE154" s="56"/>
      <c r="HF154" s="56"/>
      <c r="HG154" s="56"/>
      <c r="HH154" s="56"/>
      <c r="HI154" s="56"/>
      <c r="HJ154" s="56"/>
      <c r="HL154" s="56"/>
      <c r="HM154" s="56"/>
      <c r="HN154" s="56"/>
      <c r="HO154" s="56"/>
      <c r="HP154" s="56"/>
      <c r="HQ154" s="56"/>
      <c r="HR154" s="56"/>
      <c r="HS154" s="56"/>
      <c r="HT154" s="56"/>
      <c r="HV154" s="56"/>
      <c r="HW154" s="56"/>
      <c r="HX154" s="56"/>
      <c r="HY154" s="56"/>
      <c r="HZ154" s="56"/>
      <c r="IA154" s="56"/>
      <c r="IB154" s="56"/>
      <c r="IC154" s="56"/>
      <c r="ID154" s="56"/>
      <c r="IF154" s="56"/>
      <c r="IG154" s="56"/>
      <c r="IH154" s="56"/>
      <c r="II154" s="56"/>
      <c r="IJ154" s="56"/>
      <c r="IK154" s="56"/>
      <c r="IL154" s="56"/>
      <c r="IM154" s="56"/>
      <c r="IN154" s="56"/>
      <c r="IP154" s="56"/>
      <c r="IQ154" s="56"/>
      <c r="IR154" s="56"/>
      <c r="IS154" s="56"/>
      <c r="IT154" s="56"/>
      <c r="IU154" s="56"/>
    </row>
    <row r="155" spans="1:255" ht="13.5" thickBot="1" x14ac:dyDescent="0.25">
      <c r="A155" s="227"/>
      <c r="B155" s="106"/>
      <c r="C155" s="85" t="s">
        <v>87</v>
      </c>
      <c r="D155" s="86"/>
      <c r="E155" s="47"/>
      <c r="F155" s="47"/>
      <c r="G155" s="47"/>
      <c r="H155" s="48"/>
      <c r="I155" s="49">
        <v>2553.0100000000002</v>
      </c>
      <c r="J155" s="56"/>
      <c r="K155" s="56"/>
      <c r="L155" s="56"/>
      <c r="M155" s="56"/>
      <c r="N155" s="56"/>
      <c r="O155" s="56"/>
      <c r="P155" s="56"/>
      <c r="Q155" s="56"/>
      <c r="R155" s="56"/>
      <c r="T155" s="56"/>
      <c r="U155" s="56"/>
      <c r="V155" s="56"/>
      <c r="W155" s="56"/>
      <c r="X155" s="56"/>
      <c r="Y155" s="56"/>
      <c r="Z155" s="56"/>
      <c r="AA155" s="56"/>
      <c r="AB155" s="56"/>
      <c r="AD155" s="56"/>
      <c r="AE155" s="56"/>
      <c r="AF155" s="56"/>
      <c r="AG155" s="56"/>
      <c r="AH155" s="56"/>
      <c r="AI155" s="56"/>
      <c r="AJ155" s="56"/>
      <c r="AK155" s="56"/>
      <c r="AL155" s="56"/>
      <c r="AN155" s="56"/>
      <c r="AO155" s="56"/>
      <c r="AP155" s="56"/>
      <c r="AQ155" s="56"/>
      <c r="AR155" s="56"/>
      <c r="AS155" s="56"/>
      <c r="AT155" s="56"/>
      <c r="AU155" s="56"/>
      <c r="AV155" s="56"/>
      <c r="AX155" s="56"/>
      <c r="AY155" s="56"/>
      <c r="AZ155" s="56"/>
      <c r="BA155" s="56"/>
      <c r="BB155" s="56"/>
      <c r="BC155" s="56"/>
      <c r="BD155" s="56"/>
      <c r="BE155" s="56"/>
      <c r="BF155" s="56"/>
      <c r="BH155" s="56"/>
      <c r="BI155" s="56"/>
      <c r="BJ155" s="56"/>
      <c r="BK155" s="56"/>
      <c r="BL155" s="56"/>
      <c r="BM155" s="56"/>
      <c r="BN155" s="56"/>
      <c r="BO155" s="56"/>
      <c r="BP155" s="56"/>
      <c r="BR155" s="56"/>
      <c r="BS155" s="56"/>
      <c r="BT155" s="56"/>
      <c r="BU155" s="56"/>
      <c r="BV155" s="56"/>
      <c r="BW155" s="56"/>
      <c r="BX155" s="56"/>
      <c r="BY155" s="56"/>
      <c r="BZ155" s="56"/>
      <c r="CB155" s="56"/>
      <c r="CC155" s="56"/>
      <c r="CD155" s="56"/>
      <c r="CE155" s="56"/>
      <c r="CF155" s="56"/>
      <c r="CG155" s="56"/>
      <c r="CH155" s="56"/>
      <c r="CI155" s="56"/>
      <c r="CJ155" s="56"/>
      <c r="CL155" s="56"/>
      <c r="CM155" s="56"/>
      <c r="CN155" s="56"/>
      <c r="CO155" s="56"/>
      <c r="CP155" s="56"/>
      <c r="CQ155" s="56"/>
      <c r="CR155" s="56"/>
      <c r="CS155" s="56"/>
      <c r="CT155" s="56"/>
      <c r="CV155" s="56"/>
      <c r="CW155" s="56"/>
      <c r="CX155" s="56"/>
      <c r="CY155" s="56"/>
      <c r="CZ155" s="56"/>
      <c r="DA155" s="56"/>
      <c r="DB155" s="56"/>
      <c r="DC155" s="56"/>
      <c r="DD155" s="56"/>
      <c r="DF155" s="56"/>
      <c r="DG155" s="56"/>
      <c r="DH155" s="56"/>
      <c r="DI155" s="56"/>
      <c r="DJ155" s="56"/>
      <c r="DK155" s="56"/>
      <c r="DL155" s="56"/>
      <c r="DM155" s="56"/>
      <c r="DN155" s="56"/>
      <c r="DP155" s="56"/>
      <c r="DQ155" s="56"/>
      <c r="DR155" s="56"/>
      <c r="DS155" s="56"/>
      <c r="DT155" s="56"/>
      <c r="DU155" s="56"/>
      <c r="DV155" s="56"/>
      <c r="DW155" s="56"/>
      <c r="DX155" s="56"/>
      <c r="DZ155" s="56"/>
      <c r="EA155" s="56"/>
      <c r="EB155" s="56"/>
      <c r="EC155" s="56"/>
      <c r="ED155" s="56"/>
      <c r="EE155" s="56"/>
      <c r="EF155" s="56"/>
      <c r="EG155" s="56"/>
      <c r="EH155" s="56"/>
      <c r="EJ155" s="56"/>
      <c r="EK155" s="56"/>
      <c r="EL155" s="56"/>
      <c r="EM155" s="56"/>
      <c r="EN155" s="56"/>
      <c r="EO155" s="56"/>
      <c r="EP155" s="56"/>
      <c r="EQ155" s="56"/>
      <c r="ER155" s="56"/>
      <c r="ET155" s="56"/>
      <c r="EU155" s="56"/>
      <c r="EV155" s="56"/>
      <c r="EW155" s="56"/>
      <c r="EX155" s="56"/>
      <c r="EY155" s="56"/>
      <c r="EZ155" s="56"/>
      <c r="FA155" s="56"/>
      <c r="FB155" s="56"/>
      <c r="FD155" s="56"/>
      <c r="FE155" s="56"/>
      <c r="FF155" s="56"/>
      <c r="FG155" s="56"/>
      <c r="FH155" s="56"/>
      <c r="FI155" s="56"/>
      <c r="FJ155" s="56"/>
      <c r="FK155" s="56"/>
      <c r="FL155" s="56"/>
      <c r="FN155" s="56"/>
      <c r="FO155" s="56"/>
      <c r="FP155" s="56"/>
      <c r="FQ155" s="56"/>
      <c r="FR155" s="56"/>
      <c r="FS155" s="56"/>
      <c r="FT155" s="56"/>
      <c r="FU155" s="56"/>
      <c r="FV155" s="56"/>
      <c r="FX155" s="56"/>
      <c r="FY155" s="56"/>
      <c r="FZ155" s="56"/>
      <c r="GA155" s="56"/>
      <c r="GB155" s="56"/>
      <c r="GC155" s="56"/>
      <c r="GD155" s="56"/>
      <c r="GE155" s="56"/>
      <c r="GF155" s="56"/>
      <c r="GH155" s="56"/>
      <c r="GI155" s="56"/>
      <c r="GJ155" s="56"/>
      <c r="GK155" s="56"/>
      <c r="GL155" s="56"/>
      <c r="GM155" s="56"/>
      <c r="GN155" s="56"/>
      <c r="GO155" s="56"/>
      <c r="GP155" s="56"/>
      <c r="GR155" s="56"/>
      <c r="GS155" s="56"/>
      <c r="GT155" s="56"/>
      <c r="GU155" s="56"/>
      <c r="GV155" s="56"/>
      <c r="GW155" s="56"/>
      <c r="GX155" s="56"/>
      <c r="GY155" s="56"/>
      <c r="GZ155" s="56"/>
      <c r="HB155" s="56"/>
      <c r="HC155" s="56"/>
      <c r="HD155" s="56"/>
      <c r="HE155" s="56"/>
      <c r="HF155" s="56"/>
      <c r="HG155" s="56"/>
      <c r="HH155" s="56"/>
      <c r="HI155" s="56"/>
      <c r="HJ155" s="56"/>
      <c r="HL155" s="56"/>
      <c r="HM155" s="56"/>
      <c r="HN155" s="56"/>
      <c r="HO155" s="56"/>
      <c r="HP155" s="56"/>
      <c r="HQ155" s="56"/>
      <c r="HR155" s="56"/>
      <c r="HS155" s="56"/>
      <c r="HT155" s="56"/>
      <c r="HV155" s="56"/>
      <c r="HW155" s="56"/>
      <c r="HX155" s="56"/>
      <c r="HY155" s="56"/>
      <c r="HZ155" s="56"/>
      <c r="IA155" s="56"/>
      <c r="IB155" s="56"/>
      <c r="IC155" s="56"/>
      <c r="ID155" s="56"/>
      <c r="IF155" s="56"/>
      <c r="IG155" s="56"/>
      <c r="IH155" s="56"/>
      <c r="II155" s="56"/>
      <c r="IJ155" s="56"/>
      <c r="IK155" s="56"/>
      <c r="IL155" s="56"/>
      <c r="IM155" s="56"/>
      <c r="IN155" s="56"/>
      <c r="IP155" s="56"/>
      <c r="IQ155" s="56"/>
      <c r="IR155" s="56"/>
      <c r="IS155" s="56"/>
      <c r="IT155" s="56"/>
      <c r="IU155" s="56"/>
    </row>
    <row r="156" spans="1:255" ht="12.75" customHeight="1" thickBot="1" x14ac:dyDescent="0.25">
      <c r="A156" s="221"/>
      <c r="B156" s="51">
        <f>SUM(B143:B154)</f>
        <v>49911.029999999992</v>
      </c>
      <c r="C156" s="50"/>
      <c r="D156" s="51"/>
      <c r="E156" s="52"/>
      <c r="F156" s="50"/>
      <c r="G156" s="50"/>
      <c r="H156" s="51" t="s">
        <v>17</v>
      </c>
      <c r="I156" s="237">
        <f>SUM(I143:I155)</f>
        <v>2553.0100000000002</v>
      </c>
      <c r="J156" s="56"/>
      <c r="K156" s="56"/>
      <c r="L156" s="56"/>
      <c r="M156" s="56"/>
      <c r="N156" s="56"/>
      <c r="O156" s="56"/>
      <c r="P156" s="56"/>
      <c r="Q156" s="56"/>
      <c r="R156" s="56"/>
      <c r="T156" s="56"/>
      <c r="U156" s="56"/>
      <c r="V156" s="56"/>
      <c r="W156" s="56"/>
      <c r="X156" s="56"/>
      <c r="Y156" s="56"/>
      <c r="Z156" s="56"/>
      <c r="AA156" s="56"/>
      <c r="AB156" s="56"/>
      <c r="AD156" s="56"/>
      <c r="AE156" s="56"/>
      <c r="AF156" s="56"/>
      <c r="AG156" s="56"/>
      <c r="AH156" s="56"/>
      <c r="AI156" s="56"/>
      <c r="AJ156" s="56"/>
      <c r="AK156" s="56"/>
      <c r="AL156" s="56"/>
      <c r="AN156" s="56"/>
      <c r="AO156" s="56"/>
      <c r="AP156" s="56"/>
      <c r="AQ156" s="56"/>
      <c r="AR156" s="56"/>
      <c r="AS156" s="56"/>
      <c r="AT156" s="56"/>
      <c r="AU156" s="56"/>
      <c r="AV156" s="56"/>
      <c r="AX156" s="56"/>
      <c r="AY156" s="56"/>
      <c r="AZ156" s="56"/>
      <c r="BA156" s="56"/>
      <c r="BB156" s="56"/>
      <c r="BC156" s="56"/>
      <c r="BD156" s="56"/>
      <c r="BE156" s="56"/>
      <c r="BF156" s="56"/>
      <c r="BH156" s="56"/>
      <c r="BI156" s="56"/>
      <c r="BJ156" s="56"/>
      <c r="BK156" s="56"/>
      <c r="BL156" s="56"/>
      <c r="BM156" s="56"/>
      <c r="BN156" s="56"/>
      <c r="BO156" s="56"/>
      <c r="BP156" s="56"/>
      <c r="BR156" s="56"/>
      <c r="BS156" s="56"/>
      <c r="BT156" s="56"/>
      <c r="BU156" s="56"/>
      <c r="BV156" s="56"/>
      <c r="BW156" s="56"/>
      <c r="BX156" s="56"/>
      <c r="BY156" s="56"/>
      <c r="BZ156" s="56"/>
      <c r="CB156" s="56"/>
      <c r="CC156" s="56"/>
      <c r="CD156" s="56"/>
      <c r="CE156" s="56"/>
      <c r="CF156" s="56"/>
      <c r="CG156" s="56"/>
      <c r="CH156" s="56"/>
      <c r="CI156" s="56"/>
      <c r="CJ156" s="56"/>
      <c r="CL156" s="56"/>
      <c r="CM156" s="56"/>
      <c r="CN156" s="56"/>
      <c r="CO156" s="56"/>
      <c r="CP156" s="56"/>
      <c r="CQ156" s="56"/>
      <c r="CR156" s="56"/>
      <c r="CS156" s="56"/>
      <c r="CT156" s="56"/>
      <c r="CV156" s="56"/>
      <c r="CW156" s="56"/>
      <c r="CX156" s="56"/>
      <c r="CY156" s="56"/>
      <c r="CZ156" s="56"/>
      <c r="DA156" s="56"/>
      <c r="DB156" s="56"/>
      <c r="DC156" s="56"/>
      <c r="DD156" s="56"/>
      <c r="DF156" s="56"/>
      <c r="DG156" s="56"/>
      <c r="DH156" s="56"/>
      <c r="DI156" s="56"/>
      <c r="DJ156" s="56"/>
      <c r="DK156" s="56"/>
      <c r="DL156" s="56"/>
      <c r="DM156" s="56"/>
      <c r="DN156" s="56"/>
      <c r="DP156" s="56"/>
      <c r="DQ156" s="56"/>
      <c r="DR156" s="56"/>
      <c r="DS156" s="56"/>
      <c r="DT156" s="56"/>
      <c r="DU156" s="56"/>
      <c r="DV156" s="56"/>
      <c r="DW156" s="56"/>
      <c r="DX156" s="56"/>
      <c r="DZ156" s="56"/>
      <c r="EA156" s="56"/>
      <c r="EB156" s="56"/>
      <c r="EC156" s="56"/>
      <c r="ED156" s="56"/>
      <c r="EE156" s="56"/>
      <c r="EF156" s="56"/>
      <c r="EG156" s="56"/>
      <c r="EH156" s="56"/>
      <c r="EJ156" s="56"/>
      <c r="EK156" s="56"/>
      <c r="EL156" s="56"/>
      <c r="EM156" s="56"/>
      <c r="EN156" s="56"/>
      <c r="EO156" s="56"/>
      <c r="EP156" s="56"/>
      <c r="EQ156" s="56"/>
      <c r="ER156" s="56"/>
      <c r="ET156" s="56"/>
      <c r="EU156" s="56"/>
      <c r="EV156" s="56"/>
      <c r="EW156" s="56"/>
      <c r="EX156" s="56"/>
      <c r="EY156" s="56"/>
      <c r="EZ156" s="56"/>
      <c r="FA156" s="56"/>
      <c r="FB156" s="56"/>
      <c r="FD156" s="56"/>
      <c r="FE156" s="56"/>
      <c r="FF156" s="56"/>
      <c r="FG156" s="56"/>
      <c r="FH156" s="56"/>
      <c r="FI156" s="56"/>
      <c r="FJ156" s="56"/>
      <c r="FK156" s="56"/>
      <c r="FL156" s="56"/>
      <c r="FN156" s="56"/>
      <c r="FO156" s="56"/>
      <c r="FP156" s="56"/>
      <c r="FQ156" s="56"/>
      <c r="FR156" s="56"/>
      <c r="FS156" s="56"/>
      <c r="FT156" s="56"/>
      <c r="FU156" s="56"/>
      <c r="FV156" s="56"/>
      <c r="FX156" s="56"/>
      <c r="FY156" s="56"/>
      <c r="FZ156" s="56"/>
      <c r="GA156" s="56"/>
      <c r="GB156" s="56"/>
      <c r="GC156" s="56"/>
      <c r="GD156" s="56"/>
      <c r="GE156" s="56"/>
      <c r="GF156" s="56"/>
      <c r="GH156" s="56"/>
      <c r="GI156" s="56"/>
      <c r="GJ156" s="56"/>
      <c r="GK156" s="56"/>
      <c r="GL156" s="56"/>
      <c r="GM156" s="56"/>
      <c r="GN156" s="56"/>
      <c r="GO156" s="56"/>
      <c r="GP156" s="56"/>
      <c r="GR156" s="56"/>
      <c r="GS156" s="56"/>
      <c r="GT156" s="56"/>
      <c r="GU156" s="56"/>
      <c r="GV156" s="56"/>
      <c r="GW156" s="56"/>
      <c r="GX156" s="56"/>
      <c r="GY156" s="56"/>
      <c r="GZ156" s="56"/>
      <c r="HB156" s="56"/>
      <c r="HC156" s="56"/>
      <c r="HD156" s="56"/>
      <c r="HE156" s="56"/>
      <c r="HF156" s="56"/>
      <c r="HG156" s="56"/>
      <c r="HH156" s="56"/>
      <c r="HI156" s="56"/>
      <c r="HJ156" s="56"/>
      <c r="HL156" s="56"/>
      <c r="HM156" s="56"/>
      <c r="HN156" s="56"/>
      <c r="HO156" s="56"/>
      <c r="HP156" s="56"/>
      <c r="HQ156" s="56"/>
      <c r="HR156" s="56"/>
      <c r="HS156" s="56"/>
      <c r="HT156" s="56"/>
      <c r="HV156" s="56"/>
      <c r="HW156" s="56"/>
      <c r="HX156" s="56"/>
      <c r="HY156" s="56"/>
      <c r="HZ156" s="56"/>
      <c r="IA156" s="56"/>
      <c r="IB156" s="56"/>
      <c r="IC156" s="56"/>
      <c r="ID156" s="56"/>
      <c r="IF156" s="56"/>
      <c r="IG156" s="56"/>
      <c r="IH156" s="56"/>
      <c r="II156" s="56"/>
      <c r="IJ156" s="56"/>
      <c r="IK156" s="56"/>
      <c r="IL156" s="56"/>
      <c r="IM156" s="56"/>
      <c r="IN156" s="56"/>
      <c r="IP156" s="56"/>
      <c r="IQ156" s="56"/>
      <c r="IR156" s="56"/>
      <c r="IS156" s="56"/>
      <c r="IT156" s="56"/>
      <c r="IU156" s="56"/>
    </row>
    <row r="157" spans="1:255" ht="88.9" customHeight="1" thickBot="1" x14ac:dyDescent="0.25">
      <c r="A157" s="46" t="s">
        <v>97</v>
      </c>
      <c r="B157" s="114" t="s">
        <v>16</v>
      </c>
      <c r="C157" s="114" t="s">
        <v>5</v>
      </c>
      <c r="D157" s="114" t="s">
        <v>23</v>
      </c>
      <c r="E157" s="118" t="s">
        <v>18</v>
      </c>
      <c r="F157" s="114" t="s">
        <v>19</v>
      </c>
      <c r="G157" s="114" t="s">
        <v>10</v>
      </c>
      <c r="H157" s="114" t="s">
        <v>13</v>
      </c>
      <c r="I157" s="115" t="s">
        <v>12</v>
      </c>
      <c r="J157" s="56"/>
      <c r="K157" s="56"/>
      <c r="L157" s="56"/>
      <c r="M157" s="56"/>
      <c r="N157" s="56"/>
      <c r="O157" s="56"/>
      <c r="P157" s="56"/>
      <c r="Q157" s="56"/>
      <c r="R157" s="56"/>
      <c r="T157" s="56"/>
      <c r="U157" s="56"/>
      <c r="V157" s="56"/>
      <c r="W157" s="56"/>
      <c r="X157" s="56"/>
      <c r="Y157" s="56"/>
      <c r="Z157" s="56"/>
      <c r="AA157" s="56"/>
      <c r="AB157" s="56"/>
      <c r="AD157" s="56"/>
      <c r="AE157" s="56"/>
      <c r="AF157" s="56"/>
      <c r="AG157" s="56"/>
      <c r="AH157" s="56"/>
      <c r="AI157" s="56"/>
      <c r="AJ157" s="56"/>
      <c r="AK157" s="56"/>
      <c r="AL157" s="56"/>
      <c r="AN157" s="56"/>
      <c r="AO157" s="56"/>
      <c r="AP157" s="56"/>
      <c r="AQ157" s="56"/>
      <c r="AR157" s="56"/>
      <c r="AS157" s="56"/>
      <c r="AT157" s="56"/>
      <c r="AU157" s="56"/>
      <c r="AV157" s="56"/>
      <c r="AX157" s="56"/>
      <c r="AY157" s="56"/>
      <c r="AZ157" s="56"/>
      <c r="BA157" s="56"/>
      <c r="BB157" s="56"/>
      <c r="BC157" s="56"/>
      <c r="BD157" s="56"/>
      <c r="BE157" s="56"/>
      <c r="BF157" s="56"/>
      <c r="BH157" s="56"/>
      <c r="BI157" s="56"/>
      <c r="BJ157" s="56"/>
      <c r="BK157" s="56"/>
      <c r="BL157" s="56"/>
      <c r="BM157" s="56"/>
      <c r="BN157" s="56"/>
      <c r="BO157" s="56"/>
      <c r="BP157" s="56"/>
      <c r="BR157" s="56"/>
      <c r="BS157" s="56"/>
      <c r="BT157" s="56"/>
      <c r="BU157" s="56"/>
      <c r="BV157" s="56"/>
      <c r="BW157" s="56"/>
      <c r="BX157" s="56"/>
      <c r="BY157" s="56"/>
      <c r="BZ157" s="56"/>
      <c r="CB157" s="56"/>
      <c r="CC157" s="56"/>
      <c r="CD157" s="56"/>
      <c r="CE157" s="56"/>
      <c r="CF157" s="56"/>
      <c r="CG157" s="56"/>
      <c r="CH157" s="56"/>
      <c r="CI157" s="56"/>
      <c r="CJ157" s="56"/>
      <c r="CL157" s="56"/>
      <c r="CM157" s="56"/>
      <c r="CN157" s="56"/>
      <c r="CO157" s="56"/>
      <c r="CP157" s="56"/>
      <c r="CQ157" s="56"/>
      <c r="CR157" s="56"/>
      <c r="CS157" s="56"/>
      <c r="CT157" s="56"/>
      <c r="CV157" s="56"/>
      <c r="CW157" s="56"/>
      <c r="CX157" s="56"/>
      <c r="CY157" s="56"/>
      <c r="CZ157" s="56"/>
      <c r="DA157" s="56"/>
      <c r="DB157" s="56"/>
      <c r="DC157" s="56"/>
      <c r="DD157" s="56"/>
      <c r="DF157" s="56"/>
      <c r="DG157" s="56"/>
      <c r="DH157" s="56"/>
      <c r="DI157" s="56"/>
      <c r="DJ157" s="56"/>
      <c r="DK157" s="56"/>
      <c r="DL157" s="56"/>
      <c r="DM157" s="56"/>
      <c r="DN157" s="56"/>
      <c r="DP157" s="56"/>
      <c r="DQ157" s="56"/>
      <c r="DR157" s="56"/>
      <c r="DS157" s="56"/>
      <c r="DT157" s="56"/>
      <c r="DU157" s="56"/>
      <c r="DV157" s="56"/>
      <c r="DW157" s="56"/>
      <c r="DX157" s="56"/>
      <c r="DZ157" s="56"/>
      <c r="EA157" s="56"/>
      <c r="EB157" s="56"/>
      <c r="EC157" s="56"/>
      <c r="ED157" s="56"/>
      <c r="EE157" s="56"/>
      <c r="EF157" s="56"/>
      <c r="EG157" s="56"/>
      <c r="EH157" s="56"/>
      <c r="EJ157" s="56"/>
      <c r="EK157" s="56"/>
      <c r="EL157" s="56"/>
      <c r="EM157" s="56"/>
      <c r="EN157" s="56"/>
      <c r="EO157" s="56"/>
      <c r="EP157" s="56"/>
      <c r="EQ157" s="56"/>
      <c r="ER157" s="56"/>
      <c r="ET157" s="56"/>
      <c r="EU157" s="56"/>
      <c r="EV157" s="56"/>
      <c r="EW157" s="56"/>
      <c r="EX157" s="56"/>
      <c r="EY157" s="56"/>
      <c r="EZ157" s="56"/>
      <c r="FA157" s="56"/>
      <c r="FB157" s="56"/>
      <c r="FD157" s="56"/>
      <c r="FE157" s="56"/>
      <c r="FF157" s="56"/>
      <c r="FG157" s="56"/>
      <c r="FH157" s="56"/>
      <c r="FI157" s="56"/>
      <c r="FJ157" s="56"/>
      <c r="FK157" s="56"/>
      <c r="FL157" s="56"/>
      <c r="FN157" s="56"/>
      <c r="FO157" s="56"/>
      <c r="FP157" s="56"/>
      <c r="FQ157" s="56"/>
      <c r="FR157" s="56"/>
      <c r="FS157" s="56"/>
      <c r="FT157" s="56"/>
      <c r="FU157" s="56"/>
      <c r="FV157" s="56"/>
      <c r="FX157" s="56"/>
      <c r="FY157" s="56"/>
      <c r="FZ157" s="56"/>
      <c r="GA157" s="56"/>
      <c r="GB157" s="56"/>
      <c r="GC157" s="56"/>
      <c r="GD157" s="56"/>
      <c r="GE157" s="56"/>
      <c r="GF157" s="56"/>
      <c r="GH157" s="56"/>
      <c r="GI157" s="56"/>
      <c r="GJ157" s="56"/>
      <c r="GK157" s="56"/>
      <c r="GL157" s="56"/>
      <c r="GM157" s="56"/>
      <c r="GN157" s="56"/>
      <c r="GO157" s="56"/>
      <c r="GP157" s="56"/>
      <c r="GR157" s="56"/>
      <c r="GS157" s="56"/>
      <c r="GT157" s="56"/>
      <c r="GU157" s="56"/>
      <c r="GV157" s="56"/>
      <c r="GW157" s="56"/>
      <c r="GX157" s="56"/>
      <c r="GY157" s="56"/>
      <c r="GZ157" s="56"/>
      <c r="HB157" s="56"/>
      <c r="HC157" s="56"/>
      <c r="HD157" s="56"/>
      <c r="HE157" s="56"/>
      <c r="HF157" s="56"/>
      <c r="HG157" s="56"/>
      <c r="HH157" s="56"/>
      <c r="HI157" s="56"/>
      <c r="HJ157" s="56"/>
      <c r="HL157" s="56"/>
      <c r="HM157" s="56"/>
      <c r="HN157" s="56"/>
      <c r="HO157" s="56"/>
      <c r="HP157" s="56"/>
      <c r="HQ157" s="56"/>
      <c r="HR157" s="56"/>
      <c r="HS157" s="56"/>
      <c r="HT157" s="56"/>
      <c r="HV157" s="56"/>
      <c r="HW157" s="56"/>
      <c r="HX157" s="56"/>
      <c r="HY157" s="56"/>
      <c r="HZ157" s="56"/>
      <c r="IA157" s="56"/>
      <c r="IB157" s="56"/>
      <c r="IC157" s="56"/>
      <c r="ID157" s="56"/>
      <c r="IF157" s="56"/>
      <c r="IG157" s="56"/>
      <c r="IH157" s="56"/>
      <c r="II157" s="56"/>
      <c r="IJ157" s="56"/>
      <c r="IK157" s="56"/>
      <c r="IL157" s="56"/>
      <c r="IM157" s="56"/>
      <c r="IN157" s="56"/>
      <c r="IP157" s="56"/>
      <c r="IQ157" s="56"/>
      <c r="IR157" s="56"/>
      <c r="IS157" s="56"/>
      <c r="IT157" s="56"/>
      <c r="IU157" s="56"/>
    </row>
    <row r="158" spans="1:255" ht="39" thickBot="1" x14ac:dyDescent="0.25">
      <c r="A158" s="117" t="s">
        <v>2277</v>
      </c>
      <c r="B158" s="182"/>
      <c r="C158" s="167" t="s">
        <v>87</v>
      </c>
      <c r="D158" s="238"/>
      <c r="E158" s="239"/>
      <c r="F158" s="238"/>
      <c r="G158" s="239"/>
      <c r="H158" s="239"/>
      <c r="I158" s="200">
        <v>57377.9</v>
      </c>
    </row>
    <row r="159" spans="1:255" ht="13.5" thickBot="1" x14ac:dyDescent="0.25">
      <c r="A159" s="46"/>
      <c r="B159" s="76">
        <f>SUM(B158:B158)</f>
        <v>0</v>
      </c>
      <c r="C159" s="75"/>
      <c r="D159" s="76"/>
      <c r="E159" s="77"/>
      <c r="F159" s="75"/>
      <c r="G159" s="75"/>
      <c r="H159" s="76" t="s">
        <v>17</v>
      </c>
      <c r="I159" s="78">
        <f>SUM(I158:I158)</f>
        <v>57377.9</v>
      </c>
    </row>
    <row r="160" spans="1:255" ht="62.45" customHeight="1" thickBot="1" x14ac:dyDescent="0.25">
      <c r="A160" s="134" t="s">
        <v>96</v>
      </c>
      <c r="B160" s="114" t="s">
        <v>16</v>
      </c>
      <c r="C160" s="114" t="s">
        <v>5</v>
      </c>
      <c r="D160" s="114" t="s">
        <v>23</v>
      </c>
      <c r="E160" s="279" t="s">
        <v>18</v>
      </c>
      <c r="F160" s="114" t="s">
        <v>19</v>
      </c>
      <c r="G160" s="114" t="s">
        <v>10</v>
      </c>
      <c r="H160" s="114" t="s">
        <v>13</v>
      </c>
      <c r="I160" s="115" t="s">
        <v>12</v>
      </c>
    </row>
    <row r="161" spans="1:9" ht="13.5" thickBot="1" x14ac:dyDescent="0.25">
      <c r="A161" s="206"/>
      <c r="B161" s="185"/>
      <c r="C161" s="70" t="s">
        <v>87</v>
      </c>
      <c r="D161" s="163"/>
      <c r="E161" s="53"/>
      <c r="F161" s="53"/>
      <c r="G161" s="53"/>
      <c r="H161" s="153"/>
      <c r="I161" s="471">
        <v>81051.460000000006</v>
      </c>
    </row>
    <row r="162" spans="1:9" ht="13.5" thickBot="1" x14ac:dyDescent="0.25">
      <c r="A162" s="134"/>
      <c r="B162" s="271"/>
      <c r="C162" s="75"/>
      <c r="D162" s="76"/>
      <c r="E162" s="77"/>
      <c r="F162" s="75"/>
      <c r="G162" s="75"/>
      <c r="H162" s="76"/>
      <c r="I162" s="78">
        <f>SUM(I161)</f>
        <v>81051.460000000006</v>
      </c>
    </row>
    <row r="163" spans="1:9" x14ac:dyDescent="0.2">
      <c r="A163" s="9"/>
      <c r="B163" s="9"/>
      <c r="C163" s="9"/>
      <c r="D163" s="9"/>
      <c r="E163" s="9"/>
      <c r="F163" s="20"/>
      <c r="G163" s="20"/>
      <c r="H163" s="20"/>
      <c r="I163" s="20"/>
    </row>
    <row r="164" spans="1:9" ht="12.75" customHeight="1" x14ac:dyDescent="0.2">
      <c r="A164" s="21" t="s">
        <v>21</v>
      </c>
      <c r="B164" s="22"/>
      <c r="C164" s="23"/>
      <c r="D164" s="4" t="s">
        <v>9</v>
      </c>
      <c r="E164" s="4" t="s">
        <v>6</v>
      </c>
      <c r="F164" s="119" t="s">
        <v>7</v>
      </c>
    </row>
    <row r="165" spans="1:9" ht="12.75" customHeight="1" x14ac:dyDescent="0.2">
      <c r="A165" s="642" t="s">
        <v>15</v>
      </c>
      <c r="B165" s="643"/>
      <c r="C165" s="25"/>
      <c r="D165" s="26">
        <f>B36</f>
        <v>136678.85999999999</v>
      </c>
      <c r="E165" s="26">
        <f>I36</f>
        <v>19602.751999999997</v>
      </c>
      <c r="F165" s="120">
        <f>D165+E165</f>
        <v>156281.61199999999</v>
      </c>
    </row>
    <row r="166" spans="1:9" ht="12.75" customHeight="1" x14ac:dyDescent="0.2">
      <c r="A166" s="642" t="s">
        <v>1067</v>
      </c>
      <c r="B166" s="643"/>
      <c r="C166" s="25"/>
      <c r="D166" s="26">
        <f>B82</f>
        <v>206421.37890000001</v>
      </c>
      <c r="E166" s="26">
        <f>I82</f>
        <v>9301.9699999999993</v>
      </c>
      <c r="F166" s="120">
        <f>D166+E166</f>
        <v>215723.34890000001</v>
      </c>
    </row>
    <row r="167" spans="1:9" ht="12.75" customHeight="1" x14ac:dyDescent="0.2">
      <c r="A167" s="642" t="s">
        <v>14</v>
      </c>
      <c r="B167" s="643"/>
      <c r="C167" s="25"/>
      <c r="D167" s="26">
        <f>B101</f>
        <v>85694.443899999998</v>
      </c>
      <c r="E167" s="26">
        <f>I101</f>
        <v>952</v>
      </c>
      <c r="F167" s="120">
        <f>D167+E167</f>
        <v>86646.443899999998</v>
      </c>
    </row>
    <row r="168" spans="1:9" ht="12.75" customHeight="1" x14ac:dyDescent="0.2">
      <c r="A168" s="642" t="s">
        <v>146</v>
      </c>
      <c r="B168" s="643"/>
      <c r="C168" s="25"/>
      <c r="D168" s="26">
        <f>B116</f>
        <v>95004.493300000002</v>
      </c>
      <c r="E168" s="26">
        <f>I116</f>
        <v>1227.1600000000001</v>
      </c>
      <c r="F168" s="120">
        <f>D168+E168</f>
        <v>96231.653300000005</v>
      </c>
    </row>
    <row r="169" spans="1:9" ht="12.75" customHeight="1" x14ac:dyDescent="0.2">
      <c r="A169" s="642" t="s">
        <v>26</v>
      </c>
      <c r="B169" s="643"/>
      <c r="C169" s="25"/>
      <c r="D169" s="26">
        <f>B156</f>
        <v>49911.029999999992</v>
      </c>
      <c r="E169" s="26">
        <f>I156</f>
        <v>2553.0100000000002</v>
      </c>
      <c r="F169" s="120">
        <f>D169+E169</f>
        <v>52464.039999999994</v>
      </c>
      <c r="G169" s="56"/>
    </row>
    <row r="170" spans="1:9" ht="12.75" customHeight="1" x14ac:dyDescent="0.2">
      <c r="A170" s="646" t="s">
        <v>69</v>
      </c>
      <c r="B170" s="647"/>
      <c r="C170" s="245"/>
      <c r="D170" s="246"/>
      <c r="E170" s="246"/>
      <c r="F170" s="242">
        <f>F171+F174+F175+F176+F177+F172+F173</f>
        <v>203846.82869999995</v>
      </c>
      <c r="G170" s="56"/>
    </row>
    <row r="171" spans="1:9" ht="12.75" customHeight="1" x14ac:dyDescent="0.2">
      <c r="A171" s="642" t="s">
        <v>82</v>
      </c>
      <c r="B171" s="643"/>
      <c r="C171" s="25"/>
      <c r="D171" s="26"/>
      <c r="E171" s="26"/>
      <c r="F171" s="120">
        <f>I130</f>
        <v>17447.608699999997</v>
      </c>
      <c r="G171" s="56"/>
    </row>
    <row r="172" spans="1:9" ht="65.45" customHeight="1" x14ac:dyDescent="0.2">
      <c r="A172" s="650" t="s">
        <v>2275</v>
      </c>
      <c r="B172" s="651"/>
      <c r="C172" s="25"/>
      <c r="D172" s="26"/>
      <c r="E172" s="26"/>
      <c r="F172" s="120">
        <f>I133</f>
        <v>617.27</v>
      </c>
      <c r="G172" s="56"/>
    </row>
    <row r="173" spans="1:9" ht="49.15" customHeight="1" x14ac:dyDescent="0.2">
      <c r="A173" s="650" t="s">
        <v>2276</v>
      </c>
      <c r="B173" s="651"/>
      <c r="C173" s="25"/>
      <c r="D173" s="26"/>
      <c r="E173" s="26"/>
      <c r="F173" s="120">
        <f>I136</f>
        <v>3600.1400000000003</v>
      </c>
      <c r="G173" s="56"/>
    </row>
    <row r="174" spans="1:9" ht="12.75" customHeight="1" x14ac:dyDescent="0.2">
      <c r="A174" s="642" t="s">
        <v>2270</v>
      </c>
      <c r="B174" s="643"/>
      <c r="C174" s="25"/>
      <c r="D174" s="26"/>
      <c r="E174" s="26"/>
      <c r="F174" s="120">
        <f>I137</f>
        <v>152850.35999999999</v>
      </c>
      <c r="G174" s="56"/>
    </row>
    <row r="175" spans="1:9" ht="12.75" customHeight="1" x14ac:dyDescent="0.2">
      <c r="A175" s="642" t="s">
        <v>84</v>
      </c>
      <c r="B175" s="643"/>
      <c r="C175" s="25"/>
      <c r="D175" s="26"/>
      <c r="E175" s="26"/>
      <c r="F175" s="120">
        <f>I138</f>
        <v>11357.08</v>
      </c>
      <c r="G175" s="56"/>
    </row>
    <row r="176" spans="1:9" ht="12.75" customHeight="1" x14ac:dyDescent="0.2">
      <c r="A176" s="642" t="s">
        <v>86</v>
      </c>
      <c r="B176" s="643"/>
      <c r="C176" s="25"/>
      <c r="D176" s="26"/>
      <c r="E176" s="26"/>
      <c r="F176" s="120">
        <f>I139</f>
        <v>10368.290000000001</v>
      </c>
      <c r="G176" s="56"/>
    </row>
    <row r="177" spans="1:7" ht="12.75" customHeight="1" x14ac:dyDescent="0.2">
      <c r="A177" s="642" t="s">
        <v>88</v>
      </c>
      <c r="B177" s="643"/>
      <c r="C177" s="25"/>
      <c r="D177" s="26"/>
      <c r="E177" s="26"/>
      <c r="F177" s="120">
        <f>I140</f>
        <v>7606.08</v>
      </c>
      <c r="G177" s="56"/>
    </row>
    <row r="178" spans="1:7" ht="30.6" customHeight="1" x14ac:dyDescent="0.2">
      <c r="A178" s="650" t="s">
        <v>2</v>
      </c>
      <c r="B178" s="651"/>
      <c r="C178" s="25"/>
      <c r="D178" s="26">
        <f>B159</f>
        <v>0</v>
      </c>
      <c r="E178" s="26"/>
      <c r="F178" s="120">
        <f>D178+I159</f>
        <v>57377.9</v>
      </c>
      <c r="G178" s="56"/>
    </row>
    <row r="179" spans="1:7" ht="26.45" customHeight="1" x14ac:dyDescent="0.2">
      <c r="A179" s="650" t="s">
        <v>96</v>
      </c>
      <c r="B179" s="651"/>
      <c r="C179" s="25"/>
      <c r="D179" s="26"/>
      <c r="E179" s="26"/>
      <c r="F179" s="120">
        <f>I162</f>
        <v>81051.460000000006</v>
      </c>
      <c r="G179" s="56"/>
    </row>
    <row r="180" spans="1:7" ht="12.75" customHeight="1" x14ac:dyDescent="0.2">
      <c r="A180" s="648" t="s">
        <v>22</v>
      </c>
      <c r="B180" s="649"/>
      <c r="C180" s="27"/>
      <c r="D180" s="28">
        <f>SUM(D165:D178)</f>
        <v>573710.20610000007</v>
      </c>
      <c r="E180" s="28">
        <f>SUM(E165:E169)</f>
        <v>33636.891999999993</v>
      </c>
      <c r="F180" s="121">
        <f>F165+F166+F167+F168+F169+F170+F178+F179</f>
        <v>949623.2868</v>
      </c>
      <c r="G180" s="56"/>
    </row>
  </sheetData>
  <autoFilter ref="A5:I156"/>
  <mergeCells count="82">
    <mergeCell ref="B11:B12"/>
    <mergeCell ref="C11:C12"/>
    <mergeCell ref="A18:A23"/>
    <mergeCell ref="D49:D55"/>
    <mergeCell ref="C48:C55"/>
    <mergeCell ref="A58:A61"/>
    <mergeCell ref="B48:B55"/>
    <mergeCell ref="A29:A32"/>
    <mergeCell ref="C38:C39"/>
    <mergeCell ref="D38:D39"/>
    <mergeCell ref="C40:C47"/>
    <mergeCell ref="D42:D47"/>
    <mergeCell ref="B16:B25"/>
    <mergeCell ref="C27:C28"/>
    <mergeCell ref="D14:D15"/>
    <mergeCell ref="B14:B15"/>
    <mergeCell ref="B27:B28"/>
    <mergeCell ref="D29:D32"/>
    <mergeCell ref="C14:C15"/>
    <mergeCell ref="B58:B61"/>
    <mergeCell ref="B29:B32"/>
    <mergeCell ref="B40:B47"/>
    <mergeCell ref="D58:D61"/>
    <mergeCell ref="C58:C61"/>
    <mergeCell ref="A11:A12"/>
    <mergeCell ref="D11:D12"/>
    <mergeCell ref="A24:A25"/>
    <mergeCell ref="D24:D25"/>
    <mergeCell ref="C16:C25"/>
    <mergeCell ref="C8:C10"/>
    <mergeCell ref="B8:B10"/>
    <mergeCell ref="A14:A15"/>
    <mergeCell ref="D40:D41"/>
    <mergeCell ref="C29:C32"/>
    <mergeCell ref="D16:D23"/>
    <mergeCell ref="B38:B39"/>
    <mergeCell ref="A38:A39"/>
    <mergeCell ref="A40:A41"/>
    <mergeCell ref="A16:A17"/>
    <mergeCell ref="A63:A67"/>
    <mergeCell ref="A118:A130"/>
    <mergeCell ref="A165:B165"/>
    <mergeCell ref="A166:B166"/>
    <mergeCell ref="B76:B80"/>
    <mergeCell ref="G1:H1"/>
    <mergeCell ref="A1:B1"/>
    <mergeCell ref="G2:H2"/>
    <mergeCell ref="A8:A10"/>
    <mergeCell ref="D8:D10"/>
    <mergeCell ref="A131:A133"/>
    <mergeCell ref="A134:A136"/>
    <mergeCell ref="A180:B180"/>
    <mergeCell ref="A170:B170"/>
    <mergeCell ref="A178:B178"/>
    <mergeCell ref="A177:B177"/>
    <mergeCell ref="A179:B179"/>
    <mergeCell ref="A172:B172"/>
    <mergeCell ref="A173:B173"/>
    <mergeCell ref="A176:B176"/>
    <mergeCell ref="A168:B168"/>
    <mergeCell ref="A167:B167"/>
    <mergeCell ref="A175:B175"/>
    <mergeCell ref="A174:B174"/>
    <mergeCell ref="A171:B171"/>
    <mergeCell ref="A169:B169"/>
    <mergeCell ref="D71:D74"/>
    <mergeCell ref="B70:B74"/>
    <mergeCell ref="A76:A77"/>
    <mergeCell ref="D76:D77"/>
    <mergeCell ref="A78:A80"/>
    <mergeCell ref="D78:D80"/>
    <mergeCell ref="C76:C80"/>
    <mergeCell ref="A97:A99"/>
    <mergeCell ref="D63:D67"/>
    <mergeCell ref="A27:A28"/>
    <mergeCell ref="D27:D28"/>
    <mergeCell ref="A71:A74"/>
    <mergeCell ref="B62:B67"/>
    <mergeCell ref="A49:A55"/>
    <mergeCell ref="A42:A47"/>
    <mergeCell ref="C62:C67"/>
    <mergeCell ref="C70:C74"/>
  </mergeCells>
  <phoneticPr fontId="0" type="noConversion"/>
  <pageMargins left="0" right="0" top="0.19685039370078741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1"/>
  <dimension ref="A1:IU322"/>
  <sheetViews>
    <sheetView topLeftCell="A232" zoomScaleNormal="100" workbookViewId="0">
      <selection activeCell="B242" sqref="B242"/>
    </sheetView>
  </sheetViews>
  <sheetFormatPr defaultRowHeight="12.75" customHeight="1" x14ac:dyDescent="0.2"/>
  <cols>
    <col min="1" max="1" width="23" customWidth="1"/>
    <col min="2" max="2" width="11.5703125" customWidth="1"/>
    <col min="3" max="3" width="13.5703125" bestFit="1" customWidth="1"/>
    <col min="4" max="4" width="15.7109375" customWidth="1"/>
    <col min="5" max="5" width="26.7109375" customWidth="1"/>
    <col min="6" max="6" width="13.140625" customWidth="1"/>
    <col min="7" max="7" width="7.28515625" customWidth="1"/>
    <col min="8" max="8" width="12" customWidth="1"/>
    <col min="9" max="9" width="13" customWidth="1"/>
  </cols>
  <sheetData>
    <row r="1" spans="1:9" ht="12.75" customHeight="1" x14ac:dyDescent="0.2">
      <c r="A1" s="638" t="s">
        <v>85</v>
      </c>
      <c r="B1" s="63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3415.4</v>
      </c>
      <c r="E2" s="5">
        <v>992236.26</v>
      </c>
      <c r="F2" s="6">
        <v>951202.32</v>
      </c>
      <c r="G2" s="640">
        <f>E2-F2</f>
        <v>41033.940000000061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29</v>
      </c>
      <c r="E3" s="1">
        <v>21</v>
      </c>
      <c r="F3" s="1"/>
      <c r="G3" s="1"/>
      <c r="H3" s="1" t="s">
        <v>25</v>
      </c>
      <c r="I3" s="8">
        <f>F2-F322</f>
        <v>-103766.22360000003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x14ac:dyDescent="0.2">
      <c r="A6" s="32"/>
      <c r="B6" s="33">
        <v>8201.1042899999993</v>
      </c>
      <c r="C6" s="33" t="s">
        <v>66</v>
      </c>
      <c r="D6" s="35"/>
      <c r="E6" s="35"/>
      <c r="F6" s="35"/>
      <c r="G6" s="35"/>
      <c r="H6" s="336"/>
      <c r="I6" s="13">
        <f t="shared" ref="I6:I184" si="0">G6*H6</f>
        <v>0</v>
      </c>
    </row>
    <row r="7" spans="1:9" ht="12.75" customHeight="1" x14ac:dyDescent="0.2">
      <c r="A7" s="30"/>
      <c r="B7" s="71">
        <v>8913.68</v>
      </c>
      <c r="C7" s="71" t="s">
        <v>67</v>
      </c>
      <c r="D7" s="311"/>
      <c r="E7" s="73"/>
      <c r="F7" s="73"/>
      <c r="G7" s="73"/>
      <c r="H7" s="338"/>
      <c r="I7" s="13">
        <f t="shared" si="0"/>
        <v>0</v>
      </c>
    </row>
    <row r="8" spans="1:9" ht="12.75" customHeight="1" thickBot="1" x14ac:dyDescent="0.25">
      <c r="A8" s="308"/>
      <c r="B8" s="71">
        <v>12423.54</v>
      </c>
      <c r="C8" s="71" t="s">
        <v>70</v>
      </c>
      <c r="D8" s="73"/>
      <c r="E8" s="73"/>
      <c r="F8" s="73"/>
      <c r="G8" s="73"/>
      <c r="H8" s="338"/>
      <c r="I8" s="71">
        <f t="shared" si="0"/>
        <v>0</v>
      </c>
    </row>
    <row r="9" spans="1:9" x14ac:dyDescent="0.2">
      <c r="A9" s="622" t="s">
        <v>525</v>
      </c>
      <c r="B9" s="625">
        <v>10597.47</v>
      </c>
      <c r="C9" s="625" t="s">
        <v>72</v>
      </c>
      <c r="D9" s="658" t="s">
        <v>109</v>
      </c>
      <c r="E9" s="37" t="s">
        <v>609</v>
      </c>
      <c r="F9" s="37" t="s">
        <v>104</v>
      </c>
      <c r="G9" s="37">
        <v>1</v>
      </c>
      <c r="H9" s="38">
        <v>750</v>
      </c>
      <c r="I9" s="39">
        <f t="shared" si="0"/>
        <v>750</v>
      </c>
    </row>
    <row r="10" spans="1:9" ht="12.75" customHeight="1" thickBot="1" x14ac:dyDescent="0.25">
      <c r="A10" s="624"/>
      <c r="B10" s="632"/>
      <c r="C10" s="632"/>
      <c r="D10" s="659"/>
      <c r="E10" s="40" t="s">
        <v>608</v>
      </c>
      <c r="F10" s="40" t="s">
        <v>610</v>
      </c>
      <c r="G10" s="40">
        <v>5</v>
      </c>
      <c r="H10" s="41">
        <v>850</v>
      </c>
      <c r="I10" s="42">
        <f t="shared" si="0"/>
        <v>4250</v>
      </c>
    </row>
    <row r="11" spans="1:9" ht="12.75" customHeight="1" x14ac:dyDescent="0.2">
      <c r="A11" s="622" t="s">
        <v>830</v>
      </c>
      <c r="B11" s="632"/>
      <c r="C11" s="632"/>
      <c r="D11" s="633" t="s">
        <v>831</v>
      </c>
      <c r="E11" s="37" t="s">
        <v>832</v>
      </c>
      <c r="F11" s="37" t="s">
        <v>99</v>
      </c>
      <c r="G11" s="37">
        <v>2</v>
      </c>
      <c r="H11" s="38">
        <v>45</v>
      </c>
      <c r="I11" s="39">
        <f t="shared" si="0"/>
        <v>90</v>
      </c>
    </row>
    <row r="12" spans="1:9" ht="12.75" customHeight="1" x14ac:dyDescent="0.2">
      <c r="A12" s="623"/>
      <c r="B12" s="632"/>
      <c r="C12" s="632"/>
      <c r="D12" s="634"/>
      <c r="E12" s="15" t="s">
        <v>721</v>
      </c>
      <c r="F12" s="15" t="s">
        <v>100</v>
      </c>
      <c r="G12" s="15">
        <v>0.2</v>
      </c>
      <c r="H12" s="16">
        <v>80</v>
      </c>
      <c r="I12" s="43">
        <f t="shared" si="0"/>
        <v>16</v>
      </c>
    </row>
    <row r="13" spans="1:9" ht="12.75" customHeight="1" x14ac:dyDescent="0.2">
      <c r="A13" s="623"/>
      <c r="B13" s="632"/>
      <c r="C13" s="632"/>
      <c r="D13" s="634"/>
      <c r="E13" s="15" t="s">
        <v>127</v>
      </c>
      <c r="F13" s="15" t="s">
        <v>100</v>
      </c>
      <c r="G13" s="15">
        <v>0.2</v>
      </c>
      <c r="H13" s="16">
        <v>63</v>
      </c>
      <c r="I13" s="43">
        <f t="shared" si="0"/>
        <v>12.600000000000001</v>
      </c>
    </row>
    <row r="14" spans="1:9" ht="12.75" customHeight="1" thickBot="1" x14ac:dyDescent="0.25">
      <c r="A14" s="624"/>
      <c r="B14" s="632"/>
      <c r="C14" s="632"/>
      <c r="D14" s="635"/>
      <c r="E14" s="40" t="s">
        <v>765</v>
      </c>
      <c r="F14" s="40" t="s">
        <v>100</v>
      </c>
      <c r="G14" s="40">
        <v>0.1</v>
      </c>
      <c r="H14" s="41">
        <v>170</v>
      </c>
      <c r="I14" s="42">
        <f t="shared" si="0"/>
        <v>17</v>
      </c>
    </row>
    <row r="15" spans="1:9" ht="12.75" customHeight="1" x14ac:dyDescent="0.2">
      <c r="A15" s="622" t="s">
        <v>525</v>
      </c>
      <c r="B15" s="632"/>
      <c r="C15" s="632"/>
      <c r="D15" s="627" t="s">
        <v>948</v>
      </c>
      <c r="E15" s="37" t="s">
        <v>608</v>
      </c>
      <c r="F15" s="37" t="s">
        <v>610</v>
      </c>
      <c r="G15" s="37">
        <v>4</v>
      </c>
      <c r="H15" s="38">
        <v>850</v>
      </c>
      <c r="I15" s="39">
        <f t="shared" si="0"/>
        <v>3400</v>
      </c>
    </row>
    <row r="16" spans="1:9" ht="12.75" customHeight="1" thickBot="1" x14ac:dyDescent="0.25">
      <c r="A16" s="624"/>
      <c r="B16" s="626"/>
      <c r="C16" s="626"/>
      <c r="D16" s="629"/>
      <c r="E16" s="40" t="s">
        <v>609</v>
      </c>
      <c r="F16" s="40" t="s">
        <v>104</v>
      </c>
      <c r="G16" s="40">
        <v>1</v>
      </c>
      <c r="H16" s="41">
        <v>750</v>
      </c>
      <c r="I16" s="42">
        <f t="shared" si="0"/>
        <v>750</v>
      </c>
    </row>
    <row r="17" spans="1:9" ht="12.75" customHeight="1" x14ac:dyDescent="0.2">
      <c r="A17" s="622" t="s">
        <v>1064</v>
      </c>
      <c r="B17" s="625">
        <v>9623.4</v>
      </c>
      <c r="C17" s="625" t="s">
        <v>73</v>
      </c>
      <c r="D17" s="627" t="s">
        <v>1065</v>
      </c>
      <c r="E17" s="487" t="s">
        <v>231</v>
      </c>
      <c r="F17" s="487" t="s">
        <v>101</v>
      </c>
      <c r="G17" s="487">
        <v>1</v>
      </c>
      <c r="H17" s="488">
        <v>260</v>
      </c>
      <c r="I17" s="39">
        <f t="shared" si="0"/>
        <v>260</v>
      </c>
    </row>
    <row r="18" spans="1:9" ht="12.75" customHeight="1" x14ac:dyDescent="0.2">
      <c r="A18" s="623"/>
      <c r="B18" s="632"/>
      <c r="C18" s="632"/>
      <c r="D18" s="628"/>
      <c r="E18" s="15" t="s">
        <v>347</v>
      </c>
      <c r="F18" s="15" t="s">
        <v>99</v>
      </c>
      <c r="G18" s="15">
        <v>0.5</v>
      </c>
      <c r="H18" s="16">
        <v>170</v>
      </c>
      <c r="I18" s="43">
        <f t="shared" si="0"/>
        <v>85</v>
      </c>
    </row>
    <row r="19" spans="1:9" ht="12.75" customHeight="1" x14ac:dyDescent="0.2">
      <c r="A19" s="623"/>
      <c r="B19" s="632"/>
      <c r="C19" s="632"/>
      <c r="D19" s="628"/>
      <c r="E19" s="15" t="s">
        <v>128</v>
      </c>
      <c r="F19" s="15" t="s">
        <v>100</v>
      </c>
      <c r="G19" s="15">
        <v>0.2</v>
      </c>
      <c r="H19" s="16">
        <v>170</v>
      </c>
      <c r="I19" s="43">
        <f t="shared" si="0"/>
        <v>34</v>
      </c>
    </row>
    <row r="20" spans="1:9" ht="12.75" customHeight="1" x14ac:dyDescent="0.2">
      <c r="A20" s="623"/>
      <c r="B20" s="632"/>
      <c r="C20" s="632"/>
      <c r="D20" s="628"/>
      <c r="E20" s="15" t="s">
        <v>127</v>
      </c>
      <c r="F20" s="15" t="s">
        <v>100</v>
      </c>
      <c r="G20" s="15">
        <v>0.3</v>
      </c>
      <c r="H20" s="16">
        <v>80</v>
      </c>
      <c r="I20" s="43">
        <f t="shared" si="0"/>
        <v>24</v>
      </c>
    </row>
    <row r="21" spans="1:9" ht="12.75" customHeight="1" thickBot="1" x14ac:dyDescent="0.25">
      <c r="A21" s="624"/>
      <c r="B21" s="626"/>
      <c r="C21" s="626"/>
      <c r="D21" s="629"/>
      <c r="E21" s="40" t="s">
        <v>417</v>
      </c>
      <c r="F21" s="40" t="s">
        <v>100</v>
      </c>
      <c r="G21" s="40">
        <v>0.1</v>
      </c>
      <c r="H21" s="41">
        <v>170</v>
      </c>
      <c r="I21" s="42">
        <f t="shared" si="0"/>
        <v>17</v>
      </c>
    </row>
    <row r="22" spans="1:9" ht="12.75" customHeight="1" thickBot="1" x14ac:dyDescent="0.25">
      <c r="A22" s="313"/>
      <c r="B22" s="70">
        <v>11449.87</v>
      </c>
      <c r="C22" s="70" t="s">
        <v>74</v>
      </c>
      <c r="D22" s="315"/>
      <c r="E22" s="53"/>
      <c r="F22" s="53"/>
      <c r="G22" s="53"/>
      <c r="H22" s="153"/>
      <c r="I22" s="71">
        <f t="shared" si="0"/>
        <v>0</v>
      </c>
    </row>
    <row r="23" spans="1:9" ht="12.75" customHeight="1" x14ac:dyDescent="0.2">
      <c r="A23" s="622" t="s">
        <v>525</v>
      </c>
      <c r="B23" s="625">
        <v>8400.4500000000007</v>
      </c>
      <c r="C23" s="625" t="s">
        <v>75</v>
      </c>
      <c r="D23" s="627" t="s">
        <v>1115</v>
      </c>
      <c r="E23" s="37" t="s">
        <v>608</v>
      </c>
      <c r="F23" s="37" t="s">
        <v>610</v>
      </c>
      <c r="G23" s="37">
        <v>2</v>
      </c>
      <c r="H23" s="38">
        <v>864.8</v>
      </c>
      <c r="I23" s="39">
        <f t="shared" si="0"/>
        <v>1729.6</v>
      </c>
    </row>
    <row r="24" spans="1:9" ht="12.75" customHeight="1" x14ac:dyDescent="0.2">
      <c r="A24" s="623"/>
      <c r="B24" s="632"/>
      <c r="C24" s="632"/>
      <c r="D24" s="665"/>
      <c r="E24" s="35" t="s">
        <v>609</v>
      </c>
      <c r="F24" s="35" t="s">
        <v>104</v>
      </c>
      <c r="G24" s="35">
        <v>0.5</v>
      </c>
      <c r="H24" s="36">
        <v>750</v>
      </c>
      <c r="I24" s="43">
        <f t="shared" si="0"/>
        <v>375</v>
      </c>
    </row>
    <row r="25" spans="1:9" ht="12.75" customHeight="1" x14ac:dyDescent="0.2">
      <c r="A25" s="623"/>
      <c r="B25" s="632"/>
      <c r="C25" s="632"/>
      <c r="D25" s="664" t="s">
        <v>607</v>
      </c>
      <c r="E25" s="35" t="s">
        <v>608</v>
      </c>
      <c r="F25" s="35" t="s">
        <v>610</v>
      </c>
      <c r="G25" s="35">
        <v>4</v>
      </c>
      <c r="H25" s="36">
        <v>864.8</v>
      </c>
      <c r="I25" s="43">
        <f t="shared" si="0"/>
        <v>3459.2</v>
      </c>
    </row>
    <row r="26" spans="1:9" ht="12.75" customHeight="1" thickBot="1" x14ac:dyDescent="0.25">
      <c r="A26" s="624"/>
      <c r="B26" s="626"/>
      <c r="C26" s="626"/>
      <c r="D26" s="629"/>
      <c r="E26" s="83" t="s">
        <v>609</v>
      </c>
      <c r="F26" s="83" t="s">
        <v>104</v>
      </c>
      <c r="G26" s="83">
        <v>0.5</v>
      </c>
      <c r="H26" s="84">
        <v>750</v>
      </c>
      <c r="I26" s="42">
        <f t="shared" si="0"/>
        <v>375</v>
      </c>
    </row>
    <row r="27" spans="1:9" ht="12.75" customHeight="1" x14ac:dyDescent="0.2">
      <c r="A27" s="678" t="s">
        <v>324</v>
      </c>
      <c r="B27" s="625">
        <v>11812.28</v>
      </c>
      <c r="C27" s="625" t="s">
        <v>76</v>
      </c>
      <c r="D27" s="627" t="s">
        <v>111</v>
      </c>
      <c r="E27" s="35" t="s">
        <v>446</v>
      </c>
      <c r="F27" s="35" t="s">
        <v>99</v>
      </c>
      <c r="G27" s="35">
        <v>4</v>
      </c>
      <c r="H27" s="36">
        <v>120</v>
      </c>
      <c r="I27" s="33">
        <f t="shared" si="0"/>
        <v>480</v>
      </c>
    </row>
    <row r="28" spans="1:9" ht="12.75" customHeight="1" x14ac:dyDescent="0.2">
      <c r="A28" s="679"/>
      <c r="B28" s="632"/>
      <c r="C28" s="632"/>
      <c r="D28" s="628"/>
      <c r="E28" s="35" t="s">
        <v>1484</v>
      </c>
      <c r="F28" s="35" t="s">
        <v>99</v>
      </c>
      <c r="G28" s="35">
        <v>10</v>
      </c>
      <c r="H28" s="36">
        <v>16</v>
      </c>
      <c r="I28" s="33">
        <f t="shared" si="0"/>
        <v>160</v>
      </c>
    </row>
    <row r="29" spans="1:9" ht="12.75" customHeight="1" x14ac:dyDescent="0.2">
      <c r="A29" s="679"/>
      <c r="B29" s="632"/>
      <c r="C29" s="632"/>
      <c r="D29" s="628"/>
      <c r="E29" s="35" t="s">
        <v>833</v>
      </c>
      <c r="F29" s="35" t="s">
        <v>99</v>
      </c>
      <c r="G29" s="35">
        <v>2</v>
      </c>
      <c r="H29" s="36">
        <v>150</v>
      </c>
      <c r="I29" s="33">
        <f t="shared" si="0"/>
        <v>300</v>
      </c>
    </row>
    <row r="30" spans="1:9" ht="12.75" customHeight="1" x14ac:dyDescent="0.2">
      <c r="A30" s="679"/>
      <c r="B30" s="632"/>
      <c r="C30" s="632"/>
      <c r="D30" s="628"/>
      <c r="E30" s="35" t="s">
        <v>1424</v>
      </c>
      <c r="F30" s="35" t="s">
        <v>99</v>
      </c>
      <c r="G30" s="35">
        <v>4</v>
      </c>
      <c r="H30" s="36">
        <v>318</v>
      </c>
      <c r="I30" s="33">
        <f t="shared" si="0"/>
        <v>1272</v>
      </c>
    </row>
    <row r="31" spans="1:9" ht="12.75" customHeight="1" x14ac:dyDescent="0.2">
      <c r="A31" s="679"/>
      <c r="B31" s="632"/>
      <c r="C31" s="632"/>
      <c r="D31" s="628"/>
      <c r="E31" s="35" t="s">
        <v>1425</v>
      </c>
      <c r="F31" s="35" t="s">
        <v>99</v>
      </c>
      <c r="G31" s="35">
        <v>2</v>
      </c>
      <c r="H31" s="36">
        <v>373</v>
      </c>
      <c r="I31" s="33">
        <f t="shared" si="0"/>
        <v>746</v>
      </c>
    </row>
    <row r="32" spans="1:9" ht="12.75" customHeight="1" x14ac:dyDescent="0.2">
      <c r="A32" s="679"/>
      <c r="B32" s="632"/>
      <c r="C32" s="632"/>
      <c r="D32" s="628"/>
      <c r="E32" s="35" t="s">
        <v>770</v>
      </c>
      <c r="F32" s="35" t="s">
        <v>99</v>
      </c>
      <c r="G32" s="35">
        <v>3</v>
      </c>
      <c r="H32" s="36">
        <v>140</v>
      </c>
      <c r="I32" s="33">
        <f t="shared" si="0"/>
        <v>420</v>
      </c>
    </row>
    <row r="33" spans="1:9" ht="12.75" customHeight="1" x14ac:dyDescent="0.2">
      <c r="A33" s="679"/>
      <c r="B33" s="632"/>
      <c r="C33" s="632"/>
      <c r="D33" s="628"/>
      <c r="E33" s="35" t="s">
        <v>1485</v>
      </c>
      <c r="F33" s="35" t="s">
        <v>101</v>
      </c>
      <c r="G33" s="35">
        <v>2</v>
      </c>
      <c r="H33" s="36">
        <v>300</v>
      </c>
      <c r="I33" s="33">
        <f t="shared" si="0"/>
        <v>600</v>
      </c>
    </row>
    <row r="34" spans="1:9" ht="12.75" customHeight="1" x14ac:dyDescent="0.2">
      <c r="A34" s="679"/>
      <c r="B34" s="632"/>
      <c r="C34" s="632"/>
      <c r="D34" s="628"/>
      <c r="E34" s="35" t="s">
        <v>737</v>
      </c>
      <c r="F34" s="35" t="s">
        <v>99</v>
      </c>
      <c r="G34" s="35">
        <v>5</v>
      </c>
      <c r="H34" s="36">
        <v>49</v>
      </c>
      <c r="I34" s="33">
        <f t="shared" si="0"/>
        <v>245</v>
      </c>
    </row>
    <row r="35" spans="1:9" ht="12.75" customHeight="1" x14ac:dyDescent="0.2">
      <c r="A35" s="679"/>
      <c r="B35" s="632"/>
      <c r="C35" s="632"/>
      <c r="D35" s="628"/>
      <c r="E35" s="35" t="s">
        <v>1486</v>
      </c>
      <c r="F35" s="35" t="s">
        <v>99</v>
      </c>
      <c r="G35" s="35">
        <v>2</v>
      </c>
      <c r="H35" s="36">
        <v>53</v>
      </c>
      <c r="I35" s="33">
        <f t="shared" si="0"/>
        <v>106</v>
      </c>
    </row>
    <row r="36" spans="1:9" ht="12.75" customHeight="1" x14ac:dyDescent="0.2">
      <c r="A36" s="679"/>
      <c r="B36" s="632"/>
      <c r="C36" s="632"/>
      <c r="D36" s="628"/>
      <c r="E36" s="35" t="s">
        <v>1487</v>
      </c>
      <c r="F36" s="35" t="s">
        <v>99</v>
      </c>
      <c r="G36" s="35">
        <v>4</v>
      </c>
      <c r="H36" s="36">
        <v>40</v>
      </c>
      <c r="I36" s="33">
        <f t="shared" si="0"/>
        <v>160</v>
      </c>
    </row>
    <row r="37" spans="1:9" ht="12.75" customHeight="1" x14ac:dyDescent="0.2">
      <c r="A37" s="679"/>
      <c r="B37" s="632"/>
      <c r="C37" s="632"/>
      <c r="D37" s="628"/>
      <c r="E37" s="35" t="s">
        <v>1488</v>
      </c>
      <c r="F37" s="35" t="s">
        <v>101</v>
      </c>
      <c r="G37" s="35">
        <v>18</v>
      </c>
      <c r="H37" s="36">
        <v>26</v>
      </c>
      <c r="I37" s="33">
        <f t="shared" si="0"/>
        <v>468</v>
      </c>
    </row>
    <row r="38" spans="1:9" ht="12.75" customHeight="1" x14ac:dyDescent="0.2">
      <c r="A38" s="679"/>
      <c r="B38" s="632"/>
      <c r="C38" s="632"/>
      <c r="D38" s="628"/>
      <c r="E38" s="35" t="s">
        <v>926</v>
      </c>
      <c r="F38" s="35" t="s">
        <v>233</v>
      </c>
      <c r="G38" s="35">
        <v>4</v>
      </c>
      <c r="H38" s="36">
        <v>90</v>
      </c>
      <c r="I38" s="33">
        <f t="shared" si="0"/>
        <v>360</v>
      </c>
    </row>
    <row r="39" spans="1:9" ht="12.75" customHeight="1" x14ac:dyDescent="0.2">
      <c r="A39" s="679"/>
      <c r="B39" s="632"/>
      <c r="C39" s="632"/>
      <c r="D39" s="628"/>
      <c r="E39" s="35" t="s">
        <v>1482</v>
      </c>
      <c r="F39" s="35" t="s">
        <v>528</v>
      </c>
      <c r="G39" s="35">
        <v>1.5</v>
      </c>
      <c r="H39" s="36">
        <v>520</v>
      </c>
      <c r="I39" s="33">
        <f t="shared" si="0"/>
        <v>780</v>
      </c>
    </row>
    <row r="40" spans="1:9" ht="12.75" customHeight="1" x14ac:dyDescent="0.2">
      <c r="A40" s="679"/>
      <c r="B40" s="632"/>
      <c r="C40" s="632"/>
      <c r="D40" s="628"/>
      <c r="E40" s="35" t="s">
        <v>256</v>
      </c>
      <c r="F40" s="35" t="s">
        <v>100</v>
      </c>
      <c r="G40" s="35">
        <v>11</v>
      </c>
      <c r="H40" s="36">
        <v>110</v>
      </c>
      <c r="I40" s="33">
        <f t="shared" si="0"/>
        <v>1210</v>
      </c>
    </row>
    <row r="41" spans="1:9" ht="12.75" customHeight="1" x14ac:dyDescent="0.2">
      <c r="A41" s="679"/>
      <c r="B41" s="632"/>
      <c r="C41" s="632"/>
      <c r="D41" s="628"/>
      <c r="E41" s="35" t="s">
        <v>123</v>
      </c>
      <c r="F41" s="35" t="s">
        <v>110</v>
      </c>
      <c r="G41" s="35">
        <v>2.08</v>
      </c>
      <c r="H41" s="36">
        <v>299.95</v>
      </c>
      <c r="I41" s="33">
        <f t="shared" si="0"/>
        <v>623.89599999999996</v>
      </c>
    </row>
    <row r="42" spans="1:9" ht="12.75" customHeight="1" x14ac:dyDescent="0.2">
      <c r="A42" s="679"/>
      <c r="B42" s="632"/>
      <c r="C42" s="632"/>
      <c r="D42" s="628"/>
      <c r="E42" s="35" t="s">
        <v>128</v>
      </c>
      <c r="F42" s="35" t="s">
        <v>100</v>
      </c>
      <c r="G42" s="35">
        <v>0.12</v>
      </c>
      <c r="H42" s="36">
        <v>170</v>
      </c>
      <c r="I42" s="33">
        <f t="shared" si="0"/>
        <v>20.399999999999999</v>
      </c>
    </row>
    <row r="43" spans="1:9" ht="12.75" customHeight="1" x14ac:dyDescent="0.2">
      <c r="A43" s="679"/>
      <c r="B43" s="632"/>
      <c r="C43" s="632"/>
      <c r="D43" s="628"/>
      <c r="E43" s="35" t="s">
        <v>1385</v>
      </c>
      <c r="F43" s="35" t="s">
        <v>100</v>
      </c>
      <c r="G43" s="35">
        <v>7</v>
      </c>
      <c r="H43" s="36">
        <v>147.5</v>
      </c>
      <c r="I43" s="33">
        <f t="shared" si="0"/>
        <v>1032.5</v>
      </c>
    </row>
    <row r="44" spans="1:9" ht="12.75" customHeight="1" x14ac:dyDescent="0.2">
      <c r="A44" s="679"/>
      <c r="B44" s="632"/>
      <c r="C44" s="632"/>
      <c r="D44" s="628"/>
      <c r="E44" s="35" t="s">
        <v>745</v>
      </c>
      <c r="F44" s="35" t="s">
        <v>100</v>
      </c>
      <c r="G44" s="35">
        <v>3</v>
      </c>
      <c r="H44" s="36">
        <v>110.5</v>
      </c>
      <c r="I44" s="33">
        <f t="shared" si="0"/>
        <v>331.5</v>
      </c>
    </row>
    <row r="45" spans="1:9" ht="12.75" customHeight="1" x14ac:dyDescent="0.2">
      <c r="A45" s="679"/>
      <c r="B45" s="632"/>
      <c r="C45" s="632"/>
      <c r="D45" s="628"/>
      <c r="E45" s="35" t="s">
        <v>1429</v>
      </c>
      <c r="F45" s="35" t="s">
        <v>101</v>
      </c>
      <c r="G45" s="35">
        <v>8</v>
      </c>
      <c r="H45" s="36">
        <v>55</v>
      </c>
      <c r="I45" s="33">
        <f t="shared" si="0"/>
        <v>440</v>
      </c>
    </row>
    <row r="46" spans="1:9" ht="12.75" customHeight="1" x14ac:dyDescent="0.2">
      <c r="A46" s="679"/>
      <c r="B46" s="632"/>
      <c r="C46" s="632"/>
      <c r="D46" s="628"/>
      <c r="E46" s="35" t="s">
        <v>938</v>
      </c>
      <c r="F46" s="35" t="s">
        <v>100</v>
      </c>
      <c r="G46" s="35">
        <v>7</v>
      </c>
      <c r="H46" s="36">
        <v>116.75</v>
      </c>
      <c r="I46" s="13">
        <f t="shared" si="0"/>
        <v>817.25</v>
      </c>
    </row>
    <row r="47" spans="1:9" ht="12.75" customHeight="1" x14ac:dyDescent="0.2">
      <c r="A47" s="679"/>
      <c r="B47" s="632"/>
      <c r="C47" s="632"/>
      <c r="D47" s="628"/>
      <c r="E47" s="35" t="s">
        <v>837</v>
      </c>
      <c r="F47" s="35" t="s">
        <v>99</v>
      </c>
      <c r="G47" s="35">
        <v>2</v>
      </c>
      <c r="H47" s="36">
        <v>22</v>
      </c>
      <c r="I47" s="13">
        <f t="shared" si="0"/>
        <v>44</v>
      </c>
    </row>
    <row r="48" spans="1:9" ht="12.75" customHeight="1" x14ac:dyDescent="0.2">
      <c r="A48" s="679"/>
      <c r="B48" s="632"/>
      <c r="C48" s="632"/>
      <c r="D48" s="628"/>
      <c r="E48" s="35" t="s">
        <v>1433</v>
      </c>
      <c r="F48" s="35" t="s">
        <v>99</v>
      </c>
      <c r="G48" s="35">
        <v>1</v>
      </c>
      <c r="H48" s="36">
        <v>75</v>
      </c>
      <c r="I48" s="13">
        <f t="shared" si="0"/>
        <v>75</v>
      </c>
    </row>
    <row r="49" spans="1:9" ht="12.75" customHeight="1" x14ac:dyDescent="0.2">
      <c r="A49" s="679"/>
      <c r="B49" s="632"/>
      <c r="C49" s="632"/>
      <c r="D49" s="628"/>
      <c r="E49" s="35" t="s">
        <v>1386</v>
      </c>
      <c r="F49" s="35" t="s">
        <v>99</v>
      </c>
      <c r="G49" s="35">
        <v>3</v>
      </c>
      <c r="H49" s="36">
        <v>56</v>
      </c>
      <c r="I49" s="13">
        <f t="shared" si="0"/>
        <v>168</v>
      </c>
    </row>
    <row r="50" spans="1:9" ht="12.75" customHeight="1" x14ac:dyDescent="0.2">
      <c r="A50" s="679"/>
      <c r="B50" s="632"/>
      <c r="C50" s="632"/>
      <c r="D50" s="628"/>
      <c r="E50" s="35" t="s">
        <v>1491</v>
      </c>
      <c r="F50" s="35" t="s">
        <v>99</v>
      </c>
      <c r="G50" s="35">
        <v>1</v>
      </c>
      <c r="H50" s="36">
        <v>36</v>
      </c>
      <c r="I50" s="13">
        <f t="shared" si="0"/>
        <v>36</v>
      </c>
    </row>
    <row r="51" spans="1:9" ht="12.75" customHeight="1" x14ac:dyDescent="0.2">
      <c r="A51" s="679"/>
      <c r="B51" s="632"/>
      <c r="C51" s="632"/>
      <c r="D51" s="628"/>
      <c r="E51" s="35" t="s">
        <v>1381</v>
      </c>
      <c r="F51" s="35" t="s">
        <v>99</v>
      </c>
      <c r="G51" s="35">
        <v>1</v>
      </c>
      <c r="H51" s="36">
        <v>90</v>
      </c>
      <c r="I51" s="13">
        <f t="shared" si="0"/>
        <v>90</v>
      </c>
    </row>
    <row r="52" spans="1:9" ht="12.75" customHeight="1" x14ac:dyDescent="0.2">
      <c r="A52" s="679"/>
      <c r="B52" s="632"/>
      <c r="C52" s="632"/>
      <c r="D52" s="628"/>
      <c r="E52" s="35" t="s">
        <v>1492</v>
      </c>
      <c r="F52" s="35" t="s">
        <v>99</v>
      </c>
      <c r="G52" s="35">
        <v>1</v>
      </c>
      <c r="H52" s="36">
        <v>36</v>
      </c>
      <c r="I52" s="13">
        <f t="shared" si="0"/>
        <v>36</v>
      </c>
    </row>
    <row r="53" spans="1:9" ht="12.75" customHeight="1" x14ac:dyDescent="0.2">
      <c r="A53" s="679"/>
      <c r="B53" s="632"/>
      <c r="C53" s="632"/>
      <c r="D53" s="628"/>
      <c r="E53" s="35" t="s">
        <v>1493</v>
      </c>
      <c r="F53" s="35" t="s">
        <v>99</v>
      </c>
      <c r="G53" s="35">
        <v>1</v>
      </c>
      <c r="H53" s="36">
        <v>60</v>
      </c>
      <c r="I53" s="13">
        <f t="shared" si="0"/>
        <v>60</v>
      </c>
    </row>
    <row r="54" spans="1:9" ht="12.75" customHeight="1" x14ac:dyDescent="0.2">
      <c r="A54" s="679"/>
      <c r="B54" s="632"/>
      <c r="C54" s="632"/>
      <c r="D54" s="628"/>
      <c r="E54" s="35" t="s">
        <v>1494</v>
      </c>
      <c r="F54" s="35" t="s">
        <v>99</v>
      </c>
      <c r="G54" s="35">
        <v>3</v>
      </c>
      <c r="H54" s="36">
        <v>85</v>
      </c>
      <c r="I54" s="13">
        <f t="shared" si="0"/>
        <v>255</v>
      </c>
    </row>
    <row r="55" spans="1:9" ht="12.75" customHeight="1" x14ac:dyDescent="0.2">
      <c r="A55" s="679"/>
      <c r="B55" s="632"/>
      <c r="C55" s="632"/>
      <c r="D55" s="628"/>
      <c r="E55" s="35" t="s">
        <v>448</v>
      </c>
      <c r="F55" s="35" t="s">
        <v>101</v>
      </c>
      <c r="G55" s="35">
        <v>2</v>
      </c>
      <c r="H55" s="36">
        <v>35</v>
      </c>
      <c r="I55" s="13">
        <f t="shared" si="0"/>
        <v>70</v>
      </c>
    </row>
    <row r="56" spans="1:9" ht="12.75" customHeight="1" x14ac:dyDescent="0.2">
      <c r="A56" s="679"/>
      <c r="B56" s="632"/>
      <c r="C56" s="632"/>
      <c r="D56" s="628"/>
      <c r="E56" s="35" t="s">
        <v>1495</v>
      </c>
      <c r="F56" s="35" t="s">
        <v>99</v>
      </c>
      <c r="G56" s="35">
        <v>1</v>
      </c>
      <c r="H56" s="36">
        <v>3</v>
      </c>
      <c r="I56" s="13">
        <f t="shared" si="0"/>
        <v>3</v>
      </c>
    </row>
    <row r="57" spans="1:9" ht="12.75" customHeight="1" x14ac:dyDescent="0.2">
      <c r="A57" s="679"/>
      <c r="B57" s="632"/>
      <c r="C57" s="632"/>
      <c r="D57" s="628"/>
      <c r="E57" s="35" t="s">
        <v>1496</v>
      </c>
      <c r="F57" s="35" t="s">
        <v>99</v>
      </c>
      <c r="G57" s="35">
        <v>1</v>
      </c>
      <c r="H57" s="36">
        <v>1100</v>
      </c>
      <c r="I57" s="13">
        <f t="shared" si="0"/>
        <v>1100</v>
      </c>
    </row>
    <row r="58" spans="1:9" ht="12.75" customHeight="1" x14ac:dyDescent="0.2">
      <c r="A58" s="679"/>
      <c r="B58" s="632"/>
      <c r="C58" s="632"/>
      <c r="D58" s="628"/>
      <c r="E58" s="35" t="s">
        <v>1497</v>
      </c>
      <c r="F58" s="35" t="s">
        <v>99</v>
      </c>
      <c r="G58" s="35">
        <v>3</v>
      </c>
      <c r="H58" s="36">
        <v>1260</v>
      </c>
      <c r="I58" s="13">
        <f t="shared" si="0"/>
        <v>3780</v>
      </c>
    </row>
    <row r="59" spans="1:9" ht="12.75" customHeight="1" x14ac:dyDescent="0.2">
      <c r="A59" s="679"/>
      <c r="B59" s="632"/>
      <c r="C59" s="632"/>
      <c r="D59" s="665"/>
      <c r="E59" s="35" t="s">
        <v>1498</v>
      </c>
      <c r="F59" s="35" t="s">
        <v>99</v>
      </c>
      <c r="G59" s="35">
        <v>3</v>
      </c>
      <c r="H59" s="36">
        <v>97</v>
      </c>
      <c r="I59" s="13">
        <f t="shared" si="0"/>
        <v>291</v>
      </c>
    </row>
    <row r="60" spans="1:9" ht="12.75" customHeight="1" x14ac:dyDescent="0.2">
      <c r="A60" s="679"/>
      <c r="B60" s="632"/>
      <c r="C60" s="632"/>
      <c r="D60" s="664" t="s">
        <v>356</v>
      </c>
      <c r="E60" s="35" t="s">
        <v>1488</v>
      </c>
      <c r="F60" s="35" t="s">
        <v>101</v>
      </c>
      <c r="G60" s="35">
        <v>6</v>
      </c>
      <c r="H60" s="36">
        <v>26</v>
      </c>
      <c r="I60" s="13">
        <f t="shared" si="0"/>
        <v>156</v>
      </c>
    </row>
    <row r="61" spans="1:9" ht="12.75" customHeight="1" x14ac:dyDescent="0.2">
      <c r="A61" s="679"/>
      <c r="B61" s="632"/>
      <c r="C61" s="632"/>
      <c r="D61" s="628"/>
      <c r="E61" s="35" t="s">
        <v>926</v>
      </c>
      <c r="F61" s="35" t="s">
        <v>99</v>
      </c>
      <c r="G61" s="35">
        <v>3</v>
      </c>
      <c r="H61" s="36">
        <v>90</v>
      </c>
      <c r="I61" s="13">
        <f t="shared" si="0"/>
        <v>270</v>
      </c>
    </row>
    <row r="62" spans="1:9" ht="12.75" customHeight="1" x14ac:dyDescent="0.2">
      <c r="A62" s="679"/>
      <c r="B62" s="632"/>
      <c r="C62" s="632"/>
      <c r="D62" s="628"/>
      <c r="E62" s="35" t="s">
        <v>1482</v>
      </c>
      <c r="F62" s="35" t="s">
        <v>528</v>
      </c>
      <c r="G62" s="35">
        <v>0.5</v>
      </c>
      <c r="H62" s="36">
        <v>520</v>
      </c>
      <c r="I62" s="13">
        <f t="shared" si="0"/>
        <v>260</v>
      </c>
    </row>
    <row r="63" spans="1:9" ht="12.75" customHeight="1" x14ac:dyDescent="0.2">
      <c r="A63" s="679"/>
      <c r="B63" s="632"/>
      <c r="C63" s="632"/>
      <c r="D63" s="628"/>
      <c r="E63" s="35" t="s">
        <v>256</v>
      </c>
      <c r="F63" s="35" t="s">
        <v>100</v>
      </c>
      <c r="G63" s="35">
        <v>10</v>
      </c>
      <c r="H63" s="36">
        <v>110</v>
      </c>
      <c r="I63" s="13">
        <f t="shared" si="0"/>
        <v>1100</v>
      </c>
    </row>
    <row r="64" spans="1:9" ht="12.75" customHeight="1" x14ac:dyDescent="0.2">
      <c r="A64" s="679"/>
      <c r="B64" s="632"/>
      <c r="C64" s="632"/>
      <c r="D64" s="628"/>
      <c r="E64" s="35" t="s">
        <v>938</v>
      </c>
      <c r="F64" s="35" t="s">
        <v>100</v>
      </c>
      <c r="G64" s="35">
        <v>9</v>
      </c>
      <c r="H64" s="36">
        <v>116.75</v>
      </c>
      <c r="I64" s="13">
        <f t="shared" si="0"/>
        <v>1050.75</v>
      </c>
    </row>
    <row r="65" spans="1:9" ht="12.75" customHeight="1" x14ac:dyDescent="0.2">
      <c r="A65" s="679"/>
      <c r="B65" s="632"/>
      <c r="C65" s="632"/>
      <c r="D65" s="628"/>
      <c r="E65" s="35" t="s">
        <v>1385</v>
      </c>
      <c r="F65" s="35" t="s">
        <v>100</v>
      </c>
      <c r="G65" s="35">
        <v>7</v>
      </c>
      <c r="H65" s="36">
        <v>147.5</v>
      </c>
      <c r="I65" s="13">
        <f t="shared" si="0"/>
        <v>1032.5</v>
      </c>
    </row>
    <row r="66" spans="1:9" ht="12.75" customHeight="1" x14ac:dyDescent="0.2">
      <c r="A66" s="679"/>
      <c r="B66" s="632"/>
      <c r="C66" s="632"/>
      <c r="D66" s="628"/>
      <c r="E66" s="35" t="s">
        <v>1499</v>
      </c>
      <c r="F66" s="35" t="s">
        <v>258</v>
      </c>
      <c r="G66" s="35">
        <v>1</v>
      </c>
      <c r="H66" s="36">
        <v>665</v>
      </c>
      <c r="I66" s="13">
        <f t="shared" si="0"/>
        <v>665</v>
      </c>
    </row>
    <row r="67" spans="1:9" ht="12.75" customHeight="1" x14ac:dyDescent="0.2">
      <c r="A67" s="679"/>
      <c r="B67" s="632"/>
      <c r="C67" s="632"/>
      <c r="D67" s="628"/>
      <c r="E67" s="35" t="s">
        <v>231</v>
      </c>
      <c r="F67" s="35" t="s">
        <v>233</v>
      </c>
      <c r="G67" s="35">
        <v>2</v>
      </c>
      <c r="H67" s="36">
        <v>277</v>
      </c>
      <c r="I67" s="13">
        <f t="shared" si="0"/>
        <v>554</v>
      </c>
    </row>
    <row r="68" spans="1:9" ht="12.75" customHeight="1" x14ac:dyDescent="0.2">
      <c r="A68" s="679"/>
      <c r="B68" s="632"/>
      <c r="C68" s="632"/>
      <c r="D68" s="628"/>
      <c r="E68" s="35" t="s">
        <v>745</v>
      </c>
      <c r="F68" s="35" t="s">
        <v>100</v>
      </c>
      <c r="G68" s="35">
        <v>3</v>
      </c>
      <c r="H68" s="36">
        <v>105</v>
      </c>
      <c r="I68" s="13">
        <f t="shared" si="0"/>
        <v>315</v>
      </c>
    </row>
    <row r="69" spans="1:9" ht="12.75" customHeight="1" x14ac:dyDescent="0.2">
      <c r="A69" s="679"/>
      <c r="B69" s="632"/>
      <c r="C69" s="632"/>
      <c r="D69" s="628"/>
      <c r="E69" s="35" t="s">
        <v>123</v>
      </c>
      <c r="F69" s="35" t="s">
        <v>110</v>
      </c>
      <c r="G69" s="35">
        <v>6.24</v>
      </c>
      <c r="H69" s="36">
        <v>299.95</v>
      </c>
      <c r="I69" s="13">
        <f t="shared" si="0"/>
        <v>1871.6880000000001</v>
      </c>
    </row>
    <row r="70" spans="1:9" ht="12.75" customHeight="1" x14ac:dyDescent="0.2">
      <c r="A70" s="679"/>
      <c r="B70" s="632"/>
      <c r="C70" s="632"/>
      <c r="D70" s="628"/>
      <c r="E70" s="35" t="s">
        <v>1016</v>
      </c>
      <c r="F70" s="35" t="s">
        <v>445</v>
      </c>
      <c r="G70" s="35">
        <v>0.3</v>
      </c>
      <c r="H70" s="36">
        <v>330.4</v>
      </c>
      <c r="I70" s="13">
        <f t="shared" si="0"/>
        <v>99.11999999999999</v>
      </c>
    </row>
    <row r="71" spans="1:9" ht="12.75" customHeight="1" x14ac:dyDescent="0.2">
      <c r="A71" s="679"/>
      <c r="B71" s="632"/>
      <c r="C71" s="632"/>
      <c r="D71" s="628"/>
      <c r="E71" s="35" t="s">
        <v>1381</v>
      </c>
      <c r="F71" s="35" t="s">
        <v>99</v>
      </c>
      <c r="G71" s="35">
        <v>2</v>
      </c>
      <c r="H71" s="36">
        <v>91</v>
      </c>
      <c r="I71" s="13">
        <f t="shared" si="0"/>
        <v>182</v>
      </c>
    </row>
    <row r="72" spans="1:9" ht="12.75" customHeight="1" x14ac:dyDescent="0.2">
      <c r="A72" s="679"/>
      <c r="B72" s="632"/>
      <c r="C72" s="632"/>
      <c r="D72" s="628"/>
      <c r="E72" s="35" t="s">
        <v>1492</v>
      </c>
      <c r="F72" s="35" t="s">
        <v>99</v>
      </c>
      <c r="G72" s="35">
        <v>1</v>
      </c>
      <c r="H72" s="36">
        <v>36</v>
      </c>
      <c r="I72" s="13">
        <f t="shared" si="0"/>
        <v>36</v>
      </c>
    </row>
    <row r="73" spans="1:9" ht="12.75" customHeight="1" x14ac:dyDescent="0.2">
      <c r="A73" s="679"/>
      <c r="B73" s="632"/>
      <c r="C73" s="632"/>
      <c r="D73" s="628"/>
      <c r="E73" s="35" t="s">
        <v>1386</v>
      </c>
      <c r="F73" s="35" t="s">
        <v>99</v>
      </c>
      <c r="G73" s="35">
        <v>3</v>
      </c>
      <c r="H73" s="36">
        <v>56</v>
      </c>
      <c r="I73" s="13">
        <f t="shared" si="0"/>
        <v>168</v>
      </c>
    </row>
    <row r="74" spans="1:9" ht="12.75" customHeight="1" x14ac:dyDescent="0.2">
      <c r="A74" s="679"/>
      <c r="B74" s="632"/>
      <c r="C74" s="632"/>
      <c r="D74" s="628"/>
      <c r="E74" s="35" t="s">
        <v>1500</v>
      </c>
      <c r="F74" s="35" t="s">
        <v>99</v>
      </c>
      <c r="G74" s="35">
        <v>1</v>
      </c>
      <c r="H74" s="36">
        <v>34</v>
      </c>
      <c r="I74" s="13">
        <f t="shared" si="0"/>
        <v>34</v>
      </c>
    </row>
    <row r="75" spans="1:9" ht="12.75" customHeight="1" x14ac:dyDescent="0.2">
      <c r="A75" s="679"/>
      <c r="B75" s="632"/>
      <c r="C75" s="632"/>
      <c r="D75" s="628"/>
      <c r="E75" s="35" t="s">
        <v>837</v>
      </c>
      <c r="F75" s="35" t="s">
        <v>99</v>
      </c>
      <c r="G75" s="35">
        <v>4</v>
      </c>
      <c r="H75" s="36">
        <v>22</v>
      </c>
      <c r="I75" s="13">
        <f t="shared" si="0"/>
        <v>88</v>
      </c>
    </row>
    <row r="76" spans="1:9" ht="12.75" customHeight="1" x14ac:dyDescent="0.2">
      <c r="A76" s="679"/>
      <c r="B76" s="632"/>
      <c r="C76" s="632"/>
      <c r="D76" s="628"/>
      <c r="E76" s="35" t="s">
        <v>1186</v>
      </c>
      <c r="F76" s="35" t="s">
        <v>99</v>
      </c>
      <c r="G76" s="35">
        <v>2</v>
      </c>
      <c r="H76" s="36">
        <v>52</v>
      </c>
      <c r="I76" s="13">
        <f t="shared" si="0"/>
        <v>104</v>
      </c>
    </row>
    <row r="77" spans="1:9" ht="12.75" customHeight="1" x14ac:dyDescent="0.2">
      <c r="A77" s="679"/>
      <c r="B77" s="632"/>
      <c r="C77" s="632"/>
      <c r="D77" s="628"/>
      <c r="E77" s="35" t="s">
        <v>737</v>
      </c>
      <c r="F77" s="35" t="s">
        <v>99</v>
      </c>
      <c r="G77" s="35">
        <v>4</v>
      </c>
      <c r="H77" s="36">
        <v>46</v>
      </c>
      <c r="I77" s="13">
        <f t="shared" si="0"/>
        <v>184</v>
      </c>
    </row>
    <row r="78" spans="1:9" ht="12.75" customHeight="1" x14ac:dyDescent="0.2">
      <c r="A78" s="679"/>
      <c r="B78" s="632"/>
      <c r="C78" s="632"/>
      <c r="D78" s="628"/>
      <c r="E78" s="35" t="s">
        <v>617</v>
      </c>
      <c r="F78" s="35" t="s">
        <v>99</v>
      </c>
      <c r="G78" s="35">
        <v>3</v>
      </c>
      <c r="H78" s="36">
        <v>85</v>
      </c>
      <c r="I78" s="13">
        <f t="shared" si="0"/>
        <v>255</v>
      </c>
    </row>
    <row r="79" spans="1:9" ht="12.75" customHeight="1" x14ac:dyDescent="0.2">
      <c r="A79" s="679"/>
      <c r="B79" s="632"/>
      <c r="C79" s="632"/>
      <c r="D79" s="628"/>
      <c r="E79" s="35" t="s">
        <v>1485</v>
      </c>
      <c r="F79" s="35" t="s">
        <v>99</v>
      </c>
      <c r="G79" s="35">
        <v>1</v>
      </c>
      <c r="H79" s="36">
        <v>300</v>
      </c>
      <c r="I79" s="13">
        <f t="shared" si="0"/>
        <v>300</v>
      </c>
    </row>
    <row r="80" spans="1:9" ht="12.75" customHeight="1" x14ac:dyDescent="0.2">
      <c r="A80" s="679"/>
      <c r="B80" s="632"/>
      <c r="C80" s="632"/>
      <c r="D80" s="628"/>
      <c r="E80" s="35" t="s">
        <v>1497</v>
      </c>
      <c r="F80" s="35" t="s">
        <v>349</v>
      </c>
      <c r="G80" s="35">
        <v>3</v>
      </c>
      <c r="H80" s="36">
        <v>1260</v>
      </c>
      <c r="I80" s="13">
        <f t="shared" si="0"/>
        <v>3780</v>
      </c>
    </row>
    <row r="81" spans="1:9" ht="12.75" customHeight="1" x14ac:dyDescent="0.2">
      <c r="A81" s="679"/>
      <c r="B81" s="632"/>
      <c r="C81" s="632"/>
      <c r="D81" s="628"/>
      <c r="E81" s="35" t="s">
        <v>1498</v>
      </c>
      <c r="F81" s="35" t="s">
        <v>99</v>
      </c>
      <c r="G81" s="35">
        <v>4</v>
      </c>
      <c r="H81" s="36">
        <v>127</v>
      </c>
      <c r="I81" s="13">
        <f t="shared" si="0"/>
        <v>508</v>
      </c>
    </row>
    <row r="82" spans="1:9" ht="12.75" customHeight="1" x14ac:dyDescent="0.2">
      <c r="A82" s="679"/>
      <c r="B82" s="632"/>
      <c r="C82" s="632"/>
      <c r="D82" s="665"/>
      <c r="E82" s="35" t="s">
        <v>1424</v>
      </c>
      <c r="F82" s="35" t="s">
        <v>99</v>
      </c>
      <c r="G82" s="35">
        <v>4</v>
      </c>
      <c r="H82" s="36">
        <v>318</v>
      </c>
      <c r="I82" s="13">
        <f t="shared" si="0"/>
        <v>1272</v>
      </c>
    </row>
    <row r="83" spans="1:9" ht="12.75" customHeight="1" x14ac:dyDescent="0.2">
      <c r="A83" s="679"/>
      <c r="B83" s="632"/>
      <c r="C83" s="632"/>
      <c r="D83" s="664" t="s">
        <v>407</v>
      </c>
      <c r="E83" s="35" t="s">
        <v>244</v>
      </c>
      <c r="F83" s="35" t="s">
        <v>99</v>
      </c>
      <c r="G83" s="35">
        <v>0.5</v>
      </c>
      <c r="H83" s="36">
        <v>335</v>
      </c>
      <c r="I83" s="13">
        <f t="shared" si="0"/>
        <v>167.5</v>
      </c>
    </row>
    <row r="84" spans="1:9" ht="12.75" customHeight="1" x14ac:dyDescent="0.2">
      <c r="A84" s="679"/>
      <c r="B84" s="632"/>
      <c r="C84" s="632"/>
      <c r="D84" s="628"/>
      <c r="E84" s="35" t="s">
        <v>1354</v>
      </c>
      <c r="F84" s="35" t="s">
        <v>99</v>
      </c>
      <c r="G84" s="35">
        <v>2</v>
      </c>
      <c r="H84" s="36">
        <v>20</v>
      </c>
      <c r="I84" s="13">
        <f t="shared" si="0"/>
        <v>40</v>
      </c>
    </row>
    <row r="85" spans="1:9" ht="12.75" customHeight="1" x14ac:dyDescent="0.2">
      <c r="A85" s="679"/>
      <c r="B85" s="632"/>
      <c r="C85" s="632"/>
      <c r="D85" s="628"/>
      <c r="E85" s="35" t="s">
        <v>639</v>
      </c>
      <c r="F85" s="35" t="s">
        <v>99</v>
      </c>
      <c r="G85" s="35">
        <v>2</v>
      </c>
      <c r="H85" s="36">
        <v>38</v>
      </c>
      <c r="I85" s="13">
        <f t="shared" si="0"/>
        <v>76</v>
      </c>
    </row>
    <row r="86" spans="1:9" ht="12.75" customHeight="1" x14ac:dyDescent="0.2">
      <c r="A86" s="679"/>
      <c r="B86" s="632"/>
      <c r="C86" s="632"/>
      <c r="D86" s="628"/>
      <c r="E86" s="35" t="s">
        <v>926</v>
      </c>
      <c r="F86" s="35" t="s">
        <v>99</v>
      </c>
      <c r="G86" s="35">
        <v>2</v>
      </c>
      <c r="H86" s="36">
        <v>90</v>
      </c>
      <c r="I86" s="13">
        <f t="shared" si="0"/>
        <v>180</v>
      </c>
    </row>
    <row r="87" spans="1:9" ht="12.75" customHeight="1" x14ac:dyDescent="0.2">
      <c r="A87" s="679"/>
      <c r="B87" s="632"/>
      <c r="C87" s="632"/>
      <c r="D87" s="628"/>
      <c r="E87" s="35" t="s">
        <v>252</v>
      </c>
      <c r="F87" s="35" t="s">
        <v>99</v>
      </c>
      <c r="G87" s="35">
        <v>1</v>
      </c>
      <c r="H87" s="36">
        <v>45</v>
      </c>
      <c r="I87" s="13">
        <f t="shared" si="0"/>
        <v>45</v>
      </c>
    </row>
    <row r="88" spans="1:9" ht="12.75" customHeight="1" x14ac:dyDescent="0.2">
      <c r="A88" s="679"/>
      <c r="B88" s="632"/>
      <c r="C88" s="632"/>
      <c r="D88" s="628"/>
      <c r="E88" s="35" t="s">
        <v>256</v>
      </c>
      <c r="F88" s="35" t="s">
        <v>100</v>
      </c>
      <c r="G88" s="35">
        <v>27</v>
      </c>
      <c r="H88" s="36">
        <v>110</v>
      </c>
      <c r="I88" s="13">
        <f t="shared" si="0"/>
        <v>2970</v>
      </c>
    </row>
    <row r="89" spans="1:9" ht="12.75" customHeight="1" x14ac:dyDescent="0.2">
      <c r="A89" s="679"/>
      <c r="B89" s="632"/>
      <c r="C89" s="632"/>
      <c r="D89" s="628"/>
      <c r="E89" s="35" t="s">
        <v>938</v>
      </c>
      <c r="F89" s="35" t="s">
        <v>100</v>
      </c>
      <c r="G89" s="35">
        <v>8</v>
      </c>
      <c r="H89" s="36">
        <v>116.75</v>
      </c>
      <c r="I89" s="13">
        <f t="shared" si="0"/>
        <v>934</v>
      </c>
    </row>
    <row r="90" spans="1:9" ht="12.75" customHeight="1" x14ac:dyDescent="0.2">
      <c r="A90" s="679"/>
      <c r="B90" s="632"/>
      <c r="C90" s="632"/>
      <c r="D90" s="628"/>
      <c r="E90" s="35" t="s">
        <v>1488</v>
      </c>
      <c r="F90" s="35" t="s">
        <v>101</v>
      </c>
      <c r="G90" s="35">
        <v>9</v>
      </c>
      <c r="H90" s="36">
        <v>26</v>
      </c>
      <c r="I90" s="13">
        <f t="shared" si="0"/>
        <v>234</v>
      </c>
    </row>
    <row r="91" spans="1:9" ht="12.75" customHeight="1" x14ac:dyDescent="0.2">
      <c r="A91" s="679"/>
      <c r="B91" s="632"/>
      <c r="C91" s="632"/>
      <c r="D91" s="628"/>
      <c r="E91" s="35" t="s">
        <v>1385</v>
      </c>
      <c r="F91" s="35" t="s">
        <v>100</v>
      </c>
      <c r="G91" s="35">
        <v>8</v>
      </c>
      <c r="H91" s="36">
        <v>147.5</v>
      </c>
      <c r="I91" s="13">
        <f t="shared" si="0"/>
        <v>1180</v>
      </c>
    </row>
    <row r="92" spans="1:9" ht="12.75" customHeight="1" x14ac:dyDescent="0.2">
      <c r="A92" s="679"/>
      <c r="B92" s="632"/>
      <c r="C92" s="632"/>
      <c r="D92" s="628"/>
      <c r="E92" s="35" t="s">
        <v>926</v>
      </c>
      <c r="F92" s="35" t="s">
        <v>99</v>
      </c>
      <c r="G92" s="35">
        <v>4</v>
      </c>
      <c r="H92" s="36">
        <v>90</v>
      </c>
      <c r="I92" s="13">
        <f t="shared" si="0"/>
        <v>360</v>
      </c>
    </row>
    <row r="93" spans="1:9" ht="12.75" customHeight="1" x14ac:dyDescent="0.2">
      <c r="A93" s="679"/>
      <c r="B93" s="632"/>
      <c r="C93" s="632"/>
      <c r="D93" s="628"/>
      <c r="E93" s="35" t="s">
        <v>745</v>
      </c>
      <c r="F93" s="35" t="s">
        <v>100</v>
      </c>
      <c r="G93" s="35">
        <v>5</v>
      </c>
      <c r="H93" s="36">
        <v>110.5</v>
      </c>
      <c r="I93" s="13">
        <f t="shared" si="0"/>
        <v>552.5</v>
      </c>
    </row>
    <row r="94" spans="1:9" ht="12.75" customHeight="1" x14ac:dyDescent="0.2">
      <c r="A94" s="679"/>
      <c r="B94" s="632"/>
      <c r="C94" s="632"/>
      <c r="D94" s="628"/>
      <c r="E94" s="35" t="s">
        <v>446</v>
      </c>
      <c r="F94" s="35" t="s">
        <v>99</v>
      </c>
      <c r="G94" s="35">
        <v>1</v>
      </c>
      <c r="H94" s="36">
        <v>120</v>
      </c>
      <c r="I94" s="13">
        <f t="shared" si="0"/>
        <v>120</v>
      </c>
    </row>
    <row r="95" spans="1:9" ht="12.75" customHeight="1" x14ac:dyDescent="0.2">
      <c r="A95" s="679"/>
      <c r="B95" s="632"/>
      <c r="C95" s="632"/>
      <c r="D95" s="628"/>
      <c r="E95" s="35" t="s">
        <v>1484</v>
      </c>
      <c r="F95" s="35" t="s">
        <v>99</v>
      </c>
      <c r="G95" s="35">
        <v>20</v>
      </c>
      <c r="H95" s="36">
        <v>16</v>
      </c>
      <c r="I95" s="13">
        <f t="shared" si="0"/>
        <v>320</v>
      </c>
    </row>
    <row r="96" spans="1:9" ht="12.75" customHeight="1" x14ac:dyDescent="0.2">
      <c r="A96" s="679"/>
      <c r="B96" s="632"/>
      <c r="C96" s="632"/>
      <c r="D96" s="628"/>
      <c r="E96" s="35" t="s">
        <v>833</v>
      </c>
      <c r="F96" s="35" t="s">
        <v>99</v>
      </c>
      <c r="G96" s="35">
        <v>2</v>
      </c>
      <c r="H96" s="36">
        <v>150</v>
      </c>
      <c r="I96" s="13">
        <f t="shared" si="0"/>
        <v>300</v>
      </c>
    </row>
    <row r="97" spans="1:9" ht="12.75" customHeight="1" x14ac:dyDescent="0.2">
      <c r="A97" s="679"/>
      <c r="B97" s="632"/>
      <c r="C97" s="632"/>
      <c r="D97" s="628"/>
      <c r="E97" s="35" t="s">
        <v>1424</v>
      </c>
      <c r="F97" s="35" t="s">
        <v>99</v>
      </c>
      <c r="G97" s="35">
        <v>4</v>
      </c>
      <c r="H97" s="36">
        <v>318</v>
      </c>
      <c r="I97" s="13">
        <f t="shared" si="0"/>
        <v>1272</v>
      </c>
    </row>
    <row r="98" spans="1:9" ht="12.75" customHeight="1" x14ac:dyDescent="0.2">
      <c r="A98" s="679"/>
      <c r="B98" s="632"/>
      <c r="C98" s="632"/>
      <c r="D98" s="628"/>
      <c r="E98" s="35" t="s">
        <v>1425</v>
      </c>
      <c r="F98" s="35" t="s">
        <v>99</v>
      </c>
      <c r="G98" s="35">
        <v>3</v>
      </c>
      <c r="H98" s="36">
        <v>373</v>
      </c>
      <c r="I98" s="13">
        <f t="shared" si="0"/>
        <v>1119</v>
      </c>
    </row>
    <row r="99" spans="1:9" ht="12.75" customHeight="1" x14ac:dyDescent="0.2">
      <c r="A99" s="679"/>
      <c r="B99" s="632"/>
      <c r="C99" s="632"/>
      <c r="D99" s="628"/>
      <c r="E99" s="35" t="s">
        <v>928</v>
      </c>
      <c r="F99" s="35" t="s">
        <v>99</v>
      </c>
      <c r="G99" s="35">
        <v>1</v>
      </c>
      <c r="H99" s="36">
        <v>140</v>
      </c>
      <c r="I99" s="13">
        <f t="shared" si="0"/>
        <v>140</v>
      </c>
    </row>
    <row r="100" spans="1:9" ht="12.75" customHeight="1" x14ac:dyDescent="0.2">
      <c r="A100" s="679"/>
      <c r="B100" s="632"/>
      <c r="C100" s="632"/>
      <c r="D100" s="628"/>
      <c r="E100" s="35" t="s">
        <v>737</v>
      </c>
      <c r="F100" s="35" t="s">
        <v>99</v>
      </c>
      <c r="G100" s="35">
        <v>2</v>
      </c>
      <c r="H100" s="36">
        <v>52</v>
      </c>
      <c r="I100" s="13">
        <f t="shared" si="0"/>
        <v>104</v>
      </c>
    </row>
    <row r="101" spans="1:9" ht="12.75" customHeight="1" x14ac:dyDescent="0.2">
      <c r="A101" s="679"/>
      <c r="B101" s="632"/>
      <c r="C101" s="632"/>
      <c r="D101" s="628"/>
      <c r="E101" s="35" t="s">
        <v>1381</v>
      </c>
      <c r="F101" s="35" t="s">
        <v>99</v>
      </c>
      <c r="G101" s="35">
        <v>1</v>
      </c>
      <c r="H101" s="36">
        <v>90</v>
      </c>
      <c r="I101" s="13">
        <f t="shared" si="0"/>
        <v>90</v>
      </c>
    </row>
    <row r="102" spans="1:9" ht="12.75" customHeight="1" x14ac:dyDescent="0.2">
      <c r="A102" s="679"/>
      <c r="B102" s="632"/>
      <c r="C102" s="632"/>
      <c r="D102" s="628"/>
      <c r="E102" s="35" t="s">
        <v>1386</v>
      </c>
      <c r="F102" s="35" t="s">
        <v>99</v>
      </c>
      <c r="G102" s="35">
        <v>1</v>
      </c>
      <c r="H102" s="36">
        <v>56</v>
      </c>
      <c r="I102" s="13">
        <f t="shared" si="0"/>
        <v>56</v>
      </c>
    </row>
    <row r="103" spans="1:9" ht="12.75" customHeight="1" x14ac:dyDescent="0.2">
      <c r="A103" s="679"/>
      <c r="B103" s="632"/>
      <c r="C103" s="632"/>
      <c r="D103" s="628"/>
      <c r="E103" s="35" t="s">
        <v>1382</v>
      </c>
      <c r="F103" s="35" t="s">
        <v>99</v>
      </c>
      <c r="G103" s="35">
        <v>1</v>
      </c>
      <c r="H103" s="36">
        <v>53</v>
      </c>
      <c r="I103" s="13">
        <f t="shared" si="0"/>
        <v>53</v>
      </c>
    </row>
    <row r="104" spans="1:9" ht="12.75" customHeight="1" x14ac:dyDescent="0.2">
      <c r="A104" s="679"/>
      <c r="B104" s="632"/>
      <c r="C104" s="632"/>
      <c r="D104" s="628"/>
      <c r="E104" s="35" t="s">
        <v>1501</v>
      </c>
      <c r="F104" s="35" t="s">
        <v>99</v>
      </c>
      <c r="G104" s="35">
        <v>1</v>
      </c>
      <c r="H104" s="36">
        <v>36</v>
      </c>
      <c r="I104" s="13">
        <f t="shared" si="0"/>
        <v>36</v>
      </c>
    </row>
    <row r="105" spans="1:9" ht="12.75" customHeight="1" x14ac:dyDescent="0.2">
      <c r="A105" s="679"/>
      <c r="B105" s="632"/>
      <c r="C105" s="632"/>
      <c r="D105" s="628"/>
      <c r="E105" s="35" t="s">
        <v>1386</v>
      </c>
      <c r="F105" s="35" t="s">
        <v>99</v>
      </c>
      <c r="G105" s="35">
        <v>3</v>
      </c>
      <c r="H105" s="36">
        <v>56</v>
      </c>
      <c r="I105" s="13">
        <f t="shared" si="0"/>
        <v>168</v>
      </c>
    </row>
    <row r="106" spans="1:9" ht="12.75" customHeight="1" x14ac:dyDescent="0.2">
      <c r="A106" s="679"/>
      <c r="B106" s="632"/>
      <c r="C106" s="632"/>
      <c r="D106" s="628"/>
      <c r="E106" s="35" t="s">
        <v>1441</v>
      </c>
      <c r="F106" s="35" t="s">
        <v>99</v>
      </c>
      <c r="G106" s="35">
        <v>4</v>
      </c>
      <c r="H106" s="36">
        <v>38</v>
      </c>
      <c r="I106" s="13">
        <f t="shared" si="0"/>
        <v>152</v>
      </c>
    </row>
    <row r="107" spans="1:9" ht="12.75" customHeight="1" x14ac:dyDescent="0.2">
      <c r="A107" s="679"/>
      <c r="B107" s="632"/>
      <c r="C107" s="632"/>
      <c r="D107" s="628"/>
      <c r="E107" s="35" t="s">
        <v>1428</v>
      </c>
      <c r="F107" s="35" t="s">
        <v>99</v>
      </c>
      <c r="G107" s="35">
        <v>4</v>
      </c>
      <c r="H107" s="36">
        <v>52</v>
      </c>
      <c r="I107" s="13">
        <f t="shared" si="0"/>
        <v>208</v>
      </c>
    </row>
    <row r="108" spans="1:9" ht="12.75" customHeight="1" x14ac:dyDescent="0.2">
      <c r="A108" s="679"/>
      <c r="B108" s="632"/>
      <c r="C108" s="632"/>
      <c r="D108" s="628"/>
      <c r="E108" s="35" t="s">
        <v>879</v>
      </c>
      <c r="F108" s="35" t="s">
        <v>99</v>
      </c>
      <c r="G108" s="35">
        <v>4</v>
      </c>
      <c r="H108" s="36">
        <v>22</v>
      </c>
      <c r="I108" s="13">
        <f t="shared" si="0"/>
        <v>88</v>
      </c>
    </row>
    <row r="109" spans="1:9" ht="12.75" customHeight="1" x14ac:dyDescent="0.2">
      <c r="A109" s="679"/>
      <c r="B109" s="632"/>
      <c r="C109" s="632"/>
      <c r="D109" s="628"/>
      <c r="E109" s="35" t="s">
        <v>1494</v>
      </c>
      <c r="F109" s="35" t="s">
        <v>99</v>
      </c>
      <c r="G109" s="35">
        <v>2</v>
      </c>
      <c r="H109" s="36">
        <v>85</v>
      </c>
      <c r="I109" s="13">
        <f t="shared" si="0"/>
        <v>170</v>
      </c>
    </row>
    <row r="110" spans="1:9" ht="12.75" customHeight="1" x14ac:dyDescent="0.2">
      <c r="A110" s="679"/>
      <c r="B110" s="632"/>
      <c r="C110" s="632"/>
      <c r="D110" s="628"/>
      <c r="E110" s="35" t="s">
        <v>1493</v>
      </c>
      <c r="F110" s="35" t="s">
        <v>99</v>
      </c>
      <c r="G110" s="35">
        <v>1</v>
      </c>
      <c r="H110" s="36">
        <v>60</v>
      </c>
      <c r="I110" s="13">
        <f t="shared" si="0"/>
        <v>60</v>
      </c>
    </row>
    <row r="111" spans="1:9" ht="12.75" customHeight="1" x14ac:dyDescent="0.2">
      <c r="A111" s="679"/>
      <c r="B111" s="632"/>
      <c r="C111" s="632"/>
      <c r="D111" s="628"/>
      <c r="E111" s="35" t="s">
        <v>1502</v>
      </c>
      <c r="F111" s="35" t="s">
        <v>99</v>
      </c>
      <c r="G111" s="35">
        <v>1</v>
      </c>
      <c r="H111" s="36">
        <v>34</v>
      </c>
      <c r="I111" s="13">
        <f t="shared" si="0"/>
        <v>34</v>
      </c>
    </row>
    <row r="112" spans="1:9" ht="12.75" customHeight="1" x14ac:dyDescent="0.2">
      <c r="A112" s="679"/>
      <c r="B112" s="632"/>
      <c r="C112" s="632"/>
      <c r="D112" s="628"/>
      <c r="E112" s="35" t="s">
        <v>1495</v>
      </c>
      <c r="F112" s="35" t="s">
        <v>99</v>
      </c>
      <c r="G112" s="35">
        <v>1</v>
      </c>
      <c r="H112" s="36">
        <v>3</v>
      </c>
      <c r="I112" s="13">
        <f t="shared" si="0"/>
        <v>3</v>
      </c>
    </row>
    <row r="113" spans="1:9" ht="12.75" customHeight="1" x14ac:dyDescent="0.2">
      <c r="A113" s="679"/>
      <c r="B113" s="632"/>
      <c r="C113" s="632"/>
      <c r="D113" s="628"/>
      <c r="E113" s="35" t="s">
        <v>123</v>
      </c>
      <c r="F113" s="35" t="s">
        <v>110</v>
      </c>
      <c r="G113" s="35">
        <v>7.28</v>
      </c>
      <c r="H113" s="36">
        <v>299.95</v>
      </c>
      <c r="I113" s="13">
        <f t="shared" si="0"/>
        <v>2183.636</v>
      </c>
    </row>
    <row r="114" spans="1:9" ht="12.75" customHeight="1" x14ac:dyDescent="0.2">
      <c r="A114" s="679"/>
      <c r="B114" s="632"/>
      <c r="C114" s="632"/>
      <c r="D114" s="628"/>
      <c r="E114" s="35" t="s">
        <v>1175</v>
      </c>
      <c r="F114" s="35" t="s">
        <v>100</v>
      </c>
      <c r="G114" s="35">
        <v>0.05</v>
      </c>
      <c r="H114" s="36">
        <v>110</v>
      </c>
      <c r="I114" s="13">
        <f t="shared" si="0"/>
        <v>5.5</v>
      </c>
    </row>
    <row r="115" spans="1:9" ht="12.75" customHeight="1" x14ac:dyDescent="0.2">
      <c r="A115" s="679"/>
      <c r="B115" s="632"/>
      <c r="C115" s="632"/>
      <c r="D115" s="628"/>
      <c r="E115" s="15" t="s">
        <v>231</v>
      </c>
      <c r="F115" s="15" t="s">
        <v>233</v>
      </c>
      <c r="G115" s="15">
        <v>2</v>
      </c>
      <c r="H115" s="16">
        <v>277</v>
      </c>
      <c r="I115" s="13">
        <f t="shared" si="0"/>
        <v>554</v>
      </c>
    </row>
    <row r="116" spans="1:9" ht="12.75" customHeight="1" x14ac:dyDescent="0.2">
      <c r="A116" s="679"/>
      <c r="B116" s="632"/>
      <c r="C116" s="632"/>
      <c r="D116" s="628"/>
      <c r="E116" s="35" t="s">
        <v>1016</v>
      </c>
      <c r="F116" s="15" t="s">
        <v>445</v>
      </c>
      <c r="G116" s="15">
        <v>0.27</v>
      </c>
      <c r="H116" s="16">
        <v>330.4</v>
      </c>
      <c r="I116" s="13">
        <f t="shared" si="0"/>
        <v>89.207999999999998</v>
      </c>
    </row>
    <row r="117" spans="1:9" ht="12.75" customHeight="1" x14ac:dyDescent="0.2">
      <c r="A117" s="679"/>
      <c r="B117" s="632"/>
      <c r="C117" s="632"/>
      <c r="D117" s="628"/>
      <c r="E117" s="35" t="s">
        <v>1497</v>
      </c>
      <c r="F117" s="15" t="s">
        <v>349</v>
      </c>
      <c r="G117" s="15">
        <v>3</v>
      </c>
      <c r="H117" s="16">
        <v>1260</v>
      </c>
      <c r="I117" s="13">
        <f t="shared" si="0"/>
        <v>3780</v>
      </c>
    </row>
    <row r="118" spans="1:9" ht="12.75" customHeight="1" x14ac:dyDescent="0.2">
      <c r="A118" s="679"/>
      <c r="B118" s="632"/>
      <c r="C118" s="632"/>
      <c r="D118" s="665"/>
      <c r="E118" s="35" t="s">
        <v>1498</v>
      </c>
      <c r="F118" s="15" t="s">
        <v>99</v>
      </c>
      <c r="G118" s="15">
        <v>5</v>
      </c>
      <c r="H118" s="16">
        <v>127</v>
      </c>
      <c r="I118" s="13">
        <f t="shared" si="0"/>
        <v>635</v>
      </c>
    </row>
    <row r="119" spans="1:9" ht="12.75" customHeight="1" x14ac:dyDescent="0.2">
      <c r="A119" s="679"/>
      <c r="B119" s="632"/>
      <c r="C119" s="632"/>
      <c r="D119" s="664" t="s">
        <v>109</v>
      </c>
      <c r="E119" s="35" t="s">
        <v>1498</v>
      </c>
      <c r="F119" s="15" t="s">
        <v>99</v>
      </c>
      <c r="G119" s="15">
        <v>14</v>
      </c>
      <c r="H119" s="16">
        <v>97</v>
      </c>
      <c r="I119" s="13">
        <f t="shared" si="0"/>
        <v>1358</v>
      </c>
    </row>
    <row r="120" spans="1:9" ht="12.75" customHeight="1" x14ac:dyDescent="0.2">
      <c r="A120" s="679"/>
      <c r="B120" s="632"/>
      <c r="C120" s="632"/>
      <c r="D120" s="628"/>
      <c r="E120" s="35" t="s">
        <v>926</v>
      </c>
      <c r="F120" s="15" t="s">
        <v>101</v>
      </c>
      <c r="G120" s="15">
        <v>3</v>
      </c>
      <c r="H120" s="16">
        <v>90</v>
      </c>
      <c r="I120" s="13">
        <f t="shared" si="0"/>
        <v>270</v>
      </c>
    </row>
    <row r="121" spans="1:9" ht="12.75" customHeight="1" x14ac:dyDescent="0.2">
      <c r="A121" s="679"/>
      <c r="B121" s="632"/>
      <c r="C121" s="632"/>
      <c r="D121" s="628"/>
      <c r="E121" s="35" t="s">
        <v>1488</v>
      </c>
      <c r="F121" s="15" t="s">
        <v>528</v>
      </c>
      <c r="G121" s="15">
        <v>6</v>
      </c>
      <c r="H121" s="16">
        <v>26</v>
      </c>
      <c r="I121" s="13">
        <f t="shared" si="0"/>
        <v>156</v>
      </c>
    </row>
    <row r="122" spans="1:9" ht="12.75" customHeight="1" x14ac:dyDescent="0.2">
      <c r="A122" s="679"/>
      <c r="B122" s="632"/>
      <c r="C122" s="632"/>
      <c r="D122" s="628"/>
      <c r="E122" s="35" t="s">
        <v>1482</v>
      </c>
      <c r="F122" s="15" t="s">
        <v>100</v>
      </c>
      <c r="G122" s="15">
        <v>0.5</v>
      </c>
      <c r="H122" s="16">
        <v>520</v>
      </c>
      <c r="I122" s="13">
        <f t="shared" si="0"/>
        <v>260</v>
      </c>
    </row>
    <row r="123" spans="1:9" ht="12.75" customHeight="1" x14ac:dyDescent="0.2">
      <c r="A123" s="679"/>
      <c r="B123" s="632"/>
      <c r="C123" s="632"/>
      <c r="D123" s="628"/>
      <c r="E123" s="35" t="s">
        <v>256</v>
      </c>
      <c r="F123" s="15" t="s">
        <v>100</v>
      </c>
      <c r="G123" s="15">
        <v>10</v>
      </c>
      <c r="H123" s="16">
        <v>110</v>
      </c>
      <c r="I123" s="13">
        <f t="shared" si="0"/>
        <v>1100</v>
      </c>
    </row>
    <row r="124" spans="1:9" ht="12.75" customHeight="1" x14ac:dyDescent="0.2">
      <c r="A124" s="679"/>
      <c r="B124" s="632"/>
      <c r="C124" s="632"/>
      <c r="D124" s="628"/>
      <c r="E124" s="35" t="s">
        <v>938</v>
      </c>
      <c r="F124" s="15" t="s">
        <v>100</v>
      </c>
      <c r="G124" s="15">
        <v>10</v>
      </c>
      <c r="H124" s="16">
        <v>116.75</v>
      </c>
      <c r="I124" s="13">
        <f t="shared" si="0"/>
        <v>1167.5</v>
      </c>
    </row>
    <row r="125" spans="1:9" ht="12.75" customHeight="1" x14ac:dyDescent="0.2">
      <c r="A125" s="679"/>
      <c r="B125" s="632"/>
      <c r="C125" s="632"/>
      <c r="D125" s="628"/>
      <c r="E125" s="35" t="s">
        <v>1385</v>
      </c>
      <c r="F125" s="15" t="s">
        <v>100</v>
      </c>
      <c r="G125" s="15">
        <v>7</v>
      </c>
      <c r="H125" s="16">
        <v>147.5</v>
      </c>
      <c r="I125" s="13">
        <f t="shared" si="0"/>
        <v>1032.5</v>
      </c>
    </row>
    <row r="126" spans="1:9" ht="12.75" customHeight="1" x14ac:dyDescent="0.2">
      <c r="A126" s="679"/>
      <c r="B126" s="632"/>
      <c r="C126" s="632"/>
      <c r="D126" s="628"/>
      <c r="E126" s="35" t="s">
        <v>745</v>
      </c>
      <c r="F126" s="15" t="s">
        <v>100</v>
      </c>
      <c r="G126" s="15">
        <v>3</v>
      </c>
      <c r="H126" s="16">
        <v>105</v>
      </c>
      <c r="I126" s="13">
        <f t="shared" si="0"/>
        <v>315</v>
      </c>
    </row>
    <row r="127" spans="1:9" ht="12.75" customHeight="1" x14ac:dyDescent="0.2">
      <c r="A127" s="679"/>
      <c r="B127" s="632"/>
      <c r="C127" s="632"/>
      <c r="D127" s="628"/>
      <c r="E127" s="35" t="s">
        <v>123</v>
      </c>
      <c r="F127" s="15" t="s">
        <v>110</v>
      </c>
      <c r="G127" s="15">
        <v>5.2</v>
      </c>
      <c r="H127" s="16">
        <v>299.95</v>
      </c>
      <c r="I127" s="13">
        <f t="shared" si="0"/>
        <v>1559.74</v>
      </c>
    </row>
    <row r="128" spans="1:9" ht="12.75" customHeight="1" x14ac:dyDescent="0.2">
      <c r="A128" s="679"/>
      <c r="B128" s="632"/>
      <c r="C128" s="632"/>
      <c r="D128" s="628"/>
      <c r="E128" s="35" t="s">
        <v>231</v>
      </c>
      <c r="F128" s="15" t="s">
        <v>233</v>
      </c>
      <c r="G128" s="15">
        <v>3.5</v>
      </c>
      <c r="H128" s="16">
        <v>260</v>
      </c>
      <c r="I128" s="13">
        <f t="shared" si="0"/>
        <v>910</v>
      </c>
    </row>
    <row r="129" spans="1:9" ht="12.75" customHeight="1" x14ac:dyDescent="0.2">
      <c r="A129" s="679"/>
      <c r="B129" s="632"/>
      <c r="C129" s="632"/>
      <c r="D129" s="628"/>
      <c r="E129" s="35" t="s">
        <v>1016</v>
      </c>
      <c r="F129" s="15" t="s">
        <v>445</v>
      </c>
      <c r="G129" s="15">
        <v>0.4</v>
      </c>
      <c r="H129" s="16">
        <v>300</v>
      </c>
      <c r="I129" s="13">
        <f t="shared" si="0"/>
        <v>120</v>
      </c>
    </row>
    <row r="130" spans="1:9" ht="12.75" customHeight="1" x14ac:dyDescent="0.2">
      <c r="A130" s="679"/>
      <c r="B130" s="632"/>
      <c r="C130" s="632"/>
      <c r="D130" s="628"/>
      <c r="E130" s="35" t="s">
        <v>446</v>
      </c>
      <c r="F130" s="15" t="s">
        <v>99</v>
      </c>
      <c r="G130" s="15">
        <v>1</v>
      </c>
      <c r="H130" s="16">
        <v>120</v>
      </c>
      <c r="I130" s="13">
        <f t="shared" si="0"/>
        <v>120</v>
      </c>
    </row>
    <row r="131" spans="1:9" ht="12.75" customHeight="1" x14ac:dyDescent="0.2">
      <c r="A131" s="679"/>
      <c r="B131" s="632"/>
      <c r="C131" s="632"/>
      <c r="D131" s="628"/>
      <c r="E131" s="35" t="s">
        <v>1484</v>
      </c>
      <c r="F131" s="15" t="s">
        <v>99</v>
      </c>
      <c r="G131" s="15">
        <v>10</v>
      </c>
      <c r="H131" s="16">
        <v>16</v>
      </c>
      <c r="I131" s="13">
        <f t="shared" si="0"/>
        <v>160</v>
      </c>
    </row>
    <row r="132" spans="1:9" ht="12.75" customHeight="1" x14ac:dyDescent="0.2">
      <c r="A132" s="679"/>
      <c r="B132" s="632"/>
      <c r="C132" s="632"/>
      <c r="D132" s="628"/>
      <c r="E132" s="35" t="s">
        <v>833</v>
      </c>
      <c r="F132" s="15" t="s">
        <v>99</v>
      </c>
      <c r="G132" s="15">
        <v>2</v>
      </c>
      <c r="H132" s="16">
        <v>332</v>
      </c>
      <c r="I132" s="13">
        <f t="shared" si="0"/>
        <v>664</v>
      </c>
    </row>
    <row r="133" spans="1:9" ht="12.75" customHeight="1" x14ac:dyDescent="0.2">
      <c r="A133" s="679"/>
      <c r="B133" s="632"/>
      <c r="C133" s="632"/>
      <c r="D133" s="628"/>
      <c r="E133" s="35" t="s">
        <v>1424</v>
      </c>
      <c r="F133" s="15" t="s">
        <v>99</v>
      </c>
      <c r="G133" s="15">
        <v>5</v>
      </c>
      <c r="H133" s="16">
        <v>318</v>
      </c>
      <c r="I133" s="13">
        <f t="shared" si="0"/>
        <v>1590</v>
      </c>
    </row>
    <row r="134" spans="1:9" ht="12.75" customHeight="1" x14ac:dyDescent="0.2">
      <c r="A134" s="679"/>
      <c r="B134" s="632"/>
      <c r="C134" s="632"/>
      <c r="D134" s="628"/>
      <c r="E134" s="35" t="s">
        <v>1425</v>
      </c>
      <c r="F134" s="15" t="s">
        <v>99</v>
      </c>
      <c r="G134" s="15">
        <v>3</v>
      </c>
      <c r="H134" s="16">
        <v>373</v>
      </c>
      <c r="I134" s="13">
        <f t="shared" si="0"/>
        <v>1119</v>
      </c>
    </row>
    <row r="135" spans="1:9" ht="12.75" customHeight="1" x14ac:dyDescent="0.2">
      <c r="A135" s="679"/>
      <c r="B135" s="632"/>
      <c r="C135" s="632"/>
      <c r="D135" s="628"/>
      <c r="E135" s="35" t="s">
        <v>770</v>
      </c>
      <c r="F135" s="15" t="s">
        <v>99</v>
      </c>
      <c r="G135" s="15">
        <v>1</v>
      </c>
      <c r="H135" s="16">
        <v>140</v>
      </c>
      <c r="I135" s="13">
        <f t="shared" si="0"/>
        <v>140</v>
      </c>
    </row>
    <row r="136" spans="1:9" ht="12.75" customHeight="1" x14ac:dyDescent="0.2">
      <c r="A136" s="679"/>
      <c r="B136" s="632"/>
      <c r="C136" s="632"/>
      <c r="D136" s="628"/>
      <c r="E136" s="35" t="s">
        <v>737</v>
      </c>
      <c r="F136" s="15" t="s">
        <v>99</v>
      </c>
      <c r="G136" s="15">
        <v>3</v>
      </c>
      <c r="H136" s="16">
        <v>52</v>
      </c>
      <c r="I136" s="13">
        <f t="shared" si="0"/>
        <v>156</v>
      </c>
    </row>
    <row r="137" spans="1:9" ht="12.75" customHeight="1" x14ac:dyDescent="0.2">
      <c r="A137" s="679"/>
      <c r="B137" s="632"/>
      <c r="C137" s="632"/>
      <c r="D137" s="628"/>
      <c r="E137" s="35" t="s">
        <v>1186</v>
      </c>
      <c r="F137" s="15" t="s">
        <v>99</v>
      </c>
      <c r="G137" s="15">
        <v>2</v>
      </c>
      <c r="H137" s="16">
        <v>38</v>
      </c>
      <c r="I137" s="13">
        <f t="shared" si="0"/>
        <v>76</v>
      </c>
    </row>
    <row r="138" spans="1:9" ht="12.75" customHeight="1" x14ac:dyDescent="0.2">
      <c r="A138" s="679"/>
      <c r="B138" s="632"/>
      <c r="C138" s="632"/>
      <c r="D138" s="628"/>
      <c r="E138" s="35" t="s">
        <v>837</v>
      </c>
      <c r="F138" s="15" t="s">
        <v>99</v>
      </c>
      <c r="G138" s="15">
        <v>2</v>
      </c>
      <c r="H138" s="16">
        <v>22</v>
      </c>
      <c r="I138" s="13">
        <f t="shared" si="0"/>
        <v>44</v>
      </c>
    </row>
    <row r="139" spans="1:9" ht="12.75" customHeight="1" x14ac:dyDescent="0.2">
      <c r="A139" s="679"/>
      <c r="B139" s="632"/>
      <c r="C139" s="632"/>
      <c r="D139" s="628"/>
      <c r="E139" s="35" t="s">
        <v>1503</v>
      </c>
      <c r="F139" s="15" t="s">
        <v>99</v>
      </c>
      <c r="G139" s="15">
        <v>3</v>
      </c>
      <c r="H139" s="16">
        <v>34</v>
      </c>
      <c r="I139" s="13">
        <f t="shared" si="0"/>
        <v>102</v>
      </c>
    </row>
    <row r="140" spans="1:9" ht="12.75" customHeight="1" x14ac:dyDescent="0.2">
      <c r="A140" s="679"/>
      <c r="B140" s="632"/>
      <c r="C140" s="632"/>
      <c r="D140" s="628"/>
      <c r="E140" s="35" t="s">
        <v>928</v>
      </c>
      <c r="F140" s="15" t="s">
        <v>99</v>
      </c>
      <c r="G140" s="15">
        <v>1</v>
      </c>
      <c r="H140" s="16">
        <v>100</v>
      </c>
      <c r="I140" s="13">
        <f t="shared" si="0"/>
        <v>100</v>
      </c>
    </row>
    <row r="141" spans="1:9" ht="12.75" customHeight="1" x14ac:dyDescent="0.2">
      <c r="A141" s="679"/>
      <c r="B141" s="632"/>
      <c r="C141" s="632"/>
      <c r="D141" s="628"/>
      <c r="E141" s="35" t="s">
        <v>1484</v>
      </c>
      <c r="F141" s="15" t="s">
        <v>99</v>
      </c>
      <c r="G141" s="15">
        <v>10</v>
      </c>
      <c r="H141" s="16">
        <v>16</v>
      </c>
      <c r="I141" s="13">
        <f t="shared" si="0"/>
        <v>160</v>
      </c>
    </row>
    <row r="142" spans="1:9" ht="12.75" customHeight="1" x14ac:dyDescent="0.2">
      <c r="A142" s="679"/>
      <c r="B142" s="632"/>
      <c r="C142" s="632"/>
      <c r="D142" s="628"/>
      <c r="E142" s="35" t="s">
        <v>1482</v>
      </c>
      <c r="F142" s="15" t="s">
        <v>528</v>
      </c>
      <c r="G142" s="15">
        <v>2</v>
      </c>
      <c r="H142" s="16">
        <v>520</v>
      </c>
      <c r="I142" s="13">
        <f t="shared" si="0"/>
        <v>1040</v>
      </c>
    </row>
    <row r="143" spans="1:9" ht="12.75" customHeight="1" x14ac:dyDescent="0.2">
      <c r="A143" s="679"/>
      <c r="B143" s="632"/>
      <c r="C143" s="632"/>
      <c r="D143" s="628"/>
      <c r="E143" s="35" t="s">
        <v>979</v>
      </c>
      <c r="F143" s="15" t="s">
        <v>100</v>
      </c>
      <c r="G143" s="15">
        <v>0.42</v>
      </c>
      <c r="H143" s="16">
        <v>170</v>
      </c>
      <c r="I143" s="13">
        <f t="shared" si="0"/>
        <v>71.399999999999991</v>
      </c>
    </row>
    <row r="144" spans="1:9" ht="12.75" customHeight="1" x14ac:dyDescent="0.2">
      <c r="A144" s="679"/>
      <c r="B144" s="632"/>
      <c r="C144" s="632"/>
      <c r="D144" s="628"/>
      <c r="E144" s="35" t="s">
        <v>1504</v>
      </c>
      <c r="F144" s="15" t="s">
        <v>99</v>
      </c>
      <c r="G144" s="15">
        <v>2</v>
      </c>
      <c r="H144" s="16">
        <v>33</v>
      </c>
      <c r="I144" s="13">
        <f t="shared" si="0"/>
        <v>66</v>
      </c>
    </row>
    <row r="145" spans="1:9" ht="12.75" customHeight="1" x14ac:dyDescent="0.2">
      <c r="A145" s="679"/>
      <c r="B145" s="632"/>
      <c r="C145" s="632"/>
      <c r="D145" s="628"/>
      <c r="E145" s="35" t="s">
        <v>1424</v>
      </c>
      <c r="F145" s="15" t="s">
        <v>99</v>
      </c>
      <c r="G145" s="15">
        <v>6</v>
      </c>
      <c r="H145" s="16">
        <v>318</v>
      </c>
      <c r="I145" s="13">
        <f t="shared" si="0"/>
        <v>1908</v>
      </c>
    </row>
    <row r="146" spans="1:9" ht="12.75" customHeight="1" x14ac:dyDescent="0.2">
      <c r="A146" s="679"/>
      <c r="B146" s="632"/>
      <c r="C146" s="632"/>
      <c r="D146" s="628"/>
      <c r="E146" s="35" t="s">
        <v>1505</v>
      </c>
      <c r="F146" s="15" t="s">
        <v>99</v>
      </c>
      <c r="G146" s="15">
        <v>5</v>
      </c>
      <c r="H146" s="16">
        <v>17</v>
      </c>
      <c r="I146" s="13">
        <f t="shared" si="0"/>
        <v>85</v>
      </c>
    </row>
    <row r="147" spans="1:9" ht="12.75" customHeight="1" x14ac:dyDescent="0.2">
      <c r="A147" s="679"/>
      <c r="B147" s="632"/>
      <c r="C147" s="632"/>
      <c r="D147" s="628"/>
      <c r="E147" s="35" t="s">
        <v>1505</v>
      </c>
      <c r="F147" s="15" t="s">
        <v>99</v>
      </c>
      <c r="G147" s="15">
        <v>5</v>
      </c>
      <c r="H147" s="16">
        <v>18</v>
      </c>
      <c r="I147" s="13">
        <f t="shared" si="0"/>
        <v>90</v>
      </c>
    </row>
    <row r="148" spans="1:9" ht="12.75" customHeight="1" x14ac:dyDescent="0.2">
      <c r="A148" s="679"/>
      <c r="B148" s="632"/>
      <c r="C148" s="632"/>
      <c r="D148" s="628"/>
      <c r="E148" s="35" t="s">
        <v>1485</v>
      </c>
      <c r="F148" s="15" t="s">
        <v>99</v>
      </c>
      <c r="G148" s="15">
        <v>1</v>
      </c>
      <c r="H148" s="16">
        <v>300</v>
      </c>
      <c r="I148" s="13">
        <f t="shared" si="0"/>
        <v>300</v>
      </c>
    </row>
    <row r="149" spans="1:9" ht="12.75" customHeight="1" x14ac:dyDescent="0.2">
      <c r="A149" s="679"/>
      <c r="B149" s="632"/>
      <c r="C149" s="632"/>
      <c r="D149" s="628"/>
      <c r="E149" s="35" t="s">
        <v>1506</v>
      </c>
      <c r="F149" s="15" t="s">
        <v>99</v>
      </c>
      <c r="G149" s="15">
        <v>1</v>
      </c>
      <c r="H149" s="16">
        <v>75</v>
      </c>
      <c r="I149" s="13">
        <f t="shared" si="0"/>
        <v>75</v>
      </c>
    </row>
    <row r="150" spans="1:9" ht="12.75" customHeight="1" x14ac:dyDescent="0.2">
      <c r="A150" s="679"/>
      <c r="B150" s="632"/>
      <c r="C150" s="632"/>
      <c r="D150" s="628"/>
      <c r="E150" s="35" t="s">
        <v>1386</v>
      </c>
      <c r="F150" s="15" t="s">
        <v>99</v>
      </c>
      <c r="G150" s="15">
        <v>3</v>
      </c>
      <c r="H150" s="16">
        <v>56</v>
      </c>
      <c r="I150" s="13">
        <f t="shared" si="0"/>
        <v>168</v>
      </c>
    </row>
    <row r="151" spans="1:9" ht="12.75" customHeight="1" x14ac:dyDescent="0.2">
      <c r="A151" s="679"/>
      <c r="B151" s="632"/>
      <c r="C151" s="632"/>
      <c r="D151" s="628"/>
      <c r="E151" s="35" t="s">
        <v>770</v>
      </c>
      <c r="F151" s="15" t="s">
        <v>99</v>
      </c>
      <c r="G151" s="15">
        <v>1</v>
      </c>
      <c r="H151" s="16">
        <v>140</v>
      </c>
      <c r="I151" s="13">
        <f t="shared" si="0"/>
        <v>140</v>
      </c>
    </row>
    <row r="152" spans="1:9" ht="12.75" customHeight="1" x14ac:dyDescent="0.2">
      <c r="A152" s="679"/>
      <c r="B152" s="632"/>
      <c r="C152" s="632"/>
      <c r="D152" s="628"/>
      <c r="E152" s="35" t="s">
        <v>1381</v>
      </c>
      <c r="F152" s="15" t="s">
        <v>99</v>
      </c>
      <c r="G152" s="15">
        <v>1</v>
      </c>
      <c r="H152" s="16">
        <v>96</v>
      </c>
      <c r="I152" s="13">
        <f t="shared" si="0"/>
        <v>96</v>
      </c>
    </row>
    <row r="153" spans="1:9" ht="12.75" customHeight="1" x14ac:dyDescent="0.2">
      <c r="A153" s="679"/>
      <c r="B153" s="632"/>
      <c r="C153" s="632"/>
      <c r="D153" s="628"/>
      <c r="E153" s="35" t="s">
        <v>1492</v>
      </c>
      <c r="F153" s="15" t="s">
        <v>99</v>
      </c>
      <c r="G153" s="15">
        <v>1</v>
      </c>
      <c r="H153" s="16">
        <v>36</v>
      </c>
      <c r="I153" s="13">
        <f t="shared" si="0"/>
        <v>36</v>
      </c>
    </row>
    <row r="154" spans="1:9" ht="12.75" customHeight="1" x14ac:dyDescent="0.2">
      <c r="A154" s="679"/>
      <c r="B154" s="632"/>
      <c r="C154" s="632"/>
      <c r="D154" s="628"/>
      <c r="E154" s="35" t="s">
        <v>1493</v>
      </c>
      <c r="F154" s="15" t="s">
        <v>99</v>
      </c>
      <c r="G154" s="15">
        <v>1</v>
      </c>
      <c r="H154" s="16">
        <v>60</v>
      </c>
      <c r="I154" s="13">
        <f t="shared" si="0"/>
        <v>60</v>
      </c>
    </row>
    <row r="155" spans="1:9" ht="12.75" customHeight="1" x14ac:dyDescent="0.2">
      <c r="A155" s="679"/>
      <c r="B155" s="632"/>
      <c r="C155" s="632"/>
      <c r="D155" s="628"/>
      <c r="E155" s="35" t="s">
        <v>1494</v>
      </c>
      <c r="F155" s="15" t="s">
        <v>99</v>
      </c>
      <c r="G155" s="15">
        <v>2</v>
      </c>
      <c r="H155" s="16">
        <v>85</v>
      </c>
      <c r="I155" s="13">
        <f t="shared" si="0"/>
        <v>170</v>
      </c>
    </row>
    <row r="156" spans="1:9" ht="12.75" customHeight="1" x14ac:dyDescent="0.2">
      <c r="A156" s="679"/>
      <c r="B156" s="632"/>
      <c r="C156" s="632"/>
      <c r="D156" s="628"/>
      <c r="E156" s="35" t="s">
        <v>1495</v>
      </c>
      <c r="F156" s="15" t="s">
        <v>99</v>
      </c>
      <c r="G156" s="15">
        <v>4</v>
      </c>
      <c r="H156" s="16">
        <v>3</v>
      </c>
      <c r="I156" s="13">
        <f t="shared" si="0"/>
        <v>12</v>
      </c>
    </row>
    <row r="157" spans="1:9" ht="12.75" customHeight="1" x14ac:dyDescent="0.2">
      <c r="A157" s="679"/>
      <c r="B157" s="632"/>
      <c r="C157" s="632"/>
      <c r="D157" s="628"/>
      <c r="E157" s="35" t="s">
        <v>1497</v>
      </c>
      <c r="F157" s="15" t="s">
        <v>349</v>
      </c>
      <c r="G157" s="15">
        <v>3</v>
      </c>
      <c r="H157" s="16">
        <v>1260</v>
      </c>
      <c r="I157" s="13">
        <f t="shared" si="0"/>
        <v>3780</v>
      </c>
    </row>
    <row r="158" spans="1:9" ht="12.75" customHeight="1" x14ac:dyDescent="0.2">
      <c r="A158" s="679"/>
      <c r="B158" s="632"/>
      <c r="C158" s="632"/>
      <c r="D158" s="628"/>
      <c r="E158" s="35" t="s">
        <v>1496</v>
      </c>
      <c r="F158" s="15" t="s">
        <v>349</v>
      </c>
      <c r="G158" s="15">
        <v>1</v>
      </c>
      <c r="H158" s="16">
        <v>1110</v>
      </c>
      <c r="I158" s="13">
        <f t="shared" si="0"/>
        <v>1110</v>
      </c>
    </row>
    <row r="159" spans="1:9" ht="12.75" customHeight="1" x14ac:dyDescent="0.2">
      <c r="A159" s="679"/>
      <c r="B159" s="632"/>
      <c r="C159" s="632"/>
      <c r="D159" s="628"/>
      <c r="E159" s="35" t="s">
        <v>1507</v>
      </c>
      <c r="F159" s="15" t="s">
        <v>99</v>
      </c>
      <c r="G159" s="15">
        <v>1</v>
      </c>
      <c r="H159" s="16">
        <v>166</v>
      </c>
      <c r="I159" s="13">
        <f t="shared" si="0"/>
        <v>166</v>
      </c>
    </row>
    <row r="160" spans="1:9" ht="12.75" customHeight="1" x14ac:dyDescent="0.2">
      <c r="A160" s="679"/>
      <c r="B160" s="632"/>
      <c r="C160" s="632"/>
      <c r="D160" s="628"/>
      <c r="E160" s="35" t="s">
        <v>1508</v>
      </c>
      <c r="F160" s="15" t="s">
        <v>99</v>
      </c>
      <c r="G160" s="15">
        <v>5</v>
      </c>
      <c r="H160" s="16">
        <v>45</v>
      </c>
      <c r="I160" s="13">
        <f t="shared" si="0"/>
        <v>225</v>
      </c>
    </row>
    <row r="161" spans="1:9" ht="12.75" customHeight="1" x14ac:dyDescent="0.2">
      <c r="A161" s="679"/>
      <c r="B161" s="632"/>
      <c r="C161" s="632"/>
      <c r="D161" s="628"/>
      <c r="E161" s="35" t="s">
        <v>856</v>
      </c>
      <c r="F161" s="15" t="s">
        <v>99</v>
      </c>
      <c r="G161" s="15">
        <v>2</v>
      </c>
      <c r="H161" s="16">
        <v>46</v>
      </c>
      <c r="I161" s="13">
        <f t="shared" si="0"/>
        <v>92</v>
      </c>
    </row>
    <row r="162" spans="1:9" ht="12.75" customHeight="1" x14ac:dyDescent="0.2">
      <c r="A162" s="679"/>
      <c r="B162" s="632"/>
      <c r="C162" s="632"/>
      <c r="D162" s="628"/>
      <c r="E162" s="35" t="s">
        <v>1509</v>
      </c>
      <c r="F162" s="15" t="s">
        <v>99</v>
      </c>
      <c r="G162" s="15">
        <v>2</v>
      </c>
      <c r="H162" s="16">
        <v>145</v>
      </c>
      <c r="I162" s="13">
        <f t="shared" si="0"/>
        <v>290</v>
      </c>
    </row>
    <row r="163" spans="1:9" ht="12.75" customHeight="1" x14ac:dyDescent="0.2">
      <c r="A163" s="679"/>
      <c r="B163" s="632"/>
      <c r="C163" s="632"/>
      <c r="D163" s="628"/>
      <c r="E163" s="35" t="s">
        <v>1510</v>
      </c>
      <c r="F163" s="15" t="s">
        <v>99</v>
      </c>
      <c r="G163" s="15">
        <v>1</v>
      </c>
      <c r="H163" s="16">
        <v>34</v>
      </c>
      <c r="I163" s="13">
        <f t="shared" si="0"/>
        <v>34</v>
      </c>
    </row>
    <row r="164" spans="1:9" ht="12.75" customHeight="1" x14ac:dyDescent="0.2">
      <c r="A164" s="679"/>
      <c r="B164" s="632"/>
      <c r="C164" s="632"/>
      <c r="D164" s="628"/>
      <c r="E164" s="35" t="s">
        <v>251</v>
      </c>
      <c r="F164" s="15" t="s">
        <v>99</v>
      </c>
      <c r="G164" s="15">
        <v>1</v>
      </c>
      <c r="H164" s="16">
        <v>70</v>
      </c>
      <c r="I164" s="13">
        <f t="shared" si="0"/>
        <v>70</v>
      </c>
    </row>
    <row r="165" spans="1:9" ht="12.75" customHeight="1" thickBot="1" x14ac:dyDescent="0.25">
      <c r="A165" s="680"/>
      <c r="B165" s="632"/>
      <c r="C165" s="632"/>
      <c r="D165" s="629"/>
      <c r="E165" s="53" t="s">
        <v>738</v>
      </c>
      <c r="F165" s="73" t="s">
        <v>99</v>
      </c>
      <c r="G165" s="73">
        <v>1</v>
      </c>
      <c r="H165" s="74">
        <v>38</v>
      </c>
      <c r="I165" s="71">
        <f t="shared" si="0"/>
        <v>38</v>
      </c>
    </row>
    <row r="166" spans="1:9" ht="12.75" customHeight="1" x14ac:dyDescent="0.2">
      <c r="A166" s="622" t="s">
        <v>1512</v>
      </c>
      <c r="B166" s="632"/>
      <c r="C166" s="632"/>
      <c r="D166" s="627" t="s">
        <v>1511</v>
      </c>
      <c r="E166" s="37" t="s">
        <v>609</v>
      </c>
      <c r="F166" s="37" t="s">
        <v>99</v>
      </c>
      <c r="G166" s="37">
        <v>2</v>
      </c>
      <c r="H166" s="38">
        <v>75</v>
      </c>
      <c r="I166" s="39">
        <f t="shared" si="0"/>
        <v>150</v>
      </c>
    </row>
    <row r="167" spans="1:9" ht="12.75" customHeight="1" x14ac:dyDescent="0.2">
      <c r="A167" s="623"/>
      <c r="B167" s="632"/>
      <c r="C167" s="632"/>
      <c r="D167" s="628"/>
      <c r="E167" s="35" t="s">
        <v>932</v>
      </c>
      <c r="F167" s="15" t="s">
        <v>99</v>
      </c>
      <c r="G167" s="15">
        <v>3</v>
      </c>
      <c r="H167" s="16">
        <v>864.8</v>
      </c>
      <c r="I167" s="43">
        <f t="shared" si="0"/>
        <v>2594.3999999999996</v>
      </c>
    </row>
    <row r="168" spans="1:9" ht="12.75" customHeight="1" x14ac:dyDescent="0.2">
      <c r="A168" s="623"/>
      <c r="B168" s="632"/>
      <c r="C168" s="632"/>
      <c r="D168" s="628"/>
      <c r="E168" s="35" t="s">
        <v>608</v>
      </c>
      <c r="F168" s="15" t="s">
        <v>99</v>
      </c>
      <c r="G168" s="15">
        <v>3</v>
      </c>
      <c r="H168" s="16">
        <v>864.8</v>
      </c>
      <c r="I168" s="43">
        <f t="shared" si="0"/>
        <v>2594.3999999999996</v>
      </c>
    </row>
    <row r="169" spans="1:9" ht="12.75" customHeight="1" thickBot="1" x14ac:dyDescent="0.25">
      <c r="A169" s="624"/>
      <c r="B169" s="632"/>
      <c r="C169" s="632"/>
      <c r="D169" s="629"/>
      <c r="E169" s="53" t="s">
        <v>1513</v>
      </c>
      <c r="F169" s="73" t="s">
        <v>100</v>
      </c>
      <c r="G169" s="73">
        <v>0.5</v>
      </c>
      <c r="H169" s="74">
        <v>96</v>
      </c>
      <c r="I169" s="71">
        <f t="shared" si="0"/>
        <v>48</v>
      </c>
    </row>
    <row r="170" spans="1:9" ht="12.75" customHeight="1" x14ac:dyDescent="0.2">
      <c r="A170" s="622" t="s">
        <v>1093</v>
      </c>
      <c r="B170" s="632"/>
      <c r="C170" s="632"/>
      <c r="D170" s="627" t="s">
        <v>1511</v>
      </c>
      <c r="E170" s="37" t="s">
        <v>1362</v>
      </c>
      <c r="F170" s="37" t="s">
        <v>99</v>
      </c>
      <c r="G170" s="37">
        <v>14</v>
      </c>
      <c r="H170" s="38">
        <v>1440</v>
      </c>
      <c r="I170" s="39">
        <f t="shared" si="0"/>
        <v>20160</v>
      </c>
    </row>
    <row r="171" spans="1:9" ht="12.75" customHeight="1" thickBot="1" x14ac:dyDescent="0.25">
      <c r="A171" s="624"/>
      <c r="B171" s="626"/>
      <c r="C171" s="626"/>
      <c r="D171" s="629"/>
      <c r="E171" s="83" t="s">
        <v>429</v>
      </c>
      <c r="F171" s="40" t="s">
        <v>99</v>
      </c>
      <c r="G171" s="40">
        <v>70</v>
      </c>
      <c r="H171" s="41">
        <v>2.34</v>
      </c>
      <c r="I171" s="42">
        <f t="shared" si="0"/>
        <v>163.79999999999998</v>
      </c>
    </row>
    <row r="172" spans="1:9" ht="12.75" customHeight="1" thickBot="1" x14ac:dyDescent="0.25">
      <c r="A172" s="180"/>
      <c r="B172" s="70">
        <v>11784.85</v>
      </c>
      <c r="C172" s="70" t="s">
        <v>77</v>
      </c>
      <c r="D172" s="53"/>
      <c r="E172" s="53"/>
      <c r="F172" s="53"/>
      <c r="G172" s="53"/>
      <c r="H172" s="153"/>
      <c r="I172" s="165"/>
    </row>
    <row r="173" spans="1:9" ht="12.75" customHeight="1" x14ac:dyDescent="0.2">
      <c r="A173" s="622" t="s">
        <v>1774</v>
      </c>
      <c r="B173" s="625">
        <v>17471.669999999998</v>
      </c>
      <c r="C173" s="625" t="s">
        <v>78</v>
      </c>
      <c r="D173" s="627" t="s">
        <v>108</v>
      </c>
      <c r="E173" s="37" t="s">
        <v>1440</v>
      </c>
      <c r="F173" s="37" t="s">
        <v>528</v>
      </c>
      <c r="G173" s="37">
        <v>1</v>
      </c>
      <c r="H173" s="38">
        <v>520</v>
      </c>
      <c r="I173" s="39">
        <f t="shared" si="0"/>
        <v>520</v>
      </c>
    </row>
    <row r="174" spans="1:9" ht="12.75" customHeight="1" x14ac:dyDescent="0.2">
      <c r="A174" s="623"/>
      <c r="B174" s="632"/>
      <c r="C174" s="632"/>
      <c r="D174" s="628"/>
      <c r="E174" s="35" t="s">
        <v>1518</v>
      </c>
      <c r="F174" s="35" t="s">
        <v>100</v>
      </c>
      <c r="G174" s="35">
        <v>0.1</v>
      </c>
      <c r="H174" s="36">
        <v>170</v>
      </c>
      <c r="I174" s="43">
        <f t="shared" si="0"/>
        <v>17</v>
      </c>
    </row>
    <row r="175" spans="1:9" ht="12.75" customHeight="1" x14ac:dyDescent="0.2">
      <c r="A175" s="623"/>
      <c r="B175" s="632"/>
      <c r="C175" s="632"/>
      <c r="D175" s="628"/>
      <c r="E175" s="35" t="s">
        <v>151</v>
      </c>
      <c r="F175" s="35" t="s">
        <v>100</v>
      </c>
      <c r="G175" s="35">
        <v>0.15</v>
      </c>
      <c r="H175" s="36">
        <v>80</v>
      </c>
      <c r="I175" s="43">
        <f t="shared" si="0"/>
        <v>12</v>
      </c>
    </row>
    <row r="176" spans="1:9" ht="12.75" customHeight="1" x14ac:dyDescent="0.2">
      <c r="A176" s="623"/>
      <c r="B176" s="632"/>
      <c r="C176" s="632"/>
      <c r="D176" s="628"/>
      <c r="E176" s="35" t="s">
        <v>127</v>
      </c>
      <c r="F176" s="15" t="s">
        <v>100</v>
      </c>
      <c r="G176" s="15">
        <v>0.1</v>
      </c>
      <c r="H176" s="16">
        <v>80</v>
      </c>
      <c r="I176" s="43">
        <f t="shared" si="0"/>
        <v>8</v>
      </c>
    </row>
    <row r="177" spans="1:9" ht="12.75" customHeight="1" thickBot="1" x14ac:dyDescent="0.25">
      <c r="A177" s="624"/>
      <c r="B177" s="632"/>
      <c r="C177" s="632"/>
      <c r="D177" s="629"/>
      <c r="E177" s="83" t="s">
        <v>284</v>
      </c>
      <c r="F177" s="83" t="s">
        <v>100</v>
      </c>
      <c r="G177" s="83">
        <v>0.1</v>
      </c>
      <c r="H177" s="84">
        <v>170</v>
      </c>
      <c r="I177" s="200">
        <f t="shared" si="0"/>
        <v>17</v>
      </c>
    </row>
    <row r="178" spans="1:9" ht="12.75" customHeight="1" x14ac:dyDescent="0.2">
      <c r="A178" s="622" t="s">
        <v>1791</v>
      </c>
      <c r="B178" s="632"/>
      <c r="C178" s="632"/>
      <c r="D178" s="627" t="s">
        <v>285</v>
      </c>
      <c r="E178" s="37" t="s">
        <v>498</v>
      </c>
      <c r="F178" s="37" t="s">
        <v>101</v>
      </c>
      <c r="G178" s="37">
        <v>4</v>
      </c>
      <c r="H178" s="38">
        <v>70.56</v>
      </c>
      <c r="I178" s="39">
        <f t="shared" si="0"/>
        <v>282.24</v>
      </c>
    </row>
    <row r="179" spans="1:9" ht="12.75" customHeight="1" x14ac:dyDescent="0.2">
      <c r="A179" s="623"/>
      <c r="B179" s="632"/>
      <c r="C179" s="632"/>
      <c r="D179" s="628"/>
      <c r="E179" s="35" t="s">
        <v>359</v>
      </c>
      <c r="F179" s="35" t="s">
        <v>101</v>
      </c>
      <c r="G179" s="35">
        <v>1.5</v>
      </c>
      <c r="H179" s="36">
        <v>32.24</v>
      </c>
      <c r="I179" s="157">
        <f t="shared" si="0"/>
        <v>48.36</v>
      </c>
    </row>
    <row r="180" spans="1:9" ht="12.75" customHeight="1" x14ac:dyDescent="0.2">
      <c r="A180" s="623"/>
      <c r="B180" s="632"/>
      <c r="C180" s="632"/>
      <c r="D180" s="628"/>
      <c r="E180" s="35" t="s">
        <v>1211</v>
      </c>
      <c r="F180" s="35" t="s">
        <v>99</v>
      </c>
      <c r="G180" s="35">
        <v>1</v>
      </c>
      <c r="H180" s="36">
        <v>45</v>
      </c>
      <c r="I180" s="157">
        <f t="shared" si="0"/>
        <v>45</v>
      </c>
    </row>
    <row r="181" spans="1:9" ht="12.75" customHeight="1" thickBot="1" x14ac:dyDescent="0.25">
      <c r="A181" s="624"/>
      <c r="B181" s="626"/>
      <c r="C181" s="626"/>
      <c r="D181" s="629"/>
      <c r="E181" s="83" t="s">
        <v>450</v>
      </c>
      <c r="F181" s="83" t="s">
        <v>100</v>
      </c>
      <c r="G181" s="83">
        <v>0.5</v>
      </c>
      <c r="H181" s="84">
        <v>116.04</v>
      </c>
      <c r="I181" s="200">
        <f t="shared" si="0"/>
        <v>58.02</v>
      </c>
    </row>
    <row r="182" spans="1:9" ht="12.75" customHeight="1" x14ac:dyDescent="0.2">
      <c r="A182" s="622" t="s">
        <v>525</v>
      </c>
      <c r="B182" s="625">
        <v>14334.75</v>
      </c>
      <c r="C182" s="625" t="s">
        <v>79</v>
      </c>
      <c r="D182" s="627" t="s">
        <v>607</v>
      </c>
      <c r="E182" s="37" t="s">
        <v>2013</v>
      </c>
      <c r="F182" s="37" t="s">
        <v>610</v>
      </c>
      <c r="G182" s="37">
        <v>1</v>
      </c>
      <c r="H182" s="38">
        <v>580</v>
      </c>
      <c r="I182" s="39">
        <f t="shared" si="0"/>
        <v>580</v>
      </c>
    </row>
    <row r="183" spans="1:9" ht="12.75" customHeight="1" thickBot="1" x14ac:dyDescent="0.25">
      <c r="A183" s="624"/>
      <c r="B183" s="626"/>
      <c r="C183" s="626"/>
      <c r="D183" s="629"/>
      <c r="E183" s="83" t="s">
        <v>609</v>
      </c>
      <c r="F183" s="83" t="s">
        <v>104</v>
      </c>
      <c r="G183" s="83">
        <v>0.5</v>
      </c>
      <c r="H183" s="84">
        <v>750</v>
      </c>
      <c r="I183" s="42">
        <f t="shared" si="0"/>
        <v>375</v>
      </c>
    </row>
    <row r="184" spans="1:9" ht="12.75" customHeight="1" x14ac:dyDescent="0.2">
      <c r="A184" s="260"/>
      <c r="B184" s="33">
        <v>14486.63</v>
      </c>
      <c r="C184" s="33" t="s">
        <v>80</v>
      </c>
      <c r="D184" s="262"/>
      <c r="E184" s="35"/>
      <c r="F184" s="35"/>
      <c r="G184" s="35"/>
      <c r="H184" s="36"/>
      <c r="I184" s="33">
        <f t="shared" si="0"/>
        <v>0</v>
      </c>
    </row>
    <row r="185" spans="1:9" ht="12.75" customHeight="1" x14ac:dyDescent="0.2">
      <c r="A185" s="607"/>
      <c r="B185" s="13"/>
      <c r="C185" s="13" t="s">
        <v>87</v>
      </c>
      <c r="D185" s="265"/>
      <c r="E185" s="15"/>
      <c r="F185" s="15"/>
      <c r="G185" s="15"/>
      <c r="H185" s="16"/>
      <c r="I185" s="595">
        <v>1231.6099999999999</v>
      </c>
    </row>
    <row r="186" spans="1:9" ht="12.75" customHeight="1" thickBot="1" x14ac:dyDescent="0.25">
      <c r="A186" s="180"/>
      <c r="B186" s="197">
        <f>SUM(B6:B184)</f>
        <v>139499.69429000001</v>
      </c>
      <c r="C186" s="198"/>
      <c r="D186" s="197"/>
      <c r="E186" s="199"/>
      <c r="F186" s="198"/>
      <c r="G186" s="198"/>
      <c r="H186" s="197" t="s">
        <v>17</v>
      </c>
      <c r="I186" s="230">
        <f>SUM(I6:I185)</f>
        <v>116696.318</v>
      </c>
    </row>
    <row r="187" spans="1:9" ht="77.25" thickBot="1" x14ac:dyDescent="0.25">
      <c r="A187" s="134" t="s">
        <v>1066</v>
      </c>
      <c r="B187" s="114" t="s">
        <v>16</v>
      </c>
      <c r="C187" s="114" t="s">
        <v>5</v>
      </c>
      <c r="D187" s="114" t="s">
        <v>23</v>
      </c>
      <c r="E187" s="118" t="s">
        <v>18</v>
      </c>
      <c r="F187" s="114" t="s">
        <v>19</v>
      </c>
      <c r="G187" s="114" t="s">
        <v>10</v>
      </c>
      <c r="H187" s="114" t="s">
        <v>13</v>
      </c>
      <c r="I187" s="115" t="s">
        <v>12</v>
      </c>
    </row>
    <row r="188" spans="1:9" ht="25.5" x14ac:dyDescent="0.2">
      <c r="A188" s="32" t="s">
        <v>329</v>
      </c>
      <c r="B188" s="261">
        <v>13848.822</v>
      </c>
      <c r="C188" s="33" t="s">
        <v>66</v>
      </c>
      <c r="D188" s="35" t="s">
        <v>330</v>
      </c>
      <c r="E188" s="35" t="s">
        <v>339</v>
      </c>
      <c r="F188" s="35" t="s">
        <v>99</v>
      </c>
      <c r="G188" s="35">
        <v>3</v>
      </c>
      <c r="H188" s="36">
        <v>18.54</v>
      </c>
      <c r="I188" s="157">
        <f t="shared" ref="I188:I218" si="1">G188*H188</f>
        <v>55.62</v>
      </c>
    </row>
    <row r="189" spans="1:9" ht="25.5" x14ac:dyDescent="0.2">
      <c r="A189" s="32" t="s">
        <v>329</v>
      </c>
      <c r="B189" s="261">
        <v>13475.19</v>
      </c>
      <c r="C189" s="33" t="s">
        <v>67</v>
      </c>
      <c r="D189" s="35" t="s">
        <v>330</v>
      </c>
      <c r="E189" s="35" t="s">
        <v>331</v>
      </c>
      <c r="F189" s="35" t="s">
        <v>99</v>
      </c>
      <c r="G189" s="35">
        <v>3</v>
      </c>
      <c r="H189" s="36">
        <v>17</v>
      </c>
      <c r="I189" s="157">
        <f t="shared" si="1"/>
        <v>51</v>
      </c>
    </row>
    <row r="190" spans="1:9" ht="26.25" thickBot="1" x14ac:dyDescent="0.25">
      <c r="A190" s="11" t="s">
        <v>329</v>
      </c>
      <c r="B190" s="13">
        <v>13298.45</v>
      </c>
      <c r="C190" s="13" t="s">
        <v>70</v>
      </c>
      <c r="D190" s="15" t="s">
        <v>330</v>
      </c>
      <c r="E190" s="15" t="s">
        <v>331</v>
      </c>
      <c r="F190" s="15" t="s">
        <v>99</v>
      </c>
      <c r="G190" s="15">
        <v>5</v>
      </c>
      <c r="H190" s="16">
        <v>17</v>
      </c>
      <c r="I190" s="157">
        <f t="shared" si="1"/>
        <v>85</v>
      </c>
    </row>
    <row r="191" spans="1:9" ht="26.25" thickBot="1" x14ac:dyDescent="0.25">
      <c r="A191" s="46" t="s">
        <v>329</v>
      </c>
      <c r="B191" s="625">
        <v>17737.61</v>
      </c>
      <c r="C191" s="625" t="s">
        <v>72</v>
      </c>
      <c r="D191" s="452" t="s">
        <v>330</v>
      </c>
      <c r="E191" s="47" t="s">
        <v>331</v>
      </c>
      <c r="F191" s="47" t="s">
        <v>99</v>
      </c>
      <c r="G191" s="47">
        <v>1</v>
      </c>
      <c r="H191" s="48">
        <v>17</v>
      </c>
      <c r="I191" s="49">
        <f t="shared" si="1"/>
        <v>17</v>
      </c>
    </row>
    <row r="192" spans="1:9" ht="26.25" thickBot="1" x14ac:dyDescent="0.25">
      <c r="A192" s="46" t="s">
        <v>804</v>
      </c>
      <c r="B192" s="626"/>
      <c r="C192" s="626"/>
      <c r="D192" s="47" t="s">
        <v>108</v>
      </c>
      <c r="E192" s="47" t="s">
        <v>352</v>
      </c>
      <c r="F192" s="47" t="s">
        <v>99</v>
      </c>
      <c r="G192" s="47">
        <v>1</v>
      </c>
      <c r="H192" s="48">
        <v>220</v>
      </c>
      <c r="I192" s="521">
        <f t="shared" si="1"/>
        <v>220</v>
      </c>
    </row>
    <row r="193" spans="1:9" ht="26.25" thickBot="1" x14ac:dyDescent="0.25">
      <c r="A193" s="46" t="s">
        <v>329</v>
      </c>
      <c r="B193" s="491">
        <v>17427.990000000002</v>
      </c>
      <c r="C193" s="85" t="s">
        <v>73</v>
      </c>
      <c r="D193" s="47" t="s">
        <v>330</v>
      </c>
      <c r="E193" s="47" t="s">
        <v>331</v>
      </c>
      <c r="F193" s="47" t="s">
        <v>99</v>
      </c>
      <c r="G193" s="47">
        <v>2</v>
      </c>
      <c r="H193" s="48">
        <v>8.6999999999999993</v>
      </c>
      <c r="I193" s="49">
        <f t="shared" si="1"/>
        <v>17.399999999999999</v>
      </c>
    </row>
    <row r="194" spans="1:9" x14ac:dyDescent="0.2">
      <c r="A194" s="622" t="s">
        <v>107</v>
      </c>
      <c r="B194" s="625">
        <v>15072.14</v>
      </c>
      <c r="C194" s="625" t="s">
        <v>74</v>
      </c>
      <c r="D194" s="627" t="s">
        <v>114</v>
      </c>
      <c r="E194" s="37" t="s">
        <v>913</v>
      </c>
      <c r="F194" s="37" t="s">
        <v>99</v>
      </c>
      <c r="G194" s="37">
        <v>4</v>
      </c>
      <c r="H194" s="38">
        <v>132.5</v>
      </c>
      <c r="I194" s="39">
        <f t="shared" si="1"/>
        <v>530</v>
      </c>
    </row>
    <row r="195" spans="1:9" x14ac:dyDescent="0.2">
      <c r="A195" s="623"/>
      <c r="B195" s="632"/>
      <c r="C195" s="632"/>
      <c r="D195" s="628"/>
      <c r="E195" s="35" t="s">
        <v>132</v>
      </c>
      <c r="F195" s="35" t="s">
        <v>99</v>
      </c>
      <c r="G195" s="35">
        <v>4</v>
      </c>
      <c r="H195" s="36">
        <v>4.59</v>
      </c>
      <c r="I195" s="157">
        <f t="shared" si="1"/>
        <v>18.36</v>
      </c>
    </row>
    <row r="196" spans="1:9" x14ac:dyDescent="0.2">
      <c r="A196" s="623"/>
      <c r="B196" s="632"/>
      <c r="C196" s="632"/>
      <c r="D196" s="628"/>
      <c r="E196" s="35" t="s">
        <v>131</v>
      </c>
      <c r="F196" s="35" t="s">
        <v>101</v>
      </c>
      <c r="G196" s="35">
        <v>4</v>
      </c>
      <c r="H196" s="36">
        <v>41.67</v>
      </c>
      <c r="I196" s="157">
        <f t="shared" si="1"/>
        <v>166.68</v>
      </c>
    </row>
    <row r="197" spans="1:9" ht="13.5" thickBot="1" x14ac:dyDescent="0.25">
      <c r="A197" s="624"/>
      <c r="B197" s="626"/>
      <c r="C197" s="626"/>
      <c r="D197" s="629"/>
      <c r="E197" s="83" t="s">
        <v>129</v>
      </c>
      <c r="F197" s="83" t="s">
        <v>99</v>
      </c>
      <c r="G197" s="83">
        <v>2</v>
      </c>
      <c r="H197" s="84">
        <v>7.7</v>
      </c>
      <c r="I197" s="200">
        <f t="shared" si="1"/>
        <v>15.4</v>
      </c>
    </row>
    <row r="198" spans="1:9" x14ac:dyDescent="0.2">
      <c r="A198" s="622" t="s">
        <v>329</v>
      </c>
      <c r="B198" s="625">
        <v>15707.97</v>
      </c>
      <c r="C198" s="625" t="s">
        <v>75</v>
      </c>
      <c r="D198" s="658" t="s">
        <v>330</v>
      </c>
      <c r="E198" s="37" t="s">
        <v>331</v>
      </c>
      <c r="F198" s="37" t="s">
        <v>99</v>
      </c>
      <c r="G198" s="37">
        <v>16</v>
      </c>
      <c r="H198" s="38">
        <v>8.6999999999999993</v>
      </c>
      <c r="I198" s="39">
        <f t="shared" si="1"/>
        <v>139.19999999999999</v>
      </c>
    </row>
    <row r="199" spans="1:9" x14ac:dyDescent="0.2">
      <c r="A199" s="623"/>
      <c r="B199" s="632"/>
      <c r="C199" s="632"/>
      <c r="D199" s="660"/>
      <c r="E199" s="35" t="s">
        <v>342</v>
      </c>
      <c r="F199" s="35" t="s">
        <v>99</v>
      </c>
      <c r="G199" s="35">
        <v>2</v>
      </c>
      <c r="H199" s="36">
        <v>151.75</v>
      </c>
      <c r="I199" s="157">
        <f t="shared" si="1"/>
        <v>303.5</v>
      </c>
    </row>
    <row r="200" spans="1:9" x14ac:dyDescent="0.2">
      <c r="A200" s="623"/>
      <c r="B200" s="632"/>
      <c r="C200" s="632"/>
      <c r="D200" s="660"/>
      <c r="E200" s="35" t="s">
        <v>842</v>
      </c>
      <c r="F200" s="35" t="s">
        <v>99</v>
      </c>
      <c r="G200" s="35">
        <v>5</v>
      </c>
      <c r="H200" s="36">
        <v>27</v>
      </c>
      <c r="I200" s="157">
        <f t="shared" si="1"/>
        <v>135</v>
      </c>
    </row>
    <row r="201" spans="1:9" ht="13.5" thickBot="1" x14ac:dyDescent="0.25">
      <c r="A201" s="624"/>
      <c r="B201" s="632"/>
      <c r="C201" s="632"/>
      <c r="D201" s="659"/>
      <c r="E201" s="83" t="s">
        <v>1208</v>
      </c>
      <c r="F201" s="83" t="s">
        <v>99</v>
      </c>
      <c r="G201" s="83">
        <v>1</v>
      </c>
      <c r="H201" s="84">
        <v>30</v>
      </c>
      <c r="I201" s="200">
        <f t="shared" si="1"/>
        <v>30</v>
      </c>
    </row>
    <row r="202" spans="1:9" x14ac:dyDescent="0.2">
      <c r="A202" s="622" t="s">
        <v>486</v>
      </c>
      <c r="B202" s="632"/>
      <c r="C202" s="632"/>
      <c r="D202" s="627" t="s">
        <v>268</v>
      </c>
      <c r="E202" s="37" t="s">
        <v>698</v>
      </c>
      <c r="F202" s="37" t="s">
        <v>99</v>
      </c>
      <c r="G202" s="37">
        <v>3</v>
      </c>
      <c r="H202" s="38">
        <v>48</v>
      </c>
      <c r="I202" s="39">
        <f t="shared" si="1"/>
        <v>144</v>
      </c>
    </row>
    <row r="203" spans="1:9" x14ac:dyDescent="0.2">
      <c r="A203" s="623"/>
      <c r="B203" s="632"/>
      <c r="C203" s="632"/>
      <c r="D203" s="628"/>
      <c r="E203" s="35" t="s">
        <v>1322</v>
      </c>
      <c r="F203" s="35" t="s">
        <v>99</v>
      </c>
      <c r="G203" s="35">
        <v>1</v>
      </c>
      <c r="H203" s="36">
        <v>23.4</v>
      </c>
      <c r="I203" s="157">
        <f t="shared" si="1"/>
        <v>23.4</v>
      </c>
    </row>
    <row r="204" spans="1:9" x14ac:dyDescent="0.2">
      <c r="A204" s="623"/>
      <c r="B204" s="632"/>
      <c r="C204" s="632"/>
      <c r="D204" s="628"/>
      <c r="E204" s="35" t="s">
        <v>1323</v>
      </c>
      <c r="F204" s="35" t="s">
        <v>99</v>
      </c>
      <c r="G204" s="35">
        <v>1</v>
      </c>
      <c r="H204" s="36">
        <v>23.4</v>
      </c>
      <c r="I204" s="157">
        <f t="shared" si="1"/>
        <v>23.4</v>
      </c>
    </row>
    <row r="205" spans="1:9" x14ac:dyDescent="0.2">
      <c r="A205" s="623"/>
      <c r="B205" s="632"/>
      <c r="C205" s="632"/>
      <c r="D205" s="628"/>
      <c r="E205" s="35" t="s">
        <v>699</v>
      </c>
      <c r="F205" s="35" t="s">
        <v>99</v>
      </c>
      <c r="G205" s="35">
        <v>1</v>
      </c>
      <c r="H205" s="36">
        <v>6.6</v>
      </c>
      <c r="I205" s="157">
        <f t="shared" si="1"/>
        <v>6.6</v>
      </c>
    </row>
    <row r="206" spans="1:9" ht="13.5" thickBot="1" x14ac:dyDescent="0.25">
      <c r="A206" s="624"/>
      <c r="B206" s="626"/>
      <c r="C206" s="626"/>
      <c r="D206" s="629"/>
      <c r="E206" s="83" t="s">
        <v>119</v>
      </c>
      <c r="F206" s="83" t="s">
        <v>99</v>
      </c>
      <c r="G206" s="83">
        <v>1</v>
      </c>
      <c r="H206" s="84">
        <v>10.8</v>
      </c>
      <c r="I206" s="200">
        <f t="shared" si="1"/>
        <v>10.8</v>
      </c>
    </row>
    <row r="207" spans="1:9" x14ac:dyDescent="0.2">
      <c r="A207" s="622" t="s">
        <v>329</v>
      </c>
      <c r="B207" s="625">
        <v>17746.830000000002</v>
      </c>
      <c r="C207" s="625" t="s">
        <v>76</v>
      </c>
      <c r="D207" s="627" t="s">
        <v>330</v>
      </c>
      <c r="E207" s="37" t="s">
        <v>338</v>
      </c>
      <c r="F207" s="37" t="s">
        <v>99</v>
      </c>
      <c r="G207" s="37">
        <v>4</v>
      </c>
      <c r="H207" s="38">
        <v>50</v>
      </c>
      <c r="I207" s="39">
        <f t="shared" si="1"/>
        <v>200</v>
      </c>
    </row>
    <row r="208" spans="1:9" x14ac:dyDescent="0.2">
      <c r="A208" s="623"/>
      <c r="B208" s="632"/>
      <c r="C208" s="632"/>
      <c r="D208" s="628"/>
      <c r="E208" s="35" t="s">
        <v>1333</v>
      </c>
      <c r="F208" s="35" t="s">
        <v>99</v>
      </c>
      <c r="G208" s="35">
        <v>1</v>
      </c>
      <c r="H208" s="36">
        <v>90</v>
      </c>
      <c r="I208" s="157">
        <f t="shared" si="1"/>
        <v>90</v>
      </c>
    </row>
    <row r="209" spans="1:9" x14ac:dyDescent="0.2">
      <c r="A209" s="623"/>
      <c r="B209" s="632"/>
      <c r="C209" s="632"/>
      <c r="D209" s="628"/>
      <c r="E209" s="35" t="s">
        <v>1333</v>
      </c>
      <c r="F209" s="35" t="s">
        <v>99</v>
      </c>
      <c r="G209" s="35">
        <v>2</v>
      </c>
      <c r="H209" s="36">
        <v>91.66</v>
      </c>
      <c r="I209" s="157">
        <f t="shared" si="1"/>
        <v>183.32</v>
      </c>
    </row>
    <row r="210" spans="1:9" x14ac:dyDescent="0.2">
      <c r="A210" s="623"/>
      <c r="B210" s="632"/>
      <c r="C210" s="632"/>
      <c r="D210" s="628"/>
      <c r="E210" s="35" t="s">
        <v>337</v>
      </c>
      <c r="F210" s="35" t="s">
        <v>99</v>
      </c>
      <c r="G210" s="35">
        <v>2</v>
      </c>
      <c r="H210" s="36">
        <v>45</v>
      </c>
      <c r="I210" s="157">
        <f t="shared" si="1"/>
        <v>90</v>
      </c>
    </row>
    <row r="211" spans="1:9" x14ac:dyDescent="0.2">
      <c r="A211" s="623"/>
      <c r="B211" s="632"/>
      <c r="C211" s="632"/>
      <c r="D211" s="628"/>
      <c r="E211" s="35" t="s">
        <v>1151</v>
      </c>
      <c r="F211" s="35" t="s">
        <v>99</v>
      </c>
      <c r="G211" s="35">
        <v>4</v>
      </c>
      <c r="H211" s="36">
        <v>79.95</v>
      </c>
      <c r="I211" s="157">
        <f t="shared" si="1"/>
        <v>319.8</v>
      </c>
    </row>
    <row r="212" spans="1:9" x14ac:dyDescent="0.2">
      <c r="A212" s="623"/>
      <c r="B212" s="632"/>
      <c r="C212" s="632"/>
      <c r="D212" s="628"/>
      <c r="E212" s="35" t="s">
        <v>331</v>
      </c>
      <c r="F212" s="35" t="s">
        <v>99</v>
      </c>
      <c r="G212" s="35">
        <v>1</v>
      </c>
      <c r="H212" s="36">
        <v>7.53</v>
      </c>
      <c r="I212" s="157">
        <f t="shared" si="1"/>
        <v>7.53</v>
      </c>
    </row>
    <row r="213" spans="1:9" x14ac:dyDescent="0.2">
      <c r="A213" s="623"/>
      <c r="B213" s="632"/>
      <c r="C213" s="632"/>
      <c r="D213" s="628"/>
      <c r="E213" s="35" t="s">
        <v>1413</v>
      </c>
      <c r="F213" s="35" t="s">
        <v>99</v>
      </c>
      <c r="G213" s="35">
        <v>6</v>
      </c>
      <c r="H213" s="36">
        <v>99.69</v>
      </c>
      <c r="I213" s="157">
        <f t="shared" si="1"/>
        <v>598.14</v>
      </c>
    </row>
    <row r="214" spans="1:9" x14ac:dyDescent="0.2">
      <c r="A214" s="623"/>
      <c r="B214" s="632"/>
      <c r="C214" s="632"/>
      <c r="D214" s="628"/>
      <c r="E214" s="35" t="s">
        <v>842</v>
      </c>
      <c r="F214" s="35" t="s">
        <v>99</v>
      </c>
      <c r="G214" s="35">
        <v>17</v>
      </c>
      <c r="H214" s="36">
        <v>23.72</v>
      </c>
      <c r="I214" s="157">
        <f t="shared" si="1"/>
        <v>403.24</v>
      </c>
    </row>
    <row r="215" spans="1:9" ht="13.5" thickBot="1" x14ac:dyDescent="0.25">
      <c r="A215" s="624"/>
      <c r="B215" s="626"/>
      <c r="C215" s="626"/>
      <c r="D215" s="629"/>
      <c r="E215" s="83" t="s">
        <v>1208</v>
      </c>
      <c r="F215" s="83" t="s">
        <v>99</v>
      </c>
      <c r="G215" s="83">
        <v>11</v>
      </c>
      <c r="H215" s="84">
        <v>30</v>
      </c>
      <c r="I215" s="200">
        <f t="shared" si="1"/>
        <v>330</v>
      </c>
    </row>
    <row r="216" spans="1:9" ht="26.25" thickBot="1" x14ac:dyDescent="0.25">
      <c r="A216" s="46" t="s">
        <v>329</v>
      </c>
      <c r="B216" s="491">
        <v>18345.650000000001</v>
      </c>
      <c r="C216" s="85" t="s">
        <v>77</v>
      </c>
      <c r="D216" s="55" t="s">
        <v>330</v>
      </c>
      <c r="E216" s="47" t="s">
        <v>331</v>
      </c>
      <c r="F216" s="47" t="s">
        <v>99</v>
      </c>
      <c r="G216" s="47">
        <v>5</v>
      </c>
      <c r="H216" s="48">
        <v>7.53</v>
      </c>
      <c r="I216" s="49">
        <f t="shared" si="1"/>
        <v>37.65</v>
      </c>
    </row>
    <row r="217" spans="1:9" ht="26.25" thickBot="1" x14ac:dyDescent="0.25">
      <c r="A217" s="46" t="s">
        <v>329</v>
      </c>
      <c r="B217" s="625">
        <v>22870.5</v>
      </c>
      <c r="C217" s="625" t="s">
        <v>78</v>
      </c>
      <c r="D217" s="47" t="s">
        <v>330</v>
      </c>
      <c r="E217" s="47" t="s">
        <v>331</v>
      </c>
      <c r="F217" s="47" t="s">
        <v>99</v>
      </c>
      <c r="G217" s="47">
        <v>1</v>
      </c>
      <c r="H217" s="48">
        <v>7.53</v>
      </c>
      <c r="I217" s="310">
        <f t="shared" si="1"/>
        <v>7.53</v>
      </c>
    </row>
    <row r="218" spans="1:9" ht="13.5" thickBot="1" x14ac:dyDescent="0.25">
      <c r="A218" s="46" t="s">
        <v>1789</v>
      </c>
      <c r="B218" s="626"/>
      <c r="C218" s="626"/>
      <c r="D218" s="47" t="s">
        <v>1790</v>
      </c>
      <c r="E218" s="47" t="s">
        <v>297</v>
      </c>
      <c r="F218" s="47" t="s">
        <v>99</v>
      </c>
      <c r="G218" s="47">
        <v>2</v>
      </c>
      <c r="H218" s="48">
        <v>152.99</v>
      </c>
      <c r="I218" s="49">
        <f t="shared" si="1"/>
        <v>305.98</v>
      </c>
    </row>
    <row r="219" spans="1:9" x14ac:dyDescent="0.2">
      <c r="A219" s="622" t="s">
        <v>329</v>
      </c>
      <c r="B219" s="625">
        <v>21132.09</v>
      </c>
      <c r="C219" s="625" t="s">
        <v>79</v>
      </c>
      <c r="D219" s="627" t="s">
        <v>330</v>
      </c>
      <c r="E219" s="37" t="s">
        <v>331</v>
      </c>
      <c r="F219" s="37" t="s">
        <v>99</v>
      </c>
      <c r="G219" s="37">
        <v>7</v>
      </c>
      <c r="H219" s="38">
        <v>7.53</v>
      </c>
      <c r="I219" s="39">
        <f>G219*H219</f>
        <v>52.71</v>
      </c>
    </row>
    <row r="220" spans="1:9" ht="13.5" thickBot="1" x14ac:dyDescent="0.25">
      <c r="A220" s="624"/>
      <c r="B220" s="626"/>
      <c r="C220" s="626"/>
      <c r="D220" s="629"/>
      <c r="E220" s="83" t="s">
        <v>338</v>
      </c>
      <c r="F220" s="83" t="s">
        <v>99</v>
      </c>
      <c r="G220" s="83">
        <v>2</v>
      </c>
      <c r="H220" s="84">
        <v>67.59</v>
      </c>
      <c r="I220" s="200">
        <f>G220*H220</f>
        <v>135.18</v>
      </c>
    </row>
    <row r="221" spans="1:9" ht="26.25" thickBot="1" x14ac:dyDescent="0.25">
      <c r="A221" s="46" t="s">
        <v>329</v>
      </c>
      <c r="B221" s="491">
        <v>22549.040000000001</v>
      </c>
      <c r="C221" s="85" t="s">
        <v>80</v>
      </c>
      <c r="D221" s="85" t="s">
        <v>330</v>
      </c>
      <c r="E221" s="47" t="s">
        <v>331</v>
      </c>
      <c r="F221" s="47" t="s">
        <v>99</v>
      </c>
      <c r="G221" s="47">
        <v>5</v>
      </c>
      <c r="H221" s="48">
        <v>17</v>
      </c>
      <c r="I221" s="49">
        <f>G221*H221</f>
        <v>85</v>
      </c>
    </row>
    <row r="222" spans="1:9" ht="13.5" thickBot="1" x14ac:dyDescent="0.25">
      <c r="A222" s="180"/>
      <c r="B222" s="314"/>
      <c r="C222" s="70" t="s">
        <v>87</v>
      </c>
      <c r="D222" s="70"/>
      <c r="E222" s="53"/>
      <c r="F222" s="53"/>
      <c r="G222" s="53"/>
      <c r="H222" s="153"/>
      <c r="I222" s="165">
        <v>1657.92</v>
      </c>
    </row>
    <row r="223" spans="1:9" ht="12.75" customHeight="1" thickBot="1" x14ac:dyDescent="0.25">
      <c r="A223" s="46"/>
      <c r="B223" s="76">
        <f>SUM(B188:B221)</f>
        <v>209212.28200000001</v>
      </c>
      <c r="C223" s="75"/>
      <c r="D223" s="76"/>
      <c r="E223" s="77"/>
      <c r="F223" s="75"/>
      <c r="G223" s="75"/>
      <c r="H223" s="76" t="s">
        <v>17</v>
      </c>
      <c r="I223" s="78">
        <f>SUM(I188:I222)</f>
        <v>6496.36</v>
      </c>
    </row>
    <row r="224" spans="1:9" ht="64.5" thickBot="1" x14ac:dyDescent="0.25">
      <c r="A224" s="134" t="s">
        <v>144</v>
      </c>
      <c r="B224" s="114" t="s">
        <v>16</v>
      </c>
      <c r="C224" s="114" t="s">
        <v>5</v>
      </c>
      <c r="D224" s="114" t="s">
        <v>23</v>
      </c>
      <c r="E224" s="118" t="s">
        <v>18</v>
      </c>
      <c r="F224" s="114" t="s">
        <v>19</v>
      </c>
      <c r="G224" s="114" t="s">
        <v>10</v>
      </c>
      <c r="H224" s="114" t="s">
        <v>13</v>
      </c>
      <c r="I224" s="115" t="s">
        <v>12</v>
      </c>
    </row>
    <row r="225" spans="1:9" ht="12.75" customHeight="1" x14ac:dyDescent="0.2">
      <c r="A225" s="263"/>
      <c r="B225" s="13">
        <v>7129.3351000000002</v>
      </c>
      <c r="C225" s="33" t="s">
        <v>66</v>
      </c>
      <c r="D225" s="268"/>
      <c r="E225" s="15"/>
      <c r="F225" s="15"/>
      <c r="G225" s="15"/>
      <c r="H225" s="16"/>
      <c r="I225" s="13"/>
    </row>
    <row r="226" spans="1:9" ht="12.75" customHeight="1" x14ac:dyDescent="0.2">
      <c r="A226" s="32"/>
      <c r="B226" s="33">
        <v>6867.51</v>
      </c>
      <c r="C226" s="13" t="s">
        <v>67</v>
      </c>
      <c r="D226" s="15"/>
      <c r="E226" s="15"/>
      <c r="F226" s="15"/>
      <c r="G226" s="15"/>
      <c r="H226" s="15"/>
      <c r="I226" s="13"/>
    </row>
    <row r="227" spans="1:9" ht="12.75" customHeight="1" x14ac:dyDescent="0.2">
      <c r="A227" s="11"/>
      <c r="B227" s="13">
        <v>6992.9</v>
      </c>
      <c r="C227" s="13" t="s">
        <v>70</v>
      </c>
      <c r="D227" s="14"/>
      <c r="E227" s="15"/>
      <c r="F227" s="15"/>
      <c r="G227" s="15"/>
      <c r="H227" s="16"/>
      <c r="I227" s="13"/>
    </row>
    <row r="228" spans="1:9" ht="12.75" customHeight="1" x14ac:dyDescent="0.2">
      <c r="A228" s="263"/>
      <c r="B228" s="13">
        <v>3982.28</v>
      </c>
      <c r="C228" s="13" t="s">
        <v>72</v>
      </c>
      <c r="D228" s="268"/>
      <c r="E228" s="15"/>
      <c r="F228" s="15"/>
      <c r="G228" s="15"/>
      <c r="H228" s="16"/>
      <c r="I228" s="13"/>
    </row>
    <row r="229" spans="1:9" ht="12.75" customHeight="1" x14ac:dyDescent="0.2">
      <c r="A229" s="263"/>
      <c r="B229" s="13">
        <v>7468.68</v>
      </c>
      <c r="C229" s="13" t="s">
        <v>73</v>
      </c>
      <c r="D229" s="268"/>
      <c r="E229" s="15"/>
      <c r="F229" s="15"/>
      <c r="G229" s="15"/>
      <c r="H229" s="16"/>
      <c r="I229" s="13"/>
    </row>
    <row r="230" spans="1:9" ht="12.75" customHeight="1" x14ac:dyDescent="0.2">
      <c r="A230" s="11"/>
      <c r="B230" s="13">
        <v>7092.72</v>
      </c>
      <c r="C230" s="13" t="s">
        <v>74</v>
      </c>
      <c r="D230" s="57"/>
      <c r="E230" s="15"/>
      <c r="F230" s="15"/>
      <c r="G230" s="15"/>
      <c r="H230" s="16"/>
      <c r="I230" s="13"/>
    </row>
    <row r="231" spans="1:9" ht="12.75" customHeight="1" x14ac:dyDescent="0.2">
      <c r="A231" s="11"/>
      <c r="B231" s="13">
        <v>3785.38</v>
      </c>
      <c r="C231" s="13" t="s">
        <v>75</v>
      </c>
      <c r="D231" s="14"/>
      <c r="E231" s="15"/>
      <c r="F231" s="15"/>
      <c r="G231" s="15"/>
      <c r="H231" s="16"/>
      <c r="I231" s="13"/>
    </row>
    <row r="232" spans="1:9" ht="12.75" customHeight="1" x14ac:dyDescent="0.2">
      <c r="A232" s="11"/>
      <c r="B232" s="13">
        <v>4977.09</v>
      </c>
      <c r="C232" s="13" t="s">
        <v>76</v>
      </c>
      <c r="D232" s="14"/>
      <c r="E232" s="15"/>
      <c r="F232" s="15"/>
      <c r="G232" s="15"/>
      <c r="H232" s="16"/>
      <c r="I232" s="13"/>
    </row>
    <row r="233" spans="1:9" ht="12.75" customHeight="1" x14ac:dyDescent="0.2">
      <c r="A233" s="263"/>
      <c r="B233" s="13">
        <v>6733.53</v>
      </c>
      <c r="C233" s="13" t="s">
        <v>77</v>
      </c>
      <c r="D233" s="268"/>
      <c r="E233" s="15"/>
      <c r="F233" s="15"/>
      <c r="G233" s="15"/>
      <c r="H233" s="16"/>
      <c r="I233" s="13"/>
    </row>
    <row r="234" spans="1:9" ht="12.75" customHeight="1" x14ac:dyDescent="0.2">
      <c r="A234" s="263"/>
      <c r="B234" s="13">
        <v>7258.52</v>
      </c>
      <c r="C234" s="13" t="s">
        <v>78</v>
      </c>
      <c r="D234" s="268"/>
      <c r="E234" s="15"/>
      <c r="F234" s="15"/>
      <c r="G234" s="15"/>
      <c r="H234" s="16"/>
      <c r="I234" s="13"/>
    </row>
    <row r="235" spans="1:9" ht="12.75" customHeight="1" x14ac:dyDescent="0.2">
      <c r="A235" s="263"/>
      <c r="B235" s="13">
        <v>6856.41</v>
      </c>
      <c r="C235" s="13" t="s">
        <v>79</v>
      </c>
      <c r="D235" s="268"/>
      <c r="E235" s="15"/>
      <c r="F235" s="15"/>
      <c r="G235" s="15"/>
      <c r="H235" s="16"/>
      <c r="I235" s="13"/>
    </row>
    <row r="236" spans="1:9" ht="12.75" customHeight="1" x14ac:dyDescent="0.2">
      <c r="A236" s="263"/>
      <c r="B236" s="13">
        <v>7256.36</v>
      </c>
      <c r="C236" s="13" t="s">
        <v>80</v>
      </c>
      <c r="D236" s="268"/>
      <c r="E236" s="15"/>
      <c r="F236" s="15"/>
      <c r="G236" s="15"/>
      <c r="H236" s="16"/>
      <c r="I236" s="13"/>
    </row>
    <row r="237" spans="1:9" ht="12.75" customHeight="1" thickBot="1" x14ac:dyDescent="0.25">
      <c r="A237" s="456"/>
      <c r="B237" s="462">
        <f>SUM(B225:B236)</f>
        <v>76400.715100000001</v>
      </c>
      <c r="C237" s="244" t="s">
        <v>87</v>
      </c>
      <c r="D237" s="268"/>
      <c r="E237" s="15"/>
      <c r="F237" s="15"/>
      <c r="G237" s="15"/>
      <c r="H237" s="16"/>
      <c r="I237" s="13"/>
    </row>
    <row r="238" spans="1:9" ht="12.75" customHeight="1" x14ac:dyDescent="0.2">
      <c r="A238" s="655" t="s">
        <v>106</v>
      </c>
      <c r="B238" s="203">
        <v>1344.22</v>
      </c>
      <c r="C238" s="13" t="s">
        <v>74</v>
      </c>
      <c r="D238" s="14"/>
      <c r="E238" s="15"/>
      <c r="F238" s="15"/>
      <c r="G238" s="15"/>
      <c r="H238" s="16"/>
      <c r="I238" s="13"/>
    </row>
    <row r="239" spans="1:9" ht="12.75" customHeight="1" x14ac:dyDescent="0.2">
      <c r="A239" s="656"/>
      <c r="B239" s="203">
        <v>568.13</v>
      </c>
      <c r="C239" s="13" t="s">
        <v>75</v>
      </c>
      <c r="D239" s="268"/>
      <c r="E239" s="15"/>
      <c r="F239" s="15"/>
      <c r="G239" s="15"/>
      <c r="H239" s="16"/>
      <c r="I239" s="13"/>
    </row>
    <row r="240" spans="1:9" ht="12.75" customHeight="1" thickBot="1" x14ac:dyDescent="0.25">
      <c r="A240" s="657"/>
      <c r="B240" s="203">
        <v>706.79</v>
      </c>
      <c r="C240" s="13" t="s">
        <v>76</v>
      </c>
      <c r="D240" s="14"/>
      <c r="E240" s="15"/>
      <c r="F240" s="15"/>
      <c r="G240" s="15"/>
      <c r="H240" s="16"/>
      <c r="I240" s="13"/>
    </row>
    <row r="241" spans="1:9" ht="12.75" customHeight="1" thickBot="1" x14ac:dyDescent="0.25">
      <c r="A241" s="526"/>
      <c r="B241" s="463">
        <f>SUM(B238:B240)</f>
        <v>2619.14</v>
      </c>
      <c r="C241" s="244" t="s">
        <v>87</v>
      </c>
      <c r="D241" s="268"/>
      <c r="E241" s="15"/>
      <c r="F241" s="15"/>
      <c r="G241" s="15"/>
      <c r="H241" s="16"/>
      <c r="I241" s="13">
        <v>743.62</v>
      </c>
    </row>
    <row r="242" spans="1:9" ht="12.75" customHeight="1" thickBot="1" x14ac:dyDescent="0.25">
      <c r="A242" s="180"/>
      <c r="B242" s="108">
        <f>B237+B241</f>
        <v>79019.855100000001</v>
      </c>
      <c r="C242" s="109"/>
      <c r="D242" s="108"/>
      <c r="E242" s="110"/>
      <c r="F242" s="109"/>
      <c r="G242" s="109"/>
      <c r="H242" s="108" t="s">
        <v>17</v>
      </c>
      <c r="I242" s="232">
        <f>SUM(I225:I241)</f>
        <v>743.62</v>
      </c>
    </row>
    <row r="243" spans="1:9" ht="77.25" thickBot="1" x14ac:dyDescent="0.25">
      <c r="A243" s="134" t="s">
        <v>145</v>
      </c>
      <c r="B243" s="114" t="s">
        <v>16</v>
      </c>
      <c r="C243" s="114" t="s">
        <v>5</v>
      </c>
      <c r="D243" s="114" t="s">
        <v>23</v>
      </c>
      <c r="E243" s="118" t="s">
        <v>18</v>
      </c>
      <c r="F243" s="114" t="s">
        <v>19</v>
      </c>
      <c r="G243" s="114" t="s">
        <v>10</v>
      </c>
      <c r="H243" s="114" t="s">
        <v>13</v>
      </c>
      <c r="I243" s="115" t="s">
        <v>12</v>
      </c>
    </row>
    <row r="244" spans="1:9" ht="12.75" customHeight="1" thickBot="1" x14ac:dyDescent="0.25">
      <c r="A244" s="227"/>
      <c r="B244" s="106">
        <v>8936.6232</v>
      </c>
      <c r="C244" s="33" t="s">
        <v>66</v>
      </c>
      <c r="D244" s="86"/>
      <c r="E244" s="47"/>
      <c r="F244" s="47"/>
      <c r="G244" s="47"/>
      <c r="H244" s="48"/>
      <c r="I244" s="49"/>
    </row>
    <row r="245" spans="1:9" ht="12.75" customHeight="1" thickBot="1" x14ac:dyDescent="0.25">
      <c r="A245" s="227"/>
      <c r="B245" s="106">
        <v>9160.23</v>
      </c>
      <c r="C245" s="13" t="s">
        <v>67</v>
      </c>
      <c r="D245" s="86"/>
      <c r="E245" s="47"/>
      <c r="F245" s="47"/>
      <c r="G245" s="47"/>
      <c r="H245" s="48"/>
      <c r="I245" s="49"/>
    </row>
    <row r="246" spans="1:9" ht="12.75" customHeight="1" thickBot="1" x14ac:dyDescent="0.25">
      <c r="A246" s="227"/>
      <c r="B246" s="106">
        <v>9620.77</v>
      </c>
      <c r="C246" s="33" t="s">
        <v>70</v>
      </c>
      <c r="D246" s="86"/>
      <c r="E246" s="47"/>
      <c r="F246" s="47"/>
      <c r="G246" s="47"/>
      <c r="H246" s="48"/>
      <c r="I246" s="49"/>
    </row>
    <row r="247" spans="1:9" ht="12.75" customHeight="1" thickBot="1" x14ac:dyDescent="0.25">
      <c r="A247" s="227"/>
      <c r="B247" s="106">
        <v>9156.99</v>
      </c>
      <c r="C247" s="13" t="s">
        <v>72</v>
      </c>
      <c r="D247" s="86"/>
      <c r="E247" s="47"/>
      <c r="F247" s="47"/>
      <c r="G247" s="47"/>
      <c r="H247" s="48"/>
      <c r="I247" s="49"/>
    </row>
    <row r="248" spans="1:9" ht="12.75" customHeight="1" thickBot="1" x14ac:dyDescent="0.25">
      <c r="A248" s="227"/>
      <c r="B248" s="106">
        <v>9330.2199999999993</v>
      </c>
      <c r="C248" s="33" t="s">
        <v>73</v>
      </c>
      <c r="D248" s="86"/>
      <c r="E248" s="47"/>
      <c r="F248" s="47"/>
      <c r="G248" s="47"/>
      <c r="H248" s="48"/>
      <c r="I248" s="49"/>
    </row>
    <row r="249" spans="1:9" ht="12.75" customHeight="1" thickBot="1" x14ac:dyDescent="0.25">
      <c r="A249" s="227"/>
      <c r="B249" s="106">
        <v>10737.06</v>
      </c>
      <c r="C249" s="13" t="s">
        <v>74</v>
      </c>
      <c r="D249" s="86"/>
      <c r="E249" s="47"/>
      <c r="F249" s="47"/>
      <c r="G249" s="47"/>
      <c r="H249" s="48"/>
      <c r="I249" s="49"/>
    </row>
    <row r="250" spans="1:9" ht="12.75" customHeight="1" thickBot="1" x14ac:dyDescent="0.25">
      <c r="A250" s="227"/>
      <c r="B250" s="106">
        <v>5453.45</v>
      </c>
      <c r="C250" s="33" t="s">
        <v>75</v>
      </c>
      <c r="D250" s="86"/>
      <c r="E250" s="47"/>
      <c r="F250" s="47"/>
      <c r="G250" s="47"/>
      <c r="H250" s="48"/>
      <c r="I250" s="49"/>
    </row>
    <row r="251" spans="1:9" ht="12.75" customHeight="1" x14ac:dyDescent="0.2">
      <c r="A251" s="655" t="s">
        <v>103</v>
      </c>
      <c r="B251" s="672">
        <v>6729.7</v>
      </c>
      <c r="C251" s="625" t="s">
        <v>76</v>
      </c>
      <c r="D251" s="658"/>
      <c r="E251" s="37" t="s">
        <v>444</v>
      </c>
      <c r="F251" s="37" t="s">
        <v>327</v>
      </c>
      <c r="G251" s="37">
        <v>0.5</v>
      </c>
      <c r="H251" s="38">
        <v>755</v>
      </c>
      <c r="I251" s="39">
        <f>G251*H251</f>
        <v>377.5</v>
      </c>
    </row>
    <row r="252" spans="1:9" ht="12.75" customHeight="1" thickBot="1" x14ac:dyDescent="0.25">
      <c r="A252" s="657"/>
      <c r="B252" s="673"/>
      <c r="C252" s="626"/>
      <c r="D252" s="659"/>
      <c r="E252" s="83" t="s">
        <v>447</v>
      </c>
      <c r="F252" s="83" t="s">
        <v>99</v>
      </c>
      <c r="G252" s="83">
        <v>2</v>
      </c>
      <c r="H252" s="84">
        <v>26</v>
      </c>
      <c r="I252" s="200">
        <f>G252*H252</f>
        <v>52</v>
      </c>
    </row>
    <row r="253" spans="1:9" ht="12.75" customHeight="1" thickBot="1" x14ac:dyDescent="0.25">
      <c r="A253" s="227"/>
      <c r="B253" s="106">
        <v>6828.78</v>
      </c>
      <c r="C253" s="33" t="s">
        <v>77</v>
      </c>
      <c r="D253" s="86"/>
      <c r="E253" s="47"/>
      <c r="F253" s="47"/>
      <c r="G253" s="47"/>
      <c r="H253" s="48"/>
      <c r="I253" s="49"/>
    </row>
    <row r="254" spans="1:9" ht="12.75" customHeight="1" thickBot="1" x14ac:dyDescent="0.25">
      <c r="A254" s="227"/>
      <c r="B254" s="106">
        <v>7310.72</v>
      </c>
      <c r="C254" s="13" t="s">
        <v>78</v>
      </c>
      <c r="D254" s="86"/>
      <c r="E254" s="47"/>
      <c r="F254" s="47"/>
      <c r="G254" s="47"/>
      <c r="H254" s="48"/>
      <c r="I254" s="49"/>
    </row>
    <row r="255" spans="1:9" ht="12.75" customHeight="1" thickBot="1" x14ac:dyDescent="0.25">
      <c r="A255" s="227"/>
      <c r="B255" s="106">
        <v>7024.79</v>
      </c>
      <c r="C255" s="13" t="s">
        <v>79</v>
      </c>
      <c r="D255" s="86"/>
      <c r="E255" s="47"/>
      <c r="F255" s="47"/>
      <c r="G255" s="47"/>
      <c r="H255" s="48"/>
      <c r="I255" s="49"/>
    </row>
    <row r="256" spans="1:9" ht="12.75" customHeight="1" thickBot="1" x14ac:dyDescent="0.25">
      <c r="A256" s="227"/>
      <c r="B256" s="106">
        <v>7109.77</v>
      </c>
      <c r="C256" s="13" t="s">
        <v>80</v>
      </c>
      <c r="D256" s="86"/>
      <c r="E256" s="47"/>
      <c r="F256" s="47"/>
      <c r="G256" s="47"/>
      <c r="H256" s="48"/>
      <c r="I256" s="49"/>
    </row>
    <row r="257" spans="1:9" ht="12.75" customHeight="1" thickBot="1" x14ac:dyDescent="0.25">
      <c r="A257" s="227"/>
      <c r="B257" s="106"/>
      <c r="C257" s="85" t="s">
        <v>87</v>
      </c>
      <c r="D257" s="86"/>
      <c r="E257" s="47"/>
      <c r="F257" s="47"/>
      <c r="G257" s="47"/>
      <c r="H257" s="48"/>
      <c r="I257" s="49">
        <v>1260.52</v>
      </c>
    </row>
    <row r="258" spans="1:9" ht="13.5" thickBot="1" x14ac:dyDescent="0.25">
      <c r="A258" s="180"/>
      <c r="B258" s="197">
        <f>SUM(B244:B257)</f>
        <v>97399.103199999998</v>
      </c>
      <c r="C258" s="198"/>
      <c r="D258" s="197"/>
      <c r="E258" s="199"/>
      <c r="F258" s="198"/>
      <c r="G258" s="198"/>
      <c r="H258" s="197" t="s">
        <v>17</v>
      </c>
      <c r="I258" s="230">
        <f>SUM(I244:I257)</f>
        <v>1690.02</v>
      </c>
    </row>
    <row r="259" spans="1:9" ht="26.25" thickBot="1" x14ac:dyDescent="0.25">
      <c r="A259" s="46" t="s">
        <v>8</v>
      </c>
      <c r="B259" s="114" t="s">
        <v>16</v>
      </c>
      <c r="C259" s="114" t="s">
        <v>5</v>
      </c>
      <c r="D259" s="114" t="s">
        <v>23</v>
      </c>
      <c r="E259" s="118" t="s">
        <v>18</v>
      </c>
      <c r="F259" s="114" t="s">
        <v>19</v>
      </c>
      <c r="G259" s="114" t="s">
        <v>10</v>
      </c>
      <c r="H259" s="114" t="s">
        <v>13</v>
      </c>
      <c r="I259" s="115" t="s">
        <v>12</v>
      </c>
    </row>
    <row r="260" spans="1:9" ht="12.75" customHeight="1" x14ac:dyDescent="0.2">
      <c r="A260" s="623" t="s">
        <v>82</v>
      </c>
      <c r="B260" s="33"/>
      <c r="C260" s="33" t="s">
        <v>66</v>
      </c>
      <c r="D260" s="34"/>
      <c r="E260" s="35"/>
      <c r="F260" s="35" t="s">
        <v>83</v>
      </c>
      <c r="G260" s="35">
        <v>401</v>
      </c>
      <c r="H260" s="16">
        <v>4.8099999999999996</v>
      </c>
      <c r="I260" s="157">
        <f>G260*H260</f>
        <v>1928.81</v>
      </c>
    </row>
    <row r="261" spans="1:9" x14ac:dyDescent="0.2">
      <c r="A261" s="623"/>
      <c r="B261" s="13"/>
      <c r="C261" s="13" t="s">
        <v>67</v>
      </c>
      <c r="D261" s="14"/>
      <c r="E261" s="15"/>
      <c r="F261" s="15" t="s">
        <v>83</v>
      </c>
      <c r="G261" s="15">
        <v>269</v>
      </c>
      <c r="H261" s="16">
        <v>4.8099999999999996</v>
      </c>
      <c r="I261" s="43">
        <f>G261*H261</f>
        <v>1293.8899999999999</v>
      </c>
    </row>
    <row r="262" spans="1:9" x14ac:dyDescent="0.2">
      <c r="A262" s="623"/>
      <c r="B262" s="13"/>
      <c r="C262" s="13" t="s">
        <v>70</v>
      </c>
      <c r="D262" s="14"/>
      <c r="E262" s="15"/>
      <c r="F262" s="15" t="s">
        <v>83</v>
      </c>
      <c r="G262" s="15">
        <v>326</v>
      </c>
      <c r="H262" s="16">
        <v>4.8099999999999996</v>
      </c>
      <c r="I262" s="43">
        <f>G262*H262</f>
        <v>1568.06</v>
      </c>
    </row>
    <row r="263" spans="1:9" ht="12.75" customHeight="1" x14ac:dyDescent="0.2">
      <c r="A263" s="623"/>
      <c r="B263" s="13"/>
      <c r="C263" s="13" t="s">
        <v>72</v>
      </c>
      <c r="D263" s="14"/>
      <c r="E263" s="15"/>
      <c r="F263" s="15" t="s">
        <v>83</v>
      </c>
      <c r="G263" s="15">
        <v>312</v>
      </c>
      <c r="H263" s="16">
        <v>4.8099999999999996</v>
      </c>
      <c r="I263" s="43">
        <f t="shared" ref="I263:I269" si="2">G263*H263</f>
        <v>1500.7199999999998</v>
      </c>
    </row>
    <row r="264" spans="1:9" x14ac:dyDescent="0.2">
      <c r="A264" s="623"/>
      <c r="B264" s="13"/>
      <c r="C264" s="13" t="s">
        <v>73</v>
      </c>
      <c r="D264" s="14"/>
      <c r="E264" s="15"/>
      <c r="F264" s="15" t="s">
        <v>83</v>
      </c>
      <c r="G264" s="15">
        <v>299</v>
      </c>
      <c r="H264" s="16">
        <v>4.8099999999999996</v>
      </c>
      <c r="I264" s="43">
        <f t="shared" si="2"/>
        <v>1438.1899999999998</v>
      </c>
    </row>
    <row r="265" spans="1:9" ht="12.75" customHeight="1" x14ac:dyDescent="0.2">
      <c r="A265" s="623"/>
      <c r="B265" s="13"/>
      <c r="C265" s="13" t="s">
        <v>74</v>
      </c>
      <c r="D265" s="14"/>
      <c r="E265" s="15"/>
      <c r="F265" s="15" t="s">
        <v>83</v>
      </c>
      <c r="G265" s="15">
        <v>134</v>
      </c>
      <c r="H265" s="16">
        <v>4.8099999999999996</v>
      </c>
      <c r="I265" s="43">
        <f t="shared" si="2"/>
        <v>644.54</v>
      </c>
    </row>
    <row r="266" spans="1:9" ht="12.75" customHeight="1" x14ac:dyDescent="0.2">
      <c r="A266" s="623"/>
      <c r="B266" s="13"/>
      <c r="C266" s="13" t="s">
        <v>75</v>
      </c>
      <c r="D266" s="14"/>
      <c r="E266" s="15"/>
      <c r="F266" s="15" t="s">
        <v>83</v>
      </c>
      <c r="G266" s="15">
        <v>249</v>
      </c>
      <c r="H266" s="16">
        <v>5.04</v>
      </c>
      <c r="I266" s="43">
        <f t="shared" si="2"/>
        <v>1254.96</v>
      </c>
    </row>
    <row r="267" spans="1:9" ht="12.75" customHeight="1" x14ac:dyDescent="0.2">
      <c r="A267" s="623"/>
      <c r="B267" s="13"/>
      <c r="C267" s="13" t="s">
        <v>76</v>
      </c>
      <c r="D267" s="14"/>
      <c r="E267" s="15"/>
      <c r="F267" s="15" t="s">
        <v>83</v>
      </c>
      <c r="G267" s="15">
        <v>337</v>
      </c>
      <c r="H267" s="16">
        <v>5.04</v>
      </c>
      <c r="I267" s="43">
        <f t="shared" si="2"/>
        <v>1698.48</v>
      </c>
    </row>
    <row r="268" spans="1:9" ht="12.75" customHeight="1" x14ac:dyDescent="0.2">
      <c r="A268" s="623"/>
      <c r="B268" s="13"/>
      <c r="C268" s="13" t="s">
        <v>77</v>
      </c>
      <c r="D268" s="14"/>
      <c r="E268" s="15"/>
      <c r="F268" s="15" t="s">
        <v>83</v>
      </c>
      <c r="G268" s="15">
        <v>293</v>
      </c>
      <c r="H268" s="16">
        <v>5.04</v>
      </c>
      <c r="I268" s="43">
        <f t="shared" si="2"/>
        <v>1476.72</v>
      </c>
    </row>
    <row r="269" spans="1:9" ht="12.75" customHeight="1" x14ac:dyDescent="0.2">
      <c r="A269" s="623"/>
      <c r="B269" s="13"/>
      <c r="C269" s="13" t="s">
        <v>78</v>
      </c>
      <c r="D269" s="14"/>
      <c r="E269" s="15"/>
      <c r="F269" s="15" t="s">
        <v>83</v>
      </c>
      <c r="G269" s="15">
        <v>353</v>
      </c>
      <c r="H269" s="16">
        <v>5.04</v>
      </c>
      <c r="I269" s="43">
        <f t="shared" si="2"/>
        <v>1779.1200000000001</v>
      </c>
    </row>
    <row r="270" spans="1:9" ht="12.75" customHeight="1" x14ac:dyDescent="0.2">
      <c r="A270" s="623"/>
      <c r="B270" s="13"/>
      <c r="C270" s="13" t="s">
        <v>79</v>
      </c>
      <c r="D270" s="14"/>
      <c r="E270" s="15"/>
      <c r="F270" s="15" t="s">
        <v>83</v>
      </c>
      <c r="G270" s="15">
        <v>295</v>
      </c>
      <c r="H270" s="16">
        <v>5.04</v>
      </c>
      <c r="I270" s="43">
        <f>G270*H270</f>
        <v>1486.8</v>
      </c>
    </row>
    <row r="271" spans="1:9" ht="12.75" customHeight="1" x14ac:dyDescent="0.2">
      <c r="A271" s="623"/>
      <c r="B271" s="13"/>
      <c r="C271" s="13" t="s">
        <v>80</v>
      </c>
      <c r="D271" s="14"/>
      <c r="E271" s="15"/>
      <c r="F271" s="15" t="s">
        <v>83</v>
      </c>
      <c r="G271" s="15">
        <v>388</v>
      </c>
      <c r="H271" s="16">
        <v>5.04</v>
      </c>
      <c r="I271" s="43">
        <f>G271*H271</f>
        <v>1955.52</v>
      </c>
    </row>
    <row r="272" spans="1:9" ht="12.75" customHeight="1" x14ac:dyDescent="0.2">
      <c r="A272" s="623"/>
      <c r="B272" s="71"/>
      <c r="C272" s="412" t="s">
        <v>87</v>
      </c>
      <c r="D272" s="72"/>
      <c r="E272" s="73"/>
      <c r="F272" s="15" t="s">
        <v>83</v>
      </c>
      <c r="G272" s="73">
        <f>SUM(G260:G271)</f>
        <v>3656</v>
      </c>
      <c r="H272" s="74"/>
      <c r="I272" s="241">
        <f>SUM(I260:I271)</f>
        <v>18025.809999999998</v>
      </c>
    </row>
    <row r="273" spans="1:255" ht="24.6" customHeight="1" x14ac:dyDescent="0.2">
      <c r="A273" s="652" t="s">
        <v>2272</v>
      </c>
      <c r="B273" s="71"/>
      <c r="C273" s="13" t="s">
        <v>2273</v>
      </c>
      <c r="D273" s="72"/>
      <c r="E273" s="73"/>
      <c r="F273" s="15"/>
      <c r="G273" s="327"/>
      <c r="H273" s="74"/>
      <c r="I273" s="598">
        <v>341.1</v>
      </c>
    </row>
    <row r="274" spans="1:255" ht="30.6" customHeight="1" x14ac:dyDescent="0.2">
      <c r="A274" s="653"/>
      <c r="B274" s="71"/>
      <c r="C274" s="13" t="s">
        <v>2274</v>
      </c>
      <c r="D274" s="72"/>
      <c r="E274" s="73"/>
      <c r="F274" s="15"/>
      <c r="G274" s="327"/>
      <c r="H274" s="74"/>
      <c r="I274" s="598">
        <v>350.02</v>
      </c>
    </row>
    <row r="275" spans="1:255" ht="33.6" customHeight="1" x14ac:dyDescent="0.2">
      <c r="A275" s="654"/>
      <c r="B275" s="412"/>
      <c r="C275" s="244" t="s">
        <v>87</v>
      </c>
      <c r="D275" s="72"/>
      <c r="E275" s="73"/>
      <c r="F275" s="15"/>
      <c r="G275" s="327"/>
      <c r="H275" s="74"/>
      <c r="I275" s="241">
        <f>SUM(I273:I274)</f>
        <v>691.12</v>
      </c>
    </row>
    <row r="276" spans="1:255" ht="27.6" customHeight="1" x14ac:dyDescent="0.2">
      <c r="A276" s="652" t="s">
        <v>2271</v>
      </c>
      <c r="B276" s="71"/>
      <c r="C276" s="33" t="s">
        <v>2273</v>
      </c>
      <c r="D276" s="72"/>
      <c r="E276" s="73"/>
      <c r="F276" s="15"/>
      <c r="G276" s="327"/>
      <c r="H276" s="74"/>
      <c r="I276" s="598">
        <v>1931.92</v>
      </c>
    </row>
    <row r="277" spans="1:255" ht="26.45" customHeight="1" x14ac:dyDescent="0.2">
      <c r="A277" s="653"/>
      <c r="B277" s="71"/>
      <c r="C277" s="71" t="s">
        <v>2274</v>
      </c>
      <c r="D277" s="72"/>
      <c r="E277" s="73"/>
      <c r="F277" s="15"/>
      <c r="G277" s="327"/>
      <c r="H277" s="74"/>
      <c r="I277" s="598">
        <v>2098.5300000000002</v>
      </c>
    </row>
    <row r="278" spans="1:255" ht="28.15" customHeight="1" x14ac:dyDescent="0.2">
      <c r="A278" s="654"/>
      <c r="B278" s="71"/>
      <c r="C278" s="244" t="s">
        <v>87</v>
      </c>
      <c r="D278" s="72"/>
      <c r="E278" s="73"/>
      <c r="F278" s="15"/>
      <c r="G278" s="327"/>
      <c r="H278" s="74"/>
      <c r="I278" s="241">
        <f>SUM(I276:I277)</f>
        <v>4030.4500000000003</v>
      </c>
    </row>
    <row r="279" spans="1:255" ht="25.5" x14ac:dyDescent="0.2">
      <c r="A279" s="221" t="s">
        <v>2270</v>
      </c>
      <c r="B279" s="13"/>
      <c r="C279" s="244" t="s">
        <v>87</v>
      </c>
      <c r="D279" s="72"/>
      <c r="E279" s="73"/>
      <c r="F279" s="73"/>
      <c r="G279" s="73"/>
      <c r="H279" s="74"/>
      <c r="I279" s="241">
        <v>155997.53</v>
      </c>
    </row>
    <row r="280" spans="1:255" ht="12.75" customHeight="1" x14ac:dyDescent="0.2">
      <c r="A280" s="11" t="s">
        <v>84</v>
      </c>
      <c r="B280" s="13"/>
      <c r="C280" s="244" t="s">
        <v>87</v>
      </c>
      <c r="D280" s="72"/>
      <c r="E280" s="73"/>
      <c r="F280" s="73"/>
      <c r="G280" s="73"/>
      <c r="H280" s="74"/>
      <c r="I280" s="241">
        <v>11627.39</v>
      </c>
    </row>
    <row r="281" spans="1:255" ht="12.75" customHeight="1" x14ac:dyDescent="0.2">
      <c r="A281" s="11" t="s">
        <v>86</v>
      </c>
      <c r="B281" s="13"/>
      <c r="C281" s="244" t="s">
        <v>87</v>
      </c>
      <c r="D281" s="72"/>
      <c r="E281" s="73"/>
      <c r="F281" s="73"/>
      <c r="G281" s="73"/>
      <c r="H281" s="74"/>
      <c r="I281" s="241">
        <v>10615.06</v>
      </c>
    </row>
    <row r="282" spans="1:255" ht="12.75" customHeight="1" x14ac:dyDescent="0.2">
      <c r="A282" s="240" t="s">
        <v>88</v>
      </c>
      <c r="B282" s="13"/>
      <c r="C282" s="244" t="s">
        <v>87</v>
      </c>
      <c r="D282" s="72"/>
      <c r="E282" s="73"/>
      <c r="F282" s="73"/>
      <c r="G282" s="73"/>
      <c r="H282" s="74"/>
      <c r="I282" s="241">
        <v>7787.11</v>
      </c>
    </row>
    <row r="283" spans="1:255" ht="12.75" customHeight="1" thickBot="1" x14ac:dyDescent="0.25">
      <c r="A283" s="219"/>
      <c r="B283" s="109"/>
      <c r="C283" s="109"/>
      <c r="D283" s="108"/>
      <c r="E283" s="110"/>
      <c r="F283" s="109"/>
      <c r="G283" s="109"/>
      <c r="H283" s="108" t="s">
        <v>17</v>
      </c>
      <c r="I283" s="232">
        <f>I272+I275+I278+I279+I280+I281+I282</f>
        <v>208774.46999999997</v>
      </c>
    </row>
    <row r="284" spans="1:255" s="45" customFormat="1" ht="83.25" customHeight="1" thickBot="1" x14ac:dyDescent="0.25">
      <c r="A284" s="117" t="s">
        <v>95</v>
      </c>
      <c r="B284" s="114" t="s">
        <v>16</v>
      </c>
      <c r="C284" s="114" t="s">
        <v>5</v>
      </c>
      <c r="D284" s="114" t="s">
        <v>23</v>
      </c>
      <c r="E284" s="118" t="s">
        <v>18</v>
      </c>
      <c r="F284" s="114" t="s">
        <v>19</v>
      </c>
      <c r="G284" s="114" t="s">
        <v>10</v>
      </c>
      <c r="H284" s="114" t="s">
        <v>13</v>
      </c>
      <c r="I284" s="115" t="s">
        <v>12</v>
      </c>
      <c r="J284" s="56"/>
      <c r="K284" s="56"/>
      <c r="L284" s="56"/>
      <c r="M284" s="56"/>
      <c r="N284" s="56"/>
      <c r="O284" s="56"/>
      <c r="P284" s="56"/>
      <c r="Q284" s="56"/>
      <c r="R284" s="56"/>
      <c r="T284" s="56"/>
      <c r="U284" s="56"/>
      <c r="V284" s="56"/>
      <c r="W284" s="56"/>
      <c r="X284" s="56"/>
      <c r="Y284" s="56"/>
      <c r="Z284" s="56"/>
      <c r="AA284" s="56"/>
      <c r="AB284" s="56"/>
      <c r="AD284" s="56"/>
      <c r="AE284" s="56"/>
      <c r="AF284" s="56"/>
      <c r="AG284" s="56"/>
      <c r="AH284" s="56"/>
      <c r="AI284" s="56"/>
      <c r="AJ284" s="56"/>
      <c r="AK284" s="56"/>
      <c r="AL284" s="56"/>
      <c r="AN284" s="56"/>
      <c r="AO284" s="56"/>
      <c r="AP284" s="56"/>
      <c r="AQ284" s="56"/>
      <c r="AR284" s="56"/>
      <c r="AS284" s="56"/>
      <c r="AT284" s="56"/>
      <c r="AU284" s="56"/>
      <c r="AV284" s="56"/>
      <c r="AX284" s="56"/>
      <c r="AY284" s="56"/>
      <c r="AZ284" s="56"/>
      <c r="BA284" s="56"/>
      <c r="BB284" s="56"/>
      <c r="BC284" s="56"/>
      <c r="BD284" s="56"/>
      <c r="BE284" s="56"/>
      <c r="BF284" s="56"/>
      <c r="BH284" s="56"/>
      <c r="BI284" s="56"/>
      <c r="BJ284" s="56"/>
      <c r="BK284" s="56"/>
      <c r="BL284" s="56"/>
      <c r="BM284" s="56"/>
      <c r="BN284" s="56"/>
      <c r="BO284" s="56"/>
      <c r="BP284" s="56"/>
      <c r="BR284" s="56"/>
      <c r="BS284" s="56"/>
      <c r="BT284" s="56"/>
      <c r="BU284" s="56"/>
      <c r="BV284" s="56"/>
      <c r="BW284" s="56"/>
      <c r="BX284" s="56"/>
      <c r="BY284" s="56"/>
      <c r="BZ284" s="56"/>
      <c r="CB284" s="56"/>
      <c r="CC284" s="56"/>
      <c r="CD284" s="56"/>
      <c r="CE284" s="56"/>
      <c r="CF284" s="56"/>
      <c r="CG284" s="56"/>
      <c r="CH284" s="56"/>
      <c r="CI284" s="56"/>
      <c r="CJ284" s="56"/>
      <c r="CL284" s="56"/>
      <c r="CM284" s="56"/>
      <c r="CN284" s="56"/>
      <c r="CO284" s="56"/>
      <c r="CP284" s="56"/>
      <c r="CQ284" s="56"/>
      <c r="CR284" s="56"/>
      <c r="CS284" s="56"/>
      <c r="CT284" s="56"/>
      <c r="CV284" s="56"/>
      <c r="CW284" s="56"/>
      <c r="CX284" s="56"/>
      <c r="CY284" s="56"/>
      <c r="CZ284" s="56"/>
      <c r="DA284" s="56"/>
      <c r="DB284" s="56"/>
      <c r="DC284" s="56"/>
      <c r="DD284" s="56"/>
      <c r="DF284" s="56"/>
      <c r="DG284" s="56"/>
      <c r="DH284" s="56"/>
      <c r="DI284" s="56"/>
      <c r="DJ284" s="56"/>
      <c r="DK284" s="56"/>
      <c r="DL284" s="56"/>
      <c r="DM284" s="56"/>
      <c r="DN284" s="56"/>
      <c r="DP284" s="56"/>
      <c r="DQ284" s="56"/>
      <c r="DR284" s="56"/>
      <c r="DS284" s="56"/>
      <c r="DT284" s="56"/>
      <c r="DU284" s="56"/>
      <c r="DV284" s="56"/>
      <c r="DW284" s="56"/>
      <c r="DX284" s="56"/>
      <c r="DZ284" s="56"/>
      <c r="EA284" s="56"/>
      <c r="EB284" s="56"/>
      <c r="EC284" s="56"/>
      <c r="ED284" s="56"/>
      <c r="EE284" s="56"/>
      <c r="EF284" s="56"/>
      <c r="EG284" s="56"/>
      <c r="EH284" s="56"/>
      <c r="EJ284" s="56"/>
      <c r="EK284" s="56"/>
      <c r="EL284" s="56"/>
      <c r="EM284" s="56"/>
      <c r="EN284" s="56"/>
      <c r="EO284" s="56"/>
      <c r="EP284" s="56"/>
      <c r="EQ284" s="56"/>
      <c r="ER284" s="56"/>
      <c r="ET284" s="56"/>
      <c r="EU284" s="56"/>
      <c r="EV284" s="56"/>
      <c r="EW284" s="56"/>
      <c r="EX284" s="56"/>
      <c r="EY284" s="56"/>
      <c r="EZ284" s="56"/>
      <c r="FA284" s="56"/>
      <c r="FB284" s="56"/>
      <c r="FD284" s="56"/>
      <c r="FE284" s="56"/>
      <c r="FF284" s="56"/>
      <c r="FG284" s="56"/>
      <c r="FH284" s="56"/>
      <c r="FI284" s="56"/>
      <c r="FJ284" s="56"/>
      <c r="FK284" s="56"/>
      <c r="FL284" s="56"/>
      <c r="FN284" s="56"/>
      <c r="FO284" s="56"/>
      <c r="FP284" s="56"/>
      <c r="FQ284" s="56"/>
      <c r="FR284" s="56"/>
      <c r="FS284" s="56"/>
      <c r="FT284" s="56"/>
      <c r="FU284" s="56"/>
      <c r="FV284" s="56"/>
      <c r="FX284" s="56"/>
      <c r="FY284" s="56"/>
      <c r="FZ284" s="56"/>
      <c r="GA284" s="56"/>
      <c r="GB284" s="56"/>
      <c r="GC284" s="56"/>
      <c r="GD284" s="56"/>
      <c r="GE284" s="56"/>
      <c r="GF284" s="56"/>
      <c r="GH284" s="56"/>
      <c r="GI284" s="56"/>
      <c r="GJ284" s="56"/>
      <c r="GK284" s="56"/>
      <c r="GL284" s="56"/>
      <c r="GM284" s="56"/>
      <c r="GN284" s="56"/>
      <c r="GO284" s="56"/>
      <c r="GP284" s="56"/>
      <c r="GR284" s="56"/>
      <c r="GS284" s="56"/>
      <c r="GT284" s="56"/>
      <c r="GU284" s="56"/>
      <c r="GV284" s="56"/>
      <c r="GW284" s="56"/>
      <c r="GX284" s="56"/>
      <c r="GY284" s="56"/>
      <c r="GZ284" s="56"/>
      <c r="HB284" s="56"/>
      <c r="HC284" s="56"/>
      <c r="HD284" s="56"/>
      <c r="HE284" s="56"/>
      <c r="HF284" s="56"/>
      <c r="HG284" s="56"/>
      <c r="HH284" s="56"/>
      <c r="HI284" s="56"/>
      <c r="HJ284" s="56"/>
      <c r="HL284" s="56"/>
      <c r="HM284" s="56"/>
      <c r="HN284" s="56"/>
      <c r="HO284" s="56"/>
      <c r="HP284" s="56"/>
      <c r="HQ284" s="56"/>
      <c r="HR284" s="56"/>
      <c r="HS284" s="56"/>
      <c r="HT284" s="56"/>
      <c r="HV284" s="56"/>
      <c r="HW284" s="56"/>
      <c r="HX284" s="56"/>
      <c r="HY284" s="56"/>
      <c r="HZ284" s="56"/>
      <c r="IA284" s="56"/>
      <c r="IB284" s="56"/>
      <c r="IC284" s="56"/>
      <c r="ID284" s="56"/>
      <c r="IF284" s="56"/>
      <c r="IG284" s="56"/>
      <c r="IH284" s="56"/>
      <c r="II284" s="56"/>
      <c r="IJ284" s="56"/>
      <c r="IK284" s="56"/>
      <c r="IL284" s="56"/>
      <c r="IM284" s="56"/>
      <c r="IN284" s="56"/>
      <c r="IP284" s="56"/>
      <c r="IQ284" s="56"/>
      <c r="IR284" s="56"/>
      <c r="IS284" s="56"/>
      <c r="IT284" s="56"/>
      <c r="IU284" s="56"/>
    </row>
    <row r="285" spans="1:255" ht="12.75" customHeight="1" thickBot="1" x14ac:dyDescent="0.25">
      <c r="A285" s="227"/>
      <c r="B285" s="104">
        <v>3792.1310100000001</v>
      </c>
      <c r="C285" s="58" t="s">
        <v>66</v>
      </c>
      <c r="D285" s="64"/>
      <c r="E285" s="59"/>
      <c r="F285" s="59"/>
      <c r="G285" s="59"/>
      <c r="H285" s="60"/>
      <c r="I285" s="61"/>
      <c r="J285" s="56"/>
      <c r="K285" s="56"/>
      <c r="L285" s="56"/>
      <c r="M285" s="56"/>
      <c r="N285" s="56"/>
      <c r="O285" s="56"/>
      <c r="P285" s="56"/>
      <c r="Q285" s="56"/>
      <c r="R285" s="56"/>
      <c r="T285" s="56"/>
      <c r="U285" s="56"/>
      <c r="V285" s="56"/>
      <c r="W285" s="56"/>
      <c r="X285" s="56"/>
      <c r="Y285" s="56"/>
      <c r="Z285" s="56"/>
      <c r="AA285" s="56"/>
      <c r="AB285" s="56"/>
      <c r="AD285" s="56"/>
      <c r="AE285" s="56"/>
      <c r="AF285" s="56"/>
      <c r="AG285" s="56"/>
      <c r="AH285" s="56"/>
      <c r="AI285" s="56"/>
      <c r="AJ285" s="56"/>
      <c r="AK285" s="56"/>
      <c r="AL285" s="56"/>
      <c r="AN285" s="56"/>
      <c r="AO285" s="56"/>
      <c r="AP285" s="56"/>
      <c r="AQ285" s="56"/>
      <c r="AR285" s="56"/>
      <c r="AS285" s="56"/>
      <c r="AT285" s="56"/>
      <c r="AU285" s="56"/>
      <c r="AV285" s="56"/>
      <c r="AX285" s="56"/>
      <c r="AY285" s="56"/>
      <c r="AZ285" s="56"/>
      <c r="BA285" s="56"/>
      <c r="BB285" s="56"/>
      <c r="BC285" s="56"/>
      <c r="BD285" s="56"/>
      <c r="BE285" s="56"/>
      <c r="BF285" s="56"/>
      <c r="BH285" s="56"/>
      <c r="BI285" s="56"/>
      <c r="BJ285" s="56"/>
      <c r="BK285" s="56"/>
      <c r="BL285" s="56"/>
      <c r="BM285" s="56"/>
      <c r="BN285" s="56"/>
      <c r="BO285" s="56"/>
      <c r="BP285" s="56"/>
      <c r="BR285" s="56"/>
      <c r="BS285" s="56"/>
      <c r="BT285" s="56"/>
      <c r="BU285" s="56"/>
      <c r="BV285" s="56"/>
      <c r="BW285" s="56"/>
      <c r="BX285" s="56"/>
      <c r="BY285" s="56"/>
      <c r="BZ285" s="56"/>
      <c r="CB285" s="56"/>
      <c r="CC285" s="56"/>
      <c r="CD285" s="56"/>
      <c r="CE285" s="56"/>
      <c r="CF285" s="56"/>
      <c r="CG285" s="56"/>
      <c r="CH285" s="56"/>
      <c r="CI285" s="56"/>
      <c r="CJ285" s="56"/>
      <c r="CL285" s="56"/>
      <c r="CM285" s="56"/>
      <c r="CN285" s="56"/>
      <c r="CO285" s="56"/>
      <c r="CP285" s="56"/>
      <c r="CQ285" s="56"/>
      <c r="CR285" s="56"/>
      <c r="CS285" s="56"/>
      <c r="CT285" s="56"/>
      <c r="CV285" s="56"/>
      <c r="CW285" s="56"/>
      <c r="CX285" s="56"/>
      <c r="CY285" s="56"/>
      <c r="CZ285" s="56"/>
      <c r="DA285" s="56"/>
      <c r="DB285" s="56"/>
      <c r="DC285" s="56"/>
      <c r="DD285" s="56"/>
      <c r="DF285" s="56"/>
      <c r="DG285" s="56"/>
      <c r="DH285" s="56"/>
      <c r="DI285" s="56"/>
      <c r="DJ285" s="56"/>
      <c r="DK285" s="56"/>
      <c r="DL285" s="56"/>
      <c r="DM285" s="56"/>
      <c r="DN285" s="56"/>
      <c r="DP285" s="56"/>
      <c r="DQ285" s="56"/>
      <c r="DR285" s="56"/>
      <c r="DS285" s="56"/>
      <c r="DT285" s="56"/>
      <c r="DU285" s="56"/>
      <c r="DV285" s="56"/>
      <c r="DW285" s="56"/>
      <c r="DX285" s="56"/>
      <c r="DZ285" s="56"/>
      <c r="EA285" s="56"/>
      <c r="EB285" s="56"/>
      <c r="EC285" s="56"/>
      <c r="ED285" s="56"/>
      <c r="EE285" s="56"/>
      <c r="EF285" s="56"/>
      <c r="EG285" s="56"/>
      <c r="EH285" s="56"/>
      <c r="EJ285" s="56"/>
      <c r="EK285" s="56"/>
      <c r="EL285" s="56"/>
      <c r="EM285" s="56"/>
      <c r="EN285" s="56"/>
      <c r="EO285" s="56"/>
      <c r="EP285" s="56"/>
      <c r="EQ285" s="56"/>
      <c r="ER285" s="56"/>
      <c r="ET285" s="56"/>
      <c r="EU285" s="56"/>
      <c r="EV285" s="56"/>
      <c r="EW285" s="56"/>
      <c r="EX285" s="56"/>
      <c r="EY285" s="56"/>
      <c r="EZ285" s="56"/>
      <c r="FA285" s="56"/>
      <c r="FB285" s="56"/>
      <c r="FD285" s="56"/>
      <c r="FE285" s="56"/>
      <c r="FF285" s="56"/>
      <c r="FG285" s="56"/>
      <c r="FH285" s="56"/>
      <c r="FI285" s="56"/>
      <c r="FJ285" s="56"/>
      <c r="FK285" s="56"/>
      <c r="FL285" s="56"/>
      <c r="FN285" s="56"/>
      <c r="FO285" s="56"/>
      <c r="FP285" s="56"/>
      <c r="FQ285" s="56"/>
      <c r="FR285" s="56"/>
      <c r="FS285" s="56"/>
      <c r="FT285" s="56"/>
      <c r="FU285" s="56"/>
      <c r="FV285" s="56"/>
      <c r="FX285" s="56"/>
      <c r="FY285" s="56"/>
      <c r="FZ285" s="56"/>
      <c r="GA285" s="56"/>
      <c r="GB285" s="56"/>
      <c r="GC285" s="56"/>
      <c r="GD285" s="56"/>
      <c r="GE285" s="56"/>
      <c r="GF285" s="56"/>
      <c r="GH285" s="56"/>
      <c r="GI285" s="56"/>
      <c r="GJ285" s="56"/>
      <c r="GK285" s="56"/>
      <c r="GL285" s="56"/>
      <c r="GM285" s="56"/>
      <c r="GN285" s="56"/>
      <c r="GO285" s="56"/>
      <c r="GP285" s="56"/>
      <c r="GR285" s="56"/>
      <c r="GS285" s="56"/>
      <c r="GT285" s="56"/>
      <c r="GU285" s="56"/>
      <c r="GV285" s="56"/>
      <c r="GW285" s="56"/>
      <c r="GX285" s="56"/>
      <c r="GY285" s="56"/>
      <c r="GZ285" s="56"/>
      <c r="HB285" s="56"/>
      <c r="HC285" s="56"/>
      <c r="HD285" s="56"/>
      <c r="HE285" s="56"/>
      <c r="HF285" s="56"/>
      <c r="HG285" s="56"/>
      <c r="HH285" s="56"/>
      <c r="HI285" s="56"/>
      <c r="HJ285" s="56"/>
      <c r="HL285" s="56"/>
      <c r="HM285" s="56"/>
      <c r="HN285" s="56"/>
      <c r="HO285" s="56"/>
      <c r="HP285" s="56"/>
      <c r="HQ285" s="56"/>
      <c r="HR285" s="56"/>
      <c r="HS285" s="56"/>
      <c r="HT285" s="56"/>
      <c r="HV285" s="56"/>
      <c r="HW285" s="56"/>
      <c r="HX285" s="56"/>
      <c r="HY285" s="56"/>
      <c r="HZ285" s="56"/>
      <c r="IA285" s="56"/>
      <c r="IB285" s="56"/>
      <c r="IC285" s="56"/>
      <c r="ID285" s="56"/>
      <c r="IF285" s="56"/>
      <c r="IG285" s="56"/>
      <c r="IH285" s="56"/>
      <c r="II285" s="56"/>
      <c r="IJ285" s="56"/>
      <c r="IK285" s="56"/>
      <c r="IL285" s="56"/>
      <c r="IM285" s="56"/>
      <c r="IN285" s="56"/>
      <c r="IP285" s="56"/>
      <c r="IQ285" s="56"/>
      <c r="IR285" s="56"/>
      <c r="IS285" s="56"/>
      <c r="IT285" s="56"/>
      <c r="IU285" s="56"/>
    </row>
    <row r="286" spans="1:255" ht="12.75" customHeight="1" thickBot="1" x14ac:dyDescent="0.25">
      <c r="A286" s="227"/>
      <c r="B286" s="105">
        <v>4605.37</v>
      </c>
      <c r="C286" s="92" t="s">
        <v>67</v>
      </c>
      <c r="D286" s="93"/>
      <c r="E286" s="94"/>
      <c r="F286" s="94"/>
      <c r="G286" s="94"/>
      <c r="H286" s="95"/>
      <c r="I286" s="96"/>
      <c r="J286" s="56"/>
      <c r="K286" s="56"/>
      <c r="L286" s="56"/>
      <c r="M286" s="56"/>
      <c r="N286" s="56"/>
      <c r="O286" s="56"/>
      <c r="P286" s="56"/>
      <c r="Q286" s="56"/>
      <c r="R286" s="56"/>
      <c r="T286" s="56"/>
      <c r="U286" s="56"/>
      <c r="V286" s="56"/>
      <c r="W286" s="56"/>
      <c r="X286" s="56"/>
      <c r="Y286" s="56"/>
      <c r="Z286" s="56"/>
      <c r="AA286" s="56"/>
      <c r="AB286" s="56"/>
      <c r="AD286" s="56"/>
      <c r="AE286" s="56"/>
      <c r="AF286" s="56"/>
      <c r="AG286" s="56"/>
      <c r="AH286" s="56"/>
      <c r="AI286" s="56"/>
      <c r="AJ286" s="56"/>
      <c r="AK286" s="56"/>
      <c r="AL286" s="56"/>
      <c r="AN286" s="56"/>
      <c r="AO286" s="56"/>
      <c r="AP286" s="56"/>
      <c r="AQ286" s="56"/>
      <c r="AR286" s="56"/>
      <c r="AS286" s="56"/>
      <c r="AT286" s="56"/>
      <c r="AU286" s="56"/>
      <c r="AV286" s="56"/>
      <c r="AX286" s="56"/>
      <c r="AY286" s="56"/>
      <c r="AZ286" s="56"/>
      <c r="BA286" s="56"/>
      <c r="BB286" s="56"/>
      <c r="BC286" s="56"/>
      <c r="BD286" s="56"/>
      <c r="BE286" s="56"/>
      <c r="BF286" s="56"/>
      <c r="BH286" s="56"/>
      <c r="BI286" s="56"/>
      <c r="BJ286" s="56"/>
      <c r="BK286" s="56"/>
      <c r="BL286" s="56"/>
      <c r="BM286" s="56"/>
      <c r="BN286" s="56"/>
      <c r="BO286" s="56"/>
      <c r="BP286" s="56"/>
      <c r="BR286" s="56"/>
      <c r="BS286" s="56"/>
      <c r="BT286" s="56"/>
      <c r="BU286" s="56"/>
      <c r="BV286" s="56"/>
      <c r="BW286" s="56"/>
      <c r="BX286" s="56"/>
      <c r="BY286" s="56"/>
      <c r="BZ286" s="56"/>
      <c r="CB286" s="56"/>
      <c r="CC286" s="56"/>
      <c r="CD286" s="56"/>
      <c r="CE286" s="56"/>
      <c r="CF286" s="56"/>
      <c r="CG286" s="56"/>
      <c r="CH286" s="56"/>
      <c r="CI286" s="56"/>
      <c r="CJ286" s="56"/>
      <c r="CL286" s="56"/>
      <c r="CM286" s="56"/>
      <c r="CN286" s="56"/>
      <c r="CO286" s="56"/>
      <c r="CP286" s="56"/>
      <c r="CQ286" s="56"/>
      <c r="CR286" s="56"/>
      <c r="CS286" s="56"/>
      <c r="CT286" s="56"/>
      <c r="CV286" s="56"/>
      <c r="CW286" s="56"/>
      <c r="CX286" s="56"/>
      <c r="CY286" s="56"/>
      <c r="CZ286" s="56"/>
      <c r="DA286" s="56"/>
      <c r="DB286" s="56"/>
      <c r="DC286" s="56"/>
      <c r="DD286" s="56"/>
      <c r="DF286" s="56"/>
      <c r="DG286" s="56"/>
      <c r="DH286" s="56"/>
      <c r="DI286" s="56"/>
      <c r="DJ286" s="56"/>
      <c r="DK286" s="56"/>
      <c r="DL286" s="56"/>
      <c r="DM286" s="56"/>
      <c r="DN286" s="56"/>
      <c r="DP286" s="56"/>
      <c r="DQ286" s="56"/>
      <c r="DR286" s="56"/>
      <c r="DS286" s="56"/>
      <c r="DT286" s="56"/>
      <c r="DU286" s="56"/>
      <c r="DV286" s="56"/>
      <c r="DW286" s="56"/>
      <c r="DX286" s="56"/>
      <c r="DZ286" s="56"/>
      <c r="EA286" s="56"/>
      <c r="EB286" s="56"/>
      <c r="EC286" s="56"/>
      <c r="ED286" s="56"/>
      <c r="EE286" s="56"/>
      <c r="EF286" s="56"/>
      <c r="EG286" s="56"/>
      <c r="EH286" s="56"/>
      <c r="EJ286" s="56"/>
      <c r="EK286" s="56"/>
      <c r="EL286" s="56"/>
      <c r="EM286" s="56"/>
      <c r="EN286" s="56"/>
      <c r="EO286" s="56"/>
      <c r="EP286" s="56"/>
      <c r="EQ286" s="56"/>
      <c r="ER286" s="56"/>
      <c r="ET286" s="56"/>
      <c r="EU286" s="56"/>
      <c r="EV286" s="56"/>
      <c r="EW286" s="56"/>
      <c r="EX286" s="56"/>
      <c r="EY286" s="56"/>
      <c r="EZ286" s="56"/>
      <c r="FA286" s="56"/>
      <c r="FB286" s="56"/>
      <c r="FD286" s="56"/>
      <c r="FE286" s="56"/>
      <c r="FF286" s="56"/>
      <c r="FG286" s="56"/>
      <c r="FH286" s="56"/>
      <c r="FI286" s="56"/>
      <c r="FJ286" s="56"/>
      <c r="FK286" s="56"/>
      <c r="FL286" s="56"/>
      <c r="FN286" s="56"/>
      <c r="FO286" s="56"/>
      <c r="FP286" s="56"/>
      <c r="FQ286" s="56"/>
      <c r="FR286" s="56"/>
      <c r="FS286" s="56"/>
      <c r="FT286" s="56"/>
      <c r="FU286" s="56"/>
      <c r="FV286" s="56"/>
      <c r="FX286" s="56"/>
      <c r="FY286" s="56"/>
      <c r="FZ286" s="56"/>
      <c r="GA286" s="56"/>
      <c r="GB286" s="56"/>
      <c r="GC286" s="56"/>
      <c r="GD286" s="56"/>
      <c r="GE286" s="56"/>
      <c r="GF286" s="56"/>
      <c r="GH286" s="56"/>
      <c r="GI286" s="56"/>
      <c r="GJ286" s="56"/>
      <c r="GK286" s="56"/>
      <c r="GL286" s="56"/>
      <c r="GM286" s="56"/>
      <c r="GN286" s="56"/>
      <c r="GO286" s="56"/>
      <c r="GP286" s="56"/>
      <c r="GR286" s="56"/>
      <c r="GS286" s="56"/>
      <c r="GT286" s="56"/>
      <c r="GU286" s="56"/>
      <c r="GV286" s="56"/>
      <c r="GW286" s="56"/>
      <c r="GX286" s="56"/>
      <c r="GY286" s="56"/>
      <c r="GZ286" s="56"/>
      <c r="HB286" s="56"/>
      <c r="HC286" s="56"/>
      <c r="HD286" s="56"/>
      <c r="HE286" s="56"/>
      <c r="HF286" s="56"/>
      <c r="HG286" s="56"/>
      <c r="HH286" s="56"/>
      <c r="HI286" s="56"/>
      <c r="HJ286" s="56"/>
      <c r="HL286" s="56"/>
      <c r="HM286" s="56"/>
      <c r="HN286" s="56"/>
      <c r="HO286" s="56"/>
      <c r="HP286" s="56"/>
      <c r="HQ286" s="56"/>
      <c r="HR286" s="56"/>
      <c r="HS286" s="56"/>
      <c r="HT286" s="56"/>
      <c r="HV286" s="56"/>
      <c r="HW286" s="56"/>
      <c r="HX286" s="56"/>
      <c r="HY286" s="56"/>
      <c r="HZ286" s="56"/>
      <c r="IA286" s="56"/>
      <c r="IB286" s="56"/>
      <c r="IC286" s="56"/>
      <c r="ID286" s="56"/>
      <c r="IF286" s="56"/>
      <c r="IG286" s="56"/>
      <c r="IH286" s="56"/>
      <c r="II286" s="56"/>
      <c r="IJ286" s="56"/>
      <c r="IK286" s="56"/>
      <c r="IL286" s="56"/>
      <c r="IM286" s="56"/>
      <c r="IN286" s="56"/>
      <c r="IP286" s="56"/>
      <c r="IQ286" s="56"/>
      <c r="IR286" s="56"/>
      <c r="IS286" s="56"/>
      <c r="IT286" s="56"/>
      <c r="IU286" s="56"/>
    </row>
    <row r="287" spans="1:255" ht="12.75" customHeight="1" thickBot="1" x14ac:dyDescent="0.25">
      <c r="A287" s="227"/>
      <c r="B287" s="106">
        <v>3835.5</v>
      </c>
      <c r="C287" s="85" t="s">
        <v>70</v>
      </c>
      <c r="D287" s="86"/>
      <c r="E287" s="47"/>
      <c r="F287" s="47"/>
      <c r="G287" s="47"/>
      <c r="H287" s="48"/>
      <c r="I287" s="49"/>
      <c r="J287" s="56"/>
      <c r="K287" s="56"/>
      <c r="L287" s="56"/>
      <c r="M287" s="56"/>
      <c r="N287" s="56"/>
      <c r="O287" s="56"/>
      <c r="P287" s="56"/>
      <c r="Q287" s="56"/>
      <c r="R287" s="56"/>
      <c r="T287" s="56"/>
      <c r="U287" s="56"/>
      <c r="V287" s="56"/>
      <c r="W287" s="56"/>
      <c r="X287" s="56"/>
      <c r="Y287" s="56"/>
      <c r="Z287" s="56"/>
      <c r="AA287" s="56"/>
      <c r="AB287" s="56"/>
      <c r="AD287" s="56"/>
      <c r="AE287" s="56"/>
      <c r="AF287" s="56"/>
      <c r="AG287" s="56"/>
      <c r="AH287" s="56"/>
      <c r="AI287" s="56"/>
      <c r="AJ287" s="56"/>
      <c r="AK287" s="56"/>
      <c r="AL287" s="56"/>
      <c r="AN287" s="56"/>
      <c r="AO287" s="56"/>
      <c r="AP287" s="56"/>
      <c r="AQ287" s="56"/>
      <c r="AR287" s="56"/>
      <c r="AS287" s="56"/>
      <c r="AT287" s="56"/>
      <c r="AU287" s="56"/>
      <c r="AV287" s="56"/>
      <c r="AX287" s="56"/>
      <c r="AY287" s="56"/>
      <c r="AZ287" s="56"/>
      <c r="BA287" s="56"/>
      <c r="BB287" s="56"/>
      <c r="BC287" s="56"/>
      <c r="BD287" s="56"/>
      <c r="BE287" s="56"/>
      <c r="BF287" s="56"/>
      <c r="BH287" s="56"/>
      <c r="BI287" s="56"/>
      <c r="BJ287" s="56"/>
      <c r="BK287" s="56"/>
      <c r="BL287" s="56"/>
      <c r="BM287" s="56"/>
      <c r="BN287" s="56"/>
      <c r="BO287" s="56"/>
      <c r="BP287" s="56"/>
      <c r="BR287" s="56"/>
      <c r="BS287" s="56"/>
      <c r="BT287" s="56"/>
      <c r="BU287" s="56"/>
      <c r="BV287" s="56"/>
      <c r="BW287" s="56"/>
      <c r="BX287" s="56"/>
      <c r="BY287" s="56"/>
      <c r="BZ287" s="56"/>
      <c r="CB287" s="56"/>
      <c r="CC287" s="56"/>
      <c r="CD287" s="56"/>
      <c r="CE287" s="56"/>
      <c r="CF287" s="56"/>
      <c r="CG287" s="56"/>
      <c r="CH287" s="56"/>
      <c r="CI287" s="56"/>
      <c r="CJ287" s="56"/>
      <c r="CL287" s="56"/>
      <c r="CM287" s="56"/>
      <c r="CN287" s="56"/>
      <c r="CO287" s="56"/>
      <c r="CP287" s="56"/>
      <c r="CQ287" s="56"/>
      <c r="CR287" s="56"/>
      <c r="CS287" s="56"/>
      <c r="CT287" s="56"/>
      <c r="CV287" s="56"/>
      <c r="CW287" s="56"/>
      <c r="CX287" s="56"/>
      <c r="CY287" s="56"/>
      <c r="CZ287" s="56"/>
      <c r="DA287" s="56"/>
      <c r="DB287" s="56"/>
      <c r="DC287" s="56"/>
      <c r="DD287" s="56"/>
      <c r="DF287" s="56"/>
      <c r="DG287" s="56"/>
      <c r="DH287" s="56"/>
      <c r="DI287" s="56"/>
      <c r="DJ287" s="56"/>
      <c r="DK287" s="56"/>
      <c r="DL287" s="56"/>
      <c r="DM287" s="56"/>
      <c r="DN287" s="56"/>
      <c r="DP287" s="56"/>
      <c r="DQ287" s="56"/>
      <c r="DR287" s="56"/>
      <c r="DS287" s="56"/>
      <c r="DT287" s="56"/>
      <c r="DU287" s="56"/>
      <c r="DV287" s="56"/>
      <c r="DW287" s="56"/>
      <c r="DX287" s="56"/>
      <c r="DZ287" s="56"/>
      <c r="EA287" s="56"/>
      <c r="EB287" s="56"/>
      <c r="EC287" s="56"/>
      <c r="ED287" s="56"/>
      <c r="EE287" s="56"/>
      <c r="EF287" s="56"/>
      <c r="EG287" s="56"/>
      <c r="EH287" s="56"/>
      <c r="EJ287" s="56"/>
      <c r="EK287" s="56"/>
      <c r="EL287" s="56"/>
      <c r="EM287" s="56"/>
      <c r="EN287" s="56"/>
      <c r="EO287" s="56"/>
      <c r="EP287" s="56"/>
      <c r="EQ287" s="56"/>
      <c r="ER287" s="56"/>
      <c r="ET287" s="56"/>
      <c r="EU287" s="56"/>
      <c r="EV287" s="56"/>
      <c r="EW287" s="56"/>
      <c r="EX287" s="56"/>
      <c r="EY287" s="56"/>
      <c r="EZ287" s="56"/>
      <c r="FA287" s="56"/>
      <c r="FB287" s="56"/>
      <c r="FD287" s="56"/>
      <c r="FE287" s="56"/>
      <c r="FF287" s="56"/>
      <c r="FG287" s="56"/>
      <c r="FH287" s="56"/>
      <c r="FI287" s="56"/>
      <c r="FJ287" s="56"/>
      <c r="FK287" s="56"/>
      <c r="FL287" s="56"/>
      <c r="FN287" s="56"/>
      <c r="FO287" s="56"/>
      <c r="FP287" s="56"/>
      <c r="FQ287" s="56"/>
      <c r="FR287" s="56"/>
      <c r="FS287" s="56"/>
      <c r="FT287" s="56"/>
      <c r="FU287" s="56"/>
      <c r="FV287" s="56"/>
      <c r="FX287" s="56"/>
      <c r="FY287" s="56"/>
      <c r="FZ287" s="56"/>
      <c r="GA287" s="56"/>
      <c r="GB287" s="56"/>
      <c r="GC287" s="56"/>
      <c r="GD287" s="56"/>
      <c r="GE287" s="56"/>
      <c r="GF287" s="56"/>
      <c r="GH287" s="56"/>
      <c r="GI287" s="56"/>
      <c r="GJ287" s="56"/>
      <c r="GK287" s="56"/>
      <c r="GL287" s="56"/>
      <c r="GM287" s="56"/>
      <c r="GN287" s="56"/>
      <c r="GO287" s="56"/>
      <c r="GP287" s="56"/>
      <c r="GR287" s="56"/>
      <c r="GS287" s="56"/>
      <c r="GT287" s="56"/>
      <c r="GU287" s="56"/>
      <c r="GV287" s="56"/>
      <c r="GW287" s="56"/>
      <c r="GX287" s="56"/>
      <c r="GY287" s="56"/>
      <c r="GZ287" s="56"/>
      <c r="HB287" s="56"/>
      <c r="HC287" s="56"/>
      <c r="HD287" s="56"/>
      <c r="HE287" s="56"/>
      <c r="HF287" s="56"/>
      <c r="HG287" s="56"/>
      <c r="HH287" s="56"/>
      <c r="HI287" s="56"/>
      <c r="HJ287" s="56"/>
      <c r="HL287" s="56"/>
      <c r="HM287" s="56"/>
      <c r="HN287" s="56"/>
      <c r="HO287" s="56"/>
      <c r="HP287" s="56"/>
      <c r="HQ287" s="56"/>
      <c r="HR287" s="56"/>
      <c r="HS287" s="56"/>
      <c r="HT287" s="56"/>
      <c r="HV287" s="56"/>
      <c r="HW287" s="56"/>
      <c r="HX287" s="56"/>
      <c r="HY287" s="56"/>
      <c r="HZ287" s="56"/>
      <c r="IA287" s="56"/>
      <c r="IB287" s="56"/>
      <c r="IC287" s="56"/>
      <c r="ID287" s="56"/>
      <c r="IF287" s="56"/>
      <c r="IG287" s="56"/>
      <c r="IH287" s="56"/>
      <c r="II287" s="56"/>
      <c r="IJ287" s="56"/>
      <c r="IK287" s="56"/>
      <c r="IL287" s="56"/>
      <c r="IM287" s="56"/>
      <c r="IN287" s="56"/>
      <c r="IP287" s="56"/>
      <c r="IQ287" s="56"/>
      <c r="IR287" s="56"/>
      <c r="IS287" s="56"/>
      <c r="IT287" s="56"/>
      <c r="IU287" s="56"/>
    </row>
    <row r="288" spans="1:255" ht="12.75" customHeight="1" thickBot="1" x14ac:dyDescent="0.25">
      <c r="A288" s="227"/>
      <c r="B288" s="106">
        <v>4088.49</v>
      </c>
      <c r="C288" s="85" t="s">
        <v>72</v>
      </c>
      <c r="D288" s="86"/>
      <c r="E288" s="47"/>
      <c r="F288" s="47"/>
      <c r="G288" s="47"/>
      <c r="H288" s="48"/>
      <c r="I288" s="49"/>
      <c r="J288" s="56"/>
      <c r="K288" s="56"/>
      <c r="L288" s="56"/>
      <c r="M288" s="56"/>
      <c r="N288" s="56"/>
      <c r="O288" s="56"/>
      <c r="P288" s="56"/>
      <c r="Q288" s="56"/>
      <c r="R288" s="56"/>
      <c r="T288" s="56"/>
      <c r="U288" s="56"/>
      <c r="V288" s="56"/>
      <c r="W288" s="56"/>
      <c r="X288" s="56"/>
      <c r="Y288" s="56"/>
      <c r="Z288" s="56"/>
      <c r="AA288" s="56"/>
      <c r="AB288" s="56"/>
      <c r="AD288" s="56"/>
      <c r="AE288" s="56"/>
      <c r="AF288" s="56"/>
      <c r="AG288" s="56"/>
      <c r="AH288" s="56"/>
      <c r="AI288" s="56"/>
      <c r="AJ288" s="56"/>
      <c r="AK288" s="56"/>
      <c r="AL288" s="56"/>
      <c r="AN288" s="56"/>
      <c r="AO288" s="56"/>
      <c r="AP288" s="56"/>
      <c r="AQ288" s="56"/>
      <c r="AR288" s="56"/>
      <c r="AS288" s="56"/>
      <c r="AT288" s="56"/>
      <c r="AU288" s="56"/>
      <c r="AV288" s="56"/>
      <c r="AX288" s="56"/>
      <c r="AY288" s="56"/>
      <c r="AZ288" s="56"/>
      <c r="BA288" s="56"/>
      <c r="BB288" s="56"/>
      <c r="BC288" s="56"/>
      <c r="BD288" s="56"/>
      <c r="BE288" s="56"/>
      <c r="BF288" s="56"/>
      <c r="BH288" s="56"/>
      <c r="BI288" s="56"/>
      <c r="BJ288" s="56"/>
      <c r="BK288" s="56"/>
      <c r="BL288" s="56"/>
      <c r="BM288" s="56"/>
      <c r="BN288" s="56"/>
      <c r="BO288" s="56"/>
      <c r="BP288" s="56"/>
      <c r="BR288" s="56"/>
      <c r="BS288" s="56"/>
      <c r="BT288" s="56"/>
      <c r="BU288" s="56"/>
      <c r="BV288" s="56"/>
      <c r="BW288" s="56"/>
      <c r="BX288" s="56"/>
      <c r="BY288" s="56"/>
      <c r="BZ288" s="56"/>
      <c r="CB288" s="56"/>
      <c r="CC288" s="56"/>
      <c r="CD288" s="56"/>
      <c r="CE288" s="56"/>
      <c r="CF288" s="56"/>
      <c r="CG288" s="56"/>
      <c r="CH288" s="56"/>
      <c r="CI288" s="56"/>
      <c r="CJ288" s="56"/>
      <c r="CL288" s="56"/>
      <c r="CM288" s="56"/>
      <c r="CN288" s="56"/>
      <c r="CO288" s="56"/>
      <c r="CP288" s="56"/>
      <c r="CQ288" s="56"/>
      <c r="CR288" s="56"/>
      <c r="CS288" s="56"/>
      <c r="CT288" s="56"/>
      <c r="CV288" s="56"/>
      <c r="CW288" s="56"/>
      <c r="CX288" s="56"/>
      <c r="CY288" s="56"/>
      <c r="CZ288" s="56"/>
      <c r="DA288" s="56"/>
      <c r="DB288" s="56"/>
      <c r="DC288" s="56"/>
      <c r="DD288" s="56"/>
      <c r="DF288" s="56"/>
      <c r="DG288" s="56"/>
      <c r="DH288" s="56"/>
      <c r="DI288" s="56"/>
      <c r="DJ288" s="56"/>
      <c r="DK288" s="56"/>
      <c r="DL288" s="56"/>
      <c r="DM288" s="56"/>
      <c r="DN288" s="56"/>
      <c r="DP288" s="56"/>
      <c r="DQ288" s="56"/>
      <c r="DR288" s="56"/>
      <c r="DS288" s="56"/>
      <c r="DT288" s="56"/>
      <c r="DU288" s="56"/>
      <c r="DV288" s="56"/>
      <c r="DW288" s="56"/>
      <c r="DX288" s="56"/>
      <c r="DZ288" s="56"/>
      <c r="EA288" s="56"/>
      <c r="EB288" s="56"/>
      <c r="EC288" s="56"/>
      <c r="ED288" s="56"/>
      <c r="EE288" s="56"/>
      <c r="EF288" s="56"/>
      <c r="EG288" s="56"/>
      <c r="EH288" s="56"/>
      <c r="EJ288" s="56"/>
      <c r="EK288" s="56"/>
      <c r="EL288" s="56"/>
      <c r="EM288" s="56"/>
      <c r="EN288" s="56"/>
      <c r="EO288" s="56"/>
      <c r="EP288" s="56"/>
      <c r="EQ288" s="56"/>
      <c r="ER288" s="56"/>
      <c r="ET288" s="56"/>
      <c r="EU288" s="56"/>
      <c r="EV288" s="56"/>
      <c r="EW288" s="56"/>
      <c r="EX288" s="56"/>
      <c r="EY288" s="56"/>
      <c r="EZ288" s="56"/>
      <c r="FA288" s="56"/>
      <c r="FB288" s="56"/>
      <c r="FD288" s="56"/>
      <c r="FE288" s="56"/>
      <c r="FF288" s="56"/>
      <c r="FG288" s="56"/>
      <c r="FH288" s="56"/>
      <c r="FI288" s="56"/>
      <c r="FJ288" s="56"/>
      <c r="FK288" s="56"/>
      <c r="FL288" s="56"/>
      <c r="FN288" s="56"/>
      <c r="FO288" s="56"/>
      <c r="FP288" s="56"/>
      <c r="FQ288" s="56"/>
      <c r="FR288" s="56"/>
      <c r="FS288" s="56"/>
      <c r="FT288" s="56"/>
      <c r="FU288" s="56"/>
      <c r="FV288" s="56"/>
      <c r="FX288" s="56"/>
      <c r="FY288" s="56"/>
      <c r="FZ288" s="56"/>
      <c r="GA288" s="56"/>
      <c r="GB288" s="56"/>
      <c r="GC288" s="56"/>
      <c r="GD288" s="56"/>
      <c r="GE288" s="56"/>
      <c r="GF288" s="56"/>
      <c r="GH288" s="56"/>
      <c r="GI288" s="56"/>
      <c r="GJ288" s="56"/>
      <c r="GK288" s="56"/>
      <c r="GL288" s="56"/>
      <c r="GM288" s="56"/>
      <c r="GN288" s="56"/>
      <c r="GO288" s="56"/>
      <c r="GP288" s="56"/>
      <c r="GR288" s="56"/>
      <c r="GS288" s="56"/>
      <c r="GT288" s="56"/>
      <c r="GU288" s="56"/>
      <c r="GV288" s="56"/>
      <c r="GW288" s="56"/>
      <c r="GX288" s="56"/>
      <c r="GY288" s="56"/>
      <c r="GZ288" s="56"/>
      <c r="HB288" s="56"/>
      <c r="HC288" s="56"/>
      <c r="HD288" s="56"/>
      <c r="HE288" s="56"/>
      <c r="HF288" s="56"/>
      <c r="HG288" s="56"/>
      <c r="HH288" s="56"/>
      <c r="HI288" s="56"/>
      <c r="HJ288" s="56"/>
      <c r="HL288" s="56"/>
      <c r="HM288" s="56"/>
      <c r="HN288" s="56"/>
      <c r="HO288" s="56"/>
      <c r="HP288" s="56"/>
      <c r="HQ288" s="56"/>
      <c r="HR288" s="56"/>
      <c r="HS288" s="56"/>
      <c r="HT288" s="56"/>
      <c r="HV288" s="56"/>
      <c r="HW288" s="56"/>
      <c r="HX288" s="56"/>
      <c r="HY288" s="56"/>
      <c r="HZ288" s="56"/>
      <c r="IA288" s="56"/>
      <c r="IB288" s="56"/>
      <c r="IC288" s="56"/>
      <c r="ID288" s="56"/>
      <c r="IF288" s="56"/>
      <c r="IG288" s="56"/>
      <c r="IH288" s="56"/>
      <c r="II288" s="56"/>
      <c r="IJ288" s="56"/>
      <c r="IK288" s="56"/>
      <c r="IL288" s="56"/>
      <c r="IM288" s="56"/>
      <c r="IN288" s="56"/>
      <c r="IP288" s="56"/>
      <c r="IQ288" s="56"/>
      <c r="IR288" s="56"/>
      <c r="IS288" s="56"/>
      <c r="IT288" s="56"/>
      <c r="IU288" s="56"/>
    </row>
    <row r="289" spans="1:255" ht="12.75" customHeight="1" thickBot="1" x14ac:dyDescent="0.25">
      <c r="A289" s="227"/>
      <c r="B289" s="106">
        <v>4543.79</v>
      </c>
      <c r="C289" s="85" t="s">
        <v>73</v>
      </c>
      <c r="D289" s="86"/>
      <c r="E289" s="47"/>
      <c r="F289" s="47"/>
      <c r="G289" s="47"/>
      <c r="H289" s="48"/>
      <c r="I289" s="49"/>
      <c r="J289" s="56"/>
      <c r="K289" s="56"/>
      <c r="L289" s="56"/>
      <c r="M289" s="56"/>
      <c r="N289" s="56"/>
      <c r="O289" s="56"/>
      <c r="P289" s="56"/>
      <c r="Q289" s="56"/>
      <c r="R289" s="56"/>
      <c r="T289" s="56"/>
      <c r="U289" s="56"/>
      <c r="V289" s="56"/>
      <c r="W289" s="56"/>
      <c r="X289" s="56"/>
      <c r="Y289" s="56"/>
      <c r="Z289" s="56"/>
      <c r="AA289" s="56"/>
      <c r="AB289" s="56"/>
      <c r="AD289" s="56"/>
      <c r="AE289" s="56"/>
      <c r="AF289" s="56"/>
      <c r="AG289" s="56"/>
      <c r="AH289" s="56"/>
      <c r="AI289" s="56"/>
      <c r="AJ289" s="56"/>
      <c r="AK289" s="56"/>
      <c r="AL289" s="56"/>
      <c r="AN289" s="56"/>
      <c r="AO289" s="56"/>
      <c r="AP289" s="56"/>
      <c r="AQ289" s="56"/>
      <c r="AR289" s="56"/>
      <c r="AS289" s="56"/>
      <c r="AT289" s="56"/>
      <c r="AU289" s="56"/>
      <c r="AV289" s="56"/>
      <c r="AX289" s="56"/>
      <c r="AY289" s="56"/>
      <c r="AZ289" s="56"/>
      <c r="BA289" s="56"/>
      <c r="BB289" s="56"/>
      <c r="BC289" s="56"/>
      <c r="BD289" s="56"/>
      <c r="BE289" s="56"/>
      <c r="BF289" s="56"/>
      <c r="BH289" s="56"/>
      <c r="BI289" s="56"/>
      <c r="BJ289" s="56"/>
      <c r="BK289" s="56"/>
      <c r="BL289" s="56"/>
      <c r="BM289" s="56"/>
      <c r="BN289" s="56"/>
      <c r="BO289" s="56"/>
      <c r="BP289" s="56"/>
      <c r="BR289" s="56"/>
      <c r="BS289" s="56"/>
      <c r="BT289" s="56"/>
      <c r="BU289" s="56"/>
      <c r="BV289" s="56"/>
      <c r="BW289" s="56"/>
      <c r="BX289" s="56"/>
      <c r="BY289" s="56"/>
      <c r="BZ289" s="56"/>
      <c r="CB289" s="56"/>
      <c r="CC289" s="56"/>
      <c r="CD289" s="56"/>
      <c r="CE289" s="56"/>
      <c r="CF289" s="56"/>
      <c r="CG289" s="56"/>
      <c r="CH289" s="56"/>
      <c r="CI289" s="56"/>
      <c r="CJ289" s="56"/>
      <c r="CL289" s="56"/>
      <c r="CM289" s="56"/>
      <c r="CN289" s="56"/>
      <c r="CO289" s="56"/>
      <c r="CP289" s="56"/>
      <c r="CQ289" s="56"/>
      <c r="CR289" s="56"/>
      <c r="CS289" s="56"/>
      <c r="CT289" s="56"/>
      <c r="CV289" s="56"/>
      <c r="CW289" s="56"/>
      <c r="CX289" s="56"/>
      <c r="CY289" s="56"/>
      <c r="CZ289" s="56"/>
      <c r="DA289" s="56"/>
      <c r="DB289" s="56"/>
      <c r="DC289" s="56"/>
      <c r="DD289" s="56"/>
      <c r="DF289" s="56"/>
      <c r="DG289" s="56"/>
      <c r="DH289" s="56"/>
      <c r="DI289" s="56"/>
      <c r="DJ289" s="56"/>
      <c r="DK289" s="56"/>
      <c r="DL289" s="56"/>
      <c r="DM289" s="56"/>
      <c r="DN289" s="56"/>
      <c r="DP289" s="56"/>
      <c r="DQ289" s="56"/>
      <c r="DR289" s="56"/>
      <c r="DS289" s="56"/>
      <c r="DT289" s="56"/>
      <c r="DU289" s="56"/>
      <c r="DV289" s="56"/>
      <c r="DW289" s="56"/>
      <c r="DX289" s="56"/>
      <c r="DZ289" s="56"/>
      <c r="EA289" s="56"/>
      <c r="EB289" s="56"/>
      <c r="EC289" s="56"/>
      <c r="ED289" s="56"/>
      <c r="EE289" s="56"/>
      <c r="EF289" s="56"/>
      <c r="EG289" s="56"/>
      <c r="EH289" s="56"/>
      <c r="EJ289" s="56"/>
      <c r="EK289" s="56"/>
      <c r="EL289" s="56"/>
      <c r="EM289" s="56"/>
      <c r="EN289" s="56"/>
      <c r="EO289" s="56"/>
      <c r="EP289" s="56"/>
      <c r="EQ289" s="56"/>
      <c r="ER289" s="56"/>
      <c r="ET289" s="56"/>
      <c r="EU289" s="56"/>
      <c r="EV289" s="56"/>
      <c r="EW289" s="56"/>
      <c r="EX289" s="56"/>
      <c r="EY289" s="56"/>
      <c r="EZ289" s="56"/>
      <c r="FA289" s="56"/>
      <c r="FB289" s="56"/>
      <c r="FD289" s="56"/>
      <c r="FE289" s="56"/>
      <c r="FF289" s="56"/>
      <c r="FG289" s="56"/>
      <c r="FH289" s="56"/>
      <c r="FI289" s="56"/>
      <c r="FJ289" s="56"/>
      <c r="FK289" s="56"/>
      <c r="FL289" s="56"/>
      <c r="FN289" s="56"/>
      <c r="FO289" s="56"/>
      <c r="FP289" s="56"/>
      <c r="FQ289" s="56"/>
      <c r="FR289" s="56"/>
      <c r="FS289" s="56"/>
      <c r="FT289" s="56"/>
      <c r="FU289" s="56"/>
      <c r="FV289" s="56"/>
      <c r="FX289" s="56"/>
      <c r="FY289" s="56"/>
      <c r="FZ289" s="56"/>
      <c r="GA289" s="56"/>
      <c r="GB289" s="56"/>
      <c r="GC289" s="56"/>
      <c r="GD289" s="56"/>
      <c r="GE289" s="56"/>
      <c r="GF289" s="56"/>
      <c r="GH289" s="56"/>
      <c r="GI289" s="56"/>
      <c r="GJ289" s="56"/>
      <c r="GK289" s="56"/>
      <c r="GL289" s="56"/>
      <c r="GM289" s="56"/>
      <c r="GN289" s="56"/>
      <c r="GO289" s="56"/>
      <c r="GP289" s="56"/>
      <c r="GR289" s="56"/>
      <c r="GS289" s="56"/>
      <c r="GT289" s="56"/>
      <c r="GU289" s="56"/>
      <c r="GV289" s="56"/>
      <c r="GW289" s="56"/>
      <c r="GX289" s="56"/>
      <c r="GY289" s="56"/>
      <c r="GZ289" s="56"/>
      <c r="HB289" s="56"/>
      <c r="HC289" s="56"/>
      <c r="HD289" s="56"/>
      <c r="HE289" s="56"/>
      <c r="HF289" s="56"/>
      <c r="HG289" s="56"/>
      <c r="HH289" s="56"/>
      <c r="HI289" s="56"/>
      <c r="HJ289" s="56"/>
      <c r="HL289" s="56"/>
      <c r="HM289" s="56"/>
      <c r="HN289" s="56"/>
      <c r="HO289" s="56"/>
      <c r="HP289" s="56"/>
      <c r="HQ289" s="56"/>
      <c r="HR289" s="56"/>
      <c r="HS289" s="56"/>
      <c r="HT289" s="56"/>
      <c r="HV289" s="56"/>
      <c r="HW289" s="56"/>
      <c r="HX289" s="56"/>
      <c r="HY289" s="56"/>
      <c r="HZ289" s="56"/>
      <c r="IA289" s="56"/>
      <c r="IB289" s="56"/>
      <c r="IC289" s="56"/>
      <c r="ID289" s="56"/>
      <c r="IF289" s="56"/>
      <c r="IG289" s="56"/>
      <c r="IH289" s="56"/>
      <c r="II289" s="56"/>
      <c r="IJ289" s="56"/>
      <c r="IK289" s="56"/>
      <c r="IL289" s="56"/>
      <c r="IM289" s="56"/>
      <c r="IN289" s="56"/>
      <c r="IP289" s="56"/>
      <c r="IQ289" s="56"/>
      <c r="IR289" s="56"/>
      <c r="IS289" s="56"/>
      <c r="IT289" s="56"/>
      <c r="IU289" s="56"/>
    </row>
    <row r="290" spans="1:255" ht="12.75" customHeight="1" thickBot="1" x14ac:dyDescent="0.25">
      <c r="A290" s="227"/>
      <c r="B290" s="106">
        <v>4115.45</v>
      </c>
      <c r="C290" s="85" t="s">
        <v>74</v>
      </c>
      <c r="D290" s="86"/>
      <c r="E290" s="47"/>
      <c r="F290" s="47"/>
      <c r="G290" s="47"/>
      <c r="H290" s="48"/>
      <c r="I290" s="49"/>
      <c r="J290" s="56"/>
      <c r="K290" s="56"/>
      <c r="L290" s="56"/>
      <c r="M290" s="56"/>
      <c r="N290" s="56"/>
      <c r="O290" s="56"/>
      <c r="P290" s="56"/>
      <c r="Q290" s="56"/>
      <c r="R290" s="56"/>
      <c r="T290" s="56"/>
      <c r="U290" s="56"/>
      <c r="V290" s="56"/>
      <c r="W290" s="56"/>
      <c r="X290" s="56"/>
      <c r="Y290" s="56"/>
      <c r="Z290" s="56"/>
      <c r="AA290" s="56"/>
      <c r="AB290" s="56"/>
      <c r="AD290" s="56"/>
      <c r="AE290" s="56"/>
      <c r="AF290" s="56"/>
      <c r="AG290" s="56"/>
      <c r="AH290" s="56"/>
      <c r="AI290" s="56"/>
      <c r="AJ290" s="56"/>
      <c r="AK290" s="56"/>
      <c r="AL290" s="56"/>
      <c r="AN290" s="56"/>
      <c r="AO290" s="56"/>
      <c r="AP290" s="56"/>
      <c r="AQ290" s="56"/>
      <c r="AR290" s="56"/>
      <c r="AS290" s="56"/>
      <c r="AT290" s="56"/>
      <c r="AU290" s="56"/>
      <c r="AV290" s="56"/>
      <c r="AX290" s="56"/>
      <c r="AY290" s="56"/>
      <c r="AZ290" s="56"/>
      <c r="BA290" s="56"/>
      <c r="BB290" s="56"/>
      <c r="BC290" s="56"/>
      <c r="BD290" s="56"/>
      <c r="BE290" s="56"/>
      <c r="BF290" s="56"/>
      <c r="BH290" s="56"/>
      <c r="BI290" s="56"/>
      <c r="BJ290" s="56"/>
      <c r="BK290" s="56"/>
      <c r="BL290" s="56"/>
      <c r="BM290" s="56"/>
      <c r="BN290" s="56"/>
      <c r="BO290" s="56"/>
      <c r="BP290" s="56"/>
      <c r="BR290" s="56"/>
      <c r="BS290" s="56"/>
      <c r="BT290" s="56"/>
      <c r="BU290" s="56"/>
      <c r="BV290" s="56"/>
      <c r="BW290" s="56"/>
      <c r="BX290" s="56"/>
      <c r="BY290" s="56"/>
      <c r="BZ290" s="56"/>
      <c r="CB290" s="56"/>
      <c r="CC290" s="56"/>
      <c r="CD290" s="56"/>
      <c r="CE290" s="56"/>
      <c r="CF290" s="56"/>
      <c r="CG290" s="56"/>
      <c r="CH290" s="56"/>
      <c r="CI290" s="56"/>
      <c r="CJ290" s="56"/>
      <c r="CL290" s="56"/>
      <c r="CM290" s="56"/>
      <c r="CN290" s="56"/>
      <c r="CO290" s="56"/>
      <c r="CP290" s="56"/>
      <c r="CQ290" s="56"/>
      <c r="CR290" s="56"/>
      <c r="CS290" s="56"/>
      <c r="CT290" s="56"/>
      <c r="CV290" s="56"/>
      <c r="CW290" s="56"/>
      <c r="CX290" s="56"/>
      <c r="CY290" s="56"/>
      <c r="CZ290" s="56"/>
      <c r="DA290" s="56"/>
      <c r="DB290" s="56"/>
      <c r="DC290" s="56"/>
      <c r="DD290" s="56"/>
      <c r="DF290" s="56"/>
      <c r="DG290" s="56"/>
      <c r="DH290" s="56"/>
      <c r="DI290" s="56"/>
      <c r="DJ290" s="56"/>
      <c r="DK290" s="56"/>
      <c r="DL290" s="56"/>
      <c r="DM290" s="56"/>
      <c r="DN290" s="56"/>
      <c r="DP290" s="56"/>
      <c r="DQ290" s="56"/>
      <c r="DR290" s="56"/>
      <c r="DS290" s="56"/>
      <c r="DT290" s="56"/>
      <c r="DU290" s="56"/>
      <c r="DV290" s="56"/>
      <c r="DW290" s="56"/>
      <c r="DX290" s="56"/>
      <c r="DZ290" s="56"/>
      <c r="EA290" s="56"/>
      <c r="EB290" s="56"/>
      <c r="EC290" s="56"/>
      <c r="ED290" s="56"/>
      <c r="EE290" s="56"/>
      <c r="EF290" s="56"/>
      <c r="EG290" s="56"/>
      <c r="EH290" s="56"/>
      <c r="EJ290" s="56"/>
      <c r="EK290" s="56"/>
      <c r="EL290" s="56"/>
      <c r="EM290" s="56"/>
      <c r="EN290" s="56"/>
      <c r="EO290" s="56"/>
      <c r="EP290" s="56"/>
      <c r="EQ290" s="56"/>
      <c r="ER290" s="56"/>
      <c r="ET290" s="56"/>
      <c r="EU290" s="56"/>
      <c r="EV290" s="56"/>
      <c r="EW290" s="56"/>
      <c r="EX290" s="56"/>
      <c r="EY290" s="56"/>
      <c r="EZ290" s="56"/>
      <c r="FA290" s="56"/>
      <c r="FB290" s="56"/>
      <c r="FD290" s="56"/>
      <c r="FE290" s="56"/>
      <c r="FF290" s="56"/>
      <c r="FG290" s="56"/>
      <c r="FH290" s="56"/>
      <c r="FI290" s="56"/>
      <c r="FJ290" s="56"/>
      <c r="FK290" s="56"/>
      <c r="FL290" s="56"/>
      <c r="FN290" s="56"/>
      <c r="FO290" s="56"/>
      <c r="FP290" s="56"/>
      <c r="FQ290" s="56"/>
      <c r="FR290" s="56"/>
      <c r="FS290" s="56"/>
      <c r="FT290" s="56"/>
      <c r="FU290" s="56"/>
      <c r="FV290" s="56"/>
      <c r="FX290" s="56"/>
      <c r="FY290" s="56"/>
      <c r="FZ290" s="56"/>
      <c r="GA290" s="56"/>
      <c r="GB290" s="56"/>
      <c r="GC290" s="56"/>
      <c r="GD290" s="56"/>
      <c r="GE290" s="56"/>
      <c r="GF290" s="56"/>
      <c r="GH290" s="56"/>
      <c r="GI290" s="56"/>
      <c r="GJ290" s="56"/>
      <c r="GK290" s="56"/>
      <c r="GL290" s="56"/>
      <c r="GM290" s="56"/>
      <c r="GN290" s="56"/>
      <c r="GO290" s="56"/>
      <c r="GP290" s="56"/>
      <c r="GR290" s="56"/>
      <c r="GS290" s="56"/>
      <c r="GT290" s="56"/>
      <c r="GU290" s="56"/>
      <c r="GV290" s="56"/>
      <c r="GW290" s="56"/>
      <c r="GX290" s="56"/>
      <c r="GY290" s="56"/>
      <c r="GZ290" s="56"/>
      <c r="HB290" s="56"/>
      <c r="HC290" s="56"/>
      <c r="HD290" s="56"/>
      <c r="HE290" s="56"/>
      <c r="HF290" s="56"/>
      <c r="HG290" s="56"/>
      <c r="HH290" s="56"/>
      <c r="HI290" s="56"/>
      <c r="HJ290" s="56"/>
      <c r="HL290" s="56"/>
      <c r="HM290" s="56"/>
      <c r="HN290" s="56"/>
      <c r="HO290" s="56"/>
      <c r="HP290" s="56"/>
      <c r="HQ290" s="56"/>
      <c r="HR290" s="56"/>
      <c r="HS290" s="56"/>
      <c r="HT290" s="56"/>
      <c r="HV290" s="56"/>
      <c r="HW290" s="56"/>
      <c r="HX290" s="56"/>
      <c r="HY290" s="56"/>
      <c r="HZ290" s="56"/>
      <c r="IA290" s="56"/>
      <c r="IB290" s="56"/>
      <c r="IC290" s="56"/>
      <c r="ID290" s="56"/>
      <c r="IF290" s="56"/>
      <c r="IG290" s="56"/>
      <c r="IH290" s="56"/>
      <c r="II290" s="56"/>
      <c r="IJ290" s="56"/>
      <c r="IK290" s="56"/>
      <c r="IL290" s="56"/>
      <c r="IM290" s="56"/>
      <c r="IN290" s="56"/>
      <c r="IP290" s="56"/>
      <c r="IQ290" s="56"/>
      <c r="IR290" s="56"/>
      <c r="IS290" s="56"/>
      <c r="IT290" s="56"/>
      <c r="IU290" s="56"/>
    </row>
    <row r="291" spans="1:255" ht="12.75" customHeight="1" thickBot="1" x14ac:dyDescent="0.25">
      <c r="A291" s="227"/>
      <c r="B291" s="106">
        <v>3537.52</v>
      </c>
      <c r="C291" s="85" t="s">
        <v>75</v>
      </c>
      <c r="D291" s="86"/>
      <c r="E291" s="47"/>
      <c r="F291" s="47"/>
      <c r="G291" s="47"/>
      <c r="H291" s="48"/>
      <c r="I291" s="49"/>
      <c r="J291" s="56"/>
      <c r="K291" s="56"/>
      <c r="L291" s="56"/>
      <c r="M291" s="56"/>
      <c r="N291" s="56"/>
      <c r="O291" s="56"/>
      <c r="P291" s="56"/>
      <c r="Q291" s="56"/>
      <c r="R291" s="56"/>
      <c r="T291" s="56"/>
      <c r="U291" s="56"/>
      <c r="V291" s="56"/>
      <c r="W291" s="56"/>
      <c r="X291" s="56"/>
      <c r="Y291" s="56"/>
      <c r="Z291" s="56"/>
      <c r="AA291" s="56"/>
      <c r="AB291" s="56"/>
      <c r="AD291" s="56"/>
      <c r="AE291" s="56"/>
      <c r="AF291" s="56"/>
      <c r="AG291" s="56"/>
      <c r="AH291" s="56"/>
      <c r="AI291" s="56"/>
      <c r="AJ291" s="56"/>
      <c r="AK291" s="56"/>
      <c r="AL291" s="56"/>
      <c r="AN291" s="56"/>
      <c r="AO291" s="56"/>
      <c r="AP291" s="56"/>
      <c r="AQ291" s="56"/>
      <c r="AR291" s="56"/>
      <c r="AS291" s="56"/>
      <c r="AT291" s="56"/>
      <c r="AU291" s="56"/>
      <c r="AV291" s="56"/>
      <c r="AX291" s="56"/>
      <c r="AY291" s="56"/>
      <c r="AZ291" s="56"/>
      <c r="BA291" s="56"/>
      <c r="BB291" s="56"/>
      <c r="BC291" s="56"/>
      <c r="BD291" s="56"/>
      <c r="BE291" s="56"/>
      <c r="BF291" s="56"/>
      <c r="BH291" s="56"/>
      <c r="BI291" s="56"/>
      <c r="BJ291" s="56"/>
      <c r="BK291" s="56"/>
      <c r="BL291" s="56"/>
      <c r="BM291" s="56"/>
      <c r="BN291" s="56"/>
      <c r="BO291" s="56"/>
      <c r="BP291" s="56"/>
      <c r="BR291" s="56"/>
      <c r="BS291" s="56"/>
      <c r="BT291" s="56"/>
      <c r="BU291" s="56"/>
      <c r="BV291" s="56"/>
      <c r="BW291" s="56"/>
      <c r="BX291" s="56"/>
      <c r="BY291" s="56"/>
      <c r="BZ291" s="56"/>
      <c r="CB291" s="56"/>
      <c r="CC291" s="56"/>
      <c r="CD291" s="56"/>
      <c r="CE291" s="56"/>
      <c r="CF291" s="56"/>
      <c r="CG291" s="56"/>
      <c r="CH291" s="56"/>
      <c r="CI291" s="56"/>
      <c r="CJ291" s="56"/>
      <c r="CL291" s="56"/>
      <c r="CM291" s="56"/>
      <c r="CN291" s="56"/>
      <c r="CO291" s="56"/>
      <c r="CP291" s="56"/>
      <c r="CQ291" s="56"/>
      <c r="CR291" s="56"/>
      <c r="CS291" s="56"/>
      <c r="CT291" s="56"/>
      <c r="CV291" s="56"/>
      <c r="CW291" s="56"/>
      <c r="CX291" s="56"/>
      <c r="CY291" s="56"/>
      <c r="CZ291" s="56"/>
      <c r="DA291" s="56"/>
      <c r="DB291" s="56"/>
      <c r="DC291" s="56"/>
      <c r="DD291" s="56"/>
      <c r="DF291" s="56"/>
      <c r="DG291" s="56"/>
      <c r="DH291" s="56"/>
      <c r="DI291" s="56"/>
      <c r="DJ291" s="56"/>
      <c r="DK291" s="56"/>
      <c r="DL291" s="56"/>
      <c r="DM291" s="56"/>
      <c r="DN291" s="56"/>
      <c r="DP291" s="56"/>
      <c r="DQ291" s="56"/>
      <c r="DR291" s="56"/>
      <c r="DS291" s="56"/>
      <c r="DT291" s="56"/>
      <c r="DU291" s="56"/>
      <c r="DV291" s="56"/>
      <c r="DW291" s="56"/>
      <c r="DX291" s="56"/>
      <c r="DZ291" s="56"/>
      <c r="EA291" s="56"/>
      <c r="EB291" s="56"/>
      <c r="EC291" s="56"/>
      <c r="ED291" s="56"/>
      <c r="EE291" s="56"/>
      <c r="EF291" s="56"/>
      <c r="EG291" s="56"/>
      <c r="EH291" s="56"/>
      <c r="EJ291" s="56"/>
      <c r="EK291" s="56"/>
      <c r="EL291" s="56"/>
      <c r="EM291" s="56"/>
      <c r="EN291" s="56"/>
      <c r="EO291" s="56"/>
      <c r="EP291" s="56"/>
      <c r="EQ291" s="56"/>
      <c r="ER291" s="56"/>
      <c r="ET291" s="56"/>
      <c r="EU291" s="56"/>
      <c r="EV291" s="56"/>
      <c r="EW291" s="56"/>
      <c r="EX291" s="56"/>
      <c r="EY291" s="56"/>
      <c r="EZ291" s="56"/>
      <c r="FA291" s="56"/>
      <c r="FB291" s="56"/>
      <c r="FD291" s="56"/>
      <c r="FE291" s="56"/>
      <c r="FF291" s="56"/>
      <c r="FG291" s="56"/>
      <c r="FH291" s="56"/>
      <c r="FI291" s="56"/>
      <c r="FJ291" s="56"/>
      <c r="FK291" s="56"/>
      <c r="FL291" s="56"/>
      <c r="FN291" s="56"/>
      <c r="FO291" s="56"/>
      <c r="FP291" s="56"/>
      <c r="FQ291" s="56"/>
      <c r="FR291" s="56"/>
      <c r="FS291" s="56"/>
      <c r="FT291" s="56"/>
      <c r="FU291" s="56"/>
      <c r="FV291" s="56"/>
      <c r="FX291" s="56"/>
      <c r="FY291" s="56"/>
      <c r="FZ291" s="56"/>
      <c r="GA291" s="56"/>
      <c r="GB291" s="56"/>
      <c r="GC291" s="56"/>
      <c r="GD291" s="56"/>
      <c r="GE291" s="56"/>
      <c r="GF291" s="56"/>
      <c r="GH291" s="56"/>
      <c r="GI291" s="56"/>
      <c r="GJ291" s="56"/>
      <c r="GK291" s="56"/>
      <c r="GL291" s="56"/>
      <c r="GM291" s="56"/>
      <c r="GN291" s="56"/>
      <c r="GO291" s="56"/>
      <c r="GP291" s="56"/>
      <c r="GR291" s="56"/>
      <c r="GS291" s="56"/>
      <c r="GT291" s="56"/>
      <c r="GU291" s="56"/>
      <c r="GV291" s="56"/>
      <c r="GW291" s="56"/>
      <c r="GX291" s="56"/>
      <c r="GY291" s="56"/>
      <c r="GZ291" s="56"/>
      <c r="HB291" s="56"/>
      <c r="HC291" s="56"/>
      <c r="HD291" s="56"/>
      <c r="HE291" s="56"/>
      <c r="HF291" s="56"/>
      <c r="HG291" s="56"/>
      <c r="HH291" s="56"/>
      <c r="HI291" s="56"/>
      <c r="HJ291" s="56"/>
      <c r="HL291" s="56"/>
      <c r="HM291" s="56"/>
      <c r="HN291" s="56"/>
      <c r="HO291" s="56"/>
      <c r="HP291" s="56"/>
      <c r="HQ291" s="56"/>
      <c r="HR291" s="56"/>
      <c r="HS291" s="56"/>
      <c r="HT291" s="56"/>
      <c r="HV291" s="56"/>
      <c r="HW291" s="56"/>
      <c r="HX291" s="56"/>
      <c r="HY291" s="56"/>
      <c r="HZ291" s="56"/>
      <c r="IA291" s="56"/>
      <c r="IB291" s="56"/>
      <c r="IC291" s="56"/>
      <c r="ID291" s="56"/>
      <c r="IF291" s="56"/>
      <c r="IG291" s="56"/>
      <c r="IH291" s="56"/>
      <c r="II291" s="56"/>
      <c r="IJ291" s="56"/>
      <c r="IK291" s="56"/>
      <c r="IL291" s="56"/>
      <c r="IM291" s="56"/>
      <c r="IN291" s="56"/>
      <c r="IP291" s="56"/>
      <c r="IQ291" s="56"/>
      <c r="IR291" s="56"/>
      <c r="IS291" s="56"/>
      <c r="IT291" s="56"/>
      <c r="IU291" s="56"/>
    </row>
    <row r="292" spans="1:255" ht="12.75" customHeight="1" thickBot="1" x14ac:dyDescent="0.25">
      <c r="A292" s="221"/>
      <c r="B292" s="106">
        <v>3864.7</v>
      </c>
      <c r="C292" s="85" t="s">
        <v>76</v>
      </c>
      <c r="D292" s="86"/>
      <c r="E292" s="47"/>
      <c r="F292" s="47"/>
      <c r="G292" s="47"/>
      <c r="H292" s="48"/>
      <c r="I292" s="49"/>
      <c r="J292" s="56"/>
      <c r="K292" s="56"/>
      <c r="L292" s="56"/>
      <c r="M292" s="56"/>
      <c r="N292" s="56"/>
      <c r="O292" s="56"/>
      <c r="P292" s="56"/>
      <c r="Q292" s="56"/>
      <c r="R292" s="56"/>
      <c r="T292" s="56"/>
      <c r="U292" s="56"/>
      <c r="V292" s="56"/>
      <c r="W292" s="56"/>
      <c r="X292" s="56"/>
      <c r="Y292" s="56"/>
      <c r="Z292" s="56"/>
      <c r="AA292" s="56"/>
      <c r="AB292" s="56"/>
      <c r="AD292" s="56"/>
      <c r="AE292" s="56"/>
      <c r="AF292" s="56"/>
      <c r="AG292" s="56"/>
      <c r="AH292" s="56"/>
      <c r="AI292" s="56"/>
      <c r="AJ292" s="56"/>
      <c r="AK292" s="56"/>
      <c r="AL292" s="56"/>
      <c r="AN292" s="56"/>
      <c r="AO292" s="56"/>
      <c r="AP292" s="56"/>
      <c r="AQ292" s="56"/>
      <c r="AR292" s="56"/>
      <c r="AS292" s="56"/>
      <c r="AT292" s="56"/>
      <c r="AU292" s="56"/>
      <c r="AV292" s="56"/>
      <c r="AX292" s="56"/>
      <c r="AY292" s="56"/>
      <c r="AZ292" s="56"/>
      <c r="BA292" s="56"/>
      <c r="BB292" s="56"/>
      <c r="BC292" s="56"/>
      <c r="BD292" s="56"/>
      <c r="BE292" s="56"/>
      <c r="BF292" s="56"/>
      <c r="BH292" s="56"/>
      <c r="BI292" s="56"/>
      <c r="BJ292" s="56"/>
      <c r="BK292" s="56"/>
      <c r="BL292" s="56"/>
      <c r="BM292" s="56"/>
      <c r="BN292" s="56"/>
      <c r="BO292" s="56"/>
      <c r="BP292" s="56"/>
      <c r="BR292" s="56"/>
      <c r="BS292" s="56"/>
      <c r="BT292" s="56"/>
      <c r="BU292" s="56"/>
      <c r="BV292" s="56"/>
      <c r="BW292" s="56"/>
      <c r="BX292" s="56"/>
      <c r="BY292" s="56"/>
      <c r="BZ292" s="56"/>
      <c r="CB292" s="56"/>
      <c r="CC292" s="56"/>
      <c r="CD292" s="56"/>
      <c r="CE292" s="56"/>
      <c r="CF292" s="56"/>
      <c r="CG292" s="56"/>
      <c r="CH292" s="56"/>
      <c r="CI292" s="56"/>
      <c r="CJ292" s="56"/>
      <c r="CL292" s="56"/>
      <c r="CM292" s="56"/>
      <c r="CN292" s="56"/>
      <c r="CO292" s="56"/>
      <c r="CP292" s="56"/>
      <c r="CQ292" s="56"/>
      <c r="CR292" s="56"/>
      <c r="CS292" s="56"/>
      <c r="CT292" s="56"/>
      <c r="CV292" s="56"/>
      <c r="CW292" s="56"/>
      <c r="CX292" s="56"/>
      <c r="CY292" s="56"/>
      <c r="CZ292" s="56"/>
      <c r="DA292" s="56"/>
      <c r="DB292" s="56"/>
      <c r="DC292" s="56"/>
      <c r="DD292" s="56"/>
      <c r="DF292" s="56"/>
      <c r="DG292" s="56"/>
      <c r="DH292" s="56"/>
      <c r="DI292" s="56"/>
      <c r="DJ292" s="56"/>
      <c r="DK292" s="56"/>
      <c r="DL292" s="56"/>
      <c r="DM292" s="56"/>
      <c r="DN292" s="56"/>
      <c r="DP292" s="56"/>
      <c r="DQ292" s="56"/>
      <c r="DR292" s="56"/>
      <c r="DS292" s="56"/>
      <c r="DT292" s="56"/>
      <c r="DU292" s="56"/>
      <c r="DV292" s="56"/>
      <c r="DW292" s="56"/>
      <c r="DX292" s="56"/>
      <c r="DZ292" s="56"/>
      <c r="EA292" s="56"/>
      <c r="EB292" s="56"/>
      <c r="EC292" s="56"/>
      <c r="ED292" s="56"/>
      <c r="EE292" s="56"/>
      <c r="EF292" s="56"/>
      <c r="EG292" s="56"/>
      <c r="EH292" s="56"/>
      <c r="EJ292" s="56"/>
      <c r="EK292" s="56"/>
      <c r="EL292" s="56"/>
      <c r="EM292" s="56"/>
      <c r="EN292" s="56"/>
      <c r="EO292" s="56"/>
      <c r="EP292" s="56"/>
      <c r="EQ292" s="56"/>
      <c r="ER292" s="56"/>
      <c r="ET292" s="56"/>
      <c r="EU292" s="56"/>
      <c r="EV292" s="56"/>
      <c r="EW292" s="56"/>
      <c r="EX292" s="56"/>
      <c r="EY292" s="56"/>
      <c r="EZ292" s="56"/>
      <c r="FA292" s="56"/>
      <c r="FB292" s="56"/>
      <c r="FD292" s="56"/>
      <c r="FE292" s="56"/>
      <c r="FF292" s="56"/>
      <c r="FG292" s="56"/>
      <c r="FH292" s="56"/>
      <c r="FI292" s="56"/>
      <c r="FJ292" s="56"/>
      <c r="FK292" s="56"/>
      <c r="FL292" s="56"/>
      <c r="FN292" s="56"/>
      <c r="FO292" s="56"/>
      <c r="FP292" s="56"/>
      <c r="FQ292" s="56"/>
      <c r="FR292" s="56"/>
      <c r="FS292" s="56"/>
      <c r="FT292" s="56"/>
      <c r="FU292" s="56"/>
      <c r="FV292" s="56"/>
      <c r="FX292" s="56"/>
      <c r="FY292" s="56"/>
      <c r="FZ292" s="56"/>
      <c r="GA292" s="56"/>
      <c r="GB292" s="56"/>
      <c r="GC292" s="56"/>
      <c r="GD292" s="56"/>
      <c r="GE292" s="56"/>
      <c r="GF292" s="56"/>
      <c r="GH292" s="56"/>
      <c r="GI292" s="56"/>
      <c r="GJ292" s="56"/>
      <c r="GK292" s="56"/>
      <c r="GL292" s="56"/>
      <c r="GM292" s="56"/>
      <c r="GN292" s="56"/>
      <c r="GO292" s="56"/>
      <c r="GP292" s="56"/>
      <c r="GR292" s="56"/>
      <c r="GS292" s="56"/>
      <c r="GT292" s="56"/>
      <c r="GU292" s="56"/>
      <c r="GV292" s="56"/>
      <c r="GW292" s="56"/>
      <c r="GX292" s="56"/>
      <c r="GY292" s="56"/>
      <c r="GZ292" s="56"/>
      <c r="HB292" s="56"/>
      <c r="HC292" s="56"/>
      <c r="HD292" s="56"/>
      <c r="HE292" s="56"/>
      <c r="HF292" s="56"/>
      <c r="HG292" s="56"/>
      <c r="HH292" s="56"/>
      <c r="HI292" s="56"/>
      <c r="HJ292" s="56"/>
      <c r="HL292" s="56"/>
      <c r="HM292" s="56"/>
      <c r="HN292" s="56"/>
      <c r="HO292" s="56"/>
      <c r="HP292" s="56"/>
      <c r="HQ292" s="56"/>
      <c r="HR292" s="56"/>
      <c r="HS292" s="56"/>
      <c r="HT292" s="56"/>
      <c r="HV292" s="56"/>
      <c r="HW292" s="56"/>
      <c r="HX292" s="56"/>
      <c r="HY292" s="56"/>
      <c r="HZ292" s="56"/>
      <c r="IA292" s="56"/>
      <c r="IB292" s="56"/>
      <c r="IC292" s="56"/>
      <c r="ID292" s="56"/>
      <c r="IF292" s="56"/>
      <c r="IG292" s="56"/>
      <c r="IH292" s="56"/>
      <c r="II292" s="56"/>
      <c r="IJ292" s="56"/>
      <c r="IK292" s="56"/>
      <c r="IL292" s="56"/>
      <c r="IM292" s="56"/>
      <c r="IN292" s="56"/>
      <c r="IP292" s="56"/>
      <c r="IQ292" s="56"/>
      <c r="IR292" s="56"/>
      <c r="IS292" s="56"/>
      <c r="IT292" s="56"/>
      <c r="IU292" s="56"/>
    </row>
    <row r="293" spans="1:255" ht="12.75" customHeight="1" thickBot="1" x14ac:dyDescent="0.25">
      <c r="A293" s="221"/>
      <c r="B293" s="106">
        <v>5389.34</v>
      </c>
      <c r="C293" s="85" t="s">
        <v>77</v>
      </c>
      <c r="D293" s="86"/>
      <c r="E293" s="47"/>
      <c r="F293" s="47"/>
      <c r="G293" s="47"/>
      <c r="H293" s="48"/>
      <c r="I293" s="49"/>
      <c r="J293" s="56"/>
      <c r="K293" s="56"/>
      <c r="L293" s="56"/>
      <c r="M293" s="56"/>
      <c r="N293" s="56"/>
      <c r="O293" s="56"/>
      <c r="P293" s="56"/>
      <c r="Q293" s="56"/>
      <c r="R293" s="56"/>
      <c r="T293" s="56"/>
      <c r="U293" s="56"/>
      <c r="V293" s="56"/>
      <c r="W293" s="56"/>
      <c r="X293" s="56"/>
      <c r="Y293" s="56"/>
      <c r="Z293" s="56"/>
      <c r="AA293" s="56"/>
      <c r="AB293" s="56"/>
      <c r="AD293" s="56"/>
      <c r="AE293" s="56"/>
      <c r="AF293" s="56"/>
      <c r="AG293" s="56"/>
      <c r="AH293" s="56"/>
      <c r="AI293" s="56"/>
      <c r="AJ293" s="56"/>
      <c r="AK293" s="56"/>
      <c r="AL293" s="56"/>
      <c r="AN293" s="56"/>
      <c r="AO293" s="56"/>
      <c r="AP293" s="56"/>
      <c r="AQ293" s="56"/>
      <c r="AR293" s="56"/>
      <c r="AS293" s="56"/>
      <c r="AT293" s="56"/>
      <c r="AU293" s="56"/>
      <c r="AV293" s="56"/>
      <c r="AX293" s="56"/>
      <c r="AY293" s="56"/>
      <c r="AZ293" s="56"/>
      <c r="BA293" s="56"/>
      <c r="BB293" s="56"/>
      <c r="BC293" s="56"/>
      <c r="BD293" s="56"/>
      <c r="BE293" s="56"/>
      <c r="BF293" s="56"/>
      <c r="BH293" s="56"/>
      <c r="BI293" s="56"/>
      <c r="BJ293" s="56"/>
      <c r="BK293" s="56"/>
      <c r="BL293" s="56"/>
      <c r="BM293" s="56"/>
      <c r="BN293" s="56"/>
      <c r="BO293" s="56"/>
      <c r="BP293" s="56"/>
      <c r="BR293" s="56"/>
      <c r="BS293" s="56"/>
      <c r="BT293" s="56"/>
      <c r="BU293" s="56"/>
      <c r="BV293" s="56"/>
      <c r="BW293" s="56"/>
      <c r="BX293" s="56"/>
      <c r="BY293" s="56"/>
      <c r="BZ293" s="56"/>
      <c r="CB293" s="56"/>
      <c r="CC293" s="56"/>
      <c r="CD293" s="56"/>
      <c r="CE293" s="56"/>
      <c r="CF293" s="56"/>
      <c r="CG293" s="56"/>
      <c r="CH293" s="56"/>
      <c r="CI293" s="56"/>
      <c r="CJ293" s="56"/>
      <c r="CL293" s="56"/>
      <c r="CM293" s="56"/>
      <c r="CN293" s="56"/>
      <c r="CO293" s="56"/>
      <c r="CP293" s="56"/>
      <c r="CQ293" s="56"/>
      <c r="CR293" s="56"/>
      <c r="CS293" s="56"/>
      <c r="CT293" s="56"/>
      <c r="CV293" s="56"/>
      <c r="CW293" s="56"/>
      <c r="CX293" s="56"/>
      <c r="CY293" s="56"/>
      <c r="CZ293" s="56"/>
      <c r="DA293" s="56"/>
      <c r="DB293" s="56"/>
      <c r="DC293" s="56"/>
      <c r="DD293" s="56"/>
      <c r="DF293" s="56"/>
      <c r="DG293" s="56"/>
      <c r="DH293" s="56"/>
      <c r="DI293" s="56"/>
      <c r="DJ293" s="56"/>
      <c r="DK293" s="56"/>
      <c r="DL293" s="56"/>
      <c r="DM293" s="56"/>
      <c r="DN293" s="56"/>
      <c r="DP293" s="56"/>
      <c r="DQ293" s="56"/>
      <c r="DR293" s="56"/>
      <c r="DS293" s="56"/>
      <c r="DT293" s="56"/>
      <c r="DU293" s="56"/>
      <c r="DV293" s="56"/>
      <c r="DW293" s="56"/>
      <c r="DX293" s="56"/>
      <c r="DZ293" s="56"/>
      <c r="EA293" s="56"/>
      <c r="EB293" s="56"/>
      <c r="EC293" s="56"/>
      <c r="ED293" s="56"/>
      <c r="EE293" s="56"/>
      <c r="EF293" s="56"/>
      <c r="EG293" s="56"/>
      <c r="EH293" s="56"/>
      <c r="EJ293" s="56"/>
      <c r="EK293" s="56"/>
      <c r="EL293" s="56"/>
      <c r="EM293" s="56"/>
      <c r="EN293" s="56"/>
      <c r="EO293" s="56"/>
      <c r="EP293" s="56"/>
      <c r="EQ293" s="56"/>
      <c r="ER293" s="56"/>
      <c r="ET293" s="56"/>
      <c r="EU293" s="56"/>
      <c r="EV293" s="56"/>
      <c r="EW293" s="56"/>
      <c r="EX293" s="56"/>
      <c r="EY293" s="56"/>
      <c r="EZ293" s="56"/>
      <c r="FA293" s="56"/>
      <c r="FB293" s="56"/>
      <c r="FD293" s="56"/>
      <c r="FE293" s="56"/>
      <c r="FF293" s="56"/>
      <c r="FG293" s="56"/>
      <c r="FH293" s="56"/>
      <c r="FI293" s="56"/>
      <c r="FJ293" s="56"/>
      <c r="FK293" s="56"/>
      <c r="FL293" s="56"/>
      <c r="FN293" s="56"/>
      <c r="FO293" s="56"/>
      <c r="FP293" s="56"/>
      <c r="FQ293" s="56"/>
      <c r="FR293" s="56"/>
      <c r="FS293" s="56"/>
      <c r="FT293" s="56"/>
      <c r="FU293" s="56"/>
      <c r="FV293" s="56"/>
      <c r="FX293" s="56"/>
      <c r="FY293" s="56"/>
      <c r="FZ293" s="56"/>
      <c r="GA293" s="56"/>
      <c r="GB293" s="56"/>
      <c r="GC293" s="56"/>
      <c r="GD293" s="56"/>
      <c r="GE293" s="56"/>
      <c r="GF293" s="56"/>
      <c r="GH293" s="56"/>
      <c r="GI293" s="56"/>
      <c r="GJ293" s="56"/>
      <c r="GK293" s="56"/>
      <c r="GL293" s="56"/>
      <c r="GM293" s="56"/>
      <c r="GN293" s="56"/>
      <c r="GO293" s="56"/>
      <c r="GP293" s="56"/>
      <c r="GR293" s="56"/>
      <c r="GS293" s="56"/>
      <c r="GT293" s="56"/>
      <c r="GU293" s="56"/>
      <c r="GV293" s="56"/>
      <c r="GW293" s="56"/>
      <c r="GX293" s="56"/>
      <c r="GY293" s="56"/>
      <c r="GZ293" s="56"/>
      <c r="HB293" s="56"/>
      <c r="HC293" s="56"/>
      <c r="HD293" s="56"/>
      <c r="HE293" s="56"/>
      <c r="HF293" s="56"/>
      <c r="HG293" s="56"/>
      <c r="HH293" s="56"/>
      <c r="HI293" s="56"/>
      <c r="HJ293" s="56"/>
      <c r="HL293" s="56"/>
      <c r="HM293" s="56"/>
      <c r="HN293" s="56"/>
      <c r="HO293" s="56"/>
      <c r="HP293" s="56"/>
      <c r="HQ293" s="56"/>
      <c r="HR293" s="56"/>
      <c r="HS293" s="56"/>
      <c r="HT293" s="56"/>
      <c r="HV293" s="56"/>
      <c r="HW293" s="56"/>
      <c r="HX293" s="56"/>
      <c r="HY293" s="56"/>
      <c r="HZ293" s="56"/>
      <c r="IA293" s="56"/>
      <c r="IB293" s="56"/>
      <c r="IC293" s="56"/>
      <c r="ID293" s="56"/>
      <c r="IF293" s="56"/>
      <c r="IG293" s="56"/>
      <c r="IH293" s="56"/>
      <c r="II293" s="56"/>
      <c r="IJ293" s="56"/>
      <c r="IK293" s="56"/>
      <c r="IL293" s="56"/>
      <c r="IM293" s="56"/>
      <c r="IN293" s="56"/>
      <c r="IP293" s="56"/>
      <c r="IQ293" s="56"/>
      <c r="IR293" s="56"/>
      <c r="IS293" s="56"/>
      <c r="IT293" s="56"/>
      <c r="IU293" s="56"/>
    </row>
    <row r="294" spans="1:255" ht="12.75" customHeight="1" thickBot="1" x14ac:dyDescent="0.25">
      <c r="A294" s="221"/>
      <c r="B294" s="106">
        <v>4155.74</v>
      </c>
      <c r="C294" s="85" t="s">
        <v>78</v>
      </c>
      <c r="D294" s="86"/>
      <c r="E294" s="47"/>
      <c r="F294" s="47"/>
      <c r="G294" s="47"/>
      <c r="H294" s="48"/>
      <c r="I294" s="49"/>
      <c r="J294" s="56"/>
      <c r="K294" s="56"/>
      <c r="L294" s="56"/>
      <c r="M294" s="56"/>
      <c r="N294" s="56"/>
      <c r="O294" s="56"/>
      <c r="P294" s="56"/>
      <c r="Q294" s="56"/>
      <c r="R294" s="56"/>
      <c r="T294" s="56"/>
      <c r="U294" s="56"/>
      <c r="V294" s="56"/>
      <c r="W294" s="56"/>
      <c r="X294" s="56"/>
      <c r="Y294" s="56"/>
      <c r="Z294" s="56"/>
      <c r="AA294" s="56"/>
      <c r="AB294" s="56"/>
      <c r="AD294" s="56"/>
      <c r="AE294" s="56"/>
      <c r="AF294" s="56"/>
      <c r="AG294" s="56"/>
      <c r="AH294" s="56"/>
      <c r="AI294" s="56"/>
      <c r="AJ294" s="56"/>
      <c r="AK294" s="56"/>
      <c r="AL294" s="56"/>
      <c r="AN294" s="56"/>
      <c r="AO294" s="56"/>
      <c r="AP294" s="56"/>
      <c r="AQ294" s="56"/>
      <c r="AR294" s="56"/>
      <c r="AS294" s="56"/>
      <c r="AT294" s="56"/>
      <c r="AU294" s="56"/>
      <c r="AV294" s="56"/>
      <c r="AX294" s="56"/>
      <c r="AY294" s="56"/>
      <c r="AZ294" s="56"/>
      <c r="BA294" s="56"/>
      <c r="BB294" s="56"/>
      <c r="BC294" s="56"/>
      <c r="BD294" s="56"/>
      <c r="BE294" s="56"/>
      <c r="BF294" s="56"/>
      <c r="BH294" s="56"/>
      <c r="BI294" s="56"/>
      <c r="BJ294" s="56"/>
      <c r="BK294" s="56"/>
      <c r="BL294" s="56"/>
      <c r="BM294" s="56"/>
      <c r="BN294" s="56"/>
      <c r="BO294" s="56"/>
      <c r="BP294" s="56"/>
      <c r="BR294" s="56"/>
      <c r="BS294" s="56"/>
      <c r="BT294" s="56"/>
      <c r="BU294" s="56"/>
      <c r="BV294" s="56"/>
      <c r="BW294" s="56"/>
      <c r="BX294" s="56"/>
      <c r="BY294" s="56"/>
      <c r="BZ294" s="56"/>
      <c r="CB294" s="56"/>
      <c r="CC294" s="56"/>
      <c r="CD294" s="56"/>
      <c r="CE294" s="56"/>
      <c r="CF294" s="56"/>
      <c r="CG294" s="56"/>
      <c r="CH294" s="56"/>
      <c r="CI294" s="56"/>
      <c r="CJ294" s="56"/>
      <c r="CL294" s="56"/>
      <c r="CM294" s="56"/>
      <c r="CN294" s="56"/>
      <c r="CO294" s="56"/>
      <c r="CP294" s="56"/>
      <c r="CQ294" s="56"/>
      <c r="CR294" s="56"/>
      <c r="CS294" s="56"/>
      <c r="CT294" s="56"/>
      <c r="CV294" s="56"/>
      <c r="CW294" s="56"/>
      <c r="CX294" s="56"/>
      <c r="CY294" s="56"/>
      <c r="CZ294" s="56"/>
      <c r="DA294" s="56"/>
      <c r="DB294" s="56"/>
      <c r="DC294" s="56"/>
      <c r="DD294" s="56"/>
      <c r="DF294" s="56"/>
      <c r="DG294" s="56"/>
      <c r="DH294" s="56"/>
      <c r="DI294" s="56"/>
      <c r="DJ294" s="56"/>
      <c r="DK294" s="56"/>
      <c r="DL294" s="56"/>
      <c r="DM294" s="56"/>
      <c r="DN294" s="56"/>
      <c r="DP294" s="56"/>
      <c r="DQ294" s="56"/>
      <c r="DR294" s="56"/>
      <c r="DS294" s="56"/>
      <c r="DT294" s="56"/>
      <c r="DU294" s="56"/>
      <c r="DV294" s="56"/>
      <c r="DW294" s="56"/>
      <c r="DX294" s="56"/>
      <c r="DZ294" s="56"/>
      <c r="EA294" s="56"/>
      <c r="EB294" s="56"/>
      <c r="EC294" s="56"/>
      <c r="ED294" s="56"/>
      <c r="EE294" s="56"/>
      <c r="EF294" s="56"/>
      <c r="EG294" s="56"/>
      <c r="EH294" s="56"/>
      <c r="EJ294" s="56"/>
      <c r="EK294" s="56"/>
      <c r="EL294" s="56"/>
      <c r="EM294" s="56"/>
      <c r="EN294" s="56"/>
      <c r="EO294" s="56"/>
      <c r="EP294" s="56"/>
      <c r="EQ294" s="56"/>
      <c r="ER294" s="56"/>
      <c r="ET294" s="56"/>
      <c r="EU294" s="56"/>
      <c r="EV294" s="56"/>
      <c r="EW294" s="56"/>
      <c r="EX294" s="56"/>
      <c r="EY294" s="56"/>
      <c r="EZ294" s="56"/>
      <c r="FA294" s="56"/>
      <c r="FB294" s="56"/>
      <c r="FD294" s="56"/>
      <c r="FE294" s="56"/>
      <c r="FF294" s="56"/>
      <c r="FG294" s="56"/>
      <c r="FH294" s="56"/>
      <c r="FI294" s="56"/>
      <c r="FJ294" s="56"/>
      <c r="FK294" s="56"/>
      <c r="FL294" s="56"/>
      <c r="FN294" s="56"/>
      <c r="FO294" s="56"/>
      <c r="FP294" s="56"/>
      <c r="FQ294" s="56"/>
      <c r="FR294" s="56"/>
      <c r="FS294" s="56"/>
      <c r="FT294" s="56"/>
      <c r="FU294" s="56"/>
      <c r="FV294" s="56"/>
      <c r="FX294" s="56"/>
      <c r="FY294" s="56"/>
      <c r="FZ294" s="56"/>
      <c r="GA294" s="56"/>
      <c r="GB294" s="56"/>
      <c r="GC294" s="56"/>
      <c r="GD294" s="56"/>
      <c r="GE294" s="56"/>
      <c r="GF294" s="56"/>
      <c r="GH294" s="56"/>
      <c r="GI294" s="56"/>
      <c r="GJ294" s="56"/>
      <c r="GK294" s="56"/>
      <c r="GL294" s="56"/>
      <c r="GM294" s="56"/>
      <c r="GN294" s="56"/>
      <c r="GO294" s="56"/>
      <c r="GP294" s="56"/>
      <c r="GR294" s="56"/>
      <c r="GS294" s="56"/>
      <c r="GT294" s="56"/>
      <c r="GU294" s="56"/>
      <c r="GV294" s="56"/>
      <c r="GW294" s="56"/>
      <c r="GX294" s="56"/>
      <c r="GY294" s="56"/>
      <c r="GZ294" s="56"/>
      <c r="HB294" s="56"/>
      <c r="HC294" s="56"/>
      <c r="HD294" s="56"/>
      <c r="HE294" s="56"/>
      <c r="HF294" s="56"/>
      <c r="HG294" s="56"/>
      <c r="HH294" s="56"/>
      <c r="HI294" s="56"/>
      <c r="HJ294" s="56"/>
      <c r="HL294" s="56"/>
      <c r="HM294" s="56"/>
      <c r="HN294" s="56"/>
      <c r="HO294" s="56"/>
      <c r="HP294" s="56"/>
      <c r="HQ294" s="56"/>
      <c r="HR294" s="56"/>
      <c r="HS294" s="56"/>
      <c r="HT294" s="56"/>
      <c r="HV294" s="56"/>
      <c r="HW294" s="56"/>
      <c r="HX294" s="56"/>
      <c r="HY294" s="56"/>
      <c r="HZ294" s="56"/>
      <c r="IA294" s="56"/>
      <c r="IB294" s="56"/>
      <c r="IC294" s="56"/>
      <c r="ID294" s="56"/>
      <c r="IF294" s="56"/>
      <c r="IG294" s="56"/>
      <c r="IH294" s="56"/>
      <c r="II294" s="56"/>
      <c r="IJ294" s="56"/>
      <c r="IK294" s="56"/>
      <c r="IL294" s="56"/>
      <c r="IM294" s="56"/>
      <c r="IN294" s="56"/>
      <c r="IP294" s="56"/>
      <c r="IQ294" s="56"/>
      <c r="IR294" s="56"/>
      <c r="IS294" s="56"/>
      <c r="IT294" s="56"/>
      <c r="IU294" s="56"/>
    </row>
    <row r="295" spans="1:255" ht="12.75" customHeight="1" thickBot="1" x14ac:dyDescent="0.25">
      <c r="A295" s="221"/>
      <c r="B295" s="106">
        <v>5269.38</v>
      </c>
      <c r="C295" s="85" t="s">
        <v>79</v>
      </c>
      <c r="D295" s="86"/>
      <c r="E295" s="47"/>
      <c r="F295" s="47"/>
      <c r="G295" s="47"/>
      <c r="H295" s="48"/>
      <c r="I295" s="49"/>
      <c r="J295" s="56"/>
      <c r="K295" s="56"/>
      <c r="L295" s="56"/>
      <c r="M295" s="56"/>
      <c r="N295" s="56"/>
      <c r="O295" s="56"/>
      <c r="P295" s="56"/>
      <c r="Q295" s="56"/>
      <c r="R295" s="56"/>
      <c r="T295" s="56"/>
      <c r="U295" s="56"/>
      <c r="V295" s="56"/>
      <c r="W295" s="56"/>
      <c r="X295" s="56"/>
      <c r="Y295" s="56"/>
      <c r="Z295" s="56"/>
      <c r="AA295" s="56"/>
      <c r="AB295" s="56"/>
      <c r="AD295" s="56"/>
      <c r="AE295" s="56"/>
      <c r="AF295" s="56"/>
      <c r="AG295" s="56"/>
      <c r="AH295" s="56"/>
      <c r="AI295" s="56"/>
      <c r="AJ295" s="56"/>
      <c r="AK295" s="56"/>
      <c r="AL295" s="56"/>
      <c r="AN295" s="56"/>
      <c r="AO295" s="56"/>
      <c r="AP295" s="56"/>
      <c r="AQ295" s="56"/>
      <c r="AR295" s="56"/>
      <c r="AS295" s="56"/>
      <c r="AT295" s="56"/>
      <c r="AU295" s="56"/>
      <c r="AV295" s="56"/>
      <c r="AX295" s="56"/>
      <c r="AY295" s="56"/>
      <c r="AZ295" s="56"/>
      <c r="BA295" s="56"/>
      <c r="BB295" s="56"/>
      <c r="BC295" s="56"/>
      <c r="BD295" s="56"/>
      <c r="BE295" s="56"/>
      <c r="BF295" s="56"/>
      <c r="BH295" s="56"/>
      <c r="BI295" s="56"/>
      <c r="BJ295" s="56"/>
      <c r="BK295" s="56"/>
      <c r="BL295" s="56"/>
      <c r="BM295" s="56"/>
      <c r="BN295" s="56"/>
      <c r="BO295" s="56"/>
      <c r="BP295" s="56"/>
      <c r="BR295" s="56"/>
      <c r="BS295" s="56"/>
      <c r="BT295" s="56"/>
      <c r="BU295" s="56"/>
      <c r="BV295" s="56"/>
      <c r="BW295" s="56"/>
      <c r="BX295" s="56"/>
      <c r="BY295" s="56"/>
      <c r="BZ295" s="56"/>
      <c r="CB295" s="56"/>
      <c r="CC295" s="56"/>
      <c r="CD295" s="56"/>
      <c r="CE295" s="56"/>
      <c r="CF295" s="56"/>
      <c r="CG295" s="56"/>
      <c r="CH295" s="56"/>
      <c r="CI295" s="56"/>
      <c r="CJ295" s="56"/>
      <c r="CL295" s="56"/>
      <c r="CM295" s="56"/>
      <c r="CN295" s="56"/>
      <c r="CO295" s="56"/>
      <c r="CP295" s="56"/>
      <c r="CQ295" s="56"/>
      <c r="CR295" s="56"/>
      <c r="CS295" s="56"/>
      <c r="CT295" s="56"/>
      <c r="CV295" s="56"/>
      <c r="CW295" s="56"/>
      <c r="CX295" s="56"/>
      <c r="CY295" s="56"/>
      <c r="CZ295" s="56"/>
      <c r="DA295" s="56"/>
      <c r="DB295" s="56"/>
      <c r="DC295" s="56"/>
      <c r="DD295" s="56"/>
      <c r="DF295" s="56"/>
      <c r="DG295" s="56"/>
      <c r="DH295" s="56"/>
      <c r="DI295" s="56"/>
      <c r="DJ295" s="56"/>
      <c r="DK295" s="56"/>
      <c r="DL295" s="56"/>
      <c r="DM295" s="56"/>
      <c r="DN295" s="56"/>
      <c r="DP295" s="56"/>
      <c r="DQ295" s="56"/>
      <c r="DR295" s="56"/>
      <c r="DS295" s="56"/>
      <c r="DT295" s="56"/>
      <c r="DU295" s="56"/>
      <c r="DV295" s="56"/>
      <c r="DW295" s="56"/>
      <c r="DX295" s="56"/>
      <c r="DZ295" s="56"/>
      <c r="EA295" s="56"/>
      <c r="EB295" s="56"/>
      <c r="EC295" s="56"/>
      <c r="ED295" s="56"/>
      <c r="EE295" s="56"/>
      <c r="EF295" s="56"/>
      <c r="EG295" s="56"/>
      <c r="EH295" s="56"/>
      <c r="EJ295" s="56"/>
      <c r="EK295" s="56"/>
      <c r="EL295" s="56"/>
      <c r="EM295" s="56"/>
      <c r="EN295" s="56"/>
      <c r="EO295" s="56"/>
      <c r="EP295" s="56"/>
      <c r="EQ295" s="56"/>
      <c r="ER295" s="56"/>
      <c r="ET295" s="56"/>
      <c r="EU295" s="56"/>
      <c r="EV295" s="56"/>
      <c r="EW295" s="56"/>
      <c r="EX295" s="56"/>
      <c r="EY295" s="56"/>
      <c r="EZ295" s="56"/>
      <c r="FA295" s="56"/>
      <c r="FB295" s="56"/>
      <c r="FD295" s="56"/>
      <c r="FE295" s="56"/>
      <c r="FF295" s="56"/>
      <c r="FG295" s="56"/>
      <c r="FH295" s="56"/>
      <c r="FI295" s="56"/>
      <c r="FJ295" s="56"/>
      <c r="FK295" s="56"/>
      <c r="FL295" s="56"/>
      <c r="FN295" s="56"/>
      <c r="FO295" s="56"/>
      <c r="FP295" s="56"/>
      <c r="FQ295" s="56"/>
      <c r="FR295" s="56"/>
      <c r="FS295" s="56"/>
      <c r="FT295" s="56"/>
      <c r="FU295" s="56"/>
      <c r="FV295" s="56"/>
      <c r="FX295" s="56"/>
      <c r="FY295" s="56"/>
      <c r="FZ295" s="56"/>
      <c r="GA295" s="56"/>
      <c r="GB295" s="56"/>
      <c r="GC295" s="56"/>
      <c r="GD295" s="56"/>
      <c r="GE295" s="56"/>
      <c r="GF295" s="56"/>
      <c r="GH295" s="56"/>
      <c r="GI295" s="56"/>
      <c r="GJ295" s="56"/>
      <c r="GK295" s="56"/>
      <c r="GL295" s="56"/>
      <c r="GM295" s="56"/>
      <c r="GN295" s="56"/>
      <c r="GO295" s="56"/>
      <c r="GP295" s="56"/>
      <c r="GR295" s="56"/>
      <c r="GS295" s="56"/>
      <c r="GT295" s="56"/>
      <c r="GU295" s="56"/>
      <c r="GV295" s="56"/>
      <c r="GW295" s="56"/>
      <c r="GX295" s="56"/>
      <c r="GY295" s="56"/>
      <c r="GZ295" s="56"/>
      <c r="HB295" s="56"/>
      <c r="HC295" s="56"/>
      <c r="HD295" s="56"/>
      <c r="HE295" s="56"/>
      <c r="HF295" s="56"/>
      <c r="HG295" s="56"/>
      <c r="HH295" s="56"/>
      <c r="HI295" s="56"/>
      <c r="HJ295" s="56"/>
      <c r="HL295" s="56"/>
      <c r="HM295" s="56"/>
      <c r="HN295" s="56"/>
      <c r="HO295" s="56"/>
      <c r="HP295" s="56"/>
      <c r="HQ295" s="56"/>
      <c r="HR295" s="56"/>
      <c r="HS295" s="56"/>
      <c r="HT295" s="56"/>
      <c r="HV295" s="56"/>
      <c r="HW295" s="56"/>
      <c r="HX295" s="56"/>
      <c r="HY295" s="56"/>
      <c r="HZ295" s="56"/>
      <c r="IA295" s="56"/>
      <c r="IB295" s="56"/>
      <c r="IC295" s="56"/>
      <c r="ID295" s="56"/>
      <c r="IF295" s="56"/>
      <c r="IG295" s="56"/>
      <c r="IH295" s="56"/>
      <c r="II295" s="56"/>
      <c r="IJ295" s="56"/>
      <c r="IK295" s="56"/>
      <c r="IL295" s="56"/>
      <c r="IM295" s="56"/>
      <c r="IN295" s="56"/>
      <c r="IP295" s="56"/>
      <c r="IQ295" s="56"/>
      <c r="IR295" s="56"/>
      <c r="IS295" s="56"/>
      <c r="IT295" s="56"/>
      <c r="IU295" s="56"/>
    </row>
    <row r="296" spans="1:255" ht="12.75" customHeight="1" thickBot="1" x14ac:dyDescent="0.25">
      <c r="A296" s="221"/>
      <c r="B296" s="106">
        <v>3901.56</v>
      </c>
      <c r="C296" s="85" t="s">
        <v>80</v>
      </c>
      <c r="D296" s="86"/>
      <c r="E296" s="47"/>
      <c r="F296" s="47"/>
      <c r="G296" s="47"/>
      <c r="H296" s="48"/>
      <c r="I296" s="49"/>
      <c r="J296" s="56"/>
      <c r="K296" s="56"/>
      <c r="L296" s="56"/>
      <c r="M296" s="56"/>
      <c r="N296" s="56"/>
      <c r="O296" s="56"/>
      <c r="P296" s="56"/>
      <c r="Q296" s="56"/>
      <c r="R296" s="56"/>
      <c r="T296" s="56"/>
      <c r="U296" s="56"/>
      <c r="V296" s="56"/>
      <c r="W296" s="56"/>
      <c r="X296" s="56"/>
      <c r="Y296" s="56"/>
      <c r="Z296" s="56"/>
      <c r="AA296" s="56"/>
      <c r="AB296" s="56"/>
      <c r="AD296" s="56"/>
      <c r="AE296" s="56"/>
      <c r="AF296" s="56"/>
      <c r="AG296" s="56"/>
      <c r="AH296" s="56"/>
      <c r="AI296" s="56"/>
      <c r="AJ296" s="56"/>
      <c r="AK296" s="56"/>
      <c r="AL296" s="56"/>
      <c r="AN296" s="56"/>
      <c r="AO296" s="56"/>
      <c r="AP296" s="56"/>
      <c r="AQ296" s="56"/>
      <c r="AR296" s="56"/>
      <c r="AS296" s="56"/>
      <c r="AT296" s="56"/>
      <c r="AU296" s="56"/>
      <c r="AV296" s="56"/>
      <c r="AX296" s="56"/>
      <c r="AY296" s="56"/>
      <c r="AZ296" s="56"/>
      <c r="BA296" s="56"/>
      <c r="BB296" s="56"/>
      <c r="BC296" s="56"/>
      <c r="BD296" s="56"/>
      <c r="BE296" s="56"/>
      <c r="BF296" s="56"/>
      <c r="BH296" s="56"/>
      <c r="BI296" s="56"/>
      <c r="BJ296" s="56"/>
      <c r="BK296" s="56"/>
      <c r="BL296" s="56"/>
      <c r="BM296" s="56"/>
      <c r="BN296" s="56"/>
      <c r="BO296" s="56"/>
      <c r="BP296" s="56"/>
      <c r="BR296" s="56"/>
      <c r="BS296" s="56"/>
      <c r="BT296" s="56"/>
      <c r="BU296" s="56"/>
      <c r="BV296" s="56"/>
      <c r="BW296" s="56"/>
      <c r="BX296" s="56"/>
      <c r="BY296" s="56"/>
      <c r="BZ296" s="56"/>
      <c r="CB296" s="56"/>
      <c r="CC296" s="56"/>
      <c r="CD296" s="56"/>
      <c r="CE296" s="56"/>
      <c r="CF296" s="56"/>
      <c r="CG296" s="56"/>
      <c r="CH296" s="56"/>
      <c r="CI296" s="56"/>
      <c r="CJ296" s="56"/>
      <c r="CL296" s="56"/>
      <c r="CM296" s="56"/>
      <c r="CN296" s="56"/>
      <c r="CO296" s="56"/>
      <c r="CP296" s="56"/>
      <c r="CQ296" s="56"/>
      <c r="CR296" s="56"/>
      <c r="CS296" s="56"/>
      <c r="CT296" s="56"/>
      <c r="CV296" s="56"/>
      <c r="CW296" s="56"/>
      <c r="CX296" s="56"/>
      <c r="CY296" s="56"/>
      <c r="CZ296" s="56"/>
      <c r="DA296" s="56"/>
      <c r="DB296" s="56"/>
      <c r="DC296" s="56"/>
      <c r="DD296" s="56"/>
      <c r="DF296" s="56"/>
      <c r="DG296" s="56"/>
      <c r="DH296" s="56"/>
      <c r="DI296" s="56"/>
      <c r="DJ296" s="56"/>
      <c r="DK296" s="56"/>
      <c r="DL296" s="56"/>
      <c r="DM296" s="56"/>
      <c r="DN296" s="56"/>
      <c r="DP296" s="56"/>
      <c r="DQ296" s="56"/>
      <c r="DR296" s="56"/>
      <c r="DS296" s="56"/>
      <c r="DT296" s="56"/>
      <c r="DU296" s="56"/>
      <c r="DV296" s="56"/>
      <c r="DW296" s="56"/>
      <c r="DX296" s="56"/>
      <c r="DZ296" s="56"/>
      <c r="EA296" s="56"/>
      <c r="EB296" s="56"/>
      <c r="EC296" s="56"/>
      <c r="ED296" s="56"/>
      <c r="EE296" s="56"/>
      <c r="EF296" s="56"/>
      <c r="EG296" s="56"/>
      <c r="EH296" s="56"/>
      <c r="EJ296" s="56"/>
      <c r="EK296" s="56"/>
      <c r="EL296" s="56"/>
      <c r="EM296" s="56"/>
      <c r="EN296" s="56"/>
      <c r="EO296" s="56"/>
      <c r="EP296" s="56"/>
      <c r="EQ296" s="56"/>
      <c r="ER296" s="56"/>
      <c r="ET296" s="56"/>
      <c r="EU296" s="56"/>
      <c r="EV296" s="56"/>
      <c r="EW296" s="56"/>
      <c r="EX296" s="56"/>
      <c r="EY296" s="56"/>
      <c r="EZ296" s="56"/>
      <c r="FA296" s="56"/>
      <c r="FB296" s="56"/>
      <c r="FD296" s="56"/>
      <c r="FE296" s="56"/>
      <c r="FF296" s="56"/>
      <c r="FG296" s="56"/>
      <c r="FH296" s="56"/>
      <c r="FI296" s="56"/>
      <c r="FJ296" s="56"/>
      <c r="FK296" s="56"/>
      <c r="FL296" s="56"/>
      <c r="FN296" s="56"/>
      <c r="FO296" s="56"/>
      <c r="FP296" s="56"/>
      <c r="FQ296" s="56"/>
      <c r="FR296" s="56"/>
      <c r="FS296" s="56"/>
      <c r="FT296" s="56"/>
      <c r="FU296" s="56"/>
      <c r="FV296" s="56"/>
      <c r="FX296" s="56"/>
      <c r="FY296" s="56"/>
      <c r="FZ296" s="56"/>
      <c r="GA296" s="56"/>
      <c r="GB296" s="56"/>
      <c r="GC296" s="56"/>
      <c r="GD296" s="56"/>
      <c r="GE296" s="56"/>
      <c r="GF296" s="56"/>
      <c r="GH296" s="56"/>
      <c r="GI296" s="56"/>
      <c r="GJ296" s="56"/>
      <c r="GK296" s="56"/>
      <c r="GL296" s="56"/>
      <c r="GM296" s="56"/>
      <c r="GN296" s="56"/>
      <c r="GO296" s="56"/>
      <c r="GP296" s="56"/>
      <c r="GR296" s="56"/>
      <c r="GS296" s="56"/>
      <c r="GT296" s="56"/>
      <c r="GU296" s="56"/>
      <c r="GV296" s="56"/>
      <c r="GW296" s="56"/>
      <c r="GX296" s="56"/>
      <c r="GY296" s="56"/>
      <c r="GZ296" s="56"/>
      <c r="HB296" s="56"/>
      <c r="HC296" s="56"/>
      <c r="HD296" s="56"/>
      <c r="HE296" s="56"/>
      <c r="HF296" s="56"/>
      <c r="HG296" s="56"/>
      <c r="HH296" s="56"/>
      <c r="HI296" s="56"/>
      <c r="HJ296" s="56"/>
      <c r="HL296" s="56"/>
      <c r="HM296" s="56"/>
      <c r="HN296" s="56"/>
      <c r="HO296" s="56"/>
      <c r="HP296" s="56"/>
      <c r="HQ296" s="56"/>
      <c r="HR296" s="56"/>
      <c r="HS296" s="56"/>
      <c r="HT296" s="56"/>
      <c r="HV296" s="56"/>
      <c r="HW296" s="56"/>
      <c r="HX296" s="56"/>
      <c r="HY296" s="56"/>
      <c r="HZ296" s="56"/>
      <c r="IA296" s="56"/>
      <c r="IB296" s="56"/>
      <c r="IC296" s="56"/>
      <c r="ID296" s="56"/>
      <c r="IF296" s="56"/>
      <c r="IG296" s="56"/>
      <c r="IH296" s="56"/>
      <c r="II296" s="56"/>
      <c r="IJ296" s="56"/>
      <c r="IK296" s="56"/>
      <c r="IL296" s="56"/>
      <c r="IM296" s="56"/>
      <c r="IN296" s="56"/>
      <c r="IP296" s="56"/>
      <c r="IQ296" s="56"/>
      <c r="IR296" s="56"/>
      <c r="IS296" s="56"/>
      <c r="IT296" s="56"/>
      <c r="IU296" s="56"/>
    </row>
    <row r="297" spans="1:255" x14ac:dyDescent="0.2">
      <c r="A297" s="221"/>
      <c r="B297" s="185"/>
      <c r="C297" s="70" t="s">
        <v>87</v>
      </c>
      <c r="D297" s="163"/>
      <c r="E297" s="53"/>
      <c r="F297" s="53"/>
      <c r="G297" s="53"/>
      <c r="H297" s="153"/>
      <c r="I297" s="165">
        <v>2613.7399999999998</v>
      </c>
      <c r="J297" s="56"/>
      <c r="K297" s="56"/>
      <c r="L297" s="56"/>
      <c r="M297" s="56"/>
      <c r="N297" s="56"/>
      <c r="O297" s="56"/>
      <c r="P297" s="56"/>
      <c r="Q297" s="56"/>
      <c r="R297" s="56"/>
      <c r="T297" s="56"/>
      <c r="U297" s="56"/>
      <c r="V297" s="56"/>
      <c r="W297" s="56"/>
      <c r="X297" s="56"/>
      <c r="Y297" s="56"/>
      <c r="Z297" s="56"/>
      <c r="AA297" s="56"/>
      <c r="AB297" s="56"/>
      <c r="AD297" s="56"/>
      <c r="AE297" s="56"/>
      <c r="AF297" s="56"/>
      <c r="AG297" s="56"/>
      <c r="AH297" s="56"/>
      <c r="AI297" s="56"/>
      <c r="AJ297" s="56"/>
      <c r="AK297" s="56"/>
      <c r="AL297" s="56"/>
      <c r="AN297" s="56"/>
      <c r="AO297" s="56"/>
      <c r="AP297" s="56"/>
      <c r="AQ297" s="56"/>
      <c r="AR297" s="56"/>
      <c r="AS297" s="56"/>
      <c r="AT297" s="56"/>
      <c r="AU297" s="56"/>
      <c r="AV297" s="56"/>
      <c r="AX297" s="56"/>
      <c r="AY297" s="56"/>
      <c r="AZ297" s="56"/>
      <c r="BA297" s="56"/>
      <c r="BB297" s="56"/>
      <c r="BC297" s="56"/>
      <c r="BD297" s="56"/>
      <c r="BE297" s="56"/>
      <c r="BF297" s="56"/>
      <c r="BH297" s="56"/>
      <c r="BI297" s="56"/>
      <c r="BJ297" s="56"/>
      <c r="BK297" s="56"/>
      <c r="BL297" s="56"/>
      <c r="BM297" s="56"/>
      <c r="BN297" s="56"/>
      <c r="BO297" s="56"/>
      <c r="BP297" s="56"/>
      <c r="BR297" s="56"/>
      <c r="BS297" s="56"/>
      <c r="BT297" s="56"/>
      <c r="BU297" s="56"/>
      <c r="BV297" s="56"/>
      <c r="BW297" s="56"/>
      <c r="BX297" s="56"/>
      <c r="BY297" s="56"/>
      <c r="BZ297" s="56"/>
      <c r="CB297" s="56"/>
      <c r="CC297" s="56"/>
      <c r="CD297" s="56"/>
      <c r="CE297" s="56"/>
      <c r="CF297" s="56"/>
      <c r="CG297" s="56"/>
      <c r="CH297" s="56"/>
      <c r="CI297" s="56"/>
      <c r="CJ297" s="56"/>
      <c r="CL297" s="56"/>
      <c r="CM297" s="56"/>
      <c r="CN297" s="56"/>
      <c r="CO297" s="56"/>
      <c r="CP297" s="56"/>
      <c r="CQ297" s="56"/>
      <c r="CR297" s="56"/>
      <c r="CS297" s="56"/>
      <c r="CT297" s="56"/>
      <c r="CV297" s="56"/>
      <c r="CW297" s="56"/>
      <c r="CX297" s="56"/>
      <c r="CY297" s="56"/>
      <c r="CZ297" s="56"/>
      <c r="DA297" s="56"/>
      <c r="DB297" s="56"/>
      <c r="DC297" s="56"/>
      <c r="DD297" s="56"/>
      <c r="DF297" s="56"/>
      <c r="DG297" s="56"/>
      <c r="DH297" s="56"/>
      <c r="DI297" s="56"/>
      <c r="DJ297" s="56"/>
      <c r="DK297" s="56"/>
      <c r="DL297" s="56"/>
      <c r="DM297" s="56"/>
      <c r="DN297" s="56"/>
      <c r="DP297" s="56"/>
      <c r="DQ297" s="56"/>
      <c r="DR297" s="56"/>
      <c r="DS297" s="56"/>
      <c r="DT297" s="56"/>
      <c r="DU297" s="56"/>
      <c r="DV297" s="56"/>
      <c r="DW297" s="56"/>
      <c r="DX297" s="56"/>
      <c r="DZ297" s="56"/>
      <c r="EA297" s="56"/>
      <c r="EB297" s="56"/>
      <c r="EC297" s="56"/>
      <c r="ED297" s="56"/>
      <c r="EE297" s="56"/>
      <c r="EF297" s="56"/>
      <c r="EG297" s="56"/>
      <c r="EH297" s="56"/>
      <c r="EJ297" s="56"/>
      <c r="EK297" s="56"/>
      <c r="EL297" s="56"/>
      <c r="EM297" s="56"/>
      <c r="EN297" s="56"/>
      <c r="EO297" s="56"/>
      <c r="EP297" s="56"/>
      <c r="EQ297" s="56"/>
      <c r="ER297" s="56"/>
      <c r="ET297" s="56"/>
      <c r="EU297" s="56"/>
      <c r="EV297" s="56"/>
      <c r="EW297" s="56"/>
      <c r="EX297" s="56"/>
      <c r="EY297" s="56"/>
      <c r="EZ297" s="56"/>
      <c r="FA297" s="56"/>
      <c r="FB297" s="56"/>
      <c r="FD297" s="56"/>
      <c r="FE297" s="56"/>
      <c r="FF297" s="56"/>
      <c r="FG297" s="56"/>
      <c r="FH297" s="56"/>
      <c r="FI297" s="56"/>
      <c r="FJ297" s="56"/>
      <c r="FK297" s="56"/>
      <c r="FL297" s="56"/>
      <c r="FN297" s="56"/>
      <c r="FO297" s="56"/>
      <c r="FP297" s="56"/>
      <c r="FQ297" s="56"/>
      <c r="FR297" s="56"/>
      <c r="FS297" s="56"/>
      <c r="FT297" s="56"/>
      <c r="FU297" s="56"/>
      <c r="FV297" s="56"/>
      <c r="FX297" s="56"/>
      <c r="FY297" s="56"/>
      <c r="FZ297" s="56"/>
      <c r="GA297" s="56"/>
      <c r="GB297" s="56"/>
      <c r="GC297" s="56"/>
      <c r="GD297" s="56"/>
      <c r="GE297" s="56"/>
      <c r="GF297" s="56"/>
      <c r="GH297" s="56"/>
      <c r="GI297" s="56"/>
      <c r="GJ297" s="56"/>
      <c r="GK297" s="56"/>
      <c r="GL297" s="56"/>
      <c r="GM297" s="56"/>
      <c r="GN297" s="56"/>
      <c r="GO297" s="56"/>
      <c r="GP297" s="56"/>
      <c r="GR297" s="56"/>
      <c r="GS297" s="56"/>
      <c r="GT297" s="56"/>
      <c r="GU297" s="56"/>
      <c r="GV297" s="56"/>
      <c r="GW297" s="56"/>
      <c r="GX297" s="56"/>
      <c r="GY297" s="56"/>
      <c r="GZ297" s="56"/>
      <c r="HB297" s="56"/>
      <c r="HC297" s="56"/>
      <c r="HD297" s="56"/>
      <c r="HE297" s="56"/>
      <c r="HF297" s="56"/>
      <c r="HG297" s="56"/>
      <c r="HH297" s="56"/>
      <c r="HI297" s="56"/>
      <c r="HJ297" s="56"/>
      <c r="HL297" s="56"/>
      <c r="HM297" s="56"/>
      <c r="HN297" s="56"/>
      <c r="HO297" s="56"/>
      <c r="HP297" s="56"/>
      <c r="HQ297" s="56"/>
      <c r="HR297" s="56"/>
      <c r="HS297" s="56"/>
      <c r="HT297" s="56"/>
      <c r="HV297" s="56"/>
      <c r="HW297" s="56"/>
      <c r="HX297" s="56"/>
      <c r="HY297" s="56"/>
      <c r="HZ297" s="56"/>
      <c r="IA297" s="56"/>
      <c r="IB297" s="56"/>
      <c r="IC297" s="56"/>
      <c r="ID297" s="56"/>
      <c r="IF297" s="56"/>
      <c r="IG297" s="56"/>
      <c r="IH297" s="56"/>
      <c r="II297" s="56"/>
      <c r="IJ297" s="56"/>
      <c r="IK297" s="56"/>
      <c r="IL297" s="56"/>
      <c r="IM297" s="56"/>
      <c r="IN297" s="56"/>
      <c r="IP297" s="56"/>
      <c r="IQ297" s="56"/>
      <c r="IR297" s="56"/>
      <c r="IS297" s="56"/>
      <c r="IT297" s="56"/>
      <c r="IU297" s="56"/>
    </row>
    <row r="298" spans="1:255" ht="12.75" customHeight="1" thickBot="1" x14ac:dyDescent="0.25">
      <c r="A298" s="221"/>
      <c r="B298" s="18">
        <f>SUM(B285:B297)</f>
        <v>51098.971009999994</v>
      </c>
      <c r="C298" s="17"/>
      <c r="D298" s="18"/>
      <c r="E298" s="19"/>
      <c r="F298" s="17"/>
      <c r="G298" s="17"/>
      <c r="H298" s="18" t="s">
        <v>17</v>
      </c>
      <c r="I298" s="233">
        <f>SUM(I285:I297)</f>
        <v>2613.7399999999998</v>
      </c>
      <c r="J298" s="56"/>
      <c r="K298" s="56"/>
      <c r="L298" s="56"/>
      <c r="M298" s="56"/>
      <c r="N298" s="56"/>
      <c r="O298" s="56"/>
      <c r="P298" s="56"/>
      <c r="Q298" s="56"/>
      <c r="R298" s="56"/>
      <c r="T298" s="56"/>
      <c r="U298" s="56"/>
      <c r="V298" s="56"/>
      <c r="W298" s="56"/>
      <c r="X298" s="56"/>
      <c r="Y298" s="56"/>
      <c r="Z298" s="56"/>
      <c r="AA298" s="56"/>
      <c r="AB298" s="56"/>
      <c r="AD298" s="56"/>
      <c r="AE298" s="56"/>
      <c r="AF298" s="56"/>
      <c r="AG298" s="56"/>
      <c r="AH298" s="56"/>
      <c r="AI298" s="56"/>
      <c r="AJ298" s="56"/>
      <c r="AK298" s="56"/>
      <c r="AL298" s="56"/>
      <c r="AN298" s="56"/>
      <c r="AO298" s="56"/>
      <c r="AP298" s="56"/>
      <c r="AQ298" s="56"/>
      <c r="AR298" s="56"/>
      <c r="AS298" s="56"/>
      <c r="AT298" s="56"/>
      <c r="AU298" s="56"/>
      <c r="AV298" s="56"/>
      <c r="AX298" s="56"/>
      <c r="AY298" s="56"/>
      <c r="AZ298" s="56"/>
      <c r="BA298" s="56"/>
      <c r="BB298" s="56"/>
      <c r="BC298" s="56"/>
      <c r="BD298" s="56"/>
      <c r="BE298" s="56"/>
      <c r="BF298" s="56"/>
      <c r="BH298" s="56"/>
      <c r="BI298" s="56"/>
      <c r="BJ298" s="56"/>
      <c r="BK298" s="56"/>
      <c r="BL298" s="56"/>
      <c r="BM298" s="56"/>
      <c r="BN298" s="56"/>
      <c r="BO298" s="56"/>
      <c r="BP298" s="56"/>
      <c r="BR298" s="56"/>
      <c r="BS298" s="56"/>
      <c r="BT298" s="56"/>
      <c r="BU298" s="56"/>
      <c r="BV298" s="56"/>
      <c r="BW298" s="56"/>
      <c r="BX298" s="56"/>
      <c r="BY298" s="56"/>
      <c r="BZ298" s="56"/>
      <c r="CB298" s="56"/>
      <c r="CC298" s="56"/>
      <c r="CD298" s="56"/>
      <c r="CE298" s="56"/>
      <c r="CF298" s="56"/>
      <c r="CG298" s="56"/>
      <c r="CH298" s="56"/>
      <c r="CI298" s="56"/>
      <c r="CJ298" s="56"/>
      <c r="CL298" s="56"/>
      <c r="CM298" s="56"/>
      <c r="CN298" s="56"/>
      <c r="CO298" s="56"/>
      <c r="CP298" s="56"/>
      <c r="CQ298" s="56"/>
      <c r="CR298" s="56"/>
      <c r="CS298" s="56"/>
      <c r="CT298" s="56"/>
      <c r="CV298" s="56"/>
      <c r="CW298" s="56"/>
      <c r="CX298" s="56"/>
      <c r="CY298" s="56"/>
      <c r="CZ298" s="56"/>
      <c r="DA298" s="56"/>
      <c r="DB298" s="56"/>
      <c r="DC298" s="56"/>
      <c r="DD298" s="56"/>
      <c r="DF298" s="56"/>
      <c r="DG298" s="56"/>
      <c r="DH298" s="56"/>
      <c r="DI298" s="56"/>
      <c r="DJ298" s="56"/>
      <c r="DK298" s="56"/>
      <c r="DL298" s="56"/>
      <c r="DM298" s="56"/>
      <c r="DN298" s="56"/>
      <c r="DP298" s="56"/>
      <c r="DQ298" s="56"/>
      <c r="DR298" s="56"/>
      <c r="DS298" s="56"/>
      <c r="DT298" s="56"/>
      <c r="DU298" s="56"/>
      <c r="DV298" s="56"/>
      <c r="DW298" s="56"/>
      <c r="DX298" s="56"/>
      <c r="DZ298" s="56"/>
      <c r="EA298" s="56"/>
      <c r="EB298" s="56"/>
      <c r="EC298" s="56"/>
      <c r="ED298" s="56"/>
      <c r="EE298" s="56"/>
      <c r="EF298" s="56"/>
      <c r="EG298" s="56"/>
      <c r="EH298" s="56"/>
      <c r="EJ298" s="56"/>
      <c r="EK298" s="56"/>
      <c r="EL298" s="56"/>
      <c r="EM298" s="56"/>
      <c r="EN298" s="56"/>
      <c r="EO298" s="56"/>
      <c r="EP298" s="56"/>
      <c r="EQ298" s="56"/>
      <c r="ER298" s="56"/>
      <c r="ET298" s="56"/>
      <c r="EU298" s="56"/>
      <c r="EV298" s="56"/>
      <c r="EW298" s="56"/>
      <c r="EX298" s="56"/>
      <c r="EY298" s="56"/>
      <c r="EZ298" s="56"/>
      <c r="FA298" s="56"/>
      <c r="FB298" s="56"/>
      <c r="FD298" s="56"/>
      <c r="FE298" s="56"/>
      <c r="FF298" s="56"/>
      <c r="FG298" s="56"/>
      <c r="FH298" s="56"/>
      <c r="FI298" s="56"/>
      <c r="FJ298" s="56"/>
      <c r="FK298" s="56"/>
      <c r="FL298" s="56"/>
      <c r="FN298" s="56"/>
      <c r="FO298" s="56"/>
      <c r="FP298" s="56"/>
      <c r="FQ298" s="56"/>
      <c r="FR298" s="56"/>
      <c r="FS298" s="56"/>
      <c r="FT298" s="56"/>
      <c r="FU298" s="56"/>
      <c r="FV298" s="56"/>
      <c r="FX298" s="56"/>
      <c r="FY298" s="56"/>
      <c r="FZ298" s="56"/>
      <c r="GA298" s="56"/>
      <c r="GB298" s="56"/>
      <c r="GC298" s="56"/>
      <c r="GD298" s="56"/>
      <c r="GE298" s="56"/>
      <c r="GF298" s="56"/>
      <c r="GH298" s="56"/>
      <c r="GI298" s="56"/>
      <c r="GJ298" s="56"/>
      <c r="GK298" s="56"/>
      <c r="GL298" s="56"/>
      <c r="GM298" s="56"/>
      <c r="GN298" s="56"/>
      <c r="GO298" s="56"/>
      <c r="GP298" s="56"/>
      <c r="GR298" s="56"/>
      <c r="GS298" s="56"/>
      <c r="GT298" s="56"/>
      <c r="GU298" s="56"/>
      <c r="GV298" s="56"/>
      <c r="GW298" s="56"/>
      <c r="GX298" s="56"/>
      <c r="GY298" s="56"/>
      <c r="GZ298" s="56"/>
      <c r="HB298" s="56"/>
      <c r="HC298" s="56"/>
      <c r="HD298" s="56"/>
      <c r="HE298" s="56"/>
      <c r="HF298" s="56"/>
      <c r="HG298" s="56"/>
      <c r="HH298" s="56"/>
      <c r="HI298" s="56"/>
      <c r="HJ298" s="56"/>
      <c r="HL298" s="56"/>
      <c r="HM298" s="56"/>
      <c r="HN298" s="56"/>
      <c r="HO298" s="56"/>
      <c r="HP298" s="56"/>
      <c r="HQ298" s="56"/>
      <c r="HR298" s="56"/>
      <c r="HS298" s="56"/>
      <c r="HT298" s="56"/>
      <c r="HV298" s="56"/>
      <c r="HW298" s="56"/>
      <c r="HX298" s="56"/>
      <c r="HY298" s="56"/>
      <c r="HZ298" s="56"/>
      <c r="IA298" s="56"/>
      <c r="IB298" s="56"/>
      <c r="IC298" s="56"/>
      <c r="ID298" s="56"/>
      <c r="IF298" s="56"/>
      <c r="IG298" s="56"/>
      <c r="IH298" s="56"/>
      <c r="II298" s="56"/>
      <c r="IJ298" s="56"/>
      <c r="IK298" s="56"/>
      <c r="IL298" s="56"/>
      <c r="IM298" s="56"/>
      <c r="IN298" s="56"/>
      <c r="IP298" s="56"/>
      <c r="IQ298" s="56"/>
      <c r="IR298" s="56"/>
      <c r="IS298" s="56"/>
      <c r="IT298" s="56"/>
      <c r="IU298" s="56"/>
    </row>
    <row r="299" spans="1:255" ht="77.25" thickBot="1" x14ac:dyDescent="0.25">
      <c r="A299" s="46" t="s">
        <v>97</v>
      </c>
      <c r="B299" s="114" t="s">
        <v>16</v>
      </c>
      <c r="C299" s="114" t="s">
        <v>5</v>
      </c>
      <c r="D299" s="114" t="s">
        <v>23</v>
      </c>
      <c r="E299" s="118" t="s">
        <v>18</v>
      </c>
      <c r="F299" s="114" t="s">
        <v>19</v>
      </c>
      <c r="G299" s="114" t="s">
        <v>10</v>
      </c>
      <c r="H299" s="114" t="s">
        <v>13</v>
      </c>
      <c r="I299" s="115" t="s">
        <v>12</v>
      </c>
      <c r="J299" s="56"/>
      <c r="K299" s="56"/>
      <c r="L299" s="56"/>
      <c r="M299" s="56"/>
      <c r="N299" s="56"/>
      <c r="O299" s="56"/>
      <c r="P299" s="56"/>
      <c r="Q299" s="56"/>
      <c r="R299" s="56"/>
      <c r="T299" s="56"/>
      <c r="U299" s="56"/>
      <c r="V299" s="56"/>
      <c r="W299" s="56"/>
      <c r="X299" s="56"/>
      <c r="Y299" s="56"/>
      <c r="Z299" s="56"/>
      <c r="AA299" s="56"/>
      <c r="AB299" s="56"/>
      <c r="AD299" s="56"/>
      <c r="AE299" s="56"/>
      <c r="AF299" s="56"/>
      <c r="AG299" s="56"/>
      <c r="AH299" s="56"/>
      <c r="AI299" s="56"/>
      <c r="AJ299" s="56"/>
      <c r="AK299" s="56"/>
      <c r="AL299" s="56"/>
      <c r="AN299" s="56"/>
      <c r="AO299" s="56"/>
      <c r="AP299" s="56"/>
      <c r="AQ299" s="56"/>
      <c r="AR299" s="56"/>
      <c r="AS299" s="56"/>
      <c r="AT299" s="56"/>
      <c r="AU299" s="56"/>
      <c r="AV299" s="56"/>
      <c r="AX299" s="56"/>
      <c r="AY299" s="56"/>
      <c r="AZ299" s="56"/>
      <c r="BA299" s="56"/>
      <c r="BB299" s="56"/>
      <c r="BC299" s="56"/>
      <c r="BD299" s="56"/>
      <c r="BE299" s="56"/>
      <c r="BF299" s="56"/>
      <c r="BH299" s="56"/>
      <c r="BI299" s="56"/>
      <c r="BJ299" s="56"/>
      <c r="BK299" s="56"/>
      <c r="BL299" s="56"/>
      <c r="BM299" s="56"/>
      <c r="BN299" s="56"/>
      <c r="BO299" s="56"/>
      <c r="BP299" s="56"/>
      <c r="BR299" s="56"/>
      <c r="BS299" s="56"/>
      <c r="BT299" s="56"/>
      <c r="BU299" s="56"/>
      <c r="BV299" s="56"/>
      <c r="BW299" s="56"/>
      <c r="BX299" s="56"/>
      <c r="BY299" s="56"/>
      <c r="BZ299" s="56"/>
      <c r="CB299" s="56"/>
      <c r="CC299" s="56"/>
      <c r="CD299" s="56"/>
      <c r="CE299" s="56"/>
      <c r="CF299" s="56"/>
      <c r="CG299" s="56"/>
      <c r="CH299" s="56"/>
      <c r="CI299" s="56"/>
      <c r="CJ299" s="56"/>
      <c r="CL299" s="56"/>
      <c r="CM299" s="56"/>
      <c r="CN299" s="56"/>
      <c r="CO299" s="56"/>
      <c r="CP299" s="56"/>
      <c r="CQ299" s="56"/>
      <c r="CR299" s="56"/>
      <c r="CS299" s="56"/>
      <c r="CT299" s="56"/>
      <c r="CV299" s="56"/>
      <c r="CW299" s="56"/>
      <c r="CX299" s="56"/>
      <c r="CY299" s="56"/>
      <c r="CZ299" s="56"/>
      <c r="DA299" s="56"/>
      <c r="DB299" s="56"/>
      <c r="DC299" s="56"/>
      <c r="DD299" s="56"/>
      <c r="DF299" s="56"/>
      <c r="DG299" s="56"/>
      <c r="DH299" s="56"/>
      <c r="DI299" s="56"/>
      <c r="DJ299" s="56"/>
      <c r="DK299" s="56"/>
      <c r="DL299" s="56"/>
      <c r="DM299" s="56"/>
      <c r="DN299" s="56"/>
      <c r="DP299" s="56"/>
      <c r="DQ299" s="56"/>
      <c r="DR299" s="56"/>
      <c r="DS299" s="56"/>
      <c r="DT299" s="56"/>
      <c r="DU299" s="56"/>
      <c r="DV299" s="56"/>
      <c r="DW299" s="56"/>
      <c r="DX299" s="56"/>
      <c r="DZ299" s="56"/>
      <c r="EA299" s="56"/>
      <c r="EB299" s="56"/>
      <c r="EC299" s="56"/>
      <c r="ED299" s="56"/>
      <c r="EE299" s="56"/>
      <c r="EF299" s="56"/>
      <c r="EG299" s="56"/>
      <c r="EH299" s="56"/>
      <c r="EJ299" s="56"/>
      <c r="EK299" s="56"/>
      <c r="EL299" s="56"/>
      <c r="EM299" s="56"/>
      <c r="EN299" s="56"/>
      <c r="EO299" s="56"/>
      <c r="EP299" s="56"/>
      <c r="EQ299" s="56"/>
      <c r="ER299" s="56"/>
      <c r="ET299" s="56"/>
      <c r="EU299" s="56"/>
      <c r="EV299" s="56"/>
      <c r="EW299" s="56"/>
      <c r="EX299" s="56"/>
      <c r="EY299" s="56"/>
      <c r="EZ299" s="56"/>
      <c r="FA299" s="56"/>
      <c r="FB299" s="56"/>
      <c r="FD299" s="56"/>
      <c r="FE299" s="56"/>
      <c r="FF299" s="56"/>
      <c r="FG299" s="56"/>
      <c r="FH299" s="56"/>
      <c r="FI299" s="56"/>
      <c r="FJ299" s="56"/>
      <c r="FK299" s="56"/>
      <c r="FL299" s="56"/>
      <c r="FN299" s="56"/>
      <c r="FO299" s="56"/>
      <c r="FP299" s="56"/>
      <c r="FQ299" s="56"/>
      <c r="FR299" s="56"/>
      <c r="FS299" s="56"/>
      <c r="FT299" s="56"/>
      <c r="FU299" s="56"/>
      <c r="FV299" s="56"/>
      <c r="FX299" s="56"/>
      <c r="FY299" s="56"/>
      <c r="FZ299" s="56"/>
      <c r="GA299" s="56"/>
      <c r="GB299" s="56"/>
      <c r="GC299" s="56"/>
      <c r="GD299" s="56"/>
      <c r="GE299" s="56"/>
      <c r="GF299" s="56"/>
      <c r="GH299" s="56"/>
      <c r="GI299" s="56"/>
      <c r="GJ299" s="56"/>
      <c r="GK299" s="56"/>
      <c r="GL299" s="56"/>
      <c r="GM299" s="56"/>
      <c r="GN299" s="56"/>
      <c r="GO299" s="56"/>
      <c r="GP299" s="56"/>
      <c r="GR299" s="56"/>
      <c r="GS299" s="56"/>
      <c r="GT299" s="56"/>
      <c r="GU299" s="56"/>
      <c r="GV299" s="56"/>
      <c r="GW299" s="56"/>
      <c r="GX299" s="56"/>
      <c r="GY299" s="56"/>
      <c r="GZ299" s="56"/>
      <c r="HB299" s="56"/>
      <c r="HC299" s="56"/>
      <c r="HD299" s="56"/>
      <c r="HE299" s="56"/>
      <c r="HF299" s="56"/>
      <c r="HG299" s="56"/>
      <c r="HH299" s="56"/>
      <c r="HI299" s="56"/>
      <c r="HJ299" s="56"/>
      <c r="HL299" s="56"/>
      <c r="HM299" s="56"/>
      <c r="HN299" s="56"/>
      <c r="HO299" s="56"/>
      <c r="HP299" s="56"/>
      <c r="HQ299" s="56"/>
      <c r="HR299" s="56"/>
      <c r="HS299" s="56"/>
      <c r="HT299" s="56"/>
      <c r="HV299" s="56"/>
      <c r="HW299" s="56"/>
      <c r="HX299" s="56"/>
      <c r="HY299" s="56"/>
      <c r="HZ299" s="56"/>
      <c r="IA299" s="56"/>
      <c r="IB299" s="56"/>
      <c r="IC299" s="56"/>
      <c r="ID299" s="56"/>
      <c r="IF299" s="56"/>
      <c r="IG299" s="56"/>
      <c r="IH299" s="56"/>
      <c r="II299" s="56"/>
      <c r="IJ299" s="56"/>
      <c r="IK299" s="56"/>
      <c r="IL299" s="56"/>
      <c r="IM299" s="56"/>
      <c r="IN299" s="56"/>
      <c r="IP299" s="56"/>
      <c r="IQ299" s="56"/>
      <c r="IR299" s="56"/>
      <c r="IS299" s="56"/>
      <c r="IT299" s="56"/>
      <c r="IU299" s="56"/>
    </row>
    <row r="300" spans="1:255" ht="39" thickBot="1" x14ac:dyDescent="0.25">
      <c r="A300" s="117" t="s">
        <v>2277</v>
      </c>
      <c r="B300" s="182"/>
      <c r="C300" s="167" t="s">
        <v>87</v>
      </c>
      <c r="D300" s="238"/>
      <c r="E300" s="239"/>
      <c r="F300" s="238"/>
      <c r="G300" s="239"/>
      <c r="H300" s="239"/>
      <c r="I300" s="200">
        <v>58743.55</v>
      </c>
    </row>
    <row r="301" spans="1:255" ht="13.5" thickBot="1" x14ac:dyDescent="0.25">
      <c r="A301" s="46"/>
      <c r="B301" s="76">
        <f>SUM(B300:B300)</f>
        <v>0</v>
      </c>
      <c r="C301" s="75"/>
      <c r="D301" s="76"/>
      <c r="E301" s="77"/>
      <c r="F301" s="75"/>
      <c r="G301" s="75"/>
      <c r="H301" s="76" t="s">
        <v>17</v>
      </c>
      <c r="I301" s="78">
        <f>SUM(I300:I300)</f>
        <v>58743.55</v>
      </c>
    </row>
    <row r="302" spans="1:255" ht="51.75" thickBot="1" x14ac:dyDescent="0.25">
      <c r="A302" s="134" t="s">
        <v>96</v>
      </c>
      <c r="B302" s="114" t="s">
        <v>16</v>
      </c>
      <c r="C302" s="114" t="s">
        <v>5</v>
      </c>
      <c r="D302" s="114" t="s">
        <v>23</v>
      </c>
      <c r="E302" s="279" t="s">
        <v>18</v>
      </c>
      <c r="F302" s="114" t="s">
        <v>19</v>
      </c>
      <c r="G302" s="114" t="s">
        <v>10</v>
      </c>
      <c r="H302" s="114" t="s">
        <v>13</v>
      </c>
      <c r="I302" s="115" t="s">
        <v>12</v>
      </c>
    </row>
    <row r="303" spans="1:255" ht="13.5" thickBot="1" x14ac:dyDescent="0.25">
      <c r="A303" s="206"/>
      <c r="B303" s="185"/>
      <c r="C303" s="70" t="s">
        <v>87</v>
      </c>
      <c r="D303" s="163"/>
      <c r="E303" s="53"/>
      <c r="F303" s="53"/>
      <c r="G303" s="53"/>
      <c r="H303" s="153"/>
      <c r="I303" s="471">
        <v>82980.56</v>
      </c>
    </row>
    <row r="304" spans="1:255" ht="13.5" thickBot="1" x14ac:dyDescent="0.25">
      <c r="A304" s="134"/>
      <c r="B304" s="271"/>
      <c r="C304" s="75"/>
      <c r="D304" s="76"/>
      <c r="E304" s="77"/>
      <c r="F304" s="75"/>
      <c r="G304" s="75"/>
      <c r="H304" s="76"/>
      <c r="I304" s="78">
        <f>SUM(I303)</f>
        <v>82980.56</v>
      </c>
    </row>
    <row r="305" spans="1:9" x14ac:dyDescent="0.2">
      <c r="A305" s="9"/>
      <c r="B305" s="9"/>
      <c r="C305" s="9"/>
      <c r="D305" s="9"/>
      <c r="E305" s="9"/>
      <c r="F305" s="20"/>
      <c r="G305" s="20"/>
      <c r="H305" s="20"/>
      <c r="I305" s="20"/>
    </row>
    <row r="306" spans="1:9" ht="12.75" customHeight="1" x14ac:dyDescent="0.2">
      <c r="A306" s="21" t="s">
        <v>21</v>
      </c>
      <c r="B306" s="22"/>
      <c r="C306" s="23"/>
      <c r="D306" s="4" t="s">
        <v>9</v>
      </c>
      <c r="E306" s="4" t="s">
        <v>6</v>
      </c>
      <c r="F306" s="119" t="s">
        <v>7</v>
      </c>
      <c r="H306" s="428"/>
      <c r="I306" s="428"/>
    </row>
    <row r="307" spans="1:9" ht="12.75" customHeight="1" x14ac:dyDescent="0.2">
      <c r="A307" s="642" t="s">
        <v>15</v>
      </c>
      <c r="B307" s="643"/>
      <c r="C307" s="25"/>
      <c r="D307" s="26">
        <f>B186</f>
        <v>139499.69429000001</v>
      </c>
      <c r="E307" s="26">
        <f>I186</f>
        <v>116696.318</v>
      </c>
      <c r="F307" s="120">
        <f>D307+E307</f>
        <v>256196.01229000001</v>
      </c>
      <c r="H307" s="436"/>
      <c r="I307" s="436"/>
    </row>
    <row r="308" spans="1:9" ht="12.75" customHeight="1" x14ac:dyDescent="0.2">
      <c r="A308" s="642" t="s">
        <v>1067</v>
      </c>
      <c r="B308" s="643"/>
      <c r="C308" s="25"/>
      <c r="D308" s="26">
        <f>B223</f>
        <v>209212.28200000001</v>
      </c>
      <c r="E308" s="26">
        <f>I223</f>
        <v>6496.36</v>
      </c>
      <c r="F308" s="120">
        <f>D308+E308</f>
        <v>215708.64199999999</v>
      </c>
      <c r="H308" s="435"/>
      <c r="I308" s="435"/>
    </row>
    <row r="309" spans="1:9" ht="12.75" customHeight="1" x14ac:dyDescent="0.2">
      <c r="A309" s="642" t="s">
        <v>14</v>
      </c>
      <c r="B309" s="643"/>
      <c r="C309" s="25"/>
      <c r="D309" s="26">
        <f>B242</f>
        <v>79019.855100000001</v>
      </c>
      <c r="E309" s="26">
        <f>I242</f>
        <v>743.62</v>
      </c>
      <c r="F309" s="120">
        <f>D309+E309</f>
        <v>79763.475099999996</v>
      </c>
      <c r="H309" s="435"/>
      <c r="I309" s="435"/>
    </row>
    <row r="310" spans="1:9" ht="12.75" customHeight="1" x14ac:dyDescent="0.2">
      <c r="A310" s="642" t="s">
        <v>146</v>
      </c>
      <c r="B310" s="643"/>
      <c r="C310" s="25"/>
      <c r="D310" s="26">
        <f>B258</f>
        <v>97399.103199999998</v>
      </c>
      <c r="E310" s="26">
        <f>I258</f>
        <v>1690.02</v>
      </c>
      <c r="F310" s="120">
        <f>D310+E310</f>
        <v>99089.123200000002</v>
      </c>
      <c r="H310" s="446"/>
      <c r="I310" s="446"/>
    </row>
    <row r="311" spans="1:9" ht="12.75" customHeight="1" x14ac:dyDescent="0.2">
      <c r="A311" s="642" t="s">
        <v>26</v>
      </c>
      <c r="B311" s="643"/>
      <c r="C311" s="25"/>
      <c r="D311" s="26">
        <f>B298</f>
        <v>51098.971009999994</v>
      </c>
      <c r="E311" s="26">
        <f>I298</f>
        <v>2613.7399999999998</v>
      </c>
      <c r="F311" s="120">
        <f>D311+E311</f>
        <v>53712.711009999992</v>
      </c>
      <c r="G311" s="56"/>
    </row>
    <row r="312" spans="1:9" ht="12.75" customHeight="1" x14ac:dyDescent="0.2">
      <c r="A312" s="646" t="s">
        <v>69</v>
      </c>
      <c r="B312" s="647"/>
      <c r="C312" s="245"/>
      <c r="D312" s="246"/>
      <c r="E312" s="246"/>
      <c r="F312" s="242">
        <f>F313+F316+F317+F318+F319+F314+F315</f>
        <v>208774.46999999997</v>
      </c>
      <c r="G312" s="56"/>
    </row>
    <row r="313" spans="1:9" ht="12.75" customHeight="1" x14ac:dyDescent="0.2">
      <c r="A313" s="644" t="s">
        <v>82</v>
      </c>
      <c r="B313" s="645"/>
      <c r="C313" s="25"/>
      <c r="D313" s="26"/>
      <c r="E313" s="26"/>
      <c r="F313" s="120">
        <f>I272</f>
        <v>18025.809999999998</v>
      </c>
      <c r="G313" s="56"/>
    </row>
    <row r="314" spans="1:9" ht="55.9" customHeight="1" x14ac:dyDescent="0.2">
      <c r="A314" s="650" t="s">
        <v>2275</v>
      </c>
      <c r="B314" s="651"/>
      <c r="C314" s="25"/>
      <c r="D314" s="26"/>
      <c r="E314" s="26"/>
      <c r="F314" s="120">
        <f>I275</f>
        <v>691.12</v>
      </c>
      <c r="G314" s="56"/>
    </row>
    <row r="315" spans="1:9" ht="58.9" customHeight="1" x14ac:dyDescent="0.2">
      <c r="A315" s="650" t="s">
        <v>2276</v>
      </c>
      <c r="B315" s="651"/>
      <c r="C315" s="25"/>
      <c r="D315" s="26"/>
      <c r="E315" s="26"/>
      <c r="F315" s="120">
        <f>I278</f>
        <v>4030.4500000000003</v>
      </c>
      <c r="G315" s="56"/>
    </row>
    <row r="316" spans="1:9" ht="12.75" customHeight="1" x14ac:dyDescent="0.2">
      <c r="A316" s="642" t="s">
        <v>2270</v>
      </c>
      <c r="B316" s="643"/>
      <c r="C316" s="25"/>
      <c r="D316" s="26"/>
      <c r="E316" s="26"/>
      <c r="F316" s="120">
        <f>I279</f>
        <v>155997.53</v>
      </c>
      <c r="G316" s="56"/>
    </row>
    <row r="317" spans="1:9" ht="12.75" customHeight="1" x14ac:dyDescent="0.2">
      <c r="A317" s="644" t="s">
        <v>84</v>
      </c>
      <c r="B317" s="645"/>
      <c r="C317" s="25"/>
      <c r="D317" s="26"/>
      <c r="E317" s="26"/>
      <c r="F317" s="120">
        <f>I280</f>
        <v>11627.39</v>
      </c>
      <c r="G317" s="56"/>
    </row>
    <row r="318" spans="1:9" ht="12.75" customHeight="1" x14ac:dyDescent="0.2">
      <c r="A318" s="644" t="s">
        <v>86</v>
      </c>
      <c r="B318" s="645"/>
      <c r="C318" s="25"/>
      <c r="D318" s="26"/>
      <c r="E318" s="26"/>
      <c r="F318" s="120">
        <f>I281</f>
        <v>10615.06</v>
      </c>
      <c r="G318" s="56"/>
    </row>
    <row r="319" spans="1:9" ht="12.75" customHeight="1" x14ac:dyDescent="0.2">
      <c r="A319" s="644" t="s">
        <v>88</v>
      </c>
      <c r="B319" s="645"/>
      <c r="C319" s="25"/>
      <c r="D319" s="26"/>
      <c r="E319" s="26"/>
      <c r="F319" s="120">
        <f>I282</f>
        <v>7787.11</v>
      </c>
      <c r="G319" s="56"/>
    </row>
    <row r="320" spans="1:9" ht="12.75" customHeight="1" x14ac:dyDescent="0.2">
      <c r="A320" s="650" t="s">
        <v>2</v>
      </c>
      <c r="B320" s="651"/>
      <c r="C320" s="25"/>
      <c r="D320" s="26">
        <f>B301</f>
        <v>0</v>
      </c>
      <c r="E320" s="26"/>
      <c r="F320" s="120">
        <f>D320+I301</f>
        <v>58743.55</v>
      </c>
      <c r="G320" s="56"/>
    </row>
    <row r="321" spans="1:7" ht="25.9" customHeight="1" x14ac:dyDescent="0.2">
      <c r="A321" s="650" t="s">
        <v>96</v>
      </c>
      <c r="B321" s="651"/>
      <c r="C321" s="25"/>
      <c r="D321" s="26"/>
      <c r="E321" s="26"/>
      <c r="F321" s="120">
        <f>I304</f>
        <v>82980.56</v>
      </c>
      <c r="G321" s="56"/>
    </row>
    <row r="322" spans="1:7" ht="12.75" customHeight="1" x14ac:dyDescent="0.2">
      <c r="A322" s="648" t="s">
        <v>22</v>
      </c>
      <c r="B322" s="649"/>
      <c r="C322" s="27"/>
      <c r="D322" s="28">
        <f>SUM(D307:D320)</f>
        <v>576229.90559999994</v>
      </c>
      <c r="E322" s="28">
        <f>SUM(E307:E311)</f>
        <v>128240.058</v>
      </c>
      <c r="F322" s="121">
        <f>F307+F308+F309+F310+F311+F312+F320+F321</f>
        <v>1054968.5436</v>
      </c>
      <c r="G322" s="56"/>
    </row>
  </sheetData>
  <autoFilter ref="A5:I304"/>
  <mergeCells count="87">
    <mergeCell ref="A166:A169"/>
    <mergeCell ref="D182:D183"/>
    <mergeCell ref="B182:B183"/>
    <mergeCell ref="B207:B215"/>
    <mergeCell ref="B23:B26"/>
    <mergeCell ref="B191:B192"/>
    <mergeCell ref="D170:D171"/>
    <mergeCell ref="D173:D177"/>
    <mergeCell ref="D178:D181"/>
    <mergeCell ref="D83:D118"/>
    <mergeCell ref="A276:A278"/>
    <mergeCell ref="C217:C218"/>
    <mergeCell ref="A202:A206"/>
    <mergeCell ref="A198:A201"/>
    <mergeCell ref="C191:C192"/>
    <mergeCell ref="A182:A183"/>
    <mergeCell ref="A219:A220"/>
    <mergeCell ref="C219:C220"/>
    <mergeCell ref="A318:B318"/>
    <mergeCell ref="A313:B313"/>
    <mergeCell ref="A260:A272"/>
    <mergeCell ref="A251:A252"/>
    <mergeCell ref="A311:B311"/>
    <mergeCell ref="A173:A177"/>
    <mergeCell ref="A273:A275"/>
    <mergeCell ref="A314:B314"/>
    <mergeCell ref="A194:A197"/>
    <mergeCell ref="B194:B197"/>
    <mergeCell ref="A315:B315"/>
    <mergeCell ref="C251:C252"/>
    <mergeCell ref="B251:B252"/>
    <mergeCell ref="D251:D252"/>
    <mergeCell ref="D202:D206"/>
    <mergeCell ref="B198:B206"/>
    <mergeCell ref="B217:B218"/>
    <mergeCell ref="A310:B310"/>
    <mergeCell ref="D207:D215"/>
    <mergeCell ref="A207:A215"/>
    <mergeCell ref="D198:D201"/>
    <mergeCell ref="B27:B171"/>
    <mergeCell ref="C173:C181"/>
    <mergeCell ref="C182:C183"/>
    <mergeCell ref="C198:C206"/>
    <mergeCell ref="B173:B181"/>
    <mergeCell ref="D194:D197"/>
    <mergeCell ref="C194:C197"/>
    <mergeCell ref="D119:D165"/>
    <mergeCell ref="D219:D220"/>
    <mergeCell ref="B219:B220"/>
    <mergeCell ref="A15:A16"/>
    <mergeCell ref="A17:A21"/>
    <mergeCell ref="A178:A181"/>
    <mergeCell ref="D166:D169"/>
    <mergeCell ref="A170:A171"/>
    <mergeCell ref="D27:D59"/>
    <mergeCell ref="C207:C215"/>
    <mergeCell ref="D60:D82"/>
    <mergeCell ref="A27:A165"/>
    <mergeCell ref="C27:C171"/>
    <mergeCell ref="A11:A14"/>
    <mergeCell ref="G1:H1"/>
    <mergeCell ref="G2:H2"/>
    <mergeCell ref="A1:B1"/>
    <mergeCell ref="A23:A26"/>
    <mergeCell ref="C23:C26"/>
    <mergeCell ref="D23:D24"/>
    <mergeCell ref="D25:D26"/>
    <mergeCell ref="A319:B319"/>
    <mergeCell ref="A9:A10"/>
    <mergeCell ref="C17:C21"/>
    <mergeCell ref="A320:B320"/>
    <mergeCell ref="D11:D14"/>
    <mergeCell ref="D17:D21"/>
    <mergeCell ref="B17:B21"/>
    <mergeCell ref="A317:B317"/>
    <mergeCell ref="D15:D16"/>
    <mergeCell ref="C9:C16"/>
    <mergeCell ref="A321:B321"/>
    <mergeCell ref="A316:B316"/>
    <mergeCell ref="B9:B16"/>
    <mergeCell ref="D9:D10"/>
    <mergeCell ref="A238:A240"/>
    <mergeCell ref="A322:B322"/>
    <mergeCell ref="A312:B312"/>
    <mergeCell ref="A307:B307"/>
    <mergeCell ref="A308:B308"/>
    <mergeCell ref="A309:B309"/>
  </mergeCells>
  <phoneticPr fontId="0" type="noConversion"/>
  <pageMargins left="0" right="0" top="0.19685039370078741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2"/>
  <dimension ref="A1:IU283"/>
  <sheetViews>
    <sheetView topLeftCell="A185" zoomScaleNormal="100" workbookViewId="0">
      <selection activeCell="B199" sqref="B199"/>
    </sheetView>
  </sheetViews>
  <sheetFormatPr defaultRowHeight="12.75" customHeight="1" x14ac:dyDescent="0.2"/>
  <cols>
    <col min="1" max="1" width="22.7109375" customWidth="1"/>
    <col min="2" max="2" width="11.7109375" customWidth="1"/>
    <col min="3" max="3" width="13.7109375" customWidth="1"/>
    <col min="4" max="4" width="16.7109375" customWidth="1"/>
    <col min="5" max="5" width="26.28515625" customWidth="1"/>
    <col min="6" max="6" width="14.140625" customWidth="1"/>
    <col min="7" max="7" width="7.28515625" customWidth="1"/>
    <col min="8" max="8" width="10.140625" customWidth="1"/>
    <col min="9" max="9" width="12.28515625" customWidth="1"/>
  </cols>
  <sheetData>
    <row r="1" spans="1:9" ht="12.75" customHeight="1" x14ac:dyDescent="0.2">
      <c r="A1" s="638" t="s">
        <v>85</v>
      </c>
      <c r="B1" s="63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6029.9</v>
      </c>
      <c r="E2" s="5">
        <v>1753334.7</v>
      </c>
      <c r="F2" s="6">
        <v>1649871.64</v>
      </c>
      <c r="G2" s="640">
        <f>E2-F2</f>
        <v>103463.06000000006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29</v>
      </c>
      <c r="E3" s="1" t="s">
        <v>36</v>
      </c>
      <c r="F3" s="1"/>
      <c r="G3" s="1"/>
      <c r="H3" s="1" t="s">
        <v>25</v>
      </c>
      <c r="I3" s="8">
        <f>F2-F283</f>
        <v>-77779.208200000226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x14ac:dyDescent="0.2">
      <c r="A6" s="622" t="s">
        <v>126</v>
      </c>
      <c r="B6" s="625">
        <v>14479.08</v>
      </c>
      <c r="C6" s="625" t="s">
        <v>66</v>
      </c>
      <c r="D6" s="627" t="s">
        <v>193</v>
      </c>
      <c r="E6" s="37" t="s">
        <v>123</v>
      </c>
      <c r="F6" s="37" t="s">
        <v>110</v>
      </c>
      <c r="G6" s="37">
        <v>2.08</v>
      </c>
      <c r="H6" s="38">
        <v>197.09</v>
      </c>
      <c r="I6" s="39">
        <f t="shared" ref="I6:I37" si="0">G6*H6</f>
        <v>409.94720000000001</v>
      </c>
    </row>
    <row r="7" spans="1:9" ht="12.75" customHeight="1" thickBot="1" x14ac:dyDescent="0.25">
      <c r="A7" s="624"/>
      <c r="B7" s="626"/>
      <c r="C7" s="626"/>
      <c r="D7" s="629"/>
      <c r="E7" s="40" t="s">
        <v>124</v>
      </c>
      <c r="F7" s="40" t="s">
        <v>100</v>
      </c>
      <c r="G7" s="40">
        <v>0.05</v>
      </c>
      <c r="H7" s="41">
        <v>116</v>
      </c>
      <c r="I7" s="42">
        <f t="shared" si="0"/>
        <v>5.8000000000000007</v>
      </c>
    </row>
    <row r="8" spans="1:9" ht="12.75" customHeight="1" thickBot="1" x14ac:dyDescent="0.25">
      <c r="A8" s="313"/>
      <c r="B8" s="314">
        <v>15737.13</v>
      </c>
      <c r="C8" s="70" t="s">
        <v>67</v>
      </c>
      <c r="D8" s="315"/>
      <c r="E8" s="53"/>
      <c r="F8" s="53"/>
      <c r="G8" s="53"/>
      <c r="H8" s="153"/>
      <c r="I8" s="165">
        <f t="shared" si="0"/>
        <v>0</v>
      </c>
    </row>
    <row r="9" spans="1:9" ht="12.75" customHeight="1" x14ac:dyDescent="0.2">
      <c r="A9" s="622" t="s">
        <v>651</v>
      </c>
      <c r="B9" s="625">
        <v>21933.8</v>
      </c>
      <c r="C9" s="625" t="s">
        <v>70</v>
      </c>
      <c r="D9" s="627"/>
      <c r="E9" s="37" t="s">
        <v>504</v>
      </c>
      <c r="F9" s="37" t="s">
        <v>99</v>
      </c>
      <c r="G9" s="37">
        <v>1</v>
      </c>
      <c r="H9" s="38">
        <v>160</v>
      </c>
      <c r="I9" s="39">
        <f t="shared" si="0"/>
        <v>160</v>
      </c>
    </row>
    <row r="10" spans="1:9" ht="12.75" customHeight="1" x14ac:dyDescent="0.2">
      <c r="A10" s="623"/>
      <c r="B10" s="632"/>
      <c r="C10" s="632"/>
      <c r="D10" s="628"/>
      <c r="E10" s="15" t="s">
        <v>652</v>
      </c>
      <c r="F10" s="15" t="s">
        <v>99</v>
      </c>
      <c r="G10" s="15">
        <v>2</v>
      </c>
      <c r="H10" s="16">
        <v>15</v>
      </c>
      <c r="I10" s="43">
        <f t="shared" si="0"/>
        <v>30</v>
      </c>
    </row>
    <row r="11" spans="1:9" ht="12.75" customHeight="1" thickBot="1" x14ac:dyDescent="0.25">
      <c r="A11" s="624"/>
      <c r="B11" s="626"/>
      <c r="C11" s="626"/>
      <c r="D11" s="629"/>
      <c r="E11" s="40" t="s">
        <v>416</v>
      </c>
      <c r="F11" s="40" t="s">
        <v>100</v>
      </c>
      <c r="G11" s="40">
        <v>0.02</v>
      </c>
      <c r="H11" s="41">
        <v>150</v>
      </c>
      <c r="I11" s="42">
        <f t="shared" si="0"/>
        <v>3</v>
      </c>
    </row>
    <row r="12" spans="1:9" ht="12.75" customHeight="1" x14ac:dyDescent="0.2">
      <c r="A12" s="622" t="s">
        <v>525</v>
      </c>
      <c r="B12" s="625">
        <v>18709.87</v>
      </c>
      <c r="C12" s="625" t="s">
        <v>72</v>
      </c>
      <c r="D12" s="658" t="s">
        <v>760</v>
      </c>
      <c r="E12" s="37" t="s">
        <v>609</v>
      </c>
      <c r="F12" s="37" t="s">
        <v>104</v>
      </c>
      <c r="G12" s="37">
        <v>1</v>
      </c>
      <c r="H12" s="38">
        <v>750</v>
      </c>
      <c r="I12" s="39">
        <f t="shared" si="0"/>
        <v>750</v>
      </c>
    </row>
    <row r="13" spans="1:9" ht="12.75" customHeight="1" thickBot="1" x14ac:dyDescent="0.25">
      <c r="A13" s="624"/>
      <c r="B13" s="626"/>
      <c r="C13" s="626"/>
      <c r="D13" s="659"/>
      <c r="E13" s="40" t="s">
        <v>608</v>
      </c>
      <c r="F13" s="40" t="s">
        <v>610</v>
      </c>
      <c r="G13" s="40">
        <v>2</v>
      </c>
      <c r="H13" s="41">
        <v>850</v>
      </c>
      <c r="I13" s="42">
        <f t="shared" si="0"/>
        <v>1700</v>
      </c>
    </row>
    <row r="14" spans="1:9" ht="12.75" customHeight="1" thickBot="1" x14ac:dyDescent="0.25">
      <c r="A14" s="308"/>
      <c r="B14" s="71">
        <v>16988.52</v>
      </c>
      <c r="C14" s="71" t="s">
        <v>73</v>
      </c>
      <c r="D14" s="309"/>
      <c r="E14" s="73"/>
      <c r="F14" s="73"/>
      <c r="G14" s="73"/>
      <c r="H14" s="74"/>
      <c r="I14" s="201">
        <f t="shared" si="0"/>
        <v>0</v>
      </c>
    </row>
    <row r="15" spans="1:9" ht="12.75" customHeight="1" x14ac:dyDescent="0.2">
      <c r="A15" s="622" t="s">
        <v>1157</v>
      </c>
      <c r="B15" s="625">
        <v>20214.79</v>
      </c>
      <c r="C15" s="625" t="s">
        <v>74</v>
      </c>
      <c r="D15" s="627" t="s">
        <v>549</v>
      </c>
      <c r="E15" s="37" t="s">
        <v>1160</v>
      </c>
      <c r="F15" s="37" t="s">
        <v>99</v>
      </c>
      <c r="G15" s="37">
        <v>1</v>
      </c>
      <c r="H15" s="38">
        <v>170</v>
      </c>
      <c r="I15" s="39">
        <f t="shared" si="0"/>
        <v>170</v>
      </c>
    </row>
    <row r="16" spans="1:9" ht="12.75" customHeight="1" x14ac:dyDescent="0.2">
      <c r="A16" s="623"/>
      <c r="B16" s="632"/>
      <c r="C16" s="632"/>
      <c r="D16" s="628"/>
      <c r="E16" s="15" t="s">
        <v>1159</v>
      </c>
      <c r="F16" s="15" t="s">
        <v>99</v>
      </c>
      <c r="G16" s="15">
        <v>2</v>
      </c>
      <c r="H16" s="16">
        <v>255</v>
      </c>
      <c r="I16" s="43">
        <f t="shared" si="0"/>
        <v>510</v>
      </c>
    </row>
    <row r="17" spans="1:9" ht="12.75" customHeight="1" x14ac:dyDescent="0.2">
      <c r="A17" s="623"/>
      <c r="B17" s="632"/>
      <c r="C17" s="632"/>
      <c r="D17" s="628"/>
      <c r="E17" s="15" t="s">
        <v>284</v>
      </c>
      <c r="F17" s="15" t="s">
        <v>99</v>
      </c>
      <c r="G17" s="15">
        <v>20</v>
      </c>
      <c r="H17" s="16">
        <v>0.7</v>
      </c>
      <c r="I17" s="43">
        <f t="shared" si="0"/>
        <v>14</v>
      </c>
    </row>
    <row r="18" spans="1:9" ht="12.75" customHeight="1" x14ac:dyDescent="0.2">
      <c r="A18" s="623"/>
      <c r="B18" s="632"/>
      <c r="C18" s="632"/>
      <c r="D18" s="628"/>
      <c r="E18" s="15" t="s">
        <v>127</v>
      </c>
      <c r="F18" s="15" t="s">
        <v>100</v>
      </c>
      <c r="G18" s="15">
        <v>0.2</v>
      </c>
      <c r="H18" s="16">
        <v>80</v>
      </c>
      <c r="I18" s="43">
        <f t="shared" si="0"/>
        <v>16</v>
      </c>
    </row>
    <row r="19" spans="1:9" ht="12.75" customHeight="1" x14ac:dyDescent="0.2">
      <c r="A19" s="623"/>
      <c r="B19" s="632"/>
      <c r="C19" s="632"/>
      <c r="D19" s="628"/>
      <c r="E19" s="15" t="s">
        <v>1165</v>
      </c>
      <c r="F19" s="15" t="s">
        <v>100</v>
      </c>
      <c r="G19" s="15">
        <v>4</v>
      </c>
      <c r="H19" s="16">
        <v>175</v>
      </c>
      <c r="I19" s="43">
        <f t="shared" si="0"/>
        <v>700</v>
      </c>
    </row>
    <row r="20" spans="1:9" ht="12.75" customHeight="1" x14ac:dyDescent="0.2">
      <c r="A20" s="623"/>
      <c r="B20" s="632"/>
      <c r="C20" s="632"/>
      <c r="D20" s="628"/>
      <c r="E20" s="15" t="s">
        <v>1034</v>
      </c>
      <c r="F20" s="15" t="s">
        <v>100</v>
      </c>
      <c r="G20" s="15">
        <v>3</v>
      </c>
      <c r="H20" s="16">
        <v>160</v>
      </c>
      <c r="I20" s="43">
        <f t="shared" si="0"/>
        <v>480</v>
      </c>
    </row>
    <row r="21" spans="1:9" ht="12.75" customHeight="1" thickBot="1" x14ac:dyDescent="0.25">
      <c r="A21" s="624"/>
      <c r="B21" s="626"/>
      <c r="C21" s="626"/>
      <c r="D21" s="629"/>
      <c r="E21" s="40" t="s">
        <v>824</v>
      </c>
      <c r="F21" s="40" t="s">
        <v>101</v>
      </c>
      <c r="G21" s="40">
        <v>2</v>
      </c>
      <c r="H21" s="41">
        <v>104.87</v>
      </c>
      <c r="I21" s="42">
        <f t="shared" si="0"/>
        <v>209.74</v>
      </c>
    </row>
    <row r="22" spans="1:9" ht="12.75" customHeight="1" x14ac:dyDescent="0.2">
      <c r="A22" s="622" t="s">
        <v>1301</v>
      </c>
      <c r="B22" s="625">
        <v>15000.8</v>
      </c>
      <c r="C22" s="625" t="s">
        <v>75</v>
      </c>
      <c r="D22" s="627" t="s">
        <v>407</v>
      </c>
      <c r="E22" s="37" t="s">
        <v>498</v>
      </c>
      <c r="F22" s="37" t="s">
        <v>101</v>
      </c>
      <c r="G22" s="37">
        <v>3.5</v>
      </c>
      <c r="H22" s="38">
        <v>70.56</v>
      </c>
      <c r="I22" s="39">
        <f t="shared" si="0"/>
        <v>246.96</v>
      </c>
    </row>
    <row r="23" spans="1:9" ht="13.5" thickBot="1" x14ac:dyDescent="0.25">
      <c r="A23" s="624"/>
      <c r="B23" s="626"/>
      <c r="C23" s="626"/>
      <c r="D23" s="629"/>
      <c r="E23" s="40" t="s">
        <v>359</v>
      </c>
      <c r="F23" s="40" t="s">
        <v>101</v>
      </c>
      <c r="G23" s="40">
        <v>0.5</v>
      </c>
      <c r="H23" s="41">
        <v>32.049999999999997</v>
      </c>
      <c r="I23" s="42">
        <f t="shared" si="0"/>
        <v>16.024999999999999</v>
      </c>
    </row>
    <row r="24" spans="1:9" ht="12.75" customHeight="1" x14ac:dyDescent="0.2">
      <c r="A24" s="260"/>
      <c r="B24" s="33">
        <v>21093.35</v>
      </c>
      <c r="C24" s="33" t="s">
        <v>76</v>
      </c>
      <c r="D24" s="262"/>
      <c r="E24" s="35"/>
      <c r="F24" s="35"/>
      <c r="G24" s="35"/>
      <c r="H24" s="36"/>
      <c r="I24" s="157">
        <f t="shared" si="0"/>
        <v>0</v>
      </c>
    </row>
    <row r="25" spans="1:9" ht="12.75" customHeight="1" thickBot="1" x14ac:dyDescent="0.25">
      <c r="A25" s="263"/>
      <c r="B25" s="13">
        <v>21044.39</v>
      </c>
      <c r="C25" s="13" t="s">
        <v>77</v>
      </c>
      <c r="D25" s="265"/>
      <c r="E25" s="15"/>
      <c r="F25" s="15"/>
      <c r="G25" s="15"/>
      <c r="H25" s="16"/>
      <c r="I25" s="43">
        <f t="shared" si="0"/>
        <v>0</v>
      </c>
    </row>
    <row r="26" spans="1:9" ht="12.75" customHeight="1" x14ac:dyDescent="0.2">
      <c r="A26" s="622" t="s">
        <v>1774</v>
      </c>
      <c r="B26" s="625">
        <v>31199.42</v>
      </c>
      <c r="C26" s="625" t="s">
        <v>78</v>
      </c>
      <c r="D26" s="627" t="s">
        <v>108</v>
      </c>
      <c r="E26" s="37" t="s">
        <v>1440</v>
      </c>
      <c r="F26" s="37" t="s">
        <v>528</v>
      </c>
      <c r="G26" s="37">
        <v>2</v>
      </c>
      <c r="H26" s="38">
        <v>520</v>
      </c>
      <c r="I26" s="39">
        <f t="shared" si="0"/>
        <v>1040</v>
      </c>
    </row>
    <row r="27" spans="1:9" ht="12.75" customHeight="1" x14ac:dyDescent="0.2">
      <c r="A27" s="623"/>
      <c r="B27" s="632"/>
      <c r="C27" s="632"/>
      <c r="D27" s="628"/>
      <c r="E27" s="35" t="s">
        <v>1518</v>
      </c>
      <c r="F27" s="35" t="s">
        <v>100</v>
      </c>
      <c r="G27" s="35">
        <v>0.2</v>
      </c>
      <c r="H27" s="36">
        <v>170</v>
      </c>
      <c r="I27" s="43">
        <f t="shared" si="0"/>
        <v>34</v>
      </c>
    </row>
    <row r="28" spans="1:9" ht="12.75" customHeight="1" x14ac:dyDescent="0.2">
      <c r="A28" s="623"/>
      <c r="B28" s="632"/>
      <c r="C28" s="632"/>
      <c r="D28" s="628"/>
      <c r="E28" s="35" t="s">
        <v>151</v>
      </c>
      <c r="F28" s="35" t="s">
        <v>100</v>
      </c>
      <c r="G28" s="35">
        <v>0.4</v>
      </c>
      <c r="H28" s="36">
        <v>76</v>
      </c>
      <c r="I28" s="43">
        <f t="shared" si="0"/>
        <v>30.400000000000002</v>
      </c>
    </row>
    <row r="29" spans="1:9" ht="12.75" customHeight="1" thickBot="1" x14ac:dyDescent="0.25">
      <c r="A29" s="624"/>
      <c r="B29" s="626"/>
      <c r="C29" s="626"/>
      <c r="D29" s="629"/>
      <c r="E29" s="83" t="s">
        <v>502</v>
      </c>
      <c r="F29" s="40" t="s">
        <v>100</v>
      </c>
      <c r="G29" s="40">
        <v>0.3</v>
      </c>
      <c r="H29" s="41">
        <v>68</v>
      </c>
      <c r="I29" s="42">
        <f t="shared" si="0"/>
        <v>20.399999999999999</v>
      </c>
    </row>
    <row r="30" spans="1:9" ht="12.75" customHeight="1" x14ac:dyDescent="0.2">
      <c r="A30" s="622" t="s">
        <v>1919</v>
      </c>
      <c r="B30" s="625">
        <v>25597.77</v>
      </c>
      <c r="C30" s="625" t="s">
        <v>79</v>
      </c>
      <c r="D30" s="627"/>
      <c r="E30" s="37" t="s">
        <v>1920</v>
      </c>
      <c r="F30" s="37" t="s">
        <v>528</v>
      </c>
      <c r="G30" s="37">
        <v>1</v>
      </c>
      <c r="H30" s="38">
        <v>435</v>
      </c>
      <c r="I30" s="39">
        <f t="shared" si="0"/>
        <v>435</v>
      </c>
    </row>
    <row r="31" spans="1:9" ht="12.75" customHeight="1" x14ac:dyDescent="0.2">
      <c r="A31" s="623"/>
      <c r="B31" s="632"/>
      <c r="C31" s="632"/>
      <c r="D31" s="628"/>
      <c r="E31" s="35" t="s">
        <v>396</v>
      </c>
      <c r="F31" s="35" t="s">
        <v>99</v>
      </c>
      <c r="G31" s="35">
        <v>60</v>
      </c>
      <c r="H31" s="36">
        <v>2.34</v>
      </c>
      <c r="I31" s="157">
        <f t="shared" si="0"/>
        <v>140.39999999999998</v>
      </c>
    </row>
    <row r="32" spans="1:9" ht="12.75" customHeight="1" thickBot="1" x14ac:dyDescent="0.25">
      <c r="A32" s="624"/>
      <c r="B32" s="632"/>
      <c r="C32" s="632"/>
      <c r="D32" s="629"/>
      <c r="E32" s="83" t="s">
        <v>1921</v>
      </c>
      <c r="F32" s="83" t="s">
        <v>99</v>
      </c>
      <c r="G32" s="83">
        <v>25</v>
      </c>
      <c r="H32" s="84"/>
      <c r="I32" s="200">
        <f t="shared" si="0"/>
        <v>0</v>
      </c>
    </row>
    <row r="33" spans="1:10" ht="12.75" customHeight="1" x14ac:dyDescent="0.2">
      <c r="A33" s="622" t="s">
        <v>1922</v>
      </c>
      <c r="B33" s="632"/>
      <c r="C33" s="632"/>
      <c r="D33" s="627"/>
      <c r="E33" s="37" t="s">
        <v>1482</v>
      </c>
      <c r="F33" s="37" t="s">
        <v>528</v>
      </c>
      <c r="G33" s="37">
        <v>1</v>
      </c>
      <c r="H33" s="38">
        <v>520</v>
      </c>
      <c r="I33" s="39">
        <f t="shared" si="0"/>
        <v>520</v>
      </c>
    </row>
    <row r="34" spans="1:10" ht="12.75" customHeight="1" thickBot="1" x14ac:dyDescent="0.25">
      <c r="A34" s="624"/>
      <c r="B34" s="626"/>
      <c r="C34" s="626"/>
      <c r="D34" s="629"/>
      <c r="E34" s="40" t="s">
        <v>1330</v>
      </c>
      <c r="F34" s="40" t="s">
        <v>99</v>
      </c>
      <c r="G34" s="40">
        <v>20</v>
      </c>
      <c r="H34" s="41">
        <v>0.39</v>
      </c>
      <c r="I34" s="42">
        <f t="shared" si="0"/>
        <v>7.8000000000000007</v>
      </c>
    </row>
    <row r="35" spans="1:10" ht="12.75" customHeight="1" x14ac:dyDescent="0.2">
      <c r="A35" s="622" t="s">
        <v>2167</v>
      </c>
      <c r="B35" s="625">
        <v>25869</v>
      </c>
      <c r="C35" s="625" t="s">
        <v>80</v>
      </c>
      <c r="D35" s="627" t="s">
        <v>549</v>
      </c>
      <c r="E35" s="82" t="s">
        <v>869</v>
      </c>
      <c r="F35" s="82" t="s">
        <v>101</v>
      </c>
      <c r="G35" s="82">
        <v>18</v>
      </c>
      <c r="H35" s="155">
        <v>32.159999999999997</v>
      </c>
      <c r="I35" s="156">
        <f t="shared" si="0"/>
        <v>578.87999999999988</v>
      </c>
    </row>
    <row r="36" spans="1:10" ht="12.75" customHeight="1" x14ac:dyDescent="0.2">
      <c r="A36" s="623"/>
      <c r="B36" s="632"/>
      <c r="C36" s="632"/>
      <c r="D36" s="628"/>
      <c r="E36" s="73" t="s">
        <v>2168</v>
      </c>
      <c r="F36" s="73" t="s">
        <v>100</v>
      </c>
      <c r="G36" s="73">
        <v>1</v>
      </c>
      <c r="H36" s="74">
        <v>116.04</v>
      </c>
      <c r="I36" s="201">
        <f t="shared" si="0"/>
        <v>116.04</v>
      </c>
    </row>
    <row r="37" spans="1:10" s="44" customFormat="1" ht="12.75" customHeight="1" thickBot="1" x14ac:dyDescent="0.25">
      <c r="A37" s="624"/>
      <c r="B37" s="626"/>
      <c r="C37" s="626"/>
      <c r="D37" s="629"/>
      <c r="E37" s="40" t="s">
        <v>1211</v>
      </c>
      <c r="F37" s="40" t="s">
        <v>99</v>
      </c>
      <c r="G37" s="40">
        <v>1</v>
      </c>
      <c r="H37" s="41">
        <v>42</v>
      </c>
      <c r="I37" s="42">
        <f t="shared" si="0"/>
        <v>42</v>
      </c>
      <c r="J37" s="54"/>
    </row>
    <row r="38" spans="1:10" s="45" customFormat="1" ht="12.75" customHeight="1" x14ac:dyDescent="0.2">
      <c r="A38" s="472"/>
      <c r="B38" s="183"/>
      <c r="C38" s="183" t="s">
        <v>87</v>
      </c>
      <c r="D38" s="37"/>
      <c r="E38" s="37"/>
      <c r="F38" s="37"/>
      <c r="G38" s="37"/>
      <c r="H38" s="38"/>
      <c r="I38" s="492">
        <v>2199.3000000000002</v>
      </c>
    </row>
    <row r="39" spans="1:10" s="45" customFormat="1" ht="12.75" customHeight="1" thickBot="1" x14ac:dyDescent="0.25">
      <c r="A39" s="180"/>
      <c r="B39" s="197">
        <f>SUM(B6:B37)</f>
        <v>247867.91999999995</v>
      </c>
      <c r="C39" s="198"/>
      <c r="D39" s="197"/>
      <c r="E39" s="199"/>
      <c r="F39" s="198"/>
      <c r="G39" s="198"/>
      <c r="H39" s="329" t="s">
        <v>17</v>
      </c>
      <c r="I39" s="367">
        <f>SUM(I6:I38)</f>
        <v>10585.692199999998</v>
      </c>
    </row>
    <row r="40" spans="1:10" ht="77.25" thickBot="1" x14ac:dyDescent="0.25">
      <c r="A40" s="134" t="s">
        <v>1066</v>
      </c>
      <c r="B40" s="114" t="s">
        <v>16</v>
      </c>
      <c r="C40" s="114" t="s">
        <v>5</v>
      </c>
      <c r="D40" s="114" t="s">
        <v>23</v>
      </c>
      <c r="E40" s="118" t="s">
        <v>18</v>
      </c>
      <c r="F40" s="114" t="s">
        <v>19</v>
      </c>
      <c r="G40" s="114" t="s">
        <v>10</v>
      </c>
      <c r="H40" s="114" t="s">
        <v>13</v>
      </c>
      <c r="I40" s="115" t="s">
        <v>12</v>
      </c>
    </row>
    <row r="41" spans="1:10" ht="26.25" thickBot="1" x14ac:dyDescent="0.25">
      <c r="A41" s="46" t="s">
        <v>113</v>
      </c>
      <c r="B41" s="625">
        <v>24450.141</v>
      </c>
      <c r="C41" s="625" t="s">
        <v>66</v>
      </c>
      <c r="D41" s="452" t="s">
        <v>190</v>
      </c>
      <c r="E41" s="47" t="s">
        <v>118</v>
      </c>
      <c r="F41" s="47" t="s">
        <v>99</v>
      </c>
      <c r="G41" s="47">
        <v>2</v>
      </c>
      <c r="H41" s="48">
        <v>117.24</v>
      </c>
      <c r="I41" s="49">
        <f t="shared" ref="I41:I72" si="1">G41*H41</f>
        <v>234.48</v>
      </c>
    </row>
    <row r="42" spans="1:10" ht="12.75" customHeight="1" x14ac:dyDescent="0.2">
      <c r="A42" s="622" t="s">
        <v>147</v>
      </c>
      <c r="B42" s="632"/>
      <c r="C42" s="632"/>
      <c r="D42" s="627" t="s">
        <v>191</v>
      </c>
      <c r="E42" s="37" t="s">
        <v>132</v>
      </c>
      <c r="F42" s="37" t="s">
        <v>99</v>
      </c>
      <c r="G42" s="37">
        <v>2</v>
      </c>
      <c r="H42" s="38">
        <v>4.59</v>
      </c>
      <c r="I42" s="39">
        <f t="shared" si="1"/>
        <v>9.18</v>
      </c>
    </row>
    <row r="43" spans="1:10" x14ac:dyDescent="0.2">
      <c r="A43" s="623"/>
      <c r="B43" s="632"/>
      <c r="C43" s="632"/>
      <c r="D43" s="628"/>
      <c r="E43" s="15" t="s">
        <v>130</v>
      </c>
      <c r="F43" s="15" t="s">
        <v>99</v>
      </c>
      <c r="G43" s="15">
        <v>2</v>
      </c>
      <c r="H43" s="16">
        <v>3.82</v>
      </c>
      <c r="I43" s="43">
        <f t="shared" si="1"/>
        <v>7.64</v>
      </c>
    </row>
    <row r="44" spans="1:10" ht="13.5" thickBot="1" x14ac:dyDescent="0.25">
      <c r="A44" s="624"/>
      <c r="B44" s="632"/>
      <c r="C44" s="632"/>
      <c r="D44" s="629"/>
      <c r="E44" s="40" t="s">
        <v>192</v>
      </c>
      <c r="F44" s="40" t="s">
        <v>99</v>
      </c>
      <c r="G44" s="40">
        <v>1</v>
      </c>
      <c r="H44" s="41">
        <v>240</v>
      </c>
      <c r="I44" s="42">
        <f t="shared" si="1"/>
        <v>240</v>
      </c>
    </row>
    <row r="45" spans="1:10" ht="26.25" thickBot="1" x14ac:dyDescent="0.25">
      <c r="A45" s="46" t="s">
        <v>329</v>
      </c>
      <c r="B45" s="626"/>
      <c r="C45" s="626"/>
      <c r="D45" s="47" t="s">
        <v>330</v>
      </c>
      <c r="E45" s="47" t="s">
        <v>331</v>
      </c>
      <c r="F45" s="47" t="s">
        <v>99</v>
      </c>
      <c r="G45" s="47">
        <v>1</v>
      </c>
      <c r="H45" s="48">
        <v>8.89</v>
      </c>
      <c r="I45" s="49">
        <f t="shared" si="1"/>
        <v>8.89</v>
      </c>
    </row>
    <row r="46" spans="1:10" x14ac:dyDescent="0.2">
      <c r="A46" s="622" t="s">
        <v>153</v>
      </c>
      <c r="B46" s="625">
        <v>23790.48</v>
      </c>
      <c r="C46" s="625" t="s">
        <v>67</v>
      </c>
      <c r="D46" s="633" t="s">
        <v>476</v>
      </c>
      <c r="E46" s="37" t="s">
        <v>137</v>
      </c>
      <c r="F46" s="37" t="s">
        <v>101</v>
      </c>
      <c r="G46" s="37">
        <v>4</v>
      </c>
      <c r="H46" s="38">
        <v>109.78</v>
      </c>
      <c r="I46" s="39">
        <f t="shared" si="1"/>
        <v>439.12</v>
      </c>
    </row>
    <row r="47" spans="1:10" ht="12.75" customHeight="1" x14ac:dyDescent="0.2">
      <c r="A47" s="623"/>
      <c r="B47" s="632"/>
      <c r="C47" s="632"/>
      <c r="D47" s="634"/>
      <c r="E47" s="15" t="s">
        <v>216</v>
      </c>
      <c r="F47" s="15" t="s">
        <v>101</v>
      </c>
      <c r="G47" s="15">
        <v>1</v>
      </c>
      <c r="H47" s="16">
        <v>52.03</v>
      </c>
      <c r="I47" s="43">
        <f t="shared" si="1"/>
        <v>52.03</v>
      </c>
    </row>
    <row r="48" spans="1:10" x14ac:dyDescent="0.2">
      <c r="A48" s="623"/>
      <c r="B48" s="632"/>
      <c r="C48" s="632"/>
      <c r="D48" s="634"/>
      <c r="E48" s="172" t="s">
        <v>195</v>
      </c>
      <c r="F48" s="172" t="s">
        <v>99</v>
      </c>
      <c r="G48" s="172">
        <v>1</v>
      </c>
      <c r="H48" s="296">
        <v>130.08000000000001</v>
      </c>
      <c r="I48" s="43">
        <f t="shared" si="1"/>
        <v>130.08000000000001</v>
      </c>
    </row>
    <row r="49" spans="1:9" ht="12.75" customHeight="1" x14ac:dyDescent="0.2">
      <c r="A49" s="623"/>
      <c r="B49" s="632"/>
      <c r="C49" s="632"/>
      <c r="D49" s="634"/>
      <c r="E49" s="15" t="s">
        <v>196</v>
      </c>
      <c r="F49" s="15" t="s">
        <v>99</v>
      </c>
      <c r="G49" s="15">
        <v>1</v>
      </c>
      <c r="H49" s="16">
        <v>230</v>
      </c>
      <c r="I49" s="43">
        <f t="shared" si="1"/>
        <v>230</v>
      </c>
    </row>
    <row r="50" spans="1:9" x14ac:dyDescent="0.2">
      <c r="A50" s="623"/>
      <c r="B50" s="632"/>
      <c r="C50" s="632"/>
      <c r="D50" s="634"/>
      <c r="E50" s="15" t="s">
        <v>159</v>
      </c>
      <c r="F50" s="15" t="s">
        <v>99</v>
      </c>
      <c r="G50" s="15">
        <v>1</v>
      </c>
      <c r="H50" s="16">
        <v>287.55</v>
      </c>
      <c r="I50" s="43">
        <f t="shared" si="1"/>
        <v>287.55</v>
      </c>
    </row>
    <row r="51" spans="1:9" ht="12.75" customHeight="1" x14ac:dyDescent="0.2">
      <c r="A51" s="623"/>
      <c r="B51" s="632"/>
      <c r="C51" s="632"/>
      <c r="D51" s="634"/>
      <c r="E51" s="15" t="s">
        <v>118</v>
      </c>
      <c r="F51" s="15" t="s">
        <v>99</v>
      </c>
      <c r="G51" s="15">
        <v>1</v>
      </c>
      <c r="H51" s="16">
        <v>117.24</v>
      </c>
      <c r="I51" s="43">
        <f t="shared" si="1"/>
        <v>117.24</v>
      </c>
    </row>
    <row r="52" spans="1:9" x14ac:dyDescent="0.2">
      <c r="A52" s="623"/>
      <c r="B52" s="632"/>
      <c r="C52" s="632"/>
      <c r="D52" s="634"/>
      <c r="E52" s="172" t="s">
        <v>362</v>
      </c>
      <c r="F52" s="172" t="s">
        <v>99</v>
      </c>
      <c r="G52" s="172">
        <v>2</v>
      </c>
      <c r="H52" s="296">
        <v>100</v>
      </c>
      <c r="I52" s="43">
        <f t="shared" si="1"/>
        <v>200</v>
      </c>
    </row>
    <row r="53" spans="1:9" x14ac:dyDescent="0.2">
      <c r="A53" s="623"/>
      <c r="B53" s="632"/>
      <c r="C53" s="632"/>
      <c r="D53" s="634"/>
      <c r="E53" s="15" t="s">
        <v>229</v>
      </c>
      <c r="F53" s="15" t="s">
        <v>99</v>
      </c>
      <c r="G53" s="15">
        <v>1</v>
      </c>
      <c r="H53" s="16">
        <v>72.92</v>
      </c>
      <c r="I53" s="43">
        <f t="shared" si="1"/>
        <v>72.92</v>
      </c>
    </row>
    <row r="54" spans="1:9" ht="12.75" customHeight="1" thickBot="1" x14ac:dyDescent="0.25">
      <c r="A54" s="624"/>
      <c r="B54" s="632"/>
      <c r="C54" s="632"/>
      <c r="D54" s="635"/>
      <c r="E54" s="40" t="s">
        <v>477</v>
      </c>
      <c r="F54" s="40" t="s">
        <v>99</v>
      </c>
      <c r="G54" s="40">
        <v>1</v>
      </c>
      <c r="H54" s="41">
        <v>80</v>
      </c>
      <c r="I54" s="42">
        <f t="shared" si="1"/>
        <v>80</v>
      </c>
    </row>
    <row r="55" spans="1:9" x14ac:dyDescent="0.2">
      <c r="A55" s="622" t="s">
        <v>478</v>
      </c>
      <c r="B55" s="632"/>
      <c r="C55" s="632"/>
      <c r="D55" s="627" t="s">
        <v>193</v>
      </c>
      <c r="E55" s="453" t="s">
        <v>118</v>
      </c>
      <c r="F55" s="453" t="s">
        <v>99</v>
      </c>
      <c r="G55" s="453">
        <v>1</v>
      </c>
      <c r="H55" s="38">
        <v>117.24</v>
      </c>
      <c r="I55" s="39">
        <f t="shared" si="1"/>
        <v>117.24</v>
      </c>
    </row>
    <row r="56" spans="1:9" ht="12.75" customHeight="1" x14ac:dyDescent="0.2">
      <c r="A56" s="623"/>
      <c r="B56" s="632"/>
      <c r="C56" s="632"/>
      <c r="D56" s="628"/>
      <c r="E56" s="15" t="s">
        <v>479</v>
      </c>
      <c r="F56" s="15" t="s">
        <v>99</v>
      </c>
      <c r="G56" s="15">
        <v>2</v>
      </c>
      <c r="H56" s="16">
        <v>100</v>
      </c>
      <c r="I56" s="43">
        <f t="shared" si="1"/>
        <v>200</v>
      </c>
    </row>
    <row r="57" spans="1:9" ht="13.5" thickBot="1" x14ac:dyDescent="0.25">
      <c r="A57" s="624"/>
      <c r="B57" s="632"/>
      <c r="C57" s="632"/>
      <c r="D57" s="629"/>
      <c r="E57" s="40" t="s">
        <v>408</v>
      </c>
      <c r="F57" s="40" t="s">
        <v>99</v>
      </c>
      <c r="G57" s="40">
        <v>1</v>
      </c>
      <c r="H57" s="41">
        <v>15</v>
      </c>
      <c r="I57" s="42">
        <f t="shared" si="1"/>
        <v>15</v>
      </c>
    </row>
    <row r="58" spans="1:9" ht="12.75" customHeight="1" x14ac:dyDescent="0.2">
      <c r="A58" s="622" t="s">
        <v>113</v>
      </c>
      <c r="B58" s="632"/>
      <c r="C58" s="632"/>
      <c r="D58" s="627" t="s">
        <v>114</v>
      </c>
      <c r="E58" s="37" t="s">
        <v>133</v>
      </c>
      <c r="F58" s="37" t="s">
        <v>99</v>
      </c>
      <c r="G58" s="37">
        <v>2</v>
      </c>
      <c r="H58" s="38">
        <v>373.09</v>
      </c>
      <c r="I58" s="39">
        <f t="shared" si="1"/>
        <v>746.18</v>
      </c>
    </row>
    <row r="59" spans="1:9" ht="12.75" customHeight="1" x14ac:dyDescent="0.2">
      <c r="A59" s="623"/>
      <c r="B59" s="632"/>
      <c r="C59" s="632"/>
      <c r="D59" s="628"/>
      <c r="E59" s="15" t="s">
        <v>129</v>
      </c>
      <c r="F59" s="15" t="s">
        <v>99</v>
      </c>
      <c r="G59" s="15">
        <v>4</v>
      </c>
      <c r="H59" s="16">
        <v>7.7</v>
      </c>
      <c r="I59" s="43">
        <f t="shared" si="1"/>
        <v>30.8</v>
      </c>
    </row>
    <row r="60" spans="1:9" ht="12.75" customHeight="1" x14ac:dyDescent="0.2">
      <c r="A60" s="623"/>
      <c r="B60" s="632"/>
      <c r="C60" s="632"/>
      <c r="D60" s="628"/>
      <c r="E60" s="15" t="s">
        <v>195</v>
      </c>
      <c r="F60" s="15" t="s">
        <v>99</v>
      </c>
      <c r="G60" s="15">
        <v>2</v>
      </c>
      <c r="H60" s="16">
        <v>130.08000000000001</v>
      </c>
      <c r="I60" s="43">
        <f t="shared" si="1"/>
        <v>260.16000000000003</v>
      </c>
    </row>
    <row r="61" spans="1:9" ht="12.75" customHeight="1" x14ac:dyDescent="0.2">
      <c r="A61" s="623"/>
      <c r="B61" s="632"/>
      <c r="C61" s="632"/>
      <c r="D61" s="628"/>
      <c r="E61" s="15" t="s">
        <v>196</v>
      </c>
      <c r="F61" s="15" t="s">
        <v>99</v>
      </c>
      <c r="G61" s="15">
        <v>3</v>
      </c>
      <c r="H61" s="16">
        <v>151.66</v>
      </c>
      <c r="I61" s="43">
        <f t="shared" si="1"/>
        <v>454.98</v>
      </c>
    </row>
    <row r="62" spans="1:9" x14ac:dyDescent="0.2">
      <c r="A62" s="623"/>
      <c r="B62" s="632"/>
      <c r="C62" s="632"/>
      <c r="D62" s="628"/>
      <c r="E62" s="15" t="s">
        <v>137</v>
      </c>
      <c r="F62" s="15" t="s">
        <v>101</v>
      </c>
      <c r="G62" s="15">
        <v>3</v>
      </c>
      <c r="H62" s="16">
        <v>109.78</v>
      </c>
      <c r="I62" s="43">
        <f t="shared" si="1"/>
        <v>329.34000000000003</v>
      </c>
    </row>
    <row r="63" spans="1:9" ht="13.5" thickBot="1" x14ac:dyDescent="0.25">
      <c r="A63" s="624"/>
      <c r="B63" s="626"/>
      <c r="C63" s="626"/>
      <c r="D63" s="629"/>
      <c r="E63" s="40" t="s">
        <v>276</v>
      </c>
      <c r="F63" s="40" t="s">
        <v>99</v>
      </c>
      <c r="G63" s="40">
        <v>1</v>
      </c>
      <c r="H63" s="41">
        <v>320</v>
      </c>
      <c r="I63" s="42">
        <f t="shared" si="1"/>
        <v>320</v>
      </c>
    </row>
    <row r="64" spans="1:9" x14ac:dyDescent="0.2">
      <c r="A64" s="622" t="s">
        <v>486</v>
      </c>
      <c r="B64" s="625">
        <v>23478.45</v>
      </c>
      <c r="C64" s="625" t="s">
        <v>70</v>
      </c>
      <c r="D64" s="627" t="s">
        <v>653</v>
      </c>
      <c r="E64" s="37" t="s">
        <v>156</v>
      </c>
      <c r="F64" s="37" t="s">
        <v>99</v>
      </c>
      <c r="G64" s="37">
        <v>2</v>
      </c>
      <c r="H64" s="38">
        <v>235.8</v>
      </c>
      <c r="I64" s="39">
        <f t="shared" si="1"/>
        <v>471.6</v>
      </c>
    </row>
    <row r="65" spans="1:9" x14ac:dyDescent="0.2">
      <c r="A65" s="623"/>
      <c r="B65" s="632"/>
      <c r="C65" s="632"/>
      <c r="D65" s="628"/>
      <c r="E65" s="35" t="s">
        <v>154</v>
      </c>
      <c r="F65" s="35" t="s">
        <v>99</v>
      </c>
      <c r="G65" s="35">
        <v>2</v>
      </c>
      <c r="H65" s="36">
        <v>125</v>
      </c>
      <c r="I65" s="43">
        <f t="shared" si="1"/>
        <v>250</v>
      </c>
    </row>
    <row r="66" spans="1:9" x14ac:dyDescent="0.2">
      <c r="A66" s="623"/>
      <c r="B66" s="632"/>
      <c r="C66" s="632"/>
      <c r="D66" s="628"/>
      <c r="E66" s="35" t="s">
        <v>317</v>
      </c>
      <c r="F66" s="35" t="s">
        <v>99</v>
      </c>
      <c r="G66" s="35">
        <v>2</v>
      </c>
      <c r="H66" s="36">
        <v>88.1</v>
      </c>
      <c r="I66" s="43">
        <f t="shared" si="1"/>
        <v>176.2</v>
      </c>
    </row>
    <row r="67" spans="1:9" x14ac:dyDescent="0.2">
      <c r="A67" s="623"/>
      <c r="B67" s="632"/>
      <c r="C67" s="632"/>
      <c r="D67" s="628"/>
      <c r="E67" s="35" t="s">
        <v>654</v>
      </c>
      <c r="F67" s="35" t="s">
        <v>99</v>
      </c>
      <c r="G67" s="35">
        <v>2</v>
      </c>
      <c r="H67" s="36">
        <v>90</v>
      </c>
      <c r="I67" s="43">
        <f t="shared" si="1"/>
        <v>180</v>
      </c>
    </row>
    <row r="68" spans="1:9" x14ac:dyDescent="0.2">
      <c r="A68" s="623"/>
      <c r="B68" s="632"/>
      <c r="C68" s="632"/>
      <c r="D68" s="628"/>
      <c r="E68" s="35" t="s">
        <v>655</v>
      </c>
      <c r="F68" s="35" t="s">
        <v>99</v>
      </c>
      <c r="G68" s="35">
        <v>2</v>
      </c>
      <c r="H68" s="36">
        <v>80</v>
      </c>
      <c r="I68" s="43">
        <f t="shared" si="1"/>
        <v>160</v>
      </c>
    </row>
    <row r="69" spans="1:9" x14ac:dyDescent="0.2">
      <c r="A69" s="623"/>
      <c r="B69" s="632"/>
      <c r="C69" s="632"/>
      <c r="D69" s="628"/>
      <c r="E69" s="35" t="s">
        <v>516</v>
      </c>
      <c r="F69" s="35" t="s">
        <v>99</v>
      </c>
      <c r="G69" s="35">
        <v>2</v>
      </c>
      <c r="H69" s="36">
        <v>63.36</v>
      </c>
      <c r="I69" s="43">
        <f t="shared" si="1"/>
        <v>126.72</v>
      </c>
    </row>
    <row r="70" spans="1:9" x14ac:dyDescent="0.2">
      <c r="A70" s="623"/>
      <c r="B70" s="632"/>
      <c r="C70" s="632"/>
      <c r="D70" s="628"/>
      <c r="E70" s="35" t="s">
        <v>491</v>
      </c>
      <c r="F70" s="35" t="s">
        <v>99</v>
      </c>
      <c r="G70" s="35">
        <v>4</v>
      </c>
      <c r="H70" s="36">
        <v>32.4</v>
      </c>
      <c r="I70" s="43">
        <f t="shared" si="1"/>
        <v>129.6</v>
      </c>
    </row>
    <row r="71" spans="1:9" x14ac:dyDescent="0.2">
      <c r="A71" s="623"/>
      <c r="B71" s="632"/>
      <c r="C71" s="632"/>
      <c r="D71" s="628"/>
      <c r="E71" s="35" t="s">
        <v>656</v>
      </c>
      <c r="F71" s="35" t="s">
        <v>99</v>
      </c>
      <c r="G71" s="35">
        <v>2</v>
      </c>
      <c r="H71" s="36">
        <v>80</v>
      </c>
      <c r="I71" s="43">
        <f t="shared" si="1"/>
        <v>160</v>
      </c>
    </row>
    <row r="72" spans="1:9" x14ac:dyDescent="0.2">
      <c r="A72" s="623"/>
      <c r="B72" s="632"/>
      <c r="C72" s="632"/>
      <c r="D72" s="628"/>
      <c r="E72" s="35" t="s">
        <v>657</v>
      </c>
      <c r="F72" s="35" t="s">
        <v>99</v>
      </c>
      <c r="G72" s="35">
        <v>2</v>
      </c>
      <c r="H72" s="36">
        <v>9.52</v>
      </c>
      <c r="I72" s="43">
        <f t="shared" si="1"/>
        <v>19.04</v>
      </c>
    </row>
    <row r="73" spans="1:9" ht="13.5" thickBot="1" x14ac:dyDescent="0.25">
      <c r="A73" s="624"/>
      <c r="B73" s="632"/>
      <c r="C73" s="632"/>
      <c r="D73" s="629"/>
      <c r="E73" s="83" t="s">
        <v>370</v>
      </c>
      <c r="F73" s="83" t="s">
        <v>99</v>
      </c>
      <c r="G73" s="83">
        <v>2</v>
      </c>
      <c r="H73" s="84">
        <v>280</v>
      </c>
      <c r="I73" s="42">
        <f t="shared" ref="I73:I90" si="2">G73*H73</f>
        <v>560</v>
      </c>
    </row>
    <row r="74" spans="1:9" x14ac:dyDescent="0.2">
      <c r="A74" s="622" t="s">
        <v>113</v>
      </c>
      <c r="B74" s="632"/>
      <c r="C74" s="632"/>
      <c r="D74" s="627" t="s">
        <v>487</v>
      </c>
      <c r="E74" s="37" t="s">
        <v>658</v>
      </c>
      <c r="F74" s="37" t="s">
        <v>99</v>
      </c>
      <c r="G74" s="37">
        <v>1</v>
      </c>
      <c r="H74" s="38">
        <v>320</v>
      </c>
      <c r="I74" s="39">
        <f t="shared" si="2"/>
        <v>320</v>
      </c>
    </row>
    <row r="75" spans="1:9" x14ac:dyDescent="0.2">
      <c r="A75" s="623"/>
      <c r="B75" s="632"/>
      <c r="C75" s="632"/>
      <c r="D75" s="628"/>
      <c r="E75" s="35" t="s">
        <v>571</v>
      </c>
      <c r="F75" s="35" t="s">
        <v>99</v>
      </c>
      <c r="G75" s="35">
        <v>4</v>
      </c>
      <c r="H75" s="36">
        <v>5.4</v>
      </c>
      <c r="I75" s="157">
        <f t="shared" si="2"/>
        <v>21.6</v>
      </c>
    </row>
    <row r="76" spans="1:9" x14ac:dyDescent="0.2">
      <c r="A76" s="623"/>
      <c r="B76" s="632"/>
      <c r="C76" s="632"/>
      <c r="D76" s="628"/>
      <c r="E76" s="35" t="s">
        <v>565</v>
      </c>
      <c r="F76" s="35" t="s">
        <v>101</v>
      </c>
      <c r="G76" s="35">
        <v>16</v>
      </c>
      <c r="H76" s="36">
        <v>83.57</v>
      </c>
      <c r="I76" s="157">
        <f t="shared" si="2"/>
        <v>1337.12</v>
      </c>
    </row>
    <row r="77" spans="1:9" x14ac:dyDescent="0.2">
      <c r="A77" s="623"/>
      <c r="B77" s="632"/>
      <c r="C77" s="632"/>
      <c r="D77" s="628"/>
      <c r="E77" s="35" t="s">
        <v>662</v>
      </c>
      <c r="F77" s="35" t="s">
        <v>99</v>
      </c>
      <c r="G77" s="35">
        <v>6</v>
      </c>
      <c r="H77" s="36">
        <v>9.7100000000000009</v>
      </c>
      <c r="I77" s="157">
        <f t="shared" si="2"/>
        <v>58.260000000000005</v>
      </c>
    </row>
    <row r="78" spans="1:9" x14ac:dyDescent="0.2">
      <c r="A78" s="623"/>
      <c r="B78" s="632"/>
      <c r="C78" s="632"/>
      <c r="D78" s="628"/>
      <c r="E78" s="35" t="s">
        <v>221</v>
      </c>
      <c r="F78" s="35" t="s">
        <v>99</v>
      </c>
      <c r="G78" s="35">
        <v>4</v>
      </c>
      <c r="H78" s="36">
        <v>42.52</v>
      </c>
      <c r="I78" s="157">
        <f t="shared" si="2"/>
        <v>170.08</v>
      </c>
    </row>
    <row r="79" spans="1:9" x14ac:dyDescent="0.2">
      <c r="A79" s="623"/>
      <c r="B79" s="632"/>
      <c r="C79" s="632"/>
      <c r="D79" s="628"/>
      <c r="E79" s="35" t="s">
        <v>187</v>
      </c>
      <c r="F79" s="35" t="s">
        <v>99</v>
      </c>
      <c r="G79" s="35">
        <v>2</v>
      </c>
      <c r="H79" s="36">
        <v>35.42</v>
      </c>
      <c r="I79" s="157">
        <f t="shared" si="2"/>
        <v>70.84</v>
      </c>
    </row>
    <row r="80" spans="1:9" x14ac:dyDescent="0.2">
      <c r="A80" s="623"/>
      <c r="B80" s="632"/>
      <c r="C80" s="632"/>
      <c r="D80" s="628"/>
      <c r="E80" s="35" t="s">
        <v>644</v>
      </c>
      <c r="F80" s="35" t="s">
        <v>99</v>
      </c>
      <c r="G80" s="35">
        <v>2</v>
      </c>
      <c r="H80" s="36">
        <v>191.27</v>
      </c>
      <c r="I80" s="157">
        <f t="shared" si="2"/>
        <v>382.54</v>
      </c>
    </row>
    <row r="81" spans="1:9" x14ac:dyDescent="0.2">
      <c r="A81" s="623"/>
      <c r="B81" s="632"/>
      <c r="C81" s="632"/>
      <c r="D81" s="628"/>
      <c r="E81" s="35" t="s">
        <v>659</v>
      </c>
      <c r="F81" s="35" t="s">
        <v>99</v>
      </c>
      <c r="G81" s="35">
        <v>2</v>
      </c>
      <c r="H81" s="36">
        <v>190.25</v>
      </c>
      <c r="I81" s="157">
        <f t="shared" si="2"/>
        <v>380.5</v>
      </c>
    </row>
    <row r="82" spans="1:9" x14ac:dyDescent="0.2">
      <c r="A82" s="623"/>
      <c r="B82" s="632"/>
      <c r="C82" s="632"/>
      <c r="D82" s="628"/>
      <c r="E82" s="35" t="s">
        <v>133</v>
      </c>
      <c r="F82" s="35" t="s">
        <v>99</v>
      </c>
      <c r="G82" s="35">
        <v>1</v>
      </c>
      <c r="H82" s="36">
        <v>373.09</v>
      </c>
      <c r="I82" s="157">
        <f t="shared" si="2"/>
        <v>373.09</v>
      </c>
    </row>
    <row r="83" spans="1:9" x14ac:dyDescent="0.2">
      <c r="A83" s="623"/>
      <c r="B83" s="632"/>
      <c r="C83" s="632"/>
      <c r="D83" s="628"/>
      <c r="E83" s="35" t="s">
        <v>118</v>
      </c>
      <c r="F83" s="35" t="s">
        <v>99</v>
      </c>
      <c r="G83" s="35">
        <v>2</v>
      </c>
      <c r="H83" s="36">
        <v>117.24</v>
      </c>
      <c r="I83" s="157">
        <f t="shared" si="2"/>
        <v>234.48</v>
      </c>
    </row>
    <row r="84" spans="1:9" x14ac:dyDescent="0.2">
      <c r="A84" s="623"/>
      <c r="B84" s="632"/>
      <c r="C84" s="632"/>
      <c r="D84" s="628"/>
      <c r="E84" s="35" t="s">
        <v>660</v>
      </c>
      <c r="F84" s="35" t="s">
        <v>99</v>
      </c>
      <c r="G84" s="35">
        <v>2</v>
      </c>
      <c r="H84" s="36">
        <v>118.76</v>
      </c>
      <c r="I84" s="157">
        <f t="shared" si="2"/>
        <v>237.52</v>
      </c>
    </row>
    <row r="85" spans="1:9" x14ac:dyDescent="0.2">
      <c r="A85" s="623"/>
      <c r="B85" s="632"/>
      <c r="C85" s="632"/>
      <c r="D85" s="628"/>
      <c r="E85" s="35" t="s">
        <v>661</v>
      </c>
      <c r="F85" s="35" t="s">
        <v>99</v>
      </c>
      <c r="G85" s="35">
        <v>4</v>
      </c>
      <c r="H85" s="36">
        <v>9.15</v>
      </c>
      <c r="I85" s="157">
        <f t="shared" si="2"/>
        <v>36.6</v>
      </c>
    </row>
    <row r="86" spans="1:9" ht="13.5" thickBot="1" x14ac:dyDescent="0.25">
      <c r="A86" s="624"/>
      <c r="B86" s="632"/>
      <c r="C86" s="632"/>
      <c r="D86" s="629"/>
      <c r="E86" s="83" t="s">
        <v>393</v>
      </c>
      <c r="F86" s="83" t="s">
        <v>99</v>
      </c>
      <c r="G86" s="83">
        <v>6</v>
      </c>
      <c r="H86" s="84">
        <v>3.79</v>
      </c>
      <c r="I86" s="42">
        <f t="shared" si="2"/>
        <v>22.740000000000002</v>
      </c>
    </row>
    <row r="87" spans="1:9" x14ac:dyDescent="0.2">
      <c r="A87" s="622" t="s">
        <v>112</v>
      </c>
      <c r="B87" s="632"/>
      <c r="C87" s="632"/>
      <c r="D87" s="627" t="s">
        <v>663</v>
      </c>
      <c r="E87" s="37" t="s">
        <v>136</v>
      </c>
      <c r="F87" s="37" t="s">
        <v>101</v>
      </c>
      <c r="G87" s="37">
        <v>1</v>
      </c>
      <c r="H87" s="38">
        <v>66.39</v>
      </c>
      <c r="I87" s="39">
        <f t="shared" si="2"/>
        <v>66.39</v>
      </c>
    </row>
    <row r="88" spans="1:9" x14ac:dyDescent="0.2">
      <c r="A88" s="623"/>
      <c r="B88" s="632"/>
      <c r="C88" s="632"/>
      <c r="D88" s="628"/>
      <c r="E88" s="35" t="s">
        <v>530</v>
      </c>
      <c r="F88" s="35" t="s">
        <v>99</v>
      </c>
      <c r="G88" s="35">
        <v>4</v>
      </c>
      <c r="H88" s="36">
        <v>155.53</v>
      </c>
      <c r="I88" s="157">
        <f t="shared" si="2"/>
        <v>622.12</v>
      </c>
    </row>
    <row r="89" spans="1:9" x14ac:dyDescent="0.2">
      <c r="A89" s="623"/>
      <c r="B89" s="632"/>
      <c r="C89" s="632"/>
      <c r="D89" s="628"/>
      <c r="E89" s="35" t="s">
        <v>118</v>
      </c>
      <c r="F89" s="35" t="s">
        <v>99</v>
      </c>
      <c r="G89" s="35">
        <v>1</v>
      </c>
      <c r="H89" s="36">
        <v>117.24</v>
      </c>
      <c r="I89" s="157">
        <f t="shared" si="2"/>
        <v>117.24</v>
      </c>
    </row>
    <row r="90" spans="1:9" ht="13.5" thickBot="1" x14ac:dyDescent="0.25">
      <c r="A90" s="624"/>
      <c r="B90" s="626"/>
      <c r="C90" s="626"/>
      <c r="D90" s="629"/>
      <c r="E90" s="83" t="s">
        <v>406</v>
      </c>
      <c r="F90" s="83" t="s">
        <v>99</v>
      </c>
      <c r="G90" s="83">
        <v>1</v>
      </c>
      <c r="H90" s="84">
        <v>209.41</v>
      </c>
      <c r="I90" s="200">
        <f t="shared" si="2"/>
        <v>209.41</v>
      </c>
    </row>
    <row r="91" spans="1:9" ht="13.5" thickBot="1" x14ac:dyDescent="0.25">
      <c r="A91" s="313"/>
      <c r="B91" s="314">
        <v>31315.82</v>
      </c>
      <c r="C91" s="70" t="s">
        <v>72</v>
      </c>
      <c r="D91" s="315"/>
      <c r="E91" s="53"/>
      <c r="F91" s="53"/>
      <c r="G91" s="53"/>
      <c r="H91" s="153"/>
      <c r="I91" s="165"/>
    </row>
    <row r="92" spans="1:9" ht="26.25" thickBot="1" x14ac:dyDescent="0.25">
      <c r="A92" s="46" t="s">
        <v>329</v>
      </c>
      <c r="B92" s="625">
        <v>30769.17</v>
      </c>
      <c r="C92" s="625" t="s">
        <v>73</v>
      </c>
      <c r="D92" s="47" t="s">
        <v>330</v>
      </c>
      <c r="E92" s="47" t="s">
        <v>331</v>
      </c>
      <c r="F92" s="47" t="s">
        <v>99</v>
      </c>
      <c r="G92" s="47">
        <v>3</v>
      </c>
      <c r="H92" s="48">
        <v>8.6999999999999993</v>
      </c>
      <c r="I92" s="49">
        <f t="shared" ref="I92:I108" si="3">G92*H92</f>
        <v>26.099999999999998</v>
      </c>
    </row>
    <row r="93" spans="1:9" x14ac:dyDescent="0.2">
      <c r="A93" s="622" t="s">
        <v>153</v>
      </c>
      <c r="B93" s="632"/>
      <c r="C93" s="632"/>
      <c r="D93" s="627" t="s">
        <v>1043</v>
      </c>
      <c r="E93" s="37" t="s">
        <v>136</v>
      </c>
      <c r="F93" s="37" t="s">
        <v>101</v>
      </c>
      <c r="G93" s="37">
        <v>1</v>
      </c>
      <c r="H93" s="38">
        <v>66.39</v>
      </c>
      <c r="I93" s="39">
        <f t="shared" si="3"/>
        <v>66.39</v>
      </c>
    </row>
    <row r="94" spans="1:9" x14ac:dyDescent="0.2">
      <c r="A94" s="623"/>
      <c r="B94" s="632"/>
      <c r="C94" s="632"/>
      <c r="D94" s="628"/>
      <c r="E94" s="35" t="s">
        <v>865</v>
      </c>
      <c r="F94" s="35" t="s">
        <v>99</v>
      </c>
      <c r="G94" s="35">
        <v>1</v>
      </c>
      <c r="H94" s="36">
        <v>155.53</v>
      </c>
      <c r="I94" s="157">
        <f t="shared" si="3"/>
        <v>155.53</v>
      </c>
    </row>
    <row r="95" spans="1:9" x14ac:dyDescent="0.2">
      <c r="A95" s="623"/>
      <c r="B95" s="632"/>
      <c r="C95" s="632"/>
      <c r="D95" s="628"/>
      <c r="E95" s="35" t="s">
        <v>122</v>
      </c>
      <c r="F95" s="35" t="s">
        <v>99</v>
      </c>
      <c r="G95" s="35">
        <v>1</v>
      </c>
      <c r="H95" s="36">
        <v>191.48</v>
      </c>
      <c r="I95" s="157">
        <f t="shared" si="3"/>
        <v>191.48</v>
      </c>
    </row>
    <row r="96" spans="1:9" x14ac:dyDescent="0.2">
      <c r="A96" s="623"/>
      <c r="B96" s="632"/>
      <c r="C96" s="632"/>
      <c r="D96" s="628"/>
      <c r="E96" s="35" t="s">
        <v>406</v>
      </c>
      <c r="F96" s="35" t="s">
        <v>99</v>
      </c>
      <c r="G96" s="35">
        <v>1</v>
      </c>
      <c r="H96" s="36">
        <v>209.41</v>
      </c>
      <c r="I96" s="157">
        <f t="shared" si="3"/>
        <v>209.41</v>
      </c>
    </row>
    <row r="97" spans="1:9" x14ac:dyDescent="0.2">
      <c r="A97" s="623"/>
      <c r="B97" s="632"/>
      <c r="C97" s="632"/>
      <c r="D97" s="628"/>
      <c r="E97" s="35" t="s">
        <v>120</v>
      </c>
      <c r="F97" s="35" t="s">
        <v>99</v>
      </c>
      <c r="G97" s="35">
        <v>1</v>
      </c>
      <c r="H97" s="36">
        <v>5.28</v>
      </c>
      <c r="I97" s="157">
        <f t="shared" si="3"/>
        <v>5.28</v>
      </c>
    </row>
    <row r="98" spans="1:9" x14ac:dyDescent="0.2">
      <c r="A98" s="623"/>
      <c r="B98" s="632"/>
      <c r="C98" s="632"/>
      <c r="D98" s="628"/>
      <c r="E98" s="35" t="s">
        <v>223</v>
      </c>
      <c r="F98" s="35" t="s">
        <v>99</v>
      </c>
      <c r="G98" s="35">
        <v>1</v>
      </c>
      <c r="H98" s="36">
        <v>290</v>
      </c>
      <c r="I98" s="157">
        <f t="shared" si="3"/>
        <v>290</v>
      </c>
    </row>
    <row r="99" spans="1:9" x14ac:dyDescent="0.2">
      <c r="A99" s="623"/>
      <c r="B99" s="632"/>
      <c r="C99" s="632"/>
      <c r="D99" s="628"/>
      <c r="E99" s="35" t="s">
        <v>118</v>
      </c>
      <c r="F99" s="35" t="s">
        <v>99</v>
      </c>
      <c r="G99" s="35">
        <v>1</v>
      </c>
      <c r="H99" s="36">
        <v>117.24</v>
      </c>
      <c r="I99" s="157">
        <f t="shared" si="3"/>
        <v>117.24</v>
      </c>
    </row>
    <row r="100" spans="1:9" ht="13.5" thickBot="1" x14ac:dyDescent="0.25">
      <c r="A100" s="624"/>
      <c r="B100" s="632"/>
      <c r="C100" s="632"/>
      <c r="D100" s="629"/>
      <c r="E100" s="83" t="s">
        <v>362</v>
      </c>
      <c r="F100" s="83" t="s">
        <v>99</v>
      </c>
      <c r="G100" s="83">
        <v>1</v>
      </c>
      <c r="H100" s="84">
        <v>100</v>
      </c>
      <c r="I100" s="200">
        <f t="shared" si="3"/>
        <v>100</v>
      </c>
    </row>
    <row r="101" spans="1:9" x14ac:dyDescent="0.2">
      <c r="A101" s="622" t="s">
        <v>112</v>
      </c>
      <c r="B101" s="632"/>
      <c r="C101" s="632"/>
      <c r="D101" s="627" t="s">
        <v>1044</v>
      </c>
      <c r="E101" s="37" t="s">
        <v>216</v>
      </c>
      <c r="F101" s="37" t="s">
        <v>101</v>
      </c>
      <c r="G101" s="37">
        <v>5</v>
      </c>
      <c r="H101" s="38">
        <v>52.03</v>
      </c>
      <c r="I101" s="39">
        <f t="shared" si="3"/>
        <v>260.14999999999998</v>
      </c>
    </row>
    <row r="102" spans="1:9" x14ac:dyDescent="0.2">
      <c r="A102" s="623"/>
      <c r="B102" s="632"/>
      <c r="C102" s="632"/>
      <c r="D102" s="628"/>
      <c r="E102" s="35" t="s">
        <v>229</v>
      </c>
      <c r="F102" s="35" t="s">
        <v>99</v>
      </c>
      <c r="G102" s="35">
        <v>3</v>
      </c>
      <c r="H102" s="36">
        <v>72.92</v>
      </c>
      <c r="I102" s="157">
        <f t="shared" si="3"/>
        <v>218.76</v>
      </c>
    </row>
    <row r="103" spans="1:9" x14ac:dyDescent="0.2">
      <c r="A103" s="623"/>
      <c r="B103" s="632"/>
      <c r="C103" s="632"/>
      <c r="D103" s="665"/>
      <c r="E103" s="35" t="s">
        <v>362</v>
      </c>
      <c r="F103" s="35" t="s">
        <v>99</v>
      </c>
      <c r="G103" s="35">
        <v>1</v>
      </c>
      <c r="H103" s="36">
        <v>100</v>
      </c>
      <c r="I103" s="157">
        <f t="shared" si="3"/>
        <v>100</v>
      </c>
    </row>
    <row r="104" spans="1:9" x14ac:dyDescent="0.2">
      <c r="A104" s="623"/>
      <c r="B104" s="632"/>
      <c r="C104" s="632"/>
      <c r="D104" s="664" t="s">
        <v>1045</v>
      </c>
      <c r="E104" s="35" t="s">
        <v>136</v>
      </c>
      <c r="F104" s="35" t="s">
        <v>101</v>
      </c>
      <c r="G104" s="35">
        <v>4</v>
      </c>
      <c r="H104" s="36">
        <v>33.479999999999997</v>
      </c>
      <c r="I104" s="157">
        <f t="shared" si="3"/>
        <v>133.91999999999999</v>
      </c>
    </row>
    <row r="105" spans="1:9" x14ac:dyDescent="0.2">
      <c r="A105" s="623"/>
      <c r="B105" s="632"/>
      <c r="C105" s="632"/>
      <c r="D105" s="628"/>
      <c r="E105" s="35" t="s">
        <v>187</v>
      </c>
      <c r="F105" s="35" t="s">
        <v>99</v>
      </c>
      <c r="G105" s="35">
        <v>2</v>
      </c>
      <c r="H105" s="36">
        <v>35.42</v>
      </c>
      <c r="I105" s="157">
        <f t="shared" si="3"/>
        <v>70.84</v>
      </c>
    </row>
    <row r="106" spans="1:9" ht="13.5" thickBot="1" x14ac:dyDescent="0.25">
      <c r="A106" s="624"/>
      <c r="B106" s="626"/>
      <c r="C106" s="626"/>
      <c r="D106" s="629"/>
      <c r="E106" s="83" t="s">
        <v>117</v>
      </c>
      <c r="F106" s="83" t="s">
        <v>99</v>
      </c>
      <c r="G106" s="83">
        <v>2</v>
      </c>
      <c r="H106" s="84">
        <v>3.79</v>
      </c>
      <c r="I106" s="200">
        <f t="shared" si="3"/>
        <v>7.58</v>
      </c>
    </row>
    <row r="107" spans="1:9" x14ac:dyDescent="0.2">
      <c r="A107" s="622" t="s">
        <v>329</v>
      </c>
      <c r="B107" s="625">
        <v>26609.919999999998</v>
      </c>
      <c r="C107" s="625" t="s">
        <v>74</v>
      </c>
      <c r="D107" s="627" t="s">
        <v>330</v>
      </c>
      <c r="E107" s="37" t="s">
        <v>331</v>
      </c>
      <c r="F107" s="37" t="s">
        <v>99</v>
      </c>
      <c r="G107" s="37">
        <v>1</v>
      </c>
      <c r="H107" s="38">
        <v>8.6999999999999993</v>
      </c>
      <c r="I107" s="39">
        <f t="shared" si="3"/>
        <v>8.6999999999999993</v>
      </c>
    </row>
    <row r="108" spans="1:9" ht="13.5" thickBot="1" x14ac:dyDescent="0.25">
      <c r="A108" s="624"/>
      <c r="B108" s="626"/>
      <c r="C108" s="626"/>
      <c r="D108" s="629"/>
      <c r="E108" s="83" t="s">
        <v>342</v>
      </c>
      <c r="F108" s="83" t="s">
        <v>99</v>
      </c>
      <c r="G108" s="83">
        <v>1</v>
      </c>
      <c r="H108" s="84">
        <v>50.73</v>
      </c>
      <c r="I108" s="200">
        <f t="shared" si="3"/>
        <v>50.73</v>
      </c>
    </row>
    <row r="109" spans="1:9" ht="13.5" thickBot="1" x14ac:dyDescent="0.25">
      <c r="A109" s="260"/>
      <c r="B109" s="261">
        <v>28024.89</v>
      </c>
      <c r="C109" s="33" t="s">
        <v>75</v>
      </c>
      <c r="D109" s="262"/>
      <c r="E109" s="35"/>
      <c r="F109" s="35"/>
      <c r="G109" s="35"/>
      <c r="H109" s="36"/>
      <c r="I109" s="157"/>
    </row>
    <row r="110" spans="1:9" ht="26.25" thickBot="1" x14ac:dyDescent="0.25">
      <c r="A110" s="46" t="s">
        <v>329</v>
      </c>
      <c r="B110" s="625">
        <v>31662.44</v>
      </c>
      <c r="C110" s="625" t="s">
        <v>76</v>
      </c>
      <c r="D110" s="55" t="s">
        <v>330</v>
      </c>
      <c r="E110" s="47" t="s">
        <v>331</v>
      </c>
      <c r="F110" s="47" t="s">
        <v>99</v>
      </c>
      <c r="G110" s="47">
        <v>1</v>
      </c>
      <c r="H110" s="48">
        <v>7.53</v>
      </c>
      <c r="I110" s="49">
        <f t="shared" ref="I110:I178" si="4">G110*H110</f>
        <v>7.53</v>
      </c>
    </row>
    <row r="111" spans="1:9" ht="26.25" thickBot="1" x14ac:dyDescent="0.25">
      <c r="A111" s="46" t="s">
        <v>598</v>
      </c>
      <c r="B111" s="626"/>
      <c r="C111" s="626"/>
      <c r="D111" s="47" t="s">
        <v>108</v>
      </c>
      <c r="E111" s="47" t="s">
        <v>599</v>
      </c>
      <c r="F111" s="47" t="s">
        <v>99</v>
      </c>
      <c r="G111" s="47">
        <v>1</v>
      </c>
      <c r="H111" s="48">
        <v>3291</v>
      </c>
      <c r="I111" s="49">
        <f t="shared" si="4"/>
        <v>3291</v>
      </c>
    </row>
    <row r="112" spans="1:9" ht="19.899999999999999" customHeight="1" x14ac:dyDescent="0.2">
      <c r="A112" s="622" t="s">
        <v>478</v>
      </c>
      <c r="B112" s="625">
        <v>32730.81</v>
      </c>
      <c r="C112" s="625" t="s">
        <v>77</v>
      </c>
      <c r="D112" s="627" t="s">
        <v>731</v>
      </c>
      <c r="E112" s="37" t="s">
        <v>118</v>
      </c>
      <c r="F112" s="37" t="s">
        <v>99</v>
      </c>
      <c r="G112" s="37">
        <v>1</v>
      </c>
      <c r="H112" s="38">
        <v>117.24</v>
      </c>
      <c r="I112" s="39">
        <f t="shared" si="4"/>
        <v>117.24</v>
      </c>
    </row>
    <row r="113" spans="1:9" ht="21" customHeight="1" thickBot="1" x14ac:dyDescent="0.25">
      <c r="A113" s="624"/>
      <c r="B113" s="632"/>
      <c r="C113" s="632"/>
      <c r="D113" s="629"/>
      <c r="E113" s="83" t="s">
        <v>362</v>
      </c>
      <c r="F113" s="83" t="s">
        <v>99</v>
      </c>
      <c r="G113" s="83">
        <v>1</v>
      </c>
      <c r="H113" s="84">
        <v>100</v>
      </c>
      <c r="I113" s="200">
        <f t="shared" si="4"/>
        <v>100</v>
      </c>
    </row>
    <row r="114" spans="1:9" x14ac:dyDescent="0.2">
      <c r="A114" s="622" t="s">
        <v>486</v>
      </c>
      <c r="B114" s="632"/>
      <c r="C114" s="632"/>
      <c r="D114" s="633" t="s">
        <v>1603</v>
      </c>
      <c r="E114" s="37" t="s">
        <v>1072</v>
      </c>
      <c r="F114" s="37" t="s">
        <v>99</v>
      </c>
      <c r="G114" s="37">
        <v>4</v>
      </c>
      <c r="H114" s="38">
        <v>23</v>
      </c>
      <c r="I114" s="39">
        <f t="shared" si="4"/>
        <v>92</v>
      </c>
    </row>
    <row r="115" spans="1:9" x14ac:dyDescent="0.2">
      <c r="A115" s="623"/>
      <c r="B115" s="632"/>
      <c r="C115" s="632"/>
      <c r="D115" s="634"/>
      <c r="E115" s="35" t="s">
        <v>1604</v>
      </c>
      <c r="F115" s="35" t="s">
        <v>99</v>
      </c>
      <c r="G115" s="35">
        <v>9</v>
      </c>
      <c r="H115" s="36">
        <v>10</v>
      </c>
      <c r="I115" s="157">
        <f t="shared" si="4"/>
        <v>90</v>
      </c>
    </row>
    <row r="116" spans="1:9" x14ac:dyDescent="0.2">
      <c r="A116" s="623"/>
      <c r="B116" s="632"/>
      <c r="C116" s="632"/>
      <c r="D116" s="634"/>
      <c r="E116" s="35" t="s">
        <v>1285</v>
      </c>
      <c r="F116" s="35" t="s">
        <v>99</v>
      </c>
      <c r="G116" s="35">
        <v>0.5</v>
      </c>
      <c r="H116" s="36">
        <v>75</v>
      </c>
      <c r="I116" s="157">
        <f t="shared" si="4"/>
        <v>37.5</v>
      </c>
    </row>
    <row r="117" spans="1:9" x14ac:dyDescent="0.2">
      <c r="A117" s="623"/>
      <c r="B117" s="632"/>
      <c r="C117" s="632"/>
      <c r="D117" s="634"/>
      <c r="E117" s="35" t="s">
        <v>156</v>
      </c>
      <c r="F117" s="35" t="s">
        <v>99</v>
      </c>
      <c r="G117" s="35">
        <v>4</v>
      </c>
      <c r="H117" s="36">
        <v>235.8</v>
      </c>
      <c r="I117" s="157">
        <f t="shared" si="4"/>
        <v>943.2</v>
      </c>
    </row>
    <row r="118" spans="1:9" x14ac:dyDescent="0.2">
      <c r="A118" s="623"/>
      <c r="B118" s="632"/>
      <c r="C118" s="632"/>
      <c r="D118" s="634"/>
      <c r="E118" s="35" t="s">
        <v>491</v>
      </c>
      <c r="F118" s="35" t="s">
        <v>99</v>
      </c>
      <c r="G118" s="35">
        <v>1</v>
      </c>
      <c r="H118" s="36">
        <v>32.4</v>
      </c>
      <c r="I118" s="157">
        <f t="shared" si="4"/>
        <v>32.4</v>
      </c>
    </row>
    <row r="119" spans="1:9" x14ac:dyDescent="0.2">
      <c r="A119" s="623"/>
      <c r="B119" s="632"/>
      <c r="C119" s="632"/>
      <c r="D119" s="634"/>
      <c r="E119" s="35" t="s">
        <v>1605</v>
      </c>
      <c r="F119" s="35" t="s">
        <v>99</v>
      </c>
      <c r="G119" s="35">
        <v>1</v>
      </c>
      <c r="H119" s="36">
        <v>90</v>
      </c>
      <c r="I119" s="157">
        <f t="shared" si="4"/>
        <v>90</v>
      </c>
    </row>
    <row r="120" spans="1:9" x14ac:dyDescent="0.2">
      <c r="A120" s="623"/>
      <c r="B120" s="632"/>
      <c r="C120" s="632"/>
      <c r="D120" s="634"/>
      <c r="E120" s="35" t="s">
        <v>693</v>
      </c>
      <c r="F120" s="35" t="s">
        <v>101</v>
      </c>
      <c r="G120" s="35">
        <v>15</v>
      </c>
      <c r="H120" s="36">
        <v>16.43</v>
      </c>
      <c r="I120" s="157">
        <f t="shared" si="4"/>
        <v>246.45</v>
      </c>
    </row>
    <row r="121" spans="1:9" x14ac:dyDescent="0.2">
      <c r="A121" s="623"/>
      <c r="B121" s="632"/>
      <c r="C121" s="632"/>
      <c r="D121" s="634"/>
      <c r="E121" s="35" t="s">
        <v>1606</v>
      </c>
      <c r="F121" s="35" t="s">
        <v>101</v>
      </c>
      <c r="G121" s="35">
        <v>2</v>
      </c>
      <c r="H121" s="36">
        <v>40</v>
      </c>
      <c r="I121" s="157">
        <f t="shared" si="4"/>
        <v>80</v>
      </c>
    </row>
    <row r="122" spans="1:9" x14ac:dyDescent="0.2">
      <c r="A122" s="623"/>
      <c r="B122" s="632"/>
      <c r="C122" s="632"/>
      <c r="D122" s="634"/>
      <c r="E122" s="35" t="s">
        <v>1607</v>
      </c>
      <c r="F122" s="35" t="s">
        <v>99</v>
      </c>
      <c r="G122" s="35">
        <v>1</v>
      </c>
      <c r="H122" s="36">
        <v>160</v>
      </c>
      <c r="I122" s="157">
        <f t="shared" si="4"/>
        <v>160</v>
      </c>
    </row>
    <row r="123" spans="1:9" x14ac:dyDescent="0.2">
      <c r="A123" s="623"/>
      <c r="B123" s="632"/>
      <c r="C123" s="632"/>
      <c r="D123" s="634"/>
      <c r="E123" s="35" t="s">
        <v>504</v>
      </c>
      <c r="F123" s="35" t="s">
        <v>99</v>
      </c>
      <c r="G123" s="35">
        <v>3</v>
      </c>
      <c r="H123" s="36">
        <v>490</v>
      </c>
      <c r="I123" s="157">
        <f t="shared" si="4"/>
        <v>1470</v>
      </c>
    </row>
    <row r="124" spans="1:9" ht="13.5" thickBot="1" x14ac:dyDescent="0.25">
      <c r="A124" s="624"/>
      <c r="B124" s="632"/>
      <c r="C124" s="632"/>
      <c r="D124" s="635"/>
      <c r="E124" s="83" t="s">
        <v>1240</v>
      </c>
      <c r="F124" s="83" t="s">
        <v>99</v>
      </c>
      <c r="G124" s="83">
        <v>1</v>
      </c>
      <c r="H124" s="84">
        <v>120</v>
      </c>
      <c r="I124" s="200">
        <f t="shared" si="4"/>
        <v>120</v>
      </c>
    </row>
    <row r="125" spans="1:9" x14ac:dyDescent="0.2">
      <c r="A125" s="622" t="s">
        <v>598</v>
      </c>
      <c r="B125" s="632"/>
      <c r="C125" s="632"/>
      <c r="D125" s="627" t="s">
        <v>1043</v>
      </c>
      <c r="E125" s="37" t="s">
        <v>599</v>
      </c>
      <c r="F125" s="37" t="s">
        <v>99</v>
      </c>
      <c r="G125" s="37">
        <v>2</v>
      </c>
      <c r="H125" s="38">
        <v>2797</v>
      </c>
      <c r="I125" s="39">
        <f t="shared" si="4"/>
        <v>5594</v>
      </c>
    </row>
    <row r="126" spans="1:9" x14ac:dyDescent="0.2">
      <c r="A126" s="623"/>
      <c r="B126" s="632"/>
      <c r="C126" s="632"/>
      <c r="D126" s="628"/>
      <c r="E126" s="35" t="s">
        <v>1608</v>
      </c>
      <c r="F126" s="35" t="s">
        <v>101</v>
      </c>
      <c r="G126" s="35">
        <v>14</v>
      </c>
      <c r="H126" s="36">
        <v>120</v>
      </c>
      <c r="I126" s="157">
        <f t="shared" si="4"/>
        <v>1680</v>
      </c>
    </row>
    <row r="127" spans="1:9" x14ac:dyDescent="0.2">
      <c r="A127" s="623"/>
      <c r="B127" s="632"/>
      <c r="C127" s="632"/>
      <c r="D127" s="628"/>
      <c r="E127" s="35" t="s">
        <v>1366</v>
      </c>
      <c r="F127" s="35" t="s">
        <v>99</v>
      </c>
      <c r="G127" s="35">
        <v>4</v>
      </c>
      <c r="H127" s="36">
        <v>70</v>
      </c>
      <c r="I127" s="157">
        <f t="shared" si="4"/>
        <v>280</v>
      </c>
    </row>
    <row r="128" spans="1:9" ht="13.5" thickBot="1" x14ac:dyDescent="0.25">
      <c r="A128" s="624"/>
      <c r="B128" s="632"/>
      <c r="C128" s="632"/>
      <c r="D128" s="629"/>
      <c r="E128" s="83" t="s">
        <v>1609</v>
      </c>
      <c r="F128" s="83" t="s">
        <v>99</v>
      </c>
      <c r="G128" s="83">
        <v>1</v>
      </c>
      <c r="H128" s="84">
        <v>10.3</v>
      </c>
      <c r="I128" s="200">
        <f t="shared" si="4"/>
        <v>10.3</v>
      </c>
    </row>
    <row r="129" spans="1:9" x14ac:dyDescent="0.2">
      <c r="A129" s="622" t="s">
        <v>329</v>
      </c>
      <c r="B129" s="632"/>
      <c r="C129" s="632"/>
      <c r="D129" s="37" t="s">
        <v>330</v>
      </c>
      <c r="E129" s="37" t="s">
        <v>331</v>
      </c>
      <c r="F129" s="37" t="s">
        <v>99</v>
      </c>
      <c r="G129" s="37">
        <v>2</v>
      </c>
      <c r="H129" s="38">
        <v>7.53</v>
      </c>
      <c r="I129" s="39">
        <f t="shared" si="4"/>
        <v>15.06</v>
      </c>
    </row>
    <row r="130" spans="1:9" ht="13.5" thickBot="1" x14ac:dyDescent="0.25">
      <c r="A130" s="624"/>
      <c r="B130" s="626"/>
      <c r="C130" s="626"/>
      <c r="D130" s="83" t="s">
        <v>356</v>
      </c>
      <c r="E130" s="83" t="s">
        <v>342</v>
      </c>
      <c r="F130" s="83" t="s">
        <v>99</v>
      </c>
      <c r="G130" s="83">
        <v>1</v>
      </c>
      <c r="H130" s="84">
        <v>107.47</v>
      </c>
      <c r="I130" s="200">
        <f t="shared" si="4"/>
        <v>107.47</v>
      </c>
    </row>
    <row r="131" spans="1:9" ht="26.25" thickBot="1" x14ac:dyDescent="0.25">
      <c r="A131" s="46" t="s">
        <v>329</v>
      </c>
      <c r="B131" s="625">
        <v>40803.69</v>
      </c>
      <c r="C131" s="625" t="s">
        <v>78</v>
      </c>
      <c r="D131" s="441" t="s">
        <v>330</v>
      </c>
      <c r="E131" s="47" t="s">
        <v>331</v>
      </c>
      <c r="F131" s="47" t="s">
        <v>99</v>
      </c>
      <c r="G131" s="47">
        <v>3</v>
      </c>
      <c r="H131" s="48">
        <v>7.53</v>
      </c>
      <c r="I131" s="49">
        <f t="shared" si="4"/>
        <v>22.59</v>
      </c>
    </row>
    <row r="132" spans="1:9" x14ac:dyDescent="0.2">
      <c r="A132" s="622" t="s">
        <v>1150</v>
      </c>
      <c r="B132" s="632"/>
      <c r="C132" s="632"/>
      <c r="D132" s="627" t="s">
        <v>1792</v>
      </c>
      <c r="E132" s="37" t="s">
        <v>118</v>
      </c>
      <c r="F132" s="37" t="s">
        <v>99</v>
      </c>
      <c r="G132" s="37">
        <v>2</v>
      </c>
      <c r="H132" s="38">
        <v>98.8</v>
      </c>
      <c r="I132" s="39">
        <f t="shared" si="4"/>
        <v>197.6</v>
      </c>
    </row>
    <row r="133" spans="1:9" ht="13.5" thickBot="1" x14ac:dyDescent="0.25">
      <c r="A133" s="624"/>
      <c r="B133" s="632"/>
      <c r="C133" s="632"/>
      <c r="D133" s="629"/>
      <c r="E133" s="83" t="s">
        <v>223</v>
      </c>
      <c r="F133" s="83" t="s">
        <v>99</v>
      </c>
      <c r="G133" s="83">
        <v>1</v>
      </c>
      <c r="H133" s="84">
        <v>290</v>
      </c>
      <c r="I133" s="200">
        <f t="shared" si="4"/>
        <v>290</v>
      </c>
    </row>
    <row r="134" spans="1:9" x14ac:dyDescent="0.2">
      <c r="A134" s="622" t="s">
        <v>1793</v>
      </c>
      <c r="B134" s="632"/>
      <c r="C134" s="632"/>
      <c r="D134" s="627" t="s">
        <v>653</v>
      </c>
      <c r="E134" s="37" t="s">
        <v>1794</v>
      </c>
      <c r="F134" s="37" t="s">
        <v>99</v>
      </c>
      <c r="G134" s="37">
        <v>6</v>
      </c>
      <c r="H134" s="38">
        <v>240</v>
      </c>
      <c r="I134" s="39">
        <f t="shared" si="4"/>
        <v>1440</v>
      </c>
    </row>
    <row r="135" spans="1:9" ht="13.5" thickBot="1" x14ac:dyDescent="0.25">
      <c r="A135" s="624"/>
      <c r="B135" s="632"/>
      <c r="C135" s="632"/>
      <c r="D135" s="629"/>
      <c r="E135" s="83" t="s">
        <v>223</v>
      </c>
      <c r="F135" s="83" t="s">
        <v>99</v>
      </c>
      <c r="G135" s="83">
        <v>1</v>
      </c>
      <c r="H135" s="84">
        <v>290</v>
      </c>
      <c r="I135" s="200">
        <f t="shared" si="4"/>
        <v>290</v>
      </c>
    </row>
    <row r="136" spans="1:9" x14ac:dyDescent="0.2">
      <c r="A136" s="622" t="s">
        <v>1795</v>
      </c>
      <c r="B136" s="632"/>
      <c r="C136" s="632"/>
      <c r="D136" s="627" t="s">
        <v>1796</v>
      </c>
      <c r="E136" s="37" t="s">
        <v>133</v>
      </c>
      <c r="F136" s="37" t="s">
        <v>99</v>
      </c>
      <c r="G136" s="37">
        <v>1</v>
      </c>
      <c r="H136" s="38">
        <v>303</v>
      </c>
      <c r="I136" s="39">
        <f t="shared" si="4"/>
        <v>303</v>
      </c>
    </row>
    <row r="137" spans="1:9" x14ac:dyDescent="0.2">
      <c r="A137" s="623"/>
      <c r="B137" s="632"/>
      <c r="C137" s="632"/>
      <c r="D137" s="628"/>
      <c r="E137" s="35" t="s">
        <v>1683</v>
      </c>
      <c r="F137" s="35" t="s">
        <v>99</v>
      </c>
      <c r="G137" s="35">
        <v>2</v>
      </c>
      <c r="H137" s="36">
        <v>98.8</v>
      </c>
      <c r="I137" s="157">
        <f t="shared" si="4"/>
        <v>197.6</v>
      </c>
    </row>
    <row r="138" spans="1:9" x14ac:dyDescent="0.2">
      <c r="A138" s="623"/>
      <c r="B138" s="632"/>
      <c r="C138" s="632"/>
      <c r="D138" s="628"/>
      <c r="E138" s="35" t="s">
        <v>129</v>
      </c>
      <c r="F138" s="35" t="s">
        <v>99</v>
      </c>
      <c r="G138" s="35">
        <v>2</v>
      </c>
      <c r="H138" s="36">
        <v>7.7</v>
      </c>
      <c r="I138" s="157">
        <f t="shared" si="4"/>
        <v>15.4</v>
      </c>
    </row>
    <row r="139" spans="1:9" x14ac:dyDescent="0.2">
      <c r="A139" s="623"/>
      <c r="B139" s="632"/>
      <c r="C139" s="632"/>
      <c r="D139" s="628"/>
      <c r="E139" s="35" t="s">
        <v>137</v>
      </c>
      <c r="F139" s="35" t="s">
        <v>101</v>
      </c>
      <c r="G139" s="35">
        <v>1</v>
      </c>
      <c r="H139" s="36">
        <v>117.2</v>
      </c>
      <c r="I139" s="157">
        <f t="shared" si="4"/>
        <v>117.2</v>
      </c>
    </row>
    <row r="140" spans="1:9" x14ac:dyDescent="0.2">
      <c r="A140" s="623"/>
      <c r="B140" s="632"/>
      <c r="C140" s="632"/>
      <c r="D140" s="628"/>
      <c r="E140" s="35" t="s">
        <v>159</v>
      </c>
      <c r="F140" s="35" t="s">
        <v>99</v>
      </c>
      <c r="G140" s="35">
        <v>1</v>
      </c>
      <c r="H140" s="36">
        <v>450</v>
      </c>
      <c r="I140" s="157">
        <f t="shared" si="4"/>
        <v>450</v>
      </c>
    </row>
    <row r="141" spans="1:9" x14ac:dyDescent="0.2">
      <c r="A141" s="623"/>
      <c r="B141" s="632"/>
      <c r="C141" s="632"/>
      <c r="D141" s="628"/>
      <c r="E141" s="35" t="s">
        <v>425</v>
      </c>
      <c r="F141" s="35" t="s">
        <v>99</v>
      </c>
      <c r="G141" s="35">
        <v>1</v>
      </c>
      <c r="H141" s="36">
        <v>75.09</v>
      </c>
      <c r="I141" s="157">
        <f t="shared" si="4"/>
        <v>75.09</v>
      </c>
    </row>
    <row r="142" spans="1:9" x14ac:dyDescent="0.2">
      <c r="A142" s="623"/>
      <c r="B142" s="632"/>
      <c r="C142" s="632"/>
      <c r="D142" s="628"/>
      <c r="E142" s="35" t="s">
        <v>195</v>
      </c>
      <c r="F142" s="35" t="s">
        <v>99</v>
      </c>
      <c r="G142" s="35">
        <v>1</v>
      </c>
      <c r="H142" s="36">
        <v>130.08000000000001</v>
      </c>
      <c r="I142" s="157">
        <f t="shared" si="4"/>
        <v>130.08000000000001</v>
      </c>
    </row>
    <row r="143" spans="1:9" ht="13.5" thickBot="1" x14ac:dyDescent="0.25">
      <c r="A143" s="624"/>
      <c r="B143" s="626"/>
      <c r="C143" s="626"/>
      <c r="D143" s="629"/>
      <c r="E143" s="83" t="s">
        <v>1797</v>
      </c>
      <c r="F143" s="83" t="s">
        <v>99</v>
      </c>
      <c r="G143" s="83">
        <v>1</v>
      </c>
      <c r="H143" s="84">
        <v>230</v>
      </c>
      <c r="I143" s="200">
        <f t="shared" si="4"/>
        <v>230</v>
      </c>
    </row>
    <row r="144" spans="1:9" ht="26.25" thickBot="1" x14ac:dyDescent="0.25">
      <c r="A144" s="46" t="s">
        <v>329</v>
      </c>
      <c r="B144" s="625">
        <v>37702.14</v>
      </c>
      <c r="C144" s="625" t="s">
        <v>79</v>
      </c>
      <c r="D144" s="47" t="s">
        <v>330</v>
      </c>
      <c r="E144" s="47" t="s">
        <v>331</v>
      </c>
      <c r="F144" s="47" t="s">
        <v>99</v>
      </c>
      <c r="G144" s="47">
        <v>5</v>
      </c>
      <c r="H144" s="48">
        <v>7.53</v>
      </c>
      <c r="I144" s="49">
        <f t="shared" si="4"/>
        <v>37.65</v>
      </c>
    </row>
    <row r="145" spans="1:9" x14ac:dyDescent="0.2">
      <c r="A145" s="622" t="s">
        <v>112</v>
      </c>
      <c r="B145" s="632"/>
      <c r="C145" s="632"/>
      <c r="D145" s="578" t="s">
        <v>1965</v>
      </c>
      <c r="E145" s="37" t="s">
        <v>216</v>
      </c>
      <c r="F145" s="37" t="s">
        <v>101</v>
      </c>
      <c r="G145" s="37">
        <v>1</v>
      </c>
      <c r="H145" s="38">
        <v>50</v>
      </c>
      <c r="I145" s="39">
        <f t="shared" si="4"/>
        <v>50</v>
      </c>
    </row>
    <row r="146" spans="1:9" x14ac:dyDescent="0.2">
      <c r="A146" s="623"/>
      <c r="B146" s="632"/>
      <c r="C146" s="632"/>
      <c r="D146" s="664" t="s">
        <v>1966</v>
      </c>
      <c r="E146" s="35" t="s">
        <v>609</v>
      </c>
      <c r="F146" s="35" t="s">
        <v>104</v>
      </c>
      <c r="G146" s="35">
        <v>5</v>
      </c>
      <c r="H146" s="36">
        <v>75</v>
      </c>
      <c r="I146" s="157">
        <f t="shared" si="4"/>
        <v>375</v>
      </c>
    </row>
    <row r="147" spans="1:9" x14ac:dyDescent="0.2">
      <c r="A147" s="623"/>
      <c r="B147" s="632"/>
      <c r="C147" s="632"/>
      <c r="D147" s="628"/>
      <c r="E147" s="35" t="s">
        <v>140</v>
      </c>
      <c r="F147" s="35" t="s">
        <v>99</v>
      </c>
      <c r="G147" s="35">
        <v>4</v>
      </c>
      <c r="H147" s="36">
        <v>65</v>
      </c>
      <c r="I147" s="157">
        <f t="shared" si="4"/>
        <v>260</v>
      </c>
    </row>
    <row r="148" spans="1:9" ht="13.5" thickBot="1" x14ac:dyDescent="0.25">
      <c r="A148" s="624"/>
      <c r="B148" s="632"/>
      <c r="C148" s="632"/>
      <c r="D148" s="629"/>
      <c r="E148" s="83" t="s">
        <v>223</v>
      </c>
      <c r="F148" s="83" t="s">
        <v>99</v>
      </c>
      <c r="G148" s="83">
        <v>1</v>
      </c>
      <c r="H148" s="84">
        <v>290</v>
      </c>
      <c r="I148" s="200">
        <f t="shared" si="4"/>
        <v>290</v>
      </c>
    </row>
    <row r="149" spans="1:9" x14ac:dyDescent="0.2">
      <c r="A149" s="622" t="s">
        <v>113</v>
      </c>
      <c r="B149" s="632"/>
      <c r="C149" s="632"/>
      <c r="D149" s="627" t="s">
        <v>1967</v>
      </c>
      <c r="E149" s="37" t="s">
        <v>116</v>
      </c>
      <c r="F149" s="37" t="s">
        <v>101</v>
      </c>
      <c r="G149" s="37">
        <v>1</v>
      </c>
      <c r="H149" s="38">
        <v>30.09</v>
      </c>
      <c r="I149" s="39">
        <f t="shared" si="4"/>
        <v>30.09</v>
      </c>
    </row>
    <row r="150" spans="1:9" x14ac:dyDescent="0.2">
      <c r="A150" s="623"/>
      <c r="B150" s="632"/>
      <c r="C150" s="632"/>
      <c r="D150" s="628"/>
      <c r="E150" s="35" t="s">
        <v>310</v>
      </c>
      <c r="F150" s="35" t="s">
        <v>99</v>
      </c>
      <c r="G150" s="35">
        <v>4</v>
      </c>
      <c r="H150" s="36">
        <v>2.04</v>
      </c>
      <c r="I150" s="157">
        <f t="shared" si="4"/>
        <v>8.16</v>
      </c>
    </row>
    <row r="151" spans="1:9" x14ac:dyDescent="0.2">
      <c r="A151" s="623"/>
      <c r="B151" s="632"/>
      <c r="C151" s="632"/>
      <c r="D151" s="628"/>
      <c r="E151" s="35" t="s">
        <v>187</v>
      </c>
      <c r="F151" s="35" t="s">
        <v>99</v>
      </c>
      <c r="G151" s="35">
        <v>2</v>
      </c>
      <c r="H151" s="36">
        <v>22.52</v>
      </c>
      <c r="I151" s="157">
        <f t="shared" si="4"/>
        <v>45.04</v>
      </c>
    </row>
    <row r="152" spans="1:9" ht="13.5" thickBot="1" x14ac:dyDescent="0.25">
      <c r="A152" s="624"/>
      <c r="B152" s="632"/>
      <c r="C152" s="632"/>
      <c r="D152" s="629"/>
      <c r="E152" s="83" t="s">
        <v>223</v>
      </c>
      <c r="F152" s="83" t="s">
        <v>99</v>
      </c>
      <c r="G152" s="83">
        <v>1</v>
      </c>
      <c r="H152" s="84">
        <v>290</v>
      </c>
      <c r="I152" s="200">
        <f t="shared" si="4"/>
        <v>290</v>
      </c>
    </row>
    <row r="153" spans="1:9" x14ac:dyDescent="0.2">
      <c r="A153" s="622" t="s">
        <v>153</v>
      </c>
      <c r="B153" s="632"/>
      <c r="C153" s="632"/>
      <c r="D153" s="627" t="s">
        <v>487</v>
      </c>
      <c r="E153" s="37" t="s">
        <v>1968</v>
      </c>
      <c r="F153" s="37" t="s">
        <v>99</v>
      </c>
      <c r="G153" s="37">
        <v>1</v>
      </c>
      <c r="H153" s="38">
        <v>303</v>
      </c>
      <c r="I153" s="39">
        <f t="shared" si="4"/>
        <v>303</v>
      </c>
    </row>
    <row r="154" spans="1:9" x14ac:dyDescent="0.2">
      <c r="A154" s="623"/>
      <c r="B154" s="632"/>
      <c r="C154" s="632"/>
      <c r="D154" s="628"/>
      <c r="E154" s="35" t="s">
        <v>129</v>
      </c>
      <c r="F154" s="35" t="s">
        <v>99</v>
      </c>
      <c r="G154" s="35">
        <v>1</v>
      </c>
      <c r="H154" s="36">
        <v>7.7</v>
      </c>
      <c r="I154" s="157">
        <f t="shared" si="4"/>
        <v>7.7</v>
      </c>
    </row>
    <row r="155" spans="1:9" x14ac:dyDescent="0.2">
      <c r="A155" s="623"/>
      <c r="B155" s="632"/>
      <c r="C155" s="632"/>
      <c r="D155" s="628"/>
      <c r="E155" s="35" t="s">
        <v>121</v>
      </c>
      <c r="F155" s="35" t="s">
        <v>99</v>
      </c>
      <c r="G155" s="35">
        <v>1</v>
      </c>
      <c r="H155" s="36">
        <v>5.85</v>
      </c>
      <c r="I155" s="157">
        <f t="shared" si="4"/>
        <v>5.85</v>
      </c>
    </row>
    <row r="156" spans="1:9" x14ac:dyDescent="0.2">
      <c r="A156" s="623"/>
      <c r="B156" s="632"/>
      <c r="C156" s="632"/>
      <c r="D156" s="628"/>
      <c r="E156" s="35" t="s">
        <v>118</v>
      </c>
      <c r="F156" s="35" t="s">
        <v>99</v>
      </c>
      <c r="G156" s="35">
        <v>1</v>
      </c>
      <c r="H156" s="36">
        <v>98.8</v>
      </c>
      <c r="I156" s="157">
        <f t="shared" si="4"/>
        <v>98.8</v>
      </c>
    </row>
    <row r="157" spans="1:9" x14ac:dyDescent="0.2">
      <c r="A157" s="623"/>
      <c r="B157" s="632"/>
      <c r="C157" s="632"/>
      <c r="D157" s="628"/>
      <c r="E157" s="35" t="s">
        <v>644</v>
      </c>
      <c r="F157" s="35" t="s">
        <v>99</v>
      </c>
      <c r="G157" s="35">
        <v>1</v>
      </c>
      <c r="H157" s="36">
        <v>172.07</v>
      </c>
      <c r="I157" s="157">
        <f t="shared" si="4"/>
        <v>172.07</v>
      </c>
    </row>
    <row r="158" spans="1:9" x14ac:dyDescent="0.2">
      <c r="A158" s="623"/>
      <c r="B158" s="632"/>
      <c r="C158" s="632"/>
      <c r="D158" s="628"/>
      <c r="E158" s="35" t="s">
        <v>1458</v>
      </c>
      <c r="F158" s="35" t="s">
        <v>99</v>
      </c>
      <c r="G158" s="35">
        <v>1</v>
      </c>
      <c r="H158" s="36">
        <v>101.96</v>
      </c>
      <c r="I158" s="157">
        <f t="shared" si="4"/>
        <v>101.96</v>
      </c>
    </row>
    <row r="159" spans="1:9" x14ac:dyDescent="0.2">
      <c r="A159" s="623"/>
      <c r="B159" s="632"/>
      <c r="C159" s="632"/>
      <c r="D159" s="628"/>
      <c r="E159" s="35" t="s">
        <v>565</v>
      </c>
      <c r="F159" s="35" t="s">
        <v>99</v>
      </c>
      <c r="G159" s="35">
        <v>2</v>
      </c>
      <c r="H159" s="36">
        <v>75.900000000000006</v>
      </c>
      <c r="I159" s="157">
        <f t="shared" si="4"/>
        <v>151.80000000000001</v>
      </c>
    </row>
    <row r="160" spans="1:9" x14ac:dyDescent="0.2">
      <c r="A160" s="623"/>
      <c r="B160" s="632"/>
      <c r="C160" s="632"/>
      <c r="D160" s="628"/>
      <c r="E160" s="35" t="s">
        <v>223</v>
      </c>
      <c r="F160" s="35" t="s">
        <v>99</v>
      </c>
      <c r="G160" s="35">
        <v>1</v>
      </c>
      <c r="H160" s="36">
        <v>290</v>
      </c>
      <c r="I160" s="157">
        <f t="shared" si="4"/>
        <v>290</v>
      </c>
    </row>
    <row r="161" spans="1:9" ht="13.5" thickBot="1" x14ac:dyDescent="0.25">
      <c r="A161" s="624"/>
      <c r="B161" s="632"/>
      <c r="C161" s="632"/>
      <c r="D161" s="629"/>
      <c r="E161" s="83" t="s">
        <v>1140</v>
      </c>
      <c r="F161" s="83" t="s">
        <v>99</v>
      </c>
      <c r="G161" s="83">
        <v>3</v>
      </c>
      <c r="H161" s="84">
        <v>9.15</v>
      </c>
      <c r="I161" s="200">
        <f t="shared" si="4"/>
        <v>27.450000000000003</v>
      </c>
    </row>
    <row r="162" spans="1:9" x14ac:dyDescent="0.2">
      <c r="A162" s="622" t="s">
        <v>1969</v>
      </c>
      <c r="B162" s="632"/>
      <c r="C162" s="632"/>
      <c r="D162" s="627" t="s">
        <v>1970</v>
      </c>
      <c r="E162" s="37" t="s">
        <v>1971</v>
      </c>
      <c r="F162" s="37" t="s">
        <v>99</v>
      </c>
      <c r="G162" s="37">
        <v>8</v>
      </c>
      <c r="H162" s="38">
        <v>240</v>
      </c>
      <c r="I162" s="39">
        <f t="shared" si="4"/>
        <v>1920</v>
      </c>
    </row>
    <row r="163" spans="1:9" x14ac:dyDescent="0.2">
      <c r="A163" s="623"/>
      <c r="B163" s="632"/>
      <c r="C163" s="632"/>
      <c r="D163" s="628"/>
      <c r="E163" s="35" t="s">
        <v>132</v>
      </c>
      <c r="F163" s="35" t="s">
        <v>99</v>
      </c>
      <c r="G163" s="35">
        <v>8</v>
      </c>
      <c r="H163" s="36">
        <v>5.26</v>
      </c>
      <c r="I163" s="157">
        <f t="shared" si="4"/>
        <v>42.08</v>
      </c>
    </row>
    <row r="164" spans="1:9" ht="13.5" thickBot="1" x14ac:dyDescent="0.25">
      <c r="A164" s="624"/>
      <c r="B164" s="632"/>
      <c r="C164" s="632"/>
      <c r="D164" s="629"/>
      <c r="E164" s="83" t="s">
        <v>220</v>
      </c>
      <c r="F164" s="83" t="s">
        <v>99</v>
      </c>
      <c r="G164" s="83">
        <v>4</v>
      </c>
      <c r="H164" s="84">
        <v>7.74</v>
      </c>
      <c r="I164" s="200">
        <f t="shared" si="4"/>
        <v>30.96</v>
      </c>
    </row>
    <row r="165" spans="1:9" x14ac:dyDescent="0.2">
      <c r="A165" s="622" t="s">
        <v>107</v>
      </c>
      <c r="B165" s="632"/>
      <c r="C165" s="632"/>
      <c r="D165" s="627" t="s">
        <v>611</v>
      </c>
      <c r="E165" s="37" t="s">
        <v>1972</v>
      </c>
      <c r="F165" s="37" t="s">
        <v>99</v>
      </c>
      <c r="G165" s="37">
        <v>1</v>
      </c>
      <c r="H165" s="38">
        <v>563.29</v>
      </c>
      <c r="I165" s="39">
        <f t="shared" si="4"/>
        <v>563.29</v>
      </c>
    </row>
    <row r="166" spans="1:9" x14ac:dyDescent="0.2">
      <c r="A166" s="623"/>
      <c r="B166" s="632"/>
      <c r="C166" s="632"/>
      <c r="D166" s="628"/>
      <c r="E166" s="35" t="s">
        <v>118</v>
      </c>
      <c r="F166" s="35" t="s">
        <v>99</v>
      </c>
      <c r="G166" s="35">
        <v>1</v>
      </c>
      <c r="H166" s="36">
        <v>98.8</v>
      </c>
      <c r="I166" s="157">
        <f t="shared" si="4"/>
        <v>98.8</v>
      </c>
    </row>
    <row r="167" spans="1:9" x14ac:dyDescent="0.2">
      <c r="A167" s="623"/>
      <c r="B167" s="632"/>
      <c r="C167" s="632"/>
      <c r="D167" s="628"/>
      <c r="E167" s="35" t="s">
        <v>421</v>
      </c>
      <c r="F167" s="35" t="s">
        <v>99</v>
      </c>
      <c r="G167" s="35">
        <v>1</v>
      </c>
      <c r="H167" s="36">
        <v>45</v>
      </c>
      <c r="I167" s="157">
        <f t="shared" si="4"/>
        <v>45</v>
      </c>
    </row>
    <row r="168" spans="1:9" x14ac:dyDescent="0.2">
      <c r="A168" s="623"/>
      <c r="B168" s="632"/>
      <c r="C168" s="632"/>
      <c r="D168" s="628"/>
      <c r="E168" s="35" t="s">
        <v>134</v>
      </c>
      <c r="F168" s="35" t="s">
        <v>99</v>
      </c>
      <c r="G168" s="35">
        <v>2</v>
      </c>
      <c r="H168" s="36">
        <v>75</v>
      </c>
      <c r="I168" s="157">
        <f t="shared" si="4"/>
        <v>150</v>
      </c>
    </row>
    <row r="169" spans="1:9" x14ac:dyDescent="0.2">
      <c r="A169" s="623"/>
      <c r="B169" s="632"/>
      <c r="C169" s="632"/>
      <c r="D169" s="628"/>
      <c r="E169" s="35" t="s">
        <v>1973</v>
      </c>
      <c r="F169" s="35" t="s">
        <v>99</v>
      </c>
      <c r="G169" s="35">
        <v>2</v>
      </c>
      <c r="H169" s="36">
        <v>15</v>
      </c>
      <c r="I169" s="157">
        <f t="shared" si="4"/>
        <v>30</v>
      </c>
    </row>
    <row r="170" spans="1:9" ht="13.5" thickBot="1" x14ac:dyDescent="0.25">
      <c r="A170" s="624"/>
      <c r="B170" s="632"/>
      <c r="C170" s="632"/>
      <c r="D170" s="629"/>
      <c r="E170" s="83" t="s">
        <v>1974</v>
      </c>
      <c r="F170" s="83" t="s">
        <v>99</v>
      </c>
      <c r="G170" s="83">
        <v>4</v>
      </c>
      <c r="H170" s="84">
        <v>25</v>
      </c>
      <c r="I170" s="200">
        <f t="shared" si="4"/>
        <v>100</v>
      </c>
    </row>
    <row r="171" spans="1:9" ht="26.25" thickBot="1" x14ac:dyDescent="0.25">
      <c r="A171" s="46" t="s">
        <v>2038</v>
      </c>
      <c r="B171" s="626"/>
      <c r="C171" s="626"/>
      <c r="D171" s="47" t="s">
        <v>108</v>
      </c>
      <c r="E171" s="47" t="s">
        <v>2039</v>
      </c>
      <c r="F171" s="47" t="s">
        <v>99</v>
      </c>
      <c r="G171" s="47">
        <v>1</v>
      </c>
      <c r="H171" s="48">
        <v>17</v>
      </c>
      <c r="I171" s="49">
        <f t="shared" si="4"/>
        <v>17</v>
      </c>
    </row>
    <row r="172" spans="1:9" ht="26.25" thickBot="1" x14ac:dyDescent="0.25">
      <c r="A172" s="46" t="s">
        <v>329</v>
      </c>
      <c r="B172" s="625">
        <v>40230.15</v>
      </c>
      <c r="C172" s="625" t="s">
        <v>80</v>
      </c>
      <c r="D172" s="85" t="s">
        <v>330</v>
      </c>
      <c r="E172" s="47" t="s">
        <v>331</v>
      </c>
      <c r="F172" s="47" t="s">
        <v>99</v>
      </c>
      <c r="G172" s="47">
        <v>4</v>
      </c>
      <c r="H172" s="48">
        <v>17</v>
      </c>
      <c r="I172" s="49">
        <f t="shared" si="4"/>
        <v>68</v>
      </c>
    </row>
    <row r="173" spans="1:9" x14ac:dyDescent="0.2">
      <c r="A173" s="622" t="s">
        <v>112</v>
      </c>
      <c r="B173" s="632"/>
      <c r="C173" s="632"/>
      <c r="D173" s="625" t="s">
        <v>2169</v>
      </c>
      <c r="E173" s="82" t="s">
        <v>116</v>
      </c>
      <c r="F173" s="82" t="s">
        <v>101</v>
      </c>
      <c r="G173" s="82">
        <v>4</v>
      </c>
      <c r="H173" s="155">
        <v>30.09</v>
      </c>
      <c r="I173" s="156">
        <f t="shared" si="4"/>
        <v>120.36</v>
      </c>
    </row>
    <row r="174" spans="1:9" x14ac:dyDescent="0.2">
      <c r="A174" s="623"/>
      <c r="B174" s="632"/>
      <c r="C174" s="632"/>
      <c r="D174" s="632"/>
      <c r="E174" s="15" t="s">
        <v>913</v>
      </c>
      <c r="F174" s="15" t="s">
        <v>99</v>
      </c>
      <c r="G174" s="15">
        <v>2</v>
      </c>
      <c r="H174" s="16">
        <v>83.98</v>
      </c>
      <c r="I174" s="43">
        <f t="shared" si="4"/>
        <v>167.96</v>
      </c>
    </row>
    <row r="175" spans="1:9" x14ac:dyDescent="0.2">
      <c r="A175" s="623"/>
      <c r="B175" s="632"/>
      <c r="C175" s="632"/>
      <c r="D175" s="632"/>
      <c r="E175" s="15" t="s">
        <v>2170</v>
      </c>
      <c r="F175" s="15" t="s">
        <v>99</v>
      </c>
      <c r="G175" s="15">
        <v>2</v>
      </c>
      <c r="H175" s="16">
        <v>3.17</v>
      </c>
      <c r="I175" s="43">
        <f t="shared" si="4"/>
        <v>6.34</v>
      </c>
    </row>
    <row r="176" spans="1:9" x14ac:dyDescent="0.2">
      <c r="A176" s="623"/>
      <c r="B176" s="632"/>
      <c r="C176" s="632"/>
      <c r="D176" s="632"/>
      <c r="E176" s="15" t="s">
        <v>311</v>
      </c>
      <c r="F176" s="15" t="s">
        <v>99</v>
      </c>
      <c r="G176" s="15">
        <v>2</v>
      </c>
      <c r="H176" s="16">
        <v>5.05</v>
      </c>
      <c r="I176" s="43">
        <f t="shared" si="4"/>
        <v>10.1</v>
      </c>
    </row>
    <row r="177" spans="1:9" x14ac:dyDescent="0.2">
      <c r="A177" s="623"/>
      <c r="B177" s="632"/>
      <c r="C177" s="632"/>
      <c r="D177" s="632"/>
      <c r="E177" s="15" t="s">
        <v>117</v>
      </c>
      <c r="F177" s="15" t="s">
        <v>99</v>
      </c>
      <c r="G177" s="15">
        <v>4</v>
      </c>
      <c r="H177" s="16">
        <v>2.72</v>
      </c>
      <c r="I177" s="43">
        <f t="shared" si="4"/>
        <v>10.88</v>
      </c>
    </row>
    <row r="178" spans="1:9" ht="12.75" customHeight="1" thickBot="1" x14ac:dyDescent="0.25">
      <c r="A178" s="624"/>
      <c r="B178" s="626"/>
      <c r="C178" s="626"/>
      <c r="D178" s="626"/>
      <c r="E178" s="40" t="s">
        <v>660</v>
      </c>
      <c r="F178" s="40" t="s">
        <v>99</v>
      </c>
      <c r="G178" s="40">
        <v>1</v>
      </c>
      <c r="H178" s="41">
        <v>58.39</v>
      </c>
      <c r="I178" s="42">
        <f t="shared" si="4"/>
        <v>58.39</v>
      </c>
    </row>
    <row r="179" spans="1:9" ht="12.75" customHeight="1" thickBot="1" x14ac:dyDescent="0.25">
      <c r="A179" s="46"/>
      <c r="B179" s="85"/>
      <c r="C179" s="85" t="s">
        <v>87</v>
      </c>
      <c r="D179" s="85"/>
      <c r="E179" s="47"/>
      <c r="F179" s="47"/>
      <c r="G179" s="47"/>
      <c r="H179" s="48"/>
      <c r="I179" s="49">
        <v>2957.93</v>
      </c>
    </row>
    <row r="180" spans="1:9" ht="12.75" customHeight="1" thickBot="1" x14ac:dyDescent="0.25">
      <c r="A180" s="180"/>
      <c r="B180" s="197">
        <f>SUM(B41:B178)</f>
        <v>371568.10100000002</v>
      </c>
      <c r="C180" s="198"/>
      <c r="D180" s="197"/>
      <c r="E180" s="199"/>
      <c r="F180" s="198"/>
      <c r="G180" s="198"/>
      <c r="H180" s="197" t="s">
        <v>17</v>
      </c>
      <c r="I180" s="197">
        <f>SUM(I41:I179)</f>
        <v>40753.000000000007</v>
      </c>
    </row>
    <row r="181" spans="1:9" ht="64.5" thickBot="1" x14ac:dyDescent="0.25">
      <c r="A181" s="134" t="s">
        <v>144</v>
      </c>
      <c r="B181" s="114" t="s">
        <v>16</v>
      </c>
      <c r="C181" s="114" t="s">
        <v>5</v>
      </c>
      <c r="D181" s="114" t="s">
        <v>23</v>
      </c>
      <c r="E181" s="118" t="s">
        <v>18</v>
      </c>
      <c r="F181" s="114" t="s">
        <v>19</v>
      </c>
      <c r="G181" s="114" t="s">
        <v>10</v>
      </c>
      <c r="H181" s="114" t="s">
        <v>13</v>
      </c>
      <c r="I181" s="115" t="s">
        <v>12</v>
      </c>
    </row>
    <row r="182" spans="1:9" ht="12.75" customHeight="1" thickBot="1" x14ac:dyDescent="0.25">
      <c r="A182" s="220"/>
      <c r="B182" s="340">
        <v>12586.865</v>
      </c>
      <c r="C182" s="340" t="s">
        <v>66</v>
      </c>
      <c r="D182" s="341"/>
      <c r="E182" s="342"/>
      <c r="F182" s="342"/>
      <c r="G182" s="342"/>
      <c r="H182" s="343"/>
      <c r="I182" s="405"/>
    </row>
    <row r="183" spans="1:9" ht="12.75" customHeight="1" thickBot="1" x14ac:dyDescent="0.25">
      <c r="A183" s="227"/>
      <c r="B183" s="122">
        <v>12124.62</v>
      </c>
      <c r="C183" s="123" t="s">
        <v>67</v>
      </c>
      <c r="D183" s="124"/>
      <c r="E183" s="125"/>
      <c r="F183" s="125"/>
      <c r="G183" s="125"/>
      <c r="H183" s="126"/>
      <c r="I183" s="127"/>
    </row>
    <row r="184" spans="1:9" ht="12.75" customHeight="1" thickBot="1" x14ac:dyDescent="0.25">
      <c r="A184" s="227"/>
      <c r="B184" s="106">
        <v>12346.064</v>
      </c>
      <c r="C184" s="85" t="s">
        <v>70</v>
      </c>
      <c r="D184" s="86"/>
      <c r="E184" s="47"/>
      <c r="F184" s="47"/>
      <c r="G184" s="47"/>
      <c r="H184" s="48"/>
      <c r="I184" s="49"/>
    </row>
    <row r="185" spans="1:9" ht="12.75" customHeight="1" thickBot="1" x14ac:dyDescent="0.25">
      <c r="A185" s="227"/>
      <c r="B185" s="106">
        <v>7030.73</v>
      </c>
      <c r="C185" s="85" t="s">
        <v>72</v>
      </c>
      <c r="D185" s="86"/>
      <c r="E185" s="47"/>
      <c r="F185" s="47"/>
      <c r="G185" s="47"/>
      <c r="H185" s="48"/>
      <c r="I185" s="49"/>
    </row>
    <row r="186" spans="1:9" ht="12.75" customHeight="1" thickBot="1" x14ac:dyDescent="0.25">
      <c r="A186" s="227"/>
      <c r="B186" s="106">
        <v>13185.98</v>
      </c>
      <c r="C186" s="85" t="s">
        <v>73</v>
      </c>
      <c r="D186" s="86"/>
      <c r="E186" s="47"/>
      <c r="F186" s="47"/>
      <c r="G186" s="47"/>
      <c r="H186" s="48"/>
      <c r="I186" s="49"/>
    </row>
    <row r="187" spans="1:9" ht="12.75" customHeight="1" thickBot="1" x14ac:dyDescent="0.25">
      <c r="A187" s="324"/>
      <c r="B187" s="161">
        <v>12522.22</v>
      </c>
      <c r="C187" s="154" t="s">
        <v>74</v>
      </c>
      <c r="D187" s="82"/>
      <c r="E187" s="37"/>
      <c r="F187" s="37"/>
      <c r="G187" s="37"/>
      <c r="H187" s="38"/>
      <c r="I187" s="39"/>
    </row>
    <row r="188" spans="1:9" ht="12.75" customHeight="1" thickBot="1" x14ac:dyDescent="0.25">
      <c r="A188" s="227"/>
      <c r="B188" s="106">
        <v>6777.44</v>
      </c>
      <c r="C188" s="85" t="s">
        <v>75</v>
      </c>
      <c r="D188" s="86"/>
      <c r="E188" s="47"/>
      <c r="F188" s="47"/>
      <c r="G188" s="47"/>
      <c r="H188" s="48"/>
      <c r="I188" s="49"/>
    </row>
    <row r="189" spans="1:9" ht="12.75" customHeight="1" thickBot="1" x14ac:dyDescent="0.25">
      <c r="A189" s="221"/>
      <c r="B189" s="106">
        <v>8930.52</v>
      </c>
      <c r="C189" s="85" t="s">
        <v>76</v>
      </c>
      <c r="D189" s="86"/>
      <c r="E189" s="47"/>
      <c r="F189" s="47"/>
      <c r="G189" s="47"/>
      <c r="H189" s="48"/>
      <c r="I189" s="49"/>
    </row>
    <row r="190" spans="1:9" ht="12.75" customHeight="1" thickBot="1" x14ac:dyDescent="0.25">
      <c r="A190" s="221"/>
      <c r="B190" s="106">
        <v>12104.27</v>
      </c>
      <c r="C190" s="85" t="s">
        <v>77</v>
      </c>
      <c r="D190" s="86"/>
      <c r="E190" s="47"/>
      <c r="F190" s="47"/>
      <c r="G190" s="47"/>
      <c r="H190" s="48"/>
      <c r="I190" s="49"/>
    </row>
    <row r="191" spans="1:9" ht="12.75" customHeight="1" thickBot="1" x14ac:dyDescent="0.25">
      <c r="A191" s="221"/>
      <c r="B191" s="106">
        <v>13051.87</v>
      </c>
      <c r="C191" s="85" t="s">
        <v>78</v>
      </c>
      <c r="D191" s="86"/>
      <c r="E191" s="47"/>
      <c r="F191" s="47"/>
      <c r="G191" s="47"/>
      <c r="H191" s="48"/>
      <c r="I191" s="49"/>
    </row>
    <row r="192" spans="1:9" ht="12.75" customHeight="1" thickBot="1" x14ac:dyDescent="0.25">
      <c r="A192" s="221"/>
      <c r="B192" s="106">
        <v>12326.67</v>
      </c>
      <c r="C192" s="85" t="s">
        <v>79</v>
      </c>
      <c r="D192" s="86"/>
      <c r="E192" s="47"/>
      <c r="F192" s="47"/>
      <c r="G192" s="47"/>
      <c r="H192" s="48"/>
      <c r="I192" s="49"/>
    </row>
    <row r="193" spans="1:9" ht="12.75" customHeight="1" thickBot="1" x14ac:dyDescent="0.25">
      <c r="A193" s="221"/>
      <c r="B193" s="106">
        <v>13047.55</v>
      </c>
      <c r="C193" s="85" t="s">
        <v>80</v>
      </c>
      <c r="D193" s="86"/>
      <c r="E193" s="47"/>
      <c r="F193" s="47"/>
      <c r="G193" s="47"/>
      <c r="H193" s="48"/>
      <c r="I193" s="49"/>
    </row>
    <row r="194" spans="1:9" ht="12.75" customHeight="1" thickBot="1" x14ac:dyDescent="0.25">
      <c r="A194" s="228"/>
      <c r="B194" s="454">
        <f>SUM(B182:B193)</f>
        <v>136034.799</v>
      </c>
      <c r="C194" s="458" t="s">
        <v>87</v>
      </c>
      <c r="D194" s="86"/>
      <c r="E194" s="47"/>
      <c r="F194" s="47"/>
      <c r="G194" s="47"/>
      <c r="H194" s="48"/>
      <c r="I194" s="49"/>
    </row>
    <row r="195" spans="1:9" ht="12.75" customHeight="1" thickBot="1" x14ac:dyDescent="0.25">
      <c r="A195" s="655" t="s">
        <v>106</v>
      </c>
      <c r="B195" s="106">
        <v>2373.2199999999998</v>
      </c>
      <c r="C195" s="85" t="s">
        <v>74</v>
      </c>
      <c r="D195" s="86"/>
      <c r="E195" s="47"/>
      <c r="F195" s="47"/>
      <c r="G195" s="47"/>
      <c r="H195" s="48"/>
      <c r="I195" s="49"/>
    </row>
    <row r="196" spans="1:9" ht="12.75" customHeight="1" thickBot="1" x14ac:dyDescent="0.25">
      <c r="A196" s="656"/>
      <c r="B196" s="106">
        <v>1002.12</v>
      </c>
      <c r="C196" s="85" t="s">
        <v>75</v>
      </c>
      <c r="D196" s="86"/>
      <c r="E196" s="47"/>
      <c r="F196" s="47"/>
      <c r="G196" s="47"/>
      <c r="H196" s="48"/>
      <c r="I196" s="49"/>
    </row>
    <row r="197" spans="1:9" ht="12.75" customHeight="1" thickBot="1" x14ac:dyDescent="0.25">
      <c r="A197" s="657"/>
      <c r="B197" s="106">
        <v>1246.69</v>
      </c>
      <c r="C197" s="85" t="s">
        <v>76</v>
      </c>
      <c r="D197" s="86"/>
      <c r="E197" s="47"/>
      <c r="F197" s="47"/>
      <c r="G197" s="47"/>
      <c r="H197" s="48"/>
      <c r="I197" s="49"/>
    </row>
    <row r="198" spans="1:9" ht="12.75" customHeight="1" thickBot="1" x14ac:dyDescent="0.25">
      <c r="A198" s="526"/>
      <c r="B198" s="454">
        <f>SUM(B195:B197)</f>
        <v>4622.03</v>
      </c>
      <c r="C198" s="458" t="s">
        <v>87</v>
      </c>
      <c r="D198" s="86"/>
      <c r="E198" s="47"/>
      <c r="F198" s="47"/>
      <c r="G198" s="47"/>
      <c r="H198" s="48"/>
      <c r="I198" s="49">
        <v>1343.7</v>
      </c>
    </row>
    <row r="199" spans="1:9" ht="12.75" customHeight="1" thickBot="1" x14ac:dyDescent="0.25">
      <c r="A199" s="180"/>
      <c r="B199" s="108">
        <f>B194+B198</f>
        <v>140656.829</v>
      </c>
      <c r="C199" s="109"/>
      <c r="D199" s="108"/>
      <c r="E199" s="110"/>
      <c r="F199" s="109"/>
      <c r="G199" s="109"/>
      <c r="H199" s="108" t="s">
        <v>17</v>
      </c>
      <c r="I199" s="232">
        <f>SUM(I182:I198)</f>
        <v>1343.7</v>
      </c>
    </row>
    <row r="200" spans="1:9" ht="77.25" thickBot="1" x14ac:dyDescent="0.25">
      <c r="A200" s="134" t="s">
        <v>145</v>
      </c>
      <c r="B200" s="114" t="s">
        <v>16</v>
      </c>
      <c r="C200" s="114" t="s">
        <v>5</v>
      </c>
      <c r="D200" s="114" t="s">
        <v>23</v>
      </c>
      <c r="E200" s="118" t="s">
        <v>18</v>
      </c>
      <c r="F200" s="114" t="s">
        <v>19</v>
      </c>
      <c r="G200" s="114" t="s">
        <v>10</v>
      </c>
      <c r="H200" s="114" t="s">
        <v>13</v>
      </c>
      <c r="I200" s="115" t="s">
        <v>12</v>
      </c>
    </row>
    <row r="201" spans="1:9" ht="12.75" customHeight="1" thickBot="1" x14ac:dyDescent="0.25">
      <c r="A201" s="227"/>
      <c r="B201" s="106">
        <v>15777.638000000001</v>
      </c>
      <c r="C201" s="33" t="s">
        <v>66</v>
      </c>
      <c r="D201" s="86"/>
      <c r="E201" s="47"/>
      <c r="F201" s="47"/>
      <c r="G201" s="47"/>
      <c r="H201" s="48"/>
      <c r="I201" s="49"/>
    </row>
    <row r="202" spans="1:9" ht="12.75" customHeight="1" thickBot="1" x14ac:dyDescent="0.25">
      <c r="A202" s="227"/>
      <c r="B202" s="106">
        <v>16171.63</v>
      </c>
      <c r="C202" s="13" t="s">
        <v>67</v>
      </c>
      <c r="D202" s="86"/>
      <c r="E202" s="47"/>
      <c r="F202" s="47"/>
      <c r="G202" s="47"/>
      <c r="H202" s="48"/>
      <c r="I202" s="49"/>
    </row>
    <row r="203" spans="1:9" ht="12.75" customHeight="1" thickBot="1" x14ac:dyDescent="0.25">
      <c r="A203" s="228"/>
      <c r="B203" s="161">
        <v>16985.508000000002</v>
      </c>
      <c r="C203" s="70" t="s">
        <v>70</v>
      </c>
      <c r="D203" s="162"/>
      <c r="E203" s="82"/>
      <c r="F203" s="82"/>
      <c r="G203" s="82"/>
      <c r="H203" s="155"/>
      <c r="I203" s="156"/>
    </row>
    <row r="204" spans="1:9" ht="12.75" customHeight="1" thickBot="1" x14ac:dyDescent="0.25">
      <c r="A204" s="134" t="s">
        <v>103</v>
      </c>
      <c r="B204" s="106">
        <v>16166.7</v>
      </c>
      <c r="C204" s="85" t="s">
        <v>72</v>
      </c>
      <c r="D204" s="55" t="s">
        <v>108</v>
      </c>
      <c r="E204" s="47" t="s">
        <v>447</v>
      </c>
      <c r="F204" s="47" t="s">
        <v>99</v>
      </c>
      <c r="G204" s="47">
        <v>3</v>
      </c>
      <c r="H204" s="48">
        <v>25</v>
      </c>
      <c r="I204" s="49">
        <f>H204*G204</f>
        <v>75</v>
      </c>
    </row>
    <row r="205" spans="1:9" ht="12.75" customHeight="1" thickBot="1" x14ac:dyDescent="0.25">
      <c r="A205" s="231"/>
      <c r="B205" s="169">
        <v>16472.53</v>
      </c>
      <c r="C205" s="33" t="s">
        <v>73</v>
      </c>
      <c r="D205" s="179"/>
      <c r="E205" s="83"/>
      <c r="F205" s="83"/>
      <c r="G205" s="83"/>
      <c r="H205" s="84"/>
      <c r="I205" s="200"/>
    </row>
    <row r="206" spans="1:9" ht="12.75" customHeight="1" thickBot="1" x14ac:dyDescent="0.25">
      <c r="A206" s="227"/>
      <c r="B206" s="106">
        <v>18956.240000000002</v>
      </c>
      <c r="C206" s="13" t="s">
        <v>74</v>
      </c>
      <c r="D206" s="86"/>
      <c r="E206" s="47"/>
      <c r="F206" s="47"/>
      <c r="G206" s="47"/>
      <c r="H206" s="48"/>
      <c r="I206" s="49"/>
    </row>
    <row r="207" spans="1:9" ht="12.75" customHeight="1" thickBot="1" x14ac:dyDescent="0.25">
      <c r="A207" s="227"/>
      <c r="B207" s="106">
        <v>10875.26</v>
      </c>
      <c r="C207" s="33" t="s">
        <v>75</v>
      </c>
      <c r="D207" s="86"/>
      <c r="E207" s="47"/>
      <c r="F207" s="47"/>
      <c r="G207" s="47"/>
      <c r="H207" s="48"/>
      <c r="I207" s="49"/>
    </row>
    <row r="208" spans="1:9" ht="12.75" customHeight="1" x14ac:dyDescent="0.2">
      <c r="A208" s="655" t="s">
        <v>103</v>
      </c>
      <c r="B208" s="672">
        <v>13420.35</v>
      </c>
      <c r="C208" s="625" t="s">
        <v>76</v>
      </c>
      <c r="D208" s="658" t="s">
        <v>108</v>
      </c>
      <c r="E208" s="37" t="s">
        <v>444</v>
      </c>
      <c r="F208" s="37" t="s">
        <v>327</v>
      </c>
      <c r="G208" s="37">
        <v>0.5</v>
      </c>
      <c r="H208" s="38">
        <v>755</v>
      </c>
      <c r="I208" s="39">
        <f t="shared" ref="I208:I214" si="5">G208*H208</f>
        <v>377.5</v>
      </c>
    </row>
    <row r="209" spans="1:9" ht="12.75" customHeight="1" thickBot="1" x14ac:dyDescent="0.25">
      <c r="A209" s="657"/>
      <c r="B209" s="673"/>
      <c r="C209" s="626"/>
      <c r="D209" s="659"/>
      <c r="E209" s="83" t="s">
        <v>447</v>
      </c>
      <c r="F209" s="83" t="s">
        <v>99</v>
      </c>
      <c r="G209" s="83">
        <v>2</v>
      </c>
      <c r="H209" s="84">
        <v>26</v>
      </c>
      <c r="I209" s="200">
        <f t="shared" si="5"/>
        <v>52</v>
      </c>
    </row>
    <row r="210" spans="1:9" ht="12.75" customHeight="1" x14ac:dyDescent="0.2">
      <c r="A210" s="655" t="s">
        <v>103</v>
      </c>
      <c r="B210" s="672">
        <v>13617.96</v>
      </c>
      <c r="C210" s="625" t="s">
        <v>77</v>
      </c>
      <c r="D210" s="658" t="s">
        <v>108</v>
      </c>
      <c r="E210" s="37" t="s">
        <v>1640</v>
      </c>
      <c r="F210" s="37" t="s">
        <v>327</v>
      </c>
      <c r="G210" s="37">
        <v>11</v>
      </c>
      <c r="H210" s="38">
        <v>250</v>
      </c>
      <c r="I210" s="39">
        <f t="shared" si="5"/>
        <v>2750</v>
      </c>
    </row>
    <row r="211" spans="1:9" ht="12.75" customHeight="1" thickBot="1" x14ac:dyDescent="0.25">
      <c r="A211" s="657"/>
      <c r="B211" s="673"/>
      <c r="C211" s="626"/>
      <c r="D211" s="659"/>
      <c r="E211" s="83" t="s">
        <v>447</v>
      </c>
      <c r="F211" s="83" t="s">
        <v>99</v>
      </c>
      <c r="G211" s="83">
        <v>1</v>
      </c>
      <c r="H211" s="84">
        <v>26</v>
      </c>
      <c r="I211" s="200">
        <f t="shared" si="5"/>
        <v>26</v>
      </c>
    </row>
    <row r="212" spans="1:9" ht="12.75" customHeight="1" thickBot="1" x14ac:dyDescent="0.25">
      <c r="A212" s="384"/>
      <c r="B212" s="382">
        <v>14579.02</v>
      </c>
      <c r="C212" s="70" t="s">
        <v>78</v>
      </c>
      <c r="D212" s="163"/>
      <c r="E212" s="53"/>
      <c r="F212" s="53"/>
      <c r="G212" s="53"/>
      <c r="H212" s="153"/>
      <c r="I212" s="165">
        <f t="shared" si="5"/>
        <v>0</v>
      </c>
    </row>
    <row r="213" spans="1:9" ht="12.75" customHeight="1" thickBot="1" x14ac:dyDescent="0.25">
      <c r="A213" s="655" t="s">
        <v>103</v>
      </c>
      <c r="B213" s="672">
        <v>14008.83</v>
      </c>
      <c r="C213" s="625" t="s">
        <v>79</v>
      </c>
      <c r="D213" s="658" t="s">
        <v>108</v>
      </c>
      <c r="E213" s="47" t="s">
        <v>1917</v>
      </c>
      <c r="F213" s="47" t="s">
        <v>99</v>
      </c>
      <c r="G213" s="47">
        <v>2</v>
      </c>
      <c r="H213" s="48">
        <v>70</v>
      </c>
      <c r="I213" s="49">
        <f t="shared" si="5"/>
        <v>140</v>
      </c>
    </row>
    <row r="214" spans="1:9" ht="12.75" customHeight="1" thickBot="1" x14ac:dyDescent="0.25">
      <c r="A214" s="656"/>
      <c r="B214" s="681"/>
      <c r="C214" s="632"/>
      <c r="D214" s="660"/>
      <c r="E214" s="47" t="s">
        <v>1918</v>
      </c>
      <c r="F214" s="47" t="s">
        <v>99</v>
      </c>
      <c r="G214" s="47">
        <v>2</v>
      </c>
      <c r="H214" s="48">
        <v>70</v>
      </c>
      <c r="I214" s="200">
        <f t="shared" si="5"/>
        <v>140</v>
      </c>
    </row>
    <row r="215" spans="1:9" ht="12.75" customHeight="1" thickBot="1" x14ac:dyDescent="0.25">
      <c r="A215" s="656"/>
      <c r="B215" s="681"/>
      <c r="C215" s="632"/>
      <c r="D215" s="660"/>
      <c r="E215" s="83" t="s">
        <v>447</v>
      </c>
      <c r="F215" s="83" t="s">
        <v>99</v>
      </c>
      <c r="G215" s="83">
        <v>4</v>
      </c>
      <c r="H215" s="84">
        <v>26</v>
      </c>
      <c r="I215" s="200">
        <f>G215*H215</f>
        <v>104</v>
      </c>
    </row>
    <row r="216" spans="1:9" ht="12.75" customHeight="1" thickBot="1" x14ac:dyDescent="0.25">
      <c r="A216" s="657"/>
      <c r="B216" s="673"/>
      <c r="C216" s="626"/>
      <c r="D216" s="659"/>
      <c r="E216" s="47" t="s">
        <v>1640</v>
      </c>
      <c r="F216" s="47" t="s">
        <v>327</v>
      </c>
      <c r="G216" s="47">
        <v>11</v>
      </c>
      <c r="H216" s="48">
        <v>250</v>
      </c>
      <c r="I216" s="49">
        <f>G216*H216</f>
        <v>2750</v>
      </c>
    </row>
    <row r="217" spans="1:9" ht="12.75" customHeight="1" thickBot="1" x14ac:dyDescent="0.25">
      <c r="A217" s="231"/>
      <c r="B217" s="169">
        <v>14178.3</v>
      </c>
      <c r="C217" s="33" t="s">
        <v>80</v>
      </c>
      <c r="D217" s="179"/>
      <c r="E217" s="83"/>
      <c r="F217" s="83"/>
      <c r="G217" s="83"/>
      <c r="H217" s="84"/>
      <c r="I217" s="200"/>
    </row>
    <row r="218" spans="1:9" ht="12.75" customHeight="1" thickBot="1" x14ac:dyDescent="0.25">
      <c r="A218" s="227"/>
      <c r="B218" s="106"/>
      <c r="C218" s="85" t="s">
        <v>87</v>
      </c>
      <c r="D218" s="86"/>
      <c r="E218" s="47"/>
      <c r="F218" s="47"/>
      <c r="G218" s="47"/>
      <c r="H218" s="48"/>
      <c r="I218" s="49">
        <v>2513.73</v>
      </c>
    </row>
    <row r="219" spans="1:9" ht="13.5" thickBot="1" x14ac:dyDescent="0.25">
      <c r="A219" s="180"/>
      <c r="B219" s="197">
        <f>SUM(B201:B218)</f>
        <v>181209.96599999996</v>
      </c>
      <c r="C219" s="198"/>
      <c r="D219" s="197"/>
      <c r="E219" s="199"/>
      <c r="F219" s="198"/>
      <c r="G219" s="198"/>
      <c r="H219" s="197" t="s">
        <v>17</v>
      </c>
      <c r="I219" s="230">
        <f>SUM(I201:I218)</f>
        <v>8928.23</v>
      </c>
    </row>
    <row r="220" spans="1:9" ht="26.25" thickBot="1" x14ac:dyDescent="0.25">
      <c r="A220" s="46" t="s">
        <v>8</v>
      </c>
      <c r="B220" s="114" t="s">
        <v>16</v>
      </c>
      <c r="C220" s="114" t="s">
        <v>5</v>
      </c>
      <c r="D220" s="114" t="s">
        <v>23</v>
      </c>
      <c r="E220" s="118" t="s">
        <v>18</v>
      </c>
      <c r="F220" s="114" t="s">
        <v>19</v>
      </c>
      <c r="G220" s="114" t="s">
        <v>10</v>
      </c>
      <c r="H220" s="114" t="s">
        <v>13</v>
      </c>
      <c r="I220" s="115" t="s">
        <v>12</v>
      </c>
    </row>
    <row r="221" spans="1:9" ht="12.75" customHeight="1" x14ac:dyDescent="0.2">
      <c r="A221" s="623" t="s">
        <v>82</v>
      </c>
      <c r="B221" s="33"/>
      <c r="C221" s="33" t="s">
        <v>66</v>
      </c>
      <c r="D221" s="34"/>
      <c r="E221" s="35"/>
      <c r="F221" s="35" t="s">
        <v>83</v>
      </c>
      <c r="G221" s="35">
        <v>686</v>
      </c>
      <c r="H221" s="16">
        <v>4.8099999999999996</v>
      </c>
      <c r="I221" s="157">
        <f>G221*H221</f>
        <v>3299.66</v>
      </c>
    </row>
    <row r="222" spans="1:9" ht="13.9" customHeight="1" x14ac:dyDescent="0.2">
      <c r="A222" s="623"/>
      <c r="B222" s="13"/>
      <c r="C222" s="13" t="s">
        <v>67</v>
      </c>
      <c r="D222" s="14"/>
      <c r="E222" s="15"/>
      <c r="F222" s="15" t="s">
        <v>83</v>
      </c>
      <c r="G222" s="15">
        <v>1159</v>
      </c>
      <c r="H222" s="16">
        <v>4.8099999999999996</v>
      </c>
      <c r="I222" s="43">
        <f>G222*H222</f>
        <v>5574.79</v>
      </c>
    </row>
    <row r="223" spans="1:9" x14ac:dyDescent="0.2">
      <c r="A223" s="623"/>
      <c r="B223" s="13"/>
      <c r="C223" s="13" t="s">
        <v>70</v>
      </c>
      <c r="D223" s="14"/>
      <c r="E223" s="15"/>
      <c r="F223" s="15" t="s">
        <v>83</v>
      </c>
      <c r="G223" s="15">
        <v>984</v>
      </c>
      <c r="H223" s="16">
        <v>4.8099999999999996</v>
      </c>
      <c r="I223" s="43">
        <f>G223*H223</f>
        <v>4733.04</v>
      </c>
    </row>
    <row r="224" spans="1:9" ht="12.75" customHeight="1" x14ac:dyDescent="0.2">
      <c r="A224" s="623"/>
      <c r="B224" s="13"/>
      <c r="C224" s="13" t="s">
        <v>72</v>
      </c>
      <c r="D224" s="14"/>
      <c r="E224" s="15"/>
      <c r="F224" s="15" t="s">
        <v>83</v>
      </c>
      <c r="G224" s="15">
        <v>663</v>
      </c>
      <c r="H224" s="16">
        <v>4.8099999999999996</v>
      </c>
      <c r="I224" s="43">
        <f t="shared" ref="I224:I230" si="6">G224*H224</f>
        <v>3189.0299999999997</v>
      </c>
    </row>
    <row r="225" spans="1:9" x14ac:dyDescent="0.2">
      <c r="A225" s="623"/>
      <c r="B225" s="13"/>
      <c r="C225" s="13" t="s">
        <v>73</v>
      </c>
      <c r="D225" s="14"/>
      <c r="E225" s="15"/>
      <c r="F225" s="15" t="s">
        <v>83</v>
      </c>
      <c r="G225" s="15">
        <v>592</v>
      </c>
      <c r="H225" s="16">
        <v>4.8099999999999996</v>
      </c>
      <c r="I225" s="43">
        <f t="shared" si="6"/>
        <v>2847.52</v>
      </c>
    </row>
    <row r="226" spans="1:9" ht="12.75" customHeight="1" x14ac:dyDescent="0.2">
      <c r="A226" s="623"/>
      <c r="B226" s="13"/>
      <c r="C226" s="13" t="s">
        <v>74</v>
      </c>
      <c r="D226" s="14"/>
      <c r="E226" s="15"/>
      <c r="F226" s="15" t="s">
        <v>83</v>
      </c>
      <c r="G226" s="15">
        <v>564</v>
      </c>
      <c r="H226" s="16">
        <v>4.8099999999999996</v>
      </c>
      <c r="I226" s="43">
        <f t="shared" si="6"/>
        <v>2712.8399999999997</v>
      </c>
    </row>
    <row r="227" spans="1:9" ht="12.75" customHeight="1" x14ac:dyDescent="0.2">
      <c r="A227" s="623"/>
      <c r="B227" s="13"/>
      <c r="C227" s="13" t="s">
        <v>75</v>
      </c>
      <c r="D227" s="14"/>
      <c r="E227" s="15"/>
      <c r="F227" s="15" t="s">
        <v>83</v>
      </c>
      <c r="G227" s="15">
        <v>413</v>
      </c>
      <c r="H227" s="16">
        <v>5.04</v>
      </c>
      <c r="I227" s="43">
        <f t="shared" si="6"/>
        <v>2081.52</v>
      </c>
    </row>
    <row r="228" spans="1:9" ht="12.75" customHeight="1" x14ac:dyDescent="0.2">
      <c r="A228" s="623"/>
      <c r="B228" s="13"/>
      <c r="C228" s="13" t="s">
        <v>76</v>
      </c>
      <c r="D228" s="14"/>
      <c r="E228" s="15"/>
      <c r="F228" s="15" t="s">
        <v>83</v>
      </c>
      <c r="G228" s="15">
        <v>517</v>
      </c>
      <c r="H228" s="16">
        <v>5.04</v>
      </c>
      <c r="I228" s="43">
        <f t="shared" si="6"/>
        <v>2605.6799999999998</v>
      </c>
    </row>
    <row r="229" spans="1:9" ht="12.75" customHeight="1" x14ac:dyDescent="0.2">
      <c r="A229" s="623"/>
      <c r="B229" s="13"/>
      <c r="C229" s="13" t="s">
        <v>77</v>
      </c>
      <c r="D229" s="14"/>
      <c r="E229" s="15"/>
      <c r="F229" s="15" t="s">
        <v>83</v>
      </c>
      <c r="G229" s="15">
        <v>632</v>
      </c>
      <c r="H229" s="16">
        <v>5.04</v>
      </c>
      <c r="I229" s="43">
        <f t="shared" si="6"/>
        <v>3185.28</v>
      </c>
    </row>
    <row r="230" spans="1:9" ht="12.75" customHeight="1" x14ac:dyDescent="0.2">
      <c r="A230" s="623"/>
      <c r="B230" s="13"/>
      <c r="C230" s="13" t="s">
        <v>78</v>
      </c>
      <c r="D230" s="14"/>
      <c r="E230" s="15"/>
      <c r="F230" s="15" t="s">
        <v>83</v>
      </c>
      <c r="G230" s="15">
        <v>819</v>
      </c>
      <c r="H230" s="16">
        <v>5.04</v>
      </c>
      <c r="I230" s="43">
        <f t="shared" si="6"/>
        <v>4127.76</v>
      </c>
    </row>
    <row r="231" spans="1:9" ht="12.75" customHeight="1" x14ac:dyDescent="0.2">
      <c r="A231" s="623"/>
      <c r="B231" s="13"/>
      <c r="C231" s="13" t="s">
        <v>79</v>
      </c>
      <c r="D231" s="14"/>
      <c r="E231" s="15"/>
      <c r="F231" s="15" t="s">
        <v>83</v>
      </c>
      <c r="G231" s="15">
        <v>870</v>
      </c>
      <c r="H231" s="16">
        <v>5.04</v>
      </c>
      <c r="I231" s="43">
        <f>G231*H231</f>
        <v>4384.8</v>
      </c>
    </row>
    <row r="232" spans="1:9" ht="12.75" customHeight="1" x14ac:dyDescent="0.2">
      <c r="A232" s="623"/>
      <c r="B232" s="13"/>
      <c r="C232" s="13" t="s">
        <v>80</v>
      </c>
      <c r="D232" s="14"/>
      <c r="E232" s="15"/>
      <c r="F232" s="15" t="s">
        <v>83</v>
      </c>
      <c r="G232" s="15">
        <v>996</v>
      </c>
      <c r="H232" s="16">
        <v>5.04</v>
      </c>
      <c r="I232" s="43">
        <f>G232*H232</f>
        <v>5019.84</v>
      </c>
    </row>
    <row r="233" spans="1:9" ht="12.75" customHeight="1" x14ac:dyDescent="0.2">
      <c r="A233" s="623"/>
      <c r="B233" s="71"/>
      <c r="C233" s="412" t="s">
        <v>87</v>
      </c>
      <c r="D233" s="14"/>
      <c r="E233" s="15"/>
      <c r="F233" s="15" t="s">
        <v>83</v>
      </c>
      <c r="G233" s="15">
        <f>SUM(G221:G232)</f>
        <v>8895</v>
      </c>
      <c r="H233" s="16"/>
      <c r="I233" s="243">
        <f>SUM(I221:I232)</f>
        <v>43761.760000000009</v>
      </c>
    </row>
    <row r="234" spans="1:9" ht="31.9" customHeight="1" x14ac:dyDescent="0.2">
      <c r="A234" s="652" t="s">
        <v>2272</v>
      </c>
      <c r="B234" s="71"/>
      <c r="C234" s="13" t="s">
        <v>2273</v>
      </c>
      <c r="D234" s="72"/>
      <c r="E234" s="73"/>
      <c r="F234" s="15"/>
      <c r="G234" s="327"/>
      <c r="H234" s="74"/>
      <c r="I234" s="598">
        <v>528.91999999999996</v>
      </c>
    </row>
    <row r="235" spans="1:9" ht="31.15" customHeight="1" x14ac:dyDescent="0.2">
      <c r="A235" s="653"/>
      <c r="B235" s="71"/>
      <c r="C235" s="13" t="s">
        <v>2274</v>
      </c>
      <c r="D235" s="72"/>
      <c r="E235" s="73"/>
      <c r="F235" s="15"/>
      <c r="G235" s="327"/>
      <c r="H235" s="74"/>
      <c r="I235" s="598">
        <v>558.66999999999996</v>
      </c>
    </row>
    <row r="236" spans="1:9" ht="31.9" customHeight="1" x14ac:dyDescent="0.2">
      <c r="A236" s="654"/>
      <c r="B236" s="412"/>
      <c r="C236" s="244" t="s">
        <v>87</v>
      </c>
      <c r="D236" s="72"/>
      <c r="E236" s="73"/>
      <c r="F236" s="15"/>
      <c r="G236" s="327"/>
      <c r="H236" s="74"/>
      <c r="I236" s="241">
        <f>SUM(I234:I235)</f>
        <v>1087.5899999999999</v>
      </c>
    </row>
    <row r="237" spans="1:9" ht="25.9" customHeight="1" x14ac:dyDescent="0.2">
      <c r="A237" s="652" t="s">
        <v>2271</v>
      </c>
      <c r="B237" s="71"/>
      <c r="C237" s="33" t="s">
        <v>2273</v>
      </c>
      <c r="D237" s="72"/>
      <c r="E237" s="73"/>
      <c r="F237" s="15"/>
      <c r="G237" s="327"/>
      <c r="H237" s="74"/>
      <c r="I237" s="598">
        <v>2996.56</v>
      </c>
    </row>
    <row r="238" spans="1:9" ht="25.9" customHeight="1" x14ac:dyDescent="0.2">
      <c r="A238" s="653"/>
      <c r="B238" s="71"/>
      <c r="C238" s="71" t="s">
        <v>2274</v>
      </c>
      <c r="D238" s="72"/>
      <c r="E238" s="73"/>
      <c r="F238" s="15"/>
      <c r="G238" s="327"/>
      <c r="H238" s="74"/>
      <c r="I238" s="598">
        <v>3351.35</v>
      </c>
    </row>
    <row r="239" spans="1:9" ht="32.450000000000003" customHeight="1" x14ac:dyDescent="0.2">
      <c r="A239" s="654"/>
      <c r="B239" s="71"/>
      <c r="C239" s="244" t="s">
        <v>87</v>
      </c>
      <c r="D239" s="72"/>
      <c r="E239" s="73"/>
      <c r="F239" s="15"/>
      <c r="G239" s="327"/>
      <c r="H239" s="74"/>
      <c r="I239" s="241">
        <f>SUM(I237:I238)</f>
        <v>6347.91</v>
      </c>
    </row>
    <row r="240" spans="1:9" ht="25.5" x14ac:dyDescent="0.2">
      <c r="A240" s="221" t="s">
        <v>2270</v>
      </c>
      <c r="B240" s="13"/>
      <c r="C240" s="244" t="s">
        <v>87</v>
      </c>
      <c r="D240" s="14"/>
      <c r="E240" s="15"/>
      <c r="F240" s="15"/>
      <c r="G240" s="15"/>
      <c r="H240" s="16"/>
      <c r="I240" s="243">
        <v>275800.58</v>
      </c>
    </row>
    <row r="241" spans="1:255" ht="12.75" customHeight="1" x14ac:dyDescent="0.2">
      <c r="A241" s="11" t="s">
        <v>84</v>
      </c>
      <c r="B241" s="13"/>
      <c r="C241" s="244" t="s">
        <v>87</v>
      </c>
      <c r="D241" s="14"/>
      <c r="E241" s="15"/>
      <c r="F241" s="15"/>
      <c r="G241" s="15"/>
      <c r="H241" s="16"/>
      <c r="I241" s="243">
        <v>20509.47</v>
      </c>
    </row>
    <row r="242" spans="1:255" ht="12.75" customHeight="1" x14ac:dyDescent="0.2">
      <c r="A242" s="11" t="s">
        <v>86</v>
      </c>
      <c r="B242" s="13"/>
      <c r="C242" s="244" t="s">
        <v>87</v>
      </c>
      <c r="D242" s="14"/>
      <c r="E242" s="15"/>
      <c r="F242" s="15"/>
      <c r="G242" s="15"/>
      <c r="H242" s="16"/>
      <c r="I242" s="243">
        <v>18723.84</v>
      </c>
    </row>
    <row r="243" spans="1:255" ht="12.75" customHeight="1" x14ac:dyDescent="0.2">
      <c r="A243" s="240" t="s">
        <v>88</v>
      </c>
      <c r="B243" s="13"/>
      <c r="C243" s="244" t="s">
        <v>87</v>
      </c>
      <c r="D243" s="14"/>
      <c r="E243" s="15"/>
      <c r="F243" s="15"/>
      <c r="G243" s="15"/>
      <c r="H243" s="16"/>
      <c r="I243" s="243">
        <v>13735.63</v>
      </c>
    </row>
    <row r="244" spans="1:255" ht="12.75" customHeight="1" thickBot="1" x14ac:dyDescent="0.25">
      <c r="A244" s="219"/>
      <c r="B244" s="109"/>
      <c r="C244" s="109"/>
      <c r="D244" s="108"/>
      <c r="E244" s="110"/>
      <c r="F244" s="109"/>
      <c r="G244" s="109"/>
      <c r="H244" s="108" t="s">
        <v>17</v>
      </c>
      <c r="I244" s="232">
        <f>I233+I236+I239+I240+I241+I242+I243</f>
        <v>379966.78000000009</v>
      </c>
    </row>
    <row r="245" spans="1:255" s="45" customFormat="1" ht="77.25" thickBot="1" x14ac:dyDescent="0.25">
      <c r="A245" s="117" t="s">
        <v>95</v>
      </c>
      <c r="B245" s="114" t="s">
        <v>16</v>
      </c>
      <c r="C245" s="114" t="s">
        <v>5</v>
      </c>
      <c r="D245" s="114" t="s">
        <v>23</v>
      </c>
      <c r="E245" s="118" t="s">
        <v>18</v>
      </c>
      <c r="F245" s="114" t="s">
        <v>19</v>
      </c>
      <c r="G245" s="114" t="s">
        <v>10</v>
      </c>
      <c r="H245" s="114" t="s">
        <v>13</v>
      </c>
      <c r="I245" s="115" t="s">
        <v>12</v>
      </c>
      <c r="J245" s="56"/>
      <c r="K245" s="56"/>
      <c r="L245" s="56"/>
      <c r="M245" s="56"/>
      <c r="N245" s="56"/>
      <c r="O245" s="56"/>
      <c r="P245" s="56"/>
      <c r="Q245" s="56"/>
      <c r="R245" s="56"/>
      <c r="T245" s="56"/>
      <c r="U245" s="56"/>
      <c r="V245" s="56"/>
      <c r="W245" s="56"/>
      <c r="X245" s="56"/>
      <c r="Y245" s="56"/>
      <c r="Z245" s="56"/>
      <c r="AA245" s="56"/>
      <c r="AB245" s="56"/>
      <c r="AD245" s="56"/>
      <c r="AE245" s="56"/>
      <c r="AF245" s="56"/>
      <c r="AG245" s="56"/>
      <c r="AH245" s="56"/>
      <c r="AI245" s="56"/>
      <c r="AJ245" s="56"/>
      <c r="AK245" s="56"/>
      <c r="AL245" s="56"/>
      <c r="AN245" s="56"/>
      <c r="AO245" s="56"/>
      <c r="AP245" s="56"/>
      <c r="AQ245" s="56"/>
      <c r="AR245" s="56"/>
      <c r="AS245" s="56"/>
      <c r="AT245" s="56"/>
      <c r="AU245" s="56"/>
      <c r="AV245" s="56"/>
      <c r="AX245" s="56"/>
      <c r="AY245" s="56"/>
      <c r="AZ245" s="56"/>
      <c r="BA245" s="56"/>
      <c r="BB245" s="56"/>
      <c r="BC245" s="56"/>
      <c r="BD245" s="56"/>
      <c r="BE245" s="56"/>
      <c r="BF245" s="56"/>
      <c r="BH245" s="56"/>
      <c r="BI245" s="56"/>
      <c r="BJ245" s="56"/>
      <c r="BK245" s="56"/>
      <c r="BL245" s="56"/>
      <c r="BM245" s="56"/>
      <c r="BN245" s="56"/>
      <c r="BO245" s="56"/>
      <c r="BP245" s="56"/>
      <c r="BR245" s="56"/>
      <c r="BS245" s="56"/>
      <c r="BT245" s="56"/>
      <c r="BU245" s="56"/>
      <c r="BV245" s="56"/>
      <c r="BW245" s="56"/>
      <c r="BX245" s="56"/>
      <c r="BY245" s="56"/>
      <c r="BZ245" s="56"/>
      <c r="CB245" s="56"/>
      <c r="CC245" s="56"/>
      <c r="CD245" s="56"/>
      <c r="CE245" s="56"/>
      <c r="CF245" s="56"/>
      <c r="CG245" s="56"/>
      <c r="CH245" s="56"/>
      <c r="CI245" s="56"/>
      <c r="CJ245" s="56"/>
      <c r="CL245" s="56"/>
      <c r="CM245" s="56"/>
      <c r="CN245" s="56"/>
      <c r="CO245" s="56"/>
      <c r="CP245" s="56"/>
      <c r="CQ245" s="56"/>
      <c r="CR245" s="56"/>
      <c r="CS245" s="56"/>
      <c r="CT245" s="56"/>
      <c r="CV245" s="56"/>
      <c r="CW245" s="56"/>
      <c r="CX245" s="56"/>
      <c r="CY245" s="56"/>
      <c r="CZ245" s="56"/>
      <c r="DA245" s="56"/>
      <c r="DB245" s="56"/>
      <c r="DC245" s="56"/>
      <c r="DD245" s="56"/>
      <c r="DF245" s="56"/>
      <c r="DG245" s="56"/>
      <c r="DH245" s="56"/>
      <c r="DI245" s="56"/>
      <c r="DJ245" s="56"/>
      <c r="DK245" s="56"/>
      <c r="DL245" s="56"/>
      <c r="DM245" s="56"/>
      <c r="DN245" s="56"/>
      <c r="DP245" s="56"/>
      <c r="DQ245" s="56"/>
      <c r="DR245" s="56"/>
      <c r="DS245" s="56"/>
      <c r="DT245" s="56"/>
      <c r="DU245" s="56"/>
      <c r="DV245" s="56"/>
      <c r="DW245" s="56"/>
      <c r="DX245" s="56"/>
      <c r="DZ245" s="56"/>
      <c r="EA245" s="56"/>
      <c r="EB245" s="56"/>
      <c r="EC245" s="56"/>
      <c r="ED245" s="56"/>
      <c r="EE245" s="56"/>
      <c r="EF245" s="56"/>
      <c r="EG245" s="56"/>
      <c r="EH245" s="56"/>
      <c r="EJ245" s="56"/>
      <c r="EK245" s="56"/>
      <c r="EL245" s="56"/>
      <c r="EM245" s="56"/>
      <c r="EN245" s="56"/>
      <c r="EO245" s="56"/>
      <c r="EP245" s="56"/>
      <c r="EQ245" s="56"/>
      <c r="ER245" s="56"/>
      <c r="ET245" s="56"/>
      <c r="EU245" s="56"/>
      <c r="EV245" s="56"/>
      <c r="EW245" s="56"/>
      <c r="EX245" s="56"/>
      <c r="EY245" s="56"/>
      <c r="EZ245" s="56"/>
      <c r="FA245" s="56"/>
      <c r="FB245" s="56"/>
      <c r="FD245" s="56"/>
      <c r="FE245" s="56"/>
      <c r="FF245" s="56"/>
      <c r="FG245" s="56"/>
      <c r="FH245" s="56"/>
      <c r="FI245" s="56"/>
      <c r="FJ245" s="56"/>
      <c r="FK245" s="56"/>
      <c r="FL245" s="56"/>
      <c r="FN245" s="56"/>
      <c r="FO245" s="56"/>
      <c r="FP245" s="56"/>
      <c r="FQ245" s="56"/>
      <c r="FR245" s="56"/>
      <c r="FS245" s="56"/>
      <c r="FT245" s="56"/>
      <c r="FU245" s="56"/>
      <c r="FV245" s="56"/>
      <c r="FX245" s="56"/>
      <c r="FY245" s="56"/>
      <c r="FZ245" s="56"/>
      <c r="GA245" s="56"/>
      <c r="GB245" s="56"/>
      <c r="GC245" s="56"/>
      <c r="GD245" s="56"/>
      <c r="GE245" s="56"/>
      <c r="GF245" s="56"/>
      <c r="GH245" s="56"/>
      <c r="GI245" s="56"/>
      <c r="GJ245" s="56"/>
      <c r="GK245" s="56"/>
      <c r="GL245" s="56"/>
      <c r="GM245" s="56"/>
      <c r="GN245" s="56"/>
      <c r="GO245" s="56"/>
      <c r="GP245" s="56"/>
      <c r="GR245" s="56"/>
      <c r="GS245" s="56"/>
      <c r="GT245" s="56"/>
      <c r="GU245" s="56"/>
      <c r="GV245" s="56"/>
      <c r="GW245" s="56"/>
      <c r="GX245" s="56"/>
      <c r="GY245" s="56"/>
      <c r="GZ245" s="56"/>
      <c r="HB245" s="56"/>
      <c r="HC245" s="56"/>
      <c r="HD245" s="56"/>
      <c r="HE245" s="56"/>
      <c r="HF245" s="56"/>
      <c r="HG245" s="56"/>
      <c r="HH245" s="56"/>
      <c r="HI245" s="56"/>
      <c r="HJ245" s="56"/>
      <c r="HL245" s="56"/>
      <c r="HM245" s="56"/>
      <c r="HN245" s="56"/>
      <c r="HO245" s="56"/>
      <c r="HP245" s="56"/>
      <c r="HQ245" s="56"/>
      <c r="HR245" s="56"/>
      <c r="HS245" s="56"/>
      <c r="HT245" s="56"/>
      <c r="HV245" s="56"/>
      <c r="HW245" s="56"/>
      <c r="HX245" s="56"/>
      <c r="HY245" s="56"/>
      <c r="HZ245" s="56"/>
      <c r="IA245" s="56"/>
      <c r="IB245" s="56"/>
      <c r="IC245" s="56"/>
      <c r="ID245" s="56"/>
      <c r="IF245" s="56"/>
      <c r="IG245" s="56"/>
      <c r="IH245" s="56"/>
      <c r="II245" s="56"/>
      <c r="IJ245" s="56"/>
      <c r="IK245" s="56"/>
      <c r="IL245" s="56"/>
      <c r="IM245" s="56"/>
      <c r="IN245" s="56"/>
      <c r="IP245" s="56"/>
      <c r="IQ245" s="56"/>
      <c r="IR245" s="56"/>
      <c r="IS245" s="56"/>
      <c r="IT245" s="56"/>
      <c r="IU245" s="56"/>
    </row>
    <row r="246" spans="1:255" ht="12.75" customHeight="1" thickBot="1" x14ac:dyDescent="0.25">
      <c r="A246" s="227"/>
      <c r="B246" s="104">
        <v>6695.02</v>
      </c>
      <c r="C246" s="58" t="s">
        <v>66</v>
      </c>
      <c r="D246" s="64"/>
      <c r="E246" s="59"/>
      <c r="F246" s="59"/>
      <c r="G246" s="59"/>
      <c r="H246" s="60"/>
      <c r="I246" s="61"/>
      <c r="J246" s="56"/>
      <c r="K246" s="56"/>
      <c r="L246" s="56"/>
      <c r="M246" s="56"/>
      <c r="N246" s="56"/>
      <c r="O246" s="56"/>
      <c r="P246" s="56"/>
      <c r="Q246" s="56"/>
      <c r="R246" s="56"/>
      <c r="T246" s="56"/>
      <c r="U246" s="56"/>
      <c r="V246" s="56"/>
      <c r="W246" s="56"/>
      <c r="X246" s="56"/>
      <c r="Y246" s="56"/>
      <c r="Z246" s="56"/>
      <c r="AA246" s="56"/>
      <c r="AB246" s="56"/>
      <c r="AD246" s="56"/>
      <c r="AE246" s="56"/>
      <c r="AF246" s="56"/>
      <c r="AG246" s="56"/>
      <c r="AH246" s="56"/>
      <c r="AI246" s="56"/>
      <c r="AJ246" s="56"/>
      <c r="AK246" s="56"/>
      <c r="AL246" s="56"/>
      <c r="AN246" s="56"/>
      <c r="AO246" s="56"/>
      <c r="AP246" s="56"/>
      <c r="AQ246" s="56"/>
      <c r="AR246" s="56"/>
      <c r="AS246" s="56"/>
      <c r="AT246" s="56"/>
      <c r="AU246" s="56"/>
      <c r="AV246" s="56"/>
      <c r="AX246" s="56"/>
      <c r="AY246" s="56"/>
      <c r="AZ246" s="56"/>
      <c r="BA246" s="56"/>
      <c r="BB246" s="56"/>
      <c r="BC246" s="56"/>
      <c r="BD246" s="56"/>
      <c r="BE246" s="56"/>
      <c r="BF246" s="56"/>
      <c r="BH246" s="56"/>
      <c r="BI246" s="56"/>
      <c r="BJ246" s="56"/>
      <c r="BK246" s="56"/>
      <c r="BL246" s="56"/>
      <c r="BM246" s="56"/>
      <c r="BN246" s="56"/>
      <c r="BO246" s="56"/>
      <c r="BP246" s="56"/>
      <c r="BR246" s="56"/>
      <c r="BS246" s="56"/>
      <c r="BT246" s="56"/>
      <c r="BU246" s="56"/>
      <c r="BV246" s="56"/>
      <c r="BW246" s="56"/>
      <c r="BX246" s="56"/>
      <c r="BY246" s="56"/>
      <c r="BZ246" s="56"/>
      <c r="CB246" s="56"/>
      <c r="CC246" s="56"/>
      <c r="CD246" s="56"/>
      <c r="CE246" s="56"/>
      <c r="CF246" s="56"/>
      <c r="CG246" s="56"/>
      <c r="CH246" s="56"/>
      <c r="CI246" s="56"/>
      <c r="CJ246" s="56"/>
      <c r="CL246" s="56"/>
      <c r="CM246" s="56"/>
      <c r="CN246" s="56"/>
      <c r="CO246" s="56"/>
      <c r="CP246" s="56"/>
      <c r="CQ246" s="56"/>
      <c r="CR246" s="56"/>
      <c r="CS246" s="56"/>
      <c r="CT246" s="56"/>
      <c r="CV246" s="56"/>
      <c r="CW246" s="56"/>
      <c r="CX246" s="56"/>
      <c r="CY246" s="56"/>
      <c r="CZ246" s="56"/>
      <c r="DA246" s="56"/>
      <c r="DB246" s="56"/>
      <c r="DC246" s="56"/>
      <c r="DD246" s="56"/>
      <c r="DF246" s="56"/>
      <c r="DG246" s="56"/>
      <c r="DH246" s="56"/>
      <c r="DI246" s="56"/>
      <c r="DJ246" s="56"/>
      <c r="DK246" s="56"/>
      <c r="DL246" s="56"/>
      <c r="DM246" s="56"/>
      <c r="DN246" s="56"/>
      <c r="DP246" s="56"/>
      <c r="DQ246" s="56"/>
      <c r="DR246" s="56"/>
      <c r="DS246" s="56"/>
      <c r="DT246" s="56"/>
      <c r="DU246" s="56"/>
      <c r="DV246" s="56"/>
      <c r="DW246" s="56"/>
      <c r="DX246" s="56"/>
      <c r="DZ246" s="56"/>
      <c r="EA246" s="56"/>
      <c r="EB246" s="56"/>
      <c r="EC246" s="56"/>
      <c r="ED246" s="56"/>
      <c r="EE246" s="56"/>
      <c r="EF246" s="56"/>
      <c r="EG246" s="56"/>
      <c r="EH246" s="56"/>
      <c r="EJ246" s="56"/>
      <c r="EK246" s="56"/>
      <c r="EL246" s="56"/>
      <c r="EM246" s="56"/>
      <c r="EN246" s="56"/>
      <c r="EO246" s="56"/>
      <c r="EP246" s="56"/>
      <c r="EQ246" s="56"/>
      <c r="ER246" s="56"/>
      <c r="ET246" s="56"/>
      <c r="EU246" s="56"/>
      <c r="EV246" s="56"/>
      <c r="EW246" s="56"/>
      <c r="EX246" s="56"/>
      <c r="EY246" s="56"/>
      <c r="EZ246" s="56"/>
      <c r="FA246" s="56"/>
      <c r="FB246" s="56"/>
      <c r="FD246" s="56"/>
      <c r="FE246" s="56"/>
      <c r="FF246" s="56"/>
      <c r="FG246" s="56"/>
      <c r="FH246" s="56"/>
      <c r="FI246" s="56"/>
      <c r="FJ246" s="56"/>
      <c r="FK246" s="56"/>
      <c r="FL246" s="56"/>
      <c r="FN246" s="56"/>
      <c r="FO246" s="56"/>
      <c r="FP246" s="56"/>
      <c r="FQ246" s="56"/>
      <c r="FR246" s="56"/>
      <c r="FS246" s="56"/>
      <c r="FT246" s="56"/>
      <c r="FU246" s="56"/>
      <c r="FV246" s="56"/>
      <c r="FX246" s="56"/>
      <c r="FY246" s="56"/>
      <c r="FZ246" s="56"/>
      <c r="GA246" s="56"/>
      <c r="GB246" s="56"/>
      <c r="GC246" s="56"/>
      <c r="GD246" s="56"/>
      <c r="GE246" s="56"/>
      <c r="GF246" s="56"/>
      <c r="GH246" s="56"/>
      <c r="GI246" s="56"/>
      <c r="GJ246" s="56"/>
      <c r="GK246" s="56"/>
      <c r="GL246" s="56"/>
      <c r="GM246" s="56"/>
      <c r="GN246" s="56"/>
      <c r="GO246" s="56"/>
      <c r="GP246" s="56"/>
      <c r="GR246" s="56"/>
      <c r="GS246" s="56"/>
      <c r="GT246" s="56"/>
      <c r="GU246" s="56"/>
      <c r="GV246" s="56"/>
      <c r="GW246" s="56"/>
      <c r="GX246" s="56"/>
      <c r="GY246" s="56"/>
      <c r="GZ246" s="56"/>
      <c r="HB246" s="56"/>
      <c r="HC246" s="56"/>
      <c r="HD246" s="56"/>
      <c r="HE246" s="56"/>
      <c r="HF246" s="56"/>
      <c r="HG246" s="56"/>
      <c r="HH246" s="56"/>
      <c r="HI246" s="56"/>
      <c r="HJ246" s="56"/>
      <c r="HL246" s="56"/>
      <c r="HM246" s="56"/>
      <c r="HN246" s="56"/>
      <c r="HO246" s="56"/>
      <c r="HP246" s="56"/>
      <c r="HQ246" s="56"/>
      <c r="HR246" s="56"/>
      <c r="HS246" s="56"/>
      <c r="HT246" s="56"/>
      <c r="HV246" s="56"/>
      <c r="HW246" s="56"/>
      <c r="HX246" s="56"/>
      <c r="HY246" s="56"/>
      <c r="HZ246" s="56"/>
      <c r="IA246" s="56"/>
      <c r="IB246" s="56"/>
      <c r="IC246" s="56"/>
      <c r="ID246" s="56"/>
      <c r="IF246" s="56"/>
      <c r="IG246" s="56"/>
      <c r="IH246" s="56"/>
      <c r="II246" s="56"/>
      <c r="IJ246" s="56"/>
      <c r="IK246" s="56"/>
      <c r="IL246" s="56"/>
      <c r="IM246" s="56"/>
      <c r="IN246" s="56"/>
      <c r="IP246" s="56"/>
      <c r="IQ246" s="56"/>
      <c r="IR246" s="56"/>
      <c r="IS246" s="56"/>
      <c r="IT246" s="56"/>
      <c r="IU246" s="56"/>
    </row>
    <row r="247" spans="1:255" ht="12.75" customHeight="1" thickBot="1" x14ac:dyDescent="0.25">
      <c r="A247" s="227"/>
      <c r="B247" s="105">
        <v>8131.57</v>
      </c>
      <c r="C247" s="92" t="s">
        <v>67</v>
      </c>
      <c r="D247" s="93"/>
      <c r="E247" s="94"/>
      <c r="F247" s="94"/>
      <c r="G247" s="94"/>
      <c r="H247" s="95"/>
      <c r="I247" s="96"/>
      <c r="J247" s="56"/>
      <c r="K247" s="56"/>
      <c r="L247" s="56"/>
      <c r="M247" s="56"/>
      <c r="N247" s="56"/>
      <c r="O247" s="56"/>
      <c r="P247" s="56"/>
      <c r="Q247" s="56"/>
      <c r="R247" s="56"/>
      <c r="T247" s="56"/>
      <c r="U247" s="56"/>
      <c r="V247" s="56"/>
      <c r="W247" s="56"/>
      <c r="X247" s="56"/>
      <c r="Y247" s="56"/>
      <c r="Z247" s="56"/>
      <c r="AA247" s="56"/>
      <c r="AB247" s="56"/>
      <c r="AD247" s="56"/>
      <c r="AE247" s="56"/>
      <c r="AF247" s="56"/>
      <c r="AG247" s="56"/>
      <c r="AH247" s="56"/>
      <c r="AI247" s="56"/>
      <c r="AJ247" s="56"/>
      <c r="AK247" s="56"/>
      <c r="AL247" s="56"/>
      <c r="AN247" s="56"/>
      <c r="AO247" s="56"/>
      <c r="AP247" s="56"/>
      <c r="AQ247" s="56"/>
      <c r="AR247" s="56"/>
      <c r="AS247" s="56"/>
      <c r="AT247" s="56"/>
      <c r="AU247" s="56"/>
      <c r="AV247" s="56"/>
      <c r="AX247" s="56"/>
      <c r="AY247" s="56"/>
      <c r="AZ247" s="56"/>
      <c r="BA247" s="56"/>
      <c r="BB247" s="56"/>
      <c r="BC247" s="56"/>
      <c r="BD247" s="56"/>
      <c r="BE247" s="56"/>
      <c r="BF247" s="56"/>
      <c r="BH247" s="56"/>
      <c r="BI247" s="56"/>
      <c r="BJ247" s="56"/>
      <c r="BK247" s="56"/>
      <c r="BL247" s="56"/>
      <c r="BM247" s="56"/>
      <c r="BN247" s="56"/>
      <c r="BO247" s="56"/>
      <c r="BP247" s="56"/>
      <c r="BR247" s="56"/>
      <c r="BS247" s="56"/>
      <c r="BT247" s="56"/>
      <c r="BU247" s="56"/>
      <c r="BV247" s="56"/>
      <c r="BW247" s="56"/>
      <c r="BX247" s="56"/>
      <c r="BY247" s="56"/>
      <c r="BZ247" s="56"/>
      <c r="CB247" s="56"/>
      <c r="CC247" s="56"/>
      <c r="CD247" s="56"/>
      <c r="CE247" s="56"/>
      <c r="CF247" s="56"/>
      <c r="CG247" s="56"/>
      <c r="CH247" s="56"/>
      <c r="CI247" s="56"/>
      <c r="CJ247" s="56"/>
      <c r="CL247" s="56"/>
      <c r="CM247" s="56"/>
      <c r="CN247" s="56"/>
      <c r="CO247" s="56"/>
      <c r="CP247" s="56"/>
      <c r="CQ247" s="56"/>
      <c r="CR247" s="56"/>
      <c r="CS247" s="56"/>
      <c r="CT247" s="56"/>
      <c r="CV247" s="56"/>
      <c r="CW247" s="56"/>
      <c r="CX247" s="56"/>
      <c r="CY247" s="56"/>
      <c r="CZ247" s="56"/>
      <c r="DA247" s="56"/>
      <c r="DB247" s="56"/>
      <c r="DC247" s="56"/>
      <c r="DD247" s="56"/>
      <c r="DF247" s="56"/>
      <c r="DG247" s="56"/>
      <c r="DH247" s="56"/>
      <c r="DI247" s="56"/>
      <c r="DJ247" s="56"/>
      <c r="DK247" s="56"/>
      <c r="DL247" s="56"/>
      <c r="DM247" s="56"/>
      <c r="DN247" s="56"/>
      <c r="DP247" s="56"/>
      <c r="DQ247" s="56"/>
      <c r="DR247" s="56"/>
      <c r="DS247" s="56"/>
      <c r="DT247" s="56"/>
      <c r="DU247" s="56"/>
      <c r="DV247" s="56"/>
      <c r="DW247" s="56"/>
      <c r="DX247" s="56"/>
      <c r="DZ247" s="56"/>
      <c r="EA247" s="56"/>
      <c r="EB247" s="56"/>
      <c r="EC247" s="56"/>
      <c r="ED247" s="56"/>
      <c r="EE247" s="56"/>
      <c r="EF247" s="56"/>
      <c r="EG247" s="56"/>
      <c r="EH247" s="56"/>
      <c r="EJ247" s="56"/>
      <c r="EK247" s="56"/>
      <c r="EL247" s="56"/>
      <c r="EM247" s="56"/>
      <c r="EN247" s="56"/>
      <c r="EO247" s="56"/>
      <c r="EP247" s="56"/>
      <c r="EQ247" s="56"/>
      <c r="ER247" s="56"/>
      <c r="ET247" s="56"/>
      <c r="EU247" s="56"/>
      <c r="EV247" s="56"/>
      <c r="EW247" s="56"/>
      <c r="EX247" s="56"/>
      <c r="EY247" s="56"/>
      <c r="EZ247" s="56"/>
      <c r="FA247" s="56"/>
      <c r="FB247" s="56"/>
      <c r="FD247" s="56"/>
      <c r="FE247" s="56"/>
      <c r="FF247" s="56"/>
      <c r="FG247" s="56"/>
      <c r="FH247" s="56"/>
      <c r="FI247" s="56"/>
      <c r="FJ247" s="56"/>
      <c r="FK247" s="56"/>
      <c r="FL247" s="56"/>
      <c r="FN247" s="56"/>
      <c r="FO247" s="56"/>
      <c r="FP247" s="56"/>
      <c r="FQ247" s="56"/>
      <c r="FR247" s="56"/>
      <c r="FS247" s="56"/>
      <c r="FT247" s="56"/>
      <c r="FU247" s="56"/>
      <c r="FV247" s="56"/>
      <c r="FX247" s="56"/>
      <c r="FY247" s="56"/>
      <c r="FZ247" s="56"/>
      <c r="GA247" s="56"/>
      <c r="GB247" s="56"/>
      <c r="GC247" s="56"/>
      <c r="GD247" s="56"/>
      <c r="GE247" s="56"/>
      <c r="GF247" s="56"/>
      <c r="GH247" s="56"/>
      <c r="GI247" s="56"/>
      <c r="GJ247" s="56"/>
      <c r="GK247" s="56"/>
      <c r="GL247" s="56"/>
      <c r="GM247" s="56"/>
      <c r="GN247" s="56"/>
      <c r="GO247" s="56"/>
      <c r="GP247" s="56"/>
      <c r="GR247" s="56"/>
      <c r="GS247" s="56"/>
      <c r="GT247" s="56"/>
      <c r="GU247" s="56"/>
      <c r="GV247" s="56"/>
      <c r="GW247" s="56"/>
      <c r="GX247" s="56"/>
      <c r="GY247" s="56"/>
      <c r="GZ247" s="56"/>
      <c r="HB247" s="56"/>
      <c r="HC247" s="56"/>
      <c r="HD247" s="56"/>
      <c r="HE247" s="56"/>
      <c r="HF247" s="56"/>
      <c r="HG247" s="56"/>
      <c r="HH247" s="56"/>
      <c r="HI247" s="56"/>
      <c r="HJ247" s="56"/>
      <c r="HL247" s="56"/>
      <c r="HM247" s="56"/>
      <c r="HN247" s="56"/>
      <c r="HO247" s="56"/>
      <c r="HP247" s="56"/>
      <c r="HQ247" s="56"/>
      <c r="HR247" s="56"/>
      <c r="HS247" s="56"/>
      <c r="HT247" s="56"/>
      <c r="HV247" s="56"/>
      <c r="HW247" s="56"/>
      <c r="HX247" s="56"/>
      <c r="HY247" s="56"/>
      <c r="HZ247" s="56"/>
      <c r="IA247" s="56"/>
      <c r="IB247" s="56"/>
      <c r="IC247" s="56"/>
      <c r="ID247" s="56"/>
      <c r="IF247" s="56"/>
      <c r="IG247" s="56"/>
      <c r="IH247" s="56"/>
      <c r="II247" s="56"/>
      <c r="IJ247" s="56"/>
      <c r="IK247" s="56"/>
      <c r="IL247" s="56"/>
      <c r="IM247" s="56"/>
      <c r="IN247" s="56"/>
      <c r="IP247" s="56"/>
      <c r="IQ247" s="56"/>
      <c r="IR247" s="56"/>
      <c r="IS247" s="56"/>
      <c r="IT247" s="56"/>
      <c r="IU247" s="56"/>
    </row>
    <row r="248" spans="1:255" ht="12.75" customHeight="1" thickBot="1" x14ac:dyDescent="0.25">
      <c r="A248" s="227"/>
      <c r="B248" s="106">
        <v>6771.59</v>
      </c>
      <c r="C248" s="85" t="s">
        <v>70</v>
      </c>
      <c r="D248" s="86"/>
      <c r="E248" s="47"/>
      <c r="F248" s="47"/>
      <c r="G248" s="47"/>
      <c r="H248" s="48"/>
      <c r="I248" s="49"/>
      <c r="J248" s="56"/>
      <c r="K248" s="56"/>
      <c r="L248" s="56"/>
      <c r="M248" s="56"/>
      <c r="N248" s="56"/>
      <c r="O248" s="56"/>
      <c r="P248" s="56"/>
      <c r="Q248" s="56"/>
      <c r="R248" s="56"/>
      <c r="T248" s="56"/>
      <c r="U248" s="56"/>
      <c r="V248" s="56"/>
      <c r="W248" s="56"/>
      <c r="X248" s="56"/>
      <c r="Y248" s="56"/>
      <c r="Z248" s="56"/>
      <c r="AA248" s="56"/>
      <c r="AB248" s="56"/>
      <c r="AD248" s="56"/>
      <c r="AE248" s="56"/>
      <c r="AF248" s="56"/>
      <c r="AG248" s="56"/>
      <c r="AH248" s="56"/>
      <c r="AI248" s="56"/>
      <c r="AJ248" s="56"/>
      <c r="AK248" s="56"/>
      <c r="AL248" s="56"/>
      <c r="AN248" s="56"/>
      <c r="AO248" s="56"/>
      <c r="AP248" s="56"/>
      <c r="AQ248" s="56"/>
      <c r="AR248" s="56"/>
      <c r="AS248" s="56"/>
      <c r="AT248" s="56"/>
      <c r="AU248" s="56"/>
      <c r="AV248" s="56"/>
      <c r="AX248" s="56"/>
      <c r="AY248" s="56"/>
      <c r="AZ248" s="56"/>
      <c r="BA248" s="56"/>
      <c r="BB248" s="56"/>
      <c r="BC248" s="56"/>
      <c r="BD248" s="56"/>
      <c r="BE248" s="56"/>
      <c r="BF248" s="56"/>
      <c r="BH248" s="56"/>
      <c r="BI248" s="56"/>
      <c r="BJ248" s="56"/>
      <c r="BK248" s="56"/>
      <c r="BL248" s="56"/>
      <c r="BM248" s="56"/>
      <c r="BN248" s="56"/>
      <c r="BO248" s="56"/>
      <c r="BP248" s="56"/>
      <c r="BR248" s="56"/>
      <c r="BS248" s="56"/>
      <c r="BT248" s="56"/>
      <c r="BU248" s="56"/>
      <c r="BV248" s="56"/>
      <c r="BW248" s="56"/>
      <c r="BX248" s="56"/>
      <c r="BY248" s="56"/>
      <c r="BZ248" s="56"/>
      <c r="CB248" s="56"/>
      <c r="CC248" s="56"/>
      <c r="CD248" s="56"/>
      <c r="CE248" s="56"/>
      <c r="CF248" s="56"/>
      <c r="CG248" s="56"/>
      <c r="CH248" s="56"/>
      <c r="CI248" s="56"/>
      <c r="CJ248" s="56"/>
      <c r="CL248" s="56"/>
      <c r="CM248" s="56"/>
      <c r="CN248" s="56"/>
      <c r="CO248" s="56"/>
      <c r="CP248" s="56"/>
      <c r="CQ248" s="56"/>
      <c r="CR248" s="56"/>
      <c r="CS248" s="56"/>
      <c r="CT248" s="56"/>
      <c r="CV248" s="56"/>
      <c r="CW248" s="56"/>
      <c r="CX248" s="56"/>
      <c r="CY248" s="56"/>
      <c r="CZ248" s="56"/>
      <c r="DA248" s="56"/>
      <c r="DB248" s="56"/>
      <c r="DC248" s="56"/>
      <c r="DD248" s="56"/>
      <c r="DF248" s="56"/>
      <c r="DG248" s="56"/>
      <c r="DH248" s="56"/>
      <c r="DI248" s="56"/>
      <c r="DJ248" s="56"/>
      <c r="DK248" s="56"/>
      <c r="DL248" s="56"/>
      <c r="DM248" s="56"/>
      <c r="DN248" s="56"/>
      <c r="DP248" s="56"/>
      <c r="DQ248" s="56"/>
      <c r="DR248" s="56"/>
      <c r="DS248" s="56"/>
      <c r="DT248" s="56"/>
      <c r="DU248" s="56"/>
      <c r="DV248" s="56"/>
      <c r="DW248" s="56"/>
      <c r="DX248" s="56"/>
      <c r="DZ248" s="56"/>
      <c r="EA248" s="56"/>
      <c r="EB248" s="56"/>
      <c r="EC248" s="56"/>
      <c r="ED248" s="56"/>
      <c r="EE248" s="56"/>
      <c r="EF248" s="56"/>
      <c r="EG248" s="56"/>
      <c r="EH248" s="56"/>
      <c r="EJ248" s="56"/>
      <c r="EK248" s="56"/>
      <c r="EL248" s="56"/>
      <c r="EM248" s="56"/>
      <c r="EN248" s="56"/>
      <c r="EO248" s="56"/>
      <c r="EP248" s="56"/>
      <c r="EQ248" s="56"/>
      <c r="ER248" s="56"/>
      <c r="ET248" s="56"/>
      <c r="EU248" s="56"/>
      <c r="EV248" s="56"/>
      <c r="EW248" s="56"/>
      <c r="EX248" s="56"/>
      <c r="EY248" s="56"/>
      <c r="EZ248" s="56"/>
      <c r="FA248" s="56"/>
      <c r="FB248" s="56"/>
      <c r="FD248" s="56"/>
      <c r="FE248" s="56"/>
      <c r="FF248" s="56"/>
      <c r="FG248" s="56"/>
      <c r="FH248" s="56"/>
      <c r="FI248" s="56"/>
      <c r="FJ248" s="56"/>
      <c r="FK248" s="56"/>
      <c r="FL248" s="56"/>
      <c r="FN248" s="56"/>
      <c r="FO248" s="56"/>
      <c r="FP248" s="56"/>
      <c r="FQ248" s="56"/>
      <c r="FR248" s="56"/>
      <c r="FS248" s="56"/>
      <c r="FT248" s="56"/>
      <c r="FU248" s="56"/>
      <c r="FV248" s="56"/>
      <c r="FX248" s="56"/>
      <c r="FY248" s="56"/>
      <c r="FZ248" s="56"/>
      <c r="GA248" s="56"/>
      <c r="GB248" s="56"/>
      <c r="GC248" s="56"/>
      <c r="GD248" s="56"/>
      <c r="GE248" s="56"/>
      <c r="GF248" s="56"/>
      <c r="GH248" s="56"/>
      <c r="GI248" s="56"/>
      <c r="GJ248" s="56"/>
      <c r="GK248" s="56"/>
      <c r="GL248" s="56"/>
      <c r="GM248" s="56"/>
      <c r="GN248" s="56"/>
      <c r="GO248" s="56"/>
      <c r="GP248" s="56"/>
      <c r="GR248" s="56"/>
      <c r="GS248" s="56"/>
      <c r="GT248" s="56"/>
      <c r="GU248" s="56"/>
      <c r="GV248" s="56"/>
      <c r="GW248" s="56"/>
      <c r="GX248" s="56"/>
      <c r="GY248" s="56"/>
      <c r="GZ248" s="56"/>
      <c r="HB248" s="56"/>
      <c r="HC248" s="56"/>
      <c r="HD248" s="56"/>
      <c r="HE248" s="56"/>
      <c r="HF248" s="56"/>
      <c r="HG248" s="56"/>
      <c r="HH248" s="56"/>
      <c r="HI248" s="56"/>
      <c r="HJ248" s="56"/>
      <c r="HL248" s="56"/>
      <c r="HM248" s="56"/>
      <c r="HN248" s="56"/>
      <c r="HO248" s="56"/>
      <c r="HP248" s="56"/>
      <c r="HQ248" s="56"/>
      <c r="HR248" s="56"/>
      <c r="HS248" s="56"/>
      <c r="HT248" s="56"/>
      <c r="HV248" s="56"/>
      <c r="HW248" s="56"/>
      <c r="HX248" s="56"/>
      <c r="HY248" s="56"/>
      <c r="HZ248" s="56"/>
      <c r="IA248" s="56"/>
      <c r="IB248" s="56"/>
      <c r="IC248" s="56"/>
      <c r="ID248" s="56"/>
      <c r="IF248" s="56"/>
      <c r="IG248" s="56"/>
      <c r="IH248" s="56"/>
      <c r="II248" s="56"/>
      <c r="IJ248" s="56"/>
      <c r="IK248" s="56"/>
      <c r="IL248" s="56"/>
      <c r="IM248" s="56"/>
      <c r="IN248" s="56"/>
      <c r="IP248" s="56"/>
      <c r="IQ248" s="56"/>
      <c r="IR248" s="56"/>
      <c r="IS248" s="56"/>
      <c r="IT248" s="56"/>
      <c r="IU248" s="56"/>
    </row>
    <row r="249" spans="1:255" ht="12.75" customHeight="1" thickBot="1" x14ac:dyDescent="0.25">
      <c r="A249" s="227"/>
      <c r="B249" s="106">
        <v>7218.24</v>
      </c>
      <c r="C249" s="85" t="s">
        <v>72</v>
      </c>
      <c r="D249" s="86"/>
      <c r="E249" s="47"/>
      <c r="F249" s="47"/>
      <c r="G249" s="47"/>
      <c r="H249" s="48"/>
      <c r="I249" s="49"/>
      <c r="J249" s="56"/>
      <c r="K249" s="56"/>
      <c r="L249" s="56"/>
      <c r="M249" s="56"/>
      <c r="N249" s="56"/>
      <c r="O249" s="56"/>
      <c r="P249" s="56"/>
      <c r="Q249" s="56"/>
      <c r="R249" s="56"/>
      <c r="T249" s="56"/>
      <c r="U249" s="56"/>
      <c r="V249" s="56"/>
      <c r="W249" s="56"/>
      <c r="X249" s="56"/>
      <c r="Y249" s="56"/>
      <c r="Z249" s="56"/>
      <c r="AA249" s="56"/>
      <c r="AB249" s="56"/>
      <c r="AD249" s="56"/>
      <c r="AE249" s="56"/>
      <c r="AF249" s="56"/>
      <c r="AG249" s="56"/>
      <c r="AH249" s="56"/>
      <c r="AI249" s="56"/>
      <c r="AJ249" s="56"/>
      <c r="AK249" s="56"/>
      <c r="AL249" s="56"/>
      <c r="AN249" s="56"/>
      <c r="AO249" s="56"/>
      <c r="AP249" s="56"/>
      <c r="AQ249" s="56"/>
      <c r="AR249" s="56"/>
      <c r="AS249" s="56"/>
      <c r="AT249" s="56"/>
      <c r="AU249" s="56"/>
      <c r="AV249" s="56"/>
      <c r="AX249" s="56"/>
      <c r="AY249" s="56"/>
      <c r="AZ249" s="56"/>
      <c r="BA249" s="56"/>
      <c r="BB249" s="56"/>
      <c r="BC249" s="56"/>
      <c r="BD249" s="56"/>
      <c r="BE249" s="56"/>
      <c r="BF249" s="56"/>
      <c r="BH249" s="56"/>
      <c r="BI249" s="56"/>
      <c r="BJ249" s="56"/>
      <c r="BK249" s="56"/>
      <c r="BL249" s="56"/>
      <c r="BM249" s="56"/>
      <c r="BN249" s="56"/>
      <c r="BO249" s="56"/>
      <c r="BP249" s="56"/>
      <c r="BR249" s="56"/>
      <c r="BS249" s="56"/>
      <c r="BT249" s="56"/>
      <c r="BU249" s="56"/>
      <c r="BV249" s="56"/>
      <c r="BW249" s="56"/>
      <c r="BX249" s="56"/>
      <c r="BY249" s="56"/>
      <c r="BZ249" s="56"/>
      <c r="CB249" s="56"/>
      <c r="CC249" s="56"/>
      <c r="CD249" s="56"/>
      <c r="CE249" s="56"/>
      <c r="CF249" s="56"/>
      <c r="CG249" s="56"/>
      <c r="CH249" s="56"/>
      <c r="CI249" s="56"/>
      <c r="CJ249" s="56"/>
      <c r="CL249" s="56"/>
      <c r="CM249" s="56"/>
      <c r="CN249" s="56"/>
      <c r="CO249" s="56"/>
      <c r="CP249" s="56"/>
      <c r="CQ249" s="56"/>
      <c r="CR249" s="56"/>
      <c r="CS249" s="56"/>
      <c r="CT249" s="56"/>
      <c r="CV249" s="56"/>
      <c r="CW249" s="56"/>
      <c r="CX249" s="56"/>
      <c r="CY249" s="56"/>
      <c r="CZ249" s="56"/>
      <c r="DA249" s="56"/>
      <c r="DB249" s="56"/>
      <c r="DC249" s="56"/>
      <c r="DD249" s="56"/>
      <c r="DF249" s="56"/>
      <c r="DG249" s="56"/>
      <c r="DH249" s="56"/>
      <c r="DI249" s="56"/>
      <c r="DJ249" s="56"/>
      <c r="DK249" s="56"/>
      <c r="DL249" s="56"/>
      <c r="DM249" s="56"/>
      <c r="DN249" s="56"/>
      <c r="DP249" s="56"/>
      <c r="DQ249" s="56"/>
      <c r="DR249" s="56"/>
      <c r="DS249" s="56"/>
      <c r="DT249" s="56"/>
      <c r="DU249" s="56"/>
      <c r="DV249" s="56"/>
      <c r="DW249" s="56"/>
      <c r="DX249" s="56"/>
      <c r="DZ249" s="56"/>
      <c r="EA249" s="56"/>
      <c r="EB249" s="56"/>
      <c r="EC249" s="56"/>
      <c r="ED249" s="56"/>
      <c r="EE249" s="56"/>
      <c r="EF249" s="56"/>
      <c r="EG249" s="56"/>
      <c r="EH249" s="56"/>
      <c r="EJ249" s="56"/>
      <c r="EK249" s="56"/>
      <c r="EL249" s="56"/>
      <c r="EM249" s="56"/>
      <c r="EN249" s="56"/>
      <c r="EO249" s="56"/>
      <c r="EP249" s="56"/>
      <c r="EQ249" s="56"/>
      <c r="ER249" s="56"/>
      <c r="ET249" s="56"/>
      <c r="EU249" s="56"/>
      <c r="EV249" s="56"/>
      <c r="EW249" s="56"/>
      <c r="EX249" s="56"/>
      <c r="EY249" s="56"/>
      <c r="EZ249" s="56"/>
      <c r="FA249" s="56"/>
      <c r="FB249" s="56"/>
      <c r="FD249" s="56"/>
      <c r="FE249" s="56"/>
      <c r="FF249" s="56"/>
      <c r="FG249" s="56"/>
      <c r="FH249" s="56"/>
      <c r="FI249" s="56"/>
      <c r="FJ249" s="56"/>
      <c r="FK249" s="56"/>
      <c r="FL249" s="56"/>
      <c r="FN249" s="56"/>
      <c r="FO249" s="56"/>
      <c r="FP249" s="56"/>
      <c r="FQ249" s="56"/>
      <c r="FR249" s="56"/>
      <c r="FS249" s="56"/>
      <c r="FT249" s="56"/>
      <c r="FU249" s="56"/>
      <c r="FV249" s="56"/>
      <c r="FX249" s="56"/>
      <c r="FY249" s="56"/>
      <c r="FZ249" s="56"/>
      <c r="GA249" s="56"/>
      <c r="GB249" s="56"/>
      <c r="GC249" s="56"/>
      <c r="GD249" s="56"/>
      <c r="GE249" s="56"/>
      <c r="GF249" s="56"/>
      <c r="GH249" s="56"/>
      <c r="GI249" s="56"/>
      <c r="GJ249" s="56"/>
      <c r="GK249" s="56"/>
      <c r="GL249" s="56"/>
      <c r="GM249" s="56"/>
      <c r="GN249" s="56"/>
      <c r="GO249" s="56"/>
      <c r="GP249" s="56"/>
      <c r="GR249" s="56"/>
      <c r="GS249" s="56"/>
      <c r="GT249" s="56"/>
      <c r="GU249" s="56"/>
      <c r="GV249" s="56"/>
      <c r="GW249" s="56"/>
      <c r="GX249" s="56"/>
      <c r="GY249" s="56"/>
      <c r="GZ249" s="56"/>
      <c r="HB249" s="56"/>
      <c r="HC249" s="56"/>
      <c r="HD249" s="56"/>
      <c r="HE249" s="56"/>
      <c r="HF249" s="56"/>
      <c r="HG249" s="56"/>
      <c r="HH249" s="56"/>
      <c r="HI249" s="56"/>
      <c r="HJ249" s="56"/>
      <c r="HL249" s="56"/>
      <c r="HM249" s="56"/>
      <c r="HN249" s="56"/>
      <c r="HO249" s="56"/>
      <c r="HP249" s="56"/>
      <c r="HQ249" s="56"/>
      <c r="HR249" s="56"/>
      <c r="HS249" s="56"/>
      <c r="HT249" s="56"/>
      <c r="HV249" s="56"/>
      <c r="HW249" s="56"/>
      <c r="HX249" s="56"/>
      <c r="HY249" s="56"/>
      <c r="HZ249" s="56"/>
      <c r="IA249" s="56"/>
      <c r="IB249" s="56"/>
      <c r="IC249" s="56"/>
      <c r="ID249" s="56"/>
      <c r="IF249" s="56"/>
      <c r="IG249" s="56"/>
      <c r="IH249" s="56"/>
      <c r="II249" s="56"/>
      <c r="IJ249" s="56"/>
      <c r="IK249" s="56"/>
      <c r="IL249" s="56"/>
      <c r="IM249" s="56"/>
      <c r="IN249" s="56"/>
      <c r="IP249" s="56"/>
      <c r="IQ249" s="56"/>
      <c r="IR249" s="56"/>
      <c r="IS249" s="56"/>
      <c r="IT249" s="56"/>
      <c r="IU249" s="56"/>
    </row>
    <row r="250" spans="1:255" ht="12.75" customHeight="1" thickBot="1" x14ac:dyDescent="0.25">
      <c r="A250" s="227"/>
      <c r="B250" s="106">
        <v>8022.08</v>
      </c>
      <c r="C250" s="85" t="s">
        <v>73</v>
      </c>
      <c r="D250" s="86"/>
      <c r="E250" s="47"/>
      <c r="F250" s="47"/>
      <c r="G250" s="47"/>
      <c r="H250" s="48"/>
      <c r="I250" s="49"/>
      <c r="J250" s="56"/>
      <c r="K250" s="56"/>
      <c r="L250" s="56"/>
      <c r="M250" s="56"/>
      <c r="N250" s="56"/>
      <c r="O250" s="56"/>
      <c r="P250" s="56"/>
      <c r="Q250" s="56"/>
      <c r="R250" s="56"/>
      <c r="T250" s="56"/>
      <c r="U250" s="56"/>
      <c r="V250" s="56"/>
      <c r="W250" s="56"/>
      <c r="X250" s="56"/>
      <c r="Y250" s="56"/>
      <c r="Z250" s="56"/>
      <c r="AA250" s="56"/>
      <c r="AB250" s="56"/>
      <c r="AD250" s="56"/>
      <c r="AE250" s="56"/>
      <c r="AF250" s="56"/>
      <c r="AG250" s="56"/>
      <c r="AH250" s="56"/>
      <c r="AI250" s="56"/>
      <c r="AJ250" s="56"/>
      <c r="AK250" s="56"/>
      <c r="AL250" s="56"/>
      <c r="AN250" s="56"/>
      <c r="AO250" s="56"/>
      <c r="AP250" s="56"/>
      <c r="AQ250" s="56"/>
      <c r="AR250" s="56"/>
      <c r="AS250" s="56"/>
      <c r="AT250" s="56"/>
      <c r="AU250" s="56"/>
      <c r="AV250" s="56"/>
      <c r="AX250" s="56"/>
      <c r="AY250" s="56"/>
      <c r="AZ250" s="56"/>
      <c r="BA250" s="56"/>
      <c r="BB250" s="56"/>
      <c r="BC250" s="56"/>
      <c r="BD250" s="56"/>
      <c r="BE250" s="56"/>
      <c r="BF250" s="56"/>
      <c r="BH250" s="56"/>
      <c r="BI250" s="56"/>
      <c r="BJ250" s="56"/>
      <c r="BK250" s="56"/>
      <c r="BL250" s="56"/>
      <c r="BM250" s="56"/>
      <c r="BN250" s="56"/>
      <c r="BO250" s="56"/>
      <c r="BP250" s="56"/>
      <c r="BR250" s="56"/>
      <c r="BS250" s="56"/>
      <c r="BT250" s="56"/>
      <c r="BU250" s="56"/>
      <c r="BV250" s="56"/>
      <c r="BW250" s="56"/>
      <c r="BX250" s="56"/>
      <c r="BY250" s="56"/>
      <c r="BZ250" s="56"/>
      <c r="CB250" s="56"/>
      <c r="CC250" s="56"/>
      <c r="CD250" s="56"/>
      <c r="CE250" s="56"/>
      <c r="CF250" s="56"/>
      <c r="CG250" s="56"/>
      <c r="CH250" s="56"/>
      <c r="CI250" s="56"/>
      <c r="CJ250" s="56"/>
      <c r="CL250" s="56"/>
      <c r="CM250" s="56"/>
      <c r="CN250" s="56"/>
      <c r="CO250" s="56"/>
      <c r="CP250" s="56"/>
      <c r="CQ250" s="56"/>
      <c r="CR250" s="56"/>
      <c r="CS250" s="56"/>
      <c r="CT250" s="56"/>
      <c r="CV250" s="56"/>
      <c r="CW250" s="56"/>
      <c r="CX250" s="56"/>
      <c r="CY250" s="56"/>
      <c r="CZ250" s="56"/>
      <c r="DA250" s="56"/>
      <c r="DB250" s="56"/>
      <c r="DC250" s="56"/>
      <c r="DD250" s="56"/>
      <c r="DF250" s="56"/>
      <c r="DG250" s="56"/>
      <c r="DH250" s="56"/>
      <c r="DI250" s="56"/>
      <c r="DJ250" s="56"/>
      <c r="DK250" s="56"/>
      <c r="DL250" s="56"/>
      <c r="DM250" s="56"/>
      <c r="DN250" s="56"/>
      <c r="DP250" s="56"/>
      <c r="DQ250" s="56"/>
      <c r="DR250" s="56"/>
      <c r="DS250" s="56"/>
      <c r="DT250" s="56"/>
      <c r="DU250" s="56"/>
      <c r="DV250" s="56"/>
      <c r="DW250" s="56"/>
      <c r="DX250" s="56"/>
      <c r="DZ250" s="56"/>
      <c r="EA250" s="56"/>
      <c r="EB250" s="56"/>
      <c r="EC250" s="56"/>
      <c r="ED250" s="56"/>
      <c r="EE250" s="56"/>
      <c r="EF250" s="56"/>
      <c r="EG250" s="56"/>
      <c r="EH250" s="56"/>
      <c r="EJ250" s="56"/>
      <c r="EK250" s="56"/>
      <c r="EL250" s="56"/>
      <c r="EM250" s="56"/>
      <c r="EN250" s="56"/>
      <c r="EO250" s="56"/>
      <c r="EP250" s="56"/>
      <c r="EQ250" s="56"/>
      <c r="ER250" s="56"/>
      <c r="ET250" s="56"/>
      <c r="EU250" s="56"/>
      <c r="EV250" s="56"/>
      <c r="EW250" s="56"/>
      <c r="EX250" s="56"/>
      <c r="EY250" s="56"/>
      <c r="EZ250" s="56"/>
      <c r="FA250" s="56"/>
      <c r="FB250" s="56"/>
      <c r="FD250" s="56"/>
      <c r="FE250" s="56"/>
      <c r="FF250" s="56"/>
      <c r="FG250" s="56"/>
      <c r="FH250" s="56"/>
      <c r="FI250" s="56"/>
      <c r="FJ250" s="56"/>
      <c r="FK250" s="56"/>
      <c r="FL250" s="56"/>
      <c r="FN250" s="56"/>
      <c r="FO250" s="56"/>
      <c r="FP250" s="56"/>
      <c r="FQ250" s="56"/>
      <c r="FR250" s="56"/>
      <c r="FS250" s="56"/>
      <c r="FT250" s="56"/>
      <c r="FU250" s="56"/>
      <c r="FV250" s="56"/>
      <c r="FX250" s="56"/>
      <c r="FY250" s="56"/>
      <c r="FZ250" s="56"/>
      <c r="GA250" s="56"/>
      <c r="GB250" s="56"/>
      <c r="GC250" s="56"/>
      <c r="GD250" s="56"/>
      <c r="GE250" s="56"/>
      <c r="GF250" s="56"/>
      <c r="GH250" s="56"/>
      <c r="GI250" s="56"/>
      <c r="GJ250" s="56"/>
      <c r="GK250" s="56"/>
      <c r="GL250" s="56"/>
      <c r="GM250" s="56"/>
      <c r="GN250" s="56"/>
      <c r="GO250" s="56"/>
      <c r="GP250" s="56"/>
      <c r="GR250" s="56"/>
      <c r="GS250" s="56"/>
      <c r="GT250" s="56"/>
      <c r="GU250" s="56"/>
      <c r="GV250" s="56"/>
      <c r="GW250" s="56"/>
      <c r="GX250" s="56"/>
      <c r="GY250" s="56"/>
      <c r="GZ250" s="56"/>
      <c r="HB250" s="56"/>
      <c r="HC250" s="56"/>
      <c r="HD250" s="56"/>
      <c r="HE250" s="56"/>
      <c r="HF250" s="56"/>
      <c r="HG250" s="56"/>
      <c r="HH250" s="56"/>
      <c r="HI250" s="56"/>
      <c r="HJ250" s="56"/>
      <c r="HL250" s="56"/>
      <c r="HM250" s="56"/>
      <c r="HN250" s="56"/>
      <c r="HO250" s="56"/>
      <c r="HP250" s="56"/>
      <c r="HQ250" s="56"/>
      <c r="HR250" s="56"/>
      <c r="HS250" s="56"/>
      <c r="HT250" s="56"/>
      <c r="HV250" s="56"/>
      <c r="HW250" s="56"/>
      <c r="HX250" s="56"/>
      <c r="HY250" s="56"/>
      <c r="HZ250" s="56"/>
      <c r="IA250" s="56"/>
      <c r="IB250" s="56"/>
      <c r="IC250" s="56"/>
      <c r="ID250" s="56"/>
      <c r="IF250" s="56"/>
      <c r="IG250" s="56"/>
      <c r="IH250" s="56"/>
      <c r="II250" s="56"/>
      <c r="IJ250" s="56"/>
      <c r="IK250" s="56"/>
      <c r="IL250" s="56"/>
      <c r="IM250" s="56"/>
      <c r="IN250" s="56"/>
      <c r="IP250" s="56"/>
      <c r="IQ250" s="56"/>
      <c r="IR250" s="56"/>
      <c r="IS250" s="56"/>
      <c r="IT250" s="56"/>
      <c r="IU250" s="56"/>
    </row>
    <row r="251" spans="1:255" ht="12.75" customHeight="1" thickBot="1" x14ac:dyDescent="0.25">
      <c r="A251" s="227"/>
      <c r="B251" s="106">
        <v>7265.85</v>
      </c>
      <c r="C251" s="85" t="s">
        <v>74</v>
      </c>
      <c r="D251" s="86"/>
      <c r="E251" s="47"/>
      <c r="F251" s="47"/>
      <c r="G251" s="47"/>
      <c r="H251" s="48"/>
      <c r="I251" s="49"/>
      <c r="J251" s="56"/>
      <c r="K251" s="56"/>
      <c r="L251" s="56"/>
      <c r="M251" s="56"/>
      <c r="N251" s="56"/>
      <c r="O251" s="56"/>
      <c r="P251" s="56"/>
      <c r="Q251" s="56"/>
      <c r="R251" s="56"/>
      <c r="T251" s="56"/>
      <c r="U251" s="56"/>
      <c r="V251" s="56"/>
      <c r="W251" s="56"/>
      <c r="X251" s="56"/>
      <c r="Y251" s="56"/>
      <c r="Z251" s="56"/>
      <c r="AA251" s="56"/>
      <c r="AB251" s="56"/>
      <c r="AD251" s="56"/>
      <c r="AE251" s="56"/>
      <c r="AF251" s="56"/>
      <c r="AG251" s="56"/>
      <c r="AH251" s="56"/>
      <c r="AI251" s="56"/>
      <c r="AJ251" s="56"/>
      <c r="AK251" s="56"/>
      <c r="AL251" s="56"/>
      <c r="AN251" s="56"/>
      <c r="AO251" s="56"/>
      <c r="AP251" s="56"/>
      <c r="AQ251" s="56"/>
      <c r="AR251" s="56"/>
      <c r="AS251" s="56"/>
      <c r="AT251" s="56"/>
      <c r="AU251" s="56"/>
      <c r="AV251" s="56"/>
      <c r="AX251" s="56"/>
      <c r="AY251" s="56"/>
      <c r="AZ251" s="56"/>
      <c r="BA251" s="56"/>
      <c r="BB251" s="56"/>
      <c r="BC251" s="56"/>
      <c r="BD251" s="56"/>
      <c r="BE251" s="56"/>
      <c r="BF251" s="56"/>
      <c r="BH251" s="56"/>
      <c r="BI251" s="56"/>
      <c r="BJ251" s="56"/>
      <c r="BK251" s="56"/>
      <c r="BL251" s="56"/>
      <c r="BM251" s="56"/>
      <c r="BN251" s="56"/>
      <c r="BO251" s="56"/>
      <c r="BP251" s="56"/>
      <c r="BR251" s="56"/>
      <c r="BS251" s="56"/>
      <c r="BT251" s="56"/>
      <c r="BU251" s="56"/>
      <c r="BV251" s="56"/>
      <c r="BW251" s="56"/>
      <c r="BX251" s="56"/>
      <c r="BY251" s="56"/>
      <c r="BZ251" s="56"/>
      <c r="CB251" s="56"/>
      <c r="CC251" s="56"/>
      <c r="CD251" s="56"/>
      <c r="CE251" s="56"/>
      <c r="CF251" s="56"/>
      <c r="CG251" s="56"/>
      <c r="CH251" s="56"/>
      <c r="CI251" s="56"/>
      <c r="CJ251" s="56"/>
      <c r="CL251" s="56"/>
      <c r="CM251" s="56"/>
      <c r="CN251" s="56"/>
      <c r="CO251" s="56"/>
      <c r="CP251" s="56"/>
      <c r="CQ251" s="56"/>
      <c r="CR251" s="56"/>
      <c r="CS251" s="56"/>
      <c r="CT251" s="56"/>
      <c r="CV251" s="56"/>
      <c r="CW251" s="56"/>
      <c r="CX251" s="56"/>
      <c r="CY251" s="56"/>
      <c r="CZ251" s="56"/>
      <c r="DA251" s="56"/>
      <c r="DB251" s="56"/>
      <c r="DC251" s="56"/>
      <c r="DD251" s="56"/>
      <c r="DF251" s="56"/>
      <c r="DG251" s="56"/>
      <c r="DH251" s="56"/>
      <c r="DI251" s="56"/>
      <c r="DJ251" s="56"/>
      <c r="DK251" s="56"/>
      <c r="DL251" s="56"/>
      <c r="DM251" s="56"/>
      <c r="DN251" s="56"/>
      <c r="DP251" s="56"/>
      <c r="DQ251" s="56"/>
      <c r="DR251" s="56"/>
      <c r="DS251" s="56"/>
      <c r="DT251" s="56"/>
      <c r="DU251" s="56"/>
      <c r="DV251" s="56"/>
      <c r="DW251" s="56"/>
      <c r="DX251" s="56"/>
      <c r="DZ251" s="56"/>
      <c r="EA251" s="56"/>
      <c r="EB251" s="56"/>
      <c r="EC251" s="56"/>
      <c r="ED251" s="56"/>
      <c r="EE251" s="56"/>
      <c r="EF251" s="56"/>
      <c r="EG251" s="56"/>
      <c r="EH251" s="56"/>
      <c r="EJ251" s="56"/>
      <c r="EK251" s="56"/>
      <c r="EL251" s="56"/>
      <c r="EM251" s="56"/>
      <c r="EN251" s="56"/>
      <c r="EO251" s="56"/>
      <c r="EP251" s="56"/>
      <c r="EQ251" s="56"/>
      <c r="ER251" s="56"/>
      <c r="ET251" s="56"/>
      <c r="EU251" s="56"/>
      <c r="EV251" s="56"/>
      <c r="EW251" s="56"/>
      <c r="EX251" s="56"/>
      <c r="EY251" s="56"/>
      <c r="EZ251" s="56"/>
      <c r="FA251" s="56"/>
      <c r="FB251" s="56"/>
      <c r="FD251" s="56"/>
      <c r="FE251" s="56"/>
      <c r="FF251" s="56"/>
      <c r="FG251" s="56"/>
      <c r="FH251" s="56"/>
      <c r="FI251" s="56"/>
      <c r="FJ251" s="56"/>
      <c r="FK251" s="56"/>
      <c r="FL251" s="56"/>
      <c r="FN251" s="56"/>
      <c r="FO251" s="56"/>
      <c r="FP251" s="56"/>
      <c r="FQ251" s="56"/>
      <c r="FR251" s="56"/>
      <c r="FS251" s="56"/>
      <c r="FT251" s="56"/>
      <c r="FU251" s="56"/>
      <c r="FV251" s="56"/>
      <c r="FX251" s="56"/>
      <c r="FY251" s="56"/>
      <c r="FZ251" s="56"/>
      <c r="GA251" s="56"/>
      <c r="GB251" s="56"/>
      <c r="GC251" s="56"/>
      <c r="GD251" s="56"/>
      <c r="GE251" s="56"/>
      <c r="GF251" s="56"/>
      <c r="GH251" s="56"/>
      <c r="GI251" s="56"/>
      <c r="GJ251" s="56"/>
      <c r="GK251" s="56"/>
      <c r="GL251" s="56"/>
      <c r="GM251" s="56"/>
      <c r="GN251" s="56"/>
      <c r="GO251" s="56"/>
      <c r="GP251" s="56"/>
      <c r="GR251" s="56"/>
      <c r="GS251" s="56"/>
      <c r="GT251" s="56"/>
      <c r="GU251" s="56"/>
      <c r="GV251" s="56"/>
      <c r="GW251" s="56"/>
      <c r="GX251" s="56"/>
      <c r="GY251" s="56"/>
      <c r="GZ251" s="56"/>
      <c r="HB251" s="56"/>
      <c r="HC251" s="56"/>
      <c r="HD251" s="56"/>
      <c r="HE251" s="56"/>
      <c r="HF251" s="56"/>
      <c r="HG251" s="56"/>
      <c r="HH251" s="56"/>
      <c r="HI251" s="56"/>
      <c r="HJ251" s="56"/>
      <c r="HL251" s="56"/>
      <c r="HM251" s="56"/>
      <c r="HN251" s="56"/>
      <c r="HO251" s="56"/>
      <c r="HP251" s="56"/>
      <c r="HQ251" s="56"/>
      <c r="HR251" s="56"/>
      <c r="HS251" s="56"/>
      <c r="HT251" s="56"/>
      <c r="HV251" s="56"/>
      <c r="HW251" s="56"/>
      <c r="HX251" s="56"/>
      <c r="HY251" s="56"/>
      <c r="HZ251" s="56"/>
      <c r="IA251" s="56"/>
      <c r="IB251" s="56"/>
      <c r="IC251" s="56"/>
      <c r="ID251" s="56"/>
      <c r="IF251" s="56"/>
      <c r="IG251" s="56"/>
      <c r="IH251" s="56"/>
      <c r="II251" s="56"/>
      <c r="IJ251" s="56"/>
      <c r="IK251" s="56"/>
      <c r="IL251" s="56"/>
      <c r="IM251" s="56"/>
      <c r="IN251" s="56"/>
      <c r="IP251" s="56"/>
      <c r="IQ251" s="56"/>
      <c r="IR251" s="56"/>
      <c r="IS251" s="56"/>
      <c r="IT251" s="56"/>
      <c r="IU251" s="56"/>
    </row>
    <row r="252" spans="1:255" ht="12.75" customHeight="1" thickBot="1" x14ac:dyDescent="0.25">
      <c r="A252" s="227"/>
      <c r="B252" s="106">
        <v>6239.8</v>
      </c>
      <c r="C252" s="85" t="s">
        <v>75</v>
      </c>
      <c r="D252" s="86"/>
      <c r="E252" s="47"/>
      <c r="F252" s="47"/>
      <c r="G252" s="47"/>
      <c r="H252" s="48"/>
      <c r="I252" s="49"/>
      <c r="J252" s="56"/>
      <c r="K252" s="56"/>
      <c r="L252" s="56"/>
      <c r="M252" s="56"/>
      <c r="N252" s="56"/>
      <c r="O252" s="56"/>
      <c r="P252" s="56"/>
      <c r="Q252" s="56"/>
      <c r="R252" s="56"/>
      <c r="T252" s="56"/>
      <c r="U252" s="56"/>
      <c r="V252" s="56"/>
      <c r="W252" s="56"/>
      <c r="X252" s="56"/>
      <c r="Y252" s="56"/>
      <c r="Z252" s="56"/>
      <c r="AA252" s="56"/>
      <c r="AB252" s="56"/>
      <c r="AD252" s="56"/>
      <c r="AE252" s="56"/>
      <c r="AF252" s="56"/>
      <c r="AG252" s="56"/>
      <c r="AH252" s="56"/>
      <c r="AI252" s="56"/>
      <c r="AJ252" s="56"/>
      <c r="AK252" s="56"/>
      <c r="AL252" s="56"/>
      <c r="AN252" s="56"/>
      <c r="AO252" s="56"/>
      <c r="AP252" s="56"/>
      <c r="AQ252" s="56"/>
      <c r="AR252" s="56"/>
      <c r="AS252" s="56"/>
      <c r="AT252" s="56"/>
      <c r="AU252" s="56"/>
      <c r="AV252" s="56"/>
      <c r="AX252" s="56"/>
      <c r="AY252" s="56"/>
      <c r="AZ252" s="56"/>
      <c r="BA252" s="56"/>
      <c r="BB252" s="56"/>
      <c r="BC252" s="56"/>
      <c r="BD252" s="56"/>
      <c r="BE252" s="56"/>
      <c r="BF252" s="56"/>
      <c r="BH252" s="56"/>
      <c r="BI252" s="56"/>
      <c r="BJ252" s="56"/>
      <c r="BK252" s="56"/>
      <c r="BL252" s="56"/>
      <c r="BM252" s="56"/>
      <c r="BN252" s="56"/>
      <c r="BO252" s="56"/>
      <c r="BP252" s="56"/>
      <c r="BR252" s="56"/>
      <c r="BS252" s="56"/>
      <c r="BT252" s="56"/>
      <c r="BU252" s="56"/>
      <c r="BV252" s="56"/>
      <c r="BW252" s="56"/>
      <c r="BX252" s="56"/>
      <c r="BY252" s="56"/>
      <c r="BZ252" s="56"/>
      <c r="CB252" s="56"/>
      <c r="CC252" s="56"/>
      <c r="CD252" s="56"/>
      <c r="CE252" s="56"/>
      <c r="CF252" s="56"/>
      <c r="CG252" s="56"/>
      <c r="CH252" s="56"/>
      <c r="CI252" s="56"/>
      <c r="CJ252" s="56"/>
      <c r="CL252" s="56"/>
      <c r="CM252" s="56"/>
      <c r="CN252" s="56"/>
      <c r="CO252" s="56"/>
      <c r="CP252" s="56"/>
      <c r="CQ252" s="56"/>
      <c r="CR252" s="56"/>
      <c r="CS252" s="56"/>
      <c r="CT252" s="56"/>
      <c r="CV252" s="56"/>
      <c r="CW252" s="56"/>
      <c r="CX252" s="56"/>
      <c r="CY252" s="56"/>
      <c r="CZ252" s="56"/>
      <c r="DA252" s="56"/>
      <c r="DB252" s="56"/>
      <c r="DC252" s="56"/>
      <c r="DD252" s="56"/>
      <c r="DF252" s="56"/>
      <c r="DG252" s="56"/>
      <c r="DH252" s="56"/>
      <c r="DI252" s="56"/>
      <c r="DJ252" s="56"/>
      <c r="DK252" s="56"/>
      <c r="DL252" s="56"/>
      <c r="DM252" s="56"/>
      <c r="DN252" s="56"/>
      <c r="DP252" s="56"/>
      <c r="DQ252" s="56"/>
      <c r="DR252" s="56"/>
      <c r="DS252" s="56"/>
      <c r="DT252" s="56"/>
      <c r="DU252" s="56"/>
      <c r="DV252" s="56"/>
      <c r="DW252" s="56"/>
      <c r="DX252" s="56"/>
      <c r="DZ252" s="56"/>
      <c r="EA252" s="56"/>
      <c r="EB252" s="56"/>
      <c r="EC252" s="56"/>
      <c r="ED252" s="56"/>
      <c r="EE252" s="56"/>
      <c r="EF252" s="56"/>
      <c r="EG252" s="56"/>
      <c r="EH252" s="56"/>
      <c r="EJ252" s="56"/>
      <c r="EK252" s="56"/>
      <c r="EL252" s="56"/>
      <c r="EM252" s="56"/>
      <c r="EN252" s="56"/>
      <c r="EO252" s="56"/>
      <c r="EP252" s="56"/>
      <c r="EQ252" s="56"/>
      <c r="ER252" s="56"/>
      <c r="ET252" s="56"/>
      <c r="EU252" s="56"/>
      <c r="EV252" s="56"/>
      <c r="EW252" s="56"/>
      <c r="EX252" s="56"/>
      <c r="EY252" s="56"/>
      <c r="EZ252" s="56"/>
      <c r="FA252" s="56"/>
      <c r="FB252" s="56"/>
      <c r="FD252" s="56"/>
      <c r="FE252" s="56"/>
      <c r="FF252" s="56"/>
      <c r="FG252" s="56"/>
      <c r="FH252" s="56"/>
      <c r="FI252" s="56"/>
      <c r="FJ252" s="56"/>
      <c r="FK252" s="56"/>
      <c r="FL252" s="56"/>
      <c r="FN252" s="56"/>
      <c r="FO252" s="56"/>
      <c r="FP252" s="56"/>
      <c r="FQ252" s="56"/>
      <c r="FR252" s="56"/>
      <c r="FS252" s="56"/>
      <c r="FT252" s="56"/>
      <c r="FU252" s="56"/>
      <c r="FV252" s="56"/>
      <c r="FX252" s="56"/>
      <c r="FY252" s="56"/>
      <c r="FZ252" s="56"/>
      <c r="GA252" s="56"/>
      <c r="GB252" s="56"/>
      <c r="GC252" s="56"/>
      <c r="GD252" s="56"/>
      <c r="GE252" s="56"/>
      <c r="GF252" s="56"/>
      <c r="GH252" s="56"/>
      <c r="GI252" s="56"/>
      <c r="GJ252" s="56"/>
      <c r="GK252" s="56"/>
      <c r="GL252" s="56"/>
      <c r="GM252" s="56"/>
      <c r="GN252" s="56"/>
      <c r="GO252" s="56"/>
      <c r="GP252" s="56"/>
      <c r="GR252" s="56"/>
      <c r="GS252" s="56"/>
      <c r="GT252" s="56"/>
      <c r="GU252" s="56"/>
      <c r="GV252" s="56"/>
      <c r="GW252" s="56"/>
      <c r="GX252" s="56"/>
      <c r="GY252" s="56"/>
      <c r="GZ252" s="56"/>
      <c r="HB252" s="56"/>
      <c r="HC252" s="56"/>
      <c r="HD252" s="56"/>
      <c r="HE252" s="56"/>
      <c r="HF252" s="56"/>
      <c r="HG252" s="56"/>
      <c r="HH252" s="56"/>
      <c r="HI252" s="56"/>
      <c r="HJ252" s="56"/>
      <c r="HL252" s="56"/>
      <c r="HM252" s="56"/>
      <c r="HN252" s="56"/>
      <c r="HO252" s="56"/>
      <c r="HP252" s="56"/>
      <c r="HQ252" s="56"/>
      <c r="HR252" s="56"/>
      <c r="HS252" s="56"/>
      <c r="HT252" s="56"/>
      <c r="HV252" s="56"/>
      <c r="HW252" s="56"/>
      <c r="HX252" s="56"/>
      <c r="HY252" s="56"/>
      <c r="HZ252" s="56"/>
      <c r="IA252" s="56"/>
      <c r="IB252" s="56"/>
      <c r="IC252" s="56"/>
      <c r="ID252" s="56"/>
      <c r="IF252" s="56"/>
      <c r="IG252" s="56"/>
      <c r="IH252" s="56"/>
      <c r="II252" s="56"/>
      <c r="IJ252" s="56"/>
      <c r="IK252" s="56"/>
      <c r="IL252" s="56"/>
      <c r="IM252" s="56"/>
      <c r="IN252" s="56"/>
      <c r="IP252" s="56"/>
      <c r="IQ252" s="56"/>
      <c r="IR252" s="56"/>
      <c r="IS252" s="56"/>
      <c r="IT252" s="56"/>
      <c r="IU252" s="56"/>
    </row>
    <row r="253" spans="1:255" ht="12.75" customHeight="1" thickBot="1" x14ac:dyDescent="0.25">
      <c r="A253" s="221"/>
      <c r="B253" s="106">
        <v>6816.91</v>
      </c>
      <c r="C253" s="85" t="s">
        <v>76</v>
      </c>
      <c r="D253" s="86"/>
      <c r="E253" s="47"/>
      <c r="F253" s="47"/>
      <c r="G253" s="47"/>
      <c r="H253" s="48"/>
      <c r="I253" s="49"/>
      <c r="J253" s="56"/>
      <c r="K253" s="56"/>
      <c r="L253" s="56"/>
      <c r="M253" s="56"/>
      <c r="N253" s="56"/>
      <c r="O253" s="56"/>
      <c r="P253" s="56"/>
      <c r="Q253" s="56"/>
      <c r="R253" s="56"/>
      <c r="T253" s="56"/>
      <c r="U253" s="56"/>
      <c r="V253" s="56"/>
      <c r="W253" s="56"/>
      <c r="X253" s="56"/>
      <c r="Y253" s="56"/>
      <c r="Z253" s="56"/>
      <c r="AA253" s="56"/>
      <c r="AB253" s="56"/>
      <c r="AD253" s="56"/>
      <c r="AE253" s="56"/>
      <c r="AF253" s="56"/>
      <c r="AG253" s="56"/>
      <c r="AH253" s="56"/>
      <c r="AI253" s="56"/>
      <c r="AJ253" s="56"/>
      <c r="AK253" s="56"/>
      <c r="AL253" s="56"/>
      <c r="AN253" s="56"/>
      <c r="AO253" s="56"/>
      <c r="AP253" s="56"/>
      <c r="AQ253" s="56"/>
      <c r="AR253" s="56"/>
      <c r="AS253" s="56"/>
      <c r="AT253" s="56"/>
      <c r="AU253" s="56"/>
      <c r="AV253" s="56"/>
      <c r="AX253" s="56"/>
      <c r="AY253" s="56"/>
      <c r="AZ253" s="56"/>
      <c r="BA253" s="56"/>
      <c r="BB253" s="56"/>
      <c r="BC253" s="56"/>
      <c r="BD253" s="56"/>
      <c r="BE253" s="56"/>
      <c r="BF253" s="56"/>
      <c r="BH253" s="56"/>
      <c r="BI253" s="56"/>
      <c r="BJ253" s="56"/>
      <c r="BK253" s="56"/>
      <c r="BL253" s="56"/>
      <c r="BM253" s="56"/>
      <c r="BN253" s="56"/>
      <c r="BO253" s="56"/>
      <c r="BP253" s="56"/>
      <c r="BR253" s="56"/>
      <c r="BS253" s="56"/>
      <c r="BT253" s="56"/>
      <c r="BU253" s="56"/>
      <c r="BV253" s="56"/>
      <c r="BW253" s="56"/>
      <c r="BX253" s="56"/>
      <c r="BY253" s="56"/>
      <c r="BZ253" s="56"/>
      <c r="CB253" s="56"/>
      <c r="CC253" s="56"/>
      <c r="CD253" s="56"/>
      <c r="CE253" s="56"/>
      <c r="CF253" s="56"/>
      <c r="CG253" s="56"/>
      <c r="CH253" s="56"/>
      <c r="CI253" s="56"/>
      <c r="CJ253" s="56"/>
      <c r="CL253" s="56"/>
      <c r="CM253" s="56"/>
      <c r="CN253" s="56"/>
      <c r="CO253" s="56"/>
      <c r="CP253" s="56"/>
      <c r="CQ253" s="56"/>
      <c r="CR253" s="56"/>
      <c r="CS253" s="56"/>
      <c r="CT253" s="56"/>
      <c r="CV253" s="56"/>
      <c r="CW253" s="56"/>
      <c r="CX253" s="56"/>
      <c r="CY253" s="56"/>
      <c r="CZ253" s="56"/>
      <c r="DA253" s="56"/>
      <c r="DB253" s="56"/>
      <c r="DC253" s="56"/>
      <c r="DD253" s="56"/>
      <c r="DF253" s="56"/>
      <c r="DG253" s="56"/>
      <c r="DH253" s="56"/>
      <c r="DI253" s="56"/>
      <c r="DJ253" s="56"/>
      <c r="DK253" s="56"/>
      <c r="DL253" s="56"/>
      <c r="DM253" s="56"/>
      <c r="DN253" s="56"/>
      <c r="DP253" s="56"/>
      <c r="DQ253" s="56"/>
      <c r="DR253" s="56"/>
      <c r="DS253" s="56"/>
      <c r="DT253" s="56"/>
      <c r="DU253" s="56"/>
      <c r="DV253" s="56"/>
      <c r="DW253" s="56"/>
      <c r="DX253" s="56"/>
      <c r="DZ253" s="56"/>
      <c r="EA253" s="56"/>
      <c r="EB253" s="56"/>
      <c r="EC253" s="56"/>
      <c r="ED253" s="56"/>
      <c r="EE253" s="56"/>
      <c r="EF253" s="56"/>
      <c r="EG253" s="56"/>
      <c r="EH253" s="56"/>
      <c r="EJ253" s="56"/>
      <c r="EK253" s="56"/>
      <c r="EL253" s="56"/>
      <c r="EM253" s="56"/>
      <c r="EN253" s="56"/>
      <c r="EO253" s="56"/>
      <c r="EP253" s="56"/>
      <c r="EQ253" s="56"/>
      <c r="ER253" s="56"/>
      <c r="ET253" s="56"/>
      <c r="EU253" s="56"/>
      <c r="EV253" s="56"/>
      <c r="EW253" s="56"/>
      <c r="EX253" s="56"/>
      <c r="EY253" s="56"/>
      <c r="EZ253" s="56"/>
      <c r="FA253" s="56"/>
      <c r="FB253" s="56"/>
      <c r="FD253" s="56"/>
      <c r="FE253" s="56"/>
      <c r="FF253" s="56"/>
      <c r="FG253" s="56"/>
      <c r="FH253" s="56"/>
      <c r="FI253" s="56"/>
      <c r="FJ253" s="56"/>
      <c r="FK253" s="56"/>
      <c r="FL253" s="56"/>
      <c r="FN253" s="56"/>
      <c r="FO253" s="56"/>
      <c r="FP253" s="56"/>
      <c r="FQ253" s="56"/>
      <c r="FR253" s="56"/>
      <c r="FS253" s="56"/>
      <c r="FT253" s="56"/>
      <c r="FU253" s="56"/>
      <c r="FV253" s="56"/>
      <c r="FX253" s="56"/>
      <c r="FY253" s="56"/>
      <c r="FZ253" s="56"/>
      <c r="GA253" s="56"/>
      <c r="GB253" s="56"/>
      <c r="GC253" s="56"/>
      <c r="GD253" s="56"/>
      <c r="GE253" s="56"/>
      <c r="GF253" s="56"/>
      <c r="GH253" s="56"/>
      <c r="GI253" s="56"/>
      <c r="GJ253" s="56"/>
      <c r="GK253" s="56"/>
      <c r="GL253" s="56"/>
      <c r="GM253" s="56"/>
      <c r="GN253" s="56"/>
      <c r="GO253" s="56"/>
      <c r="GP253" s="56"/>
      <c r="GR253" s="56"/>
      <c r="GS253" s="56"/>
      <c r="GT253" s="56"/>
      <c r="GU253" s="56"/>
      <c r="GV253" s="56"/>
      <c r="GW253" s="56"/>
      <c r="GX253" s="56"/>
      <c r="GY253" s="56"/>
      <c r="GZ253" s="56"/>
      <c r="HB253" s="56"/>
      <c r="HC253" s="56"/>
      <c r="HD253" s="56"/>
      <c r="HE253" s="56"/>
      <c r="HF253" s="56"/>
      <c r="HG253" s="56"/>
      <c r="HH253" s="56"/>
      <c r="HI253" s="56"/>
      <c r="HJ253" s="56"/>
      <c r="HL253" s="56"/>
      <c r="HM253" s="56"/>
      <c r="HN253" s="56"/>
      <c r="HO253" s="56"/>
      <c r="HP253" s="56"/>
      <c r="HQ253" s="56"/>
      <c r="HR253" s="56"/>
      <c r="HS253" s="56"/>
      <c r="HT253" s="56"/>
      <c r="HV253" s="56"/>
      <c r="HW253" s="56"/>
      <c r="HX253" s="56"/>
      <c r="HY253" s="56"/>
      <c r="HZ253" s="56"/>
      <c r="IA253" s="56"/>
      <c r="IB253" s="56"/>
      <c r="IC253" s="56"/>
      <c r="ID253" s="56"/>
      <c r="IF253" s="56"/>
      <c r="IG253" s="56"/>
      <c r="IH253" s="56"/>
      <c r="II253" s="56"/>
      <c r="IJ253" s="56"/>
      <c r="IK253" s="56"/>
      <c r="IL253" s="56"/>
      <c r="IM253" s="56"/>
      <c r="IN253" s="56"/>
      <c r="IP253" s="56"/>
      <c r="IQ253" s="56"/>
      <c r="IR253" s="56"/>
      <c r="IS253" s="56"/>
      <c r="IT253" s="56"/>
      <c r="IU253" s="56"/>
    </row>
    <row r="254" spans="1:255" ht="12.75" customHeight="1" thickBot="1" x14ac:dyDescent="0.25">
      <c r="A254" s="221"/>
      <c r="B254" s="106">
        <v>9506.23</v>
      </c>
      <c r="C254" s="85" t="s">
        <v>77</v>
      </c>
      <c r="D254" s="86"/>
      <c r="E254" s="47"/>
      <c r="F254" s="47"/>
      <c r="G254" s="47"/>
      <c r="H254" s="48"/>
      <c r="I254" s="49"/>
      <c r="J254" s="56"/>
      <c r="K254" s="56"/>
      <c r="L254" s="56"/>
      <c r="M254" s="56"/>
      <c r="N254" s="56"/>
      <c r="O254" s="56"/>
      <c r="P254" s="56"/>
      <c r="Q254" s="56"/>
      <c r="R254" s="56"/>
      <c r="T254" s="56"/>
      <c r="U254" s="56"/>
      <c r="V254" s="56"/>
      <c r="W254" s="56"/>
      <c r="X254" s="56"/>
      <c r="Y254" s="56"/>
      <c r="Z254" s="56"/>
      <c r="AA254" s="56"/>
      <c r="AB254" s="56"/>
      <c r="AD254" s="56"/>
      <c r="AE254" s="56"/>
      <c r="AF254" s="56"/>
      <c r="AG254" s="56"/>
      <c r="AH254" s="56"/>
      <c r="AI254" s="56"/>
      <c r="AJ254" s="56"/>
      <c r="AK254" s="56"/>
      <c r="AL254" s="56"/>
      <c r="AN254" s="56"/>
      <c r="AO254" s="56"/>
      <c r="AP254" s="56"/>
      <c r="AQ254" s="56"/>
      <c r="AR254" s="56"/>
      <c r="AS254" s="56"/>
      <c r="AT254" s="56"/>
      <c r="AU254" s="56"/>
      <c r="AV254" s="56"/>
      <c r="AX254" s="56"/>
      <c r="AY254" s="56"/>
      <c r="AZ254" s="56"/>
      <c r="BA254" s="56"/>
      <c r="BB254" s="56"/>
      <c r="BC254" s="56"/>
      <c r="BD254" s="56"/>
      <c r="BE254" s="56"/>
      <c r="BF254" s="56"/>
      <c r="BH254" s="56"/>
      <c r="BI254" s="56"/>
      <c r="BJ254" s="56"/>
      <c r="BK254" s="56"/>
      <c r="BL254" s="56"/>
      <c r="BM254" s="56"/>
      <c r="BN254" s="56"/>
      <c r="BO254" s="56"/>
      <c r="BP254" s="56"/>
      <c r="BR254" s="56"/>
      <c r="BS254" s="56"/>
      <c r="BT254" s="56"/>
      <c r="BU254" s="56"/>
      <c r="BV254" s="56"/>
      <c r="BW254" s="56"/>
      <c r="BX254" s="56"/>
      <c r="BY254" s="56"/>
      <c r="BZ254" s="56"/>
      <c r="CB254" s="56"/>
      <c r="CC254" s="56"/>
      <c r="CD254" s="56"/>
      <c r="CE254" s="56"/>
      <c r="CF254" s="56"/>
      <c r="CG254" s="56"/>
      <c r="CH254" s="56"/>
      <c r="CI254" s="56"/>
      <c r="CJ254" s="56"/>
      <c r="CL254" s="56"/>
      <c r="CM254" s="56"/>
      <c r="CN254" s="56"/>
      <c r="CO254" s="56"/>
      <c r="CP254" s="56"/>
      <c r="CQ254" s="56"/>
      <c r="CR254" s="56"/>
      <c r="CS254" s="56"/>
      <c r="CT254" s="56"/>
      <c r="CV254" s="56"/>
      <c r="CW254" s="56"/>
      <c r="CX254" s="56"/>
      <c r="CY254" s="56"/>
      <c r="CZ254" s="56"/>
      <c r="DA254" s="56"/>
      <c r="DB254" s="56"/>
      <c r="DC254" s="56"/>
      <c r="DD254" s="56"/>
      <c r="DF254" s="56"/>
      <c r="DG254" s="56"/>
      <c r="DH254" s="56"/>
      <c r="DI254" s="56"/>
      <c r="DJ254" s="56"/>
      <c r="DK254" s="56"/>
      <c r="DL254" s="56"/>
      <c r="DM254" s="56"/>
      <c r="DN254" s="56"/>
      <c r="DP254" s="56"/>
      <c r="DQ254" s="56"/>
      <c r="DR254" s="56"/>
      <c r="DS254" s="56"/>
      <c r="DT254" s="56"/>
      <c r="DU254" s="56"/>
      <c r="DV254" s="56"/>
      <c r="DW254" s="56"/>
      <c r="DX254" s="56"/>
      <c r="DZ254" s="56"/>
      <c r="EA254" s="56"/>
      <c r="EB254" s="56"/>
      <c r="EC254" s="56"/>
      <c r="ED254" s="56"/>
      <c r="EE254" s="56"/>
      <c r="EF254" s="56"/>
      <c r="EG254" s="56"/>
      <c r="EH254" s="56"/>
      <c r="EJ254" s="56"/>
      <c r="EK254" s="56"/>
      <c r="EL254" s="56"/>
      <c r="EM254" s="56"/>
      <c r="EN254" s="56"/>
      <c r="EO254" s="56"/>
      <c r="EP254" s="56"/>
      <c r="EQ254" s="56"/>
      <c r="ER254" s="56"/>
      <c r="ET254" s="56"/>
      <c r="EU254" s="56"/>
      <c r="EV254" s="56"/>
      <c r="EW254" s="56"/>
      <c r="EX254" s="56"/>
      <c r="EY254" s="56"/>
      <c r="EZ254" s="56"/>
      <c r="FA254" s="56"/>
      <c r="FB254" s="56"/>
      <c r="FD254" s="56"/>
      <c r="FE254" s="56"/>
      <c r="FF254" s="56"/>
      <c r="FG254" s="56"/>
      <c r="FH254" s="56"/>
      <c r="FI254" s="56"/>
      <c r="FJ254" s="56"/>
      <c r="FK254" s="56"/>
      <c r="FL254" s="56"/>
      <c r="FN254" s="56"/>
      <c r="FO254" s="56"/>
      <c r="FP254" s="56"/>
      <c r="FQ254" s="56"/>
      <c r="FR254" s="56"/>
      <c r="FS254" s="56"/>
      <c r="FT254" s="56"/>
      <c r="FU254" s="56"/>
      <c r="FV254" s="56"/>
      <c r="FX254" s="56"/>
      <c r="FY254" s="56"/>
      <c r="FZ254" s="56"/>
      <c r="GA254" s="56"/>
      <c r="GB254" s="56"/>
      <c r="GC254" s="56"/>
      <c r="GD254" s="56"/>
      <c r="GE254" s="56"/>
      <c r="GF254" s="56"/>
      <c r="GH254" s="56"/>
      <c r="GI254" s="56"/>
      <c r="GJ254" s="56"/>
      <c r="GK254" s="56"/>
      <c r="GL254" s="56"/>
      <c r="GM254" s="56"/>
      <c r="GN254" s="56"/>
      <c r="GO254" s="56"/>
      <c r="GP254" s="56"/>
      <c r="GR254" s="56"/>
      <c r="GS254" s="56"/>
      <c r="GT254" s="56"/>
      <c r="GU254" s="56"/>
      <c r="GV254" s="56"/>
      <c r="GW254" s="56"/>
      <c r="GX254" s="56"/>
      <c r="GY254" s="56"/>
      <c r="GZ254" s="56"/>
      <c r="HB254" s="56"/>
      <c r="HC254" s="56"/>
      <c r="HD254" s="56"/>
      <c r="HE254" s="56"/>
      <c r="HF254" s="56"/>
      <c r="HG254" s="56"/>
      <c r="HH254" s="56"/>
      <c r="HI254" s="56"/>
      <c r="HJ254" s="56"/>
      <c r="HL254" s="56"/>
      <c r="HM254" s="56"/>
      <c r="HN254" s="56"/>
      <c r="HO254" s="56"/>
      <c r="HP254" s="56"/>
      <c r="HQ254" s="56"/>
      <c r="HR254" s="56"/>
      <c r="HS254" s="56"/>
      <c r="HT254" s="56"/>
      <c r="HV254" s="56"/>
      <c r="HW254" s="56"/>
      <c r="HX254" s="56"/>
      <c r="HY254" s="56"/>
      <c r="HZ254" s="56"/>
      <c r="IA254" s="56"/>
      <c r="IB254" s="56"/>
      <c r="IC254" s="56"/>
      <c r="ID254" s="56"/>
      <c r="IF254" s="56"/>
      <c r="IG254" s="56"/>
      <c r="IH254" s="56"/>
      <c r="II254" s="56"/>
      <c r="IJ254" s="56"/>
      <c r="IK254" s="56"/>
      <c r="IL254" s="56"/>
      <c r="IM254" s="56"/>
      <c r="IN254" s="56"/>
      <c r="IP254" s="56"/>
      <c r="IQ254" s="56"/>
      <c r="IR254" s="56"/>
      <c r="IS254" s="56"/>
      <c r="IT254" s="56"/>
      <c r="IU254" s="56"/>
    </row>
    <row r="255" spans="1:255" ht="12.75" customHeight="1" thickBot="1" x14ac:dyDescent="0.25">
      <c r="A255" s="221"/>
      <c r="B255" s="106">
        <v>7330.25</v>
      </c>
      <c r="C255" s="85" t="s">
        <v>78</v>
      </c>
      <c r="D255" s="86"/>
      <c r="E255" s="47"/>
      <c r="F255" s="47"/>
      <c r="G255" s="47"/>
      <c r="H255" s="48"/>
      <c r="I255" s="49"/>
      <c r="J255" s="56"/>
      <c r="K255" s="56"/>
      <c r="L255" s="56"/>
      <c r="M255" s="56"/>
      <c r="N255" s="56"/>
      <c r="O255" s="56"/>
      <c r="P255" s="56"/>
      <c r="Q255" s="56"/>
      <c r="R255" s="56"/>
      <c r="T255" s="56"/>
      <c r="U255" s="56"/>
      <c r="V255" s="56"/>
      <c r="W255" s="56"/>
      <c r="X255" s="56"/>
      <c r="Y255" s="56"/>
      <c r="Z255" s="56"/>
      <c r="AA255" s="56"/>
      <c r="AB255" s="56"/>
      <c r="AD255" s="56"/>
      <c r="AE255" s="56"/>
      <c r="AF255" s="56"/>
      <c r="AG255" s="56"/>
      <c r="AH255" s="56"/>
      <c r="AI255" s="56"/>
      <c r="AJ255" s="56"/>
      <c r="AK255" s="56"/>
      <c r="AL255" s="56"/>
      <c r="AN255" s="56"/>
      <c r="AO255" s="56"/>
      <c r="AP255" s="56"/>
      <c r="AQ255" s="56"/>
      <c r="AR255" s="56"/>
      <c r="AS255" s="56"/>
      <c r="AT255" s="56"/>
      <c r="AU255" s="56"/>
      <c r="AV255" s="56"/>
      <c r="AX255" s="56"/>
      <c r="AY255" s="56"/>
      <c r="AZ255" s="56"/>
      <c r="BA255" s="56"/>
      <c r="BB255" s="56"/>
      <c r="BC255" s="56"/>
      <c r="BD255" s="56"/>
      <c r="BE255" s="56"/>
      <c r="BF255" s="56"/>
      <c r="BH255" s="56"/>
      <c r="BI255" s="56"/>
      <c r="BJ255" s="56"/>
      <c r="BK255" s="56"/>
      <c r="BL255" s="56"/>
      <c r="BM255" s="56"/>
      <c r="BN255" s="56"/>
      <c r="BO255" s="56"/>
      <c r="BP255" s="56"/>
      <c r="BR255" s="56"/>
      <c r="BS255" s="56"/>
      <c r="BT255" s="56"/>
      <c r="BU255" s="56"/>
      <c r="BV255" s="56"/>
      <c r="BW255" s="56"/>
      <c r="BX255" s="56"/>
      <c r="BY255" s="56"/>
      <c r="BZ255" s="56"/>
      <c r="CB255" s="56"/>
      <c r="CC255" s="56"/>
      <c r="CD255" s="56"/>
      <c r="CE255" s="56"/>
      <c r="CF255" s="56"/>
      <c r="CG255" s="56"/>
      <c r="CH255" s="56"/>
      <c r="CI255" s="56"/>
      <c r="CJ255" s="56"/>
      <c r="CL255" s="56"/>
      <c r="CM255" s="56"/>
      <c r="CN255" s="56"/>
      <c r="CO255" s="56"/>
      <c r="CP255" s="56"/>
      <c r="CQ255" s="56"/>
      <c r="CR255" s="56"/>
      <c r="CS255" s="56"/>
      <c r="CT255" s="56"/>
      <c r="CV255" s="56"/>
      <c r="CW255" s="56"/>
      <c r="CX255" s="56"/>
      <c r="CY255" s="56"/>
      <c r="CZ255" s="56"/>
      <c r="DA255" s="56"/>
      <c r="DB255" s="56"/>
      <c r="DC255" s="56"/>
      <c r="DD255" s="56"/>
      <c r="DF255" s="56"/>
      <c r="DG255" s="56"/>
      <c r="DH255" s="56"/>
      <c r="DI255" s="56"/>
      <c r="DJ255" s="56"/>
      <c r="DK255" s="56"/>
      <c r="DL255" s="56"/>
      <c r="DM255" s="56"/>
      <c r="DN255" s="56"/>
      <c r="DP255" s="56"/>
      <c r="DQ255" s="56"/>
      <c r="DR255" s="56"/>
      <c r="DS255" s="56"/>
      <c r="DT255" s="56"/>
      <c r="DU255" s="56"/>
      <c r="DV255" s="56"/>
      <c r="DW255" s="56"/>
      <c r="DX255" s="56"/>
      <c r="DZ255" s="56"/>
      <c r="EA255" s="56"/>
      <c r="EB255" s="56"/>
      <c r="EC255" s="56"/>
      <c r="ED255" s="56"/>
      <c r="EE255" s="56"/>
      <c r="EF255" s="56"/>
      <c r="EG255" s="56"/>
      <c r="EH255" s="56"/>
      <c r="EJ255" s="56"/>
      <c r="EK255" s="56"/>
      <c r="EL255" s="56"/>
      <c r="EM255" s="56"/>
      <c r="EN255" s="56"/>
      <c r="EO255" s="56"/>
      <c r="EP255" s="56"/>
      <c r="EQ255" s="56"/>
      <c r="ER255" s="56"/>
      <c r="ET255" s="56"/>
      <c r="EU255" s="56"/>
      <c r="EV255" s="56"/>
      <c r="EW255" s="56"/>
      <c r="EX255" s="56"/>
      <c r="EY255" s="56"/>
      <c r="EZ255" s="56"/>
      <c r="FA255" s="56"/>
      <c r="FB255" s="56"/>
      <c r="FD255" s="56"/>
      <c r="FE255" s="56"/>
      <c r="FF255" s="56"/>
      <c r="FG255" s="56"/>
      <c r="FH255" s="56"/>
      <c r="FI255" s="56"/>
      <c r="FJ255" s="56"/>
      <c r="FK255" s="56"/>
      <c r="FL255" s="56"/>
      <c r="FN255" s="56"/>
      <c r="FO255" s="56"/>
      <c r="FP255" s="56"/>
      <c r="FQ255" s="56"/>
      <c r="FR255" s="56"/>
      <c r="FS255" s="56"/>
      <c r="FT255" s="56"/>
      <c r="FU255" s="56"/>
      <c r="FV255" s="56"/>
      <c r="FX255" s="56"/>
      <c r="FY255" s="56"/>
      <c r="FZ255" s="56"/>
      <c r="GA255" s="56"/>
      <c r="GB255" s="56"/>
      <c r="GC255" s="56"/>
      <c r="GD255" s="56"/>
      <c r="GE255" s="56"/>
      <c r="GF255" s="56"/>
      <c r="GH255" s="56"/>
      <c r="GI255" s="56"/>
      <c r="GJ255" s="56"/>
      <c r="GK255" s="56"/>
      <c r="GL255" s="56"/>
      <c r="GM255" s="56"/>
      <c r="GN255" s="56"/>
      <c r="GO255" s="56"/>
      <c r="GP255" s="56"/>
      <c r="GR255" s="56"/>
      <c r="GS255" s="56"/>
      <c r="GT255" s="56"/>
      <c r="GU255" s="56"/>
      <c r="GV255" s="56"/>
      <c r="GW255" s="56"/>
      <c r="GX255" s="56"/>
      <c r="GY255" s="56"/>
      <c r="GZ255" s="56"/>
      <c r="HB255" s="56"/>
      <c r="HC255" s="56"/>
      <c r="HD255" s="56"/>
      <c r="HE255" s="56"/>
      <c r="HF255" s="56"/>
      <c r="HG255" s="56"/>
      <c r="HH255" s="56"/>
      <c r="HI255" s="56"/>
      <c r="HJ255" s="56"/>
      <c r="HL255" s="56"/>
      <c r="HM255" s="56"/>
      <c r="HN255" s="56"/>
      <c r="HO255" s="56"/>
      <c r="HP255" s="56"/>
      <c r="HQ255" s="56"/>
      <c r="HR255" s="56"/>
      <c r="HS255" s="56"/>
      <c r="HT255" s="56"/>
      <c r="HV255" s="56"/>
      <c r="HW255" s="56"/>
      <c r="HX255" s="56"/>
      <c r="HY255" s="56"/>
      <c r="HZ255" s="56"/>
      <c r="IA255" s="56"/>
      <c r="IB255" s="56"/>
      <c r="IC255" s="56"/>
      <c r="ID255" s="56"/>
      <c r="IF255" s="56"/>
      <c r="IG255" s="56"/>
      <c r="IH255" s="56"/>
      <c r="II255" s="56"/>
      <c r="IJ255" s="56"/>
      <c r="IK255" s="56"/>
      <c r="IL255" s="56"/>
      <c r="IM255" s="56"/>
      <c r="IN255" s="56"/>
      <c r="IP255" s="56"/>
      <c r="IQ255" s="56"/>
      <c r="IR255" s="56"/>
      <c r="IS255" s="56"/>
      <c r="IT255" s="56"/>
      <c r="IU255" s="56"/>
    </row>
    <row r="256" spans="1:255" ht="12.75" customHeight="1" thickBot="1" x14ac:dyDescent="0.25">
      <c r="A256" s="221"/>
      <c r="B256" s="106">
        <v>9294.6299999999992</v>
      </c>
      <c r="C256" s="85" t="s">
        <v>79</v>
      </c>
      <c r="D256" s="86"/>
      <c r="E256" s="47"/>
      <c r="F256" s="47"/>
      <c r="G256" s="47"/>
      <c r="H256" s="48"/>
      <c r="I256" s="49"/>
      <c r="J256" s="56"/>
      <c r="K256" s="56"/>
      <c r="L256" s="56"/>
      <c r="M256" s="56"/>
      <c r="N256" s="56"/>
      <c r="O256" s="56"/>
      <c r="P256" s="56"/>
      <c r="Q256" s="56"/>
      <c r="R256" s="56"/>
      <c r="T256" s="56"/>
      <c r="U256" s="56"/>
      <c r="V256" s="56"/>
      <c r="W256" s="56"/>
      <c r="X256" s="56"/>
      <c r="Y256" s="56"/>
      <c r="Z256" s="56"/>
      <c r="AA256" s="56"/>
      <c r="AB256" s="56"/>
      <c r="AD256" s="56"/>
      <c r="AE256" s="56"/>
      <c r="AF256" s="56"/>
      <c r="AG256" s="56"/>
      <c r="AH256" s="56"/>
      <c r="AI256" s="56"/>
      <c r="AJ256" s="56"/>
      <c r="AK256" s="56"/>
      <c r="AL256" s="56"/>
      <c r="AN256" s="56"/>
      <c r="AO256" s="56"/>
      <c r="AP256" s="56"/>
      <c r="AQ256" s="56"/>
      <c r="AR256" s="56"/>
      <c r="AS256" s="56"/>
      <c r="AT256" s="56"/>
      <c r="AU256" s="56"/>
      <c r="AV256" s="56"/>
      <c r="AX256" s="56"/>
      <c r="AY256" s="56"/>
      <c r="AZ256" s="56"/>
      <c r="BA256" s="56"/>
      <c r="BB256" s="56"/>
      <c r="BC256" s="56"/>
      <c r="BD256" s="56"/>
      <c r="BE256" s="56"/>
      <c r="BF256" s="56"/>
      <c r="BH256" s="56"/>
      <c r="BI256" s="56"/>
      <c r="BJ256" s="56"/>
      <c r="BK256" s="56"/>
      <c r="BL256" s="56"/>
      <c r="BM256" s="56"/>
      <c r="BN256" s="56"/>
      <c r="BO256" s="56"/>
      <c r="BP256" s="56"/>
      <c r="BR256" s="56"/>
      <c r="BS256" s="56"/>
      <c r="BT256" s="56"/>
      <c r="BU256" s="56"/>
      <c r="BV256" s="56"/>
      <c r="BW256" s="56"/>
      <c r="BX256" s="56"/>
      <c r="BY256" s="56"/>
      <c r="BZ256" s="56"/>
      <c r="CB256" s="56"/>
      <c r="CC256" s="56"/>
      <c r="CD256" s="56"/>
      <c r="CE256" s="56"/>
      <c r="CF256" s="56"/>
      <c r="CG256" s="56"/>
      <c r="CH256" s="56"/>
      <c r="CI256" s="56"/>
      <c r="CJ256" s="56"/>
      <c r="CL256" s="56"/>
      <c r="CM256" s="56"/>
      <c r="CN256" s="56"/>
      <c r="CO256" s="56"/>
      <c r="CP256" s="56"/>
      <c r="CQ256" s="56"/>
      <c r="CR256" s="56"/>
      <c r="CS256" s="56"/>
      <c r="CT256" s="56"/>
      <c r="CV256" s="56"/>
      <c r="CW256" s="56"/>
      <c r="CX256" s="56"/>
      <c r="CY256" s="56"/>
      <c r="CZ256" s="56"/>
      <c r="DA256" s="56"/>
      <c r="DB256" s="56"/>
      <c r="DC256" s="56"/>
      <c r="DD256" s="56"/>
      <c r="DF256" s="56"/>
      <c r="DG256" s="56"/>
      <c r="DH256" s="56"/>
      <c r="DI256" s="56"/>
      <c r="DJ256" s="56"/>
      <c r="DK256" s="56"/>
      <c r="DL256" s="56"/>
      <c r="DM256" s="56"/>
      <c r="DN256" s="56"/>
      <c r="DP256" s="56"/>
      <c r="DQ256" s="56"/>
      <c r="DR256" s="56"/>
      <c r="DS256" s="56"/>
      <c r="DT256" s="56"/>
      <c r="DU256" s="56"/>
      <c r="DV256" s="56"/>
      <c r="DW256" s="56"/>
      <c r="DX256" s="56"/>
      <c r="DZ256" s="56"/>
      <c r="EA256" s="56"/>
      <c r="EB256" s="56"/>
      <c r="EC256" s="56"/>
      <c r="ED256" s="56"/>
      <c r="EE256" s="56"/>
      <c r="EF256" s="56"/>
      <c r="EG256" s="56"/>
      <c r="EH256" s="56"/>
      <c r="EJ256" s="56"/>
      <c r="EK256" s="56"/>
      <c r="EL256" s="56"/>
      <c r="EM256" s="56"/>
      <c r="EN256" s="56"/>
      <c r="EO256" s="56"/>
      <c r="EP256" s="56"/>
      <c r="EQ256" s="56"/>
      <c r="ER256" s="56"/>
      <c r="ET256" s="56"/>
      <c r="EU256" s="56"/>
      <c r="EV256" s="56"/>
      <c r="EW256" s="56"/>
      <c r="EX256" s="56"/>
      <c r="EY256" s="56"/>
      <c r="EZ256" s="56"/>
      <c r="FA256" s="56"/>
      <c r="FB256" s="56"/>
      <c r="FD256" s="56"/>
      <c r="FE256" s="56"/>
      <c r="FF256" s="56"/>
      <c r="FG256" s="56"/>
      <c r="FH256" s="56"/>
      <c r="FI256" s="56"/>
      <c r="FJ256" s="56"/>
      <c r="FK256" s="56"/>
      <c r="FL256" s="56"/>
      <c r="FN256" s="56"/>
      <c r="FO256" s="56"/>
      <c r="FP256" s="56"/>
      <c r="FQ256" s="56"/>
      <c r="FR256" s="56"/>
      <c r="FS256" s="56"/>
      <c r="FT256" s="56"/>
      <c r="FU256" s="56"/>
      <c r="FV256" s="56"/>
      <c r="FX256" s="56"/>
      <c r="FY256" s="56"/>
      <c r="FZ256" s="56"/>
      <c r="GA256" s="56"/>
      <c r="GB256" s="56"/>
      <c r="GC256" s="56"/>
      <c r="GD256" s="56"/>
      <c r="GE256" s="56"/>
      <c r="GF256" s="56"/>
      <c r="GH256" s="56"/>
      <c r="GI256" s="56"/>
      <c r="GJ256" s="56"/>
      <c r="GK256" s="56"/>
      <c r="GL256" s="56"/>
      <c r="GM256" s="56"/>
      <c r="GN256" s="56"/>
      <c r="GO256" s="56"/>
      <c r="GP256" s="56"/>
      <c r="GR256" s="56"/>
      <c r="GS256" s="56"/>
      <c r="GT256" s="56"/>
      <c r="GU256" s="56"/>
      <c r="GV256" s="56"/>
      <c r="GW256" s="56"/>
      <c r="GX256" s="56"/>
      <c r="GY256" s="56"/>
      <c r="GZ256" s="56"/>
      <c r="HB256" s="56"/>
      <c r="HC256" s="56"/>
      <c r="HD256" s="56"/>
      <c r="HE256" s="56"/>
      <c r="HF256" s="56"/>
      <c r="HG256" s="56"/>
      <c r="HH256" s="56"/>
      <c r="HI256" s="56"/>
      <c r="HJ256" s="56"/>
      <c r="HL256" s="56"/>
      <c r="HM256" s="56"/>
      <c r="HN256" s="56"/>
      <c r="HO256" s="56"/>
      <c r="HP256" s="56"/>
      <c r="HQ256" s="56"/>
      <c r="HR256" s="56"/>
      <c r="HS256" s="56"/>
      <c r="HT256" s="56"/>
      <c r="HV256" s="56"/>
      <c r="HW256" s="56"/>
      <c r="HX256" s="56"/>
      <c r="HY256" s="56"/>
      <c r="HZ256" s="56"/>
      <c r="IA256" s="56"/>
      <c r="IB256" s="56"/>
      <c r="IC256" s="56"/>
      <c r="ID256" s="56"/>
      <c r="IF256" s="56"/>
      <c r="IG256" s="56"/>
      <c r="IH256" s="56"/>
      <c r="II256" s="56"/>
      <c r="IJ256" s="56"/>
      <c r="IK256" s="56"/>
      <c r="IL256" s="56"/>
      <c r="IM256" s="56"/>
      <c r="IN256" s="56"/>
      <c r="IP256" s="56"/>
      <c r="IQ256" s="56"/>
      <c r="IR256" s="56"/>
      <c r="IS256" s="56"/>
      <c r="IT256" s="56"/>
      <c r="IU256" s="56"/>
    </row>
    <row r="257" spans="1:255" ht="12.75" customHeight="1" thickBot="1" x14ac:dyDescent="0.25">
      <c r="A257" s="221"/>
      <c r="B257" s="106">
        <v>6881.9</v>
      </c>
      <c r="C257" s="85" t="s">
        <v>80</v>
      </c>
      <c r="D257" s="86"/>
      <c r="E257" s="47"/>
      <c r="F257" s="47"/>
      <c r="G257" s="47"/>
      <c r="H257" s="48"/>
      <c r="I257" s="49"/>
      <c r="J257" s="56"/>
      <c r="K257" s="56"/>
      <c r="L257" s="56"/>
      <c r="M257" s="56"/>
      <c r="N257" s="56"/>
      <c r="O257" s="56"/>
      <c r="P257" s="56"/>
      <c r="Q257" s="56"/>
      <c r="R257" s="56"/>
      <c r="T257" s="56"/>
      <c r="U257" s="56"/>
      <c r="V257" s="56"/>
      <c r="W257" s="56"/>
      <c r="X257" s="56"/>
      <c r="Y257" s="56"/>
      <c r="Z257" s="56"/>
      <c r="AA257" s="56"/>
      <c r="AB257" s="56"/>
      <c r="AD257" s="56"/>
      <c r="AE257" s="56"/>
      <c r="AF257" s="56"/>
      <c r="AG257" s="56"/>
      <c r="AH257" s="56"/>
      <c r="AI257" s="56"/>
      <c r="AJ257" s="56"/>
      <c r="AK257" s="56"/>
      <c r="AL257" s="56"/>
      <c r="AN257" s="56"/>
      <c r="AO257" s="56"/>
      <c r="AP257" s="56"/>
      <c r="AQ257" s="56"/>
      <c r="AR257" s="56"/>
      <c r="AS257" s="56"/>
      <c r="AT257" s="56"/>
      <c r="AU257" s="56"/>
      <c r="AV257" s="56"/>
      <c r="AX257" s="56"/>
      <c r="AY257" s="56"/>
      <c r="AZ257" s="56"/>
      <c r="BA257" s="56"/>
      <c r="BB257" s="56"/>
      <c r="BC257" s="56"/>
      <c r="BD257" s="56"/>
      <c r="BE257" s="56"/>
      <c r="BF257" s="56"/>
      <c r="BH257" s="56"/>
      <c r="BI257" s="56"/>
      <c r="BJ257" s="56"/>
      <c r="BK257" s="56"/>
      <c r="BL257" s="56"/>
      <c r="BM257" s="56"/>
      <c r="BN257" s="56"/>
      <c r="BO257" s="56"/>
      <c r="BP257" s="56"/>
      <c r="BR257" s="56"/>
      <c r="BS257" s="56"/>
      <c r="BT257" s="56"/>
      <c r="BU257" s="56"/>
      <c r="BV257" s="56"/>
      <c r="BW257" s="56"/>
      <c r="BX257" s="56"/>
      <c r="BY257" s="56"/>
      <c r="BZ257" s="56"/>
      <c r="CB257" s="56"/>
      <c r="CC257" s="56"/>
      <c r="CD257" s="56"/>
      <c r="CE257" s="56"/>
      <c r="CF257" s="56"/>
      <c r="CG257" s="56"/>
      <c r="CH257" s="56"/>
      <c r="CI257" s="56"/>
      <c r="CJ257" s="56"/>
      <c r="CL257" s="56"/>
      <c r="CM257" s="56"/>
      <c r="CN257" s="56"/>
      <c r="CO257" s="56"/>
      <c r="CP257" s="56"/>
      <c r="CQ257" s="56"/>
      <c r="CR257" s="56"/>
      <c r="CS257" s="56"/>
      <c r="CT257" s="56"/>
      <c r="CV257" s="56"/>
      <c r="CW257" s="56"/>
      <c r="CX257" s="56"/>
      <c r="CY257" s="56"/>
      <c r="CZ257" s="56"/>
      <c r="DA257" s="56"/>
      <c r="DB257" s="56"/>
      <c r="DC257" s="56"/>
      <c r="DD257" s="56"/>
      <c r="DF257" s="56"/>
      <c r="DG257" s="56"/>
      <c r="DH257" s="56"/>
      <c r="DI257" s="56"/>
      <c r="DJ257" s="56"/>
      <c r="DK257" s="56"/>
      <c r="DL257" s="56"/>
      <c r="DM257" s="56"/>
      <c r="DN257" s="56"/>
      <c r="DP257" s="56"/>
      <c r="DQ257" s="56"/>
      <c r="DR257" s="56"/>
      <c r="DS257" s="56"/>
      <c r="DT257" s="56"/>
      <c r="DU257" s="56"/>
      <c r="DV257" s="56"/>
      <c r="DW257" s="56"/>
      <c r="DX257" s="56"/>
      <c r="DZ257" s="56"/>
      <c r="EA257" s="56"/>
      <c r="EB257" s="56"/>
      <c r="EC257" s="56"/>
      <c r="ED257" s="56"/>
      <c r="EE257" s="56"/>
      <c r="EF257" s="56"/>
      <c r="EG257" s="56"/>
      <c r="EH257" s="56"/>
      <c r="EJ257" s="56"/>
      <c r="EK257" s="56"/>
      <c r="EL257" s="56"/>
      <c r="EM257" s="56"/>
      <c r="EN257" s="56"/>
      <c r="EO257" s="56"/>
      <c r="EP257" s="56"/>
      <c r="EQ257" s="56"/>
      <c r="ER257" s="56"/>
      <c r="ET257" s="56"/>
      <c r="EU257" s="56"/>
      <c r="EV257" s="56"/>
      <c r="EW257" s="56"/>
      <c r="EX257" s="56"/>
      <c r="EY257" s="56"/>
      <c r="EZ257" s="56"/>
      <c r="FA257" s="56"/>
      <c r="FB257" s="56"/>
      <c r="FD257" s="56"/>
      <c r="FE257" s="56"/>
      <c r="FF257" s="56"/>
      <c r="FG257" s="56"/>
      <c r="FH257" s="56"/>
      <c r="FI257" s="56"/>
      <c r="FJ257" s="56"/>
      <c r="FK257" s="56"/>
      <c r="FL257" s="56"/>
      <c r="FN257" s="56"/>
      <c r="FO257" s="56"/>
      <c r="FP257" s="56"/>
      <c r="FQ257" s="56"/>
      <c r="FR257" s="56"/>
      <c r="FS257" s="56"/>
      <c r="FT257" s="56"/>
      <c r="FU257" s="56"/>
      <c r="FV257" s="56"/>
      <c r="FX257" s="56"/>
      <c r="FY257" s="56"/>
      <c r="FZ257" s="56"/>
      <c r="GA257" s="56"/>
      <c r="GB257" s="56"/>
      <c r="GC257" s="56"/>
      <c r="GD257" s="56"/>
      <c r="GE257" s="56"/>
      <c r="GF257" s="56"/>
      <c r="GH257" s="56"/>
      <c r="GI257" s="56"/>
      <c r="GJ257" s="56"/>
      <c r="GK257" s="56"/>
      <c r="GL257" s="56"/>
      <c r="GM257" s="56"/>
      <c r="GN257" s="56"/>
      <c r="GO257" s="56"/>
      <c r="GP257" s="56"/>
      <c r="GR257" s="56"/>
      <c r="GS257" s="56"/>
      <c r="GT257" s="56"/>
      <c r="GU257" s="56"/>
      <c r="GV257" s="56"/>
      <c r="GW257" s="56"/>
      <c r="GX257" s="56"/>
      <c r="GY257" s="56"/>
      <c r="GZ257" s="56"/>
      <c r="HB257" s="56"/>
      <c r="HC257" s="56"/>
      <c r="HD257" s="56"/>
      <c r="HE257" s="56"/>
      <c r="HF257" s="56"/>
      <c r="HG257" s="56"/>
      <c r="HH257" s="56"/>
      <c r="HI257" s="56"/>
      <c r="HJ257" s="56"/>
      <c r="HL257" s="56"/>
      <c r="HM257" s="56"/>
      <c r="HN257" s="56"/>
      <c r="HO257" s="56"/>
      <c r="HP257" s="56"/>
      <c r="HQ257" s="56"/>
      <c r="HR257" s="56"/>
      <c r="HS257" s="56"/>
      <c r="HT257" s="56"/>
      <c r="HV257" s="56"/>
      <c r="HW257" s="56"/>
      <c r="HX257" s="56"/>
      <c r="HY257" s="56"/>
      <c r="HZ257" s="56"/>
      <c r="IA257" s="56"/>
      <c r="IB257" s="56"/>
      <c r="IC257" s="56"/>
      <c r="ID257" s="56"/>
      <c r="IF257" s="56"/>
      <c r="IG257" s="56"/>
      <c r="IH257" s="56"/>
      <c r="II257" s="56"/>
      <c r="IJ257" s="56"/>
      <c r="IK257" s="56"/>
      <c r="IL257" s="56"/>
      <c r="IM257" s="56"/>
      <c r="IN257" s="56"/>
      <c r="IP257" s="56"/>
      <c r="IQ257" s="56"/>
      <c r="IR257" s="56"/>
      <c r="IS257" s="56"/>
      <c r="IT257" s="56"/>
      <c r="IU257" s="56"/>
    </row>
    <row r="258" spans="1:255" x14ac:dyDescent="0.2">
      <c r="A258" s="221"/>
      <c r="B258" s="185"/>
      <c r="C258" s="70" t="s">
        <v>87</v>
      </c>
      <c r="D258" s="163"/>
      <c r="E258" s="53"/>
      <c r="F258" s="53"/>
      <c r="G258" s="53"/>
      <c r="H258" s="153"/>
      <c r="I258" s="165">
        <v>4610.41</v>
      </c>
      <c r="J258" s="56"/>
      <c r="K258" s="56"/>
      <c r="L258" s="56"/>
      <c r="M258" s="56"/>
      <c r="N258" s="56"/>
      <c r="O258" s="56"/>
      <c r="P258" s="56"/>
      <c r="Q258" s="56"/>
      <c r="R258" s="56"/>
      <c r="T258" s="56"/>
      <c r="U258" s="56"/>
      <c r="V258" s="56"/>
      <c r="W258" s="56"/>
      <c r="X258" s="56"/>
      <c r="Y258" s="56"/>
      <c r="Z258" s="56"/>
      <c r="AA258" s="56"/>
      <c r="AB258" s="56"/>
      <c r="AD258" s="56"/>
      <c r="AE258" s="56"/>
      <c r="AF258" s="56"/>
      <c r="AG258" s="56"/>
      <c r="AH258" s="56"/>
      <c r="AI258" s="56"/>
      <c r="AJ258" s="56"/>
      <c r="AK258" s="56"/>
      <c r="AL258" s="56"/>
      <c r="AN258" s="56"/>
      <c r="AO258" s="56"/>
      <c r="AP258" s="56"/>
      <c r="AQ258" s="56"/>
      <c r="AR258" s="56"/>
      <c r="AS258" s="56"/>
      <c r="AT258" s="56"/>
      <c r="AU258" s="56"/>
      <c r="AV258" s="56"/>
      <c r="AX258" s="56"/>
      <c r="AY258" s="56"/>
      <c r="AZ258" s="56"/>
      <c r="BA258" s="56"/>
      <c r="BB258" s="56"/>
      <c r="BC258" s="56"/>
      <c r="BD258" s="56"/>
      <c r="BE258" s="56"/>
      <c r="BF258" s="56"/>
      <c r="BH258" s="56"/>
      <c r="BI258" s="56"/>
      <c r="BJ258" s="56"/>
      <c r="BK258" s="56"/>
      <c r="BL258" s="56"/>
      <c r="BM258" s="56"/>
      <c r="BN258" s="56"/>
      <c r="BO258" s="56"/>
      <c r="BP258" s="56"/>
      <c r="BR258" s="56"/>
      <c r="BS258" s="56"/>
      <c r="BT258" s="56"/>
      <c r="BU258" s="56"/>
      <c r="BV258" s="56"/>
      <c r="BW258" s="56"/>
      <c r="BX258" s="56"/>
      <c r="BY258" s="56"/>
      <c r="BZ258" s="56"/>
      <c r="CB258" s="56"/>
      <c r="CC258" s="56"/>
      <c r="CD258" s="56"/>
      <c r="CE258" s="56"/>
      <c r="CF258" s="56"/>
      <c r="CG258" s="56"/>
      <c r="CH258" s="56"/>
      <c r="CI258" s="56"/>
      <c r="CJ258" s="56"/>
      <c r="CL258" s="56"/>
      <c r="CM258" s="56"/>
      <c r="CN258" s="56"/>
      <c r="CO258" s="56"/>
      <c r="CP258" s="56"/>
      <c r="CQ258" s="56"/>
      <c r="CR258" s="56"/>
      <c r="CS258" s="56"/>
      <c r="CT258" s="56"/>
      <c r="CV258" s="56"/>
      <c r="CW258" s="56"/>
      <c r="CX258" s="56"/>
      <c r="CY258" s="56"/>
      <c r="CZ258" s="56"/>
      <c r="DA258" s="56"/>
      <c r="DB258" s="56"/>
      <c r="DC258" s="56"/>
      <c r="DD258" s="56"/>
      <c r="DF258" s="56"/>
      <c r="DG258" s="56"/>
      <c r="DH258" s="56"/>
      <c r="DI258" s="56"/>
      <c r="DJ258" s="56"/>
      <c r="DK258" s="56"/>
      <c r="DL258" s="56"/>
      <c r="DM258" s="56"/>
      <c r="DN258" s="56"/>
      <c r="DP258" s="56"/>
      <c r="DQ258" s="56"/>
      <c r="DR258" s="56"/>
      <c r="DS258" s="56"/>
      <c r="DT258" s="56"/>
      <c r="DU258" s="56"/>
      <c r="DV258" s="56"/>
      <c r="DW258" s="56"/>
      <c r="DX258" s="56"/>
      <c r="DZ258" s="56"/>
      <c r="EA258" s="56"/>
      <c r="EB258" s="56"/>
      <c r="EC258" s="56"/>
      <c r="ED258" s="56"/>
      <c r="EE258" s="56"/>
      <c r="EF258" s="56"/>
      <c r="EG258" s="56"/>
      <c r="EH258" s="56"/>
      <c r="EJ258" s="56"/>
      <c r="EK258" s="56"/>
      <c r="EL258" s="56"/>
      <c r="EM258" s="56"/>
      <c r="EN258" s="56"/>
      <c r="EO258" s="56"/>
      <c r="EP258" s="56"/>
      <c r="EQ258" s="56"/>
      <c r="ER258" s="56"/>
      <c r="ET258" s="56"/>
      <c r="EU258" s="56"/>
      <c r="EV258" s="56"/>
      <c r="EW258" s="56"/>
      <c r="EX258" s="56"/>
      <c r="EY258" s="56"/>
      <c r="EZ258" s="56"/>
      <c r="FA258" s="56"/>
      <c r="FB258" s="56"/>
      <c r="FD258" s="56"/>
      <c r="FE258" s="56"/>
      <c r="FF258" s="56"/>
      <c r="FG258" s="56"/>
      <c r="FH258" s="56"/>
      <c r="FI258" s="56"/>
      <c r="FJ258" s="56"/>
      <c r="FK258" s="56"/>
      <c r="FL258" s="56"/>
      <c r="FN258" s="56"/>
      <c r="FO258" s="56"/>
      <c r="FP258" s="56"/>
      <c r="FQ258" s="56"/>
      <c r="FR258" s="56"/>
      <c r="FS258" s="56"/>
      <c r="FT258" s="56"/>
      <c r="FU258" s="56"/>
      <c r="FV258" s="56"/>
      <c r="FX258" s="56"/>
      <c r="FY258" s="56"/>
      <c r="FZ258" s="56"/>
      <c r="GA258" s="56"/>
      <c r="GB258" s="56"/>
      <c r="GC258" s="56"/>
      <c r="GD258" s="56"/>
      <c r="GE258" s="56"/>
      <c r="GF258" s="56"/>
      <c r="GH258" s="56"/>
      <c r="GI258" s="56"/>
      <c r="GJ258" s="56"/>
      <c r="GK258" s="56"/>
      <c r="GL258" s="56"/>
      <c r="GM258" s="56"/>
      <c r="GN258" s="56"/>
      <c r="GO258" s="56"/>
      <c r="GP258" s="56"/>
      <c r="GR258" s="56"/>
      <c r="GS258" s="56"/>
      <c r="GT258" s="56"/>
      <c r="GU258" s="56"/>
      <c r="GV258" s="56"/>
      <c r="GW258" s="56"/>
      <c r="GX258" s="56"/>
      <c r="GY258" s="56"/>
      <c r="GZ258" s="56"/>
      <c r="HB258" s="56"/>
      <c r="HC258" s="56"/>
      <c r="HD258" s="56"/>
      <c r="HE258" s="56"/>
      <c r="HF258" s="56"/>
      <c r="HG258" s="56"/>
      <c r="HH258" s="56"/>
      <c r="HI258" s="56"/>
      <c r="HJ258" s="56"/>
      <c r="HL258" s="56"/>
      <c r="HM258" s="56"/>
      <c r="HN258" s="56"/>
      <c r="HO258" s="56"/>
      <c r="HP258" s="56"/>
      <c r="HQ258" s="56"/>
      <c r="HR258" s="56"/>
      <c r="HS258" s="56"/>
      <c r="HT258" s="56"/>
      <c r="HV258" s="56"/>
      <c r="HW258" s="56"/>
      <c r="HX258" s="56"/>
      <c r="HY258" s="56"/>
      <c r="HZ258" s="56"/>
      <c r="IA258" s="56"/>
      <c r="IB258" s="56"/>
      <c r="IC258" s="56"/>
      <c r="ID258" s="56"/>
      <c r="IF258" s="56"/>
      <c r="IG258" s="56"/>
      <c r="IH258" s="56"/>
      <c r="II258" s="56"/>
      <c r="IJ258" s="56"/>
      <c r="IK258" s="56"/>
      <c r="IL258" s="56"/>
      <c r="IM258" s="56"/>
      <c r="IN258" s="56"/>
      <c r="IP258" s="56"/>
      <c r="IQ258" s="56"/>
      <c r="IR258" s="56"/>
      <c r="IS258" s="56"/>
      <c r="IT258" s="56"/>
      <c r="IU258" s="56"/>
    </row>
    <row r="259" spans="1:255" ht="12.75" customHeight="1" thickBot="1" x14ac:dyDescent="0.25">
      <c r="A259" s="221"/>
      <c r="B259" s="18">
        <f>SUM(B246:B258)</f>
        <v>90174.069999999992</v>
      </c>
      <c r="C259" s="17"/>
      <c r="D259" s="18"/>
      <c r="E259" s="19"/>
      <c r="F259" s="17"/>
      <c r="G259" s="17"/>
      <c r="H259" s="18" t="s">
        <v>17</v>
      </c>
      <c r="I259" s="233">
        <f>SUM(I246:I258)</f>
        <v>4610.41</v>
      </c>
      <c r="J259" s="56"/>
      <c r="K259" s="56"/>
      <c r="L259" s="56"/>
      <c r="M259" s="56"/>
      <c r="N259" s="56"/>
      <c r="O259" s="56"/>
      <c r="P259" s="56"/>
      <c r="Q259" s="56"/>
      <c r="R259" s="56"/>
      <c r="T259" s="56"/>
      <c r="U259" s="56"/>
      <c r="V259" s="56"/>
      <c r="W259" s="56"/>
      <c r="X259" s="56"/>
      <c r="Y259" s="56"/>
      <c r="Z259" s="56"/>
      <c r="AA259" s="56"/>
      <c r="AB259" s="56"/>
      <c r="AD259" s="56"/>
      <c r="AE259" s="56"/>
      <c r="AF259" s="56"/>
      <c r="AG259" s="56"/>
      <c r="AH259" s="56"/>
      <c r="AI259" s="56"/>
      <c r="AJ259" s="56"/>
      <c r="AK259" s="56"/>
      <c r="AL259" s="56"/>
      <c r="AN259" s="56"/>
      <c r="AO259" s="56"/>
      <c r="AP259" s="56"/>
      <c r="AQ259" s="56"/>
      <c r="AR259" s="56"/>
      <c r="AS259" s="56"/>
      <c r="AT259" s="56"/>
      <c r="AU259" s="56"/>
      <c r="AV259" s="56"/>
      <c r="AX259" s="56"/>
      <c r="AY259" s="56"/>
      <c r="AZ259" s="56"/>
      <c r="BA259" s="56"/>
      <c r="BB259" s="56"/>
      <c r="BC259" s="56"/>
      <c r="BD259" s="56"/>
      <c r="BE259" s="56"/>
      <c r="BF259" s="56"/>
      <c r="BH259" s="56"/>
      <c r="BI259" s="56"/>
      <c r="BJ259" s="56"/>
      <c r="BK259" s="56"/>
      <c r="BL259" s="56"/>
      <c r="BM259" s="56"/>
      <c r="BN259" s="56"/>
      <c r="BO259" s="56"/>
      <c r="BP259" s="56"/>
      <c r="BR259" s="56"/>
      <c r="BS259" s="56"/>
      <c r="BT259" s="56"/>
      <c r="BU259" s="56"/>
      <c r="BV259" s="56"/>
      <c r="BW259" s="56"/>
      <c r="BX259" s="56"/>
      <c r="BY259" s="56"/>
      <c r="BZ259" s="56"/>
      <c r="CB259" s="56"/>
      <c r="CC259" s="56"/>
      <c r="CD259" s="56"/>
      <c r="CE259" s="56"/>
      <c r="CF259" s="56"/>
      <c r="CG259" s="56"/>
      <c r="CH259" s="56"/>
      <c r="CI259" s="56"/>
      <c r="CJ259" s="56"/>
      <c r="CL259" s="56"/>
      <c r="CM259" s="56"/>
      <c r="CN259" s="56"/>
      <c r="CO259" s="56"/>
      <c r="CP259" s="56"/>
      <c r="CQ259" s="56"/>
      <c r="CR259" s="56"/>
      <c r="CS259" s="56"/>
      <c r="CT259" s="56"/>
      <c r="CV259" s="56"/>
      <c r="CW259" s="56"/>
      <c r="CX259" s="56"/>
      <c r="CY259" s="56"/>
      <c r="CZ259" s="56"/>
      <c r="DA259" s="56"/>
      <c r="DB259" s="56"/>
      <c r="DC259" s="56"/>
      <c r="DD259" s="56"/>
      <c r="DF259" s="56"/>
      <c r="DG259" s="56"/>
      <c r="DH259" s="56"/>
      <c r="DI259" s="56"/>
      <c r="DJ259" s="56"/>
      <c r="DK259" s="56"/>
      <c r="DL259" s="56"/>
      <c r="DM259" s="56"/>
      <c r="DN259" s="56"/>
      <c r="DP259" s="56"/>
      <c r="DQ259" s="56"/>
      <c r="DR259" s="56"/>
      <c r="DS259" s="56"/>
      <c r="DT259" s="56"/>
      <c r="DU259" s="56"/>
      <c r="DV259" s="56"/>
      <c r="DW259" s="56"/>
      <c r="DX259" s="56"/>
      <c r="DZ259" s="56"/>
      <c r="EA259" s="56"/>
      <c r="EB259" s="56"/>
      <c r="EC259" s="56"/>
      <c r="ED259" s="56"/>
      <c r="EE259" s="56"/>
      <c r="EF259" s="56"/>
      <c r="EG259" s="56"/>
      <c r="EH259" s="56"/>
      <c r="EJ259" s="56"/>
      <c r="EK259" s="56"/>
      <c r="EL259" s="56"/>
      <c r="EM259" s="56"/>
      <c r="EN259" s="56"/>
      <c r="EO259" s="56"/>
      <c r="EP259" s="56"/>
      <c r="EQ259" s="56"/>
      <c r="ER259" s="56"/>
      <c r="ET259" s="56"/>
      <c r="EU259" s="56"/>
      <c r="EV259" s="56"/>
      <c r="EW259" s="56"/>
      <c r="EX259" s="56"/>
      <c r="EY259" s="56"/>
      <c r="EZ259" s="56"/>
      <c r="FA259" s="56"/>
      <c r="FB259" s="56"/>
      <c r="FD259" s="56"/>
      <c r="FE259" s="56"/>
      <c r="FF259" s="56"/>
      <c r="FG259" s="56"/>
      <c r="FH259" s="56"/>
      <c r="FI259" s="56"/>
      <c r="FJ259" s="56"/>
      <c r="FK259" s="56"/>
      <c r="FL259" s="56"/>
      <c r="FN259" s="56"/>
      <c r="FO259" s="56"/>
      <c r="FP259" s="56"/>
      <c r="FQ259" s="56"/>
      <c r="FR259" s="56"/>
      <c r="FS259" s="56"/>
      <c r="FT259" s="56"/>
      <c r="FU259" s="56"/>
      <c r="FV259" s="56"/>
      <c r="FX259" s="56"/>
      <c r="FY259" s="56"/>
      <c r="FZ259" s="56"/>
      <c r="GA259" s="56"/>
      <c r="GB259" s="56"/>
      <c r="GC259" s="56"/>
      <c r="GD259" s="56"/>
      <c r="GE259" s="56"/>
      <c r="GF259" s="56"/>
      <c r="GH259" s="56"/>
      <c r="GI259" s="56"/>
      <c r="GJ259" s="56"/>
      <c r="GK259" s="56"/>
      <c r="GL259" s="56"/>
      <c r="GM259" s="56"/>
      <c r="GN259" s="56"/>
      <c r="GO259" s="56"/>
      <c r="GP259" s="56"/>
      <c r="GR259" s="56"/>
      <c r="GS259" s="56"/>
      <c r="GT259" s="56"/>
      <c r="GU259" s="56"/>
      <c r="GV259" s="56"/>
      <c r="GW259" s="56"/>
      <c r="GX259" s="56"/>
      <c r="GY259" s="56"/>
      <c r="GZ259" s="56"/>
      <c r="HB259" s="56"/>
      <c r="HC259" s="56"/>
      <c r="HD259" s="56"/>
      <c r="HE259" s="56"/>
      <c r="HF259" s="56"/>
      <c r="HG259" s="56"/>
      <c r="HH259" s="56"/>
      <c r="HI259" s="56"/>
      <c r="HJ259" s="56"/>
      <c r="HL259" s="56"/>
      <c r="HM259" s="56"/>
      <c r="HN259" s="56"/>
      <c r="HO259" s="56"/>
      <c r="HP259" s="56"/>
      <c r="HQ259" s="56"/>
      <c r="HR259" s="56"/>
      <c r="HS259" s="56"/>
      <c r="HT259" s="56"/>
      <c r="HV259" s="56"/>
      <c r="HW259" s="56"/>
      <c r="HX259" s="56"/>
      <c r="HY259" s="56"/>
      <c r="HZ259" s="56"/>
      <c r="IA259" s="56"/>
      <c r="IB259" s="56"/>
      <c r="IC259" s="56"/>
      <c r="ID259" s="56"/>
      <c r="IF259" s="56"/>
      <c r="IG259" s="56"/>
      <c r="IH259" s="56"/>
      <c r="II259" s="56"/>
      <c r="IJ259" s="56"/>
      <c r="IK259" s="56"/>
      <c r="IL259" s="56"/>
      <c r="IM259" s="56"/>
      <c r="IN259" s="56"/>
      <c r="IP259" s="56"/>
      <c r="IQ259" s="56"/>
      <c r="IR259" s="56"/>
      <c r="IS259" s="56"/>
      <c r="IT259" s="56"/>
      <c r="IU259" s="56"/>
    </row>
    <row r="260" spans="1:255" ht="75" customHeight="1" thickBot="1" x14ac:dyDescent="0.25">
      <c r="A260" s="46" t="s">
        <v>97</v>
      </c>
      <c r="B260" s="114" t="s">
        <v>16</v>
      </c>
      <c r="C260" s="114" t="s">
        <v>5</v>
      </c>
      <c r="D260" s="114" t="s">
        <v>23</v>
      </c>
      <c r="E260" s="118" t="s">
        <v>18</v>
      </c>
      <c r="F260" s="114" t="s">
        <v>19</v>
      </c>
      <c r="G260" s="114" t="s">
        <v>10</v>
      </c>
      <c r="H260" s="114" t="s">
        <v>13</v>
      </c>
      <c r="I260" s="115" t="s">
        <v>12</v>
      </c>
      <c r="J260" s="56"/>
      <c r="K260" s="56"/>
      <c r="L260" s="56"/>
      <c r="M260" s="56"/>
      <c r="N260" s="56"/>
      <c r="O260" s="56"/>
      <c r="P260" s="56"/>
      <c r="Q260" s="56"/>
      <c r="R260" s="56"/>
      <c r="T260" s="56"/>
      <c r="U260" s="56"/>
      <c r="V260" s="56"/>
      <c r="W260" s="56"/>
      <c r="X260" s="56"/>
      <c r="Y260" s="56"/>
      <c r="Z260" s="56"/>
      <c r="AA260" s="56"/>
      <c r="AB260" s="56"/>
      <c r="AD260" s="56"/>
      <c r="AE260" s="56"/>
      <c r="AF260" s="56"/>
      <c r="AG260" s="56"/>
      <c r="AH260" s="56"/>
      <c r="AI260" s="56"/>
      <c r="AJ260" s="56"/>
      <c r="AK260" s="56"/>
      <c r="AL260" s="56"/>
      <c r="AN260" s="56"/>
      <c r="AO260" s="56"/>
      <c r="AP260" s="56"/>
      <c r="AQ260" s="56"/>
      <c r="AR260" s="56"/>
      <c r="AS260" s="56"/>
      <c r="AT260" s="56"/>
      <c r="AU260" s="56"/>
      <c r="AV260" s="56"/>
      <c r="AX260" s="56"/>
      <c r="AY260" s="56"/>
      <c r="AZ260" s="56"/>
      <c r="BA260" s="56"/>
      <c r="BB260" s="56"/>
      <c r="BC260" s="56"/>
      <c r="BD260" s="56"/>
      <c r="BE260" s="56"/>
      <c r="BF260" s="56"/>
      <c r="BH260" s="56"/>
      <c r="BI260" s="56"/>
      <c r="BJ260" s="56"/>
      <c r="BK260" s="56"/>
      <c r="BL260" s="56"/>
      <c r="BM260" s="56"/>
      <c r="BN260" s="56"/>
      <c r="BO260" s="56"/>
      <c r="BP260" s="56"/>
      <c r="BR260" s="56"/>
      <c r="BS260" s="56"/>
      <c r="BT260" s="56"/>
      <c r="BU260" s="56"/>
      <c r="BV260" s="56"/>
      <c r="BW260" s="56"/>
      <c r="BX260" s="56"/>
      <c r="BY260" s="56"/>
      <c r="BZ260" s="56"/>
      <c r="CB260" s="56"/>
      <c r="CC260" s="56"/>
      <c r="CD260" s="56"/>
      <c r="CE260" s="56"/>
      <c r="CF260" s="56"/>
      <c r="CG260" s="56"/>
      <c r="CH260" s="56"/>
      <c r="CI260" s="56"/>
      <c r="CJ260" s="56"/>
      <c r="CL260" s="56"/>
      <c r="CM260" s="56"/>
      <c r="CN260" s="56"/>
      <c r="CO260" s="56"/>
      <c r="CP260" s="56"/>
      <c r="CQ260" s="56"/>
      <c r="CR260" s="56"/>
      <c r="CS260" s="56"/>
      <c r="CT260" s="56"/>
      <c r="CV260" s="56"/>
      <c r="CW260" s="56"/>
      <c r="CX260" s="56"/>
      <c r="CY260" s="56"/>
      <c r="CZ260" s="56"/>
      <c r="DA260" s="56"/>
      <c r="DB260" s="56"/>
      <c r="DC260" s="56"/>
      <c r="DD260" s="56"/>
      <c r="DF260" s="56"/>
      <c r="DG260" s="56"/>
      <c r="DH260" s="56"/>
      <c r="DI260" s="56"/>
      <c r="DJ260" s="56"/>
      <c r="DK260" s="56"/>
      <c r="DL260" s="56"/>
      <c r="DM260" s="56"/>
      <c r="DN260" s="56"/>
      <c r="DP260" s="56"/>
      <c r="DQ260" s="56"/>
      <c r="DR260" s="56"/>
      <c r="DS260" s="56"/>
      <c r="DT260" s="56"/>
      <c r="DU260" s="56"/>
      <c r="DV260" s="56"/>
      <c r="DW260" s="56"/>
      <c r="DX260" s="56"/>
      <c r="DZ260" s="56"/>
      <c r="EA260" s="56"/>
      <c r="EB260" s="56"/>
      <c r="EC260" s="56"/>
      <c r="ED260" s="56"/>
      <c r="EE260" s="56"/>
      <c r="EF260" s="56"/>
      <c r="EG260" s="56"/>
      <c r="EH260" s="56"/>
      <c r="EJ260" s="56"/>
      <c r="EK260" s="56"/>
      <c r="EL260" s="56"/>
      <c r="EM260" s="56"/>
      <c r="EN260" s="56"/>
      <c r="EO260" s="56"/>
      <c r="EP260" s="56"/>
      <c r="EQ260" s="56"/>
      <c r="ER260" s="56"/>
      <c r="ET260" s="56"/>
      <c r="EU260" s="56"/>
      <c r="EV260" s="56"/>
      <c r="EW260" s="56"/>
      <c r="EX260" s="56"/>
      <c r="EY260" s="56"/>
      <c r="EZ260" s="56"/>
      <c r="FA260" s="56"/>
      <c r="FB260" s="56"/>
      <c r="FD260" s="56"/>
      <c r="FE260" s="56"/>
      <c r="FF260" s="56"/>
      <c r="FG260" s="56"/>
      <c r="FH260" s="56"/>
      <c r="FI260" s="56"/>
      <c r="FJ260" s="56"/>
      <c r="FK260" s="56"/>
      <c r="FL260" s="56"/>
      <c r="FN260" s="56"/>
      <c r="FO260" s="56"/>
      <c r="FP260" s="56"/>
      <c r="FQ260" s="56"/>
      <c r="FR260" s="56"/>
      <c r="FS260" s="56"/>
      <c r="FT260" s="56"/>
      <c r="FU260" s="56"/>
      <c r="FV260" s="56"/>
      <c r="FX260" s="56"/>
      <c r="FY260" s="56"/>
      <c r="FZ260" s="56"/>
      <c r="GA260" s="56"/>
      <c r="GB260" s="56"/>
      <c r="GC260" s="56"/>
      <c r="GD260" s="56"/>
      <c r="GE260" s="56"/>
      <c r="GF260" s="56"/>
      <c r="GH260" s="56"/>
      <c r="GI260" s="56"/>
      <c r="GJ260" s="56"/>
      <c r="GK260" s="56"/>
      <c r="GL260" s="56"/>
      <c r="GM260" s="56"/>
      <c r="GN260" s="56"/>
      <c r="GO260" s="56"/>
      <c r="GP260" s="56"/>
      <c r="GR260" s="56"/>
      <c r="GS260" s="56"/>
      <c r="GT260" s="56"/>
      <c r="GU260" s="56"/>
      <c r="GV260" s="56"/>
      <c r="GW260" s="56"/>
      <c r="GX260" s="56"/>
      <c r="GY260" s="56"/>
      <c r="GZ260" s="56"/>
      <c r="HB260" s="56"/>
      <c r="HC260" s="56"/>
      <c r="HD260" s="56"/>
      <c r="HE260" s="56"/>
      <c r="HF260" s="56"/>
      <c r="HG260" s="56"/>
      <c r="HH260" s="56"/>
      <c r="HI260" s="56"/>
      <c r="HJ260" s="56"/>
      <c r="HL260" s="56"/>
      <c r="HM260" s="56"/>
      <c r="HN260" s="56"/>
      <c r="HO260" s="56"/>
      <c r="HP260" s="56"/>
      <c r="HQ260" s="56"/>
      <c r="HR260" s="56"/>
      <c r="HS260" s="56"/>
      <c r="HT260" s="56"/>
      <c r="HV260" s="56"/>
      <c r="HW260" s="56"/>
      <c r="HX260" s="56"/>
      <c r="HY260" s="56"/>
      <c r="HZ260" s="56"/>
      <c r="IA260" s="56"/>
      <c r="IB260" s="56"/>
      <c r="IC260" s="56"/>
      <c r="ID260" s="56"/>
      <c r="IF260" s="56"/>
      <c r="IG260" s="56"/>
      <c r="IH260" s="56"/>
      <c r="II260" s="56"/>
      <c r="IJ260" s="56"/>
      <c r="IK260" s="56"/>
      <c r="IL260" s="56"/>
      <c r="IM260" s="56"/>
      <c r="IN260" s="56"/>
      <c r="IP260" s="56"/>
      <c r="IQ260" s="56"/>
      <c r="IR260" s="56"/>
      <c r="IS260" s="56"/>
      <c r="IT260" s="56"/>
      <c r="IU260" s="56"/>
    </row>
    <row r="261" spans="1:255" ht="39" thickBot="1" x14ac:dyDescent="0.25">
      <c r="A261" s="117" t="s">
        <v>2277</v>
      </c>
      <c r="B261" s="182"/>
      <c r="C261" s="167"/>
      <c r="D261" s="238"/>
      <c r="E261" s="239"/>
      <c r="F261" s="238"/>
      <c r="G261" s="239"/>
      <c r="H261" s="239"/>
      <c r="I261" s="200">
        <v>103617.33</v>
      </c>
    </row>
    <row r="262" spans="1:255" ht="13.5" thickBot="1" x14ac:dyDescent="0.25">
      <c r="A262" s="46"/>
      <c r="B262" s="76">
        <f>SUM(B261:B261)</f>
        <v>0</v>
      </c>
      <c r="C262" s="75"/>
      <c r="D262" s="76"/>
      <c r="E262" s="77"/>
      <c r="F262" s="75"/>
      <c r="G262" s="75"/>
      <c r="H262" s="76" t="s">
        <v>17</v>
      </c>
      <c r="I262" s="78">
        <f>SUM(I261:I261)</f>
        <v>103617.33</v>
      </c>
    </row>
    <row r="263" spans="1:255" ht="51.75" thickBot="1" x14ac:dyDescent="0.25">
      <c r="A263" s="134" t="s">
        <v>96</v>
      </c>
      <c r="B263" s="114" t="s">
        <v>16</v>
      </c>
      <c r="C263" s="114" t="s">
        <v>5</v>
      </c>
      <c r="D263" s="114" t="s">
        <v>23</v>
      </c>
      <c r="E263" s="279" t="s">
        <v>18</v>
      </c>
      <c r="F263" s="114" t="s">
        <v>19</v>
      </c>
      <c r="G263" s="114" t="s">
        <v>10</v>
      </c>
      <c r="H263" s="114" t="s">
        <v>13</v>
      </c>
      <c r="I263" s="115" t="s">
        <v>12</v>
      </c>
    </row>
    <row r="264" spans="1:255" ht="13.5" thickBot="1" x14ac:dyDescent="0.25">
      <c r="A264" s="206"/>
      <c r="B264" s="185"/>
      <c r="C264" s="70" t="s">
        <v>87</v>
      </c>
      <c r="D264" s="163"/>
      <c r="E264" s="53"/>
      <c r="F264" s="53"/>
      <c r="G264" s="53"/>
      <c r="H264" s="153"/>
      <c r="I264" s="471">
        <v>146368.82</v>
      </c>
    </row>
    <row r="265" spans="1:255" ht="13.5" thickBot="1" x14ac:dyDescent="0.25">
      <c r="A265" s="134"/>
      <c r="B265" s="271"/>
      <c r="C265" s="75"/>
      <c r="D265" s="76"/>
      <c r="E265" s="77"/>
      <c r="F265" s="75"/>
      <c r="G265" s="75"/>
      <c r="H265" s="76"/>
      <c r="I265" s="78">
        <f>SUM(I264)</f>
        <v>146368.82</v>
      </c>
    </row>
    <row r="266" spans="1:255" x14ac:dyDescent="0.2">
      <c r="A266" s="9"/>
      <c r="B266" s="9"/>
      <c r="C266" s="9"/>
      <c r="D266" s="9"/>
      <c r="E266" s="9"/>
      <c r="F266" s="20"/>
      <c r="G266" s="20"/>
      <c r="H266" s="20"/>
      <c r="I266" s="20"/>
    </row>
    <row r="267" spans="1:255" ht="12.75" customHeight="1" x14ac:dyDescent="0.2">
      <c r="A267" s="21" t="s">
        <v>21</v>
      </c>
      <c r="B267" s="22"/>
      <c r="C267" s="23"/>
      <c r="D267" s="4" t="s">
        <v>9</v>
      </c>
      <c r="E267" s="4" t="s">
        <v>6</v>
      </c>
      <c r="F267" s="119" t="s">
        <v>7</v>
      </c>
      <c r="H267" s="428"/>
      <c r="I267" s="428"/>
    </row>
    <row r="268" spans="1:255" ht="12.75" customHeight="1" x14ac:dyDescent="0.2">
      <c r="A268" s="642" t="s">
        <v>15</v>
      </c>
      <c r="B268" s="643"/>
      <c r="C268" s="25"/>
      <c r="D268" s="26">
        <f>B39</f>
        <v>247867.91999999995</v>
      </c>
      <c r="E268" s="26">
        <f>I39</f>
        <v>10585.692199999998</v>
      </c>
      <c r="F268" s="120">
        <f>D268+E268</f>
        <v>258453.61219999995</v>
      </c>
      <c r="H268" s="683"/>
      <c r="I268" s="683"/>
    </row>
    <row r="269" spans="1:255" ht="12.75" customHeight="1" x14ac:dyDescent="0.2">
      <c r="A269" s="642" t="s">
        <v>1067</v>
      </c>
      <c r="B269" s="643"/>
      <c r="C269" s="25"/>
      <c r="D269" s="26">
        <f>B180</f>
        <v>371568.10100000002</v>
      </c>
      <c r="E269" s="26">
        <f>I180</f>
        <v>40753.000000000007</v>
      </c>
      <c r="F269" s="120">
        <f>D269+E269</f>
        <v>412321.10100000002</v>
      </c>
      <c r="H269" s="682"/>
      <c r="I269" s="682"/>
    </row>
    <row r="270" spans="1:255" ht="12.75" customHeight="1" x14ac:dyDescent="0.2">
      <c r="A270" s="642" t="s">
        <v>14</v>
      </c>
      <c r="B270" s="643"/>
      <c r="C270" s="25"/>
      <c r="D270" s="26">
        <f>B199</f>
        <v>140656.829</v>
      </c>
      <c r="E270" s="26">
        <f>I199</f>
        <v>1343.7</v>
      </c>
      <c r="F270" s="120">
        <f>D270+E270</f>
        <v>142000.52900000001</v>
      </c>
      <c r="H270" s="682"/>
      <c r="I270" s="682"/>
    </row>
    <row r="271" spans="1:255" ht="12.75" customHeight="1" x14ac:dyDescent="0.2">
      <c r="A271" s="642" t="s">
        <v>146</v>
      </c>
      <c r="B271" s="643"/>
      <c r="C271" s="25"/>
      <c r="D271" s="26">
        <f>B219</f>
        <v>181209.96599999996</v>
      </c>
      <c r="E271" s="26">
        <f>I219</f>
        <v>8928.23</v>
      </c>
      <c r="F271" s="120">
        <f>D271+E271</f>
        <v>190138.19599999997</v>
      </c>
      <c r="H271" s="445"/>
      <c r="I271" s="445"/>
    </row>
    <row r="272" spans="1:255" ht="12.75" customHeight="1" x14ac:dyDescent="0.2">
      <c r="A272" s="642" t="s">
        <v>26</v>
      </c>
      <c r="B272" s="643"/>
      <c r="C272" s="25"/>
      <c r="D272" s="26">
        <f>B259</f>
        <v>90174.069999999992</v>
      </c>
      <c r="E272" s="26">
        <f>I259</f>
        <v>4610.41</v>
      </c>
      <c r="F272" s="120">
        <f>D272+E272</f>
        <v>94784.48</v>
      </c>
      <c r="G272" s="56"/>
    </row>
    <row r="273" spans="1:7" ht="12.75" customHeight="1" x14ac:dyDescent="0.2">
      <c r="A273" s="646" t="s">
        <v>69</v>
      </c>
      <c r="B273" s="647"/>
      <c r="C273" s="245"/>
      <c r="D273" s="246"/>
      <c r="E273" s="246"/>
      <c r="F273" s="242">
        <f>F274+F277+F278+F279+F280+F275+F276</f>
        <v>379966.78000000009</v>
      </c>
      <c r="G273" s="56"/>
    </row>
    <row r="274" spans="1:7" ht="12.75" customHeight="1" x14ac:dyDescent="0.2">
      <c r="A274" s="644" t="s">
        <v>82</v>
      </c>
      <c r="B274" s="645"/>
      <c r="C274" s="25"/>
      <c r="D274" s="26"/>
      <c r="E274" s="26"/>
      <c r="F274" s="120">
        <f>I233</f>
        <v>43761.760000000009</v>
      </c>
      <c r="G274" s="56"/>
    </row>
    <row r="275" spans="1:7" ht="52.9" customHeight="1" x14ac:dyDescent="0.2">
      <c r="A275" s="650" t="s">
        <v>2275</v>
      </c>
      <c r="B275" s="651"/>
      <c r="C275" s="25"/>
      <c r="D275" s="26"/>
      <c r="E275" s="26"/>
      <c r="F275" s="120">
        <f>I236</f>
        <v>1087.5899999999999</v>
      </c>
      <c r="G275" s="56"/>
    </row>
    <row r="276" spans="1:7" ht="58.9" customHeight="1" x14ac:dyDescent="0.2">
      <c r="A276" s="650" t="s">
        <v>2276</v>
      </c>
      <c r="B276" s="651"/>
      <c r="C276" s="25"/>
      <c r="D276" s="26"/>
      <c r="E276" s="26"/>
      <c r="F276" s="120">
        <f>I239</f>
        <v>6347.91</v>
      </c>
      <c r="G276" s="56"/>
    </row>
    <row r="277" spans="1:7" ht="12.75" customHeight="1" x14ac:dyDescent="0.2">
      <c r="A277" s="642" t="s">
        <v>2270</v>
      </c>
      <c r="B277" s="643"/>
      <c r="C277" s="25"/>
      <c r="D277" s="26"/>
      <c r="E277" s="26"/>
      <c r="F277" s="120">
        <f>I240</f>
        <v>275800.58</v>
      </c>
      <c r="G277" s="56"/>
    </row>
    <row r="278" spans="1:7" ht="12.75" customHeight="1" x14ac:dyDescent="0.2">
      <c r="A278" s="644" t="s">
        <v>84</v>
      </c>
      <c r="B278" s="645"/>
      <c r="C278" s="25"/>
      <c r="D278" s="26"/>
      <c r="E278" s="26"/>
      <c r="F278" s="120">
        <f>I241</f>
        <v>20509.47</v>
      </c>
      <c r="G278" s="56"/>
    </row>
    <row r="279" spans="1:7" ht="12.75" customHeight="1" x14ac:dyDescent="0.2">
      <c r="A279" s="644" t="s">
        <v>86</v>
      </c>
      <c r="B279" s="645"/>
      <c r="C279" s="25"/>
      <c r="D279" s="26"/>
      <c r="E279" s="26"/>
      <c r="F279" s="120">
        <f>I242</f>
        <v>18723.84</v>
      </c>
      <c r="G279" s="56"/>
    </row>
    <row r="280" spans="1:7" ht="12.75" customHeight="1" x14ac:dyDescent="0.2">
      <c r="A280" s="644" t="s">
        <v>88</v>
      </c>
      <c r="B280" s="645"/>
      <c r="C280" s="25"/>
      <c r="D280" s="26"/>
      <c r="E280" s="26"/>
      <c r="F280" s="120">
        <f>I243</f>
        <v>13735.63</v>
      </c>
      <c r="G280" s="56"/>
    </row>
    <row r="281" spans="1:7" ht="12.75" customHeight="1" x14ac:dyDescent="0.2">
      <c r="A281" s="650" t="s">
        <v>2</v>
      </c>
      <c r="B281" s="651"/>
      <c r="C281" s="25"/>
      <c r="D281" s="26">
        <f>B262</f>
        <v>0</v>
      </c>
      <c r="E281" s="26"/>
      <c r="F281" s="120">
        <f>D281+I262</f>
        <v>103617.33</v>
      </c>
      <c r="G281" s="56"/>
    </row>
    <row r="282" spans="1:7" ht="24.6" customHeight="1" x14ac:dyDescent="0.2">
      <c r="A282" s="650" t="s">
        <v>96</v>
      </c>
      <c r="B282" s="651"/>
      <c r="C282" s="25"/>
      <c r="D282" s="26"/>
      <c r="E282" s="26"/>
      <c r="F282" s="120">
        <f>I265</f>
        <v>146368.82</v>
      </c>
      <c r="G282" s="56"/>
    </row>
    <row r="283" spans="1:7" ht="12.75" customHeight="1" x14ac:dyDescent="0.2">
      <c r="A283" s="648" t="s">
        <v>22</v>
      </c>
      <c r="B283" s="649"/>
      <c r="C283" s="27"/>
      <c r="D283" s="28">
        <f>SUM(D268:D281)</f>
        <v>1031476.8859999998</v>
      </c>
      <c r="E283" s="28">
        <f>SUM(E268:E272)</f>
        <v>66221.032200000001</v>
      </c>
      <c r="F283" s="121">
        <f>F268+F269+F270+F271+F272+F273+F281+F282</f>
        <v>1727650.8482000001</v>
      </c>
      <c r="G283" s="56"/>
    </row>
  </sheetData>
  <autoFilter ref="A5:I265"/>
  <mergeCells count="137">
    <mergeCell ref="A275:B275"/>
    <mergeCell ref="A276:B276"/>
    <mergeCell ref="A35:A37"/>
    <mergeCell ref="C35:C37"/>
    <mergeCell ref="D35:D37"/>
    <mergeCell ref="B35:B37"/>
    <mergeCell ref="A173:A178"/>
    <mergeCell ref="C172:C178"/>
    <mergeCell ref="D173:D178"/>
    <mergeCell ref="B172:B178"/>
    <mergeCell ref="A55:A57"/>
    <mergeCell ref="A107:A108"/>
    <mergeCell ref="D64:D73"/>
    <mergeCell ref="A87:A90"/>
    <mergeCell ref="A74:A86"/>
    <mergeCell ref="C107:C108"/>
    <mergeCell ref="D107:D108"/>
    <mergeCell ref="C46:C63"/>
    <mergeCell ref="D101:D103"/>
    <mergeCell ref="D58:D63"/>
    <mergeCell ref="H269:I270"/>
    <mergeCell ref="H268:I268"/>
    <mergeCell ref="D125:D128"/>
    <mergeCell ref="D74:D86"/>
    <mergeCell ref="D93:D100"/>
    <mergeCell ref="C64:C90"/>
    <mergeCell ref="D104:D106"/>
    <mergeCell ref="D208:D209"/>
    <mergeCell ref="D114:D124"/>
    <mergeCell ref="C110:C111"/>
    <mergeCell ref="G1:H1"/>
    <mergeCell ref="A1:B1"/>
    <mergeCell ref="G2:H2"/>
    <mergeCell ref="A42:A44"/>
    <mergeCell ref="A6:A7"/>
    <mergeCell ref="B9:B11"/>
    <mergeCell ref="D9:D11"/>
    <mergeCell ref="D12:D13"/>
    <mergeCell ref="D42:D44"/>
    <mergeCell ref="A15:A21"/>
    <mergeCell ref="A271:B271"/>
    <mergeCell ref="D112:D113"/>
    <mergeCell ref="D210:D211"/>
    <mergeCell ref="A125:A128"/>
    <mergeCell ref="C210:C211"/>
    <mergeCell ref="A283:B283"/>
    <mergeCell ref="A282:B282"/>
    <mergeCell ref="A280:B280"/>
    <mergeCell ref="A281:B281"/>
    <mergeCell ref="A277:B277"/>
    <mergeCell ref="A279:B279"/>
    <mergeCell ref="A278:B278"/>
    <mergeCell ref="C6:C7"/>
    <mergeCell ref="D6:D7"/>
    <mergeCell ref="B6:B7"/>
    <mergeCell ref="B41:B45"/>
    <mergeCell ref="C41:C45"/>
    <mergeCell ref="A9:A11"/>
    <mergeCell ref="C9:C11"/>
    <mergeCell ref="D46:D54"/>
    <mergeCell ref="A274:B274"/>
    <mergeCell ref="A273:B273"/>
    <mergeCell ref="A64:A73"/>
    <mergeCell ref="A221:A233"/>
    <mergeCell ref="A210:A211"/>
    <mergeCell ref="A272:B272"/>
    <mergeCell ref="A270:B270"/>
    <mergeCell ref="A268:B268"/>
    <mergeCell ref="A269:B269"/>
    <mergeCell ref="A234:A236"/>
    <mergeCell ref="B12:B13"/>
    <mergeCell ref="C12:C13"/>
    <mergeCell ref="B64:B90"/>
    <mergeCell ref="B22:B23"/>
    <mergeCell ref="A58:A63"/>
    <mergeCell ref="B46:B63"/>
    <mergeCell ref="A12:A13"/>
    <mergeCell ref="A26:A29"/>
    <mergeCell ref="B26:B29"/>
    <mergeCell ref="C26:C29"/>
    <mergeCell ref="A22:A23"/>
    <mergeCell ref="A46:A54"/>
    <mergeCell ref="B92:B106"/>
    <mergeCell ref="C92:C106"/>
    <mergeCell ref="A101:A106"/>
    <mergeCell ref="A129:A130"/>
    <mergeCell ref="C112:C130"/>
    <mergeCell ref="B112:B130"/>
    <mergeCell ref="A112:A113"/>
    <mergeCell ref="A30:A32"/>
    <mergeCell ref="D22:D23"/>
    <mergeCell ref="C22:C23"/>
    <mergeCell ref="C15:C21"/>
    <mergeCell ref="B15:B21"/>
    <mergeCell ref="D15:D21"/>
    <mergeCell ref="A93:A100"/>
    <mergeCell ref="D55:D57"/>
    <mergeCell ref="D87:D90"/>
    <mergeCell ref="D26:D29"/>
    <mergeCell ref="B30:B34"/>
    <mergeCell ref="A114:A124"/>
    <mergeCell ref="A134:A135"/>
    <mergeCell ref="D134:D135"/>
    <mergeCell ref="A136:A143"/>
    <mergeCell ref="B131:B143"/>
    <mergeCell ref="C131:C143"/>
    <mergeCell ref="D136:D143"/>
    <mergeCell ref="B110:B111"/>
    <mergeCell ref="B107:B108"/>
    <mergeCell ref="B208:B209"/>
    <mergeCell ref="C208:C209"/>
    <mergeCell ref="A33:A34"/>
    <mergeCell ref="D33:D34"/>
    <mergeCell ref="C30:C34"/>
    <mergeCell ref="D30:D32"/>
    <mergeCell ref="A132:A133"/>
    <mergeCell ref="D132:D133"/>
    <mergeCell ref="A149:A152"/>
    <mergeCell ref="D149:D152"/>
    <mergeCell ref="A153:A161"/>
    <mergeCell ref="D153:D161"/>
    <mergeCell ref="D213:D216"/>
    <mergeCell ref="C213:C216"/>
    <mergeCell ref="A213:A216"/>
    <mergeCell ref="B213:B216"/>
    <mergeCell ref="B210:B211"/>
    <mergeCell ref="A208:A209"/>
    <mergeCell ref="A195:A197"/>
    <mergeCell ref="A237:A239"/>
    <mergeCell ref="C144:C171"/>
    <mergeCell ref="B144:B171"/>
    <mergeCell ref="A162:A164"/>
    <mergeCell ref="D162:D164"/>
    <mergeCell ref="A165:A170"/>
    <mergeCell ref="D165:D170"/>
    <mergeCell ref="A145:A148"/>
    <mergeCell ref="D146:D148"/>
  </mergeCells>
  <phoneticPr fontId="0" type="noConversion"/>
  <pageMargins left="0" right="0" top="0.19685039370078741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3"/>
  <dimension ref="A1:IU189"/>
  <sheetViews>
    <sheetView topLeftCell="A110" zoomScaleNormal="100" workbookViewId="0">
      <selection activeCell="B110" sqref="B110"/>
    </sheetView>
  </sheetViews>
  <sheetFormatPr defaultRowHeight="12.75" customHeight="1" x14ac:dyDescent="0.2"/>
  <cols>
    <col min="1" max="1" width="22" customWidth="1"/>
    <col min="2" max="2" width="11.7109375" customWidth="1"/>
    <col min="3" max="3" width="12.42578125" customWidth="1"/>
    <col min="4" max="4" width="16" customWidth="1"/>
    <col min="5" max="5" width="25.85546875" customWidth="1"/>
    <col min="6" max="6" width="12.28515625" customWidth="1"/>
    <col min="7" max="7" width="7.28515625" customWidth="1"/>
    <col min="8" max="8" width="12.28515625" customWidth="1"/>
    <col min="9" max="9" width="13.85546875" customWidth="1"/>
  </cols>
  <sheetData>
    <row r="1" spans="1:9" ht="12.75" customHeight="1" x14ac:dyDescent="0.2">
      <c r="A1" s="638" t="s">
        <v>85</v>
      </c>
      <c r="B1" s="63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3139.6</v>
      </c>
      <c r="E2" s="5">
        <v>916409.02</v>
      </c>
      <c r="F2" s="6">
        <v>863353.96</v>
      </c>
      <c r="G2" s="640">
        <f>E2-F2</f>
        <v>53055.060000000056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29</v>
      </c>
      <c r="E3" s="1" t="s">
        <v>37</v>
      </c>
      <c r="F3" s="1"/>
      <c r="G3" s="1"/>
      <c r="H3" s="1" t="s">
        <v>25</v>
      </c>
      <c r="I3" s="8">
        <f>F2-F189</f>
        <v>-14750.079099999974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x14ac:dyDescent="0.2">
      <c r="A6" s="260"/>
      <c r="B6" s="33">
        <v>7538.85</v>
      </c>
      <c r="C6" s="33" t="s">
        <v>66</v>
      </c>
      <c r="D6" s="262"/>
      <c r="E6" s="35"/>
      <c r="F6" s="35"/>
      <c r="G6" s="35"/>
      <c r="H6" s="36"/>
      <c r="I6" s="157">
        <f>G6*H6</f>
        <v>0</v>
      </c>
    </row>
    <row r="7" spans="1:9" ht="12.75" customHeight="1" thickBot="1" x14ac:dyDescent="0.25">
      <c r="A7" s="308"/>
      <c r="B7" s="71">
        <v>8193.8799999999992</v>
      </c>
      <c r="C7" s="71" t="s">
        <v>67</v>
      </c>
      <c r="D7" s="309"/>
      <c r="E7" s="73"/>
      <c r="F7" s="73"/>
      <c r="G7" s="73"/>
      <c r="H7" s="74"/>
      <c r="I7" s="201">
        <f t="shared" ref="I7:I23" si="0">G7*H7</f>
        <v>0</v>
      </c>
    </row>
    <row r="8" spans="1:9" ht="12.75" customHeight="1" x14ac:dyDescent="0.2">
      <c r="A8" s="622" t="s">
        <v>651</v>
      </c>
      <c r="B8" s="625">
        <v>11420.32</v>
      </c>
      <c r="C8" s="625" t="s">
        <v>70</v>
      </c>
      <c r="D8" s="627"/>
      <c r="E8" s="37" t="s">
        <v>504</v>
      </c>
      <c r="F8" s="37" t="s">
        <v>99</v>
      </c>
      <c r="G8" s="37">
        <v>1</v>
      </c>
      <c r="H8" s="38">
        <v>160</v>
      </c>
      <c r="I8" s="39">
        <f t="shared" si="0"/>
        <v>160</v>
      </c>
    </row>
    <row r="9" spans="1:9" ht="12.75" customHeight="1" x14ac:dyDescent="0.2">
      <c r="A9" s="623"/>
      <c r="B9" s="632"/>
      <c r="C9" s="632"/>
      <c r="D9" s="628"/>
      <c r="E9" s="15" t="s">
        <v>652</v>
      </c>
      <c r="F9" s="15" t="s">
        <v>99</v>
      </c>
      <c r="G9" s="15">
        <v>2</v>
      </c>
      <c r="H9" s="16">
        <v>15</v>
      </c>
      <c r="I9" s="43">
        <f t="shared" si="0"/>
        <v>30</v>
      </c>
    </row>
    <row r="10" spans="1:9" ht="12.75" customHeight="1" thickBot="1" x14ac:dyDescent="0.25">
      <c r="A10" s="624"/>
      <c r="B10" s="626"/>
      <c r="C10" s="626"/>
      <c r="D10" s="629"/>
      <c r="E10" s="40" t="s">
        <v>416</v>
      </c>
      <c r="F10" s="40" t="s">
        <v>100</v>
      </c>
      <c r="G10" s="40">
        <v>0.02</v>
      </c>
      <c r="H10" s="41">
        <v>150</v>
      </c>
      <c r="I10" s="42">
        <f t="shared" si="0"/>
        <v>3</v>
      </c>
    </row>
    <row r="11" spans="1:9" ht="12.75" customHeight="1" x14ac:dyDescent="0.2">
      <c r="A11" s="263"/>
      <c r="B11" s="13">
        <v>9741.7000000000007</v>
      </c>
      <c r="C11" s="13" t="s">
        <v>72</v>
      </c>
      <c r="D11" s="265"/>
      <c r="E11" s="15"/>
      <c r="F11" s="15"/>
      <c r="G11" s="15"/>
      <c r="H11" s="16"/>
      <c r="I11" s="157">
        <f t="shared" si="0"/>
        <v>0</v>
      </c>
    </row>
    <row r="12" spans="1:9" ht="12.75" customHeight="1" x14ac:dyDescent="0.2">
      <c r="A12" s="263"/>
      <c r="B12" s="13">
        <v>8845.44</v>
      </c>
      <c r="C12" s="13" t="s">
        <v>73</v>
      </c>
      <c r="D12" s="265"/>
      <c r="E12" s="15"/>
      <c r="F12" s="15"/>
      <c r="G12" s="15"/>
      <c r="H12" s="16"/>
      <c r="I12" s="43">
        <f t="shared" si="0"/>
        <v>0</v>
      </c>
    </row>
    <row r="13" spans="1:9" ht="12.75" customHeight="1" x14ac:dyDescent="0.2">
      <c r="A13" s="263"/>
      <c r="B13" s="264">
        <v>10525.28</v>
      </c>
      <c r="C13" s="13" t="s">
        <v>74</v>
      </c>
      <c r="D13" s="265"/>
      <c r="E13" s="15"/>
      <c r="F13" s="15"/>
      <c r="G13" s="15"/>
      <c r="H13" s="16"/>
      <c r="I13" s="43">
        <f t="shared" si="0"/>
        <v>0</v>
      </c>
    </row>
    <row r="14" spans="1:9" ht="12.75" customHeight="1" x14ac:dyDescent="0.2">
      <c r="A14" s="263"/>
      <c r="B14" s="264">
        <v>7800.42</v>
      </c>
      <c r="C14" s="13" t="s">
        <v>75</v>
      </c>
      <c r="D14" s="265"/>
      <c r="E14" s="15"/>
      <c r="F14" s="15"/>
      <c r="G14" s="15"/>
      <c r="H14" s="16"/>
      <c r="I14" s="43">
        <f t="shared" si="0"/>
        <v>0</v>
      </c>
    </row>
    <row r="15" spans="1:9" ht="12.75" customHeight="1" x14ac:dyDescent="0.2">
      <c r="A15" s="263"/>
      <c r="B15" s="264">
        <v>10968.54</v>
      </c>
      <c r="C15" s="13" t="s">
        <v>76</v>
      </c>
      <c r="D15" s="265"/>
      <c r="E15" s="15"/>
      <c r="F15" s="15"/>
      <c r="G15" s="15"/>
      <c r="H15" s="16"/>
      <c r="I15" s="43">
        <f t="shared" si="0"/>
        <v>0</v>
      </c>
    </row>
    <row r="16" spans="1:9" ht="12.75" customHeight="1" thickBot="1" x14ac:dyDescent="0.25">
      <c r="A16" s="263"/>
      <c r="B16" s="13">
        <v>10943.08</v>
      </c>
      <c r="C16" s="13" t="s">
        <v>77</v>
      </c>
      <c r="D16" s="265"/>
      <c r="E16" s="15"/>
      <c r="F16" s="15"/>
      <c r="G16" s="15"/>
      <c r="H16" s="16"/>
      <c r="I16" s="43">
        <f t="shared" si="0"/>
        <v>0</v>
      </c>
    </row>
    <row r="17" spans="1:9" x14ac:dyDescent="0.2">
      <c r="A17" s="622" t="s">
        <v>1774</v>
      </c>
      <c r="B17" s="625">
        <v>16223.69</v>
      </c>
      <c r="C17" s="625" t="s">
        <v>78</v>
      </c>
      <c r="D17" s="627" t="s">
        <v>108</v>
      </c>
      <c r="E17" s="37" t="s">
        <v>1440</v>
      </c>
      <c r="F17" s="37" t="s">
        <v>528</v>
      </c>
      <c r="G17" s="37">
        <v>1.25</v>
      </c>
      <c r="H17" s="38">
        <v>520</v>
      </c>
      <c r="I17" s="39">
        <f t="shared" si="0"/>
        <v>650</v>
      </c>
    </row>
    <row r="18" spans="1:9" ht="12.75" customHeight="1" x14ac:dyDescent="0.2">
      <c r="A18" s="623"/>
      <c r="B18" s="632"/>
      <c r="C18" s="632"/>
      <c r="D18" s="628"/>
      <c r="E18" s="35" t="s">
        <v>284</v>
      </c>
      <c r="F18" s="35" t="s">
        <v>100</v>
      </c>
      <c r="G18" s="35">
        <v>0.15</v>
      </c>
      <c r="H18" s="36">
        <v>170</v>
      </c>
      <c r="I18" s="43">
        <f t="shared" si="0"/>
        <v>25.5</v>
      </c>
    </row>
    <row r="19" spans="1:9" ht="12.75" customHeight="1" x14ac:dyDescent="0.2">
      <c r="A19" s="623"/>
      <c r="B19" s="632"/>
      <c r="C19" s="632"/>
      <c r="D19" s="628"/>
      <c r="E19" s="35" t="s">
        <v>151</v>
      </c>
      <c r="F19" s="35" t="s">
        <v>100</v>
      </c>
      <c r="G19" s="35">
        <v>0.25</v>
      </c>
      <c r="H19" s="36">
        <v>76</v>
      </c>
      <c r="I19" s="43">
        <f t="shared" si="0"/>
        <v>19</v>
      </c>
    </row>
    <row r="20" spans="1:9" ht="12.75" customHeight="1" thickBot="1" x14ac:dyDescent="0.25">
      <c r="A20" s="624"/>
      <c r="B20" s="626"/>
      <c r="C20" s="626"/>
      <c r="D20" s="629"/>
      <c r="E20" s="83" t="s">
        <v>502</v>
      </c>
      <c r="F20" s="40" t="s">
        <v>100</v>
      </c>
      <c r="G20" s="40">
        <v>0.15</v>
      </c>
      <c r="H20" s="41">
        <v>68</v>
      </c>
      <c r="I20" s="42">
        <f t="shared" si="0"/>
        <v>10.199999999999999</v>
      </c>
    </row>
    <row r="21" spans="1:9" ht="14.45" customHeight="1" x14ac:dyDescent="0.2">
      <c r="A21" s="622" t="s">
        <v>1919</v>
      </c>
      <c r="B21" s="625">
        <v>13310.83</v>
      </c>
      <c r="C21" s="625" t="s">
        <v>79</v>
      </c>
      <c r="D21" s="627"/>
      <c r="E21" s="37" t="s">
        <v>1920</v>
      </c>
      <c r="F21" s="37" t="s">
        <v>528</v>
      </c>
      <c r="G21" s="37">
        <v>1</v>
      </c>
      <c r="H21" s="38">
        <v>435</v>
      </c>
      <c r="I21" s="39">
        <f t="shared" si="0"/>
        <v>435</v>
      </c>
    </row>
    <row r="22" spans="1:9" ht="12.75" customHeight="1" thickBot="1" x14ac:dyDescent="0.25">
      <c r="A22" s="624"/>
      <c r="B22" s="626"/>
      <c r="C22" s="626"/>
      <c r="D22" s="629"/>
      <c r="E22" s="83" t="s">
        <v>396</v>
      </c>
      <c r="F22" s="83" t="s">
        <v>99</v>
      </c>
      <c r="G22" s="83">
        <v>50</v>
      </c>
      <c r="H22" s="84">
        <v>2.34</v>
      </c>
      <c r="I22" s="200">
        <f t="shared" si="0"/>
        <v>117</v>
      </c>
    </row>
    <row r="23" spans="1:9" ht="12.75" customHeight="1" x14ac:dyDescent="0.2">
      <c r="A23" s="260"/>
      <c r="B23" s="261">
        <v>13451.88</v>
      </c>
      <c r="C23" s="33" t="s">
        <v>80</v>
      </c>
      <c r="D23" s="262"/>
      <c r="E23" s="35"/>
      <c r="F23" s="35"/>
      <c r="G23" s="35"/>
      <c r="H23" s="36"/>
      <c r="I23" s="157">
        <f t="shared" si="0"/>
        <v>0</v>
      </c>
    </row>
    <row r="24" spans="1:9" ht="12.75" customHeight="1" x14ac:dyDescent="0.2">
      <c r="A24" s="607"/>
      <c r="B24" s="264"/>
      <c r="C24" s="13" t="s">
        <v>87</v>
      </c>
      <c r="D24" s="265"/>
      <c r="E24" s="15"/>
      <c r="F24" s="15"/>
      <c r="G24" s="15"/>
      <c r="H24" s="16"/>
      <c r="I24" s="43">
        <v>1143.6300000000001</v>
      </c>
    </row>
    <row r="25" spans="1:9" ht="12.75" customHeight="1" thickBot="1" x14ac:dyDescent="0.25">
      <c r="A25" s="180"/>
      <c r="B25" s="197">
        <f>SUM(B6:B23)</f>
        <v>128963.91</v>
      </c>
      <c r="C25" s="198"/>
      <c r="D25" s="197"/>
      <c r="E25" s="199"/>
      <c r="F25" s="198"/>
      <c r="G25" s="198"/>
      <c r="H25" s="197" t="s">
        <v>17</v>
      </c>
      <c r="I25" s="230">
        <f>SUM(I6:I24)</f>
        <v>2593.33</v>
      </c>
    </row>
    <row r="26" spans="1:9" ht="77.25" thickBot="1" x14ac:dyDescent="0.25">
      <c r="A26" s="134" t="s">
        <v>1066</v>
      </c>
      <c r="B26" s="114" t="s">
        <v>16</v>
      </c>
      <c r="C26" s="114" t="s">
        <v>5</v>
      </c>
      <c r="D26" s="114" t="s">
        <v>23</v>
      </c>
      <c r="E26" s="118" t="s">
        <v>18</v>
      </c>
      <c r="F26" s="114" t="s">
        <v>19</v>
      </c>
      <c r="G26" s="114" t="s">
        <v>10</v>
      </c>
      <c r="H26" s="114" t="s">
        <v>13</v>
      </c>
      <c r="I26" s="115" t="s">
        <v>12</v>
      </c>
    </row>
    <row r="27" spans="1:9" ht="26.25" thickBot="1" x14ac:dyDescent="0.25">
      <c r="A27" s="79" t="s">
        <v>329</v>
      </c>
      <c r="B27" s="314">
        <v>12730.5034</v>
      </c>
      <c r="C27" s="70" t="s">
        <v>66</v>
      </c>
      <c r="D27" s="53" t="s">
        <v>330</v>
      </c>
      <c r="E27" s="53" t="s">
        <v>331</v>
      </c>
      <c r="F27" s="53" t="s">
        <v>99</v>
      </c>
      <c r="G27" s="53">
        <v>2</v>
      </c>
      <c r="H27" s="153">
        <v>8.89</v>
      </c>
      <c r="I27" s="165">
        <f>G27*H27</f>
        <v>17.78</v>
      </c>
    </row>
    <row r="28" spans="1:9" ht="12.75" customHeight="1" x14ac:dyDescent="0.2">
      <c r="A28" s="622" t="s">
        <v>329</v>
      </c>
      <c r="B28" s="625">
        <v>12387.04</v>
      </c>
      <c r="C28" s="625" t="s">
        <v>67</v>
      </c>
      <c r="D28" s="627" t="s">
        <v>330</v>
      </c>
      <c r="E28" s="37" t="s">
        <v>331</v>
      </c>
      <c r="F28" s="37" t="s">
        <v>99</v>
      </c>
      <c r="G28" s="37">
        <v>9</v>
      </c>
      <c r="H28" s="38">
        <v>17</v>
      </c>
      <c r="I28" s="39">
        <f>G28*H28</f>
        <v>153</v>
      </c>
    </row>
    <row r="29" spans="1:9" ht="12.75" customHeight="1" x14ac:dyDescent="0.2">
      <c r="A29" s="623"/>
      <c r="B29" s="632"/>
      <c r="C29" s="632"/>
      <c r="D29" s="628"/>
      <c r="E29" s="172" t="s">
        <v>337</v>
      </c>
      <c r="F29" s="172" t="s">
        <v>99</v>
      </c>
      <c r="G29" s="172">
        <v>1</v>
      </c>
      <c r="H29" s="296">
        <v>44.8</v>
      </c>
      <c r="I29" s="365">
        <f>G29*H29</f>
        <v>44.8</v>
      </c>
    </row>
    <row r="30" spans="1:9" ht="12.75" customHeight="1" thickBot="1" x14ac:dyDescent="0.25">
      <c r="A30" s="624"/>
      <c r="B30" s="626"/>
      <c r="C30" s="626"/>
      <c r="D30" s="629"/>
      <c r="E30" s="40" t="s">
        <v>434</v>
      </c>
      <c r="F30" s="40" t="s">
        <v>99</v>
      </c>
      <c r="G30" s="40">
        <v>1</v>
      </c>
      <c r="H30" s="41">
        <v>40</v>
      </c>
      <c r="I30" s="42">
        <f t="shared" ref="I30:I82" si="1">G30*H30</f>
        <v>40</v>
      </c>
    </row>
    <row r="31" spans="1:9" ht="12.75" customHeight="1" x14ac:dyDescent="0.2">
      <c r="A31" s="622" t="s">
        <v>329</v>
      </c>
      <c r="B31" s="625">
        <v>12224.57</v>
      </c>
      <c r="C31" s="625" t="s">
        <v>70</v>
      </c>
      <c r="D31" s="627" t="s">
        <v>330</v>
      </c>
      <c r="E31" s="37" t="s">
        <v>331</v>
      </c>
      <c r="F31" s="37" t="s">
        <v>99</v>
      </c>
      <c r="G31" s="37">
        <v>3</v>
      </c>
      <c r="H31" s="38">
        <v>17</v>
      </c>
      <c r="I31" s="39">
        <f t="shared" si="1"/>
        <v>51</v>
      </c>
    </row>
    <row r="32" spans="1:9" ht="12.75" customHeight="1" x14ac:dyDescent="0.2">
      <c r="A32" s="623"/>
      <c r="B32" s="632"/>
      <c r="C32" s="632"/>
      <c r="D32" s="628"/>
      <c r="E32" s="35" t="s">
        <v>338</v>
      </c>
      <c r="F32" s="35" t="s">
        <v>99</v>
      </c>
      <c r="G32" s="35">
        <v>2</v>
      </c>
      <c r="H32" s="36">
        <v>20.95</v>
      </c>
      <c r="I32" s="157">
        <f t="shared" si="1"/>
        <v>41.9</v>
      </c>
    </row>
    <row r="33" spans="1:9" ht="13.5" thickBot="1" x14ac:dyDescent="0.25">
      <c r="A33" s="624"/>
      <c r="B33" s="632"/>
      <c r="C33" s="632"/>
      <c r="D33" s="629"/>
      <c r="E33" s="40" t="s">
        <v>337</v>
      </c>
      <c r="F33" s="40" t="s">
        <v>99</v>
      </c>
      <c r="G33" s="40">
        <v>1</v>
      </c>
      <c r="H33" s="41">
        <v>44.8</v>
      </c>
      <c r="I33" s="42">
        <f t="shared" si="1"/>
        <v>44.8</v>
      </c>
    </row>
    <row r="34" spans="1:9" x14ac:dyDescent="0.2">
      <c r="A34" s="622" t="s">
        <v>107</v>
      </c>
      <c r="B34" s="632"/>
      <c r="C34" s="632"/>
      <c r="D34" s="627" t="s">
        <v>664</v>
      </c>
      <c r="E34" s="37" t="s">
        <v>139</v>
      </c>
      <c r="F34" s="37" t="s">
        <v>99</v>
      </c>
      <c r="G34" s="37">
        <v>1</v>
      </c>
      <c r="H34" s="38">
        <v>105.64</v>
      </c>
      <c r="I34" s="39">
        <f t="shared" si="1"/>
        <v>105.64</v>
      </c>
    </row>
    <row r="35" spans="1:9" ht="12.75" customHeight="1" thickBot="1" x14ac:dyDescent="0.25">
      <c r="A35" s="624"/>
      <c r="B35" s="632"/>
      <c r="C35" s="632"/>
      <c r="D35" s="629"/>
      <c r="E35" s="40" t="s">
        <v>221</v>
      </c>
      <c r="F35" s="40" t="s">
        <v>99</v>
      </c>
      <c r="G35" s="40">
        <v>3</v>
      </c>
      <c r="H35" s="41">
        <v>42.52</v>
      </c>
      <c r="I35" s="42">
        <f t="shared" si="1"/>
        <v>127.56</v>
      </c>
    </row>
    <row r="36" spans="1:9" ht="12.75" customHeight="1" x14ac:dyDescent="0.2">
      <c r="A36" s="622" t="s">
        <v>112</v>
      </c>
      <c r="B36" s="632"/>
      <c r="C36" s="632"/>
      <c r="D36" s="633" t="s">
        <v>218</v>
      </c>
      <c r="E36" s="37" t="s">
        <v>139</v>
      </c>
      <c r="F36" s="37" t="s">
        <v>99</v>
      </c>
      <c r="G36" s="37">
        <v>1</v>
      </c>
      <c r="H36" s="38">
        <v>157</v>
      </c>
      <c r="I36" s="39">
        <f t="shared" si="1"/>
        <v>157</v>
      </c>
    </row>
    <row r="37" spans="1:9" ht="12.75" customHeight="1" x14ac:dyDescent="0.2">
      <c r="A37" s="623"/>
      <c r="B37" s="632"/>
      <c r="C37" s="632"/>
      <c r="D37" s="634"/>
      <c r="E37" s="15" t="s">
        <v>475</v>
      </c>
      <c r="F37" s="15" t="s">
        <v>99</v>
      </c>
      <c r="G37" s="15">
        <v>1</v>
      </c>
      <c r="H37" s="16">
        <v>3.82</v>
      </c>
      <c r="I37" s="43">
        <f t="shared" si="1"/>
        <v>3.82</v>
      </c>
    </row>
    <row r="38" spans="1:9" ht="12.75" customHeight="1" x14ac:dyDescent="0.2">
      <c r="A38" s="623"/>
      <c r="B38" s="632"/>
      <c r="C38" s="632"/>
      <c r="D38" s="634"/>
      <c r="E38" s="15" t="s">
        <v>297</v>
      </c>
      <c r="F38" s="15" t="s">
        <v>99</v>
      </c>
      <c r="G38" s="15">
        <v>1</v>
      </c>
      <c r="H38" s="16">
        <v>155.53</v>
      </c>
      <c r="I38" s="43">
        <f t="shared" si="1"/>
        <v>155.53</v>
      </c>
    </row>
    <row r="39" spans="1:9" ht="12.75" customHeight="1" x14ac:dyDescent="0.2">
      <c r="A39" s="623"/>
      <c r="B39" s="632"/>
      <c r="C39" s="632"/>
      <c r="D39" s="634"/>
      <c r="E39" s="15" t="s">
        <v>509</v>
      </c>
      <c r="F39" s="15" t="s">
        <v>99</v>
      </c>
      <c r="G39" s="15">
        <v>1</v>
      </c>
      <c r="H39" s="16">
        <v>209.41</v>
      </c>
      <c r="I39" s="43">
        <f t="shared" si="1"/>
        <v>209.41</v>
      </c>
    </row>
    <row r="40" spans="1:9" ht="12.75" customHeight="1" x14ac:dyDescent="0.2">
      <c r="A40" s="623"/>
      <c r="B40" s="632"/>
      <c r="C40" s="632"/>
      <c r="D40" s="634"/>
      <c r="E40" s="15" t="s">
        <v>118</v>
      </c>
      <c r="F40" s="15" t="s">
        <v>99</v>
      </c>
      <c r="G40" s="15">
        <v>1</v>
      </c>
      <c r="H40" s="16">
        <v>117.24</v>
      </c>
      <c r="I40" s="43">
        <f t="shared" si="1"/>
        <v>117.24</v>
      </c>
    </row>
    <row r="41" spans="1:9" ht="12.75" customHeight="1" thickBot="1" x14ac:dyDescent="0.25">
      <c r="A41" s="624"/>
      <c r="B41" s="626"/>
      <c r="C41" s="626"/>
      <c r="D41" s="635"/>
      <c r="E41" s="40" t="s">
        <v>136</v>
      </c>
      <c r="F41" s="40" t="s">
        <v>101</v>
      </c>
      <c r="G41" s="40">
        <v>1</v>
      </c>
      <c r="H41" s="41">
        <v>66.39</v>
      </c>
      <c r="I41" s="42">
        <f t="shared" si="1"/>
        <v>66.39</v>
      </c>
    </row>
    <row r="42" spans="1:9" ht="26.25" thickBot="1" x14ac:dyDescent="0.25">
      <c r="A42" s="46" t="s">
        <v>329</v>
      </c>
      <c r="B42" s="491">
        <v>16305.27</v>
      </c>
      <c r="C42" s="85" t="s">
        <v>72</v>
      </c>
      <c r="D42" s="469" t="s">
        <v>330</v>
      </c>
      <c r="E42" s="47" t="s">
        <v>331</v>
      </c>
      <c r="F42" s="47" t="s">
        <v>99</v>
      </c>
      <c r="G42" s="47">
        <v>4</v>
      </c>
      <c r="H42" s="48">
        <v>17</v>
      </c>
      <c r="I42" s="49">
        <f t="shared" si="1"/>
        <v>68</v>
      </c>
    </row>
    <row r="43" spans="1:9" ht="12.75" customHeight="1" x14ac:dyDescent="0.2">
      <c r="A43" s="622" t="s">
        <v>112</v>
      </c>
      <c r="B43" s="625">
        <v>16020.65</v>
      </c>
      <c r="C43" s="625" t="s">
        <v>73</v>
      </c>
      <c r="D43" s="633" t="s">
        <v>1046</v>
      </c>
      <c r="E43" s="37" t="s">
        <v>131</v>
      </c>
      <c r="F43" s="37" t="s">
        <v>101</v>
      </c>
      <c r="G43" s="37">
        <v>4</v>
      </c>
      <c r="H43" s="38">
        <v>41.67</v>
      </c>
      <c r="I43" s="39">
        <f t="shared" si="1"/>
        <v>166.68</v>
      </c>
    </row>
    <row r="44" spans="1:9" ht="12.75" customHeight="1" x14ac:dyDescent="0.2">
      <c r="A44" s="623"/>
      <c r="B44" s="632"/>
      <c r="C44" s="632"/>
      <c r="D44" s="634"/>
      <c r="E44" s="15" t="s">
        <v>183</v>
      </c>
      <c r="F44" s="15" t="s">
        <v>99</v>
      </c>
      <c r="G44" s="15">
        <v>1</v>
      </c>
      <c r="H44" s="16">
        <v>39.590000000000003</v>
      </c>
      <c r="I44" s="43">
        <f t="shared" si="1"/>
        <v>39.590000000000003</v>
      </c>
    </row>
    <row r="45" spans="1:9" ht="12.75" customHeight="1" thickBot="1" x14ac:dyDescent="0.25">
      <c r="A45" s="624"/>
      <c r="B45" s="632"/>
      <c r="C45" s="632"/>
      <c r="D45" s="635"/>
      <c r="E45" s="40" t="s">
        <v>121</v>
      </c>
      <c r="F45" s="40" t="s">
        <v>99</v>
      </c>
      <c r="G45" s="40">
        <v>2</v>
      </c>
      <c r="H45" s="41">
        <v>5.85</v>
      </c>
      <c r="I45" s="42">
        <f t="shared" si="1"/>
        <v>11.7</v>
      </c>
    </row>
    <row r="46" spans="1:9" ht="12.75" customHeight="1" x14ac:dyDescent="0.2">
      <c r="A46" s="622" t="s">
        <v>107</v>
      </c>
      <c r="B46" s="632"/>
      <c r="C46" s="632"/>
      <c r="D46" s="633" t="s">
        <v>1047</v>
      </c>
      <c r="E46" s="37" t="s">
        <v>136</v>
      </c>
      <c r="F46" s="37" t="s">
        <v>101</v>
      </c>
      <c r="G46" s="37">
        <v>8</v>
      </c>
      <c r="H46" s="38">
        <v>66.39</v>
      </c>
      <c r="I46" s="39">
        <f t="shared" si="1"/>
        <v>531.12</v>
      </c>
    </row>
    <row r="47" spans="1:9" ht="12.75" customHeight="1" thickBot="1" x14ac:dyDescent="0.25">
      <c r="A47" s="623"/>
      <c r="B47" s="632"/>
      <c r="C47" s="632"/>
      <c r="D47" s="635"/>
      <c r="E47" s="40" t="s">
        <v>297</v>
      </c>
      <c r="F47" s="40" t="s">
        <v>99</v>
      </c>
      <c r="G47" s="40">
        <v>1</v>
      </c>
      <c r="H47" s="41">
        <v>155.53</v>
      </c>
      <c r="I47" s="42">
        <f t="shared" si="1"/>
        <v>155.53</v>
      </c>
    </row>
    <row r="48" spans="1:9" ht="12.75" customHeight="1" x14ac:dyDescent="0.2">
      <c r="A48" s="623"/>
      <c r="B48" s="632"/>
      <c r="C48" s="632"/>
      <c r="D48" s="633" t="s">
        <v>1048</v>
      </c>
      <c r="E48" s="35" t="s">
        <v>131</v>
      </c>
      <c r="F48" s="35" t="s">
        <v>101</v>
      </c>
      <c r="G48" s="35">
        <v>2</v>
      </c>
      <c r="H48" s="36">
        <v>41.67</v>
      </c>
      <c r="I48" s="157">
        <f t="shared" si="1"/>
        <v>83.34</v>
      </c>
    </row>
    <row r="49" spans="1:9" ht="12.75" customHeight="1" x14ac:dyDescent="0.2">
      <c r="A49" s="623"/>
      <c r="B49" s="632"/>
      <c r="C49" s="632"/>
      <c r="D49" s="634"/>
      <c r="E49" s="15" t="s">
        <v>116</v>
      </c>
      <c r="F49" s="15" t="s">
        <v>101</v>
      </c>
      <c r="G49" s="15">
        <v>2</v>
      </c>
      <c r="H49" s="16">
        <v>33.479999999999997</v>
      </c>
      <c r="I49" s="43">
        <f t="shared" si="1"/>
        <v>66.959999999999994</v>
      </c>
    </row>
    <row r="50" spans="1:9" ht="12.75" customHeight="1" x14ac:dyDescent="0.2">
      <c r="A50" s="623"/>
      <c r="B50" s="632"/>
      <c r="C50" s="632"/>
      <c r="D50" s="634"/>
      <c r="E50" s="15" t="s">
        <v>387</v>
      </c>
      <c r="F50" s="15" t="s">
        <v>99</v>
      </c>
      <c r="G50" s="15">
        <v>1</v>
      </c>
      <c r="H50" s="16">
        <v>8.5</v>
      </c>
      <c r="I50" s="43">
        <f t="shared" si="1"/>
        <v>8.5</v>
      </c>
    </row>
    <row r="51" spans="1:9" ht="12.75" customHeight="1" x14ac:dyDescent="0.2">
      <c r="A51" s="623"/>
      <c r="B51" s="632"/>
      <c r="C51" s="632"/>
      <c r="D51" s="634"/>
      <c r="E51" s="15" t="s">
        <v>387</v>
      </c>
      <c r="F51" s="15" t="s">
        <v>99</v>
      </c>
      <c r="G51" s="15">
        <v>1</v>
      </c>
      <c r="H51" s="16">
        <v>4.59</v>
      </c>
      <c r="I51" s="43">
        <f t="shared" si="1"/>
        <v>4.59</v>
      </c>
    </row>
    <row r="52" spans="1:9" ht="12.75" customHeight="1" thickBot="1" x14ac:dyDescent="0.25">
      <c r="A52" s="624"/>
      <c r="B52" s="632"/>
      <c r="C52" s="632"/>
      <c r="D52" s="635"/>
      <c r="E52" s="40" t="s">
        <v>481</v>
      </c>
      <c r="F52" s="40" t="s">
        <v>99</v>
      </c>
      <c r="G52" s="40">
        <v>3</v>
      </c>
      <c r="H52" s="41">
        <v>3.21</v>
      </c>
      <c r="I52" s="42">
        <f t="shared" si="1"/>
        <v>9.629999999999999</v>
      </c>
    </row>
    <row r="53" spans="1:9" ht="12.75" customHeight="1" x14ac:dyDescent="0.2">
      <c r="A53" s="622" t="s">
        <v>224</v>
      </c>
      <c r="B53" s="632"/>
      <c r="C53" s="632"/>
      <c r="D53" s="633" t="s">
        <v>1049</v>
      </c>
      <c r="E53" s="37" t="s">
        <v>136</v>
      </c>
      <c r="F53" s="37" t="s">
        <v>101</v>
      </c>
      <c r="G53" s="37">
        <v>2</v>
      </c>
      <c r="H53" s="38">
        <v>66.39</v>
      </c>
      <c r="I53" s="39">
        <f t="shared" si="1"/>
        <v>132.78</v>
      </c>
    </row>
    <row r="54" spans="1:9" ht="12.75" customHeight="1" x14ac:dyDescent="0.2">
      <c r="A54" s="623"/>
      <c r="B54" s="632"/>
      <c r="C54" s="632"/>
      <c r="D54" s="634"/>
      <c r="E54" s="15" t="s">
        <v>509</v>
      </c>
      <c r="F54" s="15" t="s">
        <v>99</v>
      </c>
      <c r="G54" s="15">
        <v>1</v>
      </c>
      <c r="H54" s="16">
        <v>209.41</v>
      </c>
      <c r="I54" s="43">
        <f t="shared" si="1"/>
        <v>209.41</v>
      </c>
    </row>
    <row r="55" spans="1:9" ht="12.75" customHeight="1" x14ac:dyDescent="0.2">
      <c r="A55" s="623"/>
      <c r="B55" s="632"/>
      <c r="C55" s="632"/>
      <c r="D55" s="634"/>
      <c r="E55" s="15" t="s">
        <v>118</v>
      </c>
      <c r="F55" s="15" t="s">
        <v>99</v>
      </c>
      <c r="G55" s="15">
        <v>1</v>
      </c>
      <c r="H55" s="16">
        <v>117.24</v>
      </c>
      <c r="I55" s="43">
        <f t="shared" si="1"/>
        <v>117.24</v>
      </c>
    </row>
    <row r="56" spans="1:9" ht="12.75" customHeight="1" x14ac:dyDescent="0.2">
      <c r="A56" s="623"/>
      <c r="B56" s="632"/>
      <c r="C56" s="632"/>
      <c r="D56" s="634"/>
      <c r="E56" s="15" t="s">
        <v>297</v>
      </c>
      <c r="F56" s="15" t="s">
        <v>99</v>
      </c>
      <c r="G56" s="15">
        <v>1</v>
      </c>
      <c r="H56" s="16">
        <v>155.53</v>
      </c>
      <c r="I56" s="43">
        <f t="shared" si="1"/>
        <v>155.53</v>
      </c>
    </row>
    <row r="57" spans="1:9" ht="12.75" customHeight="1" thickBot="1" x14ac:dyDescent="0.25">
      <c r="A57" s="624"/>
      <c r="B57" s="632"/>
      <c r="C57" s="632"/>
      <c r="D57" s="635"/>
      <c r="E57" s="40" t="s">
        <v>223</v>
      </c>
      <c r="F57" s="40" t="s">
        <v>99</v>
      </c>
      <c r="G57" s="40">
        <v>1</v>
      </c>
      <c r="H57" s="41">
        <v>290</v>
      </c>
      <c r="I57" s="42">
        <f t="shared" si="1"/>
        <v>290</v>
      </c>
    </row>
    <row r="58" spans="1:9" ht="12.75" customHeight="1" x14ac:dyDescent="0.2">
      <c r="A58" s="622" t="s">
        <v>112</v>
      </c>
      <c r="B58" s="632"/>
      <c r="C58" s="632"/>
      <c r="D58" s="633" t="s">
        <v>1050</v>
      </c>
      <c r="E58" s="37" t="s">
        <v>116</v>
      </c>
      <c r="F58" s="37" t="s">
        <v>101</v>
      </c>
      <c r="G58" s="37">
        <v>12</v>
      </c>
      <c r="H58" s="38">
        <v>32.020000000000003</v>
      </c>
      <c r="I58" s="39">
        <f t="shared" si="1"/>
        <v>384.24</v>
      </c>
    </row>
    <row r="59" spans="1:9" ht="12.75" customHeight="1" x14ac:dyDescent="0.2">
      <c r="A59" s="623"/>
      <c r="B59" s="632"/>
      <c r="C59" s="632"/>
      <c r="D59" s="634"/>
      <c r="E59" s="15" t="s">
        <v>1051</v>
      </c>
      <c r="F59" s="15" t="s">
        <v>99</v>
      </c>
      <c r="G59" s="15">
        <v>1</v>
      </c>
      <c r="H59" s="16">
        <v>23.45</v>
      </c>
      <c r="I59" s="43">
        <f t="shared" si="1"/>
        <v>23.45</v>
      </c>
    </row>
    <row r="60" spans="1:9" ht="12.75" customHeight="1" x14ac:dyDescent="0.2">
      <c r="A60" s="623"/>
      <c r="B60" s="632"/>
      <c r="C60" s="632"/>
      <c r="D60" s="634"/>
      <c r="E60" s="15" t="s">
        <v>117</v>
      </c>
      <c r="F60" s="15" t="s">
        <v>99</v>
      </c>
      <c r="G60" s="15">
        <v>10</v>
      </c>
      <c r="H60" s="16">
        <v>3.79</v>
      </c>
      <c r="I60" s="43">
        <f t="shared" si="1"/>
        <v>37.9</v>
      </c>
    </row>
    <row r="61" spans="1:9" ht="12.75" customHeight="1" x14ac:dyDescent="0.2">
      <c r="A61" s="623"/>
      <c r="B61" s="632"/>
      <c r="C61" s="632"/>
      <c r="D61" s="634"/>
      <c r="E61" s="15" t="s">
        <v>660</v>
      </c>
      <c r="F61" s="15" t="s">
        <v>99</v>
      </c>
      <c r="G61" s="15">
        <v>2</v>
      </c>
      <c r="H61" s="16">
        <v>118.76</v>
      </c>
      <c r="I61" s="43">
        <f t="shared" si="1"/>
        <v>237.52</v>
      </c>
    </row>
    <row r="62" spans="1:9" ht="12.75" customHeight="1" x14ac:dyDescent="0.2">
      <c r="A62" s="623"/>
      <c r="B62" s="632"/>
      <c r="C62" s="632"/>
      <c r="D62" s="634"/>
      <c r="E62" s="15" t="s">
        <v>308</v>
      </c>
      <c r="F62" s="15" t="s">
        <v>99</v>
      </c>
      <c r="G62" s="15">
        <v>1</v>
      </c>
      <c r="H62" s="16">
        <v>4.22</v>
      </c>
      <c r="I62" s="43">
        <f t="shared" si="1"/>
        <v>4.22</v>
      </c>
    </row>
    <row r="63" spans="1:9" ht="12.75" customHeight="1" x14ac:dyDescent="0.2">
      <c r="A63" s="623"/>
      <c r="B63" s="632"/>
      <c r="C63" s="632"/>
      <c r="D63" s="634"/>
      <c r="E63" s="15" t="s">
        <v>179</v>
      </c>
      <c r="F63" s="15" t="s">
        <v>99</v>
      </c>
      <c r="G63" s="15">
        <v>1</v>
      </c>
      <c r="H63" s="16">
        <v>117.24</v>
      </c>
      <c r="I63" s="43">
        <f t="shared" si="1"/>
        <v>117.24</v>
      </c>
    </row>
    <row r="64" spans="1:9" ht="13.5" thickBot="1" x14ac:dyDescent="0.25">
      <c r="A64" s="624"/>
      <c r="B64" s="626"/>
      <c r="C64" s="626"/>
      <c r="D64" s="635"/>
      <c r="E64" s="40" t="s">
        <v>221</v>
      </c>
      <c r="F64" s="40" t="s">
        <v>99</v>
      </c>
      <c r="G64" s="40">
        <v>4</v>
      </c>
      <c r="H64" s="41">
        <v>39.590000000000003</v>
      </c>
      <c r="I64" s="42">
        <f t="shared" si="1"/>
        <v>158.36000000000001</v>
      </c>
    </row>
    <row r="65" spans="1:9" ht="12.75" customHeight="1" x14ac:dyDescent="0.2">
      <c r="A65" s="622" t="s">
        <v>329</v>
      </c>
      <c r="B65" s="625">
        <v>13855.04</v>
      </c>
      <c r="C65" s="625" t="s">
        <v>74</v>
      </c>
      <c r="D65" s="627" t="s">
        <v>330</v>
      </c>
      <c r="E65" s="37" t="s">
        <v>331</v>
      </c>
      <c r="F65" s="37" t="s">
        <v>99</v>
      </c>
      <c r="G65" s="37">
        <v>9</v>
      </c>
      <c r="H65" s="38">
        <v>8.6999999999999993</v>
      </c>
      <c r="I65" s="39">
        <f t="shared" si="1"/>
        <v>78.3</v>
      </c>
    </row>
    <row r="66" spans="1:9" x14ac:dyDescent="0.2">
      <c r="A66" s="623"/>
      <c r="B66" s="632"/>
      <c r="C66" s="632"/>
      <c r="D66" s="665"/>
      <c r="E66" s="15" t="s">
        <v>337</v>
      </c>
      <c r="F66" s="15" t="s">
        <v>99</v>
      </c>
      <c r="G66" s="15">
        <v>2</v>
      </c>
      <c r="H66" s="16">
        <v>8.6999999999999993</v>
      </c>
      <c r="I66" s="43">
        <f t="shared" si="1"/>
        <v>17.399999999999999</v>
      </c>
    </row>
    <row r="67" spans="1:9" ht="12.75" customHeight="1" thickBot="1" x14ac:dyDescent="0.25">
      <c r="A67" s="624"/>
      <c r="B67" s="632"/>
      <c r="C67" s="632"/>
      <c r="D67" s="40" t="s">
        <v>108</v>
      </c>
      <c r="E67" s="40" t="s">
        <v>343</v>
      </c>
      <c r="F67" s="40" t="s">
        <v>99</v>
      </c>
      <c r="G67" s="40">
        <v>20</v>
      </c>
      <c r="H67" s="41">
        <v>20</v>
      </c>
      <c r="I67" s="42">
        <f t="shared" si="1"/>
        <v>400</v>
      </c>
    </row>
    <row r="68" spans="1:9" ht="12.75" customHeight="1" x14ac:dyDescent="0.2">
      <c r="A68" s="622" t="s">
        <v>153</v>
      </c>
      <c r="B68" s="632"/>
      <c r="C68" s="632"/>
      <c r="D68" s="627" t="s">
        <v>1166</v>
      </c>
      <c r="E68" s="37" t="s">
        <v>196</v>
      </c>
      <c r="F68" s="37" t="s">
        <v>99</v>
      </c>
      <c r="G68" s="37">
        <v>1</v>
      </c>
      <c r="H68" s="38">
        <v>230</v>
      </c>
      <c r="I68" s="39">
        <f t="shared" si="1"/>
        <v>230</v>
      </c>
    </row>
    <row r="69" spans="1:9" ht="13.5" thickBot="1" x14ac:dyDescent="0.25">
      <c r="A69" s="624"/>
      <c r="B69" s="626"/>
      <c r="C69" s="626"/>
      <c r="D69" s="629"/>
      <c r="E69" s="40" t="s">
        <v>1167</v>
      </c>
      <c r="F69" s="40" t="s">
        <v>99</v>
      </c>
      <c r="G69" s="40">
        <v>1</v>
      </c>
      <c r="H69" s="41">
        <v>135</v>
      </c>
      <c r="I69" s="42">
        <f t="shared" si="1"/>
        <v>135</v>
      </c>
    </row>
    <row r="70" spans="1:9" ht="12.75" customHeight="1" x14ac:dyDescent="0.2">
      <c r="A70" s="678" t="s">
        <v>329</v>
      </c>
      <c r="B70" s="625">
        <v>14443.27</v>
      </c>
      <c r="C70" s="625" t="s">
        <v>75</v>
      </c>
      <c r="D70" s="307" t="s">
        <v>330</v>
      </c>
      <c r="E70" s="35" t="s">
        <v>331</v>
      </c>
      <c r="F70" s="35" t="s">
        <v>99</v>
      </c>
      <c r="G70" s="35">
        <v>1</v>
      </c>
      <c r="H70" s="36">
        <v>8.6999999999999993</v>
      </c>
      <c r="I70" s="157">
        <f t="shared" si="1"/>
        <v>8.6999999999999993</v>
      </c>
    </row>
    <row r="71" spans="1:9" ht="12.75" customHeight="1" thickBot="1" x14ac:dyDescent="0.25">
      <c r="A71" s="680"/>
      <c r="B71" s="626"/>
      <c r="C71" s="626"/>
      <c r="D71" s="265"/>
      <c r="E71" s="15" t="s">
        <v>1204</v>
      </c>
      <c r="F71" s="15" t="s">
        <v>99</v>
      </c>
      <c r="G71" s="15">
        <v>9</v>
      </c>
      <c r="H71" s="16">
        <v>48.37</v>
      </c>
      <c r="I71" s="43">
        <f t="shared" si="1"/>
        <v>435.33</v>
      </c>
    </row>
    <row r="72" spans="1:9" ht="26.25" thickBot="1" x14ac:dyDescent="0.25">
      <c r="A72" s="46" t="s">
        <v>329</v>
      </c>
      <c r="B72" s="625">
        <v>16317.97</v>
      </c>
      <c r="C72" s="625" t="s">
        <v>76</v>
      </c>
      <c r="D72" s="554" t="s">
        <v>330</v>
      </c>
      <c r="E72" s="378" t="s">
        <v>331</v>
      </c>
      <c r="F72" s="378" t="s">
        <v>99</v>
      </c>
      <c r="G72" s="378">
        <v>4</v>
      </c>
      <c r="H72" s="379">
        <v>7.53</v>
      </c>
      <c r="I72" s="310">
        <f t="shared" si="1"/>
        <v>30.12</v>
      </c>
    </row>
    <row r="73" spans="1:9" ht="12.75" customHeight="1" x14ac:dyDescent="0.2">
      <c r="A73" s="622" t="s">
        <v>112</v>
      </c>
      <c r="B73" s="632"/>
      <c r="C73" s="632"/>
      <c r="D73" s="627" t="s">
        <v>487</v>
      </c>
      <c r="E73" s="37" t="s">
        <v>1449</v>
      </c>
      <c r="F73" s="37" t="s">
        <v>99</v>
      </c>
      <c r="G73" s="37">
        <v>1</v>
      </c>
      <c r="H73" s="38">
        <v>130</v>
      </c>
      <c r="I73" s="39">
        <f t="shared" si="1"/>
        <v>130</v>
      </c>
    </row>
    <row r="74" spans="1:9" ht="12.75" customHeight="1" x14ac:dyDescent="0.2">
      <c r="A74" s="623"/>
      <c r="B74" s="632"/>
      <c r="C74" s="632"/>
      <c r="D74" s="628"/>
      <c r="E74" s="15" t="s">
        <v>1450</v>
      </c>
      <c r="F74" s="15" t="s">
        <v>99</v>
      </c>
      <c r="G74" s="15">
        <v>1</v>
      </c>
      <c r="H74" s="16">
        <v>80</v>
      </c>
      <c r="I74" s="43">
        <f t="shared" si="1"/>
        <v>80</v>
      </c>
    </row>
    <row r="75" spans="1:9" ht="12.75" customHeight="1" x14ac:dyDescent="0.2">
      <c r="A75" s="623"/>
      <c r="B75" s="632"/>
      <c r="C75" s="632"/>
      <c r="D75" s="628"/>
      <c r="E75" s="15" t="s">
        <v>118</v>
      </c>
      <c r="F75" s="15" t="s">
        <v>99</v>
      </c>
      <c r="G75" s="15">
        <v>1</v>
      </c>
      <c r="H75" s="16">
        <v>117.24</v>
      </c>
      <c r="I75" s="43">
        <f t="shared" si="1"/>
        <v>117.24</v>
      </c>
    </row>
    <row r="76" spans="1:9" ht="12.75" customHeight="1" x14ac:dyDescent="0.2">
      <c r="A76" s="623"/>
      <c r="B76" s="632"/>
      <c r="C76" s="632"/>
      <c r="D76" s="628"/>
      <c r="E76" s="15" t="s">
        <v>223</v>
      </c>
      <c r="F76" s="15" t="s">
        <v>99</v>
      </c>
      <c r="G76" s="15">
        <v>1</v>
      </c>
      <c r="H76" s="16">
        <v>290</v>
      </c>
      <c r="I76" s="43">
        <f t="shared" si="1"/>
        <v>290</v>
      </c>
    </row>
    <row r="77" spans="1:9" ht="12.75" customHeight="1" x14ac:dyDescent="0.2">
      <c r="A77" s="623"/>
      <c r="B77" s="632"/>
      <c r="C77" s="632"/>
      <c r="D77" s="628"/>
      <c r="E77" s="15" t="s">
        <v>277</v>
      </c>
      <c r="F77" s="15" t="s">
        <v>99</v>
      </c>
      <c r="G77" s="15">
        <v>1</v>
      </c>
      <c r="H77" s="16">
        <v>14</v>
      </c>
      <c r="I77" s="43">
        <f t="shared" si="1"/>
        <v>14</v>
      </c>
    </row>
    <row r="78" spans="1:9" ht="12.75" customHeight="1" thickBot="1" x14ac:dyDescent="0.25">
      <c r="A78" s="624"/>
      <c r="B78" s="626"/>
      <c r="C78" s="626"/>
      <c r="D78" s="629"/>
      <c r="E78" s="40" t="s">
        <v>408</v>
      </c>
      <c r="F78" s="40" t="s">
        <v>99</v>
      </c>
      <c r="G78" s="40">
        <v>2</v>
      </c>
      <c r="H78" s="41">
        <v>5</v>
      </c>
      <c r="I78" s="42">
        <f t="shared" si="1"/>
        <v>10</v>
      </c>
    </row>
    <row r="79" spans="1:9" ht="12.75" customHeight="1" thickBot="1" x14ac:dyDescent="0.25">
      <c r="A79" s="622" t="s">
        <v>329</v>
      </c>
      <c r="B79" s="625">
        <v>16868.580000000002</v>
      </c>
      <c r="C79" s="625" t="s">
        <v>77</v>
      </c>
      <c r="D79" s="658" t="s">
        <v>330</v>
      </c>
      <c r="E79" s="47" t="s">
        <v>331</v>
      </c>
      <c r="F79" s="47" t="s">
        <v>99</v>
      </c>
      <c r="G79" s="47">
        <v>13</v>
      </c>
      <c r="H79" s="48">
        <v>7.53</v>
      </c>
      <c r="I79" s="49">
        <f t="shared" si="1"/>
        <v>97.89</v>
      </c>
    </row>
    <row r="80" spans="1:9" ht="12.75" customHeight="1" x14ac:dyDescent="0.2">
      <c r="A80" s="623"/>
      <c r="B80" s="632"/>
      <c r="C80" s="632"/>
      <c r="D80" s="660"/>
      <c r="E80" s="15" t="s">
        <v>338</v>
      </c>
      <c r="F80" s="15" t="s">
        <v>99</v>
      </c>
      <c r="G80" s="15">
        <v>1</v>
      </c>
      <c r="H80" s="16">
        <v>91.39</v>
      </c>
      <c r="I80" s="43">
        <f t="shared" si="1"/>
        <v>91.39</v>
      </c>
    </row>
    <row r="81" spans="1:9" ht="12.75" customHeight="1" x14ac:dyDescent="0.2">
      <c r="A81" s="623"/>
      <c r="B81" s="632"/>
      <c r="C81" s="632"/>
      <c r="D81" s="660"/>
      <c r="E81" s="15" t="s">
        <v>842</v>
      </c>
      <c r="F81" s="15" t="s">
        <v>99</v>
      </c>
      <c r="G81" s="15">
        <v>15</v>
      </c>
      <c r="H81" s="16">
        <v>23.72</v>
      </c>
      <c r="I81" s="43">
        <f t="shared" si="1"/>
        <v>355.79999999999995</v>
      </c>
    </row>
    <row r="82" spans="1:9" ht="12.75" customHeight="1" thickBot="1" x14ac:dyDescent="0.25">
      <c r="A82" s="624"/>
      <c r="B82" s="626"/>
      <c r="C82" s="626"/>
      <c r="D82" s="659"/>
      <c r="E82" s="40" t="s">
        <v>1413</v>
      </c>
      <c r="F82" s="40" t="s">
        <v>99</v>
      </c>
      <c r="G82" s="40">
        <v>4</v>
      </c>
      <c r="H82" s="41">
        <v>99.69</v>
      </c>
      <c r="I82" s="42">
        <f t="shared" si="1"/>
        <v>398.76</v>
      </c>
    </row>
    <row r="83" spans="1:9" ht="12.75" customHeight="1" thickBot="1" x14ac:dyDescent="0.25">
      <c r="A83" s="313"/>
      <c r="B83" s="314">
        <v>21029.119999999999</v>
      </c>
      <c r="C83" s="70" t="s">
        <v>78</v>
      </c>
      <c r="D83" s="315"/>
      <c r="E83" s="53"/>
      <c r="F83" s="53"/>
      <c r="G83" s="53"/>
      <c r="H83" s="153"/>
      <c r="I83" s="165"/>
    </row>
    <row r="84" spans="1:9" ht="26.25" thickBot="1" x14ac:dyDescent="0.25">
      <c r="A84" s="46" t="s">
        <v>329</v>
      </c>
      <c r="B84" s="625">
        <v>19430.68</v>
      </c>
      <c r="C84" s="625" t="s">
        <v>79</v>
      </c>
      <c r="D84" s="47" t="s">
        <v>330</v>
      </c>
      <c r="E84" s="47" t="s">
        <v>331</v>
      </c>
      <c r="F84" s="47" t="s">
        <v>99</v>
      </c>
      <c r="G84" s="47">
        <v>4</v>
      </c>
      <c r="H84" s="48">
        <v>7.53</v>
      </c>
      <c r="I84" s="49">
        <f t="shared" ref="I84:I89" si="2">G84*H84</f>
        <v>30.12</v>
      </c>
    </row>
    <row r="85" spans="1:9" ht="12.75" customHeight="1" x14ac:dyDescent="0.2">
      <c r="A85" s="622" t="s">
        <v>478</v>
      </c>
      <c r="B85" s="632"/>
      <c r="C85" s="632"/>
      <c r="D85" s="627" t="s">
        <v>111</v>
      </c>
      <c r="E85" s="37" t="s">
        <v>118</v>
      </c>
      <c r="F85" s="37" t="s">
        <v>99</v>
      </c>
      <c r="G85" s="37">
        <v>1</v>
      </c>
      <c r="H85" s="38">
        <v>98.8</v>
      </c>
      <c r="I85" s="39">
        <f t="shared" si="2"/>
        <v>98.8</v>
      </c>
    </row>
    <row r="86" spans="1:9" ht="12.75" customHeight="1" thickBot="1" x14ac:dyDescent="0.25">
      <c r="A86" s="624"/>
      <c r="B86" s="632"/>
      <c r="C86" s="632"/>
      <c r="D86" s="629"/>
      <c r="E86" s="83" t="s">
        <v>362</v>
      </c>
      <c r="F86" s="83" t="s">
        <v>99</v>
      </c>
      <c r="G86" s="83">
        <v>1</v>
      </c>
      <c r="H86" s="84">
        <v>100</v>
      </c>
      <c r="I86" s="200">
        <f t="shared" si="2"/>
        <v>100</v>
      </c>
    </row>
    <row r="87" spans="1:9" ht="26.25" thickBot="1" x14ac:dyDescent="0.25">
      <c r="A87" s="46" t="s">
        <v>2038</v>
      </c>
      <c r="B87" s="626"/>
      <c r="C87" s="626"/>
      <c r="D87" s="47" t="s">
        <v>108</v>
      </c>
      <c r="E87" s="47" t="s">
        <v>2039</v>
      </c>
      <c r="F87" s="47" t="s">
        <v>99</v>
      </c>
      <c r="G87" s="47">
        <v>1</v>
      </c>
      <c r="H87" s="48">
        <v>17</v>
      </c>
      <c r="I87" s="49">
        <f t="shared" si="2"/>
        <v>17</v>
      </c>
    </row>
    <row r="88" spans="1:9" ht="12.75" customHeight="1" x14ac:dyDescent="0.2">
      <c r="A88" s="622" t="s">
        <v>329</v>
      </c>
      <c r="B88" s="625">
        <v>20733.54</v>
      </c>
      <c r="C88" s="625" t="s">
        <v>80</v>
      </c>
      <c r="D88" s="625" t="s">
        <v>330</v>
      </c>
      <c r="E88" s="82" t="s">
        <v>331</v>
      </c>
      <c r="F88" s="82" t="s">
        <v>99</v>
      </c>
      <c r="G88" s="82">
        <v>3</v>
      </c>
      <c r="H88" s="155">
        <v>7.53</v>
      </c>
      <c r="I88" s="156">
        <f t="shared" si="2"/>
        <v>22.59</v>
      </c>
    </row>
    <row r="89" spans="1:9" ht="12.75" customHeight="1" thickBot="1" x14ac:dyDescent="0.25">
      <c r="A89" s="624"/>
      <c r="B89" s="626"/>
      <c r="C89" s="626"/>
      <c r="D89" s="626"/>
      <c r="E89" s="40" t="s">
        <v>331</v>
      </c>
      <c r="F89" s="40" t="s">
        <v>99</v>
      </c>
      <c r="G89" s="40">
        <v>8</v>
      </c>
      <c r="H89" s="41">
        <v>17</v>
      </c>
      <c r="I89" s="42">
        <f t="shared" si="2"/>
        <v>136</v>
      </c>
    </row>
    <row r="90" spans="1:9" ht="12.75" customHeight="1" x14ac:dyDescent="0.2">
      <c r="A90" s="472"/>
      <c r="B90" s="183"/>
      <c r="C90" s="183" t="s">
        <v>87</v>
      </c>
      <c r="D90" s="183"/>
      <c r="E90" s="37"/>
      <c r="F90" s="37"/>
      <c r="G90" s="37"/>
      <c r="H90" s="38"/>
      <c r="I90" s="39">
        <v>1524.44</v>
      </c>
    </row>
    <row r="91" spans="1:9" ht="12.75" customHeight="1" thickBot="1" x14ac:dyDescent="0.25">
      <c r="A91" s="180"/>
      <c r="B91" s="197">
        <f>SUM(B27:B89)</f>
        <v>192346.2334</v>
      </c>
      <c r="C91" s="198"/>
      <c r="D91" s="197"/>
      <c r="E91" s="199"/>
      <c r="F91" s="198"/>
      <c r="G91" s="198"/>
      <c r="H91" s="197" t="s">
        <v>17</v>
      </c>
      <c r="I91" s="230">
        <f>SUM(I27:I90)</f>
        <v>9198.2800000000007</v>
      </c>
    </row>
    <row r="92" spans="1:9" ht="64.5" thickBot="1" x14ac:dyDescent="0.25">
      <c r="A92" s="134" t="s">
        <v>144</v>
      </c>
      <c r="B92" s="114" t="s">
        <v>16</v>
      </c>
      <c r="C92" s="114" t="s">
        <v>5</v>
      </c>
      <c r="D92" s="114" t="s">
        <v>23</v>
      </c>
      <c r="E92" s="118" t="s">
        <v>18</v>
      </c>
      <c r="F92" s="114" t="s">
        <v>19</v>
      </c>
      <c r="G92" s="114" t="s">
        <v>10</v>
      </c>
      <c r="H92" s="114" t="s">
        <v>13</v>
      </c>
      <c r="I92" s="115" t="s">
        <v>12</v>
      </c>
    </row>
    <row r="93" spans="1:9" ht="12.75" customHeight="1" thickBot="1" x14ac:dyDescent="0.25">
      <c r="A93" s="227"/>
      <c r="B93" s="104">
        <v>6553.6278000000002</v>
      </c>
      <c r="C93" s="58" t="s">
        <v>66</v>
      </c>
      <c r="D93" s="64"/>
      <c r="E93" s="59"/>
      <c r="F93" s="59"/>
      <c r="G93" s="59"/>
      <c r="H93" s="60"/>
      <c r="I93" s="61"/>
    </row>
    <row r="94" spans="1:9" ht="12.75" customHeight="1" thickBot="1" x14ac:dyDescent="0.25">
      <c r="A94" s="227"/>
      <c r="B94" s="122">
        <v>6312.95</v>
      </c>
      <c r="C94" s="123" t="s">
        <v>67</v>
      </c>
      <c r="D94" s="124"/>
      <c r="E94" s="125"/>
      <c r="F94" s="125"/>
      <c r="G94" s="125"/>
      <c r="H94" s="126"/>
      <c r="I94" s="127"/>
    </row>
    <row r="95" spans="1:9" ht="12.75" customHeight="1" thickBot="1" x14ac:dyDescent="0.25">
      <c r="A95" s="227"/>
      <c r="B95" s="106">
        <v>6428.25</v>
      </c>
      <c r="C95" s="85" t="s">
        <v>70</v>
      </c>
      <c r="D95" s="86"/>
      <c r="E95" s="47"/>
      <c r="F95" s="47"/>
      <c r="G95" s="47"/>
      <c r="H95" s="48"/>
      <c r="I95" s="49"/>
    </row>
    <row r="96" spans="1:9" ht="12.75" customHeight="1" thickBot="1" x14ac:dyDescent="0.25">
      <c r="A96" s="227"/>
      <c r="B96" s="106">
        <v>3660.7</v>
      </c>
      <c r="C96" s="85" t="s">
        <v>72</v>
      </c>
      <c r="D96" s="86"/>
      <c r="E96" s="47"/>
      <c r="F96" s="47"/>
      <c r="G96" s="47"/>
      <c r="H96" s="48"/>
      <c r="I96" s="49"/>
    </row>
    <row r="97" spans="1:9" ht="12.75" customHeight="1" thickBot="1" x14ac:dyDescent="0.25">
      <c r="A97" s="227"/>
      <c r="B97" s="106">
        <v>6865.57</v>
      </c>
      <c r="C97" s="85" t="s">
        <v>73</v>
      </c>
      <c r="D97" s="86"/>
      <c r="E97" s="47"/>
      <c r="F97" s="47"/>
      <c r="G97" s="47"/>
      <c r="H97" s="48"/>
      <c r="I97" s="49"/>
    </row>
    <row r="98" spans="1:9" ht="12.75" customHeight="1" thickBot="1" x14ac:dyDescent="0.25">
      <c r="A98" s="227"/>
      <c r="B98" s="106">
        <v>6519.97</v>
      </c>
      <c r="C98" s="85" t="s">
        <v>74</v>
      </c>
      <c r="D98" s="86"/>
      <c r="E98" s="47"/>
      <c r="F98" s="47"/>
      <c r="G98" s="47"/>
      <c r="H98" s="48"/>
      <c r="I98" s="49"/>
    </row>
    <row r="99" spans="1:9" ht="12.75" customHeight="1" thickBot="1" x14ac:dyDescent="0.25">
      <c r="A99" s="227"/>
      <c r="B99" s="106">
        <v>3618.99</v>
      </c>
      <c r="C99" s="85" t="s">
        <v>75</v>
      </c>
      <c r="D99" s="86"/>
      <c r="E99" s="47"/>
      <c r="F99" s="47"/>
      <c r="G99" s="47"/>
      <c r="H99" s="48"/>
      <c r="I99" s="49"/>
    </row>
    <row r="100" spans="1:9" ht="12.75" customHeight="1" thickBot="1" x14ac:dyDescent="0.25">
      <c r="A100" s="221"/>
      <c r="B100" s="106">
        <v>4785.22</v>
      </c>
      <c r="C100" s="85" t="s">
        <v>76</v>
      </c>
      <c r="D100" s="86"/>
      <c r="E100" s="47"/>
      <c r="F100" s="47"/>
      <c r="G100" s="47"/>
      <c r="H100" s="48"/>
      <c r="I100" s="49"/>
    </row>
    <row r="101" spans="1:9" ht="12.75" customHeight="1" thickBot="1" x14ac:dyDescent="0.25">
      <c r="A101" s="221"/>
      <c r="B101" s="106">
        <v>6504.64</v>
      </c>
      <c r="C101" s="85" t="s">
        <v>77</v>
      </c>
      <c r="D101" s="86"/>
      <c r="E101" s="47"/>
      <c r="F101" s="47"/>
      <c r="G101" s="47"/>
      <c r="H101" s="48"/>
      <c r="I101" s="49"/>
    </row>
    <row r="102" spans="1:9" ht="12.75" customHeight="1" thickBot="1" x14ac:dyDescent="0.25">
      <c r="A102" s="221"/>
      <c r="B102" s="106">
        <v>7017.15</v>
      </c>
      <c r="C102" s="85" t="s">
        <v>78</v>
      </c>
      <c r="D102" s="86"/>
      <c r="E102" s="47"/>
      <c r="F102" s="47"/>
      <c r="G102" s="47"/>
      <c r="H102" s="48"/>
      <c r="I102" s="49"/>
    </row>
    <row r="103" spans="1:9" ht="12.75" customHeight="1" thickBot="1" x14ac:dyDescent="0.25">
      <c r="A103" s="221"/>
      <c r="B103" s="106">
        <v>6625.43</v>
      </c>
      <c r="C103" s="85" t="s">
        <v>79</v>
      </c>
      <c r="D103" s="86"/>
      <c r="E103" s="47"/>
      <c r="F103" s="47"/>
      <c r="G103" s="47"/>
      <c r="H103" s="48"/>
      <c r="I103" s="49"/>
    </row>
    <row r="104" spans="1:9" ht="12.75" customHeight="1" thickBot="1" x14ac:dyDescent="0.25">
      <c r="A104" s="221"/>
      <c r="B104" s="106">
        <v>7014.47</v>
      </c>
      <c r="C104" s="85" t="s">
        <v>80</v>
      </c>
      <c r="D104" s="86"/>
      <c r="E104" s="47"/>
      <c r="F104" s="47"/>
      <c r="G104" s="47"/>
      <c r="H104" s="48"/>
      <c r="I104" s="49"/>
    </row>
    <row r="105" spans="1:9" ht="12.75" customHeight="1" thickBot="1" x14ac:dyDescent="0.25">
      <c r="A105" s="228"/>
      <c r="B105" s="454">
        <f>SUM(B93:B104)</f>
        <v>71906.967799999999</v>
      </c>
      <c r="C105" s="458" t="s">
        <v>87</v>
      </c>
      <c r="D105" s="86"/>
      <c r="E105" s="47"/>
      <c r="F105" s="47"/>
      <c r="G105" s="47"/>
      <c r="H105" s="48"/>
      <c r="I105" s="49"/>
    </row>
    <row r="106" spans="1:9" ht="12.75" customHeight="1" thickBot="1" x14ac:dyDescent="0.25">
      <c r="A106" s="655" t="s">
        <v>106</v>
      </c>
      <c r="B106" s="106">
        <v>1235.67</v>
      </c>
      <c r="C106" s="85" t="s">
        <v>74</v>
      </c>
      <c r="D106" s="86"/>
      <c r="E106" s="47"/>
      <c r="F106" s="47"/>
      <c r="G106" s="47"/>
      <c r="H106" s="48"/>
      <c r="I106" s="49"/>
    </row>
    <row r="107" spans="1:9" ht="12.75" customHeight="1" thickBot="1" x14ac:dyDescent="0.25">
      <c r="A107" s="656"/>
      <c r="B107" s="106">
        <v>522.25</v>
      </c>
      <c r="C107" s="85" t="s">
        <v>75</v>
      </c>
      <c r="D107" s="86"/>
      <c r="E107" s="47"/>
      <c r="F107" s="47"/>
      <c r="G107" s="47"/>
      <c r="H107" s="48"/>
      <c r="I107" s="49"/>
    </row>
    <row r="108" spans="1:9" ht="12.75" customHeight="1" thickBot="1" x14ac:dyDescent="0.25">
      <c r="A108" s="657"/>
      <c r="B108" s="106">
        <v>649.71</v>
      </c>
      <c r="C108" s="85" t="s">
        <v>76</v>
      </c>
      <c r="D108" s="86"/>
      <c r="E108" s="47"/>
      <c r="F108" s="47"/>
      <c r="G108" s="47"/>
      <c r="H108" s="48"/>
      <c r="I108" s="49"/>
    </row>
    <row r="109" spans="1:9" ht="12.75" customHeight="1" thickBot="1" x14ac:dyDescent="0.25">
      <c r="A109" s="526"/>
      <c r="B109" s="454">
        <f>SUM(B106:B108)</f>
        <v>2407.63</v>
      </c>
      <c r="C109" s="458" t="s">
        <v>87</v>
      </c>
      <c r="D109" s="86"/>
      <c r="E109" s="47"/>
      <c r="F109" s="47"/>
      <c r="G109" s="47"/>
      <c r="H109" s="48"/>
      <c r="I109" s="49">
        <v>728</v>
      </c>
    </row>
    <row r="110" spans="1:9" ht="12.75" customHeight="1" thickBot="1" x14ac:dyDescent="0.25">
      <c r="A110" s="180"/>
      <c r="B110" s="197">
        <f>B105+B109</f>
        <v>74314.597800000003</v>
      </c>
      <c r="C110" s="198"/>
      <c r="D110" s="197"/>
      <c r="E110" s="199"/>
      <c r="F110" s="198"/>
      <c r="G110" s="198"/>
      <c r="H110" s="197" t="s">
        <v>17</v>
      </c>
      <c r="I110" s="230">
        <f>SUM(I93:I109)</f>
        <v>728</v>
      </c>
    </row>
    <row r="111" spans="1:9" ht="77.25" thickBot="1" x14ac:dyDescent="0.25">
      <c r="A111" s="134" t="s">
        <v>145</v>
      </c>
      <c r="B111" s="114" t="s">
        <v>16</v>
      </c>
      <c r="C111" s="114" t="s">
        <v>5</v>
      </c>
      <c r="D111" s="114" t="s">
        <v>23</v>
      </c>
      <c r="E111" s="118" t="s">
        <v>18</v>
      </c>
      <c r="F111" s="114" t="s">
        <v>19</v>
      </c>
      <c r="G111" s="114" t="s">
        <v>10</v>
      </c>
      <c r="H111" s="114" t="s">
        <v>13</v>
      </c>
      <c r="I111" s="115" t="s">
        <v>12</v>
      </c>
    </row>
    <row r="112" spans="1:9" ht="12.75" customHeight="1" thickBot="1" x14ac:dyDescent="0.25">
      <c r="A112" s="227"/>
      <c r="B112" s="106">
        <v>8214.9740000000002</v>
      </c>
      <c r="C112" s="33" t="s">
        <v>66</v>
      </c>
      <c r="D112" s="86"/>
      <c r="E112" s="47"/>
      <c r="F112" s="47"/>
      <c r="G112" s="47"/>
      <c r="H112" s="48"/>
      <c r="I112" s="49"/>
    </row>
    <row r="113" spans="1:9" ht="13.5" thickBot="1" x14ac:dyDescent="0.25">
      <c r="A113" s="117"/>
      <c r="B113" s="106">
        <v>8420.1200000000008</v>
      </c>
      <c r="C113" s="55" t="s">
        <v>67</v>
      </c>
      <c r="D113" s="55"/>
      <c r="E113" s="47"/>
      <c r="F113" s="47"/>
      <c r="G113" s="47"/>
      <c r="H113" s="48"/>
      <c r="I113" s="49"/>
    </row>
    <row r="114" spans="1:9" ht="12.75" customHeight="1" thickBot="1" x14ac:dyDescent="0.25">
      <c r="A114" s="227"/>
      <c r="B114" s="106">
        <v>8843.8799999999992</v>
      </c>
      <c r="C114" s="33" t="s">
        <v>70</v>
      </c>
      <c r="D114" s="86"/>
      <c r="E114" s="47"/>
      <c r="F114" s="47"/>
      <c r="G114" s="47"/>
      <c r="H114" s="48"/>
      <c r="I114" s="49"/>
    </row>
    <row r="115" spans="1:9" ht="12.75" customHeight="1" thickBot="1" x14ac:dyDescent="0.25">
      <c r="A115" s="227"/>
      <c r="B115" s="106">
        <v>8417.5499999999993</v>
      </c>
      <c r="C115" s="13" t="s">
        <v>72</v>
      </c>
      <c r="D115" s="86"/>
      <c r="E115" s="47"/>
      <c r="F115" s="47"/>
      <c r="G115" s="47"/>
      <c r="H115" s="48"/>
      <c r="I115" s="49"/>
    </row>
    <row r="116" spans="1:9" ht="12.75" customHeight="1" thickBot="1" x14ac:dyDescent="0.25">
      <c r="A116" s="227"/>
      <c r="B116" s="106">
        <v>8576.7900000000009</v>
      </c>
      <c r="C116" s="33" t="s">
        <v>73</v>
      </c>
      <c r="D116" s="86"/>
      <c r="E116" s="47"/>
      <c r="F116" s="47"/>
      <c r="G116" s="47"/>
      <c r="H116" s="48"/>
      <c r="I116" s="49"/>
    </row>
    <row r="117" spans="1:9" ht="12.75" customHeight="1" thickBot="1" x14ac:dyDescent="0.25">
      <c r="A117" s="227"/>
      <c r="B117" s="106">
        <v>9869.98</v>
      </c>
      <c r="C117" s="13" t="s">
        <v>74</v>
      </c>
      <c r="D117" s="86"/>
      <c r="E117" s="47"/>
      <c r="F117" s="47"/>
      <c r="G117" s="47"/>
      <c r="H117" s="48"/>
      <c r="I117" s="49"/>
    </row>
    <row r="118" spans="1:9" ht="12.75" customHeight="1" thickBot="1" x14ac:dyDescent="0.25">
      <c r="A118" s="227"/>
      <c r="B118" s="106">
        <v>5398.08</v>
      </c>
      <c r="C118" s="33" t="s">
        <v>75</v>
      </c>
      <c r="D118" s="86"/>
      <c r="E118" s="47"/>
      <c r="F118" s="47"/>
      <c r="G118" s="47"/>
      <c r="H118" s="48"/>
      <c r="I118" s="49"/>
    </row>
    <row r="119" spans="1:9" ht="12.75" customHeight="1" thickBot="1" x14ac:dyDescent="0.25">
      <c r="A119" s="227"/>
      <c r="B119" s="106">
        <v>6661.38</v>
      </c>
      <c r="C119" s="13" t="s">
        <v>76</v>
      </c>
      <c r="D119" s="86"/>
      <c r="E119" s="47"/>
      <c r="F119" s="47"/>
      <c r="G119" s="47"/>
      <c r="H119" s="48"/>
      <c r="I119" s="49"/>
    </row>
    <row r="120" spans="1:9" ht="12.75" customHeight="1" thickBot="1" x14ac:dyDescent="0.25">
      <c r="A120" s="227"/>
      <c r="B120" s="106">
        <v>6759.46</v>
      </c>
      <c r="C120" s="33" t="s">
        <v>77</v>
      </c>
      <c r="D120" s="86"/>
      <c r="E120" s="47"/>
      <c r="F120" s="47"/>
      <c r="G120" s="47"/>
      <c r="H120" s="48"/>
      <c r="I120" s="49"/>
    </row>
    <row r="121" spans="1:9" ht="12.75" customHeight="1" thickBot="1" x14ac:dyDescent="0.25">
      <c r="A121" s="227"/>
      <c r="B121" s="106">
        <v>7236.49</v>
      </c>
      <c r="C121" s="13" t="s">
        <v>78</v>
      </c>
      <c r="D121" s="86"/>
      <c r="E121" s="47"/>
      <c r="F121" s="47"/>
      <c r="G121" s="47"/>
      <c r="H121" s="48"/>
      <c r="I121" s="49"/>
    </row>
    <row r="122" spans="1:9" ht="12.75" customHeight="1" thickBot="1" x14ac:dyDescent="0.25">
      <c r="A122" s="227"/>
      <c r="B122" s="106">
        <v>6953.47</v>
      </c>
      <c r="C122" s="13" t="s">
        <v>79</v>
      </c>
      <c r="D122" s="86"/>
      <c r="E122" s="47"/>
      <c r="F122" s="47"/>
      <c r="G122" s="47"/>
      <c r="H122" s="48"/>
      <c r="I122" s="49"/>
    </row>
    <row r="123" spans="1:9" ht="12.75" customHeight="1" thickBot="1" x14ac:dyDescent="0.25">
      <c r="A123" s="227"/>
      <c r="B123" s="106">
        <v>7037.59</v>
      </c>
      <c r="C123" s="13" t="s">
        <v>80</v>
      </c>
      <c r="D123" s="86"/>
      <c r="E123" s="47"/>
      <c r="F123" s="47"/>
      <c r="G123" s="47"/>
      <c r="H123" s="48"/>
      <c r="I123" s="49"/>
    </row>
    <row r="124" spans="1:9" ht="12.75" customHeight="1" thickBot="1" x14ac:dyDescent="0.25">
      <c r="A124" s="227"/>
      <c r="B124" s="106"/>
      <c r="C124" s="85" t="s">
        <v>87</v>
      </c>
      <c r="D124" s="86"/>
      <c r="E124" s="47"/>
      <c r="F124" s="47"/>
      <c r="G124" s="47"/>
      <c r="H124" s="48"/>
      <c r="I124" s="49">
        <v>1247.72</v>
      </c>
    </row>
    <row r="125" spans="1:9" ht="13.5" thickBot="1" x14ac:dyDescent="0.25">
      <c r="A125" s="180"/>
      <c r="B125" s="197">
        <f>SUM(B112:B124)</f>
        <v>92389.76400000001</v>
      </c>
      <c r="C125" s="198"/>
      <c r="D125" s="197"/>
      <c r="E125" s="199"/>
      <c r="F125" s="198"/>
      <c r="G125" s="198"/>
      <c r="H125" s="197" t="s">
        <v>17</v>
      </c>
      <c r="I125" s="230">
        <f>SUM(I112:I124)</f>
        <v>1247.72</v>
      </c>
    </row>
    <row r="126" spans="1:9" ht="26.25" thickBot="1" x14ac:dyDescent="0.25">
      <c r="A126" s="46" t="s">
        <v>8</v>
      </c>
      <c r="B126" s="114" t="s">
        <v>16</v>
      </c>
      <c r="C126" s="114" t="s">
        <v>5</v>
      </c>
      <c r="D126" s="114" t="s">
        <v>23</v>
      </c>
      <c r="E126" s="118" t="s">
        <v>18</v>
      </c>
      <c r="F126" s="114" t="s">
        <v>19</v>
      </c>
      <c r="G126" s="114" t="s">
        <v>10</v>
      </c>
      <c r="H126" s="114" t="s">
        <v>13</v>
      </c>
      <c r="I126" s="115" t="s">
        <v>12</v>
      </c>
    </row>
    <row r="127" spans="1:9" ht="12.75" customHeight="1" x14ac:dyDescent="0.2">
      <c r="A127" s="623" t="s">
        <v>82</v>
      </c>
      <c r="B127" s="33"/>
      <c r="C127" s="33" t="s">
        <v>66</v>
      </c>
      <c r="D127" s="34"/>
      <c r="E127" s="35"/>
      <c r="F127" s="35" t="s">
        <v>83</v>
      </c>
      <c r="G127" s="35">
        <v>653.37</v>
      </c>
      <c r="H127" s="16">
        <v>4.8099999999999996</v>
      </c>
      <c r="I127" s="157">
        <f t="shared" ref="I127:I138" si="3">G127*H127</f>
        <v>3142.7096999999999</v>
      </c>
    </row>
    <row r="128" spans="1:9" ht="12.75" customHeight="1" x14ac:dyDescent="0.2">
      <c r="A128" s="623"/>
      <c r="B128" s="13"/>
      <c r="C128" s="13" t="s">
        <v>67</v>
      </c>
      <c r="D128" s="14"/>
      <c r="E128" s="15"/>
      <c r="F128" s="15" t="s">
        <v>83</v>
      </c>
      <c r="G128" s="15">
        <v>79.97</v>
      </c>
      <c r="H128" s="16">
        <v>4.8099999999999996</v>
      </c>
      <c r="I128" s="43">
        <f t="shared" si="3"/>
        <v>384.65569999999997</v>
      </c>
    </row>
    <row r="129" spans="1:9" ht="12.75" customHeight="1" x14ac:dyDescent="0.2">
      <c r="A129" s="623"/>
      <c r="B129" s="13"/>
      <c r="C129" s="13" t="s">
        <v>70</v>
      </c>
      <c r="D129" s="14"/>
      <c r="E129" s="15"/>
      <c r="F129" s="15" t="s">
        <v>83</v>
      </c>
      <c r="G129" s="15">
        <v>602.52</v>
      </c>
      <c r="H129" s="16">
        <v>4.8099999999999996</v>
      </c>
      <c r="I129" s="43">
        <f t="shared" si="3"/>
        <v>2898.1211999999996</v>
      </c>
    </row>
    <row r="130" spans="1:9" ht="12.75" customHeight="1" x14ac:dyDescent="0.2">
      <c r="A130" s="623"/>
      <c r="B130" s="13"/>
      <c r="C130" s="13" t="s">
        <v>72</v>
      </c>
      <c r="D130" s="14"/>
      <c r="E130" s="15"/>
      <c r="F130" s="15" t="s">
        <v>83</v>
      </c>
      <c r="G130" s="15">
        <v>264.01</v>
      </c>
      <c r="H130" s="16">
        <v>4.8099999999999996</v>
      </c>
      <c r="I130" s="43">
        <f t="shared" si="3"/>
        <v>1269.8880999999999</v>
      </c>
    </row>
    <row r="131" spans="1:9" x14ac:dyDescent="0.2">
      <c r="A131" s="623"/>
      <c r="B131" s="13"/>
      <c r="C131" s="13" t="s">
        <v>73</v>
      </c>
      <c r="D131" s="14"/>
      <c r="E131" s="15"/>
      <c r="F131" s="15" t="s">
        <v>83</v>
      </c>
      <c r="G131" s="15">
        <v>483.39</v>
      </c>
      <c r="H131" s="16">
        <v>4.8099999999999996</v>
      </c>
      <c r="I131" s="43">
        <f t="shared" si="3"/>
        <v>2325.1058999999996</v>
      </c>
    </row>
    <row r="132" spans="1:9" ht="12.75" customHeight="1" x14ac:dyDescent="0.2">
      <c r="A132" s="623"/>
      <c r="B132" s="13"/>
      <c r="C132" s="13" t="s">
        <v>74</v>
      </c>
      <c r="D132" s="14"/>
      <c r="E132" s="15"/>
      <c r="F132" s="15" t="s">
        <v>83</v>
      </c>
      <c r="G132" s="15">
        <v>205.89</v>
      </c>
      <c r="H132" s="16">
        <v>4.8099999999999996</v>
      </c>
      <c r="I132" s="43">
        <f t="shared" si="3"/>
        <v>990.33089999999982</v>
      </c>
    </row>
    <row r="133" spans="1:9" ht="12.75" customHeight="1" x14ac:dyDescent="0.2">
      <c r="A133" s="623"/>
      <c r="B133" s="13"/>
      <c r="C133" s="13" t="s">
        <v>75</v>
      </c>
      <c r="D133" s="14"/>
      <c r="E133" s="15"/>
      <c r="F133" s="15" t="s">
        <v>83</v>
      </c>
      <c r="G133" s="15">
        <v>204.95</v>
      </c>
      <c r="H133" s="16">
        <v>5.04</v>
      </c>
      <c r="I133" s="43">
        <f t="shared" si="3"/>
        <v>1032.9479999999999</v>
      </c>
    </row>
    <row r="134" spans="1:9" ht="12.75" customHeight="1" x14ac:dyDescent="0.2">
      <c r="A134" s="623"/>
      <c r="B134" s="13"/>
      <c r="C134" s="13" t="s">
        <v>76</v>
      </c>
      <c r="D134" s="14"/>
      <c r="E134" s="15"/>
      <c r="F134" s="15" t="s">
        <v>83</v>
      </c>
      <c r="G134" s="15">
        <v>265.5</v>
      </c>
      <c r="H134" s="16">
        <v>5.04</v>
      </c>
      <c r="I134" s="43">
        <f t="shared" si="3"/>
        <v>1338.1200000000001</v>
      </c>
    </row>
    <row r="135" spans="1:9" ht="12.75" customHeight="1" x14ac:dyDescent="0.2">
      <c r="A135" s="623"/>
      <c r="B135" s="13"/>
      <c r="C135" s="13" t="s">
        <v>77</v>
      </c>
      <c r="D135" s="14"/>
      <c r="E135" s="15"/>
      <c r="F135" s="15" t="s">
        <v>83</v>
      </c>
      <c r="G135" s="15">
        <v>330.02</v>
      </c>
      <c r="H135" s="16">
        <v>5.04</v>
      </c>
      <c r="I135" s="43">
        <f t="shared" si="3"/>
        <v>1663.3008</v>
      </c>
    </row>
    <row r="136" spans="1:9" ht="12.75" customHeight="1" x14ac:dyDescent="0.2">
      <c r="A136" s="623"/>
      <c r="B136" s="13"/>
      <c r="C136" s="13" t="s">
        <v>78</v>
      </c>
      <c r="D136" s="14"/>
      <c r="E136" s="15"/>
      <c r="F136" s="15" t="s">
        <v>83</v>
      </c>
      <c r="G136" s="15">
        <v>380.16</v>
      </c>
      <c r="H136" s="16">
        <v>5.04</v>
      </c>
      <c r="I136" s="43">
        <f t="shared" si="3"/>
        <v>1916.0064000000002</v>
      </c>
    </row>
    <row r="137" spans="1:9" ht="12.75" customHeight="1" x14ac:dyDescent="0.2">
      <c r="A137" s="623"/>
      <c r="B137" s="13"/>
      <c r="C137" s="13" t="s">
        <v>79</v>
      </c>
      <c r="D137" s="14"/>
      <c r="E137" s="15"/>
      <c r="F137" s="15" t="s">
        <v>83</v>
      </c>
      <c r="G137" s="15">
        <v>432.58</v>
      </c>
      <c r="H137" s="16">
        <v>5.04</v>
      </c>
      <c r="I137" s="43">
        <f t="shared" si="3"/>
        <v>2180.2031999999999</v>
      </c>
    </row>
    <row r="138" spans="1:9" ht="12.75" customHeight="1" x14ac:dyDescent="0.2">
      <c r="A138" s="623"/>
      <c r="B138" s="13"/>
      <c r="C138" s="13" t="s">
        <v>80</v>
      </c>
      <c r="D138" s="14"/>
      <c r="E138" s="15"/>
      <c r="F138" s="15" t="s">
        <v>83</v>
      </c>
      <c r="G138" s="15">
        <v>364.35</v>
      </c>
      <c r="H138" s="16">
        <v>5.04</v>
      </c>
      <c r="I138" s="43">
        <f t="shared" si="3"/>
        <v>1836.3240000000001</v>
      </c>
    </row>
    <row r="139" spans="1:9" ht="12.75" customHeight="1" x14ac:dyDescent="0.2">
      <c r="A139" s="623"/>
      <c r="B139" s="71"/>
      <c r="C139" s="412" t="s">
        <v>87</v>
      </c>
      <c r="D139" s="14"/>
      <c r="E139" s="15"/>
      <c r="F139" s="15" t="s">
        <v>83</v>
      </c>
      <c r="G139" s="15">
        <f>SUM(G127:G138)</f>
        <v>4266.71</v>
      </c>
      <c r="H139" s="16"/>
      <c r="I139" s="243">
        <f>SUM(I127:I138)</f>
        <v>20977.713899999999</v>
      </c>
    </row>
    <row r="140" spans="1:9" ht="31.15" customHeight="1" x14ac:dyDescent="0.2">
      <c r="A140" s="652" t="s">
        <v>2272</v>
      </c>
      <c r="B140" s="71"/>
      <c r="C140" s="13" t="s">
        <v>2273</v>
      </c>
      <c r="D140" s="72"/>
      <c r="E140" s="73"/>
      <c r="F140" s="15"/>
      <c r="G140" s="327"/>
      <c r="H140" s="74"/>
      <c r="I140" s="598">
        <v>280.82</v>
      </c>
    </row>
    <row r="141" spans="1:9" ht="35.450000000000003" customHeight="1" x14ac:dyDescent="0.2">
      <c r="A141" s="653"/>
      <c r="B141" s="71"/>
      <c r="C141" s="13" t="s">
        <v>2274</v>
      </c>
      <c r="D141" s="72"/>
      <c r="E141" s="73"/>
      <c r="F141" s="15"/>
      <c r="G141" s="327"/>
      <c r="H141" s="74"/>
      <c r="I141" s="598">
        <v>295.74</v>
      </c>
    </row>
    <row r="142" spans="1:9" ht="27.6" customHeight="1" x14ac:dyDescent="0.2">
      <c r="A142" s="654"/>
      <c r="B142" s="412"/>
      <c r="C142" s="244" t="s">
        <v>87</v>
      </c>
      <c r="D142" s="72"/>
      <c r="E142" s="73"/>
      <c r="F142" s="15"/>
      <c r="G142" s="327"/>
      <c r="H142" s="74"/>
      <c r="I142" s="241">
        <f>SUM(I140:I141)</f>
        <v>576.55999999999995</v>
      </c>
    </row>
    <row r="143" spans="1:9" ht="27" customHeight="1" x14ac:dyDescent="0.2">
      <c r="A143" s="652" t="s">
        <v>2271</v>
      </c>
      <c r="B143" s="71"/>
      <c r="C143" s="33" t="s">
        <v>2273</v>
      </c>
      <c r="D143" s="72"/>
      <c r="E143" s="73"/>
      <c r="F143" s="15"/>
      <c r="G143" s="327"/>
      <c r="H143" s="74"/>
      <c r="I143" s="598">
        <v>1590.97</v>
      </c>
    </row>
    <row r="144" spans="1:9" ht="28.15" customHeight="1" x14ac:dyDescent="0.2">
      <c r="A144" s="653"/>
      <c r="B144" s="71"/>
      <c r="C144" s="71" t="s">
        <v>2274</v>
      </c>
      <c r="D144" s="72"/>
      <c r="E144" s="73"/>
      <c r="F144" s="15"/>
      <c r="G144" s="327"/>
      <c r="H144" s="74"/>
      <c r="I144" s="598">
        <v>1773.79</v>
      </c>
    </row>
    <row r="145" spans="1:255" ht="25.15" customHeight="1" x14ac:dyDescent="0.2">
      <c r="A145" s="654"/>
      <c r="B145" s="71"/>
      <c r="C145" s="244" t="s">
        <v>87</v>
      </c>
      <c r="D145" s="72"/>
      <c r="E145" s="73"/>
      <c r="F145" s="15"/>
      <c r="G145" s="327"/>
      <c r="H145" s="74"/>
      <c r="I145" s="241">
        <f>SUM(I143:I144)</f>
        <v>3364.76</v>
      </c>
    </row>
    <row r="146" spans="1:255" ht="25.5" x14ac:dyDescent="0.2">
      <c r="A146" s="221" t="s">
        <v>2270</v>
      </c>
      <c r="B146" s="13"/>
      <c r="C146" s="244" t="s">
        <v>87</v>
      </c>
      <c r="D146" s="14"/>
      <c r="E146" s="15"/>
      <c r="F146" s="15"/>
      <c r="G146" s="15"/>
      <c r="H146" s="16"/>
      <c r="I146" s="243">
        <v>144143.22</v>
      </c>
    </row>
    <row r="147" spans="1:255" ht="12.75" customHeight="1" x14ac:dyDescent="0.2">
      <c r="A147" s="221" t="s">
        <v>84</v>
      </c>
      <c r="B147" s="13"/>
      <c r="C147" s="244" t="s">
        <v>87</v>
      </c>
      <c r="D147" s="14"/>
      <c r="E147" s="15"/>
      <c r="F147" s="15"/>
      <c r="G147" s="15"/>
      <c r="H147" s="16"/>
      <c r="I147" s="243">
        <v>10688.45</v>
      </c>
    </row>
    <row r="148" spans="1:255" ht="12.75" customHeight="1" x14ac:dyDescent="0.2">
      <c r="A148" s="221" t="s">
        <v>86</v>
      </c>
      <c r="B148" s="13"/>
      <c r="C148" s="244" t="s">
        <v>87</v>
      </c>
      <c r="D148" s="14"/>
      <c r="E148" s="15"/>
      <c r="F148" s="15"/>
      <c r="G148" s="15"/>
      <c r="H148" s="16"/>
      <c r="I148" s="243">
        <v>9757.8799999999992</v>
      </c>
    </row>
    <row r="149" spans="1:255" ht="12.75" customHeight="1" x14ac:dyDescent="0.2">
      <c r="A149" s="219" t="s">
        <v>88</v>
      </c>
      <c r="B149" s="13"/>
      <c r="C149" s="244" t="s">
        <v>87</v>
      </c>
      <c r="D149" s="14"/>
      <c r="E149" s="15"/>
      <c r="F149" s="15"/>
      <c r="G149" s="15"/>
      <c r="H149" s="16"/>
      <c r="I149" s="243">
        <v>7158.29</v>
      </c>
    </row>
    <row r="150" spans="1:255" ht="12.75" customHeight="1" thickBot="1" x14ac:dyDescent="0.25">
      <c r="A150" s="219"/>
      <c r="B150" s="109"/>
      <c r="C150" s="109"/>
      <c r="D150" s="108"/>
      <c r="E150" s="110"/>
      <c r="F150" s="109"/>
      <c r="G150" s="109"/>
      <c r="H150" s="108" t="s">
        <v>17</v>
      </c>
      <c r="I150" s="232">
        <f>I139+I142+I145+I146+I147+I148+I149</f>
        <v>196666.87390000004</v>
      </c>
    </row>
    <row r="151" spans="1:255" s="45" customFormat="1" ht="83.25" customHeight="1" thickBot="1" x14ac:dyDescent="0.25">
      <c r="A151" s="117" t="s">
        <v>95</v>
      </c>
      <c r="B151" s="114" t="s">
        <v>16</v>
      </c>
      <c r="C151" s="114" t="s">
        <v>5</v>
      </c>
      <c r="D151" s="114" t="s">
        <v>23</v>
      </c>
      <c r="E151" s="118" t="s">
        <v>18</v>
      </c>
      <c r="F151" s="114" t="s">
        <v>19</v>
      </c>
      <c r="G151" s="114" t="s">
        <v>10</v>
      </c>
      <c r="H151" s="114" t="s">
        <v>13</v>
      </c>
      <c r="I151" s="115" t="s">
        <v>12</v>
      </c>
      <c r="J151" s="56"/>
      <c r="K151" s="56"/>
      <c r="L151" s="56"/>
      <c r="M151" s="56"/>
      <c r="N151" s="56"/>
      <c r="O151" s="56"/>
      <c r="P151" s="56"/>
      <c r="Q151" s="56"/>
      <c r="R151" s="56"/>
      <c r="T151" s="56"/>
      <c r="U151" s="56"/>
      <c r="V151" s="56"/>
      <c r="W151" s="56"/>
      <c r="X151" s="56"/>
      <c r="Y151" s="56"/>
      <c r="Z151" s="56"/>
      <c r="AA151" s="56"/>
      <c r="AB151" s="56"/>
      <c r="AD151" s="56"/>
      <c r="AE151" s="56"/>
      <c r="AF151" s="56"/>
      <c r="AG151" s="56"/>
      <c r="AH151" s="56"/>
      <c r="AI151" s="56"/>
      <c r="AJ151" s="56"/>
      <c r="AK151" s="56"/>
      <c r="AL151" s="56"/>
      <c r="AN151" s="56"/>
      <c r="AO151" s="56"/>
      <c r="AP151" s="56"/>
      <c r="AQ151" s="56"/>
      <c r="AR151" s="56"/>
      <c r="AS151" s="56"/>
      <c r="AT151" s="56"/>
      <c r="AU151" s="56"/>
      <c r="AV151" s="56"/>
      <c r="AX151" s="56"/>
      <c r="AY151" s="56"/>
      <c r="AZ151" s="56"/>
      <c r="BA151" s="56"/>
      <c r="BB151" s="56"/>
      <c r="BC151" s="56"/>
      <c r="BD151" s="56"/>
      <c r="BE151" s="56"/>
      <c r="BF151" s="56"/>
      <c r="BH151" s="56"/>
      <c r="BI151" s="56"/>
      <c r="BJ151" s="56"/>
      <c r="BK151" s="56"/>
      <c r="BL151" s="56"/>
      <c r="BM151" s="56"/>
      <c r="BN151" s="56"/>
      <c r="BO151" s="56"/>
      <c r="BP151" s="56"/>
      <c r="BR151" s="56"/>
      <c r="BS151" s="56"/>
      <c r="BT151" s="56"/>
      <c r="BU151" s="56"/>
      <c r="BV151" s="56"/>
      <c r="BW151" s="56"/>
      <c r="BX151" s="56"/>
      <c r="BY151" s="56"/>
      <c r="BZ151" s="56"/>
      <c r="CB151" s="56"/>
      <c r="CC151" s="56"/>
      <c r="CD151" s="56"/>
      <c r="CE151" s="56"/>
      <c r="CF151" s="56"/>
      <c r="CG151" s="56"/>
      <c r="CH151" s="56"/>
      <c r="CI151" s="56"/>
      <c r="CJ151" s="56"/>
      <c r="CL151" s="56"/>
      <c r="CM151" s="56"/>
      <c r="CN151" s="56"/>
      <c r="CO151" s="56"/>
      <c r="CP151" s="56"/>
      <c r="CQ151" s="56"/>
      <c r="CR151" s="56"/>
      <c r="CS151" s="56"/>
      <c r="CT151" s="56"/>
      <c r="CV151" s="56"/>
      <c r="CW151" s="56"/>
      <c r="CX151" s="56"/>
      <c r="CY151" s="56"/>
      <c r="CZ151" s="56"/>
      <c r="DA151" s="56"/>
      <c r="DB151" s="56"/>
      <c r="DC151" s="56"/>
      <c r="DD151" s="56"/>
      <c r="DF151" s="56"/>
      <c r="DG151" s="56"/>
      <c r="DH151" s="56"/>
      <c r="DI151" s="56"/>
      <c r="DJ151" s="56"/>
      <c r="DK151" s="56"/>
      <c r="DL151" s="56"/>
      <c r="DM151" s="56"/>
      <c r="DN151" s="56"/>
      <c r="DP151" s="56"/>
      <c r="DQ151" s="56"/>
      <c r="DR151" s="56"/>
      <c r="DS151" s="56"/>
      <c r="DT151" s="56"/>
      <c r="DU151" s="56"/>
      <c r="DV151" s="56"/>
      <c r="DW151" s="56"/>
      <c r="DX151" s="56"/>
      <c r="DZ151" s="56"/>
      <c r="EA151" s="56"/>
      <c r="EB151" s="56"/>
      <c r="EC151" s="56"/>
      <c r="ED151" s="56"/>
      <c r="EE151" s="56"/>
      <c r="EF151" s="56"/>
      <c r="EG151" s="56"/>
      <c r="EH151" s="56"/>
      <c r="EJ151" s="56"/>
      <c r="EK151" s="56"/>
      <c r="EL151" s="56"/>
      <c r="EM151" s="56"/>
      <c r="EN151" s="56"/>
      <c r="EO151" s="56"/>
      <c r="EP151" s="56"/>
      <c r="EQ151" s="56"/>
      <c r="ER151" s="56"/>
      <c r="ET151" s="56"/>
      <c r="EU151" s="56"/>
      <c r="EV151" s="56"/>
      <c r="EW151" s="56"/>
      <c r="EX151" s="56"/>
      <c r="EY151" s="56"/>
      <c r="EZ151" s="56"/>
      <c r="FA151" s="56"/>
      <c r="FB151" s="56"/>
      <c r="FD151" s="56"/>
      <c r="FE151" s="56"/>
      <c r="FF151" s="56"/>
      <c r="FG151" s="56"/>
      <c r="FH151" s="56"/>
      <c r="FI151" s="56"/>
      <c r="FJ151" s="56"/>
      <c r="FK151" s="56"/>
      <c r="FL151" s="56"/>
      <c r="FN151" s="56"/>
      <c r="FO151" s="56"/>
      <c r="FP151" s="56"/>
      <c r="FQ151" s="56"/>
      <c r="FR151" s="56"/>
      <c r="FS151" s="56"/>
      <c r="FT151" s="56"/>
      <c r="FU151" s="56"/>
      <c r="FV151" s="56"/>
      <c r="FX151" s="56"/>
      <c r="FY151" s="56"/>
      <c r="FZ151" s="56"/>
      <c r="GA151" s="56"/>
      <c r="GB151" s="56"/>
      <c r="GC151" s="56"/>
      <c r="GD151" s="56"/>
      <c r="GE151" s="56"/>
      <c r="GF151" s="56"/>
      <c r="GH151" s="56"/>
      <c r="GI151" s="56"/>
      <c r="GJ151" s="56"/>
      <c r="GK151" s="56"/>
      <c r="GL151" s="56"/>
      <c r="GM151" s="56"/>
      <c r="GN151" s="56"/>
      <c r="GO151" s="56"/>
      <c r="GP151" s="56"/>
      <c r="GR151" s="56"/>
      <c r="GS151" s="56"/>
      <c r="GT151" s="56"/>
      <c r="GU151" s="56"/>
      <c r="GV151" s="56"/>
      <c r="GW151" s="56"/>
      <c r="GX151" s="56"/>
      <c r="GY151" s="56"/>
      <c r="GZ151" s="56"/>
      <c r="HB151" s="56"/>
      <c r="HC151" s="56"/>
      <c r="HD151" s="56"/>
      <c r="HE151" s="56"/>
      <c r="HF151" s="56"/>
      <c r="HG151" s="56"/>
      <c r="HH151" s="56"/>
      <c r="HI151" s="56"/>
      <c r="HJ151" s="56"/>
      <c r="HL151" s="56"/>
      <c r="HM151" s="56"/>
      <c r="HN151" s="56"/>
      <c r="HO151" s="56"/>
      <c r="HP151" s="56"/>
      <c r="HQ151" s="56"/>
      <c r="HR151" s="56"/>
      <c r="HS151" s="56"/>
      <c r="HT151" s="56"/>
      <c r="HV151" s="56"/>
      <c r="HW151" s="56"/>
      <c r="HX151" s="56"/>
      <c r="HY151" s="56"/>
      <c r="HZ151" s="56"/>
      <c r="IA151" s="56"/>
      <c r="IB151" s="56"/>
      <c r="IC151" s="56"/>
      <c r="ID151" s="56"/>
      <c r="IF151" s="56"/>
      <c r="IG151" s="56"/>
      <c r="IH151" s="56"/>
      <c r="II151" s="56"/>
      <c r="IJ151" s="56"/>
      <c r="IK151" s="56"/>
      <c r="IL151" s="56"/>
      <c r="IM151" s="56"/>
      <c r="IN151" s="56"/>
      <c r="IP151" s="56"/>
      <c r="IQ151" s="56"/>
      <c r="IR151" s="56"/>
      <c r="IS151" s="56"/>
      <c r="IT151" s="56"/>
      <c r="IU151" s="56"/>
    </row>
    <row r="152" spans="1:255" ht="12.75" customHeight="1" thickBot="1" x14ac:dyDescent="0.25">
      <c r="A152" s="227"/>
      <c r="B152" s="104">
        <v>3485.91</v>
      </c>
      <c r="C152" s="58" t="s">
        <v>66</v>
      </c>
      <c r="D152" s="64"/>
      <c r="E152" s="59"/>
      <c r="F152" s="59"/>
      <c r="G152" s="59"/>
      <c r="H152" s="60"/>
      <c r="I152" s="61"/>
      <c r="J152" s="56"/>
      <c r="K152" s="56"/>
      <c r="L152" s="56"/>
      <c r="M152" s="56"/>
      <c r="N152" s="56"/>
      <c r="O152" s="56"/>
      <c r="P152" s="56"/>
      <c r="Q152" s="56"/>
      <c r="R152" s="56"/>
      <c r="T152" s="56"/>
      <c r="U152" s="56"/>
      <c r="V152" s="56"/>
      <c r="W152" s="56"/>
      <c r="X152" s="56"/>
      <c r="Y152" s="56"/>
      <c r="Z152" s="56"/>
      <c r="AA152" s="56"/>
      <c r="AB152" s="56"/>
      <c r="AD152" s="56"/>
      <c r="AE152" s="56"/>
      <c r="AF152" s="56"/>
      <c r="AG152" s="56"/>
      <c r="AH152" s="56"/>
      <c r="AI152" s="56"/>
      <c r="AJ152" s="56"/>
      <c r="AK152" s="56"/>
      <c r="AL152" s="56"/>
      <c r="AN152" s="56"/>
      <c r="AO152" s="56"/>
      <c r="AP152" s="56"/>
      <c r="AQ152" s="56"/>
      <c r="AR152" s="56"/>
      <c r="AS152" s="56"/>
      <c r="AT152" s="56"/>
      <c r="AU152" s="56"/>
      <c r="AV152" s="56"/>
      <c r="AX152" s="56"/>
      <c r="AY152" s="56"/>
      <c r="AZ152" s="56"/>
      <c r="BA152" s="56"/>
      <c r="BB152" s="56"/>
      <c r="BC152" s="56"/>
      <c r="BD152" s="56"/>
      <c r="BE152" s="56"/>
      <c r="BF152" s="56"/>
      <c r="BH152" s="56"/>
      <c r="BI152" s="56"/>
      <c r="BJ152" s="56"/>
      <c r="BK152" s="56"/>
      <c r="BL152" s="56"/>
      <c r="BM152" s="56"/>
      <c r="BN152" s="56"/>
      <c r="BO152" s="56"/>
      <c r="BP152" s="56"/>
      <c r="BR152" s="56"/>
      <c r="BS152" s="56"/>
      <c r="BT152" s="56"/>
      <c r="BU152" s="56"/>
      <c r="BV152" s="56"/>
      <c r="BW152" s="56"/>
      <c r="BX152" s="56"/>
      <c r="BY152" s="56"/>
      <c r="BZ152" s="56"/>
      <c r="CB152" s="56"/>
      <c r="CC152" s="56"/>
      <c r="CD152" s="56"/>
      <c r="CE152" s="56"/>
      <c r="CF152" s="56"/>
      <c r="CG152" s="56"/>
      <c r="CH152" s="56"/>
      <c r="CI152" s="56"/>
      <c r="CJ152" s="56"/>
      <c r="CL152" s="56"/>
      <c r="CM152" s="56"/>
      <c r="CN152" s="56"/>
      <c r="CO152" s="56"/>
      <c r="CP152" s="56"/>
      <c r="CQ152" s="56"/>
      <c r="CR152" s="56"/>
      <c r="CS152" s="56"/>
      <c r="CT152" s="56"/>
      <c r="CV152" s="56"/>
      <c r="CW152" s="56"/>
      <c r="CX152" s="56"/>
      <c r="CY152" s="56"/>
      <c r="CZ152" s="56"/>
      <c r="DA152" s="56"/>
      <c r="DB152" s="56"/>
      <c r="DC152" s="56"/>
      <c r="DD152" s="56"/>
      <c r="DF152" s="56"/>
      <c r="DG152" s="56"/>
      <c r="DH152" s="56"/>
      <c r="DI152" s="56"/>
      <c r="DJ152" s="56"/>
      <c r="DK152" s="56"/>
      <c r="DL152" s="56"/>
      <c r="DM152" s="56"/>
      <c r="DN152" s="56"/>
      <c r="DP152" s="56"/>
      <c r="DQ152" s="56"/>
      <c r="DR152" s="56"/>
      <c r="DS152" s="56"/>
      <c r="DT152" s="56"/>
      <c r="DU152" s="56"/>
      <c r="DV152" s="56"/>
      <c r="DW152" s="56"/>
      <c r="DX152" s="56"/>
      <c r="DZ152" s="56"/>
      <c r="EA152" s="56"/>
      <c r="EB152" s="56"/>
      <c r="EC152" s="56"/>
      <c r="ED152" s="56"/>
      <c r="EE152" s="56"/>
      <c r="EF152" s="56"/>
      <c r="EG152" s="56"/>
      <c r="EH152" s="56"/>
      <c r="EJ152" s="56"/>
      <c r="EK152" s="56"/>
      <c r="EL152" s="56"/>
      <c r="EM152" s="56"/>
      <c r="EN152" s="56"/>
      <c r="EO152" s="56"/>
      <c r="EP152" s="56"/>
      <c r="EQ152" s="56"/>
      <c r="ER152" s="56"/>
      <c r="ET152" s="56"/>
      <c r="EU152" s="56"/>
      <c r="EV152" s="56"/>
      <c r="EW152" s="56"/>
      <c r="EX152" s="56"/>
      <c r="EY152" s="56"/>
      <c r="EZ152" s="56"/>
      <c r="FA152" s="56"/>
      <c r="FB152" s="56"/>
      <c r="FD152" s="56"/>
      <c r="FE152" s="56"/>
      <c r="FF152" s="56"/>
      <c r="FG152" s="56"/>
      <c r="FH152" s="56"/>
      <c r="FI152" s="56"/>
      <c r="FJ152" s="56"/>
      <c r="FK152" s="56"/>
      <c r="FL152" s="56"/>
      <c r="FN152" s="56"/>
      <c r="FO152" s="56"/>
      <c r="FP152" s="56"/>
      <c r="FQ152" s="56"/>
      <c r="FR152" s="56"/>
      <c r="FS152" s="56"/>
      <c r="FT152" s="56"/>
      <c r="FU152" s="56"/>
      <c r="FV152" s="56"/>
      <c r="FX152" s="56"/>
      <c r="FY152" s="56"/>
      <c r="FZ152" s="56"/>
      <c r="GA152" s="56"/>
      <c r="GB152" s="56"/>
      <c r="GC152" s="56"/>
      <c r="GD152" s="56"/>
      <c r="GE152" s="56"/>
      <c r="GF152" s="56"/>
      <c r="GH152" s="56"/>
      <c r="GI152" s="56"/>
      <c r="GJ152" s="56"/>
      <c r="GK152" s="56"/>
      <c r="GL152" s="56"/>
      <c r="GM152" s="56"/>
      <c r="GN152" s="56"/>
      <c r="GO152" s="56"/>
      <c r="GP152" s="56"/>
      <c r="GR152" s="56"/>
      <c r="GS152" s="56"/>
      <c r="GT152" s="56"/>
      <c r="GU152" s="56"/>
      <c r="GV152" s="56"/>
      <c r="GW152" s="56"/>
      <c r="GX152" s="56"/>
      <c r="GY152" s="56"/>
      <c r="GZ152" s="56"/>
      <c r="HB152" s="56"/>
      <c r="HC152" s="56"/>
      <c r="HD152" s="56"/>
      <c r="HE152" s="56"/>
      <c r="HF152" s="56"/>
      <c r="HG152" s="56"/>
      <c r="HH152" s="56"/>
      <c r="HI152" s="56"/>
      <c r="HJ152" s="56"/>
      <c r="HL152" s="56"/>
      <c r="HM152" s="56"/>
      <c r="HN152" s="56"/>
      <c r="HO152" s="56"/>
      <c r="HP152" s="56"/>
      <c r="HQ152" s="56"/>
      <c r="HR152" s="56"/>
      <c r="HS152" s="56"/>
      <c r="HT152" s="56"/>
      <c r="HV152" s="56"/>
      <c r="HW152" s="56"/>
      <c r="HX152" s="56"/>
      <c r="HY152" s="56"/>
      <c r="HZ152" s="56"/>
      <c r="IA152" s="56"/>
      <c r="IB152" s="56"/>
      <c r="IC152" s="56"/>
      <c r="ID152" s="56"/>
      <c r="IF152" s="56"/>
      <c r="IG152" s="56"/>
      <c r="IH152" s="56"/>
      <c r="II152" s="56"/>
      <c r="IJ152" s="56"/>
      <c r="IK152" s="56"/>
      <c r="IL152" s="56"/>
      <c r="IM152" s="56"/>
      <c r="IN152" s="56"/>
      <c r="IP152" s="56"/>
      <c r="IQ152" s="56"/>
      <c r="IR152" s="56"/>
      <c r="IS152" s="56"/>
      <c r="IT152" s="56"/>
      <c r="IU152" s="56"/>
    </row>
    <row r="153" spans="1:255" ht="12.75" customHeight="1" thickBot="1" x14ac:dyDescent="0.25">
      <c r="A153" s="227"/>
      <c r="B153" s="105">
        <v>4233.88</v>
      </c>
      <c r="C153" s="92" t="s">
        <v>67</v>
      </c>
      <c r="D153" s="93"/>
      <c r="E153" s="94"/>
      <c r="F153" s="94"/>
      <c r="G153" s="94"/>
      <c r="H153" s="95"/>
      <c r="I153" s="96"/>
      <c r="J153" s="56"/>
      <c r="K153" s="56"/>
      <c r="L153" s="56"/>
      <c r="M153" s="56"/>
      <c r="N153" s="56"/>
      <c r="O153" s="56"/>
      <c r="P153" s="56"/>
      <c r="Q153" s="56"/>
      <c r="R153" s="56"/>
      <c r="T153" s="56"/>
      <c r="U153" s="56"/>
      <c r="V153" s="56"/>
      <c r="W153" s="56"/>
      <c r="X153" s="56"/>
      <c r="Y153" s="56"/>
      <c r="Z153" s="56"/>
      <c r="AA153" s="56"/>
      <c r="AB153" s="56"/>
      <c r="AD153" s="56"/>
      <c r="AE153" s="56"/>
      <c r="AF153" s="56"/>
      <c r="AG153" s="56"/>
      <c r="AH153" s="56"/>
      <c r="AI153" s="56"/>
      <c r="AJ153" s="56"/>
      <c r="AK153" s="56"/>
      <c r="AL153" s="56"/>
      <c r="AN153" s="56"/>
      <c r="AO153" s="56"/>
      <c r="AP153" s="56"/>
      <c r="AQ153" s="56"/>
      <c r="AR153" s="56"/>
      <c r="AS153" s="56"/>
      <c r="AT153" s="56"/>
      <c r="AU153" s="56"/>
      <c r="AV153" s="56"/>
      <c r="AX153" s="56"/>
      <c r="AY153" s="56"/>
      <c r="AZ153" s="56"/>
      <c r="BA153" s="56"/>
      <c r="BB153" s="56"/>
      <c r="BC153" s="56"/>
      <c r="BD153" s="56"/>
      <c r="BE153" s="56"/>
      <c r="BF153" s="56"/>
      <c r="BH153" s="56"/>
      <c r="BI153" s="56"/>
      <c r="BJ153" s="56"/>
      <c r="BK153" s="56"/>
      <c r="BL153" s="56"/>
      <c r="BM153" s="56"/>
      <c r="BN153" s="56"/>
      <c r="BO153" s="56"/>
      <c r="BP153" s="56"/>
      <c r="BR153" s="56"/>
      <c r="BS153" s="56"/>
      <c r="BT153" s="56"/>
      <c r="BU153" s="56"/>
      <c r="BV153" s="56"/>
      <c r="BW153" s="56"/>
      <c r="BX153" s="56"/>
      <c r="BY153" s="56"/>
      <c r="BZ153" s="56"/>
      <c r="CB153" s="56"/>
      <c r="CC153" s="56"/>
      <c r="CD153" s="56"/>
      <c r="CE153" s="56"/>
      <c r="CF153" s="56"/>
      <c r="CG153" s="56"/>
      <c r="CH153" s="56"/>
      <c r="CI153" s="56"/>
      <c r="CJ153" s="56"/>
      <c r="CL153" s="56"/>
      <c r="CM153" s="56"/>
      <c r="CN153" s="56"/>
      <c r="CO153" s="56"/>
      <c r="CP153" s="56"/>
      <c r="CQ153" s="56"/>
      <c r="CR153" s="56"/>
      <c r="CS153" s="56"/>
      <c r="CT153" s="56"/>
      <c r="CV153" s="56"/>
      <c r="CW153" s="56"/>
      <c r="CX153" s="56"/>
      <c r="CY153" s="56"/>
      <c r="CZ153" s="56"/>
      <c r="DA153" s="56"/>
      <c r="DB153" s="56"/>
      <c r="DC153" s="56"/>
      <c r="DD153" s="56"/>
      <c r="DF153" s="56"/>
      <c r="DG153" s="56"/>
      <c r="DH153" s="56"/>
      <c r="DI153" s="56"/>
      <c r="DJ153" s="56"/>
      <c r="DK153" s="56"/>
      <c r="DL153" s="56"/>
      <c r="DM153" s="56"/>
      <c r="DN153" s="56"/>
      <c r="DP153" s="56"/>
      <c r="DQ153" s="56"/>
      <c r="DR153" s="56"/>
      <c r="DS153" s="56"/>
      <c r="DT153" s="56"/>
      <c r="DU153" s="56"/>
      <c r="DV153" s="56"/>
      <c r="DW153" s="56"/>
      <c r="DX153" s="56"/>
      <c r="DZ153" s="56"/>
      <c r="EA153" s="56"/>
      <c r="EB153" s="56"/>
      <c r="EC153" s="56"/>
      <c r="ED153" s="56"/>
      <c r="EE153" s="56"/>
      <c r="EF153" s="56"/>
      <c r="EG153" s="56"/>
      <c r="EH153" s="56"/>
      <c r="EJ153" s="56"/>
      <c r="EK153" s="56"/>
      <c r="EL153" s="56"/>
      <c r="EM153" s="56"/>
      <c r="EN153" s="56"/>
      <c r="EO153" s="56"/>
      <c r="EP153" s="56"/>
      <c r="EQ153" s="56"/>
      <c r="ER153" s="56"/>
      <c r="ET153" s="56"/>
      <c r="EU153" s="56"/>
      <c r="EV153" s="56"/>
      <c r="EW153" s="56"/>
      <c r="EX153" s="56"/>
      <c r="EY153" s="56"/>
      <c r="EZ153" s="56"/>
      <c r="FA153" s="56"/>
      <c r="FB153" s="56"/>
      <c r="FD153" s="56"/>
      <c r="FE153" s="56"/>
      <c r="FF153" s="56"/>
      <c r="FG153" s="56"/>
      <c r="FH153" s="56"/>
      <c r="FI153" s="56"/>
      <c r="FJ153" s="56"/>
      <c r="FK153" s="56"/>
      <c r="FL153" s="56"/>
      <c r="FN153" s="56"/>
      <c r="FO153" s="56"/>
      <c r="FP153" s="56"/>
      <c r="FQ153" s="56"/>
      <c r="FR153" s="56"/>
      <c r="FS153" s="56"/>
      <c r="FT153" s="56"/>
      <c r="FU153" s="56"/>
      <c r="FV153" s="56"/>
      <c r="FX153" s="56"/>
      <c r="FY153" s="56"/>
      <c r="FZ153" s="56"/>
      <c r="GA153" s="56"/>
      <c r="GB153" s="56"/>
      <c r="GC153" s="56"/>
      <c r="GD153" s="56"/>
      <c r="GE153" s="56"/>
      <c r="GF153" s="56"/>
      <c r="GH153" s="56"/>
      <c r="GI153" s="56"/>
      <c r="GJ153" s="56"/>
      <c r="GK153" s="56"/>
      <c r="GL153" s="56"/>
      <c r="GM153" s="56"/>
      <c r="GN153" s="56"/>
      <c r="GO153" s="56"/>
      <c r="GP153" s="56"/>
      <c r="GR153" s="56"/>
      <c r="GS153" s="56"/>
      <c r="GT153" s="56"/>
      <c r="GU153" s="56"/>
      <c r="GV153" s="56"/>
      <c r="GW153" s="56"/>
      <c r="GX153" s="56"/>
      <c r="GY153" s="56"/>
      <c r="GZ153" s="56"/>
      <c r="HB153" s="56"/>
      <c r="HC153" s="56"/>
      <c r="HD153" s="56"/>
      <c r="HE153" s="56"/>
      <c r="HF153" s="56"/>
      <c r="HG153" s="56"/>
      <c r="HH153" s="56"/>
      <c r="HI153" s="56"/>
      <c r="HJ153" s="56"/>
      <c r="HL153" s="56"/>
      <c r="HM153" s="56"/>
      <c r="HN153" s="56"/>
      <c r="HO153" s="56"/>
      <c r="HP153" s="56"/>
      <c r="HQ153" s="56"/>
      <c r="HR153" s="56"/>
      <c r="HS153" s="56"/>
      <c r="HT153" s="56"/>
      <c r="HV153" s="56"/>
      <c r="HW153" s="56"/>
      <c r="HX153" s="56"/>
      <c r="HY153" s="56"/>
      <c r="HZ153" s="56"/>
      <c r="IA153" s="56"/>
      <c r="IB153" s="56"/>
      <c r="IC153" s="56"/>
      <c r="ID153" s="56"/>
      <c r="IF153" s="56"/>
      <c r="IG153" s="56"/>
      <c r="IH153" s="56"/>
      <c r="II153" s="56"/>
      <c r="IJ153" s="56"/>
      <c r="IK153" s="56"/>
      <c r="IL153" s="56"/>
      <c r="IM153" s="56"/>
      <c r="IN153" s="56"/>
      <c r="IP153" s="56"/>
      <c r="IQ153" s="56"/>
      <c r="IR153" s="56"/>
      <c r="IS153" s="56"/>
      <c r="IT153" s="56"/>
      <c r="IU153" s="56"/>
    </row>
    <row r="154" spans="1:255" ht="12.75" customHeight="1" thickBot="1" x14ac:dyDescent="0.25">
      <c r="A154" s="227"/>
      <c r="B154" s="106">
        <v>3525.78</v>
      </c>
      <c r="C154" s="85" t="s">
        <v>70</v>
      </c>
      <c r="D154" s="86"/>
      <c r="E154" s="47"/>
      <c r="F154" s="47"/>
      <c r="G154" s="47"/>
      <c r="H154" s="48"/>
      <c r="I154" s="49"/>
      <c r="J154" s="56"/>
      <c r="K154" s="56"/>
      <c r="L154" s="56"/>
      <c r="M154" s="56"/>
      <c r="N154" s="56"/>
      <c r="O154" s="56"/>
      <c r="P154" s="56"/>
      <c r="Q154" s="56"/>
      <c r="R154" s="56"/>
      <c r="T154" s="56"/>
      <c r="U154" s="56"/>
      <c r="V154" s="56"/>
      <c r="W154" s="56"/>
      <c r="X154" s="56"/>
      <c r="Y154" s="56"/>
      <c r="Z154" s="56"/>
      <c r="AA154" s="56"/>
      <c r="AB154" s="56"/>
      <c r="AD154" s="56"/>
      <c r="AE154" s="56"/>
      <c r="AF154" s="56"/>
      <c r="AG154" s="56"/>
      <c r="AH154" s="56"/>
      <c r="AI154" s="56"/>
      <c r="AJ154" s="56"/>
      <c r="AK154" s="56"/>
      <c r="AL154" s="56"/>
      <c r="AN154" s="56"/>
      <c r="AO154" s="56"/>
      <c r="AP154" s="56"/>
      <c r="AQ154" s="56"/>
      <c r="AR154" s="56"/>
      <c r="AS154" s="56"/>
      <c r="AT154" s="56"/>
      <c r="AU154" s="56"/>
      <c r="AV154" s="56"/>
      <c r="AX154" s="56"/>
      <c r="AY154" s="56"/>
      <c r="AZ154" s="56"/>
      <c r="BA154" s="56"/>
      <c r="BB154" s="56"/>
      <c r="BC154" s="56"/>
      <c r="BD154" s="56"/>
      <c r="BE154" s="56"/>
      <c r="BF154" s="56"/>
      <c r="BH154" s="56"/>
      <c r="BI154" s="56"/>
      <c r="BJ154" s="56"/>
      <c r="BK154" s="56"/>
      <c r="BL154" s="56"/>
      <c r="BM154" s="56"/>
      <c r="BN154" s="56"/>
      <c r="BO154" s="56"/>
      <c r="BP154" s="56"/>
      <c r="BR154" s="56"/>
      <c r="BS154" s="56"/>
      <c r="BT154" s="56"/>
      <c r="BU154" s="56"/>
      <c r="BV154" s="56"/>
      <c r="BW154" s="56"/>
      <c r="BX154" s="56"/>
      <c r="BY154" s="56"/>
      <c r="BZ154" s="56"/>
      <c r="CB154" s="56"/>
      <c r="CC154" s="56"/>
      <c r="CD154" s="56"/>
      <c r="CE154" s="56"/>
      <c r="CF154" s="56"/>
      <c r="CG154" s="56"/>
      <c r="CH154" s="56"/>
      <c r="CI154" s="56"/>
      <c r="CJ154" s="56"/>
      <c r="CL154" s="56"/>
      <c r="CM154" s="56"/>
      <c r="CN154" s="56"/>
      <c r="CO154" s="56"/>
      <c r="CP154" s="56"/>
      <c r="CQ154" s="56"/>
      <c r="CR154" s="56"/>
      <c r="CS154" s="56"/>
      <c r="CT154" s="56"/>
      <c r="CV154" s="56"/>
      <c r="CW154" s="56"/>
      <c r="CX154" s="56"/>
      <c r="CY154" s="56"/>
      <c r="CZ154" s="56"/>
      <c r="DA154" s="56"/>
      <c r="DB154" s="56"/>
      <c r="DC154" s="56"/>
      <c r="DD154" s="56"/>
      <c r="DF154" s="56"/>
      <c r="DG154" s="56"/>
      <c r="DH154" s="56"/>
      <c r="DI154" s="56"/>
      <c r="DJ154" s="56"/>
      <c r="DK154" s="56"/>
      <c r="DL154" s="56"/>
      <c r="DM154" s="56"/>
      <c r="DN154" s="56"/>
      <c r="DP154" s="56"/>
      <c r="DQ154" s="56"/>
      <c r="DR154" s="56"/>
      <c r="DS154" s="56"/>
      <c r="DT154" s="56"/>
      <c r="DU154" s="56"/>
      <c r="DV154" s="56"/>
      <c r="DW154" s="56"/>
      <c r="DX154" s="56"/>
      <c r="DZ154" s="56"/>
      <c r="EA154" s="56"/>
      <c r="EB154" s="56"/>
      <c r="EC154" s="56"/>
      <c r="ED154" s="56"/>
      <c r="EE154" s="56"/>
      <c r="EF154" s="56"/>
      <c r="EG154" s="56"/>
      <c r="EH154" s="56"/>
      <c r="EJ154" s="56"/>
      <c r="EK154" s="56"/>
      <c r="EL154" s="56"/>
      <c r="EM154" s="56"/>
      <c r="EN154" s="56"/>
      <c r="EO154" s="56"/>
      <c r="EP154" s="56"/>
      <c r="EQ154" s="56"/>
      <c r="ER154" s="56"/>
      <c r="ET154" s="56"/>
      <c r="EU154" s="56"/>
      <c r="EV154" s="56"/>
      <c r="EW154" s="56"/>
      <c r="EX154" s="56"/>
      <c r="EY154" s="56"/>
      <c r="EZ154" s="56"/>
      <c r="FA154" s="56"/>
      <c r="FB154" s="56"/>
      <c r="FD154" s="56"/>
      <c r="FE154" s="56"/>
      <c r="FF154" s="56"/>
      <c r="FG154" s="56"/>
      <c r="FH154" s="56"/>
      <c r="FI154" s="56"/>
      <c r="FJ154" s="56"/>
      <c r="FK154" s="56"/>
      <c r="FL154" s="56"/>
      <c r="FN154" s="56"/>
      <c r="FO154" s="56"/>
      <c r="FP154" s="56"/>
      <c r="FQ154" s="56"/>
      <c r="FR154" s="56"/>
      <c r="FS154" s="56"/>
      <c r="FT154" s="56"/>
      <c r="FU154" s="56"/>
      <c r="FV154" s="56"/>
      <c r="FX154" s="56"/>
      <c r="FY154" s="56"/>
      <c r="FZ154" s="56"/>
      <c r="GA154" s="56"/>
      <c r="GB154" s="56"/>
      <c r="GC154" s="56"/>
      <c r="GD154" s="56"/>
      <c r="GE154" s="56"/>
      <c r="GF154" s="56"/>
      <c r="GH154" s="56"/>
      <c r="GI154" s="56"/>
      <c r="GJ154" s="56"/>
      <c r="GK154" s="56"/>
      <c r="GL154" s="56"/>
      <c r="GM154" s="56"/>
      <c r="GN154" s="56"/>
      <c r="GO154" s="56"/>
      <c r="GP154" s="56"/>
      <c r="GR154" s="56"/>
      <c r="GS154" s="56"/>
      <c r="GT154" s="56"/>
      <c r="GU154" s="56"/>
      <c r="GV154" s="56"/>
      <c r="GW154" s="56"/>
      <c r="GX154" s="56"/>
      <c r="GY154" s="56"/>
      <c r="GZ154" s="56"/>
      <c r="HB154" s="56"/>
      <c r="HC154" s="56"/>
      <c r="HD154" s="56"/>
      <c r="HE154" s="56"/>
      <c r="HF154" s="56"/>
      <c r="HG154" s="56"/>
      <c r="HH154" s="56"/>
      <c r="HI154" s="56"/>
      <c r="HJ154" s="56"/>
      <c r="HL154" s="56"/>
      <c r="HM154" s="56"/>
      <c r="HN154" s="56"/>
      <c r="HO154" s="56"/>
      <c r="HP154" s="56"/>
      <c r="HQ154" s="56"/>
      <c r="HR154" s="56"/>
      <c r="HS154" s="56"/>
      <c r="HT154" s="56"/>
      <c r="HV154" s="56"/>
      <c r="HW154" s="56"/>
      <c r="HX154" s="56"/>
      <c r="HY154" s="56"/>
      <c r="HZ154" s="56"/>
      <c r="IA154" s="56"/>
      <c r="IB154" s="56"/>
      <c r="IC154" s="56"/>
      <c r="ID154" s="56"/>
      <c r="IF154" s="56"/>
      <c r="IG154" s="56"/>
      <c r="IH154" s="56"/>
      <c r="II154" s="56"/>
      <c r="IJ154" s="56"/>
      <c r="IK154" s="56"/>
      <c r="IL154" s="56"/>
      <c r="IM154" s="56"/>
      <c r="IN154" s="56"/>
      <c r="IP154" s="56"/>
      <c r="IQ154" s="56"/>
      <c r="IR154" s="56"/>
      <c r="IS154" s="56"/>
      <c r="IT154" s="56"/>
      <c r="IU154" s="56"/>
    </row>
    <row r="155" spans="1:255" ht="12.75" customHeight="1" thickBot="1" x14ac:dyDescent="0.25">
      <c r="A155" s="227"/>
      <c r="B155" s="106">
        <v>3758.34</v>
      </c>
      <c r="C155" s="85" t="s">
        <v>72</v>
      </c>
      <c r="D155" s="86"/>
      <c r="E155" s="47"/>
      <c r="F155" s="47"/>
      <c r="G155" s="47"/>
      <c r="H155" s="48"/>
      <c r="I155" s="49"/>
      <c r="J155" s="56"/>
      <c r="K155" s="56"/>
      <c r="L155" s="56"/>
      <c r="M155" s="56"/>
      <c r="N155" s="56"/>
      <c r="O155" s="56"/>
      <c r="P155" s="56"/>
      <c r="Q155" s="56"/>
      <c r="R155" s="56"/>
      <c r="T155" s="56"/>
      <c r="U155" s="56"/>
      <c r="V155" s="56"/>
      <c r="W155" s="56"/>
      <c r="X155" s="56"/>
      <c r="Y155" s="56"/>
      <c r="Z155" s="56"/>
      <c r="AA155" s="56"/>
      <c r="AB155" s="56"/>
      <c r="AD155" s="56"/>
      <c r="AE155" s="56"/>
      <c r="AF155" s="56"/>
      <c r="AG155" s="56"/>
      <c r="AH155" s="56"/>
      <c r="AI155" s="56"/>
      <c r="AJ155" s="56"/>
      <c r="AK155" s="56"/>
      <c r="AL155" s="56"/>
      <c r="AN155" s="56"/>
      <c r="AO155" s="56"/>
      <c r="AP155" s="56"/>
      <c r="AQ155" s="56"/>
      <c r="AR155" s="56"/>
      <c r="AS155" s="56"/>
      <c r="AT155" s="56"/>
      <c r="AU155" s="56"/>
      <c r="AV155" s="56"/>
      <c r="AX155" s="56"/>
      <c r="AY155" s="56"/>
      <c r="AZ155" s="56"/>
      <c r="BA155" s="56"/>
      <c r="BB155" s="56"/>
      <c r="BC155" s="56"/>
      <c r="BD155" s="56"/>
      <c r="BE155" s="56"/>
      <c r="BF155" s="56"/>
      <c r="BH155" s="56"/>
      <c r="BI155" s="56"/>
      <c r="BJ155" s="56"/>
      <c r="BK155" s="56"/>
      <c r="BL155" s="56"/>
      <c r="BM155" s="56"/>
      <c r="BN155" s="56"/>
      <c r="BO155" s="56"/>
      <c r="BP155" s="56"/>
      <c r="BR155" s="56"/>
      <c r="BS155" s="56"/>
      <c r="BT155" s="56"/>
      <c r="BU155" s="56"/>
      <c r="BV155" s="56"/>
      <c r="BW155" s="56"/>
      <c r="BX155" s="56"/>
      <c r="BY155" s="56"/>
      <c r="BZ155" s="56"/>
      <c r="CB155" s="56"/>
      <c r="CC155" s="56"/>
      <c r="CD155" s="56"/>
      <c r="CE155" s="56"/>
      <c r="CF155" s="56"/>
      <c r="CG155" s="56"/>
      <c r="CH155" s="56"/>
      <c r="CI155" s="56"/>
      <c r="CJ155" s="56"/>
      <c r="CL155" s="56"/>
      <c r="CM155" s="56"/>
      <c r="CN155" s="56"/>
      <c r="CO155" s="56"/>
      <c r="CP155" s="56"/>
      <c r="CQ155" s="56"/>
      <c r="CR155" s="56"/>
      <c r="CS155" s="56"/>
      <c r="CT155" s="56"/>
      <c r="CV155" s="56"/>
      <c r="CW155" s="56"/>
      <c r="CX155" s="56"/>
      <c r="CY155" s="56"/>
      <c r="CZ155" s="56"/>
      <c r="DA155" s="56"/>
      <c r="DB155" s="56"/>
      <c r="DC155" s="56"/>
      <c r="DD155" s="56"/>
      <c r="DF155" s="56"/>
      <c r="DG155" s="56"/>
      <c r="DH155" s="56"/>
      <c r="DI155" s="56"/>
      <c r="DJ155" s="56"/>
      <c r="DK155" s="56"/>
      <c r="DL155" s="56"/>
      <c r="DM155" s="56"/>
      <c r="DN155" s="56"/>
      <c r="DP155" s="56"/>
      <c r="DQ155" s="56"/>
      <c r="DR155" s="56"/>
      <c r="DS155" s="56"/>
      <c r="DT155" s="56"/>
      <c r="DU155" s="56"/>
      <c r="DV155" s="56"/>
      <c r="DW155" s="56"/>
      <c r="DX155" s="56"/>
      <c r="DZ155" s="56"/>
      <c r="EA155" s="56"/>
      <c r="EB155" s="56"/>
      <c r="EC155" s="56"/>
      <c r="ED155" s="56"/>
      <c r="EE155" s="56"/>
      <c r="EF155" s="56"/>
      <c r="EG155" s="56"/>
      <c r="EH155" s="56"/>
      <c r="EJ155" s="56"/>
      <c r="EK155" s="56"/>
      <c r="EL155" s="56"/>
      <c r="EM155" s="56"/>
      <c r="EN155" s="56"/>
      <c r="EO155" s="56"/>
      <c r="EP155" s="56"/>
      <c r="EQ155" s="56"/>
      <c r="ER155" s="56"/>
      <c r="ET155" s="56"/>
      <c r="EU155" s="56"/>
      <c r="EV155" s="56"/>
      <c r="EW155" s="56"/>
      <c r="EX155" s="56"/>
      <c r="EY155" s="56"/>
      <c r="EZ155" s="56"/>
      <c r="FA155" s="56"/>
      <c r="FB155" s="56"/>
      <c r="FD155" s="56"/>
      <c r="FE155" s="56"/>
      <c r="FF155" s="56"/>
      <c r="FG155" s="56"/>
      <c r="FH155" s="56"/>
      <c r="FI155" s="56"/>
      <c r="FJ155" s="56"/>
      <c r="FK155" s="56"/>
      <c r="FL155" s="56"/>
      <c r="FN155" s="56"/>
      <c r="FO155" s="56"/>
      <c r="FP155" s="56"/>
      <c r="FQ155" s="56"/>
      <c r="FR155" s="56"/>
      <c r="FS155" s="56"/>
      <c r="FT155" s="56"/>
      <c r="FU155" s="56"/>
      <c r="FV155" s="56"/>
      <c r="FX155" s="56"/>
      <c r="FY155" s="56"/>
      <c r="FZ155" s="56"/>
      <c r="GA155" s="56"/>
      <c r="GB155" s="56"/>
      <c r="GC155" s="56"/>
      <c r="GD155" s="56"/>
      <c r="GE155" s="56"/>
      <c r="GF155" s="56"/>
      <c r="GH155" s="56"/>
      <c r="GI155" s="56"/>
      <c r="GJ155" s="56"/>
      <c r="GK155" s="56"/>
      <c r="GL155" s="56"/>
      <c r="GM155" s="56"/>
      <c r="GN155" s="56"/>
      <c r="GO155" s="56"/>
      <c r="GP155" s="56"/>
      <c r="GR155" s="56"/>
      <c r="GS155" s="56"/>
      <c r="GT155" s="56"/>
      <c r="GU155" s="56"/>
      <c r="GV155" s="56"/>
      <c r="GW155" s="56"/>
      <c r="GX155" s="56"/>
      <c r="GY155" s="56"/>
      <c r="GZ155" s="56"/>
      <c r="HB155" s="56"/>
      <c r="HC155" s="56"/>
      <c r="HD155" s="56"/>
      <c r="HE155" s="56"/>
      <c r="HF155" s="56"/>
      <c r="HG155" s="56"/>
      <c r="HH155" s="56"/>
      <c r="HI155" s="56"/>
      <c r="HJ155" s="56"/>
      <c r="HL155" s="56"/>
      <c r="HM155" s="56"/>
      <c r="HN155" s="56"/>
      <c r="HO155" s="56"/>
      <c r="HP155" s="56"/>
      <c r="HQ155" s="56"/>
      <c r="HR155" s="56"/>
      <c r="HS155" s="56"/>
      <c r="HT155" s="56"/>
      <c r="HV155" s="56"/>
      <c r="HW155" s="56"/>
      <c r="HX155" s="56"/>
      <c r="HY155" s="56"/>
      <c r="HZ155" s="56"/>
      <c r="IA155" s="56"/>
      <c r="IB155" s="56"/>
      <c r="IC155" s="56"/>
      <c r="ID155" s="56"/>
      <c r="IF155" s="56"/>
      <c r="IG155" s="56"/>
      <c r="IH155" s="56"/>
      <c r="II155" s="56"/>
      <c r="IJ155" s="56"/>
      <c r="IK155" s="56"/>
      <c r="IL155" s="56"/>
      <c r="IM155" s="56"/>
      <c r="IN155" s="56"/>
      <c r="IP155" s="56"/>
      <c r="IQ155" s="56"/>
      <c r="IR155" s="56"/>
      <c r="IS155" s="56"/>
      <c r="IT155" s="56"/>
      <c r="IU155" s="56"/>
    </row>
    <row r="156" spans="1:255" ht="12.75" customHeight="1" thickBot="1" x14ac:dyDescent="0.25">
      <c r="A156" s="227"/>
      <c r="B156" s="106">
        <v>4176.87</v>
      </c>
      <c r="C156" s="85" t="s">
        <v>73</v>
      </c>
      <c r="D156" s="86"/>
      <c r="E156" s="47"/>
      <c r="F156" s="47"/>
      <c r="G156" s="47"/>
      <c r="H156" s="48"/>
      <c r="I156" s="49"/>
      <c r="J156" s="56"/>
      <c r="K156" s="56"/>
      <c r="L156" s="56"/>
      <c r="M156" s="56"/>
      <c r="N156" s="56"/>
      <c r="O156" s="56"/>
      <c r="P156" s="56"/>
      <c r="Q156" s="56"/>
      <c r="R156" s="56"/>
      <c r="T156" s="56"/>
      <c r="U156" s="56"/>
      <c r="V156" s="56"/>
      <c r="W156" s="56"/>
      <c r="X156" s="56"/>
      <c r="Y156" s="56"/>
      <c r="Z156" s="56"/>
      <c r="AA156" s="56"/>
      <c r="AB156" s="56"/>
      <c r="AD156" s="56"/>
      <c r="AE156" s="56"/>
      <c r="AF156" s="56"/>
      <c r="AG156" s="56"/>
      <c r="AH156" s="56"/>
      <c r="AI156" s="56"/>
      <c r="AJ156" s="56"/>
      <c r="AK156" s="56"/>
      <c r="AL156" s="56"/>
      <c r="AN156" s="56"/>
      <c r="AO156" s="56"/>
      <c r="AP156" s="56"/>
      <c r="AQ156" s="56"/>
      <c r="AR156" s="56"/>
      <c r="AS156" s="56"/>
      <c r="AT156" s="56"/>
      <c r="AU156" s="56"/>
      <c r="AV156" s="56"/>
      <c r="AX156" s="56"/>
      <c r="AY156" s="56"/>
      <c r="AZ156" s="56"/>
      <c r="BA156" s="56"/>
      <c r="BB156" s="56"/>
      <c r="BC156" s="56"/>
      <c r="BD156" s="56"/>
      <c r="BE156" s="56"/>
      <c r="BF156" s="56"/>
      <c r="BH156" s="56"/>
      <c r="BI156" s="56"/>
      <c r="BJ156" s="56"/>
      <c r="BK156" s="56"/>
      <c r="BL156" s="56"/>
      <c r="BM156" s="56"/>
      <c r="BN156" s="56"/>
      <c r="BO156" s="56"/>
      <c r="BP156" s="56"/>
      <c r="BR156" s="56"/>
      <c r="BS156" s="56"/>
      <c r="BT156" s="56"/>
      <c r="BU156" s="56"/>
      <c r="BV156" s="56"/>
      <c r="BW156" s="56"/>
      <c r="BX156" s="56"/>
      <c r="BY156" s="56"/>
      <c r="BZ156" s="56"/>
      <c r="CB156" s="56"/>
      <c r="CC156" s="56"/>
      <c r="CD156" s="56"/>
      <c r="CE156" s="56"/>
      <c r="CF156" s="56"/>
      <c r="CG156" s="56"/>
      <c r="CH156" s="56"/>
      <c r="CI156" s="56"/>
      <c r="CJ156" s="56"/>
      <c r="CL156" s="56"/>
      <c r="CM156" s="56"/>
      <c r="CN156" s="56"/>
      <c r="CO156" s="56"/>
      <c r="CP156" s="56"/>
      <c r="CQ156" s="56"/>
      <c r="CR156" s="56"/>
      <c r="CS156" s="56"/>
      <c r="CT156" s="56"/>
      <c r="CV156" s="56"/>
      <c r="CW156" s="56"/>
      <c r="CX156" s="56"/>
      <c r="CY156" s="56"/>
      <c r="CZ156" s="56"/>
      <c r="DA156" s="56"/>
      <c r="DB156" s="56"/>
      <c r="DC156" s="56"/>
      <c r="DD156" s="56"/>
      <c r="DF156" s="56"/>
      <c r="DG156" s="56"/>
      <c r="DH156" s="56"/>
      <c r="DI156" s="56"/>
      <c r="DJ156" s="56"/>
      <c r="DK156" s="56"/>
      <c r="DL156" s="56"/>
      <c r="DM156" s="56"/>
      <c r="DN156" s="56"/>
      <c r="DP156" s="56"/>
      <c r="DQ156" s="56"/>
      <c r="DR156" s="56"/>
      <c r="DS156" s="56"/>
      <c r="DT156" s="56"/>
      <c r="DU156" s="56"/>
      <c r="DV156" s="56"/>
      <c r="DW156" s="56"/>
      <c r="DX156" s="56"/>
      <c r="DZ156" s="56"/>
      <c r="EA156" s="56"/>
      <c r="EB156" s="56"/>
      <c r="EC156" s="56"/>
      <c r="ED156" s="56"/>
      <c r="EE156" s="56"/>
      <c r="EF156" s="56"/>
      <c r="EG156" s="56"/>
      <c r="EH156" s="56"/>
      <c r="EJ156" s="56"/>
      <c r="EK156" s="56"/>
      <c r="EL156" s="56"/>
      <c r="EM156" s="56"/>
      <c r="EN156" s="56"/>
      <c r="EO156" s="56"/>
      <c r="EP156" s="56"/>
      <c r="EQ156" s="56"/>
      <c r="ER156" s="56"/>
      <c r="ET156" s="56"/>
      <c r="EU156" s="56"/>
      <c r="EV156" s="56"/>
      <c r="EW156" s="56"/>
      <c r="EX156" s="56"/>
      <c r="EY156" s="56"/>
      <c r="EZ156" s="56"/>
      <c r="FA156" s="56"/>
      <c r="FB156" s="56"/>
      <c r="FD156" s="56"/>
      <c r="FE156" s="56"/>
      <c r="FF156" s="56"/>
      <c r="FG156" s="56"/>
      <c r="FH156" s="56"/>
      <c r="FI156" s="56"/>
      <c r="FJ156" s="56"/>
      <c r="FK156" s="56"/>
      <c r="FL156" s="56"/>
      <c r="FN156" s="56"/>
      <c r="FO156" s="56"/>
      <c r="FP156" s="56"/>
      <c r="FQ156" s="56"/>
      <c r="FR156" s="56"/>
      <c r="FS156" s="56"/>
      <c r="FT156" s="56"/>
      <c r="FU156" s="56"/>
      <c r="FV156" s="56"/>
      <c r="FX156" s="56"/>
      <c r="FY156" s="56"/>
      <c r="FZ156" s="56"/>
      <c r="GA156" s="56"/>
      <c r="GB156" s="56"/>
      <c r="GC156" s="56"/>
      <c r="GD156" s="56"/>
      <c r="GE156" s="56"/>
      <c r="GF156" s="56"/>
      <c r="GH156" s="56"/>
      <c r="GI156" s="56"/>
      <c r="GJ156" s="56"/>
      <c r="GK156" s="56"/>
      <c r="GL156" s="56"/>
      <c r="GM156" s="56"/>
      <c r="GN156" s="56"/>
      <c r="GO156" s="56"/>
      <c r="GP156" s="56"/>
      <c r="GR156" s="56"/>
      <c r="GS156" s="56"/>
      <c r="GT156" s="56"/>
      <c r="GU156" s="56"/>
      <c r="GV156" s="56"/>
      <c r="GW156" s="56"/>
      <c r="GX156" s="56"/>
      <c r="GY156" s="56"/>
      <c r="GZ156" s="56"/>
      <c r="HB156" s="56"/>
      <c r="HC156" s="56"/>
      <c r="HD156" s="56"/>
      <c r="HE156" s="56"/>
      <c r="HF156" s="56"/>
      <c r="HG156" s="56"/>
      <c r="HH156" s="56"/>
      <c r="HI156" s="56"/>
      <c r="HJ156" s="56"/>
      <c r="HL156" s="56"/>
      <c r="HM156" s="56"/>
      <c r="HN156" s="56"/>
      <c r="HO156" s="56"/>
      <c r="HP156" s="56"/>
      <c r="HQ156" s="56"/>
      <c r="HR156" s="56"/>
      <c r="HS156" s="56"/>
      <c r="HT156" s="56"/>
      <c r="HV156" s="56"/>
      <c r="HW156" s="56"/>
      <c r="HX156" s="56"/>
      <c r="HY156" s="56"/>
      <c r="HZ156" s="56"/>
      <c r="IA156" s="56"/>
      <c r="IB156" s="56"/>
      <c r="IC156" s="56"/>
      <c r="ID156" s="56"/>
      <c r="IF156" s="56"/>
      <c r="IG156" s="56"/>
      <c r="IH156" s="56"/>
      <c r="II156" s="56"/>
      <c r="IJ156" s="56"/>
      <c r="IK156" s="56"/>
      <c r="IL156" s="56"/>
      <c r="IM156" s="56"/>
      <c r="IN156" s="56"/>
      <c r="IP156" s="56"/>
      <c r="IQ156" s="56"/>
      <c r="IR156" s="56"/>
      <c r="IS156" s="56"/>
      <c r="IT156" s="56"/>
      <c r="IU156" s="56"/>
    </row>
    <row r="157" spans="1:255" ht="12.75" customHeight="1" thickBot="1" x14ac:dyDescent="0.25">
      <c r="A157" s="227"/>
      <c r="B157" s="106">
        <v>3783.12</v>
      </c>
      <c r="C157" s="85" t="s">
        <v>74</v>
      </c>
      <c r="D157" s="86"/>
      <c r="E157" s="47"/>
      <c r="F157" s="47"/>
      <c r="G157" s="47"/>
      <c r="H157" s="48"/>
      <c r="I157" s="49"/>
      <c r="J157" s="56"/>
      <c r="K157" s="56"/>
      <c r="L157" s="56"/>
      <c r="M157" s="56"/>
      <c r="N157" s="56"/>
      <c r="O157" s="56"/>
      <c r="P157" s="56"/>
      <c r="Q157" s="56"/>
      <c r="R157" s="56"/>
      <c r="T157" s="56"/>
      <c r="U157" s="56"/>
      <c r="V157" s="56"/>
      <c r="W157" s="56"/>
      <c r="X157" s="56"/>
      <c r="Y157" s="56"/>
      <c r="Z157" s="56"/>
      <c r="AA157" s="56"/>
      <c r="AB157" s="56"/>
      <c r="AD157" s="56"/>
      <c r="AE157" s="56"/>
      <c r="AF157" s="56"/>
      <c r="AG157" s="56"/>
      <c r="AH157" s="56"/>
      <c r="AI157" s="56"/>
      <c r="AJ157" s="56"/>
      <c r="AK157" s="56"/>
      <c r="AL157" s="56"/>
      <c r="AN157" s="56"/>
      <c r="AO157" s="56"/>
      <c r="AP157" s="56"/>
      <c r="AQ157" s="56"/>
      <c r="AR157" s="56"/>
      <c r="AS157" s="56"/>
      <c r="AT157" s="56"/>
      <c r="AU157" s="56"/>
      <c r="AV157" s="56"/>
      <c r="AX157" s="56"/>
      <c r="AY157" s="56"/>
      <c r="AZ157" s="56"/>
      <c r="BA157" s="56"/>
      <c r="BB157" s="56"/>
      <c r="BC157" s="56"/>
      <c r="BD157" s="56"/>
      <c r="BE157" s="56"/>
      <c r="BF157" s="56"/>
      <c r="BH157" s="56"/>
      <c r="BI157" s="56"/>
      <c r="BJ157" s="56"/>
      <c r="BK157" s="56"/>
      <c r="BL157" s="56"/>
      <c r="BM157" s="56"/>
      <c r="BN157" s="56"/>
      <c r="BO157" s="56"/>
      <c r="BP157" s="56"/>
      <c r="BR157" s="56"/>
      <c r="BS157" s="56"/>
      <c r="BT157" s="56"/>
      <c r="BU157" s="56"/>
      <c r="BV157" s="56"/>
      <c r="BW157" s="56"/>
      <c r="BX157" s="56"/>
      <c r="BY157" s="56"/>
      <c r="BZ157" s="56"/>
      <c r="CB157" s="56"/>
      <c r="CC157" s="56"/>
      <c r="CD157" s="56"/>
      <c r="CE157" s="56"/>
      <c r="CF157" s="56"/>
      <c r="CG157" s="56"/>
      <c r="CH157" s="56"/>
      <c r="CI157" s="56"/>
      <c r="CJ157" s="56"/>
      <c r="CL157" s="56"/>
      <c r="CM157" s="56"/>
      <c r="CN157" s="56"/>
      <c r="CO157" s="56"/>
      <c r="CP157" s="56"/>
      <c r="CQ157" s="56"/>
      <c r="CR157" s="56"/>
      <c r="CS157" s="56"/>
      <c r="CT157" s="56"/>
      <c r="CV157" s="56"/>
      <c r="CW157" s="56"/>
      <c r="CX157" s="56"/>
      <c r="CY157" s="56"/>
      <c r="CZ157" s="56"/>
      <c r="DA157" s="56"/>
      <c r="DB157" s="56"/>
      <c r="DC157" s="56"/>
      <c r="DD157" s="56"/>
      <c r="DF157" s="56"/>
      <c r="DG157" s="56"/>
      <c r="DH157" s="56"/>
      <c r="DI157" s="56"/>
      <c r="DJ157" s="56"/>
      <c r="DK157" s="56"/>
      <c r="DL157" s="56"/>
      <c r="DM157" s="56"/>
      <c r="DN157" s="56"/>
      <c r="DP157" s="56"/>
      <c r="DQ157" s="56"/>
      <c r="DR157" s="56"/>
      <c r="DS157" s="56"/>
      <c r="DT157" s="56"/>
      <c r="DU157" s="56"/>
      <c r="DV157" s="56"/>
      <c r="DW157" s="56"/>
      <c r="DX157" s="56"/>
      <c r="DZ157" s="56"/>
      <c r="EA157" s="56"/>
      <c r="EB157" s="56"/>
      <c r="EC157" s="56"/>
      <c r="ED157" s="56"/>
      <c r="EE157" s="56"/>
      <c r="EF157" s="56"/>
      <c r="EG157" s="56"/>
      <c r="EH157" s="56"/>
      <c r="EJ157" s="56"/>
      <c r="EK157" s="56"/>
      <c r="EL157" s="56"/>
      <c r="EM157" s="56"/>
      <c r="EN157" s="56"/>
      <c r="EO157" s="56"/>
      <c r="EP157" s="56"/>
      <c r="EQ157" s="56"/>
      <c r="ER157" s="56"/>
      <c r="ET157" s="56"/>
      <c r="EU157" s="56"/>
      <c r="EV157" s="56"/>
      <c r="EW157" s="56"/>
      <c r="EX157" s="56"/>
      <c r="EY157" s="56"/>
      <c r="EZ157" s="56"/>
      <c r="FA157" s="56"/>
      <c r="FB157" s="56"/>
      <c r="FD157" s="56"/>
      <c r="FE157" s="56"/>
      <c r="FF157" s="56"/>
      <c r="FG157" s="56"/>
      <c r="FH157" s="56"/>
      <c r="FI157" s="56"/>
      <c r="FJ157" s="56"/>
      <c r="FK157" s="56"/>
      <c r="FL157" s="56"/>
      <c r="FN157" s="56"/>
      <c r="FO157" s="56"/>
      <c r="FP157" s="56"/>
      <c r="FQ157" s="56"/>
      <c r="FR157" s="56"/>
      <c r="FS157" s="56"/>
      <c r="FT157" s="56"/>
      <c r="FU157" s="56"/>
      <c r="FV157" s="56"/>
      <c r="FX157" s="56"/>
      <c r="FY157" s="56"/>
      <c r="FZ157" s="56"/>
      <c r="GA157" s="56"/>
      <c r="GB157" s="56"/>
      <c r="GC157" s="56"/>
      <c r="GD157" s="56"/>
      <c r="GE157" s="56"/>
      <c r="GF157" s="56"/>
      <c r="GH157" s="56"/>
      <c r="GI157" s="56"/>
      <c r="GJ157" s="56"/>
      <c r="GK157" s="56"/>
      <c r="GL157" s="56"/>
      <c r="GM157" s="56"/>
      <c r="GN157" s="56"/>
      <c r="GO157" s="56"/>
      <c r="GP157" s="56"/>
      <c r="GR157" s="56"/>
      <c r="GS157" s="56"/>
      <c r="GT157" s="56"/>
      <c r="GU157" s="56"/>
      <c r="GV157" s="56"/>
      <c r="GW157" s="56"/>
      <c r="GX157" s="56"/>
      <c r="GY157" s="56"/>
      <c r="GZ157" s="56"/>
      <c r="HB157" s="56"/>
      <c r="HC157" s="56"/>
      <c r="HD157" s="56"/>
      <c r="HE157" s="56"/>
      <c r="HF157" s="56"/>
      <c r="HG157" s="56"/>
      <c r="HH157" s="56"/>
      <c r="HI157" s="56"/>
      <c r="HJ157" s="56"/>
      <c r="HL157" s="56"/>
      <c r="HM157" s="56"/>
      <c r="HN157" s="56"/>
      <c r="HO157" s="56"/>
      <c r="HP157" s="56"/>
      <c r="HQ157" s="56"/>
      <c r="HR157" s="56"/>
      <c r="HS157" s="56"/>
      <c r="HT157" s="56"/>
      <c r="HV157" s="56"/>
      <c r="HW157" s="56"/>
      <c r="HX157" s="56"/>
      <c r="HY157" s="56"/>
      <c r="HZ157" s="56"/>
      <c r="IA157" s="56"/>
      <c r="IB157" s="56"/>
      <c r="IC157" s="56"/>
      <c r="ID157" s="56"/>
      <c r="IF157" s="56"/>
      <c r="IG157" s="56"/>
      <c r="IH157" s="56"/>
      <c r="II157" s="56"/>
      <c r="IJ157" s="56"/>
      <c r="IK157" s="56"/>
      <c r="IL157" s="56"/>
      <c r="IM157" s="56"/>
      <c r="IN157" s="56"/>
      <c r="IP157" s="56"/>
      <c r="IQ157" s="56"/>
      <c r="IR157" s="56"/>
      <c r="IS157" s="56"/>
      <c r="IT157" s="56"/>
      <c r="IU157" s="56"/>
    </row>
    <row r="158" spans="1:255" ht="12.75" customHeight="1" thickBot="1" x14ac:dyDescent="0.25">
      <c r="A158" s="227"/>
      <c r="B158" s="106">
        <v>3251.86</v>
      </c>
      <c r="C158" s="85" t="s">
        <v>75</v>
      </c>
      <c r="D158" s="86"/>
      <c r="E158" s="47"/>
      <c r="F158" s="47"/>
      <c r="G158" s="47"/>
      <c r="H158" s="48"/>
      <c r="I158" s="49"/>
      <c r="J158" s="56"/>
      <c r="K158" s="56"/>
      <c r="L158" s="56"/>
      <c r="M158" s="56"/>
      <c r="N158" s="56"/>
      <c r="O158" s="56"/>
      <c r="P158" s="56"/>
      <c r="Q158" s="56"/>
      <c r="R158" s="56"/>
      <c r="T158" s="56"/>
      <c r="U158" s="56"/>
      <c r="V158" s="56"/>
      <c r="W158" s="56"/>
      <c r="X158" s="56"/>
      <c r="Y158" s="56"/>
      <c r="Z158" s="56"/>
      <c r="AA158" s="56"/>
      <c r="AB158" s="56"/>
      <c r="AD158" s="56"/>
      <c r="AE158" s="56"/>
      <c r="AF158" s="56"/>
      <c r="AG158" s="56"/>
      <c r="AH158" s="56"/>
      <c r="AI158" s="56"/>
      <c r="AJ158" s="56"/>
      <c r="AK158" s="56"/>
      <c r="AL158" s="56"/>
      <c r="AN158" s="56"/>
      <c r="AO158" s="56"/>
      <c r="AP158" s="56"/>
      <c r="AQ158" s="56"/>
      <c r="AR158" s="56"/>
      <c r="AS158" s="56"/>
      <c r="AT158" s="56"/>
      <c r="AU158" s="56"/>
      <c r="AV158" s="56"/>
      <c r="AX158" s="56"/>
      <c r="AY158" s="56"/>
      <c r="AZ158" s="56"/>
      <c r="BA158" s="56"/>
      <c r="BB158" s="56"/>
      <c r="BC158" s="56"/>
      <c r="BD158" s="56"/>
      <c r="BE158" s="56"/>
      <c r="BF158" s="56"/>
      <c r="BH158" s="56"/>
      <c r="BI158" s="56"/>
      <c r="BJ158" s="56"/>
      <c r="BK158" s="56"/>
      <c r="BL158" s="56"/>
      <c r="BM158" s="56"/>
      <c r="BN158" s="56"/>
      <c r="BO158" s="56"/>
      <c r="BP158" s="56"/>
      <c r="BR158" s="56"/>
      <c r="BS158" s="56"/>
      <c r="BT158" s="56"/>
      <c r="BU158" s="56"/>
      <c r="BV158" s="56"/>
      <c r="BW158" s="56"/>
      <c r="BX158" s="56"/>
      <c r="BY158" s="56"/>
      <c r="BZ158" s="56"/>
      <c r="CB158" s="56"/>
      <c r="CC158" s="56"/>
      <c r="CD158" s="56"/>
      <c r="CE158" s="56"/>
      <c r="CF158" s="56"/>
      <c r="CG158" s="56"/>
      <c r="CH158" s="56"/>
      <c r="CI158" s="56"/>
      <c r="CJ158" s="56"/>
      <c r="CL158" s="56"/>
      <c r="CM158" s="56"/>
      <c r="CN158" s="56"/>
      <c r="CO158" s="56"/>
      <c r="CP158" s="56"/>
      <c r="CQ158" s="56"/>
      <c r="CR158" s="56"/>
      <c r="CS158" s="56"/>
      <c r="CT158" s="56"/>
      <c r="CV158" s="56"/>
      <c r="CW158" s="56"/>
      <c r="CX158" s="56"/>
      <c r="CY158" s="56"/>
      <c r="CZ158" s="56"/>
      <c r="DA158" s="56"/>
      <c r="DB158" s="56"/>
      <c r="DC158" s="56"/>
      <c r="DD158" s="56"/>
      <c r="DF158" s="56"/>
      <c r="DG158" s="56"/>
      <c r="DH158" s="56"/>
      <c r="DI158" s="56"/>
      <c r="DJ158" s="56"/>
      <c r="DK158" s="56"/>
      <c r="DL158" s="56"/>
      <c r="DM158" s="56"/>
      <c r="DN158" s="56"/>
      <c r="DP158" s="56"/>
      <c r="DQ158" s="56"/>
      <c r="DR158" s="56"/>
      <c r="DS158" s="56"/>
      <c r="DT158" s="56"/>
      <c r="DU158" s="56"/>
      <c r="DV158" s="56"/>
      <c r="DW158" s="56"/>
      <c r="DX158" s="56"/>
      <c r="DZ158" s="56"/>
      <c r="EA158" s="56"/>
      <c r="EB158" s="56"/>
      <c r="EC158" s="56"/>
      <c r="ED158" s="56"/>
      <c r="EE158" s="56"/>
      <c r="EF158" s="56"/>
      <c r="EG158" s="56"/>
      <c r="EH158" s="56"/>
      <c r="EJ158" s="56"/>
      <c r="EK158" s="56"/>
      <c r="EL158" s="56"/>
      <c r="EM158" s="56"/>
      <c r="EN158" s="56"/>
      <c r="EO158" s="56"/>
      <c r="EP158" s="56"/>
      <c r="EQ158" s="56"/>
      <c r="ER158" s="56"/>
      <c r="ET158" s="56"/>
      <c r="EU158" s="56"/>
      <c r="EV158" s="56"/>
      <c r="EW158" s="56"/>
      <c r="EX158" s="56"/>
      <c r="EY158" s="56"/>
      <c r="EZ158" s="56"/>
      <c r="FA158" s="56"/>
      <c r="FB158" s="56"/>
      <c r="FD158" s="56"/>
      <c r="FE158" s="56"/>
      <c r="FF158" s="56"/>
      <c r="FG158" s="56"/>
      <c r="FH158" s="56"/>
      <c r="FI158" s="56"/>
      <c r="FJ158" s="56"/>
      <c r="FK158" s="56"/>
      <c r="FL158" s="56"/>
      <c r="FN158" s="56"/>
      <c r="FO158" s="56"/>
      <c r="FP158" s="56"/>
      <c r="FQ158" s="56"/>
      <c r="FR158" s="56"/>
      <c r="FS158" s="56"/>
      <c r="FT158" s="56"/>
      <c r="FU158" s="56"/>
      <c r="FV158" s="56"/>
      <c r="FX158" s="56"/>
      <c r="FY158" s="56"/>
      <c r="FZ158" s="56"/>
      <c r="GA158" s="56"/>
      <c r="GB158" s="56"/>
      <c r="GC158" s="56"/>
      <c r="GD158" s="56"/>
      <c r="GE158" s="56"/>
      <c r="GF158" s="56"/>
      <c r="GH158" s="56"/>
      <c r="GI158" s="56"/>
      <c r="GJ158" s="56"/>
      <c r="GK158" s="56"/>
      <c r="GL158" s="56"/>
      <c r="GM158" s="56"/>
      <c r="GN158" s="56"/>
      <c r="GO158" s="56"/>
      <c r="GP158" s="56"/>
      <c r="GR158" s="56"/>
      <c r="GS158" s="56"/>
      <c r="GT158" s="56"/>
      <c r="GU158" s="56"/>
      <c r="GV158" s="56"/>
      <c r="GW158" s="56"/>
      <c r="GX158" s="56"/>
      <c r="GY158" s="56"/>
      <c r="GZ158" s="56"/>
      <c r="HB158" s="56"/>
      <c r="HC158" s="56"/>
      <c r="HD158" s="56"/>
      <c r="HE158" s="56"/>
      <c r="HF158" s="56"/>
      <c r="HG158" s="56"/>
      <c r="HH158" s="56"/>
      <c r="HI158" s="56"/>
      <c r="HJ158" s="56"/>
      <c r="HL158" s="56"/>
      <c r="HM158" s="56"/>
      <c r="HN158" s="56"/>
      <c r="HO158" s="56"/>
      <c r="HP158" s="56"/>
      <c r="HQ158" s="56"/>
      <c r="HR158" s="56"/>
      <c r="HS158" s="56"/>
      <c r="HT158" s="56"/>
      <c r="HV158" s="56"/>
      <c r="HW158" s="56"/>
      <c r="HX158" s="56"/>
      <c r="HY158" s="56"/>
      <c r="HZ158" s="56"/>
      <c r="IA158" s="56"/>
      <c r="IB158" s="56"/>
      <c r="IC158" s="56"/>
      <c r="ID158" s="56"/>
      <c r="IF158" s="56"/>
      <c r="IG158" s="56"/>
      <c r="IH158" s="56"/>
      <c r="II158" s="56"/>
      <c r="IJ158" s="56"/>
      <c r="IK158" s="56"/>
      <c r="IL158" s="56"/>
      <c r="IM158" s="56"/>
      <c r="IN158" s="56"/>
      <c r="IP158" s="56"/>
      <c r="IQ158" s="56"/>
      <c r="IR158" s="56"/>
      <c r="IS158" s="56"/>
      <c r="IT158" s="56"/>
      <c r="IU158" s="56"/>
    </row>
    <row r="159" spans="1:255" ht="12.75" customHeight="1" thickBot="1" x14ac:dyDescent="0.25">
      <c r="A159" s="221"/>
      <c r="B159" s="106">
        <v>3552.62</v>
      </c>
      <c r="C159" s="85" t="s">
        <v>76</v>
      </c>
      <c r="D159" s="86"/>
      <c r="E159" s="47"/>
      <c r="F159" s="47"/>
      <c r="G159" s="47"/>
      <c r="H159" s="48"/>
      <c r="I159" s="49"/>
      <c r="J159" s="56"/>
      <c r="K159" s="56"/>
      <c r="L159" s="56"/>
      <c r="M159" s="56"/>
      <c r="N159" s="56"/>
      <c r="O159" s="56"/>
      <c r="P159" s="56"/>
      <c r="Q159" s="56"/>
      <c r="R159" s="56"/>
      <c r="T159" s="56"/>
      <c r="U159" s="56"/>
      <c r="V159" s="56"/>
      <c r="W159" s="56"/>
      <c r="X159" s="56"/>
      <c r="Y159" s="56"/>
      <c r="Z159" s="56"/>
      <c r="AA159" s="56"/>
      <c r="AB159" s="56"/>
      <c r="AD159" s="56"/>
      <c r="AE159" s="56"/>
      <c r="AF159" s="56"/>
      <c r="AG159" s="56"/>
      <c r="AH159" s="56"/>
      <c r="AI159" s="56"/>
      <c r="AJ159" s="56"/>
      <c r="AK159" s="56"/>
      <c r="AL159" s="56"/>
      <c r="AN159" s="56"/>
      <c r="AO159" s="56"/>
      <c r="AP159" s="56"/>
      <c r="AQ159" s="56"/>
      <c r="AR159" s="56"/>
      <c r="AS159" s="56"/>
      <c r="AT159" s="56"/>
      <c r="AU159" s="56"/>
      <c r="AV159" s="56"/>
      <c r="AX159" s="56"/>
      <c r="AY159" s="56"/>
      <c r="AZ159" s="56"/>
      <c r="BA159" s="56"/>
      <c r="BB159" s="56"/>
      <c r="BC159" s="56"/>
      <c r="BD159" s="56"/>
      <c r="BE159" s="56"/>
      <c r="BF159" s="56"/>
      <c r="BH159" s="56"/>
      <c r="BI159" s="56"/>
      <c r="BJ159" s="56"/>
      <c r="BK159" s="56"/>
      <c r="BL159" s="56"/>
      <c r="BM159" s="56"/>
      <c r="BN159" s="56"/>
      <c r="BO159" s="56"/>
      <c r="BP159" s="56"/>
      <c r="BR159" s="56"/>
      <c r="BS159" s="56"/>
      <c r="BT159" s="56"/>
      <c r="BU159" s="56"/>
      <c r="BV159" s="56"/>
      <c r="BW159" s="56"/>
      <c r="BX159" s="56"/>
      <c r="BY159" s="56"/>
      <c r="BZ159" s="56"/>
      <c r="CB159" s="56"/>
      <c r="CC159" s="56"/>
      <c r="CD159" s="56"/>
      <c r="CE159" s="56"/>
      <c r="CF159" s="56"/>
      <c r="CG159" s="56"/>
      <c r="CH159" s="56"/>
      <c r="CI159" s="56"/>
      <c r="CJ159" s="56"/>
      <c r="CL159" s="56"/>
      <c r="CM159" s="56"/>
      <c r="CN159" s="56"/>
      <c r="CO159" s="56"/>
      <c r="CP159" s="56"/>
      <c r="CQ159" s="56"/>
      <c r="CR159" s="56"/>
      <c r="CS159" s="56"/>
      <c r="CT159" s="56"/>
      <c r="CV159" s="56"/>
      <c r="CW159" s="56"/>
      <c r="CX159" s="56"/>
      <c r="CY159" s="56"/>
      <c r="CZ159" s="56"/>
      <c r="DA159" s="56"/>
      <c r="DB159" s="56"/>
      <c r="DC159" s="56"/>
      <c r="DD159" s="56"/>
      <c r="DF159" s="56"/>
      <c r="DG159" s="56"/>
      <c r="DH159" s="56"/>
      <c r="DI159" s="56"/>
      <c r="DJ159" s="56"/>
      <c r="DK159" s="56"/>
      <c r="DL159" s="56"/>
      <c r="DM159" s="56"/>
      <c r="DN159" s="56"/>
      <c r="DP159" s="56"/>
      <c r="DQ159" s="56"/>
      <c r="DR159" s="56"/>
      <c r="DS159" s="56"/>
      <c r="DT159" s="56"/>
      <c r="DU159" s="56"/>
      <c r="DV159" s="56"/>
      <c r="DW159" s="56"/>
      <c r="DX159" s="56"/>
      <c r="DZ159" s="56"/>
      <c r="EA159" s="56"/>
      <c r="EB159" s="56"/>
      <c r="EC159" s="56"/>
      <c r="ED159" s="56"/>
      <c r="EE159" s="56"/>
      <c r="EF159" s="56"/>
      <c r="EG159" s="56"/>
      <c r="EH159" s="56"/>
      <c r="EJ159" s="56"/>
      <c r="EK159" s="56"/>
      <c r="EL159" s="56"/>
      <c r="EM159" s="56"/>
      <c r="EN159" s="56"/>
      <c r="EO159" s="56"/>
      <c r="EP159" s="56"/>
      <c r="EQ159" s="56"/>
      <c r="ER159" s="56"/>
      <c r="ET159" s="56"/>
      <c r="EU159" s="56"/>
      <c r="EV159" s="56"/>
      <c r="EW159" s="56"/>
      <c r="EX159" s="56"/>
      <c r="EY159" s="56"/>
      <c r="EZ159" s="56"/>
      <c r="FA159" s="56"/>
      <c r="FB159" s="56"/>
      <c r="FD159" s="56"/>
      <c r="FE159" s="56"/>
      <c r="FF159" s="56"/>
      <c r="FG159" s="56"/>
      <c r="FH159" s="56"/>
      <c r="FI159" s="56"/>
      <c r="FJ159" s="56"/>
      <c r="FK159" s="56"/>
      <c r="FL159" s="56"/>
      <c r="FN159" s="56"/>
      <c r="FO159" s="56"/>
      <c r="FP159" s="56"/>
      <c r="FQ159" s="56"/>
      <c r="FR159" s="56"/>
      <c r="FS159" s="56"/>
      <c r="FT159" s="56"/>
      <c r="FU159" s="56"/>
      <c r="FV159" s="56"/>
      <c r="FX159" s="56"/>
      <c r="FY159" s="56"/>
      <c r="FZ159" s="56"/>
      <c r="GA159" s="56"/>
      <c r="GB159" s="56"/>
      <c r="GC159" s="56"/>
      <c r="GD159" s="56"/>
      <c r="GE159" s="56"/>
      <c r="GF159" s="56"/>
      <c r="GH159" s="56"/>
      <c r="GI159" s="56"/>
      <c r="GJ159" s="56"/>
      <c r="GK159" s="56"/>
      <c r="GL159" s="56"/>
      <c r="GM159" s="56"/>
      <c r="GN159" s="56"/>
      <c r="GO159" s="56"/>
      <c r="GP159" s="56"/>
      <c r="GR159" s="56"/>
      <c r="GS159" s="56"/>
      <c r="GT159" s="56"/>
      <c r="GU159" s="56"/>
      <c r="GV159" s="56"/>
      <c r="GW159" s="56"/>
      <c r="GX159" s="56"/>
      <c r="GY159" s="56"/>
      <c r="GZ159" s="56"/>
      <c r="HB159" s="56"/>
      <c r="HC159" s="56"/>
      <c r="HD159" s="56"/>
      <c r="HE159" s="56"/>
      <c r="HF159" s="56"/>
      <c r="HG159" s="56"/>
      <c r="HH159" s="56"/>
      <c r="HI159" s="56"/>
      <c r="HJ159" s="56"/>
      <c r="HL159" s="56"/>
      <c r="HM159" s="56"/>
      <c r="HN159" s="56"/>
      <c r="HO159" s="56"/>
      <c r="HP159" s="56"/>
      <c r="HQ159" s="56"/>
      <c r="HR159" s="56"/>
      <c r="HS159" s="56"/>
      <c r="HT159" s="56"/>
      <c r="HV159" s="56"/>
      <c r="HW159" s="56"/>
      <c r="HX159" s="56"/>
      <c r="HY159" s="56"/>
      <c r="HZ159" s="56"/>
      <c r="IA159" s="56"/>
      <c r="IB159" s="56"/>
      <c r="IC159" s="56"/>
      <c r="ID159" s="56"/>
      <c r="IF159" s="56"/>
      <c r="IG159" s="56"/>
      <c r="IH159" s="56"/>
      <c r="II159" s="56"/>
      <c r="IJ159" s="56"/>
      <c r="IK159" s="56"/>
      <c r="IL159" s="56"/>
      <c r="IM159" s="56"/>
      <c r="IN159" s="56"/>
      <c r="IP159" s="56"/>
      <c r="IQ159" s="56"/>
      <c r="IR159" s="56"/>
      <c r="IS159" s="56"/>
      <c r="IT159" s="56"/>
      <c r="IU159" s="56"/>
    </row>
    <row r="160" spans="1:255" ht="12.75" customHeight="1" thickBot="1" x14ac:dyDescent="0.25">
      <c r="A160" s="221"/>
      <c r="B160" s="106">
        <v>4954.1400000000003</v>
      </c>
      <c r="C160" s="85" t="s">
        <v>77</v>
      </c>
      <c r="D160" s="86"/>
      <c r="E160" s="47"/>
      <c r="F160" s="47"/>
      <c r="G160" s="47"/>
      <c r="H160" s="48"/>
      <c r="I160" s="49"/>
      <c r="J160" s="56"/>
      <c r="K160" s="56"/>
      <c r="L160" s="56"/>
      <c r="M160" s="56"/>
      <c r="N160" s="56"/>
      <c r="O160" s="56"/>
      <c r="P160" s="56"/>
      <c r="Q160" s="56"/>
      <c r="R160" s="56"/>
      <c r="T160" s="56"/>
      <c r="U160" s="56"/>
      <c r="V160" s="56"/>
      <c r="W160" s="56"/>
      <c r="X160" s="56"/>
      <c r="Y160" s="56"/>
      <c r="Z160" s="56"/>
      <c r="AA160" s="56"/>
      <c r="AB160" s="56"/>
      <c r="AD160" s="56"/>
      <c r="AE160" s="56"/>
      <c r="AF160" s="56"/>
      <c r="AG160" s="56"/>
      <c r="AH160" s="56"/>
      <c r="AI160" s="56"/>
      <c r="AJ160" s="56"/>
      <c r="AK160" s="56"/>
      <c r="AL160" s="56"/>
      <c r="AN160" s="56"/>
      <c r="AO160" s="56"/>
      <c r="AP160" s="56"/>
      <c r="AQ160" s="56"/>
      <c r="AR160" s="56"/>
      <c r="AS160" s="56"/>
      <c r="AT160" s="56"/>
      <c r="AU160" s="56"/>
      <c r="AV160" s="56"/>
      <c r="AX160" s="56"/>
      <c r="AY160" s="56"/>
      <c r="AZ160" s="56"/>
      <c r="BA160" s="56"/>
      <c r="BB160" s="56"/>
      <c r="BC160" s="56"/>
      <c r="BD160" s="56"/>
      <c r="BE160" s="56"/>
      <c r="BF160" s="56"/>
      <c r="BH160" s="56"/>
      <c r="BI160" s="56"/>
      <c r="BJ160" s="56"/>
      <c r="BK160" s="56"/>
      <c r="BL160" s="56"/>
      <c r="BM160" s="56"/>
      <c r="BN160" s="56"/>
      <c r="BO160" s="56"/>
      <c r="BP160" s="56"/>
      <c r="BR160" s="56"/>
      <c r="BS160" s="56"/>
      <c r="BT160" s="56"/>
      <c r="BU160" s="56"/>
      <c r="BV160" s="56"/>
      <c r="BW160" s="56"/>
      <c r="BX160" s="56"/>
      <c r="BY160" s="56"/>
      <c r="BZ160" s="56"/>
      <c r="CB160" s="56"/>
      <c r="CC160" s="56"/>
      <c r="CD160" s="56"/>
      <c r="CE160" s="56"/>
      <c r="CF160" s="56"/>
      <c r="CG160" s="56"/>
      <c r="CH160" s="56"/>
      <c r="CI160" s="56"/>
      <c r="CJ160" s="56"/>
      <c r="CL160" s="56"/>
      <c r="CM160" s="56"/>
      <c r="CN160" s="56"/>
      <c r="CO160" s="56"/>
      <c r="CP160" s="56"/>
      <c r="CQ160" s="56"/>
      <c r="CR160" s="56"/>
      <c r="CS160" s="56"/>
      <c r="CT160" s="56"/>
      <c r="CV160" s="56"/>
      <c r="CW160" s="56"/>
      <c r="CX160" s="56"/>
      <c r="CY160" s="56"/>
      <c r="CZ160" s="56"/>
      <c r="DA160" s="56"/>
      <c r="DB160" s="56"/>
      <c r="DC160" s="56"/>
      <c r="DD160" s="56"/>
      <c r="DF160" s="56"/>
      <c r="DG160" s="56"/>
      <c r="DH160" s="56"/>
      <c r="DI160" s="56"/>
      <c r="DJ160" s="56"/>
      <c r="DK160" s="56"/>
      <c r="DL160" s="56"/>
      <c r="DM160" s="56"/>
      <c r="DN160" s="56"/>
      <c r="DP160" s="56"/>
      <c r="DQ160" s="56"/>
      <c r="DR160" s="56"/>
      <c r="DS160" s="56"/>
      <c r="DT160" s="56"/>
      <c r="DU160" s="56"/>
      <c r="DV160" s="56"/>
      <c r="DW160" s="56"/>
      <c r="DX160" s="56"/>
      <c r="DZ160" s="56"/>
      <c r="EA160" s="56"/>
      <c r="EB160" s="56"/>
      <c r="EC160" s="56"/>
      <c r="ED160" s="56"/>
      <c r="EE160" s="56"/>
      <c r="EF160" s="56"/>
      <c r="EG160" s="56"/>
      <c r="EH160" s="56"/>
      <c r="EJ160" s="56"/>
      <c r="EK160" s="56"/>
      <c r="EL160" s="56"/>
      <c r="EM160" s="56"/>
      <c r="EN160" s="56"/>
      <c r="EO160" s="56"/>
      <c r="EP160" s="56"/>
      <c r="EQ160" s="56"/>
      <c r="ER160" s="56"/>
      <c r="ET160" s="56"/>
      <c r="EU160" s="56"/>
      <c r="EV160" s="56"/>
      <c r="EW160" s="56"/>
      <c r="EX160" s="56"/>
      <c r="EY160" s="56"/>
      <c r="EZ160" s="56"/>
      <c r="FA160" s="56"/>
      <c r="FB160" s="56"/>
      <c r="FD160" s="56"/>
      <c r="FE160" s="56"/>
      <c r="FF160" s="56"/>
      <c r="FG160" s="56"/>
      <c r="FH160" s="56"/>
      <c r="FI160" s="56"/>
      <c r="FJ160" s="56"/>
      <c r="FK160" s="56"/>
      <c r="FL160" s="56"/>
      <c r="FN160" s="56"/>
      <c r="FO160" s="56"/>
      <c r="FP160" s="56"/>
      <c r="FQ160" s="56"/>
      <c r="FR160" s="56"/>
      <c r="FS160" s="56"/>
      <c r="FT160" s="56"/>
      <c r="FU160" s="56"/>
      <c r="FV160" s="56"/>
      <c r="FX160" s="56"/>
      <c r="FY160" s="56"/>
      <c r="FZ160" s="56"/>
      <c r="GA160" s="56"/>
      <c r="GB160" s="56"/>
      <c r="GC160" s="56"/>
      <c r="GD160" s="56"/>
      <c r="GE160" s="56"/>
      <c r="GF160" s="56"/>
      <c r="GH160" s="56"/>
      <c r="GI160" s="56"/>
      <c r="GJ160" s="56"/>
      <c r="GK160" s="56"/>
      <c r="GL160" s="56"/>
      <c r="GM160" s="56"/>
      <c r="GN160" s="56"/>
      <c r="GO160" s="56"/>
      <c r="GP160" s="56"/>
      <c r="GR160" s="56"/>
      <c r="GS160" s="56"/>
      <c r="GT160" s="56"/>
      <c r="GU160" s="56"/>
      <c r="GV160" s="56"/>
      <c r="GW160" s="56"/>
      <c r="GX160" s="56"/>
      <c r="GY160" s="56"/>
      <c r="GZ160" s="56"/>
      <c r="HB160" s="56"/>
      <c r="HC160" s="56"/>
      <c r="HD160" s="56"/>
      <c r="HE160" s="56"/>
      <c r="HF160" s="56"/>
      <c r="HG160" s="56"/>
      <c r="HH160" s="56"/>
      <c r="HI160" s="56"/>
      <c r="HJ160" s="56"/>
      <c r="HL160" s="56"/>
      <c r="HM160" s="56"/>
      <c r="HN160" s="56"/>
      <c r="HO160" s="56"/>
      <c r="HP160" s="56"/>
      <c r="HQ160" s="56"/>
      <c r="HR160" s="56"/>
      <c r="HS160" s="56"/>
      <c r="HT160" s="56"/>
      <c r="HV160" s="56"/>
      <c r="HW160" s="56"/>
      <c r="HX160" s="56"/>
      <c r="HY160" s="56"/>
      <c r="HZ160" s="56"/>
      <c r="IA160" s="56"/>
      <c r="IB160" s="56"/>
      <c r="IC160" s="56"/>
      <c r="ID160" s="56"/>
      <c r="IF160" s="56"/>
      <c r="IG160" s="56"/>
      <c r="IH160" s="56"/>
      <c r="II160" s="56"/>
      <c r="IJ160" s="56"/>
      <c r="IK160" s="56"/>
      <c r="IL160" s="56"/>
      <c r="IM160" s="56"/>
      <c r="IN160" s="56"/>
      <c r="IP160" s="56"/>
      <c r="IQ160" s="56"/>
      <c r="IR160" s="56"/>
      <c r="IS160" s="56"/>
      <c r="IT160" s="56"/>
      <c r="IU160" s="56"/>
    </row>
    <row r="161" spans="1:255" ht="12.75" customHeight="1" thickBot="1" x14ac:dyDescent="0.25">
      <c r="A161" s="221"/>
      <c r="B161" s="106">
        <v>3820.14</v>
      </c>
      <c r="C161" s="85" t="s">
        <v>78</v>
      </c>
      <c r="D161" s="86"/>
      <c r="E161" s="47"/>
      <c r="F161" s="47"/>
      <c r="G161" s="47"/>
      <c r="H161" s="48"/>
      <c r="I161" s="49"/>
      <c r="J161" s="56"/>
      <c r="K161" s="56"/>
      <c r="L161" s="56"/>
      <c r="M161" s="56"/>
      <c r="N161" s="56"/>
      <c r="O161" s="56"/>
      <c r="P161" s="56"/>
      <c r="Q161" s="56"/>
      <c r="R161" s="56"/>
      <c r="T161" s="56"/>
      <c r="U161" s="56"/>
      <c r="V161" s="56"/>
      <c r="W161" s="56"/>
      <c r="X161" s="56"/>
      <c r="Y161" s="56"/>
      <c r="Z161" s="56"/>
      <c r="AA161" s="56"/>
      <c r="AB161" s="56"/>
      <c r="AD161" s="56"/>
      <c r="AE161" s="56"/>
      <c r="AF161" s="56"/>
      <c r="AG161" s="56"/>
      <c r="AH161" s="56"/>
      <c r="AI161" s="56"/>
      <c r="AJ161" s="56"/>
      <c r="AK161" s="56"/>
      <c r="AL161" s="56"/>
      <c r="AN161" s="56"/>
      <c r="AO161" s="56"/>
      <c r="AP161" s="56"/>
      <c r="AQ161" s="56"/>
      <c r="AR161" s="56"/>
      <c r="AS161" s="56"/>
      <c r="AT161" s="56"/>
      <c r="AU161" s="56"/>
      <c r="AV161" s="56"/>
      <c r="AX161" s="56"/>
      <c r="AY161" s="56"/>
      <c r="AZ161" s="56"/>
      <c r="BA161" s="56"/>
      <c r="BB161" s="56"/>
      <c r="BC161" s="56"/>
      <c r="BD161" s="56"/>
      <c r="BE161" s="56"/>
      <c r="BF161" s="56"/>
      <c r="BH161" s="56"/>
      <c r="BI161" s="56"/>
      <c r="BJ161" s="56"/>
      <c r="BK161" s="56"/>
      <c r="BL161" s="56"/>
      <c r="BM161" s="56"/>
      <c r="BN161" s="56"/>
      <c r="BO161" s="56"/>
      <c r="BP161" s="56"/>
      <c r="BR161" s="56"/>
      <c r="BS161" s="56"/>
      <c r="BT161" s="56"/>
      <c r="BU161" s="56"/>
      <c r="BV161" s="56"/>
      <c r="BW161" s="56"/>
      <c r="BX161" s="56"/>
      <c r="BY161" s="56"/>
      <c r="BZ161" s="56"/>
      <c r="CB161" s="56"/>
      <c r="CC161" s="56"/>
      <c r="CD161" s="56"/>
      <c r="CE161" s="56"/>
      <c r="CF161" s="56"/>
      <c r="CG161" s="56"/>
      <c r="CH161" s="56"/>
      <c r="CI161" s="56"/>
      <c r="CJ161" s="56"/>
      <c r="CL161" s="56"/>
      <c r="CM161" s="56"/>
      <c r="CN161" s="56"/>
      <c r="CO161" s="56"/>
      <c r="CP161" s="56"/>
      <c r="CQ161" s="56"/>
      <c r="CR161" s="56"/>
      <c r="CS161" s="56"/>
      <c r="CT161" s="56"/>
      <c r="CV161" s="56"/>
      <c r="CW161" s="56"/>
      <c r="CX161" s="56"/>
      <c r="CY161" s="56"/>
      <c r="CZ161" s="56"/>
      <c r="DA161" s="56"/>
      <c r="DB161" s="56"/>
      <c r="DC161" s="56"/>
      <c r="DD161" s="56"/>
      <c r="DF161" s="56"/>
      <c r="DG161" s="56"/>
      <c r="DH161" s="56"/>
      <c r="DI161" s="56"/>
      <c r="DJ161" s="56"/>
      <c r="DK161" s="56"/>
      <c r="DL161" s="56"/>
      <c r="DM161" s="56"/>
      <c r="DN161" s="56"/>
      <c r="DP161" s="56"/>
      <c r="DQ161" s="56"/>
      <c r="DR161" s="56"/>
      <c r="DS161" s="56"/>
      <c r="DT161" s="56"/>
      <c r="DU161" s="56"/>
      <c r="DV161" s="56"/>
      <c r="DW161" s="56"/>
      <c r="DX161" s="56"/>
      <c r="DZ161" s="56"/>
      <c r="EA161" s="56"/>
      <c r="EB161" s="56"/>
      <c r="EC161" s="56"/>
      <c r="ED161" s="56"/>
      <c r="EE161" s="56"/>
      <c r="EF161" s="56"/>
      <c r="EG161" s="56"/>
      <c r="EH161" s="56"/>
      <c r="EJ161" s="56"/>
      <c r="EK161" s="56"/>
      <c r="EL161" s="56"/>
      <c r="EM161" s="56"/>
      <c r="EN161" s="56"/>
      <c r="EO161" s="56"/>
      <c r="EP161" s="56"/>
      <c r="EQ161" s="56"/>
      <c r="ER161" s="56"/>
      <c r="ET161" s="56"/>
      <c r="EU161" s="56"/>
      <c r="EV161" s="56"/>
      <c r="EW161" s="56"/>
      <c r="EX161" s="56"/>
      <c r="EY161" s="56"/>
      <c r="EZ161" s="56"/>
      <c r="FA161" s="56"/>
      <c r="FB161" s="56"/>
      <c r="FD161" s="56"/>
      <c r="FE161" s="56"/>
      <c r="FF161" s="56"/>
      <c r="FG161" s="56"/>
      <c r="FH161" s="56"/>
      <c r="FI161" s="56"/>
      <c r="FJ161" s="56"/>
      <c r="FK161" s="56"/>
      <c r="FL161" s="56"/>
      <c r="FN161" s="56"/>
      <c r="FO161" s="56"/>
      <c r="FP161" s="56"/>
      <c r="FQ161" s="56"/>
      <c r="FR161" s="56"/>
      <c r="FS161" s="56"/>
      <c r="FT161" s="56"/>
      <c r="FU161" s="56"/>
      <c r="FV161" s="56"/>
      <c r="FX161" s="56"/>
      <c r="FY161" s="56"/>
      <c r="FZ161" s="56"/>
      <c r="GA161" s="56"/>
      <c r="GB161" s="56"/>
      <c r="GC161" s="56"/>
      <c r="GD161" s="56"/>
      <c r="GE161" s="56"/>
      <c r="GF161" s="56"/>
      <c r="GH161" s="56"/>
      <c r="GI161" s="56"/>
      <c r="GJ161" s="56"/>
      <c r="GK161" s="56"/>
      <c r="GL161" s="56"/>
      <c r="GM161" s="56"/>
      <c r="GN161" s="56"/>
      <c r="GO161" s="56"/>
      <c r="GP161" s="56"/>
      <c r="GR161" s="56"/>
      <c r="GS161" s="56"/>
      <c r="GT161" s="56"/>
      <c r="GU161" s="56"/>
      <c r="GV161" s="56"/>
      <c r="GW161" s="56"/>
      <c r="GX161" s="56"/>
      <c r="GY161" s="56"/>
      <c r="GZ161" s="56"/>
      <c r="HB161" s="56"/>
      <c r="HC161" s="56"/>
      <c r="HD161" s="56"/>
      <c r="HE161" s="56"/>
      <c r="HF161" s="56"/>
      <c r="HG161" s="56"/>
      <c r="HH161" s="56"/>
      <c r="HI161" s="56"/>
      <c r="HJ161" s="56"/>
      <c r="HL161" s="56"/>
      <c r="HM161" s="56"/>
      <c r="HN161" s="56"/>
      <c r="HO161" s="56"/>
      <c r="HP161" s="56"/>
      <c r="HQ161" s="56"/>
      <c r="HR161" s="56"/>
      <c r="HS161" s="56"/>
      <c r="HT161" s="56"/>
      <c r="HV161" s="56"/>
      <c r="HW161" s="56"/>
      <c r="HX161" s="56"/>
      <c r="HY161" s="56"/>
      <c r="HZ161" s="56"/>
      <c r="IA161" s="56"/>
      <c r="IB161" s="56"/>
      <c r="IC161" s="56"/>
      <c r="ID161" s="56"/>
      <c r="IF161" s="56"/>
      <c r="IG161" s="56"/>
      <c r="IH161" s="56"/>
      <c r="II161" s="56"/>
      <c r="IJ161" s="56"/>
      <c r="IK161" s="56"/>
      <c r="IL161" s="56"/>
      <c r="IM161" s="56"/>
      <c r="IN161" s="56"/>
      <c r="IP161" s="56"/>
      <c r="IQ161" s="56"/>
      <c r="IR161" s="56"/>
      <c r="IS161" s="56"/>
      <c r="IT161" s="56"/>
      <c r="IU161" s="56"/>
    </row>
    <row r="162" spans="1:255" ht="12.75" customHeight="1" thickBot="1" x14ac:dyDescent="0.25">
      <c r="A162" s="221"/>
      <c r="B162" s="106">
        <v>4843.87</v>
      </c>
      <c r="C162" s="85" t="s">
        <v>79</v>
      </c>
      <c r="D162" s="86"/>
      <c r="E162" s="47"/>
      <c r="F162" s="47"/>
      <c r="G162" s="47"/>
      <c r="H162" s="48"/>
      <c r="I162" s="49"/>
      <c r="J162" s="56"/>
      <c r="K162" s="56"/>
      <c r="L162" s="56"/>
      <c r="M162" s="56"/>
      <c r="N162" s="56"/>
      <c r="O162" s="56"/>
      <c r="P162" s="56"/>
      <c r="Q162" s="56"/>
      <c r="R162" s="56"/>
      <c r="T162" s="56"/>
      <c r="U162" s="56"/>
      <c r="V162" s="56"/>
      <c r="W162" s="56"/>
      <c r="X162" s="56"/>
      <c r="Y162" s="56"/>
      <c r="Z162" s="56"/>
      <c r="AA162" s="56"/>
      <c r="AB162" s="56"/>
      <c r="AD162" s="56"/>
      <c r="AE162" s="56"/>
      <c r="AF162" s="56"/>
      <c r="AG162" s="56"/>
      <c r="AH162" s="56"/>
      <c r="AI162" s="56"/>
      <c r="AJ162" s="56"/>
      <c r="AK162" s="56"/>
      <c r="AL162" s="56"/>
      <c r="AN162" s="56"/>
      <c r="AO162" s="56"/>
      <c r="AP162" s="56"/>
      <c r="AQ162" s="56"/>
      <c r="AR162" s="56"/>
      <c r="AS162" s="56"/>
      <c r="AT162" s="56"/>
      <c r="AU162" s="56"/>
      <c r="AV162" s="56"/>
      <c r="AX162" s="56"/>
      <c r="AY162" s="56"/>
      <c r="AZ162" s="56"/>
      <c r="BA162" s="56"/>
      <c r="BB162" s="56"/>
      <c r="BC162" s="56"/>
      <c r="BD162" s="56"/>
      <c r="BE162" s="56"/>
      <c r="BF162" s="56"/>
      <c r="BH162" s="56"/>
      <c r="BI162" s="56"/>
      <c r="BJ162" s="56"/>
      <c r="BK162" s="56"/>
      <c r="BL162" s="56"/>
      <c r="BM162" s="56"/>
      <c r="BN162" s="56"/>
      <c r="BO162" s="56"/>
      <c r="BP162" s="56"/>
      <c r="BR162" s="56"/>
      <c r="BS162" s="56"/>
      <c r="BT162" s="56"/>
      <c r="BU162" s="56"/>
      <c r="BV162" s="56"/>
      <c r="BW162" s="56"/>
      <c r="BX162" s="56"/>
      <c r="BY162" s="56"/>
      <c r="BZ162" s="56"/>
      <c r="CB162" s="56"/>
      <c r="CC162" s="56"/>
      <c r="CD162" s="56"/>
      <c r="CE162" s="56"/>
      <c r="CF162" s="56"/>
      <c r="CG162" s="56"/>
      <c r="CH162" s="56"/>
      <c r="CI162" s="56"/>
      <c r="CJ162" s="56"/>
      <c r="CL162" s="56"/>
      <c r="CM162" s="56"/>
      <c r="CN162" s="56"/>
      <c r="CO162" s="56"/>
      <c r="CP162" s="56"/>
      <c r="CQ162" s="56"/>
      <c r="CR162" s="56"/>
      <c r="CS162" s="56"/>
      <c r="CT162" s="56"/>
      <c r="CV162" s="56"/>
      <c r="CW162" s="56"/>
      <c r="CX162" s="56"/>
      <c r="CY162" s="56"/>
      <c r="CZ162" s="56"/>
      <c r="DA162" s="56"/>
      <c r="DB162" s="56"/>
      <c r="DC162" s="56"/>
      <c r="DD162" s="56"/>
      <c r="DF162" s="56"/>
      <c r="DG162" s="56"/>
      <c r="DH162" s="56"/>
      <c r="DI162" s="56"/>
      <c r="DJ162" s="56"/>
      <c r="DK162" s="56"/>
      <c r="DL162" s="56"/>
      <c r="DM162" s="56"/>
      <c r="DN162" s="56"/>
      <c r="DP162" s="56"/>
      <c r="DQ162" s="56"/>
      <c r="DR162" s="56"/>
      <c r="DS162" s="56"/>
      <c r="DT162" s="56"/>
      <c r="DU162" s="56"/>
      <c r="DV162" s="56"/>
      <c r="DW162" s="56"/>
      <c r="DX162" s="56"/>
      <c r="DZ162" s="56"/>
      <c r="EA162" s="56"/>
      <c r="EB162" s="56"/>
      <c r="EC162" s="56"/>
      <c r="ED162" s="56"/>
      <c r="EE162" s="56"/>
      <c r="EF162" s="56"/>
      <c r="EG162" s="56"/>
      <c r="EH162" s="56"/>
      <c r="EJ162" s="56"/>
      <c r="EK162" s="56"/>
      <c r="EL162" s="56"/>
      <c r="EM162" s="56"/>
      <c r="EN162" s="56"/>
      <c r="EO162" s="56"/>
      <c r="EP162" s="56"/>
      <c r="EQ162" s="56"/>
      <c r="ER162" s="56"/>
      <c r="ET162" s="56"/>
      <c r="EU162" s="56"/>
      <c r="EV162" s="56"/>
      <c r="EW162" s="56"/>
      <c r="EX162" s="56"/>
      <c r="EY162" s="56"/>
      <c r="EZ162" s="56"/>
      <c r="FA162" s="56"/>
      <c r="FB162" s="56"/>
      <c r="FD162" s="56"/>
      <c r="FE162" s="56"/>
      <c r="FF162" s="56"/>
      <c r="FG162" s="56"/>
      <c r="FH162" s="56"/>
      <c r="FI162" s="56"/>
      <c r="FJ162" s="56"/>
      <c r="FK162" s="56"/>
      <c r="FL162" s="56"/>
      <c r="FN162" s="56"/>
      <c r="FO162" s="56"/>
      <c r="FP162" s="56"/>
      <c r="FQ162" s="56"/>
      <c r="FR162" s="56"/>
      <c r="FS162" s="56"/>
      <c r="FT162" s="56"/>
      <c r="FU162" s="56"/>
      <c r="FV162" s="56"/>
      <c r="FX162" s="56"/>
      <c r="FY162" s="56"/>
      <c r="FZ162" s="56"/>
      <c r="GA162" s="56"/>
      <c r="GB162" s="56"/>
      <c r="GC162" s="56"/>
      <c r="GD162" s="56"/>
      <c r="GE162" s="56"/>
      <c r="GF162" s="56"/>
      <c r="GH162" s="56"/>
      <c r="GI162" s="56"/>
      <c r="GJ162" s="56"/>
      <c r="GK162" s="56"/>
      <c r="GL162" s="56"/>
      <c r="GM162" s="56"/>
      <c r="GN162" s="56"/>
      <c r="GO162" s="56"/>
      <c r="GP162" s="56"/>
      <c r="GR162" s="56"/>
      <c r="GS162" s="56"/>
      <c r="GT162" s="56"/>
      <c r="GU162" s="56"/>
      <c r="GV162" s="56"/>
      <c r="GW162" s="56"/>
      <c r="GX162" s="56"/>
      <c r="GY162" s="56"/>
      <c r="GZ162" s="56"/>
      <c r="HB162" s="56"/>
      <c r="HC162" s="56"/>
      <c r="HD162" s="56"/>
      <c r="HE162" s="56"/>
      <c r="HF162" s="56"/>
      <c r="HG162" s="56"/>
      <c r="HH162" s="56"/>
      <c r="HI162" s="56"/>
      <c r="HJ162" s="56"/>
      <c r="HL162" s="56"/>
      <c r="HM162" s="56"/>
      <c r="HN162" s="56"/>
      <c r="HO162" s="56"/>
      <c r="HP162" s="56"/>
      <c r="HQ162" s="56"/>
      <c r="HR162" s="56"/>
      <c r="HS162" s="56"/>
      <c r="HT162" s="56"/>
      <c r="HV162" s="56"/>
      <c r="HW162" s="56"/>
      <c r="HX162" s="56"/>
      <c r="HY162" s="56"/>
      <c r="HZ162" s="56"/>
      <c r="IA162" s="56"/>
      <c r="IB162" s="56"/>
      <c r="IC162" s="56"/>
      <c r="ID162" s="56"/>
      <c r="IF162" s="56"/>
      <c r="IG162" s="56"/>
      <c r="IH162" s="56"/>
      <c r="II162" s="56"/>
      <c r="IJ162" s="56"/>
      <c r="IK162" s="56"/>
      <c r="IL162" s="56"/>
      <c r="IM162" s="56"/>
      <c r="IN162" s="56"/>
      <c r="IP162" s="56"/>
      <c r="IQ162" s="56"/>
      <c r="IR162" s="56"/>
      <c r="IS162" s="56"/>
      <c r="IT162" s="56"/>
      <c r="IU162" s="56"/>
    </row>
    <row r="163" spans="1:255" ht="12.75" customHeight="1" thickBot="1" x14ac:dyDescent="0.25">
      <c r="A163" s="221"/>
      <c r="B163" s="106">
        <v>3586.48</v>
      </c>
      <c r="C163" s="85" t="s">
        <v>80</v>
      </c>
      <c r="D163" s="86"/>
      <c r="E163" s="47"/>
      <c r="F163" s="47"/>
      <c r="G163" s="47"/>
      <c r="H163" s="48"/>
      <c r="I163" s="49"/>
      <c r="J163" s="56"/>
      <c r="K163" s="56"/>
      <c r="L163" s="56"/>
      <c r="M163" s="56"/>
      <c r="N163" s="56"/>
      <c r="O163" s="56"/>
      <c r="P163" s="56"/>
      <c r="Q163" s="56"/>
      <c r="R163" s="56"/>
      <c r="T163" s="56"/>
      <c r="U163" s="56"/>
      <c r="V163" s="56"/>
      <c r="W163" s="56"/>
      <c r="X163" s="56"/>
      <c r="Y163" s="56"/>
      <c r="Z163" s="56"/>
      <c r="AA163" s="56"/>
      <c r="AB163" s="56"/>
      <c r="AD163" s="56"/>
      <c r="AE163" s="56"/>
      <c r="AF163" s="56"/>
      <c r="AG163" s="56"/>
      <c r="AH163" s="56"/>
      <c r="AI163" s="56"/>
      <c r="AJ163" s="56"/>
      <c r="AK163" s="56"/>
      <c r="AL163" s="56"/>
      <c r="AN163" s="56"/>
      <c r="AO163" s="56"/>
      <c r="AP163" s="56"/>
      <c r="AQ163" s="56"/>
      <c r="AR163" s="56"/>
      <c r="AS163" s="56"/>
      <c r="AT163" s="56"/>
      <c r="AU163" s="56"/>
      <c r="AV163" s="56"/>
      <c r="AX163" s="56"/>
      <c r="AY163" s="56"/>
      <c r="AZ163" s="56"/>
      <c r="BA163" s="56"/>
      <c r="BB163" s="56"/>
      <c r="BC163" s="56"/>
      <c r="BD163" s="56"/>
      <c r="BE163" s="56"/>
      <c r="BF163" s="56"/>
      <c r="BH163" s="56"/>
      <c r="BI163" s="56"/>
      <c r="BJ163" s="56"/>
      <c r="BK163" s="56"/>
      <c r="BL163" s="56"/>
      <c r="BM163" s="56"/>
      <c r="BN163" s="56"/>
      <c r="BO163" s="56"/>
      <c r="BP163" s="56"/>
      <c r="BR163" s="56"/>
      <c r="BS163" s="56"/>
      <c r="BT163" s="56"/>
      <c r="BU163" s="56"/>
      <c r="BV163" s="56"/>
      <c r="BW163" s="56"/>
      <c r="BX163" s="56"/>
      <c r="BY163" s="56"/>
      <c r="BZ163" s="56"/>
      <c r="CB163" s="56"/>
      <c r="CC163" s="56"/>
      <c r="CD163" s="56"/>
      <c r="CE163" s="56"/>
      <c r="CF163" s="56"/>
      <c r="CG163" s="56"/>
      <c r="CH163" s="56"/>
      <c r="CI163" s="56"/>
      <c r="CJ163" s="56"/>
      <c r="CL163" s="56"/>
      <c r="CM163" s="56"/>
      <c r="CN163" s="56"/>
      <c r="CO163" s="56"/>
      <c r="CP163" s="56"/>
      <c r="CQ163" s="56"/>
      <c r="CR163" s="56"/>
      <c r="CS163" s="56"/>
      <c r="CT163" s="56"/>
      <c r="CV163" s="56"/>
      <c r="CW163" s="56"/>
      <c r="CX163" s="56"/>
      <c r="CY163" s="56"/>
      <c r="CZ163" s="56"/>
      <c r="DA163" s="56"/>
      <c r="DB163" s="56"/>
      <c r="DC163" s="56"/>
      <c r="DD163" s="56"/>
      <c r="DF163" s="56"/>
      <c r="DG163" s="56"/>
      <c r="DH163" s="56"/>
      <c r="DI163" s="56"/>
      <c r="DJ163" s="56"/>
      <c r="DK163" s="56"/>
      <c r="DL163" s="56"/>
      <c r="DM163" s="56"/>
      <c r="DN163" s="56"/>
      <c r="DP163" s="56"/>
      <c r="DQ163" s="56"/>
      <c r="DR163" s="56"/>
      <c r="DS163" s="56"/>
      <c r="DT163" s="56"/>
      <c r="DU163" s="56"/>
      <c r="DV163" s="56"/>
      <c r="DW163" s="56"/>
      <c r="DX163" s="56"/>
      <c r="DZ163" s="56"/>
      <c r="EA163" s="56"/>
      <c r="EB163" s="56"/>
      <c r="EC163" s="56"/>
      <c r="ED163" s="56"/>
      <c r="EE163" s="56"/>
      <c r="EF163" s="56"/>
      <c r="EG163" s="56"/>
      <c r="EH163" s="56"/>
      <c r="EJ163" s="56"/>
      <c r="EK163" s="56"/>
      <c r="EL163" s="56"/>
      <c r="EM163" s="56"/>
      <c r="EN163" s="56"/>
      <c r="EO163" s="56"/>
      <c r="EP163" s="56"/>
      <c r="EQ163" s="56"/>
      <c r="ER163" s="56"/>
      <c r="ET163" s="56"/>
      <c r="EU163" s="56"/>
      <c r="EV163" s="56"/>
      <c r="EW163" s="56"/>
      <c r="EX163" s="56"/>
      <c r="EY163" s="56"/>
      <c r="EZ163" s="56"/>
      <c r="FA163" s="56"/>
      <c r="FB163" s="56"/>
      <c r="FD163" s="56"/>
      <c r="FE163" s="56"/>
      <c r="FF163" s="56"/>
      <c r="FG163" s="56"/>
      <c r="FH163" s="56"/>
      <c r="FI163" s="56"/>
      <c r="FJ163" s="56"/>
      <c r="FK163" s="56"/>
      <c r="FL163" s="56"/>
      <c r="FN163" s="56"/>
      <c r="FO163" s="56"/>
      <c r="FP163" s="56"/>
      <c r="FQ163" s="56"/>
      <c r="FR163" s="56"/>
      <c r="FS163" s="56"/>
      <c r="FT163" s="56"/>
      <c r="FU163" s="56"/>
      <c r="FV163" s="56"/>
      <c r="FX163" s="56"/>
      <c r="FY163" s="56"/>
      <c r="FZ163" s="56"/>
      <c r="GA163" s="56"/>
      <c r="GB163" s="56"/>
      <c r="GC163" s="56"/>
      <c r="GD163" s="56"/>
      <c r="GE163" s="56"/>
      <c r="GF163" s="56"/>
      <c r="GH163" s="56"/>
      <c r="GI163" s="56"/>
      <c r="GJ163" s="56"/>
      <c r="GK163" s="56"/>
      <c r="GL163" s="56"/>
      <c r="GM163" s="56"/>
      <c r="GN163" s="56"/>
      <c r="GO163" s="56"/>
      <c r="GP163" s="56"/>
      <c r="GR163" s="56"/>
      <c r="GS163" s="56"/>
      <c r="GT163" s="56"/>
      <c r="GU163" s="56"/>
      <c r="GV163" s="56"/>
      <c r="GW163" s="56"/>
      <c r="GX163" s="56"/>
      <c r="GY163" s="56"/>
      <c r="GZ163" s="56"/>
      <c r="HB163" s="56"/>
      <c r="HC163" s="56"/>
      <c r="HD163" s="56"/>
      <c r="HE163" s="56"/>
      <c r="HF163" s="56"/>
      <c r="HG163" s="56"/>
      <c r="HH163" s="56"/>
      <c r="HI163" s="56"/>
      <c r="HJ163" s="56"/>
      <c r="HL163" s="56"/>
      <c r="HM163" s="56"/>
      <c r="HN163" s="56"/>
      <c r="HO163" s="56"/>
      <c r="HP163" s="56"/>
      <c r="HQ163" s="56"/>
      <c r="HR163" s="56"/>
      <c r="HS163" s="56"/>
      <c r="HT163" s="56"/>
      <c r="HV163" s="56"/>
      <c r="HW163" s="56"/>
      <c r="HX163" s="56"/>
      <c r="HY163" s="56"/>
      <c r="HZ163" s="56"/>
      <c r="IA163" s="56"/>
      <c r="IB163" s="56"/>
      <c r="IC163" s="56"/>
      <c r="ID163" s="56"/>
      <c r="IF163" s="56"/>
      <c r="IG163" s="56"/>
      <c r="IH163" s="56"/>
      <c r="II163" s="56"/>
      <c r="IJ163" s="56"/>
      <c r="IK163" s="56"/>
      <c r="IL163" s="56"/>
      <c r="IM163" s="56"/>
      <c r="IN163" s="56"/>
      <c r="IP163" s="56"/>
      <c r="IQ163" s="56"/>
      <c r="IR163" s="56"/>
      <c r="IS163" s="56"/>
      <c r="IT163" s="56"/>
      <c r="IU163" s="56"/>
    </row>
    <row r="164" spans="1:255" ht="13.5" thickBot="1" x14ac:dyDescent="0.25">
      <c r="A164" s="227"/>
      <c r="B164" s="106"/>
      <c r="C164" s="85" t="s">
        <v>87</v>
      </c>
      <c r="D164" s="86"/>
      <c r="E164" s="47"/>
      <c r="F164" s="47"/>
      <c r="G164" s="47"/>
      <c r="H164" s="48"/>
      <c r="I164" s="49">
        <v>2402.6999999999998</v>
      </c>
      <c r="J164" s="56"/>
      <c r="K164" s="56"/>
      <c r="L164" s="56"/>
      <c r="M164" s="56"/>
      <c r="N164" s="56"/>
      <c r="O164" s="56"/>
      <c r="P164" s="56"/>
      <c r="Q164" s="56"/>
      <c r="R164" s="56"/>
      <c r="T164" s="56"/>
      <c r="U164" s="56"/>
      <c r="V164" s="56"/>
      <c r="W164" s="56"/>
      <c r="X164" s="56"/>
      <c r="Y164" s="56"/>
      <c r="Z164" s="56"/>
      <c r="AA164" s="56"/>
      <c r="AB164" s="56"/>
      <c r="AD164" s="56"/>
      <c r="AE164" s="56"/>
      <c r="AF164" s="56"/>
      <c r="AG164" s="56"/>
      <c r="AH164" s="56"/>
      <c r="AI164" s="56"/>
      <c r="AJ164" s="56"/>
      <c r="AK164" s="56"/>
      <c r="AL164" s="56"/>
      <c r="AN164" s="56"/>
      <c r="AO164" s="56"/>
      <c r="AP164" s="56"/>
      <c r="AQ164" s="56"/>
      <c r="AR164" s="56"/>
      <c r="AS164" s="56"/>
      <c r="AT164" s="56"/>
      <c r="AU164" s="56"/>
      <c r="AV164" s="56"/>
      <c r="AX164" s="56"/>
      <c r="AY164" s="56"/>
      <c r="AZ164" s="56"/>
      <c r="BA164" s="56"/>
      <c r="BB164" s="56"/>
      <c r="BC164" s="56"/>
      <c r="BD164" s="56"/>
      <c r="BE164" s="56"/>
      <c r="BF164" s="56"/>
      <c r="BH164" s="56"/>
      <c r="BI164" s="56"/>
      <c r="BJ164" s="56"/>
      <c r="BK164" s="56"/>
      <c r="BL164" s="56"/>
      <c r="BM164" s="56"/>
      <c r="BN164" s="56"/>
      <c r="BO164" s="56"/>
      <c r="BP164" s="56"/>
      <c r="BR164" s="56"/>
      <c r="BS164" s="56"/>
      <c r="BT164" s="56"/>
      <c r="BU164" s="56"/>
      <c r="BV164" s="56"/>
      <c r="BW164" s="56"/>
      <c r="BX164" s="56"/>
      <c r="BY164" s="56"/>
      <c r="BZ164" s="56"/>
      <c r="CB164" s="56"/>
      <c r="CC164" s="56"/>
      <c r="CD164" s="56"/>
      <c r="CE164" s="56"/>
      <c r="CF164" s="56"/>
      <c r="CG164" s="56"/>
      <c r="CH164" s="56"/>
      <c r="CI164" s="56"/>
      <c r="CJ164" s="56"/>
      <c r="CL164" s="56"/>
      <c r="CM164" s="56"/>
      <c r="CN164" s="56"/>
      <c r="CO164" s="56"/>
      <c r="CP164" s="56"/>
      <c r="CQ164" s="56"/>
      <c r="CR164" s="56"/>
      <c r="CS164" s="56"/>
      <c r="CT164" s="56"/>
      <c r="CV164" s="56"/>
      <c r="CW164" s="56"/>
      <c r="CX164" s="56"/>
      <c r="CY164" s="56"/>
      <c r="CZ164" s="56"/>
      <c r="DA164" s="56"/>
      <c r="DB164" s="56"/>
      <c r="DC164" s="56"/>
      <c r="DD164" s="56"/>
      <c r="DF164" s="56"/>
      <c r="DG164" s="56"/>
      <c r="DH164" s="56"/>
      <c r="DI164" s="56"/>
      <c r="DJ164" s="56"/>
      <c r="DK164" s="56"/>
      <c r="DL164" s="56"/>
      <c r="DM164" s="56"/>
      <c r="DN164" s="56"/>
      <c r="DP164" s="56"/>
      <c r="DQ164" s="56"/>
      <c r="DR164" s="56"/>
      <c r="DS164" s="56"/>
      <c r="DT164" s="56"/>
      <c r="DU164" s="56"/>
      <c r="DV164" s="56"/>
      <c r="DW164" s="56"/>
      <c r="DX164" s="56"/>
      <c r="DZ164" s="56"/>
      <c r="EA164" s="56"/>
      <c r="EB164" s="56"/>
      <c r="EC164" s="56"/>
      <c r="ED164" s="56"/>
      <c r="EE164" s="56"/>
      <c r="EF164" s="56"/>
      <c r="EG164" s="56"/>
      <c r="EH164" s="56"/>
      <c r="EJ164" s="56"/>
      <c r="EK164" s="56"/>
      <c r="EL164" s="56"/>
      <c r="EM164" s="56"/>
      <c r="EN164" s="56"/>
      <c r="EO164" s="56"/>
      <c r="EP164" s="56"/>
      <c r="EQ164" s="56"/>
      <c r="ER164" s="56"/>
      <c r="ET164" s="56"/>
      <c r="EU164" s="56"/>
      <c r="EV164" s="56"/>
      <c r="EW164" s="56"/>
      <c r="EX164" s="56"/>
      <c r="EY164" s="56"/>
      <c r="EZ164" s="56"/>
      <c r="FA164" s="56"/>
      <c r="FB164" s="56"/>
      <c r="FD164" s="56"/>
      <c r="FE164" s="56"/>
      <c r="FF164" s="56"/>
      <c r="FG164" s="56"/>
      <c r="FH164" s="56"/>
      <c r="FI164" s="56"/>
      <c r="FJ164" s="56"/>
      <c r="FK164" s="56"/>
      <c r="FL164" s="56"/>
      <c r="FN164" s="56"/>
      <c r="FO164" s="56"/>
      <c r="FP164" s="56"/>
      <c r="FQ164" s="56"/>
      <c r="FR164" s="56"/>
      <c r="FS164" s="56"/>
      <c r="FT164" s="56"/>
      <c r="FU164" s="56"/>
      <c r="FV164" s="56"/>
      <c r="FX164" s="56"/>
      <c r="FY164" s="56"/>
      <c r="FZ164" s="56"/>
      <c r="GA164" s="56"/>
      <c r="GB164" s="56"/>
      <c r="GC164" s="56"/>
      <c r="GD164" s="56"/>
      <c r="GE164" s="56"/>
      <c r="GF164" s="56"/>
      <c r="GH164" s="56"/>
      <c r="GI164" s="56"/>
      <c r="GJ164" s="56"/>
      <c r="GK164" s="56"/>
      <c r="GL164" s="56"/>
      <c r="GM164" s="56"/>
      <c r="GN164" s="56"/>
      <c r="GO164" s="56"/>
      <c r="GP164" s="56"/>
      <c r="GR164" s="56"/>
      <c r="GS164" s="56"/>
      <c r="GT164" s="56"/>
      <c r="GU164" s="56"/>
      <c r="GV164" s="56"/>
      <c r="GW164" s="56"/>
      <c r="GX164" s="56"/>
      <c r="GY164" s="56"/>
      <c r="GZ164" s="56"/>
      <c r="HB164" s="56"/>
      <c r="HC164" s="56"/>
      <c r="HD164" s="56"/>
      <c r="HE164" s="56"/>
      <c r="HF164" s="56"/>
      <c r="HG164" s="56"/>
      <c r="HH164" s="56"/>
      <c r="HI164" s="56"/>
      <c r="HJ164" s="56"/>
      <c r="HL164" s="56"/>
      <c r="HM164" s="56"/>
      <c r="HN164" s="56"/>
      <c r="HO164" s="56"/>
      <c r="HP164" s="56"/>
      <c r="HQ164" s="56"/>
      <c r="HR164" s="56"/>
      <c r="HS164" s="56"/>
      <c r="HT164" s="56"/>
      <c r="HV164" s="56"/>
      <c r="HW164" s="56"/>
      <c r="HX164" s="56"/>
      <c r="HY164" s="56"/>
      <c r="HZ164" s="56"/>
      <c r="IA164" s="56"/>
      <c r="IB164" s="56"/>
      <c r="IC164" s="56"/>
      <c r="ID164" s="56"/>
      <c r="IF164" s="56"/>
      <c r="IG164" s="56"/>
      <c r="IH164" s="56"/>
      <c r="II164" s="56"/>
      <c r="IJ164" s="56"/>
      <c r="IK164" s="56"/>
      <c r="IL164" s="56"/>
      <c r="IM164" s="56"/>
      <c r="IN164" s="56"/>
      <c r="IP164" s="56"/>
      <c r="IQ164" s="56"/>
      <c r="IR164" s="56"/>
      <c r="IS164" s="56"/>
      <c r="IT164" s="56"/>
      <c r="IU164" s="56"/>
    </row>
    <row r="165" spans="1:255" ht="12.75" customHeight="1" thickBot="1" x14ac:dyDescent="0.25">
      <c r="A165" s="221"/>
      <c r="B165" s="51">
        <f>SUM(B152:B164)</f>
        <v>46973.01</v>
      </c>
      <c r="C165" s="50"/>
      <c r="D165" s="51"/>
      <c r="E165" s="52"/>
      <c r="F165" s="50"/>
      <c r="G165" s="50"/>
      <c r="H165" s="51" t="s">
        <v>17</v>
      </c>
      <c r="I165" s="237">
        <f>SUM(I152:I164)</f>
        <v>2402.6999999999998</v>
      </c>
      <c r="J165" s="56"/>
      <c r="K165" s="56"/>
      <c r="L165" s="56"/>
      <c r="M165" s="56"/>
      <c r="N165" s="56"/>
      <c r="O165" s="56"/>
      <c r="P165" s="56"/>
      <c r="Q165" s="56"/>
      <c r="R165" s="56"/>
      <c r="T165" s="56"/>
      <c r="U165" s="56"/>
      <c r="V165" s="56"/>
      <c r="W165" s="56"/>
      <c r="X165" s="56"/>
      <c r="Y165" s="56"/>
      <c r="Z165" s="56"/>
      <c r="AA165" s="56"/>
      <c r="AB165" s="56"/>
      <c r="AD165" s="56"/>
      <c r="AE165" s="56"/>
      <c r="AF165" s="56"/>
      <c r="AG165" s="56"/>
      <c r="AH165" s="56"/>
      <c r="AI165" s="56"/>
      <c r="AJ165" s="56"/>
      <c r="AK165" s="56"/>
      <c r="AL165" s="56"/>
      <c r="AN165" s="56"/>
      <c r="AO165" s="56"/>
      <c r="AP165" s="56"/>
      <c r="AQ165" s="56"/>
      <c r="AR165" s="56"/>
      <c r="AS165" s="56"/>
      <c r="AT165" s="56"/>
      <c r="AU165" s="56"/>
      <c r="AV165" s="56"/>
      <c r="AX165" s="56"/>
      <c r="AY165" s="56"/>
      <c r="AZ165" s="56"/>
      <c r="BA165" s="56"/>
      <c r="BB165" s="56"/>
      <c r="BC165" s="56"/>
      <c r="BD165" s="56"/>
      <c r="BE165" s="56"/>
      <c r="BF165" s="56"/>
      <c r="BH165" s="56"/>
      <c r="BI165" s="56"/>
      <c r="BJ165" s="56"/>
      <c r="BK165" s="56"/>
      <c r="BL165" s="56"/>
      <c r="BM165" s="56"/>
      <c r="BN165" s="56"/>
      <c r="BO165" s="56"/>
      <c r="BP165" s="56"/>
      <c r="BR165" s="56"/>
      <c r="BS165" s="56"/>
      <c r="BT165" s="56"/>
      <c r="BU165" s="56"/>
      <c r="BV165" s="56"/>
      <c r="BW165" s="56"/>
      <c r="BX165" s="56"/>
      <c r="BY165" s="56"/>
      <c r="BZ165" s="56"/>
      <c r="CB165" s="56"/>
      <c r="CC165" s="56"/>
      <c r="CD165" s="56"/>
      <c r="CE165" s="56"/>
      <c r="CF165" s="56"/>
      <c r="CG165" s="56"/>
      <c r="CH165" s="56"/>
      <c r="CI165" s="56"/>
      <c r="CJ165" s="56"/>
      <c r="CL165" s="56"/>
      <c r="CM165" s="56"/>
      <c r="CN165" s="56"/>
      <c r="CO165" s="56"/>
      <c r="CP165" s="56"/>
      <c r="CQ165" s="56"/>
      <c r="CR165" s="56"/>
      <c r="CS165" s="56"/>
      <c r="CT165" s="56"/>
      <c r="CV165" s="56"/>
      <c r="CW165" s="56"/>
      <c r="CX165" s="56"/>
      <c r="CY165" s="56"/>
      <c r="CZ165" s="56"/>
      <c r="DA165" s="56"/>
      <c r="DB165" s="56"/>
      <c r="DC165" s="56"/>
      <c r="DD165" s="56"/>
      <c r="DF165" s="56"/>
      <c r="DG165" s="56"/>
      <c r="DH165" s="56"/>
      <c r="DI165" s="56"/>
      <c r="DJ165" s="56"/>
      <c r="DK165" s="56"/>
      <c r="DL165" s="56"/>
      <c r="DM165" s="56"/>
      <c r="DN165" s="56"/>
      <c r="DP165" s="56"/>
      <c r="DQ165" s="56"/>
      <c r="DR165" s="56"/>
      <c r="DS165" s="56"/>
      <c r="DT165" s="56"/>
      <c r="DU165" s="56"/>
      <c r="DV165" s="56"/>
      <c r="DW165" s="56"/>
      <c r="DX165" s="56"/>
      <c r="DZ165" s="56"/>
      <c r="EA165" s="56"/>
      <c r="EB165" s="56"/>
      <c r="EC165" s="56"/>
      <c r="ED165" s="56"/>
      <c r="EE165" s="56"/>
      <c r="EF165" s="56"/>
      <c r="EG165" s="56"/>
      <c r="EH165" s="56"/>
      <c r="EJ165" s="56"/>
      <c r="EK165" s="56"/>
      <c r="EL165" s="56"/>
      <c r="EM165" s="56"/>
      <c r="EN165" s="56"/>
      <c r="EO165" s="56"/>
      <c r="EP165" s="56"/>
      <c r="EQ165" s="56"/>
      <c r="ER165" s="56"/>
      <c r="ET165" s="56"/>
      <c r="EU165" s="56"/>
      <c r="EV165" s="56"/>
      <c r="EW165" s="56"/>
      <c r="EX165" s="56"/>
      <c r="EY165" s="56"/>
      <c r="EZ165" s="56"/>
      <c r="FA165" s="56"/>
      <c r="FB165" s="56"/>
      <c r="FD165" s="56"/>
      <c r="FE165" s="56"/>
      <c r="FF165" s="56"/>
      <c r="FG165" s="56"/>
      <c r="FH165" s="56"/>
      <c r="FI165" s="56"/>
      <c r="FJ165" s="56"/>
      <c r="FK165" s="56"/>
      <c r="FL165" s="56"/>
      <c r="FN165" s="56"/>
      <c r="FO165" s="56"/>
      <c r="FP165" s="56"/>
      <c r="FQ165" s="56"/>
      <c r="FR165" s="56"/>
      <c r="FS165" s="56"/>
      <c r="FT165" s="56"/>
      <c r="FU165" s="56"/>
      <c r="FV165" s="56"/>
      <c r="FX165" s="56"/>
      <c r="FY165" s="56"/>
      <c r="FZ165" s="56"/>
      <c r="GA165" s="56"/>
      <c r="GB165" s="56"/>
      <c r="GC165" s="56"/>
      <c r="GD165" s="56"/>
      <c r="GE165" s="56"/>
      <c r="GF165" s="56"/>
      <c r="GH165" s="56"/>
      <c r="GI165" s="56"/>
      <c r="GJ165" s="56"/>
      <c r="GK165" s="56"/>
      <c r="GL165" s="56"/>
      <c r="GM165" s="56"/>
      <c r="GN165" s="56"/>
      <c r="GO165" s="56"/>
      <c r="GP165" s="56"/>
      <c r="GR165" s="56"/>
      <c r="GS165" s="56"/>
      <c r="GT165" s="56"/>
      <c r="GU165" s="56"/>
      <c r="GV165" s="56"/>
      <c r="GW165" s="56"/>
      <c r="GX165" s="56"/>
      <c r="GY165" s="56"/>
      <c r="GZ165" s="56"/>
      <c r="HB165" s="56"/>
      <c r="HC165" s="56"/>
      <c r="HD165" s="56"/>
      <c r="HE165" s="56"/>
      <c r="HF165" s="56"/>
      <c r="HG165" s="56"/>
      <c r="HH165" s="56"/>
      <c r="HI165" s="56"/>
      <c r="HJ165" s="56"/>
      <c r="HL165" s="56"/>
      <c r="HM165" s="56"/>
      <c r="HN165" s="56"/>
      <c r="HO165" s="56"/>
      <c r="HP165" s="56"/>
      <c r="HQ165" s="56"/>
      <c r="HR165" s="56"/>
      <c r="HS165" s="56"/>
      <c r="HT165" s="56"/>
      <c r="HV165" s="56"/>
      <c r="HW165" s="56"/>
      <c r="HX165" s="56"/>
      <c r="HY165" s="56"/>
      <c r="HZ165" s="56"/>
      <c r="IA165" s="56"/>
      <c r="IB165" s="56"/>
      <c r="IC165" s="56"/>
      <c r="ID165" s="56"/>
      <c r="IF165" s="56"/>
      <c r="IG165" s="56"/>
      <c r="IH165" s="56"/>
      <c r="II165" s="56"/>
      <c r="IJ165" s="56"/>
      <c r="IK165" s="56"/>
      <c r="IL165" s="56"/>
      <c r="IM165" s="56"/>
      <c r="IN165" s="56"/>
      <c r="IP165" s="56"/>
      <c r="IQ165" s="56"/>
      <c r="IR165" s="56"/>
      <c r="IS165" s="56"/>
      <c r="IT165" s="56"/>
      <c r="IU165" s="56"/>
    </row>
    <row r="166" spans="1:255" ht="41.25" customHeight="1" thickBot="1" x14ac:dyDescent="0.25">
      <c r="A166" s="46" t="s">
        <v>97</v>
      </c>
      <c r="B166" s="114" t="s">
        <v>16</v>
      </c>
      <c r="C166" s="114" t="s">
        <v>5</v>
      </c>
      <c r="D166" s="114" t="s">
        <v>23</v>
      </c>
      <c r="E166" s="118" t="s">
        <v>18</v>
      </c>
      <c r="F166" s="114" t="s">
        <v>19</v>
      </c>
      <c r="G166" s="114" t="s">
        <v>10</v>
      </c>
      <c r="H166" s="114" t="s">
        <v>13</v>
      </c>
      <c r="I166" s="115" t="s">
        <v>12</v>
      </c>
      <c r="J166" s="56"/>
      <c r="K166" s="56"/>
      <c r="L166" s="56"/>
      <c r="M166" s="56"/>
      <c r="N166" s="56"/>
      <c r="O166" s="56"/>
      <c r="P166" s="56"/>
      <c r="Q166" s="56"/>
      <c r="R166" s="56"/>
      <c r="T166" s="56"/>
      <c r="U166" s="56"/>
      <c r="V166" s="56"/>
      <c r="W166" s="56"/>
      <c r="X166" s="56"/>
      <c r="Y166" s="56"/>
      <c r="Z166" s="56"/>
      <c r="AA166" s="56"/>
      <c r="AB166" s="56"/>
      <c r="AD166" s="56"/>
      <c r="AE166" s="56"/>
      <c r="AF166" s="56"/>
      <c r="AG166" s="56"/>
      <c r="AH166" s="56"/>
      <c r="AI166" s="56"/>
      <c r="AJ166" s="56"/>
      <c r="AK166" s="56"/>
      <c r="AL166" s="56"/>
      <c r="AN166" s="56"/>
      <c r="AO166" s="56"/>
      <c r="AP166" s="56"/>
      <c r="AQ166" s="56"/>
      <c r="AR166" s="56"/>
      <c r="AS166" s="56"/>
      <c r="AT166" s="56"/>
      <c r="AU166" s="56"/>
      <c r="AV166" s="56"/>
      <c r="AX166" s="56"/>
      <c r="AY166" s="56"/>
      <c r="AZ166" s="56"/>
      <c r="BA166" s="56"/>
      <c r="BB166" s="56"/>
      <c r="BC166" s="56"/>
      <c r="BD166" s="56"/>
      <c r="BE166" s="56"/>
      <c r="BF166" s="56"/>
      <c r="BH166" s="56"/>
      <c r="BI166" s="56"/>
      <c r="BJ166" s="56"/>
      <c r="BK166" s="56"/>
      <c r="BL166" s="56"/>
      <c r="BM166" s="56"/>
      <c r="BN166" s="56"/>
      <c r="BO166" s="56"/>
      <c r="BP166" s="56"/>
      <c r="BR166" s="56"/>
      <c r="BS166" s="56"/>
      <c r="BT166" s="56"/>
      <c r="BU166" s="56"/>
      <c r="BV166" s="56"/>
      <c r="BW166" s="56"/>
      <c r="BX166" s="56"/>
      <c r="BY166" s="56"/>
      <c r="BZ166" s="56"/>
      <c r="CB166" s="56"/>
      <c r="CC166" s="56"/>
      <c r="CD166" s="56"/>
      <c r="CE166" s="56"/>
      <c r="CF166" s="56"/>
      <c r="CG166" s="56"/>
      <c r="CH166" s="56"/>
      <c r="CI166" s="56"/>
      <c r="CJ166" s="56"/>
      <c r="CL166" s="56"/>
      <c r="CM166" s="56"/>
      <c r="CN166" s="56"/>
      <c r="CO166" s="56"/>
      <c r="CP166" s="56"/>
      <c r="CQ166" s="56"/>
      <c r="CR166" s="56"/>
      <c r="CS166" s="56"/>
      <c r="CT166" s="56"/>
      <c r="CV166" s="56"/>
      <c r="CW166" s="56"/>
      <c r="CX166" s="56"/>
      <c r="CY166" s="56"/>
      <c r="CZ166" s="56"/>
      <c r="DA166" s="56"/>
      <c r="DB166" s="56"/>
      <c r="DC166" s="56"/>
      <c r="DD166" s="56"/>
      <c r="DF166" s="56"/>
      <c r="DG166" s="56"/>
      <c r="DH166" s="56"/>
      <c r="DI166" s="56"/>
      <c r="DJ166" s="56"/>
      <c r="DK166" s="56"/>
      <c r="DL166" s="56"/>
      <c r="DM166" s="56"/>
      <c r="DN166" s="56"/>
      <c r="DP166" s="56"/>
      <c r="DQ166" s="56"/>
      <c r="DR166" s="56"/>
      <c r="DS166" s="56"/>
      <c r="DT166" s="56"/>
      <c r="DU166" s="56"/>
      <c r="DV166" s="56"/>
      <c r="DW166" s="56"/>
      <c r="DX166" s="56"/>
      <c r="DZ166" s="56"/>
      <c r="EA166" s="56"/>
      <c r="EB166" s="56"/>
      <c r="EC166" s="56"/>
      <c r="ED166" s="56"/>
      <c r="EE166" s="56"/>
      <c r="EF166" s="56"/>
      <c r="EG166" s="56"/>
      <c r="EH166" s="56"/>
      <c r="EJ166" s="56"/>
      <c r="EK166" s="56"/>
      <c r="EL166" s="56"/>
      <c r="EM166" s="56"/>
      <c r="EN166" s="56"/>
      <c r="EO166" s="56"/>
      <c r="EP166" s="56"/>
      <c r="EQ166" s="56"/>
      <c r="ER166" s="56"/>
      <c r="ET166" s="56"/>
      <c r="EU166" s="56"/>
      <c r="EV166" s="56"/>
      <c r="EW166" s="56"/>
      <c r="EX166" s="56"/>
      <c r="EY166" s="56"/>
      <c r="EZ166" s="56"/>
      <c r="FA166" s="56"/>
      <c r="FB166" s="56"/>
      <c r="FD166" s="56"/>
      <c r="FE166" s="56"/>
      <c r="FF166" s="56"/>
      <c r="FG166" s="56"/>
      <c r="FH166" s="56"/>
      <c r="FI166" s="56"/>
      <c r="FJ166" s="56"/>
      <c r="FK166" s="56"/>
      <c r="FL166" s="56"/>
      <c r="FN166" s="56"/>
      <c r="FO166" s="56"/>
      <c r="FP166" s="56"/>
      <c r="FQ166" s="56"/>
      <c r="FR166" s="56"/>
      <c r="FS166" s="56"/>
      <c r="FT166" s="56"/>
      <c r="FU166" s="56"/>
      <c r="FV166" s="56"/>
      <c r="FX166" s="56"/>
      <c r="FY166" s="56"/>
      <c r="FZ166" s="56"/>
      <c r="GA166" s="56"/>
      <c r="GB166" s="56"/>
      <c r="GC166" s="56"/>
      <c r="GD166" s="56"/>
      <c r="GE166" s="56"/>
      <c r="GF166" s="56"/>
      <c r="GH166" s="56"/>
      <c r="GI166" s="56"/>
      <c r="GJ166" s="56"/>
      <c r="GK166" s="56"/>
      <c r="GL166" s="56"/>
      <c r="GM166" s="56"/>
      <c r="GN166" s="56"/>
      <c r="GO166" s="56"/>
      <c r="GP166" s="56"/>
      <c r="GR166" s="56"/>
      <c r="GS166" s="56"/>
      <c r="GT166" s="56"/>
      <c r="GU166" s="56"/>
      <c r="GV166" s="56"/>
      <c r="GW166" s="56"/>
      <c r="GX166" s="56"/>
      <c r="GY166" s="56"/>
      <c r="GZ166" s="56"/>
      <c r="HB166" s="56"/>
      <c r="HC166" s="56"/>
      <c r="HD166" s="56"/>
      <c r="HE166" s="56"/>
      <c r="HF166" s="56"/>
      <c r="HG166" s="56"/>
      <c r="HH166" s="56"/>
      <c r="HI166" s="56"/>
      <c r="HJ166" s="56"/>
      <c r="HL166" s="56"/>
      <c r="HM166" s="56"/>
      <c r="HN166" s="56"/>
      <c r="HO166" s="56"/>
      <c r="HP166" s="56"/>
      <c r="HQ166" s="56"/>
      <c r="HR166" s="56"/>
      <c r="HS166" s="56"/>
      <c r="HT166" s="56"/>
      <c r="HV166" s="56"/>
      <c r="HW166" s="56"/>
      <c r="HX166" s="56"/>
      <c r="HY166" s="56"/>
      <c r="HZ166" s="56"/>
      <c r="IA166" s="56"/>
      <c r="IB166" s="56"/>
      <c r="IC166" s="56"/>
      <c r="ID166" s="56"/>
      <c r="IF166" s="56"/>
      <c r="IG166" s="56"/>
      <c r="IH166" s="56"/>
      <c r="II166" s="56"/>
      <c r="IJ166" s="56"/>
      <c r="IK166" s="56"/>
      <c r="IL166" s="56"/>
      <c r="IM166" s="56"/>
      <c r="IN166" s="56"/>
      <c r="IP166" s="56"/>
      <c r="IQ166" s="56"/>
      <c r="IR166" s="56"/>
      <c r="IS166" s="56"/>
      <c r="IT166" s="56"/>
      <c r="IU166" s="56"/>
    </row>
    <row r="167" spans="1:255" ht="39" thickBot="1" x14ac:dyDescent="0.25">
      <c r="A167" s="117" t="s">
        <v>2277</v>
      </c>
      <c r="B167" s="252"/>
      <c r="C167" s="250" t="s">
        <v>87</v>
      </c>
      <c r="D167" s="368"/>
      <c r="E167" s="369"/>
      <c r="F167" s="368"/>
      <c r="G167" s="369"/>
      <c r="H167" s="369"/>
      <c r="I167" s="251">
        <v>53999.9</v>
      </c>
    </row>
    <row r="168" spans="1:255" ht="13.5" thickBot="1" x14ac:dyDescent="0.25">
      <c r="A168" s="46"/>
      <c r="B168" s="76">
        <f>SUM(B167:B167)</f>
        <v>0</v>
      </c>
      <c r="C168" s="75"/>
      <c r="D168" s="76"/>
      <c r="E168" s="77"/>
      <c r="F168" s="75"/>
      <c r="G168" s="75"/>
      <c r="H168" s="76" t="s">
        <v>17</v>
      </c>
      <c r="I168" s="78">
        <f>SUM(I167:I167)</f>
        <v>53999.9</v>
      </c>
    </row>
    <row r="169" spans="1:255" ht="43.15" customHeight="1" thickBot="1" x14ac:dyDescent="0.25">
      <c r="A169" s="134" t="s">
        <v>96</v>
      </c>
      <c r="B169" s="114" t="s">
        <v>16</v>
      </c>
      <c r="C169" s="114" t="s">
        <v>5</v>
      </c>
      <c r="D169" s="114" t="s">
        <v>23</v>
      </c>
      <c r="E169" s="279" t="s">
        <v>18</v>
      </c>
      <c r="F169" s="114" t="s">
        <v>19</v>
      </c>
      <c r="G169" s="114" t="s">
        <v>10</v>
      </c>
      <c r="H169" s="114" t="s">
        <v>13</v>
      </c>
      <c r="I169" s="115" t="s">
        <v>12</v>
      </c>
    </row>
    <row r="170" spans="1:255" ht="13.5" thickBot="1" x14ac:dyDescent="0.25">
      <c r="A170" s="206"/>
      <c r="B170" s="185"/>
      <c r="C170" s="70" t="s">
        <v>87</v>
      </c>
      <c r="D170" s="163"/>
      <c r="E170" s="53"/>
      <c r="F170" s="53"/>
      <c r="G170" s="53"/>
      <c r="H170" s="153"/>
      <c r="I170" s="471">
        <v>76279.72</v>
      </c>
    </row>
    <row r="171" spans="1:255" ht="13.5" thickBot="1" x14ac:dyDescent="0.25">
      <c r="A171" s="134"/>
      <c r="B171" s="271"/>
      <c r="C171" s="75"/>
      <c r="D171" s="76"/>
      <c r="E171" s="77"/>
      <c r="F171" s="75"/>
      <c r="G171" s="75"/>
      <c r="H171" s="76"/>
      <c r="I171" s="78">
        <f>SUM(I170)</f>
        <v>76279.72</v>
      </c>
    </row>
    <row r="172" spans="1:255" x14ac:dyDescent="0.2">
      <c r="A172" s="9"/>
      <c r="B172" s="9"/>
      <c r="C172" s="9"/>
      <c r="D172" s="9"/>
      <c r="E172" s="9"/>
      <c r="F172" s="20"/>
      <c r="G172" s="20"/>
      <c r="H172" s="20"/>
      <c r="I172" s="20"/>
    </row>
    <row r="173" spans="1:255" ht="12.75" customHeight="1" x14ac:dyDescent="0.2">
      <c r="A173" s="21" t="s">
        <v>21</v>
      </c>
      <c r="B173" s="22"/>
      <c r="C173" s="23"/>
      <c r="D173" s="4" t="s">
        <v>9</v>
      </c>
      <c r="E173" s="4" t="s">
        <v>6</v>
      </c>
      <c r="F173" s="119" t="s">
        <v>7</v>
      </c>
      <c r="H173" s="428"/>
      <c r="I173" s="428"/>
    </row>
    <row r="174" spans="1:255" ht="12.75" customHeight="1" x14ac:dyDescent="0.2">
      <c r="A174" s="642" t="s">
        <v>15</v>
      </c>
      <c r="B174" s="643"/>
      <c r="C174" s="25"/>
      <c r="D174" s="26">
        <f>B25</f>
        <v>128963.91</v>
      </c>
      <c r="E174" s="26">
        <f>I25</f>
        <v>2593.33</v>
      </c>
      <c r="F174" s="120">
        <f>D174+E174</f>
        <v>131557.24</v>
      </c>
      <c r="H174" s="683"/>
      <c r="I174" s="683"/>
    </row>
    <row r="175" spans="1:255" ht="12.75" customHeight="1" x14ac:dyDescent="0.2">
      <c r="A175" s="642" t="s">
        <v>1067</v>
      </c>
      <c r="B175" s="643"/>
      <c r="C175" s="25"/>
      <c r="D175" s="26">
        <f>B91</f>
        <v>192346.2334</v>
      </c>
      <c r="E175" s="26">
        <f>I91</f>
        <v>9198.2800000000007</v>
      </c>
      <c r="F175" s="120">
        <f>D175+E175</f>
        <v>201544.5134</v>
      </c>
      <c r="H175" s="682"/>
      <c r="I175" s="682"/>
    </row>
    <row r="176" spans="1:255" ht="12.75" customHeight="1" x14ac:dyDescent="0.2">
      <c r="A176" s="642" t="s">
        <v>14</v>
      </c>
      <c r="B176" s="643"/>
      <c r="C176" s="25"/>
      <c r="D176" s="26">
        <f>B110</f>
        <v>74314.597800000003</v>
      </c>
      <c r="E176" s="26">
        <f>I110</f>
        <v>728</v>
      </c>
      <c r="F176" s="120">
        <f>D176+E176</f>
        <v>75042.597800000003</v>
      </c>
      <c r="H176" s="682"/>
      <c r="I176" s="682"/>
    </row>
    <row r="177" spans="1:7" ht="12.75" customHeight="1" x14ac:dyDescent="0.2">
      <c r="A177" s="642" t="s">
        <v>146</v>
      </c>
      <c r="B177" s="643"/>
      <c r="C177" s="25"/>
      <c r="D177" s="26">
        <f>B125</f>
        <v>92389.76400000001</v>
      </c>
      <c r="E177" s="26">
        <f>I125</f>
        <v>1247.72</v>
      </c>
      <c r="F177" s="120">
        <f>D177+E177</f>
        <v>93637.484000000011</v>
      </c>
      <c r="G177" s="56"/>
    </row>
    <row r="178" spans="1:7" ht="12.75" customHeight="1" x14ac:dyDescent="0.2">
      <c r="A178" s="642" t="s">
        <v>26</v>
      </c>
      <c r="B178" s="643"/>
      <c r="C178" s="25"/>
      <c r="D178" s="26">
        <f>B165</f>
        <v>46973.01</v>
      </c>
      <c r="E178" s="26">
        <f>I165</f>
        <v>2402.6999999999998</v>
      </c>
      <c r="F178" s="120">
        <f>D178+E178</f>
        <v>49375.71</v>
      </c>
      <c r="G178" s="56"/>
    </row>
    <row r="179" spans="1:7" ht="12.75" customHeight="1" x14ac:dyDescent="0.2">
      <c r="A179" s="646" t="s">
        <v>69</v>
      </c>
      <c r="B179" s="647"/>
      <c r="C179" s="245"/>
      <c r="D179" s="246"/>
      <c r="E179" s="246"/>
      <c r="F179" s="242">
        <f>F180+F183+F184+F185+F186+F181+F182</f>
        <v>196666.87390000004</v>
      </c>
      <c r="G179" s="56"/>
    </row>
    <row r="180" spans="1:7" ht="12.75" customHeight="1" x14ac:dyDescent="0.2">
      <c r="A180" s="644" t="s">
        <v>82</v>
      </c>
      <c r="B180" s="645"/>
      <c r="C180" s="25"/>
      <c r="D180" s="26"/>
      <c r="E180" s="26"/>
      <c r="F180" s="120">
        <f>I139</f>
        <v>20977.713899999999</v>
      </c>
      <c r="G180" s="56"/>
    </row>
    <row r="181" spans="1:7" ht="52.9" customHeight="1" x14ac:dyDescent="0.2">
      <c r="A181" s="650" t="s">
        <v>2275</v>
      </c>
      <c r="B181" s="651"/>
      <c r="C181" s="25"/>
      <c r="D181" s="26"/>
      <c r="E181" s="26"/>
      <c r="F181" s="120">
        <f>I142</f>
        <v>576.55999999999995</v>
      </c>
      <c r="G181" s="56"/>
    </row>
    <row r="182" spans="1:7" ht="61.15" customHeight="1" x14ac:dyDescent="0.2">
      <c r="A182" s="650" t="s">
        <v>2276</v>
      </c>
      <c r="B182" s="651"/>
      <c r="C182" s="25"/>
      <c r="D182" s="26"/>
      <c r="E182" s="26"/>
      <c r="F182" s="120">
        <f>I145</f>
        <v>3364.76</v>
      </c>
      <c r="G182" s="56"/>
    </row>
    <row r="183" spans="1:7" ht="12.75" customHeight="1" x14ac:dyDescent="0.2">
      <c r="A183" s="642" t="s">
        <v>2270</v>
      </c>
      <c r="B183" s="643"/>
      <c r="C183" s="25"/>
      <c r="D183" s="26"/>
      <c r="E183" s="26"/>
      <c r="F183" s="120">
        <f>I146</f>
        <v>144143.22</v>
      </c>
      <c r="G183" s="56"/>
    </row>
    <row r="184" spans="1:7" ht="12.75" customHeight="1" x14ac:dyDescent="0.2">
      <c r="A184" s="644" t="s">
        <v>84</v>
      </c>
      <c r="B184" s="645"/>
      <c r="C184" s="25"/>
      <c r="D184" s="26"/>
      <c r="E184" s="26"/>
      <c r="F184" s="120">
        <f>I147</f>
        <v>10688.45</v>
      </c>
      <c r="G184" s="56"/>
    </row>
    <row r="185" spans="1:7" ht="12.75" customHeight="1" x14ac:dyDescent="0.2">
      <c r="A185" s="644" t="s">
        <v>86</v>
      </c>
      <c r="B185" s="645"/>
      <c r="C185" s="25"/>
      <c r="D185" s="26"/>
      <c r="E185" s="26"/>
      <c r="F185" s="120">
        <f>I148</f>
        <v>9757.8799999999992</v>
      </c>
      <c r="G185" s="56"/>
    </row>
    <row r="186" spans="1:7" ht="12.75" customHeight="1" x14ac:dyDescent="0.2">
      <c r="A186" s="644" t="s">
        <v>88</v>
      </c>
      <c r="B186" s="645"/>
      <c r="C186" s="25"/>
      <c r="D186" s="26"/>
      <c r="E186" s="26"/>
      <c r="F186" s="120">
        <f>I149</f>
        <v>7158.29</v>
      </c>
      <c r="G186" s="56"/>
    </row>
    <row r="187" spans="1:7" ht="12.75" customHeight="1" x14ac:dyDescent="0.2">
      <c r="A187" s="650" t="s">
        <v>2</v>
      </c>
      <c r="B187" s="651"/>
      <c r="C187" s="25"/>
      <c r="D187" s="26">
        <f>B168</f>
        <v>0</v>
      </c>
      <c r="E187" s="26"/>
      <c r="F187" s="120">
        <f>D187+I168</f>
        <v>53999.9</v>
      </c>
      <c r="G187" s="56"/>
    </row>
    <row r="188" spans="1:7" ht="27" customHeight="1" x14ac:dyDescent="0.2">
      <c r="A188" s="650" t="s">
        <v>96</v>
      </c>
      <c r="B188" s="651"/>
      <c r="C188" s="25"/>
      <c r="D188" s="26"/>
      <c r="E188" s="26"/>
      <c r="F188" s="120">
        <f>I171</f>
        <v>76279.72</v>
      </c>
      <c r="G188" s="56"/>
    </row>
    <row r="189" spans="1:7" ht="12.75" customHeight="1" x14ac:dyDescent="0.2">
      <c r="A189" s="648" t="s">
        <v>22</v>
      </c>
      <c r="B189" s="649"/>
      <c r="C189" s="27"/>
      <c r="D189" s="28">
        <f>SUM(D174:D187)</f>
        <v>534987.51520000002</v>
      </c>
      <c r="E189" s="28">
        <f>SUM(E174:E178)</f>
        <v>16170.029999999999</v>
      </c>
      <c r="F189" s="121">
        <f>F174+F175+F176+F177+F178+F179+F187+F188</f>
        <v>878104.03909999994</v>
      </c>
    </row>
  </sheetData>
  <autoFilter ref="A5:I165"/>
  <mergeCells count="85">
    <mergeCell ref="D8:D10"/>
    <mergeCell ref="D28:D30"/>
    <mergeCell ref="C28:C30"/>
    <mergeCell ref="D48:D52"/>
    <mergeCell ref="C17:C20"/>
    <mergeCell ref="D17:D20"/>
    <mergeCell ref="A58:A64"/>
    <mergeCell ref="A70:A71"/>
    <mergeCell ref="A187:B187"/>
    <mergeCell ref="A184:B184"/>
    <mergeCell ref="A185:B185"/>
    <mergeCell ref="A21:A22"/>
    <mergeCell ref="A181:B181"/>
    <mergeCell ref="A182:B182"/>
    <mergeCell ref="B84:B87"/>
    <mergeCell ref="A73:A78"/>
    <mergeCell ref="B17:B20"/>
    <mergeCell ref="D58:D64"/>
    <mergeCell ref="A31:A33"/>
    <mergeCell ref="C8:C10"/>
    <mergeCell ref="A189:B189"/>
    <mergeCell ref="A175:B175"/>
    <mergeCell ref="A176:B176"/>
    <mergeCell ref="A178:B178"/>
    <mergeCell ref="A179:B179"/>
    <mergeCell ref="A188:B188"/>
    <mergeCell ref="A177:B177"/>
    <mergeCell ref="A79:A82"/>
    <mergeCell ref="A127:A139"/>
    <mergeCell ref="A46:A52"/>
    <mergeCell ref="G1:H1"/>
    <mergeCell ref="A1:B1"/>
    <mergeCell ref="G2:H2"/>
    <mergeCell ref="A65:A67"/>
    <mergeCell ref="D43:D45"/>
    <mergeCell ref="A34:A35"/>
    <mergeCell ref="A28:A30"/>
    <mergeCell ref="B31:B41"/>
    <mergeCell ref="A43:A45"/>
    <mergeCell ref="A68:A69"/>
    <mergeCell ref="A186:B186"/>
    <mergeCell ref="A183:B183"/>
    <mergeCell ref="A174:B174"/>
    <mergeCell ref="A180:B180"/>
    <mergeCell ref="A36:A41"/>
    <mergeCell ref="A140:A142"/>
    <mergeCell ref="A8:A10"/>
    <mergeCell ref="A88:A89"/>
    <mergeCell ref="B28:B30"/>
    <mergeCell ref="B79:B82"/>
    <mergeCell ref="B8:B10"/>
    <mergeCell ref="B70:B71"/>
    <mergeCell ref="A17:A20"/>
    <mergeCell ref="B88:B89"/>
    <mergeCell ref="A85:A86"/>
    <mergeCell ref="A53:A57"/>
    <mergeCell ref="H174:I174"/>
    <mergeCell ref="C88:C89"/>
    <mergeCell ref="H175:I176"/>
    <mergeCell ref="B72:B78"/>
    <mergeCell ref="C79:C82"/>
    <mergeCell ref="D79:D82"/>
    <mergeCell ref="D88:D89"/>
    <mergeCell ref="C84:C87"/>
    <mergeCell ref="C72:C78"/>
    <mergeCell ref="D85:D86"/>
    <mergeCell ref="C70:C71"/>
    <mergeCell ref="C65:C69"/>
    <mergeCell ref="D73:D78"/>
    <mergeCell ref="D65:D66"/>
    <mergeCell ref="B43:B64"/>
    <mergeCell ref="D53:D57"/>
    <mergeCell ref="C43:C64"/>
    <mergeCell ref="D68:D69"/>
    <mergeCell ref="B65:B69"/>
    <mergeCell ref="A143:A145"/>
    <mergeCell ref="C21:C22"/>
    <mergeCell ref="D21:D22"/>
    <mergeCell ref="B21:B22"/>
    <mergeCell ref="D34:D35"/>
    <mergeCell ref="D31:D33"/>
    <mergeCell ref="C31:C41"/>
    <mergeCell ref="D36:D41"/>
    <mergeCell ref="D46:D47"/>
    <mergeCell ref="A106:A108"/>
  </mergeCells>
  <phoneticPr fontId="0" type="noConversion"/>
  <pageMargins left="0" right="0" top="0.19685039370078741" bottom="0.19685039370078741" header="0.51181102362204722" footer="0.51181102362204722"/>
  <pageSetup paperSize="9" scale="94" orientation="landscape" horizontalDpi="300" verticalDpi="300" r:id="rId1"/>
  <headerFooter alignWithMargins="0"/>
  <rowBreaks count="3" manualBreakCount="3">
    <brk id="86" max="8" man="1"/>
    <brk id="125" max="16383" man="1"/>
    <brk id="160" max="16383" man="1"/>
  </row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4"/>
  <dimension ref="A1:IU190"/>
  <sheetViews>
    <sheetView topLeftCell="A103" zoomScaleNormal="100" workbookViewId="0">
      <selection activeCell="B111" sqref="B111"/>
    </sheetView>
  </sheetViews>
  <sheetFormatPr defaultRowHeight="12.75" customHeight="1" x14ac:dyDescent="0.2"/>
  <cols>
    <col min="1" max="1" width="21.7109375" customWidth="1"/>
    <col min="2" max="2" width="13.5703125" customWidth="1"/>
    <col min="3" max="3" width="13.140625" customWidth="1"/>
    <col min="4" max="4" width="17.5703125" customWidth="1"/>
    <col min="5" max="5" width="25.85546875" customWidth="1"/>
    <col min="6" max="6" width="12.42578125" customWidth="1"/>
    <col min="7" max="7" width="7.28515625" customWidth="1"/>
    <col min="8" max="8" width="12.85546875" customWidth="1"/>
    <col min="9" max="9" width="12.5703125" customWidth="1"/>
  </cols>
  <sheetData>
    <row r="1" spans="1:9" ht="12.75" customHeight="1" x14ac:dyDescent="0.2">
      <c r="A1" s="638" t="s">
        <v>85</v>
      </c>
      <c r="B1" s="63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3150.7</v>
      </c>
      <c r="E2" s="5">
        <v>917320.23</v>
      </c>
      <c r="F2" s="6">
        <v>909902.11</v>
      </c>
      <c r="G2" s="640">
        <f>E2-F2</f>
        <v>7418.1199999999953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29</v>
      </c>
      <c r="E3" s="1" t="s">
        <v>38</v>
      </c>
      <c r="F3" s="1"/>
      <c r="G3" s="1"/>
      <c r="H3" s="1" t="s">
        <v>25</v>
      </c>
      <c r="I3" s="8">
        <f>F2-F190</f>
        <v>28662.60409999988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x14ac:dyDescent="0.2">
      <c r="A6" s="32"/>
      <c r="B6" s="33">
        <v>7565.5030999999999</v>
      </c>
      <c r="C6" s="33" t="s">
        <v>66</v>
      </c>
      <c r="D6" s="34"/>
      <c r="E6" s="35"/>
      <c r="F6" s="35"/>
      <c r="G6" s="35"/>
      <c r="H6" s="36"/>
      <c r="I6" s="33">
        <f>G6*H6</f>
        <v>0</v>
      </c>
    </row>
    <row r="7" spans="1:9" ht="12.75" customHeight="1" thickBot="1" x14ac:dyDescent="0.25">
      <c r="A7" s="30"/>
      <c r="B7" s="71">
        <v>8222.85</v>
      </c>
      <c r="C7" s="33" t="s">
        <v>67</v>
      </c>
      <c r="D7" s="438"/>
      <c r="E7" s="73"/>
      <c r="F7" s="73"/>
      <c r="G7" s="73"/>
      <c r="H7" s="74"/>
      <c r="I7" s="43">
        <f t="shared" ref="I7:I19" si="0">G7*H7</f>
        <v>0</v>
      </c>
    </row>
    <row r="8" spans="1:9" ht="12.75" customHeight="1" x14ac:dyDescent="0.2">
      <c r="A8" s="622" t="s">
        <v>651</v>
      </c>
      <c r="B8" s="625">
        <v>11460.69</v>
      </c>
      <c r="C8" s="625" t="s">
        <v>70</v>
      </c>
      <c r="D8" s="627"/>
      <c r="E8" s="37" t="s">
        <v>504</v>
      </c>
      <c r="F8" s="37" t="s">
        <v>99</v>
      </c>
      <c r="G8" s="37">
        <v>1</v>
      </c>
      <c r="H8" s="38">
        <v>160</v>
      </c>
      <c r="I8" s="39">
        <f t="shared" si="0"/>
        <v>160</v>
      </c>
    </row>
    <row r="9" spans="1:9" ht="12.75" customHeight="1" x14ac:dyDescent="0.2">
      <c r="A9" s="623"/>
      <c r="B9" s="632"/>
      <c r="C9" s="632"/>
      <c r="D9" s="628"/>
      <c r="E9" s="15" t="s">
        <v>652</v>
      </c>
      <c r="F9" s="15" t="s">
        <v>99</v>
      </c>
      <c r="G9" s="15">
        <v>2</v>
      </c>
      <c r="H9" s="16">
        <v>15</v>
      </c>
      <c r="I9" s="43">
        <f t="shared" si="0"/>
        <v>30</v>
      </c>
    </row>
    <row r="10" spans="1:9" ht="12.75" customHeight="1" thickBot="1" x14ac:dyDescent="0.25">
      <c r="A10" s="624"/>
      <c r="B10" s="626"/>
      <c r="C10" s="626"/>
      <c r="D10" s="629"/>
      <c r="E10" s="40" t="s">
        <v>416</v>
      </c>
      <c r="F10" s="40" t="s">
        <v>100</v>
      </c>
      <c r="G10" s="40">
        <v>0.02</v>
      </c>
      <c r="H10" s="41">
        <v>150</v>
      </c>
      <c r="I10" s="42">
        <f t="shared" si="0"/>
        <v>3</v>
      </c>
    </row>
    <row r="11" spans="1:9" ht="12.75" customHeight="1" x14ac:dyDescent="0.2">
      <c r="A11" s="263"/>
      <c r="B11" s="13">
        <v>9776.15</v>
      </c>
      <c r="C11" s="13" t="s">
        <v>72</v>
      </c>
      <c r="D11" s="268"/>
      <c r="E11" s="15"/>
      <c r="F11" s="15"/>
      <c r="G11" s="15"/>
      <c r="H11" s="16"/>
      <c r="I11" s="43">
        <f t="shared" si="0"/>
        <v>0</v>
      </c>
    </row>
    <row r="12" spans="1:9" ht="12.75" customHeight="1" x14ac:dyDescent="0.2">
      <c r="A12" s="263"/>
      <c r="B12" s="13">
        <v>8876.7199999999993</v>
      </c>
      <c r="C12" s="13" t="s">
        <v>73</v>
      </c>
      <c r="D12" s="268"/>
      <c r="E12" s="15"/>
      <c r="F12" s="15"/>
      <c r="G12" s="15"/>
      <c r="H12" s="16"/>
      <c r="I12" s="43">
        <f t="shared" si="0"/>
        <v>0</v>
      </c>
    </row>
    <row r="13" spans="1:9" ht="12.75" customHeight="1" x14ac:dyDescent="0.2">
      <c r="A13" s="263"/>
      <c r="B13" s="13">
        <v>10562.49</v>
      </c>
      <c r="C13" s="13" t="s">
        <v>74</v>
      </c>
      <c r="D13" s="265"/>
      <c r="E13" s="15"/>
      <c r="F13" s="15"/>
      <c r="G13" s="15"/>
      <c r="H13" s="16"/>
      <c r="I13" s="43">
        <f t="shared" si="0"/>
        <v>0</v>
      </c>
    </row>
    <row r="14" spans="1:9" ht="12.75" customHeight="1" x14ac:dyDescent="0.2">
      <c r="A14" s="263"/>
      <c r="B14" s="13">
        <v>7800.42</v>
      </c>
      <c r="C14" s="13" t="s">
        <v>75</v>
      </c>
      <c r="D14" s="265"/>
      <c r="E14" s="15"/>
      <c r="F14" s="15"/>
      <c r="G14" s="15"/>
      <c r="H14" s="16"/>
      <c r="I14" s="43">
        <f t="shared" si="0"/>
        <v>0</v>
      </c>
    </row>
    <row r="15" spans="1:9" ht="12.75" customHeight="1" x14ac:dyDescent="0.2">
      <c r="A15" s="263"/>
      <c r="B15" s="13">
        <v>10968.54</v>
      </c>
      <c r="C15" s="13" t="s">
        <v>76</v>
      </c>
      <c r="D15" s="265"/>
      <c r="E15" s="15"/>
      <c r="F15" s="15"/>
      <c r="G15" s="15"/>
      <c r="H15" s="16"/>
      <c r="I15" s="43">
        <f t="shared" si="0"/>
        <v>0</v>
      </c>
    </row>
    <row r="16" spans="1:9" ht="12.75" customHeight="1" x14ac:dyDescent="0.2">
      <c r="A16" s="263"/>
      <c r="B16" s="13">
        <v>10943.08</v>
      </c>
      <c r="C16" s="13" t="s">
        <v>77</v>
      </c>
      <c r="D16" s="265"/>
      <c r="E16" s="15"/>
      <c r="F16" s="15"/>
      <c r="G16" s="15"/>
      <c r="H16" s="16"/>
      <c r="I16" s="43">
        <f t="shared" si="0"/>
        <v>0</v>
      </c>
    </row>
    <row r="17" spans="1:9" ht="12.75" customHeight="1" x14ac:dyDescent="0.2">
      <c r="A17" s="263"/>
      <c r="B17" s="13">
        <v>16223.69</v>
      </c>
      <c r="C17" s="13" t="s">
        <v>78</v>
      </c>
      <c r="D17" s="265"/>
      <c r="E17" s="15"/>
      <c r="F17" s="15"/>
      <c r="G17" s="15"/>
      <c r="H17" s="16"/>
      <c r="I17" s="43">
        <f t="shared" si="0"/>
        <v>0</v>
      </c>
    </row>
    <row r="18" spans="1:9" ht="12.75" customHeight="1" x14ac:dyDescent="0.2">
      <c r="A18" s="263"/>
      <c r="B18" s="13">
        <v>13310.83</v>
      </c>
      <c r="C18" s="13" t="s">
        <v>79</v>
      </c>
      <c r="D18" s="265"/>
      <c r="E18" s="15"/>
      <c r="F18" s="15"/>
      <c r="G18" s="15"/>
      <c r="H18" s="16"/>
      <c r="I18" s="43">
        <f t="shared" si="0"/>
        <v>0</v>
      </c>
    </row>
    <row r="19" spans="1:9" x14ac:dyDescent="0.2">
      <c r="A19" s="263"/>
      <c r="B19" s="13">
        <v>13451.88</v>
      </c>
      <c r="C19" s="13" t="s">
        <v>80</v>
      </c>
      <c r="D19" s="268"/>
      <c r="E19" s="15"/>
      <c r="F19" s="15"/>
      <c r="G19" s="15"/>
      <c r="H19" s="16"/>
      <c r="I19" s="43">
        <f t="shared" si="0"/>
        <v>0</v>
      </c>
    </row>
    <row r="20" spans="1:9" x14ac:dyDescent="0.2">
      <c r="A20" s="607"/>
      <c r="B20" s="13"/>
      <c r="C20" s="13" t="s">
        <v>87</v>
      </c>
      <c r="D20" s="268"/>
      <c r="E20" s="15"/>
      <c r="F20" s="15"/>
      <c r="G20" s="15"/>
      <c r="H20" s="16"/>
      <c r="I20" s="43">
        <v>1143.6300000000001</v>
      </c>
    </row>
    <row r="21" spans="1:9" ht="12.75" customHeight="1" thickBot="1" x14ac:dyDescent="0.25">
      <c r="A21" s="180"/>
      <c r="B21" s="197">
        <f>SUM(B6:B19)</f>
        <v>129162.84310000001</v>
      </c>
      <c r="C21" s="198"/>
      <c r="D21" s="197"/>
      <c r="E21" s="199"/>
      <c r="F21" s="198"/>
      <c r="G21" s="198"/>
      <c r="H21" s="197" t="s">
        <v>17</v>
      </c>
      <c r="I21" s="230">
        <f>SUM(I6:I20)</f>
        <v>1336.63</v>
      </c>
    </row>
    <row r="22" spans="1:9" ht="77.25" thickBot="1" x14ac:dyDescent="0.25">
      <c r="A22" s="134" t="s">
        <v>1066</v>
      </c>
      <c r="B22" s="114" t="s">
        <v>16</v>
      </c>
      <c r="C22" s="114" t="s">
        <v>5</v>
      </c>
      <c r="D22" s="114" t="s">
        <v>23</v>
      </c>
      <c r="E22" s="118" t="s">
        <v>18</v>
      </c>
      <c r="F22" s="114" t="s">
        <v>19</v>
      </c>
      <c r="G22" s="114" t="s">
        <v>10</v>
      </c>
      <c r="H22" s="114" t="s">
        <v>13</v>
      </c>
      <c r="I22" s="115" t="s">
        <v>12</v>
      </c>
    </row>
    <row r="23" spans="1:9" x14ac:dyDescent="0.2">
      <c r="A23" s="622" t="s">
        <v>107</v>
      </c>
      <c r="B23" s="625">
        <v>12775.5119</v>
      </c>
      <c r="C23" s="625" t="s">
        <v>66</v>
      </c>
      <c r="D23" s="633" t="s">
        <v>194</v>
      </c>
      <c r="E23" s="37" t="s">
        <v>139</v>
      </c>
      <c r="F23" s="37" t="s">
        <v>99</v>
      </c>
      <c r="G23" s="37">
        <v>2</v>
      </c>
      <c r="H23" s="38">
        <v>105.64</v>
      </c>
      <c r="I23" s="39">
        <f t="shared" ref="I23:I52" si="1">G23*H23</f>
        <v>211.28</v>
      </c>
    </row>
    <row r="24" spans="1:9" ht="12.75" customHeight="1" thickBot="1" x14ac:dyDescent="0.25">
      <c r="A24" s="624"/>
      <c r="B24" s="632"/>
      <c r="C24" s="632"/>
      <c r="D24" s="635"/>
      <c r="E24" s="40" t="s">
        <v>132</v>
      </c>
      <c r="F24" s="40" t="s">
        <v>99</v>
      </c>
      <c r="G24" s="40">
        <v>2</v>
      </c>
      <c r="H24" s="41">
        <v>4.59</v>
      </c>
      <c r="I24" s="42">
        <f t="shared" si="1"/>
        <v>9.18</v>
      </c>
    </row>
    <row r="25" spans="1:9" ht="26.25" thickBot="1" x14ac:dyDescent="0.25">
      <c r="A25" s="46" t="s">
        <v>329</v>
      </c>
      <c r="B25" s="626"/>
      <c r="C25" s="626"/>
      <c r="D25" s="47" t="s">
        <v>330</v>
      </c>
      <c r="E25" s="47" t="s">
        <v>331</v>
      </c>
      <c r="F25" s="47" t="s">
        <v>99</v>
      </c>
      <c r="G25" s="47">
        <v>3</v>
      </c>
      <c r="H25" s="48">
        <v>8.89</v>
      </c>
      <c r="I25" s="49">
        <f>G25*H25</f>
        <v>26.67</v>
      </c>
    </row>
    <row r="26" spans="1:9" ht="12.75" customHeight="1" x14ac:dyDescent="0.2">
      <c r="A26" s="622" t="s">
        <v>107</v>
      </c>
      <c r="B26" s="625">
        <v>12430.83</v>
      </c>
      <c r="C26" s="625" t="s">
        <v>67</v>
      </c>
      <c r="D26" s="627" t="s">
        <v>480</v>
      </c>
      <c r="E26" s="37" t="s">
        <v>139</v>
      </c>
      <c r="F26" s="37" t="s">
        <v>99</v>
      </c>
      <c r="G26" s="37">
        <v>1</v>
      </c>
      <c r="H26" s="38">
        <v>163.63999999999999</v>
      </c>
      <c r="I26" s="39">
        <f t="shared" si="1"/>
        <v>163.63999999999999</v>
      </c>
    </row>
    <row r="27" spans="1:9" ht="12.75" customHeight="1" thickBot="1" x14ac:dyDescent="0.25">
      <c r="A27" s="624"/>
      <c r="B27" s="626"/>
      <c r="C27" s="626"/>
      <c r="D27" s="629"/>
      <c r="E27" s="40" t="s">
        <v>481</v>
      </c>
      <c r="F27" s="40" t="s">
        <v>99</v>
      </c>
      <c r="G27" s="40">
        <v>2</v>
      </c>
      <c r="H27" s="41">
        <v>3.82</v>
      </c>
      <c r="I27" s="42">
        <f t="shared" si="1"/>
        <v>7.64</v>
      </c>
    </row>
    <row r="28" spans="1:9" ht="12.75" customHeight="1" x14ac:dyDescent="0.2">
      <c r="A28" s="622" t="s">
        <v>665</v>
      </c>
      <c r="B28" s="625">
        <v>12267.79</v>
      </c>
      <c r="C28" s="625" t="s">
        <v>70</v>
      </c>
      <c r="D28" s="627" t="s">
        <v>666</v>
      </c>
      <c r="E28" s="37" t="s">
        <v>121</v>
      </c>
      <c r="F28" s="37" t="s">
        <v>99</v>
      </c>
      <c r="G28" s="37">
        <v>1</v>
      </c>
      <c r="H28" s="38">
        <v>4.2300000000000004</v>
      </c>
      <c r="I28" s="39">
        <f t="shared" si="1"/>
        <v>4.2300000000000004</v>
      </c>
    </row>
    <row r="29" spans="1:9" x14ac:dyDescent="0.2">
      <c r="A29" s="623"/>
      <c r="B29" s="632"/>
      <c r="C29" s="632"/>
      <c r="D29" s="628"/>
      <c r="E29" s="15" t="s">
        <v>118</v>
      </c>
      <c r="F29" s="15" t="s">
        <v>99</v>
      </c>
      <c r="G29" s="15">
        <v>1</v>
      </c>
      <c r="H29" s="16">
        <v>117.24</v>
      </c>
      <c r="I29" s="43">
        <f t="shared" si="1"/>
        <v>117.24</v>
      </c>
    </row>
    <row r="30" spans="1:9" ht="12.75" customHeight="1" thickBot="1" x14ac:dyDescent="0.25">
      <c r="A30" s="624"/>
      <c r="B30" s="632"/>
      <c r="C30" s="632"/>
      <c r="D30" s="629"/>
      <c r="E30" s="499" t="s">
        <v>222</v>
      </c>
      <c r="F30" s="499" t="s">
        <v>99</v>
      </c>
      <c r="G30" s="499">
        <v>1</v>
      </c>
      <c r="H30" s="499">
        <v>26.54</v>
      </c>
      <c r="I30" s="42">
        <f t="shared" si="1"/>
        <v>26.54</v>
      </c>
    </row>
    <row r="31" spans="1:9" ht="12.75" customHeight="1" x14ac:dyDescent="0.2">
      <c r="A31" s="622" t="s">
        <v>486</v>
      </c>
      <c r="B31" s="632"/>
      <c r="C31" s="632"/>
      <c r="D31" s="627" t="s">
        <v>667</v>
      </c>
      <c r="E31" s="37" t="s">
        <v>668</v>
      </c>
      <c r="F31" s="37" t="s">
        <v>99</v>
      </c>
      <c r="G31" s="37">
        <v>1</v>
      </c>
      <c r="H31" s="38">
        <v>235.8</v>
      </c>
      <c r="I31" s="39">
        <f t="shared" si="1"/>
        <v>235.8</v>
      </c>
    </row>
    <row r="32" spans="1:9" x14ac:dyDescent="0.2">
      <c r="A32" s="623"/>
      <c r="B32" s="632"/>
      <c r="C32" s="632"/>
      <c r="D32" s="628"/>
      <c r="E32" s="15" t="s">
        <v>669</v>
      </c>
      <c r="F32" s="15" t="s">
        <v>99</v>
      </c>
      <c r="G32" s="15">
        <v>1</v>
      </c>
      <c r="H32" s="16">
        <v>125.8</v>
      </c>
      <c r="I32" s="43">
        <f t="shared" si="1"/>
        <v>125.8</v>
      </c>
    </row>
    <row r="33" spans="1:9" ht="12.75" customHeight="1" x14ac:dyDescent="0.2">
      <c r="A33" s="623"/>
      <c r="B33" s="632"/>
      <c r="C33" s="632"/>
      <c r="D33" s="628"/>
      <c r="E33" s="15" t="s">
        <v>516</v>
      </c>
      <c r="F33" s="15" t="s">
        <v>99</v>
      </c>
      <c r="G33" s="15">
        <v>1</v>
      </c>
      <c r="H33" s="16">
        <v>63.36</v>
      </c>
      <c r="I33" s="43">
        <f t="shared" si="1"/>
        <v>63.36</v>
      </c>
    </row>
    <row r="34" spans="1:9" ht="12.75" customHeight="1" x14ac:dyDescent="0.2">
      <c r="A34" s="623"/>
      <c r="B34" s="632"/>
      <c r="C34" s="632"/>
      <c r="D34" s="628"/>
      <c r="E34" s="15" t="s">
        <v>492</v>
      </c>
      <c r="F34" s="15" t="s">
        <v>99</v>
      </c>
      <c r="G34" s="15">
        <v>2</v>
      </c>
      <c r="H34" s="16">
        <v>50</v>
      </c>
      <c r="I34" s="43">
        <f t="shared" si="1"/>
        <v>100</v>
      </c>
    </row>
    <row r="35" spans="1:9" ht="12.75" customHeight="1" x14ac:dyDescent="0.2">
      <c r="A35" s="623"/>
      <c r="B35" s="632"/>
      <c r="C35" s="632"/>
      <c r="D35" s="628"/>
      <c r="E35" s="15" t="s">
        <v>656</v>
      </c>
      <c r="F35" s="15" t="s">
        <v>99</v>
      </c>
      <c r="G35" s="15">
        <v>2</v>
      </c>
      <c r="H35" s="16">
        <v>80</v>
      </c>
      <c r="I35" s="43">
        <f t="shared" si="1"/>
        <v>160</v>
      </c>
    </row>
    <row r="36" spans="1:9" ht="12.75" customHeight="1" thickBot="1" x14ac:dyDescent="0.25">
      <c r="A36" s="624"/>
      <c r="B36" s="626"/>
      <c r="C36" s="626"/>
      <c r="D36" s="629"/>
      <c r="E36" s="40" t="s">
        <v>277</v>
      </c>
      <c r="F36" s="40" t="s">
        <v>99</v>
      </c>
      <c r="G36" s="40">
        <v>2</v>
      </c>
      <c r="H36" s="41">
        <v>27</v>
      </c>
      <c r="I36" s="42">
        <f t="shared" si="1"/>
        <v>54</v>
      </c>
    </row>
    <row r="37" spans="1:9" ht="12.75" customHeight="1" x14ac:dyDescent="0.2">
      <c r="A37" s="622" t="s">
        <v>107</v>
      </c>
      <c r="B37" s="625">
        <v>16362.92</v>
      </c>
      <c r="C37" s="625" t="s">
        <v>72</v>
      </c>
      <c r="D37" s="627" t="s">
        <v>409</v>
      </c>
      <c r="E37" s="37" t="s">
        <v>355</v>
      </c>
      <c r="F37" s="37" t="s">
        <v>99</v>
      </c>
      <c r="G37" s="37">
        <v>2</v>
      </c>
      <c r="H37" s="38">
        <v>159.21</v>
      </c>
      <c r="I37" s="39">
        <f t="shared" si="1"/>
        <v>318.42</v>
      </c>
    </row>
    <row r="38" spans="1:9" ht="12.75" customHeight="1" x14ac:dyDescent="0.2">
      <c r="A38" s="623"/>
      <c r="B38" s="632"/>
      <c r="C38" s="632"/>
      <c r="D38" s="628"/>
      <c r="E38" s="15" t="s">
        <v>131</v>
      </c>
      <c r="F38" s="15" t="s">
        <v>101</v>
      </c>
      <c r="G38" s="15">
        <v>1</v>
      </c>
      <c r="H38" s="16">
        <v>41.67</v>
      </c>
      <c r="I38" s="43">
        <f t="shared" si="1"/>
        <v>41.67</v>
      </c>
    </row>
    <row r="39" spans="1:9" ht="12.75" customHeight="1" x14ac:dyDescent="0.2">
      <c r="A39" s="623"/>
      <c r="B39" s="632"/>
      <c r="C39" s="632"/>
      <c r="D39" s="628"/>
      <c r="E39" s="15" t="s">
        <v>139</v>
      </c>
      <c r="F39" s="15" t="s">
        <v>99</v>
      </c>
      <c r="G39" s="15">
        <v>2</v>
      </c>
      <c r="H39" s="16">
        <v>105.64</v>
      </c>
      <c r="I39" s="43">
        <f t="shared" si="1"/>
        <v>211.28</v>
      </c>
    </row>
    <row r="40" spans="1:9" ht="12.75" customHeight="1" x14ac:dyDescent="0.2">
      <c r="A40" s="623"/>
      <c r="B40" s="632"/>
      <c r="C40" s="632"/>
      <c r="D40" s="628"/>
      <c r="E40" s="15" t="s">
        <v>132</v>
      </c>
      <c r="F40" s="15" t="s">
        <v>99</v>
      </c>
      <c r="G40" s="15">
        <v>2</v>
      </c>
      <c r="H40" s="16">
        <v>4.59</v>
      </c>
      <c r="I40" s="43">
        <f t="shared" si="1"/>
        <v>9.18</v>
      </c>
    </row>
    <row r="41" spans="1:9" x14ac:dyDescent="0.2">
      <c r="A41" s="623"/>
      <c r="B41" s="632"/>
      <c r="C41" s="632"/>
      <c r="D41" s="628"/>
      <c r="E41" s="15" t="s">
        <v>241</v>
      </c>
      <c r="F41" s="15" t="s">
        <v>99</v>
      </c>
      <c r="G41" s="15">
        <v>2</v>
      </c>
      <c r="H41" s="16">
        <v>54.38</v>
      </c>
      <c r="I41" s="43">
        <f t="shared" si="1"/>
        <v>108.76</v>
      </c>
    </row>
    <row r="42" spans="1:9" ht="12.75" customHeight="1" x14ac:dyDescent="0.2">
      <c r="A42" s="623"/>
      <c r="B42" s="632"/>
      <c r="C42" s="632"/>
      <c r="D42" s="628"/>
      <c r="E42" s="15" t="s">
        <v>240</v>
      </c>
      <c r="F42" s="15" t="s">
        <v>99</v>
      </c>
      <c r="G42" s="15">
        <v>3</v>
      </c>
      <c r="H42" s="16">
        <v>59.75</v>
      </c>
      <c r="I42" s="43">
        <f t="shared" si="1"/>
        <v>179.25</v>
      </c>
    </row>
    <row r="43" spans="1:9" ht="12.75" customHeight="1" x14ac:dyDescent="0.2">
      <c r="A43" s="623"/>
      <c r="B43" s="632"/>
      <c r="C43" s="632"/>
      <c r="D43" s="628"/>
      <c r="E43" s="15" t="s">
        <v>481</v>
      </c>
      <c r="F43" s="15" t="s">
        <v>99</v>
      </c>
      <c r="G43" s="15">
        <v>2</v>
      </c>
      <c r="H43" s="16">
        <v>3.82</v>
      </c>
      <c r="I43" s="43">
        <f t="shared" si="1"/>
        <v>7.64</v>
      </c>
    </row>
    <row r="44" spans="1:9" ht="12.75" customHeight="1" x14ac:dyDescent="0.2">
      <c r="A44" s="623"/>
      <c r="B44" s="632"/>
      <c r="C44" s="632"/>
      <c r="D44" s="628"/>
      <c r="E44" s="15" t="s">
        <v>118</v>
      </c>
      <c r="F44" s="15" t="s">
        <v>99</v>
      </c>
      <c r="G44" s="15">
        <v>2</v>
      </c>
      <c r="H44" s="16">
        <v>117.24</v>
      </c>
      <c r="I44" s="43">
        <f t="shared" si="1"/>
        <v>234.48</v>
      </c>
    </row>
    <row r="45" spans="1:9" ht="12.75" customHeight="1" x14ac:dyDescent="0.2">
      <c r="A45" s="623"/>
      <c r="B45" s="632"/>
      <c r="C45" s="632"/>
      <c r="D45" s="628"/>
      <c r="E45" s="15" t="s">
        <v>818</v>
      </c>
      <c r="F45" s="15" t="s">
        <v>99</v>
      </c>
      <c r="G45" s="15">
        <v>2</v>
      </c>
      <c r="H45" s="16">
        <v>230</v>
      </c>
      <c r="I45" s="43">
        <f t="shared" si="1"/>
        <v>460</v>
      </c>
    </row>
    <row r="46" spans="1:9" ht="12.75" customHeight="1" x14ac:dyDescent="0.2">
      <c r="A46" s="623"/>
      <c r="B46" s="632"/>
      <c r="C46" s="632"/>
      <c r="D46" s="628"/>
      <c r="E46" s="15" t="s">
        <v>137</v>
      </c>
      <c r="F46" s="15" t="s">
        <v>101</v>
      </c>
      <c r="G46" s="15">
        <v>1</v>
      </c>
      <c r="H46" s="16">
        <v>109.78</v>
      </c>
      <c r="I46" s="43">
        <f t="shared" si="1"/>
        <v>109.78</v>
      </c>
    </row>
    <row r="47" spans="1:9" ht="12.75" customHeight="1" thickBot="1" x14ac:dyDescent="0.25">
      <c r="A47" s="624"/>
      <c r="B47" s="626"/>
      <c r="C47" s="626"/>
      <c r="D47" s="629"/>
      <c r="E47" s="40" t="s">
        <v>122</v>
      </c>
      <c r="F47" s="40" t="s">
        <v>99</v>
      </c>
      <c r="G47" s="40">
        <v>1</v>
      </c>
      <c r="H47" s="41">
        <v>123.54</v>
      </c>
      <c r="I47" s="42">
        <f t="shared" si="1"/>
        <v>123.54</v>
      </c>
    </row>
    <row r="48" spans="1:9" ht="12.75" customHeight="1" x14ac:dyDescent="0.2">
      <c r="A48" s="32"/>
      <c r="B48" s="33">
        <v>16077.29</v>
      </c>
      <c r="C48" s="33" t="s">
        <v>73</v>
      </c>
      <c r="D48" s="35"/>
      <c r="E48" s="35"/>
      <c r="F48" s="35"/>
      <c r="G48" s="35"/>
      <c r="H48" s="36"/>
      <c r="I48" s="156">
        <f t="shared" si="1"/>
        <v>0</v>
      </c>
    </row>
    <row r="49" spans="1:9" ht="12.75" customHeight="1" x14ac:dyDescent="0.2">
      <c r="A49" s="11"/>
      <c r="B49" s="13">
        <v>13904.02</v>
      </c>
      <c r="C49" s="13" t="s">
        <v>74</v>
      </c>
      <c r="D49" s="15"/>
      <c r="E49" s="15"/>
      <c r="F49" s="15"/>
      <c r="G49" s="15"/>
      <c r="H49" s="16"/>
      <c r="I49" s="43">
        <f t="shared" si="1"/>
        <v>0</v>
      </c>
    </row>
    <row r="50" spans="1:9" ht="12.75" customHeight="1" x14ac:dyDescent="0.2">
      <c r="A50" s="11"/>
      <c r="B50" s="13">
        <v>14453.7</v>
      </c>
      <c r="C50" s="13" t="s">
        <v>75</v>
      </c>
      <c r="D50" s="15"/>
      <c r="E50" s="15"/>
      <c r="F50" s="15"/>
      <c r="G50" s="15"/>
      <c r="H50" s="16"/>
      <c r="I50" s="157">
        <f t="shared" si="1"/>
        <v>0</v>
      </c>
    </row>
    <row r="51" spans="1:9" ht="12.75" customHeight="1" x14ac:dyDescent="0.2">
      <c r="A51" s="11"/>
      <c r="B51" s="13">
        <v>16329.75</v>
      </c>
      <c r="C51" s="13" t="s">
        <v>76</v>
      </c>
      <c r="D51" s="15"/>
      <c r="E51" s="15"/>
      <c r="F51" s="15"/>
      <c r="G51" s="15"/>
      <c r="H51" s="16"/>
      <c r="I51" s="43">
        <f t="shared" si="1"/>
        <v>0</v>
      </c>
    </row>
    <row r="52" spans="1:9" ht="12.75" customHeight="1" thickBot="1" x14ac:dyDescent="0.25">
      <c r="A52" s="11"/>
      <c r="B52" s="13">
        <v>16880.75</v>
      </c>
      <c r="C52" s="13" t="s">
        <v>77</v>
      </c>
      <c r="D52" s="15"/>
      <c r="E52" s="15"/>
      <c r="F52" s="15"/>
      <c r="G52" s="15"/>
      <c r="H52" s="16"/>
      <c r="I52" s="200">
        <f t="shared" si="1"/>
        <v>0</v>
      </c>
    </row>
    <row r="53" spans="1:9" ht="12.75" customHeight="1" x14ac:dyDescent="0.2">
      <c r="A53" s="622" t="s">
        <v>329</v>
      </c>
      <c r="B53" s="625">
        <v>21044.3</v>
      </c>
      <c r="C53" s="633" t="s">
        <v>78</v>
      </c>
      <c r="D53" s="627" t="s">
        <v>1721</v>
      </c>
      <c r="E53" s="453" t="s">
        <v>331</v>
      </c>
      <c r="F53" s="453" t="s">
        <v>99</v>
      </c>
      <c r="G53" s="453">
        <v>1</v>
      </c>
      <c r="H53" s="502">
        <v>7.53</v>
      </c>
      <c r="I53" s="39">
        <f>G53*H53</f>
        <v>7.53</v>
      </c>
    </row>
    <row r="54" spans="1:9" ht="12.75" customHeight="1" thickBot="1" x14ac:dyDescent="0.25">
      <c r="A54" s="624"/>
      <c r="B54" s="632"/>
      <c r="C54" s="634"/>
      <c r="D54" s="629"/>
      <c r="E54" s="498" t="s">
        <v>842</v>
      </c>
      <c r="F54" s="498" t="s">
        <v>99</v>
      </c>
      <c r="G54" s="498">
        <v>1</v>
      </c>
      <c r="H54" s="501">
        <v>23.72</v>
      </c>
      <c r="I54" s="200">
        <f>G54*H54</f>
        <v>23.72</v>
      </c>
    </row>
    <row r="55" spans="1:9" ht="12.75" customHeight="1" x14ac:dyDescent="0.2">
      <c r="A55" s="622" t="s">
        <v>107</v>
      </c>
      <c r="B55" s="632"/>
      <c r="C55" s="634"/>
      <c r="D55" s="627" t="s">
        <v>1798</v>
      </c>
      <c r="E55" s="453" t="s">
        <v>277</v>
      </c>
      <c r="F55" s="453" t="s">
        <v>99</v>
      </c>
      <c r="G55" s="453">
        <v>2</v>
      </c>
      <c r="H55" s="502">
        <v>23</v>
      </c>
      <c r="I55" s="39">
        <f>G55*H55</f>
        <v>46</v>
      </c>
    </row>
    <row r="56" spans="1:9" ht="12.75" customHeight="1" thickBot="1" x14ac:dyDescent="0.25">
      <c r="A56" s="624"/>
      <c r="B56" s="626"/>
      <c r="C56" s="635"/>
      <c r="D56" s="629"/>
      <c r="E56" s="498" t="s">
        <v>1609</v>
      </c>
      <c r="F56" s="498" t="s">
        <v>99</v>
      </c>
      <c r="G56" s="498">
        <v>1</v>
      </c>
      <c r="H56" s="501">
        <v>10.3</v>
      </c>
      <c r="I56" s="200">
        <f>G56*H56</f>
        <v>10.3</v>
      </c>
    </row>
    <row r="57" spans="1:9" ht="26.25" thickBot="1" x14ac:dyDescent="0.25">
      <c r="A57" s="46" t="s">
        <v>2038</v>
      </c>
      <c r="B57" s="491">
        <v>19444.689999999999</v>
      </c>
      <c r="C57" s="85" t="s">
        <v>79</v>
      </c>
      <c r="D57" s="47" t="s">
        <v>108</v>
      </c>
      <c r="E57" s="47" t="s">
        <v>2039</v>
      </c>
      <c r="F57" s="47" t="s">
        <v>99</v>
      </c>
      <c r="G57" s="47">
        <v>1</v>
      </c>
      <c r="H57" s="48">
        <v>17</v>
      </c>
      <c r="I57" s="49">
        <f>G57*H57</f>
        <v>17</v>
      </c>
    </row>
    <row r="58" spans="1:9" ht="12.75" customHeight="1" x14ac:dyDescent="0.2">
      <c r="A58" s="622" t="s">
        <v>486</v>
      </c>
      <c r="B58" s="625">
        <v>20748.5</v>
      </c>
      <c r="C58" s="633" t="s">
        <v>80</v>
      </c>
      <c r="D58" s="627" t="s">
        <v>2171</v>
      </c>
      <c r="E58" s="453" t="s">
        <v>2172</v>
      </c>
      <c r="F58" s="453" t="s">
        <v>99</v>
      </c>
      <c r="G58" s="453">
        <v>3</v>
      </c>
      <c r="H58" s="502">
        <v>137.69999999999999</v>
      </c>
      <c r="I58" s="39">
        <f t="shared" ref="I58:I88" si="2">G58*H58</f>
        <v>413.09999999999997</v>
      </c>
    </row>
    <row r="59" spans="1:9" ht="12.75" customHeight="1" x14ac:dyDescent="0.2">
      <c r="A59" s="623"/>
      <c r="B59" s="632"/>
      <c r="C59" s="634"/>
      <c r="D59" s="628"/>
      <c r="E59" s="395" t="s">
        <v>150</v>
      </c>
      <c r="F59" s="395" t="s">
        <v>99</v>
      </c>
      <c r="G59" s="395">
        <v>1</v>
      </c>
      <c r="H59" s="478">
        <v>25.15</v>
      </c>
      <c r="I59" s="43">
        <f t="shared" si="2"/>
        <v>25.15</v>
      </c>
    </row>
    <row r="60" spans="1:9" ht="12.75" customHeight="1" x14ac:dyDescent="0.2">
      <c r="A60" s="623"/>
      <c r="B60" s="632"/>
      <c r="C60" s="634"/>
      <c r="D60" s="628"/>
      <c r="E60" s="395" t="s">
        <v>1037</v>
      </c>
      <c r="F60" s="395" t="s">
        <v>99</v>
      </c>
      <c r="G60" s="395">
        <v>2</v>
      </c>
      <c r="H60" s="478">
        <v>21.33</v>
      </c>
      <c r="I60" s="43">
        <f t="shared" si="2"/>
        <v>42.66</v>
      </c>
    </row>
    <row r="61" spans="1:9" ht="12.75" customHeight="1" x14ac:dyDescent="0.2">
      <c r="A61" s="623"/>
      <c r="B61" s="632"/>
      <c r="C61" s="634"/>
      <c r="D61" s="628"/>
      <c r="E61" s="395" t="s">
        <v>2173</v>
      </c>
      <c r="F61" s="395" t="s">
        <v>99</v>
      </c>
      <c r="G61" s="395">
        <v>1</v>
      </c>
      <c r="H61" s="478">
        <v>290</v>
      </c>
      <c r="I61" s="43">
        <f t="shared" si="2"/>
        <v>290</v>
      </c>
    </row>
    <row r="62" spans="1:9" ht="12.75" customHeight="1" x14ac:dyDescent="0.2">
      <c r="A62" s="623"/>
      <c r="B62" s="632"/>
      <c r="C62" s="634"/>
      <c r="D62" s="628"/>
      <c r="E62" s="395" t="s">
        <v>277</v>
      </c>
      <c r="F62" s="395" t="s">
        <v>99</v>
      </c>
      <c r="G62" s="395">
        <v>2</v>
      </c>
      <c r="H62" s="478">
        <v>27</v>
      </c>
      <c r="I62" s="43">
        <f t="shared" si="2"/>
        <v>54</v>
      </c>
    </row>
    <row r="63" spans="1:9" ht="12.75" customHeight="1" x14ac:dyDescent="0.2">
      <c r="A63" s="623"/>
      <c r="B63" s="632"/>
      <c r="C63" s="634"/>
      <c r="D63" s="628"/>
      <c r="E63" s="395" t="s">
        <v>321</v>
      </c>
      <c r="F63" s="395" t="s">
        <v>99</v>
      </c>
      <c r="G63" s="395">
        <v>1</v>
      </c>
      <c r="H63" s="478">
        <v>57.25</v>
      </c>
      <c r="I63" s="43">
        <f t="shared" si="2"/>
        <v>57.25</v>
      </c>
    </row>
    <row r="64" spans="1:9" ht="12.75" customHeight="1" x14ac:dyDescent="0.2">
      <c r="A64" s="623"/>
      <c r="B64" s="632"/>
      <c r="C64" s="634"/>
      <c r="D64" s="665"/>
      <c r="E64" s="395" t="s">
        <v>2174</v>
      </c>
      <c r="F64" s="395" t="s">
        <v>99</v>
      </c>
      <c r="G64" s="395">
        <v>1</v>
      </c>
      <c r="H64" s="478">
        <v>80</v>
      </c>
      <c r="I64" s="43">
        <f t="shared" si="2"/>
        <v>80</v>
      </c>
    </row>
    <row r="65" spans="1:9" ht="12.75" customHeight="1" x14ac:dyDescent="0.2">
      <c r="A65" s="623"/>
      <c r="B65" s="632"/>
      <c r="C65" s="634"/>
      <c r="D65" s="664" t="s">
        <v>2175</v>
      </c>
      <c r="E65" s="395" t="s">
        <v>2176</v>
      </c>
      <c r="F65" s="395" t="s">
        <v>99</v>
      </c>
      <c r="G65" s="395">
        <v>2</v>
      </c>
      <c r="H65" s="478">
        <v>137.69999999999999</v>
      </c>
      <c r="I65" s="43">
        <f t="shared" si="2"/>
        <v>275.39999999999998</v>
      </c>
    </row>
    <row r="66" spans="1:9" ht="12.75" customHeight="1" x14ac:dyDescent="0.2">
      <c r="A66" s="623"/>
      <c r="B66" s="632"/>
      <c r="C66" s="634"/>
      <c r="D66" s="628"/>
      <c r="E66" s="395" t="s">
        <v>321</v>
      </c>
      <c r="F66" s="395" t="s">
        <v>99</v>
      </c>
      <c r="G66" s="395">
        <v>1</v>
      </c>
      <c r="H66" s="478">
        <v>57.25</v>
      </c>
      <c r="I66" s="43">
        <f t="shared" si="2"/>
        <v>57.25</v>
      </c>
    </row>
    <row r="67" spans="1:9" ht="12.75" customHeight="1" x14ac:dyDescent="0.2">
      <c r="A67" s="623"/>
      <c r="B67" s="632"/>
      <c r="C67" s="634"/>
      <c r="D67" s="628"/>
      <c r="E67" s="395" t="s">
        <v>150</v>
      </c>
      <c r="F67" s="395" t="s">
        <v>99</v>
      </c>
      <c r="G67" s="395">
        <v>1</v>
      </c>
      <c r="H67" s="478">
        <v>25.15</v>
      </c>
      <c r="I67" s="43">
        <f t="shared" si="2"/>
        <v>25.15</v>
      </c>
    </row>
    <row r="68" spans="1:9" ht="12.75" customHeight="1" x14ac:dyDescent="0.2">
      <c r="A68" s="623"/>
      <c r="B68" s="632"/>
      <c r="C68" s="634"/>
      <c r="D68" s="628"/>
      <c r="E68" s="395" t="s">
        <v>520</v>
      </c>
      <c r="F68" s="395" t="s">
        <v>99</v>
      </c>
      <c r="G68" s="395">
        <v>2</v>
      </c>
      <c r="H68" s="478">
        <v>21.33</v>
      </c>
      <c r="I68" s="43">
        <f t="shared" si="2"/>
        <v>42.66</v>
      </c>
    </row>
    <row r="69" spans="1:9" ht="12.75" customHeight="1" x14ac:dyDescent="0.2">
      <c r="A69" s="623"/>
      <c r="B69" s="632"/>
      <c r="C69" s="634"/>
      <c r="D69" s="628"/>
      <c r="E69" s="395" t="s">
        <v>656</v>
      </c>
      <c r="F69" s="395" t="s">
        <v>99</v>
      </c>
      <c r="G69" s="395">
        <v>2</v>
      </c>
      <c r="H69" s="478">
        <v>80</v>
      </c>
      <c r="I69" s="43">
        <f t="shared" si="2"/>
        <v>160</v>
      </c>
    </row>
    <row r="70" spans="1:9" ht="12.75" customHeight="1" thickBot="1" x14ac:dyDescent="0.25">
      <c r="A70" s="624"/>
      <c r="B70" s="632"/>
      <c r="C70" s="634"/>
      <c r="D70" s="629"/>
      <c r="E70" s="498" t="s">
        <v>277</v>
      </c>
      <c r="F70" s="498" t="s">
        <v>99</v>
      </c>
      <c r="G70" s="498">
        <v>2</v>
      </c>
      <c r="H70" s="501">
        <v>27</v>
      </c>
      <c r="I70" s="42">
        <f t="shared" si="2"/>
        <v>54</v>
      </c>
    </row>
    <row r="71" spans="1:9" ht="12.75" customHeight="1" x14ac:dyDescent="0.2">
      <c r="A71" s="622" t="s">
        <v>153</v>
      </c>
      <c r="B71" s="632"/>
      <c r="C71" s="634"/>
      <c r="D71" s="627" t="s">
        <v>409</v>
      </c>
      <c r="E71" s="453" t="s">
        <v>129</v>
      </c>
      <c r="F71" s="453" t="s">
        <v>99</v>
      </c>
      <c r="G71" s="453">
        <v>2</v>
      </c>
      <c r="H71" s="502">
        <v>7.7</v>
      </c>
      <c r="I71" s="39">
        <f t="shared" si="2"/>
        <v>15.4</v>
      </c>
    </row>
    <row r="72" spans="1:9" ht="12.75" customHeight="1" x14ac:dyDescent="0.2">
      <c r="A72" s="623"/>
      <c r="B72" s="632"/>
      <c r="C72" s="634"/>
      <c r="D72" s="628"/>
      <c r="E72" s="395" t="s">
        <v>133</v>
      </c>
      <c r="F72" s="395" t="s">
        <v>99</v>
      </c>
      <c r="G72" s="395">
        <v>1</v>
      </c>
      <c r="H72" s="478">
        <v>303</v>
      </c>
      <c r="I72" s="157">
        <f t="shared" si="2"/>
        <v>303</v>
      </c>
    </row>
    <row r="73" spans="1:9" ht="12.75" customHeight="1" x14ac:dyDescent="0.2">
      <c r="A73" s="623"/>
      <c r="B73" s="632"/>
      <c r="C73" s="634"/>
      <c r="D73" s="628"/>
      <c r="E73" s="395" t="s">
        <v>118</v>
      </c>
      <c r="F73" s="395" t="s">
        <v>99</v>
      </c>
      <c r="G73" s="395">
        <v>2</v>
      </c>
      <c r="H73" s="478">
        <v>98.8</v>
      </c>
      <c r="I73" s="157">
        <f t="shared" si="2"/>
        <v>197.6</v>
      </c>
    </row>
    <row r="74" spans="1:9" ht="12.75" customHeight="1" x14ac:dyDescent="0.2">
      <c r="A74" s="623"/>
      <c r="B74" s="632"/>
      <c r="C74" s="634"/>
      <c r="D74" s="628"/>
      <c r="E74" s="395" t="s">
        <v>159</v>
      </c>
      <c r="F74" s="395" t="s">
        <v>99</v>
      </c>
      <c r="G74" s="395">
        <v>1</v>
      </c>
      <c r="H74" s="478">
        <v>350.86</v>
      </c>
      <c r="I74" s="157">
        <f t="shared" si="2"/>
        <v>350.86</v>
      </c>
    </row>
    <row r="75" spans="1:9" ht="12.75" customHeight="1" x14ac:dyDescent="0.2">
      <c r="A75" s="623"/>
      <c r="B75" s="632"/>
      <c r="C75" s="634"/>
      <c r="D75" s="628"/>
      <c r="E75" s="395" t="s">
        <v>425</v>
      </c>
      <c r="F75" s="395" t="s">
        <v>99</v>
      </c>
      <c r="G75" s="395">
        <v>1</v>
      </c>
      <c r="H75" s="478">
        <v>75.09</v>
      </c>
      <c r="I75" s="157">
        <f t="shared" si="2"/>
        <v>75.09</v>
      </c>
    </row>
    <row r="76" spans="1:9" ht="12.75" customHeight="1" x14ac:dyDescent="0.2">
      <c r="A76" s="623"/>
      <c r="B76" s="632"/>
      <c r="C76" s="634"/>
      <c r="D76" s="628"/>
      <c r="E76" s="395" t="s">
        <v>196</v>
      </c>
      <c r="F76" s="395" t="s">
        <v>99</v>
      </c>
      <c r="G76" s="395">
        <v>1</v>
      </c>
      <c r="H76" s="478">
        <v>230</v>
      </c>
      <c r="I76" s="157">
        <f t="shared" si="2"/>
        <v>230</v>
      </c>
    </row>
    <row r="77" spans="1:9" ht="12.75" customHeight="1" x14ac:dyDescent="0.2">
      <c r="A77" s="623"/>
      <c r="B77" s="632"/>
      <c r="C77" s="634"/>
      <c r="D77" s="628"/>
      <c r="E77" s="395" t="s">
        <v>195</v>
      </c>
      <c r="F77" s="395" t="s">
        <v>99</v>
      </c>
      <c r="G77" s="395">
        <v>1</v>
      </c>
      <c r="H77" s="478">
        <v>130.08000000000001</v>
      </c>
      <c r="I77" s="157">
        <f t="shared" si="2"/>
        <v>130.08000000000001</v>
      </c>
    </row>
    <row r="78" spans="1:9" ht="12.75" customHeight="1" x14ac:dyDescent="0.2">
      <c r="A78" s="623"/>
      <c r="B78" s="632"/>
      <c r="C78" s="634"/>
      <c r="D78" s="628"/>
      <c r="E78" s="395" t="s">
        <v>137</v>
      </c>
      <c r="F78" s="395" t="s">
        <v>101</v>
      </c>
      <c r="G78" s="395">
        <v>4</v>
      </c>
      <c r="H78" s="478">
        <v>117.2</v>
      </c>
      <c r="I78" s="157">
        <f t="shared" si="2"/>
        <v>468.8</v>
      </c>
    </row>
    <row r="79" spans="1:9" ht="12.75" customHeight="1" x14ac:dyDescent="0.2">
      <c r="A79" s="623"/>
      <c r="B79" s="632"/>
      <c r="C79" s="634"/>
      <c r="D79" s="628"/>
      <c r="E79" s="395" t="s">
        <v>116</v>
      </c>
      <c r="F79" s="395" t="s">
        <v>101</v>
      </c>
      <c r="G79" s="395">
        <v>2</v>
      </c>
      <c r="H79" s="478">
        <v>30.09</v>
      </c>
      <c r="I79" s="157">
        <f t="shared" si="2"/>
        <v>60.18</v>
      </c>
    </row>
    <row r="80" spans="1:9" ht="12.75" customHeight="1" x14ac:dyDescent="0.2">
      <c r="A80" s="623"/>
      <c r="B80" s="632"/>
      <c r="C80" s="634"/>
      <c r="D80" s="628"/>
      <c r="E80" s="395" t="s">
        <v>660</v>
      </c>
      <c r="F80" s="395" t="s">
        <v>99</v>
      </c>
      <c r="G80" s="395">
        <v>5</v>
      </c>
      <c r="H80" s="478">
        <v>58.39</v>
      </c>
      <c r="I80" s="157">
        <f t="shared" si="2"/>
        <v>291.95</v>
      </c>
    </row>
    <row r="81" spans="1:9" ht="12.75" customHeight="1" x14ac:dyDescent="0.2">
      <c r="A81" s="623"/>
      <c r="B81" s="632"/>
      <c r="C81" s="634"/>
      <c r="D81" s="628"/>
      <c r="E81" s="395" t="s">
        <v>220</v>
      </c>
      <c r="F81" s="395" t="s">
        <v>99</v>
      </c>
      <c r="G81" s="395">
        <v>5</v>
      </c>
      <c r="H81" s="478">
        <v>7.74</v>
      </c>
      <c r="I81" s="157">
        <f t="shared" si="2"/>
        <v>38.700000000000003</v>
      </c>
    </row>
    <row r="82" spans="1:9" ht="12.75" customHeight="1" x14ac:dyDescent="0.2">
      <c r="A82" s="623"/>
      <c r="B82" s="632"/>
      <c r="C82" s="634"/>
      <c r="D82" s="628"/>
      <c r="E82" s="395" t="s">
        <v>1596</v>
      </c>
      <c r="F82" s="395" t="s">
        <v>99</v>
      </c>
      <c r="G82" s="395">
        <v>1</v>
      </c>
      <c r="H82" s="478">
        <v>2932.5</v>
      </c>
      <c r="I82" s="157">
        <f t="shared" si="2"/>
        <v>2932.5</v>
      </c>
    </row>
    <row r="83" spans="1:9" ht="12.75" customHeight="1" x14ac:dyDescent="0.2">
      <c r="A83" s="623"/>
      <c r="B83" s="632"/>
      <c r="C83" s="634"/>
      <c r="D83" s="628"/>
      <c r="E83" s="395" t="s">
        <v>315</v>
      </c>
      <c r="F83" s="395" t="s">
        <v>99</v>
      </c>
      <c r="G83" s="395">
        <v>4</v>
      </c>
      <c r="H83" s="478">
        <v>8.3699999999999992</v>
      </c>
      <c r="I83" s="157">
        <f t="shared" si="2"/>
        <v>33.479999999999997</v>
      </c>
    </row>
    <row r="84" spans="1:9" ht="12.75" customHeight="1" x14ac:dyDescent="0.2">
      <c r="A84" s="623"/>
      <c r="B84" s="632"/>
      <c r="C84" s="634"/>
      <c r="D84" s="628"/>
      <c r="E84" s="395" t="s">
        <v>456</v>
      </c>
      <c r="F84" s="395" t="s">
        <v>100</v>
      </c>
      <c r="G84" s="395">
        <v>1</v>
      </c>
      <c r="H84" s="478">
        <v>73.75</v>
      </c>
      <c r="I84" s="157">
        <f t="shared" si="2"/>
        <v>73.75</v>
      </c>
    </row>
    <row r="85" spans="1:9" ht="12.75" customHeight="1" x14ac:dyDescent="0.2">
      <c r="A85" s="623"/>
      <c r="B85" s="632"/>
      <c r="C85" s="634"/>
      <c r="D85" s="628"/>
      <c r="E85" s="395" t="s">
        <v>457</v>
      </c>
      <c r="F85" s="395" t="s">
        <v>100</v>
      </c>
      <c r="G85" s="395">
        <v>0.5</v>
      </c>
      <c r="H85" s="478">
        <v>103.35</v>
      </c>
      <c r="I85" s="157">
        <f t="shared" si="2"/>
        <v>51.674999999999997</v>
      </c>
    </row>
    <row r="86" spans="1:9" ht="12.75" customHeight="1" x14ac:dyDescent="0.2">
      <c r="A86" s="623"/>
      <c r="B86" s="632"/>
      <c r="C86" s="634"/>
      <c r="D86" s="628"/>
      <c r="E86" s="395" t="s">
        <v>120</v>
      </c>
      <c r="F86" s="395" t="s">
        <v>99</v>
      </c>
      <c r="G86" s="395">
        <v>1</v>
      </c>
      <c r="H86" s="478">
        <v>4.97</v>
      </c>
      <c r="I86" s="43">
        <f t="shared" si="2"/>
        <v>4.97</v>
      </c>
    </row>
    <row r="87" spans="1:9" ht="12.75" customHeight="1" x14ac:dyDescent="0.2">
      <c r="A87" s="623"/>
      <c r="B87" s="632"/>
      <c r="C87" s="634"/>
      <c r="D87" s="628"/>
      <c r="E87" s="395" t="s">
        <v>122</v>
      </c>
      <c r="F87" s="395" t="s">
        <v>99</v>
      </c>
      <c r="G87" s="395">
        <v>1</v>
      </c>
      <c r="H87" s="478">
        <v>173.33</v>
      </c>
      <c r="I87" s="43">
        <f t="shared" si="2"/>
        <v>173.33</v>
      </c>
    </row>
    <row r="88" spans="1:9" ht="12.75" customHeight="1" x14ac:dyDescent="0.2">
      <c r="A88" s="623"/>
      <c r="B88" s="632"/>
      <c r="C88" s="634"/>
      <c r="D88" s="628"/>
      <c r="E88" s="395" t="s">
        <v>2177</v>
      </c>
      <c r="F88" s="395" t="s">
        <v>99</v>
      </c>
      <c r="G88" s="395">
        <v>10</v>
      </c>
      <c r="H88" s="478">
        <v>113.51</v>
      </c>
      <c r="I88" s="43">
        <f t="shared" si="2"/>
        <v>1135.1000000000001</v>
      </c>
    </row>
    <row r="89" spans="1:9" ht="12.75" customHeight="1" x14ac:dyDescent="0.2">
      <c r="A89" s="623"/>
      <c r="B89" s="632"/>
      <c r="C89" s="634"/>
      <c r="D89" s="628"/>
      <c r="E89" s="172" t="s">
        <v>365</v>
      </c>
      <c r="F89" s="172" t="s">
        <v>101</v>
      </c>
      <c r="G89" s="172">
        <v>1</v>
      </c>
      <c r="H89" s="296">
        <v>234.42</v>
      </c>
      <c r="I89" s="43">
        <f>G89*H89</f>
        <v>234.42</v>
      </c>
    </row>
    <row r="90" spans="1:9" ht="12.75" customHeight="1" thickBot="1" x14ac:dyDescent="0.25">
      <c r="A90" s="624"/>
      <c r="B90" s="626"/>
      <c r="C90" s="635"/>
      <c r="D90" s="629"/>
      <c r="E90" s="40" t="s">
        <v>499</v>
      </c>
      <c r="F90" s="40" t="s">
        <v>101</v>
      </c>
      <c r="G90" s="40">
        <v>3</v>
      </c>
      <c r="H90" s="41">
        <v>50.37</v>
      </c>
      <c r="I90" s="42">
        <f>G90*H90</f>
        <v>151.10999999999999</v>
      </c>
    </row>
    <row r="91" spans="1:9" ht="12.75" customHeight="1" x14ac:dyDescent="0.2">
      <c r="A91" s="472"/>
      <c r="B91" s="183"/>
      <c r="C91" s="453" t="s">
        <v>87</v>
      </c>
      <c r="D91" s="37"/>
      <c r="E91" s="37"/>
      <c r="F91" s="37"/>
      <c r="G91" s="37"/>
      <c r="H91" s="38"/>
      <c r="I91" s="39">
        <v>1525.54</v>
      </c>
    </row>
    <row r="92" spans="1:9" ht="12.75" customHeight="1" thickBot="1" x14ac:dyDescent="0.25">
      <c r="A92" s="180"/>
      <c r="B92" s="197">
        <f>SUM(B23:B90)</f>
        <v>192720.05189999999</v>
      </c>
      <c r="C92" s="198"/>
      <c r="D92" s="197"/>
      <c r="E92" s="199"/>
      <c r="F92" s="198"/>
      <c r="G92" s="198"/>
      <c r="H92" s="197" t="s">
        <v>17</v>
      </c>
      <c r="I92" s="230">
        <f>SUM(I23:I91)</f>
        <v>13268.084999999999</v>
      </c>
    </row>
    <row r="93" spans="1:9" ht="64.5" thickBot="1" x14ac:dyDescent="0.25">
      <c r="A93" s="134" t="s">
        <v>144</v>
      </c>
      <c r="B93" s="114" t="s">
        <v>16</v>
      </c>
      <c r="C93" s="114" t="s">
        <v>5</v>
      </c>
      <c r="D93" s="114" t="s">
        <v>23</v>
      </c>
      <c r="E93" s="118" t="s">
        <v>18</v>
      </c>
      <c r="F93" s="114" t="s">
        <v>19</v>
      </c>
      <c r="G93" s="114" t="s">
        <v>10</v>
      </c>
      <c r="H93" s="114" t="s">
        <v>13</v>
      </c>
      <c r="I93" s="115" t="s">
        <v>12</v>
      </c>
    </row>
    <row r="94" spans="1:9" ht="12.75" customHeight="1" thickBot="1" x14ac:dyDescent="0.25">
      <c r="A94" s="227"/>
      <c r="B94" s="104">
        <v>6576.7981</v>
      </c>
      <c r="C94" s="58" t="s">
        <v>66</v>
      </c>
      <c r="D94" s="64"/>
      <c r="E94" s="59"/>
      <c r="F94" s="59"/>
      <c r="G94" s="59"/>
      <c r="H94" s="60"/>
      <c r="I94" s="61"/>
    </row>
    <row r="95" spans="1:9" ht="12.75" customHeight="1" thickBot="1" x14ac:dyDescent="0.25">
      <c r="A95" s="227"/>
      <c r="B95" s="122">
        <v>6335.27</v>
      </c>
      <c r="C95" s="123" t="s">
        <v>67</v>
      </c>
      <c r="D95" s="124"/>
      <c r="E95" s="125"/>
      <c r="F95" s="125"/>
      <c r="G95" s="125"/>
      <c r="H95" s="126"/>
      <c r="I95" s="127"/>
    </row>
    <row r="96" spans="1:9" ht="12.75" customHeight="1" thickBot="1" x14ac:dyDescent="0.25">
      <c r="A96" s="227"/>
      <c r="B96" s="106">
        <v>6450.98</v>
      </c>
      <c r="C96" s="85" t="s">
        <v>70</v>
      </c>
      <c r="D96" s="86"/>
      <c r="E96" s="47"/>
      <c r="F96" s="47"/>
      <c r="G96" s="47"/>
      <c r="H96" s="48"/>
      <c r="I96" s="49"/>
    </row>
    <row r="97" spans="1:9" ht="12.75" customHeight="1" thickBot="1" x14ac:dyDescent="0.25">
      <c r="A97" s="227"/>
      <c r="B97" s="106">
        <v>3673.65</v>
      </c>
      <c r="C97" s="85" t="s">
        <v>72</v>
      </c>
      <c r="D97" s="86"/>
      <c r="E97" s="47"/>
      <c r="F97" s="47"/>
      <c r="G97" s="47"/>
      <c r="H97" s="48"/>
      <c r="I97" s="49"/>
    </row>
    <row r="98" spans="1:9" ht="12.75" customHeight="1" thickBot="1" x14ac:dyDescent="0.25">
      <c r="A98" s="227"/>
      <c r="B98" s="106">
        <v>6889.84</v>
      </c>
      <c r="C98" s="85" t="s">
        <v>73</v>
      </c>
      <c r="D98" s="86"/>
      <c r="E98" s="47"/>
      <c r="F98" s="47"/>
      <c r="G98" s="47"/>
      <c r="H98" s="48"/>
      <c r="I98" s="49"/>
    </row>
    <row r="99" spans="1:9" ht="12.75" customHeight="1" thickBot="1" x14ac:dyDescent="0.25">
      <c r="A99" s="227"/>
      <c r="B99" s="106">
        <v>6543.02</v>
      </c>
      <c r="C99" s="85" t="s">
        <v>74</v>
      </c>
      <c r="D99" s="86"/>
      <c r="E99" s="47"/>
      <c r="F99" s="47"/>
      <c r="G99" s="47"/>
      <c r="H99" s="48"/>
      <c r="I99" s="49"/>
    </row>
    <row r="100" spans="1:9" ht="12.75" customHeight="1" thickBot="1" x14ac:dyDescent="0.25">
      <c r="A100" s="227"/>
      <c r="B100" s="106">
        <v>3968.37</v>
      </c>
      <c r="C100" s="85" t="s">
        <v>75</v>
      </c>
      <c r="D100" s="86"/>
      <c r="E100" s="47"/>
      <c r="F100" s="47"/>
      <c r="G100" s="47"/>
      <c r="H100" s="48"/>
      <c r="I100" s="49"/>
    </row>
    <row r="101" spans="1:9" ht="12.75" customHeight="1" thickBot="1" x14ac:dyDescent="0.25">
      <c r="A101" s="221"/>
      <c r="B101" s="106">
        <v>5309.71</v>
      </c>
      <c r="C101" s="85" t="s">
        <v>76</v>
      </c>
      <c r="D101" s="86"/>
      <c r="E101" s="47"/>
      <c r="F101" s="47"/>
      <c r="G101" s="47"/>
      <c r="H101" s="48"/>
      <c r="I101" s="49"/>
    </row>
    <row r="102" spans="1:9" ht="12.75" customHeight="1" thickBot="1" x14ac:dyDescent="0.25">
      <c r="A102" s="221"/>
      <c r="B102" s="106">
        <v>7288.52</v>
      </c>
      <c r="C102" s="85" t="s">
        <v>77</v>
      </c>
      <c r="D102" s="86"/>
      <c r="E102" s="47"/>
      <c r="F102" s="47"/>
      <c r="G102" s="47"/>
      <c r="H102" s="48"/>
      <c r="I102" s="49"/>
    </row>
    <row r="103" spans="1:9" ht="12.75" customHeight="1" thickBot="1" x14ac:dyDescent="0.25">
      <c r="A103" s="221"/>
      <c r="B103" s="106">
        <v>7875.15</v>
      </c>
      <c r="C103" s="85" t="s">
        <v>78</v>
      </c>
      <c r="D103" s="86"/>
      <c r="E103" s="47"/>
      <c r="F103" s="47"/>
      <c r="G103" s="47"/>
      <c r="H103" s="48"/>
      <c r="I103" s="49"/>
    </row>
    <row r="104" spans="1:9" ht="12.75" customHeight="1" thickBot="1" x14ac:dyDescent="0.25">
      <c r="A104" s="221"/>
      <c r="B104" s="106">
        <v>7428.62</v>
      </c>
      <c r="C104" s="85" t="s">
        <v>79</v>
      </c>
      <c r="D104" s="86"/>
      <c r="E104" s="47"/>
      <c r="F104" s="47"/>
      <c r="G104" s="47"/>
      <c r="H104" s="48"/>
      <c r="I104" s="49"/>
    </row>
    <row r="105" spans="1:9" ht="12.75" customHeight="1" thickBot="1" x14ac:dyDescent="0.25">
      <c r="A105" s="221"/>
      <c r="B105" s="106">
        <v>7870.75</v>
      </c>
      <c r="C105" s="85" t="s">
        <v>80</v>
      </c>
      <c r="D105" s="86"/>
      <c r="E105" s="47"/>
      <c r="F105" s="47"/>
      <c r="G105" s="47"/>
      <c r="H105" s="48"/>
      <c r="I105" s="49"/>
    </row>
    <row r="106" spans="1:9" ht="12.75" customHeight="1" thickBot="1" x14ac:dyDescent="0.25">
      <c r="A106" s="228"/>
      <c r="B106" s="454">
        <f>SUM(B94:B105)</f>
        <v>76210.678100000005</v>
      </c>
      <c r="C106" s="458" t="s">
        <v>87</v>
      </c>
      <c r="D106" s="86"/>
      <c r="E106" s="47"/>
      <c r="F106" s="47"/>
      <c r="G106" s="47"/>
      <c r="H106" s="48"/>
      <c r="I106" s="49"/>
    </row>
    <row r="107" spans="1:9" ht="12.75" customHeight="1" thickBot="1" x14ac:dyDescent="0.25">
      <c r="A107" s="655" t="s">
        <v>106</v>
      </c>
      <c r="B107" s="106">
        <v>1240.04</v>
      </c>
      <c r="C107" s="85" t="s">
        <v>74</v>
      </c>
      <c r="D107" s="86"/>
      <c r="E107" s="47"/>
      <c r="F107" s="47"/>
      <c r="G107" s="47"/>
      <c r="H107" s="48"/>
      <c r="I107" s="49"/>
    </row>
    <row r="108" spans="1:9" ht="12.75" customHeight="1" thickBot="1" x14ac:dyDescent="0.25">
      <c r="A108" s="656"/>
      <c r="B108" s="106">
        <v>524.1</v>
      </c>
      <c r="C108" s="85" t="s">
        <v>75</v>
      </c>
      <c r="D108" s="86"/>
      <c r="E108" s="47"/>
      <c r="F108" s="47"/>
      <c r="G108" s="47"/>
      <c r="H108" s="48"/>
      <c r="I108" s="49"/>
    </row>
    <row r="109" spans="1:9" ht="12.75" customHeight="1" thickBot="1" x14ac:dyDescent="0.25">
      <c r="A109" s="657"/>
      <c r="B109" s="106">
        <v>652.01</v>
      </c>
      <c r="C109" s="85" t="s">
        <v>76</v>
      </c>
      <c r="D109" s="86"/>
      <c r="E109" s="47"/>
      <c r="F109" s="47"/>
      <c r="G109" s="47"/>
      <c r="H109" s="48"/>
      <c r="I109" s="49"/>
    </row>
    <row r="110" spans="1:9" ht="12.75" customHeight="1" thickBot="1" x14ac:dyDescent="0.25">
      <c r="A110" s="526"/>
      <c r="B110" s="454">
        <f>SUM(B107:B109)</f>
        <v>2416.1499999999996</v>
      </c>
      <c r="C110" s="458" t="s">
        <v>87</v>
      </c>
      <c r="D110" s="86"/>
      <c r="E110" s="47"/>
      <c r="F110" s="47"/>
      <c r="G110" s="47"/>
      <c r="H110" s="48"/>
      <c r="I110" s="49">
        <v>837.94</v>
      </c>
    </row>
    <row r="111" spans="1:9" ht="12.75" customHeight="1" thickBot="1" x14ac:dyDescent="0.25">
      <c r="A111" s="180"/>
      <c r="B111" s="197">
        <f>B106+B110</f>
        <v>78626.828099999999</v>
      </c>
      <c r="C111" s="198"/>
      <c r="D111" s="197"/>
      <c r="E111" s="199"/>
      <c r="F111" s="198"/>
      <c r="G111" s="198"/>
      <c r="H111" s="197" t="s">
        <v>17</v>
      </c>
      <c r="I111" s="230">
        <f>SUM(I94:I110)</f>
        <v>837.94</v>
      </c>
    </row>
    <row r="112" spans="1:9" ht="77.25" thickBot="1" x14ac:dyDescent="0.25">
      <c r="A112" s="134" t="s">
        <v>145</v>
      </c>
      <c r="B112" s="114" t="s">
        <v>16</v>
      </c>
      <c r="C112" s="114" t="s">
        <v>5</v>
      </c>
      <c r="D112" s="114" t="s">
        <v>23</v>
      </c>
      <c r="E112" s="118" t="s">
        <v>18</v>
      </c>
      <c r="F112" s="114" t="s">
        <v>19</v>
      </c>
      <c r="G112" s="114" t="s">
        <v>10</v>
      </c>
      <c r="H112" s="114" t="s">
        <v>13</v>
      </c>
      <c r="I112" s="115" t="s">
        <v>12</v>
      </c>
    </row>
    <row r="113" spans="1:9" ht="12.75" customHeight="1" thickBot="1" x14ac:dyDescent="0.25">
      <c r="A113" s="227"/>
      <c r="B113" s="106">
        <v>8244.0177999999996</v>
      </c>
      <c r="C113" s="33" t="s">
        <v>66</v>
      </c>
      <c r="D113" s="86"/>
      <c r="E113" s="47"/>
      <c r="F113" s="47"/>
      <c r="G113" s="47"/>
      <c r="H113" s="48"/>
      <c r="I113" s="49"/>
    </row>
    <row r="114" spans="1:9" ht="12.75" customHeight="1" thickBot="1" x14ac:dyDescent="0.25">
      <c r="A114" s="227"/>
      <c r="B114" s="106">
        <v>8449.8799999999992</v>
      </c>
      <c r="C114" s="13" t="s">
        <v>67</v>
      </c>
      <c r="D114" s="86"/>
      <c r="E114" s="47"/>
      <c r="F114" s="47"/>
      <c r="G114" s="47"/>
      <c r="H114" s="48"/>
      <c r="I114" s="49"/>
    </row>
    <row r="115" spans="1:9" ht="12.75" customHeight="1" thickBot="1" x14ac:dyDescent="0.25">
      <c r="A115" s="227"/>
      <c r="B115" s="106">
        <v>8875.15</v>
      </c>
      <c r="C115" s="33" t="s">
        <v>70</v>
      </c>
      <c r="D115" s="86"/>
      <c r="E115" s="47"/>
      <c r="F115" s="47"/>
      <c r="G115" s="47"/>
      <c r="H115" s="48"/>
      <c r="I115" s="49"/>
    </row>
    <row r="116" spans="1:9" ht="12.75" customHeight="1" thickBot="1" x14ac:dyDescent="0.25">
      <c r="A116" s="227" t="s">
        <v>103</v>
      </c>
      <c r="B116" s="106">
        <v>8447.31</v>
      </c>
      <c r="C116" s="13" t="s">
        <v>72</v>
      </c>
      <c r="D116" s="55" t="s">
        <v>108</v>
      </c>
      <c r="E116" s="47" t="s">
        <v>447</v>
      </c>
      <c r="F116" s="47" t="s">
        <v>99</v>
      </c>
      <c r="G116" s="47">
        <v>2</v>
      </c>
      <c r="H116" s="48">
        <v>25</v>
      </c>
      <c r="I116" s="49">
        <f>H116*G116</f>
        <v>50</v>
      </c>
    </row>
    <row r="117" spans="1:9" ht="12.75" customHeight="1" thickBot="1" x14ac:dyDescent="0.25">
      <c r="A117" s="227"/>
      <c r="B117" s="106">
        <v>8607.11</v>
      </c>
      <c r="C117" s="33" t="s">
        <v>73</v>
      </c>
      <c r="D117" s="86"/>
      <c r="E117" s="47"/>
      <c r="F117" s="47"/>
      <c r="G117" s="47"/>
      <c r="H117" s="48"/>
      <c r="I117" s="49"/>
    </row>
    <row r="118" spans="1:9" ht="12.75" customHeight="1" thickBot="1" x14ac:dyDescent="0.25">
      <c r="A118" s="227"/>
      <c r="B118" s="106">
        <v>9904.8799999999992</v>
      </c>
      <c r="C118" s="13" t="s">
        <v>74</v>
      </c>
      <c r="D118" s="86"/>
      <c r="E118" s="47"/>
      <c r="F118" s="47"/>
      <c r="G118" s="47"/>
      <c r="H118" s="48"/>
      <c r="I118" s="49"/>
    </row>
    <row r="119" spans="1:9" ht="12.75" customHeight="1" thickBot="1" x14ac:dyDescent="0.25">
      <c r="A119" s="227"/>
      <c r="B119" s="106">
        <v>5398.08</v>
      </c>
      <c r="C119" s="33" t="s">
        <v>75</v>
      </c>
      <c r="D119" s="86"/>
      <c r="E119" s="47"/>
      <c r="F119" s="47"/>
      <c r="G119" s="47"/>
      <c r="H119" s="48"/>
      <c r="I119" s="49"/>
    </row>
    <row r="120" spans="1:9" ht="12.75" customHeight="1" thickBot="1" x14ac:dyDescent="0.25">
      <c r="A120" s="227"/>
      <c r="B120" s="106">
        <v>6661.37</v>
      </c>
      <c r="C120" s="13" t="s">
        <v>76</v>
      </c>
      <c r="D120" s="86"/>
      <c r="E120" s="47"/>
      <c r="F120" s="47"/>
      <c r="G120" s="47"/>
      <c r="H120" s="48"/>
      <c r="I120" s="49"/>
    </row>
    <row r="121" spans="1:9" ht="12.75" customHeight="1" thickBot="1" x14ac:dyDescent="0.25">
      <c r="A121" s="227"/>
      <c r="B121" s="106">
        <v>6759.46</v>
      </c>
      <c r="C121" s="33" t="s">
        <v>77</v>
      </c>
      <c r="D121" s="86"/>
      <c r="E121" s="47"/>
      <c r="F121" s="47"/>
      <c r="G121" s="47"/>
      <c r="H121" s="48"/>
      <c r="I121" s="49"/>
    </row>
    <row r="122" spans="1:9" ht="12.75" customHeight="1" thickBot="1" x14ac:dyDescent="0.25">
      <c r="A122" s="227"/>
      <c r="B122" s="106">
        <v>7236.49</v>
      </c>
      <c r="C122" s="13" t="s">
        <v>78</v>
      </c>
      <c r="D122" s="86"/>
      <c r="E122" s="47"/>
      <c r="F122" s="47"/>
      <c r="G122" s="47"/>
      <c r="H122" s="48"/>
      <c r="I122" s="49"/>
    </row>
    <row r="123" spans="1:9" ht="12.75" customHeight="1" thickBot="1" x14ac:dyDescent="0.25">
      <c r="A123" s="227"/>
      <c r="B123" s="106">
        <v>6953.46</v>
      </c>
      <c r="C123" s="13" t="s">
        <v>79</v>
      </c>
      <c r="D123" s="86"/>
      <c r="E123" s="47"/>
      <c r="F123" s="47"/>
      <c r="G123" s="47"/>
      <c r="H123" s="48"/>
      <c r="I123" s="49"/>
    </row>
    <row r="124" spans="1:9" ht="12.75" customHeight="1" thickBot="1" x14ac:dyDescent="0.25">
      <c r="A124" s="227"/>
      <c r="B124" s="106">
        <v>7037.59</v>
      </c>
      <c r="C124" s="13" t="s">
        <v>80</v>
      </c>
      <c r="D124" s="86"/>
      <c r="E124" s="47"/>
      <c r="F124" s="47"/>
      <c r="G124" s="47"/>
      <c r="H124" s="48"/>
      <c r="I124" s="49"/>
    </row>
    <row r="125" spans="1:9" ht="12.75" customHeight="1" thickBot="1" x14ac:dyDescent="0.25">
      <c r="A125" s="227"/>
      <c r="B125" s="106"/>
      <c r="C125" s="85" t="s">
        <v>87</v>
      </c>
      <c r="D125" s="86"/>
      <c r="E125" s="47"/>
      <c r="F125" s="47"/>
      <c r="G125" s="47"/>
      <c r="H125" s="48"/>
      <c r="I125" s="49">
        <v>1247.72</v>
      </c>
    </row>
    <row r="126" spans="1:9" ht="13.5" thickBot="1" x14ac:dyDescent="0.25">
      <c r="A126" s="180"/>
      <c r="B126" s="197">
        <f>SUM(B113:B125)</f>
        <v>92574.797800000015</v>
      </c>
      <c r="C126" s="198"/>
      <c r="D126" s="197"/>
      <c r="E126" s="199"/>
      <c r="F126" s="198"/>
      <c r="G126" s="198"/>
      <c r="H126" s="197" t="s">
        <v>17</v>
      </c>
      <c r="I126" s="230">
        <f>SUM(I113:I125)</f>
        <v>1297.72</v>
      </c>
    </row>
    <row r="127" spans="1:9" ht="26.25" thickBot="1" x14ac:dyDescent="0.25">
      <c r="A127" s="46" t="s">
        <v>8</v>
      </c>
      <c r="B127" s="114" t="s">
        <v>16</v>
      </c>
      <c r="C127" s="114" t="s">
        <v>5</v>
      </c>
      <c r="D127" s="114" t="s">
        <v>23</v>
      </c>
      <c r="E127" s="118" t="s">
        <v>18</v>
      </c>
      <c r="F127" s="114" t="s">
        <v>19</v>
      </c>
      <c r="G127" s="114" t="s">
        <v>10</v>
      </c>
      <c r="H127" s="114" t="s">
        <v>13</v>
      </c>
      <c r="I127" s="115" t="s">
        <v>12</v>
      </c>
    </row>
    <row r="128" spans="1:9" ht="12.75" customHeight="1" x14ac:dyDescent="0.2">
      <c r="A128" s="623" t="s">
        <v>82</v>
      </c>
      <c r="B128" s="33"/>
      <c r="C128" s="33" t="s">
        <v>66</v>
      </c>
      <c r="D128" s="34"/>
      <c r="E128" s="35"/>
      <c r="F128" s="35" t="s">
        <v>83</v>
      </c>
      <c r="G128" s="35">
        <v>446</v>
      </c>
      <c r="H128" s="16">
        <v>4.8099999999999996</v>
      </c>
      <c r="I128" s="157">
        <f t="shared" ref="I128:I139" si="3">G128*H128</f>
        <v>2145.2599999999998</v>
      </c>
    </row>
    <row r="129" spans="1:9" x14ac:dyDescent="0.2">
      <c r="A129" s="623"/>
      <c r="B129" s="13"/>
      <c r="C129" s="13" t="s">
        <v>67</v>
      </c>
      <c r="D129" s="14"/>
      <c r="E129" s="15"/>
      <c r="F129" s="15" t="s">
        <v>83</v>
      </c>
      <c r="G129" s="15">
        <v>403</v>
      </c>
      <c r="H129" s="16">
        <v>4.8099999999999996</v>
      </c>
      <c r="I129" s="43">
        <f t="shared" si="3"/>
        <v>1938.4299999999998</v>
      </c>
    </row>
    <row r="130" spans="1:9" x14ac:dyDescent="0.2">
      <c r="A130" s="623"/>
      <c r="B130" s="13"/>
      <c r="C130" s="13" t="s">
        <v>70</v>
      </c>
      <c r="D130" s="14"/>
      <c r="E130" s="15"/>
      <c r="F130" s="15" t="s">
        <v>83</v>
      </c>
      <c r="G130" s="15">
        <v>446</v>
      </c>
      <c r="H130" s="16">
        <v>4.8099999999999996</v>
      </c>
      <c r="I130" s="43">
        <f t="shared" si="3"/>
        <v>2145.2599999999998</v>
      </c>
    </row>
    <row r="131" spans="1:9" ht="12.75" customHeight="1" x14ac:dyDescent="0.2">
      <c r="A131" s="623"/>
      <c r="B131" s="13"/>
      <c r="C131" s="13" t="s">
        <v>72</v>
      </c>
      <c r="D131" s="14"/>
      <c r="E131" s="15"/>
      <c r="F131" s="15" t="s">
        <v>83</v>
      </c>
      <c r="G131" s="15">
        <v>432</v>
      </c>
      <c r="H131" s="16">
        <v>4.8099999999999996</v>
      </c>
      <c r="I131" s="43">
        <f t="shared" si="3"/>
        <v>2077.9199999999996</v>
      </c>
    </row>
    <row r="132" spans="1:9" x14ac:dyDescent="0.2">
      <c r="A132" s="623"/>
      <c r="B132" s="13"/>
      <c r="C132" s="13" t="s">
        <v>73</v>
      </c>
      <c r="D132" s="14"/>
      <c r="E132" s="15"/>
      <c r="F132" s="15" t="s">
        <v>83</v>
      </c>
      <c r="G132" s="15">
        <v>167</v>
      </c>
      <c r="H132" s="16">
        <v>4.8099999999999996</v>
      </c>
      <c r="I132" s="43">
        <f t="shared" si="3"/>
        <v>803.27</v>
      </c>
    </row>
    <row r="133" spans="1:9" ht="12.75" customHeight="1" x14ac:dyDescent="0.2">
      <c r="A133" s="623"/>
      <c r="B133" s="13"/>
      <c r="C133" s="13" t="s">
        <v>74</v>
      </c>
      <c r="D133" s="14"/>
      <c r="E133" s="15"/>
      <c r="F133" s="15" t="s">
        <v>83</v>
      </c>
      <c r="G133" s="15">
        <v>167</v>
      </c>
      <c r="H133" s="16">
        <v>4.8099999999999996</v>
      </c>
      <c r="I133" s="43">
        <f t="shared" si="3"/>
        <v>803.27</v>
      </c>
    </row>
    <row r="134" spans="1:9" ht="12.75" customHeight="1" x14ac:dyDescent="0.2">
      <c r="A134" s="623"/>
      <c r="B134" s="13"/>
      <c r="C134" s="13" t="s">
        <v>75</v>
      </c>
      <c r="D134" s="14"/>
      <c r="E134" s="15"/>
      <c r="F134" s="15" t="s">
        <v>83</v>
      </c>
      <c r="G134" s="15">
        <v>167</v>
      </c>
      <c r="H134" s="16">
        <v>5.04</v>
      </c>
      <c r="I134" s="43">
        <f t="shared" si="3"/>
        <v>841.68</v>
      </c>
    </row>
    <row r="135" spans="1:9" ht="12.75" customHeight="1" x14ac:dyDescent="0.2">
      <c r="A135" s="623"/>
      <c r="B135" s="13"/>
      <c r="C135" s="13" t="s">
        <v>76</v>
      </c>
      <c r="D135" s="14"/>
      <c r="E135" s="15"/>
      <c r="F135" s="15" t="s">
        <v>83</v>
      </c>
      <c r="G135" s="15">
        <v>167</v>
      </c>
      <c r="H135" s="16">
        <v>5.04</v>
      </c>
      <c r="I135" s="43">
        <f t="shared" si="3"/>
        <v>841.68</v>
      </c>
    </row>
    <row r="136" spans="1:9" ht="12.75" customHeight="1" x14ac:dyDescent="0.2">
      <c r="A136" s="623"/>
      <c r="B136" s="13"/>
      <c r="C136" s="13" t="s">
        <v>77</v>
      </c>
      <c r="D136" s="14"/>
      <c r="E136" s="15"/>
      <c r="F136" s="15" t="s">
        <v>83</v>
      </c>
      <c r="G136" s="15">
        <v>167</v>
      </c>
      <c r="H136" s="16">
        <v>5.04</v>
      </c>
      <c r="I136" s="43">
        <f t="shared" si="3"/>
        <v>841.68</v>
      </c>
    </row>
    <row r="137" spans="1:9" ht="12.75" customHeight="1" x14ac:dyDescent="0.2">
      <c r="A137" s="623"/>
      <c r="B137" s="13"/>
      <c r="C137" s="13" t="s">
        <v>78</v>
      </c>
      <c r="D137" s="14"/>
      <c r="E137" s="15"/>
      <c r="F137" s="15" t="s">
        <v>83</v>
      </c>
      <c r="G137" s="15">
        <v>167</v>
      </c>
      <c r="H137" s="16">
        <v>5.04</v>
      </c>
      <c r="I137" s="43">
        <f t="shared" si="3"/>
        <v>841.68</v>
      </c>
    </row>
    <row r="138" spans="1:9" ht="12.75" customHeight="1" x14ac:dyDescent="0.2">
      <c r="A138" s="623"/>
      <c r="B138" s="13"/>
      <c r="C138" s="13" t="s">
        <v>79</v>
      </c>
      <c r="D138" s="14"/>
      <c r="E138" s="15"/>
      <c r="F138" s="15" t="s">
        <v>83</v>
      </c>
      <c r="G138" s="15">
        <v>167</v>
      </c>
      <c r="H138" s="16">
        <v>5.04</v>
      </c>
      <c r="I138" s="43">
        <f t="shared" si="3"/>
        <v>841.68</v>
      </c>
    </row>
    <row r="139" spans="1:9" ht="12.75" customHeight="1" x14ac:dyDescent="0.2">
      <c r="A139" s="623"/>
      <c r="B139" s="13"/>
      <c r="C139" s="13" t="s">
        <v>80</v>
      </c>
      <c r="D139" s="14"/>
      <c r="E139" s="15"/>
      <c r="F139" s="15" t="s">
        <v>83</v>
      </c>
      <c r="G139" s="15">
        <v>167</v>
      </c>
      <c r="H139" s="16">
        <v>5.04</v>
      </c>
      <c r="I139" s="43">
        <f t="shared" si="3"/>
        <v>841.68</v>
      </c>
    </row>
    <row r="140" spans="1:9" ht="12.75" customHeight="1" x14ac:dyDescent="0.2">
      <c r="A140" s="623"/>
      <c r="B140" s="71"/>
      <c r="C140" s="412" t="s">
        <v>87</v>
      </c>
      <c r="D140" s="14"/>
      <c r="E140" s="15"/>
      <c r="F140" s="15" t="s">
        <v>83</v>
      </c>
      <c r="G140" s="15">
        <f>SUM(G128:G139)</f>
        <v>3063</v>
      </c>
      <c r="H140" s="16"/>
      <c r="I140" s="243">
        <f>SUM(I128:I139)</f>
        <v>14963.490000000002</v>
      </c>
    </row>
    <row r="141" spans="1:9" ht="32.450000000000003" customHeight="1" x14ac:dyDescent="0.2">
      <c r="A141" s="652" t="s">
        <v>2272</v>
      </c>
      <c r="B141" s="71"/>
      <c r="C141" s="13" t="s">
        <v>2273</v>
      </c>
      <c r="D141" s="72"/>
      <c r="E141" s="73"/>
      <c r="F141" s="15"/>
      <c r="G141" s="327"/>
      <c r="H141" s="74"/>
      <c r="I141" s="598">
        <v>304.77</v>
      </c>
    </row>
    <row r="142" spans="1:9" ht="37.9" customHeight="1" x14ac:dyDescent="0.2">
      <c r="A142" s="653"/>
      <c r="B142" s="71"/>
      <c r="C142" s="13" t="s">
        <v>2274</v>
      </c>
      <c r="D142" s="72"/>
      <c r="E142" s="73"/>
      <c r="F142" s="15"/>
      <c r="G142" s="327"/>
      <c r="H142" s="74"/>
      <c r="I142" s="598">
        <v>312.06</v>
      </c>
    </row>
    <row r="143" spans="1:9" ht="28.15" customHeight="1" x14ac:dyDescent="0.2">
      <c r="A143" s="654"/>
      <c r="B143" s="412"/>
      <c r="C143" s="244" t="s">
        <v>87</v>
      </c>
      <c r="D143" s="72"/>
      <c r="E143" s="73"/>
      <c r="F143" s="15"/>
      <c r="G143" s="327"/>
      <c r="H143" s="74"/>
      <c r="I143" s="241">
        <f>SUM(I141:I142)</f>
        <v>616.82999999999993</v>
      </c>
    </row>
    <row r="144" spans="1:9" ht="30" customHeight="1" x14ac:dyDescent="0.2">
      <c r="A144" s="652" t="s">
        <v>2271</v>
      </c>
      <c r="B144" s="71"/>
      <c r="C144" s="33" t="s">
        <v>2273</v>
      </c>
      <c r="D144" s="72"/>
      <c r="E144" s="73"/>
      <c r="F144" s="15"/>
      <c r="G144" s="327"/>
      <c r="H144" s="74"/>
      <c r="I144" s="598">
        <v>1726.2</v>
      </c>
    </row>
    <row r="145" spans="1:255" ht="31.9" customHeight="1" x14ac:dyDescent="0.2">
      <c r="A145" s="653"/>
      <c r="B145" s="71"/>
      <c r="C145" s="71" t="s">
        <v>2274</v>
      </c>
      <c r="D145" s="72"/>
      <c r="E145" s="73"/>
      <c r="F145" s="15"/>
      <c r="G145" s="327"/>
      <c r="H145" s="74"/>
      <c r="I145" s="598">
        <v>1871.58</v>
      </c>
    </row>
    <row r="146" spans="1:255" ht="24.6" customHeight="1" x14ac:dyDescent="0.2">
      <c r="A146" s="654"/>
      <c r="B146" s="71"/>
      <c r="C146" s="244" t="s">
        <v>87</v>
      </c>
      <c r="D146" s="72"/>
      <c r="E146" s="73"/>
      <c r="F146" s="15"/>
      <c r="G146" s="327"/>
      <c r="H146" s="74"/>
      <c r="I146" s="241">
        <f>SUM(I144:I145)</f>
        <v>3597.7799999999997</v>
      </c>
    </row>
    <row r="147" spans="1:255" ht="25.5" x14ac:dyDescent="0.2">
      <c r="A147" s="221" t="s">
        <v>2270</v>
      </c>
      <c r="B147" s="13"/>
      <c r="C147" s="244" t="s">
        <v>87</v>
      </c>
      <c r="D147" s="14"/>
      <c r="E147" s="15"/>
      <c r="F147" s="15"/>
      <c r="G147" s="15"/>
      <c r="H147" s="16"/>
      <c r="I147" s="243">
        <v>144243.78</v>
      </c>
    </row>
    <row r="148" spans="1:255" ht="12.75" customHeight="1" x14ac:dyDescent="0.2">
      <c r="A148" s="221" t="s">
        <v>84</v>
      </c>
      <c r="B148" s="13"/>
      <c r="C148" s="244" t="s">
        <v>87</v>
      </c>
      <c r="D148" s="14"/>
      <c r="E148" s="15"/>
      <c r="F148" s="15"/>
      <c r="G148" s="15"/>
      <c r="H148" s="16"/>
      <c r="I148" s="243">
        <v>10726.24</v>
      </c>
    </row>
    <row r="149" spans="1:255" ht="12.75" customHeight="1" x14ac:dyDescent="0.2">
      <c r="A149" s="221" t="s">
        <v>86</v>
      </c>
      <c r="B149" s="13"/>
      <c r="C149" s="244" t="s">
        <v>87</v>
      </c>
      <c r="D149" s="14"/>
      <c r="E149" s="15"/>
      <c r="F149" s="15"/>
      <c r="G149" s="15"/>
      <c r="H149" s="16"/>
      <c r="I149" s="243">
        <v>9792.3799999999992</v>
      </c>
    </row>
    <row r="150" spans="1:255" ht="12.75" customHeight="1" x14ac:dyDescent="0.2">
      <c r="A150" s="219" t="s">
        <v>88</v>
      </c>
      <c r="B150" s="13"/>
      <c r="C150" s="244" t="s">
        <v>87</v>
      </c>
      <c r="D150" s="14"/>
      <c r="E150" s="15"/>
      <c r="F150" s="15"/>
      <c r="G150" s="15"/>
      <c r="H150" s="16"/>
      <c r="I150" s="243">
        <v>7183.6</v>
      </c>
    </row>
    <row r="151" spans="1:255" ht="12.75" customHeight="1" thickBot="1" x14ac:dyDescent="0.25">
      <c r="A151" s="219"/>
      <c r="B151" s="109"/>
      <c r="C151" s="109"/>
      <c r="D151" s="108"/>
      <c r="E151" s="110"/>
      <c r="F151" s="109"/>
      <c r="G151" s="109"/>
      <c r="H151" s="108" t="s">
        <v>17</v>
      </c>
      <c r="I151" s="232">
        <f>I140+I143+I146+I147+I148+I149+I150</f>
        <v>191124.1</v>
      </c>
    </row>
    <row r="152" spans="1:255" s="45" customFormat="1" ht="83.25" customHeight="1" thickBot="1" x14ac:dyDescent="0.25">
      <c r="A152" s="117" t="s">
        <v>95</v>
      </c>
      <c r="B152" s="114" t="s">
        <v>16</v>
      </c>
      <c r="C152" s="114" t="s">
        <v>5</v>
      </c>
      <c r="D152" s="114" t="s">
        <v>23</v>
      </c>
      <c r="E152" s="118" t="s">
        <v>18</v>
      </c>
      <c r="F152" s="114" t="s">
        <v>19</v>
      </c>
      <c r="G152" s="114" t="s">
        <v>10</v>
      </c>
      <c r="H152" s="114" t="s">
        <v>13</v>
      </c>
      <c r="I152" s="115" t="s">
        <v>12</v>
      </c>
      <c r="J152" s="56"/>
      <c r="K152" s="56"/>
      <c r="L152" s="56"/>
      <c r="M152" s="56"/>
      <c r="N152" s="56"/>
      <c r="O152" s="56"/>
      <c r="P152" s="56"/>
      <c r="Q152" s="56"/>
      <c r="R152" s="56"/>
      <c r="T152" s="56"/>
      <c r="U152" s="56"/>
      <c r="V152" s="56"/>
      <c r="W152" s="56"/>
      <c r="X152" s="56"/>
      <c r="Y152" s="56"/>
      <c r="Z152" s="56"/>
      <c r="AA152" s="56"/>
      <c r="AB152" s="56"/>
      <c r="AD152" s="56"/>
      <c r="AE152" s="56"/>
      <c r="AF152" s="56"/>
      <c r="AG152" s="56"/>
      <c r="AH152" s="56"/>
      <c r="AI152" s="56"/>
      <c r="AJ152" s="56"/>
      <c r="AK152" s="56"/>
      <c r="AL152" s="56"/>
      <c r="AN152" s="56"/>
      <c r="AO152" s="56"/>
      <c r="AP152" s="56"/>
      <c r="AQ152" s="56"/>
      <c r="AR152" s="56"/>
      <c r="AS152" s="56"/>
      <c r="AT152" s="56"/>
      <c r="AU152" s="56"/>
      <c r="AV152" s="56"/>
      <c r="AX152" s="56"/>
      <c r="AY152" s="56"/>
      <c r="AZ152" s="56"/>
      <c r="BA152" s="56"/>
      <c r="BB152" s="56"/>
      <c r="BC152" s="56"/>
      <c r="BD152" s="56"/>
      <c r="BE152" s="56"/>
      <c r="BF152" s="56"/>
      <c r="BH152" s="56"/>
      <c r="BI152" s="56"/>
      <c r="BJ152" s="56"/>
      <c r="BK152" s="56"/>
      <c r="BL152" s="56"/>
      <c r="BM152" s="56"/>
      <c r="BN152" s="56"/>
      <c r="BO152" s="56"/>
      <c r="BP152" s="56"/>
      <c r="BR152" s="56"/>
      <c r="BS152" s="56"/>
      <c r="BT152" s="56"/>
      <c r="BU152" s="56"/>
      <c r="BV152" s="56"/>
      <c r="BW152" s="56"/>
      <c r="BX152" s="56"/>
      <c r="BY152" s="56"/>
      <c r="BZ152" s="56"/>
      <c r="CB152" s="56"/>
      <c r="CC152" s="56"/>
      <c r="CD152" s="56"/>
      <c r="CE152" s="56"/>
      <c r="CF152" s="56"/>
      <c r="CG152" s="56"/>
      <c r="CH152" s="56"/>
      <c r="CI152" s="56"/>
      <c r="CJ152" s="56"/>
      <c r="CL152" s="56"/>
      <c r="CM152" s="56"/>
      <c r="CN152" s="56"/>
      <c r="CO152" s="56"/>
      <c r="CP152" s="56"/>
      <c r="CQ152" s="56"/>
      <c r="CR152" s="56"/>
      <c r="CS152" s="56"/>
      <c r="CT152" s="56"/>
      <c r="CV152" s="56"/>
      <c r="CW152" s="56"/>
      <c r="CX152" s="56"/>
      <c r="CY152" s="56"/>
      <c r="CZ152" s="56"/>
      <c r="DA152" s="56"/>
      <c r="DB152" s="56"/>
      <c r="DC152" s="56"/>
      <c r="DD152" s="56"/>
      <c r="DF152" s="56"/>
      <c r="DG152" s="56"/>
      <c r="DH152" s="56"/>
      <c r="DI152" s="56"/>
      <c r="DJ152" s="56"/>
      <c r="DK152" s="56"/>
      <c r="DL152" s="56"/>
      <c r="DM152" s="56"/>
      <c r="DN152" s="56"/>
      <c r="DP152" s="56"/>
      <c r="DQ152" s="56"/>
      <c r="DR152" s="56"/>
      <c r="DS152" s="56"/>
      <c r="DT152" s="56"/>
      <c r="DU152" s="56"/>
      <c r="DV152" s="56"/>
      <c r="DW152" s="56"/>
      <c r="DX152" s="56"/>
      <c r="DZ152" s="56"/>
      <c r="EA152" s="56"/>
      <c r="EB152" s="56"/>
      <c r="EC152" s="56"/>
      <c r="ED152" s="56"/>
      <c r="EE152" s="56"/>
      <c r="EF152" s="56"/>
      <c r="EG152" s="56"/>
      <c r="EH152" s="56"/>
      <c r="EJ152" s="56"/>
      <c r="EK152" s="56"/>
      <c r="EL152" s="56"/>
      <c r="EM152" s="56"/>
      <c r="EN152" s="56"/>
      <c r="EO152" s="56"/>
      <c r="EP152" s="56"/>
      <c r="EQ152" s="56"/>
      <c r="ER152" s="56"/>
      <c r="ET152" s="56"/>
      <c r="EU152" s="56"/>
      <c r="EV152" s="56"/>
      <c r="EW152" s="56"/>
      <c r="EX152" s="56"/>
      <c r="EY152" s="56"/>
      <c r="EZ152" s="56"/>
      <c r="FA152" s="56"/>
      <c r="FB152" s="56"/>
      <c r="FD152" s="56"/>
      <c r="FE152" s="56"/>
      <c r="FF152" s="56"/>
      <c r="FG152" s="56"/>
      <c r="FH152" s="56"/>
      <c r="FI152" s="56"/>
      <c r="FJ152" s="56"/>
      <c r="FK152" s="56"/>
      <c r="FL152" s="56"/>
      <c r="FN152" s="56"/>
      <c r="FO152" s="56"/>
      <c r="FP152" s="56"/>
      <c r="FQ152" s="56"/>
      <c r="FR152" s="56"/>
      <c r="FS152" s="56"/>
      <c r="FT152" s="56"/>
      <c r="FU152" s="56"/>
      <c r="FV152" s="56"/>
      <c r="FX152" s="56"/>
      <c r="FY152" s="56"/>
      <c r="FZ152" s="56"/>
      <c r="GA152" s="56"/>
      <c r="GB152" s="56"/>
      <c r="GC152" s="56"/>
      <c r="GD152" s="56"/>
      <c r="GE152" s="56"/>
      <c r="GF152" s="56"/>
      <c r="GH152" s="56"/>
      <c r="GI152" s="56"/>
      <c r="GJ152" s="56"/>
      <c r="GK152" s="56"/>
      <c r="GL152" s="56"/>
      <c r="GM152" s="56"/>
      <c r="GN152" s="56"/>
      <c r="GO152" s="56"/>
      <c r="GP152" s="56"/>
      <c r="GR152" s="56"/>
      <c r="GS152" s="56"/>
      <c r="GT152" s="56"/>
      <c r="GU152" s="56"/>
      <c r="GV152" s="56"/>
      <c r="GW152" s="56"/>
      <c r="GX152" s="56"/>
      <c r="GY152" s="56"/>
      <c r="GZ152" s="56"/>
      <c r="HB152" s="56"/>
      <c r="HC152" s="56"/>
      <c r="HD152" s="56"/>
      <c r="HE152" s="56"/>
      <c r="HF152" s="56"/>
      <c r="HG152" s="56"/>
      <c r="HH152" s="56"/>
      <c r="HI152" s="56"/>
      <c r="HJ152" s="56"/>
      <c r="HL152" s="56"/>
      <c r="HM152" s="56"/>
      <c r="HN152" s="56"/>
      <c r="HO152" s="56"/>
      <c r="HP152" s="56"/>
      <c r="HQ152" s="56"/>
      <c r="HR152" s="56"/>
      <c r="HS152" s="56"/>
      <c r="HT152" s="56"/>
      <c r="HV152" s="56"/>
      <c r="HW152" s="56"/>
      <c r="HX152" s="56"/>
      <c r="HY152" s="56"/>
      <c r="HZ152" s="56"/>
      <c r="IA152" s="56"/>
      <c r="IB152" s="56"/>
      <c r="IC152" s="56"/>
      <c r="ID152" s="56"/>
      <c r="IF152" s="56"/>
      <c r="IG152" s="56"/>
      <c r="IH152" s="56"/>
      <c r="II152" s="56"/>
      <c r="IJ152" s="56"/>
      <c r="IK152" s="56"/>
      <c r="IL152" s="56"/>
      <c r="IM152" s="56"/>
      <c r="IN152" s="56"/>
      <c r="IP152" s="56"/>
      <c r="IQ152" s="56"/>
      <c r="IR152" s="56"/>
      <c r="IS152" s="56"/>
      <c r="IT152" s="56"/>
      <c r="IU152" s="56"/>
    </row>
    <row r="153" spans="1:255" ht="12.75" customHeight="1" thickBot="1" x14ac:dyDescent="0.25">
      <c r="A153" s="227"/>
      <c r="B153" s="104">
        <v>3498.23</v>
      </c>
      <c r="C153" s="58" t="s">
        <v>66</v>
      </c>
      <c r="D153" s="64"/>
      <c r="E153" s="59"/>
      <c r="F153" s="59"/>
      <c r="G153" s="59"/>
      <c r="H153" s="60"/>
      <c r="I153" s="61"/>
      <c r="J153" s="56"/>
      <c r="K153" s="56"/>
      <c r="L153" s="56"/>
      <c r="M153" s="56"/>
      <c r="N153" s="56"/>
      <c r="O153" s="56"/>
      <c r="P153" s="56"/>
      <c r="Q153" s="56"/>
      <c r="R153" s="56"/>
      <c r="T153" s="56"/>
      <c r="U153" s="56"/>
      <c r="V153" s="56"/>
      <c r="W153" s="56"/>
      <c r="X153" s="56"/>
      <c r="Y153" s="56"/>
      <c r="Z153" s="56"/>
      <c r="AA153" s="56"/>
      <c r="AB153" s="56"/>
      <c r="AD153" s="56"/>
      <c r="AE153" s="56"/>
      <c r="AF153" s="56"/>
      <c r="AG153" s="56"/>
      <c r="AH153" s="56"/>
      <c r="AI153" s="56"/>
      <c r="AJ153" s="56"/>
      <c r="AK153" s="56"/>
      <c r="AL153" s="56"/>
      <c r="AN153" s="56"/>
      <c r="AO153" s="56"/>
      <c r="AP153" s="56"/>
      <c r="AQ153" s="56"/>
      <c r="AR153" s="56"/>
      <c r="AS153" s="56"/>
      <c r="AT153" s="56"/>
      <c r="AU153" s="56"/>
      <c r="AV153" s="56"/>
      <c r="AX153" s="56"/>
      <c r="AY153" s="56"/>
      <c r="AZ153" s="56"/>
      <c r="BA153" s="56"/>
      <c r="BB153" s="56"/>
      <c r="BC153" s="56"/>
      <c r="BD153" s="56"/>
      <c r="BE153" s="56"/>
      <c r="BF153" s="56"/>
      <c r="BH153" s="56"/>
      <c r="BI153" s="56"/>
      <c r="BJ153" s="56"/>
      <c r="BK153" s="56"/>
      <c r="BL153" s="56"/>
      <c r="BM153" s="56"/>
      <c r="BN153" s="56"/>
      <c r="BO153" s="56"/>
      <c r="BP153" s="56"/>
      <c r="BR153" s="56"/>
      <c r="BS153" s="56"/>
      <c r="BT153" s="56"/>
      <c r="BU153" s="56"/>
      <c r="BV153" s="56"/>
      <c r="BW153" s="56"/>
      <c r="BX153" s="56"/>
      <c r="BY153" s="56"/>
      <c r="BZ153" s="56"/>
      <c r="CB153" s="56"/>
      <c r="CC153" s="56"/>
      <c r="CD153" s="56"/>
      <c r="CE153" s="56"/>
      <c r="CF153" s="56"/>
      <c r="CG153" s="56"/>
      <c r="CH153" s="56"/>
      <c r="CI153" s="56"/>
      <c r="CJ153" s="56"/>
      <c r="CL153" s="56"/>
      <c r="CM153" s="56"/>
      <c r="CN153" s="56"/>
      <c r="CO153" s="56"/>
      <c r="CP153" s="56"/>
      <c r="CQ153" s="56"/>
      <c r="CR153" s="56"/>
      <c r="CS153" s="56"/>
      <c r="CT153" s="56"/>
      <c r="CV153" s="56"/>
      <c r="CW153" s="56"/>
      <c r="CX153" s="56"/>
      <c r="CY153" s="56"/>
      <c r="CZ153" s="56"/>
      <c r="DA153" s="56"/>
      <c r="DB153" s="56"/>
      <c r="DC153" s="56"/>
      <c r="DD153" s="56"/>
      <c r="DF153" s="56"/>
      <c r="DG153" s="56"/>
      <c r="DH153" s="56"/>
      <c r="DI153" s="56"/>
      <c r="DJ153" s="56"/>
      <c r="DK153" s="56"/>
      <c r="DL153" s="56"/>
      <c r="DM153" s="56"/>
      <c r="DN153" s="56"/>
      <c r="DP153" s="56"/>
      <c r="DQ153" s="56"/>
      <c r="DR153" s="56"/>
      <c r="DS153" s="56"/>
      <c r="DT153" s="56"/>
      <c r="DU153" s="56"/>
      <c r="DV153" s="56"/>
      <c r="DW153" s="56"/>
      <c r="DX153" s="56"/>
      <c r="DZ153" s="56"/>
      <c r="EA153" s="56"/>
      <c r="EB153" s="56"/>
      <c r="EC153" s="56"/>
      <c r="ED153" s="56"/>
      <c r="EE153" s="56"/>
      <c r="EF153" s="56"/>
      <c r="EG153" s="56"/>
      <c r="EH153" s="56"/>
      <c r="EJ153" s="56"/>
      <c r="EK153" s="56"/>
      <c r="EL153" s="56"/>
      <c r="EM153" s="56"/>
      <c r="EN153" s="56"/>
      <c r="EO153" s="56"/>
      <c r="EP153" s="56"/>
      <c r="EQ153" s="56"/>
      <c r="ER153" s="56"/>
      <c r="ET153" s="56"/>
      <c r="EU153" s="56"/>
      <c r="EV153" s="56"/>
      <c r="EW153" s="56"/>
      <c r="EX153" s="56"/>
      <c r="EY153" s="56"/>
      <c r="EZ153" s="56"/>
      <c r="FA153" s="56"/>
      <c r="FB153" s="56"/>
      <c r="FD153" s="56"/>
      <c r="FE153" s="56"/>
      <c r="FF153" s="56"/>
      <c r="FG153" s="56"/>
      <c r="FH153" s="56"/>
      <c r="FI153" s="56"/>
      <c r="FJ153" s="56"/>
      <c r="FK153" s="56"/>
      <c r="FL153" s="56"/>
      <c r="FN153" s="56"/>
      <c r="FO153" s="56"/>
      <c r="FP153" s="56"/>
      <c r="FQ153" s="56"/>
      <c r="FR153" s="56"/>
      <c r="FS153" s="56"/>
      <c r="FT153" s="56"/>
      <c r="FU153" s="56"/>
      <c r="FV153" s="56"/>
      <c r="FX153" s="56"/>
      <c r="FY153" s="56"/>
      <c r="FZ153" s="56"/>
      <c r="GA153" s="56"/>
      <c r="GB153" s="56"/>
      <c r="GC153" s="56"/>
      <c r="GD153" s="56"/>
      <c r="GE153" s="56"/>
      <c r="GF153" s="56"/>
      <c r="GH153" s="56"/>
      <c r="GI153" s="56"/>
      <c r="GJ153" s="56"/>
      <c r="GK153" s="56"/>
      <c r="GL153" s="56"/>
      <c r="GM153" s="56"/>
      <c r="GN153" s="56"/>
      <c r="GO153" s="56"/>
      <c r="GP153" s="56"/>
      <c r="GR153" s="56"/>
      <c r="GS153" s="56"/>
      <c r="GT153" s="56"/>
      <c r="GU153" s="56"/>
      <c r="GV153" s="56"/>
      <c r="GW153" s="56"/>
      <c r="GX153" s="56"/>
      <c r="GY153" s="56"/>
      <c r="GZ153" s="56"/>
      <c r="HB153" s="56"/>
      <c r="HC153" s="56"/>
      <c r="HD153" s="56"/>
      <c r="HE153" s="56"/>
      <c r="HF153" s="56"/>
      <c r="HG153" s="56"/>
      <c r="HH153" s="56"/>
      <c r="HI153" s="56"/>
      <c r="HJ153" s="56"/>
      <c r="HL153" s="56"/>
      <c r="HM153" s="56"/>
      <c r="HN153" s="56"/>
      <c r="HO153" s="56"/>
      <c r="HP153" s="56"/>
      <c r="HQ153" s="56"/>
      <c r="HR153" s="56"/>
      <c r="HS153" s="56"/>
      <c r="HT153" s="56"/>
      <c r="HV153" s="56"/>
      <c r="HW153" s="56"/>
      <c r="HX153" s="56"/>
      <c r="HY153" s="56"/>
      <c r="HZ153" s="56"/>
      <c r="IA153" s="56"/>
      <c r="IB153" s="56"/>
      <c r="IC153" s="56"/>
      <c r="ID153" s="56"/>
      <c r="IF153" s="56"/>
      <c r="IG153" s="56"/>
      <c r="IH153" s="56"/>
      <c r="II153" s="56"/>
      <c r="IJ153" s="56"/>
      <c r="IK153" s="56"/>
      <c r="IL153" s="56"/>
      <c r="IM153" s="56"/>
      <c r="IN153" s="56"/>
      <c r="IP153" s="56"/>
      <c r="IQ153" s="56"/>
      <c r="IR153" s="56"/>
      <c r="IS153" s="56"/>
      <c r="IT153" s="56"/>
      <c r="IU153" s="56"/>
    </row>
    <row r="154" spans="1:255" ht="12.75" customHeight="1" thickBot="1" x14ac:dyDescent="0.25">
      <c r="A154" s="227"/>
      <c r="B154" s="105">
        <v>4248.8500000000004</v>
      </c>
      <c r="C154" s="92" t="s">
        <v>67</v>
      </c>
      <c r="D154" s="93"/>
      <c r="E154" s="94"/>
      <c r="F154" s="94"/>
      <c r="G154" s="94"/>
      <c r="H154" s="95"/>
      <c r="I154" s="96"/>
      <c r="J154" s="56"/>
      <c r="K154" s="56"/>
      <c r="L154" s="56"/>
      <c r="M154" s="56"/>
      <c r="N154" s="56"/>
      <c r="O154" s="56"/>
      <c r="P154" s="56"/>
      <c r="Q154" s="56"/>
      <c r="R154" s="56"/>
      <c r="T154" s="56"/>
      <c r="U154" s="56"/>
      <c r="V154" s="56"/>
      <c r="W154" s="56"/>
      <c r="X154" s="56"/>
      <c r="Y154" s="56"/>
      <c r="Z154" s="56"/>
      <c r="AA154" s="56"/>
      <c r="AB154" s="56"/>
      <c r="AD154" s="56"/>
      <c r="AE154" s="56"/>
      <c r="AF154" s="56"/>
      <c r="AG154" s="56"/>
      <c r="AH154" s="56"/>
      <c r="AI154" s="56"/>
      <c r="AJ154" s="56"/>
      <c r="AK154" s="56"/>
      <c r="AL154" s="56"/>
      <c r="AN154" s="56"/>
      <c r="AO154" s="56"/>
      <c r="AP154" s="56"/>
      <c r="AQ154" s="56"/>
      <c r="AR154" s="56"/>
      <c r="AS154" s="56"/>
      <c r="AT154" s="56"/>
      <c r="AU154" s="56"/>
      <c r="AV154" s="56"/>
      <c r="AX154" s="56"/>
      <c r="AY154" s="56"/>
      <c r="AZ154" s="56"/>
      <c r="BA154" s="56"/>
      <c r="BB154" s="56"/>
      <c r="BC154" s="56"/>
      <c r="BD154" s="56"/>
      <c r="BE154" s="56"/>
      <c r="BF154" s="56"/>
      <c r="BH154" s="56"/>
      <c r="BI154" s="56"/>
      <c r="BJ154" s="56"/>
      <c r="BK154" s="56"/>
      <c r="BL154" s="56"/>
      <c r="BM154" s="56"/>
      <c r="BN154" s="56"/>
      <c r="BO154" s="56"/>
      <c r="BP154" s="56"/>
      <c r="BR154" s="56"/>
      <c r="BS154" s="56"/>
      <c r="BT154" s="56"/>
      <c r="BU154" s="56"/>
      <c r="BV154" s="56"/>
      <c r="BW154" s="56"/>
      <c r="BX154" s="56"/>
      <c r="BY154" s="56"/>
      <c r="BZ154" s="56"/>
      <c r="CB154" s="56"/>
      <c r="CC154" s="56"/>
      <c r="CD154" s="56"/>
      <c r="CE154" s="56"/>
      <c r="CF154" s="56"/>
      <c r="CG154" s="56"/>
      <c r="CH154" s="56"/>
      <c r="CI154" s="56"/>
      <c r="CJ154" s="56"/>
      <c r="CL154" s="56"/>
      <c r="CM154" s="56"/>
      <c r="CN154" s="56"/>
      <c r="CO154" s="56"/>
      <c r="CP154" s="56"/>
      <c r="CQ154" s="56"/>
      <c r="CR154" s="56"/>
      <c r="CS154" s="56"/>
      <c r="CT154" s="56"/>
      <c r="CV154" s="56"/>
      <c r="CW154" s="56"/>
      <c r="CX154" s="56"/>
      <c r="CY154" s="56"/>
      <c r="CZ154" s="56"/>
      <c r="DA154" s="56"/>
      <c r="DB154" s="56"/>
      <c r="DC154" s="56"/>
      <c r="DD154" s="56"/>
      <c r="DF154" s="56"/>
      <c r="DG154" s="56"/>
      <c r="DH154" s="56"/>
      <c r="DI154" s="56"/>
      <c r="DJ154" s="56"/>
      <c r="DK154" s="56"/>
      <c r="DL154" s="56"/>
      <c r="DM154" s="56"/>
      <c r="DN154" s="56"/>
      <c r="DP154" s="56"/>
      <c r="DQ154" s="56"/>
      <c r="DR154" s="56"/>
      <c r="DS154" s="56"/>
      <c r="DT154" s="56"/>
      <c r="DU154" s="56"/>
      <c r="DV154" s="56"/>
      <c r="DW154" s="56"/>
      <c r="DX154" s="56"/>
      <c r="DZ154" s="56"/>
      <c r="EA154" s="56"/>
      <c r="EB154" s="56"/>
      <c r="EC154" s="56"/>
      <c r="ED154" s="56"/>
      <c r="EE154" s="56"/>
      <c r="EF154" s="56"/>
      <c r="EG154" s="56"/>
      <c r="EH154" s="56"/>
      <c r="EJ154" s="56"/>
      <c r="EK154" s="56"/>
      <c r="EL154" s="56"/>
      <c r="EM154" s="56"/>
      <c r="EN154" s="56"/>
      <c r="EO154" s="56"/>
      <c r="EP154" s="56"/>
      <c r="EQ154" s="56"/>
      <c r="ER154" s="56"/>
      <c r="ET154" s="56"/>
      <c r="EU154" s="56"/>
      <c r="EV154" s="56"/>
      <c r="EW154" s="56"/>
      <c r="EX154" s="56"/>
      <c r="EY154" s="56"/>
      <c r="EZ154" s="56"/>
      <c r="FA154" s="56"/>
      <c r="FB154" s="56"/>
      <c r="FD154" s="56"/>
      <c r="FE154" s="56"/>
      <c r="FF154" s="56"/>
      <c r="FG154" s="56"/>
      <c r="FH154" s="56"/>
      <c r="FI154" s="56"/>
      <c r="FJ154" s="56"/>
      <c r="FK154" s="56"/>
      <c r="FL154" s="56"/>
      <c r="FN154" s="56"/>
      <c r="FO154" s="56"/>
      <c r="FP154" s="56"/>
      <c r="FQ154" s="56"/>
      <c r="FR154" s="56"/>
      <c r="FS154" s="56"/>
      <c r="FT154" s="56"/>
      <c r="FU154" s="56"/>
      <c r="FV154" s="56"/>
      <c r="FX154" s="56"/>
      <c r="FY154" s="56"/>
      <c r="FZ154" s="56"/>
      <c r="GA154" s="56"/>
      <c r="GB154" s="56"/>
      <c r="GC154" s="56"/>
      <c r="GD154" s="56"/>
      <c r="GE154" s="56"/>
      <c r="GF154" s="56"/>
      <c r="GH154" s="56"/>
      <c r="GI154" s="56"/>
      <c r="GJ154" s="56"/>
      <c r="GK154" s="56"/>
      <c r="GL154" s="56"/>
      <c r="GM154" s="56"/>
      <c r="GN154" s="56"/>
      <c r="GO154" s="56"/>
      <c r="GP154" s="56"/>
      <c r="GR154" s="56"/>
      <c r="GS154" s="56"/>
      <c r="GT154" s="56"/>
      <c r="GU154" s="56"/>
      <c r="GV154" s="56"/>
      <c r="GW154" s="56"/>
      <c r="GX154" s="56"/>
      <c r="GY154" s="56"/>
      <c r="GZ154" s="56"/>
      <c r="HB154" s="56"/>
      <c r="HC154" s="56"/>
      <c r="HD154" s="56"/>
      <c r="HE154" s="56"/>
      <c r="HF154" s="56"/>
      <c r="HG154" s="56"/>
      <c r="HH154" s="56"/>
      <c r="HI154" s="56"/>
      <c r="HJ154" s="56"/>
      <c r="HL154" s="56"/>
      <c r="HM154" s="56"/>
      <c r="HN154" s="56"/>
      <c r="HO154" s="56"/>
      <c r="HP154" s="56"/>
      <c r="HQ154" s="56"/>
      <c r="HR154" s="56"/>
      <c r="HS154" s="56"/>
      <c r="HT154" s="56"/>
      <c r="HV154" s="56"/>
      <c r="HW154" s="56"/>
      <c r="HX154" s="56"/>
      <c r="HY154" s="56"/>
      <c r="HZ154" s="56"/>
      <c r="IA154" s="56"/>
      <c r="IB154" s="56"/>
      <c r="IC154" s="56"/>
      <c r="ID154" s="56"/>
      <c r="IF154" s="56"/>
      <c r="IG154" s="56"/>
      <c r="IH154" s="56"/>
      <c r="II154" s="56"/>
      <c r="IJ154" s="56"/>
      <c r="IK154" s="56"/>
      <c r="IL154" s="56"/>
      <c r="IM154" s="56"/>
      <c r="IN154" s="56"/>
      <c r="IP154" s="56"/>
      <c r="IQ154" s="56"/>
      <c r="IR154" s="56"/>
      <c r="IS154" s="56"/>
      <c r="IT154" s="56"/>
      <c r="IU154" s="56"/>
    </row>
    <row r="155" spans="1:255" ht="12.75" customHeight="1" thickBot="1" x14ac:dyDescent="0.25">
      <c r="A155" s="227"/>
      <c r="B155" s="106">
        <v>3538.24</v>
      </c>
      <c r="C155" s="85" t="s">
        <v>70</v>
      </c>
      <c r="D155" s="86"/>
      <c r="E155" s="47"/>
      <c r="F155" s="47"/>
      <c r="G155" s="47"/>
      <c r="H155" s="48"/>
      <c r="I155" s="49"/>
      <c r="J155" s="56"/>
      <c r="K155" s="56"/>
      <c r="L155" s="56"/>
      <c r="M155" s="56"/>
      <c r="N155" s="56"/>
      <c r="O155" s="56"/>
      <c r="P155" s="56"/>
      <c r="Q155" s="56"/>
      <c r="R155" s="56"/>
      <c r="T155" s="56"/>
      <c r="U155" s="56"/>
      <c r="V155" s="56"/>
      <c r="W155" s="56"/>
      <c r="X155" s="56"/>
      <c r="Y155" s="56"/>
      <c r="Z155" s="56"/>
      <c r="AA155" s="56"/>
      <c r="AB155" s="56"/>
      <c r="AD155" s="56"/>
      <c r="AE155" s="56"/>
      <c r="AF155" s="56"/>
      <c r="AG155" s="56"/>
      <c r="AH155" s="56"/>
      <c r="AI155" s="56"/>
      <c r="AJ155" s="56"/>
      <c r="AK155" s="56"/>
      <c r="AL155" s="56"/>
      <c r="AN155" s="56"/>
      <c r="AO155" s="56"/>
      <c r="AP155" s="56"/>
      <c r="AQ155" s="56"/>
      <c r="AR155" s="56"/>
      <c r="AS155" s="56"/>
      <c r="AT155" s="56"/>
      <c r="AU155" s="56"/>
      <c r="AV155" s="56"/>
      <c r="AX155" s="56"/>
      <c r="AY155" s="56"/>
      <c r="AZ155" s="56"/>
      <c r="BA155" s="56"/>
      <c r="BB155" s="56"/>
      <c r="BC155" s="56"/>
      <c r="BD155" s="56"/>
      <c r="BE155" s="56"/>
      <c r="BF155" s="56"/>
      <c r="BH155" s="56"/>
      <c r="BI155" s="56"/>
      <c r="BJ155" s="56"/>
      <c r="BK155" s="56"/>
      <c r="BL155" s="56"/>
      <c r="BM155" s="56"/>
      <c r="BN155" s="56"/>
      <c r="BO155" s="56"/>
      <c r="BP155" s="56"/>
      <c r="BR155" s="56"/>
      <c r="BS155" s="56"/>
      <c r="BT155" s="56"/>
      <c r="BU155" s="56"/>
      <c r="BV155" s="56"/>
      <c r="BW155" s="56"/>
      <c r="BX155" s="56"/>
      <c r="BY155" s="56"/>
      <c r="BZ155" s="56"/>
      <c r="CB155" s="56"/>
      <c r="CC155" s="56"/>
      <c r="CD155" s="56"/>
      <c r="CE155" s="56"/>
      <c r="CF155" s="56"/>
      <c r="CG155" s="56"/>
      <c r="CH155" s="56"/>
      <c r="CI155" s="56"/>
      <c r="CJ155" s="56"/>
      <c r="CL155" s="56"/>
      <c r="CM155" s="56"/>
      <c r="CN155" s="56"/>
      <c r="CO155" s="56"/>
      <c r="CP155" s="56"/>
      <c r="CQ155" s="56"/>
      <c r="CR155" s="56"/>
      <c r="CS155" s="56"/>
      <c r="CT155" s="56"/>
      <c r="CV155" s="56"/>
      <c r="CW155" s="56"/>
      <c r="CX155" s="56"/>
      <c r="CY155" s="56"/>
      <c r="CZ155" s="56"/>
      <c r="DA155" s="56"/>
      <c r="DB155" s="56"/>
      <c r="DC155" s="56"/>
      <c r="DD155" s="56"/>
      <c r="DF155" s="56"/>
      <c r="DG155" s="56"/>
      <c r="DH155" s="56"/>
      <c r="DI155" s="56"/>
      <c r="DJ155" s="56"/>
      <c r="DK155" s="56"/>
      <c r="DL155" s="56"/>
      <c r="DM155" s="56"/>
      <c r="DN155" s="56"/>
      <c r="DP155" s="56"/>
      <c r="DQ155" s="56"/>
      <c r="DR155" s="56"/>
      <c r="DS155" s="56"/>
      <c r="DT155" s="56"/>
      <c r="DU155" s="56"/>
      <c r="DV155" s="56"/>
      <c r="DW155" s="56"/>
      <c r="DX155" s="56"/>
      <c r="DZ155" s="56"/>
      <c r="EA155" s="56"/>
      <c r="EB155" s="56"/>
      <c r="EC155" s="56"/>
      <c r="ED155" s="56"/>
      <c r="EE155" s="56"/>
      <c r="EF155" s="56"/>
      <c r="EG155" s="56"/>
      <c r="EH155" s="56"/>
      <c r="EJ155" s="56"/>
      <c r="EK155" s="56"/>
      <c r="EL155" s="56"/>
      <c r="EM155" s="56"/>
      <c r="EN155" s="56"/>
      <c r="EO155" s="56"/>
      <c r="EP155" s="56"/>
      <c r="EQ155" s="56"/>
      <c r="ER155" s="56"/>
      <c r="ET155" s="56"/>
      <c r="EU155" s="56"/>
      <c r="EV155" s="56"/>
      <c r="EW155" s="56"/>
      <c r="EX155" s="56"/>
      <c r="EY155" s="56"/>
      <c r="EZ155" s="56"/>
      <c r="FA155" s="56"/>
      <c r="FB155" s="56"/>
      <c r="FD155" s="56"/>
      <c r="FE155" s="56"/>
      <c r="FF155" s="56"/>
      <c r="FG155" s="56"/>
      <c r="FH155" s="56"/>
      <c r="FI155" s="56"/>
      <c r="FJ155" s="56"/>
      <c r="FK155" s="56"/>
      <c r="FL155" s="56"/>
      <c r="FN155" s="56"/>
      <c r="FO155" s="56"/>
      <c r="FP155" s="56"/>
      <c r="FQ155" s="56"/>
      <c r="FR155" s="56"/>
      <c r="FS155" s="56"/>
      <c r="FT155" s="56"/>
      <c r="FU155" s="56"/>
      <c r="FV155" s="56"/>
      <c r="FX155" s="56"/>
      <c r="FY155" s="56"/>
      <c r="FZ155" s="56"/>
      <c r="GA155" s="56"/>
      <c r="GB155" s="56"/>
      <c r="GC155" s="56"/>
      <c r="GD155" s="56"/>
      <c r="GE155" s="56"/>
      <c r="GF155" s="56"/>
      <c r="GH155" s="56"/>
      <c r="GI155" s="56"/>
      <c r="GJ155" s="56"/>
      <c r="GK155" s="56"/>
      <c r="GL155" s="56"/>
      <c r="GM155" s="56"/>
      <c r="GN155" s="56"/>
      <c r="GO155" s="56"/>
      <c r="GP155" s="56"/>
      <c r="GR155" s="56"/>
      <c r="GS155" s="56"/>
      <c r="GT155" s="56"/>
      <c r="GU155" s="56"/>
      <c r="GV155" s="56"/>
      <c r="GW155" s="56"/>
      <c r="GX155" s="56"/>
      <c r="GY155" s="56"/>
      <c r="GZ155" s="56"/>
      <c r="HB155" s="56"/>
      <c r="HC155" s="56"/>
      <c r="HD155" s="56"/>
      <c r="HE155" s="56"/>
      <c r="HF155" s="56"/>
      <c r="HG155" s="56"/>
      <c r="HH155" s="56"/>
      <c r="HI155" s="56"/>
      <c r="HJ155" s="56"/>
      <c r="HL155" s="56"/>
      <c r="HM155" s="56"/>
      <c r="HN155" s="56"/>
      <c r="HO155" s="56"/>
      <c r="HP155" s="56"/>
      <c r="HQ155" s="56"/>
      <c r="HR155" s="56"/>
      <c r="HS155" s="56"/>
      <c r="HT155" s="56"/>
      <c r="HV155" s="56"/>
      <c r="HW155" s="56"/>
      <c r="HX155" s="56"/>
      <c r="HY155" s="56"/>
      <c r="HZ155" s="56"/>
      <c r="IA155" s="56"/>
      <c r="IB155" s="56"/>
      <c r="IC155" s="56"/>
      <c r="ID155" s="56"/>
      <c r="IF155" s="56"/>
      <c r="IG155" s="56"/>
      <c r="IH155" s="56"/>
      <c r="II155" s="56"/>
      <c r="IJ155" s="56"/>
      <c r="IK155" s="56"/>
      <c r="IL155" s="56"/>
      <c r="IM155" s="56"/>
      <c r="IN155" s="56"/>
      <c r="IP155" s="56"/>
      <c r="IQ155" s="56"/>
      <c r="IR155" s="56"/>
      <c r="IS155" s="56"/>
      <c r="IT155" s="56"/>
      <c r="IU155" s="56"/>
    </row>
    <row r="156" spans="1:255" ht="12.75" customHeight="1" thickBot="1" x14ac:dyDescent="0.25">
      <c r="A156" s="227"/>
      <c r="B156" s="106">
        <v>3771.63</v>
      </c>
      <c r="C156" s="85" t="s">
        <v>72</v>
      </c>
      <c r="D156" s="86"/>
      <c r="E156" s="47"/>
      <c r="F156" s="47"/>
      <c r="G156" s="47"/>
      <c r="H156" s="48"/>
      <c r="I156" s="49"/>
      <c r="J156" s="56"/>
      <c r="K156" s="56"/>
      <c r="L156" s="56"/>
      <c r="M156" s="56"/>
      <c r="N156" s="56"/>
      <c r="O156" s="56"/>
      <c r="P156" s="56"/>
      <c r="Q156" s="56"/>
      <c r="R156" s="56"/>
      <c r="T156" s="56"/>
      <c r="U156" s="56"/>
      <c r="V156" s="56"/>
      <c r="W156" s="56"/>
      <c r="X156" s="56"/>
      <c r="Y156" s="56"/>
      <c r="Z156" s="56"/>
      <c r="AA156" s="56"/>
      <c r="AB156" s="56"/>
      <c r="AD156" s="56"/>
      <c r="AE156" s="56"/>
      <c r="AF156" s="56"/>
      <c r="AG156" s="56"/>
      <c r="AH156" s="56"/>
      <c r="AI156" s="56"/>
      <c r="AJ156" s="56"/>
      <c r="AK156" s="56"/>
      <c r="AL156" s="56"/>
      <c r="AN156" s="56"/>
      <c r="AO156" s="56"/>
      <c r="AP156" s="56"/>
      <c r="AQ156" s="56"/>
      <c r="AR156" s="56"/>
      <c r="AS156" s="56"/>
      <c r="AT156" s="56"/>
      <c r="AU156" s="56"/>
      <c r="AV156" s="56"/>
      <c r="AX156" s="56"/>
      <c r="AY156" s="56"/>
      <c r="AZ156" s="56"/>
      <c r="BA156" s="56"/>
      <c r="BB156" s="56"/>
      <c r="BC156" s="56"/>
      <c r="BD156" s="56"/>
      <c r="BE156" s="56"/>
      <c r="BF156" s="56"/>
      <c r="BH156" s="56"/>
      <c r="BI156" s="56"/>
      <c r="BJ156" s="56"/>
      <c r="BK156" s="56"/>
      <c r="BL156" s="56"/>
      <c r="BM156" s="56"/>
      <c r="BN156" s="56"/>
      <c r="BO156" s="56"/>
      <c r="BP156" s="56"/>
      <c r="BR156" s="56"/>
      <c r="BS156" s="56"/>
      <c r="BT156" s="56"/>
      <c r="BU156" s="56"/>
      <c r="BV156" s="56"/>
      <c r="BW156" s="56"/>
      <c r="BX156" s="56"/>
      <c r="BY156" s="56"/>
      <c r="BZ156" s="56"/>
      <c r="CB156" s="56"/>
      <c r="CC156" s="56"/>
      <c r="CD156" s="56"/>
      <c r="CE156" s="56"/>
      <c r="CF156" s="56"/>
      <c r="CG156" s="56"/>
      <c r="CH156" s="56"/>
      <c r="CI156" s="56"/>
      <c r="CJ156" s="56"/>
      <c r="CL156" s="56"/>
      <c r="CM156" s="56"/>
      <c r="CN156" s="56"/>
      <c r="CO156" s="56"/>
      <c r="CP156" s="56"/>
      <c r="CQ156" s="56"/>
      <c r="CR156" s="56"/>
      <c r="CS156" s="56"/>
      <c r="CT156" s="56"/>
      <c r="CV156" s="56"/>
      <c r="CW156" s="56"/>
      <c r="CX156" s="56"/>
      <c r="CY156" s="56"/>
      <c r="CZ156" s="56"/>
      <c r="DA156" s="56"/>
      <c r="DB156" s="56"/>
      <c r="DC156" s="56"/>
      <c r="DD156" s="56"/>
      <c r="DF156" s="56"/>
      <c r="DG156" s="56"/>
      <c r="DH156" s="56"/>
      <c r="DI156" s="56"/>
      <c r="DJ156" s="56"/>
      <c r="DK156" s="56"/>
      <c r="DL156" s="56"/>
      <c r="DM156" s="56"/>
      <c r="DN156" s="56"/>
      <c r="DP156" s="56"/>
      <c r="DQ156" s="56"/>
      <c r="DR156" s="56"/>
      <c r="DS156" s="56"/>
      <c r="DT156" s="56"/>
      <c r="DU156" s="56"/>
      <c r="DV156" s="56"/>
      <c r="DW156" s="56"/>
      <c r="DX156" s="56"/>
      <c r="DZ156" s="56"/>
      <c r="EA156" s="56"/>
      <c r="EB156" s="56"/>
      <c r="EC156" s="56"/>
      <c r="ED156" s="56"/>
      <c r="EE156" s="56"/>
      <c r="EF156" s="56"/>
      <c r="EG156" s="56"/>
      <c r="EH156" s="56"/>
      <c r="EJ156" s="56"/>
      <c r="EK156" s="56"/>
      <c r="EL156" s="56"/>
      <c r="EM156" s="56"/>
      <c r="EN156" s="56"/>
      <c r="EO156" s="56"/>
      <c r="EP156" s="56"/>
      <c r="EQ156" s="56"/>
      <c r="ER156" s="56"/>
      <c r="ET156" s="56"/>
      <c r="EU156" s="56"/>
      <c r="EV156" s="56"/>
      <c r="EW156" s="56"/>
      <c r="EX156" s="56"/>
      <c r="EY156" s="56"/>
      <c r="EZ156" s="56"/>
      <c r="FA156" s="56"/>
      <c r="FB156" s="56"/>
      <c r="FD156" s="56"/>
      <c r="FE156" s="56"/>
      <c r="FF156" s="56"/>
      <c r="FG156" s="56"/>
      <c r="FH156" s="56"/>
      <c r="FI156" s="56"/>
      <c r="FJ156" s="56"/>
      <c r="FK156" s="56"/>
      <c r="FL156" s="56"/>
      <c r="FN156" s="56"/>
      <c r="FO156" s="56"/>
      <c r="FP156" s="56"/>
      <c r="FQ156" s="56"/>
      <c r="FR156" s="56"/>
      <c r="FS156" s="56"/>
      <c r="FT156" s="56"/>
      <c r="FU156" s="56"/>
      <c r="FV156" s="56"/>
      <c r="FX156" s="56"/>
      <c r="FY156" s="56"/>
      <c r="FZ156" s="56"/>
      <c r="GA156" s="56"/>
      <c r="GB156" s="56"/>
      <c r="GC156" s="56"/>
      <c r="GD156" s="56"/>
      <c r="GE156" s="56"/>
      <c r="GF156" s="56"/>
      <c r="GH156" s="56"/>
      <c r="GI156" s="56"/>
      <c r="GJ156" s="56"/>
      <c r="GK156" s="56"/>
      <c r="GL156" s="56"/>
      <c r="GM156" s="56"/>
      <c r="GN156" s="56"/>
      <c r="GO156" s="56"/>
      <c r="GP156" s="56"/>
      <c r="GR156" s="56"/>
      <c r="GS156" s="56"/>
      <c r="GT156" s="56"/>
      <c r="GU156" s="56"/>
      <c r="GV156" s="56"/>
      <c r="GW156" s="56"/>
      <c r="GX156" s="56"/>
      <c r="GY156" s="56"/>
      <c r="GZ156" s="56"/>
      <c r="HB156" s="56"/>
      <c r="HC156" s="56"/>
      <c r="HD156" s="56"/>
      <c r="HE156" s="56"/>
      <c r="HF156" s="56"/>
      <c r="HG156" s="56"/>
      <c r="HH156" s="56"/>
      <c r="HI156" s="56"/>
      <c r="HJ156" s="56"/>
      <c r="HL156" s="56"/>
      <c r="HM156" s="56"/>
      <c r="HN156" s="56"/>
      <c r="HO156" s="56"/>
      <c r="HP156" s="56"/>
      <c r="HQ156" s="56"/>
      <c r="HR156" s="56"/>
      <c r="HS156" s="56"/>
      <c r="HT156" s="56"/>
      <c r="HV156" s="56"/>
      <c r="HW156" s="56"/>
      <c r="HX156" s="56"/>
      <c r="HY156" s="56"/>
      <c r="HZ156" s="56"/>
      <c r="IA156" s="56"/>
      <c r="IB156" s="56"/>
      <c r="IC156" s="56"/>
      <c r="ID156" s="56"/>
      <c r="IF156" s="56"/>
      <c r="IG156" s="56"/>
      <c r="IH156" s="56"/>
      <c r="II156" s="56"/>
      <c r="IJ156" s="56"/>
      <c r="IK156" s="56"/>
      <c r="IL156" s="56"/>
      <c r="IM156" s="56"/>
      <c r="IN156" s="56"/>
      <c r="IP156" s="56"/>
      <c r="IQ156" s="56"/>
      <c r="IR156" s="56"/>
      <c r="IS156" s="56"/>
      <c r="IT156" s="56"/>
      <c r="IU156" s="56"/>
    </row>
    <row r="157" spans="1:255" ht="12.75" customHeight="1" thickBot="1" x14ac:dyDescent="0.25">
      <c r="A157" s="227"/>
      <c r="B157" s="106">
        <v>4191.6400000000003</v>
      </c>
      <c r="C157" s="85" t="s">
        <v>73</v>
      </c>
      <c r="D157" s="86"/>
      <c r="E157" s="47"/>
      <c r="F157" s="47"/>
      <c r="G157" s="47"/>
      <c r="H157" s="48"/>
      <c r="I157" s="49"/>
      <c r="J157" s="56"/>
      <c r="K157" s="56"/>
      <c r="L157" s="56"/>
      <c r="M157" s="56"/>
      <c r="N157" s="56"/>
      <c r="O157" s="56"/>
      <c r="P157" s="56"/>
      <c r="Q157" s="56"/>
      <c r="R157" s="56"/>
      <c r="T157" s="56"/>
      <c r="U157" s="56"/>
      <c r="V157" s="56"/>
      <c r="W157" s="56"/>
      <c r="X157" s="56"/>
      <c r="Y157" s="56"/>
      <c r="Z157" s="56"/>
      <c r="AA157" s="56"/>
      <c r="AB157" s="56"/>
      <c r="AD157" s="56"/>
      <c r="AE157" s="56"/>
      <c r="AF157" s="56"/>
      <c r="AG157" s="56"/>
      <c r="AH157" s="56"/>
      <c r="AI157" s="56"/>
      <c r="AJ157" s="56"/>
      <c r="AK157" s="56"/>
      <c r="AL157" s="56"/>
      <c r="AN157" s="56"/>
      <c r="AO157" s="56"/>
      <c r="AP157" s="56"/>
      <c r="AQ157" s="56"/>
      <c r="AR157" s="56"/>
      <c r="AS157" s="56"/>
      <c r="AT157" s="56"/>
      <c r="AU157" s="56"/>
      <c r="AV157" s="56"/>
      <c r="AX157" s="56"/>
      <c r="AY157" s="56"/>
      <c r="AZ157" s="56"/>
      <c r="BA157" s="56"/>
      <c r="BB157" s="56"/>
      <c r="BC157" s="56"/>
      <c r="BD157" s="56"/>
      <c r="BE157" s="56"/>
      <c r="BF157" s="56"/>
      <c r="BH157" s="56"/>
      <c r="BI157" s="56"/>
      <c r="BJ157" s="56"/>
      <c r="BK157" s="56"/>
      <c r="BL157" s="56"/>
      <c r="BM157" s="56"/>
      <c r="BN157" s="56"/>
      <c r="BO157" s="56"/>
      <c r="BP157" s="56"/>
      <c r="BR157" s="56"/>
      <c r="BS157" s="56"/>
      <c r="BT157" s="56"/>
      <c r="BU157" s="56"/>
      <c r="BV157" s="56"/>
      <c r="BW157" s="56"/>
      <c r="BX157" s="56"/>
      <c r="BY157" s="56"/>
      <c r="BZ157" s="56"/>
      <c r="CB157" s="56"/>
      <c r="CC157" s="56"/>
      <c r="CD157" s="56"/>
      <c r="CE157" s="56"/>
      <c r="CF157" s="56"/>
      <c r="CG157" s="56"/>
      <c r="CH157" s="56"/>
      <c r="CI157" s="56"/>
      <c r="CJ157" s="56"/>
      <c r="CL157" s="56"/>
      <c r="CM157" s="56"/>
      <c r="CN157" s="56"/>
      <c r="CO157" s="56"/>
      <c r="CP157" s="56"/>
      <c r="CQ157" s="56"/>
      <c r="CR157" s="56"/>
      <c r="CS157" s="56"/>
      <c r="CT157" s="56"/>
      <c r="CV157" s="56"/>
      <c r="CW157" s="56"/>
      <c r="CX157" s="56"/>
      <c r="CY157" s="56"/>
      <c r="CZ157" s="56"/>
      <c r="DA157" s="56"/>
      <c r="DB157" s="56"/>
      <c r="DC157" s="56"/>
      <c r="DD157" s="56"/>
      <c r="DF157" s="56"/>
      <c r="DG157" s="56"/>
      <c r="DH157" s="56"/>
      <c r="DI157" s="56"/>
      <c r="DJ157" s="56"/>
      <c r="DK157" s="56"/>
      <c r="DL157" s="56"/>
      <c r="DM157" s="56"/>
      <c r="DN157" s="56"/>
      <c r="DP157" s="56"/>
      <c r="DQ157" s="56"/>
      <c r="DR157" s="56"/>
      <c r="DS157" s="56"/>
      <c r="DT157" s="56"/>
      <c r="DU157" s="56"/>
      <c r="DV157" s="56"/>
      <c r="DW157" s="56"/>
      <c r="DX157" s="56"/>
      <c r="DZ157" s="56"/>
      <c r="EA157" s="56"/>
      <c r="EB157" s="56"/>
      <c r="EC157" s="56"/>
      <c r="ED157" s="56"/>
      <c r="EE157" s="56"/>
      <c r="EF157" s="56"/>
      <c r="EG157" s="56"/>
      <c r="EH157" s="56"/>
      <c r="EJ157" s="56"/>
      <c r="EK157" s="56"/>
      <c r="EL157" s="56"/>
      <c r="EM157" s="56"/>
      <c r="EN157" s="56"/>
      <c r="EO157" s="56"/>
      <c r="EP157" s="56"/>
      <c r="EQ157" s="56"/>
      <c r="ER157" s="56"/>
      <c r="ET157" s="56"/>
      <c r="EU157" s="56"/>
      <c r="EV157" s="56"/>
      <c r="EW157" s="56"/>
      <c r="EX157" s="56"/>
      <c r="EY157" s="56"/>
      <c r="EZ157" s="56"/>
      <c r="FA157" s="56"/>
      <c r="FB157" s="56"/>
      <c r="FD157" s="56"/>
      <c r="FE157" s="56"/>
      <c r="FF157" s="56"/>
      <c r="FG157" s="56"/>
      <c r="FH157" s="56"/>
      <c r="FI157" s="56"/>
      <c r="FJ157" s="56"/>
      <c r="FK157" s="56"/>
      <c r="FL157" s="56"/>
      <c r="FN157" s="56"/>
      <c r="FO157" s="56"/>
      <c r="FP157" s="56"/>
      <c r="FQ157" s="56"/>
      <c r="FR157" s="56"/>
      <c r="FS157" s="56"/>
      <c r="FT157" s="56"/>
      <c r="FU157" s="56"/>
      <c r="FV157" s="56"/>
      <c r="FX157" s="56"/>
      <c r="FY157" s="56"/>
      <c r="FZ157" s="56"/>
      <c r="GA157" s="56"/>
      <c r="GB157" s="56"/>
      <c r="GC157" s="56"/>
      <c r="GD157" s="56"/>
      <c r="GE157" s="56"/>
      <c r="GF157" s="56"/>
      <c r="GH157" s="56"/>
      <c r="GI157" s="56"/>
      <c r="GJ157" s="56"/>
      <c r="GK157" s="56"/>
      <c r="GL157" s="56"/>
      <c r="GM157" s="56"/>
      <c r="GN157" s="56"/>
      <c r="GO157" s="56"/>
      <c r="GP157" s="56"/>
      <c r="GR157" s="56"/>
      <c r="GS157" s="56"/>
      <c r="GT157" s="56"/>
      <c r="GU157" s="56"/>
      <c r="GV157" s="56"/>
      <c r="GW157" s="56"/>
      <c r="GX157" s="56"/>
      <c r="GY157" s="56"/>
      <c r="GZ157" s="56"/>
      <c r="HB157" s="56"/>
      <c r="HC157" s="56"/>
      <c r="HD157" s="56"/>
      <c r="HE157" s="56"/>
      <c r="HF157" s="56"/>
      <c r="HG157" s="56"/>
      <c r="HH157" s="56"/>
      <c r="HI157" s="56"/>
      <c r="HJ157" s="56"/>
      <c r="HL157" s="56"/>
      <c r="HM157" s="56"/>
      <c r="HN157" s="56"/>
      <c r="HO157" s="56"/>
      <c r="HP157" s="56"/>
      <c r="HQ157" s="56"/>
      <c r="HR157" s="56"/>
      <c r="HS157" s="56"/>
      <c r="HT157" s="56"/>
      <c r="HV157" s="56"/>
      <c r="HW157" s="56"/>
      <c r="HX157" s="56"/>
      <c r="HY157" s="56"/>
      <c r="HZ157" s="56"/>
      <c r="IA157" s="56"/>
      <c r="IB157" s="56"/>
      <c r="IC157" s="56"/>
      <c r="ID157" s="56"/>
      <c r="IF157" s="56"/>
      <c r="IG157" s="56"/>
      <c r="IH157" s="56"/>
      <c r="II157" s="56"/>
      <c r="IJ157" s="56"/>
      <c r="IK157" s="56"/>
      <c r="IL157" s="56"/>
      <c r="IM157" s="56"/>
      <c r="IN157" s="56"/>
      <c r="IP157" s="56"/>
      <c r="IQ157" s="56"/>
      <c r="IR157" s="56"/>
      <c r="IS157" s="56"/>
      <c r="IT157" s="56"/>
      <c r="IU157" s="56"/>
    </row>
    <row r="158" spans="1:255" ht="12.75" customHeight="1" thickBot="1" x14ac:dyDescent="0.25">
      <c r="A158" s="227"/>
      <c r="B158" s="106">
        <v>3796.5</v>
      </c>
      <c r="C158" s="85" t="s">
        <v>74</v>
      </c>
      <c r="D158" s="86"/>
      <c r="E158" s="47"/>
      <c r="F158" s="47"/>
      <c r="G158" s="47"/>
      <c r="H158" s="48"/>
      <c r="I158" s="49"/>
      <c r="J158" s="56"/>
      <c r="K158" s="56"/>
      <c r="L158" s="56"/>
      <c r="M158" s="56"/>
      <c r="N158" s="56"/>
      <c r="O158" s="56"/>
      <c r="P158" s="56"/>
      <c r="Q158" s="56"/>
      <c r="R158" s="56"/>
      <c r="T158" s="56"/>
      <c r="U158" s="56"/>
      <c r="V158" s="56"/>
      <c r="W158" s="56"/>
      <c r="X158" s="56"/>
      <c r="Y158" s="56"/>
      <c r="Z158" s="56"/>
      <c r="AA158" s="56"/>
      <c r="AB158" s="56"/>
      <c r="AD158" s="56"/>
      <c r="AE158" s="56"/>
      <c r="AF158" s="56"/>
      <c r="AG158" s="56"/>
      <c r="AH158" s="56"/>
      <c r="AI158" s="56"/>
      <c r="AJ158" s="56"/>
      <c r="AK158" s="56"/>
      <c r="AL158" s="56"/>
      <c r="AN158" s="56"/>
      <c r="AO158" s="56"/>
      <c r="AP158" s="56"/>
      <c r="AQ158" s="56"/>
      <c r="AR158" s="56"/>
      <c r="AS158" s="56"/>
      <c r="AT158" s="56"/>
      <c r="AU158" s="56"/>
      <c r="AV158" s="56"/>
      <c r="AX158" s="56"/>
      <c r="AY158" s="56"/>
      <c r="AZ158" s="56"/>
      <c r="BA158" s="56"/>
      <c r="BB158" s="56"/>
      <c r="BC158" s="56"/>
      <c r="BD158" s="56"/>
      <c r="BE158" s="56"/>
      <c r="BF158" s="56"/>
      <c r="BH158" s="56"/>
      <c r="BI158" s="56"/>
      <c r="BJ158" s="56"/>
      <c r="BK158" s="56"/>
      <c r="BL158" s="56"/>
      <c r="BM158" s="56"/>
      <c r="BN158" s="56"/>
      <c r="BO158" s="56"/>
      <c r="BP158" s="56"/>
      <c r="BR158" s="56"/>
      <c r="BS158" s="56"/>
      <c r="BT158" s="56"/>
      <c r="BU158" s="56"/>
      <c r="BV158" s="56"/>
      <c r="BW158" s="56"/>
      <c r="BX158" s="56"/>
      <c r="BY158" s="56"/>
      <c r="BZ158" s="56"/>
      <c r="CB158" s="56"/>
      <c r="CC158" s="56"/>
      <c r="CD158" s="56"/>
      <c r="CE158" s="56"/>
      <c r="CF158" s="56"/>
      <c r="CG158" s="56"/>
      <c r="CH158" s="56"/>
      <c r="CI158" s="56"/>
      <c r="CJ158" s="56"/>
      <c r="CL158" s="56"/>
      <c r="CM158" s="56"/>
      <c r="CN158" s="56"/>
      <c r="CO158" s="56"/>
      <c r="CP158" s="56"/>
      <c r="CQ158" s="56"/>
      <c r="CR158" s="56"/>
      <c r="CS158" s="56"/>
      <c r="CT158" s="56"/>
      <c r="CV158" s="56"/>
      <c r="CW158" s="56"/>
      <c r="CX158" s="56"/>
      <c r="CY158" s="56"/>
      <c r="CZ158" s="56"/>
      <c r="DA158" s="56"/>
      <c r="DB158" s="56"/>
      <c r="DC158" s="56"/>
      <c r="DD158" s="56"/>
      <c r="DF158" s="56"/>
      <c r="DG158" s="56"/>
      <c r="DH158" s="56"/>
      <c r="DI158" s="56"/>
      <c r="DJ158" s="56"/>
      <c r="DK158" s="56"/>
      <c r="DL158" s="56"/>
      <c r="DM158" s="56"/>
      <c r="DN158" s="56"/>
      <c r="DP158" s="56"/>
      <c r="DQ158" s="56"/>
      <c r="DR158" s="56"/>
      <c r="DS158" s="56"/>
      <c r="DT158" s="56"/>
      <c r="DU158" s="56"/>
      <c r="DV158" s="56"/>
      <c r="DW158" s="56"/>
      <c r="DX158" s="56"/>
      <c r="DZ158" s="56"/>
      <c r="EA158" s="56"/>
      <c r="EB158" s="56"/>
      <c r="EC158" s="56"/>
      <c r="ED158" s="56"/>
      <c r="EE158" s="56"/>
      <c r="EF158" s="56"/>
      <c r="EG158" s="56"/>
      <c r="EH158" s="56"/>
      <c r="EJ158" s="56"/>
      <c r="EK158" s="56"/>
      <c r="EL158" s="56"/>
      <c r="EM158" s="56"/>
      <c r="EN158" s="56"/>
      <c r="EO158" s="56"/>
      <c r="EP158" s="56"/>
      <c r="EQ158" s="56"/>
      <c r="ER158" s="56"/>
      <c r="ET158" s="56"/>
      <c r="EU158" s="56"/>
      <c r="EV158" s="56"/>
      <c r="EW158" s="56"/>
      <c r="EX158" s="56"/>
      <c r="EY158" s="56"/>
      <c r="EZ158" s="56"/>
      <c r="FA158" s="56"/>
      <c r="FB158" s="56"/>
      <c r="FD158" s="56"/>
      <c r="FE158" s="56"/>
      <c r="FF158" s="56"/>
      <c r="FG158" s="56"/>
      <c r="FH158" s="56"/>
      <c r="FI158" s="56"/>
      <c r="FJ158" s="56"/>
      <c r="FK158" s="56"/>
      <c r="FL158" s="56"/>
      <c r="FN158" s="56"/>
      <c r="FO158" s="56"/>
      <c r="FP158" s="56"/>
      <c r="FQ158" s="56"/>
      <c r="FR158" s="56"/>
      <c r="FS158" s="56"/>
      <c r="FT158" s="56"/>
      <c r="FU158" s="56"/>
      <c r="FV158" s="56"/>
      <c r="FX158" s="56"/>
      <c r="FY158" s="56"/>
      <c r="FZ158" s="56"/>
      <c r="GA158" s="56"/>
      <c r="GB158" s="56"/>
      <c r="GC158" s="56"/>
      <c r="GD158" s="56"/>
      <c r="GE158" s="56"/>
      <c r="GF158" s="56"/>
      <c r="GH158" s="56"/>
      <c r="GI158" s="56"/>
      <c r="GJ158" s="56"/>
      <c r="GK158" s="56"/>
      <c r="GL158" s="56"/>
      <c r="GM158" s="56"/>
      <c r="GN158" s="56"/>
      <c r="GO158" s="56"/>
      <c r="GP158" s="56"/>
      <c r="GR158" s="56"/>
      <c r="GS158" s="56"/>
      <c r="GT158" s="56"/>
      <c r="GU158" s="56"/>
      <c r="GV158" s="56"/>
      <c r="GW158" s="56"/>
      <c r="GX158" s="56"/>
      <c r="GY158" s="56"/>
      <c r="GZ158" s="56"/>
      <c r="HB158" s="56"/>
      <c r="HC158" s="56"/>
      <c r="HD158" s="56"/>
      <c r="HE158" s="56"/>
      <c r="HF158" s="56"/>
      <c r="HG158" s="56"/>
      <c r="HH158" s="56"/>
      <c r="HI158" s="56"/>
      <c r="HJ158" s="56"/>
      <c r="HL158" s="56"/>
      <c r="HM158" s="56"/>
      <c r="HN158" s="56"/>
      <c r="HO158" s="56"/>
      <c r="HP158" s="56"/>
      <c r="HQ158" s="56"/>
      <c r="HR158" s="56"/>
      <c r="HS158" s="56"/>
      <c r="HT158" s="56"/>
      <c r="HV158" s="56"/>
      <c r="HW158" s="56"/>
      <c r="HX158" s="56"/>
      <c r="HY158" s="56"/>
      <c r="HZ158" s="56"/>
      <c r="IA158" s="56"/>
      <c r="IB158" s="56"/>
      <c r="IC158" s="56"/>
      <c r="ID158" s="56"/>
      <c r="IF158" s="56"/>
      <c r="IG158" s="56"/>
      <c r="IH158" s="56"/>
      <c r="II158" s="56"/>
      <c r="IJ158" s="56"/>
      <c r="IK158" s="56"/>
      <c r="IL158" s="56"/>
      <c r="IM158" s="56"/>
      <c r="IN158" s="56"/>
      <c r="IP158" s="56"/>
      <c r="IQ158" s="56"/>
      <c r="IR158" s="56"/>
      <c r="IS158" s="56"/>
      <c r="IT158" s="56"/>
      <c r="IU158" s="56"/>
    </row>
    <row r="159" spans="1:255" ht="12.75" customHeight="1" thickBot="1" x14ac:dyDescent="0.25">
      <c r="A159" s="227"/>
      <c r="B159" s="106">
        <v>3263.35</v>
      </c>
      <c r="C159" s="85" t="s">
        <v>75</v>
      </c>
      <c r="D159" s="86"/>
      <c r="E159" s="47"/>
      <c r="F159" s="47"/>
      <c r="G159" s="47"/>
      <c r="H159" s="48"/>
      <c r="I159" s="49"/>
      <c r="J159" s="56"/>
      <c r="K159" s="56"/>
      <c r="L159" s="56"/>
      <c r="M159" s="56"/>
      <c r="N159" s="56"/>
      <c r="O159" s="56"/>
      <c r="P159" s="56"/>
      <c r="Q159" s="56"/>
      <c r="R159" s="56"/>
      <c r="T159" s="56"/>
      <c r="U159" s="56"/>
      <c r="V159" s="56"/>
      <c r="W159" s="56"/>
      <c r="X159" s="56"/>
      <c r="Y159" s="56"/>
      <c r="Z159" s="56"/>
      <c r="AA159" s="56"/>
      <c r="AB159" s="56"/>
      <c r="AD159" s="56"/>
      <c r="AE159" s="56"/>
      <c r="AF159" s="56"/>
      <c r="AG159" s="56"/>
      <c r="AH159" s="56"/>
      <c r="AI159" s="56"/>
      <c r="AJ159" s="56"/>
      <c r="AK159" s="56"/>
      <c r="AL159" s="56"/>
      <c r="AN159" s="56"/>
      <c r="AO159" s="56"/>
      <c r="AP159" s="56"/>
      <c r="AQ159" s="56"/>
      <c r="AR159" s="56"/>
      <c r="AS159" s="56"/>
      <c r="AT159" s="56"/>
      <c r="AU159" s="56"/>
      <c r="AV159" s="56"/>
      <c r="AX159" s="56"/>
      <c r="AY159" s="56"/>
      <c r="AZ159" s="56"/>
      <c r="BA159" s="56"/>
      <c r="BB159" s="56"/>
      <c r="BC159" s="56"/>
      <c r="BD159" s="56"/>
      <c r="BE159" s="56"/>
      <c r="BF159" s="56"/>
      <c r="BH159" s="56"/>
      <c r="BI159" s="56"/>
      <c r="BJ159" s="56"/>
      <c r="BK159" s="56"/>
      <c r="BL159" s="56"/>
      <c r="BM159" s="56"/>
      <c r="BN159" s="56"/>
      <c r="BO159" s="56"/>
      <c r="BP159" s="56"/>
      <c r="BR159" s="56"/>
      <c r="BS159" s="56"/>
      <c r="BT159" s="56"/>
      <c r="BU159" s="56"/>
      <c r="BV159" s="56"/>
      <c r="BW159" s="56"/>
      <c r="BX159" s="56"/>
      <c r="BY159" s="56"/>
      <c r="BZ159" s="56"/>
      <c r="CB159" s="56"/>
      <c r="CC159" s="56"/>
      <c r="CD159" s="56"/>
      <c r="CE159" s="56"/>
      <c r="CF159" s="56"/>
      <c r="CG159" s="56"/>
      <c r="CH159" s="56"/>
      <c r="CI159" s="56"/>
      <c r="CJ159" s="56"/>
      <c r="CL159" s="56"/>
      <c r="CM159" s="56"/>
      <c r="CN159" s="56"/>
      <c r="CO159" s="56"/>
      <c r="CP159" s="56"/>
      <c r="CQ159" s="56"/>
      <c r="CR159" s="56"/>
      <c r="CS159" s="56"/>
      <c r="CT159" s="56"/>
      <c r="CV159" s="56"/>
      <c r="CW159" s="56"/>
      <c r="CX159" s="56"/>
      <c r="CY159" s="56"/>
      <c r="CZ159" s="56"/>
      <c r="DA159" s="56"/>
      <c r="DB159" s="56"/>
      <c r="DC159" s="56"/>
      <c r="DD159" s="56"/>
      <c r="DF159" s="56"/>
      <c r="DG159" s="56"/>
      <c r="DH159" s="56"/>
      <c r="DI159" s="56"/>
      <c r="DJ159" s="56"/>
      <c r="DK159" s="56"/>
      <c r="DL159" s="56"/>
      <c r="DM159" s="56"/>
      <c r="DN159" s="56"/>
      <c r="DP159" s="56"/>
      <c r="DQ159" s="56"/>
      <c r="DR159" s="56"/>
      <c r="DS159" s="56"/>
      <c r="DT159" s="56"/>
      <c r="DU159" s="56"/>
      <c r="DV159" s="56"/>
      <c r="DW159" s="56"/>
      <c r="DX159" s="56"/>
      <c r="DZ159" s="56"/>
      <c r="EA159" s="56"/>
      <c r="EB159" s="56"/>
      <c r="EC159" s="56"/>
      <c r="ED159" s="56"/>
      <c r="EE159" s="56"/>
      <c r="EF159" s="56"/>
      <c r="EG159" s="56"/>
      <c r="EH159" s="56"/>
      <c r="EJ159" s="56"/>
      <c r="EK159" s="56"/>
      <c r="EL159" s="56"/>
      <c r="EM159" s="56"/>
      <c r="EN159" s="56"/>
      <c r="EO159" s="56"/>
      <c r="EP159" s="56"/>
      <c r="EQ159" s="56"/>
      <c r="ER159" s="56"/>
      <c r="ET159" s="56"/>
      <c r="EU159" s="56"/>
      <c r="EV159" s="56"/>
      <c r="EW159" s="56"/>
      <c r="EX159" s="56"/>
      <c r="EY159" s="56"/>
      <c r="EZ159" s="56"/>
      <c r="FA159" s="56"/>
      <c r="FB159" s="56"/>
      <c r="FD159" s="56"/>
      <c r="FE159" s="56"/>
      <c r="FF159" s="56"/>
      <c r="FG159" s="56"/>
      <c r="FH159" s="56"/>
      <c r="FI159" s="56"/>
      <c r="FJ159" s="56"/>
      <c r="FK159" s="56"/>
      <c r="FL159" s="56"/>
      <c r="FN159" s="56"/>
      <c r="FO159" s="56"/>
      <c r="FP159" s="56"/>
      <c r="FQ159" s="56"/>
      <c r="FR159" s="56"/>
      <c r="FS159" s="56"/>
      <c r="FT159" s="56"/>
      <c r="FU159" s="56"/>
      <c r="FV159" s="56"/>
      <c r="FX159" s="56"/>
      <c r="FY159" s="56"/>
      <c r="FZ159" s="56"/>
      <c r="GA159" s="56"/>
      <c r="GB159" s="56"/>
      <c r="GC159" s="56"/>
      <c r="GD159" s="56"/>
      <c r="GE159" s="56"/>
      <c r="GF159" s="56"/>
      <c r="GH159" s="56"/>
      <c r="GI159" s="56"/>
      <c r="GJ159" s="56"/>
      <c r="GK159" s="56"/>
      <c r="GL159" s="56"/>
      <c r="GM159" s="56"/>
      <c r="GN159" s="56"/>
      <c r="GO159" s="56"/>
      <c r="GP159" s="56"/>
      <c r="GR159" s="56"/>
      <c r="GS159" s="56"/>
      <c r="GT159" s="56"/>
      <c r="GU159" s="56"/>
      <c r="GV159" s="56"/>
      <c r="GW159" s="56"/>
      <c r="GX159" s="56"/>
      <c r="GY159" s="56"/>
      <c r="GZ159" s="56"/>
      <c r="HB159" s="56"/>
      <c r="HC159" s="56"/>
      <c r="HD159" s="56"/>
      <c r="HE159" s="56"/>
      <c r="HF159" s="56"/>
      <c r="HG159" s="56"/>
      <c r="HH159" s="56"/>
      <c r="HI159" s="56"/>
      <c r="HJ159" s="56"/>
      <c r="HL159" s="56"/>
      <c r="HM159" s="56"/>
      <c r="HN159" s="56"/>
      <c r="HO159" s="56"/>
      <c r="HP159" s="56"/>
      <c r="HQ159" s="56"/>
      <c r="HR159" s="56"/>
      <c r="HS159" s="56"/>
      <c r="HT159" s="56"/>
      <c r="HV159" s="56"/>
      <c r="HW159" s="56"/>
      <c r="HX159" s="56"/>
      <c r="HY159" s="56"/>
      <c r="HZ159" s="56"/>
      <c r="IA159" s="56"/>
      <c r="IB159" s="56"/>
      <c r="IC159" s="56"/>
      <c r="ID159" s="56"/>
      <c r="IF159" s="56"/>
      <c r="IG159" s="56"/>
      <c r="IH159" s="56"/>
      <c r="II159" s="56"/>
      <c r="IJ159" s="56"/>
      <c r="IK159" s="56"/>
      <c r="IL159" s="56"/>
      <c r="IM159" s="56"/>
      <c r="IN159" s="56"/>
      <c r="IP159" s="56"/>
      <c r="IQ159" s="56"/>
      <c r="IR159" s="56"/>
      <c r="IS159" s="56"/>
      <c r="IT159" s="56"/>
      <c r="IU159" s="56"/>
    </row>
    <row r="160" spans="1:255" ht="12.75" customHeight="1" thickBot="1" x14ac:dyDescent="0.25">
      <c r="A160" s="221"/>
      <c r="B160" s="106">
        <v>3565.18</v>
      </c>
      <c r="C160" s="85" t="s">
        <v>76</v>
      </c>
      <c r="D160" s="86"/>
      <c r="E160" s="47"/>
      <c r="F160" s="47"/>
      <c r="G160" s="47"/>
      <c r="H160" s="48"/>
      <c r="I160" s="49"/>
      <c r="J160" s="56"/>
      <c r="K160" s="56"/>
      <c r="L160" s="56"/>
      <c r="M160" s="56"/>
      <c r="N160" s="56"/>
      <c r="O160" s="56"/>
      <c r="P160" s="56"/>
      <c r="Q160" s="56"/>
      <c r="R160" s="56"/>
      <c r="T160" s="56"/>
      <c r="U160" s="56"/>
      <c r="V160" s="56"/>
      <c r="W160" s="56"/>
      <c r="X160" s="56"/>
      <c r="Y160" s="56"/>
      <c r="Z160" s="56"/>
      <c r="AA160" s="56"/>
      <c r="AB160" s="56"/>
      <c r="AD160" s="56"/>
      <c r="AE160" s="56"/>
      <c r="AF160" s="56"/>
      <c r="AG160" s="56"/>
      <c r="AH160" s="56"/>
      <c r="AI160" s="56"/>
      <c r="AJ160" s="56"/>
      <c r="AK160" s="56"/>
      <c r="AL160" s="56"/>
      <c r="AN160" s="56"/>
      <c r="AO160" s="56"/>
      <c r="AP160" s="56"/>
      <c r="AQ160" s="56"/>
      <c r="AR160" s="56"/>
      <c r="AS160" s="56"/>
      <c r="AT160" s="56"/>
      <c r="AU160" s="56"/>
      <c r="AV160" s="56"/>
      <c r="AX160" s="56"/>
      <c r="AY160" s="56"/>
      <c r="AZ160" s="56"/>
      <c r="BA160" s="56"/>
      <c r="BB160" s="56"/>
      <c r="BC160" s="56"/>
      <c r="BD160" s="56"/>
      <c r="BE160" s="56"/>
      <c r="BF160" s="56"/>
      <c r="BH160" s="56"/>
      <c r="BI160" s="56"/>
      <c r="BJ160" s="56"/>
      <c r="BK160" s="56"/>
      <c r="BL160" s="56"/>
      <c r="BM160" s="56"/>
      <c r="BN160" s="56"/>
      <c r="BO160" s="56"/>
      <c r="BP160" s="56"/>
      <c r="BR160" s="56"/>
      <c r="BS160" s="56"/>
      <c r="BT160" s="56"/>
      <c r="BU160" s="56"/>
      <c r="BV160" s="56"/>
      <c r="BW160" s="56"/>
      <c r="BX160" s="56"/>
      <c r="BY160" s="56"/>
      <c r="BZ160" s="56"/>
      <c r="CB160" s="56"/>
      <c r="CC160" s="56"/>
      <c r="CD160" s="56"/>
      <c r="CE160" s="56"/>
      <c r="CF160" s="56"/>
      <c r="CG160" s="56"/>
      <c r="CH160" s="56"/>
      <c r="CI160" s="56"/>
      <c r="CJ160" s="56"/>
      <c r="CL160" s="56"/>
      <c r="CM160" s="56"/>
      <c r="CN160" s="56"/>
      <c r="CO160" s="56"/>
      <c r="CP160" s="56"/>
      <c r="CQ160" s="56"/>
      <c r="CR160" s="56"/>
      <c r="CS160" s="56"/>
      <c r="CT160" s="56"/>
      <c r="CV160" s="56"/>
      <c r="CW160" s="56"/>
      <c r="CX160" s="56"/>
      <c r="CY160" s="56"/>
      <c r="CZ160" s="56"/>
      <c r="DA160" s="56"/>
      <c r="DB160" s="56"/>
      <c r="DC160" s="56"/>
      <c r="DD160" s="56"/>
      <c r="DF160" s="56"/>
      <c r="DG160" s="56"/>
      <c r="DH160" s="56"/>
      <c r="DI160" s="56"/>
      <c r="DJ160" s="56"/>
      <c r="DK160" s="56"/>
      <c r="DL160" s="56"/>
      <c r="DM160" s="56"/>
      <c r="DN160" s="56"/>
      <c r="DP160" s="56"/>
      <c r="DQ160" s="56"/>
      <c r="DR160" s="56"/>
      <c r="DS160" s="56"/>
      <c r="DT160" s="56"/>
      <c r="DU160" s="56"/>
      <c r="DV160" s="56"/>
      <c r="DW160" s="56"/>
      <c r="DX160" s="56"/>
      <c r="DZ160" s="56"/>
      <c r="EA160" s="56"/>
      <c r="EB160" s="56"/>
      <c r="EC160" s="56"/>
      <c r="ED160" s="56"/>
      <c r="EE160" s="56"/>
      <c r="EF160" s="56"/>
      <c r="EG160" s="56"/>
      <c r="EH160" s="56"/>
      <c r="EJ160" s="56"/>
      <c r="EK160" s="56"/>
      <c r="EL160" s="56"/>
      <c r="EM160" s="56"/>
      <c r="EN160" s="56"/>
      <c r="EO160" s="56"/>
      <c r="EP160" s="56"/>
      <c r="EQ160" s="56"/>
      <c r="ER160" s="56"/>
      <c r="ET160" s="56"/>
      <c r="EU160" s="56"/>
      <c r="EV160" s="56"/>
      <c r="EW160" s="56"/>
      <c r="EX160" s="56"/>
      <c r="EY160" s="56"/>
      <c r="EZ160" s="56"/>
      <c r="FA160" s="56"/>
      <c r="FB160" s="56"/>
      <c r="FD160" s="56"/>
      <c r="FE160" s="56"/>
      <c r="FF160" s="56"/>
      <c r="FG160" s="56"/>
      <c r="FH160" s="56"/>
      <c r="FI160" s="56"/>
      <c r="FJ160" s="56"/>
      <c r="FK160" s="56"/>
      <c r="FL160" s="56"/>
      <c r="FN160" s="56"/>
      <c r="FO160" s="56"/>
      <c r="FP160" s="56"/>
      <c r="FQ160" s="56"/>
      <c r="FR160" s="56"/>
      <c r="FS160" s="56"/>
      <c r="FT160" s="56"/>
      <c r="FU160" s="56"/>
      <c r="FV160" s="56"/>
      <c r="FX160" s="56"/>
      <c r="FY160" s="56"/>
      <c r="FZ160" s="56"/>
      <c r="GA160" s="56"/>
      <c r="GB160" s="56"/>
      <c r="GC160" s="56"/>
      <c r="GD160" s="56"/>
      <c r="GE160" s="56"/>
      <c r="GF160" s="56"/>
      <c r="GH160" s="56"/>
      <c r="GI160" s="56"/>
      <c r="GJ160" s="56"/>
      <c r="GK160" s="56"/>
      <c r="GL160" s="56"/>
      <c r="GM160" s="56"/>
      <c r="GN160" s="56"/>
      <c r="GO160" s="56"/>
      <c r="GP160" s="56"/>
      <c r="GR160" s="56"/>
      <c r="GS160" s="56"/>
      <c r="GT160" s="56"/>
      <c r="GU160" s="56"/>
      <c r="GV160" s="56"/>
      <c r="GW160" s="56"/>
      <c r="GX160" s="56"/>
      <c r="GY160" s="56"/>
      <c r="GZ160" s="56"/>
      <c r="HB160" s="56"/>
      <c r="HC160" s="56"/>
      <c r="HD160" s="56"/>
      <c r="HE160" s="56"/>
      <c r="HF160" s="56"/>
      <c r="HG160" s="56"/>
      <c r="HH160" s="56"/>
      <c r="HI160" s="56"/>
      <c r="HJ160" s="56"/>
      <c r="HL160" s="56"/>
      <c r="HM160" s="56"/>
      <c r="HN160" s="56"/>
      <c r="HO160" s="56"/>
      <c r="HP160" s="56"/>
      <c r="HQ160" s="56"/>
      <c r="HR160" s="56"/>
      <c r="HS160" s="56"/>
      <c r="HT160" s="56"/>
      <c r="HV160" s="56"/>
      <c r="HW160" s="56"/>
      <c r="HX160" s="56"/>
      <c r="HY160" s="56"/>
      <c r="HZ160" s="56"/>
      <c r="IA160" s="56"/>
      <c r="IB160" s="56"/>
      <c r="IC160" s="56"/>
      <c r="ID160" s="56"/>
      <c r="IF160" s="56"/>
      <c r="IG160" s="56"/>
      <c r="IH160" s="56"/>
      <c r="II160" s="56"/>
      <c r="IJ160" s="56"/>
      <c r="IK160" s="56"/>
      <c r="IL160" s="56"/>
      <c r="IM160" s="56"/>
      <c r="IN160" s="56"/>
      <c r="IP160" s="56"/>
      <c r="IQ160" s="56"/>
      <c r="IR160" s="56"/>
      <c r="IS160" s="56"/>
      <c r="IT160" s="56"/>
      <c r="IU160" s="56"/>
    </row>
    <row r="161" spans="1:255" ht="12.75" customHeight="1" thickBot="1" x14ac:dyDescent="0.25">
      <c r="A161" s="221"/>
      <c r="B161" s="106">
        <v>4971.66</v>
      </c>
      <c r="C161" s="85" t="s">
        <v>77</v>
      </c>
      <c r="D161" s="86"/>
      <c r="E161" s="47"/>
      <c r="F161" s="47"/>
      <c r="G161" s="47"/>
      <c r="H161" s="48"/>
      <c r="I161" s="49"/>
      <c r="J161" s="56"/>
      <c r="K161" s="56"/>
      <c r="L161" s="56"/>
      <c r="M161" s="56"/>
      <c r="N161" s="56"/>
      <c r="O161" s="56"/>
      <c r="P161" s="56"/>
      <c r="Q161" s="56"/>
      <c r="R161" s="56"/>
      <c r="T161" s="56"/>
      <c r="U161" s="56"/>
      <c r="V161" s="56"/>
      <c r="W161" s="56"/>
      <c r="X161" s="56"/>
      <c r="Y161" s="56"/>
      <c r="Z161" s="56"/>
      <c r="AA161" s="56"/>
      <c r="AB161" s="56"/>
      <c r="AD161" s="56"/>
      <c r="AE161" s="56"/>
      <c r="AF161" s="56"/>
      <c r="AG161" s="56"/>
      <c r="AH161" s="56"/>
      <c r="AI161" s="56"/>
      <c r="AJ161" s="56"/>
      <c r="AK161" s="56"/>
      <c r="AL161" s="56"/>
      <c r="AN161" s="56"/>
      <c r="AO161" s="56"/>
      <c r="AP161" s="56"/>
      <c r="AQ161" s="56"/>
      <c r="AR161" s="56"/>
      <c r="AS161" s="56"/>
      <c r="AT161" s="56"/>
      <c r="AU161" s="56"/>
      <c r="AV161" s="56"/>
      <c r="AX161" s="56"/>
      <c r="AY161" s="56"/>
      <c r="AZ161" s="56"/>
      <c r="BA161" s="56"/>
      <c r="BB161" s="56"/>
      <c r="BC161" s="56"/>
      <c r="BD161" s="56"/>
      <c r="BE161" s="56"/>
      <c r="BF161" s="56"/>
      <c r="BH161" s="56"/>
      <c r="BI161" s="56"/>
      <c r="BJ161" s="56"/>
      <c r="BK161" s="56"/>
      <c r="BL161" s="56"/>
      <c r="BM161" s="56"/>
      <c r="BN161" s="56"/>
      <c r="BO161" s="56"/>
      <c r="BP161" s="56"/>
      <c r="BR161" s="56"/>
      <c r="BS161" s="56"/>
      <c r="BT161" s="56"/>
      <c r="BU161" s="56"/>
      <c r="BV161" s="56"/>
      <c r="BW161" s="56"/>
      <c r="BX161" s="56"/>
      <c r="BY161" s="56"/>
      <c r="BZ161" s="56"/>
      <c r="CB161" s="56"/>
      <c r="CC161" s="56"/>
      <c r="CD161" s="56"/>
      <c r="CE161" s="56"/>
      <c r="CF161" s="56"/>
      <c r="CG161" s="56"/>
      <c r="CH161" s="56"/>
      <c r="CI161" s="56"/>
      <c r="CJ161" s="56"/>
      <c r="CL161" s="56"/>
      <c r="CM161" s="56"/>
      <c r="CN161" s="56"/>
      <c r="CO161" s="56"/>
      <c r="CP161" s="56"/>
      <c r="CQ161" s="56"/>
      <c r="CR161" s="56"/>
      <c r="CS161" s="56"/>
      <c r="CT161" s="56"/>
      <c r="CV161" s="56"/>
      <c r="CW161" s="56"/>
      <c r="CX161" s="56"/>
      <c r="CY161" s="56"/>
      <c r="CZ161" s="56"/>
      <c r="DA161" s="56"/>
      <c r="DB161" s="56"/>
      <c r="DC161" s="56"/>
      <c r="DD161" s="56"/>
      <c r="DF161" s="56"/>
      <c r="DG161" s="56"/>
      <c r="DH161" s="56"/>
      <c r="DI161" s="56"/>
      <c r="DJ161" s="56"/>
      <c r="DK161" s="56"/>
      <c r="DL161" s="56"/>
      <c r="DM161" s="56"/>
      <c r="DN161" s="56"/>
      <c r="DP161" s="56"/>
      <c r="DQ161" s="56"/>
      <c r="DR161" s="56"/>
      <c r="DS161" s="56"/>
      <c r="DT161" s="56"/>
      <c r="DU161" s="56"/>
      <c r="DV161" s="56"/>
      <c r="DW161" s="56"/>
      <c r="DX161" s="56"/>
      <c r="DZ161" s="56"/>
      <c r="EA161" s="56"/>
      <c r="EB161" s="56"/>
      <c r="EC161" s="56"/>
      <c r="ED161" s="56"/>
      <c r="EE161" s="56"/>
      <c r="EF161" s="56"/>
      <c r="EG161" s="56"/>
      <c r="EH161" s="56"/>
      <c r="EJ161" s="56"/>
      <c r="EK161" s="56"/>
      <c r="EL161" s="56"/>
      <c r="EM161" s="56"/>
      <c r="EN161" s="56"/>
      <c r="EO161" s="56"/>
      <c r="EP161" s="56"/>
      <c r="EQ161" s="56"/>
      <c r="ER161" s="56"/>
      <c r="ET161" s="56"/>
      <c r="EU161" s="56"/>
      <c r="EV161" s="56"/>
      <c r="EW161" s="56"/>
      <c r="EX161" s="56"/>
      <c r="EY161" s="56"/>
      <c r="EZ161" s="56"/>
      <c r="FA161" s="56"/>
      <c r="FB161" s="56"/>
      <c r="FD161" s="56"/>
      <c r="FE161" s="56"/>
      <c r="FF161" s="56"/>
      <c r="FG161" s="56"/>
      <c r="FH161" s="56"/>
      <c r="FI161" s="56"/>
      <c r="FJ161" s="56"/>
      <c r="FK161" s="56"/>
      <c r="FL161" s="56"/>
      <c r="FN161" s="56"/>
      <c r="FO161" s="56"/>
      <c r="FP161" s="56"/>
      <c r="FQ161" s="56"/>
      <c r="FR161" s="56"/>
      <c r="FS161" s="56"/>
      <c r="FT161" s="56"/>
      <c r="FU161" s="56"/>
      <c r="FV161" s="56"/>
      <c r="FX161" s="56"/>
      <c r="FY161" s="56"/>
      <c r="FZ161" s="56"/>
      <c r="GA161" s="56"/>
      <c r="GB161" s="56"/>
      <c r="GC161" s="56"/>
      <c r="GD161" s="56"/>
      <c r="GE161" s="56"/>
      <c r="GF161" s="56"/>
      <c r="GH161" s="56"/>
      <c r="GI161" s="56"/>
      <c r="GJ161" s="56"/>
      <c r="GK161" s="56"/>
      <c r="GL161" s="56"/>
      <c r="GM161" s="56"/>
      <c r="GN161" s="56"/>
      <c r="GO161" s="56"/>
      <c r="GP161" s="56"/>
      <c r="GR161" s="56"/>
      <c r="GS161" s="56"/>
      <c r="GT161" s="56"/>
      <c r="GU161" s="56"/>
      <c r="GV161" s="56"/>
      <c r="GW161" s="56"/>
      <c r="GX161" s="56"/>
      <c r="GY161" s="56"/>
      <c r="GZ161" s="56"/>
      <c r="HB161" s="56"/>
      <c r="HC161" s="56"/>
      <c r="HD161" s="56"/>
      <c r="HE161" s="56"/>
      <c r="HF161" s="56"/>
      <c r="HG161" s="56"/>
      <c r="HH161" s="56"/>
      <c r="HI161" s="56"/>
      <c r="HJ161" s="56"/>
      <c r="HL161" s="56"/>
      <c r="HM161" s="56"/>
      <c r="HN161" s="56"/>
      <c r="HO161" s="56"/>
      <c r="HP161" s="56"/>
      <c r="HQ161" s="56"/>
      <c r="HR161" s="56"/>
      <c r="HS161" s="56"/>
      <c r="HT161" s="56"/>
      <c r="HV161" s="56"/>
      <c r="HW161" s="56"/>
      <c r="HX161" s="56"/>
      <c r="HY161" s="56"/>
      <c r="HZ161" s="56"/>
      <c r="IA161" s="56"/>
      <c r="IB161" s="56"/>
      <c r="IC161" s="56"/>
      <c r="ID161" s="56"/>
      <c r="IF161" s="56"/>
      <c r="IG161" s="56"/>
      <c r="IH161" s="56"/>
      <c r="II161" s="56"/>
      <c r="IJ161" s="56"/>
      <c r="IK161" s="56"/>
      <c r="IL161" s="56"/>
      <c r="IM161" s="56"/>
      <c r="IN161" s="56"/>
      <c r="IP161" s="56"/>
      <c r="IQ161" s="56"/>
      <c r="IR161" s="56"/>
      <c r="IS161" s="56"/>
      <c r="IT161" s="56"/>
      <c r="IU161" s="56"/>
    </row>
    <row r="162" spans="1:255" ht="12.75" customHeight="1" thickBot="1" x14ac:dyDescent="0.25">
      <c r="A162" s="221"/>
      <c r="B162" s="106">
        <v>3833.65</v>
      </c>
      <c r="C162" s="85" t="s">
        <v>78</v>
      </c>
      <c r="D162" s="86"/>
      <c r="E162" s="47"/>
      <c r="F162" s="47"/>
      <c r="G162" s="47"/>
      <c r="H162" s="48"/>
      <c r="I162" s="49"/>
      <c r="J162" s="56"/>
      <c r="K162" s="56"/>
      <c r="L162" s="56"/>
      <c r="M162" s="56"/>
      <c r="N162" s="56"/>
      <c r="O162" s="56"/>
      <c r="P162" s="56"/>
      <c r="Q162" s="56"/>
      <c r="R162" s="56"/>
      <c r="T162" s="56"/>
      <c r="U162" s="56"/>
      <c r="V162" s="56"/>
      <c r="W162" s="56"/>
      <c r="X162" s="56"/>
      <c r="Y162" s="56"/>
      <c r="Z162" s="56"/>
      <c r="AA162" s="56"/>
      <c r="AB162" s="56"/>
      <c r="AD162" s="56"/>
      <c r="AE162" s="56"/>
      <c r="AF162" s="56"/>
      <c r="AG162" s="56"/>
      <c r="AH162" s="56"/>
      <c r="AI162" s="56"/>
      <c r="AJ162" s="56"/>
      <c r="AK162" s="56"/>
      <c r="AL162" s="56"/>
      <c r="AN162" s="56"/>
      <c r="AO162" s="56"/>
      <c r="AP162" s="56"/>
      <c r="AQ162" s="56"/>
      <c r="AR162" s="56"/>
      <c r="AS162" s="56"/>
      <c r="AT162" s="56"/>
      <c r="AU162" s="56"/>
      <c r="AV162" s="56"/>
      <c r="AX162" s="56"/>
      <c r="AY162" s="56"/>
      <c r="AZ162" s="56"/>
      <c r="BA162" s="56"/>
      <c r="BB162" s="56"/>
      <c r="BC162" s="56"/>
      <c r="BD162" s="56"/>
      <c r="BE162" s="56"/>
      <c r="BF162" s="56"/>
      <c r="BH162" s="56"/>
      <c r="BI162" s="56"/>
      <c r="BJ162" s="56"/>
      <c r="BK162" s="56"/>
      <c r="BL162" s="56"/>
      <c r="BM162" s="56"/>
      <c r="BN162" s="56"/>
      <c r="BO162" s="56"/>
      <c r="BP162" s="56"/>
      <c r="BR162" s="56"/>
      <c r="BS162" s="56"/>
      <c r="BT162" s="56"/>
      <c r="BU162" s="56"/>
      <c r="BV162" s="56"/>
      <c r="BW162" s="56"/>
      <c r="BX162" s="56"/>
      <c r="BY162" s="56"/>
      <c r="BZ162" s="56"/>
      <c r="CB162" s="56"/>
      <c r="CC162" s="56"/>
      <c r="CD162" s="56"/>
      <c r="CE162" s="56"/>
      <c r="CF162" s="56"/>
      <c r="CG162" s="56"/>
      <c r="CH162" s="56"/>
      <c r="CI162" s="56"/>
      <c r="CJ162" s="56"/>
      <c r="CL162" s="56"/>
      <c r="CM162" s="56"/>
      <c r="CN162" s="56"/>
      <c r="CO162" s="56"/>
      <c r="CP162" s="56"/>
      <c r="CQ162" s="56"/>
      <c r="CR162" s="56"/>
      <c r="CS162" s="56"/>
      <c r="CT162" s="56"/>
      <c r="CV162" s="56"/>
      <c r="CW162" s="56"/>
      <c r="CX162" s="56"/>
      <c r="CY162" s="56"/>
      <c r="CZ162" s="56"/>
      <c r="DA162" s="56"/>
      <c r="DB162" s="56"/>
      <c r="DC162" s="56"/>
      <c r="DD162" s="56"/>
      <c r="DF162" s="56"/>
      <c r="DG162" s="56"/>
      <c r="DH162" s="56"/>
      <c r="DI162" s="56"/>
      <c r="DJ162" s="56"/>
      <c r="DK162" s="56"/>
      <c r="DL162" s="56"/>
      <c r="DM162" s="56"/>
      <c r="DN162" s="56"/>
      <c r="DP162" s="56"/>
      <c r="DQ162" s="56"/>
      <c r="DR162" s="56"/>
      <c r="DS162" s="56"/>
      <c r="DT162" s="56"/>
      <c r="DU162" s="56"/>
      <c r="DV162" s="56"/>
      <c r="DW162" s="56"/>
      <c r="DX162" s="56"/>
      <c r="DZ162" s="56"/>
      <c r="EA162" s="56"/>
      <c r="EB162" s="56"/>
      <c r="EC162" s="56"/>
      <c r="ED162" s="56"/>
      <c r="EE162" s="56"/>
      <c r="EF162" s="56"/>
      <c r="EG162" s="56"/>
      <c r="EH162" s="56"/>
      <c r="EJ162" s="56"/>
      <c r="EK162" s="56"/>
      <c r="EL162" s="56"/>
      <c r="EM162" s="56"/>
      <c r="EN162" s="56"/>
      <c r="EO162" s="56"/>
      <c r="EP162" s="56"/>
      <c r="EQ162" s="56"/>
      <c r="ER162" s="56"/>
      <c r="ET162" s="56"/>
      <c r="EU162" s="56"/>
      <c r="EV162" s="56"/>
      <c r="EW162" s="56"/>
      <c r="EX162" s="56"/>
      <c r="EY162" s="56"/>
      <c r="EZ162" s="56"/>
      <c r="FA162" s="56"/>
      <c r="FB162" s="56"/>
      <c r="FD162" s="56"/>
      <c r="FE162" s="56"/>
      <c r="FF162" s="56"/>
      <c r="FG162" s="56"/>
      <c r="FH162" s="56"/>
      <c r="FI162" s="56"/>
      <c r="FJ162" s="56"/>
      <c r="FK162" s="56"/>
      <c r="FL162" s="56"/>
      <c r="FN162" s="56"/>
      <c r="FO162" s="56"/>
      <c r="FP162" s="56"/>
      <c r="FQ162" s="56"/>
      <c r="FR162" s="56"/>
      <c r="FS162" s="56"/>
      <c r="FT162" s="56"/>
      <c r="FU162" s="56"/>
      <c r="FV162" s="56"/>
      <c r="FX162" s="56"/>
      <c r="FY162" s="56"/>
      <c r="FZ162" s="56"/>
      <c r="GA162" s="56"/>
      <c r="GB162" s="56"/>
      <c r="GC162" s="56"/>
      <c r="GD162" s="56"/>
      <c r="GE162" s="56"/>
      <c r="GF162" s="56"/>
      <c r="GH162" s="56"/>
      <c r="GI162" s="56"/>
      <c r="GJ162" s="56"/>
      <c r="GK162" s="56"/>
      <c r="GL162" s="56"/>
      <c r="GM162" s="56"/>
      <c r="GN162" s="56"/>
      <c r="GO162" s="56"/>
      <c r="GP162" s="56"/>
      <c r="GR162" s="56"/>
      <c r="GS162" s="56"/>
      <c r="GT162" s="56"/>
      <c r="GU162" s="56"/>
      <c r="GV162" s="56"/>
      <c r="GW162" s="56"/>
      <c r="GX162" s="56"/>
      <c r="GY162" s="56"/>
      <c r="GZ162" s="56"/>
      <c r="HB162" s="56"/>
      <c r="HC162" s="56"/>
      <c r="HD162" s="56"/>
      <c r="HE162" s="56"/>
      <c r="HF162" s="56"/>
      <c r="HG162" s="56"/>
      <c r="HH162" s="56"/>
      <c r="HI162" s="56"/>
      <c r="HJ162" s="56"/>
      <c r="HL162" s="56"/>
      <c r="HM162" s="56"/>
      <c r="HN162" s="56"/>
      <c r="HO162" s="56"/>
      <c r="HP162" s="56"/>
      <c r="HQ162" s="56"/>
      <c r="HR162" s="56"/>
      <c r="HS162" s="56"/>
      <c r="HT162" s="56"/>
      <c r="HV162" s="56"/>
      <c r="HW162" s="56"/>
      <c r="HX162" s="56"/>
      <c r="HY162" s="56"/>
      <c r="HZ162" s="56"/>
      <c r="IA162" s="56"/>
      <c r="IB162" s="56"/>
      <c r="IC162" s="56"/>
      <c r="ID162" s="56"/>
      <c r="IF162" s="56"/>
      <c r="IG162" s="56"/>
      <c r="IH162" s="56"/>
      <c r="II162" s="56"/>
      <c r="IJ162" s="56"/>
      <c r="IK162" s="56"/>
      <c r="IL162" s="56"/>
      <c r="IM162" s="56"/>
      <c r="IN162" s="56"/>
      <c r="IP162" s="56"/>
      <c r="IQ162" s="56"/>
      <c r="IR162" s="56"/>
      <c r="IS162" s="56"/>
      <c r="IT162" s="56"/>
      <c r="IU162" s="56"/>
    </row>
    <row r="163" spans="1:255" ht="12.75" customHeight="1" thickBot="1" x14ac:dyDescent="0.25">
      <c r="A163" s="221"/>
      <c r="B163" s="106">
        <v>4861</v>
      </c>
      <c r="C163" s="85" t="s">
        <v>79</v>
      </c>
      <c r="D163" s="86"/>
      <c r="E163" s="47"/>
      <c r="F163" s="47"/>
      <c r="G163" s="47"/>
      <c r="H163" s="48"/>
      <c r="I163" s="49"/>
      <c r="J163" s="56"/>
      <c r="K163" s="56"/>
      <c r="L163" s="56"/>
      <c r="M163" s="56"/>
      <c r="N163" s="56"/>
      <c r="O163" s="56"/>
      <c r="P163" s="56"/>
      <c r="Q163" s="56"/>
      <c r="R163" s="56"/>
      <c r="T163" s="56"/>
      <c r="U163" s="56"/>
      <c r="V163" s="56"/>
      <c r="W163" s="56"/>
      <c r="X163" s="56"/>
      <c r="Y163" s="56"/>
      <c r="Z163" s="56"/>
      <c r="AA163" s="56"/>
      <c r="AB163" s="56"/>
      <c r="AD163" s="56"/>
      <c r="AE163" s="56"/>
      <c r="AF163" s="56"/>
      <c r="AG163" s="56"/>
      <c r="AH163" s="56"/>
      <c r="AI163" s="56"/>
      <c r="AJ163" s="56"/>
      <c r="AK163" s="56"/>
      <c r="AL163" s="56"/>
      <c r="AN163" s="56"/>
      <c r="AO163" s="56"/>
      <c r="AP163" s="56"/>
      <c r="AQ163" s="56"/>
      <c r="AR163" s="56"/>
      <c r="AS163" s="56"/>
      <c r="AT163" s="56"/>
      <c r="AU163" s="56"/>
      <c r="AV163" s="56"/>
      <c r="AX163" s="56"/>
      <c r="AY163" s="56"/>
      <c r="AZ163" s="56"/>
      <c r="BA163" s="56"/>
      <c r="BB163" s="56"/>
      <c r="BC163" s="56"/>
      <c r="BD163" s="56"/>
      <c r="BE163" s="56"/>
      <c r="BF163" s="56"/>
      <c r="BH163" s="56"/>
      <c r="BI163" s="56"/>
      <c r="BJ163" s="56"/>
      <c r="BK163" s="56"/>
      <c r="BL163" s="56"/>
      <c r="BM163" s="56"/>
      <c r="BN163" s="56"/>
      <c r="BO163" s="56"/>
      <c r="BP163" s="56"/>
      <c r="BR163" s="56"/>
      <c r="BS163" s="56"/>
      <c r="BT163" s="56"/>
      <c r="BU163" s="56"/>
      <c r="BV163" s="56"/>
      <c r="BW163" s="56"/>
      <c r="BX163" s="56"/>
      <c r="BY163" s="56"/>
      <c r="BZ163" s="56"/>
      <c r="CB163" s="56"/>
      <c r="CC163" s="56"/>
      <c r="CD163" s="56"/>
      <c r="CE163" s="56"/>
      <c r="CF163" s="56"/>
      <c r="CG163" s="56"/>
      <c r="CH163" s="56"/>
      <c r="CI163" s="56"/>
      <c r="CJ163" s="56"/>
      <c r="CL163" s="56"/>
      <c r="CM163" s="56"/>
      <c r="CN163" s="56"/>
      <c r="CO163" s="56"/>
      <c r="CP163" s="56"/>
      <c r="CQ163" s="56"/>
      <c r="CR163" s="56"/>
      <c r="CS163" s="56"/>
      <c r="CT163" s="56"/>
      <c r="CV163" s="56"/>
      <c r="CW163" s="56"/>
      <c r="CX163" s="56"/>
      <c r="CY163" s="56"/>
      <c r="CZ163" s="56"/>
      <c r="DA163" s="56"/>
      <c r="DB163" s="56"/>
      <c r="DC163" s="56"/>
      <c r="DD163" s="56"/>
      <c r="DF163" s="56"/>
      <c r="DG163" s="56"/>
      <c r="DH163" s="56"/>
      <c r="DI163" s="56"/>
      <c r="DJ163" s="56"/>
      <c r="DK163" s="56"/>
      <c r="DL163" s="56"/>
      <c r="DM163" s="56"/>
      <c r="DN163" s="56"/>
      <c r="DP163" s="56"/>
      <c r="DQ163" s="56"/>
      <c r="DR163" s="56"/>
      <c r="DS163" s="56"/>
      <c r="DT163" s="56"/>
      <c r="DU163" s="56"/>
      <c r="DV163" s="56"/>
      <c r="DW163" s="56"/>
      <c r="DX163" s="56"/>
      <c r="DZ163" s="56"/>
      <c r="EA163" s="56"/>
      <c r="EB163" s="56"/>
      <c r="EC163" s="56"/>
      <c r="ED163" s="56"/>
      <c r="EE163" s="56"/>
      <c r="EF163" s="56"/>
      <c r="EG163" s="56"/>
      <c r="EH163" s="56"/>
      <c r="EJ163" s="56"/>
      <c r="EK163" s="56"/>
      <c r="EL163" s="56"/>
      <c r="EM163" s="56"/>
      <c r="EN163" s="56"/>
      <c r="EO163" s="56"/>
      <c r="EP163" s="56"/>
      <c r="EQ163" s="56"/>
      <c r="ER163" s="56"/>
      <c r="ET163" s="56"/>
      <c r="EU163" s="56"/>
      <c r="EV163" s="56"/>
      <c r="EW163" s="56"/>
      <c r="EX163" s="56"/>
      <c r="EY163" s="56"/>
      <c r="EZ163" s="56"/>
      <c r="FA163" s="56"/>
      <c r="FB163" s="56"/>
      <c r="FD163" s="56"/>
      <c r="FE163" s="56"/>
      <c r="FF163" s="56"/>
      <c r="FG163" s="56"/>
      <c r="FH163" s="56"/>
      <c r="FI163" s="56"/>
      <c r="FJ163" s="56"/>
      <c r="FK163" s="56"/>
      <c r="FL163" s="56"/>
      <c r="FN163" s="56"/>
      <c r="FO163" s="56"/>
      <c r="FP163" s="56"/>
      <c r="FQ163" s="56"/>
      <c r="FR163" s="56"/>
      <c r="FS163" s="56"/>
      <c r="FT163" s="56"/>
      <c r="FU163" s="56"/>
      <c r="FV163" s="56"/>
      <c r="FX163" s="56"/>
      <c r="FY163" s="56"/>
      <c r="FZ163" s="56"/>
      <c r="GA163" s="56"/>
      <c r="GB163" s="56"/>
      <c r="GC163" s="56"/>
      <c r="GD163" s="56"/>
      <c r="GE163" s="56"/>
      <c r="GF163" s="56"/>
      <c r="GH163" s="56"/>
      <c r="GI163" s="56"/>
      <c r="GJ163" s="56"/>
      <c r="GK163" s="56"/>
      <c r="GL163" s="56"/>
      <c r="GM163" s="56"/>
      <c r="GN163" s="56"/>
      <c r="GO163" s="56"/>
      <c r="GP163" s="56"/>
      <c r="GR163" s="56"/>
      <c r="GS163" s="56"/>
      <c r="GT163" s="56"/>
      <c r="GU163" s="56"/>
      <c r="GV163" s="56"/>
      <c r="GW163" s="56"/>
      <c r="GX163" s="56"/>
      <c r="GY163" s="56"/>
      <c r="GZ163" s="56"/>
      <c r="HB163" s="56"/>
      <c r="HC163" s="56"/>
      <c r="HD163" s="56"/>
      <c r="HE163" s="56"/>
      <c r="HF163" s="56"/>
      <c r="HG163" s="56"/>
      <c r="HH163" s="56"/>
      <c r="HI163" s="56"/>
      <c r="HJ163" s="56"/>
      <c r="HL163" s="56"/>
      <c r="HM163" s="56"/>
      <c r="HN163" s="56"/>
      <c r="HO163" s="56"/>
      <c r="HP163" s="56"/>
      <c r="HQ163" s="56"/>
      <c r="HR163" s="56"/>
      <c r="HS163" s="56"/>
      <c r="HT163" s="56"/>
      <c r="HV163" s="56"/>
      <c r="HW163" s="56"/>
      <c r="HX163" s="56"/>
      <c r="HY163" s="56"/>
      <c r="HZ163" s="56"/>
      <c r="IA163" s="56"/>
      <c r="IB163" s="56"/>
      <c r="IC163" s="56"/>
      <c r="ID163" s="56"/>
      <c r="IF163" s="56"/>
      <c r="IG163" s="56"/>
      <c r="IH163" s="56"/>
      <c r="II163" s="56"/>
      <c r="IJ163" s="56"/>
      <c r="IK163" s="56"/>
      <c r="IL163" s="56"/>
      <c r="IM163" s="56"/>
      <c r="IN163" s="56"/>
      <c r="IP163" s="56"/>
      <c r="IQ163" s="56"/>
      <c r="IR163" s="56"/>
      <c r="IS163" s="56"/>
      <c r="IT163" s="56"/>
      <c r="IU163" s="56"/>
    </row>
    <row r="164" spans="1:255" ht="12.75" customHeight="1" thickBot="1" x14ac:dyDescent="0.25">
      <c r="A164" s="221"/>
      <c r="B164" s="106">
        <v>3599.16</v>
      </c>
      <c r="C164" s="85" t="s">
        <v>80</v>
      </c>
      <c r="D164" s="86"/>
      <c r="E164" s="47"/>
      <c r="F164" s="47"/>
      <c r="G164" s="47"/>
      <c r="H164" s="48"/>
      <c r="I164" s="49"/>
      <c r="J164" s="56"/>
      <c r="K164" s="56"/>
      <c r="L164" s="56"/>
      <c r="M164" s="56"/>
      <c r="N164" s="56"/>
      <c r="O164" s="56"/>
      <c r="P164" s="56"/>
      <c r="Q164" s="56"/>
      <c r="R164" s="56"/>
      <c r="T164" s="56"/>
      <c r="U164" s="56"/>
      <c r="V164" s="56"/>
      <c r="W164" s="56"/>
      <c r="X164" s="56"/>
      <c r="Y164" s="56"/>
      <c r="Z164" s="56"/>
      <c r="AA164" s="56"/>
      <c r="AB164" s="56"/>
      <c r="AD164" s="56"/>
      <c r="AE164" s="56"/>
      <c r="AF164" s="56"/>
      <c r="AG164" s="56"/>
      <c r="AH164" s="56"/>
      <c r="AI164" s="56"/>
      <c r="AJ164" s="56"/>
      <c r="AK164" s="56"/>
      <c r="AL164" s="56"/>
      <c r="AN164" s="56"/>
      <c r="AO164" s="56"/>
      <c r="AP164" s="56"/>
      <c r="AQ164" s="56"/>
      <c r="AR164" s="56"/>
      <c r="AS164" s="56"/>
      <c r="AT164" s="56"/>
      <c r="AU164" s="56"/>
      <c r="AV164" s="56"/>
      <c r="AX164" s="56"/>
      <c r="AY164" s="56"/>
      <c r="AZ164" s="56"/>
      <c r="BA164" s="56"/>
      <c r="BB164" s="56"/>
      <c r="BC164" s="56"/>
      <c r="BD164" s="56"/>
      <c r="BE164" s="56"/>
      <c r="BF164" s="56"/>
      <c r="BH164" s="56"/>
      <c r="BI164" s="56"/>
      <c r="BJ164" s="56"/>
      <c r="BK164" s="56"/>
      <c r="BL164" s="56"/>
      <c r="BM164" s="56"/>
      <c r="BN164" s="56"/>
      <c r="BO164" s="56"/>
      <c r="BP164" s="56"/>
      <c r="BR164" s="56"/>
      <c r="BS164" s="56"/>
      <c r="BT164" s="56"/>
      <c r="BU164" s="56"/>
      <c r="BV164" s="56"/>
      <c r="BW164" s="56"/>
      <c r="BX164" s="56"/>
      <c r="BY164" s="56"/>
      <c r="BZ164" s="56"/>
      <c r="CB164" s="56"/>
      <c r="CC164" s="56"/>
      <c r="CD164" s="56"/>
      <c r="CE164" s="56"/>
      <c r="CF164" s="56"/>
      <c r="CG164" s="56"/>
      <c r="CH164" s="56"/>
      <c r="CI164" s="56"/>
      <c r="CJ164" s="56"/>
      <c r="CL164" s="56"/>
      <c r="CM164" s="56"/>
      <c r="CN164" s="56"/>
      <c r="CO164" s="56"/>
      <c r="CP164" s="56"/>
      <c r="CQ164" s="56"/>
      <c r="CR164" s="56"/>
      <c r="CS164" s="56"/>
      <c r="CT164" s="56"/>
      <c r="CV164" s="56"/>
      <c r="CW164" s="56"/>
      <c r="CX164" s="56"/>
      <c r="CY164" s="56"/>
      <c r="CZ164" s="56"/>
      <c r="DA164" s="56"/>
      <c r="DB164" s="56"/>
      <c r="DC164" s="56"/>
      <c r="DD164" s="56"/>
      <c r="DF164" s="56"/>
      <c r="DG164" s="56"/>
      <c r="DH164" s="56"/>
      <c r="DI164" s="56"/>
      <c r="DJ164" s="56"/>
      <c r="DK164" s="56"/>
      <c r="DL164" s="56"/>
      <c r="DM164" s="56"/>
      <c r="DN164" s="56"/>
      <c r="DP164" s="56"/>
      <c r="DQ164" s="56"/>
      <c r="DR164" s="56"/>
      <c r="DS164" s="56"/>
      <c r="DT164" s="56"/>
      <c r="DU164" s="56"/>
      <c r="DV164" s="56"/>
      <c r="DW164" s="56"/>
      <c r="DX164" s="56"/>
      <c r="DZ164" s="56"/>
      <c r="EA164" s="56"/>
      <c r="EB164" s="56"/>
      <c r="EC164" s="56"/>
      <c r="ED164" s="56"/>
      <c r="EE164" s="56"/>
      <c r="EF164" s="56"/>
      <c r="EG164" s="56"/>
      <c r="EH164" s="56"/>
      <c r="EJ164" s="56"/>
      <c r="EK164" s="56"/>
      <c r="EL164" s="56"/>
      <c r="EM164" s="56"/>
      <c r="EN164" s="56"/>
      <c r="EO164" s="56"/>
      <c r="EP164" s="56"/>
      <c r="EQ164" s="56"/>
      <c r="ER164" s="56"/>
      <c r="ET164" s="56"/>
      <c r="EU164" s="56"/>
      <c r="EV164" s="56"/>
      <c r="EW164" s="56"/>
      <c r="EX164" s="56"/>
      <c r="EY164" s="56"/>
      <c r="EZ164" s="56"/>
      <c r="FA164" s="56"/>
      <c r="FB164" s="56"/>
      <c r="FD164" s="56"/>
      <c r="FE164" s="56"/>
      <c r="FF164" s="56"/>
      <c r="FG164" s="56"/>
      <c r="FH164" s="56"/>
      <c r="FI164" s="56"/>
      <c r="FJ164" s="56"/>
      <c r="FK164" s="56"/>
      <c r="FL164" s="56"/>
      <c r="FN164" s="56"/>
      <c r="FO164" s="56"/>
      <c r="FP164" s="56"/>
      <c r="FQ164" s="56"/>
      <c r="FR164" s="56"/>
      <c r="FS164" s="56"/>
      <c r="FT164" s="56"/>
      <c r="FU164" s="56"/>
      <c r="FV164" s="56"/>
      <c r="FX164" s="56"/>
      <c r="FY164" s="56"/>
      <c r="FZ164" s="56"/>
      <c r="GA164" s="56"/>
      <c r="GB164" s="56"/>
      <c r="GC164" s="56"/>
      <c r="GD164" s="56"/>
      <c r="GE164" s="56"/>
      <c r="GF164" s="56"/>
      <c r="GH164" s="56"/>
      <c r="GI164" s="56"/>
      <c r="GJ164" s="56"/>
      <c r="GK164" s="56"/>
      <c r="GL164" s="56"/>
      <c r="GM164" s="56"/>
      <c r="GN164" s="56"/>
      <c r="GO164" s="56"/>
      <c r="GP164" s="56"/>
      <c r="GR164" s="56"/>
      <c r="GS164" s="56"/>
      <c r="GT164" s="56"/>
      <c r="GU164" s="56"/>
      <c r="GV164" s="56"/>
      <c r="GW164" s="56"/>
      <c r="GX164" s="56"/>
      <c r="GY164" s="56"/>
      <c r="GZ164" s="56"/>
      <c r="HB164" s="56"/>
      <c r="HC164" s="56"/>
      <c r="HD164" s="56"/>
      <c r="HE164" s="56"/>
      <c r="HF164" s="56"/>
      <c r="HG164" s="56"/>
      <c r="HH164" s="56"/>
      <c r="HI164" s="56"/>
      <c r="HJ164" s="56"/>
      <c r="HL164" s="56"/>
      <c r="HM164" s="56"/>
      <c r="HN164" s="56"/>
      <c r="HO164" s="56"/>
      <c r="HP164" s="56"/>
      <c r="HQ164" s="56"/>
      <c r="HR164" s="56"/>
      <c r="HS164" s="56"/>
      <c r="HT164" s="56"/>
      <c r="HV164" s="56"/>
      <c r="HW164" s="56"/>
      <c r="HX164" s="56"/>
      <c r="HY164" s="56"/>
      <c r="HZ164" s="56"/>
      <c r="IA164" s="56"/>
      <c r="IB164" s="56"/>
      <c r="IC164" s="56"/>
      <c r="ID164" s="56"/>
      <c r="IF164" s="56"/>
      <c r="IG164" s="56"/>
      <c r="IH164" s="56"/>
      <c r="II164" s="56"/>
      <c r="IJ164" s="56"/>
      <c r="IK164" s="56"/>
      <c r="IL164" s="56"/>
      <c r="IM164" s="56"/>
      <c r="IN164" s="56"/>
      <c r="IP164" s="56"/>
      <c r="IQ164" s="56"/>
      <c r="IR164" s="56"/>
      <c r="IS164" s="56"/>
      <c r="IT164" s="56"/>
      <c r="IU164" s="56"/>
    </row>
    <row r="165" spans="1:255" x14ac:dyDescent="0.2">
      <c r="A165" s="221"/>
      <c r="B165" s="185"/>
      <c r="C165" s="70" t="s">
        <v>87</v>
      </c>
      <c r="D165" s="163"/>
      <c r="E165" s="53"/>
      <c r="F165" s="53"/>
      <c r="G165" s="53"/>
      <c r="H165" s="153"/>
      <c r="I165" s="165">
        <v>2411.1999999999998</v>
      </c>
      <c r="J165" s="56"/>
      <c r="K165" s="56"/>
      <c r="L165" s="56"/>
      <c r="M165" s="56"/>
      <c r="N165" s="56"/>
      <c r="O165" s="56"/>
      <c r="P165" s="56"/>
      <c r="Q165" s="56"/>
      <c r="R165" s="56"/>
      <c r="T165" s="56"/>
      <c r="U165" s="56"/>
      <c r="V165" s="56"/>
      <c r="W165" s="56"/>
      <c r="X165" s="56"/>
      <c r="Y165" s="56"/>
      <c r="Z165" s="56"/>
      <c r="AA165" s="56"/>
      <c r="AB165" s="56"/>
      <c r="AD165" s="56"/>
      <c r="AE165" s="56"/>
      <c r="AF165" s="56"/>
      <c r="AG165" s="56"/>
      <c r="AH165" s="56"/>
      <c r="AI165" s="56"/>
      <c r="AJ165" s="56"/>
      <c r="AK165" s="56"/>
      <c r="AL165" s="56"/>
      <c r="AN165" s="56"/>
      <c r="AO165" s="56"/>
      <c r="AP165" s="56"/>
      <c r="AQ165" s="56"/>
      <c r="AR165" s="56"/>
      <c r="AS165" s="56"/>
      <c r="AT165" s="56"/>
      <c r="AU165" s="56"/>
      <c r="AV165" s="56"/>
      <c r="AX165" s="56"/>
      <c r="AY165" s="56"/>
      <c r="AZ165" s="56"/>
      <c r="BA165" s="56"/>
      <c r="BB165" s="56"/>
      <c r="BC165" s="56"/>
      <c r="BD165" s="56"/>
      <c r="BE165" s="56"/>
      <c r="BF165" s="56"/>
      <c r="BH165" s="56"/>
      <c r="BI165" s="56"/>
      <c r="BJ165" s="56"/>
      <c r="BK165" s="56"/>
      <c r="BL165" s="56"/>
      <c r="BM165" s="56"/>
      <c r="BN165" s="56"/>
      <c r="BO165" s="56"/>
      <c r="BP165" s="56"/>
      <c r="BR165" s="56"/>
      <c r="BS165" s="56"/>
      <c r="BT165" s="56"/>
      <c r="BU165" s="56"/>
      <c r="BV165" s="56"/>
      <c r="BW165" s="56"/>
      <c r="BX165" s="56"/>
      <c r="BY165" s="56"/>
      <c r="BZ165" s="56"/>
      <c r="CB165" s="56"/>
      <c r="CC165" s="56"/>
      <c r="CD165" s="56"/>
      <c r="CE165" s="56"/>
      <c r="CF165" s="56"/>
      <c r="CG165" s="56"/>
      <c r="CH165" s="56"/>
      <c r="CI165" s="56"/>
      <c r="CJ165" s="56"/>
      <c r="CL165" s="56"/>
      <c r="CM165" s="56"/>
      <c r="CN165" s="56"/>
      <c r="CO165" s="56"/>
      <c r="CP165" s="56"/>
      <c r="CQ165" s="56"/>
      <c r="CR165" s="56"/>
      <c r="CS165" s="56"/>
      <c r="CT165" s="56"/>
      <c r="CV165" s="56"/>
      <c r="CW165" s="56"/>
      <c r="CX165" s="56"/>
      <c r="CY165" s="56"/>
      <c r="CZ165" s="56"/>
      <c r="DA165" s="56"/>
      <c r="DB165" s="56"/>
      <c r="DC165" s="56"/>
      <c r="DD165" s="56"/>
      <c r="DF165" s="56"/>
      <c r="DG165" s="56"/>
      <c r="DH165" s="56"/>
      <c r="DI165" s="56"/>
      <c r="DJ165" s="56"/>
      <c r="DK165" s="56"/>
      <c r="DL165" s="56"/>
      <c r="DM165" s="56"/>
      <c r="DN165" s="56"/>
      <c r="DP165" s="56"/>
      <c r="DQ165" s="56"/>
      <c r="DR165" s="56"/>
      <c r="DS165" s="56"/>
      <c r="DT165" s="56"/>
      <c r="DU165" s="56"/>
      <c r="DV165" s="56"/>
      <c r="DW165" s="56"/>
      <c r="DX165" s="56"/>
      <c r="DZ165" s="56"/>
      <c r="EA165" s="56"/>
      <c r="EB165" s="56"/>
      <c r="EC165" s="56"/>
      <c r="ED165" s="56"/>
      <c r="EE165" s="56"/>
      <c r="EF165" s="56"/>
      <c r="EG165" s="56"/>
      <c r="EH165" s="56"/>
      <c r="EJ165" s="56"/>
      <c r="EK165" s="56"/>
      <c r="EL165" s="56"/>
      <c r="EM165" s="56"/>
      <c r="EN165" s="56"/>
      <c r="EO165" s="56"/>
      <c r="EP165" s="56"/>
      <c r="EQ165" s="56"/>
      <c r="ER165" s="56"/>
      <c r="ET165" s="56"/>
      <c r="EU165" s="56"/>
      <c r="EV165" s="56"/>
      <c r="EW165" s="56"/>
      <c r="EX165" s="56"/>
      <c r="EY165" s="56"/>
      <c r="EZ165" s="56"/>
      <c r="FA165" s="56"/>
      <c r="FB165" s="56"/>
      <c r="FD165" s="56"/>
      <c r="FE165" s="56"/>
      <c r="FF165" s="56"/>
      <c r="FG165" s="56"/>
      <c r="FH165" s="56"/>
      <c r="FI165" s="56"/>
      <c r="FJ165" s="56"/>
      <c r="FK165" s="56"/>
      <c r="FL165" s="56"/>
      <c r="FN165" s="56"/>
      <c r="FO165" s="56"/>
      <c r="FP165" s="56"/>
      <c r="FQ165" s="56"/>
      <c r="FR165" s="56"/>
      <c r="FS165" s="56"/>
      <c r="FT165" s="56"/>
      <c r="FU165" s="56"/>
      <c r="FV165" s="56"/>
      <c r="FX165" s="56"/>
      <c r="FY165" s="56"/>
      <c r="FZ165" s="56"/>
      <c r="GA165" s="56"/>
      <c r="GB165" s="56"/>
      <c r="GC165" s="56"/>
      <c r="GD165" s="56"/>
      <c r="GE165" s="56"/>
      <c r="GF165" s="56"/>
      <c r="GH165" s="56"/>
      <c r="GI165" s="56"/>
      <c r="GJ165" s="56"/>
      <c r="GK165" s="56"/>
      <c r="GL165" s="56"/>
      <c r="GM165" s="56"/>
      <c r="GN165" s="56"/>
      <c r="GO165" s="56"/>
      <c r="GP165" s="56"/>
      <c r="GR165" s="56"/>
      <c r="GS165" s="56"/>
      <c r="GT165" s="56"/>
      <c r="GU165" s="56"/>
      <c r="GV165" s="56"/>
      <c r="GW165" s="56"/>
      <c r="GX165" s="56"/>
      <c r="GY165" s="56"/>
      <c r="GZ165" s="56"/>
      <c r="HB165" s="56"/>
      <c r="HC165" s="56"/>
      <c r="HD165" s="56"/>
      <c r="HE165" s="56"/>
      <c r="HF165" s="56"/>
      <c r="HG165" s="56"/>
      <c r="HH165" s="56"/>
      <c r="HI165" s="56"/>
      <c r="HJ165" s="56"/>
      <c r="HL165" s="56"/>
      <c r="HM165" s="56"/>
      <c r="HN165" s="56"/>
      <c r="HO165" s="56"/>
      <c r="HP165" s="56"/>
      <c r="HQ165" s="56"/>
      <c r="HR165" s="56"/>
      <c r="HS165" s="56"/>
      <c r="HT165" s="56"/>
      <c r="HV165" s="56"/>
      <c r="HW165" s="56"/>
      <c r="HX165" s="56"/>
      <c r="HY165" s="56"/>
      <c r="HZ165" s="56"/>
      <c r="IA165" s="56"/>
      <c r="IB165" s="56"/>
      <c r="IC165" s="56"/>
      <c r="ID165" s="56"/>
      <c r="IF165" s="56"/>
      <c r="IG165" s="56"/>
      <c r="IH165" s="56"/>
      <c r="II165" s="56"/>
      <c r="IJ165" s="56"/>
      <c r="IK165" s="56"/>
      <c r="IL165" s="56"/>
      <c r="IM165" s="56"/>
      <c r="IN165" s="56"/>
      <c r="IP165" s="56"/>
      <c r="IQ165" s="56"/>
      <c r="IR165" s="56"/>
      <c r="IS165" s="56"/>
      <c r="IT165" s="56"/>
      <c r="IU165" s="56"/>
    </row>
    <row r="166" spans="1:255" ht="12.75" customHeight="1" thickBot="1" x14ac:dyDescent="0.25">
      <c r="A166" s="221"/>
      <c r="B166" s="18">
        <f>SUM(B153:B165)</f>
        <v>47139.09</v>
      </c>
      <c r="C166" s="17"/>
      <c r="D166" s="18"/>
      <c r="E166" s="19"/>
      <c r="F166" s="17"/>
      <c r="G166" s="17"/>
      <c r="H166" s="18" t="s">
        <v>17</v>
      </c>
      <c r="I166" s="233">
        <f>SUM(I153:I165)</f>
        <v>2411.1999999999998</v>
      </c>
      <c r="J166" s="56"/>
      <c r="K166" s="56"/>
      <c r="L166" s="56"/>
      <c r="M166" s="56"/>
      <c r="N166" s="56"/>
      <c r="O166" s="56"/>
      <c r="P166" s="56"/>
      <c r="Q166" s="56"/>
      <c r="R166" s="56"/>
      <c r="T166" s="56"/>
      <c r="U166" s="56"/>
      <c r="V166" s="56"/>
      <c r="W166" s="56"/>
      <c r="X166" s="56"/>
      <c r="Y166" s="56"/>
      <c r="Z166" s="56"/>
      <c r="AA166" s="56"/>
      <c r="AB166" s="56"/>
      <c r="AD166" s="56"/>
      <c r="AE166" s="56"/>
      <c r="AF166" s="56"/>
      <c r="AG166" s="56"/>
      <c r="AH166" s="56"/>
      <c r="AI166" s="56"/>
      <c r="AJ166" s="56"/>
      <c r="AK166" s="56"/>
      <c r="AL166" s="56"/>
      <c r="AN166" s="56"/>
      <c r="AO166" s="56"/>
      <c r="AP166" s="56"/>
      <c r="AQ166" s="56"/>
      <c r="AR166" s="56"/>
      <c r="AS166" s="56"/>
      <c r="AT166" s="56"/>
      <c r="AU166" s="56"/>
      <c r="AV166" s="56"/>
      <c r="AX166" s="56"/>
      <c r="AY166" s="56"/>
      <c r="AZ166" s="56"/>
      <c r="BA166" s="56"/>
      <c r="BB166" s="56"/>
      <c r="BC166" s="56"/>
      <c r="BD166" s="56"/>
      <c r="BE166" s="56"/>
      <c r="BF166" s="56"/>
      <c r="BH166" s="56"/>
      <c r="BI166" s="56"/>
      <c r="BJ166" s="56"/>
      <c r="BK166" s="56"/>
      <c r="BL166" s="56"/>
      <c r="BM166" s="56"/>
      <c r="BN166" s="56"/>
      <c r="BO166" s="56"/>
      <c r="BP166" s="56"/>
      <c r="BR166" s="56"/>
      <c r="BS166" s="56"/>
      <c r="BT166" s="56"/>
      <c r="BU166" s="56"/>
      <c r="BV166" s="56"/>
      <c r="BW166" s="56"/>
      <c r="BX166" s="56"/>
      <c r="BY166" s="56"/>
      <c r="BZ166" s="56"/>
      <c r="CB166" s="56"/>
      <c r="CC166" s="56"/>
      <c r="CD166" s="56"/>
      <c r="CE166" s="56"/>
      <c r="CF166" s="56"/>
      <c r="CG166" s="56"/>
      <c r="CH166" s="56"/>
      <c r="CI166" s="56"/>
      <c r="CJ166" s="56"/>
      <c r="CL166" s="56"/>
      <c r="CM166" s="56"/>
      <c r="CN166" s="56"/>
      <c r="CO166" s="56"/>
      <c r="CP166" s="56"/>
      <c r="CQ166" s="56"/>
      <c r="CR166" s="56"/>
      <c r="CS166" s="56"/>
      <c r="CT166" s="56"/>
      <c r="CV166" s="56"/>
      <c r="CW166" s="56"/>
      <c r="CX166" s="56"/>
      <c r="CY166" s="56"/>
      <c r="CZ166" s="56"/>
      <c r="DA166" s="56"/>
      <c r="DB166" s="56"/>
      <c r="DC166" s="56"/>
      <c r="DD166" s="56"/>
      <c r="DF166" s="56"/>
      <c r="DG166" s="56"/>
      <c r="DH166" s="56"/>
      <c r="DI166" s="56"/>
      <c r="DJ166" s="56"/>
      <c r="DK166" s="56"/>
      <c r="DL166" s="56"/>
      <c r="DM166" s="56"/>
      <c r="DN166" s="56"/>
      <c r="DP166" s="56"/>
      <c r="DQ166" s="56"/>
      <c r="DR166" s="56"/>
      <c r="DS166" s="56"/>
      <c r="DT166" s="56"/>
      <c r="DU166" s="56"/>
      <c r="DV166" s="56"/>
      <c r="DW166" s="56"/>
      <c r="DX166" s="56"/>
      <c r="DZ166" s="56"/>
      <c r="EA166" s="56"/>
      <c r="EB166" s="56"/>
      <c r="EC166" s="56"/>
      <c r="ED166" s="56"/>
      <c r="EE166" s="56"/>
      <c r="EF166" s="56"/>
      <c r="EG166" s="56"/>
      <c r="EH166" s="56"/>
      <c r="EJ166" s="56"/>
      <c r="EK166" s="56"/>
      <c r="EL166" s="56"/>
      <c r="EM166" s="56"/>
      <c r="EN166" s="56"/>
      <c r="EO166" s="56"/>
      <c r="EP166" s="56"/>
      <c r="EQ166" s="56"/>
      <c r="ER166" s="56"/>
      <c r="ET166" s="56"/>
      <c r="EU166" s="56"/>
      <c r="EV166" s="56"/>
      <c r="EW166" s="56"/>
      <c r="EX166" s="56"/>
      <c r="EY166" s="56"/>
      <c r="EZ166" s="56"/>
      <c r="FA166" s="56"/>
      <c r="FB166" s="56"/>
      <c r="FD166" s="56"/>
      <c r="FE166" s="56"/>
      <c r="FF166" s="56"/>
      <c r="FG166" s="56"/>
      <c r="FH166" s="56"/>
      <c r="FI166" s="56"/>
      <c r="FJ166" s="56"/>
      <c r="FK166" s="56"/>
      <c r="FL166" s="56"/>
      <c r="FN166" s="56"/>
      <c r="FO166" s="56"/>
      <c r="FP166" s="56"/>
      <c r="FQ166" s="56"/>
      <c r="FR166" s="56"/>
      <c r="FS166" s="56"/>
      <c r="FT166" s="56"/>
      <c r="FU166" s="56"/>
      <c r="FV166" s="56"/>
      <c r="FX166" s="56"/>
      <c r="FY166" s="56"/>
      <c r="FZ166" s="56"/>
      <c r="GA166" s="56"/>
      <c r="GB166" s="56"/>
      <c r="GC166" s="56"/>
      <c r="GD166" s="56"/>
      <c r="GE166" s="56"/>
      <c r="GF166" s="56"/>
      <c r="GH166" s="56"/>
      <c r="GI166" s="56"/>
      <c r="GJ166" s="56"/>
      <c r="GK166" s="56"/>
      <c r="GL166" s="56"/>
      <c r="GM166" s="56"/>
      <c r="GN166" s="56"/>
      <c r="GO166" s="56"/>
      <c r="GP166" s="56"/>
      <c r="GR166" s="56"/>
      <c r="GS166" s="56"/>
      <c r="GT166" s="56"/>
      <c r="GU166" s="56"/>
      <c r="GV166" s="56"/>
      <c r="GW166" s="56"/>
      <c r="GX166" s="56"/>
      <c r="GY166" s="56"/>
      <c r="GZ166" s="56"/>
      <c r="HB166" s="56"/>
      <c r="HC166" s="56"/>
      <c r="HD166" s="56"/>
      <c r="HE166" s="56"/>
      <c r="HF166" s="56"/>
      <c r="HG166" s="56"/>
      <c r="HH166" s="56"/>
      <c r="HI166" s="56"/>
      <c r="HJ166" s="56"/>
      <c r="HL166" s="56"/>
      <c r="HM166" s="56"/>
      <c r="HN166" s="56"/>
      <c r="HO166" s="56"/>
      <c r="HP166" s="56"/>
      <c r="HQ166" s="56"/>
      <c r="HR166" s="56"/>
      <c r="HS166" s="56"/>
      <c r="HT166" s="56"/>
      <c r="HV166" s="56"/>
      <c r="HW166" s="56"/>
      <c r="HX166" s="56"/>
      <c r="HY166" s="56"/>
      <c r="HZ166" s="56"/>
      <c r="IA166" s="56"/>
      <c r="IB166" s="56"/>
      <c r="IC166" s="56"/>
      <c r="ID166" s="56"/>
      <c r="IF166" s="56"/>
      <c r="IG166" s="56"/>
      <c r="IH166" s="56"/>
      <c r="II166" s="56"/>
      <c r="IJ166" s="56"/>
      <c r="IK166" s="56"/>
      <c r="IL166" s="56"/>
      <c r="IM166" s="56"/>
      <c r="IN166" s="56"/>
      <c r="IP166" s="56"/>
      <c r="IQ166" s="56"/>
      <c r="IR166" s="56"/>
      <c r="IS166" s="56"/>
      <c r="IT166" s="56"/>
      <c r="IU166" s="56"/>
    </row>
    <row r="167" spans="1:255" ht="77.25" thickBot="1" x14ac:dyDescent="0.25">
      <c r="A167" s="46" t="s">
        <v>97</v>
      </c>
      <c r="B167" s="114" t="s">
        <v>16</v>
      </c>
      <c r="C167" s="114" t="s">
        <v>5</v>
      </c>
      <c r="D167" s="114" t="s">
        <v>23</v>
      </c>
      <c r="E167" s="118" t="s">
        <v>18</v>
      </c>
      <c r="F167" s="114" t="s">
        <v>19</v>
      </c>
      <c r="G167" s="114" t="s">
        <v>10</v>
      </c>
      <c r="H167" s="114" t="s">
        <v>13</v>
      </c>
      <c r="I167" s="115" t="s">
        <v>12</v>
      </c>
      <c r="J167" s="56"/>
      <c r="K167" s="56"/>
      <c r="L167" s="56"/>
      <c r="M167" s="56"/>
      <c r="N167" s="56"/>
      <c r="O167" s="56"/>
      <c r="P167" s="56"/>
      <c r="Q167" s="56"/>
      <c r="R167" s="56"/>
      <c r="T167" s="56"/>
      <c r="U167" s="56"/>
      <c r="V167" s="56"/>
      <c r="W167" s="56"/>
      <c r="X167" s="56"/>
      <c r="Y167" s="56"/>
      <c r="Z167" s="56"/>
      <c r="AA167" s="56"/>
      <c r="AB167" s="56"/>
      <c r="AD167" s="56"/>
      <c r="AE167" s="56"/>
      <c r="AF167" s="56"/>
      <c r="AG167" s="56"/>
      <c r="AH167" s="56"/>
      <c r="AI167" s="56"/>
      <c r="AJ167" s="56"/>
      <c r="AK167" s="56"/>
      <c r="AL167" s="56"/>
      <c r="AN167" s="56"/>
      <c r="AO167" s="56"/>
      <c r="AP167" s="56"/>
      <c r="AQ167" s="56"/>
      <c r="AR167" s="56"/>
      <c r="AS167" s="56"/>
      <c r="AT167" s="56"/>
      <c r="AU167" s="56"/>
      <c r="AV167" s="56"/>
      <c r="AX167" s="56"/>
      <c r="AY167" s="56"/>
      <c r="AZ167" s="56"/>
      <c r="BA167" s="56"/>
      <c r="BB167" s="56"/>
      <c r="BC167" s="56"/>
      <c r="BD167" s="56"/>
      <c r="BE167" s="56"/>
      <c r="BF167" s="56"/>
      <c r="BH167" s="56"/>
      <c r="BI167" s="56"/>
      <c r="BJ167" s="56"/>
      <c r="BK167" s="56"/>
      <c r="BL167" s="56"/>
      <c r="BM167" s="56"/>
      <c r="BN167" s="56"/>
      <c r="BO167" s="56"/>
      <c r="BP167" s="56"/>
      <c r="BR167" s="56"/>
      <c r="BS167" s="56"/>
      <c r="BT167" s="56"/>
      <c r="BU167" s="56"/>
      <c r="BV167" s="56"/>
      <c r="BW167" s="56"/>
      <c r="BX167" s="56"/>
      <c r="BY167" s="56"/>
      <c r="BZ167" s="56"/>
      <c r="CB167" s="56"/>
      <c r="CC167" s="56"/>
      <c r="CD167" s="56"/>
      <c r="CE167" s="56"/>
      <c r="CF167" s="56"/>
      <c r="CG167" s="56"/>
      <c r="CH167" s="56"/>
      <c r="CI167" s="56"/>
      <c r="CJ167" s="56"/>
      <c r="CL167" s="56"/>
      <c r="CM167" s="56"/>
      <c r="CN167" s="56"/>
      <c r="CO167" s="56"/>
      <c r="CP167" s="56"/>
      <c r="CQ167" s="56"/>
      <c r="CR167" s="56"/>
      <c r="CS167" s="56"/>
      <c r="CT167" s="56"/>
      <c r="CV167" s="56"/>
      <c r="CW167" s="56"/>
      <c r="CX167" s="56"/>
      <c r="CY167" s="56"/>
      <c r="CZ167" s="56"/>
      <c r="DA167" s="56"/>
      <c r="DB167" s="56"/>
      <c r="DC167" s="56"/>
      <c r="DD167" s="56"/>
      <c r="DF167" s="56"/>
      <c r="DG167" s="56"/>
      <c r="DH167" s="56"/>
      <c r="DI167" s="56"/>
      <c r="DJ167" s="56"/>
      <c r="DK167" s="56"/>
      <c r="DL167" s="56"/>
      <c r="DM167" s="56"/>
      <c r="DN167" s="56"/>
      <c r="DP167" s="56"/>
      <c r="DQ167" s="56"/>
      <c r="DR167" s="56"/>
      <c r="DS167" s="56"/>
      <c r="DT167" s="56"/>
      <c r="DU167" s="56"/>
      <c r="DV167" s="56"/>
      <c r="DW167" s="56"/>
      <c r="DX167" s="56"/>
      <c r="DZ167" s="56"/>
      <c r="EA167" s="56"/>
      <c r="EB167" s="56"/>
      <c r="EC167" s="56"/>
      <c r="ED167" s="56"/>
      <c r="EE167" s="56"/>
      <c r="EF167" s="56"/>
      <c r="EG167" s="56"/>
      <c r="EH167" s="56"/>
      <c r="EJ167" s="56"/>
      <c r="EK167" s="56"/>
      <c r="EL167" s="56"/>
      <c r="EM167" s="56"/>
      <c r="EN167" s="56"/>
      <c r="EO167" s="56"/>
      <c r="EP167" s="56"/>
      <c r="EQ167" s="56"/>
      <c r="ER167" s="56"/>
      <c r="ET167" s="56"/>
      <c r="EU167" s="56"/>
      <c r="EV167" s="56"/>
      <c r="EW167" s="56"/>
      <c r="EX167" s="56"/>
      <c r="EY167" s="56"/>
      <c r="EZ167" s="56"/>
      <c r="FA167" s="56"/>
      <c r="FB167" s="56"/>
      <c r="FD167" s="56"/>
      <c r="FE167" s="56"/>
      <c r="FF167" s="56"/>
      <c r="FG167" s="56"/>
      <c r="FH167" s="56"/>
      <c r="FI167" s="56"/>
      <c r="FJ167" s="56"/>
      <c r="FK167" s="56"/>
      <c r="FL167" s="56"/>
      <c r="FN167" s="56"/>
      <c r="FO167" s="56"/>
      <c r="FP167" s="56"/>
      <c r="FQ167" s="56"/>
      <c r="FR167" s="56"/>
      <c r="FS167" s="56"/>
      <c r="FT167" s="56"/>
      <c r="FU167" s="56"/>
      <c r="FV167" s="56"/>
      <c r="FX167" s="56"/>
      <c r="FY167" s="56"/>
      <c r="FZ167" s="56"/>
      <c r="GA167" s="56"/>
      <c r="GB167" s="56"/>
      <c r="GC167" s="56"/>
      <c r="GD167" s="56"/>
      <c r="GE167" s="56"/>
      <c r="GF167" s="56"/>
      <c r="GH167" s="56"/>
      <c r="GI167" s="56"/>
      <c r="GJ167" s="56"/>
      <c r="GK167" s="56"/>
      <c r="GL167" s="56"/>
      <c r="GM167" s="56"/>
      <c r="GN167" s="56"/>
      <c r="GO167" s="56"/>
      <c r="GP167" s="56"/>
      <c r="GR167" s="56"/>
      <c r="GS167" s="56"/>
      <c r="GT167" s="56"/>
      <c r="GU167" s="56"/>
      <c r="GV167" s="56"/>
      <c r="GW167" s="56"/>
      <c r="GX167" s="56"/>
      <c r="GY167" s="56"/>
      <c r="GZ167" s="56"/>
      <c r="HB167" s="56"/>
      <c r="HC167" s="56"/>
      <c r="HD167" s="56"/>
      <c r="HE167" s="56"/>
      <c r="HF167" s="56"/>
      <c r="HG167" s="56"/>
      <c r="HH167" s="56"/>
      <c r="HI167" s="56"/>
      <c r="HJ167" s="56"/>
      <c r="HL167" s="56"/>
      <c r="HM167" s="56"/>
      <c r="HN167" s="56"/>
      <c r="HO167" s="56"/>
      <c r="HP167" s="56"/>
      <c r="HQ167" s="56"/>
      <c r="HR167" s="56"/>
      <c r="HS167" s="56"/>
      <c r="HT167" s="56"/>
      <c r="HV167" s="56"/>
      <c r="HW167" s="56"/>
      <c r="HX167" s="56"/>
      <c r="HY167" s="56"/>
      <c r="HZ167" s="56"/>
      <c r="IA167" s="56"/>
      <c r="IB167" s="56"/>
      <c r="IC167" s="56"/>
      <c r="ID167" s="56"/>
      <c r="IF167" s="56"/>
      <c r="IG167" s="56"/>
      <c r="IH167" s="56"/>
      <c r="II167" s="56"/>
      <c r="IJ167" s="56"/>
      <c r="IK167" s="56"/>
      <c r="IL167" s="56"/>
      <c r="IM167" s="56"/>
      <c r="IN167" s="56"/>
      <c r="IP167" s="56"/>
      <c r="IQ167" s="56"/>
      <c r="IR167" s="56"/>
      <c r="IS167" s="56"/>
      <c r="IT167" s="56"/>
      <c r="IU167" s="56"/>
    </row>
    <row r="168" spans="1:255" ht="39" thickBot="1" x14ac:dyDescent="0.25">
      <c r="A168" s="117" t="s">
        <v>2277</v>
      </c>
      <c r="B168" s="182"/>
      <c r="C168" s="167" t="s">
        <v>87</v>
      </c>
      <c r="D168" s="238"/>
      <c r="E168" s="239"/>
      <c r="F168" s="238"/>
      <c r="G168" s="239"/>
      <c r="H168" s="239"/>
      <c r="I168" s="200">
        <v>54190.81</v>
      </c>
    </row>
    <row r="169" spans="1:255" ht="13.5" thickBot="1" x14ac:dyDescent="0.25">
      <c r="A169" s="46"/>
      <c r="B169" s="76">
        <f>SUM(B168:B168)</f>
        <v>0</v>
      </c>
      <c r="C169" s="75"/>
      <c r="D169" s="76"/>
      <c r="E169" s="77"/>
      <c r="F169" s="75"/>
      <c r="G169" s="75"/>
      <c r="H169" s="76" t="s">
        <v>17</v>
      </c>
      <c r="I169" s="78">
        <f>SUM(I168:I168)</f>
        <v>54190.81</v>
      </c>
    </row>
    <row r="170" spans="1:255" ht="51.75" thickBot="1" x14ac:dyDescent="0.25">
      <c r="A170" s="134" t="s">
        <v>96</v>
      </c>
      <c r="B170" s="114" t="s">
        <v>16</v>
      </c>
      <c r="C170" s="114" t="s">
        <v>5</v>
      </c>
      <c r="D170" s="114" t="s">
        <v>23</v>
      </c>
      <c r="E170" s="279" t="s">
        <v>18</v>
      </c>
      <c r="F170" s="114" t="s">
        <v>19</v>
      </c>
      <c r="G170" s="114" t="s">
        <v>10</v>
      </c>
      <c r="H170" s="114" t="s">
        <v>13</v>
      </c>
      <c r="I170" s="115" t="s">
        <v>12</v>
      </c>
    </row>
    <row r="171" spans="1:255" ht="13.5" thickBot="1" x14ac:dyDescent="0.25">
      <c r="A171" s="206"/>
      <c r="B171" s="185"/>
      <c r="C171" s="70" t="s">
        <v>87</v>
      </c>
      <c r="D171" s="163"/>
      <c r="E171" s="53"/>
      <c r="F171" s="53"/>
      <c r="G171" s="53"/>
      <c r="H171" s="153"/>
      <c r="I171" s="471">
        <v>76549.41</v>
      </c>
    </row>
    <row r="172" spans="1:255" ht="13.5" thickBot="1" x14ac:dyDescent="0.25">
      <c r="A172" s="134"/>
      <c r="B172" s="271"/>
      <c r="C172" s="75"/>
      <c r="D172" s="76"/>
      <c r="E172" s="77"/>
      <c r="F172" s="75"/>
      <c r="G172" s="75"/>
      <c r="H172" s="76"/>
      <c r="I172" s="78">
        <f>SUM(I171)</f>
        <v>76549.41</v>
      </c>
    </row>
    <row r="173" spans="1:255" x14ac:dyDescent="0.2">
      <c r="A173" s="9"/>
      <c r="B173" s="9"/>
      <c r="C173" s="9"/>
      <c r="D173" s="9"/>
      <c r="E173" s="9"/>
      <c r="F173" s="20"/>
      <c r="G173" s="20"/>
      <c r="H173" s="20"/>
      <c r="I173" s="20"/>
    </row>
    <row r="174" spans="1:255" ht="12.75" customHeight="1" x14ac:dyDescent="0.2">
      <c r="A174" s="21" t="s">
        <v>21</v>
      </c>
      <c r="B174" s="22"/>
      <c r="C174" s="23"/>
      <c r="D174" s="4" t="s">
        <v>9</v>
      </c>
      <c r="E174" s="4" t="s">
        <v>6</v>
      </c>
      <c r="F174" s="119" t="s">
        <v>7</v>
      </c>
    </row>
    <row r="175" spans="1:255" ht="12.75" customHeight="1" x14ac:dyDescent="0.2">
      <c r="A175" s="642" t="s">
        <v>15</v>
      </c>
      <c r="B175" s="643"/>
      <c r="C175" s="25"/>
      <c r="D175" s="26">
        <f>B21</f>
        <v>129162.84310000001</v>
      </c>
      <c r="E175" s="26">
        <f>I21</f>
        <v>1336.63</v>
      </c>
      <c r="F175" s="120">
        <f>D175+E175</f>
        <v>130499.47310000002</v>
      </c>
      <c r="H175" s="45"/>
      <c r="I175" s="45"/>
    </row>
    <row r="176" spans="1:255" ht="12.75" customHeight="1" x14ac:dyDescent="0.2">
      <c r="A176" s="642" t="s">
        <v>1067</v>
      </c>
      <c r="B176" s="643"/>
      <c r="C176" s="25"/>
      <c r="D176" s="26">
        <f>B92</f>
        <v>192720.05189999999</v>
      </c>
      <c r="E176" s="26">
        <f>I92</f>
        <v>13268.084999999999</v>
      </c>
      <c r="F176" s="120">
        <f>D176+E176</f>
        <v>205988.13689999998</v>
      </c>
      <c r="H176" s="435"/>
      <c r="I176" s="435"/>
    </row>
    <row r="177" spans="1:9" ht="12.75" customHeight="1" x14ac:dyDescent="0.2">
      <c r="A177" s="642" t="s">
        <v>14</v>
      </c>
      <c r="B177" s="643"/>
      <c r="C177" s="25"/>
      <c r="D177" s="26">
        <f>B111</f>
        <v>78626.828099999999</v>
      </c>
      <c r="E177" s="26">
        <f>I111</f>
        <v>837.94</v>
      </c>
      <c r="F177" s="120">
        <f>D177+E177</f>
        <v>79464.768100000001</v>
      </c>
      <c r="H177" s="435"/>
      <c r="I177" s="435"/>
    </row>
    <row r="178" spans="1:9" ht="12.75" customHeight="1" x14ac:dyDescent="0.2">
      <c r="A178" s="642" t="s">
        <v>146</v>
      </c>
      <c r="B178" s="643"/>
      <c r="C178" s="25"/>
      <c r="D178" s="26">
        <f>B126</f>
        <v>92574.797800000015</v>
      </c>
      <c r="E178" s="26">
        <f>I126</f>
        <v>1297.72</v>
      </c>
      <c r="F178" s="120">
        <f>D178+E178</f>
        <v>93872.517800000016</v>
      </c>
      <c r="G178" s="56"/>
    </row>
    <row r="179" spans="1:9" ht="12.75" customHeight="1" x14ac:dyDescent="0.2">
      <c r="A179" s="642" t="s">
        <v>26</v>
      </c>
      <c r="B179" s="643"/>
      <c r="C179" s="25"/>
      <c r="D179" s="26">
        <f>B166</f>
        <v>47139.09</v>
      </c>
      <c r="E179" s="26">
        <f>I166</f>
        <v>2411.1999999999998</v>
      </c>
      <c r="F179" s="120">
        <f>D179+E179</f>
        <v>49550.289999999994</v>
      </c>
      <c r="G179" s="56"/>
    </row>
    <row r="180" spans="1:9" ht="12.75" customHeight="1" x14ac:dyDescent="0.2">
      <c r="A180" s="646" t="s">
        <v>69</v>
      </c>
      <c r="B180" s="647"/>
      <c r="C180" s="245"/>
      <c r="D180" s="246"/>
      <c r="E180" s="246"/>
      <c r="F180" s="242">
        <f>F181+F184+F185+F186+F187+F182+F183</f>
        <v>191124.09999999998</v>
      </c>
      <c r="G180" s="56"/>
    </row>
    <row r="181" spans="1:9" ht="12.75" customHeight="1" x14ac:dyDescent="0.2">
      <c r="A181" s="644" t="s">
        <v>82</v>
      </c>
      <c r="B181" s="645"/>
      <c r="C181" s="25"/>
      <c r="D181" s="26"/>
      <c r="E181" s="26"/>
      <c r="F181" s="120">
        <f>I140</f>
        <v>14963.490000000002</v>
      </c>
      <c r="G181" s="56"/>
    </row>
    <row r="182" spans="1:9" ht="59.45" customHeight="1" x14ac:dyDescent="0.2">
      <c r="A182" s="650" t="s">
        <v>2275</v>
      </c>
      <c r="B182" s="651"/>
      <c r="C182" s="25"/>
      <c r="D182" s="26"/>
      <c r="E182" s="26"/>
      <c r="F182" s="120">
        <f>I143</f>
        <v>616.82999999999993</v>
      </c>
      <c r="G182" s="56"/>
    </row>
    <row r="183" spans="1:9" ht="62.45" customHeight="1" x14ac:dyDescent="0.2">
      <c r="A183" s="650" t="s">
        <v>2276</v>
      </c>
      <c r="B183" s="651"/>
      <c r="C183" s="25"/>
      <c r="D183" s="26"/>
      <c r="E183" s="26"/>
      <c r="F183" s="120">
        <f>I146</f>
        <v>3597.7799999999997</v>
      </c>
      <c r="G183" s="56"/>
    </row>
    <row r="184" spans="1:9" ht="12.75" customHeight="1" x14ac:dyDescent="0.2">
      <c r="A184" s="642" t="s">
        <v>2270</v>
      </c>
      <c r="B184" s="643"/>
      <c r="C184" s="25"/>
      <c r="D184" s="26"/>
      <c r="E184" s="26"/>
      <c r="F184" s="120">
        <f>I147</f>
        <v>144243.78</v>
      </c>
      <c r="G184" s="56"/>
    </row>
    <row r="185" spans="1:9" ht="12.75" customHeight="1" x14ac:dyDescent="0.2">
      <c r="A185" s="644" t="s">
        <v>84</v>
      </c>
      <c r="B185" s="645"/>
      <c r="C185" s="25"/>
      <c r="D185" s="26"/>
      <c r="E185" s="26"/>
      <c r="F185" s="120">
        <f>I148</f>
        <v>10726.24</v>
      </c>
      <c r="G185" s="56"/>
    </row>
    <row r="186" spans="1:9" ht="12.75" customHeight="1" x14ac:dyDescent="0.2">
      <c r="A186" s="644" t="s">
        <v>86</v>
      </c>
      <c r="B186" s="645"/>
      <c r="C186" s="25"/>
      <c r="D186" s="26"/>
      <c r="E186" s="26"/>
      <c r="F186" s="120">
        <f>I149</f>
        <v>9792.3799999999992</v>
      </c>
      <c r="G186" s="56"/>
    </row>
    <row r="187" spans="1:9" ht="12.75" customHeight="1" x14ac:dyDescent="0.2">
      <c r="A187" s="644" t="s">
        <v>88</v>
      </c>
      <c r="B187" s="645"/>
      <c r="C187" s="25"/>
      <c r="D187" s="26"/>
      <c r="E187" s="26"/>
      <c r="F187" s="120">
        <f>I150</f>
        <v>7183.6</v>
      </c>
      <c r="G187" s="56"/>
    </row>
    <row r="188" spans="1:9" ht="12.75" customHeight="1" x14ac:dyDescent="0.2">
      <c r="A188" s="650" t="s">
        <v>2</v>
      </c>
      <c r="B188" s="651"/>
      <c r="C188" s="25"/>
      <c r="D188" s="26">
        <f>B169</f>
        <v>0</v>
      </c>
      <c r="E188" s="26"/>
      <c r="F188" s="120">
        <f>D188+I169</f>
        <v>54190.81</v>
      </c>
      <c r="G188" s="56"/>
    </row>
    <row r="189" spans="1:9" ht="25.9" customHeight="1" x14ac:dyDescent="0.2">
      <c r="A189" s="650" t="s">
        <v>96</v>
      </c>
      <c r="B189" s="651"/>
      <c r="C189" s="25"/>
      <c r="D189" s="26"/>
      <c r="E189" s="26"/>
      <c r="F189" s="120">
        <f>I172</f>
        <v>76549.41</v>
      </c>
      <c r="G189" s="56"/>
    </row>
    <row r="190" spans="1:9" ht="12.75" customHeight="1" x14ac:dyDescent="0.2">
      <c r="A190" s="648" t="s">
        <v>22</v>
      </c>
      <c r="B190" s="649"/>
      <c r="C190" s="27"/>
      <c r="D190" s="28">
        <f>SUM(D175:D188)</f>
        <v>540223.61089999997</v>
      </c>
      <c r="E190" s="28">
        <f>SUM(E175:E179)</f>
        <v>19151.575000000001</v>
      </c>
      <c r="F190" s="121">
        <f>F175+F176+F177+F178+F179+F180+F188+F189</f>
        <v>881239.50590000011</v>
      </c>
    </row>
  </sheetData>
  <autoFilter ref="A5:I166"/>
  <mergeCells count="58">
    <mergeCell ref="G1:H1"/>
    <mergeCell ref="A1:B1"/>
    <mergeCell ref="G2:H2"/>
    <mergeCell ref="A26:A27"/>
    <mergeCell ref="D37:D47"/>
    <mergeCell ref="A23:A24"/>
    <mergeCell ref="D31:D36"/>
    <mergeCell ref="D28:D30"/>
    <mergeCell ref="A8:A10"/>
    <mergeCell ref="B8:B10"/>
    <mergeCell ref="A190:B190"/>
    <mergeCell ref="A188:B188"/>
    <mergeCell ref="A185:B185"/>
    <mergeCell ref="A181:B181"/>
    <mergeCell ref="A189:B189"/>
    <mergeCell ref="A187:B187"/>
    <mergeCell ref="A182:B182"/>
    <mergeCell ref="A183:B183"/>
    <mergeCell ref="D8:D10"/>
    <mergeCell ref="A31:A36"/>
    <mergeCell ref="A186:B186"/>
    <mergeCell ref="B28:B36"/>
    <mergeCell ref="A179:B179"/>
    <mergeCell ref="C37:C47"/>
    <mergeCell ref="C28:C36"/>
    <mergeCell ref="A28:A30"/>
    <mergeCell ref="A184:B184"/>
    <mergeCell ref="A175:B175"/>
    <mergeCell ref="D23:D24"/>
    <mergeCell ref="B26:B27"/>
    <mergeCell ref="D26:D27"/>
    <mergeCell ref="C23:C25"/>
    <mergeCell ref="C26:C27"/>
    <mergeCell ref="B23:B25"/>
    <mergeCell ref="A55:A56"/>
    <mergeCell ref="C8:C10"/>
    <mergeCell ref="B37:B47"/>
    <mergeCell ref="A37:A47"/>
    <mergeCell ref="A58:A70"/>
    <mergeCell ref="A71:A90"/>
    <mergeCell ref="A180:B180"/>
    <mergeCell ref="A128:A140"/>
    <mergeCell ref="A178:B178"/>
    <mergeCell ref="A177:B177"/>
    <mergeCell ref="A53:A54"/>
    <mergeCell ref="B53:B56"/>
    <mergeCell ref="A141:A143"/>
    <mergeCell ref="A176:B176"/>
    <mergeCell ref="A144:A146"/>
    <mergeCell ref="A107:A109"/>
    <mergeCell ref="D58:D64"/>
    <mergeCell ref="D65:D70"/>
    <mergeCell ref="D71:D90"/>
    <mergeCell ref="C58:C90"/>
    <mergeCell ref="B58:B90"/>
    <mergeCell ref="D53:D54"/>
    <mergeCell ref="C53:C56"/>
    <mergeCell ref="D55:D56"/>
  </mergeCells>
  <phoneticPr fontId="0" type="noConversion"/>
  <pageMargins left="0" right="0" top="0.19685039370078741" bottom="0.19685039370078741" header="0.51181102362204722" footer="0.51181102362204722"/>
  <pageSetup paperSize="9" scale="89" orientation="landscape" horizontalDpi="300" verticalDpi="300" r:id="rId1"/>
  <headerFooter alignWithMargins="0"/>
  <rowBreaks count="3" manualBreakCount="3">
    <brk id="92" max="8" man="1"/>
    <brk id="134" max="16383" man="1"/>
    <brk id="167" max="16383" man="1"/>
  </row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5"/>
  <dimension ref="A1:IU363"/>
  <sheetViews>
    <sheetView topLeftCell="A272" zoomScaleNormal="100" workbookViewId="0">
      <selection activeCell="B284" sqref="B284"/>
    </sheetView>
  </sheetViews>
  <sheetFormatPr defaultRowHeight="12.75" customHeight="1" x14ac:dyDescent="0.2"/>
  <cols>
    <col min="1" max="1" width="21.7109375" customWidth="1"/>
    <col min="2" max="2" width="12.42578125" customWidth="1"/>
    <col min="3" max="3" width="13.140625" customWidth="1"/>
    <col min="4" max="4" width="16.85546875" customWidth="1"/>
    <col min="5" max="5" width="26.140625" customWidth="1"/>
    <col min="6" max="6" width="13.7109375" customWidth="1"/>
    <col min="7" max="7" width="7.28515625" customWidth="1"/>
    <col min="8" max="8" width="11.7109375" customWidth="1"/>
    <col min="9" max="9" width="13.140625" customWidth="1"/>
  </cols>
  <sheetData>
    <row r="1" spans="1:9" ht="12.75" customHeight="1" x14ac:dyDescent="0.2">
      <c r="A1" s="638" t="s">
        <v>85</v>
      </c>
      <c r="B1" s="63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3364.1</v>
      </c>
      <c r="E2" s="5">
        <v>979872.56</v>
      </c>
      <c r="F2" s="6">
        <v>898911.36</v>
      </c>
      <c r="G2" s="640">
        <f>E2-F2</f>
        <v>80961.20000000007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29</v>
      </c>
      <c r="E3" s="1" t="s">
        <v>39</v>
      </c>
      <c r="F3" s="1"/>
      <c r="G3" s="1"/>
      <c r="H3" s="1" t="s">
        <v>25</v>
      </c>
      <c r="I3" s="8">
        <f>F2-F363</f>
        <v>-146945.29396899999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x14ac:dyDescent="0.2">
      <c r="A6" s="32"/>
      <c r="B6" s="33">
        <v>8078.1</v>
      </c>
      <c r="C6" s="33" t="s">
        <v>66</v>
      </c>
      <c r="D6" s="391"/>
      <c r="E6" s="35"/>
      <c r="F6" s="35"/>
      <c r="G6" s="35"/>
      <c r="H6" s="36"/>
      <c r="I6" s="157">
        <f t="shared" ref="I6:I165" si="0">G6*H6</f>
        <v>0</v>
      </c>
    </row>
    <row r="7" spans="1:9" ht="12.75" customHeight="1" thickBot="1" x14ac:dyDescent="0.25">
      <c r="A7" s="308"/>
      <c r="B7" s="71">
        <v>8779.7900000000009</v>
      </c>
      <c r="C7" s="71" t="s">
        <v>67</v>
      </c>
      <c r="D7" s="309"/>
      <c r="E7" s="73"/>
      <c r="F7" s="73"/>
      <c r="G7" s="73"/>
      <c r="H7" s="74"/>
      <c r="I7" s="201">
        <f t="shared" si="0"/>
        <v>0</v>
      </c>
    </row>
    <row r="8" spans="1:9" ht="12.75" customHeight="1" x14ac:dyDescent="0.2">
      <c r="A8" s="622" t="s">
        <v>525</v>
      </c>
      <c r="B8" s="625">
        <v>12236.890520000001</v>
      </c>
      <c r="C8" s="625" t="s">
        <v>70</v>
      </c>
      <c r="D8" s="627" t="s">
        <v>612</v>
      </c>
      <c r="E8" s="37" t="s">
        <v>608</v>
      </c>
      <c r="F8" s="37" t="s">
        <v>610</v>
      </c>
      <c r="G8" s="37">
        <v>4</v>
      </c>
      <c r="H8" s="38">
        <v>815.4</v>
      </c>
      <c r="I8" s="39">
        <f t="shared" si="0"/>
        <v>3261.6</v>
      </c>
    </row>
    <row r="9" spans="1:9" ht="12.75" customHeight="1" thickBot="1" x14ac:dyDescent="0.25">
      <c r="A9" s="624"/>
      <c r="B9" s="632"/>
      <c r="C9" s="632"/>
      <c r="D9" s="629"/>
      <c r="E9" s="83" t="s">
        <v>609</v>
      </c>
      <c r="F9" s="83" t="s">
        <v>104</v>
      </c>
      <c r="G9" s="83">
        <v>0.5</v>
      </c>
      <c r="H9" s="84">
        <v>750</v>
      </c>
      <c r="I9" s="200">
        <f t="shared" si="0"/>
        <v>375</v>
      </c>
    </row>
    <row r="10" spans="1:9" ht="12.75" customHeight="1" x14ac:dyDescent="0.2">
      <c r="A10" s="622" t="s">
        <v>672</v>
      </c>
      <c r="B10" s="632"/>
      <c r="C10" s="632"/>
      <c r="D10" s="627" t="s">
        <v>356</v>
      </c>
      <c r="E10" s="82" t="s">
        <v>248</v>
      </c>
      <c r="F10" s="82" t="s">
        <v>233</v>
      </c>
      <c r="G10" s="82">
        <v>0.25</v>
      </c>
      <c r="H10" s="155">
        <v>450</v>
      </c>
      <c r="I10" s="39">
        <f t="shared" si="0"/>
        <v>112.5</v>
      </c>
    </row>
    <row r="11" spans="1:9" ht="12.75" customHeight="1" x14ac:dyDescent="0.2">
      <c r="A11" s="623"/>
      <c r="B11" s="632"/>
      <c r="C11" s="632"/>
      <c r="D11" s="628"/>
      <c r="E11" s="15" t="s">
        <v>673</v>
      </c>
      <c r="F11" s="15" t="s">
        <v>258</v>
      </c>
      <c r="G11" s="15">
        <v>0.5</v>
      </c>
      <c r="H11" s="16">
        <v>300</v>
      </c>
      <c r="I11" s="43">
        <f t="shared" si="0"/>
        <v>150</v>
      </c>
    </row>
    <row r="12" spans="1:9" ht="12.75" customHeight="1" thickBot="1" x14ac:dyDescent="0.25">
      <c r="A12" s="624"/>
      <c r="B12" s="626"/>
      <c r="C12" s="626"/>
      <c r="D12" s="629"/>
      <c r="E12" s="40" t="s">
        <v>256</v>
      </c>
      <c r="F12" s="40" t="s">
        <v>100</v>
      </c>
      <c r="G12" s="40">
        <v>3</v>
      </c>
      <c r="H12" s="41">
        <v>95.25</v>
      </c>
      <c r="I12" s="42">
        <f t="shared" si="0"/>
        <v>285.75</v>
      </c>
    </row>
    <row r="13" spans="1:9" ht="12.75" customHeight="1" x14ac:dyDescent="0.2">
      <c r="A13" s="260"/>
      <c r="B13" s="33">
        <v>10438.290000000001</v>
      </c>
      <c r="C13" s="33" t="s">
        <v>72</v>
      </c>
      <c r="D13" s="262"/>
      <c r="E13" s="35"/>
      <c r="F13" s="35"/>
      <c r="G13" s="35"/>
      <c r="H13" s="36"/>
      <c r="I13" s="157">
        <f t="shared" si="0"/>
        <v>0</v>
      </c>
    </row>
    <row r="14" spans="1:9" ht="12.75" customHeight="1" thickBot="1" x14ac:dyDescent="0.25">
      <c r="A14" s="308"/>
      <c r="B14" s="71">
        <v>9478.85</v>
      </c>
      <c r="C14" s="71" t="s">
        <v>73</v>
      </c>
      <c r="D14" s="309"/>
      <c r="E14" s="73"/>
      <c r="F14" s="73"/>
      <c r="G14" s="73"/>
      <c r="H14" s="74"/>
      <c r="I14" s="201">
        <f t="shared" si="0"/>
        <v>0</v>
      </c>
    </row>
    <row r="15" spans="1:9" ht="12.75" customHeight="1" x14ac:dyDescent="0.2">
      <c r="A15" s="622" t="s">
        <v>1174</v>
      </c>
      <c r="B15" s="625">
        <v>11277.44</v>
      </c>
      <c r="C15" s="625" t="s">
        <v>74</v>
      </c>
      <c r="D15" s="627" t="s">
        <v>407</v>
      </c>
      <c r="E15" s="37" t="s">
        <v>1106</v>
      </c>
      <c r="F15" s="37" t="s">
        <v>101</v>
      </c>
      <c r="G15" s="37">
        <v>12</v>
      </c>
      <c r="H15" s="38">
        <v>27.74</v>
      </c>
      <c r="I15" s="39">
        <f t="shared" si="0"/>
        <v>332.88</v>
      </c>
    </row>
    <row r="16" spans="1:9" ht="12.75" customHeight="1" x14ac:dyDescent="0.2">
      <c r="A16" s="623"/>
      <c r="B16" s="632"/>
      <c r="C16" s="632"/>
      <c r="D16" s="628"/>
      <c r="E16" s="15" t="s">
        <v>1173</v>
      </c>
      <c r="F16" s="15" t="s">
        <v>99</v>
      </c>
      <c r="G16" s="15">
        <v>1</v>
      </c>
      <c r="H16" s="16">
        <v>13.04</v>
      </c>
      <c r="I16" s="43">
        <f t="shared" si="0"/>
        <v>13.04</v>
      </c>
    </row>
    <row r="17" spans="1:9" ht="13.5" thickBot="1" x14ac:dyDescent="0.25">
      <c r="A17" s="624"/>
      <c r="B17" s="626"/>
      <c r="C17" s="626"/>
      <c r="D17" s="629"/>
      <c r="E17" s="40" t="s">
        <v>450</v>
      </c>
      <c r="F17" s="40" t="s">
        <v>100</v>
      </c>
      <c r="G17" s="40">
        <v>1</v>
      </c>
      <c r="H17" s="41">
        <v>108.62</v>
      </c>
      <c r="I17" s="42">
        <f t="shared" si="0"/>
        <v>108.62</v>
      </c>
    </row>
    <row r="18" spans="1:9" x14ac:dyDescent="0.2">
      <c r="A18" s="260"/>
      <c r="B18" s="33">
        <v>8400.4500000000007</v>
      </c>
      <c r="C18" s="33" t="s">
        <v>75</v>
      </c>
      <c r="D18" s="262"/>
      <c r="E18" s="35"/>
      <c r="F18" s="35"/>
      <c r="G18" s="35"/>
      <c r="H18" s="36"/>
      <c r="I18" s="157">
        <f t="shared" si="0"/>
        <v>0</v>
      </c>
    </row>
    <row r="19" spans="1:9" x14ac:dyDescent="0.2">
      <c r="A19" s="263"/>
      <c r="B19" s="13">
        <v>11812.28</v>
      </c>
      <c r="C19" s="33" t="s">
        <v>76</v>
      </c>
      <c r="D19" s="265"/>
      <c r="E19" s="15"/>
      <c r="F19" s="15"/>
      <c r="G19" s="15"/>
      <c r="H19" s="16"/>
      <c r="I19" s="43">
        <f t="shared" si="0"/>
        <v>0</v>
      </c>
    </row>
    <row r="20" spans="1:9" ht="13.5" thickBot="1" x14ac:dyDescent="0.25">
      <c r="A20" s="308"/>
      <c r="B20" s="71">
        <v>11784.85</v>
      </c>
      <c r="C20" s="70" t="s">
        <v>77</v>
      </c>
      <c r="D20" s="267"/>
      <c r="E20" s="73"/>
      <c r="F20" s="73"/>
      <c r="G20" s="73"/>
      <c r="H20" s="74"/>
      <c r="I20" s="201">
        <f t="shared" si="0"/>
        <v>0</v>
      </c>
    </row>
    <row r="21" spans="1:9" x14ac:dyDescent="0.2">
      <c r="A21" s="622" t="s">
        <v>1805</v>
      </c>
      <c r="B21" s="625">
        <v>17471.669999999998</v>
      </c>
      <c r="C21" s="625" t="s">
        <v>78</v>
      </c>
      <c r="D21" s="625" t="s">
        <v>225</v>
      </c>
      <c r="E21" s="37" t="s">
        <v>248</v>
      </c>
      <c r="F21" s="37" t="s">
        <v>233</v>
      </c>
      <c r="G21" s="37">
        <v>0.5</v>
      </c>
      <c r="H21" s="38">
        <v>430</v>
      </c>
      <c r="I21" s="39">
        <f t="shared" si="0"/>
        <v>215</v>
      </c>
    </row>
    <row r="22" spans="1:9" x14ac:dyDescent="0.2">
      <c r="A22" s="623"/>
      <c r="B22" s="632"/>
      <c r="C22" s="632"/>
      <c r="D22" s="632"/>
      <c r="E22" s="15" t="s">
        <v>929</v>
      </c>
      <c r="F22" s="15" t="s">
        <v>99</v>
      </c>
      <c r="G22" s="15">
        <v>1</v>
      </c>
      <c r="H22" s="16">
        <v>68</v>
      </c>
      <c r="I22" s="43">
        <f t="shared" si="0"/>
        <v>68</v>
      </c>
    </row>
    <row r="23" spans="1:9" x14ac:dyDescent="0.2">
      <c r="A23" s="623"/>
      <c r="B23" s="632"/>
      <c r="C23" s="632"/>
      <c r="D23" s="632"/>
      <c r="E23" s="15" t="s">
        <v>743</v>
      </c>
      <c r="F23" s="15" t="s">
        <v>99</v>
      </c>
      <c r="G23" s="15">
        <v>1</v>
      </c>
      <c r="H23" s="16">
        <v>50</v>
      </c>
      <c r="I23" s="43">
        <f t="shared" si="0"/>
        <v>50</v>
      </c>
    </row>
    <row r="24" spans="1:9" x14ac:dyDescent="0.2">
      <c r="A24" s="623"/>
      <c r="B24" s="632"/>
      <c r="C24" s="632"/>
      <c r="D24" s="632"/>
      <c r="E24" s="15" t="s">
        <v>256</v>
      </c>
      <c r="F24" s="15" t="s">
        <v>100</v>
      </c>
      <c r="G24" s="15">
        <v>5</v>
      </c>
      <c r="H24" s="16">
        <v>110</v>
      </c>
      <c r="I24" s="43">
        <f t="shared" si="0"/>
        <v>550</v>
      </c>
    </row>
    <row r="25" spans="1:9" ht="13.5" thickBot="1" x14ac:dyDescent="0.25">
      <c r="A25" s="624"/>
      <c r="B25" s="632"/>
      <c r="C25" s="632"/>
      <c r="D25" s="626"/>
      <c r="E25" s="40" t="s">
        <v>247</v>
      </c>
      <c r="F25" s="40" t="s">
        <v>233</v>
      </c>
      <c r="G25" s="40">
        <v>0.25</v>
      </c>
      <c r="H25" s="41">
        <v>350</v>
      </c>
      <c r="I25" s="42">
        <f t="shared" si="0"/>
        <v>87.5</v>
      </c>
    </row>
    <row r="26" spans="1:9" x14ac:dyDescent="0.2">
      <c r="A26" s="622" t="s">
        <v>1570</v>
      </c>
      <c r="B26" s="632"/>
      <c r="C26" s="632"/>
      <c r="D26" s="625" t="s">
        <v>1806</v>
      </c>
      <c r="E26" s="37" t="s">
        <v>1754</v>
      </c>
      <c r="F26" s="37" t="s">
        <v>99</v>
      </c>
      <c r="G26" s="37">
        <v>1</v>
      </c>
      <c r="H26" s="38">
        <v>6.5</v>
      </c>
      <c r="I26" s="39">
        <f t="shared" si="0"/>
        <v>6.5</v>
      </c>
    </row>
    <row r="27" spans="1:9" x14ac:dyDescent="0.2">
      <c r="A27" s="623"/>
      <c r="B27" s="632"/>
      <c r="C27" s="632"/>
      <c r="D27" s="632"/>
      <c r="E27" s="15" t="s">
        <v>1807</v>
      </c>
      <c r="F27" s="15" t="s">
        <v>99</v>
      </c>
      <c r="G27" s="15">
        <v>1</v>
      </c>
      <c r="H27" s="16">
        <v>170</v>
      </c>
      <c r="I27" s="43">
        <f t="shared" si="0"/>
        <v>170</v>
      </c>
    </row>
    <row r="28" spans="1:9" x14ac:dyDescent="0.2">
      <c r="A28" s="623"/>
      <c r="B28" s="632"/>
      <c r="C28" s="632"/>
      <c r="D28" s="632"/>
      <c r="E28" s="15" t="s">
        <v>1482</v>
      </c>
      <c r="F28" s="15" t="s">
        <v>528</v>
      </c>
      <c r="G28" s="15">
        <v>0.5</v>
      </c>
      <c r="H28" s="16">
        <v>520</v>
      </c>
      <c r="I28" s="43">
        <f t="shared" si="0"/>
        <v>260</v>
      </c>
    </row>
    <row r="29" spans="1:9" x14ac:dyDescent="0.2">
      <c r="A29" s="623"/>
      <c r="B29" s="632"/>
      <c r="C29" s="632"/>
      <c r="D29" s="632"/>
      <c r="E29" s="15" t="s">
        <v>485</v>
      </c>
      <c r="F29" s="15" t="s">
        <v>100</v>
      </c>
      <c r="G29" s="15">
        <v>0.15</v>
      </c>
      <c r="H29" s="16">
        <v>170</v>
      </c>
      <c r="I29" s="43">
        <f t="shared" si="0"/>
        <v>25.5</v>
      </c>
    </row>
    <row r="30" spans="1:9" x14ac:dyDescent="0.2">
      <c r="A30" s="623"/>
      <c r="B30" s="632"/>
      <c r="C30" s="632"/>
      <c r="D30" s="632"/>
      <c r="E30" s="15" t="s">
        <v>1518</v>
      </c>
      <c r="F30" s="15" t="s">
        <v>100</v>
      </c>
      <c r="G30" s="15">
        <v>0.1</v>
      </c>
      <c r="H30" s="16">
        <v>170</v>
      </c>
      <c r="I30" s="43">
        <f t="shared" si="0"/>
        <v>17</v>
      </c>
    </row>
    <row r="31" spans="1:9" x14ac:dyDescent="0.2">
      <c r="A31" s="623"/>
      <c r="B31" s="632"/>
      <c r="C31" s="632"/>
      <c r="D31" s="632"/>
      <c r="E31" s="15" t="s">
        <v>151</v>
      </c>
      <c r="F31" s="15" t="s">
        <v>100</v>
      </c>
      <c r="G31" s="15">
        <v>0.15</v>
      </c>
      <c r="H31" s="16">
        <v>80</v>
      </c>
      <c r="I31" s="43">
        <f t="shared" si="0"/>
        <v>12</v>
      </c>
    </row>
    <row r="32" spans="1:9" ht="13.5" thickBot="1" x14ac:dyDescent="0.25">
      <c r="A32" s="624"/>
      <c r="B32" s="626"/>
      <c r="C32" s="626"/>
      <c r="D32" s="626"/>
      <c r="E32" s="40" t="s">
        <v>1808</v>
      </c>
      <c r="F32" s="40" t="s">
        <v>99</v>
      </c>
      <c r="G32" s="40">
        <v>5</v>
      </c>
      <c r="H32" s="41">
        <v>15</v>
      </c>
      <c r="I32" s="42">
        <f t="shared" si="0"/>
        <v>75</v>
      </c>
    </row>
    <row r="33" spans="1:9" x14ac:dyDescent="0.2">
      <c r="A33" s="622" t="s">
        <v>1805</v>
      </c>
      <c r="B33" s="625">
        <v>14334.75</v>
      </c>
      <c r="C33" s="625" t="s">
        <v>79</v>
      </c>
      <c r="D33" s="625" t="s">
        <v>225</v>
      </c>
      <c r="E33" s="37" t="s">
        <v>1977</v>
      </c>
      <c r="F33" s="37" t="s">
        <v>610</v>
      </c>
      <c r="G33" s="37">
        <v>1</v>
      </c>
      <c r="H33" s="38">
        <v>700</v>
      </c>
      <c r="I33" s="39">
        <f t="shared" si="0"/>
        <v>700</v>
      </c>
    </row>
    <row r="34" spans="1:9" ht="13.5" thickBot="1" x14ac:dyDescent="0.25">
      <c r="A34" s="624"/>
      <c r="B34" s="632"/>
      <c r="C34" s="632"/>
      <c r="D34" s="626"/>
      <c r="E34" s="40" t="s">
        <v>1978</v>
      </c>
      <c r="F34" s="40" t="s">
        <v>99</v>
      </c>
      <c r="G34" s="40">
        <v>1</v>
      </c>
      <c r="H34" s="41">
        <v>200</v>
      </c>
      <c r="I34" s="42">
        <f t="shared" si="0"/>
        <v>200</v>
      </c>
    </row>
    <row r="35" spans="1:9" x14ac:dyDescent="0.2">
      <c r="A35" s="622" t="s">
        <v>324</v>
      </c>
      <c r="B35" s="632"/>
      <c r="C35" s="632"/>
      <c r="D35" s="625" t="s">
        <v>111</v>
      </c>
      <c r="E35" s="37" t="s">
        <v>926</v>
      </c>
      <c r="F35" s="37" t="s">
        <v>99</v>
      </c>
      <c r="G35" s="37">
        <v>4</v>
      </c>
      <c r="H35" s="38">
        <v>90</v>
      </c>
      <c r="I35" s="39">
        <f t="shared" si="0"/>
        <v>360</v>
      </c>
    </row>
    <row r="36" spans="1:9" x14ac:dyDescent="0.2">
      <c r="A36" s="623"/>
      <c r="B36" s="632"/>
      <c r="C36" s="632"/>
      <c r="D36" s="632"/>
      <c r="E36" s="35" t="s">
        <v>673</v>
      </c>
      <c r="F36" s="35" t="s">
        <v>99</v>
      </c>
      <c r="G36" s="35">
        <v>1</v>
      </c>
      <c r="H36" s="36">
        <v>168</v>
      </c>
      <c r="I36" s="157">
        <f t="shared" si="0"/>
        <v>168</v>
      </c>
    </row>
    <row r="37" spans="1:9" x14ac:dyDescent="0.2">
      <c r="A37" s="623"/>
      <c r="B37" s="632"/>
      <c r="C37" s="632"/>
      <c r="D37" s="632"/>
      <c r="E37" s="35" t="s">
        <v>1979</v>
      </c>
      <c r="F37" s="35" t="s">
        <v>233</v>
      </c>
      <c r="G37" s="35">
        <v>1.5</v>
      </c>
      <c r="H37" s="36">
        <v>350</v>
      </c>
      <c r="I37" s="157">
        <f t="shared" si="0"/>
        <v>525</v>
      </c>
    </row>
    <row r="38" spans="1:9" x14ac:dyDescent="0.2">
      <c r="A38" s="623"/>
      <c r="B38" s="632"/>
      <c r="C38" s="632"/>
      <c r="D38" s="632"/>
      <c r="E38" s="35" t="s">
        <v>1980</v>
      </c>
      <c r="F38" s="35" t="s">
        <v>233</v>
      </c>
      <c r="G38" s="35">
        <v>1</v>
      </c>
      <c r="H38" s="36">
        <v>314</v>
      </c>
      <c r="I38" s="157">
        <f t="shared" si="0"/>
        <v>314</v>
      </c>
    </row>
    <row r="39" spans="1:9" x14ac:dyDescent="0.2">
      <c r="A39" s="623"/>
      <c r="B39" s="632"/>
      <c r="C39" s="632"/>
      <c r="D39" s="632"/>
      <c r="E39" s="35" t="s">
        <v>248</v>
      </c>
      <c r="F39" s="35" t="s">
        <v>233</v>
      </c>
      <c r="G39" s="35">
        <v>1</v>
      </c>
      <c r="H39" s="36">
        <v>430</v>
      </c>
      <c r="I39" s="157">
        <f t="shared" si="0"/>
        <v>430</v>
      </c>
    </row>
    <row r="40" spans="1:9" x14ac:dyDescent="0.2">
      <c r="A40" s="623"/>
      <c r="B40" s="632"/>
      <c r="C40" s="632"/>
      <c r="D40" s="632"/>
      <c r="E40" s="35" t="s">
        <v>1873</v>
      </c>
      <c r="F40" s="35" t="s">
        <v>100</v>
      </c>
      <c r="G40" s="35">
        <v>1</v>
      </c>
      <c r="H40" s="36">
        <v>314</v>
      </c>
      <c r="I40" s="157">
        <f t="shared" si="0"/>
        <v>314</v>
      </c>
    </row>
    <row r="41" spans="1:9" x14ac:dyDescent="0.2">
      <c r="A41" s="623"/>
      <c r="B41" s="632"/>
      <c r="C41" s="632"/>
      <c r="D41" s="632"/>
      <c r="E41" s="35" t="s">
        <v>1981</v>
      </c>
      <c r="F41" s="35" t="s">
        <v>101</v>
      </c>
      <c r="G41" s="35">
        <v>30</v>
      </c>
      <c r="H41" s="36">
        <v>173.57</v>
      </c>
      <c r="I41" s="157">
        <f t="shared" si="0"/>
        <v>5207.0999999999995</v>
      </c>
    </row>
    <row r="42" spans="1:9" x14ac:dyDescent="0.2">
      <c r="A42" s="623"/>
      <c r="B42" s="632"/>
      <c r="C42" s="632"/>
      <c r="D42" s="632"/>
      <c r="E42" s="35" t="s">
        <v>450</v>
      </c>
      <c r="F42" s="35" t="s">
        <v>100</v>
      </c>
      <c r="G42" s="35">
        <v>1</v>
      </c>
      <c r="H42" s="36">
        <v>116.04</v>
      </c>
      <c r="I42" s="157">
        <f t="shared" si="0"/>
        <v>116.04</v>
      </c>
    </row>
    <row r="43" spans="1:9" x14ac:dyDescent="0.2">
      <c r="A43" s="623"/>
      <c r="B43" s="632"/>
      <c r="C43" s="632"/>
      <c r="D43" s="632"/>
      <c r="E43" s="35" t="s">
        <v>231</v>
      </c>
      <c r="F43" s="35" t="s">
        <v>233</v>
      </c>
      <c r="G43" s="35">
        <v>2</v>
      </c>
      <c r="H43" s="36">
        <v>277</v>
      </c>
      <c r="I43" s="157">
        <f t="shared" si="0"/>
        <v>554</v>
      </c>
    </row>
    <row r="44" spans="1:9" x14ac:dyDescent="0.2">
      <c r="A44" s="623"/>
      <c r="B44" s="632"/>
      <c r="C44" s="632"/>
      <c r="D44" s="632"/>
      <c r="E44" s="35" t="s">
        <v>1016</v>
      </c>
      <c r="F44" s="35" t="s">
        <v>445</v>
      </c>
      <c r="G44" s="35">
        <v>0.2</v>
      </c>
      <c r="H44" s="36">
        <v>300</v>
      </c>
      <c r="I44" s="157">
        <f t="shared" si="0"/>
        <v>60</v>
      </c>
    </row>
    <row r="45" spans="1:9" x14ac:dyDescent="0.2">
      <c r="A45" s="623"/>
      <c r="B45" s="632"/>
      <c r="C45" s="632"/>
      <c r="D45" s="632"/>
      <c r="E45" s="35" t="s">
        <v>1186</v>
      </c>
      <c r="F45" s="35" t="s">
        <v>99</v>
      </c>
      <c r="G45" s="35">
        <v>2</v>
      </c>
      <c r="H45" s="36">
        <v>38</v>
      </c>
      <c r="I45" s="157">
        <f t="shared" si="0"/>
        <v>76</v>
      </c>
    </row>
    <row r="46" spans="1:9" x14ac:dyDescent="0.2">
      <c r="A46" s="623"/>
      <c r="B46" s="632"/>
      <c r="C46" s="632"/>
      <c r="D46" s="632"/>
      <c r="E46" s="35" t="s">
        <v>1982</v>
      </c>
      <c r="F46" s="35" t="s">
        <v>528</v>
      </c>
      <c r="G46" s="35">
        <v>2.2000000000000002</v>
      </c>
      <c r="H46" s="36">
        <v>520</v>
      </c>
      <c r="I46" s="157">
        <f t="shared" si="0"/>
        <v>1144</v>
      </c>
    </row>
    <row r="47" spans="1:9" x14ac:dyDescent="0.2">
      <c r="A47" s="623"/>
      <c r="B47" s="632"/>
      <c r="C47" s="632"/>
      <c r="D47" s="632"/>
      <c r="E47" s="35" t="s">
        <v>123</v>
      </c>
      <c r="F47" s="35" t="s">
        <v>99</v>
      </c>
      <c r="G47" s="35">
        <v>4.16</v>
      </c>
      <c r="H47" s="36">
        <v>299.95</v>
      </c>
      <c r="I47" s="157">
        <f t="shared" si="0"/>
        <v>1247.7919999999999</v>
      </c>
    </row>
    <row r="48" spans="1:9" x14ac:dyDescent="0.2">
      <c r="A48" s="623"/>
      <c r="B48" s="632"/>
      <c r="C48" s="632"/>
      <c r="D48" s="632"/>
      <c r="E48" s="35" t="s">
        <v>737</v>
      </c>
      <c r="F48" s="35" t="s">
        <v>99</v>
      </c>
      <c r="G48" s="35">
        <v>2</v>
      </c>
      <c r="H48" s="36">
        <v>52</v>
      </c>
      <c r="I48" s="157">
        <f t="shared" si="0"/>
        <v>104</v>
      </c>
    </row>
    <row r="49" spans="1:9" x14ac:dyDescent="0.2">
      <c r="A49" s="623"/>
      <c r="B49" s="632"/>
      <c r="C49" s="632"/>
      <c r="D49" s="632"/>
      <c r="E49" s="35" t="s">
        <v>1983</v>
      </c>
      <c r="F49" s="35" t="s">
        <v>99</v>
      </c>
      <c r="G49" s="35">
        <v>1</v>
      </c>
      <c r="H49" s="36">
        <v>30</v>
      </c>
      <c r="I49" s="157">
        <f t="shared" si="0"/>
        <v>30</v>
      </c>
    </row>
    <row r="50" spans="1:9" x14ac:dyDescent="0.2">
      <c r="A50" s="623"/>
      <c r="B50" s="632"/>
      <c r="C50" s="632"/>
      <c r="D50" s="632"/>
      <c r="E50" s="35" t="s">
        <v>743</v>
      </c>
      <c r="F50" s="35" t="s">
        <v>99</v>
      </c>
      <c r="G50" s="35">
        <v>2</v>
      </c>
      <c r="H50" s="36">
        <v>50</v>
      </c>
      <c r="I50" s="157">
        <f t="shared" si="0"/>
        <v>100</v>
      </c>
    </row>
    <row r="51" spans="1:9" x14ac:dyDescent="0.2">
      <c r="A51" s="623"/>
      <c r="B51" s="632"/>
      <c r="C51" s="632"/>
      <c r="D51" s="632"/>
      <c r="E51" s="35" t="s">
        <v>231</v>
      </c>
      <c r="F51" s="35" t="s">
        <v>99</v>
      </c>
      <c r="G51" s="35">
        <v>3</v>
      </c>
      <c r="H51" s="36">
        <v>277</v>
      </c>
      <c r="I51" s="157">
        <f t="shared" si="0"/>
        <v>831</v>
      </c>
    </row>
    <row r="52" spans="1:9" x14ac:dyDescent="0.2">
      <c r="A52" s="623"/>
      <c r="B52" s="632"/>
      <c r="C52" s="632"/>
      <c r="D52" s="632"/>
      <c r="E52" s="35" t="s">
        <v>1016</v>
      </c>
      <c r="F52" s="35" t="s">
        <v>99</v>
      </c>
      <c r="G52" s="35">
        <v>0.5</v>
      </c>
      <c r="H52" s="36">
        <v>300</v>
      </c>
      <c r="I52" s="157">
        <f t="shared" si="0"/>
        <v>150</v>
      </c>
    </row>
    <row r="53" spans="1:9" x14ac:dyDescent="0.2">
      <c r="A53" s="623"/>
      <c r="B53" s="632"/>
      <c r="C53" s="632"/>
      <c r="D53" s="632"/>
      <c r="E53" s="35" t="s">
        <v>1285</v>
      </c>
      <c r="F53" s="35" t="s">
        <v>99</v>
      </c>
      <c r="G53" s="35">
        <v>1</v>
      </c>
      <c r="H53" s="36">
        <v>75</v>
      </c>
      <c r="I53" s="157">
        <f t="shared" si="0"/>
        <v>75</v>
      </c>
    </row>
    <row r="54" spans="1:9" x14ac:dyDescent="0.2">
      <c r="A54" s="623"/>
      <c r="B54" s="632"/>
      <c r="C54" s="632"/>
      <c r="D54" s="632"/>
      <c r="E54" s="35" t="s">
        <v>840</v>
      </c>
      <c r="F54" s="35" t="s">
        <v>99</v>
      </c>
      <c r="G54" s="35">
        <v>1</v>
      </c>
      <c r="H54" s="36">
        <v>155</v>
      </c>
      <c r="I54" s="157">
        <f t="shared" si="0"/>
        <v>155</v>
      </c>
    </row>
    <row r="55" spans="1:9" x14ac:dyDescent="0.2">
      <c r="A55" s="623"/>
      <c r="B55" s="632"/>
      <c r="C55" s="632"/>
      <c r="D55" s="632"/>
      <c r="E55" s="35" t="s">
        <v>359</v>
      </c>
      <c r="F55" s="35" t="s">
        <v>99</v>
      </c>
      <c r="G55" s="35">
        <v>1</v>
      </c>
      <c r="H55" s="36">
        <v>32.24</v>
      </c>
      <c r="I55" s="157">
        <f t="shared" si="0"/>
        <v>32.24</v>
      </c>
    </row>
    <row r="56" spans="1:9" x14ac:dyDescent="0.2">
      <c r="A56" s="623"/>
      <c r="B56" s="632"/>
      <c r="C56" s="632"/>
      <c r="D56" s="632"/>
      <c r="E56" s="35" t="s">
        <v>1362</v>
      </c>
      <c r="F56" s="35" t="s">
        <v>99</v>
      </c>
      <c r="G56" s="35">
        <v>4</v>
      </c>
      <c r="H56" s="36">
        <v>1440</v>
      </c>
      <c r="I56" s="157">
        <f t="shared" si="0"/>
        <v>5760</v>
      </c>
    </row>
    <row r="57" spans="1:9" x14ac:dyDescent="0.2">
      <c r="A57" s="623"/>
      <c r="B57" s="632"/>
      <c r="C57" s="632"/>
      <c r="D57" s="632"/>
      <c r="E57" s="35" t="s">
        <v>396</v>
      </c>
      <c r="F57" s="35" t="s">
        <v>99</v>
      </c>
      <c r="G57" s="35">
        <v>28</v>
      </c>
      <c r="H57" s="36">
        <v>2.34</v>
      </c>
      <c r="I57" s="157">
        <f t="shared" si="0"/>
        <v>65.52</v>
      </c>
    </row>
    <row r="58" spans="1:9" x14ac:dyDescent="0.2">
      <c r="A58" s="623"/>
      <c r="B58" s="632"/>
      <c r="C58" s="632"/>
      <c r="D58" s="632"/>
      <c r="E58" s="35" t="s">
        <v>1989</v>
      </c>
      <c r="F58" s="35" t="s">
        <v>349</v>
      </c>
      <c r="G58" s="35">
        <v>4</v>
      </c>
      <c r="H58" s="36">
        <v>1260</v>
      </c>
      <c r="I58" s="157">
        <f t="shared" si="0"/>
        <v>5040</v>
      </c>
    </row>
    <row r="59" spans="1:9" x14ac:dyDescent="0.2">
      <c r="A59" s="623"/>
      <c r="B59" s="632"/>
      <c r="C59" s="632"/>
      <c r="D59" s="675"/>
      <c r="E59" s="35" t="s">
        <v>1990</v>
      </c>
      <c r="F59" s="35" t="s">
        <v>100</v>
      </c>
      <c r="G59" s="35">
        <v>10</v>
      </c>
      <c r="H59" s="36">
        <v>66.290000000000006</v>
      </c>
      <c r="I59" s="157">
        <f t="shared" si="0"/>
        <v>662.90000000000009</v>
      </c>
    </row>
    <row r="60" spans="1:9" x14ac:dyDescent="0.2">
      <c r="A60" s="623"/>
      <c r="B60" s="632"/>
      <c r="C60" s="632"/>
      <c r="D60" s="674" t="s">
        <v>356</v>
      </c>
      <c r="E60" s="35" t="s">
        <v>1984</v>
      </c>
      <c r="F60" s="35" t="s">
        <v>528</v>
      </c>
      <c r="G60" s="35">
        <v>1</v>
      </c>
      <c r="H60" s="36">
        <v>420</v>
      </c>
      <c r="I60" s="157">
        <f t="shared" si="0"/>
        <v>420</v>
      </c>
    </row>
    <row r="61" spans="1:9" x14ac:dyDescent="0.2">
      <c r="A61" s="623"/>
      <c r="B61" s="632"/>
      <c r="C61" s="632"/>
      <c r="D61" s="632"/>
      <c r="E61" s="35" t="s">
        <v>1059</v>
      </c>
      <c r="F61" s="35" t="s">
        <v>1942</v>
      </c>
      <c r="G61" s="35">
        <v>1</v>
      </c>
      <c r="H61" s="36">
        <v>168</v>
      </c>
      <c r="I61" s="157">
        <f t="shared" si="0"/>
        <v>168</v>
      </c>
    </row>
    <row r="62" spans="1:9" x14ac:dyDescent="0.2">
      <c r="A62" s="623"/>
      <c r="B62" s="632"/>
      <c r="C62" s="632"/>
      <c r="D62" s="632"/>
      <c r="E62" s="35" t="s">
        <v>1985</v>
      </c>
      <c r="F62" s="35" t="s">
        <v>100</v>
      </c>
      <c r="G62" s="35">
        <v>0.12</v>
      </c>
      <c r="H62" s="36">
        <v>180</v>
      </c>
      <c r="I62" s="157">
        <f t="shared" si="0"/>
        <v>21.599999999999998</v>
      </c>
    </row>
    <row r="63" spans="1:9" x14ac:dyDescent="0.2">
      <c r="A63" s="623"/>
      <c r="B63" s="632"/>
      <c r="C63" s="632"/>
      <c r="D63" s="632"/>
      <c r="E63" s="35" t="s">
        <v>248</v>
      </c>
      <c r="F63" s="35" t="s">
        <v>233</v>
      </c>
      <c r="G63" s="35">
        <v>0.5</v>
      </c>
      <c r="H63" s="36">
        <v>430</v>
      </c>
      <c r="I63" s="157">
        <f t="shared" si="0"/>
        <v>215</v>
      </c>
    </row>
    <row r="64" spans="1:9" x14ac:dyDescent="0.2">
      <c r="A64" s="623"/>
      <c r="B64" s="632"/>
      <c r="C64" s="632"/>
      <c r="D64" s="632"/>
      <c r="E64" s="35" t="s">
        <v>123</v>
      </c>
      <c r="F64" s="35" t="s">
        <v>110</v>
      </c>
      <c r="G64" s="35">
        <v>5.2</v>
      </c>
      <c r="H64" s="36">
        <v>299.95</v>
      </c>
      <c r="I64" s="157">
        <f t="shared" si="0"/>
        <v>1559.74</v>
      </c>
    </row>
    <row r="65" spans="1:9" x14ac:dyDescent="0.2">
      <c r="A65" s="623"/>
      <c r="B65" s="632"/>
      <c r="C65" s="632"/>
      <c r="D65" s="632"/>
      <c r="E65" s="35" t="s">
        <v>124</v>
      </c>
      <c r="F65" s="35" t="s">
        <v>100</v>
      </c>
      <c r="G65" s="35">
        <v>0.1</v>
      </c>
      <c r="H65" s="36">
        <v>140</v>
      </c>
      <c r="I65" s="157">
        <f t="shared" si="0"/>
        <v>14</v>
      </c>
    </row>
    <row r="66" spans="1:9" x14ac:dyDescent="0.2">
      <c r="A66" s="623"/>
      <c r="B66" s="632"/>
      <c r="C66" s="632"/>
      <c r="D66" s="632"/>
      <c r="E66" s="35" t="s">
        <v>496</v>
      </c>
      <c r="F66" s="35" t="s">
        <v>104</v>
      </c>
      <c r="G66" s="35">
        <v>1</v>
      </c>
      <c r="H66" s="36">
        <v>430</v>
      </c>
      <c r="I66" s="157">
        <f t="shared" si="0"/>
        <v>430</v>
      </c>
    </row>
    <row r="67" spans="1:9" x14ac:dyDescent="0.2">
      <c r="A67" s="623"/>
      <c r="B67" s="632"/>
      <c r="C67" s="632"/>
      <c r="D67" s="632"/>
      <c r="E67" s="35" t="s">
        <v>1989</v>
      </c>
      <c r="F67" s="35" t="s">
        <v>349</v>
      </c>
      <c r="G67" s="35">
        <v>4</v>
      </c>
      <c r="H67" s="36">
        <v>1260</v>
      </c>
      <c r="I67" s="157">
        <f t="shared" si="0"/>
        <v>5040</v>
      </c>
    </row>
    <row r="68" spans="1:9" x14ac:dyDescent="0.2">
      <c r="A68" s="623"/>
      <c r="B68" s="632"/>
      <c r="C68" s="632"/>
      <c r="D68" s="632"/>
      <c r="E68" s="35" t="s">
        <v>1990</v>
      </c>
      <c r="F68" s="35" t="s">
        <v>100</v>
      </c>
      <c r="G68" s="35">
        <v>10</v>
      </c>
      <c r="H68" s="36">
        <v>66.290000000000006</v>
      </c>
      <c r="I68" s="157">
        <f t="shared" si="0"/>
        <v>662.90000000000009</v>
      </c>
    </row>
    <row r="69" spans="1:9" x14ac:dyDescent="0.2">
      <c r="A69" s="623"/>
      <c r="B69" s="632"/>
      <c r="C69" s="632"/>
      <c r="D69" s="632"/>
      <c r="E69" s="35" t="s">
        <v>926</v>
      </c>
      <c r="F69" s="35" t="s">
        <v>99</v>
      </c>
      <c r="G69" s="35">
        <v>4</v>
      </c>
      <c r="H69" s="36">
        <v>90</v>
      </c>
      <c r="I69" s="157">
        <f t="shared" si="0"/>
        <v>360</v>
      </c>
    </row>
    <row r="70" spans="1:9" x14ac:dyDescent="0.2">
      <c r="A70" s="623"/>
      <c r="B70" s="632"/>
      <c r="C70" s="632"/>
      <c r="D70" s="632"/>
      <c r="E70" s="35" t="s">
        <v>1285</v>
      </c>
      <c r="F70" s="35" t="s">
        <v>602</v>
      </c>
      <c r="G70" s="35">
        <v>1</v>
      </c>
      <c r="H70" s="36">
        <v>70</v>
      </c>
      <c r="I70" s="157">
        <f t="shared" si="0"/>
        <v>70</v>
      </c>
    </row>
    <row r="71" spans="1:9" x14ac:dyDescent="0.2">
      <c r="A71" s="623"/>
      <c r="B71" s="632"/>
      <c r="C71" s="632"/>
      <c r="D71" s="632"/>
      <c r="E71" s="35" t="s">
        <v>256</v>
      </c>
      <c r="F71" s="35" t="s">
        <v>100</v>
      </c>
      <c r="G71" s="35">
        <v>15</v>
      </c>
      <c r="H71" s="36">
        <v>110</v>
      </c>
      <c r="I71" s="157">
        <f t="shared" si="0"/>
        <v>1650</v>
      </c>
    </row>
    <row r="72" spans="1:9" x14ac:dyDescent="0.2">
      <c r="A72" s="623"/>
      <c r="B72" s="632"/>
      <c r="C72" s="632"/>
      <c r="D72" s="632"/>
      <c r="E72" s="35" t="s">
        <v>1980</v>
      </c>
      <c r="F72" s="35" t="s">
        <v>233</v>
      </c>
      <c r="G72" s="35">
        <v>1</v>
      </c>
      <c r="H72" s="36">
        <v>490</v>
      </c>
      <c r="I72" s="157">
        <f t="shared" si="0"/>
        <v>490</v>
      </c>
    </row>
    <row r="73" spans="1:9" x14ac:dyDescent="0.2">
      <c r="A73" s="623"/>
      <c r="B73" s="632"/>
      <c r="C73" s="632"/>
      <c r="D73" s="632"/>
      <c r="E73" s="35" t="s">
        <v>231</v>
      </c>
      <c r="F73" s="35" t="s">
        <v>233</v>
      </c>
      <c r="G73" s="35">
        <v>1</v>
      </c>
      <c r="H73" s="36">
        <v>277</v>
      </c>
      <c r="I73" s="157">
        <f t="shared" si="0"/>
        <v>277</v>
      </c>
    </row>
    <row r="74" spans="1:9" x14ac:dyDescent="0.2">
      <c r="A74" s="623"/>
      <c r="B74" s="632"/>
      <c r="C74" s="632"/>
      <c r="D74" s="632"/>
      <c r="E74" s="35" t="s">
        <v>1016</v>
      </c>
      <c r="F74" s="35" t="s">
        <v>445</v>
      </c>
      <c r="G74" s="35">
        <v>0.2</v>
      </c>
      <c r="H74" s="36">
        <v>300</v>
      </c>
      <c r="I74" s="157">
        <f t="shared" si="0"/>
        <v>60</v>
      </c>
    </row>
    <row r="75" spans="1:9" x14ac:dyDescent="0.2">
      <c r="A75" s="623"/>
      <c r="B75" s="632"/>
      <c r="C75" s="632"/>
      <c r="D75" s="632"/>
      <c r="E75" s="35" t="s">
        <v>747</v>
      </c>
      <c r="F75" s="35" t="s">
        <v>99</v>
      </c>
      <c r="G75" s="35">
        <v>1</v>
      </c>
      <c r="H75" s="36">
        <v>55</v>
      </c>
      <c r="I75" s="157">
        <f t="shared" si="0"/>
        <v>55</v>
      </c>
    </row>
    <row r="76" spans="1:9" x14ac:dyDescent="0.2">
      <c r="A76" s="623"/>
      <c r="B76" s="632"/>
      <c r="C76" s="632"/>
      <c r="D76" s="632"/>
      <c r="E76" s="35" t="s">
        <v>930</v>
      </c>
      <c r="F76" s="35" t="s">
        <v>99</v>
      </c>
      <c r="G76" s="35">
        <v>1</v>
      </c>
      <c r="H76" s="36">
        <v>35</v>
      </c>
      <c r="I76" s="157">
        <f t="shared" si="0"/>
        <v>35</v>
      </c>
    </row>
    <row r="77" spans="1:9" x14ac:dyDescent="0.2">
      <c r="A77" s="623"/>
      <c r="B77" s="632"/>
      <c r="C77" s="632"/>
      <c r="D77" s="632"/>
      <c r="E77" s="35" t="s">
        <v>746</v>
      </c>
      <c r="F77" s="35" t="s">
        <v>99</v>
      </c>
      <c r="G77" s="35">
        <v>1</v>
      </c>
      <c r="H77" s="36">
        <v>110</v>
      </c>
      <c r="I77" s="157">
        <f t="shared" si="0"/>
        <v>110</v>
      </c>
    </row>
    <row r="78" spans="1:9" x14ac:dyDescent="0.2">
      <c r="A78" s="623"/>
      <c r="B78" s="632"/>
      <c r="C78" s="632"/>
      <c r="D78" s="632"/>
      <c r="E78" s="35" t="s">
        <v>1186</v>
      </c>
      <c r="F78" s="35" t="s">
        <v>99</v>
      </c>
      <c r="G78" s="35">
        <v>3</v>
      </c>
      <c r="H78" s="36">
        <v>33</v>
      </c>
      <c r="I78" s="157">
        <f t="shared" si="0"/>
        <v>99</v>
      </c>
    </row>
    <row r="79" spans="1:9" x14ac:dyDescent="0.2">
      <c r="A79" s="623"/>
      <c r="B79" s="632"/>
      <c r="C79" s="632"/>
      <c r="D79" s="632"/>
      <c r="E79" s="35" t="s">
        <v>328</v>
      </c>
      <c r="F79" s="35" t="s">
        <v>99</v>
      </c>
      <c r="G79" s="35">
        <v>1</v>
      </c>
      <c r="H79" s="36">
        <v>85</v>
      </c>
      <c r="I79" s="157">
        <f t="shared" si="0"/>
        <v>85</v>
      </c>
    </row>
    <row r="80" spans="1:9" x14ac:dyDescent="0.2">
      <c r="A80" s="623"/>
      <c r="B80" s="632"/>
      <c r="C80" s="632"/>
      <c r="D80" s="675"/>
      <c r="E80" s="35" t="s">
        <v>1362</v>
      </c>
      <c r="F80" s="35" t="s">
        <v>99</v>
      </c>
      <c r="G80" s="35">
        <v>3</v>
      </c>
      <c r="H80" s="36">
        <v>1440</v>
      </c>
      <c r="I80" s="157">
        <f t="shared" si="0"/>
        <v>4320</v>
      </c>
    </row>
    <row r="81" spans="1:9" x14ac:dyDescent="0.2">
      <c r="A81" s="623"/>
      <c r="B81" s="632"/>
      <c r="C81" s="632"/>
      <c r="D81" s="674" t="s">
        <v>1986</v>
      </c>
      <c r="E81" s="35" t="s">
        <v>608</v>
      </c>
      <c r="F81" s="35" t="s">
        <v>610</v>
      </c>
      <c r="G81" s="35">
        <v>1</v>
      </c>
      <c r="H81" s="36">
        <v>864.8</v>
      </c>
      <c r="I81" s="157">
        <f t="shared" si="0"/>
        <v>864.8</v>
      </c>
    </row>
    <row r="82" spans="1:9" x14ac:dyDescent="0.2">
      <c r="A82" s="623"/>
      <c r="B82" s="632"/>
      <c r="C82" s="632"/>
      <c r="D82" s="632"/>
      <c r="E82" s="35" t="s">
        <v>838</v>
      </c>
      <c r="F82" s="35" t="s">
        <v>528</v>
      </c>
      <c r="G82" s="35">
        <v>0.5</v>
      </c>
      <c r="H82" s="36">
        <v>435</v>
      </c>
      <c r="I82" s="157">
        <f t="shared" si="0"/>
        <v>217.5</v>
      </c>
    </row>
    <row r="83" spans="1:9" x14ac:dyDescent="0.2">
      <c r="A83" s="623"/>
      <c r="B83" s="632"/>
      <c r="C83" s="632"/>
      <c r="D83" s="632"/>
      <c r="E83" s="35" t="s">
        <v>396</v>
      </c>
      <c r="F83" s="35" t="s">
        <v>99</v>
      </c>
      <c r="G83" s="35">
        <v>50</v>
      </c>
      <c r="H83" s="36">
        <v>2.34</v>
      </c>
      <c r="I83" s="157">
        <f t="shared" si="0"/>
        <v>117</v>
      </c>
    </row>
    <row r="84" spans="1:9" x14ac:dyDescent="0.2">
      <c r="A84" s="623"/>
      <c r="B84" s="632"/>
      <c r="C84" s="632"/>
      <c r="D84" s="632"/>
      <c r="E84" s="35" t="s">
        <v>255</v>
      </c>
      <c r="F84" s="35" t="s">
        <v>1942</v>
      </c>
      <c r="G84" s="35">
        <v>1</v>
      </c>
      <c r="H84" s="36">
        <v>770</v>
      </c>
      <c r="I84" s="157">
        <f t="shared" si="0"/>
        <v>770</v>
      </c>
    </row>
    <row r="85" spans="1:9" x14ac:dyDescent="0.2">
      <c r="A85" s="623"/>
      <c r="B85" s="632"/>
      <c r="C85" s="632"/>
      <c r="D85" s="632"/>
      <c r="E85" s="35" t="s">
        <v>1987</v>
      </c>
      <c r="F85" s="35" t="s">
        <v>100</v>
      </c>
      <c r="G85" s="35">
        <v>8</v>
      </c>
      <c r="H85" s="36">
        <v>145</v>
      </c>
      <c r="I85" s="157">
        <f t="shared" si="0"/>
        <v>1160</v>
      </c>
    </row>
    <row r="86" spans="1:9" x14ac:dyDescent="0.2">
      <c r="A86" s="623"/>
      <c r="B86" s="632"/>
      <c r="C86" s="632"/>
      <c r="D86" s="675"/>
      <c r="E86" s="35" t="s">
        <v>1988</v>
      </c>
      <c r="F86" s="35" t="s">
        <v>99</v>
      </c>
      <c r="G86" s="35">
        <v>1</v>
      </c>
      <c r="H86" s="36">
        <v>295</v>
      </c>
      <c r="I86" s="157">
        <f t="shared" si="0"/>
        <v>295</v>
      </c>
    </row>
    <row r="87" spans="1:9" x14ac:dyDescent="0.2">
      <c r="A87" s="623"/>
      <c r="B87" s="632"/>
      <c r="C87" s="632"/>
      <c r="D87" s="674" t="s">
        <v>407</v>
      </c>
      <c r="E87" s="35" t="s">
        <v>231</v>
      </c>
      <c r="F87" s="35" t="s">
        <v>233</v>
      </c>
      <c r="G87" s="35">
        <v>2</v>
      </c>
      <c r="H87" s="36">
        <v>277</v>
      </c>
      <c r="I87" s="157">
        <f t="shared" si="0"/>
        <v>554</v>
      </c>
    </row>
    <row r="88" spans="1:9" x14ac:dyDescent="0.2">
      <c r="A88" s="623"/>
      <c r="B88" s="632"/>
      <c r="C88" s="632"/>
      <c r="D88" s="632"/>
      <c r="E88" s="35" t="s">
        <v>1991</v>
      </c>
      <c r="F88" s="35" t="s">
        <v>99</v>
      </c>
      <c r="G88" s="35">
        <v>1</v>
      </c>
      <c r="H88" s="36">
        <v>295</v>
      </c>
      <c r="I88" s="157">
        <f t="shared" si="0"/>
        <v>295</v>
      </c>
    </row>
    <row r="89" spans="1:9" x14ac:dyDescent="0.2">
      <c r="A89" s="623"/>
      <c r="B89" s="632"/>
      <c r="C89" s="632"/>
      <c r="D89" s="632"/>
      <c r="E89" s="35" t="s">
        <v>496</v>
      </c>
      <c r="F89" s="35" t="s">
        <v>99</v>
      </c>
      <c r="G89" s="35">
        <v>1</v>
      </c>
      <c r="H89" s="36">
        <v>345</v>
      </c>
      <c r="I89" s="157">
        <f t="shared" si="0"/>
        <v>345</v>
      </c>
    </row>
    <row r="90" spans="1:9" x14ac:dyDescent="0.2">
      <c r="A90" s="623"/>
      <c r="B90" s="632"/>
      <c r="C90" s="632"/>
      <c r="D90" s="632"/>
      <c r="E90" s="35" t="s">
        <v>1992</v>
      </c>
      <c r="F90" s="35" t="s">
        <v>99</v>
      </c>
      <c r="G90" s="35">
        <v>1</v>
      </c>
      <c r="H90" s="36">
        <v>125</v>
      </c>
      <c r="I90" s="157">
        <f t="shared" si="0"/>
        <v>125</v>
      </c>
    </row>
    <row r="91" spans="1:9" x14ac:dyDescent="0.2">
      <c r="A91" s="623"/>
      <c r="B91" s="632"/>
      <c r="C91" s="632"/>
      <c r="D91" s="632"/>
      <c r="E91" s="35" t="s">
        <v>856</v>
      </c>
      <c r="F91" s="35" t="s">
        <v>99</v>
      </c>
      <c r="G91" s="35">
        <v>1</v>
      </c>
      <c r="H91" s="36">
        <v>65</v>
      </c>
      <c r="I91" s="157">
        <f t="shared" si="0"/>
        <v>65</v>
      </c>
    </row>
    <row r="92" spans="1:9" x14ac:dyDescent="0.2">
      <c r="A92" s="623"/>
      <c r="B92" s="632"/>
      <c r="C92" s="632"/>
      <c r="D92" s="632"/>
      <c r="E92" s="35" t="s">
        <v>733</v>
      </c>
      <c r="F92" s="35" t="s">
        <v>99</v>
      </c>
      <c r="G92" s="35">
        <v>10</v>
      </c>
      <c r="H92" s="36">
        <v>18</v>
      </c>
      <c r="I92" s="157">
        <f t="shared" si="0"/>
        <v>180</v>
      </c>
    </row>
    <row r="93" spans="1:9" x14ac:dyDescent="0.2">
      <c r="A93" s="623"/>
      <c r="B93" s="632"/>
      <c r="C93" s="632"/>
      <c r="D93" s="632"/>
      <c r="E93" s="35" t="s">
        <v>1993</v>
      </c>
      <c r="F93" s="35" t="s">
        <v>99</v>
      </c>
      <c r="G93" s="35">
        <v>8</v>
      </c>
      <c r="H93" s="36">
        <v>17.5</v>
      </c>
      <c r="I93" s="157">
        <f t="shared" si="0"/>
        <v>140</v>
      </c>
    </row>
    <row r="94" spans="1:9" x14ac:dyDescent="0.2">
      <c r="A94" s="623"/>
      <c r="B94" s="632"/>
      <c r="C94" s="632"/>
      <c r="D94" s="632"/>
      <c r="E94" s="35" t="s">
        <v>1417</v>
      </c>
      <c r="F94" s="35" t="s">
        <v>101</v>
      </c>
      <c r="G94" s="35">
        <v>1</v>
      </c>
      <c r="H94" s="36">
        <v>15</v>
      </c>
      <c r="I94" s="157">
        <f t="shared" si="0"/>
        <v>15</v>
      </c>
    </row>
    <row r="95" spans="1:9" x14ac:dyDescent="0.2">
      <c r="A95" s="623"/>
      <c r="B95" s="632"/>
      <c r="C95" s="632"/>
      <c r="D95" s="632"/>
      <c r="E95" s="35" t="s">
        <v>609</v>
      </c>
      <c r="F95" s="35" t="s">
        <v>104</v>
      </c>
      <c r="G95" s="35">
        <v>0.5</v>
      </c>
      <c r="H95" s="36">
        <v>750</v>
      </c>
      <c r="I95" s="157">
        <f t="shared" si="0"/>
        <v>375</v>
      </c>
    </row>
    <row r="96" spans="1:9" x14ac:dyDescent="0.2">
      <c r="A96" s="623"/>
      <c r="B96" s="632"/>
      <c r="C96" s="632"/>
      <c r="D96" s="632"/>
      <c r="E96" s="35" t="s">
        <v>1920</v>
      </c>
      <c r="F96" s="35" t="s">
        <v>528</v>
      </c>
      <c r="G96" s="35">
        <v>0.5</v>
      </c>
      <c r="H96" s="36">
        <v>435</v>
      </c>
      <c r="I96" s="157">
        <f t="shared" si="0"/>
        <v>217.5</v>
      </c>
    </row>
    <row r="97" spans="1:9" x14ac:dyDescent="0.2">
      <c r="A97" s="623"/>
      <c r="B97" s="632"/>
      <c r="C97" s="632"/>
      <c r="D97" s="632"/>
      <c r="E97" s="35" t="s">
        <v>396</v>
      </c>
      <c r="F97" s="35" t="s">
        <v>99</v>
      </c>
      <c r="G97" s="35">
        <v>50</v>
      </c>
      <c r="H97" s="36">
        <v>2.34</v>
      </c>
      <c r="I97" s="157">
        <f t="shared" si="0"/>
        <v>117</v>
      </c>
    </row>
    <row r="98" spans="1:9" x14ac:dyDescent="0.2">
      <c r="A98" s="623"/>
      <c r="B98" s="632"/>
      <c r="C98" s="632"/>
      <c r="D98" s="632"/>
      <c r="E98" s="35" t="s">
        <v>124</v>
      </c>
      <c r="F98" s="35" t="s">
        <v>100</v>
      </c>
      <c r="G98" s="35">
        <v>0.1</v>
      </c>
      <c r="H98" s="36">
        <v>100</v>
      </c>
      <c r="I98" s="157">
        <f t="shared" si="0"/>
        <v>10</v>
      </c>
    </row>
    <row r="99" spans="1:9" x14ac:dyDescent="0.2">
      <c r="A99" s="623"/>
      <c r="B99" s="632"/>
      <c r="C99" s="632"/>
      <c r="D99" s="632"/>
      <c r="E99" s="35" t="s">
        <v>1989</v>
      </c>
      <c r="F99" s="35" t="s">
        <v>349</v>
      </c>
      <c r="G99" s="35">
        <v>4</v>
      </c>
      <c r="H99" s="36">
        <v>1260</v>
      </c>
      <c r="I99" s="157">
        <f t="shared" si="0"/>
        <v>5040</v>
      </c>
    </row>
    <row r="100" spans="1:9" x14ac:dyDescent="0.2">
      <c r="A100" s="623"/>
      <c r="B100" s="632"/>
      <c r="C100" s="632"/>
      <c r="D100" s="632"/>
      <c r="E100" s="35" t="s">
        <v>1990</v>
      </c>
      <c r="F100" s="35" t="s">
        <v>100</v>
      </c>
      <c r="G100" s="35">
        <v>8</v>
      </c>
      <c r="H100" s="36">
        <v>66.290000000000006</v>
      </c>
      <c r="I100" s="157">
        <f t="shared" si="0"/>
        <v>530.32000000000005</v>
      </c>
    </row>
    <row r="101" spans="1:9" x14ac:dyDescent="0.2">
      <c r="A101" s="623"/>
      <c r="B101" s="632"/>
      <c r="C101" s="632"/>
      <c r="D101" s="632"/>
      <c r="E101" s="35" t="s">
        <v>256</v>
      </c>
      <c r="F101" s="35" t="s">
        <v>1380</v>
      </c>
      <c r="G101" s="35">
        <v>9</v>
      </c>
      <c r="H101" s="36">
        <v>68.569999999999993</v>
      </c>
      <c r="I101" s="157">
        <f t="shared" si="0"/>
        <v>617.12999999999988</v>
      </c>
    </row>
    <row r="102" spans="1:9" x14ac:dyDescent="0.2">
      <c r="A102" s="623"/>
      <c r="B102" s="632"/>
      <c r="C102" s="632"/>
      <c r="D102" s="632"/>
      <c r="E102" s="35" t="s">
        <v>254</v>
      </c>
      <c r="F102" s="35" t="s">
        <v>100</v>
      </c>
      <c r="G102" s="35">
        <v>7</v>
      </c>
      <c r="H102" s="36">
        <v>69.709999999999994</v>
      </c>
      <c r="I102" s="157">
        <f t="shared" si="0"/>
        <v>487.96999999999997</v>
      </c>
    </row>
    <row r="103" spans="1:9" x14ac:dyDescent="0.2">
      <c r="A103" s="623"/>
      <c r="B103" s="632"/>
      <c r="C103" s="632"/>
      <c r="D103" s="632"/>
      <c r="E103" s="35" t="s">
        <v>1034</v>
      </c>
      <c r="F103" s="35" t="s">
        <v>100</v>
      </c>
      <c r="G103" s="35">
        <v>6</v>
      </c>
      <c r="H103" s="36">
        <v>54.65</v>
      </c>
      <c r="I103" s="157">
        <f t="shared" si="0"/>
        <v>327.9</v>
      </c>
    </row>
    <row r="104" spans="1:9" x14ac:dyDescent="0.2">
      <c r="A104" s="623"/>
      <c r="B104" s="632"/>
      <c r="C104" s="632"/>
      <c r="D104" s="632"/>
      <c r="E104" s="35" t="s">
        <v>1994</v>
      </c>
      <c r="F104" s="35" t="s">
        <v>258</v>
      </c>
      <c r="G104" s="35">
        <v>2</v>
      </c>
      <c r="H104" s="36">
        <v>120</v>
      </c>
      <c r="I104" s="157">
        <f t="shared" si="0"/>
        <v>240</v>
      </c>
    </row>
    <row r="105" spans="1:9" x14ac:dyDescent="0.2">
      <c r="A105" s="623"/>
      <c r="B105" s="632"/>
      <c r="C105" s="632"/>
      <c r="D105" s="632"/>
      <c r="E105" s="35" t="s">
        <v>1843</v>
      </c>
      <c r="F105" s="35" t="s">
        <v>233</v>
      </c>
      <c r="G105" s="35">
        <v>2</v>
      </c>
      <c r="H105" s="36">
        <v>410</v>
      </c>
      <c r="I105" s="157">
        <f t="shared" si="0"/>
        <v>820</v>
      </c>
    </row>
    <row r="106" spans="1:9" x14ac:dyDescent="0.2">
      <c r="A106" s="623"/>
      <c r="B106" s="632"/>
      <c r="C106" s="632"/>
      <c r="D106" s="632"/>
      <c r="E106" s="35" t="s">
        <v>458</v>
      </c>
      <c r="F106" s="35" t="s">
        <v>602</v>
      </c>
      <c r="G106" s="35">
        <v>1</v>
      </c>
      <c r="H106" s="36">
        <v>50</v>
      </c>
      <c r="I106" s="157">
        <f t="shared" si="0"/>
        <v>50</v>
      </c>
    </row>
    <row r="107" spans="1:9" x14ac:dyDescent="0.2">
      <c r="A107" s="623"/>
      <c r="B107" s="632"/>
      <c r="C107" s="632"/>
      <c r="D107" s="632"/>
      <c r="E107" s="35" t="s">
        <v>123</v>
      </c>
      <c r="F107" s="35" t="s">
        <v>110</v>
      </c>
      <c r="G107" s="35">
        <v>5.2</v>
      </c>
      <c r="H107" s="36">
        <v>299.95</v>
      </c>
      <c r="I107" s="157">
        <f t="shared" si="0"/>
        <v>1559.74</v>
      </c>
    </row>
    <row r="108" spans="1:9" x14ac:dyDescent="0.2">
      <c r="A108" s="623"/>
      <c r="B108" s="632"/>
      <c r="C108" s="632"/>
      <c r="D108" s="632"/>
      <c r="E108" s="35" t="s">
        <v>926</v>
      </c>
      <c r="F108" s="35" t="s">
        <v>99</v>
      </c>
      <c r="G108" s="35">
        <v>5</v>
      </c>
      <c r="H108" s="36">
        <v>90</v>
      </c>
      <c r="I108" s="157">
        <f t="shared" si="0"/>
        <v>450</v>
      </c>
    </row>
    <row r="109" spans="1:9" x14ac:dyDescent="0.2">
      <c r="A109" s="623"/>
      <c r="B109" s="632"/>
      <c r="C109" s="632"/>
      <c r="D109" s="632"/>
      <c r="E109" s="15" t="s">
        <v>1995</v>
      </c>
      <c r="F109" s="15" t="s">
        <v>101</v>
      </c>
      <c r="G109" s="15">
        <v>14</v>
      </c>
      <c r="H109" s="16">
        <v>173.57</v>
      </c>
      <c r="I109" s="43">
        <f t="shared" si="0"/>
        <v>2429.98</v>
      </c>
    </row>
    <row r="110" spans="1:9" x14ac:dyDescent="0.2">
      <c r="A110" s="623"/>
      <c r="B110" s="632"/>
      <c r="C110" s="632"/>
      <c r="D110" s="632"/>
      <c r="E110" s="15" t="s">
        <v>1016</v>
      </c>
      <c r="F110" s="15" t="s">
        <v>445</v>
      </c>
      <c r="G110" s="15">
        <v>0.4</v>
      </c>
      <c r="H110" s="16">
        <v>300</v>
      </c>
      <c r="I110" s="43">
        <f t="shared" si="0"/>
        <v>120</v>
      </c>
    </row>
    <row r="111" spans="1:9" x14ac:dyDescent="0.2">
      <c r="A111" s="623"/>
      <c r="B111" s="632"/>
      <c r="C111" s="632"/>
      <c r="D111" s="632"/>
      <c r="E111" s="15" t="s">
        <v>1439</v>
      </c>
      <c r="F111" s="15" t="s">
        <v>99</v>
      </c>
      <c r="G111" s="15">
        <v>1</v>
      </c>
      <c r="H111" s="16">
        <v>65</v>
      </c>
      <c r="I111" s="43">
        <f t="shared" si="0"/>
        <v>65</v>
      </c>
    </row>
    <row r="112" spans="1:9" x14ac:dyDescent="0.2">
      <c r="A112" s="623"/>
      <c r="B112" s="632"/>
      <c r="C112" s="632"/>
      <c r="D112" s="632"/>
      <c r="E112" s="15" t="s">
        <v>1623</v>
      </c>
      <c r="F112" s="15" t="s">
        <v>99</v>
      </c>
      <c r="G112" s="15">
        <v>1</v>
      </c>
      <c r="H112" s="16">
        <v>35</v>
      </c>
      <c r="I112" s="43">
        <f t="shared" si="0"/>
        <v>35</v>
      </c>
    </row>
    <row r="113" spans="1:9" x14ac:dyDescent="0.2">
      <c r="A113" s="623"/>
      <c r="B113" s="632"/>
      <c r="C113" s="632"/>
      <c r="D113" s="632"/>
      <c r="E113" s="15" t="s">
        <v>247</v>
      </c>
      <c r="F113" s="15" t="s">
        <v>233</v>
      </c>
      <c r="G113" s="15">
        <v>0.5</v>
      </c>
      <c r="H113" s="16">
        <v>350</v>
      </c>
      <c r="I113" s="43">
        <f t="shared" si="0"/>
        <v>175</v>
      </c>
    </row>
    <row r="114" spans="1:9" x14ac:dyDescent="0.2">
      <c r="A114" s="623"/>
      <c r="B114" s="632"/>
      <c r="C114" s="632"/>
      <c r="D114" s="632"/>
      <c r="E114" s="15" t="s">
        <v>1059</v>
      </c>
      <c r="F114" s="15" t="s">
        <v>1942</v>
      </c>
      <c r="G114" s="15">
        <v>1</v>
      </c>
      <c r="H114" s="16">
        <v>142</v>
      </c>
      <c r="I114" s="43">
        <f t="shared" si="0"/>
        <v>142</v>
      </c>
    </row>
    <row r="115" spans="1:9" x14ac:dyDescent="0.2">
      <c r="A115" s="623"/>
      <c r="B115" s="632"/>
      <c r="C115" s="632"/>
      <c r="D115" s="632"/>
      <c r="E115" s="15" t="s">
        <v>1285</v>
      </c>
      <c r="F115" s="15" t="s">
        <v>602</v>
      </c>
      <c r="G115" s="15">
        <v>2</v>
      </c>
      <c r="H115" s="16">
        <v>75</v>
      </c>
      <c r="I115" s="43">
        <f t="shared" si="0"/>
        <v>150</v>
      </c>
    </row>
    <row r="116" spans="1:9" x14ac:dyDescent="0.2">
      <c r="A116" s="623"/>
      <c r="B116" s="632"/>
      <c r="C116" s="632"/>
      <c r="D116" s="632"/>
      <c r="E116" s="15" t="s">
        <v>1286</v>
      </c>
      <c r="F116" s="15" t="s">
        <v>610</v>
      </c>
      <c r="G116" s="15">
        <v>1</v>
      </c>
      <c r="H116" s="16">
        <v>65</v>
      </c>
      <c r="I116" s="43">
        <f t="shared" si="0"/>
        <v>65</v>
      </c>
    </row>
    <row r="117" spans="1:9" x14ac:dyDescent="0.2">
      <c r="A117" s="623"/>
      <c r="B117" s="632"/>
      <c r="C117" s="632"/>
      <c r="D117" s="632"/>
      <c r="E117" s="15" t="s">
        <v>247</v>
      </c>
      <c r="F117" s="15" t="s">
        <v>233</v>
      </c>
      <c r="G117" s="15">
        <v>0.5</v>
      </c>
      <c r="H117" s="16">
        <v>350</v>
      </c>
      <c r="I117" s="43">
        <f t="shared" si="0"/>
        <v>175</v>
      </c>
    </row>
    <row r="118" spans="1:9" x14ac:dyDescent="0.2">
      <c r="A118" s="623"/>
      <c r="B118" s="632"/>
      <c r="C118" s="632"/>
      <c r="D118" s="632"/>
      <c r="E118" s="15" t="s">
        <v>248</v>
      </c>
      <c r="F118" s="15" t="s">
        <v>233</v>
      </c>
      <c r="G118" s="15">
        <v>1.5</v>
      </c>
      <c r="H118" s="16">
        <v>368</v>
      </c>
      <c r="I118" s="43">
        <f t="shared" si="0"/>
        <v>552</v>
      </c>
    </row>
    <row r="119" spans="1:9" x14ac:dyDescent="0.2">
      <c r="A119" s="623"/>
      <c r="B119" s="632"/>
      <c r="C119" s="632"/>
      <c r="D119" s="632"/>
      <c r="E119" s="15" t="s">
        <v>1996</v>
      </c>
      <c r="F119" s="15" t="s">
        <v>99</v>
      </c>
      <c r="G119" s="15">
        <v>1</v>
      </c>
      <c r="H119" s="16">
        <v>170</v>
      </c>
      <c r="I119" s="43">
        <f t="shared" si="0"/>
        <v>170</v>
      </c>
    </row>
    <row r="120" spans="1:9" x14ac:dyDescent="0.2">
      <c r="A120" s="623"/>
      <c r="B120" s="632"/>
      <c r="C120" s="632"/>
      <c r="D120" s="632"/>
      <c r="E120" s="15" t="s">
        <v>1651</v>
      </c>
      <c r="F120" s="15" t="s">
        <v>99</v>
      </c>
      <c r="G120" s="15">
        <v>1</v>
      </c>
      <c r="H120" s="16">
        <v>70</v>
      </c>
      <c r="I120" s="43">
        <f t="shared" si="0"/>
        <v>70</v>
      </c>
    </row>
    <row r="121" spans="1:9" x14ac:dyDescent="0.2">
      <c r="A121" s="623"/>
      <c r="B121" s="632"/>
      <c r="C121" s="632"/>
      <c r="D121" s="675"/>
      <c r="E121" s="15" t="s">
        <v>1362</v>
      </c>
      <c r="F121" s="15" t="s">
        <v>99</v>
      </c>
      <c r="G121" s="15">
        <v>3</v>
      </c>
      <c r="H121" s="16">
        <v>1440</v>
      </c>
      <c r="I121" s="43">
        <f t="shared" si="0"/>
        <v>4320</v>
      </c>
    </row>
    <row r="122" spans="1:9" x14ac:dyDescent="0.2">
      <c r="A122" s="623"/>
      <c r="B122" s="632"/>
      <c r="C122" s="632"/>
      <c r="D122" s="674" t="s">
        <v>109</v>
      </c>
      <c r="E122" s="15" t="s">
        <v>1362</v>
      </c>
      <c r="F122" s="15" t="s">
        <v>99</v>
      </c>
      <c r="G122" s="15">
        <v>4</v>
      </c>
      <c r="H122" s="16">
        <v>1440</v>
      </c>
      <c r="I122" s="43">
        <f t="shared" si="0"/>
        <v>5760</v>
      </c>
    </row>
    <row r="123" spans="1:9" x14ac:dyDescent="0.2">
      <c r="A123" s="623"/>
      <c r="B123" s="632"/>
      <c r="C123" s="632"/>
      <c r="D123" s="632"/>
      <c r="E123" s="15" t="s">
        <v>609</v>
      </c>
      <c r="F123" s="15" t="s">
        <v>104</v>
      </c>
      <c r="G123" s="15">
        <v>0.5</v>
      </c>
      <c r="H123" s="16">
        <v>750</v>
      </c>
      <c r="I123" s="43">
        <f t="shared" si="0"/>
        <v>375</v>
      </c>
    </row>
    <row r="124" spans="1:9" x14ac:dyDescent="0.2">
      <c r="A124" s="623"/>
      <c r="B124" s="632"/>
      <c r="C124" s="632"/>
      <c r="D124" s="632"/>
      <c r="E124" s="15" t="s">
        <v>396</v>
      </c>
      <c r="F124" s="15" t="s">
        <v>99</v>
      </c>
      <c r="G124" s="15">
        <v>50</v>
      </c>
      <c r="H124" s="16">
        <v>2.34</v>
      </c>
      <c r="I124" s="43">
        <f t="shared" si="0"/>
        <v>117</v>
      </c>
    </row>
    <row r="125" spans="1:9" x14ac:dyDescent="0.2">
      <c r="A125" s="623"/>
      <c r="B125" s="632"/>
      <c r="C125" s="632"/>
      <c r="D125" s="632"/>
      <c r="E125" s="15" t="s">
        <v>1920</v>
      </c>
      <c r="F125" s="15" t="s">
        <v>528</v>
      </c>
      <c r="G125" s="15">
        <v>0.5</v>
      </c>
      <c r="H125" s="16">
        <v>435</v>
      </c>
      <c r="I125" s="43">
        <f t="shared" si="0"/>
        <v>217.5</v>
      </c>
    </row>
    <row r="126" spans="1:9" x14ac:dyDescent="0.2">
      <c r="A126" s="623"/>
      <c r="B126" s="632"/>
      <c r="C126" s="632"/>
      <c r="D126" s="632"/>
      <c r="E126" s="15" t="s">
        <v>248</v>
      </c>
      <c r="F126" s="15" t="s">
        <v>233</v>
      </c>
      <c r="G126" s="15">
        <v>2</v>
      </c>
      <c r="H126" s="16">
        <v>368</v>
      </c>
      <c r="I126" s="43">
        <f t="shared" si="0"/>
        <v>736</v>
      </c>
    </row>
    <row r="127" spans="1:9" x14ac:dyDescent="0.2">
      <c r="A127" s="623"/>
      <c r="B127" s="632"/>
      <c r="C127" s="632"/>
      <c r="D127" s="632"/>
      <c r="E127" s="15" t="s">
        <v>1997</v>
      </c>
      <c r="F127" s="15" t="s">
        <v>233</v>
      </c>
      <c r="G127" s="15">
        <v>2</v>
      </c>
      <c r="H127" s="16">
        <v>314</v>
      </c>
      <c r="I127" s="43">
        <f t="shared" si="0"/>
        <v>628</v>
      </c>
    </row>
    <row r="128" spans="1:9" x14ac:dyDescent="0.2">
      <c r="A128" s="623"/>
      <c r="B128" s="632"/>
      <c r="C128" s="632"/>
      <c r="D128" s="632"/>
      <c r="E128" s="15" t="s">
        <v>496</v>
      </c>
      <c r="F128" s="15" t="s">
        <v>104</v>
      </c>
      <c r="G128" s="15">
        <v>1</v>
      </c>
      <c r="H128" s="16">
        <v>330</v>
      </c>
      <c r="I128" s="43">
        <f t="shared" si="0"/>
        <v>330</v>
      </c>
    </row>
    <row r="129" spans="1:9" x14ac:dyDescent="0.2">
      <c r="A129" s="623"/>
      <c r="B129" s="632"/>
      <c r="C129" s="632"/>
      <c r="D129" s="632"/>
      <c r="E129" s="15" t="s">
        <v>1994</v>
      </c>
      <c r="F129" s="15" t="s">
        <v>258</v>
      </c>
      <c r="G129" s="15">
        <v>1</v>
      </c>
      <c r="H129" s="16">
        <v>155</v>
      </c>
      <c r="I129" s="43">
        <f t="shared" si="0"/>
        <v>155</v>
      </c>
    </row>
    <row r="130" spans="1:9" x14ac:dyDescent="0.2">
      <c r="A130" s="623"/>
      <c r="B130" s="632"/>
      <c r="C130" s="632"/>
      <c r="D130" s="632"/>
      <c r="E130" s="15" t="s">
        <v>926</v>
      </c>
      <c r="F130" s="15" t="s">
        <v>99</v>
      </c>
      <c r="G130" s="15">
        <v>5</v>
      </c>
      <c r="H130" s="16">
        <v>90</v>
      </c>
      <c r="I130" s="43">
        <f t="shared" si="0"/>
        <v>450</v>
      </c>
    </row>
    <row r="131" spans="1:9" x14ac:dyDescent="0.2">
      <c r="A131" s="623"/>
      <c r="B131" s="632"/>
      <c r="C131" s="632"/>
      <c r="D131" s="632"/>
      <c r="E131" s="15" t="s">
        <v>1417</v>
      </c>
      <c r="F131" s="15" t="s">
        <v>101</v>
      </c>
      <c r="G131" s="15">
        <v>1</v>
      </c>
      <c r="H131" s="16">
        <v>15</v>
      </c>
      <c r="I131" s="43">
        <f t="shared" si="0"/>
        <v>15</v>
      </c>
    </row>
    <row r="132" spans="1:9" x14ac:dyDescent="0.2">
      <c r="A132" s="623"/>
      <c r="B132" s="632"/>
      <c r="C132" s="632"/>
      <c r="D132" s="632"/>
      <c r="E132" s="15" t="s">
        <v>1016</v>
      </c>
      <c r="F132" s="15" t="s">
        <v>445</v>
      </c>
      <c r="G132" s="15">
        <v>0.35</v>
      </c>
      <c r="H132" s="16">
        <v>300</v>
      </c>
      <c r="I132" s="43">
        <f t="shared" si="0"/>
        <v>105</v>
      </c>
    </row>
    <row r="133" spans="1:9" x14ac:dyDescent="0.2">
      <c r="A133" s="623"/>
      <c r="B133" s="632"/>
      <c r="C133" s="632"/>
      <c r="D133" s="632"/>
      <c r="E133" s="15" t="s">
        <v>1059</v>
      </c>
      <c r="F133" s="15" t="s">
        <v>1942</v>
      </c>
      <c r="G133" s="15">
        <v>1</v>
      </c>
      <c r="H133" s="16">
        <v>260</v>
      </c>
      <c r="I133" s="43">
        <f t="shared" si="0"/>
        <v>260</v>
      </c>
    </row>
    <row r="134" spans="1:9" x14ac:dyDescent="0.2">
      <c r="A134" s="623"/>
      <c r="B134" s="632"/>
      <c r="C134" s="632"/>
      <c r="D134" s="632"/>
      <c r="E134" s="15" t="s">
        <v>1482</v>
      </c>
      <c r="F134" s="15" t="s">
        <v>528</v>
      </c>
      <c r="G134" s="15">
        <v>1</v>
      </c>
      <c r="H134" s="16">
        <v>520</v>
      </c>
      <c r="I134" s="43">
        <f t="shared" si="0"/>
        <v>520</v>
      </c>
    </row>
    <row r="135" spans="1:9" x14ac:dyDescent="0.2">
      <c r="A135" s="623"/>
      <c r="B135" s="632"/>
      <c r="C135" s="632"/>
      <c r="D135" s="632"/>
      <c r="E135" s="15" t="s">
        <v>284</v>
      </c>
      <c r="F135" s="15" t="s">
        <v>100</v>
      </c>
      <c r="G135" s="15">
        <v>0.3</v>
      </c>
      <c r="H135" s="16">
        <v>170</v>
      </c>
      <c r="I135" s="43">
        <f t="shared" si="0"/>
        <v>51</v>
      </c>
    </row>
    <row r="136" spans="1:9" x14ac:dyDescent="0.2">
      <c r="A136" s="623"/>
      <c r="B136" s="632"/>
      <c r="C136" s="632"/>
      <c r="D136" s="632"/>
      <c r="E136" s="15" t="s">
        <v>977</v>
      </c>
      <c r="F136" s="15" t="s">
        <v>100</v>
      </c>
      <c r="G136" s="15">
        <v>0.15</v>
      </c>
      <c r="H136" s="16">
        <v>170</v>
      </c>
      <c r="I136" s="43">
        <f t="shared" si="0"/>
        <v>25.5</v>
      </c>
    </row>
    <row r="137" spans="1:9" x14ac:dyDescent="0.2">
      <c r="A137" s="623"/>
      <c r="B137" s="632"/>
      <c r="C137" s="632"/>
      <c r="D137" s="632"/>
      <c r="E137" s="15" t="s">
        <v>255</v>
      </c>
      <c r="F137" s="15" t="s">
        <v>1942</v>
      </c>
      <c r="G137" s="15">
        <v>0.5</v>
      </c>
      <c r="H137" s="16">
        <v>770</v>
      </c>
      <c r="I137" s="43">
        <f t="shared" si="0"/>
        <v>385</v>
      </c>
    </row>
    <row r="138" spans="1:9" x14ac:dyDescent="0.2">
      <c r="A138" s="623"/>
      <c r="B138" s="632"/>
      <c r="C138" s="632"/>
      <c r="D138" s="632"/>
      <c r="E138" s="15" t="s">
        <v>123</v>
      </c>
      <c r="F138" s="15" t="s">
        <v>110</v>
      </c>
      <c r="G138" s="15">
        <v>4.12</v>
      </c>
      <c r="H138" s="16">
        <v>299.95</v>
      </c>
      <c r="I138" s="43">
        <f t="shared" si="0"/>
        <v>1235.7940000000001</v>
      </c>
    </row>
    <row r="139" spans="1:9" x14ac:dyDescent="0.2">
      <c r="A139" s="623"/>
      <c r="B139" s="632"/>
      <c r="C139" s="632"/>
      <c r="D139" s="632"/>
      <c r="E139" s="15" t="s">
        <v>1998</v>
      </c>
      <c r="F139" s="15" t="s">
        <v>100</v>
      </c>
      <c r="G139" s="15">
        <v>40</v>
      </c>
      <c r="H139" s="16">
        <v>0.45</v>
      </c>
      <c r="I139" s="43">
        <f t="shared" si="0"/>
        <v>18</v>
      </c>
    </row>
    <row r="140" spans="1:9" x14ac:dyDescent="0.2">
      <c r="A140" s="623"/>
      <c r="B140" s="632"/>
      <c r="C140" s="632"/>
      <c r="D140" s="632"/>
      <c r="E140" s="15" t="s">
        <v>416</v>
      </c>
      <c r="F140" s="15" t="s">
        <v>100</v>
      </c>
      <c r="G140" s="15">
        <v>0.5</v>
      </c>
      <c r="H140" s="16">
        <v>180</v>
      </c>
      <c r="I140" s="43">
        <f t="shared" si="0"/>
        <v>90</v>
      </c>
    </row>
    <row r="141" spans="1:9" x14ac:dyDescent="0.2">
      <c r="A141" s="623"/>
      <c r="B141" s="632"/>
      <c r="C141" s="632"/>
      <c r="D141" s="632"/>
      <c r="E141" s="15" t="s">
        <v>1482</v>
      </c>
      <c r="F141" s="15" t="s">
        <v>528</v>
      </c>
      <c r="G141" s="15">
        <v>1</v>
      </c>
      <c r="H141" s="16">
        <v>550</v>
      </c>
      <c r="I141" s="43">
        <f t="shared" si="0"/>
        <v>550</v>
      </c>
    </row>
    <row r="142" spans="1:9" x14ac:dyDescent="0.2">
      <c r="A142" s="623"/>
      <c r="B142" s="632"/>
      <c r="C142" s="632"/>
      <c r="D142" s="632"/>
      <c r="E142" s="15" t="s">
        <v>151</v>
      </c>
      <c r="F142" s="15" t="s">
        <v>100</v>
      </c>
      <c r="G142" s="15">
        <v>0.3</v>
      </c>
      <c r="H142" s="16">
        <v>80</v>
      </c>
      <c r="I142" s="43">
        <f t="shared" si="0"/>
        <v>24</v>
      </c>
    </row>
    <row r="143" spans="1:9" x14ac:dyDescent="0.2">
      <c r="A143" s="623"/>
      <c r="B143" s="632"/>
      <c r="C143" s="632"/>
      <c r="D143" s="632"/>
      <c r="E143" s="15" t="s">
        <v>231</v>
      </c>
      <c r="F143" s="15" t="s">
        <v>233</v>
      </c>
      <c r="G143" s="15">
        <v>2</v>
      </c>
      <c r="H143" s="16">
        <v>277</v>
      </c>
      <c r="I143" s="43">
        <f t="shared" si="0"/>
        <v>554</v>
      </c>
    </row>
    <row r="144" spans="1:9" x14ac:dyDescent="0.2">
      <c r="A144" s="623"/>
      <c r="B144" s="632"/>
      <c r="C144" s="632"/>
      <c r="D144" s="632"/>
      <c r="E144" s="15" t="s">
        <v>254</v>
      </c>
      <c r="F144" s="15" t="s">
        <v>100</v>
      </c>
      <c r="G144" s="15">
        <v>8</v>
      </c>
      <c r="H144" s="16">
        <v>69.709999999999994</v>
      </c>
      <c r="I144" s="43">
        <f t="shared" si="0"/>
        <v>557.67999999999995</v>
      </c>
    </row>
    <row r="145" spans="1:9" x14ac:dyDescent="0.2">
      <c r="A145" s="623"/>
      <c r="B145" s="632"/>
      <c r="C145" s="632"/>
      <c r="D145" s="632"/>
      <c r="E145" s="15" t="s">
        <v>1034</v>
      </c>
      <c r="F145" s="15" t="s">
        <v>100</v>
      </c>
      <c r="G145" s="15">
        <v>6</v>
      </c>
      <c r="H145" s="16">
        <v>54.65</v>
      </c>
      <c r="I145" s="43">
        <f t="shared" si="0"/>
        <v>327.9</v>
      </c>
    </row>
    <row r="146" spans="1:9" x14ac:dyDescent="0.2">
      <c r="A146" s="623"/>
      <c r="B146" s="632"/>
      <c r="C146" s="632"/>
      <c r="D146" s="632"/>
      <c r="E146" s="15" t="s">
        <v>256</v>
      </c>
      <c r="F146" s="15" t="s">
        <v>100</v>
      </c>
      <c r="G146" s="15">
        <v>9</v>
      </c>
      <c r="H146" s="16">
        <v>68.569999999999993</v>
      </c>
      <c r="I146" s="43">
        <f t="shared" si="0"/>
        <v>617.12999999999988</v>
      </c>
    </row>
    <row r="147" spans="1:9" x14ac:dyDescent="0.2">
      <c r="A147" s="623"/>
      <c r="B147" s="632"/>
      <c r="C147" s="632"/>
      <c r="D147" s="632"/>
      <c r="E147" s="15" t="s">
        <v>745</v>
      </c>
      <c r="F147" s="15" t="s">
        <v>100</v>
      </c>
      <c r="G147" s="15">
        <v>3</v>
      </c>
      <c r="H147" s="16">
        <v>105</v>
      </c>
      <c r="I147" s="43">
        <f t="shared" si="0"/>
        <v>315</v>
      </c>
    </row>
    <row r="148" spans="1:9" x14ac:dyDescent="0.2">
      <c r="A148" s="623"/>
      <c r="B148" s="632"/>
      <c r="C148" s="632"/>
      <c r="D148" s="632"/>
      <c r="E148" s="15" t="s">
        <v>1990</v>
      </c>
      <c r="F148" s="15" t="s">
        <v>100</v>
      </c>
      <c r="G148" s="15">
        <v>7</v>
      </c>
      <c r="H148" s="16">
        <v>66.290000000000006</v>
      </c>
      <c r="I148" s="43">
        <f t="shared" si="0"/>
        <v>464.03000000000003</v>
      </c>
    </row>
    <row r="149" spans="1:9" x14ac:dyDescent="0.2">
      <c r="A149" s="623"/>
      <c r="B149" s="632"/>
      <c r="C149" s="632"/>
      <c r="D149" s="632"/>
      <c r="E149" s="15" t="s">
        <v>1989</v>
      </c>
      <c r="F149" s="15" t="s">
        <v>349</v>
      </c>
      <c r="G149" s="15">
        <v>5</v>
      </c>
      <c r="H149" s="16">
        <v>1260</v>
      </c>
      <c r="I149" s="43">
        <f t="shared" si="0"/>
        <v>6300</v>
      </c>
    </row>
    <row r="150" spans="1:9" x14ac:dyDescent="0.2">
      <c r="A150" s="623"/>
      <c r="B150" s="632"/>
      <c r="C150" s="632"/>
      <c r="D150" s="632"/>
      <c r="E150" s="15" t="s">
        <v>496</v>
      </c>
      <c r="F150" s="15" t="s">
        <v>104</v>
      </c>
      <c r="G150" s="15">
        <v>1</v>
      </c>
      <c r="H150" s="16">
        <v>330</v>
      </c>
      <c r="I150" s="43">
        <f t="shared" si="0"/>
        <v>330</v>
      </c>
    </row>
    <row r="151" spans="1:9" x14ac:dyDescent="0.2">
      <c r="A151" s="623"/>
      <c r="B151" s="632"/>
      <c r="C151" s="632"/>
      <c r="D151" s="632"/>
      <c r="E151" s="15" t="s">
        <v>1999</v>
      </c>
      <c r="F151" s="15" t="s">
        <v>101</v>
      </c>
      <c r="G151" s="15">
        <v>8</v>
      </c>
      <c r="H151" s="16">
        <v>26</v>
      </c>
      <c r="I151" s="43">
        <f t="shared" si="0"/>
        <v>208</v>
      </c>
    </row>
    <row r="152" spans="1:9" x14ac:dyDescent="0.2">
      <c r="A152" s="623"/>
      <c r="B152" s="632"/>
      <c r="C152" s="632"/>
      <c r="D152" s="632"/>
      <c r="E152" s="15" t="s">
        <v>1995</v>
      </c>
      <c r="F152" s="15" t="s">
        <v>101</v>
      </c>
      <c r="G152" s="15">
        <v>9</v>
      </c>
      <c r="H152" s="16">
        <v>23.17</v>
      </c>
      <c r="I152" s="43">
        <f t="shared" si="0"/>
        <v>208.53000000000003</v>
      </c>
    </row>
    <row r="153" spans="1:9" x14ac:dyDescent="0.2">
      <c r="A153" s="623"/>
      <c r="B153" s="632"/>
      <c r="C153" s="632"/>
      <c r="D153" s="632"/>
      <c r="E153" s="15" t="s">
        <v>450</v>
      </c>
      <c r="F153" s="15" t="s">
        <v>100</v>
      </c>
      <c r="G153" s="15">
        <v>1</v>
      </c>
      <c r="H153" s="16">
        <v>116.04</v>
      </c>
      <c r="I153" s="43">
        <f t="shared" si="0"/>
        <v>116.04</v>
      </c>
    </row>
    <row r="154" spans="1:9" x14ac:dyDescent="0.2">
      <c r="A154" s="623"/>
      <c r="B154" s="632"/>
      <c r="C154" s="632"/>
      <c r="D154" s="675"/>
      <c r="E154" s="15" t="s">
        <v>2000</v>
      </c>
      <c r="F154" s="15" t="s">
        <v>99</v>
      </c>
      <c r="G154" s="15">
        <v>1</v>
      </c>
      <c r="H154" s="16">
        <v>45</v>
      </c>
      <c r="I154" s="43">
        <f t="shared" si="0"/>
        <v>45</v>
      </c>
    </row>
    <row r="155" spans="1:9" x14ac:dyDescent="0.2">
      <c r="A155" s="623"/>
      <c r="B155" s="632"/>
      <c r="C155" s="632"/>
      <c r="D155" s="674" t="s">
        <v>2001</v>
      </c>
      <c r="E155" s="15" t="s">
        <v>2002</v>
      </c>
      <c r="F155" s="15" t="s">
        <v>99</v>
      </c>
      <c r="G155" s="15">
        <v>10</v>
      </c>
      <c r="H155" s="16">
        <v>17</v>
      </c>
      <c r="I155" s="43">
        <f t="shared" si="0"/>
        <v>170</v>
      </c>
    </row>
    <row r="156" spans="1:9" x14ac:dyDescent="0.2">
      <c r="A156" s="623"/>
      <c r="B156" s="632"/>
      <c r="C156" s="632"/>
      <c r="D156" s="632"/>
      <c r="E156" s="15" t="s">
        <v>2003</v>
      </c>
      <c r="F156" s="15" t="s">
        <v>99</v>
      </c>
      <c r="G156" s="15">
        <v>1</v>
      </c>
      <c r="H156" s="16">
        <v>288</v>
      </c>
      <c r="I156" s="43">
        <f t="shared" si="0"/>
        <v>288</v>
      </c>
    </row>
    <row r="157" spans="1:9" x14ac:dyDescent="0.2">
      <c r="A157" s="623"/>
      <c r="B157" s="632"/>
      <c r="C157" s="632"/>
      <c r="D157" s="632"/>
      <c r="E157" s="15" t="s">
        <v>2004</v>
      </c>
      <c r="F157" s="15" t="s">
        <v>99</v>
      </c>
      <c r="G157" s="15">
        <v>1</v>
      </c>
      <c r="H157" s="16">
        <v>474</v>
      </c>
      <c r="I157" s="43">
        <f t="shared" si="0"/>
        <v>474</v>
      </c>
    </row>
    <row r="158" spans="1:9" x14ac:dyDescent="0.2">
      <c r="A158" s="623"/>
      <c r="B158" s="632"/>
      <c r="C158" s="632"/>
      <c r="D158" s="632"/>
      <c r="E158" s="15" t="s">
        <v>2005</v>
      </c>
      <c r="F158" s="15" t="s">
        <v>99</v>
      </c>
      <c r="G158" s="15">
        <v>6</v>
      </c>
      <c r="H158" s="16">
        <v>256</v>
      </c>
      <c r="I158" s="43">
        <f t="shared" si="0"/>
        <v>1536</v>
      </c>
    </row>
    <row r="159" spans="1:9" x14ac:dyDescent="0.2">
      <c r="A159" s="623"/>
      <c r="B159" s="632"/>
      <c r="C159" s="632"/>
      <c r="D159" s="632"/>
      <c r="E159" s="15" t="s">
        <v>1495</v>
      </c>
      <c r="F159" s="15" t="s">
        <v>99</v>
      </c>
      <c r="G159" s="15">
        <v>1</v>
      </c>
      <c r="H159" s="16">
        <v>3</v>
      </c>
      <c r="I159" s="43">
        <f t="shared" si="0"/>
        <v>3</v>
      </c>
    </row>
    <row r="160" spans="1:9" x14ac:dyDescent="0.2">
      <c r="A160" s="623"/>
      <c r="B160" s="632"/>
      <c r="C160" s="632"/>
      <c r="D160" s="632"/>
      <c r="E160" s="15" t="s">
        <v>2006</v>
      </c>
      <c r="F160" s="15" t="s">
        <v>99</v>
      </c>
      <c r="G160" s="15">
        <v>25</v>
      </c>
      <c r="H160" s="16">
        <v>98</v>
      </c>
      <c r="I160" s="43">
        <f t="shared" si="0"/>
        <v>2450</v>
      </c>
    </row>
    <row r="161" spans="1:9" x14ac:dyDescent="0.2">
      <c r="A161" s="623"/>
      <c r="B161" s="632"/>
      <c r="C161" s="632"/>
      <c r="D161" s="632"/>
      <c r="E161" s="15" t="s">
        <v>2007</v>
      </c>
      <c r="F161" s="15" t="s">
        <v>99</v>
      </c>
      <c r="G161" s="15">
        <v>10</v>
      </c>
      <c r="H161" s="16">
        <v>275</v>
      </c>
      <c r="I161" s="43">
        <f t="shared" si="0"/>
        <v>2750</v>
      </c>
    </row>
    <row r="162" spans="1:9" x14ac:dyDescent="0.2">
      <c r="A162" s="623"/>
      <c r="B162" s="632"/>
      <c r="C162" s="632"/>
      <c r="D162" s="632"/>
      <c r="E162" s="15" t="s">
        <v>2008</v>
      </c>
      <c r="F162" s="15" t="s">
        <v>99</v>
      </c>
      <c r="G162" s="15">
        <v>10</v>
      </c>
      <c r="H162" s="16">
        <v>314</v>
      </c>
      <c r="I162" s="43">
        <f t="shared" si="0"/>
        <v>3140</v>
      </c>
    </row>
    <row r="163" spans="1:9" x14ac:dyDescent="0.2">
      <c r="A163" s="623"/>
      <c r="B163" s="632"/>
      <c r="C163" s="632"/>
      <c r="D163" s="632"/>
      <c r="E163" s="15" t="s">
        <v>2009</v>
      </c>
      <c r="F163" s="15" t="s">
        <v>99</v>
      </c>
      <c r="G163" s="15">
        <v>2</v>
      </c>
      <c r="H163" s="16">
        <v>178</v>
      </c>
      <c r="I163" s="43">
        <f t="shared" si="0"/>
        <v>356</v>
      </c>
    </row>
    <row r="164" spans="1:9" ht="13.5" thickBot="1" x14ac:dyDescent="0.25">
      <c r="A164" s="624"/>
      <c r="B164" s="626"/>
      <c r="C164" s="626"/>
      <c r="D164" s="626"/>
      <c r="E164" s="40" t="s">
        <v>2010</v>
      </c>
      <c r="F164" s="40" t="s">
        <v>99</v>
      </c>
      <c r="G164" s="40">
        <v>3</v>
      </c>
      <c r="H164" s="41">
        <v>332</v>
      </c>
      <c r="I164" s="42">
        <f t="shared" si="0"/>
        <v>996</v>
      </c>
    </row>
    <row r="165" spans="1:9" ht="26.25" thickBot="1" x14ac:dyDescent="0.25">
      <c r="A165" s="46" t="s">
        <v>2098</v>
      </c>
      <c r="B165" s="85">
        <v>14486.63</v>
      </c>
      <c r="C165" s="85" t="s">
        <v>80</v>
      </c>
      <c r="D165" s="452" t="s">
        <v>1721</v>
      </c>
      <c r="E165" s="47" t="s">
        <v>160</v>
      </c>
      <c r="F165" s="47" t="s">
        <v>99</v>
      </c>
      <c r="G165" s="47">
        <v>1</v>
      </c>
      <c r="H165" s="48">
        <v>80</v>
      </c>
      <c r="I165" s="49">
        <f t="shared" si="0"/>
        <v>80</v>
      </c>
    </row>
    <row r="166" spans="1:9" x14ac:dyDescent="0.2">
      <c r="A166" s="472"/>
      <c r="B166" s="183"/>
      <c r="C166" s="183"/>
      <c r="D166" s="453"/>
      <c r="E166" s="37"/>
      <c r="F166" s="37"/>
      <c r="G166" s="37"/>
      <c r="H166" s="38"/>
      <c r="I166" s="39">
        <v>1231.6099999999999</v>
      </c>
    </row>
    <row r="167" spans="1:9" ht="12.75" customHeight="1" thickBot="1" x14ac:dyDescent="0.25">
      <c r="A167" s="180"/>
      <c r="B167" s="197">
        <f>SUM(B6:B165)</f>
        <v>138579.99051999999</v>
      </c>
      <c r="C167" s="198"/>
      <c r="D167" s="197"/>
      <c r="E167" s="199"/>
      <c r="F167" s="198"/>
      <c r="G167" s="198"/>
      <c r="H167" s="197" t="s">
        <v>17</v>
      </c>
      <c r="I167" s="230">
        <f>SUM(I6:I166)</f>
        <v>106760.27599999998</v>
      </c>
    </row>
    <row r="168" spans="1:9" ht="77.25" thickBot="1" x14ac:dyDescent="0.25">
      <c r="A168" s="134" t="s">
        <v>1066</v>
      </c>
      <c r="B168" s="114" t="s">
        <v>16</v>
      </c>
      <c r="C168" s="114" t="s">
        <v>5</v>
      </c>
      <c r="D168" s="114" t="s">
        <v>23</v>
      </c>
      <c r="E168" s="118" t="s">
        <v>18</v>
      </c>
      <c r="F168" s="114" t="s">
        <v>19</v>
      </c>
      <c r="G168" s="114" t="s">
        <v>10</v>
      </c>
      <c r="H168" s="114" t="s">
        <v>13</v>
      </c>
      <c r="I168" s="115" t="s">
        <v>12</v>
      </c>
    </row>
    <row r="169" spans="1:9" ht="13.5" thickBot="1" x14ac:dyDescent="0.25">
      <c r="A169" s="308"/>
      <c r="B169" s="71">
        <v>13640.36</v>
      </c>
      <c r="C169" s="71" t="s">
        <v>66</v>
      </c>
      <c r="D169" s="309"/>
      <c r="E169" s="73"/>
      <c r="F169" s="73"/>
      <c r="G169" s="73"/>
      <c r="H169" s="74"/>
      <c r="I169" s="165"/>
    </row>
    <row r="170" spans="1:9" x14ac:dyDescent="0.2">
      <c r="A170" s="622" t="s">
        <v>153</v>
      </c>
      <c r="B170" s="625">
        <v>13272.79</v>
      </c>
      <c r="C170" s="625" t="s">
        <v>67</v>
      </c>
      <c r="D170" s="627" t="s">
        <v>218</v>
      </c>
      <c r="E170" s="37" t="s">
        <v>133</v>
      </c>
      <c r="F170" s="37" t="s">
        <v>99</v>
      </c>
      <c r="G170" s="37">
        <v>1</v>
      </c>
      <c r="H170" s="38">
        <v>373.09</v>
      </c>
      <c r="I170" s="39">
        <f t="shared" ref="I170:I208" si="1">G170*H170</f>
        <v>373.09</v>
      </c>
    </row>
    <row r="171" spans="1:9" ht="12.75" customHeight="1" x14ac:dyDescent="0.2">
      <c r="A171" s="623"/>
      <c r="B171" s="632"/>
      <c r="C171" s="632"/>
      <c r="D171" s="628"/>
      <c r="E171" s="15" t="s">
        <v>195</v>
      </c>
      <c r="F171" s="15" t="s">
        <v>99</v>
      </c>
      <c r="G171" s="15">
        <v>1</v>
      </c>
      <c r="H171" s="16">
        <v>130.08000000000001</v>
      </c>
      <c r="I171" s="157">
        <f t="shared" si="1"/>
        <v>130.08000000000001</v>
      </c>
    </row>
    <row r="172" spans="1:9" ht="12.75" customHeight="1" x14ac:dyDescent="0.2">
      <c r="A172" s="623"/>
      <c r="B172" s="632"/>
      <c r="C172" s="632"/>
      <c r="D172" s="628"/>
      <c r="E172" s="15" t="s">
        <v>196</v>
      </c>
      <c r="F172" s="15" t="s">
        <v>99</v>
      </c>
      <c r="G172" s="15">
        <v>1</v>
      </c>
      <c r="H172" s="16">
        <v>151.66</v>
      </c>
      <c r="I172" s="157">
        <f t="shared" si="1"/>
        <v>151.66</v>
      </c>
    </row>
    <row r="173" spans="1:9" ht="12.75" customHeight="1" thickBot="1" x14ac:dyDescent="0.25">
      <c r="A173" s="623"/>
      <c r="B173" s="632"/>
      <c r="C173" s="632"/>
      <c r="D173" s="629"/>
      <c r="E173" s="40" t="s">
        <v>482</v>
      </c>
      <c r="F173" s="40" t="s">
        <v>99</v>
      </c>
      <c r="G173" s="40">
        <v>2</v>
      </c>
      <c r="H173" s="41">
        <v>37</v>
      </c>
      <c r="I173" s="200">
        <f t="shared" si="1"/>
        <v>74</v>
      </c>
    </row>
    <row r="174" spans="1:9" ht="13.5" thickBot="1" x14ac:dyDescent="0.25">
      <c r="A174" s="624"/>
      <c r="B174" s="626"/>
      <c r="C174" s="626"/>
      <c r="D174" s="83" t="s">
        <v>483</v>
      </c>
      <c r="E174" s="498" t="s">
        <v>196</v>
      </c>
      <c r="F174" s="498" t="s">
        <v>99</v>
      </c>
      <c r="G174" s="498">
        <v>2</v>
      </c>
      <c r="H174" s="501">
        <v>230</v>
      </c>
      <c r="I174" s="200">
        <f t="shared" si="1"/>
        <v>460</v>
      </c>
    </row>
    <row r="175" spans="1:9" x14ac:dyDescent="0.2">
      <c r="A175" s="622" t="s">
        <v>112</v>
      </c>
      <c r="B175" s="625">
        <v>13098.7462</v>
      </c>
      <c r="C175" s="684" t="s">
        <v>70</v>
      </c>
      <c r="D175" s="627" t="s">
        <v>671</v>
      </c>
      <c r="E175" s="453" t="s">
        <v>118</v>
      </c>
      <c r="F175" s="453" t="s">
        <v>99</v>
      </c>
      <c r="G175" s="453">
        <v>1</v>
      </c>
      <c r="H175" s="502">
        <v>117.24</v>
      </c>
      <c r="I175" s="39">
        <f t="shared" si="1"/>
        <v>117.24</v>
      </c>
    </row>
    <row r="176" spans="1:9" ht="13.5" thickBot="1" x14ac:dyDescent="0.25">
      <c r="A176" s="624"/>
      <c r="B176" s="626"/>
      <c r="C176" s="685"/>
      <c r="D176" s="629"/>
      <c r="E176" s="499" t="s">
        <v>222</v>
      </c>
      <c r="F176" s="499" t="s">
        <v>99</v>
      </c>
      <c r="G176" s="499">
        <v>1</v>
      </c>
      <c r="H176" s="500">
        <v>26.54</v>
      </c>
      <c r="I176" s="200">
        <f t="shared" si="1"/>
        <v>26.54</v>
      </c>
    </row>
    <row r="177" spans="1:9" ht="13.5" thickBot="1" x14ac:dyDescent="0.25">
      <c r="A177" s="313"/>
      <c r="B177" s="70">
        <v>17470.75</v>
      </c>
      <c r="C177" s="525" t="s">
        <v>72</v>
      </c>
      <c r="D177" s="315"/>
      <c r="E177" s="523"/>
      <c r="F177" s="523"/>
      <c r="G177" s="523"/>
      <c r="H177" s="524"/>
      <c r="I177" s="165">
        <f t="shared" si="1"/>
        <v>0</v>
      </c>
    </row>
    <row r="178" spans="1:9" ht="26.25" thickBot="1" x14ac:dyDescent="0.25">
      <c r="A178" s="46" t="s">
        <v>329</v>
      </c>
      <c r="B178" s="625">
        <v>17166.22</v>
      </c>
      <c r="C178" s="625" t="s">
        <v>73</v>
      </c>
      <c r="D178" s="47" t="s">
        <v>330</v>
      </c>
      <c r="E178" s="47" t="s">
        <v>331</v>
      </c>
      <c r="F178" s="47" t="s">
        <v>99</v>
      </c>
      <c r="G178" s="47">
        <v>2</v>
      </c>
      <c r="H178" s="48">
        <v>8.6999999999999993</v>
      </c>
      <c r="I178" s="49">
        <f t="shared" si="1"/>
        <v>17.399999999999999</v>
      </c>
    </row>
    <row r="179" spans="1:9" ht="12.75" customHeight="1" x14ac:dyDescent="0.2">
      <c r="A179" s="622" t="s">
        <v>478</v>
      </c>
      <c r="B179" s="632"/>
      <c r="C179" s="632"/>
      <c r="D179" s="667" t="s">
        <v>487</v>
      </c>
      <c r="E179" s="487" t="s">
        <v>216</v>
      </c>
      <c r="F179" s="487" t="s">
        <v>233</v>
      </c>
      <c r="G179" s="487">
        <v>1</v>
      </c>
      <c r="H179" s="488">
        <v>52.03</v>
      </c>
      <c r="I179" s="39">
        <f t="shared" si="1"/>
        <v>52.03</v>
      </c>
    </row>
    <row r="180" spans="1:9" ht="12.75" customHeight="1" x14ac:dyDescent="0.2">
      <c r="A180" s="623"/>
      <c r="B180" s="632"/>
      <c r="C180" s="632"/>
      <c r="D180" s="668"/>
      <c r="E180" s="15" t="s">
        <v>1053</v>
      </c>
      <c r="F180" s="15" t="s">
        <v>99</v>
      </c>
      <c r="G180" s="15">
        <v>1</v>
      </c>
      <c r="H180" s="16">
        <v>125</v>
      </c>
      <c r="I180" s="157">
        <f t="shared" si="1"/>
        <v>125</v>
      </c>
    </row>
    <row r="181" spans="1:9" ht="13.5" thickBot="1" x14ac:dyDescent="0.25">
      <c r="A181" s="624"/>
      <c r="B181" s="626"/>
      <c r="C181" s="626"/>
      <c r="D181" s="669"/>
      <c r="E181" s="40" t="s">
        <v>118</v>
      </c>
      <c r="F181" s="40" t="s">
        <v>99</v>
      </c>
      <c r="G181" s="40">
        <v>1</v>
      </c>
      <c r="H181" s="41">
        <v>117.24</v>
      </c>
      <c r="I181" s="200">
        <f t="shared" si="1"/>
        <v>117.24</v>
      </c>
    </row>
    <row r="182" spans="1:9" ht="12.75" customHeight="1" x14ac:dyDescent="0.2">
      <c r="A182" s="622" t="s">
        <v>153</v>
      </c>
      <c r="B182" s="625">
        <v>14845.76</v>
      </c>
      <c r="C182" s="684" t="s">
        <v>74</v>
      </c>
      <c r="D182" s="667" t="s">
        <v>487</v>
      </c>
      <c r="E182" s="37" t="s">
        <v>365</v>
      </c>
      <c r="F182" s="37" t="s">
        <v>233</v>
      </c>
      <c r="G182" s="37">
        <v>3</v>
      </c>
      <c r="H182" s="38">
        <v>236.53</v>
      </c>
      <c r="I182" s="39">
        <f t="shared" si="1"/>
        <v>709.59</v>
      </c>
    </row>
    <row r="183" spans="1:9" ht="12.75" customHeight="1" x14ac:dyDescent="0.2">
      <c r="A183" s="623"/>
      <c r="B183" s="632"/>
      <c r="C183" s="686"/>
      <c r="D183" s="668"/>
      <c r="E183" s="15" t="s">
        <v>129</v>
      </c>
      <c r="F183" s="15" t="s">
        <v>99</v>
      </c>
      <c r="G183" s="15">
        <v>1</v>
      </c>
      <c r="H183" s="16">
        <v>7.7</v>
      </c>
      <c r="I183" s="157">
        <f t="shared" si="1"/>
        <v>7.7</v>
      </c>
    </row>
    <row r="184" spans="1:9" ht="12.75" customHeight="1" x14ac:dyDescent="0.2">
      <c r="A184" s="623"/>
      <c r="B184" s="632"/>
      <c r="C184" s="686"/>
      <c r="D184" s="668"/>
      <c r="E184" s="15" t="s">
        <v>133</v>
      </c>
      <c r="F184" s="15" t="s">
        <v>99</v>
      </c>
      <c r="G184" s="15">
        <v>1</v>
      </c>
      <c r="H184" s="16">
        <v>354.23</v>
      </c>
      <c r="I184" s="157">
        <f t="shared" si="1"/>
        <v>354.23</v>
      </c>
    </row>
    <row r="185" spans="1:9" ht="12.75" customHeight="1" x14ac:dyDescent="0.2">
      <c r="A185" s="623"/>
      <c r="B185" s="632"/>
      <c r="C185" s="686"/>
      <c r="D185" s="668"/>
      <c r="E185" s="15" t="s">
        <v>195</v>
      </c>
      <c r="F185" s="15" t="s">
        <v>99</v>
      </c>
      <c r="G185" s="15">
        <v>1</v>
      </c>
      <c r="H185" s="16">
        <v>130.08000000000001</v>
      </c>
      <c r="I185" s="157">
        <f t="shared" si="1"/>
        <v>130.08000000000001</v>
      </c>
    </row>
    <row r="186" spans="1:9" ht="12.75" customHeight="1" x14ac:dyDescent="0.2">
      <c r="A186" s="623"/>
      <c r="B186" s="632"/>
      <c r="C186" s="686"/>
      <c r="D186" s="668"/>
      <c r="E186" s="15" t="s">
        <v>137</v>
      </c>
      <c r="F186" s="15" t="s">
        <v>99</v>
      </c>
      <c r="G186" s="15">
        <v>3</v>
      </c>
      <c r="H186" s="16">
        <v>109.78</v>
      </c>
      <c r="I186" s="157">
        <f t="shared" si="1"/>
        <v>329.34000000000003</v>
      </c>
    </row>
    <row r="187" spans="1:9" ht="12.75" customHeight="1" x14ac:dyDescent="0.2">
      <c r="A187" s="623"/>
      <c r="B187" s="632"/>
      <c r="C187" s="686"/>
      <c r="D187" s="668"/>
      <c r="E187" s="15" t="s">
        <v>223</v>
      </c>
      <c r="F187" s="15" t="s">
        <v>99</v>
      </c>
      <c r="G187" s="15">
        <v>1</v>
      </c>
      <c r="H187" s="16">
        <v>290</v>
      </c>
      <c r="I187" s="157">
        <f t="shared" si="1"/>
        <v>290</v>
      </c>
    </row>
    <row r="188" spans="1:9" ht="12.75" customHeight="1" x14ac:dyDescent="0.2">
      <c r="A188" s="623"/>
      <c r="B188" s="632"/>
      <c r="C188" s="686"/>
      <c r="D188" s="668"/>
      <c r="E188" s="15" t="s">
        <v>419</v>
      </c>
      <c r="F188" s="15" t="s">
        <v>99</v>
      </c>
      <c r="G188" s="15">
        <v>1</v>
      </c>
      <c r="H188" s="16">
        <v>120</v>
      </c>
      <c r="I188" s="157">
        <f t="shared" si="1"/>
        <v>120</v>
      </c>
    </row>
    <row r="189" spans="1:9" ht="12.75" customHeight="1" x14ac:dyDescent="0.2">
      <c r="A189" s="623"/>
      <c r="B189" s="632"/>
      <c r="C189" s="686"/>
      <c r="D189" s="668"/>
      <c r="E189" s="15" t="s">
        <v>137</v>
      </c>
      <c r="F189" s="15" t="s">
        <v>101</v>
      </c>
      <c r="G189" s="15">
        <v>2</v>
      </c>
      <c r="H189" s="16">
        <v>210</v>
      </c>
      <c r="I189" s="157">
        <f t="shared" si="1"/>
        <v>420</v>
      </c>
    </row>
    <row r="190" spans="1:9" ht="12.75" customHeight="1" x14ac:dyDescent="0.2">
      <c r="A190" s="623"/>
      <c r="B190" s="632"/>
      <c r="C190" s="686"/>
      <c r="D190" s="668"/>
      <c r="E190" s="15" t="s">
        <v>1169</v>
      </c>
      <c r="F190" s="15" t="s">
        <v>99</v>
      </c>
      <c r="G190" s="15">
        <v>2</v>
      </c>
      <c r="H190" s="16">
        <v>28</v>
      </c>
      <c r="I190" s="157">
        <f t="shared" si="1"/>
        <v>56</v>
      </c>
    </row>
    <row r="191" spans="1:9" ht="12.75" customHeight="1" x14ac:dyDescent="0.2">
      <c r="A191" s="623"/>
      <c r="B191" s="632"/>
      <c r="C191" s="686"/>
      <c r="D191" s="668"/>
      <c r="E191" s="15" t="s">
        <v>1170</v>
      </c>
      <c r="F191" s="15" t="s">
        <v>99</v>
      </c>
      <c r="G191" s="15">
        <v>1</v>
      </c>
      <c r="H191" s="16">
        <v>395</v>
      </c>
      <c r="I191" s="157">
        <f t="shared" si="1"/>
        <v>395</v>
      </c>
    </row>
    <row r="192" spans="1:9" x14ac:dyDescent="0.2">
      <c r="A192" s="623"/>
      <c r="B192" s="632"/>
      <c r="C192" s="686"/>
      <c r="D192" s="668"/>
      <c r="E192" s="15" t="s">
        <v>621</v>
      </c>
      <c r="F192" s="15" t="s">
        <v>99</v>
      </c>
      <c r="G192" s="15">
        <v>1</v>
      </c>
      <c r="H192" s="16">
        <v>230</v>
      </c>
      <c r="I192" s="157">
        <f t="shared" si="1"/>
        <v>230</v>
      </c>
    </row>
    <row r="193" spans="1:9" ht="12.75" customHeight="1" x14ac:dyDescent="0.2">
      <c r="A193" s="623"/>
      <c r="B193" s="632"/>
      <c r="C193" s="686"/>
      <c r="D193" s="668"/>
      <c r="E193" s="15" t="s">
        <v>620</v>
      </c>
      <c r="F193" s="15" t="s">
        <v>99</v>
      </c>
      <c r="G193" s="15">
        <v>1</v>
      </c>
      <c r="H193" s="16">
        <v>230</v>
      </c>
      <c r="I193" s="157">
        <f t="shared" si="1"/>
        <v>230</v>
      </c>
    </row>
    <row r="194" spans="1:9" x14ac:dyDescent="0.2">
      <c r="A194" s="623"/>
      <c r="B194" s="632"/>
      <c r="C194" s="686"/>
      <c r="D194" s="668"/>
      <c r="E194" s="15" t="s">
        <v>1171</v>
      </c>
      <c r="F194" s="15" t="s">
        <v>99</v>
      </c>
      <c r="G194" s="15">
        <v>1</v>
      </c>
      <c r="H194" s="16">
        <v>450</v>
      </c>
      <c r="I194" s="157">
        <f t="shared" si="1"/>
        <v>450</v>
      </c>
    </row>
    <row r="195" spans="1:9" x14ac:dyDescent="0.2">
      <c r="A195" s="623"/>
      <c r="B195" s="632"/>
      <c r="C195" s="686"/>
      <c r="D195" s="668"/>
      <c r="E195" s="15" t="s">
        <v>370</v>
      </c>
      <c r="F195" s="15" t="s">
        <v>99</v>
      </c>
      <c r="G195" s="15">
        <v>1</v>
      </c>
      <c r="H195" s="16">
        <v>215</v>
      </c>
      <c r="I195" s="157">
        <f t="shared" si="1"/>
        <v>215</v>
      </c>
    </row>
    <row r="196" spans="1:9" ht="12.75" customHeight="1" x14ac:dyDescent="0.2">
      <c r="A196" s="623"/>
      <c r="B196" s="632"/>
      <c r="C196" s="686"/>
      <c r="D196" s="668"/>
      <c r="E196" s="15" t="s">
        <v>1011</v>
      </c>
      <c r="F196" s="15" t="s">
        <v>99</v>
      </c>
      <c r="G196" s="15">
        <v>2</v>
      </c>
      <c r="H196" s="16">
        <v>220</v>
      </c>
      <c r="I196" s="157">
        <f t="shared" si="1"/>
        <v>440</v>
      </c>
    </row>
    <row r="197" spans="1:9" ht="12.75" customHeight="1" thickBot="1" x14ac:dyDescent="0.25">
      <c r="A197" s="624"/>
      <c r="B197" s="626"/>
      <c r="C197" s="685"/>
      <c r="D197" s="669"/>
      <c r="E197" s="40" t="s">
        <v>1172</v>
      </c>
      <c r="F197" s="40" t="s">
        <v>99</v>
      </c>
      <c r="G197" s="40">
        <v>1</v>
      </c>
      <c r="H197" s="41">
        <v>130</v>
      </c>
      <c r="I197" s="200">
        <f t="shared" si="1"/>
        <v>130</v>
      </c>
    </row>
    <row r="198" spans="1:9" ht="12.75" customHeight="1" x14ac:dyDescent="0.2">
      <c r="A198" s="622" t="s">
        <v>112</v>
      </c>
      <c r="B198" s="625">
        <v>15655.85</v>
      </c>
      <c r="C198" s="625" t="s">
        <v>75</v>
      </c>
      <c r="D198" s="627" t="s">
        <v>487</v>
      </c>
      <c r="E198" s="37" t="s">
        <v>133</v>
      </c>
      <c r="F198" s="37" t="s">
        <v>99</v>
      </c>
      <c r="G198" s="37">
        <v>1</v>
      </c>
      <c r="H198" s="38">
        <v>354.23</v>
      </c>
      <c r="I198" s="39">
        <f t="shared" si="1"/>
        <v>354.23</v>
      </c>
    </row>
    <row r="199" spans="1:9" ht="12.75" customHeight="1" x14ac:dyDescent="0.2">
      <c r="A199" s="623"/>
      <c r="B199" s="632"/>
      <c r="C199" s="632"/>
      <c r="D199" s="628"/>
      <c r="E199" s="15" t="s">
        <v>129</v>
      </c>
      <c r="F199" s="15" t="s">
        <v>99</v>
      </c>
      <c r="G199" s="15">
        <v>2</v>
      </c>
      <c r="H199" s="16">
        <v>7.7</v>
      </c>
      <c r="I199" s="157">
        <f t="shared" si="1"/>
        <v>15.4</v>
      </c>
    </row>
    <row r="200" spans="1:9" ht="12.75" customHeight="1" x14ac:dyDescent="0.2">
      <c r="A200" s="623"/>
      <c r="B200" s="632"/>
      <c r="C200" s="632"/>
      <c r="D200" s="628"/>
      <c r="E200" s="15" t="s">
        <v>122</v>
      </c>
      <c r="F200" s="15" t="s">
        <v>99</v>
      </c>
      <c r="G200" s="15">
        <v>1</v>
      </c>
      <c r="H200" s="16">
        <v>191.48</v>
      </c>
      <c r="I200" s="157">
        <f t="shared" si="1"/>
        <v>191.48</v>
      </c>
    </row>
    <row r="201" spans="1:9" ht="12.75" customHeight="1" x14ac:dyDescent="0.2">
      <c r="A201" s="623"/>
      <c r="B201" s="632"/>
      <c r="C201" s="632"/>
      <c r="D201" s="628"/>
      <c r="E201" s="15" t="s">
        <v>159</v>
      </c>
      <c r="F201" s="15" t="s">
        <v>99</v>
      </c>
      <c r="G201" s="15">
        <v>1</v>
      </c>
      <c r="H201" s="16">
        <v>350.86</v>
      </c>
      <c r="I201" s="157">
        <f t="shared" si="1"/>
        <v>350.86</v>
      </c>
    </row>
    <row r="202" spans="1:9" ht="12.75" customHeight="1" x14ac:dyDescent="0.2">
      <c r="A202" s="623"/>
      <c r="B202" s="632"/>
      <c r="C202" s="632"/>
      <c r="D202" s="628"/>
      <c r="E202" s="15" t="s">
        <v>196</v>
      </c>
      <c r="F202" s="15" t="s">
        <v>99</v>
      </c>
      <c r="G202" s="15">
        <v>1</v>
      </c>
      <c r="H202" s="16">
        <v>230</v>
      </c>
      <c r="I202" s="157">
        <f t="shared" si="1"/>
        <v>230</v>
      </c>
    </row>
    <row r="203" spans="1:9" ht="12.75" customHeight="1" x14ac:dyDescent="0.2">
      <c r="A203" s="623"/>
      <c r="B203" s="632"/>
      <c r="C203" s="632"/>
      <c r="D203" s="628"/>
      <c r="E203" s="15" t="s">
        <v>195</v>
      </c>
      <c r="F203" s="15" t="s">
        <v>99</v>
      </c>
      <c r="G203" s="15">
        <v>1</v>
      </c>
      <c r="H203" s="16">
        <v>130.08000000000001</v>
      </c>
      <c r="I203" s="157">
        <f t="shared" si="1"/>
        <v>130.08000000000001</v>
      </c>
    </row>
    <row r="204" spans="1:9" ht="12.75" customHeight="1" thickBot="1" x14ac:dyDescent="0.25">
      <c r="A204" s="624"/>
      <c r="B204" s="632"/>
      <c r="C204" s="632"/>
      <c r="D204" s="629"/>
      <c r="E204" s="40" t="s">
        <v>137</v>
      </c>
      <c r="F204" s="40" t="s">
        <v>101</v>
      </c>
      <c r="G204" s="40">
        <v>3</v>
      </c>
      <c r="H204" s="41">
        <v>117.2</v>
      </c>
      <c r="I204" s="200">
        <f t="shared" si="1"/>
        <v>351.6</v>
      </c>
    </row>
    <row r="205" spans="1:9" ht="12.75" customHeight="1" x14ac:dyDescent="0.2">
      <c r="A205" s="622" t="s">
        <v>478</v>
      </c>
      <c r="B205" s="632"/>
      <c r="C205" s="632"/>
      <c r="D205" s="627" t="s">
        <v>1302</v>
      </c>
      <c r="E205" s="37" t="s">
        <v>216</v>
      </c>
      <c r="F205" s="37" t="s">
        <v>101</v>
      </c>
      <c r="G205" s="37">
        <v>10</v>
      </c>
      <c r="H205" s="38">
        <v>52.03</v>
      </c>
      <c r="I205" s="39">
        <f t="shared" si="1"/>
        <v>520.29999999999995</v>
      </c>
    </row>
    <row r="206" spans="1:9" ht="12.75" customHeight="1" x14ac:dyDescent="0.2">
      <c r="A206" s="623"/>
      <c r="B206" s="632"/>
      <c r="C206" s="632"/>
      <c r="D206" s="628"/>
      <c r="E206" s="35" t="s">
        <v>362</v>
      </c>
      <c r="F206" s="35" t="s">
        <v>99</v>
      </c>
      <c r="G206" s="35">
        <v>2</v>
      </c>
      <c r="H206" s="36">
        <v>100</v>
      </c>
      <c r="I206" s="157">
        <f t="shared" si="1"/>
        <v>200</v>
      </c>
    </row>
    <row r="207" spans="1:9" ht="12.75" customHeight="1" x14ac:dyDescent="0.2">
      <c r="A207" s="623"/>
      <c r="B207" s="632"/>
      <c r="C207" s="632"/>
      <c r="D207" s="628"/>
      <c r="E207" s="35" t="s">
        <v>118</v>
      </c>
      <c r="F207" s="35" t="s">
        <v>99</v>
      </c>
      <c r="G207" s="35">
        <v>1</v>
      </c>
      <c r="H207" s="36">
        <v>117.24</v>
      </c>
      <c r="I207" s="157">
        <f t="shared" si="1"/>
        <v>117.24</v>
      </c>
    </row>
    <row r="208" spans="1:9" ht="12.75" customHeight="1" thickBot="1" x14ac:dyDescent="0.25">
      <c r="A208" s="624"/>
      <c r="B208" s="626"/>
      <c r="C208" s="626"/>
      <c r="D208" s="629"/>
      <c r="E208" s="83" t="s">
        <v>222</v>
      </c>
      <c r="F208" s="83" t="s">
        <v>99</v>
      </c>
      <c r="G208" s="83">
        <v>1</v>
      </c>
      <c r="H208" s="84">
        <v>26.54</v>
      </c>
      <c r="I208" s="200">
        <f t="shared" si="1"/>
        <v>26.54</v>
      </c>
    </row>
    <row r="209" spans="1:9" ht="12.75" customHeight="1" thickBot="1" x14ac:dyDescent="0.25">
      <c r="A209" s="180"/>
      <c r="B209" s="70">
        <v>17687.939999999999</v>
      </c>
      <c r="C209" s="70" t="s">
        <v>76</v>
      </c>
      <c r="D209" s="53"/>
      <c r="E209" s="53"/>
      <c r="F209" s="53"/>
      <c r="G209" s="53"/>
      <c r="H209" s="153"/>
      <c r="I209" s="165"/>
    </row>
    <row r="210" spans="1:9" ht="12.75" customHeight="1" x14ac:dyDescent="0.2">
      <c r="A210" s="622" t="s">
        <v>329</v>
      </c>
      <c r="B210" s="625">
        <v>18284.77</v>
      </c>
      <c r="C210" s="625" t="s">
        <v>77</v>
      </c>
      <c r="D210" s="658" t="s">
        <v>330</v>
      </c>
      <c r="E210" s="37" t="s">
        <v>331</v>
      </c>
      <c r="F210" s="37" t="s">
        <v>99</v>
      </c>
      <c r="G210" s="37">
        <v>11</v>
      </c>
      <c r="H210" s="38">
        <v>7.53</v>
      </c>
      <c r="I210" s="39">
        <f t="shared" ref="I210:I241" si="2">G210*H210</f>
        <v>82.83</v>
      </c>
    </row>
    <row r="211" spans="1:9" ht="12.75" customHeight="1" x14ac:dyDescent="0.2">
      <c r="A211" s="623"/>
      <c r="B211" s="632"/>
      <c r="C211" s="632"/>
      <c r="D211" s="660"/>
      <c r="E211" s="35" t="s">
        <v>337</v>
      </c>
      <c r="F211" s="35" t="s">
        <v>99</v>
      </c>
      <c r="G211" s="35">
        <v>1</v>
      </c>
      <c r="H211" s="36">
        <v>44.8</v>
      </c>
      <c r="I211" s="157">
        <f t="shared" si="2"/>
        <v>44.8</v>
      </c>
    </row>
    <row r="212" spans="1:9" ht="12.75" customHeight="1" x14ac:dyDescent="0.2">
      <c r="A212" s="623"/>
      <c r="B212" s="632"/>
      <c r="C212" s="632"/>
      <c r="D212" s="660"/>
      <c r="E212" s="35" t="s">
        <v>1572</v>
      </c>
      <c r="F212" s="35" t="s">
        <v>99</v>
      </c>
      <c r="G212" s="35">
        <v>2</v>
      </c>
      <c r="H212" s="36">
        <v>104.47</v>
      </c>
      <c r="I212" s="157">
        <f t="shared" si="2"/>
        <v>208.94</v>
      </c>
    </row>
    <row r="213" spans="1:9" ht="12.75" customHeight="1" x14ac:dyDescent="0.2">
      <c r="A213" s="623"/>
      <c r="B213" s="632"/>
      <c r="C213" s="632"/>
      <c r="D213" s="660"/>
      <c r="E213" s="15" t="s">
        <v>982</v>
      </c>
      <c r="F213" s="15" t="s">
        <v>99</v>
      </c>
      <c r="G213" s="15">
        <v>3</v>
      </c>
      <c r="H213" s="16">
        <v>12</v>
      </c>
      <c r="I213" s="157">
        <f t="shared" si="2"/>
        <v>36</v>
      </c>
    </row>
    <row r="214" spans="1:9" ht="12.75" customHeight="1" x14ac:dyDescent="0.2">
      <c r="A214" s="623"/>
      <c r="B214" s="632"/>
      <c r="C214" s="632"/>
      <c r="D214" s="660"/>
      <c r="E214" s="15" t="s">
        <v>1574</v>
      </c>
      <c r="F214" s="15" t="s">
        <v>99</v>
      </c>
      <c r="G214" s="15">
        <v>1</v>
      </c>
      <c r="H214" s="16">
        <v>33.270000000000003</v>
      </c>
      <c r="I214" s="157">
        <f t="shared" si="2"/>
        <v>33.270000000000003</v>
      </c>
    </row>
    <row r="215" spans="1:9" ht="12.75" customHeight="1" x14ac:dyDescent="0.2">
      <c r="A215" s="623"/>
      <c r="B215" s="632"/>
      <c r="C215" s="632"/>
      <c r="D215" s="660"/>
      <c r="E215" s="15" t="s">
        <v>1575</v>
      </c>
      <c r="F215" s="15" t="s">
        <v>99</v>
      </c>
      <c r="G215" s="15">
        <v>2</v>
      </c>
      <c r="H215" s="16">
        <v>30</v>
      </c>
      <c r="I215" s="157">
        <f t="shared" si="2"/>
        <v>60</v>
      </c>
    </row>
    <row r="216" spans="1:9" ht="12.75" customHeight="1" thickBot="1" x14ac:dyDescent="0.25">
      <c r="A216" s="624"/>
      <c r="B216" s="632"/>
      <c r="C216" s="632"/>
      <c r="D216" s="659"/>
      <c r="E216" s="40" t="s">
        <v>1202</v>
      </c>
      <c r="F216" s="40" t="s">
        <v>99</v>
      </c>
      <c r="G216" s="40">
        <v>6</v>
      </c>
      <c r="H216" s="41">
        <v>23.72</v>
      </c>
      <c r="I216" s="200">
        <f t="shared" si="2"/>
        <v>142.32</v>
      </c>
    </row>
    <row r="217" spans="1:9" ht="12.75" customHeight="1" thickBot="1" x14ac:dyDescent="0.25">
      <c r="A217" s="440" t="s">
        <v>112</v>
      </c>
      <c r="B217" s="632"/>
      <c r="C217" s="632"/>
      <c r="D217" s="47" t="s">
        <v>1610</v>
      </c>
      <c r="E217" s="47" t="s">
        <v>118</v>
      </c>
      <c r="F217" s="47" t="s">
        <v>99</v>
      </c>
      <c r="G217" s="47">
        <v>1</v>
      </c>
      <c r="H217" s="48">
        <v>117.24</v>
      </c>
      <c r="I217" s="49">
        <f t="shared" si="2"/>
        <v>117.24</v>
      </c>
    </row>
    <row r="218" spans="1:9" ht="12.75" customHeight="1" x14ac:dyDescent="0.2">
      <c r="A218" s="622" t="s">
        <v>486</v>
      </c>
      <c r="B218" s="632"/>
      <c r="C218" s="632"/>
      <c r="D218" s="633" t="s">
        <v>1719</v>
      </c>
      <c r="E218" s="37" t="s">
        <v>317</v>
      </c>
      <c r="F218" s="37" t="s">
        <v>99</v>
      </c>
      <c r="G218" s="37">
        <v>1</v>
      </c>
      <c r="H218" s="38">
        <v>140</v>
      </c>
      <c r="I218" s="39">
        <f t="shared" si="2"/>
        <v>140</v>
      </c>
    </row>
    <row r="219" spans="1:9" ht="12.75" customHeight="1" x14ac:dyDescent="0.2">
      <c r="A219" s="623"/>
      <c r="B219" s="632"/>
      <c r="C219" s="632"/>
      <c r="D219" s="634"/>
      <c r="E219" s="35" t="s">
        <v>150</v>
      </c>
      <c r="F219" s="35" t="s">
        <v>99</v>
      </c>
      <c r="G219" s="35">
        <v>1</v>
      </c>
      <c r="H219" s="36">
        <v>130</v>
      </c>
      <c r="I219" s="157">
        <f t="shared" si="2"/>
        <v>130</v>
      </c>
    </row>
    <row r="220" spans="1:9" ht="12.75" customHeight="1" x14ac:dyDescent="0.2">
      <c r="A220" s="623"/>
      <c r="B220" s="632"/>
      <c r="C220" s="632"/>
      <c r="D220" s="634"/>
      <c r="E220" s="35" t="s">
        <v>1037</v>
      </c>
      <c r="F220" s="35" t="s">
        <v>99</v>
      </c>
      <c r="G220" s="35">
        <v>2</v>
      </c>
      <c r="H220" s="36">
        <v>50</v>
      </c>
      <c r="I220" s="157">
        <f t="shared" si="2"/>
        <v>100</v>
      </c>
    </row>
    <row r="221" spans="1:9" ht="12.75" customHeight="1" x14ac:dyDescent="0.2">
      <c r="A221" s="623"/>
      <c r="B221" s="632"/>
      <c r="C221" s="632"/>
      <c r="D221" s="634"/>
      <c r="E221" s="15" t="s">
        <v>1072</v>
      </c>
      <c r="F221" s="15" t="s">
        <v>99</v>
      </c>
      <c r="G221" s="15">
        <v>3</v>
      </c>
      <c r="H221" s="16">
        <v>23</v>
      </c>
      <c r="I221" s="157">
        <f t="shared" si="2"/>
        <v>69</v>
      </c>
    </row>
    <row r="222" spans="1:9" ht="12.75" customHeight="1" thickBot="1" x14ac:dyDescent="0.25">
      <c r="A222" s="624"/>
      <c r="B222" s="626"/>
      <c r="C222" s="626"/>
      <c r="D222" s="635"/>
      <c r="E222" s="83" t="s">
        <v>321</v>
      </c>
      <c r="F222" s="83" t="s">
        <v>99</v>
      </c>
      <c r="G222" s="83">
        <v>1</v>
      </c>
      <c r="H222" s="84">
        <v>57.25</v>
      </c>
      <c r="I222" s="200">
        <f t="shared" si="2"/>
        <v>57.25</v>
      </c>
    </row>
    <row r="223" spans="1:9" ht="12.75" customHeight="1" x14ac:dyDescent="0.2">
      <c r="A223" s="622" t="s">
        <v>329</v>
      </c>
      <c r="B223" s="625">
        <v>22794.62</v>
      </c>
      <c r="C223" s="625" t="s">
        <v>78</v>
      </c>
      <c r="D223" s="627" t="s">
        <v>356</v>
      </c>
      <c r="E223" s="37" t="s">
        <v>1572</v>
      </c>
      <c r="F223" s="37" t="s">
        <v>99</v>
      </c>
      <c r="G223" s="37">
        <v>2</v>
      </c>
      <c r="H223" s="38">
        <v>107.47</v>
      </c>
      <c r="I223" s="39">
        <f t="shared" si="2"/>
        <v>214.94</v>
      </c>
    </row>
    <row r="224" spans="1:9" ht="12.75" customHeight="1" x14ac:dyDescent="0.2">
      <c r="A224" s="623"/>
      <c r="B224" s="632"/>
      <c r="C224" s="632"/>
      <c r="D224" s="665"/>
      <c r="E224" s="35" t="s">
        <v>337</v>
      </c>
      <c r="F224" s="35" t="s">
        <v>99</v>
      </c>
      <c r="G224" s="35">
        <v>2</v>
      </c>
      <c r="H224" s="36">
        <v>45</v>
      </c>
      <c r="I224" s="157">
        <f t="shared" si="2"/>
        <v>90</v>
      </c>
    </row>
    <row r="225" spans="1:9" ht="12.75" customHeight="1" x14ac:dyDescent="0.2">
      <c r="A225" s="623"/>
      <c r="B225" s="632"/>
      <c r="C225" s="632"/>
      <c r="D225" s="664" t="s">
        <v>111</v>
      </c>
      <c r="E225" s="35" t="s">
        <v>331</v>
      </c>
      <c r="F225" s="35" t="s">
        <v>99</v>
      </c>
      <c r="G225" s="35">
        <v>2</v>
      </c>
      <c r="H225" s="36">
        <v>7.53</v>
      </c>
      <c r="I225" s="157">
        <f t="shared" si="2"/>
        <v>15.06</v>
      </c>
    </row>
    <row r="226" spans="1:9" ht="12.75" customHeight="1" x14ac:dyDescent="0.2">
      <c r="A226" s="623"/>
      <c r="B226" s="632"/>
      <c r="C226" s="632"/>
      <c r="D226" s="665"/>
      <c r="E226" s="35" t="s">
        <v>1720</v>
      </c>
      <c r="F226" s="35" t="s">
        <v>99</v>
      </c>
      <c r="G226" s="35">
        <v>1</v>
      </c>
      <c r="H226" s="36">
        <v>8.44</v>
      </c>
      <c r="I226" s="157">
        <f t="shared" si="2"/>
        <v>8.44</v>
      </c>
    </row>
    <row r="227" spans="1:9" ht="12.75" customHeight="1" x14ac:dyDescent="0.2">
      <c r="A227" s="623"/>
      <c r="B227" s="632"/>
      <c r="C227" s="632"/>
      <c r="D227" s="35" t="s">
        <v>109</v>
      </c>
      <c r="E227" s="35" t="s">
        <v>331</v>
      </c>
      <c r="F227" s="35" t="s">
        <v>99</v>
      </c>
      <c r="G227" s="35">
        <v>4</v>
      </c>
      <c r="H227" s="36">
        <v>7.53</v>
      </c>
      <c r="I227" s="157">
        <f t="shared" si="2"/>
        <v>30.12</v>
      </c>
    </row>
    <row r="228" spans="1:9" ht="12.75" customHeight="1" x14ac:dyDescent="0.2">
      <c r="A228" s="623"/>
      <c r="B228" s="632"/>
      <c r="C228" s="632"/>
      <c r="D228" s="664" t="s">
        <v>356</v>
      </c>
      <c r="E228" s="35" t="s">
        <v>1635</v>
      </c>
      <c r="F228" s="35" t="s">
        <v>101</v>
      </c>
      <c r="G228" s="35">
        <v>20</v>
      </c>
      <c r="H228" s="36">
        <v>8.56</v>
      </c>
      <c r="I228" s="157">
        <f t="shared" si="2"/>
        <v>171.20000000000002</v>
      </c>
    </row>
    <row r="229" spans="1:9" ht="12.75" customHeight="1" x14ac:dyDescent="0.2">
      <c r="A229" s="623"/>
      <c r="B229" s="632"/>
      <c r="C229" s="632"/>
      <c r="D229" s="628"/>
      <c r="E229" s="35" t="s">
        <v>1738</v>
      </c>
      <c r="F229" s="35" t="s">
        <v>101</v>
      </c>
      <c r="G229" s="35">
        <v>20</v>
      </c>
      <c r="H229" s="36">
        <v>9.56</v>
      </c>
      <c r="I229" s="157">
        <f t="shared" si="2"/>
        <v>191.20000000000002</v>
      </c>
    </row>
    <row r="230" spans="1:9" ht="12.75" customHeight="1" thickBot="1" x14ac:dyDescent="0.25">
      <c r="A230" s="624"/>
      <c r="B230" s="632"/>
      <c r="C230" s="632"/>
      <c r="D230" s="629"/>
      <c r="E230" s="83" t="s">
        <v>787</v>
      </c>
      <c r="F230" s="83" t="s">
        <v>99</v>
      </c>
      <c r="G230" s="83">
        <v>200</v>
      </c>
      <c r="H230" s="84">
        <v>0.99</v>
      </c>
      <c r="I230" s="200">
        <f t="shared" si="2"/>
        <v>198</v>
      </c>
    </row>
    <row r="231" spans="1:9" ht="12.75" customHeight="1" x14ac:dyDescent="0.2">
      <c r="A231" s="622" t="s">
        <v>224</v>
      </c>
      <c r="B231" s="632"/>
      <c r="C231" s="632"/>
      <c r="D231" s="627" t="s">
        <v>1799</v>
      </c>
      <c r="E231" s="37" t="s">
        <v>136</v>
      </c>
      <c r="F231" s="37" t="s">
        <v>101</v>
      </c>
      <c r="G231" s="37">
        <v>2</v>
      </c>
      <c r="H231" s="38">
        <v>66.39</v>
      </c>
      <c r="I231" s="39">
        <f t="shared" si="2"/>
        <v>132.78</v>
      </c>
    </row>
    <row r="232" spans="1:9" ht="12.75" customHeight="1" x14ac:dyDescent="0.2">
      <c r="A232" s="623"/>
      <c r="B232" s="632"/>
      <c r="C232" s="632"/>
      <c r="D232" s="628"/>
      <c r="E232" s="35" t="s">
        <v>1800</v>
      </c>
      <c r="F232" s="35" t="s">
        <v>99</v>
      </c>
      <c r="G232" s="35">
        <v>1</v>
      </c>
      <c r="H232" s="36">
        <v>98.83</v>
      </c>
      <c r="I232" s="157">
        <f t="shared" si="2"/>
        <v>98.83</v>
      </c>
    </row>
    <row r="233" spans="1:9" ht="12.75" customHeight="1" x14ac:dyDescent="0.2">
      <c r="A233" s="623"/>
      <c r="B233" s="632"/>
      <c r="C233" s="632"/>
      <c r="D233" s="628"/>
      <c r="E233" s="35" t="s">
        <v>267</v>
      </c>
      <c r="F233" s="35" t="s">
        <v>99</v>
      </c>
      <c r="G233" s="35">
        <v>1</v>
      </c>
      <c r="H233" s="36">
        <v>159.21</v>
      </c>
      <c r="I233" s="157">
        <f t="shared" si="2"/>
        <v>159.21</v>
      </c>
    </row>
    <row r="234" spans="1:9" ht="12.75" customHeight="1" x14ac:dyDescent="0.2">
      <c r="A234" s="623"/>
      <c r="B234" s="632"/>
      <c r="C234" s="632"/>
      <c r="D234" s="628"/>
      <c r="E234" s="35" t="s">
        <v>277</v>
      </c>
      <c r="F234" s="35" t="s">
        <v>99</v>
      </c>
      <c r="G234" s="35">
        <v>2</v>
      </c>
      <c r="H234" s="36">
        <v>27</v>
      </c>
      <c r="I234" s="157">
        <f t="shared" si="2"/>
        <v>54</v>
      </c>
    </row>
    <row r="235" spans="1:9" ht="12.75" customHeight="1" thickBot="1" x14ac:dyDescent="0.25">
      <c r="A235" s="624"/>
      <c r="B235" s="632"/>
      <c r="C235" s="632"/>
      <c r="D235" s="629"/>
      <c r="E235" s="83" t="s">
        <v>570</v>
      </c>
      <c r="F235" s="83" t="s">
        <v>99</v>
      </c>
      <c r="G235" s="83">
        <v>1</v>
      </c>
      <c r="H235" s="84">
        <v>389.31</v>
      </c>
      <c r="I235" s="200">
        <f t="shared" si="2"/>
        <v>389.31</v>
      </c>
    </row>
    <row r="236" spans="1:9" ht="12.75" customHeight="1" x14ac:dyDescent="0.2">
      <c r="A236" s="622" t="s">
        <v>107</v>
      </c>
      <c r="B236" s="632"/>
      <c r="C236" s="632"/>
      <c r="D236" s="627" t="s">
        <v>1801</v>
      </c>
      <c r="E236" s="37" t="s">
        <v>136</v>
      </c>
      <c r="F236" s="37" t="s">
        <v>101</v>
      </c>
      <c r="G236" s="37">
        <v>3</v>
      </c>
      <c r="H236" s="38">
        <v>66.39</v>
      </c>
      <c r="I236" s="39">
        <f t="shared" si="2"/>
        <v>199.17000000000002</v>
      </c>
    </row>
    <row r="237" spans="1:9" ht="12.75" customHeight="1" x14ac:dyDescent="0.2">
      <c r="A237" s="623"/>
      <c r="B237" s="632"/>
      <c r="C237" s="632"/>
      <c r="D237" s="628"/>
      <c r="E237" s="35" t="s">
        <v>1802</v>
      </c>
      <c r="F237" s="35" t="s">
        <v>99</v>
      </c>
      <c r="G237" s="35">
        <v>2</v>
      </c>
      <c r="H237" s="36">
        <v>152.99</v>
      </c>
      <c r="I237" s="157">
        <f t="shared" si="2"/>
        <v>305.98</v>
      </c>
    </row>
    <row r="238" spans="1:9" ht="12.75" customHeight="1" x14ac:dyDescent="0.2">
      <c r="A238" s="623"/>
      <c r="B238" s="632"/>
      <c r="C238" s="632"/>
      <c r="D238" s="628"/>
      <c r="E238" s="35" t="s">
        <v>118</v>
      </c>
      <c r="F238" s="35" t="s">
        <v>99</v>
      </c>
      <c r="G238" s="35">
        <v>1</v>
      </c>
      <c r="H238" s="36">
        <v>98.8</v>
      </c>
      <c r="I238" s="157">
        <f t="shared" si="2"/>
        <v>98.8</v>
      </c>
    </row>
    <row r="239" spans="1:9" ht="12.75" customHeight="1" x14ac:dyDescent="0.2">
      <c r="A239" s="623"/>
      <c r="B239" s="632"/>
      <c r="C239" s="632"/>
      <c r="D239" s="665"/>
      <c r="E239" s="35" t="s">
        <v>406</v>
      </c>
      <c r="F239" s="35" t="s">
        <v>99</v>
      </c>
      <c r="G239" s="35">
        <v>1</v>
      </c>
      <c r="H239" s="36">
        <v>209.41</v>
      </c>
      <c r="I239" s="157">
        <f t="shared" si="2"/>
        <v>209.41</v>
      </c>
    </row>
    <row r="240" spans="1:9" ht="12.75" customHeight="1" x14ac:dyDescent="0.2">
      <c r="A240" s="623"/>
      <c r="B240" s="632"/>
      <c r="C240" s="632"/>
      <c r="D240" s="664" t="s">
        <v>1803</v>
      </c>
      <c r="E240" s="35" t="s">
        <v>1804</v>
      </c>
      <c r="F240" s="35" t="s">
        <v>99</v>
      </c>
      <c r="G240" s="35">
        <v>1</v>
      </c>
      <c r="H240" s="36">
        <v>7.74</v>
      </c>
      <c r="I240" s="157">
        <f t="shared" si="2"/>
        <v>7.74</v>
      </c>
    </row>
    <row r="241" spans="1:9" ht="12.75" customHeight="1" x14ac:dyDescent="0.2">
      <c r="A241" s="623"/>
      <c r="B241" s="632"/>
      <c r="C241" s="632"/>
      <c r="D241" s="628"/>
      <c r="E241" s="35" t="s">
        <v>221</v>
      </c>
      <c r="F241" s="35" t="s">
        <v>99</v>
      </c>
      <c r="G241" s="35">
        <v>1</v>
      </c>
      <c r="H241" s="36">
        <v>28.1</v>
      </c>
      <c r="I241" s="157">
        <f t="shared" si="2"/>
        <v>28.1</v>
      </c>
    </row>
    <row r="242" spans="1:9" ht="12.75" customHeight="1" x14ac:dyDescent="0.2">
      <c r="A242" s="623"/>
      <c r="B242" s="632"/>
      <c r="C242" s="632"/>
      <c r="D242" s="628"/>
      <c r="E242" s="35" t="s">
        <v>118</v>
      </c>
      <c r="F242" s="35" t="s">
        <v>99</v>
      </c>
      <c r="G242" s="35">
        <v>1</v>
      </c>
      <c r="H242" s="36">
        <v>98.8</v>
      </c>
      <c r="I242" s="157">
        <f t="shared" ref="I242:I263" si="3">G242*H242</f>
        <v>98.8</v>
      </c>
    </row>
    <row r="243" spans="1:9" ht="12.75" customHeight="1" x14ac:dyDescent="0.2">
      <c r="A243" s="623"/>
      <c r="B243" s="632"/>
      <c r="C243" s="632"/>
      <c r="D243" s="628"/>
      <c r="E243" s="35" t="s">
        <v>1620</v>
      </c>
      <c r="F243" s="35" t="s">
        <v>99</v>
      </c>
      <c r="G243" s="35">
        <v>1</v>
      </c>
      <c r="H243" s="36">
        <v>3.17</v>
      </c>
      <c r="I243" s="157">
        <f t="shared" si="3"/>
        <v>3.17</v>
      </c>
    </row>
    <row r="244" spans="1:9" ht="12.75" customHeight="1" x14ac:dyDescent="0.2">
      <c r="A244" s="623"/>
      <c r="B244" s="632"/>
      <c r="C244" s="632"/>
      <c r="D244" s="628"/>
      <c r="E244" s="35" t="s">
        <v>139</v>
      </c>
      <c r="F244" s="35" t="s">
        <v>99</v>
      </c>
      <c r="G244" s="35">
        <v>1</v>
      </c>
      <c r="H244" s="36">
        <v>105.64</v>
      </c>
      <c r="I244" s="157">
        <f t="shared" si="3"/>
        <v>105.64</v>
      </c>
    </row>
    <row r="245" spans="1:9" ht="12.75" customHeight="1" thickBot="1" x14ac:dyDescent="0.25">
      <c r="A245" s="624"/>
      <c r="B245" s="632"/>
      <c r="C245" s="632"/>
      <c r="D245" s="629"/>
      <c r="E245" s="83" t="s">
        <v>223</v>
      </c>
      <c r="F245" s="83" t="s">
        <v>99</v>
      </c>
      <c r="G245" s="83">
        <v>1</v>
      </c>
      <c r="H245" s="84">
        <v>290</v>
      </c>
      <c r="I245" s="200">
        <f t="shared" si="3"/>
        <v>290</v>
      </c>
    </row>
    <row r="246" spans="1:9" ht="12.75" customHeight="1" x14ac:dyDescent="0.2">
      <c r="A246" s="622" t="s">
        <v>153</v>
      </c>
      <c r="B246" s="632"/>
      <c r="C246" s="632"/>
      <c r="D246" s="627" t="s">
        <v>1360</v>
      </c>
      <c r="E246" s="37" t="s">
        <v>121</v>
      </c>
      <c r="F246" s="37" t="s">
        <v>99</v>
      </c>
      <c r="G246" s="37">
        <v>1</v>
      </c>
      <c r="H246" s="38">
        <v>5.85</v>
      </c>
      <c r="I246" s="39">
        <f t="shared" si="3"/>
        <v>5.85</v>
      </c>
    </row>
    <row r="247" spans="1:9" ht="12.75" customHeight="1" x14ac:dyDescent="0.2">
      <c r="A247" s="623"/>
      <c r="B247" s="632"/>
      <c r="C247" s="632"/>
      <c r="D247" s="628"/>
      <c r="E247" s="35" t="s">
        <v>1282</v>
      </c>
      <c r="F247" s="35" t="s">
        <v>99</v>
      </c>
      <c r="G247" s="35">
        <v>1</v>
      </c>
      <c r="H247" s="36">
        <v>8.26</v>
      </c>
      <c r="I247" s="157">
        <f t="shared" si="3"/>
        <v>8.26</v>
      </c>
    </row>
    <row r="248" spans="1:9" ht="12.75" customHeight="1" x14ac:dyDescent="0.2">
      <c r="A248" s="623"/>
      <c r="B248" s="632"/>
      <c r="C248" s="632"/>
      <c r="D248" s="628"/>
      <c r="E248" s="35" t="s">
        <v>687</v>
      </c>
      <c r="F248" s="35" t="s">
        <v>99</v>
      </c>
      <c r="G248" s="35">
        <v>1</v>
      </c>
      <c r="H248" s="36">
        <v>36</v>
      </c>
      <c r="I248" s="157">
        <f t="shared" si="3"/>
        <v>36</v>
      </c>
    </row>
    <row r="249" spans="1:9" ht="12.75" customHeight="1" thickBot="1" x14ac:dyDescent="0.25">
      <c r="A249" s="624"/>
      <c r="B249" s="626"/>
      <c r="C249" s="626"/>
      <c r="D249" s="629"/>
      <c r="E249" s="83" t="s">
        <v>686</v>
      </c>
      <c r="F249" s="83" t="s">
        <v>99</v>
      </c>
      <c r="G249" s="83">
        <v>1</v>
      </c>
      <c r="H249" s="84">
        <v>13.56</v>
      </c>
      <c r="I249" s="200">
        <f t="shared" si="3"/>
        <v>13.56</v>
      </c>
    </row>
    <row r="250" spans="1:9" ht="12.75" customHeight="1" x14ac:dyDescent="0.2">
      <c r="A250" s="622" t="s">
        <v>329</v>
      </c>
      <c r="B250" s="625">
        <v>21061.98</v>
      </c>
      <c r="C250" s="625" t="s">
        <v>79</v>
      </c>
      <c r="D250" s="627" t="s">
        <v>330</v>
      </c>
      <c r="E250" s="37" t="s">
        <v>331</v>
      </c>
      <c r="F250" s="37" t="s">
        <v>99</v>
      </c>
      <c r="G250" s="37">
        <v>9</v>
      </c>
      <c r="H250" s="38">
        <v>7.53</v>
      </c>
      <c r="I250" s="39">
        <f t="shared" si="3"/>
        <v>67.77</v>
      </c>
    </row>
    <row r="251" spans="1:9" ht="12.75" customHeight="1" x14ac:dyDescent="0.2">
      <c r="A251" s="623"/>
      <c r="B251" s="632"/>
      <c r="C251" s="632"/>
      <c r="D251" s="628"/>
      <c r="E251" s="35" t="s">
        <v>1902</v>
      </c>
      <c r="F251" s="35" t="s">
        <v>101</v>
      </c>
      <c r="G251" s="35">
        <v>6</v>
      </c>
      <c r="H251" s="36">
        <v>9.56</v>
      </c>
      <c r="I251" s="157">
        <f t="shared" si="3"/>
        <v>57.36</v>
      </c>
    </row>
    <row r="252" spans="1:9" ht="12.75" customHeight="1" x14ac:dyDescent="0.2">
      <c r="A252" s="623"/>
      <c r="B252" s="632"/>
      <c r="C252" s="632"/>
      <c r="D252" s="628"/>
      <c r="E252" s="35" t="s">
        <v>908</v>
      </c>
      <c r="F252" s="35" t="s">
        <v>99</v>
      </c>
      <c r="G252" s="35">
        <v>10</v>
      </c>
      <c r="H252" s="36">
        <v>0.98</v>
      </c>
      <c r="I252" s="157">
        <f t="shared" si="3"/>
        <v>9.8000000000000007</v>
      </c>
    </row>
    <row r="253" spans="1:9" ht="12.75" customHeight="1" x14ac:dyDescent="0.2">
      <c r="A253" s="623"/>
      <c r="B253" s="632"/>
      <c r="C253" s="632"/>
      <c r="D253" s="628"/>
      <c r="E253" s="35" t="s">
        <v>429</v>
      </c>
      <c r="F253" s="35" t="s">
        <v>99</v>
      </c>
      <c r="G253" s="35">
        <v>10</v>
      </c>
      <c r="H253" s="36">
        <v>2.34</v>
      </c>
      <c r="I253" s="157">
        <f t="shared" si="3"/>
        <v>23.4</v>
      </c>
    </row>
    <row r="254" spans="1:9" ht="12.75" customHeight="1" x14ac:dyDescent="0.2">
      <c r="A254" s="623"/>
      <c r="B254" s="632"/>
      <c r="C254" s="632"/>
      <c r="D254" s="628"/>
      <c r="E254" s="35" t="s">
        <v>337</v>
      </c>
      <c r="F254" s="35" t="s">
        <v>99</v>
      </c>
      <c r="G254" s="35">
        <v>2</v>
      </c>
      <c r="H254" s="36">
        <v>42.56</v>
      </c>
      <c r="I254" s="157">
        <f t="shared" si="3"/>
        <v>85.12</v>
      </c>
    </row>
    <row r="255" spans="1:9" ht="12.75" customHeight="1" x14ac:dyDescent="0.2">
      <c r="A255" s="623"/>
      <c r="B255" s="632"/>
      <c r="C255" s="632"/>
      <c r="D255" s="628"/>
      <c r="E255" s="35" t="s">
        <v>1722</v>
      </c>
      <c r="F255" s="35" t="s">
        <v>99</v>
      </c>
      <c r="G255" s="35">
        <v>14</v>
      </c>
      <c r="H255" s="36">
        <v>99.69</v>
      </c>
      <c r="I255" s="157">
        <f t="shared" si="3"/>
        <v>1395.6599999999999</v>
      </c>
    </row>
    <row r="256" spans="1:9" ht="12.75" customHeight="1" x14ac:dyDescent="0.2">
      <c r="A256" s="623"/>
      <c r="B256" s="632"/>
      <c r="C256" s="632"/>
      <c r="D256" s="628"/>
      <c r="E256" s="35" t="s">
        <v>338</v>
      </c>
      <c r="F256" s="35" t="s">
        <v>99</v>
      </c>
      <c r="G256" s="35">
        <v>2</v>
      </c>
      <c r="H256" s="36">
        <v>91.39</v>
      </c>
      <c r="I256" s="157">
        <f t="shared" si="3"/>
        <v>182.78</v>
      </c>
    </row>
    <row r="257" spans="1:9" ht="12.75" customHeight="1" x14ac:dyDescent="0.2">
      <c r="A257" s="623"/>
      <c r="B257" s="632"/>
      <c r="C257" s="632"/>
      <c r="D257" s="628"/>
      <c r="E257" s="35" t="s">
        <v>1572</v>
      </c>
      <c r="F257" s="35" t="s">
        <v>99</v>
      </c>
      <c r="G257" s="35">
        <v>1</v>
      </c>
      <c r="H257" s="36">
        <v>107.47</v>
      </c>
      <c r="I257" s="157">
        <f t="shared" si="3"/>
        <v>107.47</v>
      </c>
    </row>
    <row r="258" spans="1:9" ht="12.75" customHeight="1" thickBot="1" x14ac:dyDescent="0.25">
      <c r="A258" s="624"/>
      <c r="B258" s="632"/>
      <c r="C258" s="632"/>
      <c r="D258" s="629"/>
      <c r="E258" s="83" t="s">
        <v>331</v>
      </c>
      <c r="F258" s="83" t="s">
        <v>99</v>
      </c>
      <c r="G258" s="83">
        <v>14</v>
      </c>
      <c r="H258" s="84">
        <v>7.53</v>
      </c>
      <c r="I258" s="200">
        <f t="shared" si="3"/>
        <v>105.42</v>
      </c>
    </row>
    <row r="259" spans="1:9" ht="26.25" thickBot="1" x14ac:dyDescent="0.25">
      <c r="A259" s="46" t="s">
        <v>2038</v>
      </c>
      <c r="B259" s="626"/>
      <c r="C259" s="626"/>
      <c r="D259" s="47" t="s">
        <v>108</v>
      </c>
      <c r="E259" s="47" t="s">
        <v>2039</v>
      </c>
      <c r="F259" s="47" t="s">
        <v>99</v>
      </c>
      <c r="G259" s="47">
        <v>1</v>
      </c>
      <c r="H259" s="48">
        <v>17</v>
      </c>
      <c r="I259" s="49">
        <f t="shared" si="3"/>
        <v>17</v>
      </c>
    </row>
    <row r="260" spans="1:9" ht="12.75" customHeight="1" x14ac:dyDescent="0.2">
      <c r="A260" s="622" t="s">
        <v>329</v>
      </c>
      <c r="B260" s="625">
        <v>22474.21</v>
      </c>
      <c r="C260" s="625" t="s">
        <v>80</v>
      </c>
      <c r="D260" s="625" t="s">
        <v>330</v>
      </c>
      <c r="E260" s="37" t="s">
        <v>331</v>
      </c>
      <c r="F260" s="37" t="s">
        <v>99</v>
      </c>
      <c r="G260" s="37">
        <v>19</v>
      </c>
      <c r="H260" s="38">
        <v>7.53</v>
      </c>
      <c r="I260" s="156">
        <f t="shared" si="3"/>
        <v>143.07</v>
      </c>
    </row>
    <row r="261" spans="1:9" ht="12.75" customHeight="1" x14ac:dyDescent="0.2">
      <c r="A261" s="623"/>
      <c r="B261" s="632"/>
      <c r="C261" s="632"/>
      <c r="D261" s="632"/>
      <c r="E261" s="35" t="s">
        <v>1572</v>
      </c>
      <c r="F261" s="35" t="s">
        <v>99</v>
      </c>
      <c r="G261" s="35">
        <v>2</v>
      </c>
      <c r="H261" s="36">
        <v>107.47</v>
      </c>
      <c r="I261" s="157">
        <f t="shared" si="3"/>
        <v>214.94</v>
      </c>
    </row>
    <row r="262" spans="1:9" ht="12.75" customHeight="1" x14ac:dyDescent="0.2">
      <c r="A262" s="623"/>
      <c r="B262" s="632"/>
      <c r="C262" s="632"/>
      <c r="D262" s="632"/>
      <c r="E262" s="35" t="s">
        <v>2113</v>
      </c>
      <c r="F262" s="35" t="s">
        <v>99</v>
      </c>
      <c r="G262" s="35">
        <v>2</v>
      </c>
      <c r="H262" s="36">
        <v>91.66</v>
      </c>
      <c r="I262" s="157">
        <f t="shared" si="3"/>
        <v>183.32</v>
      </c>
    </row>
    <row r="263" spans="1:9" ht="12.75" customHeight="1" thickBot="1" x14ac:dyDescent="0.25">
      <c r="A263" s="624"/>
      <c r="B263" s="626"/>
      <c r="C263" s="626"/>
      <c r="D263" s="626"/>
      <c r="E263" s="83" t="s">
        <v>2116</v>
      </c>
      <c r="F263" s="83" t="s">
        <v>99</v>
      </c>
      <c r="G263" s="83">
        <v>18</v>
      </c>
      <c r="H263" s="84">
        <v>120</v>
      </c>
      <c r="I263" s="200">
        <f t="shared" si="3"/>
        <v>2160</v>
      </c>
    </row>
    <row r="264" spans="1:9" ht="12.75" customHeight="1" x14ac:dyDescent="0.2">
      <c r="A264" s="472"/>
      <c r="B264" s="183"/>
      <c r="C264" s="183" t="s">
        <v>87</v>
      </c>
      <c r="D264" s="183"/>
      <c r="E264" s="37"/>
      <c r="F264" s="37"/>
      <c r="G264" s="37"/>
      <c r="H264" s="38"/>
      <c r="I264" s="39">
        <v>1652.42</v>
      </c>
    </row>
    <row r="265" spans="1:9" ht="12.75" customHeight="1" thickBot="1" x14ac:dyDescent="0.25">
      <c r="A265" s="180"/>
      <c r="B265" s="197">
        <f>SUM(B169:B263)</f>
        <v>207453.99619999999</v>
      </c>
      <c r="C265" s="198"/>
      <c r="D265" s="197"/>
      <c r="E265" s="199"/>
      <c r="F265" s="198"/>
      <c r="G265" s="198"/>
      <c r="H265" s="197" t="s">
        <v>17</v>
      </c>
      <c r="I265" s="230">
        <f>SUM(I170:I264)</f>
        <v>19429.699999999997</v>
      </c>
    </row>
    <row r="266" spans="1:9" ht="64.5" thickBot="1" x14ac:dyDescent="0.25">
      <c r="A266" s="134" t="s">
        <v>144</v>
      </c>
      <c r="B266" s="114" t="s">
        <v>16</v>
      </c>
      <c r="C266" s="114" t="s">
        <v>5</v>
      </c>
      <c r="D266" s="114" t="s">
        <v>23</v>
      </c>
      <c r="E266" s="118" t="s">
        <v>18</v>
      </c>
      <c r="F266" s="114" t="s">
        <v>19</v>
      </c>
      <c r="G266" s="114" t="s">
        <v>10</v>
      </c>
      <c r="H266" s="114" t="s">
        <v>13</v>
      </c>
      <c r="I266" s="115" t="s">
        <v>12</v>
      </c>
    </row>
    <row r="267" spans="1:9" ht="12.75" customHeight="1" thickBot="1" x14ac:dyDescent="0.25">
      <c r="A267" s="227"/>
      <c r="B267" s="104">
        <v>7022.7</v>
      </c>
      <c r="C267" s="58" t="s">
        <v>66</v>
      </c>
      <c r="D267" s="64"/>
      <c r="E267" s="59"/>
      <c r="F267" s="59"/>
      <c r="G267" s="59"/>
      <c r="H267" s="60"/>
      <c r="I267" s="61"/>
    </row>
    <row r="268" spans="1:9" ht="12.75" customHeight="1" thickBot="1" x14ac:dyDescent="0.25">
      <c r="A268" s="227"/>
      <c r="B268" s="105">
        <v>6764.36</v>
      </c>
      <c r="C268" s="92" t="s">
        <v>67</v>
      </c>
      <c r="D268" s="93"/>
      <c r="E268" s="94"/>
      <c r="F268" s="94"/>
      <c r="G268" s="94"/>
      <c r="H268" s="95"/>
      <c r="I268" s="96"/>
    </row>
    <row r="269" spans="1:9" ht="12.75" customHeight="1" thickBot="1" x14ac:dyDescent="0.25">
      <c r="A269" s="227"/>
      <c r="B269" s="106">
        <v>6887.86</v>
      </c>
      <c r="C269" s="85" t="s">
        <v>70</v>
      </c>
      <c r="D269" s="86"/>
      <c r="E269" s="47"/>
      <c r="F269" s="47"/>
      <c r="G269" s="47"/>
      <c r="H269" s="48"/>
      <c r="I269" s="49"/>
    </row>
    <row r="270" spans="1:9" ht="12.75" customHeight="1" thickBot="1" x14ac:dyDescent="0.25">
      <c r="A270" s="227"/>
      <c r="B270" s="106">
        <v>3922.47</v>
      </c>
      <c r="C270" s="85" t="s">
        <v>72</v>
      </c>
      <c r="D270" s="86"/>
      <c r="E270" s="47"/>
      <c r="F270" s="47"/>
      <c r="G270" s="47"/>
      <c r="H270" s="48"/>
      <c r="I270" s="49"/>
    </row>
    <row r="271" spans="1:9" ht="12.75" customHeight="1" thickBot="1" x14ac:dyDescent="0.25">
      <c r="A271" s="227"/>
      <c r="B271" s="106">
        <v>7356.5</v>
      </c>
      <c r="C271" s="85" t="s">
        <v>73</v>
      </c>
      <c r="D271" s="86"/>
      <c r="E271" s="47"/>
      <c r="F271" s="47"/>
      <c r="G271" s="47"/>
      <c r="H271" s="48"/>
      <c r="I271" s="49"/>
    </row>
    <row r="272" spans="1:9" ht="12.75" customHeight="1" thickBot="1" x14ac:dyDescent="0.25">
      <c r="A272" s="227"/>
      <c r="B272" s="106">
        <v>6986.18</v>
      </c>
      <c r="C272" s="85" t="s">
        <v>74</v>
      </c>
      <c r="D272" s="86"/>
      <c r="E272" s="47"/>
      <c r="F272" s="47"/>
      <c r="G272" s="47"/>
      <c r="H272" s="48"/>
      <c r="I272" s="49"/>
    </row>
    <row r="273" spans="1:9" ht="12.75" customHeight="1" thickBot="1" x14ac:dyDescent="0.25">
      <c r="A273" s="227"/>
      <c r="B273" s="106">
        <v>3924.32</v>
      </c>
      <c r="C273" s="85" t="s">
        <v>75</v>
      </c>
      <c r="D273" s="86"/>
      <c r="E273" s="47"/>
      <c r="F273" s="47"/>
      <c r="G273" s="47"/>
      <c r="H273" s="48"/>
      <c r="I273" s="49"/>
    </row>
    <row r="274" spans="1:9" ht="12.75" customHeight="1" thickBot="1" x14ac:dyDescent="0.25">
      <c r="A274" s="221"/>
      <c r="B274" s="106">
        <v>5197.6000000000004</v>
      </c>
      <c r="C274" s="85" t="s">
        <v>76</v>
      </c>
      <c r="D274" s="86"/>
      <c r="E274" s="47"/>
      <c r="F274" s="47"/>
      <c r="G274" s="47"/>
      <c r="H274" s="48"/>
      <c r="I274" s="49"/>
    </row>
    <row r="275" spans="1:9" ht="12.75" customHeight="1" thickBot="1" x14ac:dyDescent="0.25">
      <c r="A275" s="221"/>
      <c r="B275" s="106">
        <v>7075</v>
      </c>
      <c r="C275" s="85" t="s">
        <v>77</v>
      </c>
      <c r="D275" s="86"/>
      <c r="E275" s="47"/>
      <c r="F275" s="47"/>
      <c r="G275" s="47"/>
      <c r="H275" s="48"/>
      <c r="I275" s="49"/>
    </row>
    <row r="276" spans="1:9" ht="12.75" customHeight="1" thickBot="1" x14ac:dyDescent="0.25">
      <c r="A276" s="221"/>
      <c r="B276" s="106">
        <v>7634.16</v>
      </c>
      <c r="C276" s="85" t="s">
        <v>78</v>
      </c>
      <c r="D276" s="86"/>
      <c r="E276" s="47"/>
      <c r="F276" s="47"/>
      <c r="G276" s="47"/>
      <c r="H276" s="48"/>
      <c r="I276" s="49"/>
    </row>
    <row r="277" spans="1:9" ht="12.75" customHeight="1" thickBot="1" x14ac:dyDescent="0.25">
      <c r="A277" s="221"/>
      <c r="B277" s="106">
        <v>7207.04</v>
      </c>
      <c r="C277" s="85" t="s">
        <v>79</v>
      </c>
      <c r="D277" s="86"/>
      <c r="E277" s="47"/>
      <c r="F277" s="47"/>
      <c r="G277" s="47"/>
      <c r="H277" s="48"/>
      <c r="I277" s="49"/>
    </row>
    <row r="278" spans="1:9" ht="12.75" customHeight="1" thickBot="1" x14ac:dyDescent="0.25">
      <c r="A278" s="221"/>
      <c r="B278" s="106">
        <v>7631.05</v>
      </c>
      <c r="C278" s="85" t="s">
        <v>80</v>
      </c>
      <c r="D278" s="86"/>
      <c r="E278" s="47"/>
      <c r="F278" s="47"/>
      <c r="G278" s="47"/>
      <c r="H278" s="48"/>
      <c r="I278" s="49"/>
    </row>
    <row r="279" spans="1:9" ht="12.75" customHeight="1" thickBot="1" x14ac:dyDescent="0.25">
      <c r="A279" s="228"/>
      <c r="B279" s="454">
        <f>SUM(B267:B278)</f>
        <v>77609.239999999991</v>
      </c>
      <c r="C279" s="458" t="s">
        <v>87</v>
      </c>
      <c r="D279" s="86"/>
      <c r="E279" s="47"/>
      <c r="F279" s="47"/>
      <c r="G279" s="47"/>
      <c r="H279" s="48"/>
      <c r="I279" s="49"/>
    </row>
    <row r="280" spans="1:9" ht="12.75" customHeight="1" thickBot="1" x14ac:dyDescent="0.25">
      <c r="A280" s="655" t="s">
        <v>106</v>
      </c>
      <c r="B280" s="106">
        <v>1324.03</v>
      </c>
      <c r="C280" s="85" t="s">
        <v>74</v>
      </c>
      <c r="D280" s="86"/>
      <c r="E280" s="47"/>
      <c r="F280" s="47"/>
      <c r="G280" s="47"/>
      <c r="H280" s="48"/>
      <c r="I280" s="49"/>
    </row>
    <row r="281" spans="1:9" ht="12.75" customHeight="1" thickBot="1" x14ac:dyDescent="0.25">
      <c r="A281" s="656"/>
      <c r="B281" s="106">
        <v>559.59</v>
      </c>
      <c r="C281" s="85" t="s">
        <v>75</v>
      </c>
      <c r="D281" s="86"/>
      <c r="E281" s="47"/>
      <c r="F281" s="47"/>
      <c r="G281" s="47"/>
      <c r="H281" s="48"/>
      <c r="I281" s="49"/>
    </row>
    <row r="282" spans="1:9" ht="12.75" customHeight="1" thickBot="1" x14ac:dyDescent="0.25">
      <c r="A282" s="657"/>
      <c r="B282" s="106">
        <v>696.17</v>
      </c>
      <c r="C282" s="85" t="s">
        <v>76</v>
      </c>
      <c r="D282" s="86"/>
      <c r="E282" s="47"/>
      <c r="F282" s="47"/>
      <c r="G282" s="47"/>
      <c r="H282" s="48"/>
      <c r="I282" s="49"/>
    </row>
    <row r="283" spans="1:9" ht="12.75" customHeight="1" thickBot="1" x14ac:dyDescent="0.25">
      <c r="A283" s="526"/>
      <c r="B283" s="454">
        <f>SUM(B280:B282)</f>
        <v>2579.79</v>
      </c>
      <c r="C283" s="458" t="s">
        <v>87</v>
      </c>
      <c r="D283" s="86"/>
      <c r="E283" s="47"/>
      <c r="F283" s="47"/>
      <c r="G283" s="47"/>
      <c r="H283" s="48"/>
      <c r="I283" s="49">
        <v>794.9</v>
      </c>
    </row>
    <row r="284" spans="1:9" ht="12.75" customHeight="1" thickBot="1" x14ac:dyDescent="0.25">
      <c r="A284" s="180"/>
      <c r="B284" s="197">
        <f>B279+B283</f>
        <v>80189.029999999984</v>
      </c>
      <c r="C284" s="198"/>
      <c r="D284" s="197"/>
      <c r="E284" s="199"/>
      <c r="F284" s="198"/>
      <c r="G284" s="198"/>
      <c r="H284" s="197" t="s">
        <v>17</v>
      </c>
      <c r="I284" s="230">
        <f>SUM(I267:I283)</f>
        <v>794.9</v>
      </c>
    </row>
    <row r="285" spans="1:9" ht="77.25" thickBot="1" x14ac:dyDescent="0.25">
      <c r="A285" s="134" t="s">
        <v>145</v>
      </c>
      <c r="B285" s="114" t="s">
        <v>16</v>
      </c>
      <c r="C285" s="114" t="s">
        <v>5</v>
      </c>
      <c r="D285" s="114" t="s">
        <v>23</v>
      </c>
      <c r="E285" s="118" t="s">
        <v>18</v>
      </c>
      <c r="F285" s="114" t="s">
        <v>19</v>
      </c>
      <c r="G285" s="114" t="s">
        <v>10</v>
      </c>
      <c r="H285" s="114" t="s">
        <v>13</v>
      </c>
      <c r="I285" s="115" t="s">
        <v>12</v>
      </c>
    </row>
    <row r="286" spans="1:9" ht="12.75" customHeight="1" thickBot="1" x14ac:dyDescent="0.25">
      <c r="A286" s="227"/>
      <c r="B286" s="106">
        <v>8802.39</v>
      </c>
      <c r="C286" s="33" t="s">
        <v>66</v>
      </c>
      <c r="D286" s="86"/>
      <c r="E286" s="47"/>
      <c r="F286" s="47"/>
      <c r="G286" s="47"/>
      <c r="H286" s="48"/>
      <c r="I286" s="49"/>
    </row>
    <row r="287" spans="1:9" ht="12.75" customHeight="1" thickBot="1" x14ac:dyDescent="0.25">
      <c r="A287" s="227"/>
      <c r="B287" s="106">
        <v>9022.64</v>
      </c>
      <c r="C287" s="13" t="s">
        <v>67</v>
      </c>
      <c r="D287" s="86"/>
      <c r="E287" s="47"/>
      <c r="F287" s="47"/>
      <c r="G287" s="47"/>
      <c r="H287" s="48"/>
      <c r="I287" s="49"/>
    </row>
    <row r="288" spans="1:9" ht="12.75" customHeight="1" thickBot="1" x14ac:dyDescent="0.25">
      <c r="A288" s="227"/>
      <c r="B288" s="106">
        <v>9476.2675999999992</v>
      </c>
      <c r="C288" s="33" t="s">
        <v>70</v>
      </c>
      <c r="D288" s="86"/>
      <c r="E288" s="47"/>
      <c r="F288" s="47"/>
      <c r="G288" s="47"/>
      <c r="H288" s="48"/>
      <c r="I288" s="49"/>
    </row>
    <row r="289" spans="1:9" ht="12.75" customHeight="1" thickBot="1" x14ac:dyDescent="0.25">
      <c r="A289" s="227"/>
      <c r="B289" s="106">
        <v>9019.4500000000007</v>
      </c>
      <c r="C289" s="13" t="s">
        <v>72</v>
      </c>
      <c r="D289" s="86"/>
      <c r="E289" s="47"/>
      <c r="F289" s="47"/>
      <c r="G289" s="47"/>
      <c r="H289" s="48"/>
      <c r="I289" s="49"/>
    </row>
    <row r="290" spans="1:9" ht="12.75" customHeight="1" thickBot="1" x14ac:dyDescent="0.25">
      <c r="A290" s="227"/>
      <c r="B290" s="106">
        <v>9190.08</v>
      </c>
      <c r="C290" s="33" t="s">
        <v>73</v>
      </c>
      <c r="D290" s="86"/>
      <c r="E290" s="47"/>
      <c r="F290" s="47"/>
      <c r="G290" s="47"/>
      <c r="H290" s="48"/>
      <c r="I290" s="49"/>
    </row>
    <row r="291" spans="1:9" ht="12.75" customHeight="1" thickBot="1" x14ac:dyDescent="0.25">
      <c r="A291" s="227"/>
      <c r="B291" s="106">
        <v>10575.79</v>
      </c>
      <c r="C291" s="13" t="s">
        <v>74</v>
      </c>
      <c r="D291" s="86"/>
      <c r="E291" s="47"/>
      <c r="F291" s="47"/>
      <c r="G291" s="47"/>
      <c r="H291" s="48"/>
      <c r="I291" s="49"/>
    </row>
    <row r="292" spans="1:9" ht="12.75" customHeight="1" thickBot="1" x14ac:dyDescent="0.25">
      <c r="A292" s="227"/>
      <c r="B292" s="106">
        <v>5506.84</v>
      </c>
      <c r="C292" s="33" t="s">
        <v>75</v>
      </c>
      <c r="D292" s="86"/>
      <c r="E292" s="47"/>
      <c r="F292" s="47"/>
      <c r="G292" s="47"/>
      <c r="H292" s="48"/>
      <c r="I292" s="49"/>
    </row>
    <row r="293" spans="1:9" ht="12.75" customHeight="1" thickBot="1" x14ac:dyDescent="0.25">
      <c r="A293" s="227"/>
      <c r="B293" s="106">
        <v>6795.58</v>
      </c>
      <c r="C293" s="13" t="s">
        <v>76</v>
      </c>
      <c r="D293" s="86"/>
      <c r="E293" s="47"/>
      <c r="F293" s="47"/>
      <c r="G293" s="47"/>
      <c r="H293" s="48"/>
      <c r="I293" s="49"/>
    </row>
    <row r="294" spans="1:9" ht="12.75" customHeight="1" thickBot="1" x14ac:dyDescent="0.25">
      <c r="A294" s="227"/>
      <c r="B294" s="106">
        <v>6895.64</v>
      </c>
      <c r="C294" s="33" t="s">
        <v>77</v>
      </c>
      <c r="D294" s="86"/>
      <c r="E294" s="47"/>
      <c r="F294" s="47"/>
      <c r="G294" s="47"/>
      <c r="H294" s="48"/>
      <c r="I294" s="49"/>
    </row>
    <row r="295" spans="1:9" ht="12.75" customHeight="1" thickBot="1" x14ac:dyDescent="0.25">
      <c r="A295" s="227"/>
      <c r="B295" s="106">
        <v>7382.29</v>
      </c>
      <c r="C295" s="13" t="s">
        <v>78</v>
      </c>
      <c r="D295" s="86"/>
      <c r="E295" s="47"/>
      <c r="F295" s="47"/>
      <c r="G295" s="47"/>
      <c r="H295" s="48"/>
      <c r="I295" s="49"/>
    </row>
    <row r="296" spans="1:9" ht="12.75" customHeight="1" thickBot="1" x14ac:dyDescent="0.25">
      <c r="A296" s="227"/>
      <c r="B296" s="106">
        <v>7093.56</v>
      </c>
      <c r="C296" s="13" t="s">
        <v>79</v>
      </c>
      <c r="D296" s="86"/>
      <c r="E296" s="47"/>
      <c r="F296" s="47"/>
      <c r="G296" s="47"/>
      <c r="H296" s="48"/>
      <c r="I296" s="49"/>
    </row>
    <row r="297" spans="1:9" ht="12.75" customHeight="1" thickBot="1" x14ac:dyDescent="0.25">
      <c r="A297" s="227"/>
      <c r="B297" s="106">
        <v>7179.38</v>
      </c>
      <c r="C297" s="13" t="s">
        <v>80</v>
      </c>
      <c r="D297" s="86"/>
      <c r="E297" s="47"/>
      <c r="F297" s="47"/>
      <c r="G297" s="47"/>
      <c r="H297" s="48"/>
      <c r="I297" s="49"/>
    </row>
    <row r="298" spans="1:9" ht="12.75" customHeight="1" thickBot="1" x14ac:dyDescent="0.25">
      <c r="A298" s="227"/>
      <c r="B298" s="106"/>
      <c r="C298" s="85" t="s">
        <v>87</v>
      </c>
      <c r="D298" s="86"/>
      <c r="E298" s="47"/>
      <c r="F298" s="47"/>
      <c r="G298" s="47"/>
      <c r="H298" s="48"/>
      <c r="I298" s="49">
        <v>1272.8599999999999</v>
      </c>
    </row>
    <row r="299" spans="1:9" ht="13.5" thickBot="1" x14ac:dyDescent="0.25">
      <c r="A299" s="180"/>
      <c r="B299" s="197">
        <f>SUM(B286:B298)</f>
        <v>96939.907600000006</v>
      </c>
      <c r="C299" s="198"/>
      <c r="D299" s="197"/>
      <c r="E299" s="199"/>
      <c r="F299" s="198"/>
      <c r="G299" s="198"/>
      <c r="H299" s="197" t="s">
        <v>17</v>
      </c>
      <c r="I299" s="230">
        <f>SUM(I286:I298)</f>
        <v>1272.8599999999999</v>
      </c>
    </row>
    <row r="300" spans="1:9" ht="26.25" thickBot="1" x14ac:dyDescent="0.25">
      <c r="A300" s="46" t="s">
        <v>8</v>
      </c>
      <c r="B300" s="114" t="s">
        <v>16</v>
      </c>
      <c r="C300" s="114" t="s">
        <v>5</v>
      </c>
      <c r="D300" s="114" t="s">
        <v>23</v>
      </c>
      <c r="E300" s="118" t="s">
        <v>18</v>
      </c>
      <c r="F300" s="114" t="s">
        <v>19</v>
      </c>
      <c r="G300" s="114" t="s">
        <v>10</v>
      </c>
      <c r="H300" s="114" t="s">
        <v>13</v>
      </c>
      <c r="I300" s="115" t="s">
        <v>12</v>
      </c>
    </row>
    <row r="301" spans="1:9" ht="12.75" customHeight="1" x14ac:dyDescent="0.2">
      <c r="A301" s="623" t="s">
        <v>82</v>
      </c>
      <c r="B301" s="33"/>
      <c r="C301" s="33" t="s">
        <v>66</v>
      </c>
      <c r="D301" s="34"/>
      <c r="E301" s="35"/>
      <c r="F301" s="35" t="s">
        <v>83</v>
      </c>
      <c r="G301" s="35">
        <v>446</v>
      </c>
      <c r="H301" s="16">
        <v>4.8099999999999996</v>
      </c>
      <c r="I301" s="157">
        <f t="shared" ref="I301:I312" si="4">G301*H301</f>
        <v>2145.2599999999998</v>
      </c>
    </row>
    <row r="302" spans="1:9" ht="12.75" customHeight="1" x14ac:dyDescent="0.2">
      <c r="A302" s="623"/>
      <c r="B302" s="13"/>
      <c r="C302" s="13" t="s">
        <v>67</v>
      </c>
      <c r="D302" s="14"/>
      <c r="E302" s="15"/>
      <c r="F302" s="15" t="s">
        <v>83</v>
      </c>
      <c r="G302" s="15">
        <v>403</v>
      </c>
      <c r="H302" s="16">
        <v>4.8099999999999996</v>
      </c>
      <c r="I302" s="43">
        <f t="shared" si="4"/>
        <v>1938.4299999999998</v>
      </c>
    </row>
    <row r="303" spans="1:9" x14ac:dyDescent="0.2">
      <c r="A303" s="623"/>
      <c r="B303" s="13"/>
      <c r="C303" s="13" t="s">
        <v>70</v>
      </c>
      <c r="D303" s="14"/>
      <c r="E303" s="15"/>
      <c r="F303" s="15" t="s">
        <v>83</v>
      </c>
      <c r="G303" s="15">
        <v>446</v>
      </c>
      <c r="H303" s="16">
        <v>4.8099999999999996</v>
      </c>
      <c r="I303" s="43">
        <f t="shared" si="4"/>
        <v>2145.2599999999998</v>
      </c>
    </row>
    <row r="304" spans="1:9" ht="12.75" customHeight="1" x14ac:dyDescent="0.2">
      <c r="A304" s="623"/>
      <c r="B304" s="13"/>
      <c r="C304" s="13" t="s">
        <v>72</v>
      </c>
      <c r="D304" s="14"/>
      <c r="E304" s="15"/>
      <c r="F304" s="15" t="s">
        <v>83</v>
      </c>
      <c r="G304" s="15">
        <v>432</v>
      </c>
      <c r="H304" s="16">
        <v>4.8099999999999996</v>
      </c>
      <c r="I304" s="43">
        <f t="shared" si="4"/>
        <v>2077.9199999999996</v>
      </c>
    </row>
    <row r="305" spans="1:9" x14ac:dyDescent="0.2">
      <c r="A305" s="623"/>
      <c r="B305" s="13"/>
      <c r="C305" s="13" t="s">
        <v>73</v>
      </c>
      <c r="D305" s="14"/>
      <c r="E305" s="15"/>
      <c r="F305" s="15" t="s">
        <v>83</v>
      </c>
      <c r="G305" s="15">
        <v>170</v>
      </c>
      <c r="H305" s="16">
        <v>4.8099999999999996</v>
      </c>
      <c r="I305" s="43">
        <f t="shared" si="4"/>
        <v>817.69999999999993</v>
      </c>
    </row>
    <row r="306" spans="1:9" ht="12.75" customHeight="1" x14ac:dyDescent="0.2">
      <c r="A306" s="623"/>
      <c r="B306" s="13"/>
      <c r="C306" s="13" t="s">
        <v>74</v>
      </c>
      <c r="D306" s="14"/>
      <c r="E306" s="15"/>
      <c r="F306" s="15" t="s">
        <v>83</v>
      </c>
      <c r="G306" s="15">
        <v>170</v>
      </c>
      <c r="H306" s="16">
        <v>4.8099999999999996</v>
      </c>
      <c r="I306" s="43">
        <f t="shared" si="4"/>
        <v>817.69999999999993</v>
      </c>
    </row>
    <row r="307" spans="1:9" ht="12.75" customHeight="1" x14ac:dyDescent="0.2">
      <c r="A307" s="623"/>
      <c r="B307" s="13"/>
      <c r="C307" s="13" t="s">
        <v>75</v>
      </c>
      <c r="D307" s="14"/>
      <c r="E307" s="15"/>
      <c r="F307" s="15" t="s">
        <v>83</v>
      </c>
      <c r="G307" s="15">
        <v>170</v>
      </c>
      <c r="H307" s="16">
        <v>5.04</v>
      </c>
      <c r="I307" s="43">
        <f t="shared" si="4"/>
        <v>856.8</v>
      </c>
    </row>
    <row r="308" spans="1:9" ht="12.75" customHeight="1" x14ac:dyDescent="0.2">
      <c r="A308" s="623"/>
      <c r="B308" s="13"/>
      <c r="C308" s="13" t="s">
        <v>76</v>
      </c>
      <c r="D308" s="14"/>
      <c r="E308" s="15"/>
      <c r="F308" s="15" t="s">
        <v>83</v>
      </c>
      <c r="G308" s="15">
        <v>170</v>
      </c>
      <c r="H308" s="16">
        <v>5.04</v>
      </c>
      <c r="I308" s="43">
        <f t="shared" si="4"/>
        <v>856.8</v>
      </c>
    </row>
    <row r="309" spans="1:9" ht="12.75" customHeight="1" x14ac:dyDescent="0.2">
      <c r="A309" s="623"/>
      <c r="B309" s="13"/>
      <c r="C309" s="13" t="s">
        <v>77</v>
      </c>
      <c r="D309" s="14"/>
      <c r="E309" s="15"/>
      <c r="F309" s="15" t="s">
        <v>83</v>
      </c>
      <c r="G309" s="15">
        <v>170</v>
      </c>
      <c r="H309" s="16">
        <v>5.04</v>
      </c>
      <c r="I309" s="43">
        <f t="shared" si="4"/>
        <v>856.8</v>
      </c>
    </row>
    <row r="310" spans="1:9" ht="12.75" customHeight="1" x14ac:dyDescent="0.2">
      <c r="A310" s="623"/>
      <c r="B310" s="13"/>
      <c r="C310" s="13" t="s">
        <v>78</v>
      </c>
      <c r="D310" s="14"/>
      <c r="E310" s="15"/>
      <c r="F310" s="15" t="s">
        <v>83</v>
      </c>
      <c r="G310" s="15">
        <v>170</v>
      </c>
      <c r="H310" s="16">
        <v>5.04</v>
      </c>
      <c r="I310" s="43">
        <f t="shared" si="4"/>
        <v>856.8</v>
      </c>
    </row>
    <row r="311" spans="1:9" ht="12.75" customHeight="1" x14ac:dyDescent="0.2">
      <c r="A311" s="623"/>
      <c r="B311" s="13"/>
      <c r="C311" s="13" t="s">
        <v>79</v>
      </c>
      <c r="D311" s="14"/>
      <c r="E311" s="15"/>
      <c r="F311" s="15" t="s">
        <v>83</v>
      </c>
      <c r="G311" s="15">
        <v>170</v>
      </c>
      <c r="H311" s="16">
        <v>5.04</v>
      </c>
      <c r="I311" s="43">
        <f t="shared" si="4"/>
        <v>856.8</v>
      </c>
    </row>
    <row r="312" spans="1:9" ht="12.75" customHeight="1" x14ac:dyDescent="0.2">
      <c r="A312" s="623"/>
      <c r="B312" s="13"/>
      <c r="C312" s="13" t="s">
        <v>80</v>
      </c>
      <c r="D312" s="14"/>
      <c r="E312" s="15"/>
      <c r="F312" s="15" t="s">
        <v>83</v>
      </c>
      <c r="G312" s="15">
        <v>170</v>
      </c>
      <c r="H312" s="16">
        <v>5.04</v>
      </c>
      <c r="I312" s="43">
        <f t="shared" si="4"/>
        <v>856.8</v>
      </c>
    </row>
    <row r="313" spans="1:9" ht="12.75" customHeight="1" x14ac:dyDescent="0.2">
      <c r="A313" s="623"/>
      <c r="B313" s="71"/>
      <c r="C313" s="412" t="s">
        <v>87</v>
      </c>
      <c r="D313" s="14"/>
      <c r="E313" s="15"/>
      <c r="F313" s="15" t="s">
        <v>83</v>
      </c>
      <c r="G313" s="15">
        <f>SUM(G301:G312)</f>
        <v>3087</v>
      </c>
      <c r="H313" s="16"/>
      <c r="I313" s="243">
        <f>SUM(I301:I312)</f>
        <v>15083.069999999996</v>
      </c>
    </row>
    <row r="314" spans="1:9" ht="35.450000000000003" customHeight="1" x14ac:dyDescent="0.2">
      <c r="A314" s="652" t="s">
        <v>2272</v>
      </c>
      <c r="B314" s="71"/>
      <c r="C314" s="13" t="s">
        <v>2273</v>
      </c>
      <c r="D314" s="72"/>
      <c r="E314" s="73"/>
      <c r="F314" s="15"/>
      <c r="G314" s="327"/>
      <c r="H314" s="74"/>
      <c r="I314" s="598">
        <v>201.76</v>
      </c>
    </row>
    <row r="315" spans="1:9" ht="31.9" customHeight="1" x14ac:dyDescent="0.2">
      <c r="A315" s="653"/>
      <c r="B315" s="71"/>
      <c r="C315" s="13" t="s">
        <v>2274</v>
      </c>
      <c r="D315" s="72"/>
      <c r="E315" s="73"/>
      <c r="F315" s="15"/>
      <c r="G315" s="327"/>
      <c r="H315" s="74"/>
      <c r="I315" s="598">
        <v>229.92</v>
      </c>
    </row>
    <row r="316" spans="1:9" ht="24.6" customHeight="1" x14ac:dyDescent="0.2">
      <c r="A316" s="654"/>
      <c r="B316" s="412"/>
      <c r="C316" s="244" t="s">
        <v>87</v>
      </c>
      <c r="D316" s="72"/>
      <c r="E316" s="73"/>
      <c r="F316" s="15"/>
      <c r="G316" s="327"/>
      <c r="H316" s="74"/>
      <c r="I316" s="241">
        <f>SUM(I314:I315)</f>
        <v>431.67999999999995</v>
      </c>
    </row>
    <row r="317" spans="1:9" ht="33" customHeight="1" x14ac:dyDescent="0.2">
      <c r="A317" s="652" t="s">
        <v>2271</v>
      </c>
      <c r="B317" s="71"/>
      <c r="C317" s="33" t="s">
        <v>2273</v>
      </c>
      <c r="D317" s="72"/>
      <c r="E317" s="73"/>
      <c r="F317" s="15"/>
      <c r="G317" s="327"/>
      <c r="H317" s="74"/>
      <c r="I317" s="598">
        <v>1142.32</v>
      </c>
    </row>
    <row r="318" spans="1:9" ht="26.45" customHeight="1" x14ac:dyDescent="0.2">
      <c r="A318" s="653"/>
      <c r="B318" s="71"/>
      <c r="C318" s="71" t="s">
        <v>2274</v>
      </c>
      <c r="D318" s="72"/>
      <c r="E318" s="73"/>
      <c r="F318" s="15"/>
      <c r="G318" s="327"/>
      <c r="H318" s="74"/>
      <c r="I318" s="598">
        <v>1378.32</v>
      </c>
    </row>
    <row r="319" spans="1:9" ht="24" customHeight="1" x14ac:dyDescent="0.2">
      <c r="A319" s="654"/>
      <c r="B319" s="71"/>
      <c r="C319" s="244" t="s">
        <v>87</v>
      </c>
      <c r="D319" s="72"/>
      <c r="E319" s="73"/>
      <c r="F319" s="15"/>
      <c r="G319" s="327"/>
      <c r="H319" s="74"/>
      <c r="I319" s="241">
        <f>SUM(I317:I318)</f>
        <v>2520.64</v>
      </c>
    </row>
    <row r="320" spans="1:9" ht="25.5" x14ac:dyDescent="0.2">
      <c r="A320" s="221" t="s">
        <v>2270</v>
      </c>
      <c r="B320" s="13"/>
      <c r="C320" s="244" t="s">
        <v>87</v>
      </c>
      <c r="D320" s="14"/>
      <c r="E320" s="15"/>
      <c r="F320" s="15"/>
      <c r="G320" s="15"/>
      <c r="H320" s="16"/>
      <c r="I320" s="243">
        <v>154324.74</v>
      </c>
    </row>
    <row r="321" spans="1:255" ht="12.75" customHeight="1" x14ac:dyDescent="0.2">
      <c r="A321" s="221" t="s">
        <v>84</v>
      </c>
      <c r="B321" s="13"/>
      <c r="C321" s="244" t="s">
        <v>87</v>
      </c>
      <c r="D321" s="14"/>
      <c r="E321" s="15"/>
      <c r="F321" s="15"/>
      <c r="G321" s="15"/>
      <c r="H321" s="16"/>
      <c r="I321" s="243">
        <v>11448.71</v>
      </c>
    </row>
    <row r="322" spans="1:255" ht="12.75" customHeight="1" x14ac:dyDescent="0.2">
      <c r="A322" s="221" t="s">
        <v>86</v>
      </c>
      <c r="B322" s="13"/>
      <c r="C322" s="244" t="s">
        <v>87</v>
      </c>
      <c r="D322" s="14"/>
      <c r="E322" s="15"/>
      <c r="F322" s="15"/>
      <c r="G322" s="15"/>
      <c r="H322" s="16"/>
      <c r="I322" s="243">
        <v>10455.620000000001</v>
      </c>
    </row>
    <row r="323" spans="1:255" ht="12.75" customHeight="1" x14ac:dyDescent="0.2">
      <c r="A323" s="219" t="s">
        <v>88</v>
      </c>
      <c r="B323" s="13"/>
      <c r="C323" s="13" t="s">
        <v>87</v>
      </c>
      <c r="D323" s="14"/>
      <c r="E323" s="15"/>
      <c r="F323" s="15"/>
      <c r="G323" s="15"/>
      <c r="H323" s="16"/>
      <c r="I323" s="243">
        <v>7670.15</v>
      </c>
    </row>
    <row r="324" spans="1:255" ht="12.75" customHeight="1" thickBot="1" x14ac:dyDescent="0.25">
      <c r="A324" s="219"/>
      <c r="B324" s="109"/>
      <c r="C324" s="109"/>
      <c r="D324" s="108"/>
      <c r="E324" s="110"/>
      <c r="F324" s="109"/>
      <c r="G324" s="109"/>
      <c r="H324" s="108" t="s">
        <v>17</v>
      </c>
      <c r="I324" s="232">
        <f>I313+I316+I319+I320+I321+I322+I323</f>
        <v>201934.60999999996</v>
      </c>
    </row>
    <row r="325" spans="1:255" s="45" customFormat="1" ht="83.25" customHeight="1" thickBot="1" x14ac:dyDescent="0.25">
      <c r="A325" s="117" t="s">
        <v>95</v>
      </c>
      <c r="B325" s="114" t="s">
        <v>16</v>
      </c>
      <c r="C325" s="114" t="s">
        <v>5</v>
      </c>
      <c r="D325" s="114" t="s">
        <v>23</v>
      </c>
      <c r="E325" s="118" t="s">
        <v>18</v>
      </c>
      <c r="F325" s="114" t="s">
        <v>19</v>
      </c>
      <c r="G325" s="114" t="s">
        <v>10</v>
      </c>
      <c r="H325" s="114" t="s">
        <v>13</v>
      </c>
      <c r="I325" s="115" t="s">
        <v>12</v>
      </c>
      <c r="J325" s="56"/>
      <c r="K325" s="56"/>
      <c r="L325" s="56"/>
      <c r="M325" s="56"/>
      <c r="N325" s="56"/>
      <c r="O325" s="56"/>
      <c r="P325" s="56"/>
      <c r="Q325" s="56"/>
      <c r="R325" s="56"/>
      <c r="T325" s="56"/>
      <c r="U325" s="56"/>
      <c r="V325" s="56"/>
      <c r="W325" s="56"/>
      <c r="X325" s="56"/>
      <c r="Y325" s="56"/>
      <c r="Z325" s="56"/>
      <c r="AA325" s="56"/>
      <c r="AB325" s="56"/>
      <c r="AD325" s="56"/>
      <c r="AE325" s="56"/>
      <c r="AF325" s="56"/>
      <c r="AG325" s="56"/>
      <c r="AH325" s="56"/>
      <c r="AI325" s="56"/>
      <c r="AJ325" s="56"/>
      <c r="AK325" s="56"/>
      <c r="AL325" s="56"/>
      <c r="AN325" s="56"/>
      <c r="AO325" s="56"/>
      <c r="AP325" s="56"/>
      <c r="AQ325" s="56"/>
      <c r="AR325" s="56"/>
      <c r="AS325" s="56"/>
      <c r="AT325" s="56"/>
      <c r="AU325" s="56"/>
      <c r="AV325" s="56"/>
      <c r="AX325" s="56"/>
      <c r="AY325" s="56"/>
      <c r="AZ325" s="56"/>
      <c r="BA325" s="56"/>
      <c r="BB325" s="56"/>
      <c r="BC325" s="56"/>
      <c r="BD325" s="56"/>
      <c r="BE325" s="56"/>
      <c r="BF325" s="56"/>
      <c r="BH325" s="56"/>
      <c r="BI325" s="56"/>
      <c r="BJ325" s="56"/>
      <c r="BK325" s="56"/>
      <c r="BL325" s="56"/>
      <c r="BM325" s="56"/>
      <c r="BN325" s="56"/>
      <c r="BO325" s="56"/>
      <c r="BP325" s="56"/>
      <c r="BR325" s="56"/>
      <c r="BS325" s="56"/>
      <c r="BT325" s="56"/>
      <c r="BU325" s="56"/>
      <c r="BV325" s="56"/>
      <c r="BW325" s="56"/>
      <c r="BX325" s="56"/>
      <c r="BY325" s="56"/>
      <c r="BZ325" s="56"/>
      <c r="CB325" s="56"/>
      <c r="CC325" s="56"/>
      <c r="CD325" s="56"/>
      <c r="CE325" s="56"/>
      <c r="CF325" s="56"/>
      <c r="CG325" s="56"/>
      <c r="CH325" s="56"/>
      <c r="CI325" s="56"/>
      <c r="CJ325" s="56"/>
      <c r="CL325" s="56"/>
      <c r="CM325" s="56"/>
      <c r="CN325" s="56"/>
      <c r="CO325" s="56"/>
      <c r="CP325" s="56"/>
      <c r="CQ325" s="56"/>
      <c r="CR325" s="56"/>
      <c r="CS325" s="56"/>
      <c r="CT325" s="56"/>
      <c r="CV325" s="56"/>
      <c r="CW325" s="56"/>
      <c r="CX325" s="56"/>
      <c r="CY325" s="56"/>
      <c r="CZ325" s="56"/>
      <c r="DA325" s="56"/>
      <c r="DB325" s="56"/>
      <c r="DC325" s="56"/>
      <c r="DD325" s="56"/>
      <c r="DF325" s="56"/>
      <c r="DG325" s="56"/>
      <c r="DH325" s="56"/>
      <c r="DI325" s="56"/>
      <c r="DJ325" s="56"/>
      <c r="DK325" s="56"/>
      <c r="DL325" s="56"/>
      <c r="DM325" s="56"/>
      <c r="DN325" s="56"/>
      <c r="DP325" s="56"/>
      <c r="DQ325" s="56"/>
      <c r="DR325" s="56"/>
      <c r="DS325" s="56"/>
      <c r="DT325" s="56"/>
      <c r="DU325" s="56"/>
      <c r="DV325" s="56"/>
      <c r="DW325" s="56"/>
      <c r="DX325" s="56"/>
      <c r="DZ325" s="56"/>
      <c r="EA325" s="56"/>
      <c r="EB325" s="56"/>
      <c r="EC325" s="56"/>
      <c r="ED325" s="56"/>
      <c r="EE325" s="56"/>
      <c r="EF325" s="56"/>
      <c r="EG325" s="56"/>
      <c r="EH325" s="56"/>
      <c r="EJ325" s="56"/>
      <c r="EK325" s="56"/>
      <c r="EL325" s="56"/>
      <c r="EM325" s="56"/>
      <c r="EN325" s="56"/>
      <c r="EO325" s="56"/>
      <c r="EP325" s="56"/>
      <c r="EQ325" s="56"/>
      <c r="ER325" s="56"/>
      <c r="ET325" s="56"/>
      <c r="EU325" s="56"/>
      <c r="EV325" s="56"/>
      <c r="EW325" s="56"/>
      <c r="EX325" s="56"/>
      <c r="EY325" s="56"/>
      <c r="EZ325" s="56"/>
      <c r="FA325" s="56"/>
      <c r="FB325" s="56"/>
      <c r="FD325" s="56"/>
      <c r="FE325" s="56"/>
      <c r="FF325" s="56"/>
      <c r="FG325" s="56"/>
      <c r="FH325" s="56"/>
      <c r="FI325" s="56"/>
      <c r="FJ325" s="56"/>
      <c r="FK325" s="56"/>
      <c r="FL325" s="56"/>
      <c r="FN325" s="56"/>
      <c r="FO325" s="56"/>
      <c r="FP325" s="56"/>
      <c r="FQ325" s="56"/>
      <c r="FR325" s="56"/>
      <c r="FS325" s="56"/>
      <c r="FT325" s="56"/>
      <c r="FU325" s="56"/>
      <c r="FV325" s="56"/>
      <c r="FX325" s="56"/>
      <c r="FY325" s="56"/>
      <c r="FZ325" s="56"/>
      <c r="GA325" s="56"/>
      <c r="GB325" s="56"/>
      <c r="GC325" s="56"/>
      <c r="GD325" s="56"/>
      <c r="GE325" s="56"/>
      <c r="GF325" s="56"/>
      <c r="GH325" s="56"/>
      <c r="GI325" s="56"/>
      <c r="GJ325" s="56"/>
      <c r="GK325" s="56"/>
      <c r="GL325" s="56"/>
      <c r="GM325" s="56"/>
      <c r="GN325" s="56"/>
      <c r="GO325" s="56"/>
      <c r="GP325" s="56"/>
      <c r="GR325" s="56"/>
      <c r="GS325" s="56"/>
      <c r="GT325" s="56"/>
      <c r="GU325" s="56"/>
      <c r="GV325" s="56"/>
      <c r="GW325" s="56"/>
      <c r="GX325" s="56"/>
      <c r="GY325" s="56"/>
      <c r="GZ325" s="56"/>
      <c r="HB325" s="56"/>
      <c r="HC325" s="56"/>
      <c r="HD325" s="56"/>
      <c r="HE325" s="56"/>
      <c r="HF325" s="56"/>
      <c r="HG325" s="56"/>
      <c r="HH325" s="56"/>
      <c r="HI325" s="56"/>
      <c r="HJ325" s="56"/>
      <c r="HL325" s="56"/>
      <c r="HM325" s="56"/>
      <c r="HN325" s="56"/>
      <c r="HO325" s="56"/>
      <c r="HP325" s="56"/>
      <c r="HQ325" s="56"/>
      <c r="HR325" s="56"/>
      <c r="HS325" s="56"/>
      <c r="HT325" s="56"/>
      <c r="HV325" s="56"/>
      <c r="HW325" s="56"/>
      <c r="HX325" s="56"/>
      <c r="HY325" s="56"/>
      <c r="HZ325" s="56"/>
      <c r="IA325" s="56"/>
      <c r="IB325" s="56"/>
      <c r="IC325" s="56"/>
      <c r="ID325" s="56"/>
      <c r="IF325" s="56"/>
      <c r="IG325" s="56"/>
      <c r="IH325" s="56"/>
      <c r="II325" s="56"/>
      <c r="IJ325" s="56"/>
      <c r="IK325" s="56"/>
      <c r="IL325" s="56"/>
      <c r="IM325" s="56"/>
      <c r="IN325" s="56"/>
      <c r="IP325" s="56"/>
      <c r="IQ325" s="56"/>
      <c r="IR325" s="56"/>
      <c r="IS325" s="56"/>
      <c r="IT325" s="56"/>
      <c r="IU325" s="56"/>
    </row>
    <row r="326" spans="1:255" ht="12.75" customHeight="1" thickBot="1" x14ac:dyDescent="0.25">
      <c r="A326" s="227"/>
      <c r="B326" s="104">
        <v>3735.17</v>
      </c>
      <c r="C326" s="58" t="s">
        <v>66</v>
      </c>
      <c r="D326" s="64"/>
      <c r="E326" s="59"/>
      <c r="F326" s="59"/>
      <c r="G326" s="59"/>
      <c r="H326" s="60"/>
      <c r="I326" s="61"/>
      <c r="J326" s="56"/>
      <c r="K326" s="56"/>
      <c r="L326" s="56"/>
      <c r="M326" s="56"/>
      <c r="N326" s="56"/>
      <c r="O326" s="56"/>
      <c r="P326" s="56"/>
      <c r="Q326" s="56"/>
      <c r="R326" s="56"/>
      <c r="T326" s="56"/>
      <c r="U326" s="56"/>
      <c r="V326" s="56"/>
      <c r="W326" s="56"/>
      <c r="X326" s="56"/>
      <c r="Y326" s="56"/>
      <c r="Z326" s="56"/>
      <c r="AA326" s="56"/>
      <c r="AB326" s="56"/>
      <c r="AD326" s="56"/>
      <c r="AE326" s="56"/>
      <c r="AF326" s="56"/>
      <c r="AG326" s="56"/>
      <c r="AH326" s="56"/>
      <c r="AI326" s="56"/>
      <c r="AJ326" s="56"/>
      <c r="AK326" s="56"/>
      <c r="AL326" s="56"/>
      <c r="AN326" s="56"/>
      <c r="AO326" s="56"/>
      <c r="AP326" s="56"/>
      <c r="AQ326" s="56"/>
      <c r="AR326" s="56"/>
      <c r="AS326" s="56"/>
      <c r="AT326" s="56"/>
      <c r="AU326" s="56"/>
      <c r="AV326" s="56"/>
      <c r="AX326" s="56"/>
      <c r="AY326" s="56"/>
      <c r="AZ326" s="56"/>
      <c r="BA326" s="56"/>
      <c r="BB326" s="56"/>
      <c r="BC326" s="56"/>
      <c r="BD326" s="56"/>
      <c r="BE326" s="56"/>
      <c r="BF326" s="56"/>
      <c r="BH326" s="56"/>
      <c r="BI326" s="56"/>
      <c r="BJ326" s="56"/>
      <c r="BK326" s="56"/>
      <c r="BL326" s="56"/>
      <c r="BM326" s="56"/>
      <c r="BN326" s="56"/>
      <c r="BO326" s="56"/>
      <c r="BP326" s="56"/>
      <c r="BR326" s="56"/>
      <c r="BS326" s="56"/>
      <c r="BT326" s="56"/>
      <c r="BU326" s="56"/>
      <c r="BV326" s="56"/>
      <c r="BW326" s="56"/>
      <c r="BX326" s="56"/>
      <c r="BY326" s="56"/>
      <c r="BZ326" s="56"/>
      <c r="CB326" s="56"/>
      <c r="CC326" s="56"/>
      <c r="CD326" s="56"/>
      <c r="CE326" s="56"/>
      <c r="CF326" s="56"/>
      <c r="CG326" s="56"/>
      <c r="CH326" s="56"/>
      <c r="CI326" s="56"/>
      <c r="CJ326" s="56"/>
      <c r="CL326" s="56"/>
      <c r="CM326" s="56"/>
      <c r="CN326" s="56"/>
      <c r="CO326" s="56"/>
      <c r="CP326" s="56"/>
      <c r="CQ326" s="56"/>
      <c r="CR326" s="56"/>
      <c r="CS326" s="56"/>
      <c r="CT326" s="56"/>
      <c r="CV326" s="56"/>
      <c r="CW326" s="56"/>
      <c r="CX326" s="56"/>
      <c r="CY326" s="56"/>
      <c r="CZ326" s="56"/>
      <c r="DA326" s="56"/>
      <c r="DB326" s="56"/>
      <c r="DC326" s="56"/>
      <c r="DD326" s="56"/>
      <c r="DF326" s="56"/>
      <c r="DG326" s="56"/>
      <c r="DH326" s="56"/>
      <c r="DI326" s="56"/>
      <c r="DJ326" s="56"/>
      <c r="DK326" s="56"/>
      <c r="DL326" s="56"/>
      <c r="DM326" s="56"/>
      <c r="DN326" s="56"/>
      <c r="DP326" s="56"/>
      <c r="DQ326" s="56"/>
      <c r="DR326" s="56"/>
      <c r="DS326" s="56"/>
      <c r="DT326" s="56"/>
      <c r="DU326" s="56"/>
      <c r="DV326" s="56"/>
      <c r="DW326" s="56"/>
      <c r="DX326" s="56"/>
      <c r="DZ326" s="56"/>
      <c r="EA326" s="56"/>
      <c r="EB326" s="56"/>
      <c r="EC326" s="56"/>
      <c r="ED326" s="56"/>
      <c r="EE326" s="56"/>
      <c r="EF326" s="56"/>
      <c r="EG326" s="56"/>
      <c r="EH326" s="56"/>
      <c r="EJ326" s="56"/>
      <c r="EK326" s="56"/>
      <c r="EL326" s="56"/>
      <c r="EM326" s="56"/>
      <c r="EN326" s="56"/>
      <c r="EO326" s="56"/>
      <c r="EP326" s="56"/>
      <c r="EQ326" s="56"/>
      <c r="ER326" s="56"/>
      <c r="ET326" s="56"/>
      <c r="EU326" s="56"/>
      <c r="EV326" s="56"/>
      <c r="EW326" s="56"/>
      <c r="EX326" s="56"/>
      <c r="EY326" s="56"/>
      <c r="EZ326" s="56"/>
      <c r="FA326" s="56"/>
      <c r="FB326" s="56"/>
      <c r="FD326" s="56"/>
      <c r="FE326" s="56"/>
      <c r="FF326" s="56"/>
      <c r="FG326" s="56"/>
      <c r="FH326" s="56"/>
      <c r="FI326" s="56"/>
      <c r="FJ326" s="56"/>
      <c r="FK326" s="56"/>
      <c r="FL326" s="56"/>
      <c r="FN326" s="56"/>
      <c r="FO326" s="56"/>
      <c r="FP326" s="56"/>
      <c r="FQ326" s="56"/>
      <c r="FR326" s="56"/>
      <c r="FS326" s="56"/>
      <c r="FT326" s="56"/>
      <c r="FU326" s="56"/>
      <c r="FV326" s="56"/>
      <c r="FX326" s="56"/>
      <c r="FY326" s="56"/>
      <c r="FZ326" s="56"/>
      <c r="GA326" s="56"/>
      <c r="GB326" s="56"/>
      <c r="GC326" s="56"/>
      <c r="GD326" s="56"/>
      <c r="GE326" s="56"/>
      <c r="GF326" s="56"/>
      <c r="GH326" s="56"/>
      <c r="GI326" s="56"/>
      <c r="GJ326" s="56"/>
      <c r="GK326" s="56"/>
      <c r="GL326" s="56"/>
      <c r="GM326" s="56"/>
      <c r="GN326" s="56"/>
      <c r="GO326" s="56"/>
      <c r="GP326" s="56"/>
      <c r="GR326" s="56"/>
      <c r="GS326" s="56"/>
      <c r="GT326" s="56"/>
      <c r="GU326" s="56"/>
      <c r="GV326" s="56"/>
      <c r="GW326" s="56"/>
      <c r="GX326" s="56"/>
      <c r="GY326" s="56"/>
      <c r="GZ326" s="56"/>
      <c r="HB326" s="56"/>
      <c r="HC326" s="56"/>
      <c r="HD326" s="56"/>
      <c r="HE326" s="56"/>
      <c r="HF326" s="56"/>
      <c r="HG326" s="56"/>
      <c r="HH326" s="56"/>
      <c r="HI326" s="56"/>
      <c r="HJ326" s="56"/>
      <c r="HL326" s="56"/>
      <c r="HM326" s="56"/>
      <c r="HN326" s="56"/>
      <c r="HO326" s="56"/>
      <c r="HP326" s="56"/>
      <c r="HQ326" s="56"/>
      <c r="HR326" s="56"/>
      <c r="HS326" s="56"/>
      <c r="HT326" s="56"/>
      <c r="HV326" s="56"/>
      <c r="HW326" s="56"/>
      <c r="HX326" s="56"/>
      <c r="HY326" s="56"/>
      <c r="HZ326" s="56"/>
      <c r="IA326" s="56"/>
      <c r="IB326" s="56"/>
      <c r="IC326" s="56"/>
      <c r="ID326" s="56"/>
      <c r="IF326" s="56"/>
      <c r="IG326" s="56"/>
      <c r="IH326" s="56"/>
      <c r="II326" s="56"/>
      <c r="IJ326" s="56"/>
      <c r="IK326" s="56"/>
      <c r="IL326" s="56"/>
      <c r="IM326" s="56"/>
      <c r="IN326" s="56"/>
      <c r="IP326" s="56"/>
      <c r="IQ326" s="56"/>
      <c r="IR326" s="56"/>
      <c r="IS326" s="56"/>
      <c r="IT326" s="56"/>
      <c r="IU326" s="56"/>
    </row>
    <row r="327" spans="1:255" ht="12.75" customHeight="1" thickBot="1" x14ac:dyDescent="0.25">
      <c r="A327" s="227"/>
      <c r="B327" s="105">
        <v>4536.1899999999996</v>
      </c>
      <c r="C327" s="92" t="s">
        <v>67</v>
      </c>
      <c r="D327" s="93"/>
      <c r="E327" s="94"/>
      <c r="F327" s="94"/>
      <c r="G327" s="94"/>
      <c r="H327" s="95"/>
      <c r="I327" s="96"/>
      <c r="J327" s="56"/>
      <c r="K327" s="56"/>
      <c r="L327" s="56"/>
      <c r="M327" s="56"/>
      <c r="N327" s="56"/>
      <c r="O327" s="56"/>
      <c r="P327" s="56"/>
      <c r="Q327" s="56"/>
      <c r="R327" s="56"/>
      <c r="T327" s="56"/>
      <c r="U327" s="56"/>
      <c r="V327" s="56"/>
      <c r="W327" s="56"/>
      <c r="X327" s="56"/>
      <c r="Y327" s="56"/>
      <c r="Z327" s="56"/>
      <c r="AA327" s="56"/>
      <c r="AB327" s="56"/>
      <c r="AD327" s="56"/>
      <c r="AE327" s="56"/>
      <c r="AF327" s="56"/>
      <c r="AG327" s="56"/>
      <c r="AH327" s="56"/>
      <c r="AI327" s="56"/>
      <c r="AJ327" s="56"/>
      <c r="AK327" s="56"/>
      <c r="AL327" s="56"/>
      <c r="AN327" s="56"/>
      <c r="AO327" s="56"/>
      <c r="AP327" s="56"/>
      <c r="AQ327" s="56"/>
      <c r="AR327" s="56"/>
      <c r="AS327" s="56"/>
      <c r="AT327" s="56"/>
      <c r="AU327" s="56"/>
      <c r="AV327" s="56"/>
      <c r="AX327" s="56"/>
      <c r="AY327" s="56"/>
      <c r="AZ327" s="56"/>
      <c r="BA327" s="56"/>
      <c r="BB327" s="56"/>
      <c r="BC327" s="56"/>
      <c r="BD327" s="56"/>
      <c r="BE327" s="56"/>
      <c r="BF327" s="56"/>
      <c r="BH327" s="56"/>
      <c r="BI327" s="56"/>
      <c r="BJ327" s="56"/>
      <c r="BK327" s="56"/>
      <c r="BL327" s="56"/>
      <c r="BM327" s="56"/>
      <c r="BN327" s="56"/>
      <c r="BO327" s="56"/>
      <c r="BP327" s="56"/>
      <c r="BR327" s="56"/>
      <c r="BS327" s="56"/>
      <c r="BT327" s="56"/>
      <c r="BU327" s="56"/>
      <c r="BV327" s="56"/>
      <c r="BW327" s="56"/>
      <c r="BX327" s="56"/>
      <c r="BY327" s="56"/>
      <c r="BZ327" s="56"/>
      <c r="CB327" s="56"/>
      <c r="CC327" s="56"/>
      <c r="CD327" s="56"/>
      <c r="CE327" s="56"/>
      <c r="CF327" s="56"/>
      <c r="CG327" s="56"/>
      <c r="CH327" s="56"/>
      <c r="CI327" s="56"/>
      <c r="CJ327" s="56"/>
      <c r="CL327" s="56"/>
      <c r="CM327" s="56"/>
      <c r="CN327" s="56"/>
      <c r="CO327" s="56"/>
      <c r="CP327" s="56"/>
      <c r="CQ327" s="56"/>
      <c r="CR327" s="56"/>
      <c r="CS327" s="56"/>
      <c r="CT327" s="56"/>
      <c r="CV327" s="56"/>
      <c r="CW327" s="56"/>
      <c r="CX327" s="56"/>
      <c r="CY327" s="56"/>
      <c r="CZ327" s="56"/>
      <c r="DA327" s="56"/>
      <c r="DB327" s="56"/>
      <c r="DC327" s="56"/>
      <c r="DD327" s="56"/>
      <c r="DF327" s="56"/>
      <c r="DG327" s="56"/>
      <c r="DH327" s="56"/>
      <c r="DI327" s="56"/>
      <c r="DJ327" s="56"/>
      <c r="DK327" s="56"/>
      <c r="DL327" s="56"/>
      <c r="DM327" s="56"/>
      <c r="DN327" s="56"/>
      <c r="DP327" s="56"/>
      <c r="DQ327" s="56"/>
      <c r="DR327" s="56"/>
      <c r="DS327" s="56"/>
      <c r="DT327" s="56"/>
      <c r="DU327" s="56"/>
      <c r="DV327" s="56"/>
      <c r="DW327" s="56"/>
      <c r="DX327" s="56"/>
      <c r="DZ327" s="56"/>
      <c r="EA327" s="56"/>
      <c r="EB327" s="56"/>
      <c r="EC327" s="56"/>
      <c r="ED327" s="56"/>
      <c r="EE327" s="56"/>
      <c r="EF327" s="56"/>
      <c r="EG327" s="56"/>
      <c r="EH327" s="56"/>
      <c r="EJ327" s="56"/>
      <c r="EK327" s="56"/>
      <c r="EL327" s="56"/>
      <c r="EM327" s="56"/>
      <c r="EN327" s="56"/>
      <c r="EO327" s="56"/>
      <c r="EP327" s="56"/>
      <c r="EQ327" s="56"/>
      <c r="ER327" s="56"/>
      <c r="ET327" s="56"/>
      <c r="EU327" s="56"/>
      <c r="EV327" s="56"/>
      <c r="EW327" s="56"/>
      <c r="EX327" s="56"/>
      <c r="EY327" s="56"/>
      <c r="EZ327" s="56"/>
      <c r="FA327" s="56"/>
      <c r="FB327" s="56"/>
      <c r="FD327" s="56"/>
      <c r="FE327" s="56"/>
      <c r="FF327" s="56"/>
      <c r="FG327" s="56"/>
      <c r="FH327" s="56"/>
      <c r="FI327" s="56"/>
      <c r="FJ327" s="56"/>
      <c r="FK327" s="56"/>
      <c r="FL327" s="56"/>
      <c r="FN327" s="56"/>
      <c r="FO327" s="56"/>
      <c r="FP327" s="56"/>
      <c r="FQ327" s="56"/>
      <c r="FR327" s="56"/>
      <c r="FS327" s="56"/>
      <c r="FT327" s="56"/>
      <c r="FU327" s="56"/>
      <c r="FV327" s="56"/>
      <c r="FX327" s="56"/>
      <c r="FY327" s="56"/>
      <c r="FZ327" s="56"/>
      <c r="GA327" s="56"/>
      <c r="GB327" s="56"/>
      <c r="GC327" s="56"/>
      <c r="GD327" s="56"/>
      <c r="GE327" s="56"/>
      <c r="GF327" s="56"/>
      <c r="GH327" s="56"/>
      <c r="GI327" s="56"/>
      <c r="GJ327" s="56"/>
      <c r="GK327" s="56"/>
      <c r="GL327" s="56"/>
      <c r="GM327" s="56"/>
      <c r="GN327" s="56"/>
      <c r="GO327" s="56"/>
      <c r="GP327" s="56"/>
      <c r="GR327" s="56"/>
      <c r="GS327" s="56"/>
      <c r="GT327" s="56"/>
      <c r="GU327" s="56"/>
      <c r="GV327" s="56"/>
      <c r="GW327" s="56"/>
      <c r="GX327" s="56"/>
      <c r="GY327" s="56"/>
      <c r="GZ327" s="56"/>
      <c r="HB327" s="56"/>
      <c r="HC327" s="56"/>
      <c r="HD327" s="56"/>
      <c r="HE327" s="56"/>
      <c r="HF327" s="56"/>
      <c r="HG327" s="56"/>
      <c r="HH327" s="56"/>
      <c r="HI327" s="56"/>
      <c r="HJ327" s="56"/>
      <c r="HL327" s="56"/>
      <c r="HM327" s="56"/>
      <c r="HN327" s="56"/>
      <c r="HO327" s="56"/>
      <c r="HP327" s="56"/>
      <c r="HQ327" s="56"/>
      <c r="HR327" s="56"/>
      <c r="HS327" s="56"/>
      <c r="HT327" s="56"/>
      <c r="HV327" s="56"/>
      <c r="HW327" s="56"/>
      <c r="HX327" s="56"/>
      <c r="HY327" s="56"/>
      <c r="HZ327" s="56"/>
      <c r="IA327" s="56"/>
      <c r="IB327" s="56"/>
      <c r="IC327" s="56"/>
      <c r="ID327" s="56"/>
      <c r="IF327" s="56"/>
      <c r="IG327" s="56"/>
      <c r="IH327" s="56"/>
      <c r="II327" s="56"/>
      <c r="IJ327" s="56"/>
      <c r="IK327" s="56"/>
      <c r="IL327" s="56"/>
      <c r="IM327" s="56"/>
      <c r="IN327" s="56"/>
      <c r="IP327" s="56"/>
      <c r="IQ327" s="56"/>
      <c r="IR327" s="56"/>
      <c r="IS327" s="56"/>
      <c r="IT327" s="56"/>
      <c r="IU327" s="56"/>
    </row>
    <row r="328" spans="1:255" ht="12.75" customHeight="1" thickBot="1" x14ac:dyDescent="0.25">
      <c r="A328" s="227"/>
      <c r="B328" s="106">
        <v>3777.8936490000001</v>
      </c>
      <c r="C328" s="85" t="s">
        <v>70</v>
      </c>
      <c r="D328" s="86"/>
      <c r="E328" s="47"/>
      <c r="F328" s="47"/>
      <c r="G328" s="47"/>
      <c r="H328" s="48"/>
      <c r="I328" s="49"/>
      <c r="J328" s="56"/>
      <c r="K328" s="56"/>
      <c r="L328" s="56"/>
      <c r="M328" s="56"/>
      <c r="N328" s="56"/>
      <c r="O328" s="56"/>
      <c r="P328" s="56"/>
      <c r="Q328" s="56"/>
      <c r="R328" s="56"/>
      <c r="T328" s="56"/>
      <c r="U328" s="56"/>
      <c r="V328" s="56"/>
      <c r="W328" s="56"/>
      <c r="X328" s="56"/>
      <c r="Y328" s="56"/>
      <c r="Z328" s="56"/>
      <c r="AA328" s="56"/>
      <c r="AB328" s="56"/>
      <c r="AD328" s="56"/>
      <c r="AE328" s="56"/>
      <c r="AF328" s="56"/>
      <c r="AG328" s="56"/>
      <c r="AH328" s="56"/>
      <c r="AI328" s="56"/>
      <c r="AJ328" s="56"/>
      <c r="AK328" s="56"/>
      <c r="AL328" s="56"/>
      <c r="AN328" s="56"/>
      <c r="AO328" s="56"/>
      <c r="AP328" s="56"/>
      <c r="AQ328" s="56"/>
      <c r="AR328" s="56"/>
      <c r="AS328" s="56"/>
      <c r="AT328" s="56"/>
      <c r="AU328" s="56"/>
      <c r="AV328" s="56"/>
      <c r="AX328" s="56"/>
      <c r="AY328" s="56"/>
      <c r="AZ328" s="56"/>
      <c r="BA328" s="56"/>
      <c r="BB328" s="56"/>
      <c r="BC328" s="56"/>
      <c r="BD328" s="56"/>
      <c r="BE328" s="56"/>
      <c r="BF328" s="56"/>
      <c r="BH328" s="56"/>
      <c r="BI328" s="56"/>
      <c r="BJ328" s="56"/>
      <c r="BK328" s="56"/>
      <c r="BL328" s="56"/>
      <c r="BM328" s="56"/>
      <c r="BN328" s="56"/>
      <c r="BO328" s="56"/>
      <c r="BP328" s="56"/>
      <c r="BR328" s="56"/>
      <c r="BS328" s="56"/>
      <c r="BT328" s="56"/>
      <c r="BU328" s="56"/>
      <c r="BV328" s="56"/>
      <c r="BW328" s="56"/>
      <c r="BX328" s="56"/>
      <c r="BY328" s="56"/>
      <c r="BZ328" s="56"/>
      <c r="CB328" s="56"/>
      <c r="CC328" s="56"/>
      <c r="CD328" s="56"/>
      <c r="CE328" s="56"/>
      <c r="CF328" s="56"/>
      <c r="CG328" s="56"/>
      <c r="CH328" s="56"/>
      <c r="CI328" s="56"/>
      <c r="CJ328" s="56"/>
      <c r="CL328" s="56"/>
      <c r="CM328" s="56"/>
      <c r="CN328" s="56"/>
      <c r="CO328" s="56"/>
      <c r="CP328" s="56"/>
      <c r="CQ328" s="56"/>
      <c r="CR328" s="56"/>
      <c r="CS328" s="56"/>
      <c r="CT328" s="56"/>
      <c r="CV328" s="56"/>
      <c r="CW328" s="56"/>
      <c r="CX328" s="56"/>
      <c r="CY328" s="56"/>
      <c r="CZ328" s="56"/>
      <c r="DA328" s="56"/>
      <c r="DB328" s="56"/>
      <c r="DC328" s="56"/>
      <c r="DD328" s="56"/>
      <c r="DF328" s="56"/>
      <c r="DG328" s="56"/>
      <c r="DH328" s="56"/>
      <c r="DI328" s="56"/>
      <c r="DJ328" s="56"/>
      <c r="DK328" s="56"/>
      <c r="DL328" s="56"/>
      <c r="DM328" s="56"/>
      <c r="DN328" s="56"/>
      <c r="DP328" s="56"/>
      <c r="DQ328" s="56"/>
      <c r="DR328" s="56"/>
      <c r="DS328" s="56"/>
      <c r="DT328" s="56"/>
      <c r="DU328" s="56"/>
      <c r="DV328" s="56"/>
      <c r="DW328" s="56"/>
      <c r="DX328" s="56"/>
      <c r="DZ328" s="56"/>
      <c r="EA328" s="56"/>
      <c r="EB328" s="56"/>
      <c r="EC328" s="56"/>
      <c r="ED328" s="56"/>
      <c r="EE328" s="56"/>
      <c r="EF328" s="56"/>
      <c r="EG328" s="56"/>
      <c r="EH328" s="56"/>
      <c r="EJ328" s="56"/>
      <c r="EK328" s="56"/>
      <c r="EL328" s="56"/>
      <c r="EM328" s="56"/>
      <c r="EN328" s="56"/>
      <c r="EO328" s="56"/>
      <c r="EP328" s="56"/>
      <c r="EQ328" s="56"/>
      <c r="ER328" s="56"/>
      <c r="ET328" s="56"/>
      <c r="EU328" s="56"/>
      <c r="EV328" s="56"/>
      <c r="EW328" s="56"/>
      <c r="EX328" s="56"/>
      <c r="EY328" s="56"/>
      <c r="EZ328" s="56"/>
      <c r="FA328" s="56"/>
      <c r="FB328" s="56"/>
      <c r="FD328" s="56"/>
      <c r="FE328" s="56"/>
      <c r="FF328" s="56"/>
      <c r="FG328" s="56"/>
      <c r="FH328" s="56"/>
      <c r="FI328" s="56"/>
      <c r="FJ328" s="56"/>
      <c r="FK328" s="56"/>
      <c r="FL328" s="56"/>
      <c r="FN328" s="56"/>
      <c r="FO328" s="56"/>
      <c r="FP328" s="56"/>
      <c r="FQ328" s="56"/>
      <c r="FR328" s="56"/>
      <c r="FS328" s="56"/>
      <c r="FT328" s="56"/>
      <c r="FU328" s="56"/>
      <c r="FV328" s="56"/>
      <c r="FX328" s="56"/>
      <c r="FY328" s="56"/>
      <c r="FZ328" s="56"/>
      <c r="GA328" s="56"/>
      <c r="GB328" s="56"/>
      <c r="GC328" s="56"/>
      <c r="GD328" s="56"/>
      <c r="GE328" s="56"/>
      <c r="GF328" s="56"/>
      <c r="GH328" s="56"/>
      <c r="GI328" s="56"/>
      <c r="GJ328" s="56"/>
      <c r="GK328" s="56"/>
      <c r="GL328" s="56"/>
      <c r="GM328" s="56"/>
      <c r="GN328" s="56"/>
      <c r="GO328" s="56"/>
      <c r="GP328" s="56"/>
      <c r="GR328" s="56"/>
      <c r="GS328" s="56"/>
      <c r="GT328" s="56"/>
      <c r="GU328" s="56"/>
      <c r="GV328" s="56"/>
      <c r="GW328" s="56"/>
      <c r="GX328" s="56"/>
      <c r="GY328" s="56"/>
      <c r="GZ328" s="56"/>
      <c r="HB328" s="56"/>
      <c r="HC328" s="56"/>
      <c r="HD328" s="56"/>
      <c r="HE328" s="56"/>
      <c r="HF328" s="56"/>
      <c r="HG328" s="56"/>
      <c r="HH328" s="56"/>
      <c r="HI328" s="56"/>
      <c r="HJ328" s="56"/>
      <c r="HL328" s="56"/>
      <c r="HM328" s="56"/>
      <c r="HN328" s="56"/>
      <c r="HO328" s="56"/>
      <c r="HP328" s="56"/>
      <c r="HQ328" s="56"/>
      <c r="HR328" s="56"/>
      <c r="HS328" s="56"/>
      <c r="HT328" s="56"/>
      <c r="HV328" s="56"/>
      <c r="HW328" s="56"/>
      <c r="HX328" s="56"/>
      <c r="HY328" s="56"/>
      <c r="HZ328" s="56"/>
      <c r="IA328" s="56"/>
      <c r="IB328" s="56"/>
      <c r="IC328" s="56"/>
      <c r="ID328" s="56"/>
      <c r="IF328" s="56"/>
      <c r="IG328" s="56"/>
      <c r="IH328" s="56"/>
      <c r="II328" s="56"/>
      <c r="IJ328" s="56"/>
      <c r="IK328" s="56"/>
      <c r="IL328" s="56"/>
      <c r="IM328" s="56"/>
      <c r="IN328" s="56"/>
      <c r="IP328" s="56"/>
      <c r="IQ328" s="56"/>
      <c r="IR328" s="56"/>
      <c r="IS328" s="56"/>
      <c r="IT328" s="56"/>
      <c r="IU328" s="56"/>
    </row>
    <row r="329" spans="1:255" ht="12.75" customHeight="1" thickBot="1" x14ac:dyDescent="0.25">
      <c r="A329" s="227"/>
      <c r="B329" s="106">
        <v>4027.08</v>
      </c>
      <c r="C329" s="85" t="s">
        <v>72</v>
      </c>
      <c r="D329" s="86"/>
      <c r="E329" s="47"/>
      <c r="F329" s="47"/>
      <c r="G329" s="47"/>
      <c r="H329" s="48"/>
      <c r="I329" s="49"/>
      <c r="J329" s="56"/>
      <c r="K329" s="56"/>
      <c r="L329" s="56"/>
      <c r="M329" s="56"/>
      <c r="N329" s="56"/>
      <c r="O329" s="56"/>
      <c r="P329" s="56"/>
      <c r="Q329" s="56"/>
      <c r="R329" s="56"/>
      <c r="T329" s="56"/>
      <c r="U329" s="56"/>
      <c r="V329" s="56"/>
      <c r="W329" s="56"/>
      <c r="X329" s="56"/>
      <c r="Y329" s="56"/>
      <c r="Z329" s="56"/>
      <c r="AA329" s="56"/>
      <c r="AB329" s="56"/>
      <c r="AD329" s="56"/>
      <c r="AE329" s="56"/>
      <c r="AF329" s="56"/>
      <c r="AG329" s="56"/>
      <c r="AH329" s="56"/>
      <c r="AI329" s="56"/>
      <c r="AJ329" s="56"/>
      <c r="AK329" s="56"/>
      <c r="AL329" s="56"/>
      <c r="AN329" s="56"/>
      <c r="AO329" s="56"/>
      <c r="AP329" s="56"/>
      <c r="AQ329" s="56"/>
      <c r="AR329" s="56"/>
      <c r="AS329" s="56"/>
      <c r="AT329" s="56"/>
      <c r="AU329" s="56"/>
      <c r="AV329" s="56"/>
      <c r="AX329" s="56"/>
      <c r="AY329" s="56"/>
      <c r="AZ329" s="56"/>
      <c r="BA329" s="56"/>
      <c r="BB329" s="56"/>
      <c r="BC329" s="56"/>
      <c r="BD329" s="56"/>
      <c r="BE329" s="56"/>
      <c r="BF329" s="56"/>
      <c r="BH329" s="56"/>
      <c r="BI329" s="56"/>
      <c r="BJ329" s="56"/>
      <c r="BK329" s="56"/>
      <c r="BL329" s="56"/>
      <c r="BM329" s="56"/>
      <c r="BN329" s="56"/>
      <c r="BO329" s="56"/>
      <c r="BP329" s="56"/>
      <c r="BR329" s="56"/>
      <c r="BS329" s="56"/>
      <c r="BT329" s="56"/>
      <c r="BU329" s="56"/>
      <c r="BV329" s="56"/>
      <c r="BW329" s="56"/>
      <c r="BX329" s="56"/>
      <c r="BY329" s="56"/>
      <c r="BZ329" s="56"/>
      <c r="CB329" s="56"/>
      <c r="CC329" s="56"/>
      <c r="CD329" s="56"/>
      <c r="CE329" s="56"/>
      <c r="CF329" s="56"/>
      <c r="CG329" s="56"/>
      <c r="CH329" s="56"/>
      <c r="CI329" s="56"/>
      <c r="CJ329" s="56"/>
      <c r="CL329" s="56"/>
      <c r="CM329" s="56"/>
      <c r="CN329" s="56"/>
      <c r="CO329" s="56"/>
      <c r="CP329" s="56"/>
      <c r="CQ329" s="56"/>
      <c r="CR329" s="56"/>
      <c r="CS329" s="56"/>
      <c r="CT329" s="56"/>
      <c r="CV329" s="56"/>
      <c r="CW329" s="56"/>
      <c r="CX329" s="56"/>
      <c r="CY329" s="56"/>
      <c r="CZ329" s="56"/>
      <c r="DA329" s="56"/>
      <c r="DB329" s="56"/>
      <c r="DC329" s="56"/>
      <c r="DD329" s="56"/>
      <c r="DF329" s="56"/>
      <c r="DG329" s="56"/>
      <c r="DH329" s="56"/>
      <c r="DI329" s="56"/>
      <c r="DJ329" s="56"/>
      <c r="DK329" s="56"/>
      <c r="DL329" s="56"/>
      <c r="DM329" s="56"/>
      <c r="DN329" s="56"/>
      <c r="DP329" s="56"/>
      <c r="DQ329" s="56"/>
      <c r="DR329" s="56"/>
      <c r="DS329" s="56"/>
      <c r="DT329" s="56"/>
      <c r="DU329" s="56"/>
      <c r="DV329" s="56"/>
      <c r="DW329" s="56"/>
      <c r="DX329" s="56"/>
      <c r="DZ329" s="56"/>
      <c r="EA329" s="56"/>
      <c r="EB329" s="56"/>
      <c r="EC329" s="56"/>
      <c r="ED329" s="56"/>
      <c r="EE329" s="56"/>
      <c r="EF329" s="56"/>
      <c r="EG329" s="56"/>
      <c r="EH329" s="56"/>
      <c r="EJ329" s="56"/>
      <c r="EK329" s="56"/>
      <c r="EL329" s="56"/>
      <c r="EM329" s="56"/>
      <c r="EN329" s="56"/>
      <c r="EO329" s="56"/>
      <c r="EP329" s="56"/>
      <c r="EQ329" s="56"/>
      <c r="ER329" s="56"/>
      <c r="ET329" s="56"/>
      <c r="EU329" s="56"/>
      <c r="EV329" s="56"/>
      <c r="EW329" s="56"/>
      <c r="EX329" s="56"/>
      <c r="EY329" s="56"/>
      <c r="EZ329" s="56"/>
      <c r="FA329" s="56"/>
      <c r="FB329" s="56"/>
      <c r="FD329" s="56"/>
      <c r="FE329" s="56"/>
      <c r="FF329" s="56"/>
      <c r="FG329" s="56"/>
      <c r="FH329" s="56"/>
      <c r="FI329" s="56"/>
      <c r="FJ329" s="56"/>
      <c r="FK329" s="56"/>
      <c r="FL329" s="56"/>
      <c r="FN329" s="56"/>
      <c r="FO329" s="56"/>
      <c r="FP329" s="56"/>
      <c r="FQ329" s="56"/>
      <c r="FR329" s="56"/>
      <c r="FS329" s="56"/>
      <c r="FT329" s="56"/>
      <c r="FU329" s="56"/>
      <c r="FV329" s="56"/>
      <c r="FX329" s="56"/>
      <c r="FY329" s="56"/>
      <c r="FZ329" s="56"/>
      <c r="GA329" s="56"/>
      <c r="GB329" s="56"/>
      <c r="GC329" s="56"/>
      <c r="GD329" s="56"/>
      <c r="GE329" s="56"/>
      <c r="GF329" s="56"/>
      <c r="GH329" s="56"/>
      <c r="GI329" s="56"/>
      <c r="GJ329" s="56"/>
      <c r="GK329" s="56"/>
      <c r="GL329" s="56"/>
      <c r="GM329" s="56"/>
      <c r="GN329" s="56"/>
      <c r="GO329" s="56"/>
      <c r="GP329" s="56"/>
      <c r="GR329" s="56"/>
      <c r="GS329" s="56"/>
      <c r="GT329" s="56"/>
      <c r="GU329" s="56"/>
      <c r="GV329" s="56"/>
      <c r="GW329" s="56"/>
      <c r="GX329" s="56"/>
      <c r="GY329" s="56"/>
      <c r="GZ329" s="56"/>
      <c r="HB329" s="56"/>
      <c r="HC329" s="56"/>
      <c r="HD329" s="56"/>
      <c r="HE329" s="56"/>
      <c r="HF329" s="56"/>
      <c r="HG329" s="56"/>
      <c r="HH329" s="56"/>
      <c r="HI329" s="56"/>
      <c r="HJ329" s="56"/>
      <c r="HL329" s="56"/>
      <c r="HM329" s="56"/>
      <c r="HN329" s="56"/>
      <c r="HO329" s="56"/>
      <c r="HP329" s="56"/>
      <c r="HQ329" s="56"/>
      <c r="HR329" s="56"/>
      <c r="HS329" s="56"/>
      <c r="HT329" s="56"/>
      <c r="HV329" s="56"/>
      <c r="HW329" s="56"/>
      <c r="HX329" s="56"/>
      <c r="HY329" s="56"/>
      <c r="HZ329" s="56"/>
      <c r="IA329" s="56"/>
      <c r="IB329" s="56"/>
      <c r="IC329" s="56"/>
      <c r="ID329" s="56"/>
      <c r="IF329" s="56"/>
      <c r="IG329" s="56"/>
      <c r="IH329" s="56"/>
      <c r="II329" s="56"/>
      <c r="IJ329" s="56"/>
      <c r="IK329" s="56"/>
      <c r="IL329" s="56"/>
      <c r="IM329" s="56"/>
      <c r="IN329" s="56"/>
      <c r="IP329" s="56"/>
      <c r="IQ329" s="56"/>
      <c r="IR329" s="56"/>
      <c r="IS329" s="56"/>
      <c r="IT329" s="56"/>
      <c r="IU329" s="56"/>
    </row>
    <row r="330" spans="1:255" ht="12.75" customHeight="1" thickBot="1" x14ac:dyDescent="0.25">
      <c r="A330" s="227"/>
      <c r="B330" s="106">
        <v>4475.55</v>
      </c>
      <c r="C330" s="85" t="s">
        <v>73</v>
      </c>
      <c r="D330" s="86"/>
      <c r="E330" s="47"/>
      <c r="F330" s="47"/>
      <c r="G330" s="47"/>
      <c r="H330" s="48"/>
      <c r="I330" s="49"/>
      <c r="J330" s="56"/>
      <c r="K330" s="56"/>
      <c r="L330" s="56"/>
      <c r="M330" s="56"/>
      <c r="N330" s="56"/>
      <c r="O330" s="56"/>
      <c r="P330" s="56"/>
      <c r="Q330" s="56"/>
      <c r="R330" s="56"/>
      <c r="T330" s="56"/>
      <c r="U330" s="56"/>
      <c r="V330" s="56"/>
      <c r="W330" s="56"/>
      <c r="X330" s="56"/>
      <c r="Y330" s="56"/>
      <c r="Z330" s="56"/>
      <c r="AA330" s="56"/>
      <c r="AB330" s="56"/>
      <c r="AD330" s="56"/>
      <c r="AE330" s="56"/>
      <c r="AF330" s="56"/>
      <c r="AG330" s="56"/>
      <c r="AH330" s="56"/>
      <c r="AI330" s="56"/>
      <c r="AJ330" s="56"/>
      <c r="AK330" s="56"/>
      <c r="AL330" s="56"/>
      <c r="AN330" s="56"/>
      <c r="AO330" s="56"/>
      <c r="AP330" s="56"/>
      <c r="AQ330" s="56"/>
      <c r="AR330" s="56"/>
      <c r="AS330" s="56"/>
      <c r="AT330" s="56"/>
      <c r="AU330" s="56"/>
      <c r="AV330" s="56"/>
      <c r="AX330" s="56"/>
      <c r="AY330" s="56"/>
      <c r="AZ330" s="56"/>
      <c r="BA330" s="56"/>
      <c r="BB330" s="56"/>
      <c r="BC330" s="56"/>
      <c r="BD330" s="56"/>
      <c r="BE330" s="56"/>
      <c r="BF330" s="56"/>
      <c r="BH330" s="56"/>
      <c r="BI330" s="56"/>
      <c r="BJ330" s="56"/>
      <c r="BK330" s="56"/>
      <c r="BL330" s="56"/>
      <c r="BM330" s="56"/>
      <c r="BN330" s="56"/>
      <c r="BO330" s="56"/>
      <c r="BP330" s="56"/>
      <c r="BR330" s="56"/>
      <c r="BS330" s="56"/>
      <c r="BT330" s="56"/>
      <c r="BU330" s="56"/>
      <c r="BV330" s="56"/>
      <c r="BW330" s="56"/>
      <c r="BX330" s="56"/>
      <c r="BY330" s="56"/>
      <c r="BZ330" s="56"/>
      <c r="CB330" s="56"/>
      <c r="CC330" s="56"/>
      <c r="CD330" s="56"/>
      <c r="CE330" s="56"/>
      <c r="CF330" s="56"/>
      <c r="CG330" s="56"/>
      <c r="CH330" s="56"/>
      <c r="CI330" s="56"/>
      <c r="CJ330" s="56"/>
      <c r="CL330" s="56"/>
      <c r="CM330" s="56"/>
      <c r="CN330" s="56"/>
      <c r="CO330" s="56"/>
      <c r="CP330" s="56"/>
      <c r="CQ330" s="56"/>
      <c r="CR330" s="56"/>
      <c r="CS330" s="56"/>
      <c r="CT330" s="56"/>
      <c r="CV330" s="56"/>
      <c r="CW330" s="56"/>
      <c r="CX330" s="56"/>
      <c r="CY330" s="56"/>
      <c r="CZ330" s="56"/>
      <c r="DA330" s="56"/>
      <c r="DB330" s="56"/>
      <c r="DC330" s="56"/>
      <c r="DD330" s="56"/>
      <c r="DF330" s="56"/>
      <c r="DG330" s="56"/>
      <c r="DH330" s="56"/>
      <c r="DI330" s="56"/>
      <c r="DJ330" s="56"/>
      <c r="DK330" s="56"/>
      <c r="DL330" s="56"/>
      <c r="DM330" s="56"/>
      <c r="DN330" s="56"/>
      <c r="DP330" s="56"/>
      <c r="DQ330" s="56"/>
      <c r="DR330" s="56"/>
      <c r="DS330" s="56"/>
      <c r="DT330" s="56"/>
      <c r="DU330" s="56"/>
      <c r="DV330" s="56"/>
      <c r="DW330" s="56"/>
      <c r="DX330" s="56"/>
      <c r="DZ330" s="56"/>
      <c r="EA330" s="56"/>
      <c r="EB330" s="56"/>
      <c r="EC330" s="56"/>
      <c r="ED330" s="56"/>
      <c r="EE330" s="56"/>
      <c r="EF330" s="56"/>
      <c r="EG330" s="56"/>
      <c r="EH330" s="56"/>
      <c r="EJ330" s="56"/>
      <c r="EK330" s="56"/>
      <c r="EL330" s="56"/>
      <c r="EM330" s="56"/>
      <c r="EN330" s="56"/>
      <c r="EO330" s="56"/>
      <c r="EP330" s="56"/>
      <c r="EQ330" s="56"/>
      <c r="ER330" s="56"/>
      <c r="ET330" s="56"/>
      <c r="EU330" s="56"/>
      <c r="EV330" s="56"/>
      <c r="EW330" s="56"/>
      <c r="EX330" s="56"/>
      <c r="EY330" s="56"/>
      <c r="EZ330" s="56"/>
      <c r="FA330" s="56"/>
      <c r="FB330" s="56"/>
      <c r="FD330" s="56"/>
      <c r="FE330" s="56"/>
      <c r="FF330" s="56"/>
      <c r="FG330" s="56"/>
      <c r="FH330" s="56"/>
      <c r="FI330" s="56"/>
      <c r="FJ330" s="56"/>
      <c r="FK330" s="56"/>
      <c r="FL330" s="56"/>
      <c r="FN330" s="56"/>
      <c r="FO330" s="56"/>
      <c r="FP330" s="56"/>
      <c r="FQ330" s="56"/>
      <c r="FR330" s="56"/>
      <c r="FS330" s="56"/>
      <c r="FT330" s="56"/>
      <c r="FU330" s="56"/>
      <c r="FV330" s="56"/>
      <c r="FX330" s="56"/>
      <c r="FY330" s="56"/>
      <c r="FZ330" s="56"/>
      <c r="GA330" s="56"/>
      <c r="GB330" s="56"/>
      <c r="GC330" s="56"/>
      <c r="GD330" s="56"/>
      <c r="GE330" s="56"/>
      <c r="GF330" s="56"/>
      <c r="GH330" s="56"/>
      <c r="GI330" s="56"/>
      <c r="GJ330" s="56"/>
      <c r="GK330" s="56"/>
      <c r="GL330" s="56"/>
      <c r="GM330" s="56"/>
      <c r="GN330" s="56"/>
      <c r="GO330" s="56"/>
      <c r="GP330" s="56"/>
      <c r="GR330" s="56"/>
      <c r="GS330" s="56"/>
      <c r="GT330" s="56"/>
      <c r="GU330" s="56"/>
      <c r="GV330" s="56"/>
      <c r="GW330" s="56"/>
      <c r="GX330" s="56"/>
      <c r="GY330" s="56"/>
      <c r="GZ330" s="56"/>
      <c r="HB330" s="56"/>
      <c r="HC330" s="56"/>
      <c r="HD330" s="56"/>
      <c r="HE330" s="56"/>
      <c r="HF330" s="56"/>
      <c r="HG330" s="56"/>
      <c r="HH330" s="56"/>
      <c r="HI330" s="56"/>
      <c r="HJ330" s="56"/>
      <c r="HL330" s="56"/>
      <c r="HM330" s="56"/>
      <c r="HN330" s="56"/>
      <c r="HO330" s="56"/>
      <c r="HP330" s="56"/>
      <c r="HQ330" s="56"/>
      <c r="HR330" s="56"/>
      <c r="HS330" s="56"/>
      <c r="HT330" s="56"/>
      <c r="HV330" s="56"/>
      <c r="HW330" s="56"/>
      <c r="HX330" s="56"/>
      <c r="HY330" s="56"/>
      <c r="HZ330" s="56"/>
      <c r="IA330" s="56"/>
      <c r="IB330" s="56"/>
      <c r="IC330" s="56"/>
      <c r="ID330" s="56"/>
      <c r="IF330" s="56"/>
      <c r="IG330" s="56"/>
      <c r="IH330" s="56"/>
      <c r="II330" s="56"/>
      <c r="IJ330" s="56"/>
      <c r="IK330" s="56"/>
      <c r="IL330" s="56"/>
      <c r="IM330" s="56"/>
      <c r="IN330" s="56"/>
      <c r="IP330" s="56"/>
      <c r="IQ330" s="56"/>
      <c r="IR330" s="56"/>
      <c r="IS330" s="56"/>
      <c r="IT330" s="56"/>
      <c r="IU330" s="56"/>
    </row>
    <row r="331" spans="1:255" ht="12.75" customHeight="1" thickBot="1" x14ac:dyDescent="0.25">
      <c r="A331" s="227"/>
      <c r="B331" s="106">
        <v>4053.64</v>
      </c>
      <c r="C331" s="85" t="s">
        <v>74</v>
      </c>
      <c r="D331" s="86"/>
      <c r="E331" s="47"/>
      <c r="F331" s="47"/>
      <c r="G331" s="47"/>
      <c r="H331" s="48"/>
      <c r="I331" s="49"/>
      <c r="J331" s="56"/>
      <c r="K331" s="56"/>
      <c r="L331" s="56"/>
      <c r="M331" s="56"/>
      <c r="N331" s="56"/>
      <c r="O331" s="56"/>
      <c r="P331" s="56"/>
      <c r="Q331" s="56"/>
      <c r="R331" s="56"/>
      <c r="T331" s="56"/>
      <c r="U331" s="56"/>
      <c r="V331" s="56"/>
      <c r="W331" s="56"/>
      <c r="X331" s="56"/>
      <c r="Y331" s="56"/>
      <c r="Z331" s="56"/>
      <c r="AA331" s="56"/>
      <c r="AB331" s="56"/>
      <c r="AD331" s="56"/>
      <c r="AE331" s="56"/>
      <c r="AF331" s="56"/>
      <c r="AG331" s="56"/>
      <c r="AH331" s="56"/>
      <c r="AI331" s="56"/>
      <c r="AJ331" s="56"/>
      <c r="AK331" s="56"/>
      <c r="AL331" s="56"/>
      <c r="AN331" s="56"/>
      <c r="AO331" s="56"/>
      <c r="AP331" s="56"/>
      <c r="AQ331" s="56"/>
      <c r="AR331" s="56"/>
      <c r="AS331" s="56"/>
      <c r="AT331" s="56"/>
      <c r="AU331" s="56"/>
      <c r="AV331" s="56"/>
      <c r="AX331" s="56"/>
      <c r="AY331" s="56"/>
      <c r="AZ331" s="56"/>
      <c r="BA331" s="56"/>
      <c r="BB331" s="56"/>
      <c r="BC331" s="56"/>
      <c r="BD331" s="56"/>
      <c r="BE331" s="56"/>
      <c r="BF331" s="56"/>
      <c r="BH331" s="56"/>
      <c r="BI331" s="56"/>
      <c r="BJ331" s="56"/>
      <c r="BK331" s="56"/>
      <c r="BL331" s="56"/>
      <c r="BM331" s="56"/>
      <c r="BN331" s="56"/>
      <c r="BO331" s="56"/>
      <c r="BP331" s="56"/>
      <c r="BR331" s="56"/>
      <c r="BS331" s="56"/>
      <c r="BT331" s="56"/>
      <c r="BU331" s="56"/>
      <c r="BV331" s="56"/>
      <c r="BW331" s="56"/>
      <c r="BX331" s="56"/>
      <c r="BY331" s="56"/>
      <c r="BZ331" s="56"/>
      <c r="CB331" s="56"/>
      <c r="CC331" s="56"/>
      <c r="CD331" s="56"/>
      <c r="CE331" s="56"/>
      <c r="CF331" s="56"/>
      <c r="CG331" s="56"/>
      <c r="CH331" s="56"/>
      <c r="CI331" s="56"/>
      <c r="CJ331" s="56"/>
      <c r="CL331" s="56"/>
      <c r="CM331" s="56"/>
      <c r="CN331" s="56"/>
      <c r="CO331" s="56"/>
      <c r="CP331" s="56"/>
      <c r="CQ331" s="56"/>
      <c r="CR331" s="56"/>
      <c r="CS331" s="56"/>
      <c r="CT331" s="56"/>
      <c r="CV331" s="56"/>
      <c r="CW331" s="56"/>
      <c r="CX331" s="56"/>
      <c r="CY331" s="56"/>
      <c r="CZ331" s="56"/>
      <c r="DA331" s="56"/>
      <c r="DB331" s="56"/>
      <c r="DC331" s="56"/>
      <c r="DD331" s="56"/>
      <c r="DF331" s="56"/>
      <c r="DG331" s="56"/>
      <c r="DH331" s="56"/>
      <c r="DI331" s="56"/>
      <c r="DJ331" s="56"/>
      <c r="DK331" s="56"/>
      <c r="DL331" s="56"/>
      <c r="DM331" s="56"/>
      <c r="DN331" s="56"/>
      <c r="DP331" s="56"/>
      <c r="DQ331" s="56"/>
      <c r="DR331" s="56"/>
      <c r="DS331" s="56"/>
      <c r="DT331" s="56"/>
      <c r="DU331" s="56"/>
      <c r="DV331" s="56"/>
      <c r="DW331" s="56"/>
      <c r="DX331" s="56"/>
      <c r="DZ331" s="56"/>
      <c r="EA331" s="56"/>
      <c r="EB331" s="56"/>
      <c r="EC331" s="56"/>
      <c r="ED331" s="56"/>
      <c r="EE331" s="56"/>
      <c r="EF331" s="56"/>
      <c r="EG331" s="56"/>
      <c r="EH331" s="56"/>
      <c r="EJ331" s="56"/>
      <c r="EK331" s="56"/>
      <c r="EL331" s="56"/>
      <c r="EM331" s="56"/>
      <c r="EN331" s="56"/>
      <c r="EO331" s="56"/>
      <c r="EP331" s="56"/>
      <c r="EQ331" s="56"/>
      <c r="ER331" s="56"/>
      <c r="ET331" s="56"/>
      <c r="EU331" s="56"/>
      <c r="EV331" s="56"/>
      <c r="EW331" s="56"/>
      <c r="EX331" s="56"/>
      <c r="EY331" s="56"/>
      <c r="EZ331" s="56"/>
      <c r="FA331" s="56"/>
      <c r="FB331" s="56"/>
      <c r="FD331" s="56"/>
      <c r="FE331" s="56"/>
      <c r="FF331" s="56"/>
      <c r="FG331" s="56"/>
      <c r="FH331" s="56"/>
      <c r="FI331" s="56"/>
      <c r="FJ331" s="56"/>
      <c r="FK331" s="56"/>
      <c r="FL331" s="56"/>
      <c r="FN331" s="56"/>
      <c r="FO331" s="56"/>
      <c r="FP331" s="56"/>
      <c r="FQ331" s="56"/>
      <c r="FR331" s="56"/>
      <c r="FS331" s="56"/>
      <c r="FT331" s="56"/>
      <c r="FU331" s="56"/>
      <c r="FV331" s="56"/>
      <c r="FX331" s="56"/>
      <c r="FY331" s="56"/>
      <c r="FZ331" s="56"/>
      <c r="GA331" s="56"/>
      <c r="GB331" s="56"/>
      <c r="GC331" s="56"/>
      <c r="GD331" s="56"/>
      <c r="GE331" s="56"/>
      <c r="GF331" s="56"/>
      <c r="GH331" s="56"/>
      <c r="GI331" s="56"/>
      <c r="GJ331" s="56"/>
      <c r="GK331" s="56"/>
      <c r="GL331" s="56"/>
      <c r="GM331" s="56"/>
      <c r="GN331" s="56"/>
      <c r="GO331" s="56"/>
      <c r="GP331" s="56"/>
      <c r="GR331" s="56"/>
      <c r="GS331" s="56"/>
      <c r="GT331" s="56"/>
      <c r="GU331" s="56"/>
      <c r="GV331" s="56"/>
      <c r="GW331" s="56"/>
      <c r="GX331" s="56"/>
      <c r="GY331" s="56"/>
      <c r="GZ331" s="56"/>
      <c r="HB331" s="56"/>
      <c r="HC331" s="56"/>
      <c r="HD331" s="56"/>
      <c r="HE331" s="56"/>
      <c r="HF331" s="56"/>
      <c r="HG331" s="56"/>
      <c r="HH331" s="56"/>
      <c r="HI331" s="56"/>
      <c r="HJ331" s="56"/>
      <c r="HL331" s="56"/>
      <c r="HM331" s="56"/>
      <c r="HN331" s="56"/>
      <c r="HO331" s="56"/>
      <c r="HP331" s="56"/>
      <c r="HQ331" s="56"/>
      <c r="HR331" s="56"/>
      <c r="HS331" s="56"/>
      <c r="HT331" s="56"/>
      <c r="HV331" s="56"/>
      <c r="HW331" s="56"/>
      <c r="HX331" s="56"/>
      <c r="HY331" s="56"/>
      <c r="HZ331" s="56"/>
      <c r="IA331" s="56"/>
      <c r="IB331" s="56"/>
      <c r="IC331" s="56"/>
      <c r="ID331" s="56"/>
      <c r="IF331" s="56"/>
      <c r="IG331" s="56"/>
      <c r="IH331" s="56"/>
      <c r="II331" s="56"/>
      <c r="IJ331" s="56"/>
      <c r="IK331" s="56"/>
      <c r="IL331" s="56"/>
      <c r="IM331" s="56"/>
      <c r="IN331" s="56"/>
      <c r="IP331" s="56"/>
      <c r="IQ331" s="56"/>
      <c r="IR331" s="56"/>
      <c r="IS331" s="56"/>
      <c r="IT331" s="56"/>
      <c r="IU331" s="56"/>
    </row>
    <row r="332" spans="1:255" ht="12.75" customHeight="1" thickBot="1" x14ac:dyDescent="0.25">
      <c r="A332" s="227"/>
      <c r="B332" s="106">
        <v>3484.38</v>
      </c>
      <c r="C332" s="85" t="s">
        <v>75</v>
      </c>
      <c r="D332" s="86"/>
      <c r="E332" s="47"/>
      <c r="F332" s="47"/>
      <c r="G332" s="47"/>
      <c r="H332" s="48"/>
      <c r="I332" s="49"/>
      <c r="J332" s="56"/>
      <c r="K332" s="56"/>
      <c r="L332" s="56"/>
      <c r="M332" s="56"/>
      <c r="N332" s="56"/>
      <c r="O332" s="56"/>
      <c r="P332" s="56"/>
      <c r="Q332" s="56"/>
      <c r="R332" s="56"/>
      <c r="T332" s="56"/>
      <c r="U332" s="56"/>
      <c r="V332" s="56"/>
      <c r="W332" s="56"/>
      <c r="X332" s="56"/>
      <c r="Y332" s="56"/>
      <c r="Z332" s="56"/>
      <c r="AA332" s="56"/>
      <c r="AB332" s="56"/>
      <c r="AD332" s="56"/>
      <c r="AE332" s="56"/>
      <c r="AF332" s="56"/>
      <c r="AG332" s="56"/>
      <c r="AH332" s="56"/>
      <c r="AI332" s="56"/>
      <c r="AJ332" s="56"/>
      <c r="AK332" s="56"/>
      <c r="AL332" s="56"/>
      <c r="AN332" s="56"/>
      <c r="AO332" s="56"/>
      <c r="AP332" s="56"/>
      <c r="AQ332" s="56"/>
      <c r="AR332" s="56"/>
      <c r="AS332" s="56"/>
      <c r="AT332" s="56"/>
      <c r="AU332" s="56"/>
      <c r="AV332" s="56"/>
      <c r="AX332" s="56"/>
      <c r="AY332" s="56"/>
      <c r="AZ332" s="56"/>
      <c r="BA332" s="56"/>
      <c r="BB332" s="56"/>
      <c r="BC332" s="56"/>
      <c r="BD332" s="56"/>
      <c r="BE332" s="56"/>
      <c r="BF332" s="56"/>
      <c r="BH332" s="56"/>
      <c r="BI332" s="56"/>
      <c r="BJ332" s="56"/>
      <c r="BK332" s="56"/>
      <c r="BL332" s="56"/>
      <c r="BM332" s="56"/>
      <c r="BN332" s="56"/>
      <c r="BO332" s="56"/>
      <c r="BP332" s="56"/>
      <c r="BR332" s="56"/>
      <c r="BS332" s="56"/>
      <c r="BT332" s="56"/>
      <c r="BU332" s="56"/>
      <c r="BV332" s="56"/>
      <c r="BW332" s="56"/>
      <c r="BX332" s="56"/>
      <c r="BY332" s="56"/>
      <c r="BZ332" s="56"/>
      <c r="CB332" s="56"/>
      <c r="CC332" s="56"/>
      <c r="CD332" s="56"/>
      <c r="CE332" s="56"/>
      <c r="CF332" s="56"/>
      <c r="CG332" s="56"/>
      <c r="CH332" s="56"/>
      <c r="CI332" s="56"/>
      <c r="CJ332" s="56"/>
      <c r="CL332" s="56"/>
      <c r="CM332" s="56"/>
      <c r="CN332" s="56"/>
      <c r="CO332" s="56"/>
      <c r="CP332" s="56"/>
      <c r="CQ332" s="56"/>
      <c r="CR332" s="56"/>
      <c r="CS332" s="56"/>
      <c r="CT332" s="56"/>
      <c r="CV332" s="56"/>
      <c r="CW332" s="56"/>
      <c r="CX332" s="56"/>
      <c r="CY332" s="56"/>
      <c r="CZ332" s="56"/>
      <c r="DA332" s="56"/>
      <c r="DB332" s="56"/>
      <c r="DC332" s="56"/>
      <c r="DD332" s="56"/>
      <c r="DF332" s="56"/>
      <c r="DG332" s="56"/>
      <c r="DH332" s="56"/>
      <c r="DI332" s="56"/>
      <c r="DJ332" s="56"/>
      <c r="DK332" s="56"/>
      <c r="DL332" s="56"/>
      <c r="DM332" s="56"/>
      <c r="DN332" s="56"/>
      <c r="DP332" s="56"/>
      <c r="DQ332" s="56"/>
      <c r="DR332" s="56"/>
      <c r="DS332" s="56"/>
      <c r="DT332" s="56"/>
      <c r="DU332" s="56"/>
      <c r="DV332" s="56"/>
      <c r="DW332" s="56"/>
      <c r="DX332" s="56"/>
      <c r="DZ332" s="56"/>
      <c r="EA332" s="56"/>
      <c r="EB332" s="56"/>
      <c r="EC332" s="56"/>
      <c r="ED332" s="56"/>
      <c r="EE332" s="56"/>
      <c r="EF332" s="56"/>
      <c r="EG332" s="56"/>
      <c r="EH332" s="56"/>
      <c r="EJ332" s="56"/>
      <c r="EK332" s="56"/>
      <c r="EL332" s="56"/>
      <c r="EM332" s="56"/>
      <c r="EN332" s="56"/>
      <c r="EO332" s="56"/>
      <c r="EP332" s="56"/>
      <c r="EQ332" s="56"/>
      <c r="ER332" s="56"/>
      <c r="ET332" s="56"/>
      <c r="EU332" s="56"/>
      <c r="EV332" s="56"/>
      <c r="EW332" s="56"/>
      <c r="EX332" s="56"/>
      <c r="EY332" s="56"/>
      <c r="EZ332" s="56"/>
      <c r="FA332" s="56"/>
      <c r="FB332" s="56"/>
      <c r="FD332" s="56"/>
      <c r="FE332" s="56"/>
      <c r="FF332" s="56"/>
      <c r="FG332" s="56"/>
      <c r="FH332" s="56"/>
      <c r="FI332" s="56"/>
      <c r="FJ332" s="56"/>
      <c r="FK332" s="56"/>
      <c r="FL332" s="56"/>
      <c r="FN332" s="56"/>
      <c r="FO332" s="56"/>
      <c r="FP332" s="56"/>
      <c r="FQ332" s="56"/>
      <c r="FR332" s="56"/>
      <c r="FS332" s="56"/>
      <c r="FT332" s="56"/>
      <c r="FU332" s="56"/>
      <c r="FV332" s="56"/>
      <c r="FX332" s="56"/>
      <c r="FY332" s="56"/>
      <c r="FZ332" s="56"/>
      <c r="GA332" s="56"/>
      <c r="GB332" s="56"/>
      <c r="GC332" s="56"/>
      <c r="GD332" s="56"/>
      <c r="GE332" s="56"/>
      <c r="GF332" s="56"/>
      <c r="GH332" s="56"/>
      <c r="GI332" s="56"/>
      <c r="GJ332" s="56"/>
      <c r="GK332" s="56"/>
      <c r="GL332" s="56"/>
      <c r="GM332" s="56"/>
      <c r="GN332" s="56"/>
      <c r="GO332" s="56"/>
      <c r="GP332" s="56"/>
      <c r="GR332" s="56"/>
      <c r="GS332" s="56"/>
      <c r="GT332" s="56"/>
      <c r="GU332" s="56"/>
      <c r="GV332" s="56"/>
      <c r="GW332" s="56"/>
      <c r="GX332" s="56"/>
      <c r="GY332" s="56"/>
      <c r="GZ332" s="56"/>
      <c r="HB332" s="56"/>
      <c r="HC332" s="56"/>
      <c r="HD332" s="56"/>
      <c r="HE332" s="56"/>
      <c r="HF332" s="56"/>
      <c r="HG332" s="56"/>
      <c r="HH332" s="56"/>
      <c r="HI332" s="56"/>
      <c r="HJ332" s="56"/>
      <c r="HL332" s="56"/>
      <c r="HM332" s="56"/>
      <c r="HN332" s="56"/>
      <c r="HO332" s="56"/>
      <c r="HP332" s="56"/>
      <c r="HQ332" s="56"/>
      <c r="HR332" s="56"/>
      <c r="HS332" s="56"/>
      <c r="HT332" s="56"/>
      <c r="HV332" s="56"/>
      <c r="HW332" s="56"/>
      <c r="HX332" s="56"/>
      <c r="HY332" s="56"/>
      <c r="HZ332" s="56"/>
      <c r="IA332" s="56"/>
      <c r="IB332" s="56"/>
      <c r="IC332" s="56"/>
      <c r="ID332" s="56"/>
      <c r="IF332" s="56"/>
      <c r="IG332" s="56"/>
      <c r="IH332" s="56"/>
      <c r="II332" s="56"/>
      <c r="IJ332" s="56"/>
      <c r="IK332" s="56"/>
      <c r="IL332" s="56"/>
      <c r="IM332" s="56"/>
      <c r="IN332" s="56"/>
      <c r="IP332" s="56"/>
      <c r="IQ332" s="56"/>
      <c r="IR332" s="56"/>
      <c r="IS332" s="56"/>
      <c r="IT332" s="56"/>
      <c r="IU332" s="56"/>
    </row>
    <row r="333" spans="1:255" ht="12.75" customHeight="1" thickBot="1" x14ac:dyDescent="0.25">
      <c r="A333" s="221"/>
      <c r="B333" s="106">
        <v>3806.65</v>
      </c>
      <c r="C333" s="85" t="s">
        <v>76</v>
      </c>
      <c r="D333" s="86"/>
      <c r="E333" s="47"/>
      <c r="F333" s="47"/>
      <c r="G333" s="47"/>
      <c r="H333" s="48"/>
      <c r="I333" s="49"/>
      <c r="J333" s="56"/>
      <c r="K333" s="56"/>
      <c r="L333" s="56"/>
      <c r="M333" s="56"/>
      <c r="N333" s="56"/>
      <c r="O333" s="56"/>
      <c r="P333" s="56"/>
      <c r="Q333" s="56"/>
      <c r="R333" s="56"/>
      <c r="T333" s="56"/>
      <c r="U333" s="56"/>
      <c r="V333" s="56"/>
      <c r="W333" s="56"/>
      <c r="X333" s="56"/>
      <c r="Y333" s="56"/>
      <c r="Z333" s="56"/>
      <c r="AA333" s="56"/>
      <c r="AB333" s="56"/>
      <c r="AD333" s="56"/>
      <c r="AE333" s="56"/>
      <c r="AF333" s="56"/>
      <c r="AG333" s="56"/>
      <c r="AH333" s="56"/>
      <c r="AI333" s="56"/>
      <c r="AJ333" s="56"/>
      <c r="AK333" s="56"/>
      <c r="AL333" s="56"/>
      <c r="AN333" s="56"/>
      <c r="AO333" s="56"/>
      <c r="AP333" s="56"/>
      <c r="AQ333" s="56"/>
      <c r="AR333" s="56"/>
      <c r="AS333" s="56"/>
      <c r="AT333" s="56"/>
      <c r="AU333" s="56"/>
      <c r="AV333" s="56"/>
      <c r="AX333" s="56"/>
      <c r="AY333" s="56"/>
      <c r="AZ333" s="56"/>
      <c r="BA333" s="56"/>
      <c r="BB333" s="56"/>
      <c r="BC333" s="56"/>
      <c r="BD333" s="56"/>
      <c r="BE333" s="56"/>
      <c r="BF333" s="56"/>
      <c r="BH333" s="56"/>
      <c r="BI333" s="56"/>
      <c r="BJ333" s="56"/>
      <c r="BK333" s="56"/>
      <c r="BL333" s="56"/>
      <c r="BM333" s="56"/>
      <c r="BN333" s="56"/>
      <c r="BO333" s="56"/>
      <c r="BP333" s="56"/>
      <c r="BR333" s="56"/>
      <c r="BS333" s="56"/>
      <c r="BT333" s="56"/>
      <c r="BU333" s="56"/>
      <c r="BV333" s="56"/>
      <c r="BW333" s="56"/>
      <c r="BX333" s="56"/>
      <c r="BY333" s="56"/>
      <c r="BZ333" s="56"/>
      <c r="CB333" s="56"/>
      <c r="CC333" s="56"/>
      <c r="CD333" s="56"/>
      <c r="CE333" s="56"/>
      <c r="CF333" s="56"/>
      <c r="CG333" s="56"/>
      <c r="CH333" s="56"/>
      <c r="CI333" s="56"/>
      <c r="CJ333" s="56"/>
      <c r="CL333" s="56"/>
      <c r="CM333" s="56"/>
      <c r="CN333" s="56"/>
      <c r="CO333" s="56"/>
      <c r="CP333" s="56"/>
      <c r="CQ333" s="56"/>
      <c r="CR333" s="56"/>
      <c r="CS333" s="56"/>
      <c r="CT333" s="56"/>
      <c r="CV333" s="56"/>
      <c r="CW333" s="56"/>
      <c r="CX333" s="56"/>
      <c r="CY333" s="56"/>
      <c r="CZ333" s="56"/>
      <c r="DA333" s="56"/>
      <c r="DB333" s="56"/>
      <c r="DC333" s="56"/>
      <c r="DD333" s="56"/>
      <c r="DF333" s="56"/>
      <c r="DG333" s="56"/>
      <c r="DH333" s="56"/>
      <c r="DI333" s="56"/>
      <c r="DJ333" s="56"/>
      <c r="DK333" s="56"/>
      <c r="DL333" s="56"/>
      <c r="DM333" s="56"/>
      <c r="DN333" s="56"/>
      <c r="DP333" s="56"/>
      <c r="DQ333" s="56"/>
      <c r="DR333" s="56"/>
      <c r="DS333" s="56"/>
      <c r="DT333" s="56"/>
      <c r="DU333" s="56"/>
      <c r="DV333" s="56"/>
      <c r="DW333" s="56"/>
      <c r="DX333" s="56"/>
      <c r="DZ333" s="56"/>
      <c r="EA333" s="56"/>
      <c r="EB333" s="56"/>
      <c r="EC333" s="56"/>
      <c r="ED333" s="56"/>
      <c r="EE333" s="56"/>
      <c r="EF333" s="56"/>
      <c r="EG333" s="56"/>
      <c r="EH333" s="56"/>
      <c r="EJ333" s="56"/>
      <c r="EK333" s="56"/>
      <c r="EL333" s="56"/>
      <c r="EM333" s="56"/>
      <c r="EN333" s="56"/>
      <c r="EO333" s="56"/>
      <c r="EP333" s="56"/>
      <c r="EQ333" s="56"/>
      <c r="ER333" s="56"/>
      <c r="ET333" s="56"/>
      <c r="EU333" s="56"/>
      <c r="EV333" s="56"/>
      <c r="EW333" s="56"/>
      <c r="EX333" s="56"/>
      <c r="EY333" s="56"/>
      <c r="EZ333" s="56"/>
      <c r="FA333" s="56"/>
      <c r="FB333" s="56"/>
      <c r="FD333" s="56"/>
      <c r="FE333" s="56"/>
      <c r="FF333" s="56"/>
      <c r="FG333" s="56"/>
      <c r="FH333" s="56"/>
      <c r="FI333" s="56"/>
      <c r="FJ333" s="56"/>
      <c r="FK333" s="56"/>
      <c r="FL333" s="56"/>
      <c r="FN333" s="56"/>
      <c r="FO333" s="56"/>
      <c r="FP333" s="56"/>
      <c r="FQ333" s="56"/>
      <c r="FR333" s="56"/>
      <c r="FS333" s="56"/>
      <c r="FT333" s="56"/>
      <c r="FU333" s="56"/>
      <c r="FV333" s="56"/>
      <c r="FX333" s="56"/>
      <c r="FY333" s="56"/>
      <c r="FZ333" s="56"/>
      <c r="GA333" s="56"/>
      <c r="GB333" s="56"/>
      <c r="GC333" s="56"/>
      <c r="GD333" s="56"/>
      <c r="GE333" s="56"/>
      <c r="GF333" s="56"/>
      <c r="GH333" s="56"/>
      <c r="GI333" s="56"/>
      <c r="GJ333" s="56"/>
      <c r="GK333" s="56"/>
      <c r="GL333" s="56"/>
      <c r="GM333" s="56"/>
      <c r="GN333" s="56"/>
      <c r="GO333" s="56"/>
      <c r="GP333" s="56"/>
      <c r="GR333" s="56"/>
      <c r="GS333" s="56"/>
      <c r="GT333" s="56"/>
      <c r="GU333" s="56"/>
      <c r="GV333" s="56"/>
      <c r="GW333" s="56"/>
      <c r="GX333" s="56"/>
      <c r="GY333" s="56"/>
      <c r="GZ333" s="56"/>
      <c r="HB333" s="56"/>
      <c r="HC333" s="56"/>
      <c r="HD333" s="56"/>
      <c r="HE333" s="56"/>
      <c r="HF333" s="56"/>
      <c r="HG333" s="56"/>
      <c r="HH333" s="56"/>
      <c r="HI333" s="56"/>
      <c r="HJ333" s="56"/>
      <c r="HL333" s="56"/>
      <c r="HM333" s="56"/>
      <c r="HN333" s="56"/>
      <c r="HO333" s="56"/>
      <c r="HP333" s="56"/>
      <c r="HQ333" s="56"/>
      <c r="HR333" s="56"/>
      <c r="HS333" s="56"/>
      <c r="HT333" s="56"/>
      <c r="HV333" s="56"/>
      <c r="HW333" s="56"/>
      <c r="HX333" s="56"/>
      <c r="HY333" s="56"/>
      <c r="HZ333" s="56"/>
      <c r="IA333" s="56"/>
      <c r="IB333" s="56"/>
      <c r="IC333" s="56"/>
      <c r="ID333" s="56"/>
      <c r="IF333" s="56"/>
      <c r="IG333" s="56"/>
      <c r="IH333" s="56"/>
      <c r="II333" s="56"/>
      <c r="IJ333" s="56"/>
      <c r="IK333" s="56"/>
      <c r="IL333" s="56"/>
      <c r="IM333" s="56"/>
      <c r="IN333" s="56"/>
      <c r="IP333" s="56"/>
      <c r="IQ333" s="56"/>
      <c r="IR333" s="56"/>
      <c r="IS333" s="56"/>
      <c r="IT333" s="56"/>
      <c r="IU333" s="56"/>
    </row>
    <row r="334" spans="1:255" ht="12.75" customHeight="1" thickBot="1" x14ac:dyDescent="0.25">
      <c r="A334" s="221"/>
      <c r="B334" s="106">
        <v>5308.4</v>
      </c>
      <c r="C334" s="85" t="s">
        <v>77</v>
      </c>
      <c r="D334" s="86"/>
      <c r="E334" s="47"/>
      <c r="F334" s="47"/>
      <c r="G334" s="47"/>
      <c r="H334" s="48"/>
      <c r="I334" s="49"/>
      <c r="J334" s="56"/>
      <c r="K334" s="56"/>
      <c r="L334" s="56"/>
      <c r="M334" s="56"/>
      <c r="N334" s="56"/>
      <c r="O334" s="56"/>
      <c r="P334" s="56"/>
      <c r="Q334" s="56"/>
      <c r="R334" s="56"/>
      <c r="T334" s="56"/>
      <c r="U334" s="56"/>
      <c r="V334" s="56"/>
      <c r="W334" s="56"/>
      <c r="X334" s="56"/>
      <c r="Y334" s="56"/>
      <c r="Z334" s="56"/>
      <c r="AA334" s="56"/>
      <c r="AB334" s="56"/>
      <c r="AD334" s="56"/>
      <c r="AE334" s="56"/>
      <c r="AF334" s="56"/>
      <c r="AG334" s="56"/>
      <c r="AH334" s="56"/>
      <c r="AI334" s="56"/>
      <c r="AJ334" s="56"/>
      <c r="AK334" s="56"/>
      <c r="AL334" s="56"/>
      <c r="AN334" s="56"/>
      <c r="AO334" s="56"/>
      <c r="AP334" s="56"/>
      <c r="AQ334" s="56"/>
      <c r="AR334" s="56"/>
      <c r="AS334" s="56"/>
      <c r="AT334" s="56"/>
      <c r="AU334" s="56"/>
      <c r="AV334" s="56"/>
      <c r="AX334" s="56"/>
      <c r="AY334" s="56"/>
      <c r="AZ334" s="56"/>
      <c r="BA334" s="56"/>
      <c r="BB334" s="56"/>
      <c r="BC334" s="56"/>
      <c r="BD334" s="56"/>
      <c r="BE334" s="56"/>
      <c r="BF334" s="56"/>
      <c r="BH334" s="56"/>
      <c r="BI334" s="56"/>
      <c r="BJ334" s="56"/>
      <c r="BK334" s="56"/>
      <c r="BL334" s="56"/>
      <c r="BM334" s="56"/>
      <c r="BN334" s="56"/>
      <c r="BO334" s="56"/>
      <c r="BP334" s="56"/>
      <c r="BR334" s="56"/>
      <c r="BS334" s="56"/>
      <c r="BT334" s="56"/>
      <c r="BU334" s="56"/>
      <c r="BV334" s="56"/>
      <c r="BW334" s="56"/>
      <c r="BX334" s="56"/>
      <c r="BY334" s="56"/>
      <c r="BZ334" s="56"/>
      <c r="CB334" s="56"/>
      <c r="CC334" s="56"/>
      <c r="CD334" s="56"/>
      <c r="CE334" s="56"/>
      <c r="CF334" s="56"/>
      <c r="CG334" s="56"/>
      <c r="CH334" s="56"/>
      <c r="CI334" s="56"/>
      <c r="CJ334" s="56"/>
      <c r="CL334" s="56"/>
      <c r="CM334" s="56"/>
      <c r="CN334" s="56"/>
      <c r="CO334" s="56"/>
      <c r="CP334" s="56"/>
      <c r="CQ334" s="56"/>
      <c r="CR334" s="56"/>
      <c r="CS334" s="56"/>
      <c r="CT334" s="56"/>
      <c r="CV334" s="56"/>
      <c r="CW334" s="56"/>
      <c r="CX334" s="56"/>
      <c r="CY334" s="56"/>
      <c r="CZ334" s="56"/>
      <c r="DA334" s="56"/>
      <c r="DB334" s="56"/>
      <c r="DC334" s="56"/>
      <c r="DD334" s="56"/>
      <c r="DF334" s="56"/>
      <c r="DG334" s="56"/>
      <c r="DH334" s="56"/>
      <c r="DI334" s="56"/>
      <c r="DJ334" s="56"/>
      <c r="DK334" s="56"/>
      <c r="DL334" s="56"/>
      <c r="DM334" s="56"/>
      <c r="DN334" s="56"/>
      <c r="DP334" s="56"/>
      <c r="DQ334" s="56"/>
      <c r="DR334" s="56"/>
      <c r="DS334" s="56"/>
      <c r="DT334" s="56"/>
      <c r="DU334" s="56"/>
      <c r="DV334" s="56"/>
      <c r="DW334" s="56"/>
      <c r="DX334" s="56"/>
      <c r="DZ334" s="56"/>
      <c r="EA334" s="56"/>
      <c r="EB334" s="56"/>
      <c r="EC334" s="56"/>
      <c r="ED334" s="56"/>
      <c r="EE334" s="56"/>
      <c r="EF334" s="56"/>
      <c r="EG334" s="56"/>
      <c r="EH334" s="56"/>
      <c r="EJ334" s="56"/>
      <c r="EK334" s="56"/>
      <c r="EL334" s="56"/>
      <c r="EM334" s="56"/>
      <c r="EN334" s="56"/>
      <c r="EO334" s="56"/>
      <c r="EP334" s="56"/>
      <c r="EQ334" s="56"/>
      <c r="ER334" s="56"/>
      <c r="ET334" s="56"/>
      <c r="EU334" s="56"/>
      <c r="EV334" s="56"/>
      <c r="EW334" s="56"/>
      <c r="EX334" s="56"/>
      <c r="EY334" s="56"/>
      <c r="EZ334" s="56"/>
      <c r="FA334" s="56"/>
      <c r="FB334" s="56"/>
      <c r="FD334" s="56"/>
      <c r="FE334" s="56"/>
      <c r="FF334" s="56"/>
      <c r="FG334" s="56"/>
      <c r="FH334" s="56"/>
      <c r="FI334" s="56"/>
      <c r="FJ334" s="56"/>
      <c r="FK334" s="56"/>
      <c r="FL334" s="56"/>
      <c r="FN334" s="56"/>
      <c r="FO334" s="56"/>
      <c r="FP334" s="56"/>
      <c r="FQ334" s="56"/>
      <c r="FR334" s="56"/>
      <c r="FS334" s="56"/>
      <c r="FT334" s="56"/>
      <c r="FU334" s="56"/>
      <c r="FV334" s="56"/>
      <c r="FX334" s="56"/>
      <c r="FY334" s="56"/>
      <c r="FZ334" s="56"/>
      <c r="GA334" s="56"/>
      <c r="GB334" s="56"/>
      <c r="GC334" s="56"/>
      <c r="GD334" s="56"/>
      <c r="GE334" s="56"/>
      <c r="GF334" s="56"/>
      <c r="GH334" s="56"/>
      <c r="GI334" s="56"/>
      <c r="GJ334" s="56"/>
      <c r="GK334" s="56"/>
      <c r="GL334" s="56"/>
      <c r="GM334" s="56"/>
      <c r="GN334" s="56"/>
      <c r="GO334" s="56"/>
      <c r="GP334" s="56"/>
      <c r="GR334" s="56"/>
      <c r="GS334" s="56"/>
      <c r="GT334" s="56"/>
      <c r="GU334" s="56"/>
      <c r="GV334" s="56"/>
      <c r="GW334" s="56"/>
      <c r="GX334" s="56"/>
      <c r="GY334" s="56"/>
      <c r="GZ334" s="56"/>
      <c r="HB334" s="56"/>
      <c r="HC334" s="56"/>
      <c r="HD334" s="56"/>
      <c r="HE334" s="56"/>
      <c r="HF334" s="56"/>
      <c r="HG334" s="56"/>
      <c r="HH334" s="56"/>
      <c r="HI334" s="56"/>
      <c r="HJ334" s="56"/>
      <c r="HL334" s="56"/>
      <c r="HM334" s="56"/>
      <c r="HN334" s="56"/>
      <c r="HO334" s="56"/>
      <c r="HP334" s="56"/>
      <c r="HQ334" s="56"/>
      <c r="HR334" s="56"/>
      <c r="HS334" s="56"/>
      <c r="HT334" s="56"/>
      <c r="HV334" s="56"/>
      <c r="HW334" s="56"/>
      <c r="HX334" s="56"/>
      <c r="HY334" s="56"/>
      <c r="HZ334" s="56"/>
      <c r="IA334" s="56"/>
      <c r="IB334" s="56"/>
      <c r="IC334" s="56"/>
      <c r="ID334" s="56"/>
      <c r="IF334" s="56"/>
      <c r="IG334" s="56"/>
      <c r="IH334" s="56"/>
      <c r="II334" s="56"/>
      <c r="IJ334" s="56"/>
      <c r="IK334" s="56"/>
      <c r="IL334" s="56"/>
      <c r="IM334" s="56"/>
      <c r="IN334" s="56"/>
      <c r="IP334" s="56"/>
      <c r="IQ334" s="56"/>
      <c r="IR334" s="56"/>
      <c r="IS334" s="56"/>
      <c r="IT334" s="56"/>
      <c r="IU334" s="56"/>
    </row>
    <row r="335" spans="1:255" ht="12.75" customHeight="1" thickBot="1" x14ac:dyDescent="0.25">
      <c r="A335" s="221"/>
      <c r="B335" s="106">
        <v>4093.32</v>
      </c>
      <c r="C335" s="85" t="s">
        <v>78</v>
      </c>
      <c r="D335" s="86"/>
      <c r="E335" s="47"/>
      <c r="F335" s="47"/>
      <c r="G335" s="47"/>
      <c r="H335" s="48"/>
      <c r="I335" s="49"/>
      <c r="J335" s="56"/>
      <c r="K335" s="56"/>
      <c r="L335" s="56"/>
      <c r="M335" s="56"/>
      <c r="N335" s="56"/>
      <c r="O335" s="56"/>
      <c r="P335" s="56"/>
      <c r="Q335" s="56"/>
      <c r="R335" s="56"/>
      <c r="T335" s="56"/>
      <c r="U335" s="56"/>
      <c r="V335" s="56"/>
      <c r="W335" s="56"/>
      <c r="X335" s="56"/>
      <c r="Y335" s="56"/>
      <c r="Z335" s="56"/>
      <c r="AA335" s="56"/>
      <c r="AB335" s="56"/>
      <c r="AD335" s="56"/>
      <c r="AE335" s="56"/>
      <c r="AF335" s="56"/>
      <c r="AG335" s="56"/>
      <c r="AH335" s="56"/>
      <c r="AI335" s="56"/>
      <c r="AJ335" s="56"/>
      <c r="AK335" s="56"/>
      <c r="AL335" s="56"/>
      <c r="AN335" s="56"/>
      <c r="AO335" s="56"/>
      <c r="AP335" s="56"/>
      <c r="AQ335" s="56"/>
      <c r="AR335" s="56"/>
      <c r="AS335" s="56"/>
      <c r="AT335" s="56"/>
      <c r="AU335" s="56"/>
      <c r="AV335" s="56"/>
      <c r="AX335" s="56"/>
      <c r="AY335" s="56"/>
      <c r="AZ335" s="56"/>
      <c r="BA335" s="56"/>
      <c r="BB335" s="56"/>
      <c r="BC335" s="56"/>
      <c r="BD335" s="56"/>
      <c r="BE335" s="56"/>
      <c r="BF335" s="56"/>
      <c r="BH335" s="56"/>
      <c r="BI335" s="56"/>
      <c r="BJ335" s="56"/>
      <c r="BK335" s="56"/>
      <c r="BL335" s="56"/>
      <c r="BM335" s="56"/>
      <c r="BN335" s="56"/>
      <c r="BO335" s="56"/>
      <c r="BP335" s="56"/>
      <c r="BR335" s="56"/>
      <c r="BS335" s="56"/>
      <c r="BT335" s="56"/>
      <c r="BU335" s="56"/>
      <c r="BV335" s="56"/>
      <c r="BW335" s="56"/>
      <c r="BX335" s="56"/>
      <c r="BY335" s="56"/>
      <c r="BZ335" s="56"/>
      <c r="CB335" s="56"/>
      <c r="CC335" s="56"/>
      <c r="CD335" s="56"/>
      <c r="CE335" s="56"/>
      <c r="CF335" s="56"/>
      <c r="CG335" s="56"/>
      <c r="CH335" s="56"/>
      <c r="CI335" s="56"/>
      <c r="CJ335" s="56"/>
      <c r="CL335" s="56"/>
      <c r="CM335" s="56"/>
      <c r="CN335" s="56"/>
      <c r="CO335" s="56"/>
      <c r="CP335" s="56"/>
      <c r="CQ335" s="56"/>
      <c r="CR335" s="56"/>
      <c r="CS335" s="56"/>
      <c r="CT335" s="56"/>
      <c r="CV335" s="56"/>
      <c r="CW335" s="56"/>
      <c r="CX335" s="56"/>
      <c r="CY335" s="56"/>
      <c r="CZ335" s="56"/>
      <c r="DA335" s="56"/>
      <c r="DB335" s="56"/>
      <c r="DC335" s="56"/>
      <c r="DD335" s="56"/>
      <c r="DF335" s="56"/>
      <c r="DG335" s="56"/>
      <c r="DH335" s="56"/>
      <c r="DI335" s="56"/>
      <c r="DJ335" s="56"/>
      <c r="DK335" s="56"/>
      <c r="DL335" s="56"/>
      <c r="DM335" s="56"/>
      <c r="DN335" s="56"/>
      <c r="DP335" s="56"/>
      <c r="DQ335" s="56"/>
      <c r="DR335" s="56"/>
      <c r="DS335" s="56"/>
      <c r="DT335" s="56"/>
      <c r="DU335" s="56"/>
      <c r="DV335" s="56"/>
      <c r="DW335" s="56"/>
      <c r="DX335" s="56"/>
      <c r="DZ335" s="56"/>
      <c r="EA335" s="56"/>
      <c r="EB335" s="56"/>
      <c r="EC335" s="56"/>
      <c r="ED335" s="56"/>
      <c r="EE335" s="56"/>
      <c r="EF335" s="56"/>
      <c r="EG335" s="56"/>
      <c r="EH335" s="56"/>
      <c r="EJ335" s="56"/>
      <c r="EK335" s="56"/>
      <c r="EL335" s="56"/>
      <c r="EM335" s="56"/>
      <c r="EN335" s="56"/>
      <c r="EO335" s="56"/>
      <c r="EP335" s="56"/>
      <c r="EQ335" s="56"/>
      <c r="ER335" s="56"/>
      <c r="ET335" s="56"/>
      <c r="EU335" s="56"/>
      <c r="EV335" s="56"/>
      <c r="EW335" s="56"/>
      <c r="EX335" s="56"/>
      <c r="EY335" s="56"/>
      <c r="EZ335" s="56"/>
      <c r="FA335" s="56"/>
      <c r="FB335" s="56"/>
      <c r="FD335" s="56"/>
      <c r="FE335" s="56"/>
      <c r="FF335" s="56"/>
      <c r="FG335" s="56"/>
      <c r="FH335" s="56"/>
      <c r="FI335" s="56"/>
      <c r="FJ335" s="56"/>
      <c r="FK335" s="56"/>
      <c r="FL335" s="56"/>
      <c r="FN335" s="56"/>
      <c r="FO335" s="56"/>
      <c r="FP335" s="56"/>
      <c r="FQ335" s="56"/>
      <c r="FR335" s="56"/>
      <c r="FS335" s="56"/>
      <c r="FT335" s="56"/>
      <c r="FU335" s="56"/>
      <c r="FV335" s="56"/>
      <c r="FX335" s="56"/>
      <c r="FY335" s="56"/>
      <c r="FZ335" s="56"/>
      <c r="GA335" s="56"/>
      <c r="GB335" s="56"/>
      <c r="GC335" s="56"/>
      <c r="GD335" s="56"/>
      <c r="GE335" s="56"/>
      <c r="GF335" s="56"/>
      <c r="GH335" s="56"/>
      <c r="GI335" s="56"/>
      <c r="GJ335" s="56"/>
      <c r="GK335" s="56"/>
      <c r="GL335" s="56"/>
      <c r="GM335" s="56"/>
      <c r="GN335" s="56"/>
      <c r="GO335" s="56"/>
      <c r="GP335" s="56"/>
      <c r="GR335" s="56"/>
      <c r="GS335" s="56"/>
      <c r="GT335" s="56"/>
      <c r="GU335" s="56"/>
      <c r="GV335" s="56"/>
      <c r="GW335" s="56"/>
      <c r="GX335" s="56"/>
      <c r="GY335" s="56"/>
      <c r="GZ335" s="56"/>
      <c r="HB335" s="56"/>
      <c r="HC335" s="56"/>
      <c r="HD335" s="56"/>
      <c r="HE335" s="56"/>
      <c r="HF335" s="56"/>
      <c r="HG335" s="56"/>
      <c r="HH335" s="56"/>
      <c r="HI335" s="56"/>
      <c r="HJ335" s="56"/>
      <c r="HL335" s="56"/>
      <c r="HM335" s="56"/>
      <c r="HN335" s="56"/>
      <c r="HO335" s="56"/>
      <c r="HP335" s="56"/>
      <c r="HQ335" s="56"/>
      <c r="HR335" s="56"/>
      <c r="HS335" s="56"/>
      <c r="HT335" s="56"/>
      <c r="HV335" s="56"/>
      <c r="HW335" s="56"/>
      <c r="HX335" s="56"/>
      <c r="HY335" s="56"/>
      <c r="HZ335" s="56"/>
      <c r="IA335" s="56"/>
      <c r="IB335" s="56"/>
      <c r="IC335" s="56"/>
      <c r="ID335" s="56"/>
      <c r="IF335" s="56"/>
      <c r="IG335" s="56"/>
      <c r="IH335" s="56"/>
      <c r="II335" s="56"/>
      <c r="IJ335" s="56"/>
      <c r="IK335" s="56"/>
      <c r="IL335" s="56"/>
      <c r="IM335" s="56"/>
      <c r="IN335" s="56"/>
      <c r="IP335" s="56"/>
      <c r="IQ335" s="56"/>
      <c r="IR335" s="56"/>
      <c r="IS335" s="56"/>
      <c r="IT335" s="56"/>
      <c r="IU335" s="56"/>
    </row>
    <row r="336" spans="1:255" ht="12.75" customHeight="1" thickBot="1" x14ac:dyDescent="0.25">
      <c r="A336" s="221"/>
      <c r="B336" s="106">
        <v>5190.24</v>
      </c>
      <c r="C336" s="85" t="s">
        <v>79</v>
      </c>
      <c r="D336" s="86"/>
      <c r="E336" s="47"/>
      <c r="F336" s="47"/>
      <c r="G336" s="47"/>
      <c r="H336" s="48"/>
      <c r="I336" s="49"/>
      <c r="J336" s="56"/>
      <c r="K336" s="56"/>
      <c r="L336" s="56"/>
      <c r="M336" s="56"/>
      <c r="N336" s="56"/>
      <c r="O336" s="56"/>
      <c r="P336" s="56"/>
      <c r="Q336" s="56"/>
      <c r="R336" s="56"/>
      <c r="T336" s="56"/>
      <c r="U336" s="56"/>
      <c r="V336" s="56"/>
      <c r="W336" s="56"/>
      <c r="X336" s="56"/>
      <c r="Y336" s="56"/>
      <c r="Z336" s="56"/>
      <c r="AA336" s="56"/>
      <c r="AB336" s="56"/>
      <c r="AD336" s="56"/>
      <c r="AE336" s="56"/>
      <c r="AF336" s="56"/>
      <c r="AG336" s="56"/>
      <c r="AH336" s="56"/>
      <c r="AI336" s="56"/>
      <c r="AJ336" s="56"/>
      <c r="AK336" s="56"/>
      <c r="AL336" s="56"/>
      <c r="AN336" s="56"/>
      <c r="AO336" s="56"/>
      <c r="AP336" s="56"/>
      <c r="AQ336" s="56"/>
      <c r="AR336" s="56"/>
      <c r="AS336" s="56"/>
      <c r="AT336" s="56"/>
      <c r="AU336" s="56"/>
      <c r="AV336" s="56"/>
      <c r="AX336" s="56"/>
      <c r="AY336" s="56"/>
      <c r="AZ336" s="56"/>
      <c r="BA336" s="56"/>
      <c r="BB336" s="56"/>
      <c r="BC336" s="56"/>
      <c r="BD336" s="56"/>
      <c r="BE336" s="56"/>
      <c r="BF336" s="56"/>
      <c r="BH336" s="56"/>
      <c r="BI336" s="56"/>
      <c r="BJ336" s="56"/>
      <c r="BK336" s="56"/>
      <c r="BL336" s="56"/>
      <c r="BM336" s="56"/>
      <c r="BN336" s="56"/>
      <c r="BO336" s="56"/>
      <c r="BP336" s="56"/>
      <c r="BR336" s="56"/>
      <c r="BS336" s="56"/>
      <c r="BT336" s="56"/>
      <c r="BU336" s="56"/>
      <c r="BV336" s="56"/>
      <c r="BW336" s="56"/>
      <c r="BX336" s="56"/>
      <c r="BY336" s="56"/>
      <c r="BZ336" s="56"/>
      <c r="CB336" s="56"/>
      <c r="CC336" s="56"/>
      <c r="CD336" s="56"/>
      <c r="CE336" s="56"/>
      <c r="CF336" s="56"/>
      <c r="CG336" s="56"/>
      <c r="CH336" s="56"/>
      <c r="CI336" s="56"/>
      <c r="CJ336" s="56"/>
      <c r="CL336" s="56"/>
      <c r="CM336" s="56"/>
      <c r="CN336" s="56"/>
      <c r="CO336" s="56"/>
      <c r="CP336" s="56"/>
      <c r="CQ336" s="56"/>
      <c r="CR336" s="56"/>
      <c r="CS336" s="56"/>
      <c r="CT336" s="56"/>
      <c r="CV336" s="56"/>
      <c r="CW336" s="56"/>
      <c r="CX336" s="56"/>
      <c r="CY336" s="56"/>
      <c r="CZ336" s="56"/>
      <c r="DA336" s="56"/>
      <c r="DB336" s="56"/>
      <c r="DC336" s="56"/>
      <c r="DD336" s="56"/>
      <c r="DF336" s="56"/>
      <c r="DG336" s="56"/>
      <c r="DH336" s="56"/>
      <c r="DI336" s="56"/>
      <c r="DJ336" s="56"/>
      <c r="DK336" s="56"/>
      <c r="DL336" s="56"/>
      <c r="DM336" s="56"/>
      <c r="DN336" s="56"/>
      <c r="DP336" s="56"/>
      <c r="DQ336" s="56"/>
      <c r="DR336" s="56"/>
      <c r="DS336" s="56"/>
      <c r="DT336" s="56"/>
      <c r="DU336" s="56"/>
      <c r="DV336" s="56"/>
      <c r="DW336" s="56"/>
      <c r="DX336" s="56"/>
      <c r="DZ336" s="56"/>
      <c r="EA336" s="56"/>
      <c r="EB336" s="56"/>
      <c r="EC336" s="56"/>
      <c r="ED336" s="56"/>
      <c r="EE336" s="56"/>
      <c r="EF336" s="56"/>
      <c r="EG336" s="56"/>
      <c r="EH336" s="56"/>
      <c r="EJ336" s="56"/>
      <c r="EK336" s="56"/>
      <c r="EL336" s="56"/>
      <c r="EM336" s="56"/>
      <c r="EN336" s="56"/>
      <c r="EO336" s="56"/>
      <c r="EP336" s="56"/>
      <c r="EQ336" s="56"/>
      <c r="ER336" s="56"/>
      <c r="ET336" s="56"/>
      <c r="EU336" s="56"/>
      <c r="EV336" s="56"/>
      <c r="EW336" s="56"/>
      <c r="EX336" s="56"/>
      <c r="EY336" s="56"/>
      <c r="EZ336" s="56"/>
      <c r="FA336" s="56"/>
      <c r="FB336" s="56"/>
      <c r="FD336" s="56"/>
      <c r="FE336" s="56"/>
      <c r="FF336" s="56"/>
      <c r="FG336" s="56"/>
      <c r="FH336" s="56"/>
      <c r="FI336" s="56"/>
      <c r="FJ336" s="56"/>
      <c r="FK336" s="56"/>
      <c r="FL336" s="56"/>
      <c r="FN336" s="56"/>
      <c r="FO336" s="56"/>
      <c r="FP336" s="56"/>
      <c r="FQ336" s="56"/>
      <c r="FR336" s="56"/>
      <c r="FS336" s="56"/>
      <c r="FT336" s="56"/>
      <c r="FU336" s="56"/>
      <c r="FV336" s="56"/>
      <c r="FX336" s="56"/>
      <c r="FY336" s="56"/>
      <c r="FZ336" s="56"/>
      <c r="GA336" s="56"/>
      <c r="GB336" s="56"/>
      <c r="GC336" s="56"/>
      <c r="GD336" s="56"/>
      <c r="GE336" s="56"/>
      <c r="GF336" s="56"/>
      <c r="GH336" s="56"/>
      <c r="GI336" s="56"/>
      <c r="GJ336" s="56"/>
      <c r="GK336" s="56"/>
      <c r="GL336" s="56"/>
      <c r="GM336" s="56"/>
      <c r="GN336" s="56"/>
      <c r="GO336" s="56"/>
      <c r="GP336" s="56"/>
      <c r="GR336" s="56"/>
      <c r="GS336" s="56"/>
      <c r="GT336" s="56"/>
      <c r="GU336" s="56"/>
      <c r="GV336" s="56"/>
      <c r="GW336" s="56"/>
      <c r="GX336" s="56"/>
      <c r="GY336" s="56"/>
      <c r="GZ336" s="56"/>
      <c r="HB336" s="56"/>
      <c r="HC336" s="56"/>
      <c r="HD336" s="56"/>
      <c r="HE336" s="56"/>
      <c r="HF336" s="56"/>
      <c r="HG336" s="56"/>
      <c r="HH336" s="56"/>
      <c r="HI336" s="56"/>
      <c r="HJ336" s="56"/>
      <c r="HL336" s="56"/>
      <c r="HM336" s="56"/>
      <c r="HN336" s="56"/>
      <c r="HO336" s="56"/>
      <c r="HP336" s="56"/>
      <c r="HQ336" s="56"/>
      <c r="HR336" s="56"/>
      <c r="HS336" s="56"/>
      <c r="HT336" s="56"/>
      <c r="HV336" s="56"/>
      <c r="HW336" s="56"/>
      <c r="HX336" s="56"/>
      <c r="HY336" s="56"/>
      <c r="HZ336" s="56"/>
      <c r="IA336" s="56"/>
      <c r="IB336" s="56"/>
      <c r="IC336" s="56"/>
      <c r="ID336" s="56"/>
      <c r="IF336" s="56"/>
      <c r="IG336" s="56"/>
      <c r="IH336" s="56"/>
      <c r="II336" s="56"/>
      <c r="IJ336" s="56"/>
      <c r="IK336" s="56"/>
      <c r="IL336" s="56"/>
      <c r="IM336" s="56"/>
      <c r="IN336" s="56"/>
      <c r="IP336" s="56"/>
      <c r="IQ336" s="56"/>
      <c r="IR336" s="56"/>
      <c r="IS336" s="56"/>
      <c r="IT336" s="56"/>
      <c r="IU336" s="56"/>
    </row>
    <row r="337" spans="1:255" ht="12.75" customHeight="1" thickBot="1" x14ac:dyDescent="0.25">
      <c r="A337" s="221"/>
      <c r="B337" s="106">
        <v>3842.95</v>
      </c>
      <c r="C337" s="85" t="s">
        <v>80</v>
      </c>
      <c r="D337" s="86"/>
      <c r="E337" s="47"/>
      <c r="F337" s="47"/>
      <c r="G337" s="47"/>
      <c r="H337" s="48"/>
      <c r="I337" s="49"/>
      <c r="J337" s="56"/>
      <c r="K337" s="56"/>
      <c r="L337" s="56"/>
      <c r="M337" s="56"/>
      <c r="N337" s="56"/>
      <c r="O337" s="56"/>
      <c r="P337" s="56"/>
      <c r="Q337" s="56"/>
      <c r="R337" s="56"/>
      <c r="T337" s="56"/>
      <c r="U337" s="56"/>
      <c r="V337" s="56"/>
      <c r="W337" s="56"/>
      <c r="X337" s="56"/>
      <c r="Y337" s="56"/>
      <c r="Z337" s="56"/>
      <c r="AA337" s="56"/>
      <c r="AB337" s="56"/>
      <c r="AD337" s="56"/>
      <c r="AE337" s="56"/>
      <c r="AF337" s="56"/>
      <c r="AG337" s="56"/>
      <c r="AH337" s="56"/>
      <c r="AI337" s="56"/>
      <c r="AJ337" s="56"/>
      <c r="AK337" s="56"/>
      <c r="AL337" s="56"/>
      <c r="AN337" s="56"/>
      <c r="AO337" s="56"/>
      <c r="AP337" s="56"/>
      <c r="AQ337" s="56"/>
      <c r="AR337" s="56"/>
      <c r="AS337" s="56"/>
      <c r="AT337" s="56"/>
      <c r="AU337" s="56"/>
      <c r="AV337" s="56"/>
      <c r="AX337" s="56"/>
      <c r="AY337" s="56"/>
      <c r="AZ337" s="56"/>
      <c r="BA337" s="56"/>
      <c r="BB337" s="56"/>
      <c r="BC337" s="56"/>
      <c r="BD337" s="56"/>
      <c r="BE337" s="56"/>
      <c r="BF337" s="56"/>
      <c r="BH337" s="56"/>
      <c r="BI337" s="56"/>
      <c r="BJ337" s="56"/>
      <c r="BK337" s="56"/>
      <c r="BL337" s="56"/>
      <c r="BM337" s="56"/>
      <c r="BN337" s="56"/>
      <c r="BO337" s="56"/>
      <c r="BP337" s="56"/>
      <c r="BR337" s="56"/>
      <c r="BS337" s="56"/>
      <c r="BT337" s="56"/>
      <c r="BU337" s="56"/>
      <c r="BV337" s="56"/>
      <c r="BW337" s="56"/>
      <c r="BX337" s="56"/>
      <c r="BY337" s="56"/>
      <c r="BZ337" s="56"/>
      <c r="CB337" s="56"/>
      <c r="CC337" s="56"/>
      <c r="CD337" s="56"/>
      <c r="CE337" s="56"/>
      <c r="CF337" s="56"/>
      <c r="CG337" s="56"/>
      <c r="CH337" s="56"/>
      <c r="CI337" s="56"/>
      <c r="CJ337" s="56"/>
      <c r="CL337" s="56"/>
      <c r="CM337" s="56"/>
      <c r="CN337" s="56"/>
      <c r="CO337" s="56"/>
      <c r="CP337" s="56"/>
      <c r="CQ337" s="56"/>
      <c r="CR337" s="56"/>
      <c r="CS337" s="56"/>
      <c r="CT337" s="56"/>
      <c r="CV337" s="56"/>
      <c r="CW337" s="56"/>
      <c r="CX337" s="56"/>
      <c r="CY337" s="56"/>
      <c r="CZ337" s="56"/>
      <c r="DA337" s="56"/>
      <c r="DB337" s="56"/>
      <c r="DC337" s="56"/>
      <c r="DD337" s="56"/>
      <c r="DF337" s="56"/>
      <c r="DG337" s="56"/>
      <c r="DH337" s="56"/>
      <c r="DI337" s="56"/>
      <c r="DJ337" s="56"/>
      <c r="DK337" s="56"/>
      <c r="DL337" s="56"/>
      <c r="DM337" s="56"/>
      <c r="DN337" s="56"/>
      <c r="DP337" s="56"/>
      <c r="DQ337" s="56"/>
      <c r="DR337" s="56"/>
      <c r="DS337" s="56"/>
      <c r="DT337" s="56"/>
      <c r="DU337" s="56"/>
      <c r="DV337" s="56"/>
      <c r="DW337" s="56"/>
      <c r="DX337" s="56"/>
      <c r="DZ337" s="56"/>
      <c r="EA337" s="56"/>
      <c r="EB337" s="56"/>
      <c r="EC337" s="56"/>
      <c r="ED337" s="56"/>
      <c r="EE337" s="56"/>
      <c r="EF337" s="56"/>
      <c r="EG337" s="56"/>
      <c r="EH337" s="56"/>
      <c r="EJ337" s="56"/>
      <c r="EK337" s="56"/>
      <c r="EL337" s="56"/>
      <c r="EM337" s="56"/>
      <c r="EN337" s="56"/>
      <c r="EO337" s="56"/>
      <c r="EP337" s="56"/>
      <c r="EQ337" s="56"/>
      <c r="ER337" s="56"/>
      <c r="ET337" s="56"/>
      <c r="EU337" s="56"/>
      <c r="EV337" s="56"/>
      <c r="EW337" s="56"/>
      <c r="EX337" s="56"/>
      <c r="EY337" s="56"/>
      <c r="EZ337" s="56"/>
      <c r="FA337" s="56"/>
      <c r="FB337" s="56"/>
      <c r="FD337" s="56"/>
      <c r="FE337" s="56"/>
      <c r="FF337" s="56"/>
      <c r="FG337" s="56"/>
      <c r="FH337" s="56"/>
      <c r="FI337" s="56"/>
      <c r="FJ337" s="56"/>
      <c r="FK337" s="56"/>
      <c r="FL337" s="56"/>
      <c r="FN337" s="56"/>
      <c r="FO337" s="56"/>
      <c r="FP337" s="56"/>
      <c r="FQ337" s="56"/>
      <c r="FR337" s="56"/>
      <c r="FS337" s="56"/>
      <c r="FT337" s="56"/>
      <c r="FU337" s="56"/>
      <c r="FV337" s="56"/>
      <c r="FX337" s="56"/>
      <c r="FY337" s="56"/>
      <c r="FZ337" s="56"/>
      <c r="GA337" s="56"/>
      <c r="GB337" s="56"/>
      <c r="GC337" s="56"/>
      <c r="GD337" s="56"/>
      <c r="GE337" s="56"/>
      <c r="GF337" s="56"/>
      <c r="GH337" s="56"/>
      <c r="GI337" s="56"/>
      <c r="GJ337" s="56"/>
      <c r="GK337" s="56"/>
      <c r="GL337" s="56"/>
      <c r="GM337" s="56"/>
      <c r="GN337" s="56"/>
      <c r="GO337" s="56"/>
      <c r="GP337" s="56"/>
      <c r="GR337" s="56"/>
      <c r="GS337" s="56"/>
      <c r="GT337" s="56"/>
      <c r="GU337" s="56"/>
      <c r="GV337" s="56"/>
      <c r="GW337" s="56"/>
      <c r="GX337" s="56"/>
      <c r="GY337" s="56"/>
      <c r="GZ337" s="56"/>
      <c r="HB337" s="56"/>
      <c r="HC337" s="56"/>
      <c r="HD337" s="56"/>
      <c r="HE337" s="56"/>
      <c r="HF337" s="56"/>
      <c r="HG337" s="56"/>
      <c r="HH337" s="56"/>
      <c r="HI337" s="56"/>
      <c r="HJ337" s="56"/>
      <c r="HL337" s="56"/>
      <c r="HM337" s="56"/>
      <c r="HN337" s="56"/>
      <c r="HO337" s="56"/>
      <c r="HP337" s="56"/>
      <c r="HQ337" s="56"/>
      <c r="HR337" s="56"/>
      <c r="HS337" s="56"/>
      <c r="HT337" s="56"/>
      <c r="HV337" s="56"/>
      <c r="HW337" s="56"/>
      <c r="HX337" s="56"/>
      <c r="HY337" s="56"/>
      <c r="HZ337" s="56"/>
      <c r="IA337" s="56"/>
      <c r="IB337" s="56"/>
      <c r="IC337" s="56"/>
      <c r="ID337" s="56"/>
      <c r="IF337" s="56"/>
      <c r="IG337" s="56"/>
      <c r="IH337" s="56"/>
      <c r="II337" s="56"/>
      <c r="IJ337" s="56"/>
      <c r="IK337" s="56"/>
      <c r="IL337" s="56"/>
      <c r="IM337" s="56"/>
      <c r="IN337" s="56"/>
      <c r="IP337" s="56"/>
      <c r="IQ337" s="56"/>
      <c r="IR337" s="56"/>
      <c r="IS337" s="56"/>
      <c r="IT337" s="56"/>
      <c r="IU337" s="56"/>
    </row>
    <row r="338" spans="1:255" x14ac:dyDescent="0.2">
      <c r="A338" s="221"/>
      <c r="B338" s="185"/>
      <c r="C338" s="70" t="s">
        <v>87</v>
      </c>
      <c r="D338" s="163"/>
      <c r="E338" s="53"/>
      <c r="F338" s="53"/>
      <c r="G338" s="53"/>
      <c r="H338" s="153"/>
      <c r="I338" s="165">
        <v>2574.5100000000002</v>
      </c>
      <c r="J338" s="56"/>
      <c r="K338" s="56"/>
      <c r="L338" s="56"/>
      <c r="M338" s="56"/>
      <c r="N338" s="56"/>
      <c r="O338" s="56"/>
      <c r="P338" s="56"/>
      <c r="Q338" s="56"/>
      <c r="R338" s="56"/>
      <c r="T338" s="56"/>
      <c r="U338" s="56"/>
      <c r="V338" s="56"/>
      <c r="W338" s="56"/>
      <c r="X338" s="56"/>
      <c r="Y338" s="56"/>
      <c r="Z338" s="56"/>
      <c r="AA338" s="56"/>
      <c r="AB338" s="56"/>
      <c r="AD338" s="56"/>
      <c r="AE338" s="56"/>
      <c r="AF338" s="56"/>
      <c r="AG338" s="56"/>
      <c r="AH338" s="56"/>
      <c r="AI338" s="56"/>
      <c r="AJ338" s="56"/>
      <c r="AK338" s="56"/>
      <c r="AL338" s="56"/>
      <c r="AN338" s="56"/>
      <c r="AO338" s="56"/>
      <c r="AP338" s="56"/>
      <c r="AQ338" s="56"/>
      <c r="AR338" s="56"/>
      <c r="AS338" s="56"/>
      <c r="AT338" s="56"/>
      <c r="AU338" s="56"/>
      <c r="AV338" s="56"/>
      <c r="AX338" s="56"/>
      <c r="AY338" s="56"/>
      <c r="AZ338" s="56"/>
      <c r="BA338" s="56"/>
      <c r="BB338" s="56"/>
      <c r="BC338" s="56"/>
      <c r="BD338" s="56"/>
      <c r="BE338" s="56"/>
      <c r="BF338" s="56"/>
      <c r="BH338" s="56"/>
      <c r="BI338" s="56"/>
      <c r="BJ338" s="56"/>
      <c r="BK338" s="56"/>
      <c r="BL338" s="56"/>
      <c r="BM338" s="56"/>
      <c r="BN338" s="56"/>
      <c r="BO338" s="56"/>
      <c r="BP338" s="56"/>
      <c r="BR338" s="56"/>
      <c r="BS338" s="56"/>
      <c r="BT338" s="56"/>
      <c r="BU338" s="56"/>
      <c r="BV338" s="56"/>
      <c r="BW338" s="56"/>
      <c r="BX338" s="56"/>
      <c r="BY338" s="56"/>
      <c r="BZ338" s="56"/>
      <c r="CB338" s="56"/>
      <c r="CC338" s="56"/>
      <c r="CD338" s="56"/>
      <c r="CE338" s="56"/>
      <c r="CF338" s="56"/>
      <c r="CG338" s="56"/>
      <c r="CH338" s="56"/>
      <c r="CI338" s="56"/>
      <c r="CJ338" s="56"/>
      <c r="CL338" s="56"/>
      <c r="CM338" s="56"/>
      <c r="CN338" s="56"/>
      <c r="CO338" s="56"/>
      <c r="CP338" s="56"/>
      <c r="CQ338" s="56"/>
      <c r="CR338" s="56"/>
      <c r="CS338" s="56"/>
      <c r="CT338" s="56"/>
      <c r="CV338" s="56"/>
      <c r="CW338" s="56"/>
      <c r="CX338" s="56"/>
      <c r="CY338" s="56"/>
      <c r="CZ338" s="56"/>
      <c r="DA338" s="56"/>
      <c r="DB338" s="56"/>
      <c r="DC338" s="56"/>
      <c r="DD338" s="56"/>
      <c r="DF338" s="56"/>
      <c r="DG338" s="56"/>
      <c r="DH338" s="56"/>
      <c r="DI338" s="56"/>
      <c r="DJ338" s="56"/>
      <c r="DK338" s="56"/>
      <c r="DL338" s="56"/>
      <c r="DM338" s="56"/>
      <c r="DN338" s="56"/>
      <c r="DP338" s="56"/>
      <c r="DQ338" s="56"/>
      <c r="DR338" s="56"/>
      <c r="DS338" s="56"/>
      <c r="DT338" s="56"/>
      <c r="DU338" s="56"/>
      <c r="DV338" s="56"/>
      <c r="DW338" s="56"/>
      <c r="DX338" s="56"/>
      <c r="DZ338" s="56"/>
      <c r="EA338" s="56"/>
      <c r="EB338" s="56"/>
      <c r="EC338" s="56"/>
      <c r="ED338" s="56"/>
      <c r="EE338" s="56"/>
      <c r="EF338" s="56"/>
      <c r="EG338" s="56"/>
      <c r="EH338" s="56"/>
      <c r="EJ338" s="56"/>
      <c r="EK338" s="56"/>
      <c r="EL338" s="56"/>
      <c r="EM338" s="56"/>
      <c r="EN338" s="56"/>
      <c r="EO338" s="56"/>
      <c r="EP338" s="56"/>
      <c r="EQ338" s="56"/>
      <c r="ER338" s="56"/>
      <c r="ET338" s="56"/>
      <c r="EU338" s="56"/>
      <c r="EV338" s="56"/>
      <c r="EW338" s="56"/>
      <c r="EX338" s="56"/>
      <c r="EY338" s="56"/>
      <c r="EZ338" s="56"/>
      <c r="FA338" s="56"/>
      <c r="FB338" s="56"/>
      <c r="FD338" s="56"/>
      <c r="FE338" s="56"/>
      <c r="FF338" s="56"/>
      <c r="FG338" s="56"/>
      <c r="FH338" s="56"/>
      <c r="FI338" s="56"/>
      <c r="FJ338" s="56"/>
      <c r="FK338" s="56"/>
      <c r="FL338" s="56"/>
      <c r="FN338" s="56"/>
      <c r="FO338" s="56"/>
      <c r="FP338" s="56"/>
      <c r="FQ338" s="56"/>
      <c r="FR338" s="56"/>
      <c r="FS338" s="56"/>
      <c r="FT338" s="56"/>
      <c r="FU338" s="56"/>
      <c r="FV338" s="56"/>
      <c r="FX338" s="56"/>
      <c r="FY338" s="56"/>
      <c r="FZ338" s="56"/>
      <c r="GA338" s="56"/>
      <c r="GB338" s="56"/>
      <c r="GC338" s="56"/>
      <c r="GD338" s="56"/>
      <c r="GE338" s="56"/>
      <c r="GF338" s="56"/>
      <c r="GH338" s="56"/>
      <c r="GI338" s="56"/>
      <c r="GJ338" s="56"/>
      <c r="GK338" s="56"/>
      <c r="GL338" s="56"/>
      <c r="GM338" s="56"/>
      <c r="GN338" s="56"/>
      <c r="GO338" s="56"/>
      <c r="GP338" s="56"/>
      <c r="GR338" s="56"/>
      <c r="GS338" s="56"/>
      <c r="GT338" s="56"/>
      <c r="GU338" s="56"/>
      <c r="GV338" s="56"/>
      <c r="GW338" s="56"/>
      <c r="GX338" s="56"/>
      <c r="GY338" s="56"/>
      <c r="GZ338" s="56"/>
      <c r="HB338" s="56"/>
      <c r="HC338" s="56"/>
      <c r="HD338" s="56"/>
      <c r="HE338" s="56"/>
      <c r="HF338" s="56"/>
      <c r="HG338" s="56"/>
      <c r="HH338" s="56"/>
      <c r="HI338" s="56"/>
      <c r="HJ338" s="56"/>
      <c r="HL338" s="56"/>
      <c r="HM338" s="56"/>
      <c r="HN338" s="56"/>
      <c r="HO338" s="56"/>
      <c r="HP338" s="56"/>
      <c r="HQ338" s="56"/>
      <c r="HR338" s="56"/>
      <c r="HS338" s="56"/>
      <c r="HT338" s="56"/>
      <c r="HV338" s="56"/>
      <c r="HW338" s="56"/>
      <c r="HX338" s="56"/>
      <c r="HY338" s="56"/>
      <c r="HZ338" s="56"/>
      <c r="IA338" s="56"/>
      <c r="IB338" s="56"/>
      <c r="IC338" s="56"/>
      <c r="ID338" s="56"/>
      <c r="IF338" s="56"/>
      <c r="IG338" s="56"/>
      <c r="IH338" s="56"/>
      <c r="II338" s="56"/>
      <c r="IJ338" s="56"/>
      <c r="IK338" s="56"/>
      <c r="IL338" s="56"/>
      <c r="IM338" s="56"/>
      <c r="IN338" s="56"/>
      <c r="IP338" s="56"/>
      <c r="IQ338" s="56"/>
      <c r="IR338" s="56"/>
      <c r="IS338" s="56"/>
      <c r="IT338" s="56"/>
      <c r="IU338" s="56"/>
    </row>
    <row r="339" spans="1:255" ht="12.75" customHeight="1" thickBot="1" x14ac:dyDescent="0.25">
      <c r="A339" s="221"/>
      <c r="B339" s="18">
        <f>SUM(B326:B337)</f>
        <v>50331.463648999998</v>
      </c>
      <c r="C339" s="17"/>
      <c r="D339" s="18"/>
      <c r="E339" s="19"/>
      <c r="F339" s="17"/>
      <c r="G339" s="17"/>
      <c r="H339" s="18" t="s">
        <v>17</v>
      </c>
      <c r="I339" s="233">
        <f>SUM(I326:I338)</f>
        <v>2574.5100000000002</v>
      </c>
      <c r="J339" s="56"/>
      <c r="K339" s="56"/>
      <c r="L339" s="56"/>
      <c r="M339" s="56"/>
      <c r="N339" s="56"/>
      <c r="O339" s="56"/>
      <c r="P339" s="56"/>
      <c r="Q339" s="56"/>
      <c r="R339" s="56"/>
      <c r="T339" s="56"/>
      <c r="U339" s="56"/>
      <c r="V339" s="56"/>
      <c r="W339" s="56"/>
      <c r="X339" s="56"/>
      <c r="Y339" s="56"/>
      <c r="Z339" s="56"/>
      <c r="AA339" s="56"/>
      <c r="AB339" s="56"/>
      <c r="AD339" s="56"/>
      <c r="AE339" s="56"/>
      <c r="AF339" s="56"/>
      <c r="AG339" s="56"/>
      <c r="AH339" s="56"/>
      <c r="AI339" s="56"/>
      <c r="AJ339" s="56"/>
      <c r="AK339" s="56"/>
      <c r="AL339" s="56"/>
      <c r="AN339" s="56"/>
      <c r="AO339" s="56"/>
      <c r="AP339" s="56"/>
      <c r="AQ339" s="56"/>
      <c r="AR339" s="56"/>
      <c r="AS339" s="56"/>
      <c r="AT339" s="56"/>
      <c r="AU339" s="56"/>
      <c r="AV339" s="56"/>
      <c r="AX339" s="56"/>
      <c r="AY339" s="56"/>
      <c r="AZ339" s="56"/>
      <c r="BA339" s="56"/>
      <c r="BB339" s="56"/>
      <c r="BC339" s="56"/>
      <c r="BD339" s="56"/>
      <c r="BE339" s="56"/>
      <c r="BF339" s="56"/>
      <c r="BH339" s="56"/>
      <c r="BI339" s="56"/>
      <c r="BJ339" s="56"/>
      <c r="BK339" s="56"/>
      <c r="BL339" s="56"/>
      <c r="BM339" s="56"/>
      <c r="BN339" s="56"/>
      <c r="BO339" s="56"/>
      <c r="BP339" s="56"/>
      <c r="BR339" s="56"/>
      <c r="BS339" s="56"/>
      <c r="BT339" s="56"/>
      <c r="BU339" s="56"/>
      <c r="BV339" s="56"/>
      <c r="BW339" s="56"/>
      <c r="BX339" s="56"/>
      <c r="BY339" s="56"/>
      <c r="BZ339" s="56"/>
      <c r="CB339" s="56"/>
      <c r="CC339" s="56"/>
      <c r="CD339" s="56"/>
      <c r="CE339" s="56"/>
      <c r="CF339" s="56"/>
      <c r="CG339" s="56"/>
      <c r="CH339" s="56"/>
      <c r="CI339" s="56"/>
      <c r="CJ339" s="56"/>
      <c r="CL339" s="56"/>
      <c r="CM339" s="56"/>
      <c r="CN339" s="56"/>
      <c r="CO339" s="56"/>
      <c r="CP339" s="56"/>
      <c r="CQ339" s="56"/>
      <c r="CR339" s="56"/>
      <c r="CS339" s="56"/>
      <c r="CT339" s="56"/>
      <c r="CV339" s="56"/>
      <c r="CW339" s="56"/>
      <c r="CX339" s="56"/>
      <c r="CY339" s="56"/>
      <c r="CZ339" s="56"/>
      <c r="DA339" s="56"/>
      <c r="DB339" s="56"/>
      <c r="DC339" s="56"/>
      <c r="DD339" s="56"/>
      <c r="DF339" s="56"/>
      <c r="DG339" s="56"/>
      <c r="DH339" s="56"/>
      <c r="DI339" s="56"/>
      <c r="DJ339" s="56"/>
      <c r="DK339" s="56"/>
      <c r="DL339" s="56"/>
      <c r="DM339" s="56"/>
      <c r="DN339" s="56"/>
      <c r="DP339" s="56"/>
      <c r="DQ339" s="56"/>
      <c r="DR339" s="56"/>
      <c r="DS339" s="56"/>
      <c r="DT339" s="56"/>
      <c r="DU339" s="56"/>
      <c r="DV339" s="56"/>
      <c r="DW339" s="56"/>
      <c r="DX339" s="56"/>
      <c r="DZ339" s="56"/>
      <c r="EA339" s="56"/>
      <c r="EB339" s="56"/>
      <c r="EC339" s="56"/>
      <c r="ED339" s="56"/>
      <c r="EE339" s="56"/>
      <c r="EF339" s="56"/>
      <c r="EG339" s="56"/>
      <c r="EH339" s="56"/>
      <c r="EJ339" s="56"/>
      <c r="EK339" s="56"/>
      <c r="EL339" s="56"/>
      <c r="EM339" s="56"/>
      <c r="EN339" s="56"/>
      <c r="EO339" s="56"/>
      <c r="EP339" s="56"/>
      <c r="EQ339" s="56"/>
      <c r="ER339" s="56"/>
      <c r="ET339" s="56"/>
      <c r="EU339" s="56"/>
      <c r="EV339" s="56"/>
      <c r="EW339" s="56"/>
      <c r="EX339" s="56"/>
      <c r="EY339" s="56"/>
      <c r="EZ339" s="56"/>
      <c r="FA339" s="56"/>
      <c r="FB339" s="56"/>
      <c r="FD339" s="56"/>
      <c r="FE339" s="56"/>
      <c r="FF339" s="56"/>
      <c r="FG339" s="56"/>
      <c r="FH339" s="56"/>
      <c r="FI339" s="56"/>
      <c r="FJ339" s="56"/>
      <c r="FK339" s="56"/>
      <c r="FL339" s="56"/>
      <c r="FN339" s="56"/>
      <c r="FO339" s="56"/>
      <c r="FP339" s="56"/>
      <c r="FQ339" s="56"/>
      <c r="FR339" s="56"/>
      <c r="FS339" s="56"/>
      <c r="FT339" s="56"/>
      <c r="FU339" s="56"/>
      <c r="FV339" s="56"/>
      <c r="FX339" s="56"/>
      <c r="FY339" s="56"/>
      <c r="FZ339" s="56"/>
      <c r="GA339" s="56"/>
      <c r="GB339" s="56"/>
      <c r="GC339" s="56"/>
      <c r="GD339" s="56"/>
      <c r="GE339" s="56"/>
      <c r="GF339" s="56"/>
      <c r="GH339" s="56"/>
      <c r="GI339" s="56"/>
      <c r="GJ339" s="56"/>
      <c r="GK339" s="56"/>
      <c r="GL339" s="56"/>
      <c r="GM339" s="56"/>
      <c r="GN339" s="56"/>
      <c r="GO339" s="56"/>
      <c r="GP339" s="56"/>
      <c r="GR339" s="56"/>
      <c r="GS339" s="56"/>
      <c r="GT339" s="56"/>
      <c r="GU339" s="56"/>
      <c r="GV339" s="56"/>
      <c r="GW339" s="56"/>
      <c r="GX339" s="56"/>
      <c r="GY339" s="56"/>
      <c r="GZ339" s="56"/>
      <c r="HB339" s="56"/>
      <c r="HC339" s="56"/>
      <c r="HD339" s="56"/>
      <c r="HE339" s="56"/>
      <c r="HF339" s="56"/>
      <c r="HG339" s="56"/>
      <c r="HH339" s="56"/>
      <c r="HI339" s="56"/>
      <c r="HJ339" s="56"/>
      <c r="HL339" s="56"/>
      <c r="HM339" s="56"/>
      <c r="HN339" s="56"/>
      <c r="HO339" s="56"/>
      <c r="HP339" s="56"/>
      <c r="HQ339" s="56"/>
      <c r="HR339" s="56"/>
      <c r="HS339" s="56"/>
      <c r="HT339" s="56"/>
      <c r="HV339" s="56"/>
      <c r="HW339" s="56"/>
      <c r="HX339" s="56"/>
      <c r="HY339" s="56"/>
      <c r="HZ339" s="56"/>
      <c r="IA339" s="56"/>
      <c r="IB339" s="56"/>
      <c r="IC339" s="56"/>
      <c r="ID339" s="56"/>
      <c r="IF339" s="56"/>
      <c r="IG339" s="56"/>
      <c r="IH339" s="56"/>
      <c r="II339" s="56"/>
      <c r="IJ339" s="56"/>
      <c r="IK339" s="56"/>
      <c r="IL339" s="56"/>
      <c r="IM339" s="56"/>
      <c r="IN339" s="56"/>
      <c r="IP339" s="56"/>
      <c r="IQ339" s="56"/>
      <c r="IR339" s="56"/>
      <c r="IS339" s="56"/>
      <c r="IT339" s="56"/>
      <c r="IU339" s="56"/>
    </row>
    <row r="340" spans="1:255" ht="77.25" thickBot="1" x14ac:dyDescent="0.25">
      <c r="A340" s="191" t="s">
        <v>97</v>
      </c>
      <c r="B340" s="87" t="s">
        <v>16</v>
      </c>
      <c r="C340" s="87" t="s">
        <v>5</v>
      </c>
      <c r="D340" s="87" t="s">
        <v>23</v>
      </c>
      <c r="E340" s="88" t="s">
        <v>18</v>
      </c>
      <c r="F340" s="87" t="s">
        <v>19</v>
      </c>
      <c r="G340" s="87" t="s">
        <v>10</v>
      </c>
      <c r="H340" s="87" t="s">
        <v>13</v>
      </c>
      <c r="I340" s="89" t="s">
        <v>12</v>
      </c>
      <c r="J340" s="56"/>
      <c r="K340" s="56"/>
      <c r="L340" s="56"/>
      <c r="M340" s="56"/>
      <c r="N340" s="56"/>
      <c r="O340" s="56"/>
      <c r="P340" s="56"/>
      <c r="Q340" s="56"/>
      <c r="R340" s="56"/>
      <c r="T340" s="56"/>
      <c r="U340" s="56"/>
      <c r="V340" s="56"/>
      <c r="W340" s="56"/>
      <c r="X340" s="56"/>
      <c r="Y340" s="56"/>
      <c r="Z340" s="56"/>
      <c r="AA340" s="56"/>
      <c r="AB340" s="56"/>
      <c r="AD340" s="56"/>
      <c r="AE340" s="56"/>
      <c r="AF340" s="56"/>
      <c r="AG340" s="56"/>
      <c r="AH340" s="56"/>
      <c r="AI340" s="56"/>
      <c r="AJ340" s="56"/>
      <c r="AK340" s="56"/>
      <c r="AL340" s="56"/>
      <c r="AN340" s="56"/>
      <c r="AO340" s="56"/>
      <c r="AP340" s="56"/>
      <c r="AQ340" s="56"/>
      <c r="AR340" s="56"/>
      <c r="AS340" s="56"/>
      <c r="AT340" s="56"/>
      <c r="AU340" s="56"/>
      <c r="AV340" s="56"/>
      <c r="AX340" s="56"/>
      <c r="AY340" s="56"/>
      <c r="AZ340" s="56"/>
      <c r="BA340" s="56"/>
      <c r="BB340" s="56"/>
      <c r="BC340" s="56"/>
      <c r="BD340" s="56"/>
      <c r="BE340" s="56"/>
      <c r="BF340" s="56"/>
      <c r="BH340" s="56"/>
      <c r="BI340" s="56"/>
      <c r="BJ340" s="56"/>
      <c r="BK340" s="56"/>
      <c r="BL340" s="56"/>
      <c r="BM340" s="56"/>
      <c r="BN340" s="56"/>
      <c r="BO340" s="56"/>
      <c r="BP340" s="56"/>
      <c r="BR340" s="56"/>
      <c r="BS340" s="56"/>
      <c r="BT340" s="56"/>
      <c r="BU340" s="56"/>
      <c r="BV340" s="56"/>
      <c r="BW340" s="56"/>
      <c r="BX340" s="56"/>
      <c r="BY340" s="56"/>
      <c r="BZ340" s="56"/>
      <c r="CB340" s="56"/>
      <c r="CC340" s="56"/>
      <c r="CD340" s="56"/>
      <c r="CE340" s="56"/>
      <c r="CF340" s="56"/>
      <c r="CG340" s="56"/>
      <c r="CH340" s="56"/>
      <c r="CI340" s="56"/>
      <c r="CJ340" s="56"/>
      <c r="CL340" s="56"/>
      <c r="CM340" s="56"/>
      <c r="CN340" s="56"/>
      <c r="CO340" s="56"/>
      <c r="CP340" s="56"/>
      <c r="CQ340" s="56"/>
      <c r="CR340" s="56"/>
      <c r="CS340" s="56"/>
      <c r="CT340" s="56"/>
      <c r="CV340" s="56"/>
      <c r="CW340" s="56"/>
      <c r="CX340" s="56"/>
      <c r="CY340" s="56"/>
      <c r="CZ340" s="56"/>
      <c r="DA340" s="56"/>
      <c r="DB340" s="56"/>
      <c r="DC340" s="56"/>
      <c r="DD340" s="56"/>
      <c r="DF340" s="56"/>
      <c r="DG340" s="56"/>
      <c r="DH340" s="56"/>
      <c r="DI340" s="56"/>
      <c r="DJ340" s="56"/>
      <c r="DK340" s="56"/>
      <c r="DL340" s="56"/>
      <c r="DM340" s="56"/>
      <c r="DN340" s="56"/>
      <c r="DP340" s="56"/>
      <c r="DQ340" s="56"/>
      <c r="DR340" s="56"/>
      <c r="DS340" s="56"/>
      <c r="DT340" s="56"/>
      <c r="DU340" s="56"/>
      <c r="DV340" s="56"/>
      <c r="DW340" s="56"/>
      <c r="DX340" s="56"/>
      <c r="DZ340" s="56"/>
      <c r="EA340" s="56"/>
      <c r="EB340" s="56"/>
      <c r="EC340" s="56"/>
      <c r="ED340" s="56"/>
      <c r="EE340" s="56"/>
      <c r="EF340" s="56"/>
      <c r="EG340" s="56"/>
      <c r="EH340" s="56"/>
      <c r="EJ340" s="56"/>
      <c r="EK340" s="56"/>
      <c r="EL340" s="56"/>
      <c r="EM340" s="56"/>
      <c r="EN340" s="56"/>
      <c r="EO340" s="56"/>
      <c r="EP340" s="56"/>
      <c r="EQ340" s="56"/>
      <c r="ER340" s="56"/>
      <c r="ET340" s="56"/>
      <c r="EU340" s="56"/>
      <c r="EV340" s="56"/>
      <c r="EW340" s="56"/>
      <c r="EX340" s="56"/>
      <c r="EY340" s="56"/>
      <c r="EZ340" s="56"/>
      <c r="FA340" s="56"/>
      <c r="FB340" s="56"/>
      <c r="FD340" s="56"/>
      <c r="FE340" s="56"/>
      <c r="FF340" s="56"/>
      <c r="FG340" s="56"/>
      <c r="FH340" s="56"/>
      <c r="FI340" s="56"/>
      <c r="FJ340" s="56"/>
      <c r="FK340" s="56"/>
      <c r="FL340" s="56"/>
      <c r="FN340" s="56"/>
      <c r="FO340" s="56"/>
      <c r="FP340" s="56"/>
      <c r="FQ340" s="56"/>
      <c r="FR340" s="56"/>
      <c r="FS340" s="56"/>
      <c r="FT340" s="56"/>
      <c r="FU340" s="56"/>
      <c r="FV340" s="56"/>
      <c r="FX340" s="56"/>
      <c r="FY340" s="56"/>
      <c r="FZ340" s="56"/>
      <c r="GA340" s="56"/>
      <c r="GB340" s="56"/>
      <c r="GC340" s="56"/>
      <c r="GD340" s="56"/>
      <c r="GE340" s="56"/>
      <c r="GF340" s="56"/>
      <c r="GH340" s="56"/>
      <c r="GI340" s="56"/>
      <c r="GJ340" s="56"/>
      <c r="GK340" s="56"/>
      <c r="GL340" s="56"/>
      <c r="GM340" s="56"/>
      <c r="GN340" s="56"/>
      <c r="GO340" s="56"/>
      <c r="GP340" s="56"/>
      <c r="GR340" s="56"/>
      <c r="GS340" s="56"/>
      <c r="GT340" s="56"/>
      <c r="GU340" s="56"/>
      <c r="GV340" s="56"/>
      <c r="GW340" s="56"/>
      <c r="GX340" s="56"/>
      <c r="GY340" s="56"/>
      <c r="GZ340" s="56"/>
      <c r="HB340" s="56"/>
      <c r="HC340" s="56"/>
      <c r="HD340" s="56"/>
      <c r="HE340" s="56"/>
      <c r="HF340" s="56"/>
      <c r="HG340" s="56"/>
      <c r="HH340" s="56"/>
      <c r="HI340" s="56"/>
      <c r="HJ340" s="56"/>
      <c r="HL340" s="56"/>
      <c r="HM340" s="56"/>
      <c r="HN340" s="56"/>
      <c r="HO340" s="56"/>
      <c r="HP340" s="56"/>
      <c r="HQ340" s="56"/>
      <c r="HR340" s="56"/>
      <c r="HS340" s="56"/>
      <c r="HT340" s="56"/>
      <c r="HV340" s="56"/>
      <c r="HW340" s="56"/>
      <c r="HX340" s="56"/>
      <c r="HY340" s="56"/>
      <c r="HZ340" s="56"/>
      <c r="IA340" s="56"/>
      <c r="IB340" s="56"/>
      <c r="IC340" s="56"/>
      <c r="ID340" s="56"/>
      <c r="IF340" s="56"/>
      <c r="IG340" s="56"/>
      <c r="IH340" s="56"/>
      <c r="II340" s="56"/>
      <c r="IJ340" s="56"/>
      <c r="IK340" s="56"/>
      <c r="IL340" s="56"/>
      <c r="IM340" s="56"/>
      <c r="IN340" s="56"/>
      <c r="IP340" s="56"/>
      <c r="IQ340" s="56"/>
      <c r="IR340" s="56"/>
      <c r="IS340" s="56"/>
      <c r="IT340" s="56"/>
      <c r="IU340" s="56"/>
    </row>
    <row r="341" spans="1:255" ht="39" thickBot="1" x14ac:dyDescent="0.25">
      <c r="A341" s="117" t="s">
        <v>2277</v>
      </c>
      <c r="B341" s="164"/>
      <c r="C341" s="85" t="s">
        <v>87</v>
      </c>
      <c r="D341" s="253"/>
      <c r="E341" s="254"/>
      <c r="F341" s="253"/>
      <c r="G341" s="254"/>
      <c r="H341" s="254"/>
      <c r="I341" s="49">
        <v>57861.24</v>
      </c>
    </row>
    <row r="342" spans="1:255" ht="13.5" thickBot="1" x14ac:dyDescent="0.25">
      <c r="A342" s="46"/>
      <c r="B342" s="76">
        <f>SUM(B341:B341)</f>
        <v>0</v>
      </c>
      <c r="C342" s="75"/>
      <c r="D342" s="76"/>
      <c r="E342" s="77"/>
      <c r="F342" s="75"/>
      <c r="G342" s="75"/>
      <c r="H342" s="76" t="s">
        <v>17</v>
      </c>
      <c r="I342" s="78">
        <f>SUM(I341:I341)</f>
        <v>57861.24</v>
      </c>
    </row>
    <row r="343" spans="1:255" ht="51.75" thickBot="1" x14ac:dyDescent="0.25">
      <c r="A343" s="134" t="s">
        <v>96</v>
      </c>
      <c r="B343" s="114" t="s">
        <v>16</v>
      </c>
      <c r="C343" s="114" t="s">
        <v>5</v>
      </c>
      <c r="D343" s="114" t="s">
        <v>23</v>
      </c>
      <c r="E343" s="279" t="s">
        <v>18</v>
      </c>
      <c r="F343" s="114" t="s">
        <v>19</v>
      </c>
      <c r="G343" s="114" t="s">
        <v>10</v>
      </c>
      <c r="H343" s="114" t="s">
        <v>13</v>
      </c>
      <c r="I343" s="115" t="s">
        <v>12</v>
      </c>
    </row>
    <row r="344" spans="1:255" ht="13.5" thickBot="1" x14ac:dyDescent="0.25">
      <c r="A344" s="206"/>
      <c r="B344" s="185"/>
      <c r="C344" s="70" t="s">
        <v>87</v>
      </c>
      <c r="D344" s="163"/>
      <c r="E344" s="53"/>
      <c r="F344" s="53"/>
      <c r="G344" s="53"/>
      <c r="H344" s="153"/>
      <c r="I344" s="471">
        <v>81734.17</v>
      </c>
    </row>
    <row r="345" spans="1:255" ht="13.5" thickBot="1" x14ac:dyDescent="0.25">
      <c r="A345" s="134"/>
      <c r="B345" s="271"/>
      <c r="C345" s="75"/>
      <c r="D345" s="76"/>
      <c r="E345" s="77"/>
      <c r="F345" s="75"/>
      <c r="G345" s="75"/>
      <c r="H345" s="76"/>
      <c r="I345" s="78">
        <f>SUM(I344)</f>
        <v>81734.17</v>
      </c>
    </row>
    <row r="346" spans="1:255" x14ac:dyDescent="0.2">
      <c r="A346" s="9"/>
      <c r="B346" s="9"/>
      <c r="C346" s="9"/>
      <c r="D346" s="9"/>
      <c r="E346" s="9"/>
      <c r="F346" s="20"/>
      <c r="G346" s="20"/>
      <c r="H346" s="20"/>
      <c r="I346" s="20"/>
    </row>
    <row r="347" spans="1:255" ht="12.75" customHeight="1" x14ac:dyDescent="0.2">
      <c r="A347" s="21" t="s">
        <v>21</v>
      </c>
      <c r="B347" s="22"/>
      <c r="C347" s="23"/>
      <c r="D347" s="4" t="s">
        <v>9</v>
      </c>
      <c r="E347" s="4" t="s">
        <v>6</v>
      </c>
      <c r="F347" s="119" t="s">
        <v>7</v>
      </c>
      <c r="H347" s="428"/>
      <c r="I347" s="428"/>
    </row>
    <row r="348" spans="1:255" ht="12.75" customHeight="1" x14ac:dyDescent="0.2">
      <c r="A348" s="642" t="s">
        <v>15</v>
      </c>
      <c r="B348" s="643"/>
      <c r="C348" s="25"/>
      <c r="D348" s="26">
        <f>B167</f>
        <v>138579.99051999999</v>
      </c>
      <c r="E348" s="26">
        <f>I167</f>
        <v>106760.27599999998</v>
      </c>
      <c r="F348" s="120">
        <f>D348+E348</f>
        <v>245340.26651999998</v>
      </c>
      <c r="H348" s="436"/>
      <c r="I348" s="436"/>
    </row>
    <row r="349" spans="1:255" ht="12.75" customHeight="1" x14ac:dyDescent="0.2">
      <c r="A349" s="642" t="s">
        <v>1067</v>
      </c>
      <c r="B349" s="643"/>
      <c r="C349" s="25"/>
      <c r="D349" s="26">
        <f>B265</f>
        <v>207453.99619999999</v>
      </c>
      <c r="E349" s="26">
        <f>I265</f>
        <v>19429.699999999997</v>
      </c>
      <c r="F349" s="120">
        <f>D349+E349</f>
        <v>226883.69620000001</v>
      </c>
      <c r="H349" s="435"/>
      <c r="I349" s="435"/>
    </row>
    <row r="350" spans="1:255" ht="12.75" customHeight="1" x14ac:dyDescent="0.2">
      <c r="A350" s="642" t="s">
        <v>14</v>
      </c>
      <c r="B350" s="643"/>
      <c r="C350" s="25"/>
      <c r="D350" s="26">
        <f>B284</f>
        <v>80189.029999999984</v>
      </c>
      <c r="E350" s="26">
        <f>I284</f>
        <v>794.9</v>
      </c>
      <c r="F350" s="120">
        <f>D350+E350</f>
        <v>80983.929999999978</v>
      </c>
      <c r="H350" s="435"/>
      <c r="I350" s="435"/>
    </row>
    <row r="351" spans="1:255" ht="12.75" customHeight="1" x14ac:dyDescent="0.2">
      <c r="A351" s="642" t="s">
        <v>146</v>
      </c>
      <c r="B351" s="643"/>
      <c r="C351" s="25"/>
      <c r="D351" s="26">
        <f>B299</f>
        <v>96939.907600000006</v>
      </c>
      <c r="E351" s="26">
        <f>I299</f>
        <v>1272.8599999999999</v>
      </c>
      <c r="F351" s="120">
        <f>D351+E351</f>
        <v>98212.767600000006</v>
      </c>
      <c r="G351" s="56"/>
      <c r="H351" s="428"/>
      <c r="I351" s="428"/>
    </row>
    <row r="352" spans="1:255" ht="12.75" customHeight="1" x14ac:dyDescent="0.2">
      <c r="A352" s="642" t="s">
        <v>26</v>
      </c>
      <c r="B352" s="643"/>
      <c r="C352" s="25"/>
      <c r="D352" s="26">
        <f>B339</f>
        <v>50331.463648999998</v>
      </c>
      <c r="E352" s="26">
        <f>I339</f>
        <v>2574.5100000000002</v>
      </c>
      <c r="F352" s="120">
        <f>D352+E352</f>
        <v>52905.973649</v>
      </c>
      <c r="G352" s="56"/>
    </row>
    <row r="353" spans="1:7" ht="12.75" customHeight="1" x14ac:dyDescent="0.2">
      <c r="A353" s="646" t="s">
        <v>69</v>
      </c>
      <c r="B353" s="647"/>
      <c r="C353" s="245"/>
      <c r="D353" s="246"/>
      <c r="E353" s="246"/>
      <c r="F353" s="242">
        <f>F354+F357+F358+F359+F360+F355+F356</f>
        <v>201934.61</v>
      </c>
      <c r="G353" s="56"/>
    </row>
    <row r="354" spans="1:7" ht="12.75" customHeight="1" x14ac:dyDescent="0.2">
      <c r="A354" s="644" t="s">
        <v>82</v>
      </c>
      <c r="B354" s="645"/>
      <c r="C354" s="25"/>
      <c r="D354" s="26"/>
      <c r="E354" s="26"/>
      <c r="F354" s="120">
        <f>I313</f>
        <v>15083.069999999996</v>
      </c>
      <c r="G354" s="56"/>
    </row>
    <row r="355" spans="1:7" ht="54.6" customHeight="1" x14ac:dyDescent="0.2">
      <c r="A355" s="650" t="s">
        <v>2275</v>
      </c>
      <c r="B355" s="651"/>
      <c r="C355" s="25"/>
      <c r="D355" s="26"/>
      <c r="E355" s="26"/>
      <c r="F355" s="120">
        <f>I316</f>
        <v>431.67999999999995</v>
      </c>
      <c r="G355" s="56"/>
    </row>
    <row r="356" spans="1:7" ht="53.45" customHeight="1" x14ac:dyDescent="0.2">
      <c r="A356" s="650" t="s">
        <v>2276</v>
      </c>
      <c r="B356" s="651"/>
      <c r="C356" s="25"/>
      <c r="D356" s="26"/>
      <c r="E356" s="26"/>
      <c r="F356" s="120">
        <f>I319</f>
        <v>2520.64</v>
      </c>
      <c r="G356" s="56"/>
    </row>
    <row r="357" spans="1:7" ht="12.75" customHeight="1" x14ac:dyDescent="0.2">
      <c r="A357" s="642" t="s">
        <v>2270</v>
      </c>
      <c r="B357" s="643"/>
      <c r="C357" s="25"/>
      <c r="D357" s="26"/>
      <c r="E357" s="26"/>
      <c r="F357" s="120">
        <f>I320</f>
        <v>154324.74</v>
      </c>
      <c r="G357" s="56"/>
    </row>
    <row r="358" spans="1:7" ht="12.75" customHeight="1" x14ac:dyDescent="0.2">
      <c r="A358" s="644" t="s">
        <v>84</v>
      </c>
      <c r="B358" s="645"/>
      <c r="C358" s="25"/>
      <c r="D358" s="26"/>
      <c r="E358" s="26"/>
      <c r="F358" s="120">
        <f>I321</f>
        <v>11448.71</v>
      </c>
      <c r="G358" s="56"/>
    </row>
    <row r="359" spans="1:7" ht="12.75" customHeight="1" x14ac:dyDescent="0.2">
      <c r="A359" s="644" t="s">
        <v>86</v>
      </c>
      <c r="B359" s="645"/>
      <c r="C359" s="25"/>
      <c r="D359" s="26"/>
      <c r="E359" s="26"/>
      <c r="F359" s="120">
        <f>I322</f>
        <v>10455.620000000001</v>
      </c>
      <c r="G359" s="56"/>
    </row>
    <row r="360" spans="1:7" ht="12.75" customHeight="1" x14ac:dyDescent="0.2">
      <c r="A360" s="644" t="s">
        <v>88</v>
      </c>
      <c r="B360" s="645"/>
      <c r="C360" s="25"/>
      <c r="D360" s="26"/>
      <c r="E360" s="26"/>
      <c r="F360" s="120">
        <f>I323</f>
        <v>7670.15</v>
      </c>
      <c r="G360" s="56"/>
    </row>
    <row r="361" spans="1:7" ht="12.75" customHeight="1" x14ac:dyDescent="0.2">
      <c r="A361" s="650" t="s">
        <v>2</v>
      </c>
      <c r="B361" s="651"/>
      <c r="C361" s="25"/>
      <c r="D361" s="26">
        <f>B342</f>
        <v>0</v>
      </c>
      <c r="E361" s="26"/>
      <c r="F361" s="120">
        <f>D361+E361+I342</f>
        <v>57861.24</v>
      </c>
      <c r="G361" s="56"/>
    </row>
    <row r="362" spans="1:7" ht="25.15" customHeight="1" x14ac:dyDescent="0.2">
      <c r="A362" s="650" t="s">
        <v>96</v>
      </c>
      <c r="B362" s="651"/>
      <c r="C362" s="25"/>
      <c r="D362" s="26"/>
      <c r="E362" s="26"/>
      <c r="F362" s="120">
        <f>I345</f>
        <v>81734.17</v>
      </c>
      <c r="G362" s="56"/>
    </row>
    <row r="363" spans="1:7" ht="12.75" customHeight="1" x14ac:dyDescent="0.2">
      <c r="A363" s="648" t="s">
        <v>22</v>
      </c>
      <c r="B363" s="649"/>
      <c r="C363" s="27"/>
      <c r="D363" s="28">
        <f>SUM(D348:D361)</f>
        <v>573494.38796900003</v>
      </c>
      <c r="E363" s="28">
        <f>SUM(E348:E352)</f>
        <v>130832.24599999997</v>
      </c>
      <c r="F363" s="121">
        <f>F348+F349+F350+F351+F352+F353+F361+F362</f>
        <v>1045856.653969</v>
      </c>
    </row>
  </sheetData>
  <autoFilter ref="A5:I339"/>
  <mergeCells count="99">
    <mergeCell ref="D260:D263"/>
    <mergeCell ref="B260:B263"/>
    <mergeCell ref="A15:A17"/>
    <mergeCell ref="A26:A32"/>
    <mergeCell ref="C250:C259"/>
    <mergeCell ref="B250:B259"/>
    <mergeCell ref="D210:D216"/>
    <mergeCell ref="D218:D222"/>
    <mergeCell ref="C210:C222"/>
    <mergeCell ref="A246:A249"/>
    <mergeCell ref="A348:B348"/>
    <mergeCell ref="A360:B360"/>
    <mergeCell ref="A355:B355"/>
    <mergeCell ref="A356:B356"/>
    <mergeCell ref="C260:C263"/>
    <mergeCell ref="A317:A319"/>
    <mergeCell ref="A363:B363"/>
    <mergeCell ref="A352:B352"/>
    <mergeCell ref="A353:B353"/>
    <mergeCell ref="A361:B361"/>
    <mergeCell ref="A359:B359"/>
    <mergeCell ref="A354:B354"/>
    <mergeCell ref="B223:B249"/>
    <mergeCell ref="A223:A230"/>
    <mergeCell ref="A218:A222"/>
    <mergeCell ref="A260:A263"/>
    <mergeCell ref="A362:B362"/>
    <mergeCell ref="B210:B222"/>
    <mergeCell ref="A231:A235"/>
    <mergeCell ref="A210:A216"/>
    <mergeCell ref="A314:A316"/>
    <mergeCell ref="A280:A282"/>
    <mergeCell ref="A170:A174"/>
    <mergeCell ref="A198:A204"/>
    <mergeCell ref="A205:A208"/>
    <mergeCell ref="A351:B351"/>
    <mergeCell ref="A358:B358"/>
    <mergeCell ref="A357:B357"/>
    <mergeCell ref="A350:B350"/>
    <mergeCell ref="A349:B349"/>
    <mergeCell ref="A250:A258"/>
    <mergeCell ref="A301:A313"/>
    <mergeCell ref="A35:A164"/>
    <mergeCell ref="D198:D204"/>
    <mergeCell ref="A182:A197"/>
    <mergeCell ref="B8:B12"/>
    <mergeCell ref="A33:A34"/>
    <mergeCell ref="D205:D208"/>
    <mergeCell ref="A179:A181"/>
    <mergeCell ref="A8:A9"/>
    <mergeCell ref="D8:D9"/>
    <mergeCell ref="A175:A176"/>
    <mergeCell ref="A1:B1"/>
    <mergeCell ref="G2:H2"/>
    <mergeCell ref="D170:D173"/>
    <mergeCell ref="B178:B181"/>
    <mergeCell ref="C170:C174"/>
    <mergeCell ref="A10:A12"/>
    <mergeCell ref="D10:D12"/>
    <mergeCell ref="C8:C12"/>
    <mergeCell ref="C21:C32"/>
    <mergeCell ref="A21:A25"/>
    <mergeCell ref="D223:D224"/>
    <mergeCell ref="C198:C208"/>
    <mergeCell ref="B198:B208"/>
    <mergeCell ref="C182:C197"/>
    <mergeCell ref="D175:D176"/>
    <mergeCell ref="G1:H1"/>
    <mergeCell ref="D33:D34"/>
    <mergeCell ref="C178:C181"/>
    <mergeCell ref="D21:D25"/>
    <mergeCell ref="D26:D32"/>
    <mergeCell ref="D81:D86"/>
    <mergeCell ref="D35:D59"/>
    <mergeCell ref="D87:D121"/>
    <mergeCell ref="B170:B174"/>
    <mergeCell ref="D179:D181"/>
    <mergeCell ref="C175:C176"/>
    <mergeCell ref="B175:B176"/>
    <mergeCell ref="D225:D226"/>
    <mergeCell ref="A236:A245"/>
    <mergeCell ref="D228:D230"/>
    <mergeCell ref="C15:C17"/>
    <mergeCell ref="D15:D17"/>
    <mergeCell ref="B15:B17"/>
    <mergeCell ref="D182:D197"/>
    <mergeCell ref="B182:B197"/>
    <mergeCell ref="D236:D239"/>
    <mergeCell ref="D60:D80"/>
    <mergeCell ref="D250:D258"/>
    <mergeCell ref="D231:D235"/>
    <mergeCell ref="D240:D245"/>
    <mergeCell ref="D246:D249"/>
    <mergeCell ref="C223:C249"/>
    <mergeCell ref="B21:B32"/>
    <mergeCell ref="D122:D154"/>
    <mergeCell ref="D155:D164"/>
    <mergeCell ref="C33:C164"/>
    <mergeCell ref="B33:B164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6"/>
  <dimension ref="A1:IV167"/>
  <sheetViews>
    <sheetView topLeftCell="A76" zoomScaleNormal="100" workbookViewId="0">
      <selection activeCell="B88" sqref="B88"/>
    </sheetView>
  </sheetViews>
  <sheetFormatPr defaultRowHeight="12.75" customHeight="1" x14ac:dyDescent="0.2"/>
  <cols>
    <col min="1" max="1" width="21.7109375" customWidth="1"/>
    <col min="2" max="2" width="12.7109375" customWidth="1"/>
    <col min="3" max="3" width="13.5703125" customWidth="1"/>
    <col min="4" max="4" width="16.5703125" customWidth="1"/>
    <col min="5" max="5" width="26.7109375" customWidth="1"/>
    <col min="6" max="6" width="13.42578125" customWidth="1"/>
    <col min="7" max="7" width="7.28515625" customWidth="1"/>
    <col min="8" max="8" width="12.28515625" customWidth="1"/>
    <col min="9" max="9" width="12.5703125" customWidth="1"/>
    <col min="10" max="10" width="13.42578125" hidden="1" customWidth="1"/>
  </cols>
  <sheetData>
    <row r="1" spans="1:10" ht="12.75" customHeight="1" x14ac:dyDescent="0.2">
      <c r="A1" s="638" t="s">
        <v>85</v>
      </c>
      <c r="B1" s="63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10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3491.3</v>
      </c>
      <c r="E2" s="5">
        <v>1015656.27</v>
      </c>
      <c r="F2" s="6">
        <v>983020.98</v>
      </c>
      <c r="G2" s="640">
        <f>E2-F2</f>
        <v>32635.290000000037</v>
      </c>
      <c r="H2" s="641"/>
    </row>
    <row r="3" spans="1:10" ht="12.75" customHeight="1" x14ac:dyDescent="0.2">
      <c r="A3" s="1" t="s">
        <v>28</v>
      </c>
      <c r="B3" s="2"/>
      <c r="C3" s="1" t="s">
        <v>28</v>
      </c>
      <c r="D3" s="1" t="s">
        <v>29</v>
      </c>
      <c r="E3" s="1" t="s">
        <v>40</v>
      </c>
      <c r="F3" s="1"/>
      <c r="G3" s="1"/>
      <c r="H3" s="1" t="s">
        <v>25</v>
      </c>
      <c r="I3" s="8">
        <f>F2-F167</f>
        <v>-18314.517700000084</v>
      </c>
    </row>
    <row r="4" spans="1:10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10" ht="77.2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  <c r="J5" s="144" t="s">
        <v>71</v>
      </c>
    </row>
    <row r="6" spans="1:10" ht="12.75" customHeight="1" thickBot="1" x14ac:dyDescent="0.25">
      <c r="A6" s="313"/>
      <c r="B6" s="314">
        <v>8383.5400000000009</v>
      </c>
      <c r="C6" s="70" t="s">
        <v>66</v>
      </c>
      <c r="D6" s="315"/>
      <c r="E6" s="53"/>
      <c r="F6" s="53"/>
      <c r="G6" s="53"/>
      <c r="H6" s="153"/>
      <c r="I6" s="165">
        <f t="shared" ref="I6:I23" si="0">G6*H6</f>
        <v>0</v>
      </c>
      <c r="J6" s="297">
        <f>(B6+I6)*1.05</f>
        <v>8802.7170000000006</v>
      </c>
    </row>
    <row r="7" spans="1:10" ht="12.75" customHeight="1" thickBot="1" x14ac:dyDescent="0.25">
      <c r="A7" s="622" t="s">
        <v>484</v>
      </c>
      <c r="B7" s="625">
        <v>9111.77</v>
      </c>
      <c r="C7" s="625" t="s">
        <v>67</v>
      </c>
      <c r="D7" s="627" t="s">
        <v>356</v>
      </c>
      <c r="E7" s="37" t="s">
        <v>151</v>
      </c>
      <c r="F7" s="37" t="s">
        <v>100</v>
      </c>
      <c r="G7" s="37">
        <v>0.15</v>
      </c>
      <c r="H7" s="38">
        <v>77</v>
      </c>
      <c r="I7" s="39">
        <f t="shared" si="0"/>
        <v>11.549999999999999</v>
      </c>
      <c r="J7" s="137">
        <f>(B7+I7)*1.05</f>
        <v>9579.4860000000008</v>
      </c>
    </row>
    <row r="8" spans="1:10" ht="12.75" customHeight="1" thickBot="1" x14ac:dyDescent="0.25">
      <c r="A8" s="623"/>
      <c r="B8" s="632"/>
      <c r="C8" s="632"/>
      <c r="D8" s="628"/>
      <c r="E8" s="15" t="s">
        <v>127</v>
      </c>
      <c r="F8" s="15" t="s">
        <v>100</v>
      </c>
      <c r="G8" s="15">
        <v>0.1</v>
      </c>
      <c r="H8" s="16">
        <v>63</v>
      </c>
      <c r="I8" s="43">
        <f t="shared" si="0"/>
        <v>6.3000000000000007</v>
      </c>
      <c r="J8" s="317"/>
    </row>
    <row r="9" spans="1:10" ht="12.75" customHeight="1" thickBot="1" x14ac:dyDescent="0.25">
      <c r="A9" s="624"/>
      <c r="B9" s="626"/>
      <c r="C9" s="626"/>
      <c r="D9" s="629"/>
      <c r="E9" s="40" t="s">
        <v>485</v>
      </c>
      <c r="F9" s="40" t="s">
        <v>100</v>
      </c>
      <c r="G9" s="40">
        <v>0.15</v>
      </c>
      <c r="H9" s="41">
        <v>160</v>
      </c>
      <c r="I9" s="42">
        <f t="shared" si="0"/>
        <v>24</v>
      </c>
      <c r="J9" s="317"/>
    </row>
    <row r="10" spans="1:10" ht="12.75" customHeight="1" x14ac:dyDescent="0.2">
      <c r="A10" s="622" t="s">
        <v>525</v>
      </c>
      <c r="B10" s="625">
        <v>12699.58</v>
      </c>
      <c r="C10" s="625" t="s">
        <v>70</v>
      </c>
      <c r="D10" s="633" t="s">
        <v>674</v>
      </c>
      <c r="E10" s="37" t="s">
        <v>675</v>
      </c>
      <c r="F10" s="37" t="s">
        <v>610</v>
      </c>
      <c r="G10" s="37">
        <v>1</v>
      </c>
      <c r="H10" s="38">
        <v>850.5</v>
      </c>
      <c r="I10" s="39">
        <f t="shared" si="0"/>
        <v>850.5</v>
      </c>
      <c r="J10" s="687">
        <f>((SUM(I10:I23))+B10)*1.05</f>
        <v>17926.817999999999</v>
      </c>
    </row>
    <row r="11" spans="1:10" ht="12.75" customHeight="1" thickBot="1" x14ac:dyDescent="0.25">
      <c r="A11" s="624"/>
      <c r="B11" s="626"/>
      <c r="C11" s="626"/>
      <c r="D11" s="635"/>
      <c r="E11" s="40" t="s">
        <v>609</v>
      </c>
      <c r="F11" s="40" t="s">
        <v>104</v>
      </c>
      <c r="G11" s="40">
        <v>1</v>
      </c>
      <c r="H11" s="41">
        <v>750</v>
      </c>
      <c r="I11" s="42">
        <f t="shared" si="0"/>
        <v>750</v>
      </c>
      <c r="J11" s="688"/>
    </row>
    <row r="12" spans="1:10" ht="12.75" customHeight="1" x14ac:dyDescent="0.2">
      <c r="A12" s="260"/>
      <c r="B12" s="33">
        <v>10832.98</v>
      </c>
      <c r="C12" s="33" t="s">
        <v>72</v>
      </c>
      <c r="D12" s="306"/>
      <c r="E12" s="35"/>
      <c r="F12" s="35"/>
      <c r="G12" s="35"/>
      <c r="H12" s="36"/>
      <c r="I12" s="157">
        <f t="shared" si="0"/>
        <v>0</v>
      </c>
      <c r="J12" s="688"/>
    </row>
    <row r="13" spans="1:10" ht="12.75" customHeight="1" x14ac:dyDescent="0.2">
      <c r="A13" s="263"/>
      <c r="B13" s="13">
        <v>9837.26</v>
      </c>
      <c r="C13" s="13" t="s">
        <v>73</v>
      </c>
      <c r="D13" s="268"/>
      <c r="E13" s="15"/>
      <c r="F13" s="15"/>
      <c r="G13" s="15"/>
      <c r="H13" s="16"/>
      <c r="I13" s="43">
        <f t="shared" si="0"/>
        <v>0</v>
      </c>
      <c r="J13" s="688"/>
    </row>
    <row r="14" spans="1:10" ht="12.75" customHeight="1" x14ac:dyDescent="0.2">
      <c r="A14" s="263"/>
      <c r="B14" s="13">
        <v>11703.85</v>
      </c>
      <c r="C14" s="13" t="s">
        <v>74</v>
      </c>
      <c r="D14" s="264"/>
      <c r="E14" s="15"/>
      <c r="F14" s="15"/>
      <c r="G14" s="15"/>
      <c r="H14" s="16"/>
      <c r="I14" s="43">
        <f t="shared" si="0"/>
        <v>0</v>
      </c>
      <c r="J14" s="688"/>
    </row>
    <row r="15" spans="1:10" ht="12.75" customHeight="1" x14ac:dyDescent="0.2">
      <c r="A15" s="263"/>
      <c r="B15" s="13">
        <v>8850.4699999999993</v>
      </c>
      <c r="C15" s="13" t="s">
        <v>75</v>
      </c>
      <c r="D15" s="264"/>
      <c r="E15" s="15"/>
      <c r="F15" s="15"/>
      <c r="G15" s="15"/>
      <c r="H15" s="16"/>
      <c r="I15" s="43">
        <f t="shared" si="0"/>
        <v>0</v>
      </c>
      <c r="J15" s="688"/>
    </row>
    <row r="16" spans="1:10" x14ac:dyDescent="0.2">
      <c r="A16" s="11"/>
      <c r="B16" s="13">
        <v>12445.08</v>
      </c>
      <c r="C16" s="13" t="s">
        <v>76</v>
      </c>
      <c r="D16" s="264"/>
      <c r="E16" s="15"/>
      <c r="F16" s="15"/>
      <c r="G16" s="15"/>
      <c r="H16" s="16"/>
      <c r="I16" s="43">
        <f t="shared" si="0"/>
        <v>0</v>
      </c>
      <c r="J16" s="688"/>
    </row>
    <row r="17" spans="1:10" ht="12.75" customHeight="1" thickBot="1" x14ac:dyDescent="0.25">
      <c r="A17" s="308"/>
      <c r="B17" s="71">
        <v>12416.19</v>
      </c>
      <c r="C17" s="71" t="s">
        <v>77</v>
      </c>
      <c r="D17" s="267"/>
      <c r="E17" s="73"/>
      <c r="F17" s="73"/>
      <c r="G17" s="73"/>
      <c r="H17" s="74"/>
      <c r="I17" s="201">
        <f t="shared" si="0"/>
        <v>0</v>
      </c>
      <c r="J17" s="688"/>
    </row>
    <row r="18" spans="1:10" ht="12.75" customHeight="1" x14ac:dyDescent="0.2">
      <c r="A18" s="622" t="s">
        <v>1811</v>
      </c>
      <c r="B18" s="625">
        <v>18407.66</v>
      </c>
      <c r="C18" s="625" t="s">
        <v>78</v>
      </c>
      <c r="D18" s="627" t="s">
        <v>109</v>
      </c>
      <c r="E18" s="37" t="s">
        <v>231</v>
      </c>
      <c r="F18" s="37" t="s">
        <v>233</v>
      </c>
      <c r="G18" s="37">
        <v>1</v>
      </c>
      <c r="H18" s="38">
        <v>277</v>
      </c>
      <c r="I18" s="39">
        <f t="shared" si="0"/>
        <v>277</v>
      </c>
      <c r="J18" s="688"/>
    </row>
    <row r="19" spans="1:10" ht="12.75" customHeight="1" x14ac:dyDescent="0.2">
      <c r="A19" s="623"/>
      <c r="B19" s="632"/>
      <c r="C19" s="632"/>
      <c r="D19" s="628"/>
      <c r="E19" s="15" t="s">
        <v>1016</v>
      </c>
      <c r="F19" s="15" t="s">
        <v>445</v>
      </c>
      <c r="G19" s="15">
        <v>0.2</v>
      </c>
      <c r="H19" s="16">
        <v>330.4</v>
      </c>
      <c r="I19" s="43">
        <f t="shared" si="0"/>
        <v>66.08</v>
      </c>
      <c r="J19" s="688"/>
    </row>
    <row r="20" spans="1:10" ht="13.5" thickBot="1" x14ac:dyDescent="0.25">
      <c r="A20" s="624"/>
      <c r="B20" s="626"/>
      <c r="C20" s="626"/>
      <c r="D20" s="629"/>
      <c r="E20" s="40" t="s">
        <v>1812</v>
      </c>
      <c r="F20" s="40" t="s">
        <v>99</v>
      </c>
      <c r="G20" s="40">
        <v>30</v>
      </c>
      <c r="H20" s="41">
        <v>14</v>
      </c>
      <c r="I20" s="42">
        <f t="shared" si="0"/>
        <v>420</v>
      </c>
      <c r="J20" s="688"/>
    </row>
    <row r="21" spans="1:10" ht="12.75" customHeight="1" thickBot="1" x14ac:dyDescent="0.25">
      <c r="A21" s="313"/>
      <c r="B21" s="70">
        <v>15102.69</v>
      </c>
      <c r="C21" s="70" t="s">
        <v>79</v>
      </c>
      <c r="D21" s="314"/>
      <c r="E21" s="53"/>
      <c r="F21" s="53"/>
      <c r="G21" s="53"/>
      <c r="H21" s="153"/>
      <c r="I21" s="165">
        <f t="shared" si="0"/>
        <v>0</v>
      </c>
      <c r="J21" s="688"/>
    </row>
    <row r="22" spans="1:10" ht="12.75" customHeight="1" x14ac:dyDescent="0.2">
      <c r="A22" s="622" t="s">
        <v>1658</v>
      </c>
      <c r="B22" s="625">
        <v>15262.71</v>
      </c>
      <c r="C22" s="625" t="s">
        <v>80</v>
      </c>
      <c r="D22" s="627" t="s">
        <v>2182</v>
      </c>
      <c r="E22" s="37" t="s">
        <v>2013</v>
      </c>
      <c r="F22" s="37" t="s">
        <v>610</v>
      </c>
      <c r="G22" s="37">
        <v>2</v>
      </c>
      <c r="H22" s="38">
        <v>630</v>
      </c>
      <c r="I22" s="39">
        <f t="shared" si="0"/>
        <v>1260</v>
      </c>
      <c r="J22" s="688"/>
    </row>
    <row r="23" spans="1:10" ht="12.75" customHeight="1" thickBot="1" x14ac:dyDescent="0.25">
      <c r="A23" s="624"/>
      <c r="B23" s="626"/>
      <c r="C23" s="626"/>
      <c r="D23" s="629"/>
      <c r="E23" s="40" t="s">
        <v>2178</v>
      </c>
      <c r="F23" s="40" t="s">
        <v>1587</v>
      </c>
      <c r="G23" s="40">
        <v>1</v>
      </c>
      <c r="H23" s="41">
        <v>750</v>
      </c>
      <c r="I23" s="42">
        <f t="shared" si="0"/>
        <v>750</v>
      </c>
      <c r="J23" s="688"/>
    </row>
    <row r="24" spans="1:10" ht="12.75" customHeight="1" thickBot="1" x14ac:dyDescent="0.25">
      <c r="A24" s="46"/>
      <c r="B24" s="85"/>
      <c r="C24" s="85" t="s">
        <v>87</v>
      </c>
      <c r="D24" s="47"/>
      <c r="E24" s="47"/>
      <c r="F24" s="47"/>
      <c r="G24" s="47"/>
      <c r="H24" s="48"/>
      <c r="I24" s="49">
        <v>1297.58</v>
      </c>
      <c r="J24" s="608"/>
    </row>
    <row r="25" spans="1:10" ht="13.5" thickBot="1" x14ac:dyDescent="0.25">
      <c r="A25" s="79"/>
      <c r="B25" s="197">
        <f>SUM(B6:B23)</f>
        <v>145053.78</v>
      </c>
      <c r="C25" s="198"/>
      <c r="D25" s="197"/>
      <c r="E25" s="199"/>
      <c r="F25" s="198"/>
      <c r="G25" s="198"/>
      <c r="H25" s="197" t="s">
        <v>17</v>
      </c>
      <c r="I25" s="197">
        <f>SUM(I6:I24)</f>
        <v>5713.01</v>
      </c>
      <c r="J25" s="298"/>
    </row>
    <row r="26" spans="1:10" ht="77.25" thickBot="1" x14ac:dyDescent="0.25">
      <c r="A26" s="134" t="s">
        <v>1066</v>
      </c>
      <c r="B26" s="114" t="s">
        <v>16</v>
      </c>
      <c r="C26" s="114" t="s">
        <v>5</v>
      </c>
      <c r="D26" s="114" t="s">
        <v>23</v>
      </c>
      <c r="E26" s="118" t="s">
        <v>18</v>
      </c>
      <c r="F26" s="114" t="s">
        <v>19</v>
      </c>
      <c r="G26" s="114" t="s">
        <v>10</v>
      </c>
      <c r="H26" s="114" t="s">
        <v>13</v>
      </c>
      <c r="I26" s="115" t="s">
        <v>12</v>
      </c>
      <c r="J26" s="298"/>
    </row>
    <row r="27" spans="1:10" ht="26.25" thickBot="1" x14ac:dyDescent="0.25">
      <c r="A27" s="32" t="s">
        <v>329</v>
      </c>
      <c r="B27" s="625">
        <v>14156.11</v>
      </c>
      <c r="C27" s="625" t="s">
        <v>66</v>
      </c>
      <c r="D27" s="35" t="s">
        <v>330</v>
      </c>
      <c r="E27" s="35" t="s">
        <v>331</v>
      </c>
      <c r="F27" s="35" t="s">
        <v>99</v>
      </c>
      <c r="G27" s="35">
        <v>1</v>
      </c>
      <c r="H27" s="36">
        <v>8.89</v>
      </c>
      <c r="I27" s="157">
        <f>G27*H27</f>
        <v>8.89</v>
      </c>
      <c r="J27" s="298"/>
    </row>
    <row r="28" spans="1:10" ht="12.75" customHeight="1" x14ac:dyDescent="0.2">
      <c r="A28" s="622" t="s">
        <v>345</v>
      </c>
      <c r="B28" s="632"/>
      <c r="C28" s="632"/>
      <c r="D28" s="658"/>
      <c r="E28" s="37" t="s">
        <v>347</v>
      </c>
      <c r="F28" s="37" t="s">
        <v>99</v>
      </c>
      <c r="G28" s="37">
        <v>0.5</v>
      </c>
      <c r="H28" s="38">
        <v>170</v>
      </c>
      <c r="I28" s="39">
        <f>G28*H28</f>
        <v>85</v>
      </c>
      <c r="J28" s="298"/>
    </row>
    <row r="29" spans="1:10" ht="12.75" customHeight="1" thickBot="1" x14ac:dyDescent="0.25">
      <c r="A29" s="624"/>
      <c r="B29" s="626"/>
      <c r="C29" s="626"/>
      <c r="D29" s="659"/>
      <c r="E29" s="40" t="s">
        <v>127</v>
      </c>
      <c r="F29" s="40" t="s">
        <v>100</v>
      </c>
      <c r="G29" s="40">
        <v>0.15</v>
      </c>
      <c r="H29" s="41">
        <v>82</v>
      </c>
      <c r="I29" s="42">
        <f>G29*H29</f>
        <v>12.299999999999999</v>
      </c>
      <c r="J29" s="298"/>
    </row>
    <row r="30" spans="1:10" ht="12.75" customHeight="1" thickBot="1" x14ac:dyDescent="0.25">
      <c r="A30" s="263"/>
      <c r="B30" s="13">
        <v>13774.64</v>
      </c>
      <c r="C30" s="13" t="s">
        <v>67</v>
      </c>
      <c r="D30" s="265"/>
      <c r="E30" s="289"/>
      <c r="F30" s="289"/>
      <c r="G30" s="289"/>
      <c r="H30" s="290"/>
      <c r="I30" s="43">
        <f t="shared" ref="I30:I67" si="1">G30*H30</f>
        <v>0</v>
      </c>
      <c r="J30" s="298"/>
    </row>
    <row r="31" spans="1:10" ht="26.25" thickBot="1" x14ac:dyDescent="0.25">
      <c r="A31" s="46" t="s">
        <v>329</v>
      </c>
      <c r="B31" s="85">
        <v>13594.0229</v>
      </c>
      <c r="C31" s="85" t="s">
        <v>70</v>
      </c>
      <c r="D31" s="47" t="s">
        <v>330</v>
      </c>
      <c r="E31" s="47" t="s">
        <v>331</v>
      </c>
      <c r="F31" s="47" t="s">
        <v>99</v>
      </c>
      <c r="G31" s="47">
        <v>5</v>
      </c>
      <c r="H31" s="48">
        <v>17</v>
      </c>
      <c r="I31" s="49">
        <f t="shared" si="1"/>
        <v>85</v>
      </c>
      <c r="J31" s="298"/>
    </row>
    <row r="32" spans="1:10" ht="26.25" thickBot="1" x14ac:dyDescent="0.25">
      <c r="A32" s="46" t="s">
        <v>329</v>
      </c>
      <c r="B32" s="491">
        <v>18131.330000000002</v>
      </c>
      <c r="C32" s="85" t="s">
        <v>72</v>
      </c>
      <c r="D32" s="469" t="s">
        <v>330</v>
      </c>
      <c r="E32" s="47" t="s">
        <v>331</v>
      </c>
      <c r="F32" s="47" t="s">
        <v>99</v>
      </c>
      <c r="G32" s="47">
        <v>4</v>
      </c>
      <c r="H32" s="48">
        <v>17</v>
      </c>
      <c r="I32" s="49">
        <f t="shared" si="1"/>
        <v>68</v>
      </c>
      <c r="J32" s="298"/>
    </row>
    <row r="33" spans="1:10" x14ac:dyDescent="0.2">
      <c r="A33" s="622" t="s">
        <v>329</v>
      </c>
      <c r="B33" s="625">
        <v>17815.29</v>
      </c>
      <c r="C33" s="625" t="s">
        <v>73</v>
      </c>
      <c r="D33" s="627" t="s">
        <v>330</v>
      </c>
      <c r="E33" s="37" t="s">
        <v>331</v>
      </c>
      <c r="F33" s="37" t="s">
        <v>99</v>
      </c>
      <c r="G33" s="37">
        <v>6</v>
      </c>
      <c r="H33" s="38">
        <v>8.6999999999999993</v>
      </c>
      <c r="I33" s="39">
        <f t="shared" si="1"/>
        <v>52.199999999999996</v>
      </c>
      <c r="J33" s="298"/>
    </row>
    <row r="34" spans="1:10" x14ac:dyDescent="0.2">
      <c r="A34" s="623"/>
      <c r="B34" s="632"/>
      <c r="C34" s="632"/>
      <c r="D34" s="628"/>
      <c r="E34" s="15" t="s">
        <v>973</v>
      </c>
      <c r="F34" s="15" t="s">
        <v>99</v>
      </c>
      <c r="G34" s="15">
        <v>1</v>
      </c>
      <c r="H34" s="16">
        <v>44.8</v>
      </c>
      <c r="I34" s="43">
        <f t="shared" si="1"/>
        <v>44.8</v>
      </c>
      <c r="J34" s="298"/>
    </row>
    <row r="35" spans="1:10" ht="13.5" thickBot="1" x14ac:dyDescent="0.25">
      <c r="A35" s="624"/>
      <c r="B35" s="626"/>
      <c r="C35" s="626"/>
      <c r="D35" s="629"/>
      <c r="E35" s="40" t="s">
        <v>983</v>
      </c>
      <c r="F35" s="40" t="s">
        <v>99</v>
      </c>
      <c r="G35" s="40">
        <v>1</v>
      </c>
      <c r="H35" s="41">
        <v>950</v>
      </c>
      <c r="I35" s="42">
        <f t="shared" si="1"/>
        <v>950</v>
      </c>
      <c r="J35" s="298"/>
    </row>
    <row r="36" spans="1:10" ht="26.25" thickBot="1" x14ac:dyDescent="0.25">
      <c r="A36" s="46" t="s">
        <v>329</v>
      </c>
      <c r="B36" s="491">
        <v>15407.09</v>
      </c>
      <c r="C36" s="85" t="s">
        <v>74</v>
      </c>
      <c r="D36" s="47" t="s">
        <v>330</v>
      </c>
      <c r="E36" s="47" t="s">
        <v>331</v>
      </c>
      <c r="F36" s="47" t="s">
        <v>99</v>
      </c>
      <c r="G36" s="47">
        <v>5</v>
      </c>
      <c r="H36" s="48">
        <v>8.6999999999999993</v>
      </c>
      <c r="I36" s="49">
        <f t="shared" si="1"/>
        <v>43.5</v>
      </c>
      <c r="J36" s="298"/>
    </row>
    <row r="37" spans="1:10" ht="26.25" thickBot="1" x14ac:dyDescent="0.25">
      <c r="A37" s="32" t="s">
        <v>329</v>
      </c>
      <c r="B37" s="261">
        <v>16548.79</v>
      </c>
      <c r="C37" s="33" t="s">
        <v>75</v>
      </c>
      <c r="D37" s="307" t="s">
        <v>330</v>
      </c>
      <c r="E37" s="35" t="s">
        <v>331</v>
      </c>
      <c r="F37" s="35" t="s">
        <v>99</v>
      </c>
      <c r="G37" s="35">
        <v>7</v>
      </c>
      <c r="H37" s="36">
        <v>8.6999999999999993</v>
      </c>
      <c r="I37" s="157">
        <f t="shared" si="1"/>
        <v>60.899999999999991</v>
      </c>
      <c r="J37" s="298"/>
    </row>
    <row r="38" spans="1:10" ht="26.25" thickBot="1" x14ac:dyDescent="0.25">
      <c r="A38" s="46" t="s">
        <v>329</v>
      </c>
      <c r="B38" s="625">
        <v>18696.77</v>
      </c>
      <c r="C38" s="625" t="s">
        <v>76</v>
      </c>
      <c r="D38" s="55" t="s">
        <v>330</v>
      </c>
      <c r="E38" s="47" t="s">
        <v>331</v>
      </c>
      <c r="F38" s="47" t="s">
        <v>99</v>
      </c>
      <c r="G38" s="47">
        <v>5</v>
      </c>
      <c r="H38" s="48">
        <v>7.53</v>
      </c>
      <c r="I38" s="49">
        <f t="shared" si="1"/>
        <v>37.65</v>
      </c>
      <c r="J38" s="298"/>
    </row>
    <row r="39" spans="1:10" ht="12.75" customHeight="1" thickBot="1" x14ac:dyDescent="0.25">
      <c r="A39" s="46" t="s">
        <v>486</v>
      </c>
      <c r="B39" s="626"/>
      <c r="C39" s="626"/>
      <c r="D39" s="47" t="s">
        <v>108</v>
      </c>
      <c r="E39" s="47" t="s">
        <v>693</v>
      </c>
      <c r="F39" s="47" t="s">
        <v>101</v>
      </c>
      <c r="G39" s="47">
        <v>11</v>
      </c>
      <c r="H39" s="48">
        <v>16.43</v>
      </c>
      <c r="I39" s="49">
        <f t="shared" si="1"/>
        <v>180.73</v>
      </c>
      <c r="J39" s="298"/>
    </row>
    <row r="40" spans="1:10" ht="26.25" thickBot="1" x14ac:dyDescent="0.25">
      <c r="A40" s="46" t="s">
        <v>329</v>
      </c>
      <c r="B40" s="625">
        <v>19327.66</v>
      </c>
      <c r="C40" s="625" t="s">
        <v>77</v>
      </c>
      <c r="D40" s="55" t="s">
        <v>330</v>
      </c>
      <c r="E40" s="47" t="s">
        <v>331</v>
      </c>
      <c r="F40" s="47" t="s">
        <v>99</v>
      </c>
      <c r="G40" s="47">
        <v>9</v>
      </c>
      <c r="H40" s="48">
        <v>7.53</v>
      </c>
      <c r="I40" s="49">
        <f t="shared" si="1"/>
        <v>67.77</v>
      </c>
      <c r="J40" s="298"/>
    </row>
    <row r="41" spans="1:10" ht="13.5" thickBot="1" x14ac:dyDescent="0.25">
      <c r="A41" s="46" t="s">
        <v>153</v>
      </c>
      <c r="B41" s="626"/>
      <c r="C41" s="626"/>
      <c r="D41" s="47" t="s">
        <v>1043</v>
      </c>
      <c r="E41" s="452" t="s">
        <v>133</v>
      </c>
      <c r="F41" s="452" t="s">
        <v>99</v>
      </c>
      <c r="G41" s="452">
        <v>1</v>
      </c>
      <c r="H41" s="531">
        <v>354.23</v>
      </c>
      <c r="I41" s="49">
        <f t="shared" si="1"/>
        <v>354.23</v>
      </c>
      <c r="J41" s="298"/>
    </row>
    <row r="42" spans="1:10" ht="26.25" thickBot="1" x14ac:dyDescent="0.25">
      <c r="A42" s="46" t="s">
        <v>329</v>
      </c>
      <c r="B42" s="625">
        <v>24094.71</v>
      </c>
      <c r="C42" s="633" t="s">
        <v>78</v>
      </c>
      <c r="D42" s="47" t="s">
        <v>1721</v>
      </c>
      <c r="E42" s="452" t="s">
        <v>331</v>
      </c>
      <c r="F42" s="452" t="s">
        <v>99</v>
      </c>
      <c r="G42" s="452">
        <v>1</v>
      </c>
      <c r="H42" s="531">
        <v>7.53</v>
      </c>
      <c r="I42" s="49">
        <f t="shared" si="1"/>
        <v>7.53</v>
      </c>
      <c r="J42" s="298"/>
    </row>
    <row r="43" spans="1:10" x14ac:dyDescent="0.2">
      <c r="A43" s="622" t="s">
        <v>486</v>
      </c>
      <c r="B43" s="632"/>
      <c r="C43" s="634"/>
      <c r="D43" s="627" t="s">
        <v>1043</v>
      </c>
      <c r="E43" s="37" t="s">
        <v>1809</v>
      </c>
      <c r="F43" s="37" t="s">
        <v>99</v>
      </c>
      <c r="G43" s="37">
        <v>1</v>
      </c>
      <c r="H43" s="38">
        <v>231.8</v>
      </c>
      <c r="I43" s="39">
        <f t="shared" si="1"/>
        <v>231.8</v>
      </c>
      <c r="J43" s="298"/>
    </row>
    <row r="44" spans="1:10" x14ac:dyDescent="0.2">
      <c r="A44" s="623"/>
      <c r="B44" s="632"/>
      <c r="C44" s="634"/>
      <c r="D44" s="628"/>
      <c r="E44" s="15" t="s">
        <v>1783</v>
      </c>
      <c r="F44" s="15" t="s">
        <v>99</v>
      </c>
      <c r="G44" s="15">
        <v>1</v>
      </c>
      <c r="H44" s="16">
        <v>137.69999999999999</v>
      </c>
      <c r="I44" s="43">
        <f t="shared" si="1"/>
        <v>137.69999999999999</v>
      </c>
      <c r="J44" s="298"/>
    </row>
    <row r="45" spans="1:10" x14ac:dyDescent="0.2">
      <c r="A45" s="623"/>
      <c r="B45" s="632"/>
      <c r="C45" s="634"/>
      <c r="D45" s="628"/>
      <c r="E45" s="15" t="s">
        <v>1810</v>
      </c>
      <c r="F45" s="15" t="s">
        <v>99</v>
      </c>
      <c r="G45" s="15">
        <v>1</v>
      </c>
      <c r="H45" s="16">
        <v>60.26</v>
      </c>
      <c r="I45" s="43">
        <f t="shared" si="1"/>
        <v>60.26</v>
      </c>
      <c r="J45" s="298"/>
    </row>
    <row r="46" spans="1:10" x14ac:dyDescent="0.2">
      <c r="A46" s="623"/>
      <c r="B46" s="632"/>
      <c r="C46" s="634"/>
      <c r="D46" s="665"/>
      <c r="E46" s="15" t="s">
        <v>135</v>
      </c>
      <c r="F46" s="15" t="s">
        <v>99</v>
      </c>
      <c r="G46" s="15">
        <v>1</v>
      </c>
      <c r="H46" s="16">
        <v>8.52</v>
      </c>
      <c r="I46" s="43">
        <f t="shared" si="1"/>
        <v>8.52</v>
      </c>
      <c r="J46" s="298"/>
    </row>
    <row r="47" spans="1:10" ht="12.75" customHeight="1" x14ac:dyDescent="0.2">
      <c r="A47" s="623"/>
      <c r="B47" s="632"/>
      <c r="C47" s="634"/>
      <c r="D47" s="664" t="s">
        <v>487</v>
      </c>
      <c r="E47" s="15" t="s">
        <v>1809</v>
      </c>
      <c r="F47" s="15" t="s">
        <v>99</v>
      </c>
      <c r="G47" s="15">
        <v>3</v>
      </c>
      <c r="H47" s="16">
        <v>231.2</v>
      </c>
      <c r="I47" s="43">
        <f t="shared" si="1"/>
        <v>693.59999999999991</v>
      </c>
      <c r="J47" s="298"/>
    </row>
    <row r="48" spans="1:10" ht="12.75" customHeight="1" x14ac:dyDescent="0.2">
      <c r="A48" s="623"/>
      <c r="B48" s="632"/>
      <c r="C48" s="634"/>
      <c r="D48" s="628"/>
      <c r="E48" s="15" t="s">
        <v>1783</v>
      </c>
      <c r="F48" s="15" t="s">
        <v>99</v>
      </c>
      <c r="G48" s="15">
        <v>1</v>
      </c>
      <c r="H48" s="16">
        <v>137.69999999999999</v>
      </c>
      <c r="I48" s="43">
        <f t="shared" si="1"/>
        <v>137.69999999999999</v>
      </c>
      <c r="J48" s="298"/>
    </row>
    <row r="49" spans="1:10" ht="12.75" customHeight="1" x14ac:dyDescent="0.2">
      <c r="A49" s="623"/>
      <c r="B49" s="632"/>
      <c r="C49" s="634"/>
      <c r="D49" s="628"/>
      <c r="E49" s="15" t="s">
        <v>516</v>
      </c>
      <c r="F49" s="15" t="s">
        <v>99</v>
      </c>
      <c r="G49" s="15">
        <v>1</v>
      </c>
      <c r="H49" s="16">
        <v>63.36</v>
      </c>
      <c r="I49" s="43">
        <f t="shared" si="1"/>
        <v>63.36</v>
      </c>
      <c r="J49" s="298"/>
    </row>
    <row r="50" spans="1:10" ht="12.75" customHeight="1" x14ac:dyDescent="0.2">
      <c r="A50" s="623"/>
      <c r="B50" s="632"/>
      <c r="C50" s="634"/>
      <c r="D50" s="628"/>
      <c r="E50" s="15" t="s">
        <v>491</v>
      </c>
      <c r="F50" s="15" t="s">
        <v>99</v>
      </c>
      <c r="G50" s="15">
        <v>2</v>
      </c>
      <c r="H50" s="16">
        <v>32.4</v>
      </c>
      <c r="I50" s="43">
        <f t="shared" si="1"/>
        <v>64.8</v>
      </c>
      <c r="J50" s="298"/>
    </row>
    <row r="51" spans="1:10" ht="12.75" customHeight="1" x14ac:dyDescent="0.2">
      <c r="A51" s="623"/>
      <c r="B51" s="632"/>
      <c r="C51" s="634"/>
      <c r="D51" s="628"/>
      <c r="E51" s="15" t="s">
        <v>492</v>
      </c>
      <c r="F51" s="15" t="s">
        <v>99</v>
      </c>
      <c r="G51" s="15">
        <v>2</v>
      </c>
      <c r="H51" s="16">
        <v>50</v>
      </c>
      <c r="I51" s="43">
        <f t="shared" si="1"/>
        <v>100</v>
      </c>
      <c r="J51" s="298"/>
    </row>
    <row r="52" spans="1:10" ht="12.75" customHeight="1" thickBot="1" x14ac:dyDescent="0.25">
      <c r="A52" s="624"/>
      <c r="B52" s="626"/>
      <c r="C52" s="635"/>
      <c r="D52" s="629"/>
      <c r="E52" s="40" t="s">
        <v>966</v>
      </c>
      <c r="F52" s="40" t="s">
        <v>99</v>
      </c>
      <c r="G52" s="40">
        <v>1</v>
      </c>
      <c r="H52" s="41">
        <v>33.659999999999997</v>
      </c>
      <c r="I52" s="42">
        <f t="shared" si="1"/>
        <v>33.659999999999997</v>
      </c>
      <c r="J52" s="298"/>
    </row>
    <row r="53" spans="1:10" ht="26.25" thickBot="1" x14ac:dyDescent="0.25">
      <c r="A53" s="79" t="s">
        <v>329</v>
      </c>
      <c r="B53" s="625">
        <v>22263.25</v>
      </c>
      <c r="C53" s="625" t="s">
        <v>79</v>
      </c>
      <c r="D53" s="53" t="s">
        <v>330</v>
      </c>
      <c r="E53" s="53" t="s">
        <v>331</v>
      </c>
      <c r="F53" s="53" t="s">
        <v>99</v>
      </c>
      <c r="G53" s="53">
        <v>7</v>
      </c>
      <c r="H53" s="153">
        <v>7.53</v>
      </c>
      <c r="I53" s="165">
        <f t="shared" si="1"/>
        <v>52.71</v>
      </c>
      <c r="J53" s="298"/>
    </row>
    <row r="54" spans="1:10" x14ac:dyDescent="0.2">
      <c r="A54" s="622" t="s">
        <v>107</v>
      </c>
      <c r="B54" s="632"/>
      <c r="C54" s="632"/>
      <c r="D54" s="627" t="s">
        <v>108</v>
      </c>
      <c r="E54" s="37" t="s">
        <v>2011</v>
      </c>
      <c r="F54" s="37" t="s">
        <v>99</v>
      </c>
      <c r="G54" s="37">
        <v>1</v>
      </c>
      <c r="H54" s="38">
        <v>180</v>
      </c>
      <c r="I54" s="39">
        <f>G54*H54</f>
        <v>180</v>
      </c>
      <c r="J54" s="298"/>
    </row>
    <row r="55" spans="1:10" ht="13.5" thickBot="1" x14ac:dyDescent="0.25">
      <c r="A55" s="624"/>
      <c r="B55" s="632"/>
      <c r="C55" s="632"/>
      <c r="D55" s="629"/>
      <c r="E55" s="83" t="s">
        <v>223</v>
      </c>
      <c r="F55" s="83" t="s">
        <v>99</v>
      </c>
      <c r="G55" s="83">
        <v>1</v>
      </c>
      <c r="H55" s="84">
        <v>290</v>
      </c>
      <c r="I55" s="200">
        <f>G55*H55</f>
        <v>290</v>
      </c>
      <c r="J55" s="298"/>
    </row>
    <row r="56" spans="1:10" ht="26.25" thickBot="1" x14ac:dyDescent="0.25">
      <c r="A56" s="46" t="s">
        <v>2038</v>
      </c>
      <c r="B56" s="626"/>
      <c r="C56" s="626"/>
      <c r="D56" s="47" t="s">
        <v>108</v>
      </c>
      <c r="E56" s="47" t="s">
        <v>2039</v>
      </c>
      <c r="F56" s="47" t="s">
        <v>99</v>
      </c>
      <c r="G56" s="47">
        <v>1</v>
      </c>
      <c r="H56" s="48">
        <v>17</v>
      </c>
      <c r="I56" s="49">
        <f>G56*H56</f>
        <v>17</v>
      </c>
      <c r="J56" s="298"/>
    </row>
    <row r="57" spans="1:10" ht="12.75" customHeight="1" x14ac:dyDescent="0.2">
      <c r="A57" s="622" t="s">
        <v>329</v>
      </c>
      <c r="B57" s="625">
        <v>23756.03</v>
      </c>
      <c r="C57" s="625" t="s">
        <v>80</v>
      </c>
      <c r="D57" s="625" t="s">
        <v>330</v>
      </c>
      <c r="E57" s="37" t="s">
        <v>331</v>
      </c>
      <c r="F57" s="37" t="s">
        <v>99</v>
      </c>
      <c r="G57" s="37">
        <v>1</v>
      </c>
      <c r="H57" s="38">
        <v>7.53</v>
      </c>
      <c r="I57" s="156">
        <f>G57*H57</f>
        <v>7.53</v>
      </c>
      <c r="J57" s="298"/>
    </row>
    <row r="58" spans="1:10" ht="12.75" customHeight="1" thickBot="1" x14ac:dyDescent="0.25">
      <c r="A58" s="624"/>
      <c r="B58" s="632"/>
      <c r="C58" s="632"/>
      <c r="D58" s="626"/>
      <c r="E58" s="40" t="s">
        <v>2123</v>
      </c>
      <c r="F58" s="40" t="s">
        <v>99</v>
      </c>
      <c r="G58" s="40">
        <v>1</v>
      </c>
      <c r="H58" s="41">
        <v>550</v>
      </c>
      <c r="I58" s="42">
        <f t="shared" si="1"/>
        <v>550</v>
      </c>
      <c r="J58" s="298"/>
    </row>
    <row r="59" spans="1:10" x14ac:dyDescent="0.2">
      <c r="A59" s="622" t="s">
        <v>153</v>
      </c>
      <c r="B59" s="632"/>
      <c r="C59" s="632"/>
      <c r="D59" s="627" t="s">
        <v>114</v>
      </c>
      <c r="E59" s="37" t="s">
        <v>138</v>
      </c>
      <c r="F59" s="37" t="s">
        <v>99</v>
      </c>
      <c r="G59" s="37">
        <v>1</v>
      </c>
      <c r="H59" s="38">
        <v>512</v>
      </c>
      <c r="I59" s="39">
        <f t="shared" si="1"/>
        <v>512</v>
      </c>
      <c r="J59" s="298"/>
    </row>
    <row r="60" spans="1:10" ht="12.75" customHeight="1" x14ac:dyDescent="0.2">
      <c r="A60" s="623"/>
      <c r="B60" s="632"/>
      <c r="C60" s="632"/>
      <c r="D60" s="628"/>
      <c r="E60" s="15" t="s">
        <v>902</v>
      </c>
      <c r="F60" s="15" t="s">
        <v>99</v>
      </c>
      <c r="G60" s="15">
        <v>1</v>
      </c>
      <c r="H60" s="16">
        <v>267.42</v>
      </c>
      <c r="I60" s="43">
        <f t="shared" si="1"/>
        <v>267.42</v>
      </c>
      <c r="J60" s="298"/>
    </row>
    <row r="61" spans="1:10" ht="12.75" customHeight="1" x14ac:dyDescent="0.2">
      <c r="A61" s="623"/>
      <c r="B61" s="632"/>
      <c r="C61" s="632"/>
      <c r="D61" s="628"/>
      <c r="E61" s="15" t="s">
        <v>2183</v>
      </c>
      <c r="F61" s="15" t="s">
        <v>99</v>
      </c>
      <c r="G61" s="15">
        <v>1</v>
      </c>
      <c r="H61" s="16">
        <v>8.3000000000000007</v>
      </c>
      <c r="I61" s="43">
        <f t="shared" si="1"/>
        <v>8.3000000000000007</v>
      </c>
      <c r="J61" s="298"/>
    </row>
    <row r="62" spans="1:10" ht="12.75" customHeight="1" x14ac:dyDescent="0.2">
      <c r="A62" s="623"/>
      <c r="B62" s="632"/>
      <c r="C62" s="632"/>
      <c r="D62" s="628"/>
      <c r="E62" s="15" t="s">
        <v>1140</v>
      </c>
      <c r="F62" s="15" t="s">
        <v>99</v>
      </c>
      <c r="G62" s="15">
        <v>1</v>
      </c>
      <c r="H62" s="16">
        <v>9.15</v>
      </c>
      <c r="I62" s="43">
        <f t="shared" si="1"/>
        <v>9.15</v>
      </c>
      <c r="J62" s="298"/>
    </row>
    <row r="63" spans="1:10" ht="12.75" customHeight="1" x14ac:dyDescent="0.2">
      <c r="A63" s="623"/>
      <c r="B63" s="632"/>
      <c r="C63" s="632"/>
      <c r="D63" s="628"/>
      <c r="E63" s="15" t="s">
        <v>571</v>
      </c>
      <c r="F63" s="15" t="s">
        <v>99</v>
      </c>
      <c r="G63" s="15">
        <v>1</v>
      </c>
      <c r="H63" s="16">
        <v>5.4</v>
      </c>
      <c r="I63" s="43">
        <f t="shared" si="1"/>
        <v>5.4</v>
      </c>
      <c r="J63" s="298"/>
    </row>
    <row r="64" spans="1:10" ht="12.75" customHeight="1" x14ac:dyDescent="0.2">
      <c r="A64" s="623"/>
      <c r="B64" s="632"/>
      <c r="C64" s="632"/>
      <c r="D64" s="628"/>
      <c r="E64" s="15" t="s">
        <v>1834</v>
      </c>
      <c r="F64" s="15" t="s">
        <v>101</v>
      </c>
      <c r="G64" s="15">
        <v>1</v>
      </c>
      <c r="H64" s="16">
        <v>75.900000000000006</v>
      </c>
      <c r="I64" s="43">
        <f t="shared" si="1"/>
        <v>75.900000000000006</v>
      </c>
      <c r="J64" s="298"/>
    </row>
    <row r="65" spans="1:10" ht="12.75" customHeight="1" x14ac:dyDescent="0.2">
      <c r="A65" s="623"/>
      <c r="B65" s="632"/>
      <c r="C65" s="632"/>
      <c r="D65" s="665"/>
      <c r="E65" s="15" t="s">
        <v>133</v>
      </c>
      <c r="F65" s="15" t="s">
        <v>99</v>
      </c>
      <c r="G65" s="15">
        <v>1</v>
      </c>
      <c r="H65" s="16">
        <v>303</v>
      </c>
      <c r="I65" s="43">
        <f t="shared" si="1"/>
        <v>303</v>
      </c>
      <c r="J65" s="298"/>
    </row>
    <row r="66" spans="1:10" ht="12.75" customHeight="1" x14ac:dyDescent="0.2">
      <c r="A66" s="623"/>
      <c r="B66" s="632"/>
      <c r="C66" s="632"/>
      <c r="D66" s="664" t="s">
        <v>218</v>
      </c>
      <c r="E66" s="15" t="s">
        <v>133</v>
      </c>
      <c r="F66" s="15" t="s">
        <v>99</v>
      </c>
      <c r="G66" s="15">
        <v>1</v>
      </c>
      <c r="H66" s="16">
        <v>303</v>
      </c>
      <c r="I66" s="43">
        <f t="shared" si="1"/>
        <v>303</v>
      </c>
      <c r="J66" s="298"/>
    </row>
    <row r="67" spans="1:10" ht="12.75" customHeight="1" thickBot="1" x14ac:dyDescent="0.25">
      <c r="A67" s="624"/>
      <c r="B67" s="626"/>
      <c r="C67" s="626"/>
      <c r="D67" s="629"/>
      <c r="E67" s="40" t="s">
        <v>223</v>
      </c>
      <c r="F67" s="40" t="s">
        <v>99</v>
      </c>
      <c r="G67" s="40">
        <v>1</v>
      </c>
      <c r="H67" s="41">
        <v>290</v>
      </c>
      <c r="I67" s="42">
        <f t="shared" si="1"/>
        <v>290</v>
      </c>
      <c r="J67" s="298"/>
    </row>
    <row r="68" spans="1:10" ht="12.75" customHeight="1" thickBot="1" x14ac:dyDescent="0.25">
      <c r="A68" s="46"/>
      <c r="B68" s="85"/>
      <c r="C68" s="85" t="s">
        <v>87</v>
      </c>
      <c r="D68" s="47"/>
      <c r="E68" s="47"/>
      <c r="F68" s="47"/>
      <c r="G68" s="47"/>
      <c r="H68" s="48"/>
      <c r="I68" s="49">
        <v>1746.67</v>
      </c>
      <c r="J68" s="298"/>
    </row>
    <row r="69" spans="1:10" ht="12.75" customHeight="1" thickBot="1" x14ac:dyDescent="0.25">
      <c r="A69" s="79"/>
      <c r="B69" s="197">
        <f>SUM(B27:B67)</f>
        <v>217565.69289999999</v>
      </c>
      <c r="C69" s="198"/>
      <c r="D69" s="197"/>
      <c r="E69" s="199"/>
      <c r="F69" s="198"/>
      <c r="G69" s="198"/>
      <c r="H69" s="197" t="s">
        <v>17</v>
      </c>
      <c r="I69" s="197">
        <f>SUM(I27:I68)</f>
        <v>8207.98</v>
      </c>
      <c r="J69" s="18">
        <f>SUM(J25:J67)</f>
        <v>0</v>
      </c>
    </row>
    <row r="70" spans="1:10" ht="77.25" thickBot="1" x14ac:dyDescent="0.25">
      <c r="A70" s="134" t="s">
        <v>144</v>
      </c>
      <c r="B70" s="114" t="s">
        <v>16</v>
      </c>
      <c r="C70" s="114" t="s">
        <v>5</v>
      </c>
      <c r="D70" s="114" t="s">
        <v>23</v>
      </c>
      <c r="E70" s="118" t="s">
        <v>18</v>
      </c>
      <c r="F70" s="114" t="s">
        <v>19</v>
      </c>
      <c r="G70" s="114" t="s">
        <v>10</v>
      </c>
      <c r="H70" s="114" t="s">
        <v>13</v>
      </c>
      <c r="I70" s="115" t="s">
        <v>12</v>
      </c>
      <c r="J70" s="128" t="s">
        <v>71</v>
      </c>
    </row>
    <row r="71" spans="1:10" ht="12.75" customHeight="1" thickBot="1" x14ac:dyDescent="0.25">
      <c r="A71" s="46"/>
      <c r="B71" s="58">
        <v>7288.24</v>
      </c>
      <c r="C71" s="58" t="s">
        <v>66</v>
      </c>
      <c r="D71" s="64"/>
      <c r="E71" s="59"/>
      <c r="F71" s="59"/>
      <c r="G71" s="59"/>
      <c r="H71" s="60"/>
      <c r="I71" s="61"/>
      <c r="J71" s="136">
        <f>(B71+I71)*1.05</f>
        <v>7652.652</v>
      </c>
    </row>
    <row r="72" spans="1:10" ht="12.75" customHeight="1" thickBot="1" x14ac:dyDescent="0.25">
      <c r="A72" s="46"/>
      <c r="B72" s="92">
        <v>7020.13</v>
      </c>
      <c r="C72" s="92" t="s">
        <v>67</v>
      </c>
      <c r="D72" s="93"/>
      <c r="E72" s="94"/>
      <c r="F72" s="94"/>
      <c r="G72" s="94"/>
      <c r="H72" s="95"/>
      <c r="I72" s="96"/>
      <c r="J72" s="138">
        <f>(B72+I72)*1.05</f>
        <v>7371.1365000000005</v>
      </c>
    </row>
    <row r="73" spans="1:10" ht="12.75" customHeight="1" thickBot="1" x14ac:dyDescent="0.25">
      <c r="A73" s="46"/>
      <c r="B73" s="85">
        <v>7148.3</v>
      </c>
      <c r="C73" s="85" t="s">
        <v>70</v>
      </c>
      <c r="D73" s="55"/>
      <c r="E73" s="47"/>
      <c r="F73" s="47"/>
      <c r="G73" s="47"/>
      <c r="H73" s="48"/>
      <c r="I73" s="49"/>
      <c r="J73" s="137">
        <f>(B73+I73)*1.05</f>
        <v>7505.7150000000001</v>
      </c>
    </row>
    <row r="74" spans="1:10" ht="12.75" customHeight="1" thickBot="1" x14ac:dyDescent="0.25">
      <c r="A74" s="107"/>
      <c r="B74" s="106">
        <v>4070.78</v>
      </c>
      <c r="C74" s="85" t="s">
        <v>72</v>
      </c>
      <c r="D74" s="86"/>
      <c r="E74" s="47"/>
      <c r="F74" s="47"/>
      <c r="G74" s="47"/>
      <c r="H74" s="48"/>
      <c r="I74" s="49"/>
      <c r="J74" s="137">
        <f t="shared" ref="J74:J82" si="2">(B74+I74)*1.05</f>
        <v>4274.3190000000004</v>
      </c>
    </row>
    <row r="75" spans="1:10" ht="12.75" customHeight="1" thickBot="1" x14ac:dyDescent="0.25">
      <c r="A75" s="204"/>
      <c r="B75" s="161">
        <v>7634.65</v>
      </c>
      <c r="C75" s="85" t="s">
        <v>73</v>
      </c>
      <c r="D75" s="322"/>
      <c r="E75" s="37"/>
      <c r="F75" s="37"/>
      <c r="G75" s="37"/>
      <c r="H75" s="333"/>
      <c r="I75" s="39"/>
      <c r="J75" s="137">
        <f t="shared" si="2"/>
        <v>8016.3824999999997</v>
      </c>
    </row>
    <row r="76" spans="1:10" ht="12.75" customHeight="1" thickBot="1" x14ac:dyDescent="0.25">
      <c r="A76" s="103"/>
      <c r="B76" s="106">
        <v>7250.34</v>
      </c>
      <c r="C76" s="85" t="s">
        <v>74</v>
      </c>
      <c r="D76" s="86"/>
      <c r="E76" s="47"/>
      <c r="F76" s="47"/>
      <c r="G76" s="47"/>
      <c r="H76" s="48"/>
      <c r="I76" s="49"/>
      <c r="J76" s="137">
        <f t="shared" si="2"/>
        <v>7612.8570000000009</v>
      </c>
    </row>
    <row r="77" spans="1:10" ht="12.75" customHeight="1" thickBot="1" x14ac:dyDescent="0.25">
      <c r="A77" s="103"/>
      <c r="B77" s="106">
        <v>4296.8100000000004</v>
      </c>
      <c r="C77" s="85" t="s">
        <v>75</v>
      </c>
      <c r="D77" s="86"/>
      <c r="E77" s="47"/>
      <c r="F77" s="47"/>
      <c r="G77" s="47"/>
      <c r="H77" s="48"/>
      <c r="I77" s="49"/>
      <c r="J77" s="137">
        <f t="shared" si="2"/>
        <v>4511.6505000000006</v>
      </c>
    </row>
    <row r="78" spans="1:10" ht="12.75" customHeight="1" thickBot="1" x14ac:dyDescent="0.25">
      <c r="A78" s="204"/>
      <c r="B78" s="161">
        <v>5732.77</v>
      </c>
      <c r="C78" s="85" t="s">
        <v>76</v>
      </c>
      <c r="D78" s="322"/>
      <c r="E78" s="37"/>
      <c r="F78" s="37"/>
      <c r="G78" s="37"/>
      <c r="H78" s="38"/>
      <c r="I78" s="39"/>
      <c r="J78" s="137">
        <f t="shared" si="2"/>
        <v>6019.4085000000005</v>
      </c>
    </row>
    <row r="79" spans="1:10" ht="12.75" customHeight="1" thickBot="1" x14ac:dyDescent="0.25">
      <c r="A79" s="134"/>
      <c r="B79" s="106">
        <v>7850.86</v>
      </c>
      <c r="C79" s="85" t="s">
        <v>77</v>
      </c>
      <c r="D79" s="55"/>
      <c r="E79" s="47"/>
      <c r="F79" s="47"/>
      <c r="G79" s="47"/>
      <c r="H79" s="332"/>
      <c r="I79" s="49"/>
      <c r="J79" s="137">
        <f t="shared" si="2"/>
        <v>8243.4030000000002</v>
      </c>
    </row>
    <row r="80" spans="1:10" ht="12.75" customHeight="1" thickBot="1" x14ac:dyDescent="0.25">
      <c r="A80" s="46"/>
      <c r="B80" s="106">
        <v>8479.57</v>
      </c>
      <c r="C80" s="85" t="s">
        <v>78</v>
      </c>
      <c r="D80" s="86"/>
      <c r="E80" s="47"/>
      <c r="F80" s="47"/>
      <c r="G80" s="47"/>
      <c r="H80" s="48"/>
      <c r="I80" s="49"/>
      <c r="J80" s="137">
        <f t="shared" si="2"/>
        <v>8903.5485000000008</v>
      </c>
    </row>
    <row r="81" spans="1:10" ht="12.75" customHeight="1" thickBot="1" x14ac:dyDescent="0.25">
      <c r="A81" s="32"/>
      <c r="B81" s="169">
        <v>8000.54</v>
      </c>
      <c r="C81" s="167" t="s">
        <v>79</v>
      </c>
      <c r="D81" s="179"/>
      <c r="E81" s="83"/>
      <c r="F81" s="83"/>
      <c r="G81" s="83"/>
      <c r="H81" s="84"/>
      <c r="I81" s="49"/>
      <c r="J81" s="137">
        <f t="shared" si="2"/>
        <v>8400.5670000000009</v>
      </c>
    </row>
    <row r="82" spans="1:10" ht="12.75" customHeight="1" thickBot="1" x14ac:dyDescent="0.25">
      <c r="A82" s="11"/>
      <c r="B82" s="106">
        <v>8475.19</v>
      </c>
      <c r="C82" s="167" t="s">
        <v>80</v>
      </c>
      <c r="D82" s="86"/>
      <c r="E82" s="47"/>
      <c r="F82" s="47"/>
      <c r="G82" s="47"/>
      <c r="H82" s="48"/>
      <c r="I82" s="49"/>
      <c r="J82" s="137">
        <f t="shared" si="2"/>
        <v>8898.9495000000006</v>
      </c>
    </row>
    <row r="83" spans="1:10" ht="12.75" customHeight="1" thickBot="1" x14ac:dyDescent="0.25">
      <c r="A83" s="418"/>
      <c r="B83" s="454">
        <f>SUM(B71:B82)</f>
        <v>83248.180000000008</v>
      </c>
      <c r="C83" s="458" t="s">
        <v>87</v>
      </c>
      <c r="D83" s="86"/>
      <c r="E83" s="47"/>
      <c r="F83" s="47"/>
      <c r="G83" s="47"/>
      <c r="H83" s="48"/>
      <c r="I83" s="49"/>
      <c r="J83" s="137"/>
    </row>
    <row r="84" spans="1:10" ht="12.75" customHeight="1" thickBot="1" x14ac:dyDescent="0.25">
      <c r="A84" s="655" t="s">
        <v>106</v>
      </c>
      <c r="B84" s="106">
        <v>1374.09</v>
      </c>
      <c r="C84" s="85" t="s">
        <v>74</v>
      </c>
      <c r="D84" s="86"/>
      <c r="E84" s="47"/>
      <c r="F84" s="47"/>
      <c r="G84" s="47"/>
      <c r="H84" s="48"/>
      <c r="I84" s="49"/>
      <c r="J84" s="137"/>
    </row>
    <row r="85" spans="1:10" ht="12.75" customHeight="1" thickBot="1" x14ac:dyDescent="0.25">
      <c r="A85" s="656"/>
      <c r="B85" s="106">
        <v>580.22</v>
      </c>
      <c r="C85" s="85" t="s">
        <v>75</v>
      </c>
      <c r="D85" s="86"/>
      <c r="E85" s="47"/>
      <c r="F85" s="47"/>
      <c r="G85" s="47"/>
      <c r="H85" s="48"/>
      <c r="I85" s="49"/>
      <c r="J85" s="137"/>
    </row>
    <row r="86" spans="1:10" ht="12.75" customHeight="1" thickBot="1" x14ac:dyDescent="0.25">
      <c r="A86" s="657"/>
      <c r="B86" s="106">
        <v>721.83</v>
      </c>
      <c r="C86" s="85" t="s">
        <v>76</v>
      </c>
      <c r="D86" s="86"/>
      <c r="E86" s="47"/>
      <c r="F86" s="47"/>
      <c r="G86" s="47"/>
      <c r="H86" s="48"/>
      <c r="I86" s="49"/>
      <c r="J86" s="137"/>
    </row>
    <row r="87" spans="1:10" ht="12.75" customHeight="1" thickBot="1" x14ac:dyDescent="0.25">
      <c r="A87" s="526"/>
      <c r="B87" s="454">
        <f>SUM(B84:B86)</f>
        <v>2676.14</v>
      </c>
      <c r="C87" s="458" t="s">
        <v>87</v>
      </c>
      <c r="D87" s="86"/>
      <c r="E87" s="47"/>
      <c r="F87" s="47"/>
      <c r="G87" s="47"/>
      <c r="H87" s="48"/>
      <c r="I87" s="49">
        <v>896.88</v>
      </c>
      <c r="J87" s="137"/>
    </row>
    <row r="88" spans="1:10" ht="12.75" customHeight="1" thickBot="1" x14ac:dyDescent="0.25">
      <c r="A88" s="79"/>
      <c r="B88" s="197">
        <f>B83+B87</f>
        <v>85924.32</v>
      </c>
      <c r="C88" s="198"/>
      <c r="D88" s="197"/>
      <c r="E88" s="199"/>
      <c r="F88" s="198"/>
      <c r="G88" s="198"/>
      <c r="H88" s="197" t="s">
        <v>17</v>
      </c>
      <c r="I88" s="197">
        <f>SUM(I71:I87)</f>
        <v>896.88</v>
      </c>
      <c r="J88" s="129">
        <f>SUM(J71:J82)</f>
        <v>87410.589000000007</v>
      </c>
    </row>
    <row r="89" spans="1:10" ht="77.25" thickBot="1" x14ac:dyDescent="0.25">
      <c r="A89" s="134" t="s">
        <v>145</v>
      </c>
      <c r="B89" s="114" t="s">
        <v>16</v>
      </c>
      <c r="C89" s="114" t="s">
        <v>5</v>
      </c>
      <c r="D89" s="114" t="s">
        <v>23</v>
      </c>
      <c r="E89" s="118" t="s">
        <v>18</v>
      </c>
      <c r="F89" s="114" t="s">
        <v>19</v>
      </c>
      <c r="G89" s="114" t="s">
        <v>10</v>
      </c>
      <c r="H89" s="114" t="s">
        <v>13</v>
      </c>
      <c r="I89" s="115" t="s">
        <v>12</v>
      </c>
      <c r="J89" s="144" t="s">
        <v>71</v>
      </c>
    </row>
    <row r="90" spans="1:10" ht="12.75" customHeight="1" thickBot="1" x14ac:dyDescent="0.25">
      <c r="A90" s="227"/>
      <c r="B90" s="106">
        <v>9135.2199999999993</v>
      </c>
      <c r="C90" s="33" t="s">
        <v>66</v>
      </c>
      <c r="D90" s="86"/>
      <c r="E90" s="47"/>
      <c r="F90" s="47"/>
      <c r="G90" s="47"/>
      <c r="H90" s="48"/>
      <c r="I90" s="49">
        <f t="shared" ref="I90:I101" si="3">G90*H90</f>
        <v>0</v>
      </c>
      <c r="J90" s="44"/>
    </row>
    <row r="91" spans="1:10" ht="12.75" customHeight="1" thickBot="1" x14ac:dyDescent="0.25">
      <c r="A91" s="227"/>
      <c r="B91" s="106">
        <v>9363.7999999999993</v>
      </c>
      <c r="C91" s="13" t="s">
        <v>67</v>
      </c>
      <c r="D91" s="86"/>
      <c r="E91" s="47"/>
      <c r="F91" s="47"/>
      <c r="G91" s="47"/>
      <c r="H91" s="48"/>
      <c r="I91" s="49">
        <f t="shared" si="3"/>
        <v>0</v>
      </c>
      <c r="J91" s="44"/>
    </row>
    <row r="92" spans="1:10" ht="12.75" customHeight="1" thickBot="1" x14ac:dyDescent="0.25">
      <c r="A92" s="227"/>
      <c r="B92" s="106">
        <v>9834.5748000000003</v>
      </c>
      <c r="C92" s="33" t="s">
        <v>70</v>
      </c>
      <c r="D92" s="86"/>
      <c r="E92" s="47"/>
      <c r="F92" s="47"/>
      <c r="G92" s="47"/>
      <c r="H92" s="48"/>
      <c r="I92" s="49">
        <f t="shared" si="3"/>
        <v>0</v>
      </c>
      <c r="J92" s="44"/>
    </row>
    <row r="93" spans="1:10" ht="12.75" customHeight="1" thickBot="1" x14ac:dyDescent="0.25">
      <c r="A93" s="227"/>
      <c r="B93" s="106">
        <v>9360.49</v>
      </c>
      <c r="C93" s="13" t="s">
        <v>72</v>
      </c>
      <c r="D93" s="86"/>
      <c r="E93" s="47"/>
      <c r="F93" s="47"/>
      <c r="G93" s="47"/>
      <c r="H93" s="48"/>
      <c r="I93" s="49">
        <f t="shared" si="3"/>
        <v>0</v>
      </c>
      <c r="J93" s="44"/>
    </row>
    <row r="94" spans="1:10" ht="12.75" customHeight="1" thickBot="1" x14ac:dyDescent="0.25">
      <c r="A94" s="204"/>
      <c r="B94" s="161">
        <v>9537.56</v>
      </c>
      <c r="C94" s="154" t="s">
        <v>73</v>
      </c>
      <c r="D94" s="82"/>
      <c r="E94" s="47"/>
      <c r="F94" s="47"/>
      <c r="G94" s="47"/>
      <c r="H94" s="48"/>
      <c r="I94" s="49">
        <f t="shared" si="3"/>
        <v>0</v>
      </c>
      <c r="J94" s="44"/>
    </row>
    <row r="95" spans="1:10" ht="12.75" customHeight="1" thickBot="1" x14ac:dyDescent="0.25">
      <c r="A95" s="227"/>
      <c r="B95" s="106">
        <v>10975.67</v>
      </c>
      <c r="C95" s="13" t="s">
        <v>74</v>
      </c>
      <c r="D95" s="86"/>
      <c r="E95" s="47"/>
      <c r="F95" s="47"/>
      <c r="G95" s="47"/>
      <c r="H95" s="48"/>
      <c r="I95" s="49">
        <f t="shared" si="3"/>
        <v>0</v>
      </c>
      <c r="J95" s="44"/>
    </row>
    <row r="96" spans="1:10" ht="12.75" customHeight="1" thickBot="1" x14ac:dyDescent="0.25">
      <c r="A96" s="227"/>
      <c r="B96" s="106">
        <v>7055.08</v>
      </c>
      <c r="C96" s="33" t="s">
        <v>75</v>
      </c>
      <c r="D96" s="86"/>
      <c r="E96" s="47"/>
      <c r="F96" s="47"/>
      <c r="G96" s="47"/>
      <c r="H96" s="48"/>
      <c r="I96" s="49">
        <f t="shared" si="3"/>
        <v>0</v>
      </c>
      <c r="J96" s="44"/>
    </row>
    <row r="97" spans="1:10" ht="12.75" customHeight="1" thickBot="1" x14ac:dyDescent="0.25">
      <c r="A97" s="227"/>
      <c r="B97" s="106">
        <v>8706.15</v>
      </c>
      <c r="C97" s="13" t="s">
        <v>76</v>
      </c>
      <c r="D97" s="86"/>
      <c r="E97" s="47"/>
      <c r="F97" s="47"/>
      <c r="G97" s="47"/>
      <c r="H97" s="48"/>
      <c r="I97" s="49">
        <f t="shared" si="3"/>
        <v>0</v>
      </c>
      <c r="J97" s="44"/>
    </row>
    <row r="98" spans="1:10" ht="12.75" customHeight="1" thickBot="1" x14ac:dyDescent="0.25">
      <c r="A98" s="204" t="s">
        <v>103</v>
      </c>
      <c r="B98" s="161">
        <v>8834.34</v>
      </c>
      <c r="C98" s="154" t="s">
        <v>77</v>
      </c>
      <c r="D98" s="322" t="s">
        <v>108</v>
      </c>
      <c r="E98" s="37" t="s">
        <v>1640</v>
      </c>
      <c r="F98" s="37" t="s">
        <v>327</v>
      </c>
      <c r="G98" s="37">
        <v>5.5</v>
      </c>
      <c r="H98" s="38">
        <v>250</v>
      </c>
      <c r="I98" s="39">
        <f t="shared" si="3"/>
        <v>1375</v>
      </c>
      <c r="J98" s="44"/>
    </row>
    <row r="99" spans="1:10" ht="12.75" customHeight="1" thickBot="1" x14ac:dyDescent="0.25">
      <c r="A99" s="228"/>
      <c r="B99" s="106">
        <v>9457.81</v>
      </c>
      <c r="C99" s="13" t="s">
        <v>78</v>
      </c>
      <c r="D99" s="86"/>
      <c r="E99" s="47"/>
      <c r="F99" s="47"/>
      <c r="G99" s="47"/>
      <c r="H99" s="48"/>
      <c r="I99" s="39">
        <f t="shared" si="3"/>
        <v>0</v>
      </c>
      <c r="J99" s="44"/>
    </row>
    <row r="100" spans="1:10" ht="12.75" customHeight="1" thickBot="1" x14ac:dyDescent="0.25">
      <c r="A100" s="117" t="s">
        <v>103</v>
      </c>
      <c r="B100" s="106">
        <v>9087.9</v>
      </c>
      <c r="C100" s="13" t="s">
        <v>79</v>
      </c>
      <c r="D100" s="86" t="s">
        <v>108</v>
      </c>
      <c r="E100" s="47" t="s">
        <v>447</v>
      </c>
      <c r="F100" s="47" t="s">
        <v>99</v>
      </c>
      <c r="G100" s="47">
        <v>4</v>
      </c>
      <c r="H100" s="48">
        <v>26</v>
      </c>
      <c r="I100" s="39">
        <f t="shared" si="3"/>
        <v>104</v>
      </c>
      <c r="J100" s="44"/>
    </row>
    <row r="101" spans="1:10" ht="12.75" customHeight="1" thickBot="1" x14ac:dyDescent="0.25">
      <c r="A101" s="231"/>
      <c r="B101" s="106">
        <v>9197.85</v>
      </c>
      <c r="C101" s="13" t="s">
        <v>80</v>
      </c>
      <c r="D101" s="86"/>
      <c r="E101" s="47"/>
      <c r="F101" s="47"/>
      <c r="G101" s="47"/>
      <c r="H101" s="48"/>
      <c r="I101" s="39">
        <f t="shared" si="3"/>
        <v>0</v>
      </c>
      <c r="J101" s="44"/>
    </row>
    <row r="102" spans="1:10" ht="12.75" customHeight="1" thickBot="1" x14ac:dyDescent="0.25">
      <c r="A102" s="227"/>
      <c r="B102" s="106"/>
      <c r="C102" s="85" t="s">
        <v>87</v>
      </c>
      <c r="D102" s="86"/>
      <c r="E102" s="47"/>
      <c r="F102" s="47"/>
      <c r="G102" s="47"/>
      <c r="H102" s="48"/>
      <c r="I102" s="39">
        <v>1630.72</v>
      </c>
      <c r="J102" s="44"/>
    </row>
    <row r="103" spans="1:10" ht="13.5" thickBot="1" x14ac:dyDescent="0.25">
      <c r="A103" s="180"/>
      <c r="B103" s="197">
        <f>SUM(B90:B102)</f>
        <v>110546.44479999998</v>
      </c>
      <c r="C103" s="198"/>
      <c r="D103" s="197"/>
      <c r="E103" s="199"/>
      <c r="F103" s="198"/>
      <c r="G103" s="198"/>
      <c r="H103" s="197" t="s">
        <v>17</v>
      </c>
      <c r="I103" s="230">
        <f>SUM(I90:I102)</f>
        <v>3109.7200000000003</v>
      </c>
      <c r="J103" s="44"/>
    </row>
    <row r="104" spans="1:10" ht="26.25" thickBot="1" x14ac:dyDescent="0.25">
      <c r="A104" s="46" t="s">
        <v>8</v>
      </c>
      <c r="B104" s="114" t="s">
        <v>16</v>
      </c>
      <c r="C104" s="114" t="s">
        <v>5</v>
      </c>
      <c r="D104" s="114" t="s">
        <v>23</v>
      </c>
      <c r="E104" s="118" t="s">
        <v>18</v>
      </c>
      <c r="F104" s="114" t="s">
        <v>19</v>
      </c>
      <c r="G104" s="114" t="s">
        <v>10</v>
      </c>
      <c r="H104" s="114" t="s">
        <v>13</v>
      </c>
      <c r="I104" s="115" t="s">
        <v>12</v>
      </c>
      <c r="J104" s="44"/>
    </row>
    <row r="105" spans="1:10" ht="12.75" customHeight="1" x14ac:dyDescent="0.2">
      <c r="A105" s="679" t="s">
        <v>82</v>
      </c>
      <c r="B105" s="33"/>
      <c r="C105" s="33" t="s">
        <v>66</v>
      </c>
      <c r="D105" s="34"/>
      <c r="E105" s="35"/>
      <c r="F105" s="35" t="s">
        <v>83</v>
      </c>
      <c r="G105" s="35">
        <v>721</v>
      </c>
      <c r="H105" s="16">
        <v>4.8099999999999996</v>
      </c>
      <c r="I105" s="33">
        <f>G105*H105</f>
        <v>3468.0099999999998</v>
      </c>
      <c r="J105" s="44"/>
    </row>
    <row r="106" spans="1:10" x14ac:dyDescent="0.2">
      <c r="A106" s="679"/>
      <c r="B106" s="13"/>
      <c r="C106" s="13" t="s">
        <v>67</v>
      </c>
      <c r="D106" s="14"/>
      <c r="E106" s="15"/>
      <c r="F106" s="15" t="s">
        <v>83</v>
      </c>
      <c r="G106" s="15">
        <v>456</v>
      </c>
      <c r="H106" s="16">
        <v>4.8099999999999996</v>
      </c>
      <c r="I106" s="13">
        <f>G106*H106</f>
        <v>2193.3599999999997</v>
      </c>
      <c r="J106" s="44"/>
    </row>
    <row r="107" spans="1:10" x14ac:dyDescent="0.2">
      <c r="A107" s="679"/>
      <c r="B107" s="13"/>
      <c r="C107" s="13" t="s">
        <v>70</v>
      </c>
      <c r="D107" s="14"/>
      <c r="E107" s="15"/>
      <c r="F107" s="15" t="s">
        <v>83</v>
      </c>
      <c r="G107" s="15">
        <v>276</v>
      </c>
      <c r="H107" s="16">
        <v>4.8099999999999996</v>
      </c>
      <c r="I107" s="13">
        <f>G107*H107</f>
        <v>1327.56</v>
      </c>
      <c r="J107" s="44"/>
    </row>
    <row r="108" spans="1:10" ht="12.75" customHeight="1" thickBot="1" x14ac:dyDescent="0.25">
      <c r="A108" s="679"/>
      <c r="B108" s="13"/>
      <c r="C108" s="13" t="s">
        <v>72</v>
      </c>
      <c r="D108" s="14"/>
      <c r="E108" s="15"/>
      <c r="F108" s="15" t="s">
        <v>83</v>
      </c>
      <c r="G108" s="15">
        <v>7</v>
      </c>
      <c r="H108" s="16">
        <v>4.8099999999999996</v>
      </c>
      <c r="I108" s="13">
        <f t="shared" ref="I108:I114" si="4">G108*H108</f>
        <v>33.669999999999995</v>
      </c>
      <c r="J108" s="18">
        <f>SUM(J90:J101)</f>
        <v>0</v>
      </c>
    </row>
    <row r="109" spans="1:10" ht="12.6" customHeight="1" thickBot="1" x14ac:dyDescent="0.25">
      <c r="A109" s="679"/>
      <c r="B109" s="13"/>
      <c r="C109" s="13" t="s">
        <v>73</v>
      </c>
      <c r="D109" s="14"/>
      <c r="E109" s="15"/>
      <c r="F109" s="15" t="s">
        <v>83</v>
      </c>
      <c r="G109" s="15">
        <v>768</v>
      </c>
      <c r="H109" s="16">
        <v>4.8099999999999996</v>
      </c>
      <c r="I109" s="13">
        <f t="shared" si="4"/>
        <v>3694.08</v>
      </c>
      <c r="J109" s="135" t="s">
        <v>71</v>
      </c>
    </row>
    <row r="110" spans="1:10" ht="12.75" customHeight="1" thickBot="1" x14ac:dyDescent="0.25">
      <c r="A110" s="679"/>
      <c r="B110" s="13"/>
      <c r="C110" s="13" t="s">
        <v>74</v>
      </c>
      <c r="D110" s="14"/>
      <c r="E110" s="15"/>
      <c r="F110" s="15" t="s">
        <v>83</v>
      </c>
      <c r="G110" s="15">
        <v>725</v>
      </c>
      <c r="H110" s="16">
        <v>4.8099999999999996</v>
      </c>
      <c r="I110" s="13">
        <f t="shared" si="4"/>
        <v>3487.2499999999995</v>
      </c>
      <c r="J110" s="136">
        <f t="shared" ref="J110:J117" si="5">(B130+I130)*1.05</f>
        <v>4070.2200000000003</v>
      </c>
    </row>
    <row r="111" spans="1:10" ht="12.75" customHeight="1" thickBot="1" x14ac:dyDescent="0.25">
      <c r="A111" s="679"/>
      <c r="B111" s="13"/>
      <c r="C111" s="13" t="s">
        <v>75</v>
      </c>
      <c r="D111" s="14"/>
      <c r="E111" s="15"/>
      <c r="F111" s="15" t="s">
        <v>83</v>
      </c>
      <c r="G111" s="15">
        <v>467</v>
      </c>
      <c r="H111" s="16">
        <v>5.04</v>
      </c>
      <c r="I111" s="13">
        <f t="shared" si="4"/>
        <v>2353.6799999999998</v>
      </c>
      <c r="J111" s="138">
        <f t="shared" si="5"/>
        <v>4943.0955000000004</v>
      </c>
    </row>
    <row r="112" spans="1:10" ht="12.75" customHeight="1" thickBot="1" x14ac:dyDescent="0.25">
      <c r="A112" s="679"/>
      <c r="B112" s="13"/>
      <c r="C112" s="13" t="s">
        <v>76</v>
      </c>
      <c r="D112" s="14"/>
      <c r="E112" s="15"/>
      <c r="F112" s="15" t="s">
        <v>83</v>
      </c>
      <c r="G112" s="15">
        <v>324</v>
      </c>
      <c r="H112" s="16">
        <v>5.04</v>
      </c>
      <c r="I112" s="13">
        <f t="shared" si="4"/>
        <v>1632.96</v>
      </c>
      <c r="J112" s="137">
        <f t="shared" si="5"/>
        <v>4116.777</v>
      </c>
    </row>
    <row r="113" spans="1:10" ht="12.75" customHeight="1" thickBot="1" x14ac:dyDescent="0.25">
      <c r="A113" s="679"/>
      <c r="B113" s="13"/>
      <c r="C113" s="13" t="s">
        <v>77</v>
      </c>
      <c r="D113" s="14"/>
      <c r="E113" s="15"/>
      <c r="F113" s="15" t="s">
        <v>83</v>
      </c>
      <c r="G113" s="15">
        <v>627</v>
      </c>
      <c r="H113" s="16">
        <v>5.04</v>
      </c>
      <c r="I113" s="13">
        <f t="shared" si="4"/>
        <v>3160.08</v>
      </c>
      <c r="J113" s="137">
        <f t="shared" si="5"/>
        <v>4388.317500000001</v>
      </c>
    </row>
    <row r="114" spans="1:10" ht="12.75" customHeight="1" thickBot="1" x14ac:dyDescent="0.25">
      <c r="A114" s="679"/>
      <c r="B114" s="13"/>
      <c r="C114" s="13" t="s">
        <v>78</v>
      </c>
      <c r="D114" s="14"/>
      <c r="E114" s="15"/>
      <c r="F114" s="15" t="s">
        <v>83</v>
      </c>
      <c r="G114" s="15">
        <v>557</v>
      </c>
      <c r="H114" s="16">
        <v>5.04</v>
      </c>
      <c r="I114" s="13">
        <f t="shared" si="4"/>
        <v>2807.28</v>
      </c>
      <c r="J114" s="137">
        <f t="shared" si="5"/>
        <v>4877.0085000000008</v>
      </c>
    </row>
    <row r="115" spans="1:10" ht="12.75" customHeight="1" thickBot="1" x14ac:dyDescent="0.25">
      <c r="A115" s="679"/>
      <c r="B115" s="13"/>
      <c r="C115" s="13" t="s">
        <v>79</v>
      </c>
      <c r="D115" s="14"/>
      <c r="E115" s="15"/>
      <c r="F115" s="15" t="s">
        <v>83</v>
      </c>
      <c r="G115" s="15">
        <v>419</v>
      </c>
      <c r="H115" s="16">
        <v>5.04</v>
      </c>
      <c r="I115" s="13">
        <f>G115*H115</f>
        <v>2111.7600000000002</v>
      </c>
      <c r="J115" s="137">
        <f t="shared" si="5"/>
        <v>4417.2555000000002</v>
      </c>
    </row>
    <row r="116" spans="1:10" ht="12.75" customHeight="1" thickBot="1" x14ac:dyDescent="0.25">
      <c r="A116" s="679"/>
      <c r="B116" s="13"/>
      <c r="C116" s="13" t="s">
        <v>80</v>
      </c>
      <c r="D116" s="14"/>
      <c r="E116" s="15"/>
      <c r="F116" s="15" t="s">
        <v>83</v>
      </c>
      <c r="G116" s="15">
        <v>653</v>
      </c>
      <c r="H116" s="16">
        <v>5.04</v>
      </c>
      <c r="I116" s="13">
        <f>G116*H116</f>
        <v>3291.12</v>
      </c>
      <c r="J116" s="137">
        <f t="shared" si="5"/>
        <v>3793.4610000000002</v>
      </c>
    </row>
    <row r="117" spans="1:10" ht="12.75" customHeight="1" thickBot="1" x14ac:dyDescent="0.25">
      <c r="A117" s="679"/>
      <c r="B117" s="71"/>
      <c r="C117" s="412" t="s">
        <v>87</v>
      </c>
      <c r="D117" s="14"/>
      <c r="E117" s="15"/>
      <c r="F117" s="15" t="s">
        <v>83</v>
      </c>
      <c r="G117" s="15">
        <f>SUM(G105:G116)</f>
        <v>6000</v>
      </c>
      <c r="H117" s="16"/>
      <c r="I117" s="244">
        <f>SUM(I105:I116)</f>
        <v>29560.809999999994</v>
      </c>
      <c r="J117" s="137">
        <f t="shared" si="5"/>
        <v>4144.308</v>
      </c>
    </row>
    <row r="118" spans="1:10" ht="32.450000000000003" customHeight="1" thickBot="1" x14ac:dyDescent="0.25">
      <c r="A118" s="652" t="s">
        <v>2272</v>
      </c>
      <c r="B118" s="71"/>
      <c r="C118" s="13" t="s">
        <v>2273</v>
      </c>
      <c r="D118" s="72"/>
      <c r="E118" s="73"/>
      <c r="F118" s="15"/>
      <c r="G118" s="327"/>
      <c r="H118" s="74"/>
      <c r="I118" s="598">
        <v>345.42</v>
      </c>
      <c r="J118" s="137"/>
    </row>
    <row r="119" spans="1:10" ht="32.450000000000003" customHeight="1" thickBot="1" x14ac:dyDescent="0.25">
      <c r="A119" s="653"/>
      <c r="B119" s="71"/>
      <c r="C119" s="13" t="s">
        <v>2274</v>
      </c>
      <c r="D119" s="72"/>
      <c r="E119" s="73"/>
      <c r="F119" s="15"/>
      <c r="G119" s="327"/>
      <c r="H119" s="74"/>
      <c r="I119" s="598">
        <v>353.64</v>
      </c>
      <c r="J119" s="137"/>
    </row>
    <row r="120" spans="1:10" ht="26.45" customHeight="1" thickBot="1" x14ac:dyDescent="0.25">
      <c r="A120" s="654"/>
      <c r="B120" s="412"/>
      <c r="C120" s="244" t="s">
        <v>87</v>
      </c>
      <c r="D120" s="72"/>
      <c r="E120" s="73"/>
      <c r="F120" s="15"/>
      <c r="G120" s="327"/>
      <c r="H120" s="74"/>
      <c r="I120" s="241">
        <f>SUM(I118:I119)</f>
        <v>699.06</v>
      </c>
      <c r="J120" s="137"/>
    </row>
    <row r="121" spans="1:10" ht="29.45" customHeight="1" thickBot="1" x14ac:dyDescent="0.25">
      <c r="A121" s="652" t="s">
        <v>2271</v>
      </c>
      <c r="B121" s="71"/>
      <c r="C121" s="33" t="s">
        <v>2273</v>
      </c>
      <c r="D121" s="72"/>
      <c r="E121" s="73"/>
      <c r="F121" s="15"/>
      <c r="G121" s="327"/>
      <c r="H121" s="74"/>
      <c r="I121" s="598">
        <v>1957.53</v>
      </c>
      <c r="J121" s="137"/>
    </row>
    <row r="122" spans="1:10" ht="29.45" customHeight="1" thickBot="1" x14ac:dyDescent="0.25">
      <c r="A122" s="653"/>
      <c r="B122" s="71"/>
      <c r="C122" s="71" t="s">
        <v>2274</v>
      </c>
      <c r="D122" s="72"/>
      <c r="E122" s="73"/>
      <c r="F122" s="15"/>
      <c r="G122" s="327"/>
      <c r="H122" s="74"/>
      <c r="I122" s="598">
        <v>2121.9</v>
      </c>
      <c r="J122" s="137"/>
    </row>
    <row r="123" spans="1:10" ht="25.9" customHeight="1" thickBot="1" x14ac:dyDescent="0.25">
      <c r="A123" s="654"/>
      <c r="B123" s="71"/>
      <c r="C123" s="244" t="s">
        <v>87</v>
      </c>
      <c r="D123" s="72"/>
      <c r="E123" s="73"/>
      <c r="F123" s="15"/>
      <c r="G123" s="327"/>
      <c r="H123" s="74"/>
      <c r="I123" s="241">
        <f>SUM(I121:I122)</f>
        <v>4079.4300000000003</v>
      </c>
      <c r="J123" s="137"/>
    </row>
    <row r="124" spans="1:10" ht="26.25" thickBot="1" x14ac:dyDescent="0.25">
      <c r="A124" s="221" t="s">
        <v>2270</v>
      </c>
      <c r="B124" s="13"/>
      <c r="C124" s="244" t="s">
        <v>87</v>
      </c>
      <c r="D124" s="14"/>
      <c r="E124" s="15"/>
      <c r="F124" s="15"/>
      <c r="G124" s="15"/>
      <c r="H124" s="16"/>
      <c r="I124" s="244">
        <v>159689.25</v>
      </c>
      <c r="J124" s="137">
        <f>(B138+I138)*1.05</f>
        <v>5779.2630000000008</v>
      </c>
    </row>
    <row r="125" spans="1:10" ht="12.75" customHeight="1" thickBot="1" x14ac:dyDescent="0.25">
      <c r="A125" s="11" t="s">
        <v>84</v>
      </c>
      <c r="B125" s="13"/>
      <c r="C125" s="244" t="s">
        <v>87</v>
      </c>
      <c r="D125" s="14"/>
      <c r="E125" s="15"/>
      <c r="F125" s="15"/>
      <c r="G125" s="15"/>
      <c r="H125" s="16"/>
      <c r="I125" s="244">
        <v>11874.89</v>
      </c>
      <c r="J125" s="137">
        <f>(B139+I139)*1.05</f>
        <v>4456.41</v>
      </c>
    </row>
    <row r="126" spans="1:10" ht="12.75" customHeight="1" thickBot="1" x14ac:dyDescent="0.25">
      <c r="A126" s="11" t="s">
        <v>86</v>
      </c>
      <c r="B126" s="13"/>
      <c r="C126" s="244" t="s">
        <v>87</v>
      </c>
      <c r="D126" s="14"/>
      <c r="E126" s="15"/>
      <c r="F126" s="15"/>
      <c r="G126" s="15"/>
      <c r="H126" s="16"/>
      <c r="I126" s="244">
        <v>10841.01</v>
      </c>
      <c r="J126" s="137">
        <f>(B140+I140)*1.05</f>
        <v>5650.6275000000005</v>
      </c>
    </row>
    <row r="127" spans="1:10" ht="12.75" customHeight="1" thickBot="1" x14ac:dyDescent="0.25">
      <c r="A127" s="240" t="s">
        <v>88</v>
      </c>
      <c r="B127" s="13"/>
      <c r="C127" s="244" t="s">
        <v>87</v>
      </c>
      <c r="D127" s="14"/>
      <c r="E127" s="15"/>
      <c r="F127" s="15"/>
      <c r="G127" s="15"/>
      <c r="H127" s="16"/>
      <c r="I127" s="244">
        <v>7952.87</v>
      </c>
      <c r="J127" s="137">
        <f>(B141+I141)*1.05</f>
        <v>4183.83</v>
      </c>
    </row>
    <row r="128" spans="1:10" ht="12.75" customHeight="1" thickBot="1" x14ac:dyDescent="0.25">
      <c r="A128" s="30"/>
      <c r="B128" s="109"/>
      <c r="C128" s="109"/>
      <c r="D128" s="108"/>
      <c r="E128" s="110"/>
      <c r="F128" s="109"/>
      <c r="G128" s="109"/>
      <c r="H128" s="108" t="s">
        <v>17</v>
      </c>
      <c r="I128" s="108">
        <f>I117+I120+I123+I124+I125+I126+I127</f>
        <v>224697.32</v>
      </c>
      <c r="J128" s="18">
        <f>SUM(J110:J127)</f>
        <v>54820.573499999999</v>
      </c>
    </row>
    <row r="129" spans="1:256" s="45" customFormat="1" ht="83.25" customHeight="1" thickBot="1" x14ac:dyDescent="0.25">
      <c r="A129" s="117" t="s">
        <v>95</v>
      </c>
      <c r="B129" s="114" t="s">
        <v>16</v>
      </c>
      <c r="C129" s="114" t="s">
        <v>5</v>
      </c>
      <c r="D129" s="114" t="s">
        <v>23</v>
      </c>
      <c r="E129" s="118" t="s">
        <v>18</v>
      </c>
      <c r="F129" s="114" t="s">
        <v>19</v>
      </c>
      <c r="G129" s="114" t="s">
        <v>10</v>
      </c>
      <c r="H129" s="114" t="s">
        <v>13</v>
      </c>
      <c r="I129" s="115" t="s">
        <v>12</v>
      </c>
      <c r="J129" s="170" t="s">
        <v>0</v>
      </c>
      <c r="K129" s="56"/>
      <c r="L129" s="56"/>
      <c r="M129" s="56"/>
      <c r="N129" s="56"/>
      <c r="O129" s="56"/>
      <c r="P129" s="56"/>
      <c r="Q129" s="56"/>
      <c r="R129"/>
      <c r="S129" s="56"/>
      <c r="U129" s="56"/>
      <c r="V129" s="56"/>
      <c r="W129" s="56"/>
      <c r="X129" s="56"/>
      <c r="Y129" s="56"/>
      <c r="Z129" s="56"/>
      <c r="AA129" s="56"/>
      <c r="AB129" s="56"/>
      <c r="AC129" s="56"/>
      <c r="AE129" s="56"/>
      <c r="AF129" s="56"/>
      <c r="AG129" s="56"/>
      <c r="AH129" s="56"/>
      <c r="AI129" s="56"/>
      <c r="AJ129" s="56"/>
      <c r="AK129" s="56"/>
      <c r="AL129" s="56"/>
      <c r="AM129" s="56"/>
      <c r="AO129" s="56"/>
      <c r="AP129" s="56"/>
      <c r="AQ129" s="56"/>
      <c r="AR129" s="56"/>
      <c r="AS129" s="56"/>
      <c r="AT129" s="56"/>
      <c r="AU129" s="56"/>
      <c r="AV129" s="56"/>
      <c r="AW129" s="56"/>
      <c r="AY129" s="56"/>
      <c r="AZ129" s="56"/>
      <c r="BA129" s="56"/>
      <c r="BB129" s="56"/>
      <c r="BC129" s="56"/>
      <c r="BD129" s="56"/>
      <c r="BE129" s="56"/>
      <c r="BF129" s="56"/>
      <c r="BG129" s="56"/>
      <c r="BI129" s="56"/>
      <c r="BJ129" s="56"/>
      <c r="BK129" s="56"/>
      <c r="BL129" s="56"/>
      <c r="BM129" s="56"/>
      <c r="BN129" s="56"/>
      <c r="BO129" s="56"/>
      <c r="BP129" s="56"/>
      <c r="BQ129" s="56"/>
      <c r="BS129" s="56"/>
      <c r="BT129" s="56"/>
      <c r="BU129" s="56"/>
      <c r="BV129" s="56"/>
      <c r="BW129" s="56"/>
      <c r="BX129" s="56"/>
      <c r="BY129" s="56"/>
      <c r="BZ129" s="56"/>
      <c r="CA129" s="56"/>
      <c r="CC129" s="56"/>
      <c r="CD129" s="56"/>
      <c r="CE129" s="56"/>
      <c r="CF129" s="56"/>
      <c r="CG129" s="56"/>
      <c r="CH129" s="56"/>
      <c r="CI129" s="56"/>
      <c r="CJ129" s="56"/>
      <c r="CK129" s="56"/>
      <c r="CM129" s="56"/>
      <c r="CN129" s="56"/>
      <c r="CO129" s="56"/>
      <c r="CP129" s="56"/>
      <c r="CQ129" s="56"/>
      <c r="CR129" s="56"/>
      <c r="CS129" s="56"/>
      <c r="CT129" s="56"/>
      <c r="CU129" s="56"/>
      <c r="CW129" s="56"/>
      <c r="CX129" s="56"/>
      <c r="CY129" s="56"/>
      <c r="CZ129" s="56"/>
      <c r="DA129" s="56"/>
      <c r="DB129" s="56"/>
      <c r="DC129" s="56"/>
      <c r="DD129" s="56"/>
      <c r="DE129" s="56"/>
      <c r="DG129" s="56"/>
      <c r="DH129" s="56"/>
      <c r="DI129" s="56"/>
      <c r="DJ129" s="56"/>
      <c r="DK129" s="56"/>
      <c r="DL129" s="56"/>
      <c r="DM129" s="56"/>
      <c r="DN129" s="56"/>
      <c r="DO129" s="56"/>
      <c r="DQ129" s="56"/>
      <c r="DR129" s="56"/>
      <c r="DS129" s="56"/>
      <c r="DT129" s="56"/>
      <c r="DU129" s="56"/>
      <c r="DV129" s="56"/>
      <c r="DW129" s="56"/>
      <c r="DX129" s="56"/>
      <c r="DY129" s="56"/>
      <c r="EA129" s="56"/>
      <c r="EB129" s="56"/>
      <c r="EC129" s="56"/>
      <c r="ED129" s="56"/>
      <c r="EE129" s="56"/>
      <c r="EF129" s="56"/>
      <c r="EG129" s="56"/>
      <c r="EH129" s="56"/>
      <c r="EI129" s="56"/>
      <c r="EK129" s="56"/>
      <c r="EL129" s="56"/>
      <c r="EM129" s="56"/>
      <c r="EN129" s="56"/>
      <c r="EO129" s="56"/>
      <c r="EP129" s="56"/>
      <c r="EQ129" s="56"/>
      <c r="ER129" s="56"/>
      <c r="ES129" s="56"/>
      <c r="EU129" s="56"/>
      <c r="EV129" s="56"/>
      <c r="EW129" s="56"/>
      <c r="EX129" s="56"/>
      <c r="EY129" s="56"/>
      <c r="EZ129" s="56"/>
      <c r="FA129" s="56"/>
      <c r="FB129" s="56"/>
      <c r="FC129" s="56"/>
      <c r="FE129" s="56"/>
      <c r="FF129" s="56"/>
      <c r="FG129" s="56"/>
      <c r="FH129" s="56"/>
      <c r="FI129" s="56"/>
      <c r="FJ129" s="56"/>
      <c r="FK129" s="56"/>
      <c r="FL129" s="56"/>
      <c r="FM129" s="56"/>
      <c r="FO129" s="56"/>
      <c r="FP129" s="56"/>
      <c r="FQ129" s="56"/>
      <c r="FR129" s="56"/>
      <c r="FS129" s="56"/>
      <c r="FT129" s="56"/>
      <c r="FU129" s="56"/>
      <c r="FV129" s="56"/>
      <c r="FW129" s="56"/>
      <c r="FY129" s="56"/>
      <c r="FZ129" s="56"/>
      <c r="GA129" s="56"/>
      <c r="GB129" s="56"/>
      <c r="GC129" s="56"/>
      <c r="GD129" s="56"/>
      <c r="GE129" s="56"/>
      <c r="GF129" s="56"/>
      <c r="GG129" s="56"/>
      <c r="GI129" s="56"/>
      <c r="GJ129" s="56"/>
      <c r="GK129" s="56"/>
      <c r="GL129" s="56"/>
      <c r="GM129" s="56"/>
      <c r="GN129" s="56"/>
      <c r="GO129" s="56"/>
      <c r="GP129" s="56"/>
      <c r="GQ129" s="56"/>
      <c r="GS129" s="56"/>
      <c r="GT129" s="56"/>
      <c r="GU129" s="56"/>
      <c r="GV129" s="56"/>
      <c r="GW129" s="56"/>
      <c r="GX129" s="56"/>
      <c r="GY129" s="56"/>
      <c r="GZ129" s="56"/>
      <c r="HA129" s="56"/>
      <c r="HC129" s="56"/>
      <c r="HD129" s="56"/>
      <c r="HE129" s="56"/>
      <c r="HF129" s="56"/>
      <c r="HG129" s="56"/>
      <c r="HH129" s="56"/>
      <c r="HI129" s="56"/>
      <c r="HJ129" s="56"/>
      <c r="HK129" s="56"/>
      <c r="HM129" s="56"/>
      <c r="HN129" s="56"/>
      <c r="HO129" s="56"/>
      <c r="HP129" s="56"/>
      <c r="HQ129" s="56"/>
      <c r="HR129" s="56"/>
      <c r="HS129" s="56"/>
      <c r="HT129" s="56"/>
      <c r="HU129" s="56"/>
      <c r="HW129" s="56"/>
      <c r="HX129" s="56"/>
      <c r="HY129" s="56"/>
      <c r="HZ129" s="56"/>
      <c r="IA129" s="56"/>
      <c r="IB129" s="56"/>
      <c r="IC129" s="56"/>
      <c r="ID129" s="56"/>
      <c r="IE129" s="56"/>
      <c r="IG129" s="56"/>
      <c r="IH129" s="56"/>
      <c r="II129" s="56"/>
      <c r="IJ129" s="56"/>
      <c r="IK129" s="56"/>
      <c r="IL129" s="56"/>
      <c r="IM129" s="56"/>
      <c r="IN129" s="56"/>
      <c r="IO129" s="56"/>
      <c r="IQ129" s="56"/>
      <c r="IR129" s="56"/>
      <c r="IS129" s="56"/>
      <c r="IT129" s="56"/>
      <c r="IU129" s="56"/>
      <c r="IV129" s="56"/>
    </row>
    <row r="130" spans="1:256" ht="12.75" customHeight="1" thickBot="1" x14ac:dyDescent="0.25">
      <c r="A130" s="46"/>
      <c r="B130" s="58">
        <v>3876.4</v>
      </c>
      <c r="C130" s="58" t="s">
        <v>66</v>
      </c>
      <c r="D130" s="64"/>
      <c r="E130" s="59"/>
      <c r="F130" s="59"/>
      <c r="G130" s="59"/>
      <c r="H130" s="60"/>
      <c r="I130" s="61"/>
      <c r="J130" s="141" t="e">
        <f>SUM(#REF!)</f>
        <v>#REF!</v>
      </c>
      <c r="K130" s="56"/>
      <c r="L130" s="56"/>
      <c r="M130" s="56"/>
      <c r="N130" s="56"/>
      <c r="O130" s="56"/>
      <c r="P130" s="56"/>
      <c r="Q130" s="56"/>
      <c r="R130" s="56"/>
      <c r="S130" s="56"/>
      <c r="U130" s="56"/>
      <c r="V130" s="56"/>
      <c r="W130" s="56"/>
      <c r="X130" s="56"/>
      <c r="Y130" s="56"/>
      <c r="Z130" s="56"/>
      <c r="AA130" s="56"/>
      <c r="AB130" s="56"/>
      <c r="AC130" s="56"/>
      <c r="AE130" s="56"/>
      <c r="AF130" s="56"/>
      <c r="AG130" s="56"/>
      <c r="AH130" s="56"/>
      <c r="AI130" s="56"/>
      <c r="AJ130" s="56"/>
      <c r="AK130" s="56"/>
      <c r="AL130" s="56"/>
      <c r="AM130" s="56"/>
      <c r="AO130" s="56"/>
      <c r="AP130" s="56"/>
      <c r="AQ130" s="56"/>
      <c r="AR130" s="56"/>
      <c r="AS130" s="56"/>
      <c r="AT130" s="56"/>
      <c r="AU130" s="56"/>
      <c r="AV130" s="56"/>
      <c r="AW130" s="56"/>
      <c r="AY130" s="56"/>
      <c r="AZ130" s="56"/>
      <c r="BA130" s="56"/>
      <c r="BB130" s="56"/>
      <c r="BC130" s="56"/>
      <c r="BD130" s="56"/>
      <c r="BE130" s="56"/>
      <c r="BF130" s="56"/>
      <c r="BG130" s="56"/>
      <c r="BI130" s="56"/>
      <c r="BJ130" s="56"/>
      <c r="BK130" s="56"/>
      <c r="BL130" s="56"/>
      <c r="BM130" s="56"/>
      <c r="BN130" s="56"/>
      <c r="BO130" s="56"/>
      <c r="BP130" s="56"/>
      <c r="BQ130" s="56"/>
      <c r="BS130" s="56"/>
      <c r="BT130" s="56"/>
      <c r="BU130" s="56"/>
      <c r="BV130" s="56"/>
      <c r="BW130" s="56"/>
      <c r="BX130" s="56"/>
      <c r="BY130" s="56"/>
      <c r="BZ130" s="56"/>
      <c r="CA130" s="56"/>
      <c r="CC130" s="56"/>
      <c r="CD130" s="56"/>
      <c r="CE130" s="56"/>
      <c r="CF130" s="56"/>
      <c r="CG130" s="56"/>
      <c r="CH130" s="56"/>
      <c r="CI130" s="56"/>
      <c r="CJ130" s="56"/>
      <c r="CK130" s="56"/>
      <c r="CM130" s="56"/>
      <c r="CN130" s="56"/>
      <c r="CO130" s="56"/>
      <c r="CP130" s="56"/>
      <c r="CQ130" s="56"/>
      <c r="CR130" s="56"/>
      <c r="CS130" s="56"/>
      <c r="CT130" s="56"/>
      <c r="CU130" s="56"/>
      <c r="CW130" s="56"/>
      <c r="CX130" s="56"/>
      <c r="CY130" s="56"/>
      <c r="CZ130" s="56"/>
      <c r="DA130" s="56"/>
      <c r="DB130" s="56"/>
      <c r="DC130" s="56"/>
      <c r="DD130" s="56"/>
      <c r="DE130" s="56"/>
      <c r="DG130" s="56"/>
      <c r="DH130" s="56"/>
      <c r="DI130" s="56"/>
      <c r="DJ130" s="56"/>
      <c r="DK130" s="56"/>
      <c r="DL130" s="56"/>
      <c r="DM130" s="56"/>
      <c r="DN130" s="56"/>
      <c r="DO130" s="56"/>
      <c r="DQ130" s="56"/>
      <c r="DR130" s="56"/>
      <c r="DS130" s="56"/>
      <c r="DT130" s="56"/>
      <c r="DU130" s="56"/>
      <c r="DV130" s="56"/>
      <c r="DW130" s="56"/>
      <c r="DX130" s="56"/>
      <c r="DY130" s="56"/>
      <c r="EA130" s="56"/>
      <c r="EB130" s="56"/>
      <c r="EC130" s="56"/>
      <c r="ED130" s="56"/>
      <c r="EE130" s="56"/>
      <c r="EF130" s="56"/>
      <c r="EG130" s="56"/>
      <c r="EH130" s="56"/>
      <c r="EI130" s="56"/>
      <c r="EK130" s="56"/>
      <c r="EL130" s="56"/>
      <c r="EM130" s="56"/>
      <c r="EN130" s="56"/>
      <c r="EO130" s="56"/>
      <c r="EP130" s="56"/>
      <c r="EQ130" s="56"/>
      <c r="ER130" s="56"/>
      <c r="ES130" s="56"/>
      <c r="EU130" s="56"/>
      <c r="EV130" s="56"/>
      <c r="EW130" s="56"/>
      <c r="EX130" s="56"/>
      <c r="EY130" s="56"/>
      <c r="EZ130" s="56"/>
      <c r="FA130" s="56"/>
      <c r="FB130" s="56"/>
      <c r="FC130" s="56"/>
      <c r="FE130" s="56"/>
      <c r="FF130" s="56"/>
      <c r="FG130" s="56"/>
      <c r="FH130" s="56"/>
      <c r="FI130" s="56"/>
      <c r="FJ130" s="56"/>
      <c r="FK130" s="56"/>
      <c r="FL130" s="56"/>
      <c r="FM130" s="56"/>
      <c r="FO130" s="56"/>
      <c r="FP130" s="56"/>
      <c r="FQ130" s="56"/>
      <c r="FR130" s="56"/>
      <c r="FS130" s="56"/>
      <c r="FT130" s="56"/>
      <c r="FU130" s="56"/>
      <c r="FV130" s="56"/>
      <c r="FW130" s="56"/>
      <c r="FY130" s="56"/>
      <c r="FZ130" s="56"/>
      <c r="GA130" s="56"/>
      <c r="GB130" s="56"/>
      <c r="GC130" s="56"/>
      <c r="GD130" s="56"/>
      <c r="GE130" s="56"/>
      <c r="GF130" s="56"/>
      <c r="GG130" s="56"/>
      <c r="GI130" s="56"/>
      <c r="GJ130" s="56"/>
      <c r="GK130" s="56"/>
      <c r="GL130" s="56"/>
      <c r="GM130" s="56"/>
      <c r="GN130" s="56"/>
      <c r="GO130" s="56"/>
      <c r="GP130" s="56"/>
      <c r="GQ130" s="56"/>
      <c r="GS130" s="56"/>
      <c r="GT130" s="56"/>
      <c r="GU130" s="56"/>
      <c r="GV130" s="56"/>
      <c r="GW130" s="56"/>
      <c r="GX130" s="56"/>
      <c r="GY130" s="56"/>
      <c r="GZ130" s="56"/>
      <c r="HA130" s="56"/>
      <c r="HC130" s="56"/>
      <c r="HD130" s="56"/>
      <c r="HE130" s="56"/>
      <c r="HF130" s="56"/>
      <c r="HG130" s="56"/>
      <c r="HH130" s="56"/>
      <c r="HI130" s="56"/>
      <c r="HJ130" s="56"/>
      <c r="HK130" s="56"/>
      <c r="HM130" s="56"/>
      <c r="HN130" s="56"/>
      <c r="HO130" s="56"/>
      <c r="HP130" s="56"/>
      <c r="HQ130" s="56"/>
      <c r="HR130" s="56"/>
      <c r="HS130" s="56"/>
      <c r="HT130" s="56"/>
      <c r="HU130" s="56"/>
      <c r="HW130" s="56"/>
      <c r="HX130" s="56"/>
      <c r="HY130" s="56"/>
      <c r="HZ130" s="56"/>
      <c r="IA130" s="56"/>
      <c r="IB130" s="56"/>
      <c r="IC130" s="56"/>
      <c r="ID130" s="56"/>
      <c r="IE130" s="56"/>
      <c r="IG130" s="56"/>
      <c r="IH130" s="56"/>
      <c r="II130" s="56"/>
      <c r="IJ130" s="56"/>
      <c r="IK130" s="56"/>
      <c r="IL130" s="56"/>
      <c r="IM130" s="56"/>
      <c r="IN130" s="56"/>
      <c r="IO130" s="56"/>
      <c r="IQ130" s="56"/>
      <c r="IR130" s="56"/>
      <c r="IS130" s="56"/>
      <c r="IT130" s="56"/>
      <c r="IU130" s="56"/>
      <c r="IV130" s="56"/>
    </row>
    <row r="131" spans="1:256" ht="12.75" customHeight="1" thickBot="1" x14ac:dyDescent="0.25">
      <c r="A131" s="46"/>
      <c r="B131" s="92">
        <v>4707.71</v>
      </c>
      <c r="C131" s="92" t="s">
        <v>67</v>
      </c>
      <c r="D131" s="93"/>
      <c r="E131" s="94"/>
      <c r="F131" s="94"/>
      <c r="G131" s="94"/>
      <c r="H131" s="95"/>
      <c r="I131" s="96"/>
      <c r="J131" s="141" t="e">
        <f>SUM(#REF!)</f>
        <v>#REF!</v>
      </c>
      <c r="K131" s="56"/>
      <c r="L131" s="56"/>
      <c r="M131" s="56"/>
      <c r="N131" s="56"/>
      <c r="O131" s="56"/>
      <c r="P131" s="56"/>
      <c r="Q131" s="56"/>
      <c r="R131" s="56"/>
      <c r="S131" s="56"/>
      <c r="U131" s="56"/>
      <c r="V131" s="56"/>
      <c r="W131" s="56"/>
      <c r="X131" s="56"/>
      <c r="Y131" s="56"/>
      <c r="Z131" s="56"/>
      <c r="AA131" s="56"/>
      <c r="AB131" s="56"/>
      <c r="AC131" s="56"/>
      <c r="AE131" s="56"/>
      <c r="AF131" s="56"/>
      <c r="AG131" s="56"/>
      <c r="AH131" s="56"/>
      <c r="AI131" s="56"/>
      <c r="AJ131" s="56"/>
      <c r="AK131" s="56"/>
      <c r="AL131" s="56"/>
      <c r="AM131" s="56"/>
      <c r="AO131" s="56"/>
      <c r="AP131" s="56"/>
      <c r="AQ131" s="56"/>
      <c r="AR131" s="56"/>
      <c r="AS131" s="56"/>
      <c r="AT131" s="56"/>
      <c r="AU131" s="56"/>
      <c r="AV131" s="56"/>
      <c r="AW131" s="56"/>
      <c r="AY131" s="56"/>
      <c r="AZ131" s="56"/>
      <c r="BA131" s="56"/>
      <c r="BB131" s="56"/>
      <c r="BC131" s="56"/>
      <c r="BD131" s="56"/>
      <c r="BE131" s="56"/>
      <c r="BF131" s="56"/>
      <c r="BG131" s="56"/>
      <c r="BI131" s="56"/>
      <c r="BJ131" s="56"/>
      <c r="BK131" s="56"/>
      <c r="BL131" s="56"/>
      <c r="BM131" s="56"/>
      <c r="BN131" s="56"/>
      <c r="BO131" s="56"/>
      <c r="BP131" s="56"/>
      <c r="BQ131" s="56"/>
      <c r="BS131" s="56"/>
      <c r="BT131" s="56"/>
      <c r="BU131" s="56"/>
      <c r="BV131" s="56"/>
      <c r="BW131" s="56"/>
      <c r="BX131" s="56"/>
      <c r="BY131" s="56"/>
      <c r="BZ131" s="56"/>
      <c r="CA131" s="56"/>
      <c r="CC131" s="56"/>
      <c r="CD131" s="56"/>
      <c r="CE131" s="56"/>
      <c r="CF131" s="56"/>
      <c r="CG131" s="56"/>
      <c r="CH131" s="56"/>
      <c r="CI131" s="56"/>
      <c r="CJ131" s="56"/>
      <c r="CK131" s="56"/>
      <c r="CM131" s="56"/>
      <c r="CN131" s="56"/>
      <c r="CO131" s="56"/>
      <c r="CP131" s="56"/>
      <c r="CQ131" s="56"/>
      <c r="CR131" s="56"/>
      <c r="CS131" s="56"/>
      <c r="CT131" s="56"/>
      <c r="CU131" s="56"/>
      <c r="CW131" s="56"/>
      <c r="CX131" s="56"/>
      <c r="CY131" s="56"/>
      <c r="CZ131" s="56"/>
      <c r="DA131" s="56"/>
      <c r="DB131" s="56"/>
      <c r="DC131" s="56"/>
      <c r="DD131" s="56"/>
      <c r="DE131" s="56"/>
      <c r="DG131" s="56"/>
      <c r="DH131" s="56"/>
      <c r="DI131" s="56"/>
      <c r="DJ131" s="56"/>
      <c r="DK131" s="56"/>
      <c r="DL131" s="56"/>
      <c r="DM131" s="56"/>
      <c r="DN131" s="56"/>
      <c r="DO131" s="56"/>
      <c r="DQ131" s="56"/>
      <c r="DR131" s="56"/>
      <c r="DS131" s="56"/>
      <c r="DT131" s="56"/>
      <c r="DU131" s="56"/>
      <c r="DV131" s="56"/>
      <c r="DW131" s="56"/>
      <c r="DX131" s="56"/>
      <c r="DY131" s="56"/>
      <c r="EA131" s="56"/>
      <c r="EB131" s="56"/>
      <c r="EC131" s="56"/>
      <c r="ED131" s="56"/>
      <c r="EE131" s="56"/>
      <c r="EF131" s="56"/>
      <c r="EG131" s="56"/>
      <c r="EH131" s="56"/>
      <c r="EI131" s="56"/>
      <c r="EK131" s="56"/>
      <c r="EL131" s="56"/>
      <c r="EM131" s="56"/>
      <c r="EN131" s="56"/>
      <c r="EO131" s="56"/>
      <c r="EP131" s="56"/>
      <c r="EQ131" s="56"/>
      <c r="ER131" s="56"/>
      <c r="ES131" s="56"/>
      <c r="EU131" s="56"/>
      <c r="EV131" s="56"/>
      <c r="EW131" s="56"/>
      <c r="EX131" s="56"/>
      <c r="EY131" s="56"/>
      <c r="EZ131" s="56"/>
      <c r="FA131" s="56"/>
      <c r="FB131" s="56"/>
      <c r="FC131" s="56"/>
      <c r="FE131" s="56"/>
      <c r="FF131" s="56"/>
      <c r="FG131" s="56"/>
      <c r="FH131" s="56"/>
      <c r="FI131" s="56"/>
      <c r="FJ131" s="56"/>
      <c r="FK131" s="56"/>
      <c r="FL131" s="56"/>
      <c r="FM131" s="56"/>
      <c r="FO131" s="56"/>
      <c r="FP131" s="56"/>
      <c r="FQ131" s="56"/>
      <c r="FR131" s="56"/>
      <c r="FS131" s="56"/>
      <c r="FT131" s="56"/>
      <c r="FU131" s="56"/>
      <c r="FV131" s="56"/>
      <c r="FW131" s="56"/>
      <c r="FY131" s="56"/>
      <c r="FZ131" s="56"/>
      <c r="GA131" s="56"/>
      <c r="GB131" s="56"/>
      <c r="GC131" s="56"/>
      <c r="GD131" s="56"/>
      <c r="GE131" s="56"/>
      <c r="GF131" s="56"/>
      <c r="GG131" s="56"/>
      <c r="GI131" s="56"/>
      <c r="GJ131" s="56"/>
      <c r="GK131" s="56"/>
      <c r="GL131" s="56"/>
      <c r="GM131" s="56"/>
      <c r="GN131" s="56"/>
      <c r="GO131" s="56"/>
      <c r="GP131" s="56"/>
      <c r="GQ131" s="56"/>
      <c r="GS131" s="56"/>
      <c r="GT131" s="56"/>
      <c r="GU131" s="56"/>
      <c r="GV131" s="56"/>
      <c r="GW131" s="56"/>
      <c r="GX131" s="56"/>
      <c r="GY131" s="56"/>
      <c r="GZ131" s="56"/>
      <c r="HA131" s="56"/>
      <c r="HC131" s="56"/>
      <c r="HD131" s="56"/>
      <c r="HE131" s="56"/>
      <c r="HF131" s="56"/>
      <c r="HG131" s="56"/>
      <c r="HH131" s="56"/>
      <c r="HI131" s="56"/>
      <c r="HJ131" s="56"/>
      <c r="HK131" s="56"/>
      <c r="HM131" s="56"/>
      <c r="HN131" s="56"/>
      <c r="HO131" s="56"/>
      <c r="HP131" s="56"/>
      <c r="HQ131" s="56"/>
      <c r="HR131" s="56"/>
      <c r="HS131" s="56"/>
      <c r="HT131" s="56"/>
      <c r="HU131" s="56"/>
      <c r="HW131" s="56"/>
      <c r="HX131" s="56"/>
      <c r="HY131" s="56"/>
      <c r="HZ131" s="56"/>
      <c r="IA131" s="56"/>
      <c r="IB131" s="56"/>
      <c r="IC131" s="56"/>
      <c r="ID131" s="56"/>
      <c r="IE131" s="56"/>
      <c r="IG131" s="56"/>
      <c r="IH131" s="56"/>
      <c r="II131" s="56"/>
      <c r="IJ131" s="56"/>
      <c r="IK131" s="56"/>
      <c r="IL131" s="56"/>
      <c r="IM131" s="56"/>
      <c r="IN131" s="56"/>
      <c r="IO131" s="56"/>
      <c r="IQ131" s="56"/>
      <c r="IR131" s="56"/>
      <c r="IS131" s="56"/>
      <c r="IT131" s="56"/>
      <c r="IU131" s="56"/>
      <c r="IV131" s="56"/>
    </row>
    <row r="132" spans="1:256" ht="12.75" customHeight="1" thickBot="1" x14ac:dyDescent="0.25">
      <c r="A132" s="46"/>
      <c r="B132" s="85">
        <v>3920.74</v>
      </c>
      <c r="C132" s="85" t="s">
        <v>70</v>
      </c>
      <c r="D132" s="86"/>
      <c r="E132" s="47"/>
      <c r="F132" s="47"/>
      <c r="G132" s="47"/>
      <c r="H132" s="48"/>
      <c r="I132" s="49"/>
      <c r="J132" s="141" t="e">
        <f>SUM(#REF!)</f>
        <v>#REF!</v>
      </c>
      <c r="K132" s="56"/>
      <c r="L132" s="56"/>
      <c r="M132" s="56"/>
      <c r="N132" s="56"/>
      <c r="O132" s="56"/>
      <c r="P132" s="56"/>
      <c r="Q132" s="56"/>
      <c r="R132" s="56"/>
      <c r="S132" s="56"/>
      <c r="U132" s="56"/>
      <c r="V132" s="56"/>
      <c r="W132" s="56"/>
      <c r="X132" s="56"/>
      <c r="Y132" s="56"/>
      <c r="Z132" s="56"/>
      <c r="AA132" s="56"/>
      <c r="AB132" s="56"/>
      <c r="AC132" s="56"/>
      <c r="AE132" s="56"/>
      <c r="AF132" s="56"/>
      <c r="AG132" s="56"/>
      <c r="AH132" s="56"/>
      <c r="AI132" s="56"/>
      <c r="AJ132" s="56"/>
      <c r="AK132" s="56"/>
      <c r="AL132" s="56"/>
      <c r="AM132" s="56"/>
      <c r="AO132" s="56"/>
      <c r="AP132" s="56"/>
      <c r="AQ132" s="56"/>
      <c r="AR132" s="56"/>
      <c r="AS132" s="56"/>
      <c r="AT132" s="56"/>
      <c r="AU132" s="56"/>
      <c r="AV132" s="56"/>
      <c r="AW132" s="56"/>
      <c r="AY132" s="56"/>
      <c r="AZ132" s="56"/>
      <c r="BA132" s="56"/>
      <c r="BB132" s="56"/>
      <c r="BC132" s="56"/>
      <c r="BD132" s="56"/>
      <c r="BE132" s="56"/>
      <c r="BF132" s="56"/>
      <c r="BG132" s="56"/>
      <c r="BI132" s="56"/>
      <c r="BJ132" s="56"/>
      <c r="BK132" s="56"/>
      <c r="BL132" s="56"/>
      <c r="BM132" s="56"/>
      <c r="BN132" s="56"/>
      <c r="BO132" s="56"/>
      <c r="BP132" s="56"/>
      <c r="BQ132" s="56"/>
      <c r="BS132" s="56"/>
      <c r="BT132" s="56"/>
      <c r="BU132" s="56"/>
      <c r="BV132" s="56"/>
      <c r="BW132" s="56"/>
      <c r="BX132" s="56"/>
      <c r="BY132" s="56"/>
      <c r="BZ132" s="56"/>
      <c r="CA132" s="56"/>
      <c r="CC132" s="56"/>
      <c r="CD132" s="56"/>
      <c r="CE132" s="56"/>
      <c r="CF132" s="56"/>
      <c r="CG132" s="56"/>
      <c r="CH132" s="56"/>
      <c r="CI132" s="56"/>
      <c r="CJ132" s="56"/>
      <c r="CK132" s="56"/>
      <c r="CM132" s="56"/>
      <c r="CN132" s="56"/>
      <c r="CO132" s="56"/>
      <c r="CP132" s="56"/>
      <c r="CQ132" s="56"/>
      <c r="CR132" s="56"/>
      <c r="CS132" s="56"/>
      <c r="CT132" s="56"/>
      <c r="CU132" s="56"/>
      <c r="CW132" s="56"/>
      <c r="CX132" s="56"/>
      <c r="CY132" s="56"/>
      <c r="CZ132" s="56"/>
      <c r="DA132" s="56"/>
      <c r="DB132" s="56"/>
      <c r="DC132" s="56"/>
      <c r="DD132" s="56"/>
      <c r="DE132" s="56"/>
      <c r="DG132" s="56"/>
      <c r="DH132" s="56"/>
      <c r="DI132" s="56"/>
      <c r="DJ132" s="56"/>
      <c r="DK132" s="56"/>
      <c r="DL132" s="56"/>
      <c r="DM132" s="56"/>
      <c r="DN132" s="56"/>
      <c r="DO132" s="56"/>
      <c r="DQ132" s="56"/>
      <c r="DR132" s="56"/>
      <c r="DS132" s="56"/>
      <c r="DT132" s="56"/>
      <c r="DU132" s="56"/>
      <c r="DV132" s="56"/>
      <c r="DW132" s="56"/>
      <c r="DX132" s="56"/>
      <c r="DY132" s="56"/>
      <c r="EA132" s="56"/>
      <c r="EB132" s="56"/>
      <c r="EC132" s="56"/>
      <c r="ED132" s="56"/>
      <c r="EE132" s="56"/>
      <c r="EF132" s="56"/>
      <c r="EG132" s="56"/>
      <c r="EH132" s="56"/>
      <c r="EI132" s="56"/>
      <c r="EK132" s="56"/>
      <c r="EL132" s="56"/>
      <c r="EM132" s="56"/>
      <c r="EN132" s="56"/>
      <c r="EO132" s="56"/>
      <c r="EP132" s="56"/>
      <c r="EQ132" s="56"/>
      <c r="ER132" s="56"/>
      <c r="ES132" s="56"/>
      <c r="EU132" s="56"/>
      <c r="EV132" s="56"/>
      <c r="EW132" s="56"/>
      <c r="EX132" s="56"/>
      <c r="EY132" s="56"/>
      <c r="EZ132" s="56"/>
      <c r="FA132" s="56"/>
      <c r="FB132" s="56"/>
      <c r="FC132" s="56"/>
      <c r="FE132" s="56"/>
      <c r="FF132" s="56"/>
      <c r="FG132" s="56"/>
      <c r="FH132" s="56"/>
      <c r="FI132" s="56"/>
      <c r="FJ132" s="56"/>
      <c r="FK132" s="56"/>
      <c r="FL132" s="56"/>
      <c r="FM132" s="56"/>
      <c r="FO132" s="56"/>
      <c r="FP132" s="56"/>
      <c r="FQ132" s="56"/>
      <c r="FR132" s="56"/>
      <c r="FS132" s="56"/>
      <c r="FT132" s="56"/>
      <c r="FU132" s="56"/>
      <c r="FV132" s="56"/>
      <c r="FW132" s="56"/>
      <c r="FY132" s="56"/>
      <c r="FZ132" s="56"/>
      <c r="GA132" s="56"/>
      <c r="GB132" s="56"/>
      <c r="GC132" s="56"/>
      <c r="GD132" s="56"/>
      <c r="GE132" s="56"/>
      <c r="GF132" s="56"/>
      <c r="GG132" s="56"/>
      <c r="GI132" s="56"/>
      <c r="GJ132" s="56"/>
      <c r="GK132" s="56"/>
      <c r="GL132" s="56"/>
      <c r="GM132" s="56"/>
      <c r="GN132" s="56"/>
      <c r="GO132" s="56"/>
      <c r="GP132" s="56"/>
      <c r="GQ132" s="56"/>
      <c r="GS132" s="56"/>
      <c r="GT132" s="56"/>
      <c r="GU132" s="56"/>
      <c r="GV132" s="56"/>
      <c r="GW132" s="56"/>
      <c r="GX132" s="56"/>
      <c r="GY132" s="56"/>
      <c r="GZ132" s="56"/>
      <c r="HA132" s="56"/>
      <c r="HC132" s="56"/>
      <c r="HD132" s="56"/>
      <c r="HE132" s="56"/>
      <c r="HF132" s="56"/>
      <c r="HG132" s="56"/>
      <c r="HH132" s="56"/>
      <c r="HI132" s="56"/>
      <c r="HJ132" s="56"/>
      <c r="HK132" s="56"/>
      <c r="HM132" s="56"/>
      <c r="HN132" s="56"/>
      <c r="HO132" s="56"/>
      <c r="HP132" s="56"/>
      <c r="HQ132" s="56"/>
      <c r="HR132" s="56"/>
      <c r="HS132" s="56"/>
      <c r="HT132" s="56"/>
      <c r="HU132" s="56"/>
      <c r="HW132" s="56"/>
      <c r="HX132" s="56"/>
      <c r="HY132" s="56"/>
      <c r="HZ132" s="56"/>
      <c r="IA132" s="56"/>
      <c r="IB132" s="56"/>
      <c r="IC132" s="56"/>
      <c r="ID132" s="56"/>
      <c r="IE132" s="56"/>
      <c r="IG132" s="56"/>
      <c r="IH132" s="56"/>
      <c r="II132" s="56"/>
      <c r="IJ132" s="56"/>
      <c r="IK132" s="56"/>
      <c r="IL132" s="56"/>
      <c r="IM132" s="56"/>
      <c r="IN132" s="56"/>
      <c r="IO132" s="56"/>
      <c r="IQ132" s="56"/>
      <c r="IR132" s="56"/>
      <c r="IS132" s="56"/>
      <c r="IT132" s="56"/>
      <c r="IU132" s="56"/>
      <c r="IV132" s="56"/>
    </row>
    <row r="133" spans="1:256" ht="12.75" customHeight="1" thickBot="1" x14ac:dyDescent="0.25">
      <c r="A133" s="107"/>
      <c r="B133" s="106">
        <v>4179.3500000000004</v>
      </c>
      <c r="C133" s="85" t="s">
        <v>72</v>
      </c>
      <c r="D133" s="86"/>
      <c r="E133" s="47"/>
      <c r="F133" s="47"/>
      <c r="G133" s="47"/>
      <c r="H133" s="48"/>
      <c r="I133" s="49"/>
      <c r="J133" s="141" t="e">
        <f>SUM(#REF!)</f>
        <v>#REF!</v>
      </c>
      <c r="K133" s="56"/>
      <c r="L133" s="56"/>
      <c r="M133" s="56"/>
      <c r="N133" s="56"/>
      <c r="O133" s="56"/>
      <c r="P133" s="56"/>
      <c r="Q133" s="56"/>
      <c r="R133" s="56"/>
      <c r="S133" s="56"/>
      <c r="U133" s="56"/>
      <c r="V133" s="56"/>
      <c r="W133" s="56"/>
      <c r="X133" s="56"/>
      <c r="Y133" s="56"/>
      <c r="Z133" s="56"/>
      <c r="AA133" s="56"/>
      <c r="AB133" s="56"/>
      <c r="AC133" s="56"/>
      <c r="AE133" s="56"/>
      <c r="AF133" s="56"/>
      <c r="AG133" s="56"/>
      <c r="AH133" s="56"/>
      <c r="AI133" s="56"/>
      <c r="AJ133" s="56"/>
      <c r="AK133" s="56"/>
      <c r="AL133" s="56"/>
      <c r="AM133" s="56"/>
      <c r="AO133" s="56"/>
      <c r="AP133" s="56"/>
      <c r="AQ133" s="56"/>
      <c r="AR133" s="56"/>
      <c r="AS133" s="56"/>
      <c r="AT133" s="56"/>
      <c r="AU133" s="56"/>
      <c r="AV133" s="56"/>
      <c r="AW133" s="56"/>
      <c r="AY133" s="56"/>
      <c r="AZ133" s="56"/>
      <c r="BA133" s="56"/>
      <c r="BB133" s="56"/>
      <c r="BC133" s="56"/>
      <c r="BD133" s="56"/>
      <c r="BE133" s="56"/>
      <c r="BF133" s="56"/>
      <c r="BG133" s="56"/>
      <c r="BI133" s="56"/>
      <c r="BJ133" s="56"/>
      <c r="BK133" s="56"/>
      <c r="BL133" s="56"/>
      <c r="BM133" s="56"/>
      <c r="BN133" s="56"/>
      <c r="BO133" s="56"/>
      <c r="BP133" s="56"/>
      <c r="BQ133" s="56"/>
      <c r="BS133" s="56"/>
      <c r="BT133" s="56"/>
      <c r="BU133" s="56"/>
      <c r="BV133" s="56"/>
      <c r="BW133" s="56"/>
      <c r="BX133" s="56"/>
      <c r="BY133" s="56"/>
      <c r="BZ133" s="56"/>
      <c r="CA133" s="56"/>
      <c r="CC133" s="56"/>
      <c r="CD133" s="56"/>
      <c r="CE133" s="56"/>
      <c r="CF133" s="56"/>
      <c r="CG133" s="56"/>
      <c r="CH133" s="56"/>
      <c r="CI133" s="56"/>
      <c r="CJ133" s="56"/>
      <c r="CK133" s="56"/>
      <c r="CM133" s="56"/>
      <c r="CN133" s="56"/>
      <c r="CO133" s="56"/>
      <c r="CP133" s="56"/>
      <c r="CQ133" s="56"/>
      <c r="CR133" s="56"/>
      <c r="CS133" s="56"/>
      <c r="CT133" s="56"/>
      <c r="CU133" s="56"/>
      <c r="CW133" s="56"/>
      <c r="CX133" s="56"/>
      <c r="CY133" s="56"/>
      <c r="CZ133" s="56"/>
      <c r="DA133" s="56"/>
      <c r="DB133" s="56"/>
      <c r="DC133" s="56"/>
      <c r="DD133" s="56"/>
      <c r="DE133" s="56"/>
      <c r="DG133" s="56"/>
      <c r="DH133" s="56"/>
      <c r="DI133" s="56"/>
      <c r="DJ133" s="56"/>
      <c r="DK133" s="56"/>
      <c r="DL133" s="56"/>
      <c r="DM133" s="56"/>
      <c r="DN133" s="56"/>
      <c r="DO133" s="56"/>
      <c r="DQ133" s="56"/>
      <c r="DR133" s="56"/>
      <c r="DS133" s="56"/>
      <c r="DT133" s="56"/>
      <c r="DU133" s="56"/>
      <c r="DV133" s="56"/>
      <c r="DW133" s="56"/>
      <c r="DX133" s="56"/>
      <c r="DY133" s="56"/>
      <c r="EA133" s="56"/>
      <c r="EB133" s="56"/>
      <c r="EC133" s="56"/>
      <c r="ED133" s="56"/>
      <c r="EE133" s="56"/>
      <c r="EF133" s="56"/>
      <c r="EG133" s="56"/>
      <c r="EH133" s="56"/>
      <c r="EI133" s="56"/>
      <c r="EK133" s="56"/>
      <c r="EL133" s="56"/>
      <c r="EM133" s="56"/>
      <c r="EN133" s="56"/>
      <c r="EO133" s="56"/>
      <c r="EP133" s="56"/>
      <c r="EQ133" s="56"/>
      <c r="ER133" s="56"/>
      <c r="ES133" s="56"/>
      <c r="EU133" s="56"/>
      <c r="EV133" s="56"/>
      <c r="EW133" s="56"/>
      <c r="EX133" s="56"/>
      <c r="EY133" s="56"/>
      <c r="EZ133" s="56"/>
      <c r="FA133" s="56"/>
      <c r="FB133" s="56"/>
      <c r="FC133" s="56"/>
      <c r="FE133" s="56"/>
      <c r="FF133" s="56"/>
      <c r="FG133" s="56"/>
      <c r="FH133" s="56"/>
      <c r="FI133" s="56"/>
      <c r="FJ133" s="56"/>
      <c r="FK133" s="56"/>
      <c r="FL133" s="56"/>
      <c r="FM133" s="56"/>
      <c r="FO133" s="56"/>
      <c r="FP133" s="56"/>
      <c r="FQ133" s="56"/>
      <c r="FR133" s="56"/>
      <c r="FS133" s="56"/>
      <c r="FT133" s="56"/>
      <c r="FU133" s="56"/>
      <c r="FV133" s="56"/>
      <c r="FW133" s="56"/>
      <c r="FY133" s="56"/>
      <c r="FZ133" s="56"/>
      <c r="GA133" s="56"/>
      <c r="GB133" s="56"/>
      <c r="GC133" s="56"/>
      <c r="GD133" s="56"/>
      <c r="GE133" s="56"/>
      <c r="GF133" s="56"/>
      <c r="GG133" s="56"/>
      <c r="GI133" s="56"/>
      <c r="GJ133" s="56"/>
      <c r="GK133" s="56"/>
      <c r="GL133" s="56"/>
      <c r="GM133" s="56"/>
      <c r="GN133" s="56"/>
      <c r="GO133" s="56"/>
      <c r="GP133" s="56"/>
      <c r="GQ133" s="56"/>
      <c r="GS133" s="56"/>
      <c r="GT133" s="56"/>
      <c r="GU133" s="56"/>
      <c r="GV133" s="56"/>
      <c r="GW133" s="56"/>
      <c r="GX133" s="56"/>
      <c r="GY133" s="56"/>
      <c r="GZ133" s="56"/>
      <c r="HA133" s="56"/>
      <c r="HC133" s="56"/>
      <c r="HD133" s="56"/>
      <c r="HE133" s="56"/>
      <c r="HF133" s="56"/>
      <c r="HG133" s="56"/>
      <c r="HH133" s="56"/>
      <c r="HI133" s="56"/>
      <c r="HJ133" s="56"/>
      <c r="HK133" s="56"/>
      <c r="HM133" s="56"/>
      <c r="HN133" s="56"/>
      <c r="HO133" s="56"/>
      <c r="HP133" s="56"/>
      <c r="HQ133" s="56"/>
      <c r="HR133" s="56"/>
      <c r="HS133" s="56"/>
      <c r="HT133" s="56"/>
      <c r="HU133" s="56"/>
      <c r="HW133" s="56"/>
      <c r="HX133" s="56"/>
      <c r="HY133" s="56"/>
      <c r="HZ133" s="56"/>
      <c r="IA133" s="56"/>
      <c r="IB133" s="56"/>
      <c r="IC133" s="56"/>
      <c r="ID133" s="56"/>
      <c r="IE133" s="56"/>
      <c r="IG133" s="56"/>
      <c r="IH133" s="56"/>
      <c r="II133" s="56"/>
      <c r="IJ133" s="56"/>
      <c r="IK133" s="56"/>
      <c r="IL133" s="56"/>
      <c r="IM133" s="56"/>
      <c r="IN133" s="56"/>
      <c r="IO133" s="56"/>
      <c r="IQ133" s="56"/>
      <c r="IR133" s="56"/>
      <c r="IS133" s="56"/>
      <c r="IT133" s="56"/>
      <c r="IU133" s="56"/>
      <c r="IV133" s="56"/>
    </row>
    <row r="134" spans="1:256" ht="12.75" customHeight="1" thickBot="1" x14ac:dyDescent="0.25">
      <c r="A134" s="103"/>
      <c r="B134" s="106">
        <v>4644.7700000000004</v>
      </c>
      <c r="C134" s="85" t="s">
        <v>73</v>
      </c>
      <c r="D134" s="86"/>
      <c r="E134" s="47"/>
      <c r="F134" s="47"/>
      <c r="G134" s="47"/>
      <c r="H134" s="48"/>
      <c r="I134" s="49"/>
      <c r="J134" s="141" t="e">
        <f>SUM(#REF!)</f>
        <v>#REF!</v>
      </c>
      <c r="K134" s="56"/>
      <c r="L134" s="56"/>
      <c r="M134" s="56"/>
      <c r="N134" s="56"/>
      <c r="O134" s="56"/>
      <c r="P134" s="56"/>
      <c r="Q134" s="56"/>
      <c r="R134" s="56"/>
      <c r="S134" s="56"/>
      <c r="U134" s="56"/>
      <c r="V134" s="56"/>
      <c r="W134" s="56"/>
      <c r="X134" s="56"/>
      <c r="Y134" s="56"/>
      <c r="Z134" s="56"/>
      <c r="AA134" s="56"/>
      <c r="AB134" s="56"/>
      <c r="AC134" s="56"/>
      <c r="AE134" s="56"/>
      <c r="AF134" s="56"/>
      <c r="AG134" s="56"/>
      <c r="AH134" s="56"/>
      <c r="AI134" s="56"/>
      <c r="AJ134" s="56"/>
      <c r="AK134" s="56"/>
      <c r="AL134" s="56"/>
      <c r="AM134" s="56"/>
      <c r="AO134" s="56"/>
      <c r="AP134" s="56"/>
      <c r="AQ134" s="56"/>
      <c r="AR134" s="56"/>
      <c r="AS134" s="56"/>
      <c r="AT134" s="56"/>
      <c r="AU134" s="56"/>
      <c r="AV134" s="56"/>
      <c r="AW134" s="56"/>
      <c r="AY134" s="56"/>
      <c r="AZ134" s="56"/>
      <c r="BA134" s="56"/>
      <c r="BB134" s="56"/>
      <c r="BC134" s="56"/>
      <c r="BD134" s="56"/>
      <c r="BE134" s="56"/>
      <c r="BF134" s="56"/>
      <c r="BG134" s="56"/>
      <c r="BI134" s="56"/>
      <c r="BJ134" s="56"/>
      <c r="BK134" s="56"/>
      <c r="BL134" s="56"/>
      <c r="BM134" s="56"/>
      <c r="BN134" s="56"/>
      <c r="BO134" s="56"/>
      <c r="BP134" s="56"/>
      <c r="BQ134" s="56"/>
      <c r="BS134" s="56"/>
      <c r="BT134" s="56"/>
      <c r="BU134" s="56"/>
      <c r="BV134" s="56"/>
      <c r="BW134" s="56"/>
      <c r="BX134" s="56"/>
      <c r="BY134" s="56"/>
      <c r="BZ134" s="56"/>
      <c r="CA134" s="56"/>
      <c r="CC134" s="56"/>
      <c r="CD134" s="56"/>
      <c r="CE134" s="56"/>
      <c r="CF134" s="56"/>
      <c r="CG134" s="56"/>
      <c r="CH134" s="56"/>
      <c r="CI134" s="56"/>
      <c r="CJ134" s="56"/>
      <c r="CK134" s="56"/>
      <c r="CM134" s="56"/>
      <c r="CN134" s="56"/>
      <c r="CO134" s="56"/>
      <c r="CP134" s="56"/>
      <c r="CQ134" s="56"/>
      <c r="CR134" s="56"/>
      <c r="CS134" s="56"/>
      <c r="CT134" s="56"/>
      <c r="CU134" s="56"/>
      <c r="CW134" s="56"/>
      <c r="CX134" s="56"/>
      <c r="CY134" s="56"/>
      <c r="CZ134" s="56"/>
      <c r="DA134" s="56"/>
      <c r="DB134" s="56"/>
      <c r="DC134" s="56"/>
      <c r="DD134" s="56"/>
      <c r="DE134" s="56"/>
      <c r="DG134" s="56"/>
      <c r="DH134" s="56"/>
      <c r="DI134" s="56"/>
      <c r="DJ134" s="56"/>
      <c r="DK134" s="56"/>
      <c r="DL134" s="56"/>
      <c r="DM134" s="56"/>
      <c r="DN134" s="56"/>
      <c r="DO134" s="56"/>
      <c r="DQ134" s="56"/>
      <c r="DR134" s="56"/>
      <c r="DS134" s="56"/>
      <c r="DT134" s="56"/>
      <c r="DU134" s="56"/>
      <c r="DV134" s="56"/>
      <c r="DW134" s="56"/>
      <c r="DX134" s="56"/>
      <c r="DY134" s="56"/>
      <c r="EA134" s="56"/>
      <c r="EB134" s="56"/>
      <c r="EC134" s="56"/>
      <c r="ED134" s="56"/>
      <c r="EE134" s="56"/>
      <c r="EF134" s="56"/>
      <c r="EG134" s="56"/>
      <c r="EH134" s="56"/>
      <c r="EI134" s="56"/>
      <c r="EK134" s="56"/>
      <c r="EL134" s="56"/>
      <c r="EM134" s="56"/>
      <c r="EN134" s="56"/>
      <c r="EO134" s="56"/>
      <c r="EP134" s="56"/>
      <c r="EQ134" s="56"/>
      <c r="ER134" s="56"/>
      <c r="ES134" s="56"/>
      <c r="EU134" s="56"/>
      <c r="EV134" s="56"/>
      <c r="EW134" s="56"/>
      <c r="EX134" s="56"/>
      <c r="EY134" s="56"/>
      <c r="EZ134" s="56"/>
      <c r="FA134" s="56"/>
      <c r="FB134" s="56"/>
      <c r="FC134" s="56"/>
      <c r="FE134" s="56"/>
      <c r="FF134" s="56"/>
      <c r="FG134" s="56"/>
      <c r="FH134" s="56"/>
      <c r="FI134" s="56"/>
      <c r="FJ134" s="56"/>
      <c r="FK134" s="56"/>
      <c r="FL134" s="56"/>
      <c r="FM134" s="56"/>
      <c r="FO134" s="56"/>
      <c r="FP134" s="56"/>
      <c r="FQ134" s="56"/>
      <c r="FR134" s="56"/>
      <c r="FS134" s="56"/>
      <c r="FT134" s="56"/>
      <c r="FU134" s="56"/>
      <c r="FV134" s="56"/>
      <c r="FW134" s="56"/>
      <c r="FY134" s="56"/>
      <c r="FZ134" s="56"/>
      <c r="GA134" s="56"/>
      <c r="GB134" s="56"/>
      <c r="GC134" s="56"/>
      <c r="GD134" s="56"/>
      <c r="GE134" s="56"/>
      <c r="GF134" s="56"/>
      <c r="GG134" s="56"/>
      <c r="GI134" s="56"/>
      <c r="GJ134" s="56"/>
      <c r="GK134" s="56"/>
      <c r="GL134" s="56"/>
      <c r="GM134" s="56"/>
      <c r="GN134" s="56"/>
      <c r="GO134" s="56"/>
      <c r="GP134" s="56"/>
      <c r="GQ134" s="56"/>
      <c r="GS134" s="56"/>
      <c r="GT134" s="56"/>
      <c r="GU134" s="56"/>
      <c r="GV134" s="56"/>
      <c r="GW134" s="56"/>
      <c r="GX134" s="56"/>
      <c r="GY134" s="56"/>
      <c r="GZ134" s="56"/>
      <c r="HA134" s="56"/>
      <c r="HC134" s="56"/>
      <c r="HD134" s="56"/>
      <c r="HE134" s="56"/>
      <c r="HF134" s="56"/>
      <c r="HG134" s="56"/>
      <c r="HH134" s="56"/>
      <c r="HI134" s="56"/>
      <c r="HJ134" s="56"/>
      <c r="HK134" s="56"/>
      <c r="HM134" s="56"/>
      <c r="HN134" s="56"/>
      <c r="HO134" s="56"/>
      <c r="HP134" s="56"/>
      <c r="HQ134" s="56"/>
      <c r="HR134" s="56"/>
      <c r="HS134" s="56"/>
      <c r="HT134" s="56"/>
      <c r="HU134" s="56"/>
      <c r="HW134" s="56"/>
      <c r="HX134" s="56"/>
      <c r="HY134" s="56"/>
      <c r="HZ134" s="56"/>
      <c r="IA134" s="56"/>
      <c r="IB134" s="56"/>
      <c r="IC134" s="56"/>
      <c r="ID134" s="56"/>
      <c r="IE134" s="56"/>
      <c r="IG134" s="56"/>
      <c r="IH134" s="56"/>
      <c r="II134" s="56"/>
      <c r="IJ134" s="56"/>
      <c r="IK134" s="56"/>
      <c r="IL134" s="56"/>
      <c r="IM134" s="56"/>
      <c r="IN134" s="56"/>
      <c r="IO134" s="56"/>
      <c r="IQ134" s="56"/>
      <c r="IR134" s="56"/>
      <c r="IS134" s="56"/>
      <c r="IT134" s="56"/>
      <c r="IU134" s="56"/>
      <c r="IV134" s="56"/>
    </row>
    <row r="135" spans="1:256" ht="12.75" customHeight="1" thickBot="1" x14ac:dyDescent="0.25">
      <c r="A135" s="103"/>
      <c r="B135" s="106">
        <v>4206.91</v>
      </c>
      <c r="C135" s="85" t="s">
        <v>74</v>
      </c>
      <c r="D135" s="86"/>
      <c r="E135" s="47"/>
      <c r="F135" s="47"/>
      <c r="G135" s="47"/>
      <c r="H135" s="48"/>
      <c r="I135" s="49"/>
      <c r="J135" s="141" t="e">
        <f>SUM(#REF!)</f>
        <v>#REF!</v>
      </c>
      <c r="K135" s="56"/>
      <c r="L135" s="56"/>
      <c r="M135" s="56"/>
      <c r="N135" s="56"/>
      <c r="O135" s="56"/>
      <c r="P135" s="56"/>
      <c r="Q135" s="56"/>
      <c r="R135" s="56"/>
      <c r="S135" s="56"/>
      <c r="U135" s="56"/>
      <c r="V135" s="56"/>
      <c r="W135" s="56"/>
      <c r="X135" s="56"/>
      <c r="Y135" s="56"/>
      <c r="Z135" s="56"/>
      <c r="AA135" s="56"/>
      <c r="AB135" s="56"/>
      <c r="AC135" s="56"/>
      <c r="AE135" s="56"/>
      <c r="AF135" s="56"/>
      <c r="AG135" s="56"/>
      <c r="AH135" s="56"/>
      <c r="AI135" s="56"/>
      <c r="AJ135" s="56"/>
      <c r="AK135" s="56"/>
      <c r="AL135" s="56"/>
      <c r="AM135" s="56"/>
      <c r="AO135" s="56"/>
      <c r="AP135" s="56"/>
      <c r="AQ135" s="56"/>
      <c r="AR135" s="56"/>
      <c r="AS135" s="56"/>
      <c r="AT135" s="56"/>
      <c r="AU135" s="56"/>
      <c r="AV135" s="56"/>
      <c r="AW135" s="56"/>
      <c r="AY135" s="56"/>
      <c r="AZ135" s="56"/>
      <c r="BA135" s="56"/>
      <c r="BB135" s="56"/>
      <c r="BC135" s="56"/>
      <c r="BD135" s="56"/>
      <c r="BE135" s="56"/>
      <c r="BF135" s="56"/>
      <c r="BG135" s="56"/>
      <c r="BI135" s="56"/>
      <c r="BJ135" s="56"/>
      <c r="BK135" s="56"/>
      <c r="BL135" s="56"/>
      <c r="BM135" s="56"/>
      <c r="BN135" s="56"/>
      <c r="BO135" s="56"/>
      <c r="BP135" s="56"/>
      <c r="BQ135" s="56"/>
      <c r="BS135" s="56"/>
      <c r="BT135" s="56"/>
      <c r="BU135" s="56"/>
      <c r="BV135" s="56"/>
      <c r="BW135" s="56"/>
      <c r="BX135" s="56"/>
      <c r="BY135" s="56"/>
      <c r="BZ135" s="56"/>
      <c r="CA135" s="56"/>
      <c r="CC135" s="56"/>
      <c r="CD135" s="56"/>
      <c r="CE135" s="56"/>
      <c r="CF135" s="56"/>
      <c r="CG135" s="56"/>
      <c r="CH135" s="56"/>
      <c r="CI135" s="56"/>
      <c r="CJ135" s="56"/>
      <c r="CK135" s="56"/>
      <c r="CM135" s="56"/>
      <c r="CN135" s="56"/>
      <c r="CO135" s="56"/>
      <c r="CP135" s="56"/>
      <c r="CQ135" s="56"/>
      <c r="CR135" s="56"/>
      <c r="CS135" s="56"/>
      <c r="CT135" s="56"/>
      <c r="CU135" s="56"/>
      <c r="CW135" s="56"/>
      <c r="CX135" s="56"/>
      <c r="CY135" s="56"/>
      <c r="CZ135" s="56"/>
      <c r="DA135" s="56"/>
      <c r="DB135" s="56"/>
      <c r="DC135" s="56"/>
      <c r="DD135" s="56"/>
      <c r="DE135" s="56"/>
      <c r="DG135" s="56"/>
      <c r="DH135" s="56"/>
      <c r="DI135" s="56"/>
      <c r="DJ135" s="56"/>
      <c r="DK135" s="56"/>
      <c r="DL135" s="56"/>
      <c r="DM135" s="56"/>
      <c r="DN135" s="56"/>
      <c r="DO135" s="56"/>
      <c r="DQ135" s="56"/>
      <c r="DR135" s="56"/>
      <c r="DS135" s="56"/>
      <c r="DT135" s="56"/>
      <c r="DU135" s="56"/>
      <c r="DV135" s="56"/>
      <c r="DW135" s="56"/>
      <c r="DX135" s="56"/>
      <c r="DY135" s="56"/>
      <c r="EA135" s="56"/>
      <c r="EB135" s="56"/>
      <c r="EC135" s="56"/>
      <c r="ED135" s="56"/>
      <c r="EE135" s="56"/>
      <c r="EF135" s="56"/>
      <c r="EG135" s="56"/>
      <c r="EH135" s="56"/>
      <c r="EI135" s="56"/>
      <c r="EK135" s="56"/>
      <c r="EL135" s="56"/>
      <c r="EM135" s="56"/>
      <c r="EN135" s="56"/>
      <c r="EO135" s="56"/>
      <c r="EP135" s="56"/>
      <c r="EQ135" s="56"/>
      <c r="ER135" s="56"/>
      <c r="ES135" s="56"/>
      <c r="EU135" s="56"/>
      <c r="EV135" s="56"/>
      <c r="EW135" s="56"/>
      <c r="EX135" s="56"/>
      <c r="EY135" s="56"/>
      <c r="EZ135" s="56"/>
      <c r="FA135" s="56"/>
      <c r="FB135" s="56"/>
      <c r="FC135" s="56"/>
      <c r="FE135" s="56"/>
      <c r="FF135" s="56"/>
      <c r="FG135" s="56"/>
      <c r="FH135" s="56"/>
      <c r="FI135" s="56"/>
      <c r="FJ135" s="56"/>
      <c r="FK135" s="56"/>
      <c r="FL135" s="56"/>
      <c r="FM135" s="56"/>
      <c r="FO135" s="56"/>
      <c r="FP135" s="56"/>
      <c r="FQ135" s="56"/>
      <c r="FR135" s="56"/>
      <c r="FS135" s="56"/>
      <c r="FT135" s="56"/>
      <c r="FU135" s="56"/>
      <c r="FV135" s="56"/>
      <c r="FW135" s="56"/>
      <c r="FY135" s="56"/>
      <c r="FZ135" s="56"/>
      <c r="GA135" s="56"/>
      <c r="GB135" s="56"/>
      <c r="GC135" s="56"/>
      <c r="GD135" s="56"/>
      <c r="GE135" s="56"/>
      <c r="GF135" s="56"/>
      <c r="GG135" s="56"/>
      <c r="GI135" s="56"/>
      <c r="GJ135" s="56"/>
      <c r="GK135" s="56"/>
      <c r="GL135" s="56"/>
      <c r="GM135" s="56"/>
      <c r="GN135" s="56"/>
      <c r="GO135" s="56"/>
      <c r="GP135" s="56"/>
      <c r="GQ135" s="56"/>
      <c r="GS135" s="56"/>
      <c r="GT135" s="56"/>
      <c r="GU135" s="56"/>
      <c r="GV135" s="56"/>
      <c r="GW135" s="56"/>
      <c r="GX135" s="56"/>
      <c r="GY135" s="56"/>
      <c r="GZ135" s="56"/>
      <c r="HA135" s="56"/>
      <c r="HC135" s="56"/>
      <c r="HD135" s="56"/>
      <c r="HE135" s="56"/>
      <c r="HF135" s="56"/>
      <c r="HG135" s="56"/>
      <c r="HH135" s="56"/>
      <c r="HI135" s="56"/>
      <c r="HJ135" s="56"/>
      <c r="HK135" s="56"/>
      <c r="HM135" s="56"/>
      <c r="HN135" s="56"/>
      <c r="HO135" s="56"/>
      <c r="HP135" s="56"/>
      <c r="HQ135" s="56"/>
      <c r="HR135" s="56"/>
      <c r="HS135" s="56"/>
      <c r="HT135" s="56"/>
      <c r="HU135" s="56"/>
      <c r="HW135" s="56"/>
      <c r="HX135" s="56"/>
      <c r="HY135" s="56"/>
      <c r="HZ135" s="56"/>
      <c r="IA135" s="56"/>
      <c r="IB135" s="56"/>
      <c r="IC135" s="56"/>
      <c r="ID135" s="56"/>
      <c r="IE135" s="56"/>
      <c r="IG135" s="56"/>
      <c r="IH135" s="56"/>
      <c r="II135" s="56"/>
      <c r="IJ135" s="56"/>
      <c r="IK135" s="56"/>
      <c r="IL135" s="56"/>
      <c r="IM135" s="56"/>
      <c r="IN135" s="56"/>
      <c r="IO135" s="56"/>
      <c r="IQ135" s="56"/>
      <c r="IR135" s="56"/>
      <c r="IS135" s="56"/>
      <c r="IT135" s="56"/>
      <c r="IU135" s="56"/>
      <c r="IV135" s="56"/>
    </row>
    <row r="136" spans="1:256" ht="12.75" customHeight="1" thickBot="1" x14ac:dyDescent="0.25">
      <c r="A136" s="103"/>
      <c r="B136" s="106">
        <v>3612.82</v>
      </c>
      <c r="C136" s="85" t="s">
        <v>75</v>
      </c>
      <c r="D136" s="86"/>
      <c r="E136" s="47"/>
      <c r="F136" s="47"/>
      <c r="G136" s="47"/>
      <c r="H136" s="48"/>
      <c r="I136" s="49"/>
      <c r="J136" s="141" t="e">
        <f>SUM(#REF!)</f>
        <v>#REF!</v>
      </c>
      <c r="K136" s="56"/>
      <c r="L136" s="56"/>
      <c r="M136" s="56"/>
      <c r="N136" s="56"/>
      <c r="O136" s="56"/>
      <c r="P136" s="56"/>
      <c r="Q136" s="56"/>
      <c r="R136" s="56"/>
      <c r="S136" s="56"/>
      <c r="U136" s="56"/>
      <c r="V136" s="56"/>
      <c r="W136" s="56"/>
      <c r="X136" s="56"/>
      <c r="Y136" s="56"/>
      <c r="Z136" s="56"/>
      <c r="AA136" s="56"/>
      <c r="AB136" s="56"/>
      <c r="AC136" s="56"/>
      <c r="AE136" s="56"/>
      <c r="AF136" s="56"/>
      <c r="AG136" s="56"/>
      <c r="AH136" s="56"/>
      <c r="AI136" s="56"/>
      <c r="AJ136" s="56"/>
      <c r="AK136" s="56"/>
      <c r="AL136" s="56"/>
      <c r="AM136" s="56"/>
      <c r="AO136" s="56"/>
      <c r="AP136" s="56"/>
      <c r="AQ136" s="56"/>
      <c r="AR136" s="56"/>
      <c r="AS136" s="56"/>
      <c r="AT136" s="56"/>
      <c r="AU136" s="56"/>
      <c r="AV136" s="56"/>
      <c r="AW136" s="56"/>
      <c r="AY136" s="56"/>
      <c r="AZ136" s="56"/>
      <c r="BA136" s="56"/>
      <c r="BB136" s="56"/>
      <c r="BC136" s="56"/>
      <c r="BD136" s="56"/>
      <c r="BE136" s="56"/>
      <c r="BF136" s="56"/>
      <c r="BG136" s="56"/>
      <c r="BI136" s="56"/>
      <c r="BJ136" s="56"/>
      <c r="BK136" s="56"/>
      <c r="BL136" s="56"/>
      <c r="BM136" s="56"/>
      <c r="BN136" s="56"/>
      <c r="BO136" s="56"/>
      <c r="BP136" s="56"/>
      <c r="BQ136" s="56"/>
      <c r="BS136" s="56"/>
      <c r="BT136" s="56"/>
      <c r="BU136" s="56"/>
      <c r="BV136" s="56"/>
      <c r="BW136" s="56"/>
      <c r="BX136" s="56"/>
      <c r="BY136" s="56"/>
      <c r="BZ136" s="56"/>
      <c r="CA136" s="56"/>
      <c r="CC136" s="56"/>
      <c r="CD136" s="56"/>
      <c r="CE136" s="56"/>
      <c r="CF136" s="56"/>
      <c r="CG136" s="56"/>
      <c r="CH136" s="56"/>
      <c r="CI136" s="56"/>
      <c r="CJ136" s="56"/>
      <c r="CK136" s="56"/>
      <c r="CM136" s="56"/>
      <c r="CN136" s="56"/>
      <c r="CO136" s="56"/>
      <c r="CP136" s="56"/>
      <c r="CQ136" s="56"/>
      <c r="CR136" s="56"/>
      <c r="CS136" s="56"/>
      <c r="CT136" s="56"/>
      <c r="CU136" s="56"/>
      <c r="CW136" s="56"/>
      <c r="CX136" s="56"/>
      <c r="CY136" s="56"/>
      <c r="CZ136" s="56"/>
      <c r="DA136" s="56"/>
      <c r="DB136" s="56"/>
      <c r="DC136" s="56"/>
      <c r="DD136" s="56"/>
      <c r="DE136" s="56"/>
      <c r="DG136" s="56"/>
      <c r="DH136" s="56"/>
      <c r="DI136" s="56"/>
      <c r="DJ136" s="56"/>
      <c r="DK136" s="56"/>
      <c r="DL136" s="56"/>
      <c r="DM136" s="56"/>
      <c r="DN136" s="56"/>
      <c r="DO136" s="56"/>
      <c r="DQ136" s="56"/>
      <c r="DR136" s="56"/>
      <c r="DS136" s="56"/>
      <c r="DT136" s="56"/>
      <c r="DU136" s="56"/>
      <c r="DV136" s="56"/>
      <c r="DW136" s="56"/>
      <c r="DX136" s="56"/>
      <c r="DY136" s="56"/>
      <c r="EA136" s="56"/>
      <c r="EB136" s="56"/>
      <c r="EC136" s="56"/>
      <c r="ED136" s="56"/>
      <c r="EE136" s="56"/>
      <c r="EF136" s="56"/>
      <c r="EG136" s="56"/>
      <c r="EH136" s="56"/>
      <c r="EI136" s="56"/>
      <c r="EK136" s="56"/>
      <c r="EL136" s="56"/>
      <c r="EM136" s="56"/>
      <c r="EN136" s="56"/>
      <c r="EO136" s="56"/>
      <c r="EP136" s="56"/>
      <c r="EQ136" s="56"/>
      <c r="ER136" s="56"/>
      <c r="ES136" s="56"/>
      <c r="EU136" s="56"/>
      <c r="EV136" s="56"/>
      <c r="EW136" s="56"/>
      <c r="EX136" s="56"/>
      <c r="EY136" s="56"/>
      <c r="EZ136" s="56"/>
      <c r="FA136" s="56"/>
      <c r="FB136" s="56"/>
      <c r="FC136" s="56"/>
      <c r="FE136" s="56"/>
      <c r="FF136" s="56"/>
      <c r="FG136" s="56"/>
      <c r="FH136" s="56"/>
      <c r="FI136" s="56"/>
      <c r="FJ136" s="56"/>
      <c r="FK136" s="56"/>
      <c r="FL136" s="56"/>
      <c r="FM136" s="56"/>
      <c r="FO136" s="56"/>
      <c r="FP136" s="56"/>
      <c r="FQ136" s="56"/>
      <c r="FR136" s="56"/>
      <c r="FS136" s="56"/>
      <c r="FT136" s="56"/>
      <c r="FU136" s="56"/>
      <c r="FV136" s="56"/>
      <c r="FW136" s="56"/>
      <c r="FY136" s="56"/>
      <c r="FZ136" s="56"/>
      <c r="GA136" s="56"/>
      <c r="GB136" s="56"/>
      <c r="GC136" s="56"/>
      <c r="GD136" s="56"/>
      <c r="GE136" s="56"/>
      <c r="GF136" s="56"/>
      <c r="GG136" s="56"/>
      <c r="GI136" s="56"/>
      <c r="GJ136" s="56"/>
      <c r="GK136" s="56"/>
      <c r="GL136" s="56"/>
      <c r="GM136" s="56"/>
      <c r="GN136" s="56"/>
      <c r="GO136" s="56"/>
      <c r="GP136" s="56"/>
      <c r="GQ136" s="56"/>
      <c r="GS136" s="56"/>
      <c r="GT136" s="56"/>
      <c r="GU136" s="56"/>
      <c r="GV136" s="56"/>
      <c r="GW136" s="56"/>
      <c r="GX136" s="56"/>
      <c r="GY136" s="56"/>
      <c r="GZ136" s="56"/>
      <c r="HA136" s="56"/>
      <c r="HC136" s="56"/>
      <c r="HD136" s="56"/>
      <c r="HE136" s="56"/>
      <c r="HF136" s="56"/>
      <c r="HG136" s="56"/>
      <c r="HH136" s="56"/>
      <c r="HI136" s="56"/>
      <c r="HJ136" s="56"/>
      <c r="HK136" s="56"/>
      <c r="HM136" s="56"/>
      <c r="HN136" s="56"/>
      <c r="HO136" s="56"/>
      <c r="HP136" s="56"/>
      <c r="HQ136" s="56"/>
      <c r="HR136" s="56"/>
      <c r="HS136" s="56"/>
      <c r="HT136" s="56"/>
      <c r="HU136" s="56"/>
      <c r="HW136" s="56"/>
      <c r="HX136" s="56"/>
      <c r="HY136" s="56"/>
      <c r="HZ136" s="56"/>
      <c r="IA136" s="56"/>
      <c r="IB136" s="56"/>
      <c r="IC136" s="56"/>
      <c r="ID136" s="56"/>
      <c r="IE136" s="56"/>
      <c r="IG136" s="56"/>
      <c r="IH136" s="56"/>
      <c r="II136" s="56"/>
      <c r="IJ136" s="56"/>
      <c r="IK136" s="56"/>
      <c r="IL136" s="56"/>
      <c r="IM136" s="56"/>
      <c r="IN136" s="56"/>
      <c r="IO136" s="56"/>
      <c r="IQ136" s="56"/>
      <c r="IR136" s="56"/>
      <c r="IS136" s="56"/>
      <c r="IT136" s="56"/>
      <c r="IU136" s="56"/>
      <c r="IV136" s="56"/>
    </row>
    <row r="137" spans="1:256" ht="12.75" customHeight="1" thickBot="1" x14ac:dyDescent="0.25">
      <c r="A137" s="11"/>
      <c r="B137" s="106">
        <v>3946.96</v>
      </c>
      <c r="C137" s="85" t="s">
        <v>76</v>
      </c>
      <c r="D137" s="86"/>
      <c r="E137" s="47"/>
      <c r="F137" s="47"/>
      <c r="G137" s="47"/>
      <c r="H137" s="48"/>
      <c r="I137" s="49"/>
      <c r="J137" s="141"/>
      <c r="K137" s="56"/>
      <c r="L137" s="56"/>
      <c r="M137" s="56"/>
      <c r="N137" s="56"/>
      <c r="O137" s="56"/>
      <c r="P137" s="56"/>
      <c r="Q137" s="56"/>
      <c r="R137" s="56"/>
      <c r="S137" s="56"/>
      <c r="U137" s="56"/>
      <c r="V137" s="56"/>
      <c r="W137" s="56"/>
      <c r="X137" s="56"/>
      <c r="Y137" s="56"/>
      <c r="Z137" s="56"/>
      <c r="AA137" s="56"/>
      <c r="AB137" s="56"/>
      <c r="AC137" s="56"/>
      <c r="AE137" s="56"/>
      <c r="AF137" s="56"/>
      <c r="AG137" s="56"/>
      <c r="AH137" s="56"/>
      <c r="AI137" s="56"/>
      <c r="AJ137" s="56"/>
      <c r="AK137" s="56"/>
      <c r="AL137" s="56"/>
      <c r="AM137" s="56"/>
      <c r="AO137" s="56"/>
      <c r="AP137" s="56"/>
      <c r="AQ137" s="56"/>
      <c r="AR137" s="56"/>
      <c r="AS137" s="56"/>
      <c r="AT137" s="56"/>
      <c r="AU137" s="56"/>
      <c r="AV137" s="56"/>
      <c r="AW137" s="56"/>
      <c r="AY137" s="56"/>
      <c r="AZ137" s="56"/>
      <c r="BA137" s="56"/>
      <c r="BB137" s="56"/>
      <c r="BC137" s="56"/>
      <c r="BD137" s="56"/>
      <c r="BE137" s="56"/>
      <c r="BF137" s="56"/>
      <c r="BG137" s="56"/>
      <c r="BI137" s="56"/>
      <c r="BJ137" s="56"/>
      <c r="BK137" s="56"/>
      <c r="BL137" s="56"/>
      <c r="BM137" s="56"/>
      <c r="BN137" s="56"/>
      <c r="BO137" s="56"/>
      <c r="BP137" s="56"/>
      <c r="BQ137" s="56"/>
      <c r="BS137" s="56"/>
      <c r="BT137" s="56"/>
      <c r="BU137" s="56"/>
      <c r="BV137" s="56"/>
      <c r="BW137" s="56"/>
      <c r="BX137" s="56"/>
      <c r="BY137" s="56"/>
      <c r="BZ137" s="56"/>
      <c r="CA137" s="56"/>
      <c r="CC137" s="56"/>
      <c r="CD137" s="56"/>
      <c r="CE137" s="56"/>
      <c r="CF137" s="56"/>
      <c r="CG137" s="56"/>
      <c r="CH137" s="56"/>
      <c r="CI137" s="56"/>
      <c r="CJ137" s="56"/>
      <c r="CK137" s="56"/>
      <c r="CM137" s="56"/>
      <c r="CN137" s="56"/>
      <c r="CO137" s="56"/>
      <c r="CP137" s="56"/>
      <c r="CQ137" s="56"/>
      <c r="CR137" s="56"/>
      <c r="CS137" s="56"/>
      <c r="CT137" s="56"/>
      <c r="CU137" s="56"/>
      <c r="CW137" s="56"/>
      <c r="CX137" s="56"/>
      <c r="CY137" s="56"/>
      <c r="CZ137" s="56"/>
      <c r="DA137" s="56"/>
      <c r="DB137" s="56"/>
      <c r="DC137" s="56"/>
      <c r="DD137" s="56"/>
      <c r="DE137" s="56"/>
      <c r="DG137" s="56"/>
      <c r="DH137" s="56"/>
      <c r="DI137" s="56"/>
      <c r="DJ137" s="56"/>
      <c r="DK137" s="56"/>
      <c r="DL137" s="56"/>
      <c r="DM137" s="56"/>
      <c r="DN137" s="56"/>
      <c r="DO137" s="56"/>
      <c r="DQ137" s="56"/>
      <c r="DR137" s="56"/>
      <c r="DS137" s="56"/>
      <c r="DT137" s="56"/>
      <c r="DU137" s="56"/>
      <c r="DV137" s="56"/>
      <c r="DW137" s="56"/>
      <c r="DX137" s="56"/>
      <c r="DY137" s="56"/>
      <c r="EA137" s="56"/>
      <c r="EB137" s="56"/>
      <c r="EC137" s="56"/>
      <c r="ED137" s="56"/>
      <c r="EE137" s="56"/>
      <c r="EF137" s="56"/>
      <c r="EG137" s="56"/>
      <c r="EH137" s="56"/>
      <c r="EI137" s="56"/>
      <c r="EK137" s="56"/>
      <c r="EL137" s="56"/>
      <c r="EM137" s="56"/>
      <c r="EN137" s="56"/>
      <c r="EO137" s="56"/>
      <c r="EP137" s="56"/>
      <c r="EQ137" s="56"/>
      <c r="ER137" s="56"/>
      <c r="ES137" s="56"/>
      <c r="EU137" s="56"/>
      <c r="EV137" s="56"/>
      <c r="EW137" s="56"/>
      <c r="EX137" s="56"/>
      <c r="EY137" s="56"/>
      <c r="EZ137" s="56"/>
      <c r="FA137" s="56"/>
      <c r="FB137" s="56"/>
      <c r="FC137" s="56"/>
      <c r="FE137" s="56"/>
      <c r="FF137" s="56"/>
      <c r="FG137" s="56"/>
      <c r="FH137" s="56"/>
      <c r="FI137" s="56"/>
      <c r="FJ137" s="56"/>
      <c r="FK137" s="56"/>
      <c r="FL137" s="56"/>
      <c r="FM137" s="56"/>
      <c r="FO137" s="56"/>
      <c r="FP137" s="56"/>
      <c r="FQ137" s="56"/>
      <c r="FR137" s="56"/>
      <c r="FS137" s="56"/>
      <c r="FT137" s="56"/>
      <c r="FU137" s="56"/>
      <c r="FV137" s="56"/>
      <c r="FW137" s="56"/>
      <c r="FY137" s="56"/>
      <c r="FZ137" s="56"/>
      <c r="GA137" s="56"/>
      <c r="GB137" s="56"/>
      <c r="GC137" s="56"/>
      <c r="GD137" s="56"/>
      <c r="GE137" s="56"/>
      <c r="GF137" s="56"/>
      <c r="GG137" s="56"/>
      <c r="GI137" s="56"/>
      <c r="GJ137" s="56"/>
      <c r="GK137" s="56"/>
      <c r="GL137" s="56"/>
      <c r="GM137" s="56"/>
      <c r="GN137" s="56"/>
      <c r="GO137" s="56"/>
      <c r="GP137" s="56"/>
      <c r="GQ137" s="56"/>
      <c r="GS137" s="56"/>
      <c r="GT137" s="56"/>
      <c r="GU137" s="56"/>
      <c r="GV137" s="56"/>
      <c r="GW137" s="56"/>
      <c r="GX137" s="56"/>
      <c r="GY137" s="56"/>
      <c r="GZ137" s="56"/>
      <c r="HA137" s="56"/>
      <c r="HC137" s="56"/>
      <c r="HD137" s="56"/>
      <c r="HE137" s="56"/>
      <c r="HF137" s="56"/>
      <c r="HG137" s="56"/>
      <c r="HH137" s="56"/>
      <c r="HI137" s="56"/>
      <c r="HJ137" s="56"/>
      <c r="HK137" s="56"/>
      <c r="HM137" s="56"/>
      <c r="HN137" s="56"/>
      <c r="HO137" s="56"/>
      <c r="HP137" s="56"/>
      <c r="HQ137" s="56"/>
      <c r="HR137" s="56"/>
      <c r="HS137" s="56"/>
      <c r="HT137" s="56"/>
      <c r="HU137" s="56"/>
      <c r="HW137" s="56"/>
      <c r="HX137" s="56"/>
      <c r="HY137" s="56"/>
      <c r="HZ137" s="56"/>
      <c r="IA137" s="56"/>
      <c r="IB137" s="56"/>
      <c r="IC137" s="56"/>
      <c r="ID137" s="56"/>
      <c r="IE137" s="56"/>
      <c r="IG137" s="56"/>
      <c r="IH137" s="56"/>
      <c r="II137" s="56"/>
      <c r="IJ137" s="56"/>
      <c r="IK137" s="56"/>
      <c r="IL137" s="56"/>
      <c r="IM137" s="56"/>
      <c r="IN137" s="56"/>
      <c r="IO137" s="56"/>
      <c r="IQ137" s="56"/>
      <c r="IR137" s="56"/>
      <c r="IS137" s="56"/>
      <c r="IT137" s="56"/>
      <c r="IU137" s="56"/>
      <c r="IV137" s="56"/>
    </row>
    <row r="138" spans="1:256" ht="12.75" customHeight="1" thickBot="1" x14ac:dyDescent="0.25">
      <c r="A138" s="11"/>
      <c r="B138" s="106">
        <v>5504.06</v>
      </c>
      <c r="C138" s="85" t="s">
        <v>77</v>
      </c>
      <c r="D138" s="86"/>
      <c r="E138" s="47"/>
      <c r="F138" s="47"/>
      <c r="G138" s="47"/>
      <c r="H138" s="48"/>
      <c r="I138" s="49"/>
      <c r="J138" s="141"/>
      <c r="K138" s="56"/>
      <c r="L138" s="56"/>
      <c r="M138" s="56"/>
      <c r="N138" s="56"/>
      <c r="O138" s="56"/>
      <c r="P138" s="56"/>
      <c r="Q138" s="56"/>
      <c r="R138" s="56"/>
      <c r="S138" s="56"/>
      <c r="U138" s="56"/>
      <c r="V138" s="56"/>
      <c r="W138" s="56"/>
      <c r="X138" s="56"/>
      <c r="Y138" s="56"/>
      <c r="Z138" s="56"/>
      <c r="AA138" s="56"/>
      <c r="AB138" s="56"/>
      <c r="AC138" s="56"/>
      <c r="AE138" s="56"/>
      <c r="AF138" s="56"/>
      <c r="AG138" s="56"/>
      <c r="AH138" s="56"/>
      <c r="AI138" s="56"/>
      <c r="AJ138" s="56"/>
      <c r="AK138" s="56"/>
      <c r="AL138" s="56"/>
      <c r="AM138" s="56"/>
      <c r="AO138" s="56"/>
      <c r="AP138" s="56"/>
      <c r="AQ138" s="56"/>
      <c r="AR138" s="56"/>
      <c r="AS138" s="56"/>
      <c r="AT138" s="56"/>
      <c r="AU138" s="56"/>
      <c r="AV138" s="56"/>
      <c r="AW138" s="56"/>
      <c r="AY138" s="56"/>
      <c r="AZ138" s="56"/>
      <c r="BA138" s="56"/>
      <c r="BB138" s="56"/>
      <c r="BC138" s="56"/>
      <c r="BD138" s="56"/>
      <c r="BE138" s="56"/>
      <c r="BF138" s="56"/>
      <c r="BG138" s="56"/>
      <c r="BI138" s="56"/>
      <c r="BJ138" s="56"/>
      <c r="BK138" s="56"/>
      <c r="BL138" s="56"/>
      <c r="BM138" s="56"/>
      <c r="BN138" s="56"/>
      <c r="BO138" s="56"/>
      <c r="BP138" s="56"/>
      <c r="BQ138" s="56"/>
      <c r="BS138" s="56"/>
      <c r="BT138" s="56"/>
      <c r="BU138" s="56"/>
      <c r="BV138" s="56"/>
      <c r="BW138" s="56"/>
      <c r="BX138" s="56"/>
      <c r="BY138" s="56"/>
      <c r="BZ138" s="56"/>
      <c r="CA138" s="56"/>
      <c r="CC138" s="56"/>
      <c r="CD138" s="56"/>
      <c r="CE138" s="56"/>
      <c r="CF138" s="56"/>
      <c r="CG138" s="56"/>
      <c r="CH138" s="56"/>
      <c r="CI138" s="56"/>
      <c r="CJ138" s="56"/>
      <c r="CK138" s="56"/>
      <c r="CM138" s="56"/>
      <c r="CN138" s="56"/>
      <c r="CO138" s="56"/>
      <c r="CP138" s="56"/>
      <c r="CQ138" s="56"/>
      <c r="CR138" s="56"/>
      <c r="CS138" s="56"/>
      <c r="CT138" s="56"/>
      <c r="CU138" s="56"/>
      <c r="CW138" s="56"/>
      <c r="CX138" s="56"/>
      <c r="CY138" s="56"/>
      <c r="CZ138" s="56"/>
      <c r="DA138" s="56"/>
      <c r="DB138" s="56"/>
      <c r="DC138" s="56"/>
      <c r="DD138" s="56"/>
      <c r="DE138" s="56"/>
      <c r="DG138" s="56"/>
      <c r="DH138" s="56"/>
      <c r="DI138" s="56"/>
      <c r="DJ138" s="56"/>
      <c r="DK138" s="56"/>
      <c r="DL138" s="56"/>
      <c r="DM138" s="56"/>
      <c r="DN138" s="56"/>
      <c r="DO138" s="56"/>
      <c r="DQ138" s="56"/>
      <c r="DR138" s="56"/>
      <c r="DS138" s="56"/>
      <c r="DT138" s="56"/>
      <c r="DU138" s="56"/>
      <c r="DV138" s="56"/>
      <c r="DW138" s="56"/>
      <c r="DX138" s="56"/>
      <c r="DY138" s="56"/>
      <c r="EA138" s="56"/>
      <c r="EB138" s="56"/>
      <c r="EC138" s="56"/>
      <c r="ED138" s="56"/>
      <c r="EE138" s="56"/>
      <c r="EF138" s="56"/>
      <c r="EG138" s="56"/>
      <c r="EH138" s="56"/>
      <c r="EI138" s="56"/>
      <c r="EK138" s="56"/>
      <c r="EL138" s="56"/>
      <c r="EM138" s="56"/>
      <c r="EN138" s="56"/>
      <c r="EO138" s="56"/>
      <c r="EP138" s="56"/>
      <c r="EQ138" s="56"/>
      <c r="ER138" s="56"/>
      <c r="ES138" s="56"/>
      <c r="EU138" s="56"/>
      <c r="EV138" s="56"/>
      <c r="EW138" s="56"/>
      <c r="EX138" s="56"/>
      <c r="EY138" s="56"/>
      <c r="EZ138" s="56"/>
      <c r="FA138" s="56"/>
      <c r="FB138" s="56"/>
      <c r="FC138" s="56"/>
      <c r="FE138" s="56"/>
      <c r="FF138" s="56"/>
      <c r="FG138" s="56"/>
      <c r="FH138" s="56"/>
      <c r="FI138" s="56"/>
      <c r="FJ138" s="56"/>
      <c r="FK138" s="56"/>
      <c r="FL138" s="56"/>
      <c r="FM138" s="56"/>
      <c r="FO138" s="56"/>
      <c r="FP138" s="56"/>
      <c r="FQ138" s="56"/>
      <c r="FR138" s="56"/>
      <c r="FS138" s="56"/>
      <c r="FT138" s="56"/>
      <c r="FU138" s="56"/>
      <c r="FV138" s="56"/>
      <c r="FW138" s="56"/>
      <c r="FY138" s="56"/>
      <c r="FZ138" s="56"/>
      <c r="GA138" s="56"/>
      <c r="GB138" s="56"/>
      <c r="GC138" s="56"/>
      <c r="GD138" s="56"/>
      <c r="GE138" s="56"/>
      <c r="GF138" s="56"/>
      <c r="GG138" s="56"/>
      <c r="GI138" s="56"/>
      <c r="GJ138" s="56"/>
      <c r="GK138" s="56"/>
      <c r="GL138" s="56"/>
      <c r="GM138" s="56"/>
      <c r="GN138" s="56"/>
      <c r="GO138" s="56"/>
      <c r="GP138" s="56"/>
      <c r="GQ138" s="56"/>
      <c r="GS138" s="56"/>
      <c r="GT138" s="56"/>
      <c r="GU138" s="56"/>
      <c r="GV138" s="56"/>
      <c r="GW138" s="56"/>
      <c r="GX138" s="56"/>
      <c r="GY138" s="56"/>
      <c r="GZ138" s="56"/>
      <c r="HA138" s="56"/>
      <c r="HC138" s="56"/>
      <c r="HD138" s="56"/>
      <c r="HE138" s="56"/>
      <c r="HF138" s="56"/>
      <c r="HG138" s="56"/>
      <c r="HH138" s="56"/>
      <c r="HI138" s="56"/>
      <c r="HJ138" s="56"/>
      <c r="HK138" s="56"/>
      <c r="HM138" s="56"/>
      <c r="HN138" s="56"/>
      <c r="HO138" s="56"/>
      <c r="HP138" s="56"/>
      <c r="HQ138" s="56"/>
      <c r="HR138" s="56"/>
      <c r="HS138" s="56"/>
      <c r="HT138" s="56"/>
      <c r="HU138" s="56"/>
      <c r="HW138" s="56"/>
      <c r="HX138" s="56"/>
      <c r="HY138" s="56"/>
      <c r="HZ138" s="56"/>
      <c r="IA138" s="56"/>
      <c r="IB138" s="56"/>
      <c r="IC138" s="56"/>
      <c r="ID138" s="56"/>
      <c r="IE138" s="56"/>
      <c r="IG138" s="56"/>
      <c r="IH138" s="56"/>
      <c r="II138" s="56"/>
      <c r="IJ138" s="56"/>
      <c r="IK138" s="56"/>
      <c r="IL138" s="56"/>
      <c r="IM138" s="56"/>
      <c r="IN138" s="56"/>
      <c r="IO138" s="56"/>
      <c r="IQ138" s="56"/>
      <c r="IR138" s="56"/>
      <c r="IS138" s="56"/>
      <c r="IT138" s="56"/>
      <c r="IU138" s="56"/>
      <c r="IV138" s="56"/>
    </row>
    <row r="139" spans="1:256" ht="12.75" customHeight="1" thickBot="1" x14ac:dyDescent="0.25">
      <c r="A139" s="11"/>
      <c r="B139" s="106">
        <v>4244.2</v>
      </c>
      <c r="C139" s="85" t="s">
        <v>78</v>
      </c>
      <c r="D139" s="86"/>
      <c r="E139" s="47"/>
      <c r="F139" s="47"/>
      <c r="G139" s="47"/>
      <c r="H139" s="48"/>
      <c r="I139" s="49"/>
      <c r="J139" s="141"/>
      <c r="K139" s="56"/>
      <c r="L139" s="56"/>
      <c r="M139" s="56"/>
      <c r="N139" s="56"/>
      <c r="O139" s="56"/>
      <c r="P139" s="56"/>
      <c r="Q139" s="56"/>
      <c r="R139" s="56"/>
      <c r="S139" s="56"/>
      <c r="U139" s="56"/>
      <c r="V139" s="56"/>
      <c r="W139" s="56"/>
      <c r="X139" s="56"/>
      <c r="Y139" s="56"/>
      <c r="Z139" s="56"/>
      <c r="AA139" s="56"/>
      <c r="AB139" s="56"/>
      <c r="AC139" s="56"/>
      <c r="AE139" s="56"/>
      <c r="AF139" s="56"/>
      <c r="AG139" s="56"/>
      <c r="AH139" s="56"/>
      <c r="AI139" s="56"/>
      <c r="AJ139" s="56"/>
      <c r="AK139" s="56"/>
      <c r="AL139" s="56"/>
      <c r="AM139" s="56"/>
      <c r="AO139" s="56"/>
      <c r="AP139" s="56"/>
      <c r="AQ139" s="56"/>
      <c r="AR139" s="56"/>
      <c r="AS139" s="56"/>
      <c r="AT139" s="56"/>
      <c r="AU139" s="56"/>
      <c r="AV139" s="56"/>
      <c r="AW139" s="56"/>
      <c r="AY139" s="56"/>
      <c r="AZ139" s="56"/>
      <c r="BA139" s="56"/>
      <c r="BB139" s="56"/>
      <c r="BC139" s="56"/>
      <c r="BD139" s="56"/>
      <c r="BE139" s="56"/>
      <c r="BF139" s="56"/>
      <c r="BG139" s="56"/>
      <c r="BI139" s="56"/>
      <c r="BJ139" s="56"/>
      <c r="BK139" s="56"/>
      <c r="BL139" s="56"/>
      <c r="BM139" s="56"/>
      <c r="BN139" s="56"/>
      <c r="BO139" s="56"/>
      <c r="BP139" s="56"/>
      <c r="BQ139" s="56"/>
      <c r="BS139" s="56"/>
      <c r="BT139" s="56"/>
      <c r="BU139" s="56"/>
      <c r="BV139" s="56"/>
      <c r="BW139" s="56"/>
      <c r="BX139" s="56"/>
      <c r="BY139" s="56"/>
      <c r="BZ139" s="56"/>
      <c r="CA139" s="56"/>
      <c r="CC139" s="56"/>
      <c r="CD139" s="56"/>
      <c r="CE139" s="56"/>
      <c r="CF139" s="56"/>
      <c r="CG139" s="56"/>
      <c r="CH139" s="56"/>
      <c r="CI139" s="56"/>
      <c r="CJ139" s="56"/>
      <c r="CK139" s="56"/>
      <c r="CM139" s="56"/>
      <c r="CN139" s="56"/>
      <c r="CO139" s="56"/>
      <c r="CP139" s="56"/>
      <c r="CQ139" s="56"/>
      <c r="CR139" s="56"/>
      <c r="CS139" s="56"/>
      <c r="CT139" s="56"/>
      <c r="CU139" s="56"/>
      <c r="CW139" s="56"/>
      <c r="CX139" s="56"/>
      <c r="CY139" s="56"/>
      <c r="CZ139" s="56"/>
      <c r="DA139" s="56"/>
      <c r="DB139" s="56"/>
      <c r="DC139" s="56"/>
      <c r="DD139" s="56"/>
      <c r="DE139" s="56"/>
      <c r="DG139" s="56"/>
      <c r="DH139" s="56"/>
      <c r="DI139" s="56"/>
      <c r="DJ139" s="56"/>
      <c r="DK139" s="56"/>
      <c r="DL139" s="56"/>
      <c r="DM139" s="56"/>
      <c r="DN139" s="56"/>
      <c r="DO139" s="56"/>
      <c r="DQ139" s="56"/>
      <c r="DR139" s="56"/>
      <c r="DS139" s="56"/>
      <c r="DT139" s="56"/>
      <c r="DU139" s="56"/>
      <c r="DV139" s="56"/>
      <c r="DW139" s="56"/>
      <c r="DX139" s="56"/>
      <c r="DY139" s="56"/>
      <c r="EA139" s="56"/>
      <c r="EB139" s="56"/>
      <c r="EC139" s="56"/>
      <c r="ED139" s="56"/>
      <c r="EE139" s="56"/>
      <c r="EF139" s="56"/>
      <c r="EG139" s="56"/>
      <c r="EH139" s="56"/>
      <c r="EI139" s="56"/>
      <c r="EK139" s="56"/>
      <c r="EL139" s="56"/>
      <c r="EM139" s="56"/>
      <c r="EN139" s="56"/>
      <c r="EO139" s="56"/>
      <c r="EP139" s="56"/>
      <c r="EQ139" s="56"/>
      <c r="ER139" s="56"/>
      <c r="ES139" s="56"/>
      <c r="EU139" s="56"/>
      <c r="EV139" s="56"/>
      <c r="EW139" s="56"/>
      <c r="EX139" s="56"/>
      <c r="EY139" s="56"/>
      <c r="EZ139" s="56"/>
      <c r="FA139" s="56"/>
      <c r="FB139" s="56"/>
      <c r="FC139" s="56"/>
      <c r="FE139" s="56"/>
      <c r="FF139" s="56"/>
      <c r="FG139" s="56"/>
      <c r="FH139" s="56"/>
      <c r="FI139" s="56"/>
      <c r="FJ139" s="56"/>
      <c r="FK139" s="56"/>
      <c r="FL139" s="56"/>
      <c r="FM139" s="56"/>
      <c r="FO139" s="56"/>
      <c r="FP139" s="56"/>
      <c r="FQ139" s="56"/>
      <c r="FR139" s="56"/>
      <c r="FS139" s="56"/>
      <c r="FT139" s="56"/>
      <c r="FU139" s="56"/>
      <c r="FV139" s="56"/>
      <c r="FW139" s="56"/>
      <c r="FY139" s="56"/>
      <c r="FZ139" s="56"/>
      <c r="GA139" s="56"/>
      <c r="GB139" s="56"/>
      <c r="GC139" s="56"/>
      <c r="GD139" s="56"/>
      <c r="GE139" s="56"/>
      <c r="GF139" s="56"/>
      <c r="GG139" s="56"/>
      <c r="GI139" s="56"/>
      <c r="GJ139" s="56"/>
      <c r="GK139" s="56"/>
      <c r="GL139" s="56"/>
      <c r="GM139" s="56"/>
      <c r="GN139" s="56"/>
      <c r="GO139" s="56"/>
      <c r="GP139" s="56"/>
      <c r="GQ139" s="56"/>
      <c r="GS139" s="56"/>
      <c r="GT139" s="56"/>
      <c r="GU139" s="56"/>
      <c r="GV139" s="56"/>
      <c r="GW139" s="56"/>
      <c r="GX139" s="56"/>
      <c r="GY139" s="56"/>
      <c r="GZ139" s="56"/>
      <c r="HA139" s="56"/>
      <c r="HC139" s="56"/>
      <c r="HD139" s="56"/>
      <c r="HE139" s="56"/>
      <c r="HF139" s="56"/>
      <c r="HG139" s="56"/>
      <c r="HH139" s="56"/>
      <c r="HI139" s="56"/>
      <c r="HJ139" s="56"/>
      <c r="HK139" s="56"/>
      <c r="HM139" s="56"/>
      <c r="HN139" s="56"/>
      <c r="HO139" s="56"/>
      <c r="HP139" s="56"/>
      <c r="HQ139" s="56"/>
      <c r="HR139" s="56"/>
      <c r="HS139" s="56"/>
      <c r="HT139" s="56"/>
      <c r="HU139" s="56"/>
      <c r="HW139" s="56"/>
      <c r="HX139" s="56"/>
      <c r="HY139" s="56"/>
      <c r="HZ139" s="56"/>
      <c r="IA139" s="56"/>
      <c r="IB139" s="56"/>
      <c r="IC139" s="56"/>
      <c r="ID139" s="56"/>
      <c r="IE139" s="56"/>
      <c r="IG139" s="56"/>
      <c r="IH139" s="56"/>
      <c r="II139" s="56"/>
      <c r="IJ139" s="56"/>
      <c r="IK139" s="56"/>
      <c r="IL139" s="56"/>
      <c r="IM139" s="56"/>
      <c r="IN139" s="56"/>
      <c r="IO139" s="56"/>
      <c r="IQ139" s="56"/>
      <c r="IR139" s="56"/>
      <c r="IS139" s="56"/>
      <c r="IT139" s="56"/>
      <c r="IU139" s="56"/>
      <c r="IV139" s="56"/>
    </row>
    <row r="140" spans="1:256" ht="12.75" customHeight="1" thickBot="1" x14ac:dyDescent="0.25">
      <c r="A140" s="11"/>
      <c r="B140" s="106">
        <v>5381.55</v>
      </c>
      <c r="C140" s="85" t="s">
        <v>79</v>
      </c>
      <c r="D140" s="86"/>
      <c r="E140" s="47"/>
      <c r="F140" s="47"/>
      <c r="G140" s="47"/>
      <c r="H140" s="48"/>
      <c r="I140" s="49"/>
      <c r="J140" s="141"/>
      <c r="K140" s="56"/>
      <c r="L140" s="56"/>
      <c r="M140" s="56"/>
      <c r="N140" s="56"/>
      <c r="O140" s="56"/>
      <c r="P140" s="56"/>
      <c r="Q140" s="56"/>
      <c r="R140" s="56"/>
      <c r="S140" s="56"/>
      <c r="U140" s="56"/>
      <c r="V140" s="56"/>
      <c r="W140" s="56"/>
      <c r="X140" s="56"/>
      <c r="Y140" s="56"/>
      <c r="Z140" s="56"/>
      <c r="AA140" s="56"/>
      <c r="AB140" s="56"/>
      <c r="AC140" s="56"/>
      <c r="AE140" s="56"/>
      <c r="AF140" s="56"/>
      <c r="AG140" s="56"/>
      <c r="AH140" s="56"/>
      <c r="AI140" s="56"/>
      <c r="AJ140" s="56"/>
      <c r="AK140" s="56"/>
      <c r="AL140" s="56"/>
      <c r="AM140" s="56"/>
      <c r="AO140" s="56"/>
      <c r="AP140" s="56"/>
      <c r="AQ140" s="56"/>
      <c r="AR140" s="56"/>
      <c r="AS140" s="56"/>
      <c r="AT140" s="56"/>
      <c r="AU140" s="56"/>
      <c r="AV140" s="56"/>
      <c r="AW140" s="56"/>
      <c r="AY140" s="56"/>
      <c r="AZ140" s="56"/>
      <c r="BA140" s="56"/>
      <c r="BB140" s="56"/>
      <c r="BC140" s="56"/>
      <c r="BD140" s="56"/>
      <c r="BE140" s="56"/>
      <c r="BF140" s="56"/>
      <c r="BG140" s="56"/>
      <c r="BI140" s="56"/>
      <c r="BJ140" s="56"/>
      <c r="BK140" s="56"/>
      <c r="BL140" s="56"/>
      <c r="BM140" s="56"/>
      <c r="BN140" s="56"/>
      <c r="BO140" s="56"/>
      <c r="BP140" s="56"/>
      <c r="BQ140" s="56"/>
      <c r="BS140" s="56"/>
      <c r="BT140" s="56"/>
      <c r="BU140" s="56"/>
      <c r="BV140" s="56"/>
      <c r="BW140" s="56"/>
      <c r="BX140" s="56"/>
      <c r="BY140" s="56"/>
      <c r="BZ140" s="56"/>
      <c r="CA140" s="56"/>
      <c r="CC140" s="56"/>
      <c r="CD140" s="56"/>
      <c r="CE140" s="56"/>
      <c r="CF140" s="56"/>
      <c r="CG140" s="56"/>
      <c r="CH140" s="56"/>
      <c r="CI140" s="56"/>
      <c r="CJ140" s="56"/>
      <c r="CK140" s="56"/>
      <c r="CM140" s="56"/>
      <c r="CN140" s="56"/>
      <c r="CO140" s="56"/>
      <c r="CP140" s="56"/>
      <c r="CQ140" s="56"/>
      <c r="CR140" s="56"/>
      <c r="CS140" s="56"/>
      <c r="CT140" s="56"/>
      <c r="CU140" s="56"/>
      <c r="CW140" s="56"/>
      <c r="CX140" s="56"/>
      <c r="CY140" s="56"/>
      <c r="CZ140" s="56"/>
      <c r="DA140" s="56"/>
      <c r="DB140" s="56"/>
      <c r="DC140" s="56"/>
      <c r="DD140" s="56"/>
      <c r="DE140" s="56"/>
      <c r="DG140" s="56"/>
      <c r="DH140" s="56"/>
      <c r="DI140" s="56"/>
      <c r="DJ140" s="56"/>
      <c r="DK140" s="56"/>
      <c r="DL140" s="56"/>
      <c r="DM140" s="56"/>
      <c r="DN140" s="56"/>
      <c r="DO140" s="56"/>
      <c r="DQ140" s="56"/>
      <c r="DR140" s="56"/>
      <c r="DS140" s="56"/>
      <c r="DT140" s="56"/>
      <c r="DU140" s="56"/>
      <c r="DV140" s="56"/>
      <c r="DW140" s="56"/>
      <c r="DX140" s="56"/>
      <c r="DY140" s="56"/>
      <c r="EA140" s="56"/>
      <c r="EB140" s="56"/>
      <c r="EC140" s="56"/>
      <c r="ED140" s="56"/>
      <c r="EE140" s="56"/>
      <c r="EF140" s="56"/>
      <c r="EG140" s="56"/>
      <c r="EH140" s="56"/>
      <c r="EI140" s="56"/>
      <c r="EK140" s="56"/>
      <c r="EL140" s="56"/>
      <c r="EM140" s="56"/>
      <c r="EN140" s="56"/>
      <c r="EO140" s="56"/>
      <c r="EP140" s="56"/>
      <c r="EQ140" s="56"/>
      <c r="ER140" s="56"/>
      <c r="ES140" s="56"/>
      <c r="EU140" s="56"/>
      <c r="EV140" s="56"/>
      <c r="EW140" s="56"/>
      <c r="EX140" s="56"/>
      <c r="EY140" s="56"/>
      <c r="EZ140" s="56"/>
      <c r="FA140" s="56"/>
      <c r="FB140" s="56"/>
      <c r="FC140" s="56"/>
      <c r="FE140" s="56"/>
      <c r="FF140" s="56"/>
      <c r="FG140" s="56"/>
      <c r="FH140" s="56"/>
      <c r="FI140" s="56"/>
      <c r="FJ140" s="56"/>
      <c r="FK140" s="56"/>
      <c r="FL140" s="56"/>
      <c r="FM140" s="56"/>
      <c r="FO140" s="56"/>
      <c r="FP140" s="56"/>
      <c r="FQ140" s="56"/>
      <c r="FR140" s="56"/>
      <c r="FS140" s="56"/>
      <c r="FT140" s="56"/>
      <c r="FU140" s="56"/>
      <c r="FV140" s="56"/>
      <c r="FW140" s="56"/>
      <c r="FY140" s="56"/>
      <c r="FZ140" s="56"/>
      <c r="GA140" s="56"/>
      <c r="GB140" s="56"/>
      <c r="GC140" s="56"/>
      <c r="GD140" s="56"/>
      <c r="GE140" s="56"/>
      <c r="GF140" s="56"/>
      <c r="GG140" s="56"/>
      <c r="GI140" s="56"/>
      <c r="GJ140" s="56"/>
      <c r="GK140" s="56"/>
      <c r="GL140" s="56"/>
      <c r="GM140" s="56"/>
      <c r="GN140" s="56"/>
      <c r="GO140" s="56"/>
      <c r="GP140" s="56"/>
      <c r="GQ140" s="56"/>
      <c r="GS140" s="56"/>
      <c r="GT140" s="56"/>
      <c r="GU140" s="56"/>
      <c r="GV140" s="56"/>
      <c r="GW140" s="56"/>
      <c r="GX140" s="56"/>
      <c r="GY140" s="56"/>
      <c r="GZ140" s="56"/>
      <c r="HA140" s="56"/>
      <c r="HC140" s="56"/>
      <c r="HD140" s="56"/>
      <c r="HE140" s="56"/>
      <c r="HF140" s="56"/>
      <c r="HG140" s="56"/>
      <c r="HH140" s="56"/>
      <c r="HI140" s="56"/>
      <c r="HJ140" s="56"/>
      <c r="HK140" s="56"/>
      <c r="HM140" s="56"/>
      <c r="HN140" s="56"/>
      <c r="HO140" s="56"/>
      <c r="HP140" s="56"/>
      <c r="HQ140" s="56"/>
      <c r="HR140" s="56"/>
      <c r="HS140" s="56"/>
      <c r="HT140" s="56"/>
      <c r="HU140" s="56"/>
      <c r="HW140" s="56"/>
      <c r="HX140" s="56"/>
      <c r="HY140" s="56"/>
      <c r="HZ140" s="56"/>
      <c r="IA140" s="56"/>
      <c r="IB140" s="56"/>
      <c r="IC140" s="56"/>
      <c r="ID140" s="56"/>
      <c r="IE140" s="56"/>
      <c r="IG140" s="56"/>
      <c r="IH140" s="56"/>
      <c r="II140" s="56"/>
      <c r="IJ140" s="56"/>
      <c r="IK140" s="56"/>
      <c r="IL140" s="56"/>
      <c r="IM140" s="56"/>
      <c r="IN140" s="56"/>
      <c r="IO140" s="56"/>
      <c r="IQ140" s="56"/>
      <c r="IR140" s="56"/>
      <c r="IS140" s="56"/>
      <c r="IT140" s="56"/>
      <c r="IU140" s="56"/>
      <c r="IV140" s="56"/>
    </row>
    <row r="141" spans="1:256" ht="12.75" customHeight="1" thickBot="1" x14ac:dyDescent="0.25">
      <c r="A141" s="11"/>
      <c r="B141" s="106">
        <v>3984.6</v>
      </c>
      <c r="C141" s="85" t="s">
        <v>80</v>
      </c>
      <c r="D141" s="86"/>
      <c r="E141" s="47"/>
      <c r="F141" s="47"/>
      <c r="G141" s="47"/>
      <c r="H141" s="48"/>
      <c r="I141" s="49"/>
      <c r="J141" s="141"/>
      <c r="K141" s="56"/>
      <c r="L141" s="56"/>
      <c r="M141" s="56"/>
      <c r="N141" s="56"/>
      <c r="O141" s="56"/>
      <c r="P141" s="56"/>
      <c r="Q141" s="56"/>
      <c r="R141" s="56"/>
      <c r="S141" s="56"/>
      <c r="U141" s="56"/>
      <c r="V141" s="56"/>
      <c r="W141" s="56"/>
      <c r="X141" s="56"/>
      <c r="Y141" s="56"/>
      <c r="Z141" s="56"/>
      <c r="AA141" s="56"/>
      <c r="AB141" s="56"/>
      <c r="AC141" s="56"/>
      <c r="AE141" s="56"/>
      <c r="AF141" s="56"/>
      <c r="AG141" s="56"/>
      <c r="AH141" s="56"/>
      <c r="AI141" s="56"/>
      <c r="AJ141" s="56"/>
      <c r="AK141" s="56"/>
      <c r="AL141" s="56"/>
      <c r="AM141" s="56"/>
      <c r="AO141" s="56"/>
      <c r="AP141" s="56"/>
      <c r="AQ141" s="56"/>
      <c r="AR141" s="56"/>
      <c r="AS141" s="56"/>
      <c r="AT141" s="56"/>
      <c r="AU141" s="56"/>
      <c r="AV141" s="56"/>
      <c r="AW141" s="56"/>
      <c r="AY141" s="56"/>
      <c r="AZ141" s="56"/>
      <c r="BA141" s="56"/>
      <c r="BB141" s="56"/>
      <c r="BC141" s="56"/>
      <c r="BD141" s="56"/>
      <c r="BE141" s="56"/>
      <c r="BF141" s="56"/>
      <c r="BG141" s="56"/>
      <c r="BI141" s="56"/>
      <c r="BJ141" s="56"/>
      <c r="BK141" s="56"/>
      <c r="BL141" s="56"/>
      <c r="BM141" s="56"/>
      <c r="BN141" s="56"/>
      <c r="BO141" s="56"/>
      <c r="BP141" s="56"/>
      <c r="BQ141" s="56"/>
      <c r="BS141" s="56"/>
      <c r="BT141" s="56"/>
      <c r="BU141" s="56"/>
      <c r="BV141" s="56"/>
      <c r="BW141" s="56"/>
      <c r="BX141" s="56"/>
      <c r="BY141" s="56"/>
      <c r="BZ141" s="56"/>
      <c r="CA141" s="56"/>
      <c r="CC141" s="56"/>
      <c r="CD141" s="56"/>
      <c r="CE141" s="56"/>
      <c r="CF141" s="56"/>
      <c r="CG141" s="56"/>
      <c r="CH141" s="56"/>
      <c r="CI141" s="56"/>
      <c r="CJ141" s="56"/>
      <c r="CK141" s="56"/>
      <c r="CM141" s="56"/>
      <c r="CN141" s="56"/>
      <c r="CO141" s="56"/>
      <c r="CP141" s="56"/>
      <c r="CQ141" s="56"/>
      <c r="CR141" s="56"/>
      <c r="CS141" s="56"/>
      <c r="CT141" s="56"/>
      <c r="CU141" s="56"/>
      <c r="CW141" s="56"/>
      <c r="CX141" s="56"/>
      <c r="CY141" s="56"/>
      <c r="CZ141" s="56"/>
      <c r="DA141" s="56"/>
      <c r="DB141" s="56"/>
      <c r="DC141" s="56"/>
      <c r="DD141" s="56"/>
      <c r="DE141" s="56"/>
      <c r="DG141" s="56"/>
      <c r="DH141" s="56"/>
      <c r="DI141" s="56"/>
      <c r="DJ141" s="56"/>
      <c r="DK141" s="56"/>
      <c r="DL141" s="56"/>
      <c r="DM141" s="56"/>
      <c r="DN141" s="56"/>
      <c r="DO141" s="56"/>
      <c r="DQ141" s="56"/>
      <c r="DR141" s="56"/>
      <c r="DS141" s="56"/>
      <c r="DT141" s="56"/>
      <c r="DU141" s="56"/>
      <c r="DV141" s="56"/>
      <c r="DW141" s="56"/>
      <c r="DX141" s="56"/>
      <c r="DY141" s="56"/>
      <c r="EA141" s="56"/>
      <c r="EB141" s="56"/>
      <c r="EC141" s="56"/>
      <c r="ED141" s="56"/>
      <c r="EE141" s="56"/>
      <c r="EF141" s="56"/>
      <c r="EG141" s="56"/>
      <c r="EH141" s="56"/>
      <c r="EI141" s="56"/>
      <c r="EK141" s="56"/>
      <c r="EL141" s="56"/>
      <c r="EM141" s="56"/>
      <c r="EN141" s="56"/>
      <c r="EO141" s="56"/>
      <c r="EP141" s="56"/>
      <c r="EQ141" s="56"/>
      <c r="ER141" s="56"/>
      <c r="ES141" s="56"/>
      <c r="EU141" s="56"/>
      <c r="EV141" s="56"/>
      <c r="EW141" s="56"/>
      <c r="EX141" s="56"/>
      <c r="EY141" s="56"/>
      <c r="EZ141" s="56"/>
      <c r="FA141" s="56"/>
      <c r="FB141" s="56"/>
      <c r="FC141" s="56"/>
      <c r="FE141" s="56"/>
      <c r="FF141" s="56"/>
      <c r="FG141" s="56"/>
      <c r="FH141" s="56"/>
      <c r="FI141" s="56"/>
      <c r="FJ141" s="56"/>
      <c r="FK141" s="56"/>
      <c r="FL141" s="56"/>
      <c r="FM141" s="56"/>
      <c r="FO141" s="56"/>
      <c r="FP141" s="56"/>
      <c r="FQ141" s="56"/>
      <c r="FR141" s="56"/>
      <c r="FS141" s="56"/>
      <c r="FT141" s="56"/>
      <c r="FU141" s="56"/>
      <c r="FV141" s="56"/>
      <c r="FW141" s="56"/>
      <c r="FY141" s="56"/>
      <c r="FZ141" s="56"/>
      <c r="GA141" s="56"/>
      <c r="GB141" s="56"/>
      <c r="GC141" s="56"/>
      <c r="GD141" s="56"/>
      <c r="GE141" s="56"/>
      <c r="GF141" s="56"/>
      <c r="GG141" s="56"/>
      <c r="GI141" s="56"/>
      <c r="GJ141" s="56"/>
      <c r="GK141" s="56"/>
      <c r="GL141" s="56"/>
      <c r="GM141" s="56"/>
      <c r="GN141" s="56"/>
      <c r="GO141" s="56"/>
      <c r="GP141" s="56"/>
      <c r="GQ141" s="56"/>
      <c r="GS141" s="56"/>
      <c r="GT141" s="56"/>
      <c r="GU141" s="56"/>
      <c r="GV141" s="56"/>
      <c r="GW141" s="56"/>
      <c r="GX141" s="56"/>
      <c r="GY141" s="56"/>
      <c r="GZ141" s="56"/>
      <c r="HA141" s="56"/>
      <c r="HC141" s="56"/>
      <c r="HD141" s="56"/>
      <c r="HE141" s="56"/>
      <c r="HF141" s="56"/>
      <c r="HG141" s="56"/>
      <c r="HH141" s="56"/>
      <c r="HI141" s="56"/>
      <c r="HJ141" s="56"/>
      <c r="HK141" s="56"/>
      <c r="HM141" s="56"/>
      <c r="HN141" s="56"/>
      <c r="HO141" s="56"/>
      <c r="HP141" s="56"/>
      <c r="HQ141" s="56"/>
      <c r="HR141" s="56"/>
      <c r="HS141" s="56"/>
      <c r="HT141" s="56"/>
      <c r="HU141" s="56"/>
      <c r="HW141" s="56"/>
      <c r="HX141" s="56"/>
      <c r="HY141" s="56"/>
      <c r="HZ141" s="56"/>
      <c r="IA141" s="56"/>
      <c r="IB141" s="56"/>
      <c r="IC141" s="56"/>
      <c r="ID141" s="56"/>
      <c r="IE141" s="56"/>
      <c r="IG141" s="56"/>
      <c r="IH141" s="56"/>
      <c r="II141" s="56"/>
      <c r="IJ141" s="56"/>
      <c r="IK141" s="56"/>
      <c r="IL141" s="56"/>
      <c r="IM141" s="56"/>
      <c r="IN141" s="56"/>
      <c r="IO141" s="56"/>
      <c r="IQ141" s="56"/>
      <c r="IR141" s="56"/>
      <c r="IS141" s="56"/>
      <c r="IT141" s="56"/>
      <c r="IU141" s="56"/>
      <c r="IV141" s="56"/>
    </row>
    <row r="142" spans="1:256" ht="13.5" thickBot="1" x14ac:dyDescent="0.25">
      <c r="A142" s="11"/>
      <c r="B142" s="185"/>
      <c r="C142" s="70" t="s">
        <v>87</v>
      </c>
      <c r="D142" s="163"/>
      <c r="E142" s="53"/>
      <c r="F142" s="53"/>
      <c r="G142" s="53"/>
      <c r="H142" s="153"/>
      <c r="I142" s="49">
        <v>2669.41</v>
      </c>
      <c r="J142" s="141"/>
      <c r="K142" s="56"/>
      <c r="L142" s="56"/>
      <c r="M142" s="56"/>
      <c r="N142" s="56"/>
      <c r="O142" s="56"/>
      <c r="P142" s="56"/>
      <c r="Q142" s="56"/>
      <c r="R142" s="56"/>
      <c r="S142" s="56"/>
      <c r="U142" s="56"/>
      <c r="V142" s="56"/>
      <c r="W142" s="56"/>
      <c r="X142" s="56"/>
      <c r="Y142" s="56"/>
      <c r="Z142" s="56"/>
      <c r="AA142" s="56"/>
      <c r="AB142" s="56"/>
      <c r="AC142" s="56"/>
      <c r="AE142" s="56"/>
      <c r="AF142" s="56"/>
      <c r="AG142" s="56"/>
      <c r="AH142" s="56"/>
      <c r="AI142" s="56"/>
      <c r="AJ142" s="56"/>
      <c r="AK142" s="56"/>
      <c r="AL142" s="56"/>
      <c r="AM142" s="56"/>
      <c r="AO142" s="56"/>
      <c r="AP142" s="56"/>
      <c r="AQ142" s="56"/>
      <c r="AR142" s="56"/>
      <c r="AS142" s="56"/>
      <c r="AT142" s="56"/>
      <c r="AU142" s="56"/>
      <c r="AV142" s="56"/>
      <c r="AW142" s="56"/>
      <c r="AY142" s="56"/>
      <c r="AZ142" s="56"/>
      <c r="BA142" s="56"/>
      <c r="BB142" s="56"/>
      <c r="BC142" s="56"/>
      <c r="BD142" s="56"/>
      <c r="BE142" s="56"/>
      <c r="BF142" s="56"/>
      <c r="BG142" s="56"/>
      <c r="BI142" s="56"/>
      <c r="BJ142" s="56"/>
      <c r="BK142" s="56"/>
      <c r="BL142" s="56"/>
      <c r="BM142" s="56"/>
      <c r="BN142" s="56"/>
      <c r="BO142" s="56"/>
      <c r="BP142" s="56"/>
      <c r="BQ142" s="56"/>
      <c r="BS142" s="56"/>
      <c r="BT142" s="56"/>
      <c r="BU142" s="56"/>
      <c r="BV142" s="56"/>
      <c r="BW142" s="56"/>
      <c r="BX142" s="56"/>
      <c r="BY142" s="56"/>
      <c r="BZ142" s="56"/>
      <c r="CA142" s="56"/>
      <c r="CC142" s="56"/>
      <c r="CD142" s="56"/>
      <c r="CE142" s="56"/>
      <c r="CF142" s="56"/>
      <c r="CG142" s="56"/>
      <c r="CH142" s="56"/>
      <c r="CI142" s="56"/>
      <c r="CJ142" s="56"/>
      <c r="CK142" s="56"/>
      <c r="CM142" s="56"/>
      <c r="CN142" s="56"/>
      <c r="CO142" s="56"/>
      <c r="CP142" s="56"/>
      <c r="CQ142" s="56"/>
      <c r="CR142" s="56"/>
      <c r="CS142" s="56"/>
      <c r="CT142" s="56"/>
      <c r="CU142" s="56"/>
      <c r="CW142" s="56"/>
      <c r="CX142" s="56"/>
      <c r="CY142" s="56"/>
      <c r="CZ142" s="56"/>
      <c r="DA142" s="56"/>
      <c r="DB142" s="56"/>
      <c r="DC142" s="56"/>
      <c r="DD142" s="56"/>
      <c r="DE142" s="56"/>
      <c r="DG142" s="56"/>
      <c r="DH142" s="56"/>
      <c r="DI142" s="56"/>
      <c r="DJ142" s="56"/>
      <c r="DK142" s="56"/>
      <c r="DL142" s="56"/>
      <c r="DM142" s="56"/>
      <c r="DN142" s="56"/>
      <c r="DO142" s="56"/>
      <c r="DQ142" s="56"/>
      <c r="DR142" s="56"/>
      <c r="DS142" s="56"/>
      <c r="DT142" s="56"/>
      <c r="DU142" s="56"/>
      <c r="DV142" s="56"/>
      <c r="DW142" s="56"/>
      <c r="DX142" s="56"/>
      <c r="DY142" s="56"/>
      <c r="EA142" s="56"/>
      <c r="EB142" s="56"/>
      <c r="EC142" s="56"/>
      <c r="ED142" s="56"/>
      <c r="EE142" s="56"/>
      <c r="EF142" s="56"/>
      <c r="EG142" s="56"/>
      <c r="EH142" s="56"/>
      <c r="EI142" s="56"/>
      <c r="EK142" s="56"/>
      <c r="EL142" s="56"/>
      <c r="EM142" s="56"/>
      <c r="EN142" s="56"/>
      <c r="EO142" s="56"/>
      <c r="EP142" s="56"/>
      <c r="EQ142" s="56"/>
      <c r="ER142" s="56"/>
      <c r="ES142" s="56"/>
      <c r="EU142" s="56"/>
      <c r="EV142" s="56"/>
      <c r="EW142" s="56"/>
      <c r="EX142" s="56"/>
      <c r="EY142" s="56"/>
      <c r="EZ142" s="56"/>
      <c r="FA142" s="56"/>
      <c r="FB142" s="56"/>
      <c r="FC142" s="56"/>
      <c r="FE142" s="56"/>
      <c r="FF142" s="56"/>
      <c r="FG142" s="56"/>
      <c r="FH142" s="56"/>
      <c r="FI142" s="56"/>
      <c r="FJ142" s="56"/>
      <c r="FK142" s="56"/>
      <c r="FL142" s="56"/>
      <c r="FM142" s="56"/>
      <c r="FO142" s="56"/>
      <c r="FP142" s="56"/>
      <c r="FQ142" s="56"/>
      <c r="FR142" s="56"/>
      <c r="FS142" s="56"/>
      <c r="FT142" s="56"/>
      <c r="FU142" s="56"/>
      <c r="FV142" s="56"/>
      <c r="FW142" s="56"/>
      <c r="FY142" s="56"/>
      <c r="FZ142" s="56"/>
      <c r="GA142" s="56"/>
      <c r="GB142" s="56"/>
      <c r="GC142" s="56"/>
      <c r="GD142" s="56"/>
      <c r="GE142" s="56"/>
      <c r="GF142" s="56"/>
      <c r="GG142" s="56"/>
      <c r="GI142" s="56"/>
      <c r="GJ142" s="56"/>
      <c r="GK142" s="56"/>
      <c r="GL142" s="56"/>
      <c r="GM142" s="56"/>
      <c r="GN142" s="56"/>
      <c r="GO142" s="56"/>
      <c r="GP142" s="56"/>
      <c r="GQ142" s="56"/>
      <c r="GS142" s="56"/>
      <c r="GT142" s="56"/>
      <c r="GU142" s="56"/>
      <c r="GV142" s="56"/>
      <c r="GW142" s="56"/>
      <c r="GX142" s="56"/>
      <c r="GY142" s="56"/>
      <c r="GZ142" s="56"/>
      <c r="HA142" s="56"/>
      <c r="HC142" s="56"/>
      <c r="HD142" s="56"/>
      <c r="HE142" s="56"/>
      <c r="HF142" s="56"/>
      <c r="HG142" s="56"/>
      <c r="HH142" s="56"/>
      <c r="HI142" s="56"/>
      <c r="HJ142" s="56"/>
      <c r="HK142" s="56"/>
      <c r="HM142" s="56"/>
      <c r="HN142" s="56"/>
      <c r="HO142" s="56"/>
      <c r="HP142" s="56"/>
      <c r="HQ142" s="56"/>
      <c r="HR142" s="56"/>
      <c r="HS142" s="56"/>
      <c r="HT142" s="56"/>
      <c r="HU142" s="56"/>
      <c r="HW142" s="56"/>
      <c r="HX142" s="56"/>
      <c r="HY142" s="56"/>
      <c r="HZ142" s="56"/>
      <c r="IA142" s="56"/>
      <c r="IB142" s="56"/>
      <c r="IC142" s="56"/>
      <c r="ID142" s="56"/>
      <c r="IE142" s="56"/>
      <c r="IG142" s="56"/>
      <c r="IH142" s="56"/>
      <c r="II142" s="56"/>
      <c r="IJ142" s="56"/>
      <c r="IK142" s="56"/>
      <c r="IL142" s="56"/>
      <c r="IM142" s="56"/>
      <c r="IN142" s="56"/>
      <c r="IO142" s="56"/>
      <c r="IQ142" s="56"/>
      <c r="IR142" s="56"/>
      <c r="IS142" s="56"/>
      <c r="IT142" s="56"/>
      <c r="IU142" s="56"/>
      <c r="IV142" s="56"/>
    </row>
    <row r="143" spans="1:256" ht="12.75" customHeight="1" thickBot="1" x14ac:dyDescent="0.25">
      <c r="A143" s="11"/>
      <c r="B143" s="18">
        <f>SUM(B130:B141)</f>
        <v>52210.07</v>
      </c>
      <c r="C143" s="17"/>
      <c r="D143" s="18"/>
      <c r="E143" s="19"/>
      <c r="F143" s="17"/>
      <c r="G143" s="17"/>
      <c r="H143" s="18" t="s">
        <v>17</v>
      </c>
      <c r="I143" s="18">
        <f>SUM(I130:I142)</f>
        <v>2669.41</v>
      </c>
      <c r="J143" s="78">
        <f>SUM(I146)</f>
        <v>59993.99</v>
      </c>
      <c r="K143" s="56"/>
      <c r="L143" s="56"/>
      <c r="M143" s="56"/>
      <c r="N143" s="56"/>
      <c r="O143" s="56"/>
      <c r="P143" s="56"/>
      <c r="Q143" s="56"/>
      <c r="R143" s="56"/>
      <c r="S143" s="56"/>
      <c r="U143" s="56"/>
      <c r="V143" s="56"/>
      <c r="W143" s="56"/>
      <c r="X143" s="56"/>
      <c r="Y143" s="56"/>
      <c r="Z143" s="56"/>
      <c r="AA143" s="56"/>
      <c r="AB143" s="56"/>
      <c r="AC143" s="56"/>
      <c r="AE143" s="56"/>
      <c r="AF143" s="56"/>
      <c r="AG143" s="56"/>
      <c r="AH143" s="56"/>
      <c r="AI143" s="56"/>
      <c r="AJ143" s="56"/>
      <c r="AK143" s="56"/>
      <c r="AL143" s="56"/>
      <c r="AM143" s="56"/>
      <c r="AO143" s="56"/>
      <c r="AP143" s="56"/>
      <c r="AQ143" s="56"/>
      <c r="AR143" s="56"/>
      <c r="AS143" s="56"/>
      <c r="AT143" s="56"/>
      <c r="AU143" s="56"/>
      <c r="AV143" s="56"/>
      <c r="AW143" s="56"/>
      <c r="AY143" s="56"/>
      <c r="AZ143" s="56"/>
      <c r="BA143" s="56"/>
      <c r="BB143" s="56"/>
      <c r="BC143" s="56"/>
      <c r="BD143" s="56"/>
      <c r="BE143" s="56"/>
      <c r="BF143" s="56"/>
      <c r="BG143" s="56"/>
      <c r="BI143" s="56"/>
      <c r="BJ143" s="56"/>
      <c r="BK143" s="56"/>
      <c r="BL143" s="56"/>
      <c r="BM143" s="56"/>
      <c r="BN143" s="56"/>
      <c r="BO143" s="56"/>
      <c r="BP143" s="56"/>
      <c r="BQ143" s="56"/>
      <c r="BS143" s="56"/>
      <c r="BT143" s="56"/>
      <c r="BU143" s="56"/>
      <c r="BV143" s="56"/>
      <c r="BW143" s="56"/>
      <c r="BX143" s="56"/>
      <c r="BY143" s="56"/>
      <c r="BZ143" s="56"/>
      <c r="CA143" s="56"/>
      <c r="CC143" s="56"/>
      <c r="CD143" s="56"/>
      <c r="CE143" s="56"/>
      <c r="CF143" s="56"/>
      <c r="CG143" s="56"/>
      <c r="CH143" s="56"/>
      <c r="CI143" s="56"/>
      <c r="CJ143" s="56"/>
      <c r="CK143" s="56"/>
      <c r="CM143" s="56"/>
      <c r="CN143" s="56"/>
      <c r="CO143" s="56"/>
      <c r="CP143" s="56"/>
      <c r="CQ143" s="56"/>
      <c r="CR143" s="56"/>
      <c r="CS143" s="56"/>
      <c r="CT143" s="56"/>
      <c r="CU143" s="56"/>
      <c r="CW143" s="56"/>
      <c r="CX143" s="56"/>
      <c r="CY143" s="56"/>
      <c r="CZ143" s="56"/>
      <c r="DA143" s="56"/>
      <c r="DB143" s="56"/>
      <c r="DC143" s="56"/>
      <c r="DD143" s="56"/>
      <c r="DE143" s="56"/>
      <c r="DG143" s="56"/>
      <c r="DH143" s="56"/>
      <c r="DI143" s="56"/>
      <c r="DJ143" s="56"/>
      <c r="DK143" s="56"/>
      <c r="DL143" s="56"/>
      <c r="DM143" s="56"/>
      <c r="DN143" s="56"/>
      <c r="DO143" s="56"/>
      <c r="DQ143" s="56"/>
      <c r="DR143" s="56"/>
      <c r="DS143" s="56"/>
      <c r="DT143" s="56"/>
      <c r="DU143" s="56"/>
      <c r="DV143" s="56"/>
      <c r="DW143" s="56"/>
      <c r="DX143" s="56"/>
      <c r="DY143" s="56"/>
      <c r="EA143" s="56"/>
      <c r="EB143" s="56"/>
      <c r="EC143" s="56"/>
      <c r="ED143" s="56"/>
      <c r="EE143" s="56"/>
      <c r="EF143" s="56"/>
      <c r="EG143" s="56"/>
      <c r="EH143" s="56"/>
      <c r="EI143" s="56"/>
      <c r="EK143" s="56"/>
      <c r="EL143" s="56"/>
      <c r="EM143" s="56"/>
      <c r="EN143" s="56"/>
      <c r="EO143" s="56"/>
      <c r="EP143" s="56"/>
      <c r="EQ143" s="56"/>
      <c r="ER143" s="56"/>
      <c r="ES143" s="56"/>
      <c r="EU143" s="56"/>
      <c r="EV143" s="56"/>
      <c r="EW143" s="56"/>
      <c r="EX143" s="56"/>
      <c r="EY143" s="56"/>
      <c r="EZ143" s="56"/>
      <c r="FA143" s="56"/>
      <c r="FB143" s="56"/>
      <c r="FC143" s="56"/>
      <c r="FE143" s="56"/>
      <c r="FF143" s="56"/>
      <c r="FG143" s="56"/>
      <c r="FH143" s="56"/>
      <c r="FI143" s="56"/>
      <c r="FJ143" s="56"/>
      <c r="FK143" s="56"/>
      <c r="FL143" s="56"/>
      <c r="FM143" s="56"/>
      <c r="FO143" s="56"/>
      <c r="FP143" s="56"/>
      <c r="FQ143" s="56"/>
      <c r="FR143" s="56"/>
      <c r="FS143" s="56"/>
      <c r="FT143" s="56"/>
      <c r="FU143" s="56"/>
      <c r="FV143" s="56"/>
      <c r="FW143" s="56"/>
      <c r="FY143" s="56"/>
      <c r="FZ143" s="56"/>
      <c r="GA143" s="56"/>
      <c r="GB143" s="56"/>
      <c r="GC143" s="56"/>
      <c r="GD143" s="56"/>
      <c r="GE143" s="56"/>
      <c r="GF143" s="56"/>
      <c r="GG143" s="56"/>
      <c r="GI143" s="56"/>
      <c r="GJ143" s="56"/>
      <c r="GK143" s="56"/>
      <c r="GL143" s="56"/>
      <c r="GM143" s="56"/>
      <c r="GN143" s="56"/>
      <c r="GO143" s="56"/>
      <c r="GP143" s="56"/>
      <c r="GQ143" s="56"/>
      <c r="GS143" s="56"/>
      <c r="GT143" s="56"/>
      <c r="GU143" s="56"/>
      <c r="GV143" s="56"/>
      <c r="GW143" s="56"/>
      <c r="GX143" s="56"/>
      <c r="GY143" s="56"/>
      <c r="GZ143" s="56"/>
      <c r="HA143" s="56"/>
      <c r="HC143" s="56"/>
      <c r="HD143" s="56"/>
      <c r="HE143" s="56"/>
      <c r="HF143" s="56"/>
      <c r="HG143" s="56"/>
      <c r="HH143" s="56"/>
      <c r="HI143" s="56"/>
      <c r="HJ143" s="56"/>
      <c r="HK143" s="56"/>
      <c r="HM143" s="56"/>
      <c r="HN143" s="56"/>
      <c r="HO143" s="56"/>
      <c r="HP143" s="56"/>
      <c r="HQ143" s="56"/>
      <c r="HR143" s="56"/>
      <c r="HS143" s="56"/>
      <c r="HT143" s="56"/>
      <c r="HU143" s="56"/>
      <c r="HW143" s="56"/>
      <c r="HX143" s="56"/>
      <c r="HY143" s="56"/>
      <c r="HZ143" s="56"/>
      <c r="IA143" s="56"/>
      <c r="IB143" s="56"/>
      <c r="IC143" s="56"/>
      <c r="ID143" s="56"/>
      <c r="IE143" s="56"/>
      <c r="IG143" s="56"/>
      <c r="IH143" s="56"/>
      <c r="II143" s="56"/>
      <c r="IJ143" s="56"/>
      <c r="IK143" s="56"/>
      <c r="IL143" s="56"/>
      <c r="IM143" s="56"/>
      <c r="IN143" s="56"/>
      <c r="IO143" s="56"/>
      <c r="IQ143" s="56"/>
      <c r="IR143" s="56"/>
      <c r="IS143" s="56"/>
      <c r="IT143" s="56"/>
      <c r="IU143" s="56"/>
      <c r="IV143" s="56"/>
    </row>
    <row r="144" spans="1:256" ht="77.25" thickBot="1" x14ac:dyDescent="0.25">
      <c r="A144" s="46" t="s">
        <v>97</v>
      </c>
      <c r="B144" s="114" t="s">
        <v>16</v>
      </c>
      <c r="C144" s="114" t="s">
        <v>5</v>
      </c>
      <c r="D144" s="114" t="s">
        <v>23</v>
      </c>
      <c r="E144" s="118" t="s">
        <v>18</v>
      </c>
      <c r="F144" s="114" t="s">
        <v>19</v>
      </c>
      <c r="G144" s="114" t="s">
        <v>10</v>
      </c>
      <c r="H144" s="114" t="s">
        <v>13</v>
      </c>
      <c r="I144" s="115" t="s">
        <v>12</v>
      </c>
      <c r="J144" s="270"/>
      <c r="K144" s="56"/>
      <c r="L144" s="56"/>
      <c r="M144" s="56"/>
      <c r="N144" s="56"/>
      <c r="O144" s="56"/>
      <c r="P144" s="56"/>
      <c r="Q144" s="56"/>
      <c r="R144" s="56"/>
      <c r="S144" s="56"/>
      <c r="U144" s="56"/>
      <c r="V144" s="56"/>
      <c r="W144" s="56"/>
      <c r="X144" s="56"/>
      <c r="Y144" s="56"/>
      <c r="Z144" s="56"/>
      <c r="AA144" s="56"/>
      <c r="AB144" s="56"/>
      <c r="AC144" s="56"/>
      <c r="AE144" s="56"/>
      <c r="AF144" s="56"/>
      <c r="AG144" s="56"/>
      <c r="AH144" s="56"/>
      <c r="AI144" s="56"/>
      <c r="AJ144" s="56"/>
      <c r="AK144" s="56"/>
      <c r="AL144" s="56"/>
      <c r="AM144" s="56"/>
      <c r="AO144" s="56"/>
      <c r="AP144" s="56"/>
      <c r="AQ144" s="56"/>
      <c r="AR144" s="56"/>
      <c r="AS144" s="56"/>
      <c r="AT144" s="56"/>
      <c r="AU144" s="56"/>
      <c r="AV144" s="56"/>
      <c r="AW144" s="56"/>
      <c r="AY144" s="56"/>
      <c r="AZ144" s="56"/>
      <c r="BA144" s="56"/>
      <c r="BB144" s="56"/>
      <c r="BC144" s="56"/>
      <c r="BD144" s="56"/>
      <c r="BE144" s="56"/>
      <c r="BF144" s="56"/>
      <c r="BG144" s="56"/>
      <c r="BI144" s="56"/>
      <c r="BJ144" s="56"/>
      <c r="BK144" s="56"/>
      <c r="BL144" s="56"/>
      <c r="BM144" s="56"/>
      <c r="BN144" s="56"/>
      <c r="BO144" s="56"/>
      <c r="BP144" s="56"/>
      <c r="BQ144" s="56"/>
      <c r="BS144" s="56"/>
      <c r="BT144" s="56"/>
      <c r="BU144" s="56"/>
      <c r="BV144" s="56"/>
      <c r="BW144" s="56"/>
      <c r="BX144" s="56"/>
      <c r="BY144" s="56"/>
      <c r="BZ144" s="56"/>
      <c r="CA144" s="56"/>
      <c r="CC144" s="56"/>
      <c r="CD144" s="56"/>
      <c r="CE144" s="56"/>
      <c r="CF144" s="56"/>
      <c r="CG144" s="56"/>
      <c r="CH144" s="56"/>
      <c r="CI144" s="56"/>
      <c r="CJ144" s="56"/>
      <c r="CK144" s="56"/>
      <c r="CM144" s="56"/>
      <c r="CN144" s="56"/>
      <c r="CO144" s="56"/>
      <c r="CP144" s="56"/>
      <c r="CQ144" s="56"/>
      <c r="CR144" s="56"/>
      <c r="CS144" s="56"/>
      <c r="CT144" s="56"/>
      <c r="CU144" s="56"/>
      <c r="CW144" s="56"/>
      <c r="CX144" s="56"/>
      <c r="CY144" s="56"/>
      <c r="CZ144" s="56"/>
      <c r="DA144" s="56"/>
      <c r="DB144" s="56"/>
      <c r="DC144" s="56"/>
      <c r="DD144" s="56"/>
      <c r="DE144" s="56"/>
      <c r="DG144" s="56"/>
      <c r="DH144" s="56"/>
      <c r="DI144" s="56"/>
      <c r="DJ144" s="56"/>
      <c r="DK144" s="56"/>
      <c r="DL144" s="56"/>
      <c r="DM144" s="56"/>
      <c r="DN144" s="56"/>
      <c r="DO144" s="56"/>
      <c r="DQ144" s="56"/>
      <c r="DR144" s="56"/>
      <c r="DS144" s="56"/>
      <c r="DT144" s="56"/>
      <c r="DU144" s="56"/>
      <c r="DV144" s="56"/>
      <c r="DW144" s="56"/>
      <c r="DX144" s="56"/>
      <c r="DY144" s="56"/>
      <c r="EA144" s="56"/>
      <c r="EB144" s="56"/>
      <c r="EC144" s="56"/>
      <c r="ED144" s="56"/>
      <c r="EE144" s="56"/>
      <c r="EF144" s="56"/>
      <c r="EG144" s="56"/>
      <c r="EH144" s="56"/>
      <c r="EI144" s="56"/>
      <c r="EK144" s="56"/>
      <c r="EL144" s="56"/>
      <c r="EM144" s="56"/>
      <c r="EN144" s="56"/>
      <c r="EO144" s="56"/>
      <c r="EP144" s="56"/>
      <c r="EQ144" s="56"/>
      <c r="ER144" s="56"/>
      <c r="ES144" s="56"/>
      <c r="EU144" s="56"/>
      <c r="EV144" s="56"/>
      <c r="EW144" s="56"/>
      <c r="EX144" s="56"/>
      <c r="EY144" s="56"/>
      <c r="EZ144" s="56"/>
      <c r="FA144" s="56"/>
      <c r="FB144" s="56"/>
      <c r="FC144" s="56"/>
      <c r="FE144" s="56"/>
      <c r="FF144" s="56"/>
      <c r="FG144" s="56"/>
      <c r="FH144" s="56"/>
      <c r="FI144" s="56"/>
      <c r="FJ144" s="56"/>
      <c r="FK144" s="56"/>
      <c r="FL144" s="56"/>
      <c r="FM144" s="56"/>
      <c r="FO144" s="56"/>
      <c r="FP144" s="56"/>
      <c r="FQ144" s="56"/>
      <c r="FR144" s="56"/>
      <c r="FS144" s="56"/>
      <c r="FT144" s="56"/>
      <c r="FU144" s="56"/>
      <c r="FV144" s="56"/>
      <c r="FW144" s="56"/>
      <c r="FY144" s="56"/>
      <c r="FZ144" s="56"/>
      <c r="GA144" s="56"/>
      <c r="GB144" s="56"/>
      <c r="GC144" s="56"/>
      <c r="GD144" s="56"/>
      <c r="GE144" s="56"/>
      <c r="GF144" s="56"/>
      <c r="GG144" s="56"/>
      <c r="GI144" s="56"/>
      <c r="GJ144" s="56"/>
      <c r="GK144" s="56"/>
      <c r="GL144" s="56"/>
      <c r="GM144" s="56"/>
      <c r="GN144" s="56"/>
      <c r="GO144" s="56"/>
      <c r="GP144" s="56"/>
      <c r="GQ144" s="56"/>
      <c r="GS144" s="56"/>
      <c r="GT144" s="56"/>
      <c r="GU144" s="56"/>
      <c r="GV144" s="56"/>
      <c r="GW144" s="56"/>
      <c r="GX144" s="56"/>
      <c r="GY144" s="56"/>
      <c r="GZ144" s="56"/>
      <c r="HA144" s="56"/>
      <c r="HC144" s="56"/>
      <c r="HD144" s="56"/>
      <c r="HE144" s="56"/>
      <c r="HF144" s="56"/>
      <c r="HG144" s="56"/>
      <c r="HH144" s="56"/>
      <c r="HI144" s="56"/>
      <c r="HJ144" s="56"/>
      <c r="HK144" s="56"/>
      <c r="HM144" s="56"/>
      <c r="HN144" s="56"/>
      <c r="HO144" s="56"/>
      <c r="HP144" s="56"/>
      <c r="HQ144" s="56"/>
      <c r="HR144" s="56"/>
      <c r="HS144" s="56"/>
      <c r="HT144" s="56"/>
      <c r="HU144" s="56"/>
      <c r="HW144" s="56"/>
      <c r="HX144" s="56"/>
      <c r="HY144" s="56"/>
      <c r="HZ144" s="56"/>
      <c r="IA144" s="56"/>
      <c r="IB144" s="56"/>
      <c r="IC144" s="56"/>
      <c r="ID144" s="56"/>
      <c r="IE144" s="56"/>
      <c r="IG144" s="56"/>
      <c r="IH144" s="56"/>
      <c r="II144" s="56"/>
      <c r="IJ144" s="56"/>
      <c r="IK144" s="56"/>
      <c r="IL144" s="56"/>
      <c r="IM144" s="56"/>
      <c r="IN144" s="56"/>
      <c r="IO144" s="56"/>
      <c r="IQ144" s="56"/>
      <c r="IR144" s="56"/>
      <c r="IS144" s="56"/>
      <c r="IT144" s="56"/>
      <c r="IU144" s="56"/>
      <c r="IV144" s="56"/>
    </row>
    <row r="145" spans="1:9" ht="39" thickBot="1" x14ac:dyDescent="0.25">
      <c r="A145" s="117" t="s">
        <v>2277</v>
      </c>
      <c r="B145" s="182"/>
      <c r="C145" s="167" t="s">
        <v>87</v>
      </c>
      <c r="D145" s="238"/>
      <c r="E145" s="239"/>
      <c r="F145" s="238"/>
      <c r="G145" s="239"/>
      <c r="H145" s="239"/>
      <c r="I145" s="200">
        <v>59993.99</v>
      </c>
    </row>
    <row r="146" spans="1:9" ht="13.5" thickBot="1" x14ac:dyDescent="0.25">
      <c r="A146" s="46"/>
      <c r="B146" s="76">
        <f>SUM(B145:B145)</f>
        <v>0</v>
      </c>
      <c r="C146" s="75"/>
      <c r="D146" s="76"/>
      <c r="E146" s="77"/>
      <c r="F146" s="75"/>
      <c r="G146" s="75"/>
      <c r="H146" s="76" t="s">
        <v>17</v>
      </c>
      <c r="I146" s="76">
        <f>SUM(I145:I145)</f>
        <v>59993.99</v>
      </c>
    </row>
    <row r="147" spans="1:9" ht="51.75" thickBot="1" x14ac:dyDescent="0.25">
      <c r="A147" s="134" t="s">
        <v>96</v>
      </c>
      <c r="B147" s="114" t="s">
        <v>16</v>
      </c>
      <c r="C147" s="114" t="s">
        <v>5</v>
      </c>
      <c r="D147" s="114" t="s">
        <v>23</v>
      </c>
      <c r="E147" s="279" t="s">
        <v>18</v>
      </c>
      <c r="F147" s="114" t="s">
        <v>19</v>
      </c>
      <c r="G147" s="114" t="s">
        <v>10</v>
      </c>
      <c r="H147" s="114" t="s">
        <v>13</v>
      </c>
      <c r="I147" s="115" t="s">
        <v>12</v>
      </c>
    </row>
    <row r="148" spans="1:9" ht="13.5" thickBot="1" x14ac:dyDescent="0.25">
      <c r="A148" s="206"/>
      <c r="B148" s="185"/>
      <c r="C148" s="70" t="s">
        <v>87</v>
      </c>
      <c r="D148" s="163"/>
      <c r="E148" s="53"/>
      <c r="F148" s="53"/>
      <c r="G148" s="53"/>
      <c r="H148" s="153"/>
      <c r="I148" s="471">
        <v>84746.880000000005</v>
      </c>
    </row>
    <row r="149" spans="1:9" ht="13.5" thickBot="1" x14ac:dyDescent="0.25">
      <c r="A149" s="134"/>
      <c r="B149" s="271"/>
      <c r="C149" s="75"/>
      <c r="D149" s="76"/>
      <c r="E149" s="77"/>
      <c r="F149" s="75"/>
      <c r="G149" s="75"/>
      <c r="H149" s="76"/>
      <c r="I149" s="78">
        <f>SUM(I148)</f>
        <v>84746.880000000005</v>
      </c>
    </row>
    <row r="150" spans="1:9" x14ac:dyDescent="0.2">
      <c r="A150" s="9"/>
      <c r="B150" s="9"/>
      <c r="C150" s="9"/>
      <c r="D150" s="9"/>
      <c r="E150" s="9"/>
      <c r="F150" s="20"/>
      <c r="G150" s="20"/>
      <c r="H150" s="20"/>
      <c r="I150" s="20"/>
    </row>
    <row r="151" spans="1:9" ht="12.75" customHeight="1" x14ac:dyDescent="0.2">
      <c r="A151" s="21" t="s">
        <v>21</v>
      </c>
      <c r="B151" s="22"/>
      <c r="C151" s="23"/>
      <c r="D151" s="4" t="s">
        <v>9</v>
      </c>
      <c r="E151" s="4" t="s">
        <v>6</v>
      </c>
      <c r="F151" s="119" t="s">
        <v>7</v>
      </c>
    </row>
    <row r="152" spans="1:9" ht="12.75" customHeight="1" x14ac:dyDescent="0.2">
      <c r="A152" s="642" t="s">
        <v>15</v>
      </c>
      <c r="B152" s="643"/>
      <c r="C152" s="25"/>
      <c r="D152" s="26">
        <f>B25</f>
        <v>145053.78</v>
      </c>
      <c r="E152" s="26">
        <f>I25</f>
        <v>5713.01</v>
      </c>
      <c r="F152" s="120">
        <f>D152+E152</f>
        <v>150766.79</v>
      </c>
      <c r="H152" s="436"/>
      <c r="I152" s="436"/>
    </row>
    <row r="153" spans="1:9" ht="12.75" customHeight="1" x14ac:dyDescent="0.2">
      <c r="A153" s="642" t="s">
        <v>1067</v>
      </c>
      <c r="B153" s="643"/>
      <c r="C153" s="25"/>
      <c r="D153" s="26">
        <f>B69</f>
        <v>217565.69289999999</v>
      </c>
      <c r="E153" s="26">
        <f>I69</f>
        <v>8207.98</v>
      </c>
      <c r="F153" s="120">
        <f>D153+E153</f>
        <v>225773.67290000001</v>
      </c>
      <c r="H153" s="435"/>
      <c r="I153" s="435"/>
    </row>
    <row r="154" spans="1:9" ht="12.75" customHeight="1" x14ac:dyDescent="0.2">
      <c r="A154" s="642" t="s">
        <v>14</v>
      </c>
      <c r="B154" s="643"/>
      <c r="C154" s="25"/>
      <c r="D154" s="26">
        <f>B88</f>
        <v>85924.32</v>
      </c>
      <c r="E154" s="26">
        <f>I88</f>
        <v>896.88</v>
      </c>
      <c r="F154" s="120">
        <f>D154+E154</f>
        <v>86821.200000000012</v>
      </c>
      <c r="H154" s="435"/>
      <c r="I154" s="435"/>
    </row>
    <row r="155" spans="1:9" ht="12.75" customHeight="1" x14ac:dyDescent="0.2">
      <c r="A155" s="642" t="s">
        <v>146</v>
      </c>
      <c r="B155" s="643"/>
      <c r="C155" s="25"/>
      <c r="D155" s="26">
        <f>B103</f>
        <v>110546.44479999998</v>
      </c>
      <c r="E155" s="26">
        <f>I103</f>
        <v>3109.7200000000003</v>
      </c>
      <c r="F155" s="120">
        <f>D155+E155</f>
        <v>113656.16479999998</v>
      </c>
      <c r="G155" s="56"/>
    </row>
    <row r="156" spans="1:9" ht="12.75" customHeight="1" x14ac:dyDescent="0.2">
      <c r="A156" s="642" t="s">
        <v>26</v>
      </c>
      <c r="B156" s="643"/>
      <c r="C156" s="25"/>
      <c r="D156" s="26">
        <f>B143</f>
        <v>52210.07</v>
      </c>
      <c r="E156" s="26">
        <f>I143</f>
        <v>2669.41</v>
      </c>
      <c r="F156" s="120">
        <f>D156+E156</f>
        <v>54879.479999999996</v>
      </c>
      <c r="G156" s="56"/>
    </row>
    <row r="157" spans="1:9" ht="12.75" customHeight="1" x14ac:dyDescent="0.2">
      <c r="A157" s="646" t="s">
        <v>69</v>
      </c>
      <c r="B157" s="647"/>
      <c r="C157" s="245"/>
      <c r="D157" s="246"/>
      <c r="E157" s="246"/>
      <c r="F157" s="242">
        <f>F158+F161+F162+F163+F164+F159+F160</f>
        <v>224697.32</v>
      </c>
      <c r="G157" s="56"/>
    </row>
    <row r="158" spans="1:9" ht="12.75" customHeight="1" x14ac:dyDescent="0.2">
      <c r="A158" s="644" t="s">
        <v>82</v>
      </c>
      <c r="B158" s="645"/>
      <c r="C158" s="25"/>
      <c r="D158" s="26"/>
      <c r="E158" s="26"/>
      <c r="F158" s="120">
        <f>I117</f>
        <v>29560.809999999994</v>
      </c>
      <c r="G158" s="56"/>
    </row>
    <row r="159" spans="1:9" ht="57.6" customHeight="1" x14ac:dyDescent="0.2">
      <c r="A159" s="650" t="s">
        <v>2275</v>
      </c>
      <c r="B159" s="651"/>
      <c r="C159" s="25"/>
      <c r="D159" s="26"/>
      <c r="E159" s="26"/>
      <c r="F159" s="120">
        <f>I120</f>
        <v>699.06</v>
      </c>
      <c r="G159" s="56"/>
    </row>
    <row r="160" spans="1:9" ht="55.15" customHeight="1" x14ac:dyDescent="0.2">
      <c r="A160" s="650" t="s">
        <v>2276</v>
      </c>
      <c r="B160" s="651"/>
      <c r="C160" s="25"/>
      <c r="D160" s="26"/>
      <c r="E160" s="26"/>
      <c r="F160" s="120">
        <f>I123</f>
        <v>4079.4300000000003</v>
      </c>
      <c r="G160" s="56"/>
    </row>
    <row r="161" spans="1:7" ht="12.75" customHeight="1" x14ac:dyDescent="0.2">
      <c r="A161" s="642" t="s">
        <v>2270</v>
      </c>
      <c r="B161" s="643"/>
      <c r="C161" s="25"/>
      <c r="D161" s="26"/>
      <c r="E161" s="26"/>
      <c r="F161" s="120">
        <f>I124</f>
        <v>159689.25</v>
      </c>
      <c r="G161" s="56"/>
    </row>
    <row r="162" spans="1:7" ht="12.75" customHeight="1" x14ac:dyDescent="0.2">
      <c r="A162" s="644" t="s">
        <v>84</v>
      </c>
      <c r="B162" s="645"/>
      <c r="C162" s="25"/>
      <c r="D162" s="26"/>
      <c r="E162" s="26"/>
      <c r="F162" s="120">
        <f>I125</f>
        <v>11874.89</v>
      </c>
      <c r="G162" s="56"/>
    </row>
    <row r="163" spans="1:7" ht="12.75" customHeight="1" x14ac:dyDescent="0.2">
      <c r="A163" s="644" t="s">
        <v>86</v>
      </c>
      <c r="B163" s="645"/>
      <c r="C163" s="25"/>
      <c r="D163" s="26"/>
      <c r="E163" s="26"/>
      <c r="F163" s="120">
        <f>I126</f>
        <v>10841.01</v>
      </c>
      <c r="G163" s="56"/>
    </row>
    <row r="164" spans="1:7" ht="12.75" customHeight="1" x14ac:dyDescent="0.2">
      <c r="A164" s="644" t="s">
        <v>88</v>
      </c>
      <c r="B164" s="645"/>
      <c r="C164" s="25"/>
      <c r="D164" s="26"/>
      <c r="E164" s="26"/>
      <c r="F164" s="120">
        <f>I127</f>
        <v>7952.87</v>
      </c>
      <c r="G164" s="56"/>
    </row>
    <row r="165" spans="1:7" ht="12.75" customHeight="1" x14ac:dyDescent="0.2">
      <c r="A165" s="650" t="s">
        <v>2</v>
      </c>
      <c r="B165" s="651"/>
      <c r="C165" s="25"/>
      <c r="D165" s="26">
        <f>B146</f>
        <v>0</v>
      </c>
      <c r="E165" s="26"/>
      <c r="F165" s="120">
        <f>D165+E165+I146</f>
        <v>59993.99</v>
      </c>
      <c r="G165" s="56"/>
    </row>
    <row r="166" spans="1:7" ht="25.15" customHeight="1" x14ac:dyDescent="0.2">
      <c r="A166" s="650" t="s">
        <v>96</v>
      </c>
      <c r="B166" s="651"/>
      <c r="C166" s="25"/>
      <c r="D166" s="26"/>
      <c r="E166" s="26"/>
      <c r="F166" s="120">
        <f>I149</f>
        <v>84746.880000000005</v>
      </c>
      <c r="G166" s="56"/>
    </row>
    <row r="167" spans="1:7" ht="12.75" customHeight="1" x14ac:dyDescent="0.2">
      <c r="A167" s="648" t="s">
        <v>22</v>
      </c>
      <c r="B167" s="649"/>
      <c r="C167" s="27"/>
      <c r="D167" s="28">
        <f>SUM(D152:D165)</f>
        <v>611300.30769999989</v>
      </c>
      <c r="E167" s="28">
        <f>SUM(E152:E156)</f>
        <v>20597</v>
      </c>
      <c r="F167" s="121">
        <f>F152+F153+F154+F155+F156+F157+F165+F166</f>
        <v>1001335.4977000001</v>
      </c>
    </row>
  </sheetData>
  <autoFilter ref="A5:J128"/>
  <mergeCells count="68">
    <mergeCell ref="A57:A58"/>
    <mergeCell ref="D57:D58"/>
    <mergeCell ref="A121:A123"/>
    <mergeCell ref="D7:D9"/>
    <mergeCell ref="B7:B9"/>
    <mergeCell ref="C7:C9"/>
    <mergeCell ref="A18:A20"/>
    <mergeCell ref="C18:C20"/>
    <mergeCell ref="D18:D20"/>
    <mergeCell ref="A59:A67"/>
    <mergeCell ref="C53:C56"/>
    <mergeCell ref="A159:B159"/>
    <mergeCell ref="C22:C23"/>
    <mergeCell ref="D22:D23"/>
    <mergeCell ref="B22:B23"/>
    <mergeCell ref="A22:A23"/>
    <mergeCell ref="D59:D65"/>
    <mergeCell ref="D66:D67"/>
    <mergeCell ref="C57:C67"/>
    <mergeCell ref="B57:B67"/>
    <mergeCell ref="B53:B56"/>
    <mergeCell ref="A7:A9"/>
    <mergeCell ref="A28:A29"/>
    <mergeCell ref="A162:B162"/>
    <mergeCell ref="A158:B158"/>
    <mergeCell ref="A157:B157"/>
    <mergeCell ref="B27:B29"/>
    <mergeCell ref="A33:A35"/>
    <mergeCell ref="A54:A55"/>
    <mergeCell ref="B40:B41"/>
    <mergeCell ref="G1:H1"/>
    <mergeCell ref="G2:H2"/>
    <mergeCell ref="A1:B1"/>
    <mergeCell ref="A10:A11"/>
    <mergeCell ref="D10:D11"/>
    <mergeCell ref="D28:D29"/>
    <mergeCell ref="C10:C11"/>
    <mergeCell ref="B10:B11"/>
    <mergeCell ref="C27:C29"/>
    <mergeCell ref="J10:J23"/>
    <mergeCell ref="A154:B154"/>
    <mergeCell ref="A152:B152"/>
    <mergeCell ref="A105:A117"/>
    <mergeCell ref="C33:C35"/>
    <mergeCell ref="B33:B35"/>
    <mergeCell ref="C38:C39"/>
    <mergeCell ref="D54:D55"/>
    <mergeCell ref="B18:B20"/>
    <mergeCell ref="A118:A120"/>
    <mergeCell ref="A167:B167"/>
    <mergeCell ref="A166:B166"/>
    <mergeCell ref="A163:B163"/>
    <mergeCell ref="A156:B156"/>
    <mergeCell ref="A164:B164"/>
    <mergeCell ref="A155:B155"/>
    <mergeCell ref="A161:B161"/>
    <mergeCell ref="A160:B160"/>
    <mergeCell ref="A165:B165"/>
    <mergeCell ref="C40:C41"/>
    <mergeCell ref="A153:B153"/>
    <mergeCell ref="D33:D35"/>
    <mergeCell ref="B38:B39"/>
    <mergeCell ref="A43:A52"/>
    <mergeCell ref="C42:C52"/>
    <mergeCell ref="D43:D46"/>
    <mergeCell ref="D47:D52"/>
    <mergeCell ref="B42:B52"/>
    <mergeCell ref="A84:A86"/>
  </mergeCells>
  <phoneticPr fontId="0" type="noConversion"/>
  <pageMargins left="0" right="0" top="0.19685039370078741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7"/>
  <dimension ref="A1:IV241"/>
  <sheetViews>
    <sheetView topLeftCell="A152" zoomScaleNormal="100" workbookViewId="0">
      <selection activeCell="B161" sqref="B161"/>
    </sheetView>
  </sheetViews>
  <sheetFormatPr defaultRowHeight="12.75" customHeight="1" x14ac:dyDescent="0.2"/>
  <cols>
    <col min="1" max="1" width="22.28515625" customWidth="1"/>
    <col min="2" max="2" width="13.7109375" customWidth="1"/>
    <col min="3" max="3" width="13.28515625" customWidth="1"/>
    <col min="4" max="4" width="15.85546875" customWidth="1"/>
    <col min="5" max="5" width="26" customWidth="1"/>
    <col min="6" max="6" width="13.5703125" customWidth="1"/>
    <col min="7" max="7" width="7.28515625" customWidth="1"/>
    <col min="8" max="8" width="10.28515625" customWidth="1"/>
    <col min="9" max="9" width="12.28515625" customWidth="1"/>
    <col min="10" max="10" width="13.28515625" hidden="1" customWidth="1"/>
  </cols>
  <sheetData>
    <row r="1" spans="1:10" ht="12.75" customHeight="1" x14ac:dyDescent="0.2">
      <c r="A1" s="638" t="s">
        <v>85</v>
      </c>
      <c r="B1" s="63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10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5616.8</v>
      </c>
      <c r="E2" s="5">
        <v>1629060.01</v>
      </c>
      <c r="F2" s="6">
        <v>1569797.07</v>
      </c>
      <c r="G2" s="640">
        <f>E2-F2</f>
        <v>59262.939999999944</v>
      </c>
      <c r="H2" s="641"/>
    </row>
    <row r="3" spans="1:10" ht="12.75" customHeight="1" x14ac:dyDescent="0.2">
      <c r="A3" s="1" t="s">
        <v>28</v>
      </c>
      <c r="B3" s="2"/>
      <c r="C3" s="1" t="s">
        <v>28</v>
      </c>
      <c r="D3" s="1" t="s">
        <v>29</v>
      </c>
      <c r="E3" s="1" t="s">
        <v>41</v>
      </c>
      <c r="F3" s="1"/>
      <c r="G3" s="1"/>
      <c r="H3" s="1" t="s">
        <v>25</v>
      </c>
      <c r="I3" s="8">
        <f>F2-F241</f>
        <v>-103015.15910000028</v>
      </c>
    </row>
    <row r="4" spans="1:10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10" ht="77.2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  <c r="J5" s="144" t="s">
        <v>71</v>
      </c>
    </row>
    <row r="6" spans="1:10" ht="13.5" thickBot="1" x14ac:dyDescent="0.25">
      <c r="A6" s="622" t="s">
        <v>198</v>
      </c>
      <c r="B6" s="625">
        <v>13487.44</v>
      </c>
      <c r="C6" s="625" t="s">
        <v>66</v>
      </c>
      <c r="D6" s="658" t="s">
        <v>111</v>
      </c>
      <c r="E6" s="37" t="s">
        <v>125</v>
      </c>
      <c r="F6" s="37" t="s">
        <v>99</v>
      </c>
      <c r="G6" s="37">
        <v>1</v>
      </c>
      <c r="H6" s="38">
        <v>41.85</v>
      </c>
      <c r="I6" s="39">
        <f t="shared" ref="I6:I36" si="0">G6*H6</f>
        <v>41.85</v>
      </c>
      <c r="J6" s="299"/>
    </row>
    <row r="7" spans="1:10" ht="13.5" thickBot="1" x14ac:dyDescent="0.25">
      <c r="A7" s="624"/>
      <c r="B7" s="626"/>
      <c r="C7" s="626"/>
      <c r="D7" s="659"/>
      <c r="E7" s="40" t="s">
        <v>128</v>
      </c>
      <c r="F7" s="40" t="s">
        <v>100</v>
      </c>
      <c r="G7" s="40">
        <v>0.05</v>
      </c>
      <c r="H7" s="41">
        <v>150</v>
      </c>
      <c r="I7" s="42">
        <f t="shared" si="0"/>
        <v>7.5</v>
      </c>
      <c r="J7" s="300">
        <f>I7+B7</f>
        <v>7.5</v>
      </c>
    </row>
    <row r="8" spans="1:10" ht="12.75" customHeight="1" thickBot="1" x14ac:dyDescent="0.25">
      <c r="A8" s="313"/>
      <c r="B8" s="70">
        <v>14659</v>
      </c>
      <c r="C8" s="70" t="s">
        <v>67</v>
      </c>
      <c r="D8" s="315"/>
      <c r="E8" s="53"/>
      <c r="F8" s="53"/>
      <c r="G8" s="53"/>
      <c r="H8" s="153"/>
      <c r="I8" s="165">
        <f t="shared" si="0"/>
        <v>0</v>
      </c>
      <c r="J8" s="299"/>
    </row>
    <row r="9" spans="1:10" ht="12.75" customHeight="1" thickBot="1" x14ac:dyDescent="0.25">
      <c r="A9" s="622" t="s">
        <v>678</v>
      </c>
      <c r="B9" s="625">
        <v>20431.07</v>
      </c>
      <c r="C9" s="625" t="s">
        <v>70</v>
      </c>
      <c r="D9" s="627" t="s">
        <v>679</v>
      </c>
      <c r="E9" s="37" t="s">
        <v>123</v>
      </c>
      <c r="F9" s="37" t="s">
        <v>110</v>
      </c>
      <c r="G9" s="37">
        <v>2.08</v>
      </c>
      <c r="H9" s="38">
        <v>197.09</v>
      </c>
      <c r="I9" s="39">
        <f t="shared" si="0"/>
        <v>409.94720000000001</v>
      </c>
      <c r="J9" s="299"/>
    </row>
    <row r="10" spans="1:10" ht="12.75" customHeight="1" thickBot="1" x14ac:dyDescent="0.25">
      <c r="A10" s="624"/>
      <c r="B10" s="626"/>
      <c r="C10" s="626"/>
      <c r="D10" s="629"/>
      <c r="E10" s="40" t="s">
        <v>124</v>
      </c>
      <c r="F10" s="40" t="s">
        <v>100</v>
      </c>
      <c r="G10" s="40">
        <v>0.05</v>
      </c>
      <c r="H10" s="41">
        <v>116</v>
      </c>
      <c r="I10" s="42">
        <f t="shared" si="0"/>
        <v>5.8000000000000007</v>
      </c>
      <c r="J10" s="694"/>
    </row>
    <row r="11" spans="1:10" ht="12.75" customHeight="1" x14ac:dyDescent="0.2">
      <c r="A11" s="622" t="s">
        <v>819</v>
      </c>
      <c r="B11" s="625">
        <v>17428.080000000002</v>
      </c>
      <c r="C11" s="625" t="s">
        <v>72</v>
      </c>
      <c r="D11" s="658" t="s">
        <v>820</v>
      </c>
      <c r="E11" s="37" t="s">
        <v>127</v>
      </c>
      <c r="F11" s="37" t="s">
        <v>100</v>
      </c>
      <c r="G11" s="37">
        <v>0.6</v>
      </c>
      <c r="H11" s="38">
        <v>63</v>
      </c>
      <c r="I11" s="39">
        <f t="shared" si="0"/>
        <v>37.799999999999997</v>
      </c>
      <c r="J11" s="695"/>
    </row>
    <row r="12" spans="1:10" ht="12.75" customHeight="1" thickBot="1" x14ac:dyDescent="0.25">
      <c r="A12" s="623"/>
      <c r="B12" s="632"/>
      <c r="C12" s="632"/>
      <c r="D12" s="660"/>
      <c r="E12" s="15" t="s">
        <v>151</v>
      </c>
      <c r="F12" s="15" t="s">
        <v>100</v>
      </c>
      <c r="G12" s="15">
        <v>0.4</v>
      </c>
      <c r="H12" s="16">
        <v>80</v>
      </c>
      <c r="I12" s="43">
        <f t="shared" si="0"/>
        <v>32</v>
      </c>
      <c r="J12" s="696"/>
    </row>
    <row r="13" spans="1:10" x14ac:dyDescent="0.2">
      <c r="A13" s="623"/>
      <c r="B13" s="632"/>
      <c r="C13" s="632"/>
      <c r="D13" s="660"/>
      <c r="E13" s="15" t="s">
        <v>417</v>
      </c>
      <c r="F13" s="15" t="s">
        <v>100</v>
      </c>
      <c r="G13" s="15">
        <v>0.3</v>
      </c>
      <c r="H13" s="16">
        <v>170</v>
      </c>
      <c r="I13" s="43">
        <f t="shared" si="0"/>
        <v>51</v>
      </c>
      <c r="J13" s="301"/>
    </row>
    <row r="14" spans="1:10" ht="12.75" customHeight="1" thickBot="1" x14ac:dyDescent="0.25">
      <c r="A14" s="623"/>
      <c r="B14" s="632"/>
      <c r="C14" s="632"/>
      <c r="D14" s="660"/>
      <c r="E14" s="15" t="s">
        <v>821</v>
      </c>
      <c r="F14" s="15" t="s">
        <v>100</v>
      </c>
      <c r="G14" s="15">
        <v>6</v>
      </c>
      <c r="H14" s="16">
        <v>168.5</v>
      </c>
      <c r="I14" s="43">
        <f t="shared" si="0"/>
        <v>1011</v>
      </c>
      <c r="J14" s="215"/>
    </row>
    <row r="15" spans="1:10" ht="12.75" customHeight="1" x14ac:dyDescent="0.2">
      <c r="A15" s="623"/>
      <c r="B15" s="632"/>
      <c r="C15" s="632"/>
      <c r="D15" s="660"/>
      <c r="E15" s="15" t="s">
        <v>822</v>
      </c>
      <c r="F15" s="15" t="s">
        <v>100</v>
      </c>
      <c r="G15" s="15">
        <v>8</v>
      </c>
      <c r="H15" s="16">
        <v>102.5</v>
      </c>
      <c r="I15" s="43">
        <f t="shared" si="0"/>
        <v>820</v>
      </c>
      <c r="J15" s="694"/>
    </row>
    <row r="16" spans="1:10" ht="12.75" customHeight="1" thickBot="1" x14ac:dyDescent="0.25">
      <c r="A16" s="623"/>
      <c r="B16" s="632"/>
      <c r="C16" s="632"/>
      <c r="D16" s="660"/>
      <c r="E16" s="15" t="s">
        <v>823</v>
      </c>
      <c r="F16" s="15" t="s">
        <v>99</v>
      </c>
      <c r="G16" s="15">
        <v>1</v>
      </c>
      <c r="H16" s="16">
        <v>574</v>
      </c>
      <c r="I16" s="43">
        <f t="shared" si="0"/>
        <v>574</v>
      </c>
      <c r="J16" s="696"/>
    </row>
    <row r="17" spans="1:10" ht="12.75" customHeight="1" x14ac:dyDescent="0.2">
      <c r="A17" s="623"/>
      <c r="B17" s="632"/>
      <c r="C17" s="632"/>
      <c r="D17" s="660"/>
      <c r="E17" s="15" t="s">
        <v>824</v>
      </c>
      <c r="F17" s="15" t="s">
        <v>99</v>
      </c>
      <c r="G17" s="15">
        <v>0.5</v>
      </c>
      <c r="H17" s="16">
        <v>467.33</v>
      </c>
      <c r="I17" s="43">
        <f t="shared" si="0"/>
        <v>233.66499999999999</v>
      </c>
      <c r="J17" s="694"/>
    </row>
    <row r="18" spans="1:10" ht="12.75" customHeight="1" thickBot="1" x14ac:dyDescent="0.25">
      <c r="A18" s="624"/>
      <c r="B18" s="626"/>
      <c r="C18" s="626"/>
      <c r="D18" s="659"/>
      <c r="E18" s="40" t="s">
        <v>825</v>
      </c>
      <c r="F18" s="40" t="s">
        <v>99</v>
      </c>
      <c r="G18" s="40">
        <v>1</v>
      </c>
      <c r="H18" s="41">
        <v>60</v>
      </c>
      <c r="I18" s="42">
        <f t="shared" si="0"/>
        <v>60</v>
      </c>
      <c r="J18" s="695"/>
    </row>
    <row r="19" spans="1:10" ht="12.75" customHeight="1" thickBot="1" x14ac:dyDescent="0.25">
      <c r="A19" s="313"/>
      <c r="B19" s="70">
        <v>15826.17</v>
      </c>
      <c r="C19" s="70" t="s">
        <v>73</v>
      </c>
      <c r="D19" s="315"/>
      <c r="E19" s="53"/>
      <c r="F19" s="53"/>
      <c r="G19" s="53"/>
      <c r="H19" s="153"/>
      <c r="I19" s="165">
        <f t="shared" si="0"/>
        <v>0</v>
      </c>
      <c r="J19" s="696"/>
    </row>
    <row r="20" spans="1:10" ht="12.75" customHeight="1" thickBot="1" x14ac:dyDescent="0.25">
      <c r="A20" s="622" t="s">
        <v>126</v>
      </c>
      <c r="B20" s="625">
        <v>18829.14</v>
      </c>
      <c r="C20" s="625" t="s">
        <v>74</v>
      </c>
      <c r="D20" s="627" t="s">
        <v>820</v>
      </c>
      <c r="E20" s="37" t="s">
        <v>123</v>
      </c>
      <c r="F20" s="37" t="s">
        <v>110</v>
      </c>
      <c r="G20" s="37">
        <v>2.08</v>
      </c>
      <c r="H20" s="38">
        <v>197.09</v>
      </c>
      <c r="I20" s="39">
        <f t="shared" si="0"/>
        <v>409.94720000000001</v>
      </c>
      <c r="J20" s="295"/>
    </row>
    <row r="21" spans="1:10" ht="12.75" customHeight="1" thickBot="1" x14ac:dyDescent="0.25">
      <c r="A21" s="624"/>
      <c r="B21" s="626"/>
      <c r="C21" s="626"/>
      <c r="D21" s="629"/>
      <c r="E21" s="40" t="s">
        <v>1175</v>
      </c>
      <c r="F21" s="40" t="s">
        <v>100</v>
      </c>
      <c r="G21" s="40">
        <v>0.01</v>
      </c>
      <c r="H21" s="41">
        <v>110</v>
      </c>
      <c r="I21" s="42">
        <f t="shared" si="0"/>
        <v>1.1000000000000001</v>
      </c>
      <c r="J21" s="697">
        <f>SUM(I21:I22)+(B17/2)</f>
        <v>252.95</v>
      </c>
    </row>
    <row r="22" spans="1:10" ht="12.75" customHeight="1" thickBot="1" x14ac:dyDescent="0.25">
      <c r="A22" s="622" t="s">
        <v>1316</v>
      </c>
      <c r="B22" s="625">
        <v>14400.78</v>
      </c>
      <c r="C22" s="625" t="s">
        <v>75</v>
      </c>
      <c r="D22" s="625" t="s">
        <v>193</v>
      </c>
      <c r="E22" s="37" t="s">
        <v>499</v>
      </c>
      <c r="F22" s="37" t="s">
        <v>101</v>
      </c>
      <c r="G22" s="37">
        <v>5</v>
      </c>
      <c r="H22" s="38">
        <v>50.37</v>
      </c>
      <c r="I22" s="39">
        <f t="shared" si="0"/>
        <v>251.85</v>
      </c>
      <c r="J22" s="696"/>
    </row>
    <row r="23" spans="1:10" ht="12.75" customHeight="1" x14ac:dyDescent="0.2">
      <c r="A23" s="623"/>
      <c r="B23" s="632"/>
      <c r="C23" s="632"/>
      <c r="D23" s="632"/>
      <c r="E23" s="15" t="s">
        <v>903</v>
      </c>
      <c r="F23" s="15" t="s">
        <v>101</v>
      </c>
      <c r="G23" s="15">
        <v>2</v>
      </c>
      <c r="H23" s="16">
        <v>22.88</v>
      </c>
      <c r="I23" s="43">
        <f t="shared" si="0"/>
        <v>45.76</v>
      </c>
      <c r="J23" s="301"/>
    </row>
    <row r="24" spans="1:10" ht="12.75" customHeight="1" thickBot="1" x14ac:dyDescent="0.25">
      <c r="A24" s="624"/>
      <c r="B24" s="626"/>
      <c r="C24" s="626"/>
      <c r="D24" s="626"/>
      <c r="E24" s="40" t="s">
        <v>277</v>
      </c>
      <c r="F24" s="40" t="s">
        <v>99</v>
      </c>
      <c r="G24" s="40">
        <v>2</v>
      </c>
      <c r="H24" s="41">
        <v>23</v>
      </c>
      <c r="I24" s="42">
        <f t="shared" si="0"/>
        <v>46</v>
      </c>
      <c r="J24" s="215"/>
    </row>
    <row r="25" spans="1:10" ht="12.75" customHeight="1" thickBot="1" x14ac:dyDescent="0.25">
      <c r="A25" s="313"/>
      <c r="B25" s="70">
        <v>20249.61</v>
      </c>
      <c r="C25" s="70" t="s">
        <v>76</v>
      </c>
      <c r="D25" s="314"/>
      <c r="E25" s="53"/>
      <c r="F25" s="53"/>
      <c r="G25" s="53"/>
      <c r="H25" s="153"/>
      <c r="I25" s="165">
        <f t="shared" si="0"/>
        <v>0</v>
      </c>
      <c r="J25" s="215"/>
    </row>
    <row r="26" spans="1:10" ht="12.75" customHeight="1" x14ac:dyDescent="0.2">
      <c r="A26" s="622" t="s">
        <v>541</v>
      </c>
      <c r="B26" s="625">
        <v>20202.61</v>
      </c>
      <c r="C26" s="625" t="s">
        <v>77</v>
      </c>
      <c r="D26" s="625" t="s">
        <v>111</v>
      </c>
      <c r="E26" s="37" t="s">
        <v>231</v>
      </c>
      <c r="F26" s="37" t="s">
        <v>233</v>
      </c>
      <c r="G26" s="37">
        <v>1</v>
      </c>
      <c r="H26" s="38">
        <v>277</v>
      </c>
      <c r="I26" s="39">
        <f t="shared" si="0"/>
        <v>277</v>
      </c>
      <c r="J26" s="215"/>
    </row>
    <row r="27" spans="1:10" ht="12.75" customHeight="1" x14ac:dyDescent="0.2">
      <c r="A27" s="623"/>
      <c r="B27" s="632"/>
      <c r="C27" s="632"/>
      <c r="D27" s="632"/>
      <c r="E27" s="35" t="s">
        <v>1016</v>
      </c>
      <c r="F27" s="35" t="s">
        <v>445</v>
      </c>
      <c r="G27" s="35">
        <v>0.2</v>
      </c>
      <c r="H27" s="36">
        <v>330.4</v>
      </c>
      <c r="I27" s="43">
        <f t="shared" si="0"/>
        <v>66.08</v>
      </c>
      <c r="J27" s="215"/>
    </row>
    <row r="28" spans="1:10" ht="12.75" customHeight="1" x14ac:dyDescent="0.2">
      <c r="A28" s="623"/>
      <c r="B28" s="632"/>
      <c r="C28" s="632"/>
      <c r="D28" s="632"/>
      <c r="E28" s="35" t="s">
        <v>1611</v>
      </c>
      <c r="F28" s="35" t="s">
        <v>100</v>
      </c>
      <c r="G28" s="35">
        <v>0.2</v>
      </c>
      <c r="H28" s="36">
        <v>80</v>
      </c>
      <c r="I28" s="43">
        <f t="shared" si="0"/>
        <v>16</v>
      </c>
      <c r="J28" s="215"/>
    </row>
    <row r="29" spans="1:10" ht="12.75" customHeight="1" x14ac:dyDescent="0.2">
      <c r="A29" s="623"/>
      <c r="B29" s="632"/>
      <c r="C29" s="632"/>
      <c r="D29" s="632"/>
      <c r="E29" s="15" t="s">
        <v>1518</v>
      </c>
      <c r="F29" s="15" t="s">
        <v>100</v>
      </c>
      <c r="G29" s="15">
        <v>0.1</v>
      </c>
      <c r="H29" s="16">
        <v>170</v>
      </c>
      <c r="I29" s="43">
        <f t="shared" si="0"/>
        <v>17</v>
      </c>
      <c r="J29" s="215"/>
    </row>
    <row r="30" spans="1:10" ht="12.75" customHeight="1" thickBot="1" x14ac:dyDescent="0.25">
      <c r="A30" s="624"/>
      <c r="B30" s="626"/>
      <c r="C30" s="626"/>
      <c r="D30" s="626"/>
      <c r="E30" s="40" t="s">
        <v>1285</v>
      </c>
      <c r="F30" s="40" t="s">
        <v>602</v>
      </c>
      <c r="G30" s="40">
        <v>2</v>
      </c>
      <c r="H30" s="41">
        <v>75</v>
      </c>
      <c r="I30" s="42">
        <f t="shared" si="0"/>
        <v>150</v>
      </c>
      <c r="J30" s="215"/>
    </row>
    <row r="31" spans="1:10" ht="12.75" customHeight="1" thickBot="1" x14ac:dyDescent="0.25">
      <c r="A31" s="407"/>
      <c r="B31" s="70">
        <v>29951.439999999999</v>
      </c>
      <c r="C31" s="70" t="s">
        <v>78</v>
      </c>
      <c r="D31" s="389"/>
      <c r="E31" s="53"/>
      <c r="F31" s="53"/>
      <c r="G31" s="53"/>
      <c r="H31" s="153"/>
      <c r="I31" s="201">
        <f t="shared" si="0"/>
        <v>0</v>
      </c>
      <c r="J31" s="215"/>
    </row>
    <row r="32" spans="1:10" ht="12.75" customHeight="1" x14ac:dyDescent="0.2">
      <c r="A32" s="622" t="s">
        <v>1805</v>
      </c>
      <c r="B32" s="625">
        <v>24573.85</v>
      </c>
      <c r="C32" s="625" t="s">
        <v>79</v>
      </c>
      <c r="D32" s="658" t="s">
        <v>1146</v>
      </c>
      <c r="E32" s="37" t="s">
        <v>253</v>
      </c>
      <c r="F32" s="37" t="s">
        <v>99</v>
      </c>
      <c r="G32" s="37">
        <v>1</v>
      </c>
      <c r="H32" s="38">
        <v>125</v>
      </c>
      <c r="I32" s="39">
        <f t="shared" si="0"/>
        <v>125</v>
      </c>
      <c r="J32" s="215"/>
    </row>
    <row r="33" spans="1:10" ht="12.75" customHeight="1" thickBot="1" x14ac:dyDescent="0.25">
      <c r="A33" s="624"/>
      <c r="B33" s="632"/>
      <c r="C33" s="632"/>
      <c r="D33" s="659"/>
      <c r="E33" s="83" t="s">
        <v>2012</v>
      </c>
      <c r="F33" s="83" t="s">
        <v>99</v>
      </c>
      <c r="G33" s="83">
        <v>1</v>
      </c>
      <c r="H33" s="84">
        <v>60</v>
      </c>
      <c r="I33" s="42">
        <f t="shared" si="0"/>
        <v>60</v>
      </c>
      <c r="J33" s="215"/>
    </row>
    <row r="34" spans="1:10" ht="12.75" customHeight="1" x14ac:dyDescent="0.2">
      <c r="A34" s="622" t="s">
        <v>525</v>
      </c>
      <c r="B34" s="632"/>
      <c r="C34" s="632"/>
      <c r="D34" s="658" t="s">
        <v>1747</v>
      </c>
      <c r="E34" s="37" t="s">
        <v>2013</v>
      </c>
      <c r="F34" s="37" t="s">
        <v>610</v>
      </c>
      <c r="G34" s="37">
        <v>2</v>
      </c>
      <c r="H34" s="488">
        <v>580</v>
      </c>
      <c r="I34" s="39">
        <f t="shared" si="0"/>
        <v>1160</v>
      </c>
      <c r="J34" s="215"/>
    </row>
    <row r="35" spans="1:10" ht="12.75" customHeight="1" thickBot="1" x14ac:dyDescent="0.25">
      <c r="A35" s="624"/>
      <c r="B35" s="626"/>
      <c r="C35" s="626"/>
      <c r="D35" s="659"/>
      <c r="E35" s="83" t="s">
        <v>609</v>
      </c>
      <c r="F35" s="83" t="s">
        <v>104</v>
      </c>
      <c r="G35" s="83">
        <v>1</v>
      </c>
      <c r="H35" s="84">
        <v>750</v>
      </c>
      <c r="I35" s="42">
        <f t="shared" si="0"/>
        <v>750</v>
      </c>
      <c r="J35" s="215"/>
    </row>
    <row r="36" spans="1:10" ht="12.75" customHeight="1" x14ac:dyDescent="0.2">
      <c r="A36" s="390"/>
      <c r="B36" s="33">
        <v>24834.23</v>
      </c>
      <c r="C36" s="33" t="s">
        <v>80</v>
      </c>
      <c r="D36" s="306"/>
      <c r="E36" s="35"/>
      <c r="F36" s="35"/>
      <c r="G36" s="35"/>
      <c r="H36" s="36"/>
      <c r="I36" s="157">
        <f t="shared" si="0"/>
        <v>0</v>
      </c>
      <c r="J36" s="215"/>
    </row>
    <row r="37" spans="1:10" ht="12.75" customHeight="1" thickBot="1" x14ac:dyDescent="0.25">
      <c r="A37" s="611"/>
      <c r="B37" s="190"/>
      <c r="C37" s="190" t="s">
        <v>87</v>
      </c>
      <c r="D37" s="616"/>
      <c r="E37" s="40"/>
      <c r="F37" s="40"/>
      <c r="G37" s="40"/>
      <c r="H37" s="41"/>
      <c r="I37" s="42">
        <v>2111.3200000000002</v>
      </c>
      <c r="J37" s="215"/>
    </row>
    <row r="38" spans="1:10" ht="12.75" customHeight="1" thickBot="1" x14ac:dyDescent="0.25">
      <c r="A38" s="46"/>
      <c r="B38" s="76">
        <f>SUM(B6:B36)</f>
        <v>234873.41999999998</v>
      </c>
      <c r="C38" s="75"/>
      <c r="D38" s="76"/>
      <c r="E38" s="77"/>
      <c r="F38" s="75"/>
      <c r="G38" s="75"/>
      <c r="H38" s="76" t="s">
        <v>17</v>
      </c>
      <c r="I38" s="78">
        <f>SUM(I6:I37)</f>
        <v>8771.6193999999996</v>
      </c>
      <c r="J38" s="615">
        <f>SUM(J6:J36)</f>
        <v>260.45</v>
      </c>
    </row>
    <row r="39" spans="1:10" ht="77.25" thickBot="1" x14ac:dyDescent="0.25">
      <c r="A39" s="134" t="s">
        <v>1066</v>
      </c>
      <c r="B39" s="114" t="s">
        <v>16</v>
      </c>
      <c r="C39" s="114" t="s">
        <v>5</v>
      </c>
      <c r="D39" s="114" t="s">
        <v>23</v>
      </c>
      <c r="E39" s="118" t="s">
        <v>18</v>
      </c>
      <c r="F39" s="114" t="s">
        <v>19</v>
      </c>
      <c r="G39" s="114" t="s">
        <v>10</v>
      </c>
      <c r="H39" s="114" t="s">
        <v>13</v>
      </c>
      <c r="I39" s="115" t="s">
        <v>12</v>
      </c>
      <c r="J39" s="144" t="s">
        <v>71</v>
      </c>
    </row>
    <row r="40" spans="1:10" ht="12.75" customHeight="1" x14ac:dyDescent="0.2">
      <c r="A40" s="622" t="s">
        <v>153</v>
      </c>
      <c r="B40" s="625">
        <v>22774.34</v>
      </c>
      <c r="C40" s="625" t="s">
        <v>66</v>
      </c>
      <c r="D40" s="627" t="s">
        <v>114</v>
      </c>
      <c r="E40" s="37" t="s">
        <v>141</v>
      </c>
      <c r="F40" s="37" t="s">
        <v>101</v>
      </c>
      <c r="G40" s="37">
        <v>5</v>
      </c>
      <c r="H40" s="38">
        <v>131.84</v>
      </c>
      <c r="I40" s="292">
        <f t="shared" ref="I40:I139" si="1">G40*H40</f>
        <v>659.2</v>
      </c>
      <c r="J40" s="697">
        <f>SUM(I40:I63)+B40</f>
        <v>39470.365000000005</v>
      </c>
    </row>
    <row r="41" spans="1:10" ht="12.75" customHeight="1" x14ac:dyDescent="0.2">
      <c r="A41" s="623"/>
      <c r="B41" s="632"/>
      <c r="C41" s="632"/>
      <c r="D41" s="628"/>
      <c r="E41" s="15" t="s">
        <v>133</v>
      </c>
      <c r="F41" s="15" t="s">
        <v>99</v>
      </c>
      <c r="G41" s="15">
        <v>6</v>
      </c>
      <c r="H41" s="16">
        <v>373.09</v>
      </c>
      <c r="I41" s="293">
        <f t="shared" si="1"/>
        <v>2238.54</v>
      </c>
      <c r="J41" s="695"/>
    </row>
    <row r="42" spans="1:10" ht="12.75" customHeight="1" x14ac:dyDescent="0.2">
      <c r="A42" s="623"/>
      <c r="B42" s="632"/>
      <c r="C42" s="632"/>
      <c r="D42" s="628"/>
      <c r="E42" s="289" t="s">
        <v>129</v>
      </c>
      <c r="F42" s="15" t="s">
        <v>99</v>
      </c>
      <c r="G42" s="289">
        <v>12</v>
      </c>
      <c r="H42" s="290">
        <v>8.07</v>
      </c>
      <c r="I42" s="293">
        <f t="shared" si="1"/>
        <v>96.84</v>
      </c>
      <c r="J42" s="695"/>
    </row>
    <row r="43" spans="1:10" x14ac:dyDescent="0.2">
      <c r="A43" s="623"/>
      <c r="B43" s="632"/>
      <c r="C43" s="632"/>
      <c r="D43" s="628"/>
      <c r="E43" s="15" t="s">
        <v>195</v>
      </c>
      <c r="F43" s="15" t="s">
        <v>99</v>
      </c>
      <c r="G43" s="15">
        <v>6</v>
      </c>
      <c r="H43" s="16">
        <v>130.08000000000001</v>
      </c>
      <c r="I43" s="293">
        <f t="shared" si="1"/>
        <v>780.48</v>
      </c>
      <c r="J43" s="695"/>
    </row>
    <row r="44" spans="1:10" ht="12.75" customHeight="1" x14ac:dyDescent="0.2">
      <c r="A44" s="623"/>
      <c r="B44" s="632"/>
      <c r="C44" s="632"/>
      <c r="D44" s="628"/>
      <c r="E44" s="289" t="s">
        <v>196</v>
      </c>
      <c r="F44" s="15" t="s">
        <v>99</v>
      </c>
      <c r="G44" s="289">
        <v>6</v>
      </c>
      <c r="H44" s="290">
        <v>151.66</v>
      </c>
      <c r="I44" s="293">
        <f t="shared" si="1"/>
        <v>909.96</v>
      </c>
      <c r="J44" s="695"/>
    </row>
    <row r="45" spans="1:10" ht="12.75" customHeight="1" x14ac:dyDescent="0.2">
      <c r="A45" s="623"/>
      <c r="B45" s="632"/>
      <c r="C45" s="632"/>
      <c r="D45" s="628"/>
      <c r="E45" s="289" t="s">
        <v>137</v>
      </c>
      <c r="F45" s="15" t="s">
        <v>99</v>
      </c>
      <c r="G45" s="289">
        <v>6</v>
      </c>
      <c r="H45" s="290">
        <v>109.78</v>
      </c>
      <c r="I45" s="293">
        <f t="shared" si="1"/>
        <v>658.68000000000006</v>
      </c>
      <c r="J45" s="695"/>
    </row>
    <row r="46" spans="1:10" ht="12.75" customHeight="1" x14ac:dyDescent="0.2">
      <c r="A46" s="623"/>
      <c r="B46" s="632"/>
      <c r="C46" s="632"/>
      <c r="D46" s="628"/>
      <c r="E46" s="289" t="s">
        <v>159</v>
      </c>
      <c r="F46" s="15" t="s">
        <v>99</v>
      </c>
      <c r="G46" s="289">
        <v>6</v>
      </c>
      <c r="H46" s="290">
        <v>287.55</v>
      </c>
      <c r="I46" s="293">
        <f t="shared" si="1"/>
        <v>1725.3000000000002</v>
      </c>
      <c r="J46" s="695"/>
    </row>
    <row r="47" spans="1:10" ht="12.75" customHeight="1" x14ac:dyDescent="0.2">
      <c r="A47" s="623"/>
      <c r="B47" s="632"/>
      <c r="C47" s="632"/>
      <c r="D47" s="628"/>
      <c r="E47" s="289" t="s">
        <v>142</v>
      </c>
      <c r="F47" s="15" t="s">
        <v>99</v>
      </c>
      <c r="G47" s="289">
        <v>1</v>
      </c>
      <c r="H47" s="290">
        <v>9.98</v>
      </c>
      <c r="I47" s="293">
        <f t="shared" si="1"/>
        <v>9.98</v>
      </c>
      <c r="J47" s="695"/>
    </row>
    <row r="48" spans="1:10" ht="12.75" customHeight="1" x14ac:dyDescent="0.2">
      <c r="A48" s="623"/>
      <c r="B48" s="632"/>
      <c r="C48" s="632"/>
      <c r="D48" s="628"/>
      <c r="E48" s="15" t="s">
        <v>138</v>
      </c>
      <c r="F48" s="15" t="s">
        <v>99</v>
      </c>
      <c r="G48" s="15">
        <v>1</v>
      </c>
      <c r="H48" s="16">
        <v>567.34</v>
      </c>
      <c r="I48" s="293">
        <f t="shared" si="1"/>
        <v>567.34</v>
      </c>
      <c r="J48" s="695"/>
    </row>
    <row r="49" spans="1:10" ht="12.75" customHeight="1" thickBot="1" x14ac:dyDescent="0.25">
      <c r="A49" s="624"/>
      <c r="B49" s="632"/>
      <c r="C49" s="632"/>
      <c r="D49" s="629"/>
      <c r="E49" s="443" t="s">
        <v>197</v>
      </c>
      <c r="F49" s="443" t="s">
        <v>101</v>
      </c>
      <c r="G49" s="443">
        <v>31.5</v>
      </c>
      <c r="H49" s="444">
        <v>92.29</v>
      </c>
      <c r="I49" s="294">
        <f t="shared" si="1"/>
        <v>2907.1350000000002</v>
      </c>
      <c r="J49" s="695"/>
    </row>
    <row r="50" spans="1:10" x14ac:dyDescent="0.2">
      <c r="A50" s="622" t="s">
        <v>329</v>
      </c>
      <c r="B50" s="632"/>
      <c r="C50" s="632"/>
      <c r="D50" s="667" t="s">
        <v>330</v>
      </c>
      <c r="E50" s="487" t="s">
        <v>336</v>
      </c>
      <c r="F50" s="487" t="s">
        <v>99</v>
      </c>
      <c r="G50" s="487">
        <v>2</v>
      </c>
      <c r="H50" s="488">
        <v>11</v>
      </c>
      <c r="I50" s="292">
        <f t="shared" si="1"/>
        <v>22</v>
      </c>
      <c r="J50" s="695"/>
    </row>
    <row r="51" spans="1:10" ht="12.75" customHeight="1" thickBot="1" x14ac:dyDescent="0.25">
      <c r="A51" s="624"/>
      <c r="B51" s="626"/>
      <c r="C51" s="626"/>
      <c r="D51" s="669"/>
      <c r="E51" s="484" t="s">
        <v>331</v>
      </c>
      <c r="F51" s="484" t="s">
        <v>99</v>
      </c>
      <c r="G51" s="484">
        <v>2</v>
      </c>
      <c r="H51" s="485">
        <v>8.89</v>
      </c>
      <c r="I51" s="486">
        <f t="shared" si="1"/>
        <v>17.78</v>
      </c>
      <c r="J51" s="695"/>
    </row>
    <row r="52" spans="1:10" ht="12.75" customHeight="1" x14ac:dyDescent="0.2">
      <c r="A52" s="622" t="s">
        <v>107</v>
      </c>
      <c r="B52" s="625">
        <v>22160.63</v>
      </c>
      <c r="C52" s="625" t="s">
        <v>67</v>
      </c>
      <c r="D52" s="627" t="s">
        <v>114</v>
      </c>
      <c r="E52" s="37" t="s">
        <v>365</v>
      </c>
      <c r="F52" s="37" t="s">
        <v>101</v>
      </c>
      <c r="G52" s="37">
        <v>10.5</v>
      </c>
      <c r="H52" s="38">
        <v>187.36</v>
      </c>
      <c r="I52" s="292">
        <f t="shared" si="1"/>
        <v>1967.2800000000002</v>
      </c>
      <c r="J52" s="695"/>
    </row>
    <row r="53" spans="1:10" ht="12.75" customHeight="1" x14ac:dyDescent="0.2">
      <c r="A53" s="623"/>
      <c r="B53" s="632"/>
      <c r="C53" s="632"/>
      <c r="D53" s="628"/>
      <c r="E53" s="15" t="s">
        <v>136</v>
      </c>
      <c r="F53" s="15" t="s">
        <v>101</v>
      </c>
      <c r="G53" s="15">
        <v>2</v>
      </c>
      <c r="H53" s="16">
        <v>66.39</v>
      </c>
      <c r="I53" s="293">
        <f t="shared" si="1"/>
        <v>132.78</v>
      </c>
      <c r="J53" s="695"/>
    </row>
    <row r="54" spans="1:10" ht="12.75" customHeight="1" x14ac:dyDescent="0.2">
      <c r="A54" s="623"/>
      <c r="B54" s="632"/>
      <c r="C54" s="632"/>
      <c r="D54" s="628"/>
      <c r="E54" s="15" t="s">
        <v>122</v>
      </c>
      <c r="F54" s="15" t="s">
        <v>99</v>
      </c>
      <c r="G54" s="15">
        <v>4</v>
      </c>
      <c r="H54" s="16">
        <v>191.48</v>
      </c>
      <c r="I54" s="293">
        <f t="shared" si="1"/>
        <v>765.92</v>
      </c>
      <c r="J54" s="695"/>
    </row>
    <row r="55" spans="1:10" ht="12.75" customHeight="1" x14ac:dyDescent="0.2">
      <c r="A55" s="623"/>
      <c r="B55" s="632"/>
      <c r="C55" s="632"/>
      <c r="D55" s="628"/>
      <c r="E55" s="15" t="s">
        <v>118</v>
      </c>
      <c r="F55" s="15" t="s">
        <v>99</v>
      </c>
      <c r="G55" s="15">
        <v>4</v>
      </c>
      <c r="H55" s="16">
        <v>117.24</v>
      </c>
      <c r="I55" s="293">
        <f t="shared" si="1"/>
        <v>468.96</v>
      </c>
      <c r="J55" s="695"/>
    </row>
    <row r="56" spans="1:10" ht="12.75" customHeight="1" x14ac:dyDescent="0.2">
      <c r="A56" s="623"/>
      <c r="B56" s="632"/>
      <c r="C56" s="632"/>
      <c r="D56" s="628"/>
      <c r="E56" s="15" t="s">
        <v>297</v>
      </c>
      <c r="F56" s="15" t="s">
        <v>99</v>
      </c>
      <c r="G56" s="15">
        <v>2</v>
      </c>
      <c r="H56" s="16">
        <v>155.53</v>
      </c>
      <c r="I56" s="293">
        <f t="shared" si="1"/>
        <v>311.06</v>
      </c>
      <c r="J56" s="695"/>
    </row>
    <row r="57" spans="1:10" ht="12.75" customHeight="1" x14ac:dyDescent="0.2">
      <c r="A57" s="623"/>
      <c r="B57" s="632"/>
      <c r="C57" s="632"/>
      <c r="D57" s="628"/>
      <c r="E57" s="15" t="s">
        <v>355</v>
      </c>
      <c r="F57" s="15" t="s">
        <v>99</v>
      </c>
      <c r="G57" s="15">
        <v>2</v>
      </c>
      <c r="H57" s="16">
        <v>159.21</v>
      </c>
      <c r="I57" s="293">
        <f t="shared" si="1"/>
        <v>318.42</v>
      </c>
      <c r="J57" s="695"/>
    </row>
    <row r="58" spans="1:10" ht="12.75" customHeight="1" x14ac:dyDescent="0.2">
      <c r="A58" s="623"/>
      <c r="B58" s="632"/>
      <c r="C58" s="632"/>
      <c r="D58" s="628"/>
      <c r="E58" s="15" t="s">
        <v>120</v>
      </c>
      <c r="F58" s="15" t="s">
        <v>99</v>
      </c>
      <c r="G58" s="15">
        <v>4</v>
      </c>
      <c r="H58" s="16">
        <v>5.28</v>
      </c>
      <c r="I58" s="293">
        <f t="shared" si="1"/>
        <v>21.12</v>
      </c>
      <c r="J58" s="695"/>
    </row>
    <row r="59" spans="1:10" ht="12.75" customHeight="1" x14ac:dyDescent="0.2">
      <c r="A59" s="623"/>
      <c r="B59" s="632"/>
      <c r="C59" s="632"/>
      <c r="D59" s="628"/>
      <c r="E59" s="15" t="s">
        <v>406</v>
      </c>
      <c r="F59" s="15" t="s">
        <v>99</v>
      </c>
      <c r="G59" s="15">
        <v>2</v>
      </c>
      <c r="H59" s="16">
        <v>209.41</v>
      </c>
      <c r="I59" s="293">
        <f t="shared" si="1"/>
        <v>418.82</v>
      </c>
      <c r="J59" s="695"/>
    </row>
    <row r="60" spans="1:10" ht="12.75" customHeight="1" x14ac:dyDescent="0.2">
      <c r="A60" s="623"/>
      <c r="B60" s="632"/>
      <c r="C60" s="632"/>
      <c r="D60" s="628"/>
      <c r="E60" s="15" t="s">
        <v>138</v>
      </c>
      <c r="F60" s="15" t="s">
        <v>99</v>
      </c>
      <c r="G60" s="15">
        <v>2</v>
      </c>
      <c r="H60" s="16">
        <v>567.34</v>
      </c>
      <c r="I60" s="293">
        <f t="shared" si="1"/>
        <v>1134.68</v>
      </c>
      <c r="J60" s="695"/>
    </row>
    <row r="61" spans="1:10" ht="12.75" customHeight="1" thickBot="1" x14ac:dyDescent="0.25">
      <c r="A61" s="624"/>
      <c r="B61" s="632"/>
      <c r="C61" s="632"/>
      <c r="D61" s="629"/>
      <c r="E61" s="40" t="s">
        <v>142</v>
      </c>
      <c r="F61" s="40" t="s">
        <v>99</v>
      </c>
      <c r="G61" s="40">
        <v>2</v>
      </c>
      <c r="H61" s="41">
        <v>9.98</v>
      </c>
      <c r="I61" s="294">
        <f t="shared" si="1"/>
        <v>19.96</v>
      </c>
      <c r="J61" s="695"/>
    </row>
    <row r="62" spans="1:10" ht="12.75" customHeight="1" x14ac:dyDescent="0.2">
      <c r="A62" s="622" t="s">
        <v>486</v>
      </c>
      <c r="B62" s="632"/>
      <c r="C62" s="632"/>
      <c r="D62" s="627" t="s">
        <v>487</v>
      </c>
      <c r="E62" s="37" t="s">
        <v>488</v>
      </c>
      <c r="F62" s="37" t="s">
        <v>99</v>
      </c>
      <c r="G62" s="37">
        <v>1</v>
      </c>
      <c r="H62" s="38">
        <v>344.19</v>
      </c>
      <c r="I62" s="292">
        <f t="shared" si="1"/>
        <v>344.19</v>
      </c>
      <c r="J62" s="695"/>
    </row>
    <row r="63" spans="1:10" ht="12.75" customHeight="1" x14ac:dyDescent="0.2">
      <c r="A63" s="623"/>
      <c r="B63" s="632"/>
      <c r="C63" s="632"/>
      <c r="D63" s="628"/>
      <c r="E63" s="15" t="s">
        <v>489</v>
      </c>
      <c r="F63" s="15" t="s">
        <v>99</v>
      </c>
      <c r="G63" s="15">
        <v>1</v>
      </c>
      <c r="H63" s="16">
        <v>199.6</v>
      </c>
      <c r="I63" s="293">
        <f t="shared" si="1"/>
        <v>199.6</v>
      </c>
      <c r="J63" s="695"/>
    </row>
    <row r="64" spans="1:10" ht="12.75" customHeight="1" x14ac:dyDescent="0.2">
      <c r="A64" s="623"/>
      <c r="B64" s="632"/>
      <c r="C64" s="632"/>
      <c r="D64" s="628"/>
      <c r="E64" s="289" t="s">
        <v>490</v>
      </c>
      <c r="F64" s="289" t="s">
        <v>99</v>
      </c>
      <c r="G64" s="289">
        <v>1</v>
      </c>
      <c r="H64" s="290">
        <v>33.659999999999997</v>
      </c>
      <c r="I64" s="293">
        <f t="shared" si="1"/>
        <v>33.659999999999997</v>
      </c>
      <c r="J64" s="695"/>
    </row>
    <row r="65" spans="1:10" x14ac:dyDescent="0.2">
      <c r="A65" s="623"/>
      <c r="B65" s="632"/>
      <c r="C65" s="632"/>
      <c r="D65" s="628"/>
      <c r="E65" s="15" t="s">
        <v>491</v>
      </c>
      <c r="F65" s="15" t="s">
        <v>99</v>
      </c>
      <c r="G65" s="15">
        <v>2</v>
      </c>
      <c r="H65" s="16">
        <v>32.4</v>
      </c>
      <c r="I65" s="293">
        <f t="shared" si="1"/>
        <v>64.8</v>
      </c>
      <c r="J65" s="695"/>
    </row>
    <row r="66" spans="1:10" ht="12.75" customHeight="1" x14ac:dyDescent="0.2">
      <c r="A66" s="623"/>
      <c r="B66" s="632"/>
      <c r="C66" s="632"/>
      <c r="D66" s="628"/>
      <c r="E66" s="289" t="s">
        <v>150</v>
      </c>
      <c r="F66" s="289" t="s">
        <v>99</v>
      </c>
      <c r="G66" s="289">
        <v>1</v>
      </c>
      <c r="H66" s="290">
        <v>32</v>
      </c>
      <c r="I66" s="293">
        <f t="shared" si="1"/>
        <v>32</v>
      </c>
      <c r="J66" s="695"/>
    </row>
    <row r="67" spans="1:10" ht="12.75" customHeight="1" thickBot="1" x14ac:dyDescent="0.25">
      <c r="A67" s="624"/>
      <c r="B67" s="632"/>
      <c r="C67" s="632"/>
      <c r="D67" s="629"/>
      <c r="E67" s="443" t="s">
        <v>492</v>
      </c>
      <c r="F67" s="443" t="s">
        <v>99</v>
      </c>
      <c r="G67" s="443">
        <v>1</v>
      </c>
      <c r="H67" s="444">
        <v>50</v>
      </c>
      <c r="I67" s="294">
        <f t="shared" si="1"/>
        <v>50</v>
      </c>
      <c r="J67" s="695"/>
    </row>
    <row r="68" spans="1:10" ht="12.75" customHeight="1" x14ac:dyDescent="0.2">
      <c r="A68" s="678" t="s">
        <v>486</v>
      </c>
      <c r="B68" s="632"/>
      <c r="C68" s="632"/>
      <c r="D68" s="667" t="s">
        <v>493</v>
      </c>
      <c r="E68" s="489" t="s">
        <v>494</v>
      </c>
      <c r="F68" s="489" t="s">
        <v>99</v>
      </c>
      <c r="G68" s="489">
        <v>6</v>
      </c>
      <c r="H68" s="490">
        <v>216.17</v>
      </c>
      <c r="I68" s="326">
        <f t="shared" si="1"/>
        <v>1297.02</v>
      </c>
      <c r="J68" s="695"/>
    </row>
    <row r="69" spans="1:10" ht="12.75" customHeight="1" x14ac:dyDescent="0.2">
      <c r="A69" s="679"/>
      <c r="B69" s="632"/>
      <c r="C69" s="632"/>
      <c r="D69" s="668"/>
      <c r="E69" s="289" t="s">
        <v>495</v>
      </c>
      <c r="F69" s="289" t="s">
        <v>99</v>
      </c>
      <c r="G69" s="289">
        <v>5</v>
      </c>
      <c r="H69" s="290">
        <v>439.14</v>
      </c>
      <c r="I69" s="293">
        <f t="shared" si="1"/>
        <v>2195.6999999999998</v>
      </c>
      <c r="J69" s="695"/>
    </row>
    <row r="70" spans="1:10" ht="12.75" customHeight="1" thickBot="1" x14ac:dyDescent="0.25">
      <c r="A70" s="680"/>
      <c r="B70" s="626"/>
      <c r="C70" s="626"/>
      <c r="D70" s="669"/>
      <c r="E70" s="289" t="s">
        <v>496</v>
      </c>
      <c r="F70" s="289" t="s">
        <v>99</v>
      </c>
      <c r="G70" s="289">
        <v>4</v>
      </c>
      <c r="H70" s="290">
        <v>345</v>
      </c>
      <c r="I70" s="293">
        <f t="shared" si="1"/>
        <v>1380</v>
      </c>
      <c r="J70" s="695"/>
    </row>
    <row r="71" spans="1:10" ht="26.25" thickBot="1" x14ac:dyDescent="0.25">
      <c r="A71" s="46" t="s">
        <v>329</v>
      </c>
      <c r="B71" s="625">
        <v>21870.0507</v>
      </c>
      <c r="C71" s="625" t="s">
        <v>70</v>
      </c>
      <c r="D71" s="47" t="s">
        <v>108</v>
      </c>
      <c r="E71" s="47" t="s">
        <v>331</v>
      </c>
      <c r="F71" s="47" t="s">
        <v>99</v>
      </c>
      <c r="G71" s="47">
        <v>11</v>
      </c>
      <c r="H71" s="48">
        <v>17</v>
      </c>
      <c r="I71" s="49">
        <f t="shared" si="1"/>
        <v>187</v>
      </c>
      <c r="J71" s="695"/>
    </row>
    <row r="72" spans="1:10" ht="13.5" thickBot="1" x14ac:dyDescent="0.25">
      <c r="A72" s="46" t="s">
        <v>486</v>
      </c>
      <c r="B72" s="626"/>
      <c r="C72" s="626"/>
      <c r="D72" s="516" t="s">
        <v>676</v>
      </c>
      <c r="E72" s="378" t="s">
        <v>677</v>
      </c>
      <c r="F72" s="378" t="s">
        <v>99</v>
      </c>
      <c r="G72" s="378">
        <v>50</v>
      </c>
      <c r="H72" s="379">
        <v>0.4</v>
      </c>
      <c r="I72" s="310">
        <f t="shared" si="1"/>
        <v>20</v>
      </c>
      <c r="J72" s="695"/>
    </row>
    <row r="73" spans="1:10" ht="26.25" thickBot="1" x14ac:dyDescent="0.25">
      <c r="A73" s="46" t="s">
        <v>329</v>
      </c>
      <c r="B73" s="625">
        <v>29169.67</v>
      </c>
      <c r="C73" s="625" t="s">
        <v>72</v>
      </c>
      <c r="D73" s="469" t="s">
        <v>330</v>
      </c>
      <c r="E73" s="47" t="s">
        <v>331</v>
      </c>
      <c r="F73" s="47" t="s">
        <v>99</v>
      </c>
      <c r="G73" s="47">
        <v>1</v>
      </c>
      <c r="H73" s="48">
        <v>17</v>
      </c>
      <c r="I73" s="49">
        <f t="shared" si="1"/>
        <v>17</v>
      </c>
      <c r="J73" s="695"/>
    </row>
    <row r="74" spans="1:10" ht="26.25" thickBot="1" x14ac:dyDescent="0.25">
      <c r="A74" s="46" t="s">
        <v>598</v>
      </c>
      <c r="B74" s="626"/>
      <c r="C74" s="626"/>
      <c r="D74" s="378" t="s">
        <v>108</v>
      </c>
      <c r="E74" s="378" t="s">
        <v>599</v>
      </c>
      <c r="F74" s="378" t="s">
        <v>99</v>
      </c>
      <c r="G74" s="378">
        <v>1</v>
      </c>
      <c r="H74" s="379">
        <v>3888.65</v>
      </c>
      <c r="I74" s="310">
        <f t="shared" si="1"/>
        <v>3888.65</v>
      </c>
      <c r="J74" s="695"/>
    </row>
    <row r="75" spans="1:10" ht="12.75" customHeight="1" x14ac:dyDescent="0.2">
      <c r="A75" s="622" t="s">
        <v>329</v>
      </c>
      <c r="B75" s="625">
        <v>28661.22</v>
      </c>
      <c r="C75" s="625" t="s">
        <v>73</v>
      </c>
      <c r="D75" s="37" t="s">
        <v>330</v>
      </c>
      <c r="E75" s="37" t="s">
        <v>331</v>
      </c>
      <c r="F75" s="37" t="s">
        <v>99</v>
      </c>
      <c r="G75" s="37">
        <v>5</v>
      </c>
      <c r="H75" s="38">
        <v>8.6999999999999993</v>
      </c>
      <c r="I75" s="39">
        <f t="shared" si="1"/>
        <v>43.5</v>
      </c>
      <c r="J75" s="695"/>
    </row>
    <row r="76" spans="1:10" ht="12.75" customHeight="1" thickBot="1" x14ac:dyDescent="0.25">
      <c r="A76" s="624"/>
      <c r="B76" s="632"/>
      <c r="C76" s="632"/>
      <c r="D76" s="443" t="s">
        <v>108</v>
      </c>
      <c r="E76" s="443" t="s">
        <v>331</v>
      </c>
      <c r="F76" s="443" t="s">
        <v>99</v>
      </c>
      <c r="G76" s="443">
        <v>10</v>
      </c>
      <c r="H76" s="444">
        <v>8.6999999999999993</v>
      </c>
      <c r="I76" s="294">
        <f t="shared" si="1"/>
        <v>87</v>
      </c>
      <c r="J76" s="695"/>
    </row>
    <row r="77" spans="1:10" ht="12.75" customHeight="1" thickBot="1" x14ac:dyDescent="0.25">
      <c r="A77" s="440" t="s">
        <v>1054</v>
      </c>
      <c r="B77" s="632"/>
      <c r="C77" s="632"/>
      <c r="D77" s="378" t="s">
        <v>108</v>
      </c>
      <c r="E77" s="378" t="s">
        <v>294</v>
      </c>
      <c r="F77" s="378" t="s">
        <v>99</v>
      </c>
      <c r="G77" s="378">
        <v>1</v>
      </c>
      <c r="H77" s="379">
        <v>35</v>
      </c>
      <c r="I77" s="310">
        <f t="shared" si="1"/>
        <v>35</v>
      </c>
      <c r="J77" s="695"/>
    </row>
    <row r="78" spans="1:10" ht="12.75" customHeight="1" x14ac:dyDescent="0.2">
      <c r="A78" s="622" t="s">
        <v>224</v>
      </c>
      <c r="B78" s="632"/>
      <c r="C78" s="632"/>
      <c r="D78" s="689" t="s">
        <v>218</v>
      </c>
      <c r="E78" s="487" t="s">
        <v>406</v>
      </c>
      <c r="F78" s="487" t="s">
        <v>99</v>
      </c>
      <c r="G78" s="487">
        <v>1</v>
      </c>
      <c r="H78" s="488">
        <v>209.41</v>
      </c>
      <c r="I78" s="292">
        <f t="shared" si="1"/>
        <v>209.41</v>
      </c>
      <c r="J78" s="695"/>
    </row>
    <row r="79" spans="1:10" ht="12.75" customHeight="1" x14ac:dyDescent="0.2">
      <c r="A79" s="623"/>
      <c r="B79" s="632"/>
      <c r="C79" s="632"/>
      <c r="D79" s="692"/>
      <c r="E79" s="289" t="s">
        <v>118</v>
      </c>
      <c r="F79" s="289" t="s">
        <v>99</v>
      </c>
      <c r="G79" s="289">
        <v>1</v>
      </c>
      <c r="H79" s="290">
        <v>117.24</v>
      </c>
      <c r="I79" s="293">
        <f t="shared" si="1"/>
        <v>117.24</v>
      </c>
      <c r="J79" s="695"/>
    </row>
    <row r="80" spans="1:10" ht="12.75" customHeight="1" x14ac:dyDescent="0.2">
      <c r="A80" s="623"/>
      <c r="B80" s="632"/>
      <c r="C80" s="632"/>
      <c r="D80" s="700" t="s">
        <v>487</v>
      </c>
      <c r="E80" s="289" t="s">
        <v>122</v>
      </c>
      <c r="F80" s="289" t="s">
        <v>99</v>
      </c>
      <c r="G80" s="289">
        <v>1</v>
      </c>
      <c r="H80" s="290">
        <v>191.48</v>
      </c>
      <c r="I80" s="293">
        <f t="shared" si="1"/>
        <v>191.48</v>
      </c>
      <c r="J80" s="695"/>
    </row>
    <row r="81" spans="1:10" ht="13.5" thickBot="1" x14ac:dyDescent="0.25">
      <c r="A81" s="624"/>
      <c r="B81" s="626"/>
      <c r="C81" s="626"/>
      <c r="D81" s="691"/>
      <c r="E81" s="40" t="s">
        <v>865</v>
      </c>
      <c r="F81" s="40" t="s">
        <v>99</v>
      </c>
      <c r="G81" s="40">
        <v>1</v>
      </c>
      <c r="H81" s="41">
        <v>155.53</v>
      </c>
      <c r="I81" s="294">
        <f t="shared" si="1"/>
        <v>155.53</v>
      </c>
      <c r="J81" s="695"/>
    </row>
    <row r="82" spans="1:10" ht="12.75" customHeight="1" x14ac:dyDescent="0.2">
      <c r="A82" s="622" t="s">
        <v>153</v>
      </c>
      <c r="B82" s="625">
        <v>24786.91</v>
      </c>
      <c r="C82" s="625" t="s">
        <v>74</v>
      </c>
      <c r="D82" s="689" t="s">
        <v>1176</v>
      </c>
      <c r="E82" s="487" t="s">
        <v>118</v>
      </c>
      <c r="F82" s="487" t="s">
        <v>99</v>
      </c>
      <c r="G82" s="487">
        <v>1</v>
      </c>
      <c r="H82" s="488">
        <v>117.24</v>
      </c>
      <c r="I82" s="292">
        <f t="shared" si="1"/>
        <v>117.24</v>
      </c>
      <c r="J82" s="695"/>
    </row>
    <row r="83" spans="1:10" ht="12.75" customHeight="1" x14ac:dyDescent="0.2">
      <c r="A83" s="623"/>
      <c r="B83" s="632"/>
      <c r="C83" s="632"/>
      <c r="D83" s="690"/>
      <c r="E83" s="289" t="s">
        <v>421</v>
      </c>
      <c r="F83" s="289" t="s">
        <v>99</v>
      </c>
      <c r="G83" s="289">
        <v>1</v>
      </c>
      <c r="H83" s="290">
        <v>26.54</v>
      </c>
      <c r="I83" s="293">
        <f t="shared" si="1"/>
        <v>26.54</v>
      </c>
      <c r="J83" s="695"/>
    </row>
    <row r="84" spans="1:10" ht="12.75" customHeight="1" x14ac:dyDescent="0.2">
      <c r="A84" s="623"/>
      <c r="B84" s="632"/>
      <c r="C84" s="632"/>
      <c r="D84" s="690"/>
      <c r="E84" s="289" t="s">
        <v>362</v>
      </c>
      <c r="F84" s="289" t="s">
        <v>99</v>
      </c>
      <c r="G84" s="289">
        <v>1</v>
      </c>
      <c r="H84" s="290">
        <v>100</v>
      </c>
      <c r="I84" s="293">
        <f t="shared" si="1"/>
        <v>100</v>
      </c>
      <c r="J84" s="695"/>
    </row>
    <row r="85" spans="1:10" ht="12.75" customHeight="1" thickBot="1" x14ac:dyDescent="0.25">
      <c r="A85" s="624"/>
      <c r="B85" s="632"/>
      <c r="C85" s="632"/>
      <c r="D85" s="691"/>
      <c r="E85" s="443" t="s">
        <v>223</v>
      </c>
      <c r="F85" s="443" t="s">
        <v>99</v>
      </c>
      <c r="G85" s="443">
        <v>1</v>
      </c>
      <c r="H85" s="444">
        <v>290</v>
      </c>
      <c r="I85" s="294">
        <f t="shared" si="1"/>
        <v>290</v>
      </c>
      <c r="J85" s="695"/>
    </row>
    <row r="86" spans="1:10" ht="12.75" customHeight="1" x14ac:dyDescent="0.2">
      <c r="A86" s="622" t="s">
        <v>112</v>
      </c>
      <c r="B86" s="632"/>
      <c r="C86" s="632"/>
      <c r="D86" s="689" t="s">
        <v>1177</v>
      </c>
      <c r="E86" s="487" t="s">
        <v>216</v>
      </c>
      <c r="F86" s="487" t="s">
        <v>101</v>
      </c>
      <c r="G86" s="487">
        <v>32</v>
      </c>
      <c r="H86" s="488">
        <v>52.03</v>
      </c>
      <c r="I86" s="292">
        <f t="shared" si="1"/>
        <v>1664.96</v>
      </c>
      <c r="J86" s="695"/>
    </row>
    <row r="87" spans="1:10" ht="12.75" customHeight="1" x14ac:dyDescent="0.2">
      <c r="A87" s="623"/>
      <c r="B87" s="632"/>
      <c r="C87" s="632"/>
      <c r="D87" s="690"/>
      <c r="E87" s="15" t="s">
        <v>229</v>
      </c>
      <c r="F87" s="15" t="s">
        <v>99</v>
      </c>
      <c r="G87" s="15">
        <v>1</v>
      </c>
      <c r="H87" s="16">
        <v>72.92</v>
      </c>
      <c r="I87" s="293">
        <f t="shared" si="1"/>
        <v>72.92</v>
      </c>
      <c r="J87" s="695"/>
    </row>
    <row r="88" spans="1:10" ht="12.75" customHeight="1" x14ac:dyDescent="0.2">
      <c r="A88" s="623"/>
      <c r="B88" s="632"/>
      <c r="C88" s="632"/>
      <c r="D88" s="690"/>
      <c r="E88" s="289" t="s">
        <v>685</v>
      </c>
      <c r="F88" s="289" t="s">
        <v>99</v>
      </c>
      <c r="G88" s="289">
        <v>1</v>
      </c>
      <c r="H88" s="290">
        <v>159.94999999999999</v>
      </c>
      <c r="I88" s="293">
        <f t="shared" si="1"/>
        <v>159.94999999999999</v>
      </c>
      <c r="J88" s="695"/>
    </row>
    <row r="89" spans="1:10" ht="12.75" customHeight="1" x14ac:dyDescent="0.2">
      <c r="A89" s="623"/>
      <c r="B89" s="632"/>
      <c r="C89" s="632"/>
      <c r="D89" s="690"/>
      <c r="E89" s="289" t="s">
        <v>118</v>
      </c>
      <c r="F89" s="289" t="s">
        <v>99</v>
      </c>
      <c r="G89" s="289">
        <v>4</v>
      </c>
      <c r="H89" s="290">
        <v>117.24</v>
      </c>
      <c r="I89" s="293">
        <f t="shared" si="1"/>
        <v>468.96</v>
      </c>
      <c r="J89" s="695"/>
    </row>
    <row r="90" spans="1:10" ht="12.75" customHeight="1" x14ac:dyDescent="0.2">
      <c r="A90" s="623"/>
      <c r="B90" s="632"/>
      <c r="C90" s="632"/>
      <c r="D90" s="690"/>
      <c r="E90" s="289" t="s">
        <v>362</v>
      </c>
      <c r="F90" s="289" t="s">
        <v>99</v>
      </c>
      <c r="G90" s="289">
        <v>3</v>
      </c>
      <c r="H90" s="290">
        <v>100</v>
      </c>
      <c r="I90" s="293">
        <f t="shared" si="1"/>
        <v>300</v>
      </c>
      <c r="J90" s="695"/>
    </row>
    <row r="91" spans="1:10" ht="12.75" customHeight="1" x14ac:dyDescent="0.2">
      <c r="A91" s="623"/>
      <c r="B91" s="632"/>
      <c r="C91" s="632"/>
      <c r="D91" s="690"/>
      <c r="E91" s="289" t="s">
        <v>229</v>
      </c>
      <c r="F91" s="289" t="s">
        <v>99</v>
      </c>
      <c r="G91" s="289">
        <v>1</v>
      </c>
      <c r="H91" s="290">
        <v>72.900000000000006</v>
      </c>
      <c r="I91" s="293">
        <f t="shared" si="1"/>
        <v>72.900000000000006</v>
      </c>
      <c r="J91" s="695"/>
    </row>
    <row r="92" spans="1:10" ht="12.75" customHeight="1" x14ac:dyDescent="0.2">
      <c r="A92" s="623"/>
      <c r="B92" s="632"/>
      <c r="C92" s="632"/>
      <c r="D92" s="690"/>
      <c r="E92" s="289" t="s">
        <v>1072</v>
      </c>
      <c r="F92" s="289" t="s">
        <v>99</v>
      </c>
      <c r="G92" s="289">
        <v>6</v>
      </c>
      <c r="H92" s="290">
        <v>23</v>
      </c>
      <c r="I92" s="293">
        <f t="shared" si="1"/>
        <v>138</v>
      </c>
      <c r="J92" s="695"/>
    </row>
    <row r="93" spans="1:10" ht="12.75" customHeight="1" x14ac:dyDescent="0.2">
      <c r="A93" s="623"/>
      <c r="B93" s="632"/>
      <c r="C93" s="632"/>
      <c r="D93" s="690"/>
      <c r="E93" s="289" t="s">
        <v>685</v>
      </c>
      <c r="F93" s="289" t="s">
        <v>99</v>
      </c>
      <c r="G93" s="289">
        <v>1</v>
      </c>
      <c r="H93" s="290">
        <v>210</v>
      </c>
      <c r="I93" s="293">
        <f t="shared" si="1"/>
        <v>210</v>
      </c>
      <c r="J93" s="695"/>
    </row>
    <row r="94" spans="1:10" ht="12.75" customHeight="1" x14ac:dyDescent="0.2">
      <c r="A94" s="623"/>
      <c r="B94" s="632"/>
      <c r="C94" s="632"/>
      <c r="D94" s="690"/>
      <c r="E94" s="289" t="s">
        <v>213</v>
      </c>
      <c r="F94" s="289" t="s">
        <v>99</v>
      </c>
      <c r="G94" s="289">
        <v>2</v>
      </c>
      <c r="H94" s="290">
        <v>125</v>
      </c>
      <c r="I94" s="293">
        <f t="shared" si="1"/>
        <v>250</v>
      </c>
      <c r="J94" s="695"/>
    </row>
    <row r="95" spans="1:10" ht="12.75" customHeight="1" thickBot="1" x14ac:dyDescent="0.25">
      <c r="A95" s="624"/>
      <c r="B95" s="626"/>
      <c r="C95" s="626"/>
      <c r="D95" s="691"/>
      <c r="E95" s="443" t="s">
        <v>223</v>
      </c>
      <c r="F95" s="443" t="s">
        <v>99</v>
      </c>
      <c r="G95" s="443">
        <v>1</v>
      </c>
      <c r="H95" s="444">
        <v>290</v>
      </c>
      <c r="I95" s="294">
        <f t="shared" si="1"/>
        <v>290</v>
      </c>
      <c r="J95" s="695"/>
    </row>
    <row r="96" spans="1:10" ht="26.25" thickBot="1" x14ac:dyDescent="0.25">
      <c r="A96" s="46" t="s">
        <v>329</v>
      </c>
      <c r="B96" s="625">
        <v>26384.95</v>
      </c>
      <c r="C96" s="625" t="s">
        <v>75</v>
      </c>
      <c r="D96" s="55" t="s">
        <v>330</v>
      </c>
      <c r="E96" s="47" t="s">
        <v>331</v>
      </c>
      <c r="F96" s="47" t="s">
        <v>99</v>
      </c>
      <c r="G96" s="47">
        <v>4</v>
      </c>
      <c r="H96" s="48">
        <v>8.6999999999999993</v>
      </c>
      <c r="I96" s="49">
        <f t="shared" si="1"/>
        <v>34.799999999999997</v>
      </c>
      <c r="J96" s="695"/>
    </row>
    <row r="97" spans="1:10" ht="12.75" customHeight="1" x14ac:dyDescent="0.2">
      <c r="A97" s="622" t="s">
        <v>486</v>
      </c>
      <c r="B97" s="632"/>
      <c r="C97" s="632"/>
      <c r="D97" s="689" t="s">
        <v>354</v>
      </c>
      <c r="E97" s="487" t="s">
        <v>156</v>
      </c>
      <c r="F97" s="487" t="s">
        <v>99</v>
      </c>
      <c r="G97" s="487">
        <v>2</v>
      </c>
      <c r="H97" s="488">
        <v>235.8</v>
      </c>
      <c r="I97" s="292">
        <f t="shared" si="1"/>
        <v>471.6</v>
      </c>
      <c r="J97" s="695"/>
    </row>
    <row r="98" spans="1:10" ht="12.75" customHeight="1" x14ac:dyDescent="0.2">
      <c r="A98" s="623"/>
      <c r="B98" s="632"/>
      <c r="C98" s="632"/>
      <c r="D98" s="690"/>
      <c r="E98" s="289" t="s">
        <v>1309</v>
      </c>
      <c r="F98" s="289" t="s">
        <v>99</v>
      </c>
      <c r="G98" s="289">
        <v>1</v>
      </c>
      <c r="H98" s="290">
        <v>138.82</v>
      </c>
      <c r="I98" s="293">
        <f t="shared" si="1"/>
        <v>138.82</v>
      </c>
      <c r="J98" s="695"/>
    </row>
    <row r="99" spans="1:10" ht="12.75" customHeight="1" x14ac:dyDescent="0.2">
      <c r="A99" s="623"/>
      <c r="B99" s="632"/>
      <c r="C99" s="632"/>
      <c r="D99" s="690"/>
      <c r="E99" s="289" t="s">
        <v>972</v>
      </c>
      <c r="F99" s="289" t="s">
        <v>99</v>
      </c>
      <c r="G99" s="289">
        <v>1</v>
      </c>
      <c r="H99" s="290">
        <v>57.25</v>
      </c>
      <c r="I99" s="293">
        <f t="shared" si="1"/>
        <v>57.25</v>
      </c>
      <c r="J99" s="695"/>
    </row>
    <row r="100" spans="1:10" ht="12.75" customHeight="1" x14ac:dyDescent="0.2">
      <c r="A100" s="623"/>
      <c r="B100" s="632"/>
      <c r="C100" s="632"/>
      <c r="D100" s="690"/>
      <c r="E100" s="289" t="s">
        <v>492</v>
      </c>
      <c r="F100" s="289" t="s">
        <v>99</v>
      </c>
      <c r="G100" s="289">
        <v>2</v>
      </c>
      <c r="H100" s="290">
        <v>50</v>
      </c>
      <c r="I100" s="293">
        <f t="shared" si="1"/>
        <v>100</v>
      </c>
      <c r="J100" s="695"/>
    </row>
    <row r="101" spans="1:10" ht="12.75" customHeight="1" x14ac:dyDescent="0.2">
      <c r="A101" s="623"/>
      <c r="B101" s="632"/>
      <c r="C101" s="632"/>
      <c r="D101" s="690"/>
      <c r="E101" s="289" t="s">
        <v>150</v>
      </c>
      <c r="F101" s="289" t="s">
        <v>99</v>
      </c>
      <c r="G101" s="289">
        <v>1</v>
      </c>
      <c r="H101" s="290">
        <v>32</v>
      </c>
      <c r="I101" s="293">
        <f t="shared" si="1"/>
        <v>32</v>
      </c>
      <c r="J101" s="695"/>
    </row>
    <row r="102" spans="1:10" ht="12.75" customHeight="1" x14ac:dyDescent="0.2">
      <c r="A102" s="623"/>
      <c r="B102" s="632"/>
      <c r="C102" s="632"/>
      <c r="D102" s="690"/>
      <c r="E102" s="289" t="s">
        <v>223</v>
      </c>
      <c r="F102" s="289" t="s">
        <v>99</v>
      </c>
      <c r="G102" s="289">
        <v>1</v>
      </c>
      <c r="H102" s="290">
        <v>290</v>
      </c>
      <c r="I102" s="293">
        <f t="shared" si="1"/>
        <v>290</v>
      </c>
      <c r="J102" s="695"/>
    </row>
    <row r="103" spans="1:10" ht="12.75" customHeight="1" x14ac:dyDescent="0.2">
      <c r="A103" s="623"/>
      <c r="B103" s="632"/>
      <c r="C103" s="632"/>
      <c r="D103" s="690"/>
      <c r="E103" s="289" t="s">
        <v>1212</v>
      </c>
      <c r="F103" s="289" t="s">
        <v>99</v>
      </c>
      <c r="G103" s="289">
        <v>3</v>
      </c>
      <c r="H103" s="290">
        <v>27</v>
      </c>
      <c r="I103" s="293">
        <f t="shared" si="1"/>
        <v>81</v>
      </c>
      <c r="J103" s="695"/>
    </row>
    <row r="104" spans="1:10" ht="12.75" customHeight="1" x14ac:dyDescent="0.2">
      <c r="A104" s="623"/>
      <c r="B104" s="632"/>
      <c r="C104" s="632"/>
      <c r="D104" s="690"/>
      <c r="E104" s="289" t="s">
        <v>1310</v>
      </c>
      <c r="F104" s="289" t="s">
        <v>99</v>
      </c>
      <c r="G104" s="289">
        <v>2</v>
      </c>
      <c r="H104" s="290">
        <v>117.24</v>
      </c>
      <c r="I104" s="293">
        <f t="shared" si="1"/>
        <v>234.48</v>
      </c>
      <c r="J104" s="695"/>
    </row>
    <row r="105" spans="1:10" ht="12.75" customHeight="1" x14ac:dyDescent="0.2">
      <c r="A105" s="623"/>
      <c r="B105" s="632"/>
      <c r="C105" s="632"/>
      <c r="D105" s="690"/>
      <c r="E105" s="289" t="s">
        <v>122</v>
      </c>
      <c r="F105" s="289" t="s">
        <v>99</v>
      </c>
      <c r="G105" s="289">
        <v>1</v>
      </c>
      <c r="H105" s="290">
        <v>191.48</v>
      </c>
      <c r="I105" s="293">
        <f t="shared" si="1"/>
        <v>191.48</v>
      </c>
      <c r="J105" s="695"/>
    </row>
    <row r="106" spans="1:10" ht="12.75" customHeight="1" thickBot="1" x14ac:dyDescent="0.25">
      <c r="A106" s="624"/>
      <c r="B106" s="632"/>
      <c r="C106" s="632"/>
      <c r="D106" s="691"/>
      <c r="E106" s="443" t="s">
        <v>447</v>
      </c>
      <c r="F106" s="443" t="s">
        <v>99</v>
      </c>
      <c r="G106" s="443">
        <v>3</v>
      </c>
      <c r="H106" s="444">
        <v>26</v>
      </c>
      <c r="I106" s="294">
        <f t="shared" si="1"/>
        <v>78</v>
      </c>
      <c r="J106" s="695"/>
    </row>
    <row r="107" spans="1:10" ht="12.75" customHeight="1" x14ac:dyDescent="0.2">
      <c r="A107" s="678" t="s">
        <v>153</v>
      </c>
      <c r="B107" s="632"/>
      <c r="C107" s="632"/>
      <c r="D107" s="667" t="s">
        <v>108</v>
      </c>
      <c r="E107" s="532" t="s">
        <v>216</v>
      </c>
      <c r="F107" s="532" t="s">
        <v>101</v>
      </c>
      <c r="G107" s="532">
        <v>3</v>
      </c>
      <c r="H107" s="490">
        <v>52.03</v>
      </c>
      <c r="I107" s="326">
        <f t="shared" si="1"/>
        <v>156.09</v>
      </c>
      <c r="J107" s="695"/>
    </row>
    <row r="108" spans="1:10" ht="12.75" customHeight="1" x14ac:dyDescent="0.2">
      <c r="A108" s="679"/>
      <c r="B108" s="632"/>
      <c r="C108" s="632"/>
      <c r="D108" s="668"/>
      <c r="E108" s="289" t="s">
        <v>1312</v>
      </c>
      <c r="F108" s="289" t="s">
        <v>99</v>
      </c>
      <c r="G108" s="289">
        <v>2</v>
      </c>
      <c r="H108" s="290">
        <v>125</v>
      </c>
      <c r="I108" s="293">
        <f t="shared" si="1"/>
        <v>250</v>
      </c>
      <c r="J108" s="695"/>
    </row>
    <row r="109" spans="1:10" ht="12.75" customHeight="1" x14ac:dyDescent="0.2">
      <c r="A109" s="679"/>
      <c r="B109" s="632"/>
      <c r="C109" s="632"/>
      <c r="D109" s="668"/>
      <c r="E109" s="289" t="s">
        <v>1313</v>
      </c>
      <c r="F109" s="289" t="s">
        <v>99</v>
      </c>
      <c r="G109" s="289">
        <v>2</v>
      </c>
      <c r="H109" s="290">
        <v>100</v>
      </c>
      <c r="I109" s="293">
        <f t="shared" si="1"/>
        <v>200</v>
      </c>
      <c r="J109" s="695"/>
    </row>
    <row r="110" spans="1:10" ht="12.75" customHeight="1" x14ac:dyDescent="0.2">
      <c r="A110" s="679"/>
      <c r="B110" s="632"/>
      <c r="C110" s="632"/>
      <c r="D110" s="668"/>
      <c r="E110" s="289" t="s">
        <v>421</v>
      </c>
      <c r="F110" s="289" t="s">
        <v>99</v>
      </c>
      <c r="G110" s="289">
        <v>1</v>
      </c>
      <c r="H110" s="290">
        <v>26.54</v>
      </c>
      <c r="I110" s="293">
        <f t="shared" si="1"/>
        <v>26.54</v>
      </c>
      <c r="J110" s="695"/>
    </row>
    <row r="111" spans="1:10" ht="12.75" customHeight="1" x14ac:dyDescent="0.2">
      <c r="A111" s="679"/>
      <c r="B111" s="632"/>
      <c r="C111" s="632"/>
      <c r="D111" s="668"/>
      <c r="E111" s="289" t="s">
        <v>1240</v>
      </c>
      <c r="F111" s="289" t="s">
        <v>99</v>
      </c>
      <c r="G111" s="289">
        <v>1</v>
      </c>
      <c r="H111" s="290">
        <v>120</v>
      </c>
      <c r="I111" s="293">
        <f t="shared" si="1"/>
        <v>120</v>
      </c>
      <c r="J111" s="695"/>
    </row>
    <row r="112" spans="1:10" ht="12.75" customHeight="1" x14ac:dyDescent="0.2">
      <c r="A112" s="679"/>
      <c r="B112" s="632"/>
      <c r="C112" s="632"/>
      <c r="D112" s="668"/>
      <c r="E112" s="289" t="s">
        <v>1314</v>
      </c>
      <c r="F112" s="289" t="s">
        <v>99</v>
      </c>
      <c r="G112" s="289">
        <v>1</v>
      </c>
      <c r="H112" s="290">
        <v>159.94999999999999</v>
      </c>
      <c r="I112" s="293">
        <f t="shared" si="1"/>
        <v>159.94999999999999</v>
      </c>
      <c r="J112" s="695"/>
    </row>
    <row r="113" spans="1:10" ht="12.75" customHeight="1" thickBot="1" x14ac:dyDescent="0.25">
      <c r="A113" s="680"/>
      <c r="B113" s="632"/>
      <c r="C113" s="632"/>
      <c r="D113" s="669"/>
      <c r="E113" s="533" t="s">
        <v>1212</v>
      </c>
      <c r="F113" s="533" t="s">
        <v>99</v>
      </c>
      <c r="G113" s="533">
        <v>1</v>
      </c>
      <c r="H113" s="548">
        <v>27</v>
      </c>
      <c r="I113" s="549">
        <f t="shared" si="1"/>
        <v>27</v>
      </c>
      <c r="J113" s="695"/>
    </row>
    <row r="114" spans="1:10" ht="12.75" customHeight="1" x14ac:dyDescent="0.2">
      <c r="A114" s="622" t="s">
        <v>107</v>
      </c>
      <c r="B114" s="632"/>
      <c r="C114" s="632"/>
      <c r="D114" s="667" t="s">
        <v>1315</v>
      </c>
      <c r="E114" s="487" t="s">
        <v>136</v>
      </c>
      <c r="F114" s="487" t="s">
        <v>101</v>
      </c>
      <c r="G114" s="487">
        <v>3</v>
      </c>
      <c r="H114" s="488">
        <v>66.39</v>
      </c>
      <c r="I114" s="292">
        <f t="shared" si="1"/>
        <v>199.17000000000002</v>
      </c>
      <c r="J114" s="695"/>
    </row>
    <row r="115" spans="1:10" ht="12.75" customHeight="1" thickBot="1" x14ac:dyDescent="0.25">
      <c r="A115" s="624"/>
      <c r="B115" s="626"/>
      <c r="C115" s="626"/>
      <c r="D115" s="669"/>
      <c r="E115" s="443" t="s">
        <v>530</v>
      </c>
      <c r="F115" s="443" t="s">
        <v>99</v>
      </c>
      <c r="G115" s="443">
        <v>2</v>
      </c>
      <c r="H115" s="444">
        <v>155.53</v>
      </c>
      <c r="I115" s="294">
        <f t="shared" si="1"/>
        <v>311.06</v>
      </c>
      <c r="J115" s="695"/>
    </row>
    <row r="116" spans="1:10" ht="26.25" thickBot="1" x14ac:dyDescent="0.25">
      <c r="A116" s="472" t="s">
        <v>329</v>
      </c>
      <c r="B116" s="183">
        <v>29809.64</v>
      </c>
      <c r="C116" s="183" t="s">
        <v>76</v>
      </c>
      <c r="D116" s="550" t="s">
        <v>330</v>
      </c>
      <c r="E116" s="487" t="s">
        <v>331</v>
      </c>
      <c r="F116" s="487" t="s">
        <v>99</v>
      </c>
      <c r="G116" s="487">
        <v>7</v>
      </c>
      <c r="H116" s="488">
        <v>7.53</v>
      </c>
      <c r="I116" s="292">
        <f t="shared" si="1"/>
        <v>52.71</v>
      </c>
      <c r="J116" s="695"/>
    </row>
    <row r="117" spans="1:10" ht="26.25" thickBot="1" x14ac:dyDescent="0.25">
      <c r="A117" s="46" t="s">
        <v>329</v>
      </c>
      <c r="B117" s="85">
        <v>30815.49</v>
      </c>
      <c r="C117" s="85" t="s">
        <v>77</v>
      </c>
      <c r="D117" s="55" t="s">
        <v>330</v>
      </c>
      <c r="E117" s="47" t="s">
        <v>331</v>
      </c>
      <c r="F117" s="47" t="s">
        <v>99</v>
      </c>
      <c r="G117" s="47">
        <v>13</v>
      </c>
      <c r="H117" s="48">
        <v>7.53</v>
      </c>
      <c r="I117" s="49">
        <f t="shared" si="1"/>
        <v>97.89</v>
      </c>
      <c r="J117" s="695"/>
    </row>
    <row r="118" spans="1:10" ht="12.75" customHeight="1" x14ac:dyDescent="0.2">
      <c r="A118" s="622" t="s">
        <v>329</v>
      </c>
      <c r="B118" s="625">
        <v>38415.97</v>
      </c>
      <c r="C118" s="625" t="s">
        <v>78</v>
      </c>
      <c r="D118" s="667" t="s">
        <v>330</v>
      </c>
      <c r="E118" s="487" t="s">
        <v>339</v>
      </c>
      <c r="F118" s="487" t="s">
        <v>99</v>
      </c>
      <c r="G118" s="487">
        <v>1</v>
      </c>
      <c r="H118" s="488">
        <v>18.54</v>
      </c>
      <c r="I118" s="292">
        <f t="shared" si="1"/>
        <v>18.54</v>
      </c>
      <c r="J118" s="695"/>
    </row>
    <row r="119" spans="1:10" ht="12.75" customHeight="1" thickBot="1" x14ac:dyDescent="0.25">
      <c r="A119" s="624"/>
      <c r="B119" s="626"/>
      <c r="C119" s="626"/>
      <c r="D119" s="669"/>
      <c r="E119" s="443" t="s">
        <v>1736</v>
      </c>
      <c r="F119" s="443" t="s">
        <v>99</v>
      </c>
      <c r="G119" s="443">
        <v>1</v>
      </c>
      <c r="H119" s="444">
        <v>33.270000000000003</v>
      </c>
      <c r="I119" s="294">
        <f t="shared" si="1"/>
        <v>33.270000000000003</v>
      </c>
      <c r="J119" s="695"/>
    </row>
    <row r="120" spans="1:10" ht="26.25" thickBot="1" x14ac:dyDescent="0.25">
      <c r="A120" s="46" t="s">
        <v>329</v>
      </c>
      <c r="B120" s="625">
        <v>35495.93</v>
      </c>
      <c r="C120" s="625" t="s">
        <v>79</v>
      </c>
      <c r="D120" s="47" t="s">
        <v>330</v>
      </c>
      <c r="E120" s="47" t="s">
        <v>331</v>
      </c>
      <c r="F120" s="47" t="s">
        <v>99</v>
      </c>
      <c r="G120" s="47">
        <v>11</v>
      </c>
      <c r="H120" s="48">
        <v>7.53</v>
      </c>
      <c r="I120" s="49">
        <f t="shared" si="1"/>
        <v>82.83</v>
      </c>
      <c r="J120" s="695"/>
    </row>
    <row r="121" spans="1:10" ht="12.75" customHeight="1" x14ac:dyDescent="0.2">
      <c r="A121" s="622" t="s">
        <v>107</v>
      </c>
      <c r="B121" s="632"/>
      <c r="C121" s="632"/>
      <c r="D121" s="667" t="s">
        <v>191</v>
      </c>
      <c r="E121" s="487" t="s">
        <v>136</v>
      </c>
      <c r="F121" s="487" t="s">
        <v>101</v>
      </c>
      <c r="G121" s="487">
        <v>1</v>
      </c>
      <c r="H121" s="488">
        <v>66.39</v>
      </c>
      <c r="I121" s="292">
        <f t="shared" si="1"/>
        <v>66.39</v>
      </c>
      <c r="J121" s="695"/>
    </row>
    <row r="122" spans="1:10" ht="12.75" customHeight="1" x14ac:dyDescent="0.2">
      <c r="A122" s="623"/>
      <c r="B122" s="632"/>
      <c r="C122" s="632"/>
      <c r="D122" s="668"/>
      <c r="E122" s="580" t="s">
        <v>1005</v>
      </c>
      <c r="F122" s="580" t="s">
        <v>99</v>
      </c>
      <c r="G122" s="580">
        <v>1</v>
      </c>
      <c r="H122" s="490">
        <v>210</v>
      </c>
      <c r="I122" s="326">
        <f t="shared" si="1"/>
        <v>210</v>
      </c>
      <c r="J122" s="695"/>
    </row>
    <row r="123" spans="1:10" ht="12.75" customHeight="1" thickBot="1" x14ac:dyDescent="0.25">
      <c r="A123" s="624"/>
      <c r="B123" s="632"/>
      <c r="C123" s="632"/>
      <c r="D123" s="669"/>
      <c r="E123" s="579" t="s">
        <v>273</v>
      </c>
      <c r="F123" s="579" t="s">
        <v>99</v>
      </c>
      <c r="G123" s="579">
        <v>1</v>
      </c>
      <c r="H123" s="485">
        <v>156.5</v>
      </c>
      <c r="I123" s="486">
        <f t="shared" si="1"/>
        <v>156.5</v>
      </c>
      <c r="J123" s="695"/>
    </row>
    <row r="124" spans="1:10" ht="26.25" thickBot="1" x14ac:dyDescent="0.25">
      <c r="A124" s="46" t="s">
        <v>2038</v>
      </c>
      <c r="B124" s="626"/>
      <c r="C124" s="626"/>
      <c r="D124" s="47" t="s">
        <v>108</v>
      </c>
      <c r="E124" s="47" t="s">
        <v>2039</v>
      </c>
      <c r="F124" s="47" t="s">
        <v>99</v>
      </c>
      <c r="G124" s="47">
        <v>1</v>
      </c>
      <c r="H124" s="48">
        <v>17</v>
      </c>
      <c r="I124" s="49">
        <f t="shared" si="1"/>
        <v>17</v>
      </c>
      <c r="J124" s="695"/>
    </row>
    <row r="125" spans="1:10" ht="26.25" thickBot="1" x14ac:dyDescent="0.25">
      <c r="A125" s="46" t="s">
        <v>329</v>
      </c>
      <c r="B125" s="625">
        <v>37876</v>
      </c>
      <c r="C125" s="625" t="s">
        <v>80</v>
      </c>
      <c r="D125" s="85" t="s">
        <v>330</v>
      </c>
      <c r="E125" s="47" t="s">
        <v>331</v>
      </c>
      <c r="F125" s="47" t="s">
        <v>99</v>
      </c>
      <c r="G125" s="47">
        <v>5</v>
      </c>
      <c r="H125" s="48">
        <v>17</v>
      </c>
      <c r="I125" s="49">
        <f t="shared" si="1"/>
        <v>85</v>
      </c>
      <c r="J125" s="695"/>
    </row>
    <row r="126" spans="1:10" ht="12.75" customHeight="1" x14ac:dyDescent="0.2">
      <c r="A126" s="622" t="s">
        <v>2184</v>
      </c>
      <c r="B126" s="632"/>
      <c r="C126" s="632"/>
      <c r="D126" s="667" t="s">
        <v>108</v>
      </c>
      <c r="E126" s="487" t="s">
        <v>599</v>
      </c>
      <c r="F126" s="487" t="s">
        <v>99</v>
      </c>
      <c r="G126" s="487">
        <v>2</v>
      </c>
      <c r="H126" s="488">
        <v>2797</v>
      </c>
      <c r="I126" s="292">
        <f t="shared" si="1"/>
        <v>5594</v>
      </c>
      <c r="J126" s="695"/>
    </row>
    <row r="127" spans="1:10" ht="12.75" customHeight="1" x14ac:dyDescent="0.2">
      <c r="A127" s="623"/>
      <c r="B127" s="632"/>
      <c r="C127" s="632"/>
      <c r="D127" s="668"/>
      <c r="E127" s="605" t="s">
        <v>2031</v>
      </c>
      <c r="F127" s="605" t="s">
        <v>101</v>
      </c>
      <c r="G127" s="605">
        <v>13.5</v>
      </c>
      <c r="H127" s="490">
        <v>115</v>
      </c>
      <c r="I127" s="326">
        <f t="shared" si="1"/>
        <v>1552.5</v>
      </c>
      <c r="J127" s="695"/>
    </row>
    <row r="128" spans="1:10" ht="12.75" customHeight="1" thickBot="1" x14ac:dyDescent="0.25">
      <c r="A128" s="624"/>
      <c r="B128" s="632"/>
      <c r="C128" s="632"/>
      <c r="D128" s="669"/>
      <c r="E128" s="604" t="s">
        <v>601</v>
      </c>
      <c r="F128" s="604" t="s">
        <v>99</v>
      </c>
      <c r="G128" s="604">
        <v>4</v>
      </c>
      <c r="H128" s="485">
        <v>18</v>
      </c>
      <c r="I128" s="486">
        <f t="shared" si="1"/>
        <v>72</v>
      </c>
      <c r="J128" s="695"/>
    </row>
    <row r="129" spans="1:10" ht="12.75" customHeight="1" x14ac:dyDescent="0.2">
      <c r="A129" s="622" t="s">
        <v>955</v>
      </c>
      <c r="B129" s="632"/>
      <c r="C129" s="632"/>
      <c r="D129" s="667" t="s">
        <v>108</v>
      </c>
      <c r="E129" s="487" t="s">
        <v>136</v>
      </c>
      <c r="F129" s="487" t="s">
        <v>101</v>
      </c>
      <c r="G129" s="487">
        <v>8</v>
      </c>
      <c r="H129" s="488">
        <v>66.39</v>
      </c>
      <c r="I129" s="292">
        <f t="shared" si="1"/>
        <v>531.12</v>
      </c>
      <c r="J129" s="695"/>
    </row>
    <row r="130" spans="1:10" ht="12.75" customHeight="1" x14ac:dyDescent="0.2">
      <c r="A130" s="623"/>
      <c r="B130" s="632"/>
      <c r="C130" s="632"/>
      <c r="D130" s="668"/>
      <c r="E130" s="605" t="s">
        <v>366</v>
      </c>
      <c r="F130" s="605" t="s">
        <v>101</v>
      </c>
      <c r="G130" s="605">
        <v>1</v>
      </c>
      <c r="H130" s="490">
        <v>49.76</v>
      </c>
      <c r="I130" s="326">
        <f t="shared" si="1"/>
        <v>49.76</v>
      </c>
      <c r="J130" s="695"/>
    </row>
    <row r="131" spans="1:10" ht="12.75" customHeight="1" x14ac:dyDescent="0.2">
      <c r="A131" s="623"/>
      <c r="B131" s="632"/>
      <c r="C131" s="632"/>
      <c r="D131" s="668"/>
      <c r="E131" s="605" t="s">
        <v>907</v>
      </c>
      <c r="F131" s="605" t="s">
        <v>101</v>
      </c>
      <c r="G131" s="605">
        <v>3</v>
      </c>
      <c r="H131" s="490">
        <v>30.09</v>
      </c>
      <c r="I131" s="326">
        <f t="shared" si="1"/>
        <v>90.27</v>
      </c>
      <c r="J131" s="695"/>
    </row>
    <row r="132" spans="1:10" ht="12.75" customHeight="1" x14ac:dyDescent="0.2">
      <c r="A132" s="623"/>
      <c r="B132" s="632"/>
      <c r="C132" s="632"/>
      <c r="D132" s="668"/>
      <c r="E132" s="605" t="s">
        <v>118</v>
      </c>
      <c r="F132" s="605" t="s">
        <v>99</v>
      </c>
      <c r="G132" s="605">
        <v>1</v>
      </c>
      <c r="H132" s="490">
        <v>98.8</v>
      </c>
      <c r="I132" s="326">
        <f t="shared" si="1"/>
        <v>98.8</v>
      </c>
      <c r="J132" s="695"/>
    </row>
    <row r="133" spans="1:10" ht="12.75" customHeight="1" x14ac:dyDescent="0.2">
      <c r="A133" s="623"/>
      <c r="B133" s="632"/>
      <c r="C133" s="632"/>
      <c r="D133" s="668"/>
      <c r="E133" s="605" t="s">
        <v>362</v>
      </c>
      <c r="F133" s="605" t="s">
        <v>99</v>
      </c>
      <c r="G133" s="605">
        <v>1</v>
      </c>
      <c r="H133" s="490">
        <v>100</v>
      </c>
      <c r="I133" s="326">
        <f t="shared" si="1"/>
        <v>100</v>
      </c>
      <c r="J133" s="695"/>
    </row>
    <row r="134" spans="1:10" ht="12.75" customHeight="1" thickBot="1" x14ac:dyDescent="0.25">
      <c r="A134" s="624"/>
      <c r="B134" s="632"/>
      <c r="C134" s="632"/>
      <c r="D134" s="669"/>
      <c r="E134" s="604" t="s">
        <v>307</v>
      </c>
      <c r="F134" s="604" t="s">
        <v>99</v>
      </c>
      <c r="G134" s="604">
        <v>1</v>
      </c>
      <c r="H134" s="485">
        <v>107.62</v>
      </c>
      <c r="I134" s="486">
        <f t="shared" si="1"/>
        <v>107.62</v>
      </c>
      <c r="J134" s="695"/>
    </row>
    <row r="135" spans="1:10" ht="12.75" customHeight="1" x14ac:dyDescent="0.2">
      <c r="A135" s="622" t="s">
        <v>112</v>
      </c>
      <c r="B135" s="632"/>
      <c r="C135" s="632"/>
      <c r="D135" s="667" t="s">
        <v>667</v>
      </c>
      <c r="E135" s="487" t="s">
        <v>116</v>
      </c>
      <c r="F135" s="487" t="s">
        <v>101</v>
      </c>
      <c r="G135" s="487">
        <v>2</v>
      </c>
      <c r="H135" s="488">
        <v>32.020000000000003</v>
      </c>
      <c r="I135" s="292">
        <f t="shared" si="1"/>
        <v>64.040000000000006</v>
      </c>
      <c r="J135" s="695"/>
    </row>
    <row r="136" spans="1:10" ht="12.75" customHeight="1" x14ac:dyDescent="0.2">
      <c r="A136" s="623"/>
      <c r="B136" s="632"/>
      <c r="C136" s="632"/>
      <c r="D136" s="676"/>
      <c r="E136" s="605" t="s">
        <v>310</v>
      </c>
      <c r="F136" s="605" t="s">
        <v>99</v>
      </c>
      <c r="G136" s="605">
        <v>4</v>
      </c>
      <c r="H136" s="490">
        <v>2.4</v>
      </c>
      <c r="I136" s="326">
        <f t="shared" si="1"/>
        <v>9.6</v>
      </c>
      <c r="J136" s="695"/>
    </row>
    <row r="137" spans="1:10" ht="12.75" customHeight="1" x14ac:dyDescent="0.2">
      <c r="A137" s="623"/>
      <c r="B137" s="632"/>
      <c r="C137" s="632"/>
      <c r="D137" s="677" t="s">
        <v>487</v>
      </c>
      <c r="E137" s="605" t="s">
        <v>118</v>
      </c>
      <c r="F137" s="605" t="s">
        <v>99</v>
      </c>
      <c r="G137" s="605">
        <v>1</v>
      </c>
      <c r="H137" s="490">
        <v>98.8</v>
      </c>
      <c r="I137" s="326">
        <f t="shared" si="1"/>
        <v>98.8</v>
      </c>
      <c r="J137" s="695"/>
    </row>
    <row r="138" spans="1:10" ht="13.5" thickBot="1" x14ac:dyDescent="0.25">
      <c r="A138" s="624"/>
      <c r="B138" s="632"/>
      <c r="C138" s="632"/>
      <c r="D138" s="669"/>
      <c r="E138" s="604" t="s">
        <v>223</v>
      </c>
      <c r="F138" s="604" t="s">
        <v>99</v>
      </c>
      <c r="G138" s="604">
        <v>1</v>
      </c>
      <c r="H138" s="485">
        <v>290</v>
      </c>
      <c r="I138" s="486">
        <f t="shared" si="1"/>
        <v>290</v>
      </c>
      <c r="J138" s="695"/>
    </row>
    <row r="139" spans="1:10" ht="26.25" thickBot="1" x14ac:dyDescent="0.25">
      <c r="A139" s="46" t="s">
        <v>1014</v>
      </c>
      <c r="B139" s="626"/>
      <c r="C139" s="626"/>
      <c r="D139" s="554" t="s">
        <v>108</v>
      </c>
      <c r="E139" s="378" t="s">
        <v>160</v>
      </c>
      <c r="F139" s="378" t="s">
        <v>99</v>
      </c>
      <c r="G139" s="378">
        <v>1</v>
      </c>
      <c r="H139" s="379">
        <v>230</v>
      </c>
      <c r="I139" s="310">
        <f t="shared" si="1"/>
        <v>230</v>
      </c>
      <c r="J139" s="695"/>
    </row>
    <row r="140" spans="1:10" ht="13.5" thickBot="1" x14ac:dyDescent="0.25">
      <c r="A140" s="46"/>
      <c r="B140" s="85"/>
      <c r="C140" s="85" t="s">
        <v>87</v>
      </c>
      <c r="D140" s="554"/>
      <c r="E140" s="378"/>
      <c r="F140" s="378"/>
      <c r="G140" s="378"/>
      <c r="H140" s="379"/>
      <c r="I140" s="310">
        <v>2784.84</v>
      </c>
      <c r="J140" s="609"/>
    </row>
    <row r="141" spans="1:10" ht="12.75" customHeight="1" thickBot="1" x14ac:dyDescent="0.25">
      <c r="A141" s="79"/>
      <c r="B141" s="197">
        <f>SUM(B40:B139)</f>
        <v>348220.80069999996</v>
      </c>
      <c r="C141" s="198"/>
      <c r="D141" s="197"/>
      <c r="E141" s="199"/>
      <c r="F141" s="198"/>
      <c r="G141" s="198"/>
      <c r="H141" s="197" t="s">
        <v>17</v>
      </c>
      <c r="I141" s="197">
        <f>SUM(I40:I140)</f>
        <v>46515.205000000002</v>
      </c>
      <c r="J141" s="18">
        <f>SUM(J40:J139)</f>
        <v>39470.365000000005</v>
      </c>
    </row>
    <row r="142" spans="1:10" ht="77.25" thickBot="1" x14ac:dyDescent="0.25">
      <c r="A142" s="134" t="s">
        <v>144</v>
      </c>
      <c r="B142" s="114" t="s">
        <v>16</v>
      </c>
      <c r="C142" s="114" t="s">
        <v>5</v>
      </c>
      <c r="D142" s="114" t="s">
        <v>23</v>
      </c>
      <c r="E142" s="118" t="s">
        <v>18</v>
      </c>
      <c r="F142" s="114" t="s">
        <v>19</v>
      </c>
      <c r="G142" s="114" t="s">
        <v>10</v>
      </c>
      <c r="H142" s="114" t="s">
        <v>13</v>
      </c>
      <c r="I142" s="115" t="s">
        <v>12</v>
      </c>
      <c r="J142" s="128" t="s">
        <v>71</v>
      </c>
    </row>
    <row r="143" spans="1:10" ht="12.75" customHeight="1" thickBot="1" x14ac:dyDescent="0.25">
      <c r="A143" s="79"/>
      <c r="B143" s="340">
        <v>11725.31</v>
      </c>
      <c r="C143" s="340" t="s">
        <v>66</v>
      </c>
      <c r="D143" s="341"/>
      <c r="E143" s="342"/>
      <c r="F143" s="342"/>
      <c r="G143" s="342"/>
      <c r="H143" s="69"/>
      <c r="I143" s="186"/>
      <c r="J143" s="136">
        <f>(B143+I143)*1.05</f>
        <v>12311.575500000001</v>
      </c>
    </row>
    <row r="144" spans="1:10" ht="12.75" customHeight="1" thickBot="1" x14ac:dyDescent="0.25">
      <c r="A144" s="263"/>
      <c r="B144" s="13">
        <v>11293.98</v>
      </c>
      <c r="C144" s="13" t="s">
        <v>67</v>
      </c>
      <c r="D144" s="268"/>
      <c r="E144" s="15"/>
      <c r="F144" s="15"/>
      <c r="G144" s="15"/>
      <c r="H144" s="16"/>
      <c r="I144" s="13"/>
      <c r="J144" s="138">
        <f>(B144+I144)*1.05</f>
        <v>11858.679</v>
      </c>
    </row>
    <row r="145" spans="1:10" ht="12.75" customHeight="1" thickBot="1" x14ac:dyDescent="0.25">
      <c r="A145" s="263"/>
      <c r="B145" s="13">
        <v>11500.178</v>
      </c>
      <c r="C145" s="13" t="s">
        <v>70</v>
      </c>
      <c r="D145" s="268"/>
      <c r="E145" s="15"/>
      <c r="F145" s="15"/>
      <c r="G145" s="15"/>
      <c r="H145" s="16"/>
      <c r="I145" s="13"/>
      <c r="J145" s="137">
        <f>(B145+I145)*1.05</f>
        <v>12075.186900000001</v>
      </c>
    </row>
    <row r="146" spans="1:10" ht="12.75" customHeight="1" thickBot="1" x14ac:dyDescent="0.25">
      <c r="A146" s="11"/>
      <c r="B146" s="13">
        <v>6549.07</v>
      </c>
      <c r="C146" s="13" t="s">
        <v>72</v>
      </c>
      <c r="D146" s="14"/>
      <c r="E146" s="15"/>
      <c r="F146" s="15"/>
      <c r="G146" s="15"/>
      <c r="H146" s="16"/>
      <c r="I146" s="13"/>
      <c r="J146" s="137">
        <f>(B146+I146)*1.05</f>
        <v>6876.5235000000002</v>
      </c>
    </row>
    <row r="147" spans="1:10" ht="12.75" customHeight="1" thickBot="1" x14ac:dyDescent="0.25">
      <c r="A147" s="263"/>
      <c r="B147" s="13">
        <v>12282.62</v>
      </c>
      <c r="C147" s="13" t="s">
        <v>73</v>
      </c>
      <c r="D147" s="268"/>
      <c r="E147" s="15"/>
      <c r="F147" s="15"/>
      <c r="G147" s="15"/>
      <c r="H147" s="16"/>
      <c r="I147" s="13"/>
      <c r="J147" s="319"/>
    </row>
    <row r="148" spans="1:10" ht="12.75" customHeight="1" thickBot="1" x14ac:dyDescent="0.25">
      <c r="A148" s="11"/>
      <c r="B148" s="13">
        <v>11664.34</v>
      </c>
      <c r="C148" s="13" t="s">
        <v>74</v>
      </c>
      <c r="D148" s="57"/>
      <c r="E148" s="15"/>
      <c r="F148" s="15"/>
      <c r="G148" s="15"/>
      <c r="H148" s="16"/>
      <c r="I148" s="13"/>
      <c r="J148" s="137">
        <f>((B148/2)+I148)*1.05</f>
        <v>6123.7785000000003</v>
      </c>
    </row>
    <row r="149" spans="1:10" ht="12.75" customHeight="1" x14ac:dyDescent="0.2">
      <c r="A149" s="11"/>
      <c r="B149" s="13">
        <v>6988</v>
      </c>
      <c r="C149" s="13" t="s">
        <v>75</v>
      </c>
      <c r="D149" s="57"/>
      <c r="E149" s="15"/>
      <c r="F149" s="15"/>
      <c r="G149" s="15"/>
      <c r="H149" s="16"/>
      <c r="I149" s="13"/>
      <c r="J149" s="698"/>
    </row>
    <row r="150" spans="1:10" ht="12.75" customHeight="1" thickBot="1" x14ac:dyDescent="0.25">
      <c r="A150" s="11"/>
      <c r="B150" s="13">
        <v>9335.4599999999991</v>
      </c>
      <c r="C150" s="13" t="s">
        <v>76</v>
      </c>
      <c r="D150" s="57"/>
      <c r="E150" s="15"/>
      <c r="F150" s="15"/>
      <c r="G150" s="15"/>
      <c r="H150" s="16"/>
      <c r="I150" s="13"/>
      <c r="J150" s="699"/>
    </row>
    <row r="151" spans="1:10" ht="13.5" thickBot="1" x14ac:dyDescent="0.25">
      <c r="A151" s="442"/>
      <c r="B151" s="70">
        <v>12798.25</v>
      </c>
      <c r="C151" s="33" t="s">
        <v>77</v>
      </c>
      <c r="D151" s="316"/>
      <c r="E151" s="35"/>
      <c r="F151" s="35"/>
      <c r="G151" s="35"/>
      <c r="H151" s="36"/>
      <c r="I151" s="13"/>
      <c r="J151" s="137">
        <f>(B151+I151)*1.05</f>
        <v>13438.1625</v>
      </c>
    </row>
    <row r="152" spans="1:10" ht="12.75" customHeight="1" thickBot="1" x14ac:dyDescent="0.25">
      <c r="A152" s="263"/>
      <c r="B152" s="13">
        <v>13825.53</v>
      </c>
      <c r="C152" s="13" t="s">
        <v>78</v>
      </c>
      <c r="D152" s="268"/>
      <c r="E152" s="15"/>
      <c r="F152" s="15"/>
      <c r="G152" s="15"/>
      <c r="H152" s="16"/>
      <c r="I152" s="13"/>
      <c r="J152" s="137"/>
    </row>
    <row r="153" spans="1:10" ht="12.75" customHeight="1" thickBot="1" x14ac:dyDescent="0.25">
      <c r="A153" s="263"/>
      <c r="B153" s="13">
        <v>13043.19</v>
      </c>
      <c r="C153" s="13" t="s">
        <v>79</v>
      </c>
      <c r="D153" s="268"/>
      <c r="E153" s="15"/>
      <c r="F153" s="15"/>
      <c r="G153" s="15"/>
      <c r="H153" s="16"/>
      <c r="I153" s="13"/>
      <c r="J153" s="137"/>
    </row>
    <row r="154" spans="1:10" ht="12.75" customHeight="1" thickBot="1" x14ac:dyDescent="0.25">
      <c r="A154" s="221"/>
      <c r="B154" s="71">
        <v>13818.13</v>
      </c>
      <c r="C154" s="71" t="s">
        <v>80</v>
      </c>
      <c r="D154" s="57"/>
      <c r="E154" s="15"/>
      <c r="F154" s="15"/>
      <c r="G154" s="15"/>
      <c r="H154" s="16"/>
      <c r="I154" s="13"/>
      <c r="J154" s="137">
        <f>(B154+I154)*1.05</f>
        <v>14509.0365</v>
      </c>
    </row>
    <row r="155" spans="1:10" ht="12.75" customHeight="1" thickBot="1" x14ac:dyDescent="0.25">
      <c r="A155" s="384"/>
      <c r="B155" s="454">
        <f>SUM(B143:B154)</f>
        <v>134824.05800000002</v>
      </c>
      <c r="C155" s="465" t="s">
        <v>87</v>
      </c>
      <c r="D155" s="464"/>
      <c r="E155" s="73"/>
      <c r="F155" s="73"/>
      <c r="G155" s="73"/>
      <c r="H155" s="74"/>
      <c r="I155" s="71"/>
      <c r="J155" s="137"/>
    </row>
    <row r="156" spans="1:10" ht="12.75" customHeight="1" thickBot="1" x14ac:dyDescent="0.25">
      <c r="A156" s="655" t="s">
        <v>106</v>
      </c>
      <c r="B156" s="203">
        <v>2210.63</v>
      </c>
      <c r="C156" s="13" t="s">
        <v>74</v>
      </c>
      <c r="D156" s="57"/>
      <c r="E156" s="15"/>
      <c r="F156" s="15"/>
      <c r="G156" s="15"/>
      <c r="H156" s="16"/>
      <c r="I156" s="43"/>
      <c r="J156" s="137"/>
    </row>
    <row r="157" spans="1:10" ht="12.75" customHeight="1" thickBot="1" x14ac:dyDescent="0.25">
      <c r="A157" s="656"/>
      <c r="B157" s="185">
        <v>934.2</v>
      </c>
      <c r="C157" s="13" t="s">
        <v>75</v>
      </c>
      <c r="D157" s="316"/>
      <c r="E157" s="35"/>
      <c r="F157" s="35"/>
      <c r="G157" s="35"/>
      <c r="H157" s="36"/>
      <c r="I157" s="43"/>
      <c r="J157" s="137"/>
    </row>
    <row r="158" spans="1:10" ht="12.75" customHeight="1" thickBot="1" x14ac:dyDescent="0.25">
      <c r="A158" s="657"/>
      <c r="B158" s="203">
        <v>1162.2</v>
      </c>
      <c r="C158" s="13" t="s">
        <v>76</v>
      </c>
      <c r="D158" s="57"/>
      <c r="E158" s="15"/>
      <c r="F158" s="15"/>
      <c r="G158" s="15"/>
      <c r="H158" s="16"/>
      <c r="I158" s="43"/>
      <c r="J158" s="137"/>
    </row>
    <row r="159" spans="1:10" ht="12.75" customHeight="1" thickBot="1" x14ac:dyDescent="0.25">
      <c r="A159" s="593"/>
      <c r="B159" s="455">
        <f>SUM(B156:B158)</f>
        <v>4307.03</v>
      </c>
      <c r="C159" s="458" t="s">
        <v>87</v>
      </c>
      <c r="D159" s="86"/>
      <c r="E159" s="47"/>
      <c r="F159" s="47"/>
      <c r="G159" s="47"/>
      <c r="H159" s="48"/>
      <c r="I159" s="49">
        <v>1466.31</v>
      </c>
      <c r="J159" s="137"/>
    </row>
    <row r="160" spans="1:10" ht="13.5" thickBot="1" x14ac:dyDescent="0.25">
      <c r="A160" s="79"/>
      <c r="B160" s="197">
        <f>B155+B159</f>
        <v>139131.08800000002</v>
      </c>
      <c r="C160" s="198"/>
      <c r="D160" s="197"/>
      <c r="E160" s="199"/>
      <c r="F160" s="198"/>
      <c r="G160" s="198"/>
      <c r="H160" s="197" t="s">
        <v>17</v>
      </c>
      <c r="I160" s="197">
        <f>SUM(I143:I159)</f>
        <v>1466.31</v>
      </c>
      <c r="J160" s="129">
        <f>SUM(J143:J154)</f>
        <v>77192.9424</v>
      </c>
    </row>
    <row r="161" spans="1:10" ht="77.25" thickBot="1" x14ac:dyDescent="0.25">
      <c r="A161" s="134" t="s">
        <v>145</v>
      </c>
      <c r="B161" s="114" t="s">
        <v>16</v>
      </c>
      <c r="C161" s="114" t="s">
        <v>5</v>
      </c>
      <c r="D161" s="114" t="s">
        <v>23</v>
      </c>
      <c r="E161" s="118" t="s">
        <v>18</v>
      </c>
      <c r="F161" s="114" t="s">
        <v>19</v>
      </c>
      <c r="G161" s="114" t="s">
        <v>10</v>
      </c>
      <c r="H161" s="114" t="s">
        <v>13</v>
      </c>
      <c r="I161" s="115" t="s">
        <v>12</v>
      </c>
      <c r="J161" s="144" t="s">
        <v>71</v>
      </c>
    </row>
    <row r="162" spans="1:10" ht="12.75" customHeight="1" thickBot="1" x14ac:dyDescent="0.25">
      <c r="A162" s="227"/>
      <c r="B162" s="106">
        <v>14696.73</v>
      </c>
      <c r="C162" s="33" t="s">
        <v>66</v>
      </c>
      <c r="D162" s="86"/>
      <c r="E162" s="47"/>
      <c r="F162" s="47"/>
      <c r="G162" s="47"/>
      <c r="H162" s="48"/>
      <c r="I162" s="49"/>
      <c r="J162" s="44"/>
    </row>
    <row r="163" spans="1:10" ht="12.75" customHeight="1" thickBot="1" x14ac:dyDescent="0.25">
      <c r="A163" s="227"/>
      <c r="B163" s="106">
        <v>15064.46</v>
      </c>
      <c r="C163" s="13" t="s">
        <v>67</v>
      </c>
      <c r="D163" s="86"/>
      <c r="E163" s="47"/>
      <c r="F163" s="47"/>
      <c r="G163" s="47"/>
      <c r="H163" s="48"/>
      <c r="I163" s="49"/>
      <c r="J163" s="44"/>
    </row>
    <row r="164" spans="1:10" ht="12.75" customHeight="1" thickBot="1" x14ac:dyDescent="0.25">
      <c r="A164" s="227"/>
      <c r="B164" s="106">
        <v>15821.853999999999</v>
      </c>
      <c r="C164" s="33" t="s">
        <v>70</v>
      </c>
      <c r="D164" s="86"/>
      <c r="E164" s="47"/>
      <c r="F164" s="47"/>
      <c r="G164" s="47"/>
      <c r="H164" s="48"/>
      <c r="I164" s="49"/>
      <c r="J164" s="44"/>
    </row>
    <row r="165" spans="1:10" ht="12.75" customHeight="1" thickBot="1" x14ac:dyDescent="0.25">
      <c r="A165" s="228"/>
      <c r="B165" s="161">
        <v>15059.14</v>
      </c>
      <c r="C165" s="71" t="s">
        <v>72</v>
      </c>
      <c r="D165" s="162"/>
      <c r="E165" s="82"/>
      <c r="F165" s="82"/>
      <c r="G165" s="82"/>
      <c r="H165" s="155"/>
      <c r="I165" s="156"/>
      <c r="J165" s="44"/>
    </row>
    <row r="166" spans="1:10" ht="12.75" customHeight="1" thickBot="1" x14ac:dyDescent="0.25">
      <c r="A166" s="527"/>
      <c r="B166" s="106">
        <v>15344.02</v>
      </c>
      <c r="C166" s="85" t="s">
        <v>73</v>
      </c>
      <c r="D166" s="441"/>
      <c r="E166" s="47"/>
      <c r="F166" s="47"/>
      <c r="G166" s="47"/>
      <c r="H166" s="48"/>
      <c r="I166" s="49"/>
      <c r="J166" s="44"/>
    </row>
    <row r="167" spans="1:10" ht="12.75" customHeight="1" thickBot="1" x14ac:dyDescent="0.25">
      <c r="A167" s="384"/>
      <c r="B167" s="169">
        <v>17657.650000000001</v>
      </c>
      <c r="C167" s="70" t="s">
        <v>74</v>
      </c>
      <c r="D167" s="163"/>
      <c r="E167" s="53"/>
      <c r="F167" s="53"/>
      <c r="G167" s="53"/>
      <c r="H167" s="153"/>
      <c r="I167" s="165"/>
      <c r="J167" s="44"/>
    </row>
    <row r="168" spans="1:10" ht="13.5" thickBot="1" x14ac:dyDescent="0.25">
      <c r="A168" s="117" t="s">
        <v>103</v>
      </c>
      <c r="B168" s="106">
        <v>14036.99</v>
      </c>
      <c r="C168" s="85" t="s">
        <v>75</v>
      </c>
      <c r="D168" s="47" t="s">
        <v>108</v>
      </c>
      <c r="E168" s="47" t="s">
        <v>1213</v>
      </c>
      <c r="F168" s="47" t="s">
        <v>327</v>
      </c>
      <c r="G168" s="47">
        <v>11</v>
      </c>
      <c r="H168" s="48">
        <v>210</v>
      </c>
      <c r="I168" s="49">
        <f>G168*H168</f>
        <v>2310</v>
      </c>
      <c r="J168" s="44"/>
    </row>
    <row r="169" spans="1:10" ht="12.75" customHeight="1" x14ac:dyDescent="0.2">
      <c r="A169" s="655" t="s">
        <v>103</v>
      </c>
      <c r="B169" s="672">
        <v>17322.02</v>
      </c>
      <c r="C169" s="625" t="s">
        <v>76</v>
      </c>
      <c r="D169" s="658"/>
      <c r="E169" s="37" t="s">
        <v>444</v>
      </c>
      <c r="F169" s="37" t="s">
        <v>327</v>
      </c>
      <c r="G169" s="37">
        <v>0.5</v>
      </c>
      <c r="H169" s="38">
        <v>755</v>
      </c>
      <c r="I169" s="39">
        <f>G169*H169</f>
        <v>377.5</v>
      </c>
      <c r="J169" s="44"/>
    </row>
    <row r="170" spans="1:10" ht="12.75" customHeight="1" thickBot="1" x14ac:dyDescent="0.25">
      <c r="A170" s="657"/>
      <c r="B170" s="673"/>
      <c r="C170" s="626"/>
      <c r="D170" s="659"/>
      <c r="E170" s="83" t="s">
        <v>447</v>
      </c>
      <c r="F170" s="83" t="s">
        <v>99</v>
      </c>
      <c r="G170" s="83">
        <v>2</v>
      </c>
      <c r="H170" s="84">
        <v>26</v>
      </c>
      <c r="I170" s="200">
        <f>G170*H170</f>
        <v>52</v>
      </c>
      <c r="J170" s="44"/>
    </row>
    <row r="171" spans="1:10" ht="13.5" thickBot="1" x14ac:dyDescent="0.25">
      <c r="A171" s="117" t="s">
        <v>103</v>
      </c>
      <c r="B171" s="106">
        <v>17577.07</v>
      </c>
      <c r="C171" s="85" t="s">
        <v>77</v>
      </c>
      <c r="D171" s="55" t="s">
        <v>108</v>
      </c>
      <c r="E171" s="47" t="s">
        <v>1640</v>
      </c>
      <c r="F171" s="47" t="s">
        <v>327</v>
      </c>
      <c r="G171" s="47">
        <v>5.5</v>
      </c>
      <c r="H171" s="48">
        <v>250</v>
      </c>
      <c r="I171" s="49">
        <f>G171*H171</f>
        <v>1375</v>
      </c>
      <c r="J171" s="44"/>
    </row>
    <row r="172" spans="1:10" ht="12.75" customHeight="1" thickBot="1" x14ac:dyDescent="0.25">
      <c r="A172" s="206"/>
      <c r="B172" s="169">
        <v>18817.53</v>
      </c>
      <c r="C172" s="167" t="s">
        <v>78</v>
      </c>
      <c r="D172" s="83"/>
      <c r="E172" s="83"/>
      <c r="F172" s="83"/>
      <c r="G172" s="83"/>
      <c r="H172" s="84"/>
      <c r="I172" s="200"/>
      <c r="J172" s="44"/>
    </row>
    <row r="173" spans="1:10" ht="12.75" customHeight="1" thickBot="1" x14ac:dyDescent="0.25">
      <c r="A173" s="117" t="s">
        <v>103</v>
      </c>
      <c r="B173" s="106">
        <v>18081.57</v>
      </c>
      <c r="C173" s="13" t="s">
        <v>79</v>
      </c>
      <c r="D173" s="55" t="s">
        <v>108</v>
      </c>
      <c r="E173" s="47" t="s">
        <v>447</v>
      </c>
      <c r="F173" s="47" t="s">
        <v>99</v>
      </c>
      <c r="G173" s="47">
        <v>4</v>
      </c>
      <c r="H173" s="48">
        <v>26</v>
      </c>
      <c r="I173" s="39">
        <f>G173*H173</f>
        <v>104</v>
      </c>
      <c r="J173" s="44"/>
    </row>
    <row r="174" spans="1:10" ht="12.75" customHeight="1" x14ac:dyDescent="0.2">
      <c r="A174" s="655" t="s">
        <v>103</v>
      </c>
      <c r="B174" s="672">
        <v>18300.32</v>
      </c>
      <c r="C174" s="674" t="s">
        <v>80</v>
      </c>
      <c r="D174" s="658" t="s">
        <v>108</v>
      </c>
      <c r="E174" s="37" t="s">
        <v>447</v>
      </c>
      <c r="F174" s="37" t="s">
        <v>102</v>
      </c>
      <c r="G174" s="37">
        <v>1</v>
      </c>
      <c r="H174" s="38">
        <v>312</v>
      </c>
      <c r="I174" s="39">
        <f>G174*H174</f>
        <v>312</v>
      </c>
      <c r="J174" s="44"/>
    </row>
    <row r="175" spans="1:10" ht="12.75" customHeight="1" thickBot="1" x14ac:dyDescent="0.25">
      <c r="A175" s="671"/>
      <c r="B175" s="673"/>
      <c r="C175" s="626"/>
      <c r="D175" s="659"/>
      <c r="E175" s="83" t="s">
        <v>1640</v>
      </c>
      <c r="F175" s="83" t="s">
        <v>327</v>
      </c>
      <c r="G175" s="83">
        <v>11</v>
      </c>
      <c r="H175" s="84">
        <v>250</v>
      </c>
      <c r="I175" s="200">
        <f>G175*H175</f>
        <v>2750</v>
      </c>
      <c r="J175" s="44"/>
    </row>
    <row r="176" spans="1:10" ht="12.75" customHeight="1" thickBot="1" x14ac:dyDescent="0.25">
      <c r="A176" s="227"/>
      <c r="B176" s="106"/>
      <c r="C176" s="85" t="s">
        <v>87</v>
      </c>
      <c r="D176" s="86"/>
      <c r="E176" s="47"/>
      <c r="F176" s="47"/>
      <c r="G176" s="47"/>
      <c r="H176" s="48"/>
      <c r="I176" s="49">
        <v>3244.54</v>
      </c>
      <c r="J176" s="44"/>
    </row>
    <row r="177" spans="1:10" ht="13.5" thickBot="1" x14ac:dyDescent="0.25">
      <c r="A177" s="180"/>
      <c r="B177" s="197">
        <f>SUM(B162:B176)</f>
        <v>197779.35400000002</v>
      </c>
      <c r="C177" s="198"/>
      <c r="D177" s="197"/>
      <c r="E177" s="199"/>
      <c r="F177" s="198"/>
      <c r="G177" s="198"/>
      <c r="H177" s="197" t="s">
        <v>17</v>
      </c>
      <c r="I177" s="230">
        <f>SUM(I162:I176)</f>
        <v>10525.04</v>
      </c>
      <c r="J177" s="44"/>
    </row>
    <row r="178" spans="1:10" ht="26.25" thickBot="1" x14ac:dyDescent="0.25">
      <c r="A178" s="46" t="s">
        <v>8</v>
      </c>
      <c r="B178" s="114" t="s">
        <v>16</v>
      </c>
      <c r="C178" s="114" t="s">
        <v>5</v>
      </c>
      <c r="D178" s="114" t="s">
        <v>23</v>
      </c>
      <c r="E178" s="118" t="s">
        <v>18</v>
      </c>
      <c r="F178" s="114" t="s">
        <v>19</v>
      </c>
      <c r="G178" s="114" t="s">
        <v>10</v>
      </c>
      <c r="H178" s="114" t="s">
        <v>13</v>
      </c>
      <c r="I178" s="115" t="s">
        <v>12</v>
      </c>
      <c r="J178" s="44"/>
    </row>
    <row r="179" spans="1:10" ht="12.75" customHeight="1" x14ac:dyDescent="0.2">
      <c r="A179" s="678" t="s">
        <v>82</v>
      </c>
      <c r="B179" s="33"/>
      <c r="C179" s="33" t="s">
        <v>66</v>
      </c>
      <c r="D179" s="34"/>
      <c r="E179" s="35"/>
      <c r="F179" s="35" t="s">
        <v>83</v>
      </c>
      <c r="G179" s="35">
        <v>1216</v>
      </c>
      <c r="H179" s="16">
        <v>4.8099999999999996</v>
      </c>
      <c r="I179" s="33">
        <f>G179*H179</f>
        <v>5848.9599999999991</v>
      </c>
      <c r="J179" s="44"/>
    </row>
    <row r="180" spans="1:10" x14ac:dyDescent="0.2">
      <c r="A180" s="679"/>
      <c r="B180" s="13"/>
      <c r="C180" s="13" t="s">
        <v>67</v>
      </c>
      <c r="D180" s="14"/>
      <c r="E180" s="15"/>
      <c r="F180" s="15" t="s">
        <v>83</v>
      </c>
      <c r="G180" s="15">
        <v>1159</v>
      </c>
      <c r="H180" s="16">
        <v>4.8099999999999996</v>
      </c>
      <c r="I180" s="13">
        <f>G180*H180</f>
        <v>5574.79</v>
      </c>
      <c r="J180" s="44"/>
    </row>
    <row r="181" spans="1:10" x14ac:dyDescent="0.2">
      <c r="A181" s="679"/>
      <c r="B181" s="13"/>
      <c r="C181" s="13" t="s">
        <v>70</v>
      </c>
      <c r="D181" s="14"/>
      <c r="E181" s="15"/>
      <c r="F181" s="15" t="s">
        <v>83</v>
      </c>
      <c r="G181" s="15">
        <v>830</v>
      </c>
      <c r="H181" s="16">
        <v>4.8099999999999996</v>
      </c>
      <c r="I181" s="13">
        <f t="shared" ref="I181:I188" si="2">G181*H181</f>
        <v>3992.2999999999997</v>
      </c>
      <c r="J181" s="44"/>
    </row>
    <row r="182" spans="1:10" ht="13.5" thickBot="1" x14ac:dyDescent="0.25">
      <c r="A182" s="679"/>
      <c r="B182" s="13"/>
      <c r="C182" s="13" t="s">
        <v>72</v>
      </c>
      <c r="D182" s="14"/>
      <c r="E182" s="15"/>
      <c r="F182" s="15" t="s">
        <v>83</v>
      </c>
      <c r="G182" s="15">
        <v>954</v>
      </c>
      <c r="H182" s="16">
        <v>4.8099999999999996</v>
      </c>
      <c r="I182" s="13">
        <f t="shared" si="2"/>
        <v>4588.74</v>
      </c>
      <c r="J182" s="18">
        <f>SUM(J162:J174)</f>
        <v>0</v>
      </c>
    </row>
    <row r="183" spans="1:10" ht="14.45" customHeight="1" thickBot="1" x14ac:dyDescent="0.25">
      <c r="A183" s="679"/>
      <c r="B183" s="13"/>
      <c r="C183" s="13" t="s">
        <v>73</v>
      </c>
      <c r="D183" s="14"/>
      <c r="E183" s="15"/>
      <c r="F183" s="15" t="s">
        <v>83</v>
      </c>
      <c r="G183" s="15">
        <v>917</v>
      </c>
      <c r="H183" s="16">
        <v>4.8099999999999996</v>
      </c>
      <c r="I183" s="13">
        <f t="shared" si="2"/>
        <v>4410.7699999999995</v>
      </c>
      <c r="J183" s="135" t="s">
        <v>71</v>
      </c>
    </row>
    <row r="184" spans="1:10" ht="13.5" thickBot="1" x14ac:dyDescent="0.25">
      <c r="A184" s="679"/>
      <c r="B184" s="13"/>
      <c r="C184" s="13" t="s">
        <v>74</v>
      </c>
      <c r="D184" s="14"/>
      <c r="E184" s="15"/>
      <c r="F184" s="15" t="s">
        <v>83</v>
      </c>
      <c r="G184" s="15">
        <v>842</v>
      </c>
      <c r="H184" s="16">
        <v>4.8099999999999996</v>
      </c>
      <c r="I184" s="13">
        <f t="shared" si="2"/>
        <v>4050.0199999999995</v>
      </c>
      <c r="J184" s="136">
        <f t="shared" ref="J184:J191" si="3">(B204+I204)*1.05</f>
        <v>6548.1675000000005</v>
      </c>
    </row>
    <row r="185" spans="1:10" ht="12.75" customHeight="1" thickBot="1" x14ac:dyDescent="0.25">
      <c r="A185" s="679"/>
      <c r="B185" s="13"/>
      <c r="C185" s="13" t="s">
        <v>75</v>
      </c>
      <c r="D185" s="14"/>
      <c r="E185" s="15"/>
      <c r="F185" s="15" t="s">
        <v>83</v>
      </c>
      <c r="G185" s="15">
        <v>805</v>
      </c>
      <c r="H185" s="16">
        <v>5.04</v>
      </c>
      <c r="I185" s="13">
        <f t="shared" si="2"/>
        <v>4057.2</v>
      </c>
      <c r="J185" s="138">
        <f t="shared" si="3"/>
        <v>7952.4480000000003</v>
      </c>
    </row>
    <row r="186" spans="1:10" ht="12.75" customHeight="1" thickBot="1" x14ac:dyDescent="0.25">
      <c r="A186" s="679"/>
      <c r="B186" s="13"/>
      <c r="C186" s="13" t="s">
        <v>76</v>
      </c>
      <c r="D186" s="14"/>
      <c r="E186" s="15"/>
      <c r="F186" s="15" t="s">
        <v>83</v>
      </c>
      <c r="G186" s="15">
        <v>776</v>
      </c>
      <c r="H186" s="16">
        <v>5.04</v>
      </c>
      <c r="I186" s="13">
        <f t="shared" si="2"/>
        <v>3911.04</v>
      </c>
      <c r="J186" s="137">
        <f t="shared" si="3"/>
        <v>6623.0661</v>
      </c>
    </row>
    <row r="187" spans="1:10" ht="12.75" customHeight="1" thickBot="1" x14ac:dyDescent="0.25">
      <c r="A187" s="679"/>
      <c r="B187" s="13"/>
      <c r="C187" s="13" t="s">
        <v>77</v>
      </c>
      <c r="D187" s="14"/>
      <c r="E187" s="15"/>
      <c r="F187" s="15" t="s">
        <v>83</v>
      </c>
      <c r="G187" s="15">
        <v>853</v>
      </c>
      <c r="H187" s="16">
        <v>5.04</v>
      </c>
      <c r="I187" s="13">
        <f t="shared" si="2"/>
        <v>4299.12</v>
      </c>
      <c r="J187" s="137">
        <f t="shared" si="3"/>
        <v>7059.9165000000003</v>
      </c>
    </row>
    <row r="188" spans="1:10" ht="12.75" customHeight="1" thickBot="1" x14ac:dyDescent="0.25">
      <c r="A188" s="679"/>
      <c r="B188" s="13"/>
      <c r="C188" s="13" t="s">
        <v>78</v>
      </c>
      <c r="D188" s="14"/>
      <c r="E188" s="15"/>
      <c r="F188" s="15" t="s">
        <v>83</v>
      </c>
      <c r="G188" s="15">
        <v>799</v>
      </c>
      <c r="H188" s="16">
        <v>5.04</v>
      </c>
      <c r="I188" s="13">
        <f t="shared" si="2"/>
        <v>4026.96</v>
      </c>
      <c r="J188" s="137">
        <f t="shared" si="3"/>
        <v>7846.125</v>
      </c>
    </row>
    <row r="189" spans="1:10" ht="12.75" customHeight="1" thickBot="1" x14ac:dyDescent="0.25">
      <c r="A189" s="679"/>
      <c r="B189" s="13"/>
      <c r="C189" s="13" t="s">
        <v>79</v>
      </c>
      <c r="D189" s="14"/>
      <c r="E189" s="15"/>
      <c r="F189" s="15" t="s">
        <v>83</v>
      </c>
      <c r="G189" s="15">
        <v>602</v>
      </c>
      <c r="H189" s="16">
        <v>5.04</v>
      </c>
      <c r="I189" s="13">
        <f>G189*H189</f>
        <v>3034.08</v>
      </c>
      <c r="J189" s="137">
        <f t="shared" si="3"/>
        <v>7106.4735000000001</v>
      </c>
    </row>
    <row r="190" spans="1:10" ht="12.75" customHeight="1" thickBot="1" x14ac:dyDescent="0.25">
      <c r="A190" s="679"/>
      <c r="B190" s="13"/>
      <c r="C190" s="13" t="s">
        <v>80</v>
      </c>
      <c r="D190" s="14"/>
      <c r="E190" s="15"/>
      <c r="F190" s="15" t="s">
        <v>83</v>
      </c>
      <c r="G190" s="15">
        <v>610</v>
      </c>
      <c r="H190" s="16">
        <v>5.04</v>
      </c>
      <c r="I190" s="13">
        <f>G190*H190</f>
        <v>3074.4</v>
      </c>
      <c r="J190" s="137">
        <f t="shared" si="3"/>
        <v>6107.7449999999999</v>
      </c>
    </row>
    <row r="191" spans="1:10" ht="12.75" customHeight="1" thickBot="1" x14ac:dyDescent="0.25">
      <c r="A191" s="693"/>
      <c r="B191" s="71"/>
      <c r="C191" s="412" t="s">
        <v>87</v>
      </c>
      <c r="D191" s="14"/>
      <c r="E191" s="15"/>
      <c r="F191" s="15" t="s">
        <v>83</v>
      </c>
      <c r="G191" s="15">
        <f>SUM(G179:G190)</f>
        <v>10363</v>
      </c>
      <c r="H191" s="16"/>
      <c r="I191" s="244">
        <f>SUM(I179:I190)</f>
        <v>50868.380000000005</v>
      </c>
      <c r="J191" s="137">
        <f t="shared" si="3"/>
        <v>6672.6449999999995</v>
      </c>
    </row>
    <row r="192" spans="1:10" ht="34.15" customHeight="1" thickBot="1" x14ac:dyDescent="0.25">
      <c r="A192" s="652" t="s">
        <v>2272</v>
      </c>
      <c r="B192" s="71"/>
      <c r="C192" s="13" t="s">
        <v>2273</v>
      </c>
      <c r="D192" s="72"/>
      <c r="E192" s="73"/>
      <c r="F192" s="15"/>
      <c r="G192" s="327"/>
      <c r="H192" s="74"/>
      <c r="I192" s="598">
        <v>564.72</v>
      </c>
      <c r="J192" s="137"/>
    </row>
    <row r="193" spans="1:256" ht="33.6" customHeight="1" thickBot="1" x14ac:dyDescent="0.25">
      <c r="A193" s="653"/>
      <c r="B193" s="71"/>
      <c r="C193" s="13" t="s">
        <v>2274</v>
      </c>
      <c r="D193" s="72"/>
      <c r="E193" s="73"/>
      <c r="F193" s="15"/>
      <c r="G193" s="327"/>
      <c r="H193" s="74"/>
      <c r="I193" s="598">
        <v>579.17999999999995</v>
      </c>
      <c r="J193" s="137"/>
    </row>
    <row r="194" spans="1:256" ht="28.15" customHeight="1" thickBot="1" x14ac:dyDescent="0.25">
      <c r="A194" s="654"/>
      <c r="B194" s="412"/>
      <c r="C194" s="244" t="s">
        <v>87</v>
      </c>
      <c r="D194" s="72"/>
      <c r="E194" s="73"/>
      <c r="F194" s="15"/>
      <c r="G194" s="327"/>
      <c r="H194" s="74"/>
      <c r="I194" s="241">
        <f>SUM(I192:I193)</f>
        <v>1143.9000000000001</v>
      </c>
      <c r="J194" s="137"/>
    </row>
    <row r="195" spans="1:256" ht="30.6" customHeight="1" thickBot="1" x14ac:dyDescent="0.25">
      <c r="A195" s="652" t="s">
        <v>2271</v>
      </c>
      <c r="B195" s="71"/>
      <c r="C195" s="33" t="s">
        <v>2273</v>
      </c>
      <c r="D195" s="72"/>
      <c r="E195" s="73"/>
      <c r="F195" s="15"/>
      <c r="G195" s="327"/>
      <c r="H195" s="74"/>
      <c r="I195" s="598">
        <v>3198.42</v>
      </c>
      <c r="J195" s="137"/>
    </row>
    <row r="196" spans="1:256" ht="29.45" customHeight="1" thickBot="1" x14ac:dyDescent="0.25">
      <c r="A196" s="653"/>
      <c r="B196" s="71"/>
      <c r="C196" s="71" t="s">
        <v>2274</v>
      </c>
      <c r="D196" s="72"/>
      <c r="E196" s="73"/>
      <c r="F196" s="15"/>
      <c r="G196" s="327"/>
      <c r="H196" s="74"/>
      <c r="I196" s="598">
        <v>3472.92</v>
      </c>
      <c r="J196" s="137"/>
    </row>
    <row r="197" spans="1:256" ht="24" customHeight="1" thickBot="1" x14ac:dyDescent="0.25">
      <c r="A197" s="654"/>
      <c r="B197" s="71"/>
      <c r="C197" s="244" t="s">
        <v>87</v>
      </c>
      <c r="D197" s="72"/>
      <c r="E197" s="73"/>
      <c r="F197" s="15"/>
      <c r="G197" s="327"/>
      <c r="H197" s="74"/>
      <c r="I197" s="241">
        <f>SUM(I195:I196)</f>
        <v>6671.34</v>
      </c>
      <c r="J197" s="137"/>
    </row>
    <row r="198" spans="1:256" ht="26.25" thickBot="1" x14ac:dyDescent="0.25">
      <c r="A198" s="221" t="s">
        <v>2270</v>
      </c>
      <c r="B198" s="13"/>
      <c r="C198" s="244" t="s">
        <v>87</v>
      </c>
      <c r="D198" s="14"/>
      <c r="E198" s="15"/>
      <c r="F198" s="15"/>
      <c r="G198" s="15"/>
      <c r="H198" s="16"/>
      <c r="I198" s="244">
        <v>256095.75</v>
      </c>
      <c r="J198" s="137">
        <f>(B212+I212)*1.05</f>
        <v>9305.0475000000006</v>
      </c>
    </row>
    <row r="199" spans="1:256" ht="12.75" customHeight="1" thickBot="1" x14ac:dyDescent="0.25">
      <c r="A199" s="11" t="s">
        <v>84</v>
      </c>
      <c r="B199" s="13"/>
      <c r="C199" s="244" t="s">
        <v>87</v>
      </c>
      <c r="D199" s="14"/>
      <c r="E199" s="15"/>
      <c r="F199" s="15"/>
      <c r="G199" s="15"/>
      <c r="H199" s="16"/>
      <c r="I199" s="244">
        <v>19119.45</v>
      </c>
      <c r="J199" s="137">
        <f>(B213+I213)*1.05</f>
        <v>7175.1435000000001</v>
      </c>
    </row>
    <row r="200" spans="1:256" ht="12.75" customHeight="1" thickBot="1" x14ac:dyDescent="0.25">
      <c r="A200" s="11" t="s">
        <v>86</v>
      </c>
      <c r="B200" s="13"/>
      <c r="C200" s="244" t="s">
        <v>87</v>
      </c>
      <c r="D200" s="14"/>
      <c r="E200" s="15"/>
      <c r="F200" s="15"/>
      <c r="G200" s="15"/>
      <c r="H200" s="16"/>
      <c r="I200" s="244">
        <v>17454.84</v>
      </c>
      <c r="J200" s="137">
        <f>(B214+I214)*1.05</f>
        <v>9097.924500000001</v>
      </c>
    </row>
    <row r="201" spans="1:256" ht="12.75" customHeight="1" thickBot="1" x14ac:dyDescent="0.25">
      <c r="A201" s="240" t="s">
        <v>88</v>
      </c>
      <c r="B201" s="13"/>
      <c r="C201" s="244" t="s">
        <v>87</v>
      </c>
      <c r="D201" s="14"/>
      <c r="E201" s="15"/>
      <c r="F201" s="15"/>
      <c r="G201" s="15"/>
      <c r="H201" s="16"/>
      <c r="I201" s="244">
        <v>12804.71</v>
      </c>
      <c r="J201" s="137">
        <f>(B215+I215)*1.05</f>
        <v>6736.2855000000009</v>
      </c>
    </row>
    <row r="202" spans="1:256" ht="12.75" customHeight="1" thickBot="1" x14ac:dyDescent="0.25">
      <c r="A202" s="30"/>
      <c r="B202" s="109"/>
      <c r="C202" s="109"/>
      <c r="D202" s="108"/>
      <c r="E202" s="110"/>
      <c r="F202" s="109"/>
      <c r="G202" s="109"/>
      <c r="H202" s="108" t="s">
        <v>17</v>
      </c>
      <c r="I202" s="108">
        <f>I191+I194+I197+I198+I199+I200+I201</f>
        <v>364158.37000000005</v>
      </c>
      <c r="J202" s="18">
        <f>SUM(J184:J201)</f>
        <v>88230.987599999993</v>
      </c>
    </row>
    <row r="203" spans="1:256" s="45" customFormat="1" ht="83.25" customHeight="1" thickBot="1" x14ac:dyDescent="0.25">
      <c r="A203" s="117" t="s">
        <v>95</v>
      </c>
      <c r="B203" s="114" t="s">
        <v>16</v>
      </c>
      <c r="C203" s="114" t="s">
        <v>5</v>
      </c>
      <c r="D203" s="114" t="s">
        <v>23</v>
      </c>
      <c r="E203" s="118" t="s">
        <v>18</v>
      </c>
      <c r="F203" s="114" t="s">
        <v>19</v>
      </c>
      <c r="G203" s="114" t="s">
        <v>10</v>
      </c>
      <c r="H203" s="114" t="s">
        <v>13</v>
      </c>
      <c r="I203" s="115" t="s">
        <v>12</v>
      </c>
      <c r="J203" s="170" t="s">
        <v>0</v>
      </c>
      <c r="K203" s="56"/>
      <c r="L203" s="56"/>
      <c r="M203" s="56"/>
      <c r="N203" s="56"/>
      <c r="O203" s="56"/>
      <c r="P203" s="56"/>
      <c r="Q203" s="56"/>
      <c r="R203" s="56"/>
      <c r="S203" s="56"/>
      <c r="U203" s="56"/>
      <c r="V203" s="56"/>
      <c r="W203" s="56"/>
      <c r="X203" s="56"/>
      <c r="Y203" s="56"/>
      <c r="Z203" s="56"/>
      <c r="AA203" s="56"/>
      <c r="AB203" s="56"/>
      <c r="AC203" s="56"/>
      <c r="AE203" s="56"/>
      <c r="AF203" s="56"/>
      <c r="AG203" s="56"/>
      <c r="AH203" s="56"/>
      <c r="AI203" s="56"/>
      <c r="AJ203" s="56"/>
      <c r="AK203" s="56"/>
      <c r="AL203" s="56"/>
      <c r="AM203" s="56"/>
      <c r="AO203" s="56"/>
      <c r="AP203" s="56"/>
      <c r="AQ203" s="56"/>
      <c r="AR203" s="56"/>
      <c r="AS203" s="56"/>
      <c r="AT203" s="56"/>
      <c r="AU203" s="56"/>
      <c r="AV203" s="56"/>
      <c r="AW203" s="56"/>
      <c r="AY203" s="56"/>
      <c r="AZ203" s="56"/>
      <c r="BA203" s="56"/>
      <c r="BB203" s="56"/>
      <c r="BC203" s="56"/>
      <c r="BD203" s="56"/>
      <c r="BE203" s="56"/>
      <c r="BF203" s="56"/>
      <c r="BG203" s="56"/>
      <c r="BI203" s="56"/>
      <c r="BJ203" s="56"/>
      <c r="BK203" s="56"/>
      <c r="BL203" s="56"/>
      <c r="BM203" s="56"/>
      <c r="BN203" s="56"/>
      <c r="BO203" s="56"/>
      <c r="BP203" s="56"/>
      <c r="BQ203" s="56"/>
      <c r="BS203" s="56"/>
      <c r="BT203" s="56"/>
      <c r="BU203" s="56"/>
      <c r="BV203" s="56"/>
      <c r="BW203" s="56"/>
      <c r="BX203" s="56"/>
      <c r="BY203" s="56"/>
      <c r="BZ203" s="56"/>
      <c r="CA203" s="56"/>
      <c r="CC203" s="56"/>
      <c r="CD203" s="56"/>
      <c r="CE203" s="56"/>
      <c r="CF203" s="56"/>
      <c r="CG203" s="56"/>
      <c r="CH203" s="56"/>
      <c r="CI203" s="56"/>
      <c r="CJ203" s="56"/>
      <c r="CK203" s="56"/>
      <c r="CM203" s="56"/>
      <c r="CN203" s="56"/>
      <c r="CO203" s="56"/>
      <c r="CP203" s="56"/>
      <c r="CQ203" s="56"/>
      <c r="CR203" s="56"/>
      <c r="CS203" s="56"/>
      <c r="CT203" s="56"/>
      <c r="CU203" s="56"/>
      <c r="CW203" s="56"/>
      <c r="CX203" s="56"/>
      <c r="CY203" s="56"/>
      <c r="CZ203" s="56"/>
      <c r="DA203" s="56"/>
      <c r="DB203" s="56"/>
      <c r="DC203" s="56"/>
      <c r="DD203" s="56"/>
      <c r="DE203" s="56"/>
      <c r="DG203" s="56"/>
      <c r="DH203" s="56"/>
      <c r="DI203" s="56"/>
      <c r="DJ203" s="56"/>
      <c r="DK203" s="56"/>
      <c r="DL203" s="56"/>
      <c r="DM203" s="56"/>
      <c r="DN203" s="56"/>
      <c r="DO203" s="56"/>
      <c r="DQ203" s="56"/>
      <c r="DR203" s="56"/>
      <c r="DS203" s="56"/>
      <c r="DT203" s="56"/>
      <c r="DU203" s="56"/>
      <c r="DV203" s="56"/>
      <c r="DW203" s="56"/>
      <c r="DX203" s="56"/>
      <c r="DY203" s="56"/>
      <c r="EA203" s="56"/>
      <c r="EB203" s="56"/>
      <c r="EC203" s="56"/>
      <c r="ED203" s="56"/>
      <c r="EE203" s="56"/>
      <c r="EF203" s="56"/>
      <c r="EG203" s="56"/>
      <c r="EH203" s="56"/>
      <c r="EI203" s="56"/>
      <c r="EK203" s="56"/>
      <c r="EL203" s="56"/>
      <c r="EM203" s="56"/>
      <c r="EN203" s="56"/>
      <c r="EO203" s="56"/>
      <c r="EP203" s="56"/>
      <c r="EQ203" s="56"/>
      <c r="ER203" s="56"/>
      <c r="ES203" s="56"/>
      <c r="EU203" s="56"/>
      <c r="EV203" s="56"/>
      <c r="EW203" s="56"/>
      <c r="EX203" s="56"/>
      <c r="EY203" s="56"/>
      <c r="EZ203" s="56"/>
      <c r="FA203" s="56"/>
      <c r="FB203" s="56"/>
      <c r="FC203" s="56"/>
      <c r="FE203" s="56"/>
      <c r="FF203" s="56"/>
      <c r="FG203" s="56"/>
      <c r="FH203" s="56"/>
      <c r="FI203" s="56"/>
      <c r="FJ203" s="56"/>
      <c r="FK203" s="56"/>
      <c r="FL203" s="56"/>
      <c r="FM203" s="56"/>
      <c r="FO203" s="56"/>
      <c r="FP203" s="56"/>
      <c r="FQ203" s="56"/>
      <c r="FR203" s="56"/>
      <c r="FS203" s="56"/>
      <c r="FT203" s="56"/>
      <c r="FU203" s="56"/>
      <c r="FV203" s="56"/>
      <c r="FW203" s="56"/>
      <c r="FY203" s="56"/>
      <c r="FZ203" s="56"/>
      <c r="GA203" s="56"/>
      <c r="GB203" s="56"/>
      <c r="GC203" s="56"/>
      <c r="GD203" s="56"/>
      <c r="GE203" s="56"/>
      <c r="GF203" s="56"/>
      <c r="GG203" s="56"/>
      <c r="GI203" s="56"/>
      <c r="GJ203" s="56"/>
      <c r="GK203" s="56"/>
      <c r="GL203" s="56"/>
      <c r="GM203" s="56"/>
      <c r="GN203" s="56"/>
      <c r="GO203" s="56"/>
      <c r="GP203" s="56"/>
      <c r="GQ203" s="56"/>
      <c r="GS203" s="56"/>
      <c r="GT203" s="56"/>
      <c r="GU203" s="56"/>
      <c r="GV203" s="56"/>
      <c r="GW203" s="56"/>
      <c r="GX203" s="56"/>
      <c r="GY203" s="56"/>
      <c r="GZ203" s="56"/>
      <c r="HA203" s="56"/>
      <c r="HC203" s="56"/>
      <c r="HD203" s="56"/>
      <c r="HE203" s="56"/>
      <c r="HF203" s="56"/>
      <c r="HG203" s="56"/>
      <c r="HH203" s="56"/>
      <c r="HI203" s="56"/>
      <c r="HJ203" s="56"/>
      <c r="HK203" s="56"/>
      <c r="HM203" s="56"/>
      <c r="HN203" s="56"/>
      <c r="HO203" s="56"/>
      <c r="HP203" s="56"/>
      <c r="HQ203" s="56"/>
      <c r="HR203" s="56"/>
      <c r="HS203" s="56"/>
      <c r="HT203" s="56"/>
      <c r="HU203" s="56"/>
      <c r="HW203" s="56"/>
      <c r="HX203" s="56"/>
      <c r="HY203" s="56"/>
      <c r="HZ203" s="56"/>
      <c r="IA203" s="56"/>
      <c r="IB203" s="56"/>
      <c r="IC203" s="56"/>
      <c r="ID203" s="56"/>
      <c r="IE203" s="56"/>
      <c r="IG203" s="56"/>
      <c r="IH203" s="56"/>
      <c r="II203" s="56"/>
      <c r="IJ203" s="56"/>
      <c r="IK203" s="56"/>
      <c r="IL203" s="56"/>
      <c r="IM203" s="56"/>
      <c r="IN203" s="56"/>
      <c r="IO203" s="56"/>
      <c r="IQ203" s="56"/>
      <c r="IR203" s="56"/>
      <c r="IS203" s="56"/>
      <c r="IT203" s="56"/>
      <c r="IU203" s="56"/>
      <c r="IV203" s="56"/>
    </row>
    <row r="204" spans="1:256" ht="12.75" customHeight="1" thickBot="1" x14ac:dyDescent="0.25">
      <c r="A204" s="103"/>
      <c r="B204" s="104">
        <v>6236.35</v>
      </c>
      <c r="C204" s="58" t="s">
        <v>66</v>
      </c>
      <c r="D204" s="64"/>
      <c r="E204" s="59"/>
      <c r="F204" s="59"/>
      <c r="G204" s="59"/>
      <c r="H204" s="60"/>
      <c r="I204" s="61"/>
      <c r="J204" s="141" t="e">
        <f>SUM(#REF!)</f>
        <v>#REF!</v>
      </c>
      <c r="K204" s="56"/>
      <c r="L204" s="56"/>
      <c r="M204" s="56"/>
      <c r="N204" s="56"/>
      <c r="O204" s="56"/>
      <c r="P204" s="56"/>
      <c r="Q204" s="56"/>
      <c r="R204" s="56"/>
      <c r="S204" s="56"/>
      <c r="U204" s="56"/>
      <c r="V204" s="56"/>
      <c r="W204" s="56"/>
      <c r="X204" s="56"/>
      <c r="Y204" s="56"/>
      <c r="Z204" s="56"/>
      <c r="AA204" s="56"/>
      <c r="AB204" s="56"/>
      <c r="AC204" s="56"/>
      <c r="AE204" s="56"/>
      <c r="AF204" s="56"/>
      <c r="AG204" s="56"/>
      <c r="AH204" s="56"/>
      <c r="AI204" s="56"/>
      <c r="AJ204" s="56"/>
      <c r="AK204" s="56"/>
      <c r="AL204" s="56"/>
      <c r="AM204" s="56"/>
      <c r="AO204" s="56"/>
      <c r="AP204" s="56"/>
      <c r="AQ204" s="56"/>
      <c r="AR204" s="56"/>
      <c r="AS204" s="56"/>
      <c r="AT204" s="56"/>
      <c r="AU204" s="56"/>
      <c r="AV204" s="56"/>
      <c r="AW204" s="56"/>
      <c r="AY204" s="56"/>
      <c r="AZ204" s="56"/>
      <c r="BA204" s="56"/>
      <c r="BB204" s="56"/>
      <c r="BC204" s="56"/>
      <c r="BD204" s="56"/>
      <c r="BE204" s="56"/>
      <c r="BF204" s="56"/>
      <c r="BG204" s="56"/>
      <c r="BI204" s="56"/>
      <c r="BJ204" s="56"/>
      <c r="BK204" s="56"/>
      <c r="BL204" s="56"/>
      <c r="BM204" s="56"/>
      <c r="BN204" s="56"/>
      <c r="BO204" s="56"/>
      <c r="BP204" s="56"/>
      <c r="BQ204" s="56"/>
      <c r="BS204" s="56"/>
      <c r="BT204" s="56"/>
      <c r="BU204" s="56"/>
      <c r="BV204" s="56"/>
      <c r="BW204" s="56"/>
      <c r="BX204" s="56"/>
      <c r="BY204" s="56"/>
      <c r="BZ204" s="56"/>
      <c r="CA204" s="56"/>
      <c r="CC204" s="56"/>
      <c r="CD204" s="56"/>
      <c r="CE204" s="56"/>
      <c r="CF204" s="56"/>
      <c r="CG204" s="56"/>
      <c r="CH204" s="56"/>
      <c r="CI204" s="56"/>
      <c r="CJ204" s="56"/>
      <c r="CK204" s="56"/>
      <c r="CM204" s="56"/>
      <c r="CN204" s="56"/>
      <c r="CO204" s="56"/>
      <c r="CP204" s="56"/>
      <c r="CQ204" s="56"/>
      <c r="CR204" s="56"/>
      <c r="CS204" s="56"/>
      <c r="CT204" s="56"/>
      <c r="CU204" s="56"/>
      <c r="CW204" s="56"/>
      <c r="CX204" s="56"/>
      <c r="CY204" s="56"/>
      <c r="CZ204" s="56"/>
      <c r="DA204" s="56"/>
      <c r="DB204" s="56"/>
      <c r="DC204" s="56"/>
      <c r="DD204" s="56"/>
      <c r="DE204" s="56"/>
      <c r="DG204" s="56"/>
      <c r="DH204" s="56"/>
      <c r="DI204" s="56"/>
      <c r="DJ204" s="56"/>
      <c r="DK204" s="56"/>
      <c r="DL204" s="56"/>
      <c r="DM204" s="56"/>
      <c r="DN204" s="56"/>
      <c r="DO204" s="56"/>
      <c r="DQ204" s="56"/>
      <c r="DR204" s="56"/>
      <c r="DS204" s="56"/>
      <c r="DT204" s="56"/>
      <c r="DU204" s="56"/>
      <c r="DV204" s="56"/>
      <c r="DW204" s="56"/>
      <c r="DX204" s="56"/>
      <c r="DY204" s="56"/>
      <c r="EA204" s="56"/>
      <c r="EB204" s="56"/>
      <c r="EC204" s="56"/>
      <c r="ED204" s="56"/>
      <c r="EE204" s="56"/>
      <c r="EF204" s="56"/>
      <c r="EG204" s="56"/>
      <c r="EH204" s="56"/>
      <c r="EI204" s="56"/>
      <c r="EK204" s="56"/>
      <c r="EL204" s="56"/>
      <c r="EM204" s="56"/>
      <c r="EN204" s="56"/>
      <c r="EO204" s="56"/>
      <c r="EP204" s="56"/>
      <c r="EQ204" s="56"/>
      <c r="ER204" s="56"/>
      <c r="ES204" s="56"/>
      <c r="EU204" s="56"/>
      <c r="EV204" s="56"/>
      <c r="EW204" s="56"/>
      <c r="EX204" s="56"/>
      <c r="EY204" s="56"/>
      <c r="EZ204" s="56"/>
      <c r="FA204" s="56"/>
      <c r="FB204" s="56"/>
      <c r="FC204" s="56"/>
      <c r="FE204" s="56"/>
      <c r="FF204" s="56"/>
      <c r="FG204" s="56"/>
      <c r="FH204" s="56"/>
      <c r="FI204" s="56"/>
      <c r="FJ204" s="56"/>
      <c r="FK204" s="56"/>
      <c r="FL204" s="56"/>
      <c r="FM204" s="56"/>
      <c r="FO204" s="56"/>
      <c r="FP204" s="56"/>
      <c r="FQ204" s="56"/>
      <c r="FR204" s="56"/>
      <c r="FS204" s="56"/>
      <c r="FT204" s="56"/>
      <c r="FU204" s="56"/>
      <c r="FV204" s="56"/>
      <c r="FW204" s="56"/>
      <c r="FY204" s="56"/>
      <c r="FZ204" s="56"/>
      <c r="GA204" s="56"/>
      <c r="GB204" s="56"/>
      <c r="GC204" s="56"/>
      <c r="GD204" s="56"/>
      <c r="GE204" s="56"/>
      <c r="GF204" s="56"/>
      <c r="GG204" s="56"/>
      <c r="GI204" s="56"/>
      <c r="GJ204" s="56"/>
      <c r="GK204" s="56"/>
      <c r="GL204" s="56"/>
      <c r="GM204" s="56"/>
      <c r="GN204" s="56"/>
      <c r="GO204" s="56"/>
      <c r="GP204" s="56"/>
      <c r="GQ204" s="56"/>
      <c r="GS204" s="56"/>
      <c r="GT204" s="56"/>
      <c r="GU204" s="56"/>
      <c r="GV204" s="56"/>
      <c r="GW204" s="56"/>
      <c r="GX204" s="56"/>
      <c r="GY204" s="56"/>
      <c r="GZ204" s="56"/>
      <c r="HA204" s="56"/>
      <c r="HC204" s="56"/>
      <c r="HD204" s="56"/>
      <c r="HE204" s="56"/>
      <c r="HF204" s="56"/>
      <c r="HG204" s="56"/>
      <c r="HH204" s="56"/>
      <c r="HI204" s="56"/>
      <c r="HJ204" s="56"/>
      <c r="HK204" s="56"/>
      <c r="HM204" s="56"/>
      <c r="HN204" s="56"/>
      <c r="HO204" s="56"/>
      <c r="HP204" s="56"/>
      <c r="HQ204" s="56"/>
      <c r="HR204" s="56"/>
      <c r="HS204" s="56"/>
      <c r="HT204" s="56"/>
      <c r="HU204" s="56"/>
      <c r="HW204" s="56"/>
      <c r="HX204" s="56"/>
      <c r="HY204" s="56"/>
      <c r="HZ204" s="56"/>
      <c r="IA204" s="56"/>
      <c r="IB204" s="56"/>
      <c r="IC204" s="56"/>
      <c r="ID204" s="56"/>
      <c r="IE204" s="56"/>
      <c r="IG204" s="56"/>
      <c r="IH204" s="56"/>
      <c r="II204" s="56"/>
      <c r="IJ204" s="56"/>
      <c r="IK204" s="56"/>
      <c r="IL204" s="56"/>
      <c r="IM204" s="56"/>
      <c r="IN204" s="56"/>
      <c r="IO204" s="56"/>
      <c r="IQ204" s="56"/>
      <c r="IR204" s="56"/>
      <c r="IS204" s="56"/>
      <c r="IT204" s="56"/>
      <c r="IU204" s="56"/>
      <c r="IV204" s="56"/>
    </row>
    <row r="205" spans="1:256" ht="12.75" customHeight="1" thickBot="1" x14ac:dyDescent="0.25">
      <c r="A205" s="103"/>
      <c r="B205" s="105">
        <v>7573.76</v>
      </c>
      <c r="C205" s="92" t="s">
        <v>67</v>
      </c>
      <c r="D205" s="93"/>
      <c r="E205" s="94"/>
      <c r="F205" s="94"/>
      <c r="G205" s="94"/>
      <c r="H205" s="95"/>
      <c r="I205" s="96"/>
      <c r="J205" s="141" t="e">
        <f>SUM(#REF!)</f>
        <v>#REF!</v>
      </c>
      <c r="K205" s="56"/>
      <c r="L205" s="56"/>
      <c r="M205" s="56"/>
      <c r="N205" s="56"/>
      <c r="O205" s="56"/>
      <c r="P205" s="56"/>
      <c r="Q205" s="56"/>
      <c r="R205" s="56"/>
      <c r="S205" s="56"/>
      <c r="U205" s="56"/>
      <c r="V205" s="56"/>
      <c r="W205" s="56"/>
      <c r="X205" s="56"/>
      <c r="Y205" s="56"/>
      <c r="Z205" s="56"/>
      <c r="AA205" s="56"/>
      <c r="AB205" s="56"/>
      <c r="AC205" s="56"/>
      <c r="AE205" s="56"/>
      <c r="AF205" s="56"/>
      <c r="AG205" s="56"/>
      <c r="AH205" s="56"/>
      <c r="AI205" s="56"/>
      <c r="AJ205" s="56"/>
      <c r="AK205" s="56"/>
      <c r="AL205" s="56"/>
      <c r="AM205" s="56"/>
      <c r="AO205" s="56"/>
      <c r="AP205" s="56"/>
      <c r="AQ205" s="56"/>
      <c r="AR205" s="56"/>
      <c r="AS205" s="56"/>
      <c r="AT205" s="56"/>
      <c r="AU205" s="56"/>
      <c r="AV205" s="56"/>
      <c r="AW205" s="56"/>
      <c r="AY205" s="56"/>
      <c r="AZ205" s="56"/>
      <c r="BA205" s="56"/>
      <c r="BB205" s="56"/>
      <c r="BC205" s="56"/>
      <c r="BD205" s="56"/>
      <c r="BE205" s="56"/>
      <c r="BF205" s="56"/>
      <c r="BG205" s="56"/>
      <c r="BI205" s="56"/>
      <c r="BJ205" s="56"/>
      <c r="BK205" s="56"/>
      <c r="BL205" s="56"/>
      <c r="BM205" s="56"/>
      <c r="BN205" s="56"/>
      <c r="BO205" s="56"/>
      <c r="BP205" s="56"/>
      <c r="BQ205" s="56"/>
      <c r="BS205" s="56"/>
      <c r="BT205" s="56"/>
      <c r="BU205" s="56"/>
      <c r="BV205" s="56"/>
      <c r="BW205" s="56"/>
      <c r="BX205" s="56"/>
      <c r="BY205" s="56"/>
      <c r="BZ205" s="56"/>
      <c r="CA205" s="56"/>
      <c r="CC205" s="56"/>
      <c r="CD205" s="56"/>
      <c r="CE205" s="56"/>
      <c r="CF205" s="56"/>
      <c r="CG205" s="56"/>
      <c r="CH205" s="56"/>
      <c r="CI205" s="56"/>
      <c r="CJ205" s="56"/>
      <c r="CK205" s="56"/>
      <c r="CM205" s="56"/>
      <c r="CN205" s="56"/>
      <c r="CO205" s="56"/>
      <c r="CP205" s="56"/>
      <c r="CQ205" s="56"/>
      <c r="CR205" s="56"/>
      <c r="CS205" s="56"/>
      <c r="CT205" s="56"/>
      <c r="CU205" s="56"/>
      <c r="CW205" s="56"/>
      <c r="CX205" s="56"/>
      <c r="CY205" s="56"/>
      <c r="CZ205" s="56"/>
      <c r="DA205" s="56"/>
      <c r="DB205" s="56"/>
      <c r="DC205" s="56"/>
      <c r="DD205" s="56"/>
      <c r="DE205" s="56"/>
      <c r="DG205" s="56"/>
      <c r="DH205" s="56"/>
      <c r="DI205" s="56"/>
      <c r="DJ205" s="56"/>
      <c r="DK205" s="56"/>
      <c r="DL205" s="56"/>
      <c r="DM205" s="56"/>
      <c r="DN205" s="56"/>
      <c r="DO205" s="56"/>
      <c r="DQ205" s="56"/>
      <c r="DR205" s="56"/>
      <c r="DS205" s="56"/>
      <c r="DT205" s="56"/>
      <c r="DU205" s="56"/>
      <c r="DV205" s="56"/>
      <c r="DW205" s="56"/>
      <c r="DX205" s="56"/>
      <c r="DY205" s="56"/>
      <c r="EA205" s="56"/>
      <c r="EB205" s="56"/>
      <c r="EC205" s="56"/>
      <c r="ED205" s="56"/>
      <c r="EE205" s="56"/>
      <c r="EF205" s="56"/>
      <c r="EG205" s="56"/>
      <c r="EH205" s="56"/>
      <c r="EI205" s="56"/>
      <c r="EK205" s="56"/>
      <c r="EL205" s="56"/>
      <c r="EM205" s="56"/>
      <c r="EN205" s="56"/>
      <c r="EO205" s="56"/>
      <c r="EP205" s="56"/>
      <c r="EQ205" s="56"/>
      <c r="ER205" s="56"/>
      <c r="ES205" s="56"/>
      <c r="EU205" s="56"/>
      <c r="EV205" s="56"/>
      <c r="EW205" s="56"/>
      <c r="EX205" s="56"/>
      <c r="EY205" s="56"/>
      <c r="EZ205" s="56"/>
      <c r="FA205" s="56"/>
      <c r="FB205" s="56"/>
      <c r="FC205" s="56"/>
      <c r="FE205" s="56"/>
      <c r="FF205" s="56"/>
      <c r="FG205" s="56"/>
      <c r="FH205" s="56"/>
      <c r="FI205" s="56"/>
      <c r="FJ205" s="56"/>
      <c r="FK205" s="56"/>
      <c r="FL205" s="56"/>
      <c r="FM205" s="56"/>
      <c r="FO205" s="56"/>
      <c r="FP205" s="56"/>
      <c r="FQ205" s="56"/>
      <c r="FR205" s="56"/>
      <c r="FS205" s="56"/>
      <c r="FT205" s="56"/>
      <c r="FU205" s="56"/>
      <c r="FV205" s="56"/>
      <c r="FW205" s="56"/>
      <c r="FY205" s="56"/>
      <c r="FZ205" s="56"/>
      <c r="GA205" s="56"/>
      <c r="GB205" s="56"/>
      <c r="GC205" s="56"/>
      <c r="GD205" s="56"/>
      <c r="GE205" s="56"/>
      <c r="GF205" s="56"/>
      <c r="GG205" s="56"/>
      <c r="GI205" s="56"/>
      <c r="GJ205" s="56"/>
      <c r="GK205" s="56"/>
      <c r="GL205" s="56"/>
      <c r="GM205" s="56"/>
      <c r="GN205" s="56"/>
      <c r="GO205" s="56"/>
      <c r="GP205" s="56"/>
      <c r="GQ205" s="56"/>
      <c r="GS205" s="56"/>
      <c r="GT205" s="56"/>
      <c r="GU205" s="56"/>
      <c r="GV205" s="56"/>
      <c r="GW205" s="56"/>
      <c r="GX205" s="56"/>
      <c r="GY205" s="56"/>
      <c r="GZ205" s="56"/>
      <c r="HA205" s="56"/>
      <c r="HC205" s="56"/>
      <c r="HD205" s="56"/>
      <c r="HE205" s="56"/>
      <c r="HF205" s="56"/>
      <c r="HG205" s="56"/>
      <c r="HH205" s="56"/>
      <c r="HI205" s="56"/>
      <c r="HJ205" s="56"/>
      <c r="HK205" s="56"/>
      <c r="HM205" s="56"/>
      <c r="HN205" s="56"/>
      <c r="HO205" s="56"/>
      <c r="HP205" s="56"/>
      <c r="HQ205" s="56"/>
      <c r="HR205" s="56"/>
      <c r="HS205" s="56"/>
      <c r="HT205" s="56"/>
      <c r="HU205" s="56"/>
      <c r="HW205" s="56"/>
      <c r="HX205" s="56"/>
      <c r="HY205" s="56"/>
      <c r="HZ205" s="56"/>
      <c r="IA205" s="56"/>
      <c r="IB205" s="56"/>
      <c r="IC205" s="56"/>
      <c r="ID205" s="56"/>
      <c r="IE205" s="56"/>
      <c r="IG205" s="56"/>
      <c r="IH205" s="56"/>
      <c r="II205" s="56"/>
      <c r="IJ205" s="56"/>
      <c r="IK205" s="56"/>
      <c r="IL205" s="56"/>
      <c r="IM205" s="56"/>
      <c r="IN205" s="56"/>
      <c r="IO205" s="56"/>
      <c r="IQ205" s="56"/>
      <c r="IR205" s="56"/>
      <c r="IS205" s="56"/>
      <c r="IT205" s="56"/>
      <c r="IU205" s="56"/>
      <c r="IV205" s="56"/>
    </row>
    <row r="206" spans="1:256" ht="12.75" customHeight="1" thickBot="1" x14ac:dyDescent="0.25">
      <c r="A206" s="103"/>
      <c r="B206" s="106">
        <v>6307.6819999999998</v>
      </c>
      <c r="C206" s="85" t="s">
        <v>70</v>
      </c>
      <c r="D206" s="86"/>
      <c r="E206" s="47"/>
      <c r="F206" s="47"/>
      <c r="G206" s="47"/>
      <c r="H206" s="48"/>
      <c r="I206" s="49"/>
      <c r="J206" s="141" t="e">
        <f>SUM(#REF!)</f>
        <v>#REF!</v>
      </c>
      <c r="K206" s="56"/>
      <c r="L206" s="56"/>
      <c r="M206" s="56"/>
      <c r="N206" s="56"/>
      <c r="O206" s="56"/>
      <c r="P206" s="56"/>
      <c r="Q206" s="56"/>
      <c r="R206" s="56"/>
      <c r="S206" s="56"/>
      <c r="U206" s="56"/>
      <c r="V206" s="56"/>
      <c r="W206" s="56"/>
      <c r="X206" s="56"/>
      <c r="Y206" s="56"/>
      <c r="Z206" s="56"/>
      <c r="AA206" s="56"/>
      <c r="AB206" s="56"/>
      <c r="AC206" s="56"/>
      <c r="AE206" s="56"/>
      <c r="AF206" s="56"/>
      <c r="AG206" s="56"/>
      <c r="AH206" s="56"/>
      <c r="AI206" s="56"/>
      <c r="AJ206" s="56"/>
      <c r="AK206" s="56"/>
      <c r="AL206" s="56"/>
      <c r="AM206" s="56"/>
      <c r="AO206" s="56"/>
      <c r="AP206" s="56"/>
      <c r="AQ206" s="56"/>
      <c r="AR206" s="56"/>
      <c r="AS206" s="56"/>
      <c r="AT206" s="56"/>
      <c r="AU206" s="56"/>
      <c r="AV206" s="56"/>
      <c r="AW206" s="56"/>
      <c r="AY206" s="56"/>
      <c r="AZ206" s="56"/>
      <c r="BA206" s="56"/>
      <c r="BB206" s="56"/>
      <c r="BC206" s="56"/>
      <c r="BD206" s="56"/>
      <c r="BE206" s="56"/>
      <c r="BF206" s="56"/>
      <c r="BG206" s="56"/>
      <c r="BI206" s="56"/>
      <c r="BJ206" s="56"/>
      <c r="BK206" s="56"/>
      <c r="BL206" s="56"/>
      <c r="BM206" s="56"/>
      <c r="BN206" s="56"/>
      <c r="BO206" s="56"/>
      <c r="BP206" s="56"/>
      <c r="BQ206" s="56"/>
      <c r="BS206" s="56"/>
      <c r="BT206" s="56"/>
      <c r="BU206" s="56"/>
      <c r="BV206" s="56"/>
      <c r="BW206" s="56"/>
      <c r="BX206" s="56"/>
      <c r="BY206" s="56"/>
      <c r="BZ206" s="56"/>
      <c r="CA206" s="56"/>
      <c r="CC206" s="56"/>
      <c r="CD206" s="56"/>
      <c r="CE206" s="56"/>
      <c r="CF206" s="56"/>
      <c r="CG206" s="56"/>
      <c r="CH206" s="56"/>
      <c r="CI206" s="56"/>
      <c r="CJ206" s="56"/>
      <c r="CK206" s="56"/>
      <c r="CM206" s="56"/>
      <c r="CN206" s="56"/>
      <c r="CO206" s="56"/>
      <c r="CP206" s="56"/>
      <c r="CQ206" s="56"/>
      <c r="CR206" s="56"/>
      <c r="CS206" s="56"/>
      <c r="CT206" s="56"/>
      <c r="CU206" s="56"/>
      <c r="CW206" s="56"/>
      <c r="CX206" s="56"/>
      <c r="CY206" s="56"/>
      <c r="CZ206" s="56"/>
      <c r="DA206" s="56"/>
      <c r="DB206" s="56"/>
      <c r="DC206" s="56"/>
      <c r="DD206" s="56"/>
      <c r="DE206" s="56"/>
      <c r="DG206" s="56"/>
      <c r="DH206" s="56"/>
      <c r="DI206" s="56"/>
      <c r="DJ206" s="56"/>
      <c r="DK206" s="56"/>
      <c r="DL206" s="56"/>
      <c r="DM206" s="56"/>
      <c r="DN206" s="56"/>
      <c r="DO206" s="56"/>
      <c r="DQ206" s="56"/>
      <c r="DR206" s="56"/>
      <c r="DS206" s="56"/>
      <c r="DT206" s="56"/>
      <c r="DU206" s="56"/>
      <c r="DV206" s="56"/>
      <c r="DW206" s="56"/>
      <c r="DX206" s="56"/>
      <c r="DY206" s="56"/>
      <c r="EA206" s="56"/>
      <c r="EB206" s="56"/>
      <c r="EC206" s="56"/>
      <c r="ED206" s="56"/>
      <c r="EE206" s="56"/>
      <c r="EF206" s="56"/>
      <c r="EG206" s="56"/>
      <c r="EH206" s="56"/>
      <c r="EI206" s="56"/>
      <c r="EK206" s="56"/>
      <c r="EL206" s="56"/>
      <c r="EM206" s="56"/>
      <c r="EN206" s="56"/>
      <c r="EO206" s="56"/>
      <c r="EP206" s="56"/>
      <c r="EQ206" s="56"/>
      <c r="ER206" s="56"/>
      <c r="ES206" s="56"/>
      <c r="EU206" s="56"/>
      <c r="EV206" s="56"/>
      <c r="EW206" s="56"/>
      <c r="EX206" s="56"/>
      <c r="EY206" s="56"/>
      <c r="EZ206" s="56"/>
      <c r="FA206" s="56"/>
      <c r="FB206" s="56"/>
      <c r="FC206" s="56"/>
      <c r="FE206" s="56"/>
      <c r="FF206" s="56"/>
      <c r="FG206" s="56"/>
      <c r="FH206" s="56"/>
      <c r="FI206" s="56"/>
      <c r="FJ206" s="56"/>
      <c r="FK206" s="56"/>
      <c r="FL206" s="56"/>
      <c r="FM206" s="56"/>
      <c r="FO206" s="56"/>
      <c r="FP206" s="56"/>
      <c r="FQ206" s="56"/>
      <c r="FR206" s="56"/>
      <c r="FS206" s="56"/>
      <c r="FT206" s="56"/>
      <c r="FU206" s="56"/>
      <c r="FV206" s="56"/>
      <c r="FW206" s="56"/>
      <c r="FY206" s="56"/>
      <c r="FZ206" s="56"/>
      <c r="GA206" s="56"/>
      <c r="GB206" s="56"/>
      <c r="GC206" s="56"/>
      <c r="GD206" s="56"/>
      <c r="GE206" s="56"/>
      <c r="GF206" s="56"/>
      <c r="GG206" s="56"/>
      <c r="GI206" s="56"/>
      <c r="GJ206" s="56"/>
      <c r="GK206" s="56"/>
      <c r="GL206" s="56"/>
      <c r="GM206" s="56"/>
      <c r="GN206" s="56"/>
      <c r="GO206" s="56"/>
      <c r="GP206" s="56"/>
      <c r="GQ206" s="56"/>
      <c r="GS206" s="56"/>
      <c r="GT206" s="56"/>
      <c r="GU206" s="56"/>
      <c r="GV206" s="56"/>
      <c r="GW206" s="56"/>
      <c r="GX206" s="56"/>
      <c r="GY206" s="56"/>
      <c r="GZ206" s="56"/>
      <c r="HA206" s="56"/>
      <c r="HC206" s="56"/>
      <c r="HD206" s="56"/>
      <c r="HE206" s="56"/>
      <c r="HF206" s="56"/>
      <c r="HG206" s="56"/>
      <c r="HH206" s="56"/>
      <c r="HI206" s="56"/>
      <c r="HJ206" s="56"/>
      <c r="HK206" s="56"/>
      <c r="HM206" s="56"/>
      <c r="HN206" s="56"/>
      <c r="HO206" s="56"/>
      <c r="HP206" s="56"/>
      <c r="HQ206" s="56"/>
      <c r="HR206" s="56"/>
      <c r="HS206" s="56"/>
      <c r="HT206" s="56"/>
      <c r="HU206" s="56"/>
      <c r="HW206" s="56"/>
      <c r="HX206" s="56"/>
      <c r="HY206" s="56"/>
      <c r="HZ206" s="56"/>
      <c r="IA206" s="56"/>
      <c r="IB206" s="56"/>
      <c r="IC206" s="56"/>
      <c r="ID206" s="56"/>
      <c r="IE206" s="56"/>
      <c r="IG206" s="56"/>
      <c r="IH206" s="56"/>
      <c r="II206" s="56"/>
      <c r="IJ206" s="56"/>
      <c r="IK206" s="56"/>
      <c r="IL206" s="56"/>
      <c r="IM206" s="56"/>
      <c r="IN206" s="56"/>
      <c r="IO206" s="56"/>
      <c r="IQ206" s="56"/>
      <c r="IR206" s="56"/>
      <c r="IS206" s="56"/>
      <c r="IT206" s="56"/>
      <c r="IU206" s="56"/>
      <c r="IV206" s="56"/>
    </row>
    <row r="207" spans="1:256" ht="12.75" customHeight="1" thickBot="1" x14ac:dyDescent="0.25">
      <c r="A207" s="103"/>
      <c r="B207" s="106">
        <v>6723.73</v>
      </c>
      <c r="C207" s="85" t="s">
        <v>72</v>
      </c>
      <c r="D207" s="86"/>
      <c r="E207" s="47"/>
      <c r="F207" s="47"/>
      <c r="G207" s="47"/>
      <c r="H207" s="48"/>
      <c r="I207" s="49"/>
      <c r="J207" s="141" t="e">
        <f>SUM(#REF!)</f>
        <v>#REF!</v>
      </c>
      <c r="K207" s="56"/>
      <c r="L207" s="56"/>
      <c r="M207" s="56"/>
      <c r="N207" s="56"/>
      <c r="O207" s="56"/>
      <c r="P207" s="56"/>
      <c r="Q207" s="56"/>
      <c r="R207" s="56"/>
      <c r="S207" s="56"/>
      <c r="U207" s="56"/>
      <c r="V207" s="56"/>
      <c r="W207" s="56"/>
      <c r="X207" s="56"/>
      <c r="Y207" s="56"/>
      <c r="Z207" s="56"/>
      <c r="AA207" s="56"/>
      <c r="AB207" s="56"/>
      <c r="AC207" s="56"/>
      <c r="AE207" s="56"/>
      <c r="AF207" s="56"/>
      <c r="AG207" s="56"/>
      <c r="AH207" s="56"/>
      <c r="AI207" s="56"/>
      <c r="AJ207" s="56"/>
      <c r="AK207" s="56"/>
      <c r="AL207" s="56"/>
      <c r="AM207" s="56"/>
      <c r="AO207" s="56"/>
      <c r="AP207" s="56"/>
      <c r="AQ207" s="56"/>
      <c r="AR207" s="56"/>
      <c r="AS207" s="56"/>
      <c r="AT207" s="56"/>
      <c r="AU207" s="56"/>
      <c r="AV207" s="56"/>
      <c r="AW207" s="56"/>
      <c r="AY207" s="56"/>
      <c r="AZ207" s="56"/>
      <c r="BA207" s="56"/>
      <c r="BB207" s="56"/>
      <c r="BC207" s="56"/>
      <c r="BD207" s="56"/>
      <c r="BE207" s="56"/>
      <c r="BF207" s="56"/>
      <c r="BG207" s="56"/>
      <c r="BI207" s="56"/>
      <c r="BJ207" s="56"/>
      <c r="BK207" s="56"/>
      <c r="BL207" s="56"/>
      <c r="BM207" s="56"/>
      <c r="BN207" s="56"/>
      <c r="BO207" s="56"/>
      <c r="BP207" s="56"/>
      <c r="BQ207" s="56"/>
      <c r="BS207" s="56"/>
      <c r="BT207" s="56"/>
      <c r="BU207" s="56"/>
      <c r="BV207" s="56"/>
      <c r="BW207" s="56"/>
      <c r="BX207" s="56"/>
      <c r="BY207" s="56"/>
      <c r="BZ207" s="56"/>
      <c r="CA207" s="56"/>
      <c r="CC207" s="56"/>
      <c r="CD207" s="56"/>
      <c r="CE207" s="56"/>
      <c r="CF207" s="56"/>
      <c r="CG207" s="56"/>
      <c r="CH207" s="56"/>
      <c r="CI207" s="56"/>
      <c r="CJ207" s="56"/>
      <c r="CK207" s="56"/>
      <c r="CM207" s="56"/>
      <c r="CN207" s="56"/>
      <c r="CO207" s="56"/>
      <c r="CP207" s="56"/>
      <c r="CQ207" s="56"/>
      <c r="CR207" s="56"/>
      <c r="CS207" s="56"/>
      <c r="CT207" s="56"/>
      <c r="CU207" s="56"/>
      <c r="CW207" s="56"/>
      <c r="CX207" s="56"/>
      <c r="CY207" s="56"/>
      <c r="CZ207" s="56"/>
      <c r="DA207" s="56"/>
      <c r="DB207" s="56"/>
      <c r="DC207" s="56"/>
      <c r="DD207" s="56"/>
      <c r="DE207" s="56"/>
      <c r="DG207" s="56"/>
      <c r="DH207" s="56"/>
      <c r="DI207" s="56"/>
      <c r="DJ207" s="56"/>
      <c r="DK207" s="56"/>
      <c r="DL207" s="56"/>
      <c r="DM207" s="56"/>
      <c r="DN207" s="56"/>
      <c r="DO207" s="56"/>
      <c r="DQ207" s="56"/>
      <c r="DR207" s="56"/>
      <c r="DS207" s="56"/>
      <c r="DT207" s="56"/>
      <c r="DU207" s="56"/>
      <c r="DV207" s="56"/>
      <c r="DW207" s="56"/>
      <c r="DX207" s="56"/>
      <c r="DY207" s="56"/>
      <c r="EA207" s="56"/>
      <c r="EB207" s="56"/>
      <c r="EC207" s="56"/>
      <c r="ED207" s="56"/>
      <c r="EE207" s="56"/>
      <c r="EF207" s="56"/>
      <c r="EG207" s="56"/>
      <c r="EH207" s="56"/>
      <c r="EI207" s="56"/>
      <c r="EK207" s="56"/>
      <c r="EL207" s="56"/>
      <c r="EM207" s="56"/>
      <c r="EN207" s="56"/>
      <c r="EO207" s="56"/>
      <c r="EP207" s="56"/>
      <c r="EQ207" s="56"/>
      <c r="ER207" s="56"/>
      <c r="ES207" s="56"/>
      <c r="EU207" s="56"/>
      <c r="EV207" s="56"/>
      <c r="EW207" s="56"/>
      <c r="EX207" s="56"/>
      <c r="EY207" s="56"/>
      <c r="EZ207" s="56"/>
      <c r="FA207" s="56"/>
      <c r="FB207" s="56"/>
      <c r="FC207" s="56"/>
      <c r="FE207" s="56"/>
      <c r="FF207" s="56"/>
      <c r="FG207" s="56"/>
      <c r="FH207" s="56"/>
      <c r="FI207" s="56"/>
      <c r="FJ207" s="56"/>
      <c r="FK207" s="56"/>
      <c r="FL207" s="56"/>
      <c r="FM207" s="56"/>
      <c r="FO207" s="56"/>
      <c r="FP207" s="56"/>
      <c r="FQ207" s="56"/>
      <c r="FR207" s="56"/>
      <c r="FS207" s="56"/>
      <c r="FT207" s="56"/>
      <c r="FU207" s="56"/>
      <c r="FV207" s="56"/>
      <c r="FW207" s="56"/>
      <c r="FY207" s="56"/>
      <c r="FZ207" s="56"/>
      <c r="GA207" s="56"/>
      <c r="GB207" s="56"/>
      <c r="GC207" s="56"/>
      <c r="GD207" s="56"/>
      <c r="GE207" s="56"/>
      <c r="GF207" s="56"/>
      <c r="GG207" s="56"/>
      <c r="GI207" s="56"/>
      <c r="GJ207" s="56"/>
      <c r="GK207" s="56"/>
      <c r="GL207" s="56"/>
      <c r="GM207" s="56"/>
      <c r="GN207" s="56"/>
      <c r="GO207" s="56"/>
      <c r="GP207" s="56"/>
      <c r="GQ207" s="56"/>
      <c r="GS207" s="56"/>
      <c r="GT207" s="56"/>
      <c r="GU207" s="56"/>
      <c r="GV207" s="56"/>
      <c r="GW207" s="56"/>
      <c r="GX207" s="56"/>
      <c r="GY207" s="56"/>
      <c r="GZ207" s="56"/>
      <c r="HA207" s="56"/>
      <c r="HC207" s="56"/>
      <c r="HD207" s="56"/>
      <c r="HE207" s="56"/>
      <c r="HF207" s="56"/>
      <c r="HG207" s="56"/>
      <c r="HH207" s="56"/>
      <c r="HI207" s="56"/>
      <c r="HJ207" s="56"/>
      <c r="HK207" s="56"/>
      <c r="HM207" s="56"/>
      <c r="HN207" s="56"/>
      <c r="HO207" s="56"/>
      <c r="HP207" s="56"/>
      <c r="HQ207" s="56"/>
      <c r="HR207" s="56"/>
      <c r="HS207" s="56"/>
      <c r="HT207" s="56"/>
      <c r="HU207" s="56"/>
      <c r="HW207" s="56"/>
      <c r="HX207" s="56"/>
      <c r="HY207" s="56"/>
      <c r="HZ207" s="56"/>
      <c r="IA207" s="56"/>
      <c r="IB207" s="56"/>
      <c r="IC207" s="56"/>
      <c r="ID207" s="56"/>
      <c r="IE207" s="56"/>
      <c r="IG207" s="56"/>
      <c r="IH207" s="56"/>
      <c r="II207" s="56"/>
      <c r="IJ207" s="56"/>
      <c r="IK207" s="56"/>
      <c r="IL207" s="56"/>
      <c r="IM207" s="56"/>
      <c r="IN207" s="56"/>
      <c r="IO207" s="56"/>
      <c r="IQ207" s="56"/>
      <c r="IR207" s="56"/>
      <c r="IS207" s="56"/>
      <c r="IT207" s="56"/>
      <c r="IU207" s="56"/>
      <c r="IV207" s="56"/>
    </row>
    <row r="208" spans="1:256" ht="12.75" customHeight="1" thickBot="1" x14ac:dyDescent="0.25">
      <c r="A208" s="103"/>
      <c r="B208" s="106">
        <v>7472.5</v>
      </c>
      <c r="C208" s="85" t="s">
        <v>73</v>
      </c>
      <c r="D208" s="86"/>
      <c r="E208" s="47"/>
      <c r="F208" s="47"/>
      <c r="G208" s="47"/>
      <c r="H208" s="48"/>
      <c r="I208" s="49"/>
      <c r="J208" s="141"/>
      <c r="K208" s="56"/>
      <c r="L208" s="56"/>
      <c r="M208" s="56"/>
      <c r="N208" s="56"/>
      <c r="O208" s="56"/>
      <c r="P208" s="56"/>
      <c r="Q208" s="56"/>
      <c r="R208" s="56"/>
      <c r="S208" s="56"/>
      <c r="U208" s="56"/>
      <c r="V208" s="56"/>
      <c r="W208" s="56"/>
      <c r="X208" s="56"/>
      <c r="Y208" s="56"/>
      <c r="Z208" s="56"/>
      <c r="AA208" s="56"/>
      <c r="AB208" s="56"/>
      <c r="AC208" s="56"/>
      <c r="AE208" s="56"/>
      <c r="AF208" s="56"/>
      <c r="AG208" s="56"/>
      <c r="AH208" s="56"/>
      <c r="AI208" s="56"/>
      <c r="AJ208" s="56"/>
      <c r="AK208" s="56"/>
      <c r="AL208" s="56"/>
      <c r="AM208" s="56"/>
      <c r="AO208" s="56"/>
      <c r="AP208" s="56"/>
      <c r="AQ208" s="56"/>
      <c r="AR208" s="56"/>
      <c r="AS208" s="56"/>
      <c r="AT208" s="56"/>
      <c r="AU208" s="56"/>
      <c r="AV208" s="56"/>
      <c r="AW208" s="56"/>
      <c r="AY208" s="56"/>
      <c r="AZ208" s="56"/>
      <c r="BA208" s="56"/>
      <c r="BB208" s="56"/>
      <c r="BC208" s="56"/>
      <c r="BD208" s="56"/>
      <c r="BE208" s="56"/>
      <c r="BF208" s="56"/>
      <c r="BG208" s="56"/>
      <c r="BI208" s="56"/>
      <c r="BJ208" s="56"/>
      <c r="BK208" s="56"/>
      <c r="BL208" s="56"/>
      <c r="BM208" s="56"/>
      <c r="BN208" s="56"/>
      <c r="BO208" s="56"/>
      <c r="BP208" s="56"/>
      <c r="BQ208" s="56"/>
      <c r="BS208" s="56"/>
      <c r="BT208" s="56"/>
      <c r="BU208" s="56"/>
      <c r="BV208" s="56"/>
      <c r="BW208" s="56"/>
      <c r="BX208" s="56"/>
      <c r="BY208" s="56"/>
      <c r="BZ208" s="56"/>
      <c r="CA208" s="56"/>
      <c r="CC208" s="56"/>
      <c r="CD208" s="56"/>
      <c r="CE208" s="56"/>
      <c r="CF208" s="56"/>
      <c r="CG208" s="56"/>
      <c r="CH208" s="56"/>
      <c r="CI208" s="56"/>
      <c r="CJ208" s="56"/>
      <c r="CK208" s="56"/>
      <c r="CM208" s="56"/>
      <c r="CN208" s="56"/>
      <c r="CO208" s="56"/>
      <c r="CP208" s="56"/>
      <c r="CQ208" s="56"/>
      <c r="CR208" s="56"/>
      <c r="CS208" s="56"/>
      <c r="CT208" s="56"/>
      <c r="CU208" s="56"/>
      <c r="CW208" s="56"/>
      <c r="CX208" s="56"/>
      <c r="CY208" s="56"/>
      <c r="CZ208" s="56"/>
      <c r="DA208" s="56"/>
      <c r="DB208" s="56"/>
      <c r="DC208" s="56"/>
      <c r="DD208" s="56"/>
      <c r="DE208" s="56"/>
      <c r="DG208" s="56"/>
      <c r="DH208" s="56"/>
      <c r="DI208" s="56"/>
      <c r="DJ208" s="56"/>
      <c r="DK208" s="56"/>
      <c r="DL208" s="56"/>
      <c r="DM208" s="56"/>
      <c r="DN208" s="56"/>
      <c r="DO208" s="56"/>
      <c r="DQ208" s="56"/>
      <c r="DR208" s="56"/>
      <c r="DS208" s="56"/>
      <c r="DT208" s="56"/>
      <c r="DU208" s="56"/>
      <c r="DV208" s="56"/>
      <c r="DW208" s="56"/>
      <c r="DX208" s="56"/>
      <c r="DY208" s="56"/>
      <c r="EA208" s="56"/>
      <c r="EB208" s="56"/>
      <c r="EC208" s="56"/>
      <c r="ED208" s="56"/>
      <c r="EE208" s="56"/>
      <c r="EF208" s="56"/>
      <c r="EG208" s="56"/>
      <c r="EH208" s="56"/>
      <c r="EI208" s="56"/>
      <c r="EK208" s="56"/>
      <c r="EL208" s="56"/>
      <c r="EM208" s="56"/>
      <c r="EN208" s="56"/>
      <c r="EO208" s="56"/>
      <c r="EP208" s="56"/>
      <c r="EQ208" s="56"/>
      <c r="ER208" s="56"/>
      <c r="ES208" s="56"/>
      <c r="EU208" s="56"/>
      <c r="EV208" s="56"/>
      <c r="EW208" s="56"/>
      <c r="EX208" s="56"/>
      <c r="EY208" s="56"/>
      <c r="EZ208" s="56"/>
      <c r="FA208" s="56"/>
      <c r="FB208" s="56"/>
      <c r="FC208" s="56"/>
      <c r="FE208" s="56"/>
      <c r="FF208" s="56"/>
      <c r="FG208" s="56"/>
      <c r="FH208" s="56"/>
      <c r="FI208" s="56"/>
      <c r="FJ208" s="56"/>
      <c r="FK208" s="56"/>
      <c r="FL208" s="56"/>
      <c r="FM208" s="56"/>
      <c r="FO208" s="56"/>
      <c r="FP208" s="56"/>
      <c r="FQ208" s="56"/>
      <c r="FR208" s="56"/>
      <c r="FS208" s="56"/>
      <c r="FT208" s="56"/>
      <c r="FU208" s="56"/>
      <c r="FV208" s="56"/>
      <c r="FW208" s="56"/>
      <c r="FY208" s="56"/>
      <c r="FZ208" s="56"/>
      <c r="GA208" s="56"/>
      <c r="GB208" s="56"/>
      <c r="GC208" s="56"/>
      <c r="GD208" s="56"/>
      <c r="GE208" s="56"/>
      <c r="GF208" s="56"/>
      <c r="GG208" s="56"/>
      <c r="GI208" s="56"/>
      <c r="GJ208" s="56"/>
      <c r="GK208" s="56"/>
      <c r="GL208" s="56"/>
      <c r="GM208" s="56"/>
      <c r="GN208" s="56"/>
      <c r="GO208" s="56"/>
      <c r="GP208" s="56"/>
      <c r="GQ208" s="56"/>
      <c r="GS208" s="56"/>
      <c r="GT208" s="56"/>
      <c r="GU208" s="56"/>
      <c r="GV208" s="56"/>
      <c r="GW208" s="56"/>
      <c r="GX208" s="56"/>
      <c r="GY208" s="56"/>
      <c r="GZ208" s="56"/>
      <c r="HA208" s="56"/>
      <c r="HC208" s="56"/>
      <c r="HD208" s="56"/>
      <c r="HE208" s="56"/>
      <c r="HF208" s="56"/>
      <c r="HG208" s="56"/>
      <c r="HH208" s="56"/>
      <c r="HI208" s="56"/>
      <c r="HJ208" s="56"/>
      <c r="HK208" s="56"/>
      <c r="HM208" s="56"/>
      <c r="HN208" s="56"/>
      <c r="HO208" s="56"/>
      <c r="HP208" s="56"/>
      <c r="HQ208" s="56"/>
      <c r="HR208" s="56"/>
      <c r="HS208" s="56"/>
      <c r="HT208" s="56"/>
      <c r="HU208" s="56"/>
      <c r="HW208" s="56"/>
      <c r="HX208" s="56"/>
      <c r="HY208" s="56"/>
      <c r="HZ208" s="56"/>
      <c r="IA208" s="56"/>
      <c r="IB208" s="56"/>
      <c r="IC208" s="56"/>
      <c r="ID208" s="56"/>
      <c r="IE208" s="56"/>
      <c r="IG208" s="56"/>
      <c r="IH208" s="56"/>
      <c r="II208" s="56"/>
      <c r="IJ208" s="56"/>
      <c r="IK208" s="56"/>
      <c r="IL208" s="56"/>
      <c r="IM208" s="56"/>
      <c r="IN208" s="56"/>
      <c r="IO208" s="56"/>
      <c r="IQ208" s="56"/>
      <c r="IR208" s="56"/>
      <c r="IS208" s="56"/>
      <c r="IT208" s="56"/>
      <c r="IU208" s="56"/>
      <c r="IV208" s="56"/>
    </row>
    <row r="209" spans="1:256" ht="12.75" customHeight="1" thickBot="1" x14ac:dyDescent="0.25">
      <c r="A209" s="103"/>
      <c r="B209" s="106">
        <v>6768.07</v>
      </c>
      <c r="C209" s="85" t="s">
        <v>74</v>
      </c>
      <c r="D209" s="86"/>
      <c r="E209" s="47"/>
      <c r="F209" s="47"/>
      <c r="G209" s="47"/>
      <c r="H209" s="48"/>
      <c r="I209" s="49"/>
      <c r="J209" s="141"/>
      <c r="K209" s="56"/>
      <c r="L209" s="56"/>
      <c r="M209" s="56"/>
      <c r="N209" s="56"/>
      <c r="O209" s="56"/>
      <c r="P209" s="56"/>
      <c r="Q209" s="56"/>
      <c r="R209" s="56"/>
      <c r="S209" s="56"/>
      <c r="U209" s="56"/>
      <c r="V209" s="56"/>
      <c r="W209" s="56"/>
      <c r="X209" s="56"/>
      <c r="Y209" s="56"/>
      <c r="Z209" s="56"/>
      <c r="AA209" s="56"/>
      <c r="AB209" s="56"/>
      <c r="AC209" s="56"/>
      <c r="AE209" s="56"/>
      <c r="AF209" s="56"/>
      <c r="AG209" s="56"/>
      <c r="AH209" s="56"/>
      <c r="AI209" s="56"/>
      <c r="AJ209" s="56"/>
      <c r="AK209" s="56"/>
      <c r="AL209" s="56"/>
      <c r="AM209" s="56"/>
      <c r="AO209" s="56"/>
      <c r="AP209" s="56"/>
      <c r="AQ209" s="56"/>
      <c r="AR209" s="56"/>
      <c r="AS209" s="56"/>
      <c r="AT209" s="56"/>
      <c r="AU209" s="56"/>
      <c r="AV209" s="56"/>
      <c r="AW209" s="56"/>
      <c r="AY209" s="56"/>
      <c r="AZ209" s="56"/>
      <c r="BA209" s="56"/>
      <c r="BB209" s="56"/>
      <c r="BC209" s="56"/>
      <c r="BD209" s="56"/>
      <c r="BE209" s="56"/>
      <c r="BF209" s="56"/>
      <c r="BG209" s="56"/>
      <c r="BI209" s="56"/>
      <c r="BJ209" s="56"/>
      <c r="BK209" s="56"/>
      <c r="BL209" s="56"/>
      <c r="BM209" s="56"/>
      <c r="BN209" s="56"/>
      <c r="BO209" s="56"/>
      <c r="BP209" s="56"/>
      <c r="BQ209" s="56"/>
      <c r="BS209" s="56"/>
      <c r="BT209" s="56"/>
      <c r="BU209" s="56"/>
      <c r="BV209" s="56"/>
      <c r="BW209" s="56"/>
      <c r="BX209" s="56"/>
      <c r="BY209" s="56"/>
      <c r="BZ209" s="56"/>
      <c r="CA209" s="56"/>
      <c r="CC209" s="56"/>
      <c r="CD209" s="56"/>
      <c r="CE209" s="56"/>
      <c r="CF209" s="56"/>
      <c r="CG209" s="56"/>
      <c r="CH209" s="56"/>
      <c r="CI209" s="56"/>
      <c r="CJ209" s="56"/>
      <c r="CK209" s="56"/>
      <c r="CM209" s="56"/>
      <c r="CN209" s="56"/>
      <c r="CO209" s="56"/>
      <c r="CP209" s="56"/>
      <c r="CQ209" s="56"/>
      <c r="CR209" s="56"/>
      <c r="CS209" s="56"/>
      <c r="CT209" s="56"/>
      <c r="CU209" s="56"/>
      <c r="CW209" s="56"/>
      <c r="CX209" s="56"/>
      <c r="CY209" s="56"/>
      <c r="CZ209" s="56"/>
      <c r="DA209" s="56"/>
      <c r="DB209" s="56"/>
      <c r="DC209" s="56"/>
      <c r="DD209" s="56"/>
      <c r="DE209" s="56"/>
      <c r="DG209" s="56"/>
      <c r="DH209" s="56"/>
      <c r="DI209" s="56"/>
      <c r="DJ209" s="56"/>
      <c r="DK209" s="56"/>
      <c r="DL209" s="56"/>
      <c r="DM209" s="56"/>
      <c r="DN209" s="56"/>
      <c r="DO209" s="56"/>
      <c r="DQ209" s="56"/>
      <c r="DR209" s="56"/>
      <c r="DS209" s="56"/>
      <c r="DT209" s="56"/>
      <c r="DU209" s="56"/>
      <c r="DV209" s="56"/>
      <c r="DW209" s="56"/>
      <c r="DX209" s="56"/>
      <c r="DY209" s="56"/>
      <c r="EA209" s="56"/>
      <c r="EB209" s="56"/>
      <c r="EC209" s="56"/>
      <c r="ED209" s="56"/>
      <c r="EE209" s="56"/>
      <c r="EF209" s="56"/>
      <c r="EG209" s="56"/>
      <c r="EH209" s="56"/>
      <c r="EI209" s="56"/>
      <c r="EK209" s="56"/>
      <c r="EL209" s="56"/>
      <c r="EM209" s="56"/>
      <c r="EN209" s="56"/>
      <c r="EO209" s="56"/>
      <c r="EP209" s="56"/>
      <c r="EQ209" s="56"/>
      <c r="ER209" s="56"/>
      <c r="ES209" s="56"/>
      <c r="EU209" s="56"/>
      <c r="EV209" s="56"/>
      <c r="EW209" s="56"/>
      <c r="EX209" s="56"/>
      <c r="EY209" s="56"/>
      <c r="EZ209" s="56"/>
      <c r="FA209" s="56"/>
      <c r="FB209" s="56"/>
      <c r="FC209" s="56"/>
      <c r="FE209" s="56"/>
      <c r="FF209" s="56"/>
      <c r="FG209" s="56"/>
      <c r="FH209" s="56"/>
      <c r="FI209" s="56"/>
      <c r="FJ209" s="56"/>
      <c r="FK209" s="56"/>
      <c r="FL209" s="56"/>
      <c r="FM209" s="56"/>
      <c r="FO209" s="56"/>
      <c r="FP209" s="56"/>
      <c r="FQ209" s="56"/>
      <c r="FR209" s="56"/>
      <c r="FS209" s="56"/>
      <c r="FT209" s="56"/>
      <c r="FU209" s="56"/>
      <c r="FV209" s="56"/>
      <c r="FW209" s="56"/>
      <c r="FY209" s="56"/>
      <c r="FZ209" s="56"/>
      <c r="GA209" s="56"/>
      <c r="GB209" s="56"/>
      <c r="GC209" s="56"/>
      <c r="GD209" s="56"/>
      <c r="GE209" s="56"/>
      <c r="GF209" s="56"/>
      <c r="GG209" s="56"/>
      <c r="GI209" s="56"/>
      <c r="GJ209" s="56"/>
      <c r="GK209" s="56"/>
      <c r="GL209" s="56"/>
      <c r="GM209" s="56"/>
      <c r="GN209" s="56"/>
      <c r="GO209" s="56"/>
      <c r="GP209" s="56"/>
      <c r="GQ209" s="56"/>
      <c r="GS209" s="56"/>
      <c r="GT209" s="56"/>
      <c r="GU209" s="56"/>
      <c r="GV209" s="56"/>
      <c r="GW209" s="56"/>
      <c r="GX209" s="56"/>
      <c r="GY209" s="56"/>
      <c r="GZ209" s="56"/>
      <c r="HA209" s="56"/>
      <c r="HC209" s="56"/>
      <c r="HD209" s="56"/>
      <c r="HE209" s="56"/>
      <c r="HF209" s="56"/>
      <c r="HG209" s="56"/>
      <c r="HH209" s="56"/>
      <c r="HI209" s="56"/>
      <c r="HJ209" s="56"/>
      <c r="HK209" s="56"/>
      <c r="HM209" s="56"/>
      <c r="HN209" s="56"/>
      <c r="HO209" s="56"/>
      <c r="HP209" s="56"/>
      <c r="HQ209" s="56"/>
      <c r="HR209" s="56"/>
      <c r="HS209" s="56"/>
      <c r="HT209" s="56"/>
      <c r="HU209" s="56"/>
      <c r="HW209" s="56"/>
      <c r="HX209" s="56"/>
      <c r="HY209" s="56"/>
      <c r="HZ209" s="56"/>
      <c r="IA209" s="56"/>
      <c r="IB209" s="56"/>
      <c r="IC209" s="56"/>
      <c r="ID209" s="56"/>
      <c r="IE209" s="56"/>
      <c r="IG209" s="56"/>
      <c r="IH209" s="56"/>
      <c r="II209" s="56"/>
      <c r="IJ209" s="56"/>
      <c r="IK209" s="56"/>
      <c r="IL209" s="56"/>
      <c r="IM209" s="56"/>
      <c r="IN209" s="56"/>
      <c r="IO209" s="56"/>
      <c r="IQ209" s="56"/>
      <c r="IR209" s="56"/>
      <c r="IS209" s="56"/>
      <c r="IT209" s="56"/>
      <c r="IU209" s="56"/>
      <c r="IV209" s="56"/>
    </row>
    <row r="210" spans="1:256" ht="12.75" customHeight="1" thickBot="1" x14ac:dyDescent="0.25">
      <c r="A210" s="103"/>
      <c r="B210" s="106">
        <v>5816.9</v>
      </c>
      <c r="C210" s="85" t="s">
        <v>75</v>
      </c>
      <c r="D210" s="86"/>
      <c r="E210" s="47"/>
      <c r="F210" s="47"/>
      <c r="G210" s="47"/>
      <c r="H210" s="48"/>
      <c r="I210" s="49"/>
      <c r="J210" s="141"/>
      <c r="K210" s="56"/>
      <c r="L210" s="56"/>
      <c r="M210" s="56"/>
      <c r="N210" s="56"/>
      <c r="O210" s="56"/>
      <c r="P210" s="56"/>
      <c r="Q210" s="56"/>
      <c r="R210" s="56"/>
      <c r="S210" s="56"/>
      <c r="U210" s="56"/>
      <c r="V210" s="56"/>
      <c r="W210" s="56"/>
      <c r="X210" s="56"/>
      <c r="Y210" s="56"/>
      <c r="Z210" s="56"/>
      <c r="AA210" s="56"/>
      <c r="AB210" s="56"/>
      <c r="AC210" s="56"/>
      <c r="AE210" s="56"/>
      <c r="AF210" s="56"/>
      <c r="AG210" s="56"/>
      <c r="AH210" s="56"/>
      <c r="AI210" s="56"/>
      <c r="AJ210" s="56"/>
      <c r="AK210" s="56"/>
      <c r="AL210" s="56"/>
      <c r="AM210" s="56"/>
      <c r="AO210" s="56"/>
      <c r="AP210" s="56"/>
      <c r="AQ210" s="56"/>
      <c r="AR210" s="56"/>
      <c r="AS210" s="56"/>
      <c r="AT210" s="56"/>
      <c r="AU210" s="56"/>
      <c r="AV210" s="56"/>
      <c r="AW210" s="56"/>
      <c r="AY210" s="56"/>
      <c r="AZ210" s="56"/>
      <c r="BA210" s="56"/>
      <c r="BB210" s="56"/>
      <c r="BC210" s="56"/>
      <c r="BD210" s="56"/>
      <c r="BE210" s="56"/>
      <c r="BF210" s="56"/>
      <c r="BG210" s="56"/>
      <c r="BI210" s="56"/>
      <c r="BJ210" s="56"/>
      <c r="BK210" s="56"/>
      <c r="BL210" s="56"/>
      <c r="BM210" s="56"/>
      <c r="BN210" s="56"/>
      <c r="BO210" s="56"/>
      <c r="BP210" s="56"/>
      <c r="BQ210" s="56"/>
      <c r="BS210" s="56"/>
      <c r="BT210" s="56"/>
      <c r="BU210" s="56"/>
      <c r="BV210" s="56"/>
      <c r="BW210" s="56"/>
      <c r="BX210" s="56"/>
      <c r="BY210" s="56"/>
      <c r="BZ210" s="56"/>
      <c r="CA210" s="56"/>
      <c r="CC210" s="56"/>
      <c r="CD210" s="56"/>
      <c r="CE210" s="56"/>
      <c r="CF210" s="56"/>
      <c r="CG210" s="56"/>
      <c r="CH210" s="56"/>
      <c r="CI210" s="56"/>
      <c r="CJ210" s="56"/>
      <c r="CK210" s="56"/>
      <c r="CM210" s="56"/>
      <c r="CN210" s="56"/>
      <c r="CO210" s="56"/>
      <c r="CP210" s="56"/>
      <c r="CQ210" s="56"/>
      <c r="CR210" s="56"/>
      <c r="CS210" s="56"/>
      <c r="CT210" s="56"/>
      <c r="CU210" s="56"/>
      <c r="CW210" s="56"/>
      <c r="CX210" s="56"/>
      <c r="CY210" s="56"/>
      <c r="CZ210" s="56"/>
      <c r="DA210" s="56"/>
      <c r="DB210" s="56"/>
      <c r="DC210" s="56"/>
      <c r="DD210" s="56"/>
      <c r="DE210" s="56"/>
      <c r="DG210" s="56"/>
      <c r="DH210" s="56"/>
      <c r="DI210" s="56"/>
      <c r="DJ210" s="56"/>
      <c r="DK210" s="56"/>
      <c r="DL210" s="56"/>
      <c r="DM210" s="56"/>
      <c r="DN210" s="56"/>
      <c r="DO210" s="56"/>
      <c r="DQ210" s="56"/>
      <c r="DR210" s="56"/>
      <c r="DS210" s="56"/>
      <c r="DT210" s="56"/>
      <c r="DU210" s="56"/>
      <c r="DV210" s="56"/>
      <c r="DW210" s="56"/>
      <c r="DX210" s="56"/>
      <c r="DY210" s="56"/>
      <c r="EA210" s="56"/>
      <c r="EB210" s="56"/>
      <c r="EC210" s="56"/>
      <c r="ED210" s="56"/>
      <c r="EE210" s="56"/>
      <c r="EF210" s="56"/>
      <c r="EG210" s="56"/>
      <c r="EH210" s="56"/>
      <c r="EI210" s="56"/>
      <c r="EK210" s="56"/>
      <c r="EL210" s="56"/>
      <c r="EM210" s="56"/>
      <c r="EN210" s="56"/>
      <c r="EO210" s="56"/>
      <c r="EP210" s="56"/>
      <c r="EQ210" s="56"/>
      <c r="ER210" s="56"/>
      <c r="ES210" s="56"/>
      <c r="EU210" s="56"/>
      <c r="EV210" s="56"/>
      <c r="EW210" s="56"/>
      <c r="EX210" s="56"/>
      <c r="EY210" s="56"/>
      <c r="EZ210" s="56"/>
      <c r="FA210" s="56"/>
      <c r="FB210" s="56"/>
      <c r="FC210" s="56"/>
      <c r="FE210" s="56"/>
      <c r="FF210" s="56"/>
      <c r="FG210" s="56"/>
      <c r="FH210" s="56"/>
      <c r="FI210" s="56"/>
      <c r="FJ210" s="56"/>
      <c r="FK210" s="56"/>
      <c r="FL210" s="56"/>
      <c r="FM210" s="56"/>
      <c r="FO210" s="56"/>
      <c r="FP210" s="56"/>
      <c r="FQ210" s="56"/>
      <c r="FR210" s="56"/>
      <c r="FS210" s="56"/>
      <c r="FT210" s="56"/>
      <c r="FU210" s="56"/>
      <c r="FV210" s="56"/>
      <c r="FW210" s="56"/>
      <c r="FY210" s="56"/>
      <c r="FZ210" s="56"/>
      <c r="GA210" s="56"/>
      <c r="GB210" s="56"/>
      <c r="GC210" s="56"/>
      <c r="GD210" s="56"/>
      <c r="GE210" s="56"/>
      <c r="GF210" s="56"/>
      <c r="GG210" s="56"/>
      <c r="GI210" s="56"/>
      <c r="GJ210" s="56"/>
      <c r="GK210" s="56"/>
      <c r="GL210" s="56"/>
      <c r="GM210" s="56"/>
      <c r="GN210" s="56"/>
      <c r="GO210" s="56"/>
      <c r="GP210" s="56"/>
      <c r="GQ210" s="56"/>
      <c r="GS210" s="56"/>
      <c r="GT210" s="56"/>
      <c r="GU210" s="56"/>
      <c r="GV210" s="56"/>
      <c r="GW210" s="56"/>
      <c r="GX210" s="56"/>
      <c r="GY210" s="56"/>
      <c r="GZ210" s="56"/>
      <c r="HA210" s="56"/>
      <c r="HC210" s="56"/>
      <c r="HD210" s="56"/>
      <c r="HE210" s="56"/>
      <c r="HF210" s="56"/>
      <c r="HG210" s="56"/>
      <c r="HH210" s="56"/>
      <c r="HI210" s="56"/>
      <c r="HJ210" s="56"/>
      <c r="HK210" s="56"/>
      <c r="HM210" s="56"/>
      <c r="HN210" s="56"/>
      <c r="HO210" s="56"/>
      <c r="HP210" s="56"/>
      <c r="HQ210" s="56"/>
      <c r="HR210" s="56"/>
      <c r="HS210" s="56"/>
      <c r="HT210" s="56"/>
      <c r="HU210" s="56"/>
      <c r="HW210" s="56"/>
      <c r="HX210" s="56"/>
      <c r="HY210" s="56"/>
      <c r="HZ210" s="56"/>
      <c r="IA210" s="56"/>
      <c r="IB210" s="56"/>
      <c r="IC210" s="56"/>
      <c r="ID210" s="56"/>
      <c r="IE210" s="56"/>
      <c r="IG210" s="56"/>
      <c r="IH210" s="56"/>
      <c r="II210" s="56"/>
      <c r="IJ210" s="56"/>
      <c r="IK210" s="56"/>
      <c r="IL210" s="56"/>
      <c r="IM210" s="56"/>
      <c r="IN210" s="56"/>
      <c r="IO210" s="56"/>
      <c r="IQ210" s="56"/>
      <c r="IR210" s="56"/>
      <c r="IS210" s="56"/>
      <c r="IT210" s="56"/>
      <c r="IU210" s="56"/>
      <c r="IV210" s="56"/>
    </row>
    <row r="211" spans="1:256" ht="12.75" customHeight="1" thickBot="1" x14ac:dyDescent="0.25">
      <c r="A211" s="11"/>
      <c r="B211" s="106">
        <v>6354.9</v>
      </c>
      <c r="C211" s="85" t="s">
        <v>76</v>
      </c>
      <c r="D211" s="86"/>
      <c r="E211" s="47"/>
      <c r="F211" s="47"/>
      <c r="G211" s="47"/>
      <c r="H211" s="48"/>
      <c r="I211" s="49"/>
      <c r="J211" s="141"/>
      <c r="K211" s="56"/>
      <c r="L211" s="56"/>
      <c r="M211" s="56"/>
      <c r="N211" s="56"/>
      <c r="O211" s="56"/>
      <c r="P211" s="56"/>
      <c r="Q211" s="56"/>
      <c r="R211" s="56"/>
      <c r="S211" s="56"/>
      <c r="U211" s="56"/>
      <c r="V211" s="56"/>
      <c r="W211" s="56"/>
      <c r="X211" s="56"/>
      <c r="Y211" s="56"/>
      <c r="Z211" s="56"/>
      <c r="AA211" s="56"/>
      <c r="AB211" s="56"/>
      <c r="AC211" s="56"/>
      <c r="AE211" s="56"/>
      <c r="AF211" s="56"/>
      <c r="AG211" s="56"/>
      <c r="AH211" s="56"/>
      <c r="AI211" s="56"/>
      <c r="AJ211" s="56"/>
      <c r="AK211" s="56"/>
      <c r="AL211" s="56"/>
      <c r="AM211" s="56"/>
      <c r="AO211" s="56"/>
      <c r="AP211" s="56"/>
      <c r="AQ211" s="56"/>
      <c r="AR211" s="56"/>
      <c r="AS211" s="56"/>
      <c r="AT211" s="56"/>
      <c r="AU211" s="56"/>
      <c r="AV211" s="56"/>
      <c r="AW211" s="56"/>
      <c r="AY211" s="56"/>
      <c r="AZ211" s="56"/>
      <c r="BA211" s="56"/>
      <c r="BB211" s="56"/>
      <c r="BC211" s="56"/>
      <c r="BD211" s="56"/>
      <c r="BE211" s="56"/>
      <c r="BF211" s="56"/>
      <c r="BG211" s="56"/>
      <c r="BI211" s="56"/>
      <c r="BJ211" s="56"/>
      <c r="BK211" s="56"/>
      <c r="BL211" s="56"/>
      <c r="BM211" s="56"/>
      <c r="BN211" s="56"/>
      <c r="BO211" s="56"/>
      <c r="BP211" s="56"/>
      <c r="BQ211" s="56"/>
      <c r="BS211" s="56"/>
      <c r="BT211" s="56"/>
      <c r="BU211" s="56"/>
      <c r="BV211" s="56"/>
      <c r="BW211" s="56"/>
      <c r="BX211" s="56"/>
      <c r="BY211" s="56"/>
      <c r="BZ211" s="56"/>
      <c r="CA211" s="56"/>
      <c r="CC211" s="56"/>
      <c r="CD211" s="56"/>
      <c r="CE211" s="56"/>
      <c r="CF211" s="56"/>
      <c r="CG211" s="56"/>
      <c r="CH211" s="56"/>
      <c r="CI211" s="56"/>
      <c r="CJ211" s="56"/>
      <c r="CK211" s="56"/>
      <c r="CM211" s="56"/>
      <c r="CN211" s="56"/>
      <c r="CO211" s="56"/>
      <c r="CP211" s="56"/>
      <c r="CQ211" s="56"/>
      <c r="CR211" s="56"/>
      <c r="CS211" s="56"/>
      <c r="CT211" s="56"/>
      <c r="CU211" s="56"/>
      <c r="CW211" s="56"/>
      <c r="CX211" s="56"/>
      <c r="CY211" s="56"/>
      <c r="CZ211" s="56"/>
      <c r="DA211" s="56"/>
      <c r="DB211" s="56"/>
      <c r="DC211" s="56"/>
      <c r="DD211" s="56"/>
      <c r="DE211" s="56"/>
      <c r="DG211" s="56"/>
      <c r="DH211" s="56"/>
      <c r="DI211" s="56"/>
      <c r="DJ211" s="56"/>
      <c r="DK211" s="56"/>
      <c r="DL211" s="56"/>
      <c r="DM211" s="56"/>
      <c r="DN211" s="56"/>
      <c r="DO211" s="56"/>
      <c r="DQ211" s="56"/>
      <c r="DR211" s="56"/>
      <c r="DS211" s="56"/>
      <c r="DT211" s="56"/>
      <c r="DU211" s="56"/>
      <c r="DV211" s="56"/>
      <c r="DW211" s="56"/>
      <c r="DX211" s="56"/>
      <c r="DY211" s="56"/>
      <c r="EA211" s="56"/>
      <c r="EB211" s="56"/>
      <c r="EC211" s="56"/>
      <c r="ED211" s="56"/>
      <c r="EE211" s="56"/>
      <c r="EF211" s="56"/>
      <c r="EG211" s="56"/>
      <c r="EH211" s="56"/>
      <c r="EI211" s="56"/>
      <c r="EK211" s="56"/>
      <c r="EL211" s="56"/>
      <c r="EM211" s="56"/>
      <c r="EN211" s="56"/>
      <c r="EO211" s="56"/>
      <c r="EP211" s="56"/>
      <c r="EQ211" s="56"/>
      <c r="ER211" s="56"/>
      <c r="ES211" s="56"/>
      <c r="EU211" s="56"/>
      <c r="EV211" s="56"/>
      <c r="EW211" s="56"/>
      <c r="EX211" s="56"/>
      <c r="EY211" s="56"/>
      <c r="EZ211" s="56"/>
      <c r="FA211" s="56"/>
      <c r="FB211" s="56"/>
      <c r="FC211" s="56"/>
      <c r="FE211" s="56"/>
      <c r="FF211" s="56"/>
      <c r="FG211" s="56"/>
      <c r="FH211" s="56"/>
      <c r="FI211" s="56"/>
      <c r="FJ211" s="56"/>
      <c r="FK211" s="56"/>
      <c r="FL211" s="56"/>
      <c r="FM211" s="56"/>
      <c r="FO211" s="56"/>
      <c r="FP211" s="56"/>
      <c r="FQ211" s="56"/>
      <c r="FR211" s="56"/>
      <c r="FS211" s="56"/>
      <c r="FT211" s="56"/>
      <c r="FU211" s="56"/>
      <c r="FV211" s="56"/>
      <c r="FW211" s="56"/>
      <c r="FY211" s="56"/>
      <c r="FZ211" s="56"/>
      <c r="GA211" s="56"/>
      <c r="GB211" s="56"/>
      <c r="GC211" s="56"/>
      <c r="GD211" s="56"/>
      <c r="GE211" s="56"/>
      <c r="GF211" s="56"/>
      <c r="GG211" s="56"/>
      <c r="GI211" s="56"/>
      <c r="GJ211" s="56"/>
      <c r="GK211" s="56"/>
      <c r="GL211" s="56"/>
      <c r="GM211" s="56"/>
      <c r="GN211" s="56"/>
      <c r="GO211" s="56"/>
      <c r="GP211" s="56"/>
      <c r="GQ211" s="56"/>
      <c r="GS211" s="56"/>
      <c r="GT211" s="56"/>
      <c r="GU211" s="56"/>
      <c r="GV211" s="56"/>
      <c r="GW211" s="56"/>
      <c r="GX211" s="56"/>
      <c r="GY211" s="56"/>
      <c r="GZ211" s="56"/>
      <c r="HA211" s="56"/>
      <c r="HC211" s="56"/>
      <c r="HD211" s="56"/>
      <c r="HE211" s="56"/>
      <c r="HF211" s="56"/>
      <c r="HG211" s="56"/>
      <c r="HH211" s="56"/>
      <c r="HI211" s="56"/>
      <c r="HJ211" s="56"/>
      <c r="HK211" s="56"/>
      <c r="HM211" s="56"/>
      <c r="HN211" s="56"/>
      <c r="HO211" s="56"/>
      <c r="HP211" s="56"/>
      <c r="HQ211" s="56"/>
      <c r="HR211" s="56"/>
      <c r="HS211" s="56"/>
      <c r="HT211" s="56"/>
      <c r="HU211" s="56"/>
      <c r="HW211" s="56"/>
      <c r="HX211" s="56"/>
      <c r="HY211" s="56"/>
      <c r="HZ211" s="56"/>
      <c r="IA211" s="56"/>
      <c r="IB211" s="56"/>
      <c r="IC211" s="56"/>
      <c r="ID211" s="56"/>
      <c r="IE211" s="56"/>
      <c r="IG211" s="56"/>
      <c r="IH211" s="56"/>
      <c r="II211" s="56"/>
      <c r="IJ211" s="56"/>
      <c r="IK211" s="56"/>
      <c r="IL211" s="56"/>
      <c r="IM211" s="56"/>
      <c r="IN211" s="56"/>
      <c r="IO211" s="56"/>
      <c r="IQ211" s="56"/>
      <c r="IR211" s="56"/>
      <c r="IS211" s="56"/>
      <c r="IT211" s="56"/>
      <c r="IU211" s="56"/>
      <c r="IV211" s="56"/>
    </row>
    <row r="212" spans="1:256" ht="12.75" customHeight="1" thickBot="1" x14ac:dyDescent="0.25">
      <c r="A212" s="11"/>
      <c r="B212" s="106">
        <v>8861.9500000000007</v>
      </c>
      <c r="C212" s="85" t="s">
        <v>77</v>
      </c>
      <c r="D212" s="86"/>
      <c r="E212" s="47"/>
      <c r="F212" s="47"/>
      <c r="G212" s="47"/>
      <c r="H212" s="48"/>
      <c r="I212" s="49"/>
      <c r="J212" s="141" t="e">
        <f>SUM(#REF!)</f>
        <v>#REF!</v>
      </c>
      <c r="K212" s="56"/>
      <c r="L212" s="56"/>
      <c r="M212" s="56"/>
      <c r="N212" s="56"/>
      <c r="O212" s="56"/>
      <c r="P212" s="56"/>
      <c r="Q212" s="56"/>
      <c r="R212" s="56"/>
      <c r="S212" s="56"/>
      <c r="U212" s="56"/>
      <c r="V212" s="56"/>
      <c r="W212" s="56"/>
      <c r="X212" s="56"/>
      <c r="Y212" s="56"/>
      <c r="Z212" s="56"/>
      <c r="AA212" s="56"/>
      <c r="AB212" s="56"/>
      <c r="AC212" s="56"/>
      <c r="AE212" s="56"/>
      <c r="AF212" s="56"/>
      <c r="AG212" s="56"/>
      <c r="AH212" s="56"/>
      <c r="AI212" s="56"/>
      <c r="AJ212" s="56"/>
      <c r="AK212" s="56"/>
      <c r="AL212" s="56"/>
      <c r="AM212" s="56"/>
      <c r="AO212" s="56"/>
      <c r="AP212" s="56"/>
      <c r="AQ212" s="56"/>
      <c r="AR212" s="56"/>
      <c r="AS212" s="56"/>
      <c r="AT212" s="56"/>
      <c r="AU212" s="56"/>
      <c r="AV212" s="56"/>
      <c r="AW212" s="56"/>
      <c r="AY212" s="56"/>
      <c r="AZ212" s="56"/>
      <c r="BA212" s="56"/>
      <c r="BB212" s="56"/>
      <c r="BC212" s="56"/>
      <c r="BD212" s="56"/>
      <c r="BE212" s="56"/>
      <c r="BF212" s="56"/>
      <c r="BG212" s="56"/>
      <c r="BI212" s="56"/>
      <c r="BJ212" s="56"/>
      <c r="BK212" s="56"/>
      <c r="BL212" s="56"/>
      <c r="BM212" s="56"/>
      <c r="BN212" s="56"/>
      <c r="BO212" s="56"/>
      <c r="BP212" s="56"/>
      <c r="BQ212" s="56"/>
      <c r="BS212" s="56"/>
      <c r="BT212" s="56"/>
      <c r="BU212" s="56"/>
      <c r="BV212" s="56"/>
      <c r="BW212" s="56"/>
      <c r="BX212" s="56"/>
      <c r="BY212" s="56"/>
      <c r="BZ212" s="56"/>
      <c r="CA212" s="56"/>
      <c r="CC212" s="56"/>
      <c r="CD212" s="56"/>
      <c r="CE212" s="56"/>
      <c r="CF212" s="56"/>
      <c r="CG212" s="56"/>
      <c r="CH212" s="56"/>
      <c r="CI212" s="56"/>
      <c r="CJ212" s="56"/>
      <c r="CK212" s="56"/>
      <c r="CM212" s="56"/>
      <c r="CN212" s="56"/>
      <c r="CO212" s="56"/>
      <c r="CP212" s="56"/>
      <c r="CQ212" s="56"/>
      <c r="CR212" s="56"/>
      <c r="CS212" s="56"/>
      <c r="CT212" s="56"/>
      <c r="CU212" s="56"/>
      <c r="CW212" s="56"/>
      <c r="CX212" s="56"/>
      <c r="CY212" s="56"/>
      <c r="CZ212" s="56"/>
      <c r="DA212" s="56"/>
      <c r="DB212" s="56"/>
      <c r="DC212" s="56"/>
      <c r="DD212" s="56"/>
      <c r="DE212" s="56"/>
      <c r="DG212" s="56"/>
      <c r="DH212" s="56"/>
      <c r="DI212" s="56"/>
      <c r="DJ212" s="56"/>
      <c r="DK212" s="56"/>
      <c r="DL212" s="56"/>
      <c r="DM212" s="56"/>
      <c r="DN212" s="56"/>
      <c r="DO212" s="56"/>
      <c r="DQ212" s="56"/>
      <c r="DR212" s="56"/>
      <c r="DS212" s="56"/>
      <c r="DT212" s="56"/>
      <c r="DU212" s="56"/>
      <c r="DV212" s="56"/>
      <c r="DW212" s="56"/>
      <c r="DX212" s="56"/>
      <c r="DY212" s="56"/>
      <c r="EA212" s="56"/>
      <c r="EB212" s="56"/>
      <c r="EC212" s="56"/>
      <c r="ED212" s="56"/>
      <c r="EE212" s="56"/>
      <c r="EF212" s="56"/>
      <c r="EG212" s="56"/>
      <c r="EH212" s="56"/>
      <c r="EI212" s="56"/>
      <c r="EK212" s="56"/>
      <c r="EL212" s="56"/>
      <c r="EM212" s="56"/>
      <c r="EN212" s="56"/>
      <c r="EO212" s="56"/>
      <c r="EP212" s="56"/>
      <c r="EQ212" s="56"/>
      <c r="ER212" s="56"/>
      <c r="ES212" s="56"/>
      <c r="EU212" s="56"/>
      <c r="EV212" s="56"/>
      <c r="EW212" s="56"/>
      <c r="EX212" s="56"/>
      <c r="EY212" s="56"/>
      <c r="EZ212" s="56"/>
      <c r="FA212" s="56"/>
      <c r="FB212" s="56"/>
      <c r="FC212" s="56"/>
      <c r="FE212" s="56"/>
      <c r="FF212" s="56"/>
      <c r="FG212" s="56"/>
      <c r="FH212" s="56"/>
      <c r="FI212" s="56"/>
      <c r="FJ212" s="56"/>
      <c r="FK212" s="56"/>
      <c r="FL212" s="56"/>
      <c r="FM212" s="56"/>
      <c r="FO212" s="56"/>
      <c r="FP212" s="56"/>
      <c r="FQ212" s="56"/>
      <c r="FR212" s="56"/>
      <c r="FS212" s="56"/>
      <c r="FT212" s="56"/>
      <c r="FU212" s="56"/>
      <c r="FV212" s="56"/>
      <c r="FW212" s="56"/>
      <c r="FY212" s="56"/>
      <c r="FZ212" s="56"/>
      <c r="GA212" s="56"/>
      <c r="GB212" s="56"/>
      <c r="GC212" s="56"/>
      <c r="GD212" s="56"/>
      <c r="GE212" s="56"/>
      <c r="GF212" s="56"/>
      <c r="GG212" s="56"/>
      <c r="GI212" s="56"/>
      <c r="GJ212" s="56"/>
      <c r="GK212" s="56"/>
      <c r="GL212" s="56"/>
      <c r="GM212" s="56"/>
      <c r="GN212" s="56"/>
      <c r="GO212" s="56"/>
      <c r="GP212" s="56"/>
      <c r="GQ212" s="56"/>
      <c r="GS212" s="56"/>
      <c r="GT212" s="56"/>
      <c r="GU212" s="56"/>
      <c r="GV212" s="56"/>
      <c r="GW212" s="56"/>
      <c r="GX212" s="56"/>
      <c r="GY212" s="56"/>
      <c r="GZ212" s="56"/>
      <c r="HA212" s="56"/>
      <c r="HC212" s="56"/>
      <c r="HD212" s="56"/>
      <c r="HE212" s="56"/>
      <c r="HF212" s="56"/>
      <c r="HG212" s="56"/>
      <c r="HH212" s="56"/>
      <c r="HI212" s="56"/>
      <c r="HJ212" s="56"/>
      <c r="HK212" s="56"/>
      <c r="HM212" s="56"/>
      <c r="HN212" s="56"/>
      <c r="HO212" s="56"/>
      <c r="HP212" s="56"/>
      <c r="HQ212" s="56"/>
      <c r="HR212" s="56"/>
      <c r="HS212" s="56"/>
      <c r="HT212" s="56"/>
      <c r="HU212" s="56"/>
      <c r="HW212" s="56"/>
      <c r="HX212" s="56"/>
      <c r="HY212" s="56"/>
      <c r="HZ212" s="56"/>
      <c r="IA212" s="56"/>
      <c r="IB212" s="56"/>
      <c r="IC212" s="56"/>
      <c r="ID212" s="56"/>
      <c r="IE212" s="56"/>
      <c r="IG212" s="56"/>
      <c r="IH212" s="56"/>
      <c r="II212" s="56"/>
      <c r="IJ212" s="56"/>
      <c r="IK212" s="56"/>
      <c r="IL212" s="56"/>
      <c r="IM212" s="56"/>
      <c r="IN212" s="56"/>
      <c r="IO212" s="56"/>
      <c r="IQ212" s="56"/>
      <c r="IR212" s="56"/>
      <c r="IS212" s="56"/>
      <c r="IT212" s="56"/>
      <c r="IU212" s="56"/>
      <c r="IV212" s="56"/>
    </row>
    <row r="213" spans="1:256" ht="12.75" customHeight="1" thickBot="1" x14ac:dyDescent="0.25">
      <c r="A213" s="103"/>
      <c r="B213" s="106">
        <v>6833.47</v>
      </c>
      <c r="C213" s="85" t="s">
        <v>78</v>
      </c>
      <c r="D213" s="86"/>
      <c r="E213" s="47"/>
      <c r="F213" s="47"/>
      <c r="G213" s="47"/>
      <c r="H213" s="48"/>
      <c r="I213" s="49"/>
      <c r="J213" s="141" t="e">
        <f>SUM(#REF!)</f>
        <v>#REF!</v>
      </c>
      <c r="K213" s="56"/>
      <c r="L213" s="56"/>
      <c r="M213" s="56"/>
      <c r="N213" s="56"/>
      <c r="O213" s="56"/>
      <c r="P213" s="56"/>
      <c r="Q213" s="56"/>
      <c r="R213" s="56"/>
      <c r="S213" s="56"/>
      <c r="U213" s="56"/>
      <c r="V213" s="56"/>
      <c r="W213" s="56"/>
      <c r="X213" s="56"/>
      <c r="Y213" s="56"/>
      <c r="Z213" s="56"/>
      <c r="AA213" s="56"/>
      <c r="AB213" s="56"/>
      <c r="AC213" s="56"/>
      <c r="AE213" s="56"/>
      <c r="AF213" s="56"/>
      <c r="AG213" s="56"/>
      <c r="AH213" s="56"/>
      <c r="AI213" s="56"/>
      <c r="AJ213" s="56"/>
      <c r="AK213" s="56"/>
      <c r="AL213" s="56"/>
      <c r="AM213" s="56"/>
      <c r="AO213" s="56"/>
      <c r="AP213" s="56"/>
      <c r="AQ213" s="56"/>
      <c r="AR213" s="56"/>
      <c r="AS213" s="56"/>
      <c r="AT213" s="56"/>
      <c r="AU213" s="56"/>
      <c r="AV213" s="56"/>
      <c r="AW213" s="56"/>
      <c r="AY213" s="56"/>
      <c r="AZ213" s="56"/>
      <c r="BA213" s="56"/>
      <c r="BB213" s="56"/>
      <c r="BC213" s="56"/>
      <c r="BD213" s="56"/>
      <c r="BE213" s="56"/>
      <c r="BF213" s="56"/>
      <c r="BG213" s="56"/>
      <c r="BI213" s="56"/>
      <c r="BJ213" s="56"/>
      <c r="BK213" s="56"/>
      <c r="BL213" s="56"/>
      <c r="BM213" s="56"/>
      <c r="BN213" s="56"/>
      <c r="BO213" s="56"/>
      <c r="BP213" s="56"/>
      <c r="BQ213" s="56"/>
      <c r="BS213" s="56"/>
      <c r="BT213" s="56"/>
      <c r="BU213" s="56"/>
      <c r="BV213" s="56"/>
      <c r="BW213" s="56"/>
      <c r="BX213" s="56"/>
      <c r="BY213" s="56"/>
      <c r="BZ213" s="56"/>
      <c r="CA213" s="56"/>
      <c r="CC213" s="56"/>
      <c r="CD213" s="56"/>
      <c r="CE213" s="56"/>
      <c r="CF213" s="56"/>
      <c r="CG213" s="56"/>
      <c r="CH213" s="56"/>
      <c r="CI213" s="56"/>
      <c r="CJ213" s="56"/>
      <c r="CK213" s="56"/>
      <c r="CM213" s="56"/>
      <c r="CN213" s="56"/>
      <c r="CO213" s="56"/>
      <c r="CP213" s="56"/>
      <c r="CQ213" s="56"/>
      <c r="CR213" s="56"/>
      <c r="CS213" s="56"/>
      <c r="CT213" s="56"/>
      <c r="CU213" s="56"/>
      <c r="CW213" s="56"/>
      <c r="CX213" s="56"/>
      <c r="CY213" s="56"/>
      <c r="CZ213" s="56"/>
      <c r="DA213" s="56"/>
      <c r="DB213" s="56"/>
      <c r="DC213" s="56"/>
      <c r="DD213" s="56"/>
      <c r="DE213" s="56"/>
      <c r="DG213" s="56"/>
      <c r="DH213" s="56"/>
      <c r="DI213" s="56"/>
      <c r="DJ213" s="56"/>
      <c r="DK213" s="56"/>
      <c r="DL213" s="56"/>
      <c r="DM213" s="56"/>
      <c r="DN213" s="56"/>
      <c r="DO213" s="56"/>
      <c r="DQ213" s="56"/>
      <c r="DR213" s="56"/>
      <c r="DS213" s="56"/>
      <c r="DT213" s="56"/>
      <c r="DU213" s="56"/>
      <c r="DV213" s="56"/>
      <c r="DW213" s="56"/>
      <c r="DX213" s="56"/>
      <c r="DY213" s="56"/>
      <c r="EA213" s="56"/>
      <c r="EB213" s="56"/>
      <c r="EC213" s="56"/>
      <c r="ED213" s="56"/>
      <c r="EE213" s="56"/>
      <c r="EF213" s="56"/>
      <c r="EG213" s="56"/>
      <c r="EH213" s="56"/>
      <c r="EI213" s="56"/>
      <c r="EK213" s="56"/>
      <c r="EL213" s="56"/>
      <c r="EM213" s="56"/>
      <c r="EN213" s="56"/>
      <c r="EO213" s="56"/>
      <c r="EP213" s="56"/>
      <c r="EQ213" s="56"/>
      <c r="ER213" s="56"/>
      <c r="ES213" s="56"/>
      <c r="EU213" s="56"/>
      <c r="EV213" s="56"/>
      <c r="EW213" s="56"/>
      <c r="EX213" s="56"/>
      <c r="EY213" s="56"/>
      <c r="EZ213" s="56"/>
      <c r="FA213" s="56"/>
      <c r="FB213" s="56"/>
      <c r="FC213" s="56"/>
      <c r="FE213" s="56"/>
      <c r="FF213" s="56"/>
      <c r="FG213" s="56"/>
      <c r="FH213" s="56"/>
      <c r="FI213" s="56"/>
      <c r="FJ213" s="56"/>
      <c r="FK213" s="56"/>
      <c r="FL213" s="56"/>
      <c r="FM213" s="56"/>
      <c r="FO213" s="56"/>
      <c r="FP213" s="56"/>
      <c r="FQ213" s="56"/>
      <c r="FR213" s="56"/>
      <c r="FS213" s="56"/>
      <c r="FT213" s="56"/>
      <c r="FU213" s="56"/>
      <c r="FV213" s="56"/>
      <c r="FW213" s="56"/>
      <c r="FY213" s="56"/>
      <c r="FZ213" s="56"/>
      <c r="GA213" s="56"/>
      <c r="GB213" s="56"/>
      <c r="GC213" s="56"/>
      <c r="GD213" s="56"/>
      <c r="GE213" s="56"/>
      <c r="GF213" s="56"/>
      <c r="GG213" s="56"/>
      <c r="GI213" s="56"/>
      <c r="GJ213" s="56"/>
      <c r="GK213" s="56"/>
      <c r="GL213" s="56"/>
      <c r="GM213" s="56"/>
      <c r="GN213" s="56"/>
      <c r="GO213" s="56"/>
      <c r="GP213" s="56"/>
      <c r="GQ213" s="56"/>
      <c r="GS213" s="56"/>
      <c r="GT213" s="56"/>
      <c r="GU213" s="56"/>
      <c r="GV213" s="56"/>
      <c r="GW213" s="56"/>
      <c r="GX213" s="56"/>
      <c r="GY213" s="56"/>
      <c r="GZ213" s="56"/>
      <c r="HA213" s="56"/>
      <c r="HC213" s="56"/>
      <c r="HD213" s="56"/>
      <c r="HE213" s="56"/>
      <c r="HF213" s="56"/>
      <c r="HG213" s="56"/>
      <c r="HH213" s="56"/>
      <c r="HI213" s="56"/>
      <c r="HJ213" s="56"/>
      <c r="HK213" s="56"/>
      <c r="HM213" s="56"/>
      <c r="HN213" s="56"/>
      <c r="HO213" s="56"/>
      <c r="HP213" s="56"/>
      <c r="HQ213" s="56"/>
      <c r="HR213" s="56"/>
      <c r="HS213" s="56"/>
      <c r="HT213" s="56"/>
      <c r="HU213" s="56"/>
      <c r="HW213" s="56"/>
      <c r="HX213" s="56"/>
      <c r="HY213" s="56"/>
      <c r="HZ213" s="56"/>
      <c r="IA213" s="56"/>
      <c r="IB213" s="56"/>
      <c r="IC213" s="56"/>
      <c r="ID213" s="56"/>
      <c r="IE213" s="56"/>
      <c r="IG213" s="56"/>
      <c r="IH213" s="56"/>
      <c r="II213" s="56"/>
      <c r="IJ213" s="56"/>
      <c r="IK213" s="56"/>
      <c r="IL213" s="56"/>
      <c r="IM213" s="56"/>
      <c r="IN213" s="56"/>
      <c r="IO213" s="56"/>
      <c r="IQ213" s="56"/>
      <c r="IR213" s="56"/>
      <c r="IS213" s="56"/>
      <c r="IT213" s="56"/>
      <c r="IU213" s="56"/>
      <c r="IV213" s="56"/>
    </row>
    <row r="214" spans="1:256" ht="12.75" customHeight="1" thickBot="1" x14ac:dyDescent="0.25">
      <c r="A214" s="103"/>
      <c r="B214" s="106">
        <v>8664.69</v>
      </c>
      <c r="C214" s="85" t="s">
        <v>79</v>
      </c>
      <c r="D214" s="86"/>
      <c r="E214" s="47"/>
      <c r="F214" s="47"/>
      <c r="G214" s="47"/>
      <c r="H214" s="48"/>
      <c r="I214" s="49"/>
      <c r="J214" s="141" t="e">
        <f>SUM(#REF!)</f>
        <v>#REF!</v>
      </c>
      <c r="K214" s="56"/>
      <c r="L214" s="56"/>
      <c r="M214" s="56"/>
      <c r="N214" s="56"/>
      <c r="O214" s="56"/>
      <c r="P214" s="56"/>
      <c r="Q214" s="56"/>
      <c r="R214" s="56"/>
      <c r="S214" s="56"/>
      <c r="U214" s="56"/>
      <c r="V214" s="56"/>
      <c r="W214" s="56"/>
      <c r="X214" s="56"/>
      <c r="Y214" s="56"/>
      <c r="Z214" s="56"/>
      <c r="AA214" s="56"/>
      <c r="AB214" s="56"/>
      <c r="AC214" s="56"/>
      <c r="AE214" s="56"/>
      <c r="AF214" s="56"/>
      <c r="AG214" s="56"/>
      <c r="AH214" s="56"/>
      <c r="AI214" s="56"/>
      <c r="AJ214" s="56"/>
      <c r="AK214" s="56"/>
      <c r="AL214" s="56"/>
      <c r="AM214" s="56"/>
      <c r="AO214" s="56"/>
      <c r="AP214" s="56"/>
      <c r="AQ214" s="56"/>
      <c r="AR214" s="56"/>
      <c r="AS214" s="56"/>
      <c r="AT214" s="56"/>
      <c r="AU214" s="56"/>
      <c r="AV214" s="56"/>
      <c r="AW214" s="56"/>
      <c r="AY214" s="56"/>
      <c r="AZ214" s="56"/>
      <c r="BA214" s="56"/>
      <c r="BB214" s="56"/>
      <c r="BC214" s="56"/>
      <c r="BD214" s="56"/>
      <c r="BE214" s="56"/>
      <c r="BF214" s="56"/>
      <c r="BG214" s="56"/>
      <c r="BI214" s="56"/>
      <c r="BJ214" s="56"/>
      <c r="BK214" s="56"/>
      <c r="BL214" s="56"/>
      <c r="BM214" s="56"/>
      <c r="BN214" s="56"/>
      <c r="BO214" s="56"/>
      <c r="BP214" s="56"/>
      <c r="BQ214" s="56"/>
      <c r="BS214" s="56"/>
      <c r="BT214" s="56"/>
      <c r="BU214" s="56"/>
      <c r="BV214" s="56"/>
      <c r="BW214" s="56"/>
      <c r="BX214" s="56"/>
      <c r="BY214" s="56"/>
      <c r="BZ214" s="56"/>
      <c r="CA214" s="56"/>
      <c r="CC214" s="56"/>
      <c r="CD214" s="56"/>
      <c r="CE214" s="56"/>
      <c r="CF214" s="56"/>
      <c r="CG214" s="56"/>
      <c r="CH214" s="56"/>
      <c r="CI214" s="56"/>
      <c r="CJ214" s="56"/>
      <c r="CK214" s="56"/>
      <c r="CM214" s="56"/>
      <c r="CN214" s="56"/>
      <c r="CO214" s="56"/>
      <c r="CP214" s="56"/>
      <c r="CQ214" s="56"/>
      <c r="CR214" s="56"/>
      <c r="CS214" s="56"/>
      <c r="CT214" s="56"/>
      <c r="CU214" s="56"/>
      <c r="CW214" s="56"/>
      <c r="CX214" s="56"/>
      <c r="CY214" s="56"/>
      <c r="CZ214" s="56"/>
      <c r="DA214" s="56"/>
      <c r="DB214" s="56"/>
      <c r="DC214" s="56"/>
      <c r="DD214" s="56"/>
      <c r="DE214" s="56"/>
      <c r="DG214" s="56"/>
      <c r="DH214" s="56"/>
      <c r="DI214" s="56"/>
      <c r="DJ214" s="56"/>
      <c r="DK214" s="56"/>
      <c r="DL214" s="56"/>
      <c r="DM214" s="56"/>
      <c r="DN214" s="56"/>
      <c r="DO214" s="56"/>
      <c r="DQ214" s="56"/>
      <c r="DR214" s="56"/>
      <c r="DS214" s="56"/>
      <c r="DT214" s="56"/>
      <c r="DU214" s="56"/>
      <c r="DV214" s="56"/>
      <c r="DW214" s="56"/>
      <c r="DX214" s="56"/>
      <c r="DY214" s="56"/>
      <c r="EA214" s="56"/>
      <c r="EB214" s="56"/>
      <c r="EC214" s="56"/>
      <c r="ED214" s="56"/>
      <c r="EE214" s="56"/>
      <c r="EF214" s="56"/>
      <c r="EG214" s="56"/>
      <c r="EH214" s="56"/>
      <c r="EI214" s="56"/>
      <c r="EK214" s="56"/>
      <c r="EL214" s="56"/>
      <c r="EM214" s="56"/>
      <c r="EN214" s="56"/>
      <c r="EO214" s="56"/>
      <c r="EP214" s="56"/>
      <c r="EQ214" s="56"/>
      <c r="ER214" s="56"/>
      <c r="ES214" s="56"/>
      <c r="EU214" s="56"/>
      <c r="EV214" s="56"/>
      <c r="EW214" s="56"/>
      <c r="EX214" s="56"/>
      <c r="EY214" s="56"/>
      <c r="EZ214" s="56"/>
      <c r="FA214" s="56"/>
      <c r="FB214" s="56"/>
      <c r="FC214" s="56"/>
      <c r="FE214" s="56"/>
      <c r="FF214" s="56"/>
      <c r="FG214" s="56"/>
      <c r="FH214" s="56"/>
      <c r="FI214" s="56"/>
      <c r="FJ214" s="56"/>
      <c r="FK214" s="56"/>
      <c r="FL214" s="56"/>
      <c r="FM214" s="56"/>
      <c r="FO214" s="56"/>
      <c r="FP214" s="56"/>
      <c r="FQ214" s="56"/>
      <c r="FR214" s="56"/>
      <c r="FS214" s="56"/>
      <c r="FT214" s="56"/>
      <c r="FU214" s="56"/>
      <c r="FV214" s="56"/>
      <c r="FW214" s="56"/>
      <c r="FY214" s="56"/>
      <c r="FZ214" s="56"/>
      <c r="GA214" s="56"/>
      <c r="GB214" s="56"/>
      <c r="GC214" s="56"/>
      <c r="GD214" s="56"/>
      <c r="GE214" s="56"/>
      <c r="GF214" s="56"/>
      <c r="GG214" s="56"/>
      <c r="GI214" s="56"/>
      <c r="GJ214" s="56"/>
      <c r="GK214" s="56"/>
      <c r="GL214" s="56"/>
      <c r="GM214" s="56"/>
      <c r="GN214" s="56"/>
      <c r="GO214" s="56"/>
      <c r="GP214" s="56"/>
      <c r="GQ214" s="56"/>
      <c r="GS214" s="56"/>
      <c r="GT214" s="56"/>
      <c r="GU214" s="56"/>
      <c r="GV214" s="56"/>
      <c r="GW214" s="56"/>
      <c r="GX214" s="56"/>
      <c r="GY214" s="56"/>
      <c r="GZ214" s="56"/>
      <c r="HA214" s="56"/>
      <c r="HC214" s="56"/>
      <c r="HD214" s="56"/>
      <c r="HE214" s="56"/>
      <c r="HF214" s="56"/>
      <c r="HG214" s="56"/>
      <c r="HH214" s="56"/>
      <c r="HI214" s="56"/>
      <c r="HJ214" s="56"/>
      <c r="HK214" s="56"/>
      <c r="HM214" s="56"/>
      <c r="HN214" s="56"/>
      <c r="HO214" s="56"/>
      <c r="HP214" s="56"/>
      <c r="HQ214" s="56"/>
      <c r="HR214" s="56"/>
      <c r="HS214" s="56"/>
      <c r="HT214" s="56"/>
      <c r="HU214" s="56"/>
      <c r="HW214" s="56"/>
      <c r="HX214" s="56"/>
      <c r="HY214" s="56"/>
      <c r="HZ214" s="56"/>
      <c r="IA214" s="56"/>
      <c r="IB214" s="56"/>
      <c r="IC214" s="56"/>
      <c r="ID214" s="56"/>
      <c r="IE214" s="56"/>
      <c r="IG214" s="56"/>
      <c r="IH214" s="56"/>
      <c r="II214" s="56"/>
      <c r="IJ214" s="56"/>
      <c r="IK214" s="56"/>
      <c r="IL214" s="56"/>
      <c r="IM214" s="56"/>
      <c r="IN214" s="56"/>
      <c r="IO214" s="56"/>
      <c r="IQ214" s="56"/>
      <c r="IR214" s="56"/>
      <c r="IS214" s="56"/>
      <c r="IT214" s="56"/>
      <c r="IU214" s="56"/>
      <c r="IV214" s="56"/>
    </row>
    <row r="215" spans="1:256" ht="12.75" customHeight="1" thickBot="1" x14ac:dyDescent="0.25">
      <c r="A215" s="103"/>
      <c r="B215" s="106">
        <v>6415.51</v>
      </c>
      <c r="C215" s="85" t="s">
        <v>80</v>
      </c>
      <c r="D215" s="86"/>
      <c r="E215" s="47"/>
      <c r="F215" s="47"/>
      <c r="G215" s="47"/>
      <c r="H215" s="48"/>
      <c r="I215" s="49"/>
      <c r="J215" s="141" t="e">
        <f>SUM(#REF!)</f>
        <v>#REF!</v>
      </c>
      <c r="K215" s="56"/>
      <c r="L215" s="56"/>
      <c r="M215" s="56"/>
      <c r="N215" s="56"/>
      <c r="O215" s="56"/>
      <c r="P215" s="56"/>
      <c r="Q215" s="56"/>
      <c r="R215" s="56"/>
      <c r="S215" s="56"/>
      <c r="U215" s="56"/>
      <c r="V215" s="56"/>
      <c r="W215" s="56"/>
      <c r="X215" s="56"/>
      <c r="Y215" s="56"/>
      <c r="Z215" s="56"/>
      <c r="AA215" s="56"/>
      <c r="AB215" s="56"/>
      <c r="AC215" s="56"/>
      <c r="AE215" s="56"/>
      <c r="AF215" s="56"/>
      <c r="AG215" s="56"/>
      <c r="AH215" s="56"/>
      <c r="AI215" s="56"/>
      <c r="AJ215" s="56"/>
      <c r="AK215" s="56"/>
      <c r="AL215" s="56"/>
      <c r="AM215" s="56"/>
      <c r="AO215" s="56"/>
      <c r="AP215" s="56"/>
      <c r="AQ215" s="56"/>
      <c r="AR215" s="56"/>
      <c r="AS215" s="56"/>
      <c r="AT215" s="56"/>
      <c r="AU215" s="56"/>
      <c r="AV215" s="56"/>
      <c r="AW215" s="56"/>
      <c r="AY215" s="56"/>
      <c r="AZ215" s="56"/>
      <c r="BA215" s="56"/>
      <c r="BB215" s="56"/>
      <c r="BC215" s="56"/>
      <c r="BD215" s="56"/>
      <c r="BE215" s="56"/>
      <c r="BF215" s="56"/>
      <c r="BG215" s="56"/>
      <c r="BI215" s="56"/>
      <c r="BJ215" s="56"/>
      <c r="BK215" s="56"/>
      <c r="BL215" s="56"/>
      <c r="BM215" s="56"/>
      <c r="BN215" s="56"/>
      <c r="BO215" s="56"/>
      <c r="BP215" s="56"/>
      <c r="BQ215" s="56"/>
      <c r="BS215" s="56"/>
      <c r="BT215" s="56"/>
      <c r="BU215" s="56"/>
      <c r="BV215" s="56"/>
      <c r="BW215" s="56"/>
      <c r="BX215" s="56"/>
      <c r="BY215" s="56"/>
      <c r="BZ215" s="56"/>
      <c r="CA215" s="56"/>
      <c r="CC215" s="56"/>
      <c r="CD215" s="56"/>
      <c r="CE215" s="56"/>
      <c r="CF215" s="56"/>
      <c r="CG215" s="56"/>
      <c r="CH215" s="56"/>
      <c r="CI215" s="56"/>
      <c r="CJ215" s="56"/>
      <c r="CK215" s="56"/>
      <c r="CM215" s="56"/>
      <c r="CN215" s="56"/>
      <c r="CO215" s="56"/>
      <c r="CP215" s="56"/>
      <c r="CQ215" s="56"/>
      <c r="CR215" s="56"/>
      <c r="CS215" s="56"/>
      <c r="CT215" s="56"/>
      <c r="CU215" s="56"/>
      <c r="CW215" s="56"/>
      <c r="CX215" s="56"/>
      <c r="CY215" s="56"/>
      <c r="CZ215" s="56"/>
      <c r="DA215" s="56"/>
      <c r="DB215" s="56"/>
      <c r="DC215" s="56"/>
      <c r="DD215" s="56"/>
      <c r="DE215" s="56"/>
      <c r="DG215" s="56"/>
      <c r="DH215" s="56"/>
      <c r="DI215" s="56"/>
      <c r="DJ215" s="56"/>
      <c r="DK215" s="56"/>
      <c r="DL215" s="56"/>
      <c r="DM215" s="56"/>
      <c r="DN215" s="56"/>
      <c r="DO215" s="56"/>
      <c r="DQ215" s="56"/>
      <c r="DR215" s="56"/>
      <c r="DS215" s="56"/>
      <c r="DT215" s="56"/>
      <c r="DU215" s="56"/>
      <c r="DV215" s="56"/>
      <c r="DW215" s="56"/>
      <c r="DX215" s="56"/>
      <c r="DY215" s="56"/>
      <c r="EA215" s="56"/>
      <c r="EB215" s="56"/>
      <c r="EC215" s="56"/>
      <c r="ED215" s="56"/>
      <c r="EE215" s="56"/>
      <c r="EF215" s="56"/>
      <c r="EG215" s="56"/>
      <c r="EH215" s="56"/>
      <c r="EI215" s="56"/>
      <c r="EK215" s="56"/>
      <c r="EL215" s="56"/>
      <c r="EM215" s="56"/>
      <c r="EN215" s="56"/>
      <c r="EO215" s="56"/>
      <c r="EP215" s="56"/>
      <c r="EQ215" s="56"/>
      <c r="ER215" s="56"/>
      <c r="ES215" s="56"/>
      <c r="EU215" s="56"/>
      <c r="EV215" s="56"/>
      <c r="EW215" s="56"/>
      <c r="EX215" s="56"/>
      <c r="EY215" s="56"/>
      <c r="EZ215" s="56"/>
      <c r="FA215" s="56"/>
      <c r="FB215" s="56"/>
      <c r="FC215" s="56"/>
      <c r="FE215" s="56"/>
      <c r="FF215" s="56"/>
      <c r="FG215" s="56"/>
      <c r="FH215" s="56"/>
      <c r="FI215" s="56"/>
      <c r="FJ215" s="56"/>
      <c r="FK215" s="56"/>
      <c r="FL215" s="56"/>
      <c r="FM215" s="56"/>
      <c r="FO215" s="56"/>
      <c r="FP215" s="56"/>
      <c r="FQ215" s="56"/>
      <c r="FR215" s="56"/>
      <c r="FS215" s="56"/>
      <c r="FT215" s="56"/>
      <c r="FU215" s="56"/>
      <c r="FV215" s="56"/>
      <c r="FW215" s="56"/>
      <c r="FY215" s="56"/>
      <c r="FZ215" s="56"/>
      <c r="GA215" s="56"/>
      <c r="GB215" s="56"/>
      <c r="GC215" s="56"/>
      <c r="GD215" s="56"/>
      <c r="GE215" s="56"/>
      <c r="GF215" s="56"/>
      <c r="GG215" s="56"/>
      <c r="GI215" s="56"/>
      <c r="GJ215" s="56"/>
      <c r="GK215" s="56"/>
      <c r="GL215" s="56"/>
      <c r="GM215" s="56"/>
      <c r="GN215" s="56"/>
      <c r="GO215" s="56"/>
      <c r="GP215" s="56"/>
      <c r="GQ215" s="56"/>
      <c r="GS215" s="56"/>
      <c r="GT215" s="56"/>
      <c r="GU215" s="56"/>
      <c r="GV215" s="56"/>
      <c r="GW215" s="56"/>
      <c r="GX215" s="56"/>
      <c r="GY215" s="56"/>
      <c r="GZ215" s="56"/>
      <c r="HA215" s="56"/>
      <c r="HC215" s="56"/>
      <c r="HD215" s="56"/>
      <c r="HE215" s="56"/>
      <c r="HF215" s="56"/>
      <c r="HG215" s="56"/>
      <c r="HH215" s="56"/>
      <c r="HI215" s="56"/>
      <c r="HJ215" s="56"/>
      <c r="HK215" s="56"/>
      <c r="HM215" s="56"/>
      <c r="HN215" s="56"/>
      <c r="HO215" s="56"/>
      <c r="HP215" s="56"/>
      <c r="HQ215" s="56"/>
      <c r="HR215" s="56"/>
      <c r="HS215" s="56"/>
      <c r="HT215" s="56"/>
      <c r="HU215" s="56"/>
      <c r="HW215" s="56"/>
      <c r="HX215" s="56"/>
      <c r="HY215" s="56"/>
      <c r="HZ215" s="56"/>
      <c r="IA215" s="56"/>
      <c r="IB215" s="56"/>
      <c r="IC215" s="56"/>
      <c r="ID215" s="56"/>
      <c r="IE215" s="56"/>
      <c r="IG215" s="56"/>
      <c r="IH215" s="56"/>
      <c r="II215" s="56"/>
      <c r="IJ215" s="56"/>
      <c r="IK215" s="56"/>
      <c r="IL215" s="56"/>
      <c r="IM215" s="56"/>
      <c r="IN215" s="56"/>
      <c r="IO215" s="56"/>
      <c r="IQ215" s="56"/>
      <c r="IR215" s="56"/>
      <c r="IS215" s="56"/>
      <c r="IT215" s="56"/>
      <c r="IU215" s="56"/>
      <c r="IV215" s="56"/>
    </row>
    <row r="216" spans="1:256" ht="13.5" thickBot="1" x14ac:dyDescent="0.25">
      <c r="A216" s="103"/>
      <c r="B216" s="169"/>
      <c r="C216" s="167" t="s">
        <v>87</v>
      </c>
      <c r="D216" s="179"/>
      <c r="E216" s="83"/>
      <c r="F216" s="83"/>
      <c r="G216" s="83"/>
      <c r="H216" s="84"/>
      <c r="I216" s="200">
        <v>4297.95</v>
      </c>
      <c r="J216" s="141"/>
      <c r="K216" s="56"/>
      <c r="L216" s="56"/>
      <c r="M216" s="56"/>
      <c r="N216" s="56"/>
      <c r="O216" s="56"/>
      <c r="P216" s="56"/>
      <c r="Q216" s="56"/>
      <c r="R216" s="56"/>
      <c r="S216" s="56"/>
      <c r="U216" s="56"/>
      <c r="V216" s="56"/>
      <c r="W216" s="56"/>
      <c r="X216" s="56"/>
      <c r="Y216" s="56"/>
      <c r="Z216" s="56"/>
      <c r="AA216" s="56"/>
      <c r="AB216" s="56"/>
      <c r="AC216" s="56"/>
      <c r="AE216" s="56"/>
      <c r="AF216" s="56"/>
      <c r="AG216" s="56"/>
      <c r="AH216" s="56"/>
      <c r="AI216" s="56"/>
      <c r="AJ216" s="56"/>
      <c r="AK216" s="56"/>
      <c r="AL216" s="56"/>
      <c r="AM216" s="56"/>
      <c r="AO216" s="56"/>
      <c r="AP216" s="56"/>
      <c r="AQ216" s="56"/>
      <c r="AR216" s="56"/>
      <c r="AS216" s="56"/>
      <c r="AT216" s="56"/>
      <c r="AU216" s="56"/>
      <c r="AV216" s="56"/>
      <c r="AW216" s="56"/>
      <c r="AY216" s="56"/>
      <c r="AZ216" s="56"/>
      <c r="BA216" s="56"/>
      <c r="BB216" s="56"/>
      <c r="BC216" s="56"/>
      <c r="BD216" s="56"/>
      <c r="BE216" s="56"/>
      <c r="BF216" s="56"/>
      <c r="BG216" s="56"/>
      <c r="BI216" s="56"/>
      <c r="BJ216" s="56"/>
      <c r="BK216" s="56"/>
      <c r="BL216" s="56"/>
      <c r="BM216" s="56"/>
      <c r="BN216" s="56"/>
      <c r="BO216" s="56"/>
      <c r="BP216" s="56"/>
      <c r="BQ216" s="56"/>
      <c r="BS216" s="56"/>
      <c r="BT216" s="56"/>
      <c r="BU216" s="56"/>
      <c r="BV216" s="56"/>
      <c r="BW216" s="56"/>
      <c r="BX216" s="56"/>
      <c r="BY216" s="56"/>
      <c r="BZ216" s="56"/>
      <c r="CA216" s="56"/>
      <c r="CC216" s="56"/>
      <c r="CD216" s="56"/>
      <c r="CE216" s="56"/>
      <c r="CF216" s="56"/>
      <c r="CG216" s="56"/>
      <c r="CH216" s="56"/>
      <c r="CI216" s="56"/>
      <c r="CJ216" s="56"/>
      <c r="CK216" s="56"/>
      <c r="CM216" s="56"/>
      <c r="CN216" s="56"/>
      <c r="CO216" s="56"/>
      <c r="CP216" s="56"/>
      <c r="CQ216" s="56"/>
      <c r="CR216" s="56"/>
      <c r="CS216" s="56"/>
      <c r="CT216" s="56"/>
      <c r="CU216" s="56"/>
      <c r="CW216" s="56"/>
      <c r="CX216" s="56"/>
      <c r="CY216" s="56"/>
      <c r="CZ216" s="56"/>
      <c r="DA216" s="56"/>
      <c r="DB216" s="56"/>
      <c r="DC216" s="56"/>
      <c r="DD216" s="56"/>
      <c r="DE216" s="56"/>
      <c r="DG216" s="56"/>
      <c r="DH216" s="56"/>
      <c r="DI216" s="56"/>
      <c r="DJ216" s="56"/>
      <c r="DK216" s="56"/>
      <c r="DL216" s="56"/>
      <c r="DM216" s="56"/>
      <c r="DN216" s="56"/>
      <c r="DO216" s="56"/>
      <c r="DQ216" s="56"/>
      <c r="DR216" s="56"/>
      <c r="DS216" s="56"/>
      <c r="DT216" s="56"/>
      <c r="DU216" s="56"/>
      <c r="DV216" s="56"/>
      <c r="DW216" s="56"/>
      <c r="DX216" s="56"/>
      <c r="DY216" s="56"/>
      <c r="EA216" s="56"/>
      <c r="EB216" s="56"/>
      <c r="EC216" s="56"/>
      <c r="ED216" s="56"/>
      <c r="EE216" s="56"/>
      <c r="EF216" s="56"/>
      <c r="EG216" s="56"/>
      <c r="EH216" s="56"/>
      <c r="EI216" s="56"/>
      <c r="EK216" s="56"/>
      <c r="EL216" s="56"/>
      <c r="EM216" s="56"/>
      <c r="EN216" s="56"/>
      <c r="EO216" s="56"/>
      <c r="EP216" s="56"/>
      <c r="EQ216" s="56"/>
      <c r="ER216" s="56"/>
      <c r="ES216" s="56"/>
      <c r="EU216" s="56"/>
      <c r="EV216" s="56"/>
      <c r="EW216" s="56"/>
      <c r="EX216" s="56"/>
      <c r="EY216" s="56"/>
      <c r="EZ216" s="56"/>
      <c r="FA216" s="56"/>
      <c r="FB216" s="56"/>
      <c r="FC216" s="56"/>
      <c r="FE216" s="56"/>
      <c r="FF216" s="56"/>
      <c r="FG216" s="56"/>
      <c r="FH216" s="56"/>
      <c r="FI216" s="56"/>
      <c r="FJ216" s="56"/>
      <c r="FK216" s="56"/>
      <c r="FL216" s="56"/>
      <c r="FM216" s="56"/>
      <c r="FO216" s="56"/>
      <c r="FP216" s="56"/>
      <c r="FQ216" s="56"/>
      <c r="FR216" s="56"/>
      <c r="FS216" s="56"/>
      <c r="FT216" s="56"/>
      <c r="FU216" s="56"/>
      <c r="FV216" s="56"/>
      <c r="FW216" s="56"/>
      <c r="FY216" s="56"/>
      <c r="FZ216" s="56"/>
      <c r="GA216" s="56"/>
      <c r="GB216" s="56"/>
      <c r="GC216" s="56"/>
      <c r="GD216" s="56"/>
      <c r="GE216" s="56"/>
      <c r="GF216" s="56"/>
      <c r="GG216" s="56"/>
      <c r="GI216" s="56"/>
      <c r="GJ216" s="56"/>
      <c r="GK216" s="56"/>
      <c r="GL216" s="56"/>
      <c r="GM216" s="56"/>
      <c r="GN216" s="56"/>
      <c r="GO216" s="56"/>
      <c r="GP216" s="56"/>
      <c r="GQ216" s="56"/>
      <c r="GS216" s="56"/>
      <c r="GT216" s="56"/>
      <c r="GU216" s="56"/>
      <c r="GV216" s="56"/>
      <c r="GW216" s="56"/>
      <c r="GX216" s="56"/>
      <c r="GY216" s="56"/>
      <c r="GZ216" s="56"/>
      <c r="HA216" s="56"/>
      <c r="HC216" s="56"/>
      <c r="HD216" s="56"/>
      <c r="HE216" s="56"/>
      <c r="HF216" s="56"/>
      <c r="HG216" s="56"/>
      <c r="HH216" s="56"/>
      <c r="HI216" s="56"/>
      <c r="HJ216" s="56"/>
      <c r="HK216" s="56"/>
      <c r="HM216" s="56"/>
      <c r="HN216" s="56"/>
      <c r="HO216" s="56"/>
      <c r="HP216" s="56"/>
      <c r="HQ216" s="56"/>
      <c r="HR216" s="56"/>
      <c r="HS216" s="56"/>
      <c r="HT216" s="56"/>
      <c r="HU216" s="56"/>
      <c r="HW216" s="56"/>
      <c r="HX216" s="56"/>
      <c r="HY216" s="56"/>
      <c r="HZ216" s="56"/>
      <c r="IA216" s="56"/>
      <c r="IB216" s="56"/>
      <c r="IC216" s="56"/>
      <c r="ID216" s="56"/>
      <c r="IE216" s="56"/>
      <c r="IG216" s="56"/>
      <c r="IH216" s="56"/>
      <c r="II216" s="56"/>
      <c r="IJ216" s="56"/>
      <c r="IK216" s="56"/>
      <c r="IL216" s="56"/>
      <c r="IM216" s="56"/>
      <c r="IN216" s="56"/>
      <c r="IO216" s="56"/>
      <c r="IQ216" s="56"/>
      <c r="IR216" s="56"/>
      <c r="IS216" s="56"/>
      <c r="IT216" s="56"/>
      <c r="IU216" s="56"/>
      <c r="IV216" s="56"/>
    </row>
    <row r="217" spans="1:256" ht="12.75" customHeight="1" thickBot="1" x14ac:dyDescent="0.25">
      <c r="A217" s="11"/>
      <c r="B217" s="51">
        <f>SUM(B204:B215)</f>
        <v>84029.512000000002</v>
      </c>
      <c r="C217" s="50"/>
      <c r="D217" s="51"/>
      <c r="E217" s="52"/>
      <c r="F217" s="50"/>
      <c r="G217" s="50"/>
      <c r="H217" s="51" t="s">
        <v>17</v>
      </c>
      <c r="I217" s="51">
        <f>SUM(I204:I216)</f>
        <v>4297.95</v>
      </c>
      <c r="J217" s="78">
        <f>SUM(I220)</f>
        <v>96594.79</v>
      </c>
      <c r="K217" s="56"/>
      <c r="L217" s="56"/>
      <c r="M217" s="56"/>
      <c r="N217" s="56"/>
      <c r="O217" s="56"/>
      <c r="P217" s="56"/>
      <c r="Q217" s="56"/>
      <c r="R217" s="56"/>
      <c r="S217" s="56"/>
      <c r="U217" s="56"/>
      <c r="V217" s="56"/>
      <c r="W217" s="56"/>
      <c r="X217" s="56"/>
      <c r="Y217" s="56"/>
      <c r="Z217" s="56"/>
      <c r="AA217" s="56"/>
      <c r="AB217" s="56"/>
      <c r="AC217" s="56"/>
      <c r="AE217" s="56"/>
      <c r="AF217" s="56"/>
      <c r="AG217" s="56"/>
      <c r="AH217" s="56"/>
      <c r="AI217" s="56"/>
      <c r="AJ217" s="56"/>
      <c r="AK217" s="56"/>
      <c r="AL217" s="56"/>
      <c r="AM217" s="56"/>
      <c r="AO217" s="56"/>
      <c r="AP217" s="56"/>
      <c r="AQ217" s="56"/>
      <c r="AR217" s="56"/>
      <c r="AS217" s="56"/>
      <c r="AT217" s="56"/>
      <c r="AU217" s="56"/>
      <c r="AV217" s="56"/>
      <c r="AW217" s="56"/>
      <c r="AY217" s="56"/>
      <c r="AZ217" s="56"/>
      <c r="BA217" s="56"/>
      <c r="BB217" s="56"/>
      <c r="BC217" s="56"/>
      <c r="BD217" s="56"/>
      <c r="BE217" s="56"/>
      <c r="BF217" s="56"/>
      <c r="BG217" s="56"/>
      <c r="BI217" s="56"/>
      <c r="BJ217" s="56"/>
      <c r="BK217" s="56"/>
      <c r="BL217" s="56"/>
      <c r="BM217" s="56"/>
      <c r="BN217" s="56"/>
      <c r="BO217" s="56"/>
      <c r="BP217" s="56"/>
      <c r="BQ217" s="56"/>
      <c r="BS217" s="56"/>
      <c r="BT217" s="56"/>
      <c r="BU217" s="56"/>
      <c r="BV217" s="56"/>
      <c r="BW217" s="56"/>
      <c r="BX217" s="56"/>
      <c r="BY217" s="56"/>
      <c r="BZ217" s="56"/>
      <c r="CA217" s="56"/>
      <c r="CC217" s="56"/>
      <c r="CD217" s="56"/>
      <c r="CE217" s="56"/>
      <c r="CF217" s="56"/>
      <c r="CG217" s="56"/>
      <c r="CH217" s="56"/>
      <c r="CI217" s="56"/>
      <c r="CJ217" s="56"/>
      <c r="CK217" s="56"/>
      <c r="CM217" s="56"/>
      <c r="CN217" s="56"/>
      <c r="CO217" s="56"/>
      <c r="CP217" s="56"/>
      <c r="CQ217" s="56"/>
      <c r="CR217" s="56"/>
      <c r="CS217" s="56"/>
      <c r="CT217" s="56"/>
      <c r="CU217" s="56"/>
      <c r="CW217" s="56"/>
      <c r="CX217" s="56"/>
      <c r="CY217" s="56"/>
      <c r="CZ217" s="56"/>
      <c r="DA217" s="56"/>
      <c r="DB217" s="56"/>
      <c r="DC217" s="56"/>
      <c r="DD217" s="56"/>
      <c r="DE217" s="56"/>
      <c r="DG217" s="56"/>
      <c r="DH217" s="56"/>
      <c r="DI217" s="56"/>
      <c r="DJ217" s="56"/>
      <c r="DK217" s="56"/>
      <c r="DL217" s="56"/>
      <c r="DM217" s="56"/>
      <c r="DN217" s="56"/>
      <c r="DO217" s="56"/>
      <c r="DQ217" s="56"/>
      <c r="DR217" s="56"/>
      <c r="DS217" s="56"/>
      <c r="DT217" s="56"/>
      <c r="DU217" s="56"/>
      <c r="DV217" s="56"/>
      <c r="DW217" s="56"/>
      <c r="DX217" s="56"/>
      <c r="DY217" s="56"/>
      <c r="EA217" s="56"/>
      <c r="EB217" s="56"/>
      <c r="EC217" s="56"/>
      <c r="ED217" s="56"/>
      <c r="EE217" s="56"/>
      <c r="EF217" s="56"/>
      <c r="EG217" s="56"/>
      <c r="EH217" s="56"/>
      <c r="EI217" s="56"/>
      <c r="EK217" s="56"/>
      <c r="EL217" s="56"/>
      <c r="EM217" s="56"/>
      <c r="EN217" s="56"/>
      <c r="EO217" s="56"/>
      <c r="EP217" s="56"/>
      <c r="EQ217" s="56"/>
      <c r="ER217" s="56"/>
      <c r="ES217" s="56"/>
      <c r="EU217" s="56"/>
      <c r="EV217" s="56"/>
      <c r="EW217" s="56"/>
      <c r="EX217" s="56"/>
      <c r="EY217" s="56"/>
      <c r="EZ217" s="56"/>
      <c r="FA217" s="56"/>
      <c r="FB217" s="56"/>
      <c r="FC217" s="56"/>
      <c r="FE217" s="56"/>
      <c r="FF217" s="56"/>
      <c r="FG217" s="56"/>
      <c r="FH217" s="56"/>
      <c r="FI217" s="56"/>
      <c r="FJ217" s="56"/>
      <c r="FK217" s="56"/>
      <c r="FL217" s="56"/>
      <c r="FM217" s="56"/>
      <c r="FO217" s="56"/>
      <c r="FP217" s="56"/>
      <c r="FQ217" s="56"/>
      <c r="FR217" s="56"/>
      <c r="FS217" s="56"/>
      <c r="FT217" s="56"/>
      <c r="FU217" s="56"/>
      <c r="FV217" s="56"/>
      <c r="FW217" s="56"/>
      <c r="FY217" s="56"/>
      <c r="FZ217" s="56"/>
      <c r="GA217" s="56"/>
      <c r="GB217" s="56"/>
      <c r="GC217" s="56"/>
      <c r="GD217" s="56"/>
      <c r="GE217" s="56"/>
      <c r="GF217" s="56"/>
      <c r="GG217" s="56"/>
      <c r="GI217" s="56"/>
      <c r="GJ217" s="56"/>
      <c r="GK217" s="56"/>
      <c r="GL217" s="56"/>
      <c r="GM217" s="56"/>
      <c r="GN217" s="56"/>
      <c r="GO217" s="56"/>
      <c r="GP217" s="56"/>
      <c r="GQ217" s="56"/>
      <c r="GS217" s="56"/>
      <c r="GT217" s="56"/>
      <c r="GU217" s="56"/>
      <c r="GV217" s="56"/>
      <c r="GW217" s="56"/>
      <c r="GX217" s="56"/>
      <c r="GY217" s="56"/>
      <c r="GZ217" s="56"/>
      <c r="HA217" s="56"/>
      <c r="HC217" s="56"/>
      <c r="HD217" s="56"/>
      <c r="HE217" s="56"/>
      <c r="HF217" s="56"/>
      <c r="HG217" s="56"/>
      <c r="HH217" s="56"/>
      <c r="HI217" s="56"/>
      <c r="HJ217" s="56"/>
      <c r="HK217" s="56"/>
      <c r="HM217" s="56"/>
      <c r="HN217" s="56"/>
      <c r="HO217" s="56"/>
      <c r="HP217" s="56"/>
      <c r="HQ217" s="56"/>
      <c r="HR217" s="56"/>
      <c r="HS217" s="56"/>
      <c r="HT217" s="56"/>
      <c r="HU217" s="56"/>
      <c r="HW217" s="56"/>
      <c r="HX217" s="56"/>
      <c r="HY217" s="56"/>
      <c r="HZ217" s="56"/>
      <c r="IA217" s="56"/>
      <c r="IB217" s="56"/>
      <c r="IC217" s="56"/>
      <c r="ID217" s="56"/>
      <c r="IE217" s="56"/>
      <c r="IG217" s="56"/>
      <c r="IH217" s="56"/>
      <c r="II217" s="56"/>
      <c r="IJ217" s="56"/>
      <c r="IK217" s="56"/>
      <c r="IL217" s="56"/>
      <c r="IM217" s="56"/>
      <c r="IN217" s="56"/>
      <c r="IO217" s="56"/>
      <c r="IQ217" s="56"/>
      <c r="IR217" s="56"/>
      <c r="IS217" s="56"/>
      <c r="IT217" s="56"/>
      <c r="IU217" s="56"/>
      <c r="IV217" s="56"/>
    </row>
    <row r="218" spans="1:256" ht="77.25" thickBot="1" x14ac:dyDescent="0.25">
      <c r="A218" s="46" t="s">
        <v>97</v>
      </c>
      <c r="B218" s="114" t="s">
        <v>16</v>
      </c>
      <c r="C218" s="114" t="s">
        <v>5</v>
      </c>
      <c r="D218" s="114" t="s">
        <v>23</v>
      </c>
      <c r="E218" s="118" t="s">
        <v>18</v>
      </c>
      <c r="F218" s="114" t="s">
        <v>19</v>
      </c>
      <c r="G218" s="114" t="s">
        <v>10</v>
      </c>
      <c r="H218" s="114" t="s">
        <v>13</v>
      </c>
      <c r="I218" s="115" t="s">
        <v>12</v>
      </c>
      <c r="J218" s="270"/>
      <c r="K218" s="56"/>
      <c r="L218" s="56"/>
      <c r="M218" s="56"/>
      <c r="N218" s="56"/>
      <c r="O218" s="56"/>
      <c r="P218" s="56"/>
      <c r="Q218" s="56"/>
      <c r="R218" s="56"/>
      <c r="S218" s="56"/>
      <c r="U218" s="56"/>
      <c r="V218" s="56"/>
      <c r="W218" s="56"/>
      <c r="X218" s="56"/>
      <c r="Y218" s="56"/>
      <c r="Z218" s="56"/>
      <c r="AA218" s="56"/>
      <c r="AB218" s="56"/>
      <c r="AC218" s="56"/>
      <c r="AE218" s="56"/>
      <c r="AF218" s="56"/>
      <c r="AG218" s="56"/>
      <c r="AH218" s="56"/>
      <c r="AI218" s="56"/>
      <c r="AJ218" s="56"/>
      <c r="AK218" s="56"/>
      <c r="AL218" s="56"/>
      <c r="AM218" s="56"/>
      <c r="AO218" s="56"/>
      <c r="AP218" s="56"/>
      <c r="AQ218" s="56"/>
      <c r="AR218" s="56"/>
      <c r="AS218" s="56"/>
      <c r="AT218" s="56"/>
      <c r="AU218" s="56"/>
      <c r="AV218" s="56"/>
      <c r="AW218" s="56"/>
      <c r="AY218" s="56"/>
      <c r="AZ218" s="56"/>
      <c r="BA218" s="56"/>
      <c r="BB218" s="56"/>
      <c r="BC218" s="56"/>
      <c r="BD218" s="56"/>
      <c r="BE218" s="56"/>
      <c r="BF218" s="56"/>
      <c r="BG218" s="56"/>
      <c r="BI218" s="56"/>
      <c r="BJ218" s="56"/>
      <c r="BK218" s="56"/>
      <c r="BL218" s="56"/>
      <c r="BM218" s="56"/>
      <c r="BN218" s="56"/>
      <c r="BO218" s="56"/>
      <c r="BP218" s="56"/>
      <c r="BQ218" s="56"/>
      <c r="BS218" s="56"/>
      <c r="BT218" s="56"/>
      <c r="BU218" s="56"/>
      <c r="BV218" s="56"/>
      <c r="BW218" s="56"/>
      <c r="BX218" s="56"/>
      <c r="BY218" s="56"/>
      <c r="BZ218" s="56"/>
      <c r="CA218" s="56"/>
      <c r="CC218" s="56"/>
      <c r="CD218" s="56"/>
      <c r="CE218" s="56"/>
      <c r="CF218" s="56"/>
      <c r="CG218" s="56"/>
      <c r="CH218" s="56"/>
      <c r="CI218" s="56"/>
      <c r="CJ218" s="56"/>
      <c r="CK218" s="56"/>
      <c r="CM218" s="56"/>
      <c r="CN218" s="56"/>
      <c r="CO218" s="56"/>
      <c r="CP218" s="56"/>
      <c r="CQ218" s="56"/>
      <c r="CR218" s="56"/>
      <c r="CS218" s="56"/>
      <c r="CT218" s="56"/>
      <c r="CU218" s="56"/>
      <c r="CW218" s="56"/>
      <c r="CX218" s="56"/>
      <c r="CY218" s="56"/>
      <c r="CZ218" s="56"/>
      <c r="DA218" s="56"/>
      <c r="DB218" s="56"/>
      <c r="DC218" s="56"/>
      <c r="DD218" s="56"/>
      <c r="DE218" s="56"/>
      <c r="DG218" s="56"/>
      <c r="DH218" s="56"/>
      <c r="DI218" s="56"/>
      <c r="DJ218" s="56"/>
      <c r="DK218" s="56"/>
      <c r="DL218" s="56"/>
      <c r="DM218" s="56"/>
      <c r="DN218" s="56"/>
      <c r="DO218" s="56"/>
      <c r="DQ218" s="56"/>
      <c r="DR218" s="56"/>
      <c r="DS218" s="56"/>
      <c r="DT218" s="56"/>
      <c r="DU218" s="56"/>
      <c r="DV218" s="56"/>
      <c r="DW218" s="56"/>
      <c r="DX218" s="56"/>
      <c r="DY218" s="56"/>
      <c r="EA218" s="56"/>
      <c r="EB218" s="56"/>
      <c r="EC218" s="56"/>
      <c r="ED218" s="56"/>
      <c r="EE218" s="56"/>
      <c r="EF218" s="56"/>
      <c r="EG218" s="56"/>
      <c r="EH218" s="56"/>
      <c r="EI218" s="56"/>
      <c r="EK218" s="56"/>
      <c r="EL218" s="56"/>
      <c r="EM218" s="56"/>
      <c r="EN218" s="56"/>
      <c r="EO218" s="56"/>
      <c r="EP218" s="56"/>
      <c r="EQ218" s="56"/>
      <c r="ER218" s="56"/>
      <c r="ES218" s="56"/>
      <c r="EU218" s="56"/>
      <c r="EV218" s="56"/>
      <c r="EW218" s="56"/>
      <c r="EX218" s="56"/>
      <c r="EY218" s="56"/>
      <c r="EZ218" s="56"/>
      <c r="FA218" s="56"/>
      <c r="FB218" s="56"/>
      <c r="FC218" s="56"/>
      <c r="FE218" s="56"/>
      <c r="FF218" s="56"/>
      <c r="FG218" s="56"/>
      <c r="FH218" s="56"/>
      <c r="FI218" s="56"/>
      <c r="FJ218" s="56"/>
      <c r="FK218" s="56"/>
      <c r="FL218" s="56"/>
      <c r="FM218" s="56"/>
      <c r="FO218" s="56"/>
      <c r="FP218" s="56"/>
      <c r="FQ218" s="56"/>
      <c r="FR218" s="56"/>
      <c r="FS218" s="56"/>
      <c r="FT218" s="56"/>
      <c r="FU218" s="56"/>
      <c r="FV218" s="56"/>
      <c r="FW218" s="56"/>
      <c r="FY218" s="56"/>
      <c r="FZ218" s="56"/>
      <c r="GA218" s="56"/>
      <c r="GB218" s="56"/>
      <c r="GC218" s="56"/>
      <c r="GD218" s="56"/>
      <c r="GE218" s="56"/>
      <c r="GF218" s="56"/>
      <c r="GG218" s="56"/>
      <c r="GI218" s="56"/>
      <c r="GJ218" s="56"/>
      <c r="GK218" s="56"/>
      <c r="GL218" s="56"/>
      <c r="GM218" s="56"/>
      <c r="GN218" s="56"/>
      <c r="GO218" s="56"/>
      <c r="GP218" s="56"/>
      <c r="GQ218" s="56"/>
      <c r="GS218" s="56"/>
      <c r="GT218" s="56"/>
      <c r="GU218" s="56"/>
      <c r="GV218" s="56"/>
      <c r="GW218" s="56"/>
      <c r="GX218" s="56"/>
      <c r="GY218" s="56"/>
      <c r="GZ218" s="56"/>
      <c r="HA218" s="56"/>
      <c r="HC218" s="56"/>
      <c r="HD218" s="56"/>
      <c r="HE218" s="56"/>
      <c r="HF218" s="56"/>
      <c r="HG218" s="56"/>
      <c r="HH218" s="56"/>
      <c r="HI218" s="56"/>
      <c r="HJ218" s="56"/>
      <c r="HK218" s="56"/>
      <c r="HM218" s="56"/>
      <c r="HN218" s="56"/>
      <c r="HO218" s="56"/>
      <c r="HP218" s="56"/>
      <c r="HQ218" s="56"/>
      <c r="HR218" s="56"/>
      <c r="HS218" s="56"/>
      <c r="HT218" s="56"/>
      <c r="HU218" s="56"/>
      <c r="HW218" s="56"/>
      <c r="HX218" s="56"/>
      <c r="HY218" s="56"/>
      <c r="HZ218" s="56"/>
      <c r="IA218" s="56"/>
      <c r="IB218" s="56"/>
      <c r="IC218" s="56"/>
      <c r="ID218" s="56"/>
      <c r="IE218" s="56"/>
      <c r="IG218" s="56"/>
      <c r="IH218" s="56"/>
      <c r="II218" s="56"/>
      <c r="IJ218" s="56"/>
      <c r="IK218" s="56"/>
      <c r="IL218" s="56"/>
      <c r="IM218" s="56"/>
      <c r="IN218" s="56"/>
      <c r="IO218" s="56"/>
      <c r="IQ218" s="56"/>
      <c r="IR218" s="56"/>
      <c r="IS218" s="56"/>
      <c r="IT218" s="56"/>
      <c r="IU218" s="56"/>
      <c r="IV218" s="56"/>
    </row>
    <row r="219" spans="1:256" ht="39" thickBot="1" x14ac:dyDescent="0.25">
      <c r="A219" s="117" t="s">
        <v>2277</v>
      </c>
      <c r="B219" s="182"/>
      <c r="C219" s="167"/>
      <c r="D219" s="238"/>
      <c r="E219" s="239"/>
      <c r="F219" s="238"/>
      <c r="G219" s="239"/>
      <c r="H219" s="239"/>
      <c r="I219" s="200">
        <v>96594.79</v>
      </c>
    </row>
    <row r="220" spans="1:256" ht="13.5" thickBot="1" x14ac:dyDescent="0.25">
      <c r="A220" s="46"/>
      <c r="B220" s="76">
        <f>SUM(B219:B219)</f>
        <v>0</v>
      </c>
      <c r="C220" s="75"/>
      <c r="D220" s="76"/>
      <c r="E220" s="77"/>
      <c r="F220" s="75"/>
      <c r="G220" s="75"/>
      <c r="H220" s="76" t="s">
        <v>17</v>
      </c>
      <c r="I220" s="76">
        <f>SUM(I219:I219)</f>
        <v>96594.79</v>
      </c>
    </row>
    <row r="221" spans="1:256" ht="51.75" thickBot="1" x14ac:dyDescent="0.25">
      <c r="A221" s="134" t="s">
        <v>96</v>
      </c>
      <c r="B221" s="114" t="s">
        <v>16</v>
      </c>
      <c r="C221" s="114" t="s">
        <v>5</v>
      </c>
      <c r="D221" s="114" t="s">
        <v>23</v>
      </c>
      <c r="E221" s="279" t="s">
        <v>18</v>
      </c>
      <c r="F221" s="114" t="s">
        <v>19</v>
      </c>
      <c r="G221" s="114" t="s">
        <v>10</v>
      </c>
      <c r="H221" s="114" t="s">
        <v>13</v>
      </c>
      <c r="I221" s="115" t="s">
        <v>12</v>
      </c>
    </row>
    <row r="222" spans="1:256" ht="13.5" thickBot="1" x14ac:dyDescent="0.25">
      <c r="A222" s="206"/>
      <c r="B222" s="185"/>
      <c r="C222" s="70" t="s">
        <v>87</v>
      </c>
      <c r="D222" s="163"/>
      <c r="E222" s="53"/>
      <c r="F222" s="53"/>
      <c r="G222" s="53"/>
      <c r="H222" s="153"/>
      <c r="I222" s="278">
        <v>136448.76999999999</v>
      </c>
    </row>
    <row r="223" spans="1:256" ht="13.5" thickBot="1" x14ac:dyDescent="0.25">
      <c r="A223" s="134"/>
      <c r="B223" s="271"/>
      <c r="C223" s="75"/>
      <c r="D223" s="76"/>
      <c r="E223" s="77"/>
      <c r="F223" s="75"/>
      <c r="G223" s="75"/>
      <c r="H223" s="76"/>
      <c r="I223" s="78">
        <f>SUM(I222)</f>
        <v>136448.76999999999</v>
      </c>
    </row>
    <row r="224" spans="1:256" x14ac:dyDescent="0.2">
      <c r="A224" s="9"/>
      <c r="B224" s="9"/>
      <c r="C224" s="9"/>
      <c r="D224" s="9"/>
      <c r="E224" s="9"/>
      <c r="F224" s="20"/>
      <c r="G224" s="20"/>
      <c r="H224" s="20"/>
      <c r="I224" s="20"/>
    </row>
    <row r="225" spans="1:7" ht="12.75" customHeight="1" x14ac:dyDescent="0.2">
      <c r="A225" s="21" t="s">
        <v>21</v>
      </c>
      <c r="B225" s="22"/>
      <c r="C225" s="23"/>
      <c r="D225" s="4" t="s">
        <v>9</v>
      </c>
      <c r="E225" s="4" t="s">
        <v>6</v>
      </c>
      <c r="F225" s="119" t="s">
        <v>7</v>
      </c>
    </row>
    <row r="226" spans="1:7" ht="12.75" customHeight="1" x14ac:dyDescent="0.2">
      <c r="A226" s="642" t="s">
        <v>15</v>
      </c>
      <c r="B226" s="643"/>
      <c r="C226" s="25"/>
      <c r="D226" s="26">
        <f>B38</f>
        <v>234873.41999999998</v>
      </c>
      <c r="E226" s="26">
        <f>I38</f>
        <v>8771.6193999999996</v>
      </c>
      <c r="F226" s="120">
        <f>D226+E226</f>
        <v>243645.03939999998</v>
      </c>
    </row>
    <row r="227" spans="1:7" ht="12.75" customHeight="1" x14ac:dyDescent="0.2">
      <c r="A227" s="642" t="s">
        <v>1067</v>
      </c>
      <c r="B227" s="643"/>
      <c r="C227" s="25"/>
      <c r="D227" s="26">
        <f>B141</f>
        <v>348220.80069999996</v>
      </c>
      <c r="E227" s="26">
        <f>I141</f>
        <v>46515.205000000002</v>
      </c>
      <c r="F227" s="120">
        <f>D227+E227</f>
        <v>394736.00569999998</v>
      </c>
    </row>
    <row r="228" spans="1:7" ht="12.75" customHeight="1" x14ac:dyDescent="0.2">
      <c r="A228" s="642" t="s">
        <v>14</v>
      </c>
      <c r="B228" s="643"/>
      <c r="C228" s="25"/>
      <c r="D228" s="26">
        <f>B160</f>
        <v>139131.08800000002</v>
      </c>
      <c r="E228" s="26">
        <f>I160</f>
        <v>1466.31</v>
      </c>
      <c r="F228" s="120">
        <f>D228+E228</f>
        <v>140597.39800000002</v>
      </c>
    </row>
    <row r="229" spans="1:7" ht="12.75" customHeight="1" x14ac:dyDescent="0.2">
      <c r="A229" s="642" t="s">
        <v>146</v>
      </c>
      <c r="B229" s="643"/>
      <c r="C229" s="25"/>
      <c r="D229" s="26">
        <f>B177</f>
        <v>197779.35400000002</v>
      </c>
      <c r="E229" s="26">
        <f>I177</f>
        <v>10525.04</v>
      </c>
      <c r="F229" s="120">
        <f>D229+E229</f>
        <v>208304.39400000003</v>
      </c>
      <c r="G229" s="56"/>
    </row>
    <row r="230" spans="1:7" ht="12.75" customHeight="1" x14ac:dyDescent="0.2">
      <c r="A230" s="642" t="s">
        <v>26</v>
      </c>
      <c r="B230" s="643"/>
      <c r="C230" s="25"/>
      <c r="D230" s="26">
        <f>B217</f>
        <v>84029.512000000002</v>
      </c>
      <c r="E230" s="26">
        <f>I217</f>
        <v>4297.95</v>
      </c>
      <c r="F230" s="120">
        <f>D230+E230</f>
        <v>88327.462</v>
      </c>
      <c r="G230" s="56"/>
    </row>
    <row r="231" spans="1:7" ht="12.75" customHeight="1" x14ac:dyDescent="0.2">
      <c r="A231" s="646" t="s">
        <v>69</v>
      </c>
      <c r="B231" s="647"/>
      <c r="C231" s="245"/>
      <c r="D231" s="246"/>
      <c r="E231" s="246"/>
      <c r="F231" s="242">
        <f>F232+F235+F236+F237+F238+F233+F234</f>
        <v>364158.37000000011</v>
      </c>
      <c r="G231" s="56"/>
    </row>
    <row r="232" spans="1:7" ht="12.75" customHeight="1" x14ac:dyDescent="0.2">
      <c r="A232" s="644" t="s">
        <v>82</v>
      </c>
      <c r="B232" s="645"/>
      <c r="C232" s="25"/>
      <c r="D232" s="26"/>
      <c r="E232" s="26"/>
      <c r="F232" s="120">
        <f>I191</f>
        <v>50868.380000000005</v>
      </c>
      <c r="G232" s="56"/>
    </row>
    <row r="233" spans="1:7" ht="61.9" customHeight="1" x14ac:dyDescent="0.2">
      <c r="A233" s="650" t="s">
        <v>2275</v>
      </c>
      <c r="B233" s="651"/>
      <c r="C233" s="25"/>
      <c r="D233" s="26"/>
      <c r="E233" s="26"/>
      <c r="F233" s="120">
        <f>I194</f>
        <v>1143.9000000000001</v>
      </c>
      <c r="G233" s="56"/>
    </row>
    <row r="234" spans="1:7" ht="49.9" customHeight="1" x14ac:dyDescent="0.2">
      <c r="A234" s="650" t="s">
        <v>2276</v>
      </c>
      <c r="B234" s="651"/>
      <c r="C234" s="25"/>
      <c r="D234" s="26"/>
      <c r="E234" s="26"/>
      <c r="F234" s="120">
        <f>I197</f>
        <v>6671.34</v>
      </c>
      <c r="G234" s="56"/>
    </row>
    <row r="235" spans="1:7" ht="12.75" customHeight="1" x14ac:dyDescent="0.2">
      <c r="A235" s="642" t="s">
        <v>2270</v>
      </c>
      <c r="B235" s="643"/>
      <c r="C235" s="25"/>
      <c r="D235" s="26"/>
      <c r="E235" s="26"/>
      <c r="F235" s="120">
        <f>I198</f>
        <v>256095.75</v>
      </c>
      <c r="G235" s="56"/>
    </row>
    <row r="236" spans="1:7" ht="12.75" customHeight="1" x14ac:dyDescent="0.2">
      <c r="A236" s="644" t="s">
        <v>84</v>
      </c>
      <c r="B236" s="645"/>
      <c r="C236" s="25"/>
      <c r="D236" s="26"/>
      <c r="E236" s="26"/>
      <c r="F236" s="120">
        <f>I199</f>
        <v>19119.45</v>
      </c>
      <c r="G236" s="56"/>
    </row>
    <row r="237" spans="1:7" ht="12.75" customHeight="1" x14ac:dyDescent="0.2">
      <c r="A237" s="644" t="s">
        <v>86</v>
      </c>
      <c r="B237" s="645"/>
      <c r="C237" s="25"/>
      <c r="D237" s="26"/>
      <c r="E237" s="26"/>
      <c r="F237" s="120">
        <f>I200</f>
        <v>17454.84</v>
      </c>
      <c r="G237" s="56"/>
    </row>
    <row r="238" spans="1:7" ht="12.75" customHeight="1" x14ac:dyDescent="0.2">
      <c r="A238" s="644" t="s">
        <v>88</v>
      </c>
      <c r="B238" s="645"/>
      <c r="C238" s="25"/>
      <c r="D238" s="26"/>
      <c r="E238" s="26"/>
      <c r="F238" s="120">
        <f>I201</f>
        <v>12804.71</v>
      </c>
      <c r="G238" s="56"/>
    </row>
    <row r="239" spans="1:7" ht="12.75" customHeight="1" x14ac:dyDescent="0.2">
      <c r="A239" s="650" t="s">
        <v>2</v>
      </c>
      <c r="B239" s="651"/>
      <c r="C239" s="25"/>
      <c r="D239" s="26">
        <f>B220</f>
        <v>0</v>
      </c>
      <c r="E239" s="26"/>
      <c r="F239" s="120">
        <f>D239+E239+I220</f>
        <v>96594.79</v>
      </c>
      <c r="G239" s="56"/>
    </row>
    <row r="240" spans="1:7" ht="27.6" customHeight="1" x14ac:dyDescent="0.2">
      <c r="A240" s="650" t="s">
        <v>96</v>
      </c>
      <c r="B240" s="651"/>
      <c r="C240" s="25"/>
      <c r="D240" s="26"/>
      <c r="E240" s="26"/>
      <c r="F240" s="120">
        <f>I223</f>
        <v>136448.76999999999</v>
      </c>
      <c r="G240" s="56"/>
    </row>
    <row r="241" spans="1:6" ht="12.75" customHeight="1" x14ac:dyDescent="0.2">
      <c r="A241" s="648" t="s">
        <v>22</v>
      </c>
      <c r="B241" s="649"/>
      <c r="C241" s="27"/>
      <c r="D241" s="28">
        <f>SUM(D226:D239)</f>
        <v>1004034.1747</v>
      </c>
      <c r="E241" s="28">
        <f>SUM(E226:E230)</f>
        <v>71576.124399999986</v>
      </c>
      <c r="F241" s="121">
        <f>F226+F227+F228+F229+F230+F231+F239+F240</f>
        <v>1672812.2291000003</v>
      </c>
    </row>
  </sheetData>
  <autoFilter ref="A5:J202"/>
  <mergeCells count="123">
    <mergeCell ref="D174:D175"/>
    <mergeCell ref="C174:C175"/>
    <mergeCell ref="A174:A175"/>
    <mergeCell ref="B174:B175"/>
    <mergeCell ref="A126:A128"/>
    <mergeCell ref="D126:D128"/>
    <mergeCell ref="A129:A134"/>
    <mergeCell ref="D129:D134"/>
    <mergeCell ref="A135:A138"/>
    <mergeCell ref="D135:D136"/>
    <mergeCell ref="D137:D138"/>
    <mergeCell ref="C125:C139"/>
    <mergeCell ref="B125:B139"/>
    <mergeCell ref="A32:A33"/>
    <mergeCell ref="D32:D33"/>
    <mergeCell ref="A34:A35"/>
    <mergeCell ref="C32:C35"/>
    <mergeCell ref="D34:D35"/>
    <mergeCell ref="B32:B35"/>
    <mergeCell ref="A118:A119"/>
    <mergeCell ref="C118:C119"/>
    <mergeCell ref="D118:D119"/>
    <mergeCell ref="B118:B119"/>
    <mergeCell ref="A121:A123"/>
    <mergeCell ref="D121:D123"/>
    <mergeCell ref="C120:C124"/>
    <mergeCell ref="B120:B124"/>
    <mergeCell ref="A26:A30"/>
    <mergeCell ref="C26:C30"/>
    <mergeCell ref="D26:D30"/>
    <mergeCell ref="B26:B30"/>
    <mergeCell ref="D22:D24"/>
    <mergeCell ref="C22:C24"/>
    <mergeCell ref="B22:B24"/>
    <mergeCell ref="D50:D51"/>
    <mergeCell ref="C40:C51"/>
    <mergeCell ref="B40:B51"/>
    <mergeCell ref="D62:D67"/>
    <mergeCell ref="D80:D81"/>
    <mergeCell ref="B75:B81"/>
    <mergeCell ref="D40:D49"/>
    <mergeCell ref="A107:A113"/>
    <mergeCell ref="A114:A115"/>
    <mergeCell ref="D107:D113"/>
    <mergeCell ref="D114:D115"/>
    <mergeCell ref="C96:C115"/>
    <mergeCell ref="B96:B115"/>
    <mergeCell ref="A97:A106"/>
    <mergeCell ref="D97:D106"/>
    <mergeCell ref="A40:A49"/>
    <mergeCell ref="A62:A67"/>
    <mergeCell ref="A75:A76"/>
    <mergeCell ref="C73:C74"/>
    <mergeCell ref="B73:B74"/>
    <mergeCell ref="C71:C72"/>
    <mergeCell ref="B71:B72"/>
    <mergeCell ref="C75:C81"/>
    <mergeCell ref="A241:B241"/>
    <mergeCell ref="A231:B231"/>
    <mergeCell ref="A230:B230"/>
    <mergeCell ref="A239:B239"/>
    <mergeCell ref="A240:B240"/>
    <mergeCell ref="A238:B238"/>
    <mergeCell ref="A232:B232"/>
    <mergeCell ref="A237:B237"/>
    <mergeCell ref="A233:B233"/>
    <mergeCell ref="A234:B234"/>
    <mergeCell ref="J10:J12"/>
    <mergeCell ref="J17:J19"/>
    <mergeCell ref="J40:J63"/>
    <mergeCell ref="J21:J22"/>
    <mergeCell ref="J15:J16"/>
    <mergeCell ref="J149:J150"/>
    <mergeCell ref="J64:J139"/>
    <mergeCell ref="A228:B228"/>
    <mergeCell ref="A236:B236"/>
    <mergeCell ref="A235:B235"/>
    <mergeCell ref="A229:B229"/>
    <mergeCell ref="A227:B227"/>
    <mergeCell ref="A179:A191"/>
    <mergeCell ref="A226:B226"/>
    <mergeCell ref="A192:A194"/>
    <mergeCell ref="A195:A197"/>
    <mergeCell ref="G1:H1"/>
    <mergeCell ref="G2:H2"/>
    <mergeCell ref="A1:B1"/>
    <mergeCell ref="A9:A10"/>
    <mergeCell ref="D9:D10"/>
    <mergeCell ref="C9:C10"/>
    <mergeCell ref="B9:B10"/>
    <mergeCell ref="A6:A7"/>
    <mergeCell ref="C6:C7"/>
    <mergeCell ref="D6:D7"/>
    <mergeCell ref="B6:B7"/>
    <mergeCell ref="A52:A61"/>
    <mergeCell ref="D52:D61"/>
    <mergeCell ref="A11:A18"/>
    <mergeCell ref="C11:C18"/>
    <mergeCell ref="A50:A51"/>
    <mergeCell ref="C52:C70"/>
    <mergeCell ref="D11:D18"/>
    <mergeCell ref="B11:B18"/>
    <mergeCell ref="A22:A24"/>
    <mergeCell ref="D82:D85"/>
    <mergeCell ref="A86:A95"/>
    <mergeCell ref="C82:C95"/>
    <mergeCell ref="D86:D95"/>
    <mergeCell ref="B82:B95"/>
    <mergeCell ref="D68:D70"/>
    <mergeCell ref="B52:B70"/>
    <mergeCell ref="D78:D79"/>
    <mergeCell ref="A68:A70"/>
    <mergeCell ref="A78:A81"/>
    <mergeCell ref="A156:A158"/>
    <mergeCell ref="A169:A170"/>
    <mergeCell ref="B169:B170"/>
    <mergeCell ref="C169:C170"/>
    <mergeCell ref="D169:D170"/>
    <mergeCell ref="A20:A21"/>
    <mergeCell ref="C20:C21"/>
    <mergeCell ref="D20:D21"/>
    <mergeCell ref="B20:B21"/>
    <mergeCell ref="A82:A85"/>
  </mergeCells>
  <phoneticPr fontId="0" type="noConversion"/>
  <pageMargins left="0" right="0" top="0.19685039370078741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8"/>
  <dimension ref="A1:IU183"/>
  <sheetViews>
    <sheetView topLeftCell="A93" zoomScaleNormal="100" workbookViewId="0">
      <selection activeCell="B104" sqref="B104"/>
    </sheetView>
  </sheetViews>
  <sheetFormatPr defaultRowHeight="12.75" customHeight="1" x14ac:dyDescent="0.2"/>
  <cols>
    <col min="1" max="1" width="23.5703125" customWidth="1"/>
    <col min="2" max="2" width="13" customWidth="1"/>
    <col min="3" max="3" width="12.140625" customWidth="1"/>
    <col min="4" max="4" width="14.140625" customWidth="1"/>
    <col min="5" max="5" width="26.28515625" customWidth="1"/>
    <col min="6" max="6" width="14.140625" customWidth="1"/>
    <col min="7" max="7" width="9.28515625" customWidth="1"/>
    <col min="8" max="8" width="9.5703125" customWidth="1"/>
    <col min="9" max="9" width="14" bestFit="1" customWidth="1"/>
  </cols>
  <sheetData>
    <row r="1" spans="1:9" ht="12.75" customHeight="1" x14ac:dyDescent="0.2">
      <c r="A1" s="638" t="s">
        <v>85</v>
      </c>
      <c r="B1" s="63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5463.2</v>
      </c>
      <c r="E2" s="5">
        <v>1597153.04</v>
      </c>
      <c r="F2" s="6">
        <v>1566273.17</v>
      </c>
      <c r="G2" s="640">
        <f>E2-F2</f>
        <v>30879.870000000112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29</v>
      </c>
      <c r="E3" s="1" t="s">
        <v>42</v>
      </c>
      <c r="F3" s="1"/>
      <c r="G3" s="1"/>
      <c r="H3" s="1" t="s">
        <v>25</v>
      </c>
      <c r="I3" s="8">
        <f>F2-F183</f>
        <v>70093.616800000193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thickBot="1" x14ac:dyDescent="0.25">
      <c r="A6" s="180"/>
      <c r="B6" s="70">
        <v>13118.6</v>
      </c>
      <c r="C6" s="70" t="s">
        <v>66</v>
      </c>
      <c r="D6" s="53"/>
      <c r="E6" s="53"/>
      <c r="F6" s="53"/>
      <c r="G6" s="53"/>
      <c r="H6" s="153"/>
      <c r="I6" s="201">
        <f t="shared" ref="I6:I33" si="0">G6*H6</f>
        <v>0</v>
      </c>
    </row>
    <row r="7" spans="1:9" ht="12.75" customHeight="1" x14ac:dyDescent="0.2">
      <c r="A7" s="622" t="s">
        <v>500</v>
      </c>
      <c r="B7" s="625">
        <v>14258.13</v>
      </c>
      <c r="C7" s="625" t="s">
        <v>67</v>
      </c>
      <c r="D7" s="627" t="s">
        <v>407</v>
      </c>
      <c r="E7" s="37" t="s">
        <v>347</v>
      </c>
      <c r="F7" s="37" t="s">
        <v>99</v>
      </c>
      <c r="G7" s="37">
        <v>3</v>
      </c>
      <c r="H7" s="38">
        <v>170</v>
      </c>
      <c r="I7" s="39">
        <f t="shared" si="0"/>
        <v>510</v>
      </c>
    </row>
    <row r="8" spans="1:9" ht="12.75" customHeight="1" x14ac:dyDescent="0.2">
      <c r="A8" s="623"/>
      <c r="B8" s="632"/>
      <c r="C8" s="632"/>
      <c r="D8" s="628"/>
      <c r="E8" s="15" t="s">
        <v>244</v>
      </c>
      <c r="F8" s="15" t="s">
        <v>99</v>
      </c>
      <c r="G8" s="15">
        <v>2</v>
      </c>
      <c r="H8" s="16">
        <v>315</v>
      </c>
      <c r="I8" s="43">
        <f t="shared" si="0"/>
        <v>630</v>
      </c>
    </row>
    <row r="9" spans="1:9" ht="12.75" customHeight="1" x14ac:dyDescent="0.2">
      <c r="A9" s="623"/>
      <c r="B9" s="632"/>
      <c r="C9" s="632"/>
      <c r="D9" s="628"/>
      <c r="E9" s="15" t="s">
        <v>501</v>
      </c>
      <c r="F9" s="15" t="s">
        <v>99</v>
      </c>
      <c r="G9" s="15">
        <v>2</v>
      </c>
      <c r="H9" s="16">
        <v>38</v>
      </c>
      <c r="I9" s="43">
        <f t="shared" si="0"/>
        <v>76</v>
      </c>
    </row>
    <row r="10" spans="1:9" ht="12.75" customHeight="1" x14ac:dyDescent="0.2">
      <c r="A10" s="623"/>
      <c r="B10" s="632"/>
      <c r="C10" s="632"/>
      <c r="D10" s="628"/>
      <c r="E10" s="15" t="s">
        <v>151</v>
      </c>
      <c r="F10" s="15" t="s">
        <v>100</v>
      </c>
      <c r="G10" s="15">
        <v>0.1</v>
      </c>
      <c r="H10" s="16">
        <v>77</v>
      </c>
      <c r="I10" s="43">
        <f t="shared" si="0"/>
        <v>7.7</v>
      </c>
    </row>
    <row r="11" spans="1:9" ht="12.75" customHeight="1" x14ac:dyDescent="0.2">
      <c r="A11" s="623"/>
      <c r="B11" s="632"/>
      <c r="C11" s="632"/>
      <c r="D11" s="628"/>
      <c r="E11" s="15" t="s">
        <v>502</v>
      </c>
      <c r="F11" s="15" t="s">
        <v>100</v>
      </c>
      <c r="G11" s="15">
        <v>0.5</v>
      </c>
      <c r="H11" s="16">
        <v>68</v>
      </c>
      <c r="I11" s="43">
        <f t="shared" si="0"/>
        <v>34</v>
      </c>
    </row>
    <row r="12" spans="1:9" ht="12.75" customHeight="1" x14ac:dyDescent="0.2">
      <c r="A12" s="623"/>
      <c r="B12" s="632"/>
      <c r="C12" s="632"/>
      <c r="D12" s="628"/>
      <c r="E12" s="15" t="s">
        <v>127</v>
      </c>
      <c r="F12" s="15" t="s">
        <v>100</v>
      </c>
      <c r="G12" s="15">
        <v>0.1</v>
      </c>
      <c r="H12" s="16">
        <v>63</v>
      </c>
      <c r="I12" s="43">
        <f t="shared" si="0"/>
        <v>6.3000000000000007</v>
      </c>
    </row>
    <row r="13" spans="1:9" ht="12.75" customHeight="1" x14ac:dyDescent="0.2">
      <c r="A13" s="623"/>
      <c r="B13" s="632"/>
      <c r="C13" s="632"/>
      <c r="D13" s="628"/>
      <c r="E13" s="15" t="s">
        <v>283</v>
      </c>
      <c r="F13" s="15" t="s">
        <v>99</v>
      </c>
      <c r="G13" s="15">
        <v>1</v>
      </c>
      <c r="H13" s="16">
        <v>22</v>
      </c>
      <c r="I13" s="43">
        <f t="shared" si="0"/>
        <v>22</v>
      </c>
    </row>
    <row r="14" spans="1:9" x14ac:dyDescent="0.2">
      <c r="A14" s="623"/>
      <c r="B14" s="632"/>
      <c r="C14" s="632"/>
      <c r="D14" s="628"/>
      <c r="E14" s="15" t="s">
        <v>503</v>
      </c>
      <c r="F14" s="15" t="s">
        <v>99</v>
      </c>
      <c r="G14" s="15">
        <v>2</v>
      </c>
      <c r="H14" s="16">
        <v>20</v>
      </c>
      <c r="I14" s="43">
        <f t="shared" si="0"/>
        <v>40</v>
      </c>
    </row>
    <row r="15" spans="1:9" ht="12.75" customHeight="1" thickBot="1" x14ac:dyDescent="0.25">
      <c r="A15" s="624"/>
      <c r="B15" s="626"/>
      <c r="C15" s="626"/>
      <c r="D15" s="629"/>
      <c r="E15" s="40" t="s">
        <v>504</v>
      </c>
      <c r="F15" s="40" t="s">
        <v>99</v>
      </c>
      <c r="G15" s="40">
        <v>1</v>
      </c>
      <c r="H15" s="41">
        <v>195</v>
      </c>
      <c r="I15" s="42">
        <f t="shared" si="0"/>
        <v>195</v>
      </c>
    </row>
    <row r="16" spans="1:9" x14ac:dyDescent="0.2">
      <c r="A16" s="622" t="s">
        <v>680</v>
      </c>
      <c r="B16" s="625">
        <v>19872.349999999999</v>
      </c>
      <c r="C16" s="625" t="s">
        <v>70</v>
      </c>
      <c r="D16" s="625" t="s">
        <v>109</v>
      </c>
      <c r="E16" s="37" t="s">
        <v>608</v>
      </c>
      <c r="F16" s="37" t="s">
        <v>610</v>
      </c>
      <c r="G16" s="37">
        <v>1</v>
      </c>
      <c r="H16" s="38">
        <v>850.5</v>
      </c>
      <c r="I16" s="39">
        <f t="shared" si="0"/>
        <v>850.5</v>
      </c>
    </row>
    <row r="17" spans="1:9" ht="13.5" thickBot="1" x14ac:dyDescent="0.25">
      <c r="A17" s="624"/>
      <c r="B17" s="626"/>
      <c r="C17" s="626"/>
      <c r="D17" s="626"/>
      <c r="E17" s="40" t="s">
        <v>609</v>
      </c>
      <c r="F17" s="40" t="s">
        <v>104</v>
      </c>
      <c r="G17" s="40">
        <v>1</v>
      </c>
      <c r="H17" s="41">
        <v>750</v>
      </c>
      <c r="I17" s="42">
        <f t="shared" si="0"/>
        <v>750</v>
      </c>
    </row>
    <row r="18" spans="1:9" ht="12.75" customHeight="1" x14ac:dyDescent="0.2">
      <c r="A18" s="390"/>
      <c r="B18" s="33">
        <v>16951.48</v>
      </c>
      <c r="C18" s="33" t="s">
        <v>72</v>
      </c>
      <c r="D18" s="261"/>
      <c r="E18" s="35"/>
      <c r="F18" s="35"/>
      <c r="G18" s="35"/>
      <c r="H18" s="36"/>
      <c r="I18" s="157">
        <f t="shared" si="0"/>
        <v>0</v>
      </c>
    </row>
    <row r="19" spans="1:9" ht="12.75" customHeight="1" thickBot="1" x14ac:dyDescent="0.25">
      <c r="A19" s="406"/>
      <c r="B19" s="71">
        <v>15393.38</v>
      </c>
      <c r="C19" s="71" t="s">
        <v>73</v>
      </c>
      <c r="D19" s="267"/>
      <c r="E19" s="73"/>
      <c r="F19" s="73"/>
      <c r="G19" s="73"/>
      <c r="H19" s="74"/>
      <c r="I19" s="201">
        <f t="shared" si="0"/>
        <v>0</v>
      </c>
    </row>
    <row r="20" spans="1:9" ht="12.75" customHeight="1" x14ac:dyDescent="0.2">
      <c r="A20" s="622" t="s">
        <v>1157</v>
      </c>
      <c r="B20" s="625">
        <v>18314.23</v>
      </c>
      <c r="C20" s="625" t="s">
        <v>74</v>
      </c>
      <c r="D20" s="625" t="s">
        <v>407</v>
      </c>
      <c r="E20" s="37" t="s">
        <v>1033</v>
      </c>
      <c r="F20" s="37" t="s">
        <v>101</v>
      </c>
      <c r="G20" s="37">
        <v>3</v>
      </c>
      <c r="H20" s="38">
        <v>104.87</v>
      </c>
      <c r="I20" s="39">
        <f t="shared" si="0"/>
        <v>314.61</v>
      </c>
    </row>
    <row r="21" spans="1:9" ht="12.75" customHeight="1" x14ac:dyDescent="0.2">
      <c r="A21" s="623"/>
      <c r="B21" s="632"/>
      <c r="C21" s="632"/>
      <c r="D21" s="632"/>
      <c r="E21" s="15" t="s">
        <v>1179</v>
      </c>
      <c r="F21" s="15" t="s">
        <v>99</v>
      </c>
      <c r="G21" s="15">
        <v>3</v>
      </c>
      <c r="H21" s="16">
        <v>255</v>
      </c>
      <c r="I21" s="43">
        <f t="shared" si="0"/>
        <v>765</v>
      </c>
    </row>
    <row r="22" spans="1:9" ht="12.75" customHeight="1" x14ac:dyDescent="0.2">
      <c r="A22" s="623"/>
      <c r="B22" s="632"/>
      <c r="C22" s="632"/>
      <c r="D22" s="632"/>
      <c r="E22" s="15" t="s">
        <v>127</v>
      </c>
      <c r="F22" s="15" t="s">
        <v>100</v>
      </c>
      <c r="G22" s="15">
        <v>0.2</v>
      </c>
      <c r="H22" s="16">
        <v>80</v>
      </c>
      <c r="I22" s="43">
        <f t="shared" si="0"/>
        <v>16</v>
      </c>
    </row>
    <row r="23" spans="1:9" x14ac:dyDescent="0.2">
      <c r="A23" s="623"/>
      <c r="B23" s="632"/>
      <c r="C23" s="632"/>
      <c r="D23" s="632"/>
      <c r="E23" s="15" t="s">
        <v>284</v>
      </c>
      <c r="F23" s="15" t="s">
        <v>100</v>
      </c>
      <c r="G23" s="15">
        <v>0.1</v>
      </c>
      <c r="H23" s="16">
        <v>170</v>
      </c>
      <c r="I23" s="43">
        <f t="shared" si="0"/>
        <v>17</v>
      </c>
    </row>
    <row r="24" spans="1:9" ht="12.75" customHeight="1" x14ac:dyDescent="0.2">
      <c r="A24" s="623"/>
      <c r="B24" s="632"/>
      <c r="C24" s="632"/>
      <c r="D24" s="632"/>
      <c r="E24" s="15" t="s">
        <v>938</v>
      </c>
      <c r="F24" s="15" t="s">
        <v>100</v>
      </c>
      <c r="G24" s="15">
        <v>5</v>
      </c>
      <c r="H24" s="16">
        <v>116.75</v>
      </c>
      <c r="I24" s="43">
        <f t="shared" si="0"/>
        <v>583.75</v>
      </c>
    </row>
    <row r="25" spans="1:9" ht="12.75" customHeight="1" thickBot="1" x14ac:dyDescent="0.25">
      <c r="A25" s="624"/>
      <c r="B25" s="626"/>
      <c r="C25" s="626"/>
      <c r="D25" s="626"/>
      <c r="E25" s="40" t="s">
        <v>450</v>
      </c>
      <c r="F25" s="40" t="s">
        <v>100</v>
      </c>
      <c r="G25" s="40">
        <v>1</v>
      </c>
      <c r="H25" s="41">
        <v>108.62</v>
      </c>
      <c r="I25" s="42">
        <f t="shared" si="0"/>
        <v>108.62</v>
      </c>
    </row>
    <row r="26" spans="1:9" ht="12.75" customHeight="1" x14ac:dyDescent="0.2">
      <c r="A26" s="390"/>
      <c r="B26" s="33">
        <v>13950.74</v>
      </c>
      <c r="C26" s="33" t="s">
        <v>75</v>
      </c>
      <c r="D26" s="262"/>
      <c r="E26" s="35"/>
      <c r="F26" s="35"/>
      <c r="G26" s="35"/>
      <c r="H26" s="36"/>
      <c r="I26" s="157">
        <f t="shared" si="0"/>
        <v>0</v>
      </c>
    </row>
    <row r="27" spans="1:9" ht="12.75" customHeight="1" x14ac:dyDescent="0.2">
      <c r="A27" s="358"/>
      <c r="B27" s="13">
        <v>19616.810000000001</v>
      </c>
      <c r="C27" s="33" t="s">
        <v>76</v>
      </c>
      <c r="D27" s="265"/>
      <c r="E27" s="15"/>
      <c r="F27" s="15"/>
      <c r="G27" s="15"/>
      <c r="H27" s="16"/>
      <c r="I27" s="43">
        <f t="shared" si="0"/>
        <v>0</v>
      </c>
    </row>
    <row r="28" spans="1:9" ht="12.75" customHeight="1" x14ac:dyDescent="0.2">
      <c r="A28" s="358"/>
      <c r="B28" s="13">
        <v>19571.28</v>
      </c>
      <c r="C28" s="33" t="s">
        <v>77</v>
      </c>
      <c r="D28" s="265"/>
      <c r="E28" s="15"/>
      <c r="F28" s="15"/>
      <c r="G28" s="15"/>
      <c r="H28" s="16"/>
      <c r="I28" s="43">
        <f t="shared" si="0"/>
        <v>0</v>
      </c>
    </row>
    <row r="29" spans="1:9" ht="12.75" customHeight="1" thickBot="1" x14ac:dyDescent="0.25">
      <c r="A29" s="358"/>
      <c r="B29" s="13">
        <v>29015.46</v>
      </c>
      <c r="C29" s="33" t="s">
        <v>78</v>
      </c>
      <c r="D29" s="265"/>
      <c r="E29" s="15"/>
      <c r="F29" s="15"/>
      <c r="G29" s="15"/>
      <c r="H29" s="16"/>
      <c r="I29" s="43">
        <f t="shared" si="0"/>
        <v>0</v>
      </c>
    </row>
    <row r="30" spans="1:9" ht="12.75" customHeight="1" x14ac:dyDescent="0.2">
      <c r="A30" s="622" t="s">
        <v>126</v>
      </c>
      <c r="B30" s="625">
        <v>23805.91</v>
      </c>
      <c r="C30" s="625" t="s">
        <v>79</v>
      </c>
      <c r="D30" s="658" t="s">
        <v>1135</v>
      </c>
      <c r="E30" s="37" t="s">
        <v>123</v>
      </c>
      <c r="F30" s="37" t="s">
        <v>110</v>
      </c>
      <c r="G30" s="37">
        <v>1.04</v>
      </c>
      <c r="H30" s="38">
        <v>299.95</v>
      </c>
      <c r="I30" s="39">
        <f t="shared" si="0"/>
        <v>311.94799999999998</v>
      </c>
    </row>
    <row r="31" spans="1:9" ht="12.75" customHeight="1" thickBot="1" x14ac:dyDescent="0.25">
      <c r="A31" s="623"/>
      <c r="B31" s="632"/>
      <c r="C31" s="632"/>
      <c r="D31" s="659"/>
      <c r="E31" s="40" t="s">
        <v>124</v>
      </c>
      <c r="F31" s="40" t="s">
        <v>100</v>
      </c>
      <c r="G31" s="40">
        <v>0.05</v>
      </c>
      <c r="H31" s="41">
        <v>100</v>
      </c>
      <c r="I31" s="42">
        <f t="shared" si="0"/>
        <v>5</v>
      </c>
    </row>
    <row r="32" spans="1:9" ht="12.75" customHeight="1" x14ac:dyDescent="0.2">
      <c r="A32" s="623"/>
      <c r="B32" s="632"/>
      <c r="C32" s="632"/>
      <c r="D32" s="627" t="s">
        <v>407</v>
      </c>
      <c r="E32" s="35" t="s">
        <v>123</v>
      </c>
      <c r="F32" s="35" t="s">
        <v>110</v>
      </c>
      <c r="G32" s="35">
        <v>3.12</v>
      </c>
      <c r="H32" s="36">
        <v>299.95</v>
      </c>
      <c r="I32" s="43">
        <f t="shared" si="0"/>
        <v>935.84400000000005</v>
      </c>
    </row>
    <row r="33" spans="1:9" ht="12.75" customHeight="1" thickBot="1" x14ac:dyDescent="0.25">
      <c r="A33" s="624"/>
      <c r="B33" s="626"/>
      <c r="C33" s="626"/>
      <c r="D33" s="629"/>
      <c r="E33" s="40" t="s">
        <v>124</v>
      </c>
      <c r="F33" s="40" t="s">
        <v>100</v>
      </c>
      <c r="G33" s="40">
        <v>0.05</v>
      </c>
      <c r="H33" s="41">
        <v>100</v>
      </c>
      <c r="I33" s="42">
        <f t="shared" si="0"/>
        <v>5</v>
      </c>
    </row>
    <row r="34" spans="1:9" ht="12.75" customHeight="1" x14ac:dyDescent="0.2">
      <c r="A34" s="390"/>
      <c r="B34" s="33">
        <v>24058.17</v>
      </c>
      <c r="C34" s="33" t="s">
        <v>80</v>
      </c>
      <c r="D34" s="262"/>
      <c r="E34" s="35"/>
      <c r="F34" s="35"/>
      <c r="G34" s="35"/>
      <c r="H34" s="36"/>
      <c r="I34" s="157"/>
    </row>
    <row r="35" spans="1:9" ht="12.75" customHeight="1" thickBot="1" x14ac:dyDescent="0.25">
      <c r="A35" s="593"/>
      <c r="B35" s="167"/>
      <c r="C35" s="167" t="s">
        <v>87</v>
      </c>
      <c r="D35" s="610"/>
      <c r="E35" s="83"/>
      <c r="F35" s="83"/>
      <c r="G35" s="83"/>
      <c r="H35" s="84"/>
      <c r="I35" s="200">
        <v>2045.35</v>
      </c>
    </row>
    <row r="36" spans="1:9" ht="12.75" customHeight="1" thickBot="1" x14ac:dyDescent="0.25">
      <c r="A36" s="180"/>
      <c r="B36" s="197">
        <f>SUM(B6:B34)</f>
        <v>227926.53999999998</v>
      </c>
      <c r="C36" s="198"/>
      <c r="D36" s="197"/>
      <c r="E36" s="199"/>
      <c r="F36" s="198"/>
      <c r="G36" s="198"/>
      <c r="H36" s="197" t="s">
        <v>17</v>
      </c>
      <c r="I36" s="230">
        <f>SUM(I6:I35)</f>
        <v>8229.6220000000012</v>
      </c>
    </row>
    <row r="37" spans="1:9" ht="77.25" thickBot="1" x14ac:dyDescent="0.25">
      <c r="A37" s="134" t="s">
        <v>1066</v>
      </c>
      <c r="B37" s="114" t="s">
        <v>16</v>
      </c>
      <c r="C37" s="114" t="s">
        <v>5</v>
      </c>
      <c r="D37" s="114" t="s">
        <v>23</v>
      </c>
      <c r="E37" s="118" t="s">
        <v>18</v>
      </c>
      <c r="F37" s="114" t="s">
        <v>19</v>
      </c>
      <c r="G37" s="114" t="s">
        <v>10</v>
      </c>
      <c r="H37" s="114" t="s">
        <v>13</v>
      </c>
      <c r="I37" s="115" t="s">
        <v>12</v>
      </c>
    </row>
    <row r="38" spans="1:9" ht="12.75" customHeight="1" x14ac:dyDescent="0.2">
      <c r="A38" s="622" t="s">
        <v>199</v>
      </c>
      <c r="B38" s="625">
        <v>22152.28</v>
      </c>
      <c r="C38" s="625" t="s">
        <v>66</v>
      </c>
      <c r="D38" s="627" t="s">
        <v>200</v>
      </c>
      <c r="E38" s="37" t="s">
        <v>155</v>
      </c>
      <c r="F38" s="37" t="s">
        <v>99</v>
      </c>
      <c r="G38" s="37">
        <v>1</v>
      </c>
      <c r="H38" s="38">
        <v>25.8</v>
      </c>
      <c r="I38" s="39">
        <f t="shared" ref="I38:I83" si="1">G38*H38</f>
        <v>25.8</v>
      </c>
    </row>
    <row r="39" spans="1:9" x14ac:dyDescent="0.2">
      <c r="A39" s="623"/>
      <c r="B39" s="632"/>
      <c r="C39" s="632"/>
      <c r="D39" s="628"/>
      <c r="E39" s="15" t="s">
        <v>140</v>
      </c>
      <c r="F39" s="15" t="s">
        <v>99</v>
      </c>
      <c r="G39" s="15">
        <v>1</v>
      </c>
      <c r="H39" s="16">
        <v>58</v>
      </c>
      <c r="I39" s="43">
        <f t="shared" si="1"/>
        <v>58</v>
      </c>
    </row>
    <row r="40" spans="1:9" ht="12.75" customHeight="1" x14ac:dyDescent="0.2">
      <c r="A40" s="623"/>
      <c r="B40" s="632"/>
      <c r="C40" s="632"/>
      <c r="D40" s="628"/>
      <c r="E40" s="15" t="s">
        <v>201</v>
      </c>
      <c r="F40" s="15" t="s">
        <v>99</v>
      </c>
      <c r="G40" s="15">
        <v>2</v>
      </c>
      <c r="H40" s="16">
        <v>23.4</v>
      </c>
      <c r="I40" s="43">
        <f t="shared" si="1"/>
        <v>46.8</v>
      </c>
    </row>
    <row r="41" spans="1:9" x14ac:dyDescent="0.2">
      <c r="A41" s="623"/>
      <c r="B41" s="632"/>
      <c r="C41" s="632"/>
      <c r="D41" s="628"/>
      <c r="E41" s="15" t="s">
        <v>202</v>
      </c>
      <c r="F41" s="15" t="s">
        <v>99</v>
      </c>
      <c r="G41" s="15">
        <v>1</v>
      </c>
      <c r="H41" s="16">
        <v>16</v>
      </c>
      <c r="I41" s="43">
        <f t="shared" si="1"/>
        <v>16</v>
      </c>
    </row>
    <row r="42" spans="1:9" ht="12.75" customHeight="1" x14ac:dyDescent="0.2">
      <c r="A42" s="623"/>
      <c r="B42" s="632"/>
      <c r="C42" s="632"/>
      <c r="D42" s="628"/>
      <c r="E42" s="15" t="s">
        <v>119</v>
      </c>
      <c r="F42" s="15" t="s">
        <v>99</v>
      </c>
      <c r="G42" s="15">
        <v>3</v>
      </c>
      <c r="H42" s="16">
        <v>10.8</v>
      </c>
      <c r="I42" s="43">
        <f t="shared" si="1"/>
        <v>32.400000000000006</v>
      </c>
    </row>
    <row r="43" spans="1:9" ht="12.75" customHeight="1" x14ac:dyDescent="0.2">
      <c r="A43" s="623"/>
      <c r="B43" s="632"/>
      <c r="C43" s="632"/>
      <c r="D43" s="628"/>
      <c r="E43" s="15" t="s">
        <v>163</v>
      </c>
      <c r="F43" s="15" t="s">
        <v>99</v>
      </c>
      <c r="G43" s="15">
        <v>1</v>
      </c>
      <c r="H43" s="16">
        <v>37.9</v>
      </c>
      <c r="I43" s="43">
        <f t="shared" si="1"/>
        <v>37.9</v>
      </c>
    </row>
    <row r="44" spans="1:9" x14ac:dyDescent="0.2">
      <c r="A44" s="623"/>
      <c r="B44" s="632"/>
      <c r="C44" s="632"/>
      <c r="D44" s="628"/>
      <c r="E44" s="15" t="s">
        <v>162</v>
      </c>
      <c r="F44" s="15" t="s">
        <v>99</v>
      </c>
      <c r="G44" s="15">
        <v>1</v>
      </c>
      <c r="H44" s="16">
        <v>27</v>
      </c>
      <c r="I44" s="43">
        <f t="shared" si="1"/>
        <v>27</v>
      </c>
    </row>
    <row r="45" spans="1:9" ht="12.75" customHeight="1" x14ac:dyDescent="0.2">
      <c r="A45" s="623"/>
      <c r="B45" s="632"/>
      <c r="C45" s="632"/>
      <c r="D45" s="628"/>
      <c r="E45" s="15" t="s">
        <v>203</v>
      </c>
      <c r="F45" s="15" t="s">
        <v>99</v>
      </c>
      <c r="G45" s="15">
        <v>1</v>
      </c>
      <c r="H45" s="16">
        <v>57.25</v>
      </c>
      <c r="I45" s="43">
        <f t="shared" si="1"/>
        <v>57.25</v>
      </c>
    </row>
    <row r="46" spans="1:9" ht="12.75" customHeight="1" x14ac:dyDescent="0.2">
      <c r="A46" s="623"/>
      <c r="B46" s="632"/>
      <c r="C46" s="632"/>
      <c r="D46" s="628"/>
      <c r="E46" s="15" t="s">
        <v>204</v>
      </c>
      <c r="F46" s="15" t="s">
        <v>99</v>
      </c>
      <c r="G46" s="15">
        <v>1</v>
      </c>
      <c r="H46" s="16">
        <v>66.599999999999994</v>
      </c>
      <c r="I46" s="43">
        <f t="shared" si="1"/>
        <v>66.599999999999994</v>
      </c>
    </row>
    <row r="47" spans="1:9" ht="12.75" customHeight="1" x14ac:dyDescent="0.2">
      <c r="A47" s="623"/>
      <c r="B47" s="632"/>
      <c r="C47" s="632"/>
      <c r="D47" s="628"/>
      <c r="E47" s="15" t="s">
        <v>135</v>
      </c>
      <c r="F47" s="15" t="s">
        <v>99</v>
      </c>
      <c r="G47" s="15">
        <v>2</v>
      </c>
      <c r="H47" s="16">
        <v>8.52</v>
      </c>
      <c r="I47" s="43">
        <f t="shared" si="1"/>
        <v>17.04</v>
      </c>
    </row>
    <row r="48" spans="1:9" ht="12.75" customHeight="1" x14ac:dyDescent="0.2">
      <c r="A48" s="623"/>
      <c r="B48" s="632"/>
      <c r="C48" s="632"/>
      <c r="D48" s="628"/>
      <c r="E48" s="15" t="s">
        <v>156</v>
      </c>
      <c r="F48" s="15" t="s">
        <v>99</v>
      </c>
      <c r="G48" s="15">
        <v>3</v>
      </c>
      <c r="H48" s="16">
        <v>235.8</v>
      </c>
      <c r="I48" s="43">
        <f t="shared" si="1"/>
        <v>707.40000000000009</v>
      </c>
    </row>
    <row r="49" spans="1:9" ht="12.75" customHeight="1" x14ac:dyDescent="0.2">
      <c r="A49" s="623"/>
      <c r="B49" s="632"/>
      <c r="C49" s="632"/>
      <c r="D49" s="628"/>
      <c r="E49" s="15" t="s">
        <v>157</v>
      </c>
      <c r="F49" s="15" t="s">
        <v>99</v>
      </c>
      <c r="G49" s="15">
        <v>1</v>
      </c>
      <c r="H49" s="16">
        <v>199.6</v>
      </c>
      <c r="I49" s="43">
        <f t="shared" si="1"/>
        <v>199.6</v>
      </c>
    </row>
    <row r="50" spans="1:9" ht="12.75" customHeight="1" x14ac:dyDescent="0.2">
      <c r="A50" s="623"/>
      <c r="B50" s="632"/>
      <c r="C50" s="632"/>
      <c r="D50" s="628"/>
      <c r="E50" s="15" t="s">
        <v>154</v>
      </c>
      <c r="F50" s="15" t="s">
        <v>99</v>
      </c>
      <c r="G50" s="15">
        <v>2</v>
      </c>
      <c r="H50" s="16">
        <v>125.8</v>
      </c>
      <c r="I50" s="43">
        <f t="shared" si="1"/>
        <v>251.6</v>
      </c>
    </row>
    <row r="51" spans="1:9" ht="12.75" customHeight="1" x14ac:dyDescent="0.2">
      <c r="A51" s="623"/>
      <c r="B51" s="632"/>
      <c r="C51" s="632"/>
      <c r="D51" s="628"/>
      <c r="E51" s="15" t="s">
        <v>205</v>
      </c>
      <c r="F51" s="15" t="s">
        <v>99</v>
      </c>
      <c r="G51" s="15">
        <v>2</v>
      </c>
      <c r="H51" s="16">
        <v>58</v>
      </c>
      <c r="I51" s="43">
        <f t="shared" si="1"/>
        <v>116</v>
      </c>
    </row>
    <row r="52" spans="1:9" ht="12.75" customHeight="1" x14ac:dyDescent="0.2">
      <c r="A52" s="623"/>
      <c r="B52" s="632"/>
      <c r="C52" s="632"/>
      <c r="D52" s="628"/>
      <c r="E52" s="15" t="s">
        <v>206</v>
      </c>
      <c r="F52" s="15" t="s">
        <v>99</v>
      </c>
      <c r="G52" s="15">
        <v>3</v>
      </c>
      <c r="H52" s="16">
        <v>30</v>
      </c>
      <c r="I52" s="43">
        <f t="shared" si="1"/>
        <v>90</v>
      </c>
    </row>
    <row r="53" spans="1:9" ht="12.75" customHeight="1" x14ac:dyDescent="0.2">
      <c r="A53" s="623"/>
      <c r="B53" s="632"/>
      <c r="C53" s="632"/>
      <c r="D53" s="628"/>
      <c r="E53" s="15" t="s">
        <v>207</v>
      </c>
      <c r="F53" s="15" t="s">
        <v>99</v>
      </c>
      <c r="G53" s="15">
        <v>3</v>
      </c>
      <c r="H53" s="16">
        <v>24</v>
      </c>
      <c r="I53" s="43">
        <f t="shared" si="1"/>
        <v>72</v>
      </c>
    </row>
    <row r="54" spans="1:9" ht="12.75" customHeight="1" x14ac:dyDescent="0.2">
      <c r="A54" s="623"/>
      <c r="B54" s="632"/>
      <c r="C54" s="632"/>
      <c r="D54" s="628"/>
      <c r="E54" s="15" t="s">
        <v>152</v>
      </c>
      <c r="F54" s="15" t="s">
        <v>99</v>
      </c>
      <c r="G54" s="15">
        <v>2</v>
      </c>
      <c r="H54" s="16">
        <v>138.82</v>
      </c>
      <c r="I54" s="43">
        <f t="shared" si="1"/>
        <v>277.64</v>
      </c>
    </row>
    <row r="55" spans="1:9" x14ac:dyDescent="0.2">
      <c r="A55" s="623"/>
      <c r="B55" s="632"/>
      <c r="C55" s="632"/>
      <c r="D55" s="628"/>
      <c r="E55" s="289" t="s">
        <v>208</v>
      </c>
      <c r="F55" s="15" t="s">
        <v>99</v>
      </c>
      <c r="G55" s="289">
        <v>1</v>
      </c>
      <c r="H55" s="290">
        <v>66.55</v>
      </c>
      <c r="I55" s="43">
        <f t="shared" si="1"/>
        <v>66.55</v>
      </c>
    </row>
    <row r="56" spans="1:9" ht="12.75" customHeight="1" x14ac:dyDescent="0.2">
      <c r="A56" s="623"/>
      <c r="B56" s="632"/>
      <c r="C56" s="632"/>
      <c r="D56" s="628"/>
      <c r="E56" s="15" t="s">
        <v>150</v>
      </c>
      <c r="F56" s="15" t="s">
        <v>99</v>
      </c>
      <c r="G56" s="15">
        <v>1</v>
      </c>
      <c r="H56" s="16">
        <v>32</v>
      </c>
      <c r="I56" s="43">
        <f t="shared" si="1"/>
        <v>32</v>
      </c>
    </row>
    <row r="57" spans="1:9" ht="12.75" customHeight="1" thickBot="1" x14ac:dyDescent="0.25">
      <c r="A57" s="624"/>
      <c r="B57" s="632"/>
      <c r="C57" s="632"/>
      <c r="D57" s="629"/>
      <c r="E57" s="40" t="s">
        <v>209</v>
      </c>
      <c r="F57" s="40" t="s">
        <v>99</v>
      </c>
      <c r="G57" s="40">
        <v>2</v>
      </c>
      <c r="H57" s="41">
        <v>70</v>
      </c>
      <c r="I57" s="42">
        <f t="shared" si="1"/>
        <v>140</v>
      </c>
    </row>
    <row r="58" spans="1:9" ht="26.25" thickBot="1" x14ac:dyDescent="0.25">
      <c r="A58" s="46" t="s">
        <v>329</v>
      </c>
      <c r="B58" s="626"/>
      <c r="C58" s="626"/>
      <c r="D58" s="47" t="s">
        <v>330</v>
      </c>
      <c r="E58" s="47" t="s">
        <v>331</v>
      </c>
      <c r="F58" s="47" t="s">
        <v>99</v>
      </c>
      <c r="G58" s="47">
        <v>2</v>
      </c>
      <c r="H58" s="48">
        <v>8.89</v>
      </c>
      <c r="I58" s="49">
        <f>G58*H58</f>
        <v>17.78</v>
      </c>
    </row>
    <row r="59" spans="1:9" ht="13.5" thickBot="1" x14ac:dyDescent="0.25">
      <c r="A59" s="191"/>
      <c r="B59" s="70">
        <v>21554.61</v>
      </c>
      <c r="C59" s="70" t="s">
        <v>67</v>
      </c>
      <c r="D59" s="82"/>
      <c r="E59" s="82"/>
      <c r="F59" s="82"/>
      <c r="G59" s="82"/>
      <c r="H59" s="155"/>
      <c r="I59" s="156"/>
    </row>
    <row r="60" spans="1:9" x14ac:dyDescent="0.2">
      <c r="A60" s="622" t="s">
        <v>329</v>
      </c>
      <c r="B60" s="625">
        <v>21271.91</v>
      </c>
      <c r="C60" s="625" t="s">
        <v>70</v>
      </c>
      <c r="D60" s="625" t="s">
        <v>330</v>
      </c>
      <c r="E60" s="37" t="s">
        <v>589</v>
      </c>
      <c r="F60" s="37" t="s">
        <v>99</v>
      </c>
      <c r="G60" s="37">
        <v>2</v>
      </c>
      <c r="H60" s="38">
        <v>55.88</v>
      </c>
      <c r="I60" s="39">
        <f>G60*H60</f>
        <v>111.76</v>
      </c>
    </row>
    <row r="61" spans="1:9" ht="12.75" customHeight="1" thickBot="1" x14ac:dyDescent="0.25">
      <c r="A61" s="624"/>
      <c r="B61" s="632"/>
      <c r="C61" s="632"/>
      <c r="D61" s="626"/>
      <c r="E61" s="40" t="s">
        <v>331</v>
      </c>
      <c r="F61" s="40" t="s">
        <v>99</v>
      </c>
      <c r="G61" s="40">
        <v>1</v>
      </c>
      <c r="H61" s="41">
        <v>17</v>
      </c>
      <c r="I61" s="42">
        <f>G61*H61</f>
        <v>17</v>
      </c>
    </row>
    <row r="62" spans="1:9" ht="13.5" thickBot="1" x14ac:dyDescent="0.25">
      <c r="A62" s="46" t="s">
        <v>153</v>
      </c>
      <c r="B62" s="626"/>
      <c r="C62" s="626"/>
      <c r="D62" s="469" t="s">
        <v>681</v>
      </c>
      <c r="E62" s="47" t="s">
        <v>187</v>
      </c>
      <c r="F62" s="47" t="s">
        <v>99</v>
      </c>
      <c r="G62" s="47">
        <v>2</v>
      </c>
      <c r="H62" s="48">
        <v>35.42</v>
      </c>
      <c r="I62" s="49">
        <f t="shared" si="1"/>
        <v>70.84</v>
      </c>
    </row>
    <row r="63" spans="1:9" ht="26.25" thickBot="1" x14ac:dyDescent="0.25">
      <c r="A63" s="46" t="s">
        <v>329</v>
      </c>
      <c r="B63" s="491">
        <v>28372.7</v>
      </c>
      <c r="C63" s="85" t="s">
        <v>72</v>
      </c>
      <c r="D63" s="469" t="s">
        <v>330</v>
      </c>
      <c r="E63" s="47" t="s">
        <v>331</v>
      </c>
      <c r="F63" s="47" t="s">
        <v>99</v>
      </c>
      <c r="G63" s="47">
        <v>3</v>
      </c>
      <c r="H63" s="48">
        <v>17</v>
      </c>
      <c r="I63" s="49">
        <f t="shared" si="1"/>
        <v>51</v>
      </c>
    </row>
    <row r="64" spans="1:9" ht="12.75" customHeight="1" thickBot="1" x14ac:dyDescent="0.25">
      <c r="A64" s="308"/>
      <c r="B64" s="267">
        <v>27877.43</v>
      </c>
      <c r="C64" s="71" t="s">
        <v>73</v>
      </c>
      <c r="D64" s="392"/>
      <c r="E64" s="73"/>
      <c r="F64" s="73"/>
      <c r="G64" s="73"/>
      <c r="H64" s="74"/>
      <c r="I64" s="201">
        <f t="shared" si="1"/>
        <v>0</v>
      </c>
    </row>
    <row r="65" spans="1:9" ht="26.25" thickBot="1" x14ac:dyDescent="0.25">
      <c r="A65" s="46" t="s">
        <v>329</v>
      </c>
      <c r="B65" s="491">
        <v>24109.08</v>
      </c>
      <c r="C65" s="85" t="s">
        <v>74</v>
      </c>
      <c r="D65" s="441" t="s">
        <v>330</v>
      </c>
      <c r="E65" s="47" t="s">
        <v>331</v>
      </c>
      <c r="F65" s="47" t="s">
        <v>99</v>
      </c>
      <c r="G65" s="47">
        <v>2</v>
      </c>
      <c r="H65" s="48">
        <v>8.6999999999999993</v>
      </c>
      <c r="I65" s="49">
        <f t="shared" si="1"/>
        <v>17.399999999999999</v>
      </c>
    </row>
    <row r="66" spans="1:9" ht="26.25" thickBot="1" x14ac:dyDescent="0.25">
      <c r="A66" s="46" t="s">
        <v>329</v>
      </c>
      <c r="B66" s="491">
        <v>25234.91</v>
      </c>
      <c r="C66" s="85" t="s">
        <v>75</v>
      </c>
      <c r="D66" s="55" t="s">
        <v>330</v>
      </c>
      <c r="E66" s="47" t="s">
        <v>331</v>
      </c>
      <c r="F66" s="47" t="s">
        <v>99</v>
      </c>
      <c r="G66" s="47">
        <v>3</v>
      </c>
      <c r="H66" s="48">
        <v>8.6999999999999993</v>
      </c>
      <c r="I66" s="49">
        <f t="shared" si="1"/>
        <v>26.099999999999998</v>
      </c>
    </row>
    <row r="67" spans="1:9" ht="12.75" customHeight="1" x14ac:dyDescent="0.2">
      <c r="A67" s="622" t="s">
        <v>329</v>
      </c>
      <c r="B67" s="625">
        <v>28510.32</v>
      </c>
      <c r="C67" s="625" t="s">
        <v>76</v>
      </c>
      <c r="D67" s="627" t="s">
        <v>330</v>
      </c>
      <c r="E67" s="37" t="s">
        <v>842</v>
      </c>
      <c r="F67" s="37" t="s">
        <v>99</v>
      </c>
      <c r="G67" s="37">
        <v>13</v>
      </c>
      <c r="H67" s="38">
        <v>23.72</v>
      </c>
      <c r="I67" s="39">
        <f t="shared" si="1"/>
        <v>308.36</v>
      </c>
    </row>
    <row r="68" spans="1:9" ht="12.75" customHeight="1" x14ac:dyDescent="0.2">
      <c r="A68" s="623"/>
      <c r="B68" s="632"/>
      <c r="C68" s="632"/>
      <c r="D68" s="628"/>
      <c r="E68" s="15" t="s">
        <v>1343</v>
      </c>
      <c r="F68" s="15" t="s">
        <v>99</v>
      </c>
      <c r="G68" s="15">
        <v>13</v>
      </c>
      <c r="H68" s="16">
        <v>30</v>
      </c>
      <c r="I68" s="43">
        <f t="shared" si="1"/>
        <v>390</v>
      </c>
    </row>
    <row r="69" spans="1:9" ht="12.75" customHeight="1" x14ac:dyDescent="0.2">
      <c r="A69" s="623"/>
      <c r="B69" s="632"/>
      <c r="C69" s="632"/>
      <c r="D69" s="628"/>
      <c r="E69" s="289" t="s">
        <v>1332</v>
      </c>
      <c r="F69" s="289" t="s">
        <v>99</v>
      </c>
      <c r="G69" s="289">
        <v>11</v>
      </c>
      <c r="H69" s="290">
        <v>8.5</v>
      </c>
      <c r="I69" s="43">
        <f t="shared" si="1"/>
        <v>93.5</v>
      </c>
    </row>
    <row r="70" spans="1:9" ht="12.75" customHeight="1" x14ac:dyDescent="0.2">
      <c r="A70" s="623"/>
      <c r="B70" s="632"/>
      <c r="C70" s="632"/>
      <c r="D70" s="628"/>
      <c r="E70" s="15" t="s">
        <v>1209</v>
      </c>
      <c r="F70" s="15" t="s">
        <v>99</v>
      </c>
      <c r="G70" s="15">
        <v>2</v>
      </c>
      <c r="H70" s="16">
        <v>11</v>
      </c>
      <c r="I70" s="43">
        <f t="shared" si="1"/>
        <v>22</v>
      </c>
    </row>
    <row r="71" spans="1:9" ht="12.75" customHeight="1" x14ac:dyDescent="0.2">
      <c r="A71" s="623"/>
      <c r="B71" s="632"/>
      <c r="C71" s="632"/>
      <c r="D71" s="628"/>
      <c r="E71" s="15" t="s">
        <v>331</v>
      </c>
      <c r="F71" s="15" t="s">
        <v>99</v>
      </c>
      <c r="G71" s="15">
        <v>15</v>
      </c>
      <c r="H71" s="16">
        <v>7.53</v>
      </c>
      <c r="I71" s="43">
        <f t="shared" si="1"/>
        <v>112.95</v>
      </c>
    </row>
    <row r="72" spans="1:9" ht="12.75" customHeight="1" x14ac:dyDescent="0.2">
      <c r="A72" s="623"/>
      <c r="B72" s="632"/>
      <c r="C72" s="632"/>
      <c r="D72" s="628"/>
      <c r="E72" s="172" t="s">
        <v>1336</v>
      </c>
      <c r="F72" s="15" t="s">
        <v>99</v>
      </c>
      <c r="G72" s="172">
        <v>40</v>
      </c>
      <c r="H72" s="172">
        <v>0.37</v>
      </c>
      <c r="I72" s="43">
        <f t="shared" si="1"/>
        <v>14.8</v>
      </c>
    </row>
    <row r="73" spans="1:9" ht="12.75" customHeight="1" x14ac:dyDescent="0.2">
      <c r="A73" s="623"/>
      <c r="B73" s="632"/>
      <c r="C73" s="632"/>
      <c r="D73" s="628"/>
      <c r="E73" s="15" t="s">
        <v>1344</v>
      </c>
      <c r="F73" s="15" t="s">
        <v>99</v>
      </c>
      <c r="G73" s="15">
        <v>3</v>
      </c>
      <c r="H73" s="16">
        <v>40</v>
      </c>
      <c r="I73" s="43">
        <f t="shared" si="1"/>
        <v>120</v>
      </c>
    </row>
    <row r="74" spans="1:9" ht="12.75" customHeight="1" x14ac:dyDescent="0.2">
      <c r="A74" s="623"/>
      <c r="B74" s="632"/>
      <c r="C74" s="632"/>
      <c r="D74" s="628"/>
      <c r="E74" s="15" t="s">
        <v>976</v>
      </c>
      <c r="F74" s="15" t="s">
        <v>101</v>
      </c>
      <c r="G74" s="15">
        <v>35</v>
      </c>
      <c r="H74" s="16">
        <v>16</v>
      </c>
      <c r="I74" s="43">
        <f t="shared" si="1"/>
        <v>560</v>
      </c>
    </row>
    <row r="75" spans="1:9" ht="12.75" customHeight="1" x14ac:dyDescent="0.2">
      <c r="A75" s="623"/>
      <c r="B75" s="632"/>
      <c r="C75" s="632"/>
      <c r="D75" s="628"/>
      <c r="E75" s="15" t="s">
        <v>338</v>
      </c>
      <c r="F75" s="15" t="s">
        <v>99</v>
      </c>
      <c r="G75" s="15">
        <v>5</v>
      </c>
      <c r="H75" s="16">
        <v>68.17</v>
      </c>
      <c r="I75" s="43">
        <f t="shared" si="1"/>
        <v>340.85</v>
      </c>
    </row>
    <row r="76" spans="1:9" ht="12.75" customHeight="1" x14ac:dyDescent="0.2">
      <c r="A76" s="623"/>
      <c r="B76" s="632"/>
      <c r="C76" s="632"/>
      <c r="D76" s="628"/>
      <c r="E76" s="15" t="s">
        <v>429</v>
      </c>
      <c r="F76" s="15" t="s">
        <v>99</v>
      </c>
      <c r="G76" s="15">
        <v>30</v>
      </c>
      <c r="H76" s="16">
        <v>2.34</v>
      </c>
      <c r="I76" s="43">
        <f t="shared" si="1"/>
        <v>70.199999999999989</v>
      </c>
    </row>
    <row r="77" spans="1:9" ht="12.75" customHeight="1" x14ac:dyDescent="0.2">
      <c r="A77" s="623"/>
      <c r="B77" s="632"/>
      <c r="C77" s="632"/>
      <c r="D77" s="628"/>
      <c r="E77" s="15" t="s">
        <v>1350</v>
      </c>
      <c r="F77" s="15" t="s">
        <v>99</v>
      </c>
      <c r="G77" s="15">
        <v>1</v>
      </c>
      <c r="H77" s="16">
        <v>51</v>
      </c>
      <c r="I77" s="43">
        <f t="shared" si="1"/>
        <v>51</v>
      </c>
    </row>
    <row r="78" spans="1:9" ht="12.75" customHeight="1" thickBot="1" x14ac:dyDescent="0.25">
      <c r="A78" s="624"/>
      <c r="B78" s="626"/>
      <c r="C78" s="626"/>
      <c r="D78" s="629"/>
      <c r="E78" s="40" t="s">
        <v>338</v>
      </c>
      <c r="F78" s="40" t="s">
        <v>99</v>
      </c>
      <c r="G78" s="40">
        <v>3</v>
      </c>
      <c r="H78" s="41">
        <v>67.59</v>
      </c>
      <c r="I78" s="42">
        <f t="shared" si="1"/>
        <v>202.77</v>
      </c>
    </row>
    <row r="79" spans="1:9" ht="12.75" customHeight="1" x14ac:dyDescent="0.2">
      <c r="A79" s="390"/>
      <c r="B79" s="33">
        <v>29472.34</v>
      </c>
      <c r="C79" s="33" t="s">
        <v>77</v>
      </c>
      <c r="D79" s="546"/>
      <c r="E79" s="35"/>
      <c r="F79" s="35"/>
      <c r="G79" s="35"/>
      <c r="H79" s="36"/>
      <c r="I79" s="157">
        <f t="shared" si="1"/>
        <v>0</v>
      </c>
    </row>
    <row r="80" spans="1:9" ht="12.75" customHeight="1" x14ac:dyDescent="0.2">
      <c r="A80" s="358"/>
      <c r="B80" s="13">
        <v>36741.53</v>
      </c>
      <c r="C80" s="13" t="s">
        <v>78</v>
      </c>
      <c r="D80" s="291"/>
      <c r="E80" s="15"/>
      <c r="F80" s="15"/>
      <c r="G80" s="15"/>
      <c r="H80" s="16"/>
      <c r="I80" s="43">
        <f t="shared" si="1"/>
        <v>0</v>
      </c>
    </row>
    <row r="81" spans="1:9" ht="12.75" customHeight="1" thickBot="1" x14ac:dyDescent="0.25">
      <c r="A81" s="406"/>
      <c r="B81" s="71">
        <v>33948.76</v>
      </c>
      <c r="C81" s="71" t="s">
        <v>79</v>
      </c>
      <c r="D81" s="587"/>
      <c r="E81" s="73"/>
      <c r="F81" s="73"/>
      <c r="G81" s="73"/>
      <c r="H81" s="74"/>
      <c r="I81" s="201">
        <f t="shared" si="1"/>
        <v>0</v>
      </c>
    </row>
    <row r="82" spans="1:9" x14ac:dyDescent="0.2">
      <c r="A82" s="622" t="s">
        <v>329</v>
      </c>
      <c r="B82" s="625">
        <v>36225.089999999997</v>
      </c>
      <c r="C82" s="625" t="s">
        <v>80</v>
      </c>
      <c r="D82" s="625" t="s">
        <v>330</v>
      </c>
      <c r="E82" s="37" t="s">
        <v>331</v>
      </c>
      <c r="F82" s="37" t="s">
        <v>99</v>
      </c>
      <c r="G82" s="37">
        <v>1</v>
      </c>
      <c r="H82" s="38">
        <v>7.53</v>
      </c>
      <c r="I82" s="39">
        <f t="shared" si="1"/>
        <v>7.53</v>
      </c>
    </row>
    <row r="83" spans="1:9" ht="13.5" thickBot="1" x14ac:dyDescent="0.25">
      <c r="A83" s="624"/>
      <c r="B83" s="626"/>
      <c r="C83" s="626"/>
      <c r="D83" s="626"/>
      <c r="E83" s="40" t="s">
        <v>1737</v>
      </c>
      <c r="F83" s="40" t="s">
        <v>99</v>
      </c>
      <c r="G83" s="40">
        <v>1</v>
      </c>
      <c r="H83" s="41">
        <v>18.54</v>
      </c>
      <c r="I83" s="42">
        <f t="shared" si="1"/>
        <v>18.54</v>
      </c>
    </row>
    <row r="84" spans="1:9" ht="12.75" customHeight="1" thickBot="1" x14ac:dyDescent="0.25">
      <c r="A84" s="218"/>
      <c r="B84" s="167"/>
      <c r="C84" s="167" t="s">
        <v>87</v>
      </c>
      <c r="D84" s="167"/>
      <c r="E84" s="83"/>
      <c r="F84" s="83"/>
      <c r="G84" s="83"/>
      <c r="H84" s="84"/>
      <c r="I84" s="200">
        <v>2663.46</v>
      </c>
    </row>
    <row r="85" spans="1:9" ht="12.75" customHeight="1" thickBot="1" x14ac:dyDescent="0.25">
      <c r="A85" s="180"/>
      <c r="B85" s="197">
        <f>SUM(B38:B83)</f>
        <v>335470.95999999996</v>
      </c>
      <c r="C85" s="198"/>
      <c r="D85" s="197"/>
      <c r="E85" s="199"/>
      <c r="F85" s="198"/>
      <c r="G85" s="198"/>
      <c r="H85" s="197" t="s">
        <v>17</v>
      </c>
      <c r="I85" s="230">
        <f>SUM(I38:I84)</f>
        <v>7625.420000000001</v>
      </c>
    </row>
    <row r="86" spans="1:9" ht="64.5" thickBot="1" x14ac:dyDescent="0.25">
      <c r="A86" s="134" t="s">
        <v>144</v>
      </c>
      <c r="B86" s="114" t="s">
        <v>16</v>
      </c>
      <c r="C86" s="114" t="s">
        <v>5</v>
      </c>
      <c r="D86" s="114" t="s">
        <v>23</v>
      </c>
      <c r="E86" s="118" t="s">
        <v>18</v>
      </c>
      <c r="F86" s="114" t="s">
        <v>19</v>
      </c>
      <c r="G86" s="114" t="s">
        <v>10</v>
      </c>
      <c r="H86" s="114" t="s">
        <v>13</v>
      </c>
      <c r="I86" s="115" t="s">
        <v>12</v>
      </c>
    </row>
    <row r="87" spans="1:9" ht="12.75" customHeight="1" thickBot="1" x14ac:dyDescent="0.25">
      <c r="A87" s="227"/>
      <c r="B87" s="104">
        <v>11403.93</v>
      </c>
      <c r="C87" s="58" t="s">
        <v>66</v>
      </c>
      <c r="D87" s="64"/>
      <c r="E87" s="59"/>
      <c r="F87" s="59"/>
      <c r="G87" s="59"/>
      <c r="H87" s="60"/>
      <c r="I87" s="61"/>
    </row>
    <row r="88" spans="1:9" ht="12.75" customHeight="1" thickBot="1" x14ac:dyDescent="0.25">
      <c r="A88" s="221"/>
      <c r="B88" s="99">
        <v>10985.13</v>
      </c>
      <c r="C88" s="99" t="s">
        <v>67</v>
      </c>
      <c r="D88" s="101"/>
      <c r="E88" s="100"/>
      <c r="F88" s="100"/>
      <c r="G88" s="100"/>
      <c r="H88" s="102"/>
      <c r="I88" s="427"/>
    </row>
    <row r="89" spans="1:9" ht="12.75" customHeight="1" thickBot="1" x14ac:dyDescent="0.25">
      <c r="A89" s="227"/>
      <c r="B89" s="106">
        <v>11185.688</v>
      </c>
      <c r="C89" s="85" t="s">
        <v>70</v>
      </c>
      <c r="D89" s="86"/>
      <c r="E89" s="47"/>
      <c r="F89" s="47"/>
      <c r="G89" s="47"/>
      <c r="H89" s="48"/>
      <c r="I89" s="49"/>
    </row>
    <row r="90" spans="1:9" ht="12.75" customHeight="1" thickBot="1" x14ac:dyDescent="0.25">
      <c r="A90" s="227"/>
      <c r="B90" s="106">
        <v>6369.97</v>
      </c>
      <c r="C90" s="85" t="s">
        <v>72</v>
      </c>
      <c r="D90" s="86"/>
      <c r="E90" s="47"/>
      <c r="F90" s="47"/>
      <c r="G90" s="47"/>
      <c r="H90" s="48"/>
      <c r="I90" s="49"/>
    </row>
    <row r="91" spans="1:9" ht="12.75" customHeight="1" thickBot="1" x14ac:dyDescent="0.25">
      <c r="A91" s="227"/>
      <c r="B91" s="106">
        <v>11946.74</v>
      </c>
      <c r="C91" s="85" t="s">
        <v>73</v>
      </c>
      <c r="D91" s="86"/>
      <c r="E91" s="47"/>
      <c r="F91" s="47"/>
      <c r="G91" s="47"/>
      <c r="H91" s="48"/>
      <c r="I91" s="49"/>
    </row>
    <row r="92" spans="1:9" ht="12.75" customHeight="1" thickBot="1" x14ac:dyDescent="0.25">
      <c r="A92" s="227"/>
      <c r="B92" s="106">
        <v>11345.36</v>
      </c>
      <c r="C92" s="85" t="s">
        <v>74</v>
      </c>
      <c r="D92" s="86"/>
      <c r="E92" s="47"/>
      <c r="F92" s="47"/>
      <c r="G92" s="47"/>
      <c r="H92" s="48"/>
      <c r="I92" s="49"/>
    </row>
    <row r="93" spans="1:9" ht="12.75" customHeight="1" thickBot="1" x14ac:dyDescent="0.25">
      <c r="A93" s="227"/>
      <c r="B93" s="106">
        <v>6386.05</v>
      </c>
      <c r="C93" s="85" t="s">
        <v>75</v>
      </c>
      <c r="D93" s="86"/>
      <c r="E93" s="47"/>
      <c r="F93" s="47"/>
      <c r="G93" s="47"/>
      <c r="H93" s="48"/>
      <c r="I93" s="49"/>
    </row>
    <row r="94" spans="1:9" ht="12.75" customHeight="1" thickBot="1" x14ac:dyDescent="0.25">
      <c r="A94" s="221"/>
      <c r="B94" s="106">
        <v>8460.4699999999993</v>
      </c>
      <c r="C94" s="85" t="s">
        <v>76</v>
      </c>
      <c r="D94" s="86"/>
      <c r="E94" s="47"/>
      <c r="F94" s="47"/>
      <c r="G94" s="47"/>
      <c r="H94" s="48"/>
      <c r="I94" s="49"/>
    </row>
    <row r="95" spans="1:9" ht="12.75" customHeight="1" thickBot="1" x14ac:dyDescent="0.25">
      <c r="A95" s="221"/>
      <c r="B95" s="106">
        <v>11519.15</v>
      </c>
      <c r="C95" s="85" t="s">
        <v>77</v>
      </c>
      <c r="D95" s="86"/>
      <c r="E95" s="47"/>
      <c r="F95" s="47"/>
      <c r="G95" s="47"/>
      <c r="H95" s="48"/>
      <c r="I95" s="49"/>
    </row>
    <row r="96" spans="1:9" ht="12.75" customHeight="1" thickBot="1" x14ac:dyDescent="0.25">
      <c r="A96" s="221"/>
      <c r="B96" s="106">
        <v>12430.01</v>
      </c>
      <c r="C96" s="85" t="s">
        <v>78</v>
      </c>
      <c r="D96" s="86"/>
      <c r="E96" s="47"/>
      <c r="F96" s="47"/>
      <c r="G96" s="47"/>
      <c r="H96" s="48"/>
      <c r="I96" s="49"/>
    </row>
    <row r="97" spans="1:9" ht="12.75" customHeight="1" thickBot="1" x14ac:dyDescent="0.25">
      <c r="A97" s="221"/>
      <c r="B97" s="106">
        <v>11734.3</v>
      </c>
      <c r="C97" s="85" t="s">
        <v>79</v>
      </c>
      <c r="D97" s="86"/>
      <c r="E97" s="47"/>
      <c r="F97" s="47"/>
      <c r="G97" s="47"/>
      <c r="H97" s="48"/>
      <c r="I97" s="49"/>
    </row>
    <row r="98" spans="1:9" ht="12.75" customHeight="1" thickBot="1" x14ac:dyDescent="0.25">
      <c r="A98" s="221"/>
      <c r="B98" s="106">
        <v>12424.88</v>
      </c>
      <c r="C98" s="85" t="s">
        <v>80</v>
      </c>
      <c r="D98" s="86"/>
      <c r="E98" s="47"/>
      <c r="F98" s="47"/>
      <c r="G98" s="47"/>
      <c r="H98" s="48"/>
      <c r="I98" s="49"/>
    </row>
    <row r="99" spans="1:9" ht="12.75" customHeight="1" thickBot="1" x14ac:dyDescent="0.25">
      <c r="A99" s="228"/>
      <c r="B99" s="454">
        <f>SUM(B87:B98)</f>
        <v>126191.678</v>
      </c>
      <c r="C99" s="458" t="s">
        <v>87</v>
      </c>
      <c r="D99" s="86"/>
      <c r="E99" s="47"/>
      <c r="F99" s="47"/>
      <c r="G99" s="47"/>
      <c r="H99" s="48"/>
      <c r="I99" s="49"/>
    </row>
    <row r="100" spans="1:9" ht="12.75" customHeight="1" thickBot="1" x14ac:dyDescent="0.25">
      <c r="A100" s="655" t="s">
        <v>106</v>
      </c>
      <c r="B100" s="106">
        <v>2150.1799999999998</v>
      </c>
      <c r="C100" s="85" t="s">
        <v>74</v>
      </c>
      <c r="D100" s="86"/>
      <c r="E100" s="47"/>
      <c r="F100" s="47"/>
      <c r="G100" s="47"/>
      <c r="H100" s="48"/>
      <c r="I100" s="49"/>
    </row>
    <row r="101" spans="1:9" ht="12.75" customHeight="1" thickBot="1" x14ac:dyDescent="0.25">
      <c r="A101" s="656"/>
      <c r="B101" s="106">
        <v>908.76</v>
      </c>
      <c r="C101" s="85" t="s">
        <v>75</v>
      </c>
      <c r="D101" s="86"/>
      <c r="E101" s="47"/>
      <c r="F101" s="47"/>
      <c r="G101" s="47"/>
      <c r="H101" s="48"/>
      <c r="I101" s="49"/>
    </row>
    <row r="102" spans="1:9" ht="12.75" customHeight="1" thickBot="1" x14ac:dyDescent="0.25">
      <c r="A102" s="657"/>
      <c r="B102" s="106">
        <v>1130.56</v>
      </c>
      <c r="C102" s="85" t="s">
        <v>76</v>
      </c>
      <c r="D102" s="86"/>
      <c r="E102" s="47"/>
      <c r="F102" s="47"/>
      <c r="G102" s="47"/>
      <c r="H102" s="48"/>
      <c r="I102" s="49"/>
    </row>
    <row r="103" spans="1:9" ht="12.75" customHeight="1" thickBot="1" x14ac:dyDescent="0.25">
      <c r="A103" s="526"/>
      <c r="B103" s="454">
        <f>SUM(B100:B102)</f>
        <v>4189.5</v>
      </c>
      <c r="C103" s="458" t="s">
        <v>87</v>
      </c>
      <c r="D103" s="86"/>
      <c r="E103" s="47"/>
      <c r="F103" s="47"/>
      <c r="G103" s="47"/>
      <c r="H103" s="48"/>
      <c r="I103" s="49">
        <v>1295.07</v>
      </c>
    </row>
    <row r="104" spans="1:9" ht="12.75" customHeight="1" thickBot="1" x14ac:dyDescent="0.25">
      <c r="A104" s="220"/>
      <c r="B104" s="18">
        <f>B99+B103</f>
        <v>130381.178</v>
      </c>
      <c r="C104" s="17"/>
      <c r="D104" s="18"/>
      <c r="E104" s="19"/>
      <c r="F104" s="17"/>
      <c r="G104" s="17"/>
      <c r="H104" s="18" t="s">
        <v>17</v>
      </c>
      <c r="I104" s="233">
        <f>SUM(I87:I103)</f>
        <v>1295.07</v>
      </c>
    </row>
    <row r="105" spans="1:9" ht="77.25" thickBot="1" x14ac:dyDescent="0.25">
      <c r="A105" s="134" t="s">
        <v>145</v>
      </c>
      <c r="B105" s="114" t="s">
        <v>16</v>
      </c>
      <c r="C105" s="114" t="s">
        <v>5</v>
      </c>
      <c r="D105" s="114" t="s">
        <v>23</v>
      </c>
      <c r="E105" s="118" t="s">
        <v>18</v>
      </c>
      <c r="F105" s="114" t="s">
        <v>19</v>
      </c>
      <c r="G105" s="114" t="s">
        <v>10</v>
      </c>
      <c r="H105" s="114" t="s">
        <v>13</v>
      </c>
      <c r="I105" s="115" t="s">
        <v>12</v>
      </c>
    </row>
    <row r="106" spans="1:9" ht="12.75" customHeight="1" thickBot="1" x14ac:dyDescent="0.25">
      <c r="A106" s="227"/>
      <c r="B106" s="106">
        <v>14294.83</v>
      </c>
      <c r="C106" s="33" t="s">
        <v>66</v>
      </c>
      <c r="D106" s="86"/>
      <c r="E106" s="47"/>
      <c r="F106" s="47"/>
      <c r="G106" s="47"/>
      <c r="H106" s="48"/>
      <c r="I106" s="49"/>
    </row>
    <row r="107" spans="1:9" ht="12.75" customHeight="1" thickBot="1" x14ac:dyDescent="0.25">
      <c r="A107" s="227"/>
      <c r="B107" s="106">
        <v>14652.5</v>
      </c>
      <c r="C107" s="13" t="s">
        <v>67</v>
      </c>
      <c r="D107" s="86"/>
      <c r="E107" s="47"/>
      <c r="F107" s="47"/>
      <c r="G107" s="47"/>
      <c r="H107" s="48"/>
      <c r="I107" s="49"/>
    </row>
    <row r="108" spans="1:9" ht="12.75" customHeight="1" thickBot="1" x14ac:dyDescent="0.25">
      <c r="A108" s="227"/>
      <c r="B108" s="106">
        <v>15389.181</v>
      </c>
      <c r="C108" s="33" t="s">
        <v>70</v>
      </c>
      <c r="D108" s="86"/>
      <c r="E108" s="47"/>
      <c r="F108" s="47"/>
      <c r="G108" s="47"/>
      <c r="H108" s="48"/>
      <c r="I108" s="49"/>
    </row>
    <row r="109" spans="1:9" ht="12.75" customHeight="1" thickBot="1" x14ac:dyDescent="0.25">
      <c r="A109" s="227"/>
      <c r="B109" s="106">
        <v>14647.33</v>
      </c>
      <c r="C109" s="13" t="s">
        <v>72</v>
      </c>
      <c r="D109" s="86"/>
      <c r="E109" s="47"/>
      <c r="F109" s="47"/>
      <c r="G109" s="47"/>
      <c r="H109" s="48"/>
      <c r="I109" s="49"/>
    </row>
    <row r="110" spans="1:9" ht="12.75" customHeight="1" thickBot="1" x14ac:dyDescent="0.25">
      <c r="A110" s="227"/>
      <c r="B110" s="106">
        <v>14924.42</v>
      </c>
      <c r="C110" s="33" t="s">
        <v>73</v>
      </c>
      <c r="D110" s="86"/>
      <c r="E110" s="47"/>
      <c r="F110" s="47"/>
      <c r="G110" s="47"/>
      <c r="H110" s="48"/>
      <c r="I110" s="49"/>
    </row>
    <row r="111" spans="1:9" ht="12.75" customHeight="1" thickBot="1" x14ac:dyDescent="0.25">
      <c r="A111" s="227"/>
      <c r="B111" s="106">
        <v>17174.77</v>
      </c>
      <c r="C111" s="13" t="s">
        <v>74</v>
      </c>
      <c r="D111" s="86"/>
      <c r="E111" s="47"/>
      <c r="F111" s="47"/>
      <c r="G111" s="47"/>
      <c r="H111" s="48"/>
      <c r="I111" s="49"/>
    </row>
    <row r="112" spans="1:9" ht="12.75" customHeight="1" thickBot="1" x14ac:dyDescent="0.25">
      <c r="A112" s="227"/>
      <c r="B112" s="106">
        <v>13459.61</v>
      </c>
      <c r="C112" s="33" t="s">
        <v>75</v>
      </c>
      <c r="D112" s="86"/>
      <c r="E112" s="47"/>
      <c r="F112" s="47"/>
      <c r="G112" s="47"/>
      <c r="H112" s="48"/>
      <c r="I112" s="49"/>
    </row>
    <row r="113" spans="1:9" ht="12.75" customHeight="1" thickBot="1" x14ac:dyDescent="0.25">
      <c r="A113" s="227"/>
      <c r="B113" s="106">
        <v>16609.52</v>
      </c>
      <c r="C113" s="13" t="s">
        <v>76</v>
      </c>
      <c r="D113" s="86"/>
      <c r="E113" s="47"/>
      <c r="F113" s="47"/>
      <c r="G113" s="47"/>
      <c r="H113" s="48"/>
      <c r="I113" s="49"/>
    </row>
    <row r="114" spans="1:9" ht="12.75" customHeight="1" thickBot="1" x14ac:dyDescent="0.25">
      <c r="A114" s="227"/>
      <c r="B114" s="106">
        <v>16854.080000000002</v>
      </c>
      <c r="C114" s="33" t="s">
        <v>77</v>
      </c>
      <c r="D114" s="86"/>
      <c r="E114" s="47"/>
      <c r="F114" s="47"/>
      <c r="G114" s="47"/>
      <c r="H114" s="48"/>
      <c r="I114" s="49"/>
    </row>
    <row r="115" spans="1:9" ht="12.75" customHeight="1" thickBot="1" x14ac:dyDescent="0.25">
      <c r="A115" s="227"/>
      <c r="B115" s="106">
        <v>18043.53</v>
      </c>
      <c r="C115" s="13" t="s">
        <v>78</v>
      </c>
      <c r="D115" s="86"/>
      <c r="E115" s="47"/>
      <c r="F115" s="47"/>
      <c r="G115" s="47"/>
      <c r="H115" s="48"/>
      <c r="I115" s="49"/>
    </row>
    <row r="116" spans="1:9" ht="12.75" customHeight="1" thickBot="1" x14ac:dyDescent="0.25">
      <c r="A116" s="227"/>
      <c r="B116" s="106">
        <v>17337.830000000002</v>
      </c>
      <c r="C116" s="13" t="s">
        <v>79</v>
      </c>
      <c r="D116" s="86"/>
      <c r="E116" s="47"/>
      <c r="F116" s="47"/>
      <c r="G116" s="47"/>
      <c r="H116" s="48"/>
      <c r="I116" s="49"/>
    </row>
    <row r="117" spans="1:9" ht="13.5" thickBot="1" x14ac:dyDescent="0.25">
      <c r="A117" s="117" t="s">
        <v>103</v>
      </c>
      <c r="B117" s="106">
        <v>17547.59</v>
      </c>
      <c r="C117" s="13" t="s">
        <v>80</v>
      </c>
      <c r="D117" s="55" t="s">
        <v>108</v>
      </c>
      <c r="E117" s="47" t="s">
        <v>1640</v>
      </c>
      <c r="F117" s="47" t="s">
        <v>327</v>
      </c>
      <c r="G117" s="47">
        <v>11</v>
      </c>
      <c r="H117" s="48">
        <v>250</v>
      </c>
      <c r="I117" s="49">
        <f>G117*H117</f>
        <v>2750</v>
      </c>
    </row>
    <row r="118" spans="1:9" ht="12.75" customHeight="1" thickBot="1" x14ac:dyDescent="0.25">
      <c r="A118" s="227"/>
      <c r="B118" s="106"/>
      <c r="C118" s="85" t="s">
        <v>87</v>
      </c>
      <c r="D118" s="86"/>
      <c r="E118" s="47"/>
      <c r="F118" s="47"/>
      <c r="G118" s="47"/>
      <c r="H118" s="48"/>
      <c r="I118" s="49">
        <v>3111.08</v>
      </c>
    </row>
    <row r="119" spans="1:9" x14ac:dyDescent="0.2">
      <c r="A119" s="180"/>
      <c r="B119" s="197">
        <f>SUM(B106:B118)</f>
        <v>190935.19100000002</v>
      </c>
      <c r="C119" s="198"/>
      <c r="D119" s="197"/>
      <c r="E119" s="199"/>
      <c r="F119" s="198"/>
      <c r="G119" s="198"/>
      <c r="H119" s="197" t="s">
        <v>17</v>
      </c>
      <c r="I119" s="230">
        <f>SUM(I106:I118)</f>
        <v>5861.08</v>
      </c>
    </row>
    <row r="120" spans="1:9" ht="25.5" x14ac:dyDescent="0.2">
      <c r="A120" s="221" t="s">
        <v>8</v>
      </c>
      <c r="B120" s="11" t="s">
        <v>16</v>
      </c>
      <c r="C120" s="11" t="s">
        <v>5</v>
      </c>
      <c r="D120" s="11" t="s">
        <v>23</v>
      </c>
      <c r="E120" s="12" t="s">
        <v>18</v>
      </c>
      <c r="F120" s="11" t="s">
        <v>19</v>
      </c>
      <c r="G120" s="11" t="s">
        <v>10</v>
      </c>
      <c r="H120" s="11" t="s">
        <v>13</v>
      </c>
      <c r="I120" s="420" t="s">
        <v>12</v>
      </c>
    </row>
    <row r="121" spans="1:9" ht="12.75" customHeight="1" x14ac:dyDescent="0.2">
      <c r="A121" s="701" t="s">
        <v>82</v>
      </c>
      <c r="B121" s="13"/>
      <c r="C121" s="13" t="s">
        <v>66</v>
      </c>
      <c r="D121" s="14"/>
      <c r="E121" s="15"/>
      <c r="F121" s="15" t="s">
        <v>83</v>
      </c>
      <c r="G121" s="494">
        <v>-795.01</v>
      </c>
      <c r="H121" s="16">
        <v>4.8099999999999996</v>
      </c>
      <c r="I121" s="43">
        <f>G121*H121</f>
        <v>-3823.9980999999998</v>
      </c>
    </row>
    <row r="122" spans="1:9" ht="12.75" customHeight="1" x14ac:dyDescent="0.2">
      <c r="A122" s="623"/>
      <c r="B122" s="13"/>
      <c r="C122" s="13" t="s">
        <v>67</v>
      </c>
      <c r="D122" s="14"/>
      <c r="E122" s="15"/>
      <c r="F122" s="15" t="s">
        <v>83</v>
      </c>
      <c r="G122" s="494">
        <v>-1191.47</v>
      </c>
      <c r="H122" s="16">
        <v>4.8099999999999996</v>
      </c>
      <c r="I122" s="43">
        <f>G122*H122</f>
        <v>-5730.9706999999999</v>
      </c>
    </row>
    <row r="123" spans="1:9" x14ac:dyDescent="0.2">
      <c r="A123" s="623"/>
      <c r="B123" s="13"/>
      <c r="C123" s="13" t="s">
        <v>70</v>
      </c>
      <c r="D123" s="14"/>
      <c r="E123" s="15"/>
      <c r="F123" s="15" t="s">
        <v>83</v>
      </c>
      <c r="G123" s="494">
        <v>-824.71</v>
      </c>
      <c r="H123" s="16">
        <v>4.8099999999999996</v>
      </c>
      <c r="I123" s="43">
        <f>G123*H123</f>
        <v>-3966.8550999999998</v>
      </c>
    </row>
    <row r="124" spans="1:9" ht="12.75" customHeight="1" x14ac:dyDescent="0.2">
      <c r="A124" s="623"/>
      <c r="B124" s="13"/>
      <c r="C124" s="13" t="s">
        <v>72</v>
      </c>
      <c r="D124" s="14"/>
      <c r="E124" s="15"/>
      <c r="F124" s="15" t="s">
        <v>83</v>
      </c>
      <c r="G124" s="15">
        <v>-1065.6600000000001</v>
      </c>
      <c r="H124" s="16">
        <v>4.8099999999999996</v>
      </c>
      <c r="I124" s="43">
        <f t="shared" ref="I124:I132" si="2">G124*H124</f>
        <v>-5125.8245999999999</v>
      </c>
    </row>
    <row r="125" spans="1:9" x14ac:dyDescent="0.2">
      <c r="A125" s="623"/>
      <c r="B125" s="13"/>
      <c r="C125" s="13" t="s">
        <v>73</v>
      </c>
      <c r="D125" s="14"/>
      <c r="E125" s="15"/>
      <c r="F125" s="15" t="s">
        <v>83</v>
      </c>
      <c r="G125" s="15">
        <v>170.06</v>
      </c>
      <c r="H125" s="16">
        <v>4.8099999999999996</v>
      </c>
      <c r="I125" s="43">
        <f t="shared" si="2"/>
        <v>817.98859999999991</v>
      </c>
    </row>
    <row r="126" spans="1:9" ht="12.75" customHeight="1" x14ac:dyDescent="0.2">
      <c r="A126" s="623"/>
      <c r="B126" s="13"/>
      <c r="C126" s="13" t="s">
        <v>74</v>
      </c>
      <c r="D126" s="14"/>
      <c r="E126" s="15"/>
      <c r="F126" s="15" t="s">
        <v>83</v>
      </c>
      <c r="G126" s="15">
        <v>-364.59</v>
      </c>
      <c r="H126" s="16">
        <v>4.8099999999999996</v>
      </c>
      <c r="I126" s="43">
        <f t="shared" si="2"/>
        <v>-1753.6778999999997</v>
      </c>
    </row>
    <row r="127" spans="1:9" ht="12.75" customHeight="1" x14ac:dyDescent="0.2">
      <c r="A127" s="623"/>
      <c r="B127" s="13"/>
      <c r="C127" s="13" t="s">
        <v>75</v>
      </c>
      <c r="D127" s="14"/>
      <c r="E127" s="15"/>
      <c r="F127" s="15" t="s">
        <v>83</v>
      </c>
      <c r="G127" s="15">
        <v>22.19</v>
      </c>
      <c r="H127" s="16">
        <v>5.04</v>
      </c>
      <c r="I127" s="43">
        <f t="shared" si="2"/>
        <v>111.83760000000001</v>
      </c>
    </row>
    <row r="128" spans="1:9" ht="12.75" customHeight="1" x14ac:dyDescent="0.2">
      <c r="A128" s="623"/>
      <c r="B128" s="13"/>
      <c r="C128" s="13" t="s">
        <v>76</v>
      </c>
      <c r="D128" s="14"/>
      <c r="E128" s="15"/>
      <c r="F128" s="15" t="s">
        <v>83</v>
      </c>
      <c r="G128" s="15">
        <v>23.09</v>
      </c>
      <c r="H128" s="16">
        <v>5.04</v>
      </c>
      <c r="I128" s="43">
        <f t="shared" si="2"/>
        <v>116.3736</v>
      </c>
    </row>
    <row r="129" spans="1:9" ht="12.75" customHeight="1" x14ac:dyDescent="0.2">
      <c r="A129" s="623"/>
      <c r="B129" s="13"/>
      <c r="C129" s="13" t="s">
        <v>77</v>
      </c>
      <c r="D129" s="14"/>
      <c r="E129" s="15"/>
      <c r="F129" s="15" t="s">
        <v>83</v>
      </c>
      <c r="G129" s="15">
        <v>119.79</v>
      </c>
      <c r="H129" s="16">
        <v>5.04</v>
      </c>
      <c r="I129" s="43">
        <f t="shared" si="2"/>
        <v>603.74160000000006</v>
      </c>
    </row>
    <row r="130" spans="1:9" ht="12.75" customHeight="1" x14ac:dyDescent="0.2">
      <c r="A130" s="623"/>
      <c r="B130" s="13"/>
      <c r="C130" s="13" t="s">
        <v>78</v>
      </c>
      <c r="D130" s="14"/>
      <c r="E130" s="15"/>
      <c r="F130" s="15" t="s">
        <v>83</v>
      </c>
      <c r="G130" s="15">
        <v>-545.99</v>
      </c>
      <c r="H130" s="16">
        <v>5.04</v>
      </c>
      <c r="I130" s="43">
        <f t="shared" si="2"/>
        <v>-2751.7896000000001</v>
      </c>
    </row>
    <row r="131" spans="1:9" ht="12.75" customHeight="1" x14ac:dyDescent="0.2">
      <c r="A131" s="623"/>
      <c r="B131" s="13"/>
      <c r="C131" s="13" t="s">
        <v>79</v>
      </c>
      <c r="D131" s="14"/>
      <c r="E131" s="15"/>
      <c r="F131" s="15" t="s">
        <v>83</v>
      </c>
      <c r="G131" s="15">
        <v>-599.30999999999995</v>
      </c>
      <c r="H131" s="16">
        <v>5.04</v>
      </c>
      <c r="I131" s="43">
        <f t="shared" si="2"/>
        <v>-3020.5223999999998</v>
      </c>
    </row>
    <row r="132" spans="1:9" ht="12.75" customHeight="1" x14ac:dyDescent="0.2">
      <c r="A132" s="623"/>
      <c r="B132" s="13"/>
      <c r="C132" s="13" t="s">
        <v>80</v>
      </c>
      <c r="D132" s="14"/>
      <c r="E132" s="15"/>
      <c r="F132" s="15" t="s">
        <v>83</v>
      </c>
      <c r="G132" s="15">
        <v>-1138.52</v>
      </c>
      <c r="H132" s="16">
        <v>5.04</v>
      </c>
      <c r="I132" s="43">
        <f t="shared" si="2"/>
        <v>-5738.1408000000001</v>
      </c>
    </row>
    <row r="133" spans="1:9" ht="12.75" customHeight="1" x14ac:dyDescent="0.2">
      <c r="A133" s="623"/>
      <c r="B133" s="71"/>
      <c r="C133" s="409" t="s">
        <v>87</v>
      </c>
      <c r="D133" s="14"/>
      <c r="E133" s="15"/>
      <c r="F133" s="15" t="s">
        <v>83</v>
      </c>
      <c r="G133" s="15">
        <f>SUM(G121:G132)</f>
        <v>-6190.130000000001</v>
      </c>
      <c r="H133" s="16"/>
      <c r="I133" s="243">
        <f>SUM(I121:I132)</f>
        <v>-30261.837800000001</v>
      </c>
    </row>
    <row r="134" spans="1:9" ht="26.45" customHeight="1" x14ac:dyDescent="0.2">
      <c r="A134" s="652" t="s">
        <v>2272</v>
      </c>
      <c r="B134" s="71"/>
      <c r="C134" s="13" t="s">
        <v>2273</v>
      </c>
      <c r="D134" s="72"/>
      <c r="E134" s="73"/>
      <c r="F134" s="15"/>
      <c r="G134" s="327"/>
      <c r="H134" s="74"/>
      <c r="I134" s="598">
        <v>489.91</v>
      </c>
    </row>
    <row r="135" spans="1:9" ht="23.45" customHeight="1" x14ac:dyDescent="0.2">
      <c r="A135" s="653"/>
      <c r="B135" s="71"/>
      <c r="C135" s="13" t="s">
        <v>2274</v>
      </c>
      <c r="D135" s="72"/>
      <c r="E135" s="73"/>
      <c r="F135" s="15"/>
      <c r="G135" s="327"/>
      <c r="H135" s="74"/>
      <c r="I135" s="598">
        <v>511.44</v>
      </c>
    </row>
    <row r="136" spans="1:9" ht="30" customHeight="1" x14ac:dyDescent="0.2">
      <c r="A136" s="654"/>
      <c r="B136" s="412"/>
      <c r="C136" s="244" t="s">
        <v>87</v>
      </c>
      <c r="D136" s="72"/>
      <c r="E136" s="73"/>
      <c r="F136" s="15"/>
      <c r="G136" s="327"/>
      <c r="H136" s="74"/>
      <c r="I136" s="241">
        <f>SUM(I134:I135)</f>
        <v>1001.35</v>
      </c>
    </row>
    <row r="137" spans="1:9" ht="28.15" customHeight="1" x14ac:dyDescent="0.2">
      <c r="A137" s="652" t="s">
        <v>2271</v>
      </c>
      <c r="B137" s="71"/>
      <c r="C137" s="33" t="s">
        <v>2273</v>
      </c>
      <c r="D137" s="72"/>
      <c r="E137" s="73"/>
      <c r="F137" s="15"/>
      <c r="G137" s="327"/>
      <c r="H137" s="74"/>
      <c r="I137" s="598">
        <v>2774.35</v>
      </c>
    </row>
    <row r="138" spans="1:9" ht="24.6" customHeight="1" x14ac:dyDescent="0.2">
      <c r="A138" s="653"/>
      <c r="B138" s="71"/>
      <c r="C138" s="71" t="s">
        <v>2274</v>
      </c>
      <c r="D138" s="72"/>
      <c r="E138" s="73"/>
      <c r="F138" s="15"/>
      <c r="G138" s="327"/>
      <c r="H138" s="74"/>
      <c r="I138" s="598">
        <v>3066.72</v>
      </c>
    </row>
    <row r="139" spans="1:9" ht="27.6" customHeight="1" x14ac:dyDescent="0.2">
      <c r="A139" s="654"/>
      <c r="B139" s="71"/>
      <c r="C139" s="244" t="s">
        <v>87</v>
      </c>
      <c r="D139" s="72"/>
      <c r="E139" s="73"/>
      <c r="F139" s="15"/>
      <c r="G139" s="327"/>
      <c r="H139" s="74"/>
      <c r="I139" s="241">
        <f>SUM(I137:I138)</f>
        <v>5841.07</v>
      </c>
    </row>
    <row r="140" spans="1:9" ht="25.5" x14ac:dyDescent="0.2">
      <c r="A140" s="221" t="s">
        <v>2270</v>
      </c>
      <c r="B140" s="13"/>
      <c r="C140" s="409" t="s">
        <v>87</v>
      </c>
      <c r="D140" s="14"/>
      <c r="E140" s="15"/>
      <c r="F140" s="15"/>
      <c r="G140" s="15"/>
      <c r="H140" s="16"/>
      <c r="I140" s="243">
        <v>251222.64</v>
      </c>
    </row>
    <row r="141" spans="1:9" ht="12.75" customHeight="1" x14ac:dyDescent="0.2">
      <c r="A141" s="221" t="s">
        <v>84</v>
      </c>
      <c r="B141" s="13"/>
      <c r="C141" s="244" t="s">
        <v>87</v>
      </c>
      <c r="D141" s="14"/>
      <c r="E141" s="15"/>
      <c r="F141" s="15"/>
      <c r="G141" s="15"/>
      <c r="H141" s="16"/>
      <c r="I141" s="243">
        <v>18598.919999999998</v>
      </c>
    </row>
    <row r="142" spans="1:9" ht="12.75" customHeight="1" x14ac:dyDescent="0.2">
      <c r="A142" s="221" t="s">
        <v>86</v>
      </c>
      <c r="B142" s="13"/>
      <c r="C142" s="244" t="s">
        <v>87</v>
      </c>
      <c r="D142" s="14"/>
      <c r="E142" s="15"/>
      <c r="F142" s="15"/>
      <c r="G142" s="15"/>
      <c r="H142" s="16"/>
      <c r="I142" s="243">
        <v>16979.63</v>
      </c>
    </row>
    <row r="143" spans="1:9" ht="12.75" customHeight="1" x14ac:dyDescent="0.2">
      <c r="A143" s="219" t="s">
        <v>88</v>
      </c>
      <c r="B143" s="13"/>
      <c r="C143" s="244" t="s">
        <v>87</v>
      </c>
      <c r="D143" s="14"/>
      <c r="E143" s="15"/>
      <c r="F143" s="15"/>
      <c r="G143" s="15"/>
      <c r="H143" s="16"/>
      <c r="I143" s="243">
        <v>12456.1</v>
      </c>
    </row>
    <row r="144" spans="1:9" ht="12.75" customHeight="1" thickBot="1" x14ac:dyDescent="0.25">
      <c r="A144" s="219"/>
      <c r="B144" s="109"/>
      <c r="C144" s="109"/>
      <c r="D144" s="108"/>
      <c r="E144" s="110"/>
      <c r="F144" s="109"/>
      <c r="G144" s="109"/>
      <c r="H144" s="108" t="s">
        <v>17</v>
      </c>
      <c r="I144" s="232">
        <f>I133+I136+I139+I140+I141+I142+I143</f>
        <v>275837.87219999998</v>
      </c>
    </row>
    <row r="145" spans="1:255" s="45" customFormat="1" ht="64.5" thickBot="1" x14ac:dyDescent="0.25">
      <c r="A145" s="117" t="s">
        <v>95</v>
      </c>
      <c r="B145" s="114" t="s">
        <v>16</v>
      </c>
      <c r="C145" s="114" t="s">
        <v>5</v>
      </c>
      <c r="D145" s="114" t="s">
        <v>23</v>
      </c>
      <c r="E145" s="118" t="s">
        <v>18</v>
      </c>
      <c r="F145" s="114" t="s">
        <v>19</v>
      </c>
      <c r="G145" s="114" t="s">
        <v>10</v>
      </c>
      <c r="H145" s="114" t="s">
        <v>13</v>
      </c>
      <c r="I145" s="115" t="s">
        <v>12</v>
      </c>
      <c r="J145" s="56"/>
      <c r="K145" s="56"/>
      <c r="L145" s="56"/>
      <c r="M145" s="56"/>
      <c r="N145" s="56"/>
      <c r="O145" s="56"/>
      <c r="P145" s="56"/>
      <c r="Q145" s="56"/>
      <c r="R145" s="56"/>
      <c r="T145" s="56"/>
      <c r="U145" s="56"/>
      <c r="V145" s="56"/>
      <c r="W145" s="56"/>
      <c r="X145" s="56"/>
      <c r="Y145" s="56"/>
      <c r="Z145" s="56"/>
      <c r="AA145" s="56"/>
      <c r="AB145" s="56"/>
      <c r="AD145" s="56"/>
      <c r="AE145" s="56"/>
      <c r="AF145" s="56"/>
      <c r="AG145" s="56"/>
      <c r="AH145" s="56"/>
      <c r="AI145" s="56"/>
      <c r="AJ145" s="56"/>
      <c r="AK145" s="56"/>
      <c r="AL145" s="56"/>
      <c r="AN145" s="56"/>
      <c r="AO145" s="56"/>
      <c r="AP145" s="56"/>
      <c r="AQ145" s="56"/>
      <c r="AR145" s="56"/>
      <c r="AS145" s="56"/>
      <c r="AT145" s="56"/>
      <c r="AU145" s="56"/>
      <c r="AV145" s="56"/>
      <c r="AX145" s="56"/>
      <c r="AY145" s="56"/>
      <c r="AZ145" s="56"/>
      <c r="BA145" s="56"/>
      <c r="BB145" s="56"/>
      <c r="BC145" s="56"/>
      <c r="BD145" s="56"/>
      <c r="BE145" s="56"/>
      <c r="BF145" s="56"/>
      <c r="BH145" s="56"/>
      <c r="BI145" s="56"/>
      <c r="BJ145" s="56"/>
      <c r="BK145" s="56"/>
      <c r="BL145" s="56"/>
      <c r="BM145" s="56"/>
      <c r="BN145" s="56"/>
      <c r="BO145" s="56"/>
      <c r="BP145" s="56"/>
      <c r="BR145" s="56"/>
      <c r="BS145" s="56"/>
      <c r="BT145" s="56"/>
      <c r="BU145" s="56"/>
      <c r="BV145" s="56"/>
      <c r="BW145" s="56"/>
      <c r="BX145" s="56"/>
      <c r="BY145" s="56"/>
      <c r="BZ145" s="56"/>
      <c r="CB145" s="56"/>
      <c r="CC145" s="56"/>
      <c r="CD145" s="56"/>
      <c r="CE145" s="56"/>
      <c r="CF145" s="56"/>
      <c r="CG145" s="56"/>
      <c r="CH145" s="56"/>
      <c r="CI145" s="56"/>
      <c r="CJ145" s="56"/>
      <c r="CL145" s="56"/>
      <c r="CM145" s="56"/>
      <c r="CN145" s="56"/>
      <c r="CO145" s="56"/>
      <c r="CP145" s="56"/>
      <c r="CQ145" s="56"/>
      <c r="CR145" s="56"/>
      <c r="CS145" s="56"/>
      <c r="CT145" s="56"/>
      <c r="CV145" s="56"/>
      <c r="CW145" s="56"/>
      <c r="CX145" s="56"/>
      <c r="CY145" s="56"/>
      <c r="CZ145" s="56"/>
      <c r="DA145" s="56"/>
      <c r="DB145" s="56"/>
      <c r="DC145" s="56"/>
      <c r="DD145" s="56"/>
      <c r="DF145" s="56"/>
      <c r="DG145" s="56"/>
      <c r="DH145" s="56"/>
      <c r="DI145" s="56"/>
      <c r="DJ145" s="56"/>
      <c r="DK145" s="56"/>
      <c r="DL145" s="56"/>
      <c r="DM145" s="56"/>
      <c r="DN145" s="56"/>
      <c r="DP145" s="56"/>
      <c r="DQ145" s="56"/>
      <c r="DR145" s="56"/>
      <c r="DS145" s="56"/>
      <c r="DT145" s="56"/>
      <c r="DU145" s="56"/>
      <c r="DV145" s="56"/>
      <c r="DW145" s="56"/>
      <c r="DX145" s="56"/>
      <c r="DZ145" s="56"/>
      <c r="EA145" s="56"/>
      <c r="EB145" s="56"/>
      <c r="EC145" s="56"/>
      <c r="ED145" s="56"/>
      <c r="EE145" s="56"/>
      <c r="EF145" s="56"/>
      <c r="EG145" s="56"/>
      <c r="EH145" s="56"/>
      <c r="EJ145" s="56"/>
      <c r="EK145" s="56"/>
      <c r="EL145" s="56"/>
      <c r="EM145" s="56"/>
      <c r="EN145" s="56"/>
      <c r="EO145" s="56"/>
      <c r="EP145" s="56"/>
      <c r="EQ145" s="56"/>
      <c r="ER145" s="56"/>
      <c r="ET145" s="56"/>
      <c r="EU145" s="56"/>
      <c r="EV145" s="56"/>
      <c r="EW145" s="56"/>
      <c r="EX145" s="56"/>
      <c r="EY145" s="56"/>
      <c r="EZ145" s="56"/>
      <c r="FA145" s="56"/>
      <c r="FB145" s="56"/>
      <c r="FD145" s="56"/>
      <c r="FE145" s="56"/>
      <c r="FF145" s="56"/>
      <c r="FG145" s="56"/>
      <c r="FH145" s="56"/>
      <c r="FI145" s="56"/>
      <c r="FJ145" s="56"/>
      <c r="FK145" s="56"/>
      <c r="FL145" s="56"/>
      <c r="FN145" s="56"/>
      <c r="FO145" s="56"/>
      <c r="FP145" s="56"/>
      <c r="FQ145" s="56"/>
      <c r="FR145" s="56"/>
      <c r="FS145" s="56"/>
      <c r="FT145" s="56"/>
      <c r="FU145" s="56"/>
      <c r="FV145" s="56"/>
      <c r="FX145" s="56"/>
      <c r="FY145" s="56"/>
      <c r="FZ145" s="56"/>
      <c r="GA145" s="56"/>
      <c r="GB145" s="56"/>
      <c r="GC145" s="56"/>
      <c r="GD145" s="56"/>
      <c r="GE145" s="56"/>
      <c r="GF145" s="56"/>
      <c r="GH145" s="56"/>
      <c r="GI145" s="56"/>
      <c r="GJ145" s="56"/>
      <c r="GK145" s="56"/>
      <c r="GL145" s="56"/>
      <c r="GM145" s="56"/>
      <c r="GN145" s="56"/>
      <c r="GO145" s="56"/>
      <c r="GP145" s="56"/>
      <c r="GR145" s="56"/>
      <c r="GS145" s="56"/>
      <c r="GT145" s="56"/>
      <c r="GU145" s="56"/>
      <c r="GV145" s="56"/>
      <c r="GW145" s="56"/>
      <c r="GX145" s="56"/>
      <c r="GY145" s="56"/>
      <c r="GZ145" s="56"/>
      <c r="HB145" s="56"/>
      <c r="HC145" s="56"/>
      <c r="HD145" s="56"/>
      <c r="HE145" s="56"/>
      <c r="HF145" s="56"/>
      <c r="HG145" s="56"/>
      <c r="HH145" s="56"/>
      <c r="HI145" s="56"/>
      <c r="HJ145" s="56"/>
      <c r="HL145" s="56"/>
      <c r="HM145" s="56"/>
      <c r="HN145" s="56"/>
      <c r="HO145" s="56"/>
      <c r="HP145" s="56"/>
      <c r="HQ145" s="56"/>
      <c r="HR145" s="56"/>
      <c r="HS145" s="56"/>
      <c r="HT145" s="56"/>
      <c r="HV145" s="56"/>
      <c r="HW145" s="56"/>
      <c r="HX145" s="56"/>
      <c r="HY145" s="56"/>
      <c r="HZ145" s="56"/>
      <c r="IA145" s="56"/>
      <c r="IB145" s="56"/>
      <c r="IC145" s="56"/>
      <c r="ID145" s="56"/>
      <c r="IF145" s="56"/>
      <c r="IG145" s="56"/>
      <c r="IH145" s="56"/>
      <c r="II145" s="56"/>
      <c r="IJ145" s="56"/>
      <c r="IK145" s="56"/>
      <c r="IL145" s="56"/>
      <c r="IM145" s="56"/>
      <c r="IN145" s="56"/>
      <c r="IP145" s="56"/>
      <c r="IQ145" s="56"/>
      <c r="IR145" s="56"/>
      <c r="IS145" s="56"/>
      <c r="IT145" s="56"/>
      <c r="IU145" s="56"/>
    </row>
    <row r="146" spans="1:255" ht="12.75" customHeight="1" thickBot="1" x14ac:dyDescent="0.25">
      <c r="A146" s="227"/>
      <c r="B146" s="104">
        <v>6065.81</v>
      </c>
      <c r="C146" s="58" t="s">
        <v>66</v>
      </c>
      <c r="D146" s="64"/>
      <c r="E146" s="59"/>
      <c r="F146" s="59"/>
      <c r="G146" s="59"/>
      <c r="H146" s="60"/>
      <c r="I146" s="61"/>
      <c r="J146" s="56"/>
      <c r="K146" s="56"/>
      <c r="L146" s="56"/>
      <c r="M146" s="56"/>
      <c r="N146" s="56"/>
      <c r="O146" s="56"/>
      <c r="P146" s="56"/>
      <c r="Q146" s="56"/>
      <c r="R146" s="56"/>
      <c r="T146" s="56"/>
      <c r="U146" s="56"/>
      <c r="V146" s="56"/>
      <c r="W146" s="56"/>
      <c r="X146" s="56"/>
      <c r="Y146" s="56"/>
      <c r="Z146" s="56"/>
      <c r="AA146" s="56"/>
      <c r="AB146" s="56"/>
      <c r="AD146" s="56"/>
      <c r="AE146" s="56"/>
      <c r="AF146" s="56"/>
      <c r="AG146" s="56"/>
      <c r="AH146" s="56"/>
      <c r="AI146" s="56"/>
      <c r="AJ146" s="56"/>
      <c r="AK146" s="56"/>
      <c r="AL146" s="56"/>
      <c r="AN146" s="56"/>
      <c r="AO146" s="56"/>
      <c r="AP146" s="56"/>
      <c r="AQ146" s="56"/>
      <c r="AR146" s="56"/>
      <c r="AS146" s="56"/>
      <c r="AT146" s="56"/>
      <c r="AU146" s="56"/>
      <c r="AV146" s="56"/>
      <c r="AX146" s="56"/>
      <c r="AY146" s="56"/>
      <c r="AZ146" s="56"/>
      <c r="BA146" s="56"/>
      <c r="BB146" s="56"/>
      <c r="BC146" s="56"/>
      <c r="BD146" s="56"/>
      <c r="BE146" s="56"/>
      <c r="BF146" s="56"/>
      <c r="BH146" s="56"/>
      <c r="BI146" s="56"/>
      <c r="BJ146" s="56"/>
      <c r="BK146" s="56"/>
      <c r="BL146" s="56"/>
      <c r="BM146" s="56"/>
      <c r="BN146" s="56"/>
      <c r="BO146" s="56"/>
      <c r="BP146" s="56"/>
      <c r="BR146" s="56"/>
      <c r="BS146" s="56"/>
      <c r="BT146" s="56"/>
      <c r="BU146" s="56"/>
      <c r="BV146" s="56"/>
      <c r="BW146" s="56"/>
      <c r="BX146" s="56"/>
      <c r="BY146" s="56"/>
      <c r="BZ146" s="56"/>
      <c r="CB146" s="56"/>
      <c r="CC146" s="56"/>
      <c r="CD146" s="56"/>
      <c r="CE146" s="56"/>
      <c r="CF146" s="56"/>
      <c r="CG146" s="56"/>
      <c r="CH146" s="56"/>
      <c r="CI146" s="56"/>
      <c r="CJ146" s="56"/>
      <c r="CL146" s="56"/>
      <c r="CM146" s="56"/>
      <c r="CN146" s="56"/>
      <c r="CO146" s="56"/>
      <c r="CP146" s="56"/>
      <c r="CQ146" s="56"/>
      <c r="CR146" s="56"/>
      <c r="CS146" s="56"/>
      <c r="CT146" s="56"/>
      <c r="CV146" s="56"/>
      <c r="CW146" s="56"/>
      <c r="CX146" s="56"/>
      <c r="CY146" s="56"/>
      <c r="CZ146" s="56"/>
      <c r="DA146" s="56"/>
      <c r="DB146" s="56"/>
      <c r="DC146" s="56"/>
      <c r="DD146" s="56"/>
      <c r="DF146" s="56"/>
      <c r="DG146" s="56"/>
      <c r="DH146" s="56"/>
      <c r="DI146" s="56"/>
      <c r="DJ146" s="56"/>
      <c r="DK146" s="56"/>
      <c r="DL146" s="56"/>
      <c r="DM146" s="56"/>
      <c r="DN146" s="56"/>
      <c r="DP146" s="56"/>
      <c r="DQ146" s="56"/>
      <c r="DR146" s="56"/>
      <c r="DS146" s="56"/>
      <c r="DT146" s="56"/>
      <c r="DU146" s="56"/>
      <c r="DV146" s="56"/>
      <c r="DW146" s="56"/>
      <c r="DX146" s="56"/>
      <c r="DZ146" s="56"/>
      <c r="EA146" s="56"/>
      <c r="EB146" s="56"/>
      <c r="EC146" s="56"/>
      <c r="ED146" s="56"/>
      <c r="EE146" s="56"/>
      <c r="EF146" s="56"/>
      <c r="EG146" s="56"/>
      <c r="EH146" s="56"/>
      <c r="EJ146" s="56"/>
      <c r="EK146" s="56"/>
      <c r="EL146" s="56"/>
      <c r="EM146" s="56"/>
      <c r="EN146" s="56"/>
      <c r="EO146" s="56"/>
      <c r="EP146" s="56"/>
      <c r="EQ146" s="56"/>
      <c r="ER146" s="56"/>
      <c r="ET146" s="56"/>
      <c r="EU146" s="56"/>
      <c r="EV146" s="56"/>
      <c r="EW146" s="56"/>
      <c r="EX146" s="56"/>
      <c r="EY146" s="56"/>
      <c r="EZ146" s="56"/>
      <c r="FA146" s="56"/>
      <c r="FB146" s="56"/>
      <c r="FD146" s="56"/>
      <c r="FE146" s="56"/>
      <c r="FF146" s="56"/>
      <c r="FG146" s="56"/>
      <c r="FH146" s="56"/>
      <c r="FI146" s="56"/>
      <c r="FJ146" s="56"/>
      <c r="FK146" s="56"/>
      <c r="FL146" s="56"/>
      <c r="FN146" s="56"/>
      <c r="FO146" s="56"/>
      <c r="FP146" s="56"/>
      <c r="FQ146" s="56"/>
      <c r="FR146" s="56"/>
      <c r="FS146" s="56"/>
      <c r="FT146" s="56"/>
      <c r="FU146" s="56"/>
      <c r="FV146" s="56"/>
      <c r="FX146" s="56"/>
      <c r="FY146" s="56"/>
      <c r="FZ146" s="56"/>
      <c r="GA146" s="56"/>
      <c r="GB146" s="56"/>
      <c r="GC146" s="56"/>
      <c r="GD146" s="56"/>
      <c r="GE146" s="56"/>
      <c r="GF146" s="56"/>
      <c r="GH146" s="56"/>
      <c r="GI146" s="56"/>
      <c r="GJ146" s="56"/>
      <c r="GK146" s="56"/>
      <c r="GL146" s="56"/>
      <c r="GM146" s="56"/>
      <c r="GN146" s="56"/>
      <c r="GO146" s="56"/>
      <c r="GP146" s="56"/>
      <c r="GR146" s="56"/>
      <c r="GS146" s="56"/>
      <c r="GT146" s="56"/>
      <c r="GU146" s="56"/>
      <c r="GV146" s="56"/>
      <c r="GW146" s="56"/>
      <c r="GX146" s="56"/>
      <c r="GY146" s="56"/>
      <c r="GZ146" s="56"/>
      <c r="HB146" s="56"/>
      <c r="HC146" s="56"/>
      <c r="HD146" s="56"/>
      <c r="HE146" s="56"/>
      <c r="HF146" s="56"/>
      <c r="HG146" s="56"/>
      <c r="HH146" s="56"/>
      <c r="HI146" s="56"/>
      <c r="HJ146" s="56"/>
      <c r="HL146" s="56"/>
      <c r="HM146" s="56"/>
      <c r="HN146" s="56"/>
      <c r="HO146" s="56"/>
      <c r="HP146" s="56"/>
      <c r="HQ146" s="56"/>
      <c r="HR146" s="56"/>
      <c r="HS146" s="56"/>
      <c r="HT146" s="56"/>
      <c r="HV146" s="56"/>
      <c r="HW146" s="56"/>
      <c r="HX146" s="56"/>
      <c r="HY146" s="56"/>
      <c r="HZ146" s="56"/>
      <c r="IA146" s="56"/>
      <c r="IB146" s="56"/>
      <c r="IC146" s="56"/>
      <c r="ID146" s="56"/>
      <c r="IF146" s="56"/>
      <c r="IG146" s="56"/>
      <c r="IH146" s="56"/>
      <c r="II146" s="56"/>
      <c r="IJ146" s="56"/>
      <c r="IK146" s="56"/>
      <c r="IL146" s="56"/>
      <c r="IM146" s="56"/>
      <c r="IN146" s="56"/>
      <c r="IP146" s="56"/>
      <c r="IQ146" s="56"/>
      <c r="IR146" s="56"/>
      <c r="IS146" s="56"/>
      <c r="IT146" s="56"/>
      <c r="IU146" s="56"/>
    </row>
    <row r="147" spans="1:255" ht="12.75" customHeight="1" thickBot="1" x14ac:dyDescent="0.25">
      <c r="A147" s="227"/>
      <c r="B147" s="105">
        <v>7366.64</v>
      </c>
      <c r="C147" s="92" t="s">
        <v>67</v>
      </c>
      <c r="D147" s="93"/>
      <c r="E147" s="94"/>
      <c r="F147" s="94"/>
      <c r="G147" s="94"/>
      <c r="H147" s="95"/>
      <c r="I147" s="96"/>
      <c r="J147" s="56"/>
      <c r="K147" s="56"/>
      <c r="L147" s="56"/>
      <c r="M147" s="56"/>
      <c r="N147" s="56"/>
      <c r="O147" s="56"/>
      <c r="P147" s="56"/>
      <c r="Q147" s="56"/>
      <c r="R147" s="56"/>
      <c r="T147" s="56"/>
      <c r="U147" s="56"/>
      <c r="V147" s="56"/>
      <c r="W147" s="56"/>
      <c r="X147" s="56"/>
      <c r="Y147" s="56"/>
      <c r="Z147" s="56"/>
      <c r="AA147" s="56"/>
      <c r="AB147" s="56"/>
      <c r="AD147" s="56"/>
      <c r="AE147" s="56"/>
      <c r="AF147" s="56"/>
      <c r="AG147" s="56"/>
      <c r="AH147" s="56"/>
      <c r="AI147" s="56"/>
      <c r="AJ147" s="56"/>
      <c r="AK147" s="56"/>
      <c r="AL147" s="56"/>
      <c r="AN147" s="56"/>
      <c r="AO147" s="56"/>
      <c r="AP147" s="56"/>
      <c r="AQ147" s="56"/>
      <c r="AR147" s="56"/>
      <c r="AS147" s="56"/>
      <c r="AT147" s="56"/>
      <c r="AU147" s="56"/>
      <c r="AV147" s="56"/>
      <c r="AX147" s="56"/>
      <c r="AY147" s="56"/>
      <c r="AZ147" s="56"/>
      <c r="BA147" s="56"/>
      <c r="BB147" s="56"/>
      <c r="BC147" s="56"/>
      <c r="BD147" s="56"/>
      <c r="BE147" s="56"/>
      <c r="BF147" s="56"/>
      <c r="BH147" s="56"/>
      <c r="BI147" s="56"/>
      <c r="BJ147" s="56"/>
      <c r="BK147" s="56"/>
      <c r="BL147" s="56"/>
      <c r="BM147" s="56"/>
      <c r="BN147" s="56"/>
      <c r="BO147" s="56"/>
      <c r="BP147" s="56"/>
      <c r="BR147" s="56"/>
      <c r="BS147" s="56"/>
      <c r="BT147" s="56"/>
      <c r="BU147" s="56"/>
      <c r="BV147" s="56"/>
      <c r="BW147" s="56"/>
      <c r="BX147" s="56"/>
      <c r="BY147" s="56"/>
      <c r="BZ147" s="56"/>
      <c r="CB147" s="56"/>
      <c r="CC147" s="56"/>
      <c r="CD147" s="56"/>
      <c r="CE147" s="56"/>
      <c r="CF147" s="56"/>
      <c r="CG147" s="56"/>
      <c r="CH147" s="56"/>
      <c r="CI147" s="56"/>
      <c r="CJ147" s="56"/>
      <c r="CL147" s="56"/>
      <c r="CM147" s="56"/>
      <c r="CN147" s="56"/>
      <c r="CO147" s="56"/>
      <c r="CP147" s="56"/>
      <c r="CQ147" s="56"/>
      <c r="CR147" s="56"/>
      <c r="CS147" s="56"/>
      <c r="CT147" s="56"/>
      <c r="CV147" s="56"/>
      <c r="CW147" s="56"/>
      <c r="CX147" s="56"/>
      <c r="CY147" s="56"/>
      <c r="CZ147" s="56"/>
      <c r="DA147" s="56"/>
      <c r="DB147" s="56"/>
      <c r="DC147" s="56"/>
      <c r="DD147" s="56"/>
      <c r="DF147" s="56"/>
      <c r="DG147" s="56"/>
      <c r="DH147" s="56"/>
      <c r="DI147" s="56"/>
      <c r="DJ147" s="56"/>
      <c r="DK147" s="56"/>
      <c r="DL147" s="56"/>
      <c r="DM147" s="56"/>
      <c r="DN147" s="56"/>
      <c r="DP147" s="56"/>
      <c r="DQ147" s="56"/>
      <c r="DR147" s="56"/>
      <c r="DS147" s="56"/>
      <c r="DT147" s="56"/>
      <c r="DU147" s="56"/>
      <c r="DV147" s="56"/>
      <c r="DW147" s="56"/>
      <c r="DX147" s="56"/>
      <c r="DZ147" s="56"/>
      <c r="EA147" s="56"/>
      <c r="EB147" s="56"/>
      <c r="EC147" s="56"/>
      <c r="ED147" s="56"/>
      <c r="EE147" s="56"/>
      <c r="EF147" s="56"/>
      <c r="EG147" s="56"/>
      <c r="EH147" s="56"/>
      <c r="EJ147" s="56"/>
      <c r="EK147" s="56"/>
      <c r="EL147" s="56"/>
      <c r="EM147" s="56"/>
      <c r="EN147" s="56"/>
      <c r="EO147" s="56"/>
      <c r="EP147" s="56"/>
      <c r="EQ147" s="56"/>
      <c r="ER147" s="56"/>
      <c r="ET147" s="56"/>
      <c r="EU147" s="56"/>
      <c r="EV147" s="56"/>
      <c r="EW147" s="56"/>
      <c r="EX147" s="56"/>
      <c r="EY147" s="56"/>
      <c r="EZ147" s="56"/>
      <c r="FA147" s="56"/>
      <c r="FB147" s="56"/>
      <c r="FD147" s="56"/>
      <c r="FE147" s="56"/>
      <c r="FF147" s="56"/>
      <c r="FG147" s="56"/>
      <c r="FH147" s="56"/>
      <c r="FI147" s="56"/>
      <c r="FJ147" s="56"/>
      <c r="FK147" s="56"/>
      <c r="FL147" s="56"/>
      <c r="FN147" s="56"/>
      <c r="FO147" s="56"/>
      <c r="FP147" s="56"/>
      <c r="FQ147" s="56"/>
      <c r="FR147" s="56"/>
      <c r="FS147" s="56"/>
      <c r="FT147" s="56"/>
      <c r="FU147" s="56"/>
      <c r="FV147" s="56"/>
      <c r="FX147" s="56"/>
      <c r="FY147" s="56"/>
      <c r="FZ147" s="56"/>
      <c r="GA147" s="56"/>
      <c r="GB147" s="56"/>
      <c r="GC147" s="56"/>
      <c r="GD147" s="56"/>
      <c r="GE147" s="56"/>
      <c r="GF147" s="56"/>
      <c r="GH147" s="56"/>
      <c r="GI147" s="56"/>
      <c r="GJ147" s="56"/>
      <c r="GK147" s="56"/>
      <c r="GL147" s="56"/>
      <c r="GM147" s="56"/>
      <c r="GN147" s="56"/>
      <c r="GO147" s="56"/>
      <c r="GP147" s="56"/>
      <c r="GR147" s="56"/>
      <c r="GS147" s="56"/>
      <c r="GT147" s="56"/>
      <c r="GU147" s="56"/>
      <c r="GV147" s="56"/>
      <c r="GW147" s="56"/>
      <c r="GX147" s="56"/>
      <c r="GY147" s="56"/>
      <c r="GZ147" s="56"/>
      <c r="HB147" s="56"/>
      <c r="HC147" s="56"/>
      <c r="HD147" s="56"/>
      <c r="HE147" s="56"/>
      <c r="HF147" s="56"/>
      <c r="HG147" s="56"/>
      <c r="HH147" s="56"/>
      <c r="HI147" s="56"/>
      <c r="HJ147" s="56"/>
      <c r="HL147" s="56"/>
      <c r="HM147" s="56"/>
      <c r="HN147" s="56"/>
      <c r="HO147" s="56"/>
      <c r="HP147" s="56"/>
      <c r="HQ147" s="56"/>
      <c r="HR147" s="56"/>
      <c r="HS147" s="56"/>
      <c r="HT147" s="56"/>
      <c r="HV147" s="56"/>
      <c r="HW147" s="56"/>
      <c r="HX147" s="56"/>
      <c r="HY147" s="56"/>
      <c r="HZ147" s="56"/>
      <c r="IA147" s="56"/>
      <c r="IB147" s="56"/>
      <c r="IC147" s="56"/>
      <c r="ID147" s="56"/>
      <c r="IF147" s="56"/>
      <c r="IG147" s="56"/>
      <c r="IH147" s="56"/>
      <c r="II147" s="56"/>
      <c r="IJ147" s="56"/>
      <c r="IK147" s="56"/>
      <c r="IL147" s="56"/>
      <c r="IM147" s="56"/>
      <c r="IN147" s="56"/>
      <c r="IP147" s="56"/>
      <c r="IQ147" s="56"/>
      <c r="IR147" s="56"/>
      <c r="IS147" s="56"/>
      <c r="IT147" s="56"/>
      <c r="IU147" s="56"/>
    </row>
    <row r="148" spans="1:255" ht="12.75" customHeight="1" thickBot="1" x14ac:dyDescent="0.25">
      <c r="A148" s="227"/>
      <c r="B148" s="106">
        <v>6135.19</v>
      </c>
      <c r="C148" s="85" t="s">
        <v>70</v>
      </c>
      <c r="D148" s="86"/>
      <c r="E148" s="47"/>
      <c r="F148" s="47"/>
      <c r="G148" s="47"/>
      <c r="H148" s="48"/>
      <c r="I148" s="49"/>
      <c r="J148" s="56"/>
      <c r="K148" s="56"/>
      <c r="L148" s="56"/>
      <c r="M148" s="56"/>
      <c r="N148" s="56"/>
      <c r="O148" s="56"/>
      <c r="P148" s="56"/>
      <c r="Q148" s="56"/>
      <c r="R148" s="56"/>
      <c r="T148" s="56"/>
      <c r="U148" s="56"/>
      <c r="V148" s="56"/>
      <c r="W148" s="56"/>
      <c r="X148" s="56"/>
      <c r="Y148" s="56"/>
      <c r="Z148" s="56"/>
      <c r="AA148" s="56"/>
      <c r="AB148" s="56"/>
      <c r="AD148" s="56"/>
      <c r="AE148" s="56"/>
      <c r="AF148" s="56"/>
      <c r="AG148" s="56"/>
      <c r="AH148" s="56"/>
      <c r="AI148" s="56"/>
      <c r="AJ148" s="56"/>
      <c r="AK148" s="56"/>
      <c r="AL148" s="56"/>
      <c r="AN148" s="56"/>
      <c r="AO148" s="56"/>
      <c r="AP148" s="56"/>
      <c r="AQ148" s="56"/>
      <c r="AR148" s="56"/>
      <c r="AS148" s="56"/>
      <c r="AT148" s="56"/>
      <c r="AU148" s="56"/>
      <c r="AV148" s="56"/>
      <c r="AX148" s="56"/>
      <c r="AY148" s="56"/>
      <c r="AZ148" s="56"/>
      <c r="BA148" s="56"/>
      <c r="BB148" s="56"/>
      <c r="BC148" s="56"/>
      <c r="BD148" s="56"/>
      <c r="BE148" s="56"/>
      <c r="BF148" s="56"/>
      <c r="BH148" s="56"/>
      <c r="BI148" s="56"/>
      <c r="BJ148" s="56"/>
      <c r="BK148" s="56"/>
      <c r="BL148" s="56"/>
      <c r="BM148" s="56"/>
      <c r="BN148" s="56"/>
      <c r="BO148" s="56"/>
      <c r="BP148" s="56"/>
      <c r="BR148" s="56"/>
      <c r="BS148" s="56"/>
      <c r="BT148" s="56"/>
      <c r="BU148" s="56"/>
      <c r="BV148" s="56"/>
      <c r="BW148" s="56"/>
      <c r="BX148" s="56"/>
      <c r="BY148" s="56"/>
      <c r="BZ148" s="56"/>
      <c r="CB148" s="56"/>
      <c r="CC148" s="56"/>
      <c r="CD148" s="56"/>
      <c r="CE148" s="56"/>
      <c r="CF148" s="56"/>
      <c r="CG148" s="56"/>
      <c r="CH148" s="56"/>
      <c r="CI148" s="56"/>
      <c r="CJ148" s="56"/>
      <c r="CL148" s="56"/>
      <c r="CM148" s="56"/>
      <c r="CN148" s="56"/>
      <c r="CO148" s="56"/>
      <c r="CP148" s="56"/>
      <c r="CQ148" s="56"/>
      <c r="CR148" s="56"/>
      <c r="CS148" s="56"/>
      <c r="CT148" s="56"/>
      <c r="CV148" s="56"/>
      <c r="CW148" s="56"/>
      <c r="CX148" s="56"/>
      <c r="CY148" s="56"/>
      <c r="CZ148" s="56"/>
      <c r="DA148" s="56"/>
      <c r="DB148" s="56"/>
      <c r="DC148" s="56"/>
      <c r="DD148" s="56"/>
      <c r="DF148" s="56"/>
      <c r="DG148" s="56"/>
      <c r="DH148" s="56"/>
      <c r="DI148" s="56"/>
      <c r="DJ148" s="56"/>
      <c r="DK148" s="56"/>
      <c r="DL148" s="56"/>
      <c r="DM148" s="56"/>
      <c r="DN148" s="56"/>
      <c r="DP148" s="56"/>
      <c r="DQ148" s="56"/>
      <c r="DR148" s="56"/>
      <c r="DS148" s="56"/>
      <c r="DT148" s="56"/>
      <c r="DU148" s="56"/>
      <c r="DV148" s="56"/>
      <c r="DW148" s="56"/>
      <c r="DX148" s="56"/>
      <c r="DZ148" s="56"/>
      <c r="EA148" s="56"/>
      <c r="EB148" s="56"/>
      <c r="EC148" s="56"/>
      <c r="ED148" s="56"/>
      <c r="EE148" s="56"/>
      <c r="EF148" s="56"/>
      <c r="EG148" s="56"/>
      <c r="EH148" s="56"/>
      <c r="EJ148" s="56"/>
      <c r="EK148" s="56"/>
      <c r="EL148" s="56"/>
      <c r="EM148" s="56"/>
      <c r="EN148" s="56"/>
      <c r="EO148" s="56"/>
      <c r="EP148" s="56"/>
      <c r="EQ148" s="56"/>
      <c r="ER148" s="56"/>
      <c r="ET148" s="56"/>
      <c r="EU148" s="56"/>
      <c r="EV148" s="56"/>
      <c r="EW148" s="56"/>
      <c r="EX148" s="56"/>
      <c r="EY148" s="56"/>
      <c r="EZ148" s="56"/>
      <c r="FA148" s="56"/>
      <c r="FB148" s="56"/>
      <c r="FD148" s="56"/>
      <c r="FE148" s="56"/>
      <c r="FF148" s="56"/>
      <c r="FG148" s="56"/>
      <c r="FH148" s="56"/>
      <c r="FI148" s="56"/>
      <c r="FJ148" s="56"/>
      <c r="FK148" s="56"/>
      <c r="FL148" s="56"/>
      <c r="FN148" s="56"/>
      <c r="FO148" s="56"/>
      <c r="FP148" s="56"/>
      <c r="FQ148" s="56"/>
      <c r="FR148" s="56"/>
      <c r="FS148" s="56"/>
      <c r="FT148" s="56"/>
      <c r="FU148" s="56"/>
      <c r="FV148" s="56"/>
      <c r="FX148" s="56"/>
      <c r="FY148" s="56"/>
      <c r="FZ148" s="56"/>
      <c r="GA148" s="56"/>
      <c r="GB148" s="56"/>
      <c r="GC148" s="56"/>
      <c r="GD148" s="56"/>
      <c r="GE148" s="56"/>
      <c r="GF148" s="56"/>
      <c r="GH148" s="56"/>
      <c r="GI148" s="56"/>
      <c r="GJ148" s="56"/>
      <c r="GK148" s="56"/>
      <c r="GL148" s="56"/>
      <c r="GM148" s="56"/>
      <c r="GN148" s="56"/>
      <c r="GO148" s="56"/>
      <c r="GP148" s="56"/>
      <c r="GR148" s="56"/>
      <c r="GS148" s="56"/>
      <c r="GT148" s="56"/>
      <c r="GU148" s="56"/>
      <c r="GV148" s="56"/>
      <c r="GW148" s="56"/>
      <c r="GX148" s="56"/>
      <c r="GY148" s="56"/>
      <c r="GZ148" s="56"/>
      <c r="HB148" s="56"/>
      <c r="HC148" s="56"/>
      <c r="HD148" s="56"/>
      <c r="HE148" s="56"/>
      <c r="HF148" s="56"/>
      <c r="HG148" s="56"/>
      <c r="HH148" s="56"/>
      <c r="HI148" s="56"/>
      <c r="HJ148" s="56"/>
      <c r="HL148" s="56"/>
      <c r="HM148" s="56"/>
      <c r="HN148" s="56"/>
      <c r="HO148" s="56"/>
      <c r="HP148" s="56"/>
      <c r="HQ148" s="56"/>
      <c r="HR148" s="56"/>
      <c r="HS148" s="56"/>
      <c r="HT148" s="56"/>
      <c r="HV148" s="56"/>
      <c r="HW148" s="56"/>
      <c r="HX148" s="56"/>
      <c r="HY148" s="56"/>
      <c r="HZ148" s="56"/>
      <c r="IA148" s="56"/>
      <c r="IB148" s="56"/>
      <c r="IC148" s="56"/>
      <c r="ID148" s="56"/>
      <c r="IF148" s="56"/>
      <c r="IG148" s="56"/>
      <c r="IH148" s="56"/>
      <c r="II148" s="56"/>
      <c r="IJ148" s="56"/>
      <c r="IK148" s="56"/>
      <c r="IL148" s="56"/>
      <c r="IM148" s="56"/>
      <c r="IN148" s="56"/>
      <c r="IP148" s="56"/>
      <c r="IQ148" s="56"/>
      <c r="IR148" s="56"/>
      <c r="IS148" s="56"/>
      <c r="IT148" s="56"/>
      <c r="IU148" s="56"/>
    </row>
    <row r="149" spans="1:255" ht="12.75" customHeight="1" thickBot="1" x14ac:dyDescent="0.25">
      <c r="A149" s="227"/>
      <c r="B149" s="106">
        <v>6539.86</v>
      </c>
      <c r="C149" s="85" t="s">
        <v>72</v>
      </c>
      <c r="D149" s="86"/>
      <c r="E149" s="47"/>
      <c r="F149" s="47"/>
      <c r="G149" s="47"/>
      <c r="H149" s="48"/>
      <c r="I149" s="49"/>
      <c r="J149" s="56"/>
      <c r="K149" s="56"/>
      <c r="L149" s="56"/>
      <c r="M149" s="56"/>
      <c r="N149" s="56"/>
      <c r="O149" s="56"/>
      <c r="P149" s="56"/>
      <c r="Q149" s="56"/>
      <c r="R149" s="56"/>
      <c r="T149" s="56"/>
      <c r="U149" s="56"/>
      <c r="V149" s="56"/>
      <c r="W149" s="56"/>
      <c r="X149" s="56"/>
      <c r="Y149" s="56"/>
      <c r="Z149" s="56"/>
      <c r="AA149" s="56"/>
      <c r="AB149" s="56"/>
      <c r="AD149" s="56"/>
      <c r="AE149" s="56"/>
      <c r="AF149" s="56"/>
      <c r="AG149" s="56"/>
      <c r="AH149" s="56"/>
      <c r="AI149" s="56"/>
      <c r="AJ149" s="56"/>
      <c r="AK149" s="56"/>
      <c r="AL149" s="56"/>
      <c r="AN149" s="56"/>
      <c r="AO149" s="56"/>
      <c r="AP149" s="56"/>
      <c r="AQ149" s="56"/>
      <c r="AR149" s="56"/>
      <c r="AS149" s="56"/>
      <c r="AT149" s="56"/>
      <c r="AU149" s="56"/>
      <c r="AV149" s="56"/>
      <c r="AX149" s="56"/>
      <c r="AY149" s="56"/>
      <c r="AZ149" s="56"/>
      <c r="BA149" s="56"/>
      <c r="BB149" s="56"/>
      <c r="BC149" s="56"/>
      <c r="BD149" s="56"/>
      <c r="BE149" s="56"/>
      <c r="BF149" s="56"/>
      <c r="BH149" s="56"/>
      <c r="BI149" s="56"/>
      <c r="BJ149" s="56"/>
      <c r="BK149" s="56"/>
      <c r="BL149" s="56"/>
      <c r="BM149" s="56"/>
      <c r="BN149" s="56"/>
      <c r="BO149" s="56"/>
      <c r="BP149" s="56"/>
      <c r="BR149" s="56"/>
      <c r="BS149" s="56"/>
      <c r="BT149" s="56"/>
      <c r="BU149" s="56"/>
      <c r="BV149" s="56"/>
      <c r="BW149" s="56"/>
      <c r="BX149" s="56"/>
      <c r="BY149" s="56"/>
      <c r="BZ149" s="56"/>
      <c r="CB149" s="56"/>
      <c r="CC149" s="56"/>
      <c r="CD149" s="56"/>
      <c r="CE149" s="56"/>
      <c r="CF149" s="56"/>
      <c r="CG149" s="56"/>
      <c r="CH149" s="56"/>
      <c r="CI149" s="56"/>
      <c r="CJ149" s="56"/>
      <c r="CL149" s="56"/>
      <c r="CM149" s="56"/>
      <c r="CN149" s="56"/>
      <c r="CO149" s="56"/>
      <c r="CP149" s="56"/>
      <c r="CQ149" s="56"/>
      <c r="CR149" s="56"/>
      <c r="CS149" s="56"/>
      <c r="CT149" s="56"/>
      <c r="CV149" s="56"/>
      <c r="CW149" s="56"/>
      <c r="CX149" s="56"/>
      <c r="CY149" s="56"/>
      <c r="CZ149" s="56"/>
      <c r="DA149" s="56"/>
      <c r="DB149" s="56"/>
      <c r="DC149" s="56"/>
      <c r="DD149" s="56"/>
      <c r="DF149" s="56"/>
      <c r="DG149" s="56"/>
      <c r="DH149" s="56"/>
      <c r="DI149" s="56"/>
      <c r="DJ149" s="56"/>
      <c r="DK149" s="56"/>
      <c r="DL149" s="56"/>
      <c r="DM149" s="56"/>
      <c r="DN149" s="56"/>
      <c r="DP149" s="56"/>
      <c r="DQ149" s="56"/>
      <c r="DR149" s="56"/>
      <c r="DS149" s="56"/>
      <c r="DT149" s="56"/>
      <c r="DU149" s="56"/>
      <c r="DV149" s="56"/>
      <c r="DW149" s="56"/>
      <c r="DX149" s="56"/>
      <c r="DZ149" s="56"/>
      <c r="EA149" s="56"/>
      <c r="EB149" s="56"/>
      <c r="EC149" s="56"/>
      <c r="ED149" s="56"/>
      <c r="EE149" s="56"/>
      <c r="EF149" s="56"/>
      <c r="EG149" s="56"/>
      <c r="EH149" s="56"/>
      <c r="EJ149" s="56"/>
      <c r="EK149" s="56"/>
      <c r="EL149" s="56"/>
      <c r="EM149" s="56"/>
      <c r="EN149" s="56"/>
      <c r="EO149" s="56"/>
      <c r="EP149" s="56"/>
      <c r="EQ149" s="56"/>
      <c r="ER149" s="56"/>
      <c r="ET149" s="56"/>
      <c r="EU149" s="56"/>
      <c r="EV149" s="56"/>
      <c r="EW149" s="56"/>
      <c r="EX149" s="56"/>
      <c r="EY149" s="56"/>
      <c r="EZ149" s="56"/>
      <c r="FA149" s="56"/>
      <c r="FB149" s="56"/>
      <c r="FD149" s="56"/>
      <c r="FE149" s="56"/>
      <c r="FF149" s="56"/>
      <c r="FG149" s="56"/>
      <c r="FH149" s="56"/>
      <c r="FI149" s="56"/>
      <c r="FJ149" s="56"/>
      <c r="FK149" s="56"/>
      <c r="FL149" s="56"/>
      <c r="FN149" s="56"/>
      <c r="FO149" s="56"/>
      <c r="FP149" s="56"/>
      <c r="FQ149" s="56"/>
      <c r="FR149" s="56"/>
      <c r="FS149" s="56"/>
      <c r="FT149" s="56"/>
      <c r="FU149" s="56"/>
      <c r="FV149" s="56"/>
      <c r="FX149" s="56"/>
      <c r="FY149" s="56"/>
      <c r="FZ149" s="56"/>
      <c r="GA149" s="56"/>
      <c r="GB149" s="56"/>
      <c r="GC149" s="56"/>
      <c r="GD149" s="56"/>
      <c r="GE149" s="56"/>
      <c r="GF149" s="56"/>
      <c r="GH149" s="56"/>
      <c r="GI149" s="56"/>
      <c r="GJ149" s="56"/>
      <c r="GK149" s="56"/>
      <c r="GL149" s="56"/>
      <c r="GM149" s="56"/>
      <c r="GN149" s="56"/>
      <c r="GO149" s="56"/>
      <c r="GP149" s="56"/>
      <c r="GR149" s="56"/>
      <c r="GS149" s="56"/>
      <c r="GT149" s="56"/>
      <c r="GU149" s="56"/>
      <c r="GV149" s="56"/>
      <c r="GW149" s="56"/>
      <c r="GX149" s="56"/>
      <c r="GY149" s="56"/>
      <c r="GZ149" s="56"/>
      <c r="HB149" s="56"/>
      <c r="HC149" s="56"/>
      <c r="HD149" s="56"/>
      <c r="HE149" s="56"/>
      <c r="HF149" s="56"/>
      <c r="HG149" s="56"/>
      <c r="HH149" s="56"/>
      <c r="HI149" s="56"/>
      <c r="HJ149" s="56"/>
      <c r="HL149" s="56"/>
      <c r="HM149" s="56"/>
      <c r="HN149" s="56"/>
      <c r="HO149" s="56"/>
      <c r="HP149" s="56"/>
      <c r="HQ149" s="56"/>
      <c r="HR149" s="56"/>
      <c r="HS149" s="56"/>
      <c r="HT149" s="56"/>
      <c r="HV149" s="56"/>
      <c r="HW149" s="56"/>
      <c r="HX149" s="56"/>
      <c r="HY149" s="56"/>
      <c r="HZ149" s="56"/>
      <c r="IA149" s="56"/>
      <c r="IB149" s="56"/>
      <c r="IC149" s="56"/>
      <c r="ID149" s="56"/>
      <c r="IF149" s="56"/>
      <c r="IG149" s="56"/>
      <c r="IH149" s="56"/>
      <c r="II149" s="56"/>
      <c r="IJ149" s="56"/>
      <c r="IK149" s="56"/>
      <c r="IL149" s="56"/>
      <c r="IM149" s="56"/>
      <c r="IN149" s="56"/>
      <c r="IP149" s="56"/>
      <c r="IQ149" s="56"/>
      <c r="IR149" s="56"/>
      <c r="IS149" s="56"/>
      <c r="IT149" s="56"/>
      <c r="IU149" s="56"/>
    </row>
    <row r="150" spans="1:255" ht="12.75" customHeight="1" thickBot="1" x14ac:dyDescent="0.25">
      <c r="A150" s="227"/>
      <c r="B150" s="106">
        <v>7268.16</v>
      </c>
      <c r="C150" s="85" t="s">
        <v>73</v>
      </c>
      <c r="D150" s="86"/>
      <c r="E150" s="47"/>
      <c r="F150" s="47"/>
      <c r="G150" s="47"/>
      <c r="H150" s="48"/>
      <c r="I150" s="49"/>
      <c r="J150" s="56"/>
      <c r="K150" s="56"/>
      <c r="L150" s="56"/>
      <c r="M150" s="56"/>
      <c r="N150" s="56"/>
      <c r="O150" s="56"/>
      <c r="P150" s="56"/>
      <c r="Q150" s="56"/>
      <c r="R150" s="56"/>
      <c r="T150" s="56"/>
      <c r="U150" s="56"/>
      <c r="V150" s="56"/>
      <c r="W150" s="56"/>
      <c r="X150" s="56"/>
      <c r="Y150" s="56"/>
      <c r="Z150" s="56"/>
      <c r="AA150" s="56"/>
      <c r="AB150" s="56"/>
      <c r="AD150" s="56"/>
      <c r="AE150" s="56"/>
      <c r="AF150" s="56"/>
      <c r="AG150" s="56"/>
      <c r="AH150" s="56"/>
      <c r="AI150" s="56"/>
      <c r="AJ150" s="56"/>
      <c r="AK150" s="56"/>
      <c r="AL150" s="56"/>
      <c r="AN150" s="56"/>
      <c r="AO150" s="56"/>
      <c r="AP150" s="56"/>
      <c r="AQ150" s="56"/>
      <c r="AR150" s="56"/>
      <c r="AS150" s="56"/>
      <c r="AT150" s="56"/>
      <c r="AU150" s="56"/>
      <c r="AV150" s="56"/>
      <c r="AX150" s="56"/>
      <c r="AY150" s="56"/>
      <c r="AZ150" s="56"/>
      <c r="BA150" s="56"/>
      <c r="BB150" s="56"/>
      <c r="BC150" s="56"/>
      <c r="BD150" s="56"/>
      <c r="BE150" s="56"/>
      <c r="BF150" s="56"/>
      <c r="BH150" s="56"/>
      <c r="BI150" s="56"/>
      <c r="BJ150" s="56"/>
      <c r="BK150" s="56"/>
      <c r="BL150" s="56"/>
      <c r="BM150" s="56"/>
      <c r="BN150" s="56"/>
      <c r="BO150" s="56"/>
      <c r="BP150" s="56"/>
      <c r="BR150" s="56"/>
      <c r="BS150" s="56"/>
      <c r="BT150" s="56"/>
      <c r="BU150" s="56"/>
      <c r="BV150" s="56"/>
      <c r="BW150" s="56"/>
      <c r="BX150" s="56"/>
      <c r="BY150" s="56"/>
      <c r="BZ150" s="56"/>
      <c r="CB150" s="56"/>
      <c r="CC150" s="56"/>
      <c r="CD150" s="56"/>
      <c r="CE150" s="56"/>
      <c r="CF150" s="56"/>
      <c r="CG150" s="56"/>
      <c r="CH150" s="56"/>
      <c r="CI150" s="56"/>
      <c r="CJ150" s="56"/>
      <c r="CL150" s="56"/>
      <c r="CM150" s="56"/>
      <c r="CN150" s="56"/>
      <c r="CO150" s="56"/>
      <c r="CP150" s="56"/>
      <c r="CQ150" s="56"/>
      <c r="CR150" s="56"/>
      <c r="CS150" s="56"/>
      <c r="CT150" s="56"/>
      <c r="CV150" s="56"/>
      <c r="CW150" s="56"/>
      <c r="CX150" s="56"/>
      <c r="CY150" s="56"/>
      <c r="CZ150" s="56"/>
      <c r="DA150" s="56"/>
      <c r="DB150" s="56"/>
      <c r="DC150" s="56"/>
      <c r="DD150" s="56"/>
      <c r="DF150" s="56"/>
      <c r="DG150" s="56"/>
      <c r="DH150" s="56"/>
      <c r="DI150" s="56"/>
      <c r="DJ150" s="56"/>
      <c r="DK150" s="56"/>
      <c r="DL150" s="56"/>
      <c r="DM150" s="56"/>
      <c r="DN150" s="56"/>
      <c r="DP150" s="56"/>
      <c r="DQ150" s="56"/>
      <c r="DR150" s="56"/>
      <c r="DS150" s="56"/>
      <c r="DT150" s="56"/>
      <c r="DU150" s="56"/>
      <c r="DV150" s="56"/>
      <c r="DW150" s="56"/>
      <c r="DX150" s="56"/>
      <c r="DZ150" s="56"/>
      <c r="EA150" s="56"/>
      <c r="EB150" s="56"/>
      <c r="EC150" s="56"/>
      <c r="ED150" s="56"/>
      <c r="EE150" s="56"/>
      <c r="EF150" s="56"/>
      <c r="EG150" s="56"/>
      <c r="EH150" s="56"/>
      <c r="EJ150" s="56"/>
      <c r="EK150" s="56"/>
      <c r="EL150" s="56"/>
      <c r="EM150" s="56"/>
      <c r="EN150" s="56"/>
      <c r="EO150" s="56"/>
      <c r="EP150" s="56"/>
      <c r="EQ150" s="56"/>
      <c r="ER150" s="56"/>
      <c r="ET150" s="56"/>
      <c r="EU150" s="56"/>
      <c r="EV150" s="56"/>
      <c r="EW150" s="56"/>
      <c r="EX150" s="56"/>
      <c r="EY150" s="56"/>
      <c r="EZ150" s="56"/>
      <c r="FA150" s="56"/>
      <c r="FB150" s="56"/>
      <c r="FD150" s="56"/>
      <c r="FE150" s="56"/>
      <c r="FF150" s="56"/>
      <c r="FG150" s="56"/>
      <c r="FH150" s="56"/>
      <c r="FI150" s="56"/>
      <c r="FJ150" s="56"/>
      <c r="FK150" s="56"/>
      <c r="FL150" s="56"/>
      <c r="FN150" s="56"/>
      <c r="FO150" s="56"/>
      <c r="FP150" s="56"/>
      <c r="FQ150" s="56"/>
      <c r="FR150" s="56"/>
      <c r="FS150" s="56"/>
      <c r="FT150" s="56"/>
      <c r="FU150" s="56"/>
      <c r="FV150" s="56"/>
      <c r="FX150" s="56"/>
      <c r="FY150" s="56"/>
      <c r="FZ150" s="56"/>
      <c r="GA150" s="56"/>
      <c r="GB150" s="56"/>
      <c r="GC150" s="56"/>
      <c r="GD150" s="56"/>
      <c r="GE150" s="56"/>
      <c r="GF150" s="56"/>
      <c r="GH150" s="56"/>
      <c r="GI150" s="56"/>
      <c r="GJ150" s="56"/>
      <c r="GK150" s="56"/>
      <c r="GL150" s="56"/>
      <c r="GM150" s="56"/>
      <c r="GN150" s="56"/>
      <c r="GO150" s="56"/>
      <c r="GP150" s="56"/>
      <c r="GR150" s="56"/>
      <c r="GS150" s="56"/>
      <c r="GT150" s="56"/>
      <c r="GU150" s="56"/>
      <c r="GV150" s="56"/>
      <c r="GW150" s="56"/>
      <c r="GX150" s="56"/>
      <c r="GY150" s="56"/>
      <c r="GZ150" s="56"/>
      <c r="HB150" s="56"/>
      <c r="HC150" s="56"/>
      <c r="HD150" s="56"/>
      <c r="HE150" s="56"/>
      <c r="HF150" s="56"/>
      <c r="HG150" s="56"/>
      <c r="HH150" s="56"/>
      <c r="HI150" s="56"/>
      <c r="HJ150" s="56"/>
      <c r="HL150" s="56"/>
      <c r="HM150" s="56"/>
      <c r="HN150" s="56"/>
      <c r="HO150" s="56"/>
      <c r="HP150" s="56"/>
      <c r="HQ150" s="56"/>
      <c r="HR150" s="56"/>
      <c r="HS150" s="56"/>
      <c r="HT150" s="56"/>
      <c r="HV150" s="56"/>
      <c r="HW150" s="56"/>
      <c r="HX150" s="56"/>
      <c r="HY150" s="56"/>
      <c r="HZ150" s="56"/>
      <c r="IA150" s="56"/>
      <c r="IB150" s="56"/>
      <c r="IC150" s="56"/>
      <c r="ID150" s="56"/>
      <c r="IF150" s="56"/>
      <c r="IG150" s="56"/>
      <c r="IH150" s="56"/>
      <c r="II150" s="56"/>
      <c r="IJ150" s="56"/>
      <c r="IK150" s="56"/>
      <c r="IL150" s="56"/>
      <c r="IM150" s="56"/>
      <c r="IN150" s="56"/>
      <c r="IP150" s="56"/>
      <c r="IQ150" s="56"/>
      <c r="IR150" s="56"/>
      <c r="IS150" s="56"/>
      <c r="IT150" s="56"/>
      <c r="IU150" s="56"/>
    </row>
    <row r="151" spans="1:255" ht="12.75" customHeight="1" thickBot="1" x14ac:dyDescent="0.25">
      <c r="A151" s="227"/>
      <c r="B151" s="106">
        <v>6582.99</v>
      </c>
      <c r="C151" s="85" t="s">
        <v>74</v>
      </c>
      <c r="D151" s="86"/>
      <c r="E151" s="47"/>
      <c r="F151" s="47"/>
      <c r="G151" s="47"/>
      <c r="H151" s="48"/>
      <c r="I151" s="49"/>
      <c r="J151" s="56"/>
      <c r="K151" s="56"/>
      <c r="L151" s="56"/>
      <c r="M151" s="56"/>
      <c r="N151" s="56"/>
      <c r="O151" s="56"/>
      <c r="P151" s="56"/>
      <c r="Q151" s="56"/>
      <c r="R151" s="56"/>
      <c r="T151" s="56"/>
      <c r="U151" s="56"/>
      <c r="V151" s="56"/>
      <c r="W151" s="56"/>
      <c r="X151" s="56"/>
      <c r="Y151" s="56"/>
      <c r="Z151" s="56"/>
      <c r="AA151" s="56"/>
      <c r="AB151" s="56"/>
      <c r="AD151" s="56"/>
      <c r="AE151" s="56"/>
      <c r="AF151" s="56"/>
      <c r="AG151" s="56"/>
      <c r="AH151" s="56"/>
      <c r="AI151" s="56"/>
      <c r="AJ151" s="56"/>
      <c r="AK151" s="56"/>
      <c r="AL151" s="56"/>
      <c r="AN151" s="56"/>
      <c r="AO151" s="56"/>
      <c r="AP151" s="56"/>
      <c r="AQ151" s="56"/>
      <c r="AR151" s="56"/>
      <c r="AS151" s="56"/>
      <c r="AT151" s="56"/>
      <c r="AU151" s="56"/>
      <c r="AV151" s="56"/>
      <c r="AX151" s="56"/>
      <c r="AY151" s="56"/>
      <c r="AZ151" s="56"/>
      <c r="BA151" s="56"/>
      <c r="BB151" s="56"/>
      <c r="BC151" s="56"/>
      <c r="BD151" s="56"/>
      <c r="BE151" s="56"/>
      <c r="BF151" s="56"/>
      <c r="BH151" s="56"/>
      <c r="BI151" s="56"/>
      <c r="BJ151" s="56"/>
      <c r="BK151" s="56"/>
      <c r="BL151" s="56"/>
      <c r="BM151" s="56"/>
      <c r="BN151" s="56"/>
      <c r="BO151" s="56"/>
      <c r="BP151" s="56"/>
      <c r="BR151" s="56"/>
      <c r="BS151" s="56"/>
      <c r="BT151" s="56"/>
      <c r="BU151" s="56"/>
      <c r="BV151" s="56"/>
      <c r="BW151" s="56"/>
      <c r="BX151" s="56"/>
      <c r="BY151" s="56"/>
      <c r="BZ151" s="56"/>
      <c r="CB151" s="56"/>
      <c r="CC151" s="56"/>
      <c r="CD151" s="56"/>
      <c r="CE151" s="56"/>
      <c r="CF151" s="56"/>
      <c r="CG151" s="56"/>
      <c r="CH151" s="56"/>
      <c r="CI151" s="56"/>
      <c r="CJ151" s="56"/>
      <c r="CL151" s="56"/>
      <c r="CM151" s="56"/>
      <c r="CN151" s="56"/>
      <c r="CO151" s="56"/>
      <c r="CP151" s="56"/>
      <c r="CQ151" s="56"/>
      <c r="CR151" s="56"/>
      <c r="CS151" s="56"/>
      <c r="CT151" s="56"/>
      <c r="CV151" s="56"/>
      <c r="CW151" s="56"/>
      <c r="CX151" s="56"/>
      <c r="CY151" s="56"/>
      <c r="CZ151" s="56"/>
      <c r="DA151" s="56"/>
      <c r="DB151" s="56"/>
      <c r="DC151" s="56"/>
      <c r="DD151" s="56"/>
      <c r="DF151" s="56"/>
      <c r="DG151" s="56"/>
      <c r="DH151" s="56"/>
      <c r="DI151" s="56"/>
      <c r="DJ151" s="56"/>
      <c r="DK151" s="56"/>
      <c r="DL151" s="56"/>
      <c r="DM151" s="56"/>
      <c r="DN151" s="56"/>
      <c r="DP151" s="56"/>
      <c r="DQ151" s="56"/>
      <c r="DR151" s="56"/>
      <c r="DS151" s="56"/>
      <c r="DT151" s="56"/>
      <c r="DU151" s="56"/>
      <c r="DV151" s="56"/>
      <c r="DW151" s="56"/>
      <c r="DX151" s="56"/>
      <c r="DZ151" s="56"/>
      <c r="EA151" s="56"/>
      <c r="EB151" s="56"/>
      <c r="EC151" s="56"/>
      <c r="ED151" s="56"/>
      <c r="EE151" s="56"/>
      <c r="EF151" s="56"/>
      <c r="EG151" s="56"/>
      <c r="EH151" s="56"/>
      <c r="EJ151" s="56"/>
      <c r="EK151" s="56"/>
      <c r="EL151" s="56"/>
      <c r="EM151" s="56"/>
      <c r="EN151" s="56"/>
      <c r="EO151" s="56"/>
      <c r="EP151" s="56"/>
      <c r="EQ151" s="56"/>
      <c r="ER151" s="56"/>
      <c r="ET151" s="56"/>
      <c r="EU151" s="56"/>
      <c r="EV151" s="56"/>
      <c r="EW151" s="56"/>
      <c r="EX151" s="56"/>
      <c r="EY151" s="56"/>
      <c r="EZ151" s="56"/>
      <c r="FA151" s="56"/>
      <c r="FB151" s="56"/>
      <c r="FD151" s="56"/>
      <c r="FE151" s="56"/>
      <c r="FF151" s="56"/>
      <c r="FG151" s="56"/>
      <c r="FH151" s="56"/>
      <c r="FI151" s="56"/>
      <c r="FJ151" s="56"/>
      <c r="FK151" s="56"/>
      <c r="FL151" s="56"/>
      <c r="FN151" s="56"/>
      <c r="FO151" s="56"/>
      <c r="FP151" s="56"/>
      <c r="FQ151" s="56"/>
      <c r="FR151" s="56"/>
      <c r="FS151" s="56"/>
      <c r="FT151" s="56"/>
      <c r="FU151" s="56"/>
      <c r="FV151" s="56"/>
      <c r="FX151" s="56"/>
      <c r="FY151" s="56"/>
      <c r="FZ151" s="56"/>
      <c r="GA151" s="56"/>
      <c r="GB151" s="56"/>
      <c r="GC151" s="56"/>
      <c r="GD151" s="56"/>
      <c r="GE151" s="56"/>
      <c r="GF151" s="56"/>
      <c r="GH151" s="56"/>
      <c r="GI151" s="56"/>
      <c r="GJ151" s="56"/>
      <c r="GK151" s="56"/>
      <c r="GL151" s="56"/>
      <c r="GM151" s="56"/>
      <c r="GN151" s="56"/>
      <c r="GO151" s="56"/>
      <c r="GP151" s="56"/>
      <c r="GR151" s="56"/>
      <c r="GS151" s="56"/>
      <c r="GT151" s="56"/>
      <c r="GU151" s="56"/>
      <c r="GV151" s="56"/>
      <c r="GW151" s="56"/>
      <c r="GX151" s="56"/>
      <c r="GY151" s="56"/>
      <c r="GZ151" s="56"/>
      <c r="HB151" s="56"/>
      <c r="HC151" s="56"/>
      <c r="HD151" s="56"/>
      <c r="HE151" s="56"/>
      <c r="HF151" s="56"/>
      <c r="HG151" s="56"/>
      <c r="HH151" s="56"/>
      <c r="HI151" s="56"/>
      <c r="HJ151" s="56"/>
      <c r="HL151" s="56"/>
      <c r="HM151" s="56"/>
      <c r="HN151" s="56"/>
      <c r="HO151" s="56"/>
      <c r="HP151" s="56"/>
      <c r="HQ151" s="56"/>
      <c r="HR151" s="56"/>
      <c r="HS151" s="56"/>
      <c r="HT151" s="56"/>
      <c r="HV151" s="56"/>
      <c r="HW151" s="56"/>
      <c r="HX151" s="56"/>
      <c r="HY151" s="56"/>
      <c r="HZ151" s="56"/>
      <c r="IA151" s="56"/>
      <c r="IB151" s="56"/>
      <c r="IC151" s="56"/>
      <c r="ID151" s="56"/>
      <c r="IF151" s="56"/>
      <c r="IG151" s="56"/>
      <c r="IH151" s="56"/>
      <c r="II151" s="56"/>
      <c r="IJ151" s="56"/>
      <c r="IK151" s="56"/>
      <c r="IL151" s="56"/>
      <c r="IM151" s="56"/>
      <c r="IN151" s="56"/>
      <c r="IP151" s="56"/>
      <c r="IQ151" s="56"/>
      <c r="IR151" s="56"/>
      <c r="IS151" s="56"/>
      <c r="IT151" s="56"/>
      <c r="IU151" s="56"/>
    </row>
    <row r="152" spans="1:255" ht="12.75" customHeight="1" thickBot="1" x14ac:dyDescent="0.25">
      <c r="A152" s="227"/>
      <c r="B152" s="106">
        <v>5658.54</v>
      </c>
      <c r="C152" s="85" t="s">
        <v>75</v>
      </c>
      <c r="D152" s="86"/>
      <c r="E152" s="47"/>
      <c r="F152" s="47"/>
      <c r="G152" s="47"/>
      <c r="H152" s="48"/>
      <c r="I152" s="49"/>
      <c r="J152" s="56"/>
      <c r="K152" s="56"/>
      <c r="L152" s="56"/>
      <c r="M152" s="56"/>
      <c r="N152" s="56"/>
      <c r="O152" s="56"/>
      <c r="P152" s="56"/>
      <c r="Q152" s="56"/>
      <c r="R152" s="56"/>
      <c r="T152" s="56"/>
      <c r="U152" s="56"/>
      <c r="V152" s="56"/>
      <c r="W152" s="56"/>
      <c r="X152" s="56"/>
      <c r="Y152" s="56"/>
      <c r="Z152" s="56"/>
      <c r="AA152" s="56"/>
      <c r="AB152" s="56"/>
      <c r="AD152" s="56"/>
      <c r="AE152" s="56"/>
      <c r="AF152" s="56"/>
      <c r="AG152" s="56"/>
      <c r="AH152" s="56"/>
      <c r="AI152" s="56"/>
      <c r="AJ152" s="56"/>
      <c r="AK152" s="56"/>
      <c r="AL152" s="56"/>
      <c r="AN152" s="56"/>
      <c r="AO152" s="56"/>
      <c r="AP152" s="56"/>
      <c r="AQ152" s="56"/>
      <c r="AR152" s="56"/>
      <c r="AS152" s="56"/>
      <c r="AT152" s="56"/>
      <c r="AU152" s="56"/>
      <c r="AV152" s="56"/>
      <c r="AX152" s="56"/>
      <c r="AY152" s="56"/>
      <c r="AZ152" s="56"/>
      <c r="BA152" s="56"/>
      <c r="BB152" s="56"/>
      <c r="BC152" s="56"/>
      <c r="BD152" s="56"/>
      <c r="BE152" s="56"/>
      <c r="BF152" s="56"/>
      <c r="BH152" s="56"/>
      <c r="BI152" s="56"/>
      <c r="BJ152" s="56"/>
      <c r="BK152" s="56"/>
      <c r="BL152" s="56"/>
      <c r="BM152" s="56"/>
      <c r="BN152" s="56"/>
      <c r="BO152" s="56"/>
      <c r="BP152" s="56"/>
      <c r="BR152" s="56"/>
      <c r="BS152" s="56"/>
      <c r="BT152" s="56"/>
      <c r="BU152" s="56"/>
      <c r="BV152" s="56"/>
      <c r="BW152" s="56"/>
      <c r="BX152" s="56"/>
      <c r="BY152" s="56"/>
      <c r="BZ152" s="56"/>
      <c r="CB152" s="56"/>
      <c r="CC152" s="56"/>
      <c r="CD152" s="56"/>
      <c r="CE152" s="56"/>
      <c r="CF152" s="56"/>
      <c r="CG152" s="56"/>
      <c r="CH152" s="56"/>
      <c r="CI152" s="56"/>
      <c r="CJ152" s="56"/>
      <c r="CL152" s="56"/>
      <c r="CM152" s="56"/>
      <c r="CN152" s="56"/>
      <c r="CO152" s="56"/>
      <c r="CP152" s="56"/>
      <c r="CQ152" s="56"/>
      <c r="CR152" s="56"/>
      <c r="CS152" s="56"/>
      <c r="CT152" s="56"/>
      <c r="CV152" s="56"/>
      <c r="CW152" s="56"/>
      <c r="CX152" s="56"/>
      <c r="CY152" s="56"/>
      <c r="CZ152" s="56"/>
      <c r="DA152" s="56"/>
      <c r="DB152" s="56"/>
      <c r="DC152" s="56"/>
      <c r="DD152" s="56"/>
      <c r="DF152" s="56"/>
      <c r="DG152" s="56"/>
      <c r="DH152" s="56"/>
      <c r="DI152" s="56"/>
      <c r="DJ152" s="56"/>
      <c r="DK152" s="56"/>
      <c r="DL152" s="56"/>
      <c r="DM152" s="56"/>
      <c r="DN152" s="56"/>
      <c r="DP152" s="56"/>
      <c r="DQ152" s="56"/>
      <c r="DR152" s="56"/>
      <c r="DS152" s="56"/>
      <c r="DT152" s="56"/>
      <c r="DU152" s="56"/>
      <c r="DV152" s="56"/>
      <c r="DW152" s="56"/>
      <c r="DX152" s="56"/>
      <c r="DZ152" s="56"/>
      <c r="EA152" s="56"/>
      <c r="EB152" s="56"/>
      <c r="EC152" s="56"/>
      <c r="ED152" s="56"/>
      <c r="EE152" s="56"/>
      <c r="EF152" s="56"/>
      <c r="EG152" s="56"/>
      <c r="EH152" s="56"/>
      <c r="EJ152" s="56"/>
      <c r="EK152" s="56"/>
      <c r="EL152" s="56"/>
      <c r="EM152" s="56"/>
      <c r="EN152" s="56"/>
      <c r="EO152" s="56"/>
      <c r="EP152" s="56"/>
      <c r="EQ152" s="56"/>
      <c r="ER152" s="56"/>
      <c r="ET152" s="56"/>
      <c r="EU152" s="56"/>
      <c r="EV152" s="56"/>
      <c r="EW152" s="56"/>
      <c r="EX152" s="56"/>
      <c r="EY152" s="56"/>
      <c r="EZ152" s="56"/>
      <c r="FA152" s="56"/>
      <c r="FB152" s="56"/>
      <c r="FD152" s="56"/>
      <c r="FE152" s="56"/>
      <c r="FF152" s="56"/>
      <c r="FG152" s="56"/>
      <c r="FH152" s="56"/>
      <c r="FI152" s="56"/>
      <c r="FJ152" s="56"/>
      <c r="FK152" s="56"/>
      <c r="FL152" s="56"/>
      <c r="FN152" s="56"/>
      <c r="FO152" s="56"/>
      <c r="FP152" s="56"/>
      <c r="FQ152" s="56"/>
      <c r="FR152" s="56"/>
      <c r="FS152" s="56"/>
      <c r="FT152" s="56"/>
      <c r="FU152" s="56"/>
      <c r="FV152" s="56"/>
      <c r="FX152" s="56"/>
      <c r="FY152" s="56"/>
      <c r="FZ152" s="56"/>
      <c r="GA152" s="56"/>
      <c r="GB152" s="56"/>
      <c r="GC152" s="56"/>
      <c r="GD152" s="56"/>
      <c r="GE152" s="56"/>
      <c r="GF152" s="56"/>
      <c r="GH152" s="56"/>
      <c r="GI152" s="56"/>
      <c r="GJ152" s="56"/>
      <c r="GK152" s="56"/>
      <c r="GL152" s="56"/>
      <c r="GM152" s="56"/>
      <c r="GN152" s="56"/>
      <c r="GO152" s="56"/>
      <c r="GP152" s="56"/>
      <c r="GR152" s="56"/>
      <c r="GS152" s="56"/>
      <c r="GT152" s="56"/>
      <c r="GU152" s="56"/>
      <c r="GV152" s="56"/>
      <c r="GW152" s="56"/>
      <c r="GX152" s="56"/>
      <c r="GY152" s="56"/>
      <c r="GZ152" s="56"/>
      <c r="HB152" s="56"/>
      <c r="HC152" s="56"/>
      <c r="HD152" s="56"/>
      <c r="HE152" s="56"/>
      <c r="HF152" s="56"/>
      <c r="HG152" s="56"/>
      <c r="HH152" s="56"/>
      <c r="HI152" s="56"/>
      <c r="HJ152" s="56"/>
      <c r="HL152" s="56"/>
      <c r="HM152" s="56"/>
      <c r="HN152" s="56"/>
      <c r="HO152" s="56"/>
      <c r="HP152" s="56"/>
      <c r="HQ152" s="56"/>
      <c r="HR152" s="56"/>
      <c r="HS152" s="56"/>
      <c r="HT152" s="56"/>
      <c r="HV152" s="56"/>
      <c r="HW152" s="56"/>
      <c r="HX152" s="56"/>
      <c r="HY152" s="56"/>
      <c r="HZ152" s="56"/>
      <c r="IA152" s="56"/>
      <c r="IB152" s="56"/>
      <c r="IC152" s="56"/>
      <c r="ID152" s="56"/>
      <c r="IF152" s="56"/>
      <c r="IG152" s="56"/>
      <c r="IH152" s="56"/>
      <c r="II152" s="56"/>
      <c r="IJ152" s="56"/>
      <c r="IK152" s="56"/>
      <c r="IL152" s="56"/>
      <c r="IM152" s="56"/>
      <c r="IN152" s="56"/>
      <c r="IP152" s="56"/>
      <c r="IQ152" s="56"/>
      <c r="IR152" s="56"/>
      <c r="IS152" s="56"/>
      <c r="IT152" s="56"/>
      <c r="IU152" s="56"/>
    </row>
    <row r="153" spans="1:255" ht="12.75" customHeight="1" thickBot="1" x14ac:dyDescent="0.25">
      <c r="A153" s="221"/>
      <c r="B153" s="106">
        <v>6181.89</v>
      </c>
      <c r="C153" s="85" t="s">
        <v>76</v>
      </c>
      <c r="D153" s="86"/>
      <c r="E153" s="47"/>
      <c r="F153" s="47"/>
      <c r="G153" s="47"/>
      <c r="H153" s="48"/>
      <c r="I153" s="49"/>
      <c r="J153" s="56"/>
      <c r="K153" s="56"/>
      <c r="L153" s="56"/>
      <c r="M153" s="56"/>
      <c r="N153" s="56"/>
      <c r="O153" s="56"/>
      <c r="P153" s="56"/>
      <c r="Q153" s="56"/>
      <c r="R153" s="56"/>
      <c r="T153" s="56"/>
      <c r="U153" s="56"/>
      <c r="V153" s="56"/>
      <c r="W153" s="56"/>
      <c r="X153" s="56"/>
      <c r="Y153" s="56"/>
      <c r="Z153" s="56"/>
      <c r="AA153" s="56"/>
      <c r="AB153" s="56"/>
      <c r="AD153" s="56"/>
      <c r="AE153" s="56"/>
      <c r="AF153" s="56"/>
      <c r="AG153" s="56"/>
      <c r="AH153" s="56"/>
      <c r="AI153" s="56"/>
      <c r="AJ153" s="56"/>
      <c r="AK153" s="56"/>
      <c r="AL153" s="56"/>
      <c r="AN153" s="56"/>
      <c r="AO153" s="56"/>
      <c r="AP153" s="56"/>
      <c r="AQ153" s="56"/>
      <c r="AR153" s="56"/>
      <c r="AS153" s="56"/>
      <c r="AT153" s="56"/>
      <c r="AU153" s="56"/>
      <c r="AV153" s="56"/>
      <c r="AX153" s="56"/>
      <c r="AY153" s="56"/>
      <c r="AZ153" s="56"/>
      <c r="BA153" s="56"/>
      <c r="BB153" s="56"/>
      <c r="BC153" s="56"/>
      <c r="BD153" s="56"/>
      <c r="BE153" s="56"/>
      <c r="BF153" s="56"/>
      <c r="BH153" s="56"/>
      <c r="BI153" s="56"/>
      <c r="BJ153" s="56"/>
      <c r="BK153" s="56"/>
      <c r="BL153" s="56"/>
      <c r="BM153" s="56"/>
      <c r="BN153" s="56"/>
      <c r="BO153" s="56"/>
      <c r="BP153" s="56"/>
      <c r="BR153" s="56"/>
      <c r="BS153" s="56"/>
      <c r="BT153" s="56"/>
      <c r="BU153" s="56"/>
      <c r="BV153" s="56"/>
      <c r="BW153" s="56"/>
      <c r="BX153" s="56"/>
      <c r="BY153" s="56"/>
      <c r="BZ153" s="56"/>
      <c r="CB153" s="56"/>
      <c r="CC153" s="56"/>
      <c r="CD153" s="56"/>
      <c r="CE153" s="56"/>
      <c r="CF153" s="56"/>
      <c r="CG153" s="56"/>
      <c r="CH153" s="56"/>
      <c r="CI153" s="56"/>
      <c r="CJ153" s="56"/>
      <c r="CL153" s="56"/>
      <c r="CM153" s="56"/>
      <c r="CN153" s="56"/>
      <c r="CO153" s="56"/>
      <c r="CP153" s="56"/>
      <c r="CQ153" s="56"/>
      <c r="CR153" s="56"/>
      <c r="CS153" s="56"/>
      <c r="CT153" s="56"/>
      <c r="CV153" s="56"/>
      <c r="CW153" s="56"/>
      <c r="CX153" s="56"/>
      <c r="CY153" s="56"/>
      <c r="CZ153" s="56"/>
      <c r="DA153" s="56"/>
      <c r="DB153" s="56"/>
      <c r="DC153" s="56"/>
      <c r="DD153" s="56"/>
      <c r="DF153" s="56"/>
      <c r="DG153" s="56"/>
      <c r="DH153" s="56"/>
      <c r="DI153" s="56"/>
      <c r="DJ153" s="56"/>
      <c r="DK153" s="56"/>
      <c r="DL153" s="56"/>
      <c r="DM153" s="56"/>
      <c r="DN153" s="56"/>
      <c r="DP153" s="56"/>
      <c r="DQ153" s="56"/>
      <c r="DR153" s="56"/>
      <c r="DS153" s="56"/>
      <c r="DT153" s="56"/>
      <c r="DU153" s="56"/>
      <c r="DV153" s="56"/>
      <c r="DW153" s="56"/>
      <c r="DX153" s="56"/>
      <c r="DZ153" s="56"/>
      <c r="EA153" s="56"/>
      <c r="EB153" s="56"/>
      <c r="EC153" s="56"/>
      <c r="ED153" s="56"/>
      <c r="EE153" s="56"/>
      <c r="EF153" s="56"/>
      <c r="EG153" s="56"/>
      <c r="EH153" s="56"/>
      <c r="EJ153" s="56"/>
      <c r="EK153" s="56"/>
      <c r="EL153" s="56"/>
      <c r="EM153" s="56"/>
      <c r="EN153" s="56"/>
      <c r="EO153" s="56"/>
      <c r="EP153" s="56"/>
      <c r="EQ153" s="56"/>
      <c r="ER153" s="56"/>
      <c r="ET153" s="56"/>
      <c r="EU153" s="56"/>
      <c r="EV153" s="56"/>
      <c r="EW153" s="56"/>
      <c r="EX153" s="56"/>
      <c r="EY153" s="56"/>
      <c r="EZ153" s="56"/>
      <c r="FA153" s="56"/>
      <c r="FB153" s="56"/>
      <c r="FD153" s="56"/>
      <c r="FE153" s="56"/>
      <c r="FF153" s="56"/>
      <c r="FG153" s="56"/>
      <c r="FH153" s="56"/>
      <c r="FI153" s="56"/>
      <c r="FJ153" s="56"/>
      <c r="FK153" s="56"/>
      <c r="FL153" s="56"/>
      <c r="FN153" s="56"/>
      <c r="FO153" s="56"/>
      <c r="FP153" s="56"/>
      <c r="FQ153" s="56"/>
      <c r="FR153" s="56"/>
      <c r="FS153" s="56"/>
      <c r="FT153" s="56"/>
      <c r="FU153" s="56"/>
      <c r="FV153" s="56"/>
      <c r="FX153" s="56"/>
      <c r="FY153" s="56"/>
      <c r="FZ153" s="56"/>
      <c r="GA153" s="56"/>
      <c r="GB153" s="56"/>
      <c r="GC153" s="56"/>
      <c r="GD153" s="56"/>
      <c r="GE153" s="56"/>
      <c r="GF153" s="56"/>
      <c r="GH153" s="56"/>
      <c r="GI153" s="56"/>
      <c r="GJ153" s="56"/>
      <c r="GK153" s="56"/>
      <c r="GL153" s="56"/>
      <c r="GM153" s="56"/>
      <c r="GN153" s="56"/>
      <c r="GO153" s="56"/>
      <c r="GP153" s="56"/>
      <c r="GR153" s="56"/>
      <c r="GS153" s="56"/>
      <c r="GT153" s="56"/>
      <c r="GU153" s="56"/>
      <c r="GV153" s="56"/>
      <c r="GW153" s="56"/>
      <c r="GX153" s="56"/>
      <c r="GY153" s="56"/>
      <c r="GZ153" s="56"/>
      <c r="HB153" s="56"/>
      <c r="HC153" s="56"/>
      <c r="HD153" s="56"/>
      <c r="HE153" s="56"/>
      <c r="HF153" s="56"/>
      <c r="HG153" s="56"/>
      <c r="HH153" s="56"/>
      <c r="HI153" s="56"/>
      <c r="HJ153" s="56"/>
      <c r="HL153" s="56"/>
      <c r="HM153" s="56"/>
      <c r="HN153" s="56"/>
      <c r="HO153" s="56"/>
      <c r="HP153" s="56"/>
      <c r="HQ153" s="56"/>
      <c r="HR153" s="56"/>
      <c r="HS153" s="56"/>
      <c r="HT153" s="56"/>
      <c r="HV153" s="56"/>
      <c r="HW153" s="56"/>
      <c r="HX153" s="56"/>
      <c r="HY153" s="56"/>
      <c r="HZ153" s="56"/>
      <c r="IA153" s="56"/>
      <c r="IB153" s="56"/>
      <c r="IC153" s="56"/>
      <c r="ID153" s="56"/>
      <c r="IF153" s="56"/>
      <c r="IG153" s="56"/>
      <c r="IH153" s="56"/>
      <c r="II153" s="56"/>
      <c r="IJ153" s="56"/>
      <c r="IK153" s="56"/>
      <c r="IL153" s="56"/>
      <c r="IM153" s="56"/>
      <c r="IN153" s="56"/>
      <c r="IP153" s="56"/>
      <c r="IQ153" s="56"/>
      <c r="IR153" s="56"/>
      <c r="IS153" s="56"/>
      <c r="IT153" s="56"/>
      <c r="IU153" s="56"/>
    </row>
    <row r="154" spans="1:255" ht="12.75" customHeight="1" thickBot="1" x14ac:dyDescent="0.25">
      <c r="A154" s="221"/>
      <c r="B154" s="106">
        <v>8620.68</v>
      </c>
      <c r="C154" s="85" t="s">
        <v>77</v>
      </c>
      <c r="D154" s="86"/>
      <c r="E154" s="47"/>
      <c r="F154" s="47"/>
      <c r="G154" s="47"/>
      <c r="H154" s="48"/>
      <c r="I154" s="49"/>
      <c r="J154" s="56"/>
      <c r="K154" s="56"/>
      <c r="L154" s="56"/>
      <c r="M154" s="56"/>
      <c r="N154" s="56"/>
      <c r="O154" s="56"/>
      <c r="P154" s="56"/>
      <c r="Q154" s="56"/>
      <c r="R154" s="56"/>
      <c r="T154" s="56"/>
      <c r="U154" s="56"/>
      <c r="V154" s="56"/>
      <c r="W154" s="56"/>
      <c r="X154" s="56"/>
      <c r="Y154" s="56"/>
      <c r="Z154" s="56"/>
      <c r="AA154" s="56"/>
      <c r="AB154" s="56"/>
      <c r="AD154" s="56"/>
      <c r="AE154" s="56"/>
      <c r="AF154" s="56"/>
      <c r="AG154" s="56"/>
      <c r="AH154" s="56"/>
      <c r="AI154" s="56"/>
      <c r="AJ154" s="56"/>
      <c r="AK154" s="56"/>
      <c r="AL154" s="56"/>
      <c r="AN154" s="56"/>
      <c r="AO154" s="56"/>
      <c r="AP154" s="56"/>
      <c r="AQ154" s="56"/>
      <c r="AR154" s="56"/>
      <c r="AS154" s="56"/>
      <c r="AT154" s="56"/>
      <c r="AU154" s="56"/>
      <c r="AV154" s="56"/>
      <c r="AX154" s="56"/>
      <c r="AY154" s="56"/>
      <c r="AZ154" s="56"/>
      <c r="BA154" s="56"/>
      <c r="BB154" s="56"/>
      <c r="BC154" s="56"/>
      <c r="BD154" s="56"/>
      <c r="BE154" s="56"/>
      <c r="BF154" s="56"/>
      <c r="BH154" s="56"/>
      <c r="BI154" s="56"/>
      <c r="BJ154" s="56"/>
      <c r="BK154" s="56"/>
      <c r="BL154" s="56"/>
      <c r="BM154" s="56"/>
      <c r="BN154" s="56"/>
      <c r="BO154" s="56"/>
      <c r="BP154" s="56"/>
      <c r="BR154" s="56"/>
      <c r="BS154" s="56"/>
      <c r="BT154" s="56"/>
      <c r="BU154" s="56"/>
      <c r="BV154" s="56"/>
      <c r="BW154" s="56"/>
      <c r="BX154" s="56"/>
      <c r="BY154" s="56"/>
      <c r="BZ154" s="56"/>
      <c r="CB154" s="56"/>
      <c r="CC154" s="56"/>
      <c r="CD154" s="56"/>
      <c r="CE154" s="56"/>
      <c r="CF154" s="56"/>
      <c r="CG154" s="56"/>
      <c r="CH154" s="56"/>
      <c r="CI154" s="56"/>
      <c r="CJ154" s="56"/>
      <c r="CL154" s="56"/>
      <c r="CM154" s="56"/>
      <c r="CN154" s="56"/>
      <c r="CO154" s="56"/>
      <c r="CP154" s="56"/>
      <c r="CQ154" s="56"/>
      <c r="CR154" s="56"/>
      <c r="CS154" s="56"/>
      <c r="CT154" s="56"/>
      <c r="CV154" s="56"/>
      <c r="CW154" s="56"/>
      <c r="CX154" s="56"/>
      <c r="CY154" s="56"/>
      <c r="CZ154" s="56"/>
      <c r="DA154" s="56"/>
      <c r="DB154" s="56"/>
      <c r="DC154" s="56"/>
      <c r="DD154" s="56"/>
      <c r="DF154" s="56"/>
      <c r="DG154" s="56"/>
      <c r="DH154" s="56"/>
      <c r="DI154" s="56"/>
      <c r="DJ154" s="56"/>
      <c r="DK154" s="56"/>
      <c r="DL154" s="56"/>
      <c r="DM154" s="56"/>
      <c r="DN154" s="56"/>
      <c r="DP154" s="56"/>
      <c r="DQ154" s="56"/>
      <c r="DR154" s="56"/>
      <c r="DS154" s="56"/>
      <c r="DT154" s="56"/>
      <c r="DU154" s="56"/>
      <c r="DV154" s="56"/>
      <c r="DW154" s="56"/>
      <c r="DX154" s="56"/>
      <c r="DZ154" s="56"/>
      <c r="EA154" s="56"/>
      <c r="EB154" s="56"/>
      <c r="EC154" s="56"/>
      <c r="ED154" s="56"/>
      <c r="EE154" s="56"/>
      <c r="EF154" s="56"/>
      <c r="EG154" s="56"/>
      <c r="EH154" s="56"/>
      <c r="EJ154" s="56"/>
      <c r="EK154" s="56"/>
      <c r="EL154" s="56"/>
      <c r="EM154" s="56"/>
      <c r="EN154" s="56"/>
      <c r="EO154" s="56"/>
      <c r="EP154" s="56"/>
      <c r="EQ154" s="56"/>
      <c r="ER154" s="56"/>
      <c r="ET154" s="56"/>
      <c r="EU154" s="56"/>
      <c r="EV154" s="56"/>
      <c r="EW154" s="56"/>
      <c r="EX154" s="56"/>
      <c r="EY154" s="56"/>
      <c r="EZ154" s="56"/>
      <c r="FA154" s="56"/>
      <c r="FB154" s="56"/>
      <c r="FD154" s="56"/>
      <c r="FE154" s="56"/>
      <c r="FF154" s="56"/>
      <c r="FG154" s="56"/>
      <c r="FH154" s="56"/>
      <c r="FI154" s="56"/>
      <c r="FJ154" s="56"/>
      <c r="FK154" s="56"/>
      <c r="FL154" s="56"/>
      <c r="FN154" s="56"/>
      <c r="FO154" s="56"/>
      <c r="FP154" s="56"/>
      <c r="FQ154" s="56"/>
      <c r="FR154" s="56"/>
      <c r="FS154" s="56"/>
      <c r="FT154" s="56"/>
      <c r="FU154" s="56"/>
      <c r="FV154" s="56"/>
      <c r="FX154" s="56"/>
      <c r="FY154" s="56"/>
      <c r="FZ154" s="56"/>
      <c r="GA154" s="56"/>
      <c r="GB154" s="56"/>
      <c r="GC154" s="56"/>
      <c r="GD154" s="56"/>
      <c r="GE154" s="56"/>
      <c r="GF154" s="56"/>
      <c r="GH154" s="56"/>
      <c r="GI154" s="56"/>
      <c r="GJ154" s="56"/>
      <c r="GK154" s="56"/>
      <c r="GL154" s="56"/>
      <c r="GM154" s="56"/>
      <c r="GN154" s="56"/>
      <c r="GO154" s="56"/>
      <c r="GP154" s="56"/>
      <c r="GR154" s="56"/>
      <c r="GS154" s="56"/>
      <c r="GT154" s="56"/>
      <c r="GU154" s="56"/>
      <c r="GV154" s="56"/>
      <c r="GW154" s="56"/>
      <c r="GX154" s="56"/>
      <c r="GY154" s="56"/>
      <c r="GZ154" s="56"/>
      <c r="HB154" s="56"/>
      <c r="HC154" s="56"/>
      <c r="HD154" s="56"/>
      <c r="HE154" s="56"/>
      <c r="HF154" s="56"/>
      <c r="HG154" s="56"/>
      <c r="HH154" s="56"/>
      <c r="HI154" s="56"/>
      <c r="HJ154" s="56"/>
      <c r="HL154" s="56"/>
      <c r="HM154" s="56"/>
      <c r="HN154" s="56"/>
      <c r="HO154" s="56"/>
      <c r="HP154" s="56"/>
      <c r="HQ154" s="56"/>
      <c r="HR154" s="56"/>
      <c r="HS154" s="56"/>
      <c r="HT154" s="56"/>
      <c r="HV154" s="56"/>
      <c r="HW154" s="56"/>
      <c r="HX154" s="56"/>
      <c r="HY154" s="56"/>
      <c r="HZ154" s="56"/>
      <c r="IA154" s="56"/>
      <c r="IB154" s="56"/>
      <c r="IC154" s="56"/>
      <c r="ID154" s="56"/>
      <c r="IF154" s="56"/>
      <c r="IG154" s="56"/>
      <c r="IH154" s="56"/>
      <c r="II154" s="56"/>
      <c r="IJ154" s="56"/>
      <c r="IK154" s="56"/>
      <c r="IL154" s="56"/>
      <c r="IM154" s="56"/>
      <c r="IN154" s="56"/>
      <c r="IP154" s="56"/>
      <c r="IQ154" s="56"/>
      <c r="IR154" s="56"/>
      <c r="IS154" s="56"/>
      <c r="IT154" s="56"/>
      <c r="IU154" s="56"/>
    </row>
    <row r="155" spans="1:255" ht="12.75" customHeight="1" thickBot="1" x14ac:dyDescent="0.25">
      <c r="A155" s="221"/>
      <c r="B155" s="106">
        <v>6647.43</v>
      </c>
      <c r="C155" s="85" t="s">
        <v>78</v>
      </c>
      <c r="D155" s="86"/>
      <c r="E155" s="47"/>
      <c r="F155" s="47"/>
      <c r="G155" s="47"/>
      <c r="H155" s="48"/>
      <c r="I155" s="49"/>
      <c r="J155" s="56"/>
      <c r="K155" s="56"/>
      <c r="L155" s="56"/>
      <c r="M155" s="56"/>
      <c r="N155" s="56"/>
      <c r="O155" s="56"/>
      <c r="P155" s="56"/>
      <c r="Q155" s="56"/>
      <c r="R155" s="56"/>
      <c r="T155" s="56"/>
      <c r="U155" s="56"/>
      <c r="V155" s="56"/>
      <c r="W155" s="56"/>
      <c r="X155" s="56"/>
      <c r="Y155" s="56"/>
      <c r="Z155" s="56"/>
      <c r="AA155" s="56"/>
      <c r="AB155" s="56"/>
      <c r="AD155" s="56"/>
      <c r="AE155" s="56"/>
      <c r="AF155" s="56"/>
      <c r="AG155" s="56"/>
      <c r="AH155" s="56"/>
      <c r="AI155" s="56"/>
      <c r="AJ155" s="56"/>
      <c r="AK155" s="56"/>
      <c r="AL155" s="56"/>
      <c r="AN155" s="56"/>
      <c r="AO155" s="56"/>
      <c r="AP155" s="56"/>
      <c r="AQ155" s="56"/>
      <c r="AR155" s="56"/>
      <c r="AS155" s="56"/>
      <c r="AT155" s="56"/>
      <c r="AU155" s="56"/>
      <c r="AV155" s="56"/>
      <c r="AX155" s="56"/>
      <c r="AY155" s="56"/>
      <c r="AZ155" s="56"/>
      <c r="BA155" s="56"/>
      <c r="BB155" s="56"/>
      <c r="BC155" s="56"/>
      <c r="BD155" s="56"/>
      <c r="BE155" s="56"/>
      <c r="BF155" s="56"/>
      <c r="BH155" s="56"/>
      <c r="BI155" s="56"/>
      <c r="BJ155" s="56"/>
      <c r="BK155" s="56"/>
      <c r="BL155" s="56"/>
      <c r="BM155" s="56"/>
      <c r="BN155" s="56"/>
      <c r="BO155" s="56"/>
      <c r="BP155" s="56"/>
      <c r="BR155" s="56"/>
      <c r="BS155" s="56"/>
      <c r="BT155" s="56"/>
      <c r="BU155" s="56"/>
      <c r="BV155" s="56"/>
      <c r="BW155" s="56"/>
      <c r="BX155" s="56"/>
      <c r="BY155" s="56"/>
      <c r="BZ155" s="56"/>
      <c r="CB155" s="56"/>
      <c r="CC155" s="56"/>
      <c r="CD155" s="56"/>
      <c r="CE155" s="56"/>
      <c r="CF155" s="56"/>
      <c r="CG155" s="56"/>
      <c r="CH155" s="56"/>
      <c r="CI155" s="56"/>
      <c r="CJ155" s="56"/>
      <c r="CL155" s="56"/>
      <c r="CM155" s="56"/>
      <c r="CN155" s="56"/>
      <c r="CO155" s="56"/>
      <c r="CP155" s="56"/>
      <c r="CQ155" s="56"/>
      <c r="CR155" s="56"/>
      <c r="CS155" s="56"/>
      <c r="CT155" s="56"/>
      <c r="CV155" s="56"/>
      <c r="CW155" s="56"/>
      <c r="CX155" s="56"/>
      <c r="CY155" s="56"/>
      <c r="CZ155" s="56"/>
      <c r="DA155" s="56"/>
      <c r="DB155" s="56"/>
      <c r="DC155" s="56"/>
      <c r="DD155" s="56"/>
      <c r="DF155" s="56"/>
      <c r="DG155" s="56"/>
      <c r="DH155" s="56"/>
      <c r="DI155" s="56"/>
      <c r="DJ155" s="56"/>
      <c r="DK155" s="56"/>
      <c r="DL155" s="56"/>
      <c r="DM155" s="56"/>
      <c r="DN155" s="56"/>
      <c r="DP155" s="56"/>
      <c r="DQ155" s="56"/>
      <c r="DR155" s="56"/>
      <c r="DS155" s="56"/>
      <c r="DT155" s="56"/>
      <c r="DU155" s="56"/>
      <c r="DV155" s="56"/>
      <c r="DW155" s="56"/>
      <c r="DX155" s="56"/>
      <c r="DZ155" s="56"/>
      <c r="EA155" s="56"/>
      <c r="EB155" s="56"/>
      <c r="EC155" s="56"/>
      <c r="ED155" s="56"/>
      <c r="EE155" s="56"/>
      <c r="EF155" s="56"/>
      <c r="EG155" s="56"/>
      <c r="EH155" s="56"/>
      <c r="EJ155" s="56"/>
      <c r="EK155" s="56"/>
      <c r="EL155" s="56"/>
      <c r="EM155" s="56"/>
      <c r="EN155" s="56"/>
      <c r="EO155" s="56"/>
      <c r="EP155" s="56"/>
      <c r="EQ155" s="56"/>
      <c r="ER155" s="56"/>
      <c r="ET155" s="56"/>
      <c r="EU155" s="56"/>
      <c r="EV155" s="56"/>
      <c r="EW155" s="56"/>
      <c r="EX155" s="56"/>
      <c r="EY155" s="56"/>
      <c r="EZ155" s="56"/>
      <c r="FA155" s="56"/>
      <c r="FB155" s="56"/>
      <c r="FD155" s="56"/>
      <c r="FE155" s="56"/>
      <c r="FF155" s="56"/>
      <c r="FG155" s="56"/>
      <c r="FH155" s="56"/>
      <c r="FI155" s="56"/>
      <c r="FJ155" s="56"/>
      <c r="FK155" s="56"/>
      <c r="FL155" s="56"/>
      <c r="FN155" s="56"/>
      <c r="FO155" s="56"/>
      <c r="FP155" s="56"/>
      <c r="FQ155" s="56"/>
      <c r="FR155" s="56"/>
      <c r="FS155" s="56"/>
      <c r="FT155" s="56"/>
      <c r="FU155" s="56"/>
      <c r="FV155" s="56"/>
      <c r="FX155" s="56"/>
      <c r="FY155" s="56"/>
      <c r="FZ155" s="56"/>
      <c r="GA155" s="56"/>
      <c r="GB155" s="56"/>
      <c r="GC155" s="56"/>
      <c r="GD155" s="56"/>
      <c r="GE155" s="56"/>
      <c r="GF155" s="56"/>
      <c r="GH155" s="56"/>
      <c r="GI155" s="56"/>
      <c r="GJ155" s="56"/>
      <c r="GK155" s="56"/>
      <c r="GL155" s="56"/>
      <c r="GM155" s="56"/>
      <c r="GN155" s="56"/>
      <c r="GO155" s="56"/>
      <c r="GP155" s="56"/>
      <c r="GR155" s="56"/>
      <c r="GS155" s="56"/>
      <c r="GT155" s="56"/>
      <c r="GU155" s="56"/>
      <c r="GV155" s="56"/>
      <c r="GW155" s="56"/>
      <c r="GX155" s="56"/>
      <c r="GY155" s="56"/>
      <c r="GZ155" s="56"/>
      <c r="HB155" s="56"/>
      <c r="HC155" s="56"/>
      <c r="HD155" s="56"/>
      <c r="HE155" s="56"/>
      <c r="HF155" s="56"/>
      <c r="HG155" s="56"/>
      <c r="HH155" s="56"/>
      <c r="HI155" s="56"/>
      <c r="HJ155" s="56"/>
      <c r="HL155" s="56"/>
      <c r="HM155" s="56"/>
      <c r="HN155" s="56"/>
      <c r="HO155" s="56"/>
      <c r="HP155" s="56"/>
      <c r="HQ155" s="56"/>
      <c r="HR155" s="56"/>
      <c r="HS155" s="56"/>
      <c r="HT155" s="56"/>
      <c r="HV155" s="56"/>
      <c r="HW155" s="56"/>
      <c r="HX155" s="56"/>
      <c r="HY155" s="56"/>
      <c r="HZ155" s="56"/>
      <c r="IA155" s="56"/>
      <c r="IB155" s="56"/>
      <c r="IC155" s="56"/>
      <c r="ID155" s="56"/>
      <c r="IF155" s="56"/>
      <c r="IG155" s="56"/>
      <c r="IH155" s="56"/>
      <c r="II155" s="56"/>
      <c r="IJ155" s="56"/>
      <c r="IK155" s="56"/>
      <c r="IL155" s="56"/>
      <c r="IM155" s="56"/>
      <c r="IN155" s="56"/>
      <c r="IP155" s="56"/>
      <c r="IQ155" s="56"/>
      <c r="IR155" s="56"/>
      <c r="IS155" s="56"/>
      <c r="IT155" s="56"/>
      <c r="IU155" s="56"/>
    </row>
    <row r="156" spans="1:255" ht="12.75" customHeight="1" thickBot="1" x14ac:dyDescent="0.25">
      <c r="A156" s="221"/>
      <c r="B156" s="106">
        <v>8428.7900000000009</v>
      </c>
      <c r="C156" s="85" t="s">
        <v>79</v>
      </c>
      <c r="D156" s="86"/>
      <c r="E156" s="47"/>
      <c r="F156" s="47"/>
      <c r="G156" s="47"/>
      <c r="H156" s="48"/>
      <c r="I156" s="49"/>
      <c r="J156" s="56"/>
      <c r="K156" s="56"/>
      <c r="L156" s="56"/>
      <c r="M156" s="56"/>
      <c r="N156" s="56"/>
      <c r="O156" s="56"/>
      <c r="P156" s="56"/>
      <c r="Q156" s="56"/>
      <c r="R156" s="56"/>
      <c r="T156" s="56"/>
      <c r="U156" s="56"/>
      <c r="V156" s="56"/>
      <c r="W156" s="56"/>
      <c r="X156" s="56"/>
      <c r="Y156" s="56"/>
      <c r="Z156" s="56"/>
      <c r="AA156" s="56"/>
      <c r="AB156" s="56"/>
      <c r="AD156" s="56"/>
      <c r="AE156" s="56"/>
      <c r="AF156" s="56"/>
      <c r="AG156" s="56"/>
      <c r="AH156" s="56"/>
      <c r="AI156" s="56"/>
      <c r="AJ156" s="56"/>
      <c r="AK156" s="56"/>
      <c r="AL156" s="56"/>
      <c r="AN156" s="56"/>
      <c r="AO156" s="56"/>
      <c r="AP156" s="56"/>
      <c r="AQ156" s="56"/>
      <c r="AR156" s="56"/>
      <c r="AS156" s="56"/>
      <c r="AT156" s="56"/>
      <c r="AU156" s="56"/>
      <c r="AV156" s="56"/>
      <c r="AX156" s="56"/>
      <c r="AY156" s="56"/>
      <c r="AZ156" s="56"/>
      <c r="BA156" s="56"/>
      <c r="BB156" s="56"/>
      <c r="BC156" s="56"/>
      <c r="BD156" s="56"/>
      <c r="BE156" s="56"/>
      <c r="BF156" s="56"/>
      <c r="BH156" s="56"/>
      <c r="BI156" s="56"/>
      <c r="BJ156" s="56"/>
      <c r="BK156" s="56"/>
      <c r="BL156" s="56"/>
      <c r="BM156" s="56"/>
      <c r="BN156" s="56"/>
      <c r="BO156" s="56"/>
      <c r="BP156" s="56"/>
      <c r="BR156" s="56"/>
      <c r="BS156" s="56"/>
      <c r="BT156" s="56"/>
      <c r="BU156" s="56"/>
      <c r="BV156" s="56"/>
      <c r="BW156" s="56"/>
      <c r="BX156" s="56"/>
      <c r="BY156" s="56"/>
      <c r="BZ156" s="56"/>
      <c r="CB156" s="56"/>
      <c r="CC156" s="56"/>
      <c r="CD156" s="56"/>
      <c r="CE156" s="56"/>
      <c r="CF156" s="56"/>
      <c r="CG156" s="56"/>
      <c r="CH156" s="56"/>
      <c r="CI156" s="56"/>
      <c r="CJ156" s="56"/>
      <c r="CL156" s="56"/>
      <c r="CM156" s="56"/>
      <c r="CN156" s="56"/>
      <c r="CO156" s="56"/>
      <c r="CP156" s="56"/>
      <c r="CQ156" s="56"/>
      <c r="CR156" s="56"/>
      <c r="CS156" s="56"/>
      <c r="CT156" s="56"/>
      <c r="CV156" s="56"/>
      <c r="CW156" s="56"/>
      <c r="CX156" s="56"/>
      <c r="CY156" s="56"/>
      <c r="CZ156" s="56"/>
      <c r="DA156" s="56"/>
      <c r="DB156" s="56"/>
      <c r="DC156" s="56"/>
      <c r="DD156" s="56"/>
      <c r="DF156" s="56"/>
      <c r="DG156" s="56"/>
      <c r="DH156" s="56"/>
      <c r="DI156" s="56"/>
      <c r="DJ156" s="56"/>
      <c r="DK156" s="56"/>
      <c r="DL156" s="56"/>
      <c r="DM156" s="56"/>
      <c r="DN156" s="56"/>
      <c r="DP156" s="56"/>
      <c r="DQ156" s="56"/>
      <c r="DR156" s="56"/>
      <c r="DS156" s="56"/>
      <c r="DT156" s="56"/>
      <c r="DU156" s="56"/>
      <c r="DV156" s="56"/>
      <c r="DW156" s="56"/>
      <c r="DX156" s="56"/>
      <c r="DZ156" s="56"/>
      <c r="EA156" s="56"/>
      <c r="EB156" s="56"/>
      <c r="EC156" s="56"/>
      <c r="ED156" s="56"/>
      <c r="EE156" s="56"/>
      <c r="EF156" s="56"/>
      <c r="EG156" s="56"/>
      <c r="EH156" s="56"/>
      <c r="EJ156" s="56"/>
      <c r="EK156" s="56"/>
      <c r="EL156" s="56"/>
      <c r="EM156" s="56"/>
      <c r="EN156" s="56"/>
      <c r="EO156" s="56"/>
      <c r="EP156" s="56"/>
      <c r="EQ156" s="56"/>
      <c r="ER156" s="56"/>
      <c r="ET156" s="56"/>
      <c r="EU156" s="56"/>
      <c r="EV156" s="56"/>
      <c r="EW156" s="56"/>
      <c r="EX156" s="56"/>
      <c r="EY156" s="56"/>
      <c r="EZ156" s="56"/>
      <c r="FA156" s="56"/>
      <c r="FB156" s="56"/>
      <c r="FD156" s="56"/>
      <c r="FE156" s="56"/>
      <c r="FF156" s="56"/>
      <c r="FG156" s="56"/>
      <c r="FH156" s="56"/>
      <c r="FI156" s="56"/>
      <c r="FJ156" s="56"/>
      <c r="FK156" s="56"/>
      <c r="FL156" s="56"/>
      <c r="FN156" s="56"/>
      <c r="FO156" s="56"/>
      <c r="FP156" s="56"/>
      <c r="FQ156" s="56"/>
      <c r="FR156" s="56"/>
      <c r="FS156" s="56"/>
      <c r="FT156" s="56"/>
      <c r="FU156" s="56"/>
      <c r="FV156" s="56"/>
      <c r="FX156" s="56"/>
      <c r="FY156" s="56"/>
      <c r="FZ156" s="56"/>
      <c r="GA156" s="56"/>
      <c r="GB156" s="56"/>
      <c r="GC156" s="56"/>
      <c r="GD156" s="56"/>
      <c r="GE156" s="56"/>
      <c r="GF156" s="56"/>
      <c r="GH156" s="56"/>
      <c r="GI156" s="56"/>
      <c r="GJ156" s="56"/>
      <c r="GK156" s="56"/>
      <c r="GL156" s="56"/>
      <c r="GM156" s="56"/>
      <c r="GN156" s="56"/>
      <c r="GO156" s="56"/>
      <c r="GP156" s="56"/>
      <c r="GR156" s="56"/>
      <c r="GS156" s="56"/>
      <c r="GT156" s="56"/>
      <c r="GU156" s="56"/>
      <c r="GV156" s="56"/>
      <c r="GW156" s="56"/>
      <c r="GX156" s="56"/>
      <c r="GY156" s="56"/>
      <c r="GZ156" s="56"/>
      <c r="HB156" s="56"/>
      <c r="HC156" s="56"/>
      <c r="HD156" s="56"/>
      <c r="HE156" s="56"/>
      <c r="HF156" s="56"/>
      <c r="HG156" s="56"/>
      <c r="HH156" s="56"/>
      <c r="HI156" s="56"/>
      <c r="HJ156" s="56"/>
      <c r="HL156" s="56"/>
      <c r="HM156" s="56"/>
      <c r="HN156" s="56"/>
      <c r="HO156" s="56"/>
      <c r="HP156" s="56"/>
      <c r="HQ156" s="56"/>
      <c r="HR156" s="56"/>
      <c r="HS156" s="56"/>
      <c r="HT156" s="56"/>
      <c r="HV156" s="56"/>
      <c r="HW156" s="56"/>
      <c r="HX156" s="56"/>
      <c r="HY156" s="56"/>
      <c r="HZ156" s="56"/>
      <c r="IA156" s="56"/>
      <c r="IB156" s="56"/>
      <c r="IC156" s="56"/>
      <c r="ID156" s="56"/>
      <c r="IF156" s="56"/>
      <c r="IG156" s="56"/>
      <c r="IH156" s="56"/>
      <c r="II156" s="56"/>
      <c r="IJ156" s="56"/>
      <c r="IK156" s="56"/>
      <c r="IL156" s="56"/>
      <c r="IM156" s="56"/>
      <c r="IN156" s="56"/>
      <c r="IP156" s="56"/>
      <c r="IQ156" s="56"/>
      <c r="IR156" s="56"/>
      <c r="IS156" s="56"/>
      <c r="IT156" s="56"/>
      <c r="IU156" s="56"/>
    </row>
    <row r="157" spans="1:255" ht="12.75" customHeight="1" thickBot="1" x14ac:dyDescent="0.25">
      <c r="A157" s="221"/>
      <c r="B157" s="106">
        <v>6240.84</v>
      </c>
      <c r="C157" s="85" t="s">
        <v>80</v>
      </c>
      <c r="D157" s="86"/>
      <c r="E157" s="47"/>
      <c r="F157" s="47"/>
      <c r="G157" s="47"/>
      <c r="H157" s="48"/>
      <c r="I157" s="49"/>
      <c r="J157" s="56"/>
      <c r="K157" s="56"/>
      <c r="L157" s="56"/>
      <c r="M157" s="56"/>
      <c r="N157" s="56"/>
      <c r="O157" s="56"/>
      <c r="P157" s="56"/>
      <c r="Q157" s="56"/>
      <c r="R157" s="56"/>
      <c r="T157" s="56"/>
      <c r="U157" s="56"/>
      <c r="V157" s="56"/>
      <c r="W157" s="56"/>
      <c r="X157" s="56"/>
      <c r="Y157" s="56"/>
      <c r="Z157" s="56"/>
      <c r="AA157" s="56"/>
      <c r="AB157" s="56"/>
      <c r="AD157" s="56"/>
      <c r="AE157" s="56"/>
      <c r="AF157" s="56"/>
      <c r="AG157" s="56"/>
      <c r="AH157" s="56"/>
      <c r="AI157" s="56"/>
      <c r="AJ157" s="56"/>
      <c r="AK157" s="56"/>
      <c r="AL157" s="56"/>
      <c r="AN157" s="56"/>
      <c r="AO157" s="56"/>
      <c r="AP157" s="56"/>
      <c r="AQ157" s="56"/>
      <c r="AR157" s="56"/>
      <c r="AS157" s="56"/>
      <c r="AT157" s="56"/>
      <c r="AU157" s="56"/>
      <c r="AV157" s="56"/>
      <c r="AX157" s="56"/>
      <c r="AY157" s="56"/>
      <c r="AZ157" s="56"/>
      <c r="BA157" s="56"/>
      <c r="BB157" s="56"/>
      <c r="BC157" s="56"/>
      <c r="BD157" s="56"/>
      <c r="BE157" s="56"/>
      <c r="BF157" s="56"/>
      <c r="BH157" s="56"/>
      <c r="BI157" s="56"/>
      <c r="BJ157" s="56"/>
      <c r="BK157" s="56"/>
      <c r="BL157" s="56"/>
      <c r="BM157" s="56"/>
      <c r="BN157" s="56"/>
      <c r="BO157" s="56"/>
      <c r="BP157" s="56"/>
      <c r="BR157" s="56"/>
      <c r="BS157" s="56"/>
      <c r="BT157" s="56"/>
      <c r="BU157" s="56"/>
      <c r="BV157" s="56"/>
      <c r="BW157" s="56"/>
      <c r="BX157" s="56"/>
      <c r="BY157" s="56"/>
      <c r="BZ157" s="56"/>
      <c r="CB157" s="56"/>
      <c r="CC157" s="56"/>
      <c r="CD157" s="56"/>
      <c r="CE157" s="56"/>
      <c r="CF157" s="56"/>
      <c r="CG157" s="56"/>
      <c r="CH157" s="56"/>
      <c r="CI157" s="56"/>
      <c r="CJ157" s="56"/>
      <c r="CL157" s="56"/>
      <c r="CM157" s="56"/>
      <c r="CN157" s="56"/>
      <c r="CO157" s="56"/>
      <c r="CP157" s="56"/>
      <c r="CQ157" s="56"/>
      <c r="CR157" s="56"/>
      <c r="CS157" s="56"/>
      <c r="CT157" s="56"/>
      <c r="CV157" s="56"/>
      <c r="CW157" s="56"/>
      <c r="CX157" s="56"/>
      <c r="CY157" s="56"/>
      <c r="CZ157" s="56"/>
      <c r="DA157" s="56"/>
      <c r="DB157" s="56"/>
      <c r="DC157" s="56"/>
      <c r="DD157" s="56"/>
      <c r="DF157" s="56"/>
      <c r="DG157" s="56"/>
      <c r="DH157" s="56"/>
      <c r="DI157" s="56"/>
      <c r="DJ157" s="56"/>
      <c r="DK157" s="56"/>
      <c r="DL157" s="56"/>
      <c r="DM157" s="56"/>
      <c r="DN157" s="56"/>
      <c r="DP157" s="56"/>
      <c r="DQ157" s="56"/>
      <c r="DR157" s="56"/>
      <c r="DS157" s="56"/>
      <c r="DT157" s="56"/>
      <c r="DU157" s="56"/>
      <c r="DV157" s="56"/>
      <c r="DW157" s="56"/>
      <c r="DX157" s="56"/>
      <c r="DZ157" s="56"/>
      <c r="EA157" s="56"/>
      <c r="EB157" s="56"/>
      <c r="EC157" s="56"/>
      <c r="ED157" s="56"/>
      <c r="EE157" s="56"/>
      <c r="EF157" s="56"/>
      <c r="EG157" s="56"/>
      <c r="EH157" s="56"/>
      <c r="EJ157" s="56"/>
      <c r="EK157" s="56"/>
      <c r="EL157" s="56"/>
      <c r="EM157" s="56"/>
      <c r="EN157" s="56"/>
      <c r="EO157" s="56"/>
      <c r="EP157" s="56"/>
      <c r="EQ157" s="56"/>
      <c r="ER157" s="56"/>
      <c r="ET157" s="56"/>
      <c r="EU157" s="56"/>
      <c r="EV157" s="56"/>
      <c r="EW157" s="56"/>
      <c r="EX157" s="56"/>
      <c r="EY157" s="56"/>
      <c r="EZ157" s="56"/>
      <c r="FA157" s="56"/>
      <c r="FB157" s="56"/>
      <c r="FD157" s="56"/>
      <c r="FE157" s="56"/>
      <c r="FF157" s="56"/>
      <c r="FG157" s="56"/>
      <c r="FH157" s="56"/>
      <c r="FI157" s="56"/>
      <c r="FJ157" s="56"/>
      <c r="FK157" s="56"/>
      <c r="FL157" s="56"/>
      <c r="FN157" s="56"/>
      <c r="FO157" s="56"/>
      <c r="FP157" s="56"/>
      <c r="FQ157" s="56"/>
      <c r="FR157" s="56"/>
      <c r="FS157" s="56"/>
      <c r="FT157" s="56"/>
      <c r="FU157" s="56"/>
      <c r="FV157" s="56"/>
      <c r="FX157" s="56"/>
      <c r="FY157" s="56"/>
      <c r="FZ157" s="56"/>
      <c r="GA157" s="56"/>
      <c r="GB157" s="56"/>
      <c r="GC157" s="56"/>
      <c r="GD157" s="56"/>
      <c r="GE157" s="56"/>
      <c r="GF157" s="56"/>
      <c r="GH157" s="56"/>
      <c r="GI157" s="56"/>
      <c r="GJ157" s="56"/>
      <c r="GK157" s="56"/>
      <c r="GL157" s="56"/>
      <c r="GM157" s="56"/>
      <c r="GN157" s="56"/>
      <c r="GO157" s="56"/>
      <c r="GP157" s="56"/>
      <c r="GR157" s="56"/>
      <c r="GS157" s="56"/>
      <c r="GT157" s="56"/>
      <c r="GU157" s="56"/>
      <c r="GV157" s="56"/>
      <c r="GW157" s="56"/>
      <c r="GX157" s="56"/>
      <c r="GY157" s="56"/>
      <c r="GZ157" s="56"/>
      <c r="HB157" s="56"/>
      <c r="HC157" s="56"/>
      <c r="HD157" s="56"/>
      <c r="HE157" s="56"/>
      <c r="HF157" s="56"/>
      <c r="HG157" s="56"/>
      <c r="HH157" s="56"/>
      <c r="HI157" s="56"/>
      <c r="HJ157" s="56"/>
      <c r="HL157" s="56"/>
      <c r="HM157" s="56"/>
      <c r="HN157" s="56"/>
      <c r="HO157" s="56"/>
      <c r="HP157" s="56"/>
      <c r="HQ157" s="56"/>
      <c r="HR157" s="56"/>
      <c r="HS157" s="56"/>
      <c r="HT157" s="56"/>
      <c r="HV157" s="56"/>
      <c r="HW157" s="56"/>
      <c r="HX157" s="56"/>
      <c r="HY157" s="56"/>
      <c r="HZ157" s="56"/>
      <c r="IA157" s="56"/>
      <c r="IB157" s="56"/>
      <c r="IC157" s="56"/>
      <c r="ID157" s="56"/>
      <c r="IF157" s="56"/>
      <c r="IG157" s="56"/>
      <c r="IH157" s="56"/>
      <c r="II157" s="56"/>
      <c r="IJ157" s="56"/>
      <c r="IK157" s="56"/>
      <c r="IL157" s="56"/>
      <c r="IM157" s="56"/>
      <c r="IN157" s="56"/>
      <c r="IP157" s="56"/>
      <c r="IQ157" s="56"/>
      <c r="IR157" s="56"/>
      <c r="IS157" s="56"/>
      <c r="IT157" s="56"/>
      <c r="IU157" s="56"/>
    </row>
    <row r="158" spans="1:255" ht="13.5" thickBot="1" x14ac:dyDescent="0.25">
      <c r="A158" s="221"/>
      <c r="B158" s="185"/>
      <c r="C158" s="70" t="s">
        <v>87</v>
      </c>
      <c r="D158" s="163"/>
      <c r="E158" s="53"/>
      <c r="F158" s="53"/>
      <c r="G158" s="53"/>
      <c r="H158" s="153"/>
      <c r="I158" s="49">
        <v>4180.93</v>
      </c>
      <c r="J158" s="56"/>
      <c r="K158" s="56"/>
      <c r="L158" s="56"/>
      <c r="M158" s="56"/>
      <c r="N158" s="56"/>
      <c r="O158" s="56"/>
      <c r="P158" s="56"/>
      <c r="Q158" s="56"/>
      <c r="R158" s="56"/>
      <c r="T158" s="56"/>
      <c r="U158" s="56"/>
      <c r="V158" s="56"/>
      <c r="W158" s="56"/>
      <c r="X158" s="56"/>
      <c r="Y158" s="56"/>
      <c r="Z158" s="56"/>
      <c r="AA158" s="56"/>
      <c r="AB158" s="56"/>
      <c r="AD158" s="56"/>
      <c r="AE158" s="56"/>
      <c r="AF158" s="56"/>
      <c r="AG158" s="56"/>
      <c r="AH158" s="56"/>
      <c r="AI158" s="56"/>
      <c r="AJ158" s="56"/>
      <c r="AK158" s="56"/>
      <c r="AL158" s="56"/>
      <c r="AN158" s="56"/>
      <c r="AO158" s="56"/>
      <c r="AP158" s="56"/>
      <c r="AQ158" s="56"/>
      <c r="AR158" s="56"/>
      <c r="AS158" s="56"/>
      <c r="AT158" s="56"/>
      <c r="AU158" s="56"/>
      <c r="AV158" s="56"/>
      <c r="AX158" s="56"/>
      <c r="AY158" s="56"/>
      <c r="AZ158" s="56"/>
      <c r="BA158" s="56"/>
      <c r="BB158" s="56"/>
      <c r="BC158" s="56"/>
      <c r="BD158" s="56"/>
      <c r="BE158" s="56"/>
      <c r="BF158" s="56"/>
      <c r="BH158" s="56"/>
      <c r="BI158" s="56"/>
      <c r="BJ158" s="56"/>
      <c r="BK158" s="56"/>
      <c r="BL158" s="56"/>
      <c r="BM158" s="56"/>
      <c r="BN158" s="56"/>
      <c r="BO158" s="56"/>
      <c r="BP158" s="56"/>
      <c r="BR158" s="56"/>
      <c r="BS158" s="56"/>
      <c r="BT158" s="56"/>
      <c r="BU158" s="56"/>
      <c r="BV158" s="56"/>
      <c r="BW158" s="56"/>
      <c r="BX158" s="56"/>
      <c r="BY158" s="56"/>
      <c r="BZ158" s="56"/>
      <c r="CB158" s="56"/>
      <c r="CC158" s="56"/>
      <c r="CD158" s="56"/>
      <c r="CE158" s="56"/>
      <c r="CF158" s="56"/>
      <c r="CG158" s="56"/>
      <c r="CH158" s="56"/>
      <c r="CI158" s="56"/>
      <c r="CJ158" s="56"/>
      <c r="CL158" s="56"/>
      <c r="CM158" s="56"/>
      <c r="CN158" s="56"/>
      <c r="CO158" s="56"/>
      <c r="CP158" s="56"/>
      <c r="CQ158" s="56"/>
      <c r="CR158" s="56"/>
      <c r="CS158" s="56"/>
      <c r="CT158" s="56"/>
      <c r="CV158" s="56"/>
      <c r="CW158" s="56"/>
      <c r="CX158" s="56"/>
      <c r="CY158" s="56"/>
      <c r="CZ158" s="56"/>
      <c r="DA158" s="56"/>
      <c r="DB158" s="56"/>
      <c r="DC158" s="56"/>
      <c r="DD158" s="56"/>
      <c r="DF158" s="56"/>
      <c r="DG158" s="56"/>
      <c r="DH158" s="56"/>
      <c r="DI158" s="56"/>
      <c r="DJ158" s="56"/>
      <c r="DK158" s="56"/>
      <c r="DL158" s="56"/>
      <c r="DM158" s="56"/>
      <c r="DN158" s="56"/>
      <c r="DP158" s="56"/>
      <c r="DQ158" s="56"/>
      <c r="DR158" s="56"/>
      <c r="DS158" s="56"/>
      <c r="DT158" s="56"/>
      <c r="DU158" s="56"/>
      <c r="DV158" s="56"/>
      <c r="DW158" s="56"/>
      <c r="DX158" s="56"/>
      <c r="DZ158" s="56"/>
      <c r="EA158" s="56"/>
      <c r="EB158" s="56"/>
      <c r="EC158" s="56"/>
      <c r="ED158" s="56"/>
      <c r="EE158" s="56"/>
      <c r="EF158" s="56"/>
      <c r="EG158" s="56"/>
      <c r="EH158" s="56"/>
      <c r="EJ158" s="56"/>
      <c r="EK158" s="56"/>
      <c r="EL158" s="56"/>
      <c r="EM158" s="56"/>
      <c r="EN158" s="56"/>
      <c r="EO158" s="56"/>
      <c r="EP158" s="56"/>
      <c r="EQ158" s="56"/>
      <c r="ER158" s="56"/>
      <c r="ET158" s="56"/>
      <c r="EU158" s="56"/>
      <c r="EV158" s="56"/>
      <c r="EW158" s="56"/>
      <c r="EX158" s="56"/>
      <c r="EY158" s="56"/>
      <c r="EZ158" s="56"/>
      <c r="FA158" s="56"/>
      <c r="FB158" s="56"/>
      <c r="FD158" s="56"/>
      <c r="FE158" s="56"/>
      <c r="FF158" s="56"/>
      <c r="FG158" s="56"/>
      <c r="FH158" s="56"/>
      <c r="FI158" s="56"/>
      <c r="FJ158" s="56"/>
      <c r="FK158" s="56"/>
      <c r="FL158" s="56"/>
      <c r="FN158" s="56"/>
      <c r="FO158" s="56"/>
      <c r="FP158" s="56"/>
      <c r="FQ158" s="56"/>
      <c r="FR158" s="56"/>
      <c r="FS158" s="56"/>
      <c r="FT158" s="56"/>
      <c r="FU158" s="56"/>
      <c r="FV158" s="56"/>
      <c r="FX158" s="56"/>
      <c r="FY158" s="56"/>
      <c r="FZ158" s="56"/>
      <c r="GA158" s="56"/>
      <c r="GB158" s="56"/>
      <c r="GC158" s="56"/>
      <c r="GD158" s="56"/>
      <c r="GE158" s="56"/>
      <c r="GF158" s="56"/>
      <c r="GH158" s="56"/>
      <c r="GI158" s="56"/>
      <c r="GJ158" s="56"/>
      <c r="GK158" s="56"/>
      <c r="GL158" s="56"/>
      <c r="GM158" s="56"/>
      <c r="GN158" s="56"/>
      <c r="GO158" s="56"/>
      <c r="GP158" s="56"/>
      <c r="GR158" s="56"/>
      <c r="GS158" s="56"/>
      <c r="GT158" s="56"/>
      <c r="GU158" s="56"/>
      <c r="GV158" s="56"/>
      <c r="GW158" s="56"/>
      <c r="GX158" s="56"/>
      <c r="GY158" s="56"/>
      <c r="GZ158" s="56"/>
      <c r="HB158" s="56"/>
      <c r="HC158" s="56"/>
      <c r="HD158" s="56"/>
      <c r="HE158" s="56"/>
      <c r="HF158" s="56"/>
      <c r="HG158" s="56"/>
      <c r="HH158" s="56"/>
      <c r="HI158" s="56"/>
      <c r="HJ158" s="56"/>
      <c r="HL158" s="56"/>
      <c r="HM158" s="56"/>
      <c r="HN158" s="56"/>
      <c r="HO158" s="56"/>
      <c r="HP158" s="56"/>
      <c r="HQ158" s="56"/>
      <c r="HR158" s="56"/>
      <c r="HS158" s="56"/>
      <c r="HT158" s="56"/>
      <c r="HV158" s="56"/>
      <c r="HW158" s="56"/>
      <c r="HX158" s="56"/>
      <c r="HY158" s="56"/>
      <c r="HZ158" s="56"/>
      <c r="IA158" s="56"/>
      <c r="IB158" s="56"/>
      <c r="IC158" s="56"/>
      <c r="ID158" s="56"/>
      <c r="IF158" s="56"/>
      <c r="IG158" s="56"/>
      <c r="IH158" s="56"/>
      <c r="II158" s="56"/>
      <c r="IJ158" s="56"/>
      <c r="IK158" s="56"/>
      <c r="IL158" s="56"/>
      <c r="IM158" s="56"/>
      <c r="IN158" s="56"/>
      <c r="IP158" s="56"/>
      <c r="IQ158" s="56"/>
      <c r="IR158" s="56"/>
      <c r="IS158" s="56"/>
      <c r="IT158" s="56"/>
      <c r="IU158" s="56"/>
    </row>
    <row r="159" spans="1:255" ht="12.75" customHeight="1" thickBot="1" x14ac:dyDescent="0.25">
      <c r="A159" s="221"/>
      <c r="B159" s="18">
        <f>SUM(B146:B157)</f>
        <v>81736.820000000007</v>
      </c>
      <c r="C159" s="17"/>
      <c r="D159" s="18"/>
      <c r="E159" s="19"/>
      <c r="F159" s="17"/>
      <c r="G159" s="17"/>
      <c r="H159" s="18" t="s">
        <v>17</v>
      </c>
      <c r="I159" s="233">
        <f>SUM(I146:I158)</f>
        <v>4180.93</v>
      </c>
      <c r="J159" s="56"/>
      <c r="K159" s="56"/>
      <c r="L159" s="56"/>
      <c r="M159" s="56"/>
      <c r="N159" s="56"/>
      <c r="O159" s="56"/>
      <c r="P159" s="56"/>
      <c r="Q159" s="56"/>
      <c r="R159" s="56"/>
      <c r="T159" s="56"/>
      <c r="U159" s="56"/>
      <c r="V159" s="56"/>
      <c r="W159" s="56"/>
      <c r="X159" s="56"/>
      <c r="Y159" s="56"/>
      <c r="Z159" s="56"/>
      <c r="AA159" s="56"/>
      <c r="AB159" s="56"/>
      <c r="AD159" s="56"/>
      <c r="AE159" s="56"/>
      <c r="AF159" s="56"/>
      <c r="AG159" s="56"/>
      <c r="AH159" s="56"/>
      <c r="AI159" s="56"/>
      <c r="AJ159" s="56"/>
      <c r="AK159" s="56"/>
      <c r="AL159" s="56"/>
      <c r="AN159" s="56"/>
      <c r="AO159" s="56"/>
      <c r="AP159" s="56"/>
      <c r="AQ159" s="56"/>
      <c r="AR159" s="56"/>
      <c r="AS159" s="56"/>
      <c r="AT159" s="56"/>
      <c r="AU159" s="56"/>
      <c r="AV159" s="56"/>
      <c r="AX159" s="56"/>
      <c r="AY159" s="56"/>
      <c r="AZ159" s="56"/>
      <c r="BA159" s="56"/>
      <c r="BB159" s="56"/>
      <c r="BC159" s="56"/>
      <c r="BD159" s="56"/>
      <c r="BE159" s="56"/>
      <c r="BF159" s="56"/>
      <c r="BH159" s="56"/>
      <c r="BI159" s="56"/>
      <c r="BJ159" s="56"/>
      <c r="BK159" s="56"/>
      <c r="BL159" s="56"/>
      <c r="BM159" s="56"/>
      <c r="BN159" s="56"/>
      <c r="BO159" s="56"/>
      <c r="BP159" s="56"/>
      <c r="BR159" s="56"/>
      <c r="BS159" s="56"/>
      <c r="BT159" s="56"/>
      <c r="BU159" s="56"/>
      <c r="BV159" s="56"/>
      <c r="BW159" s="56"/>
      <c r="BX159" s="56"/>
      <c r="BY159" s="56"/>
      <c r="BZ159" s="56"/>
      <c r="CB159" s="56"/>
      <c r="CC159" s="56"/>
      <c r="CD159" s="56"/>
      <c r="CE159" s="56"/>
      <c r="CF159" s="56"/>
      <c r="CG159" s="56"/>
      <c r="CH159" s="56"/>
      <c r="CI159" s="56"/>
      <c r="CJ159" s="56"/>
      <c r="CL159" s="56"/>
      <c r="CM159" s="56"/>
      <c r="CN159" s="56"/>
      <c r="CO159" s="56"/>
      <c r="CP159" s="56"/>
      <c r="CQ159" s="56"/>
      <c r="CR159" s="56"/>
      <c r="CS159" s="56"/>
      <c r="CT159" s="56"/>
      <c r="CV159" s="56"/>
      <c r="CW159" s="56"/>
      <c r="CX159" s="56"/>
      <c r="CY159" s="56"/>
      <c r="CZ159" s="56"/>
      <c r="DA159" s="56"/>
      <c r="DB159" s="56"/>
      <c r="DC159" s="56"/>
      <c r="DD159" s="56"/>
      <c r="DF159" s="56"/>
      <c r="DG159" s="56"/>
      <c r="DH159" s="56"/>
      <c r="DI159" s="56"/>
      <c r="DJ159" s="56"/>
      <c r="DK159" s="56"/>
      <c r="DL159" s="56"/>
      <c r="DM159" s="56"/>
      <c r="DN159" s="56"/>
      <c r="DP159" s="56"/>
      <c r="DQ159" s="56"/>
      <c r="DR159" s="56"/>
      <c r="DS159" s="56"/>
      <c r="DT159" s="56"/>
      <c r="DU159" s="56"/>
      <c r="DV159" s="56"/>
      <c r="DW159" s="56"/>
      <c r="DX159" s="56"/>
      <c r="DZ159" s="56"/>
      <c r="EA159" s="56"/>
      <c r="EB159" s="56"/>
      <c r="EC159" s="56"/>
      <c r="ED159" s="56"/>
      <c r="EE159" s="56"/>
      <c r="EF159" s="56"/>
      <c r="EG159" s="56"/>
      <c r="EH159" s="56"/>
      <c r="EJ159" s="56"/>
      <c r="EK159" s="56"/>
      <c r="EL159" s="56"/>
      <c r="EM159" s="56"/>
      <c r="EN159" s="56"/>
      <c r="EO159" s="56"/>
      <c r="EP159" s="56"/>
      <c r="EQ159" s="56"/>
      <c r="ER159" s="56"/>
      <c r="ET159" s="56"/>
      <c r="EU159" s="56"/>
      <c r="EV159" s="56"/>
      <c r="EW159" s="56"/>
      <c r="EX159" s="56"/>
      <c r="EY159" s="56"/>
      <c r="EZ159" s="56"/>
      <c r="FA159" s="56"/>
      <c r="FB159" s="56"/>
      <c r="FD159" s="56"/>
      <c r="FE159" s="56"/>
      <c r="FF159" s="56"/>
      <c r="FG159" s="56"/>
      <c r="FH159" s="56"/>
      <c r="FI159" s="56"/>
      <c r="FJ159" s="56"/>
      <c r="FK159" s="56"/>
      <c r="FL159" s="56"/>
      <c r="FN159" s="56"/>
      <c r="FO159" s="56"/>
      <c r="FP159" s="56"/>
      <c r="FQ159" s="56"/>
      <c r="FR159" s="56"/>
      <c r="FS159" s="56"/>
      <c r="FT159" s="56"/>
      <c r="FU159" s="56"/>
      <c r="FV159" s="56"/>
      <c r="FX159" s="56"/>
      <c r="FY159" s="56"/>
      <c r="FZ159" s="56"/>
      <c r="GA159" s="56"/>
      <c r="GB159" s="56"/>
      <c r="GC159" s="56"/>
      <c r="GD159" s="56"/>
      <c r="GE159" s="56"/>
      <c r="GF159" s="56"/>
      <c r="GH159" s="56"/>
      <c r="GI159" s="56"/>
      <c r="GJ159" s="56"/>
      <c r="GK159" s="56"/>
      <c r="GL159" s="56"/>
      <c r="GM159" s="56"/>
      <c r="GN159" s="56"/>
      <c r="GO159" s="56"/>
      <c r="GP159" s="56"/>
      <c r="GR159" s="56"/>
      <c r="GS159" s="56"/>
      <c r="GT159" s="56"/>
      <c r="GU159" s="56"/>
      <c r="GV159" s="56"/>
      <c r="GW159" s="56"/>
      <c r="GX159" s="56"/>
      <c r="GY159" s="56"/>
      <c r="GZ159" s="56"/>
      <c r="HB159" s="56"/>
      <c r="HC159" s="56"/>
      <c r="HD159" s="56"/>
      <c r="HE159" s="56"/>
      <c r="HF159" s="56"/>
      <c r="HG159" s="56"/>
      <c r="HH159" s="56"/>
      <c r="HI159" s="56"/>
      <c r="HJ159" s="56"/>
      <c r="HL159" s="56"/>
      <c r="HM159" s="56"/>
      <c r="HN159" s="56"/>
      <c r="HO159" s="56"/>
      <c r="HP159" s="56"/>
      <c r="HQ159" s="56"/>
      <c r="HR159" s="56"/>
      <c r="HS159" s="56"/>
      <c r="HT159" s="56"/>
      <c r="HV159" s="56"/>
      <c r="HW159" s="56"/>
      <c r="HX159" s="56"/>
      <c r="HY159" s="56"/>
      <c r="HZ159" s="56"/>
      <c r="IA159" s="56"/>
      <c r="IB159" s="56"/>
      <c r="IC159" s="56"/>
      <c r="ID159" s="56"/>
      <c r="IF159" s="56"/>
      <c r="IG159" s="56"/>
      <c r="IH159" s="56"/>
      <c r="II159" s="56"/>
      <c r="IJ159" s="56"/>
      <c r="IK159" s="56"/>
      <c r="IL159" s="56"/>
      <c r="IM159" s="56"/>
      <c r="IN159" s="56"/>
      <c r="IP159" s="56"/>
      <c r="IQ159" s="56"/>
      <c r="IR159" s="56"/>
      <c r="IS159" s="56"/>
      <c r="IT159" s="56"/>
      <c r="IU159" s="56"/>
    </row>
    <row r="160" spans="1:255" ht="64.5" thickBot="1" x14ac:dyDescent="0.25">
      <c r="A160" s="46" t="s">
        <v>97</v>
      </c>
      <c r="B160" s="114" t="s">
        <v>16</v>
      </c>
      <c r="C160" s="114" t="s">
        <v>5</v>
      </c>
      <c r="D160" s="114" t="s">
        <v>23</v>
      </c>
      <c r="E160" s="118" t="s">
        <v>18</v>
      </c>
      <c r="F160" s="114" t="s">
        <v>19</v>
      </c>
      <c r="G160" s="114" t="s">
        <v>10</v>
      </c>
      <c r="H160" s="114" t="s">
        <v>13</v>
      </c>
      <c r="I160" s="115" t="s">
        <v>12</v>
      </c>
      <c r="J160" s="56"/>
      <c r="K160" s="56"/>
      <c r="L160" s="56"/>
      <c r="M160" s="56"/>
      <c r="N160" s="56"/>
      <c r="O160" s="56"/>
      <c r="P160" s="56"/>
      <c r="Q160" s="56"/>
      <c r="R160" s="56"/>
      <c r="T160" s="56"/>
      <c r="U160" s="56"/>
      <c r="V160" s="56"/>
      <c r="W160" s="56"/>
      <c r="X160" s="56"/>
      <c r="Y160" s="56"/>
      <c r="Z160" s="56"/>
      <c r="AA160" s="56"/>
      <c r="AB160" s="56"/>
      <c r="AD160" s="56"/>
      <c r="AE160" s="56"/>
      <c r="AF160" s="56"/>
      <c r="AG160" s="56"/>
      <c r="AH160" s="56"/>
      <c r="AI160" s="56"/>
      <c r="AJ160" s="56"/>
      <c r="AK160" s="56"/>
      <c r="AL160" s="56"/>
      <c r="AN160" s="56"/>
      <c r="AO160" s="56"/>
      <c r="AP160" s="56"/>
      <c r="AQ160" s="56"/>
      <c r="AR160" s="56"/>
      <c r="AS160" s="56"/>
      <c r="AT160" s="56"/>
      <c r="AU160" s="56"/>
      <c r="AV160" s="56"/>
      <c r="AX160" s="56"/>
      <c r="AY160" s="56"/>
      <c r="AZ160" s="56"/>
      <c r="BA160" s="56"/>
      <c r="BB160" s="56"/>
      <c r="BC160" s="56"/>
      <c r="BD160" s="56"/>
      <c r="BE160" s="56"/>
      <c r="BF160" s="56"/>
      <c r="BH160" s="56"/>
      <c r="BI160" s="56"/>
      <c r="BJ160" s="56"/>
      <c r="BK160" s="56"/>
      <c r="BL160" s="56"/>
      <c r="BM160" s="56"/>
      <c r="BN160" s="56"/>
      <c r="BO160" s="56"/>
      <c r="BP160" s="56"/>
      <c r="BR160" s="56"/>
      <c r="BS160" s="56"/>
      <c r="BT160" s="56"/>
      <c r="BU160" s="56"/>
      <c r="BV160" s="56"/>
      <c r="BW160" s="56"/>
      <c r="BX160" s="56"/>
      <c r="BY160" s="56"/>
      <c r="BZ160" s="56"/>
      <c r="CB160" s="56"/>
      <c r="CC160" s="56"/>
      <c r="CD160" s="56"/>
      <c r="CE160" s="56"/>
      <c r="CF160" s="56"/>
      <c r="CG160" s="56"/>
      <c r="CH160" s="56"/>
      <c r="CI160" s="56"/>
      <c r="CJ160" s="56"/>
      <c r="CL160" s="56"/>
      <c r="CM160" s="56"/>
      <c r="CN160" s="56"/>
      <c r="CO160" s="56"/>
      <c r="CP160" s="56"/>
      <c r="CQ160" s="56"/>
      <c r="CR160" s="56"/>
      <c r="CS160" s="56"/>
      <c r="CT160" s="56"/>
      <c r="CV160" s="56"/>
      <c r="CW160" s="56"/>
      <c r="CX160" s="56"/>
      <c r="CY160" s="56"/>
      <c r="CZ160" s="56"/>
      <c r="DA160" s="56"/>
      <c r="DB160" s="56"/>
      <c r="DC160" s="56"/>
      <c r="DD160" s="56"/>
      <c r="DF160" s="56"/>
      <c r="DG160" s="56"/>
      <c r="DH160" s="56"/>
      <c r="DI160" s="56"/>
      <c r="DJ160" s="56"/>
      <c r="DK160" s="56"/>
      <c r="DL160" s="56"/>
      <c r="DM160" s="56"/>
      <c r="DN160" s="56"/>
      <c r="DP160" s="56"/>
      <c r="DQ160" s="56"/>
      <c r="DR160" s="56"/>
      <c r="DS160" s="56"/>
      <c r="DT160" s="56"/>
      <c r="DU160" s="56"/>
      <c r="DV160" s="56"/>
      <c r="DW160" s="56"/>
      <c r="DX160" s="56"/>
      <c r="DZ160" s="56"/>
      <c r="EA160" s="56"/>
      <c r="EB160" s="56"/>
      <c r="EC160" s="56"/>
      <c r="ED160" s="56"/>
      <c r="EE160" s="56"/>
      <c r="EF160" s="56"/>
      <c r="EG160" s="56"/>
      <c r="EH160" s="56"/>
      <c r="EJ160" s="56"/>
      <c r="EK160" s="56"/>
      <c r="EL160" s="56"/>
      <c r="EM160" s="56"/>
      <c r="EN160" s="56"/>
      <c r="EO160" s="56"/>
      <c r="EP160" s="56"/>
      <c r="EQ160" s="56"/>
      <c r="ER160" s="56"/>
      <c r="ET160" s="56"/>
      <c r="EU160" s="56"/>
      <c r="EV160" s="56"/>
      <c r="EW160" s="56"/>
      <c r="EX160" s="56"/>
      <c r="EY160" s="56"/>
      <c r="EZ160" s="56"/>
      <c r="FA160" s="56"/>
      <c r="FB160" s="56"/>
      <c r="FD160" s="56"/>
      <c r="FE160" s="56"/>
      <c r="FF160" s="56"/>
      <c r="FG160" s="56"/>
      <c r="FH160" s="56"/>
      <c r="FI160" s="56"/>
      <c r="FJ160" s="56"/>
      <c r="FK160" s="56"/>
      <c r="FL160" s="56"/>
      <c r="FN160" s="56"/>
      <c r="FO160" s="56"/>
      <c r="FP160" s="56"/>
      <c r="FQ160" s="56"/>
      <c r="FR160" s="56"/>
      <c r="FS160" s="56"/>
      <c r="FT160" s="56"/>
      <c r="FU160" s="56"/>
      <c r="FV160" s="56"/>
      <c r="FX160" s="56"/>
      <c r="FY160" s="56"/>
      <c r="FZ160" s="56"/>
      <c r="GA160" s="56"/>
      <c r="GB160" s="56"/>
      <c r="GC160" s="56"/>
      <c r="GD160" s="56"/>
      <c r="GE160" s="56"/>
      <c r="GF160" s="56"/>
      <c r="GH160" s="56"/>
      <c r="GI160" s="56"/>
      <c r="GJ160" s="56"/>
      <c r="GK160" s="56"/>
      <c r="GL160" s="56"/>
      <c r="GM160" s="56"/>
      <c r="GN160" s="56"/>
      <c r="GO160" s="56"/>
      <c r="GP160" s="56"/>
      <c r="GR160" s="56"/>
      <c r="GS160" s="56"/>
      <c r="GT160" s="56"/>
      <c r="GU160" s="56"/>
      <c r="GV160" s="56"/>
      <c r="GW160" s="56"/>
      <c r="GX160" s="56"/>
      <c r="GY160" s="56"/>
      <c r="GZ160" s="56"/>
      <c r="HB160" s="56"/>
      <c r="HC160" s="56"/>
      <c r="HD160" s="56"/>
      <c r="HE160" s="56"/>
      <c r="HF160" s="56"/>
      <c r="HG160" s="56"/>
      <c r="HH160" s="56"/>
      <c r="HI160" s="56"/>
      <c r="HJ160" s="56"/>
      <c r="HL160" s="56"/>
      <c r="HM160" s="56"/>
      <c r="HN160" s="56"/>
      <c r="HO160" s="56"/>
      <c r="HP160" s="56"/>
      <c r="HQ160" s="56"/>
      <c r="HR160" s="56"/>
      <c r="HS160" s="56"/>
      <c r="HT160" s="56"/>
      <c r="HV160" s="56"/>
      <c r="HW160" s="56"/>
      <c r="HX160" s="56"/>
      <c r="HY160" s="56"/>
      <c r="HZ160" s="56"/>
      <c r="IA160" s="56"/>
      <c r="IB160" s="56"/>
      <c r="IC160" s="56"/>
      <c r="ID160" s="56"/>
      <c r="IF160" s="56"/>
      <c r="IG160" s="56"/>
      <c r="IH160" s="56"/>
      <c r="II160" s="56"/>
      <c r="IJ160" s="56"/>
      <c r="IK160" s="56"/>
      <c r="IL160" s="56"/>
      <c r="IM160" s="56"/>
      <c r="IN160" s="56"/>
      <c r="IP160" s="56"/>
      <c r="IQ160" s="56"/>
      <c r="IR160" s="56"/>
      <c r="IS160" s="56"/>
      <c r="IT160" s="56"/>
      <c r="IU160" s="56"/>
    </row>
    <row r="161" spans="1:9" ht="39" thickBot="1" x14ac:dyDescent="0.25">
      <c r="A161" s="117" t="s">
        <v>2277</v>
      </c>
      <c r="B161" s="182"/>
      <c r="C161" s="167" t="s">
        <v>87</v>
      </c>
      <c r="D161" s="238"/>
      <c r="E161" s="239"/>
      <c r="F161" s="238"/>
      <c r="G161" s="239"/>
      <c r="H161" s="239"/>
      <c r="I161" s="200">
        <v>93964.96</v>
      </c>
    </row>
    <row r="162" spans="1:9" ht="13.5" thickBot="1" x14ac:dyDescent="0.25">
      <c r="A162" s="46"/>
      <c r="B162" s="76">
        <f>SUM(B161:B161)</f>
        <v>0</v>
      </c>
      <c r="C162" s="75"/>
      <c r="D162" s="76"/>
      <c r="E162" s="77"/>
      <c r="F162" s="75"/>
      <c r="G162" s="75"/>
      <c r="H162" s="76" t="s">
        <v>17</v>
      </c>
      <c r="I162" s="78">
        <f>SUM(I161:I161)</f>
        <v>93964.96</v>
      </c>
    </row>
    <row r="163" spans="1:9" ht="51.75" thickBot="1" x14ac:dyDescent="0.25">
      <c r="A163" s="134" t="s">
        <v>96</v>
      </c>
      <c r="B163" s="114" t="s">
        <v>16</v>
      </c>
      <c r="C163" s="114" t="s">
        <v>5</v>
      </c>
      <c r="D163" s="114" t="s">
        <v>23</v>
      </c>
      <c r="E163" s="279" t="s">
        <v>18</v>
      </c>
      <c r="F163" s="114" t="s">
        <v>19</v>
      </c>
      <c r="G163" s="114" t="s">
        <v>10</v>
      </c>
      <c r="H163" s="114" t="s">
        <v>13</v>
      </c>
      <c r="I163" s="115" t="s">
        <v>12</v>
      </c>
    </row>
    <row r="164" spans="1:9" ht="13.5" thickBot="1" x14ac:dyDescent="0.25">
      <c r="A164" s="206"/>
      <c r="B164" s="185"/>
      <c r="C164" s="70" t="s">
        <v>87</v>
      </c>
      <c r="D164" s="163"/>
      <c r="E164" s="53"/>
      <c r="F164" s="53"/>
      <c r="G164" s="53"/>
      <c r="H164" s="153"/>
      <c r="I164" s="471">
        <v>132733.91</v>
      </c>
    </row>
    <row r="165" spans="1:9" ht="13.5" thickBot="1" x14ac:dyDescent="0.25">
      <c r="A165" s="134"/>
      <c r="B165" s="271"/>
      <c r="C165" s="75"/>
      <c r="D165" s="76"/>
      <c r="E165" s="77"/>
      <c r="F165" s="75"/>
      <c r="G165" s="75"/>
      <c r="H165" s="76"/>
      <c r="I165" s="78">
        <f>SUM(I164)</f>
        <v>132733.91</v>
      </c>
    </row>
    <row r="166" spans="1:9" x14ac:dyDescent="0.2">
      <c r="A166" s="9"/>
      <c r="B166" s="9"/>
      <c r="C166" s="9"/>
      <c r="D166" s="9"/>
      <c r="E166" s="9"/>
      <c r="F166" s="20"/>
      <c r="G166" s="20"/>
      <c r="H166" s="20"/>
      <c r="I166" s="20"/>
    </row>
    <row r="167" spans="1:9" ht="12.75" customHeight="1" x14ac:dyDescent="0.2">
      <c r="A167" s="21" t="s">
        <v>21</v>
      </c>
      <c r="B167" s="22"/>
      <c r="C167" s="23"/>
      <c r="D167" s="4" t="s">
        <v>9</v>
      </c>
      <c r="E167" s="4" t="s">
        <v>6</v>
      </c>
      <c r="F167" s="119" t="s">
        <v>7</v>
      </c>
    </row>
    <row r="168" spans="1:9" ht="12.75" customHeight="1" x14ac:dyDescent="0.2">
      <c r="A168" s="642" t="s">
        <v>15</v>
      </c>
      <c r="B168" s="643"/>
      <c r="C168" s="25"/>
      <c r="D168" s="26">
        <f>B36</f>
        <v>227926.53999999998</v>
      </c>
      <c r="E168" s="26">
        <f>I36</f>
        <v>8229.6220000000012</v>
      </c>
      <c r="F168" s="120">
        <f>D168+E168</f>
        <v>236156.16199999998</v>
      </c>
    </row>
    <row r="169" spans="1:9" ht="12.75" customHeight="1" x14ac:dyDescent="0.2">
      <c r="A169" s="642" t="s">
        <v>1067</v>
      </c>
      <c r="B169" s="643"/>
      <c r="C169" s="25"/>
      <c r="D169" s="26">
        <f>B85</f>
        <v>335470.95999999996</v>
      </c>
      <c r="E169" s="26">
        <f>I85</f>
        <v>7625.420000000001</v>
      </c>
      <c r="F169" s="120">
        <f>D169+E169</f>
        <v>343096.37999999995</v>
      </c>
    </row>
    <row r="170" spans="1:9" ht="12.75" customHeight="1" x14ac:dyDescent="0.2">
      <c r="A170" s="642" t="s">
        <v>14</v>
      </c>
      <c r="B170" s="643"/>
      <c r="C170" s="25"/>
      <c r="D170" s="26">
        <f>B104</f>
        <v>130381.178</v>
      </c>
      <c r="E170" s="26">
        <f>I104</f>
        <v>1295.07</v>
      </c>
      <c r="F170" s="120">
        <f>D170+E170</f>
        <v>131676.24799999999</v>
      </c>
    </row>
    <row r="171" spans="1:9" ht="12.75" customHeight="1" x14ac:dyDescent="0.2">
      <c r="A171" s="642" t="s">
        <v>146</v>
      </c>
      <c r="B171" s="643"/>
      <c r="C171" s="25"/>
      <c r="D171" s="26">
        <f>B119</f>
        <v>190935.19100000002</v>
      </c>
      <c r="E171" s="26">
        <f>I119</f>
        <v>5861.08</v>
      </c>
      <c r="F171" s="120">
        <f>D171+E171</f>
        <v>196796.27100000001</v>
      </c>
      <c r="G171" s="56"/>
    </row>
    <row r="172" spans="1:9" ht="12.75" customHeight="1" x14ac:dyDescent="0.2">
      <c r="A172" s="642" t="s">
        <v>26</v>
      </c>
      <c r="B172" s="643"/>
      <c r="C172" s="25"/>
      <c r="D172" s="26">
        <f>B159</f>
        <v>81736.820000000007</v>
      </c>
      <c r="E172" s="26">
        <f>I159</f>
        <v>4180.93</v>
      </c>
      <c r="F172" s="120">
        <f>D172+E172</f>
        <v>85917.75</v>
      </c>
      <c r="G172" s="56"/>
    </row>
    <row r="173" spans="1:9" ht="12.75" customHeight="1" x14ac:dyDescent="0.2">
      <c r="A173" s="646" t="s">
        <v>69</v>
      </c>
      <c r="B173" s="647"/>
      <c r="C173" s="245"/>
      <c r="D173" s="246"/>
      <c r="E173" s="246"/>
      <c r="F173" s="242">
        <f>F174+F177+F178+F179+F180+F175+F176</f>
        <v>275837.87219999998</v>
      </c>
      <c r="G173" s="56"/>
    </row>
    <row r="174" spans="1:9" ht="12.75" customHeight="1" x14ac:dyDescent="0.2">
      <c r="A174" s="644" t="s">
        <v>82</v>
      </c>
      <c r="B174" s="645"/>
      <c r="C174" s="25"/>
      <c r="D174" s="26"/>
      <c r="E174" s="26"/>
      <c r="F174" s="120">
        <f>I133</f>
        <v>-30261.837800000001</v>
      </c>
      <c r="G174" s="56"/>
    </row>
    <row r="175" spans="1:9" ht="55.15" customHeight="1" x14ac:dyDescent="0.2">
      <c r="A175" s="650" t="s">
        <v>2275</v>
      </c>
      <c r="B175" s="651"/>
      <c r="C175" s="25"/>
      <c r="D175" s="26"/>
      <c r="E175" s="26"/>
      <c r="F175" s="120">
        <f>I136</f>
        <v>1001.35</v>
      </c>
      <c r="G175" s="56"/>
    </row>
    <row r="176" spans="1:9" ht="42" customHeight="1" x14ac:dyDescent="0.2">
      <c r="A176" s="650" t="s">
        <v>2276</v>
      </c>
      <c r="B176" s="651"/>
      <c r="C176" s="25"/>
      <c r="D176" s="26"/>
      <c r="E176" s="26"/>
      <c r="F176" s="120">
        <f>I139</f>
        <v>5841.07</v>
      </c>
      <c r="G176" s="56"/>
    </row>
    <row r="177" spans="1:7" ht="12.75" customHeight="1" x14ac:dyDescent="0.2">
      <c r="A177" s="642" t="s">
        <v>2270</v>
      </c>
      <c r="B177" s="643"/>
      <c r="C177" s="25"/>
      <c r="D177" s="26"/>
      <c r="E177" s="26"/>
      <c r="F177" s="120">
        <f>I140</f>
        <v>251222.64</v>
      </c>
      <c r="G177" s="56"/>
    </row>
    <row r="178" spans="1:7" ht="12.75" customHeight="1" x14ac:dyDescent="0.2">
      <c r="A178" s="644" t="s">
        <v>84</v>
      </c>
      <c r="B178" s="645"/>
      <c r="C178" s="25"/>
      <c r="D178" s="26"/>
      <c r="E178" s="26"/>
      <c r="F178" s="120">
        <f>I141</f>
        <v>18598.919999999998</v>
      </c>
      <c r="G178" s="56"/>
    </row>
    <row r="179" spans="1:7" ht="12.75" customHeight="1" x14ac:dyDescent="0.2">
      <c r="A179" s="644" t="s">
        <v>86</v>
      </c>
      <c r="B179" s="645"/>
      <c r="C179" s="25"/>
      <c r="D179" s="26"/>
      <c r="E179" s="26"/>
      <c r="F179" s="120">
        <f>I142</f>
        <v>16979.63</v>
      </c>
      <c r="G179" s="56"/>
    </row>
    <row r="180" spans="1:7" ht="12.75" customHeight="1" x14ac:dyDescent="0.2">
      <c r="A180" s="644" t="s">
        <v>88</v>
      </c>
      <c r="B180" s="645"/>
      <c r="C180" s="25"/>
      <c r="D180" s="26"/>
      <c r="E180" s="26"/>
      <c r="F180" s="120">
        <f>I143</f>
        <v>12456.1</v>
      </c>
      <c r="G180" s="56"/>
    </row>
    <row r="181" spans="1:7" ht="12.75" customHeight="1" x14ac:dyDescent="0.2">
      <c r="A181" s="650" t="s">
        <v>2</v>
      </c>
      <c r="B181" s="651"/>
      <c r="C181" s="25"/>
      <c r="D181" s="26">
        <f>B162</f>
        <v>0</v>
      </c>
      <c r="E181" s="26"/>
      <c r="F181" s="120">
        <f>D181+E181+I162</f>
        <v>93964.96</v>
      </c>
      <c r="G181" s="56"/>
    </row>
    <row r="182" spans="1:7" ht="26.45" customHeight="1" x14ac:dyDescent="0.2">
      <c r="A182" s="650" t="s">
        <v>96</v>
      </c>
      <c r="B182" s="651"/>
      <c r="C182" s="25"/>
      <c r="D182" s="26"/>
      <c r="E182" s="26"/>
      <c r="F182" s="120">
        <f>I165</f>
        <v>132733.91</v>
      </c>
      <c r="G182" s="56"/>
    </row>
    <row r="183" spans="1:7" ht="12.75" customHeight="1" x14ac:dyDescent="0.2">
      <c r="A183" s="648" t="s">
        <v>22</v>
      </c>
      <c r="B183" s="649"/>
      <c r="C183" s="27"/>
      <c r="D183" s="28">
        <f>SUM(D168:D181)</f>
        <v>966450.68900000001</v>
      </c>
      <c r="E183" s="28">
        <f>SUM(E168:E172)</f>
        <v>27192.122000000003</v>
      </c>
      <c r="F183" s="121">
        <f>F168+F169+F170+F171+F172+F173+F181+F182</f>
        <v>1496179.5531999997</v>
      </c>
    </row>
  </sheetData>
  <autoFilter ref="A5:I159"/>
  <mergeCells count="56">
    <mergeCell ref="A67:A78"/>
    <mergeCell ref="C67:C78"/>
    <mergeCell ref="D67:D78"/>
    <mergeCell ref="B67:B78"/>
    <mergeCell ref="A82:A83"/>
    <mergeCell ref="C82:C83"/>
    <mergeCell ref="D82:D83"/>
    <mergeCell ref="B82:B83"/>
    <mergeCell ref="C60:C62"/>
    <mergeCell ref="D30:D31"/>
    <mergeCell ref="D60:D61"/>
    <mergeCell ref="B60:B62"/>
    <mergeCell ref="A30:A33"/>
    <mergeCell ref="C30:C33"/>
    <mergeCell ref="D32:D33"/>
    <mergeCell ref="B30:B33"/>
    <mergeCell ref="A60:A61"/>
    <mergeCell ref="A183:B183"/>
    <mergeCell ref="A172:B172"/>
    <mergeCell ref="A169:B169"/>
    <mergeCell ref="A170:B170"/>
    <mergeCell ref="A173:B173"/>
    <mergeCell ref="A182:B182"/>
    <mergeCell ref="A181:B181"/>
    <mergeCell ref="A180:B180"/>
    <mergeCell ref="A179:B179"/>
    <mergeCell ref="A175:B175"/>
    <mergeCell ref="B7:B15"/>
    <mergeCell ref="A20:A25"/>
    <mergeCell ref="D20:D25"/>
    <mergeCell ref="C20:C25"/>
    <mergeCell ref="D38:D57"/>
    <mergeCell ref="A7:A15"/>
    <mergeCell ref="B20:B25"/>
    <mergeCell ref="C16:C17"/>
    <mergeCell ref="B16:B17"/>
    <mergeCell ref="C7:C15"/>
    <mergeCell ref="A168:B168"/>
    <mergeCell ref="A171:B171"/>
    <mergeCell ref="A121:A133"/>
    <mergeCell ref="A174:B174"/>
    <mergeCell ref="A178:B178"/>
    <mergeCell ref="A177:B177"/>
    <mergeCell ref="A134:A136"/>
    <mergeCell ref="A137:A139"/>
    <mergeCell ref="A176:B176"/>
    <mergeCell ref="A100:A102"/>
    <mergeCell ref="G1:H1"/>
    <mergeCell ref="A1:B1"/>
    <mergeCell ref="G2:H2"/>
    <mergeCell ref="A38:A57"/>
    <mergeCell ref="C38:C58"/>
    <mergeCell ref="B38:B58"/>
    <mergeCell ref="A16:A17"/>
    <mergeCell ref="D16:D17"/>
    <mergeCell ref="D7:D15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9"/>
  <dimension ref="A1:IU280"/>
  <sheetViews>
    <sheetView topLeftCell="A184" zoomScaleNormal="100" workbookViewId="0">
      <selection activeCell="B201" sqref="B201"/>
    </sheetView>
  </sheetViews>
  <sheetFormatPr defaultRowHeight="12.75" customHeight="1" x14ac:dyDescent="0.2"/>
  <cols>
    <col min="1" max="1" width="22.85546875" customWidth="1"/>
    <col min="2" max="2" width="12.28515625" customWidth="1"/>
    <col min="3" max="3" width="10.28515625" customWidth="1"/>
    <col min="4" max="4" width="17.5703125" customWidth="1"/>
    <col min="5" max="5" width="27.28515625" customWidth="1"/>
    <col min="6" max="6" width="12.42578125" customWidth="1"/>
    <col min="7" max="7" width="7.28515625" customWidth="1"/>
    <col min="8" max="8" width="12.85546875" customWidth="1"/>
    <col min="9" max="9" width="13" customWidth="1"/>
  </cols>
  <sheetData>
    <row r="1" spans="1:9" ht="12.75" customHeight="1" x14ac:dyDescent="0.2">
      <c r="A1" s="638" t="s">
        <v>85</v>
      </c>
      <c r="B1" s="63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2824.1</v>
      </c>
      <c r="E2" s="5">
        <v>822405.89</v>
      </c>
      <c r="F2" s="330">
        <v>790285.58</v>
      </c>
      <c r="G2" s="640">
        <f>E2-F2</f>
        <v>32120.310000000056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29</v>
      </c>
      <c r="E3" s="1" t="s">
        <v>43</v>
      </c>
      <c r="F3" s="1"/>
      <c r="G3" s="1"/>
      <c r="H3" s="1" t="s">
        <v>25</v>
      </c>
      <c r="I3" s="8">
        <f>F2-F280</f>
        <v>-125557.78129999992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x14ac:dyDescent="0.2">
      <c r="A6" s="32"/>
      <c r="B6" s="33">
        <v>6781.42</v>
      </c>
      <c r="C6" s="33" t="s">
        <v>66</v>
      </c>
      <c r="D6" s="35"/>
      <c r="E6" s="35"/>
      <c r="F6" s="35"/>
      <c r="G6" s="35"/>
      <c r="H6" s="36"/>
      <c r="I6" s="157">
        <f t="shared" ref="I6:I110" si="0">G6*H6</f>
        <v>0</v>
      </c>
    </row>
    <row r="7" spans="1:9" ht="12.75" customHeight="1" thickBot="1" x14ac:dyDescent="0.25">
      <c r="A7" s="11"/>
      <c r="B7" s="13">
        <v>7370.47</v>
      </c>
      <c r="C7" s="13" t="s">
        <v>67</v>
      </c>
      <c r="D7" s="15"/>
      <c r="E7" s="15"/>
      <c r="F7" s="15"/>
      <c r="G7" s="15"/>
      <c r="H7" s="16"/>
      <c r="I7" s="43">
        <f t="shared" si="0"/>
        <v>0</v>
      </c>
    </row>
    <row r="8" spans="1:9" ht="12.75" customHeight="1" x14ac:dyDescent="0.2">
      <c r="A8" s="622" t="s">
        <v>525</v>
      </c>
      <c r="B8" s="625">
        <v>10272.64</v>
      </c>
      <c r="C8" s="625" t="s">
        <v>70</v>
      </c>
      <c r="D8" s="627" t="s">
        <v>613</v>
      </c>
      <c r="E8" s="37" t="s">
        <v>608</v>
      </c>
      <c r="F8" s="37" t="s">
        <v>610</v>
      </c>
      <c r="G8" s="37">
        <v>3</v>
      </c>
      <c r="H8" s="38">
        <v>815.4</v>
      </c>
      <c r="I8" s="39">
        <f t="shared" si="0"/>
        <v>2446.1999999999998</v>
      </c>
    </row>
    <row r="9" spans="1:9" ht="12.75" customHeight="1" thickBot="1" x14ac:dyDescent="0.25">
      <c r="A9" s="624"/>
      <c r="B9" s="626"/>
      <c r="C9" s="626"/>
      <c r="D9" s="629"/>
      <c r="E9" s="83" t="s">
        <v>609</v>
      </c>
      <c r="F9" s="83" t="s">
        <v>104</v>
      </c>
      <c r="G9" s="83">
        <v>0.5</v>
      </c>
      <c r="H9" s="84">
        <v>750</v>
      </c>
      <c r="I9" s="200">
        <f t="shared" si="0"/>
        <v>375</v>
      </c>
    </row>
    <row r="10" spans="1:9" x14ac:dyDescent="0.2">
      <c r="A10" s="622" t="s">
        <v>324</v>
      </c>
      <c r="B10" s="625">
        <v>8762.75</v>
      </c>
      <c r="C10" s="625" t="s">
        <v>72</v>
      </c>
      <c r="D10" s="627" t="s">
        <v>407</v>
      </c>
      <c r="E10" s="37" t="s">
        <v>833</v>
      </c>
      <c r="F10" s="37" t="s">
        <v>99</v>
      </c>
      <c r="G10" s="37">
        <v>2</v>
      </c>
      <c r="H10" s="38">
        <v>510</v>
      </c>
      <c r="I10" s="39">
        <f t="shared" si="0"/>
        <v>1020</v>
      </c>
    </row>
    <row r="11" spans="1:9" ht="12.75" customHeight="1" x14ac:dyDescent="0.2">
      <c r="A11" s="623"/>
      <c r="B11" s="632"/>
      <c r="C11" s="632"/>
      <c r="D11" s="628"/>
      <c r="E11" s="289" t="s">
        <v>1109</v>
      </c>
      <c r="F11" s="289" t="s">
        <v>349</v>
      </c>
      <c r="G11" s="289">
        <v>4</v>
      </c>
      <c r="H11" s="290">
        <v>1260</v>
      </c>
      <c r="I11" s="293">
        <f t="shared" si="0"/>
        <v>5040</v>
      </c>
    </row>
    <row r="12" spans="1:9" ht="12.75" customHeight="1" x14ac:dyDescent="0.2">
      <c r="A12" s="623"/>
      <c r="B12" s="632"/>
      <c r="C12" s="632"/>
      <c r="D12" s="628"/>
      <c r="E12" s="15" t="s">
        <v>252</v>
      </c>
      <c r="F12" s="15" t="s">
        <v>99</v>
      </c>
      <c r="G12" s="15">
        <v>16</v>
      </c>
      <c r="H12" s="16">
        <v>45</v>
      </c>
      <c r="I12" s="43">
        <f t="shared" si="0"/>
        <v>720</v>
      </c>
    </row>
    <row r="13" spans="1:9" x14ac:dyDescent="0.2">
      <c r="A13" s="623"/>
      <c r="B13" s="632"/>
      <c r="C13" s="632"/>
      <c r="D13" s="628"/>
      <c r="E13" s="15" t="s">
        <v>617</v>
      </c>
      <c r="F13" s="15" t="s">
        <v>99</v>
      </c>
      <c r="G13" s="15">
        <v>1</v>
      </c>
      <c r="H13" s="16">
        <v>62</v>
      </c>
      <c r="I13" s="43">
        <f t="shared" si="0"/>
        <v>62</v>
      </c>
    </row>
    <row r="14" spans="1:9" ht="12.75" customHeight="1" x14ac:dyDescent="0.2">
      <c r="A14" s="623"/>
      <c r="B14" s="632"/>
      <c r="C14" s="632"/>
      <c r="D14" s="628"/>
      <c r="E14" s="15" t="s">
        <v>834</v>
      </c>
      <c r="F14" s="15" t="s">
        <v>99</v>
      </c>
      <c r="G14" s="15">
        <v>1</v>
      </c>
      <c r="H14" s="16">
        <v>224</v>
      </c>
      <c r="I14" s="43">
        <f t="shared" si="0"/>
        <v>224</v>
      </c>
    </row>
    <row r="15" spans="1:9" ht="12.75" customHeight="1" x14ac:dyDescent="0.2">
      <c r="A15" s="623"/>
      <c r="B15" s="632"/>
      <c r="C15" s="632"/>
      <c r="D15" s="628"/>
      <c r="E15" s="15" t="s">
        <v>835</v>
      </c>
      <c r="F15" s="15" t="s">
        <v>99</v>
      </c>
      <c r="G15" s="15">
        <v>3</v>
      </c>
      <c r="H15" s="16">
        <v>1440</v>
      </c>
      <c r="I15" s="43">
        <f t="shared" si="0"/>
        <v>4320</v>
      </c>
    </row>
    <row r="16" spans="1:9" ht="12.75" customHeight="1" x14ac:dyDescent="0.2">
      <c r="A16" s="623"/>
      <c r="B16" s="632"/>
      <c r="C16" s="632"/>
      <c r="D16" s="628"/>
      <c r="E16" s="15" t="s">
        <v>836</v>
      </c>
      <c r="F16" s="15" t="s">
        <v>100</v>
      </c>
      <c r="G16" s="15">
        <v>30</v>
      </c>
      <c r="H16" s="16">
        <v>175</v>
      </c>
      <c r="I16" s="43">
        <f t="shared" si="0"/>
        <v>5250</v>
      </c>
    </row>
    <row r="17" spans="1:9" ht="12.75" customHeight="1" x14ac:dyDescent="0.2">
      <c r="A17" s="623"/>
      <c r="B17" s="632"/>
      <c r="C17" s="632"/>
      <c r="D17" s="628"/>
      <c r="E17" s="15" t="s">
        <v>837</v>
      </c>
      <c r="F17" s="15" t="s">
        <v>99</v>
      </c>
      <c r="G17" s="15">
        <v>2</v>
      </c>
      <c r="H17" s="16">
        <v>12</v>
      </c>
      <c r="I17" s="43">
        <f t="shared" si="0"/>
        <v>24</v>
      </c>
    </row>
    <row r="18" spans="1:9" ht="12.75" customHeight="1" x14ac:dyDescent="0.2">
      <c r="A18" s="623"/>
      <c r="B18" s="632"/>
      <c r="C18" s="632"/>
      <c r="D18" s="628"/>
      <c r="E18" s="15" t="s">
        <v>738</v>
      </c>
      <c r="F18" s="15" t="s">
        <v>99</v>
      </c>
      <c r="G18" s="15">
        <v>1</v>
      </c>
      <c r="H18" s="16">
        <v>40</v>
      </c>
      <c r="I18" s="43">
        <f t="shared" si="0"/>
        <v>40</v>
      </c>
    </row>
    <row r="19" spans="1:9" ht="12.75" customHeight="1" x14ac:dyDescent="0.2">
      <c r="A19" s="623"/>
      <c r="B19" s="632"/>
      <c r="C19" s="632"/>
      <c r="D19" s="628"/>
      <c r="E19" s="15" t="s">
        <v>767</v>
      </c>
      <c r="F19" s="15" t="s">
        <v>99</v>
      </c>
      <c r="G19" s="15">
        <v>1</v>
      </c>
      <c r="H19" s="16">
        <v>574</v>
      </c>
      <c r="I19" s="43">
        <f t="shared" si="0"/>
        <v>574</v>
      </c>
    </row>
    <row r="20" spans="1:9" ht="12.75" customHeight="1" x14ac:dyDescent="0.2">
      <c r="A20" s="623"/>
      <c r="B20" s="632"/>
      <c r="C20" s="632"/>
      <c r="D20" s="628"/>
      <c r="E20" s="15" t="s">
        <v>123</v>
      </c>
      <c r="F20" s="15" t="s">
        <v>110</v>
      </c>
      <c r="G20" s="15">
        <v>4.16</v>
      </c>
      <c r="H20" s="16">
        <v>197.09</v>
      </c>
      <c r="I20" s="43">
        <f t="shared" si="0"/>
        <v>819.89440000000002</v>
      </c>
    </row>
    <row r="21" spans="1:9" ht="12.75" customHeight="1" x14ac:dyDescent="0.2">
      <c r="A21" s="623"/>
      <c r="B21" s="632"/>
      <c r="C21" s="632"/>
      <c r="D21" s="628"/>
      <c r="E21" s="15" t="s">
        <v>838</v>
      </c>
      <c r="F21" s="15" t="s">
        <v>99</v>
      </c>
      <c r="G21" s="15">
        <v>3</v>
      </c>
      <c r="H21" s="16">
        <v>561.72</v>
      </c>
      <c r="I21" s="43">
        <f t="shared" si="0"/>
        <v>1685.16</v>
      </c>
    </row>
    <row r="22" spans="1:9" ht="12.75" customHeight="1" x14ac:dyDescent="0.2">
      <c r="A22" s="623"/>
      <c r="B22" s="632"/>
      <c r="C22" s="632"/>
      <c r="D22" s="628"/>
      <c r="E22" s="35" t="s">
        <v>429</v>
      </c>
      <c r="F22" s="35" t="s">
        <v>99</v>
      </c>
      <c r="G22" s="35">
        <v>200</v>
      </c>
      <c r="H22" s="36">
        <v>2.34</v>
      </c>
      <c r="I22" s="43">
        <f t="shared" si="0"/>
        <v>468</v>
      </c>
    </row>
    <row r="23" spans="1:9" ht="12.75" customHeight="1" x14ac:dyDescent="0.2">
      <c r="A23" s="623"/>
      <c r="B23" s="632"/>
      <c r="C23" s="632"/>
      <c r="D23" s="628"/>
      <c r="E23" s="35" t="s">
        <v>839</v>
      </c>
      <c r="F23" s="35" t="s">
        <v>99</v>
      </c>
      <c r="G23" s="35">
        <v>1</v>
      </c>
      <c r="H23" s="36">
        <v>580</v>
      </c>
      <c r="I23" s="43">
        <f t="shared" si="0"/>
        <v>580</v>
      </c>
    </row>
    <row r="24" spans="1:9" ht="12.75" customHeight="1" x14ac:dyDescent="0.2">
      <c r="A24" s="623"/>
      <c r="B24" s="632"/>
      <c r="C24" s="632"/>
      <c r="D24" s="628"/>
      <c r="E24" s="35" t="s">
        <v>840</v>
      </c>
      <c r="F24" s="35" t="s">
        <v>99</v>
      </c>
      <c r="G24" s="35">
        <v>1</v>
      </c>
      <c r="H24" s="36">
        <v>145</v>
      </c>
      <c r="I24" s="43">
        <f t="shared" si="0"/>
        <v>145</v>
      </c>
    </row>
    <row r="25" spans="1:9" ht="12.75" customHeight="1" x14ac:dyDescent="0.2">
      <c r="A25" s="623"/>
      <c r="B25" s="632"/>
      <c r="C25" s="632"/>
      <c r="D25" s="628"/>
      <c r="E25" s="35" t="s">
        <v>617</v>
      </c>
      <c r="F25" s="35" t="s">
        <v>99</v>
      </c>
      <c r="G25" s="35">
        <v>5</v>
      </c>
      <c r="H25" s="36">
        <v>82</v>
      </c>
      <c r="I25" s="43">
        <f t="shared" si="0"/>
        <v>410</v>
      </c>
    </row>
    <row r="26" spans="1:9" ht="12.75" customHeight="1" x14ac:dyDescent="0.2">
      <c r="A26" s="623"/>
      <c r="B26" s="632"/>
      <c r="C26" s="632"/>
      <c r="D26" s="628"/>
      <c r="E26" s="35" t="s">
        <v>842</v>
      </c>
      <c r="F26" s="35" t="s">
        <v>99</v>
      </c>
      <c r="G26" s="35">
        <v>8</v>
      </c>
      <c r="H26" s="36">
        <v>27</v>
      </c>
      <c r="I26" s="43">
        <f t="shared" si="0"/>
        <v>216</v>
      </c>
    </row>
    <row r="27" spans="1:9" ht="12.75" customHeight="1" x14ac:dyDescent="0.2">
      <c r="A27" s="623"/>
      <c r="B27" s="632"/>
      <c r="C27" s="632"/>
      <c r="D27" s="628"/>
      <c r="E27" s="35" t="s">
        <v>331</v>
      </c>
      <c r="F27" s="35" t="s">
        <v>99</v>
      </c>
      <c r="G27" s="35">
        <v>8</v>
      </c>
      <c r="H27" s="36">
        <v>17</v>
      </c>
      <c r="I27" s="43">
        <f t="shared" si="0"/>
        <v>136</v>
      </c>
    </row>
    <row r="28" spans="1:9" ht="12.75" customHeight="1" x14ac:dyDescent="0.2">
      <c r="A28" s="623"/>
      <c r="B28" s="632"/>
      <c r="C28" s="632"/>
      <c r="D28" s="628"/>
      <c r="E28" s="35" t="s">
        <v>841</v>
      </c>
      <c r="F28" s="35" t="s">
        <v>100</v>
      </c>
      <c r="G28" s="35">
        <v>5</v>
      </c>
      <c r="H28" s="36">
        <v>105</v>
      </c>
      <c r="I28" s="43">
        <f t="shared" si="0"/>
        <v>525</v>
      </c>
    </row>
    <row r="29" spans="1:9" ht="12.75" customHeight="1" thickBot="1" x14ac:dyDescent="0.25">
      <c r="A29" s="624"/>
      <c r="B29" s="626"/>
      <c r="C29" s="626"/>
      <c r="D29" s="629"/>
      <c r="E29" s="83" t="s">
        <v>843</v>
      </c>
      <c r="F29" s="83" t="s">
        <v>99</v>
      </c>
      <c r="G29" s="83">
        <v>2</v>
      </c>
      <c r="H29" s="84">
        <v>110</v>
      </c>
      <c r="I29" s="42">
        <f t="shared" si="0"/>
        <v>220</v>
      </c>
    </row>
    <row r="30" spans="1:9" ht="12.75" customHeight="1" x14ac:dyDescent="0.2">
      <c r="A30" s="622" t="s">
        <v>525</v>
      </c>
      <c r="B30" s="625">
        <v>7957.32</v>
      </c>
      <c r="C30" s="625" t="s">
        <v>73</v>
      </c>
      <c r="D30" s="37" t="s">
        <v>611</v>
      </c>
      <c r="E30" s="37" t="s">
        <v>608</v>
      </c>
      <c r="F30" s="37" t="s">
        <v>610</v>
      </c>
      <c r="G30" s="37">
        <v>2</v>
      </c>
      <c r="H30" s="38">
        <v>850</v>
      </c>
      <c r="I30" s="39">
        <f t="shared" si="0"/>
        <v>1700</v>
      </c>
    </row>
    <row r="31" spans="1:9" ht="12.75" customHeight="1" thickBot="1" x14ac:dyDescent="0.25">
      <c r="A31" s="624"/>
      <c r="B31" s="632"/>
      <c r="C31" s="632"/>
      <c r="D31" s="83" t="s">
        <v>1031</v>
      </c>
      <c r="E31" s="40" t="s">
        <v>608</v>
      </c>
      <c r="F31" s="83" t="s">
        <v>610</v>
      </c>
      <c r="G31" s="83">
        <v>2</v>
      </c>
      <c r="H31" s="84">
        <v>850</v>
      </c>
      <c r="I31" s="42">
        <f t="shared" si="0"/>
        <v>1700</v>
      </c>
    </row>
    <row r="32" spans="1:9" ht="12.75" customHeight="1" x14ac:dyDescent="0.2">
      <c r="A32" s="622" t="s">
        <v>541</v>
      </c>
      <c r="B32" s="632"/>
      <c r="C32" s="632"/>
      <c r="D32" s="627" t="s">
        <v>731</v>
      </c>
      <c r="E32" s="37" t="s">
        <v>127</v>
      </c>
      <c r="F32" s="37" t="s">
        <v>100</v>
      </c>
      <c r="G32" s="37">
        <v>0.2</v>
      </c>
      <c r="H32" s="38">
        <v>80</v>
      </c>
      <c r="I32" s="39">
        <f t="shared" si="0"/>
        <v>16</v>
      </c>
    </row>
    <row r="33" spans="1:9" ht="12.75" customHeight="1" thickBot="1" x14ac:dyDescent="0.25">
      <c r="A33" s="624"/>
      <c r="B33" s="626"/>
      <c r="C33" s="626"/>
      <c r="D33" s="629"/>
      <c r="E33" s="83" t="s">
        <v>231</v>
      </c>
      <c r="F33" s="83" t="s">
        <v>233</v>
      </c>
      <c r="G33" s="83">
        <v>1</v>
      </c>
      <c r="H33" s="84">
        <v>260</v>
      </c>
      <c r="I33" s="42">
        <f t="shared" si="0"/>
        <v>260</v>
      </c>
    </row>
    <row r="34" spans="1:9" ht="12.75" customHeight="1" x14ac:dyDescent="0.2">
      <c r="A34" s="32"/>
      <c r="B34" s="33">
        <v>9467.2000000000007</v>
      </c>
      <c r="C34" s="33" t="s">
        <v>74</v>
      </c>
      <c r="D34" s="262"/>
      <c r="E34" s="35"/>
      <c r="F34" s="35"/>
      <c r="G34" s="35"/>
      <c r="H34" s="36"/>
      <c r="I34" s="157">
        <f t="shared" si="0"/>
        <v>0</v>
      </c>
    </row>
    <row r="35" spans="1:9" ht="12.75" customHeight="1" thickBot="1" x14ac:dyDescent="0.25">
      <c r="A35" s="79"/>
      <c r="B35" s="70">
        <v>7350.4</v>
      </c>
      <c r="C35" s="70" t="s">
        <v>75</v>
      </c>
      <c r="D35" s="315"/>
      <c r="E35" s="53"/>
      <c r="F35" s="53"/>
      <c r="G35" s="53"/>
      <c r="H35" s="153"/>
      <c r="I35" s="201">
        <f t="shared" si="0"/>
        <v>0</v>
      </c>
    </row>
    <row r="36" spans="1:9" ht="12.75" customHeight="1" x14ac:dyDescent="0.2">
      <c r="A36" s="622" t="s">
        <v>1452</v>
      </c>
      <c r="B36" s="625">
        <v>10335.74</v>
      </c>
      <c r="C36" s="625" t="s">
        <v>76</v>
      </c>
      <c r="D36" s="627" t="s">
        <v>409</v>
      </c>
      <c r="E36" s="37" t="s">
        <v>160</v>
      </c>
      <c r="F36" s="37" t="s">
        <v>99</v>
      </c>
      <c r="G36" s="37">
        <v>1</v>
      </c>
      <c r="H36" s="38">
        <v>160</v>
      </c>
      <c r="I36" s="39">
        <f t="shared" si="0"/>
        <v>160</v>
      </c>
    </row>
    <row r="37" spans="1:9" ht="12.75" customHeight="1" x14ac:dyDescent="0.2">
      <c r="A37" s="623"/>
      <c r="B37" s="632"/>
      <c r="C37" s="632"/>
      <c r="D37" s="628"/>
      <c r="E37" s="35" t="s">
        <v>1453</v>
      </c>
      <c r="F37" s="35" t="s">
        <v>99</v>
      </c>
      <c r="G37" s="35">
        <v>8</v>
      </c>
      <c r="H37" s="36">
        <v>12</v>
      </c>
      <c r="I37" s="43">
        <f t="shared" si="0"/>
        <v>96</v>
      </c>
    </row>
    <row r="38" spans="1:9" ht="12.75" customHeight="1" x14ac:dyDescent="0.2">
      <c r="A38" s="623"/>
      <c r="B38" s="632"/>
      <c r="C38" s="632"/>
      <c r="D38" s="628"/>
      <c r="E38" s="35" t="s">
        <v>1454</v>
      </c>
      <c r="F38" s="35" t="s">
        <v>99</v>
      </c>
      <c r="G38" s="35">
        <v>2</v>
      </c>
      <c r="H38" s="36">
        <v>17</v>
      </c>
      <c r="I38" s="43">
        <f t="shared" si="0"/>
        <v>34</v>
      </c>
    </row>
    <row r="39" spans="1:9" ht="12.75" customHeight="1" x14ac:dyDescent="0.2">
      <c r="A39" s="623"/>
      <c r="B39" s="632"/>
      <c r="C39" s="632"/>
      <c r="D39" s="628"/>
      <c r="E39" s="35" t="s">
        <v>1455</v>
      </c>
      <c r="F39" s="35" t="s">
        <v>99</v>
      </c>
      <c r="G39" s="35">
        <v>10</v>
      </c>
      <c r="H39" s="36">
        <v>10</v>
      </c>
      <c r="I39" s="43">
        <f t="shared" si="0"/>
        <v>100</v>
      </c>
    </row>
    <row r="40" spans="1:9" ht="12.75" customHeight="1" x14ac:dyDescent="0.2">
      <c r="A40" s="623"/>
      <c r="B40" s="632"/>
      <c r="C40" s="632"/>
      <c r="D40" s="628"/>
      <c r="E40" s="35" t="s">
        <v>1456</v>
      </c>
      <c r="F40" s="35" t="s">
        <v>100</v>
      </c>
      <c r="G40" s="35">
        <v>0.15</v>
      </c>
      <c r="H40" s="36">
        <v>200</v>
      </c>
      <c r="I40" s="43">
        <f t="shared" si="0"/>
        <v>30</v>
      </c>
    </row>
    <row r="41" spans="1:9" ht="12.75" customHeight="1" x14ac:dyDescent="0.2">
      <c r="A41" s="623"/>
      <c r="B41" s="632"/>
      <c r="C41" s="632"/>
      <c r="D41" s="628"/>
      <c r="E41" s="35" t="s">
        <v>231</v>
      </c>
      <c r="F41" s="35" t="s">
        <v>233</v>
      </c>
      <c r="G41" s="35">
        <v>1</v>
      </c>
      <c r="H41" s="36">
        <v>277</v>
      </c>
      <c r="I41" s="43">
        <f t="shared" si="0"/>
        <v>277</v>
      </c>
    </row>
    <row r="42" spans="1:9" ht="12.75" customHeight="1" x14ac:dyDescent="0.2">
      <c r="A42" s="623"/>
      <c r="B42" s="632"/>
      <c r="C42" s="632"/>
      <c r="D42" s="628"/>
      <c r="E42" s="35" t="s">
        <v>1016</v>
      </c>
      <c r="F42" s="35" t="s">
        <v>445</v>
      </c>
      <c r="G42" s="35">
        <v>0.25</v>
      </c>
      <c r="H42" s="36">
        <v>330.4</v>
      </c>
      <c r="I42" s="43">
        <f t="shared" si="0"/>
        <v>82.6</v>
      </c>
    </row>
    <row r="43" spans="1:9" ht="12.75" customHeight="1" thickBot="1" x14ac:dyDescent="0.25">
      <c r="A43" s="624"/>
      <c r="B43" s="626"/>
      <c r="C43" s="626"/>
      <c r="D43" s="629"/>
      <c r="E43" s="83" t="s">
        <v>1000</v>
      </c>
      <c r="F43" s="83" t="s">
        <v>99</v>
      </c>
      <c r="G43" s="83">
        <v>35</v>
      </c>
      <c r="H43" s="84">
        <v>14</v>
      </c>
      <c r="I43" s="42">
        <f t="shared" si="0"/>
        <v>490</v>
      </c>
    </row>
    <row r="44" spans="1:9" ht="12.75" customHeight="1" x14ac:dyDescent="0.2">
      <c r="A44" s="622" t="s">
        <v>324</v>
      </c>
      <c r="B44" s="625">
        <v>10311.74</v>
      </c>
      <c r="C44" s="625" t="s">
        <v>77</v>
      </c>
      <c r="D44" s="627" t="s">
        <v>358</v>
      </c>
      <c r="E44" s="37" t="s">
        <v>928</v>
      </c>
      <c r="F44" s="37" t="s">
        <v>99</v>
      </c>
      <c r="G44" s="37">
        <v>2</v>
      </c>
      <c r="H44" s="38">
        <v>40</v>
      </c>
      <c r="I44" s="39">
        <f t="shared" ref="I44:I75" si="1">G44*H44</f>
        <v>80</v>
      </c>
    </row>
    <row r="45" spans="1:9" ht="12.75" customHeight="1" x14ac:dyDescent="0.2">
      <c r="A45" s="623"/>
      <c r="B45" s="632"/>
      <c r="C45" s="632"/>
      <c r="D45" s="628"/>
      <c r="E45" s="15" t="s">
        <v>1441</v>
      </c>
      <c r="F45" s="15" t="s">
        <v>99</v>
      </c>
      <c r="G45" s="15">
        <v>2</v>
      </c>
      <c r="H45" s="16">
        <v>38</v>
      </c>
      <c r="I45" s="43">
        <f t="shared" si="1"/>
        <v>76</v>
      </c>
    </row>
    <row r="46" spans="1:9" ht="12.75" customHeight="1" x14ac:dyDescent="0.2">
      <c r="A46" s="623"/>
      <c r="B46" s="632"/>
      <c r="C46" s="632"/>
      <c r="D46" s="628"/>
      <c r="E46" s="15" t="s">
        <v>833</v>
      </c>
      <c r="F46" s="15" t="s">
        <v>99</v>
      </c>
      <c r="G46" s="15">
        <v>2</v>
      </c>
      <c r="H46" s="16">
        <v>150</v>
      </c>
      <c r="I46" s="43">
        <f t="shared" si="1"/>
        <v>300</v>
      </c>
    </row>
    <row r="47" spans="1:9" ht="12.75" customHeight="1" x14ac:dyDescent="0.2">
      <c r="A47" s="623"/>
      <c r="B47" s="632"/>
      <c r="C47" s="632"/>
      <c r="D47" s="628"/>
      <c r="E47" s="15" t="s">
        <v>1425</v>
      </c>
      <c r="F47" s="15" t="s">
        <v>99</v>
      </c>
      <c r="G47" s="15">
        <v>2</v>
      </c>
      <c r="H47" s="16">
        <v>480</v>
      </c>
      <c r="I47" s="43">
        <f t="shared" si="1"/>
        <v>960</v>
      </c>
    </row>
    <row r="48" spans="1:9" ht="12.75" customHeight="1" x14ac:dyDescent="0.2">
      <c r="A48" s="623"/>
      <c r="B48" s="632"/>
      <c r="C48" s="632"/>
      <c r="D48" s="628"/>
      <c r="E48" s="15" t="s">
        <v>1424</v>
      </c>
      <c r="F48" s="15" t="s">
        <v>99</v>
      </c>
      <c r="G48" s="15">
        <v>4</v>
      </c>
      <c r="H48" s="16">
        <v>318</v>
      </c>
      <c r="I48" s="43">
        <f t="shared" si="1"/>
        <v>1272</v>
      </c>
    </row>
    <row r="49" spans="1:9" ht="12.75" customHeight="1" x14ac:dyDescent="0.2">
      <c r="A49" s="623"/>
      <c r="B49" s="632"/>
      <c r="C49" s="632"/>
      <c r="D49" s="628"/>
      <c r="E49" s="15" t="s">
        <v>1621</v>
      </c>
      <c r="F49" s="15" t="s">
        <v>99</v>
      </c>
      <c r="G49" s="15">
        <v>2</v>
      </c>
      <c r="H49" s="16">
        <v>85</v>
      </c>
      <c r="I49" s="43">
        <f t="shared" si="1"/>
        <v>170</v>
      </c>
    </row>
    <row r="50" spans="1:9" ht="12.75" customHeight="1" x14ac:dyDescent="0.2">
      <c r="A50" s="623"/>
      <c r="B50" s="632"/>
      <c r="C50" s="632"/>
      <c r="D50" s="628"/>
      <c r="E50" s="15" t="s">
        <v>1622</v>
      </c>
      <c r="F50" s="15" t="s">
        <v>99</v>
      </c>
      <c r="G50" s="15">
        <v>8</v>
      </c>
      <c r="H50" s="16">
        <v>56</v>
      </c>
      <c r="I50" s="43">
        <f t="shared" si="1"/>
        <v>448</v>
      </c>
    </row>
    <row r="51" spans="1:9" ht="12.75" customHeight="1" x14ac:dyDescent="0.2">
      <c r="A51" s="623"/>
      <c r="B51" s="632"/>
      <c r="C51" s="632"/>
      <c r="D51" s="628"/>
      <c r="E51" s="15" t="s">
        <v>878</v>
      </c>
      <c r="F51" s="15" t="s">
        <v>99</v>
      </c>
      <c r="G51" s="15">
        <v>4</v>
      </c>
      <c r="H51" s="16">
        <v>35</v>
      </c>
      <c r="I51" s="43">
        <f t="shared" si="1"/>
        <v>140</v>
      </c>
    </row>
    <row r="52" spans="1:9" ht="12.75" customHeight="1" x14ac:dyDescent="0.2">
      <c r="A52" s="623"/>
      <c r="B52" s="632"/>
      <c r="C52" s="632"/>
      <c r="D52" s="628"/>
      <c r="E52" s="15" t="s">
        <v>1428</v>
      </c>
      <c r="F52" s="15" t="s">
        <v>99</v>
      </c>
      <c r="G52" s="15">
        <v>2</v>
      </c>
      <c r="H52" s="16">
        <v>52</v>
      </c>
      <c r="I52" s="43">
        <f t="shared" si="1"/>
        <v>104</v>
      </c>
    </row>
    <row r="53" spans="1:9" ht="12.75" customHeight="1" x14ac:dyDescent="0.2">
      <c r="A53" s="623"/>
      <c r="B53" s="632"/>
      <c r="C53" s="632"/>
      <c r="D53" s="628"/>
      <c r="E53" s="15" t="s">
        <v>1487</v>
      </c>
      <c r="F53" s="15" t="s">
        <v>99</v>
      </c>
      <c r="G53" s="15">
        <v>2</v>
      </c>
      <c r="H53" s="16">
        <v>36</v>
      </c>
      <c r="I53" s="43">
        <f t="shared" si="1"/>
        <v>72</v>
      </c>
    </row>
    <row r="54" spans="1:9" ht="12.75" customHeight="1" x14ac:dyDescent="0.2">
      <c r="A54" s="623"/>
      <c r="B54" s="632"/>
      <c r="C54" s="632"/>
      <c r="D54" s="628"/>
      <c r="E54" s="15" t="s">
        <v>770</v>
      </c>
      <c r="F54" s="15" t="s">
        <v>99</v>
      </c>
      <c r="G54" s="15">
        <v>3</v>
      </c>
      <c r="H54" s="16">
        <v>140</v>
      </c>
      <c r="I54" s="43">
        <f t="shared" si="1"/>
        <v>420</v>
      </c>
    </row>
    <row r="55" spans="1:9" ht="12.75" customHeight="1" x14ac:dyDescent="0.2">
      <c r="A55" s="623"/>
      <c r="B55" s="632"/>
      <c r="C55" s="632"/>
      <c r="D55" s="665"/>
      <c r="E55" s="15" t="s">
        <v>1506</v>
      </c>
      <c r="F55" s="15" t="s">
        <v>99</v>
      </c>
      <c r="G55" s="15">
        <v>3</v>
      </c>
      <c r="H55" s="16">
        <v>75</v>
      </c>
      <c r="I55" s="43">
        <f t="shared" si="1"/>
        <v>225</v>
      </c>
    </row>
    <row r="56" spans="1:9" ht="12.75" customHeight="1" x14ac:dyDescent="0.2">
      <c r="A56" s="623"/>
      <c r="B56" s="632"/>
      <c r="C56" s="632"/>
      <c r="D56" s="664" t="s">
        <v>111</v>
      </c>
      <c r="E56" s="15" t="s">
        <v>833</v>
      </c>
      <c r="F56" s="15" t="s">
        <v>99</v>
      </c>
      <c r="G56" s="15">
        <v>1</v>
      </c>
      <c r="H56" s="16">
        <v>150</v>
      </c>
      <c r="I56" s="43">
        <f t="shared" si="1"/>
        <v>150</v>
      </c>
    </row>
    <row r="57" spans="1:9" ht="12.75" customHeight="1" x14ac:dyDescent="0.2">
      <c r="A57" s="623"/>
      <c r="B57" s="632"/>
      <c r="C57" s="632"/>
      <c r="D57" s="628"/>
      <c r="E57" s="35" t="s">
        <v>1390</v>
      </c>
      <c r="F57" s="35" t="s">
        <v>99</v>
      </c>
      <c r="G57" s="35">
        <v>2</v>
      </c>
      <c r="H57" s="36">
        <v>30</v>
      </c>
      <c r="I57" s="43">
        <f t="shared" si="1"/>
        <v>60</v>
      </c>
    </row>
    <row r="58" spans="1:9" ht="12.75" customHeight="1" x14ac:dyDescent="0.2">
      <c r="A58" s="623"/>
      <c r="B58" s="632"/>
      <c r="C58" s="632"/>
      <c r="D58" s="628"/>
      <c r="E58" s="35" t="s">
        <v>1439</v>
      </c>
      <c r="F58" s="35" t="s">
        <v>99</v>
      </c>
      <c r="G58" s="35">
        <v>1</v>
      </c>
      <c r="H58" s="36">
        <v>70</v>
      </c>
      <c r="I58" s="43">
        <f t="shared" si="1"/>
        <v>70</v>
      </c>
    </row>
    <row r="59" spans="1:9" ht="12.75" customHeight="1" x14ac:dyDescent="0.2">
      <c r="A59" s="623"/>
      <c r="B59" s="632"/>
      <c r="C59" s="632"/>
      <c r="D59" s="628"/>
      <c r="E59" s="35" t="s">
        <v>1623</v>
      </c>
      <c r="F59" s="35" t="s">
        <v>99</v>
      </c>
      <c r="G59" s="35">
        <v>1</v>
      </c>
      <c r="H59" s="36">
        <v>35</v>
      </c>
      <c r="I59" s="43">
        <f t="shared" si="1"/>
        <v>35</v>
      </c>
    </row>
    <row r="60" spans="1:9" ht="12.75" customHeight="1" x14ac:dyDescent="0.2">
      <c r="A60" s="623"/>
      <c r="B60" s="632"/>
      <c r="C60" s="632"/>
      <c r="D60" s="628"/>
      <c r="E60" s="35" t="s">
        <v>743</v>
      </c>
      <c r="F60" s="35" t="s">
        <v>99</v>
      </c>
      <c r="G60" s="35">
        <v>1</v>
      </c>
      <c r="H60" s="36">
        <v>50</v>
      </c>
      <c r="I60" s="43">
        <f t="shared" si="1"/>
        <v>50</v>
      </c>
    </row>
    <row r="61" spans="1:9" ht="12.75" customHeight="1" x14ac:dyDescent="0.2">
      <c r="A61" s="623"/>
      <c r="B61" s="632"/>
      <c r="C61" s="632"/>
      <c r="D61" s="628"/>
      <c r="E61" s="35" t="s">
        <v>1624</v>
      </c>
      <c r="F61" s="35" t="s">
        <v>99</v>
      </c>
      <c r="G61" s="35">
        <v>4</v>
      </c>
      <c r="H61" s="36">
        <v>55</v>
      </c>
      <c r="I61" s="43">
        <f t="shared" si="1"/>
        <v>220</v>
      </c>
    </row>
    <row r="62" spans="1:9" ht="12.75" customHeight="1" x14ac:dyDescent="0.2">
      <c r="A62" s="623"/>
      <c r="B62" s="632"/>
      <c r="C62" s="632"/>
      <c r="D62" s="628"/>
      <c r="E62" s="35" t="s">
        <v>1625</v>
      </c>
      <c r="F62" s="35" t="s">
        <v>349</v>
      </c>
      <c r="G62" s="35">
        <v>2</v>
      </c>
      <c r="H62" s="36">
        <v>1260</v>
      </c>
      <c r="I62" s="43">
        <f t="shared" si="1"/>
        <v>2520</v>
      </c>
    </row>
    <row r="63" spans="1:9" ht="12.75" customHeight="1" x14ac:dyDescent="0.2">
      <c r="A63" s="623"/>
      <c r="B63" s="632"/>
      <c r="C63" s="632"/>
      <c r="D63" s="628"/>
      <c r="E63" s="35" t="s">
        <v>254</v>
      </c>
      <c r="F63" s="35" t="s">
        <v>100</v>
      </c>
      <c r="G63" s="35">
        <v>7</v>
      </c>
      <c r="H63" s="36">
        <v>147.5</v>
      </c>
      <c r="I63" s="43">
        <f t="shared" si="1"/>
        <v>1032.5</v>
      </c>
    </row>
    <row r="64" spans="1:9" ht="12.75" customHeight="1" x14ac:dyDescent="0.2">
      <c r="A64" s="623"/>
      <c r="B64" s="632"/>
      <c r="C64" s="632"/>
      <c r="D64" s="628"/>
      <c r="E64" s="35" t="s">
        <v>256</v>
      </c>
      <c r="F64" s="35" t="s">
        <v>100</v>
      </c>
      <c r="G64" s="35">
        <v>17</v>
      </c>
      <c r="H64" s="36">
        <v>110</v>
      </c>
      <c r="I64" s="43">
        <f t="shared" si="1"/>
        <v>1870</v>
      </c>
    </row>
    <row r="65" spans="1:9" ht="12.75" customHeight="1" x14ac:dyDescent="0.2">
      <c r="A65" s="623"/>
      <c r="B65" s="632"/>
      <c r="C65" s="632"/>
      <c r="D65" s="628"/>
      <c r="E65" s="35" t="s">
        <v>255</v>
      </c>
      <c r="F65" s="35" t="s">
        <v>258</v>
      </c>
      <c r="G65" s="35">
        <v>0.5</v>
      </c>
      <c r="H65" s="36">
        <v>780</v>
      </c>
      <c r="I65" s="43">
        <f t="shared" si="1"/>
        <v>390</v>
      </c>
    </row>
    <row r="66" spans="1:9" ht="12.75" customHeight="1" x14ac:dyDescent="0.2">
      <c r="A66" s="623"/>
      <c r="B66" s="632"/>
      <c r="C66" s="632"/>
      <c r="D66" s="628"/>
      <c r="E66" s="35" t="s">
        <v>260</v>
      </c>
      <c r="F66" s="35" t="s">
        <v>100</v>
      </c>
      <c r="G66" s="35">
        <v>3</v>
      </c>
      <c r="H66" s="36">
        <v>105</v>
      </c>
      <c r="I66" s="43">
        <f t="shared" si="1"/>
        <v>315</v>
      </c>
    </row>
    <row r="67" spans="1:9" ht="12.75" customHeight="1" x14ac:dyDescent="0.2">
      <c r="A67" s="623"/>
      <c r="B67" s="632"/>
      <c r="C67" s="632"/>
      <c r="D67" s="628"/>
      <c r="E67" s="35" t="s">
        <v>1626</v>
      </c>
      <c r="F67" s="35" t="s">
        <v>100</v>
      </c>
      <c r="G67" s="35">
        <v>6</v>
      </c>
      <c r="H67" s="36">
        <v>145</v>
      </c>
      <c r="I67" s="43">
        <f t="shared" si="1"/>
        <v>870</v>
      </c>
    </row>
    <row r="68" spans="1:9" ht="12.75" customHeight="1" x14ac:dyDescent="0.2">
      <c r="A68" s="623"/>
      <c r="B68" s="632"/>
      <c r="C68" s="632"/>
      <c r="D68" s="628"/>
      <c r="E68" s="35" t="s">
        <v>745</v>
      </c>
      <c r="F68" s="35" t="s">
        <v>100</v>
      </c>
      <c r="G68" s="35">
        <v>3</v>
      </c>
      <c r="H68" s="36">
        <v>105</v>
      </c>
      <c r="I68" s="43">
        <f t="shared" si="1"/>
        <v>315</v>
      </c>
    </row>
    <row r="69" spans="1:9" ht="12.75" customHeight="1" x14ac:dyDescent="0.2">
      <c r="A69" s="623"/>
      <c r="B69" s="632"/>
      <c r="C69" s="632"/>
      <c r="D69" s="628"/>
      <c r="E69" s="35" t="s">
        <v>1016</v>
      </c>
      <c r="F69" s="35" t="s">
        <v>445</v>
      </c>
      <c r="G69" s="35">
        <v>0.5</v>
      </c>
      <c r="H69" s="36">
        <v>330.4</v>
      </c>
      <c r="I69" s="43">
        <f t="shared" si="1"/>
        <v>165.2</v>
      </c>
    </row>
    <row r="70" spans="1:9" ht="12.75" customHeight="1" x14ac:dyDescent="0.2">
      <c r="A70" s="623"/>
      <c r="B70" s="632"/>
      <c r="C70" s="632"/>
      <c r="D70" s="628"/>
      <c r="E70" s="35" t="s">
        <v>231</v>
      </c>
      <c r="F70" s="35" t="s">
        <v>233</v>
      </c>
      <c r="G70" s="35">
        <v>2</v>
      </c>
      <c r="H70" s="36">
        <v>277</v>
      </c>
      <c r="I70" s="43">
        <f t="shared" si="1"/>
        <v>554</v>
      </c>
    </row>
    <row r="71" spans="1:9" ht="12.75" customHeight="1" x14ac:dyDescent="0.2">
      <c r="A71" s="623"/>
      <c r="B71" s="632"/>
      <c r="C71" s="632"/>
      <c r="D71" s="628"/>
      <c r="E71" s="35" t="s">
        <v>1627</v>
      </c>
      <c r="F71" s="35" t="s">
        <v>99</v>
      </c>
      <c r="G71" s="35">
        <v>1</v>
      </c>
      <c r="H71" s="36">
        <v>130</v>
      </c>
      <c r="I71" s="43">
        <f t="shared" si="1"/>
        <v>130</v>
      </c>
    </row>
    <row r="72" spans="1:9" ht="12.75" customHeight="1" x14ac:dyDescent="0.2">
      <c r="A72" s="623"/>
      <c r="B72" s="632"/>
      <c r="C72" s="632"/>
      <c r="D72" s="628"/>
      <c r="E72" s="35" t="s">
        <v>840</v>
      </c>
      <c r="F72" s="35" t="s">
        <v>258</v>
      </c>
      <c r="G72" s="35">
        <v>1</v>
      </c>
      <c r="H72" s="36">
        <v>120</v>
      </c>
      <c r="I72" s="43">
        <f t="shared" si="1"/>
        <v>120</v>
      </c>
    </row>
    <row r="73" spans="1:9" ht="12.75" customHeight="1" x14ac:dyDescent="0.2">
      <c r="A73" s="623"/>
      <c r="B73" s="632"/>
      <c r="C73" s="632"/>
      <c r="D73" s="628"/>
      <c r="E73" s="35" t="s">
        <v>1109</v>
      </c>
      <c r="F73" s="35" t="s">
        <v>258</v>
      </c>
      <c r="G73" s="35">
        <v>1</v>
      </c>
      <c r="H73" s="36">
        <v>210</v>
      </c>
      <c r="I73" s="43">
        <f t="shared" si="1"/>
        <v>210</v>
      </c>
    </row>
    <row r="74" spans="1:9" ht="12.75" customHeight="1" x14ac:dyDescent="0.2">
      <c r="A74" s="623"/>
      <c r="B74" s="632"/>
      <c r="C74" s="632"/>
      <c r="D74" s="628"/>
      <c r="E74" s="35" t="s">
        <v>926</v>
      </c>
      <c r="F74" s="35" t="s">
        <v>100</v>
      </c>
      <c r="G74" s="35">
        <v>10</v>
      </c>
      <c r="H74" s="36">
        <v>90</v>
      </c>
      <c r="I74" s="43">
        <f t="shared" si="1"/>
        <v>900</v>
      </c>
    </row>
    <row r="75" spans="1:9" ht="12.75" customHeight="1" x14ac:dyDescent="0.2">
      <c r="A75" s="623"/>
      <c r="B75" s="632"/>
      <c r="C75" s="632"/>
      <c r="D75" s="628"/>
      <c r="E75" s="35" t="s">
        <v>1275</v>
      </c>
      <c r="F75" s="35" t="s">
        <v>1276</v>
      </c>
      <c r="G75" s="35">
        <v>1</v>
      </c>
      <c r="H75" s="36">
        <v>45</v>
      </c>
      <c r="I75" s="43">
        <f t="shared" si="1"/>
        <v>45</v>
      </c>
    </row>
    <row r="76" spans="1:9" ht="12.75" customHeight="1" x14ac:dyDescent="0.2">
      <c r="A76" s="623"/>
      <c r="B76" s="632"/>
      <c r="C76" s="632"/>
      <c r="D76" s="628"/>
      <c r="E76" s="35" t="s">
        <v>1628</v>
      </c>
      <c r="F76" s="35" t="s">
        <v>101</v>
      </c>
      <c r="G76" s="35">
        <v>8</v>
      </c>
      <c r="H76" s="36">
        <v>26</v>
      </c>
      <c r="I76" s="43">
        <f t="shared" ref="I76:I94" si="2">G76*H76</f>
        <v>208</v>
      </c>
    </row>
    <row r="77" spans="1:9" ht="12.75" customHeight="1" x14ac:dyDescent="0.2">
      <c r="A77" s="623"/>
      <c r="B77" s="632"/>
      <c r="C77" s="632"/>
      <c r="D77" s="628"/>
      <c r="E77" s="35" t="s">
        <v>123</v>
      </c>
      <c r="F77" s="35" t="s">
        <v>110</v>
      </c>
      <c r="G77" s="35">
        <v>3.12</v>
      </c>
      <c r="H77" s="36">
        <v>299.95</v>
      </c>
      <c r="I77" s="43">
        <f t="shared" si="2"/>
        <v>935.84400000000005</v>
      </c>
    </row>
    <row r="78" spans="1:9" ht="12.75" customHeight="1" x14ac:dyDescent="0.2">
      <c r="A78" s="623"/>
      <c r="B78" s="632"/>
      <c r="C78" s="632"/>
      <c r="D78" s="628"/>
      <c r="E78" s="35" t="s">
        <v>244</v>
      </c>
      <c r="F78" s="35" t="s">
        <v>99</v>
      </c>
      <c r="G78" s="35">
        <v>1</v>
      </c>
      <c r="H78" s="36">
        <v>335</v>
      </c>
      <c r="I78" s="43">
        <f t="shared" si="2"/>
        <v>335</v>
      </c>
    </row>
    <row r="79" spans="1:9" ht="12.75" customHeight="1" x14ac:dyDescent="0.2">
      <c r="A79" s="623"/>
      <c r="B79" s="632"/>
      <c r="C79" s="632"/>
      <c r="D79" s="628"/>
      <c r="E79" s="35" t="s">
        <v>1629</v>
      </c>
      <c r="F79" s="35" t="s">
        <v>99</v>
      </c>
      <c r="G79" s="35">
        <v>3</v>
      </c>
      <c r="H79" s="36">
        <v>18</v>
      </c>
      <c r="I79" s="43">
        <f t="shared" si="2"/>
        <v>54</v>
      </c>
    </row>
    <row r="80" spans="1:9" ht="12.75" customHeight="1" x14ac:dyDescent="0.2">
      <c r="A80" s="623"/>
      <c r="B80" s="632"/>
      <c r="C80" s="632"/>
      <c r="D80" s="665"/>
      <c r="E80" s="35" t="s">
        <v>835</v>
      </c>
      <c r="F80" s="35" t="s">
        <v>1630</v>
      </c>
      <c r="G80" s="35">
        <v>3</v>
      </c>
      <c r="H80" s="36">
        <v>1440</v>
      </c>
      <c r="I80" s="43">
        <f t="shared" si="2"/>
        <v>4320</v>
      </c>
    </row>
    <row r="81" spans="1:9" ht="12.75" customHeight="1" x14ac:dyDescent="0.2">
      <c r="A81" s="623"/>
      <c r="B81" s="632"/>
      <c r="C81" s="632"/>
      <c r="D81" s="664" t="s">
        <v>356</v>
      </c>
      <c r="E81" s="35" t="s">
        <v>926</v>
      </c>
      <c r="F81" s="35" t="s">
        <v>99</v>
      </c>
      <c r="G81" s="35">
        <v>7</v>
      </c>
      <c r="H81" s="36">
        <v>90</v>
      </c>
      <c r="I81" s="43">
        <f t="shared" si="2"/>
        <v>630</v>
      </c>
    </row>
    <row r="82" spans="1:9" ht="12.75" customHeight="1" x14ac:dyDescent="0.2">
      <c r="A82" s="623"/>
      <c r="B82" s="632"/>
      <c r="C82" s="632"/>
      <c r="D82" s="628"/>
      <c r="E82" s="35" t="s">
        <v>1385</v>
      </c>
      <c r="F82" s="35" t="s">
        <v>100</v>
      </c>
      <c r="G82" s="35">
        <v>13</v>
      </c>
      <c r="H82" s="36">
        <v>147.5</v>
      </c>
      <c r="I82" s="43">
        <f t="shared" si="2"/>
        <v>1917.5</v>
      </c>
    </row>
    <row r="83" spans="1:9" ht="12.75" customHeight="1" x14ac:dyDescent="0.2">
      <c r="A83" s="623"/>
      <c r="B83" s="632"/>
      <c r="C83" s="632"/>
      <c r="D83" s="628"/>
      <c r="E83" s="35" t="s">
        <v>1625</v>
      </c>
      <c r="F83" s="35" t="s">
        <v>349</v>
      </c>
      <c r="G83" s="35">
        <v>3</v>
      </c>
      <c r="H83" s="36">
        <v>1260</v>
      </c>
      <c r="I83" s="43">
        <f t="shared" si="2"/>
        <v>3780</v>
      </c>
    </row>
    <row r="84" spans="1:9" ht="12.75" customHeight="1" x14ac:dyDescent="0.2">
      <c r="A84" s="623"/>
      <c r="B84" s="632"/>
      <c r="C84" s="632"/>
      <c r="D84" s="628"/>
      <c r="E84" s="35" t="s">
        <v>231</v>
      </c>
      <c r="F84" s="35" t="s">
        <v>233</v>
      </c>
      <c r="G84" s="35">
        <v>1</v>
      </c>
      <c r="H84" s="36">
        <v>277</v>
      </c>
      <c r="I84" s="43">
        <f t="shared" si="2"/>
        <v>277</v>
      </c>
    </row>
    <row r="85" spans="1:9" ht="12.75" customHeight="1" x14ac:dyDescent="0.2">
      <c r="A85" s="623"/>
      <c r="B85" s="632"/>
      <c r="C85" s="632"/>
      <c r="D85" s="628"/>
      <c r="E85" s="35" t="s">
        <v>256</v>
      </c>
      <c r="F85" s="35" t="s">
        <v>100</v>
      </c>
      <c r="G85" s="35">
        <v>15</v>
      </c>
      <c r="H85" s="36">
        <v>110</v>
      </c>
      <c r="I85" s="43">
        <f t="shared" si="2"/>
        <v>1650</v>
      </c>
    </row>
    <row r="86" spans="1:9" ht="12.75" customHeight="1" x14ac:dyDescent="0.2">
      <c r="A86" s="623"/>
      <c r="B86" s="632"/>
      <c r="C86" s="632"/>
      <c r="D86" s="628"/>
      <c r="E86" s="35" t="s">
        <v>742</v>
      </c>
      <c r="F86" s="35" t="s">
        <v>99</v>
      </c>
      <c r="G86" s="35">
        <v>1</v>
      </c>
      <c r="H86" s="36">
        <v>23</v>
      </c>
      <c r="I86" s="43">
        <f t="shared" si="2"/>
        <v>23</v>
      </c>
    </row>
    <row r="87" spans="1:9" ht="12.75" customHeight="1" x14ac:dyDescent="0.2">
      <c r="A87" s="623"/>
      <c r="B87" s="632"/>
      <c r="C87" s="632"/>
      <c r="D87" s="628"/>
      <c r="E87" s="35" t="s">
        <v>835</v>
      </c>
      <c r="F87" s="35" t="s">
        <v>1630</v>
      </c>
      <c r="G87" s="35">
        <v>3</v>
      </c>
      <c r="H87" s="36">
        <v>1440</v>
      </c>
      <c r="I87" s="43">
        <f t="shared" si="2"/>
        <v>4320</v>
      </c>
    </row>
    <row r="88" spans="1:9" ht="12.75" customHeight="1" x14ac:dyDescent="0.2">
      <c r="A88" s="623"/>
      <c r="B88" s="632"/>
      <c r="C88" s="632"/>
      <c r="D88" s="628"/>
      <c r="E88" s="35" t="s">
        <v>1275</v>
      </c>
      <c r="F88" s="35" t="s">
        <v>99</v>
      </c>
      <c r="G88" s="35">
        <v>1</v>
      </c>
      <c r="H88" s="36">
        <v>75</v>
      </c>
      <c r="I88" s="43">
        <f t="shared" si="2"/>
        <v>75</v>
      </c>
    </row>
    <row r="89" spans="1:9" ht="12.75" customHeight="1" x14ac:dyDescent="0.2">
      <c r="A89" s="623"/>
      <c r="B89" s="632"/>
      <c r="C89" s="632"/>
      <c r="D89" s="628"/>
      <c r="E89" s="35" t="s">
        <v>123</v>
      </c>
      <c r="F89" s="35" t="s">
        <v>110</v>
      </c>
      <c r="G89" s="35">
        <v>4.12</v>
      </c>
      <c r="H89" s="36">
        <v>299.95</v>
      </c>
      <c r="I89" s="43">
        <f t="shared" si="2"/>
        <v>1235.7940000000001</v>
      </c>
    </row>
    <row r="90" spans="1:9" ht="12.75" customHeight="1" x14ac:dyDescent="0.2">
      <c r="A90" s="623"/>
      <c r="B90" s="632"/>
      <c r="C90" s="632"/>
      <c r="D90" s="665"/>
      <c r="E90" s="35" t="s">
        <v>745</v>
      </c>
      <c r="F90" s="35" t="s">
        <v>100</v>
      </c>
      <c r="G90" s="35">
        <v>4</v>
      </c>
      <c r="H90" s="36">
        <v>105</v>
      </c>
      <c r="I90" s="43">
        <f t="shared" si="2"/>
        <v>420</v>
      </c>
    </row>
    <row r="91" spans="1:9" ht="12.75" customHeight="1" x14ac:dyDescent="0.2">
      <c r="A91" s="623"/>
      <c r="B91" s="632"/>
      <c r="C91" s="632"/>
      <c r="D91" s="664" t="s">
        <v>109</v>
      </c>
      <c r="E91" s="35" t="s">
        <v>926</v>
      </c>
      <c r="F91" s="35" t="s">
        <v>99</v>
      </c>
      <c r="G91" s="35">
        <v>6</v>
      </c>
      <c r="H91" s="36">
        <v>90</v>
      </c>
      <c r="I91" s="43">
        <f t="shared" si="2"/>
        <v>540</v>
      </c>
    </row>
    <row r="92" spans="1:9" ht="12.75" customHeight="1" x14ac:dyDescent="0.2">
      <c r="A92" s="623"/>
      <c r="B92" s="632"/>
      <c r="C92" s="632"/>
      <c r="D92" s="628"/>
      <c r="E92" s="35" t="s">
        <v>1625</v>
      </c>
      <c r="F92" s="35" t="s">
        <v>349</v>
      </c>
      <c r="G92" s="35">
        <v>2</v>
      </c>
      <c r="H92" s="36">
        <v>1260</v>
      </c>
      <c r="I92" s="43">
        <f t="shared" si="2"/>
        <v>2520</v>
      </c>
    </row>
    <row r="93" spans="1:9" ht="12.75" customHeight="1" x14ac:dyDescent="0.2">
      <c r="A93" s="623"/>
      <c r="B93" s="632"/>
      <c r="C93" s="632"/>
      <c r="D93" s="628"/>
      <c r="E93" s="35" t="s">
        <v>1631</v>
      </c>
      <c r="F93" s="35" t="s">
        <v>349</v>
      </c>
      <c r="G93" s="35">
        <v>1</v>
      </c>
      <c r="H93" s="36">
        <v>1100</v>
      </c>
      <c r="I93" s="43">
        <f t="shared" si="2"/>
        <v>1100</v>
      </c>
    </row>
    <row r="94" spans="1:9" ht="12.75" customHeight="1" x14ac:dyDescent="0.2">
      <c r="A94" s="623"/>
      <c r="B94" s="632"/>
      <c r="C94" s="632"/>
      <c r="D94" s="628"/>
      <c r="E94" s="35" t="s">
        <v>254</v>
      </c>
      <c r="F94" s="35" t="s">
        <v>100</v>
      </c>
      <c r="G94" s="35">
        <v>6</v>
      </c>
      <c r="H94" s="36">
        <v>147.5</v>
      </c>
      <c r="I94" s="43">
        <f t="shared" si="2"/>
        <v>885</v>
      </c>
    </row>
    <row r="95" spans="1:9" ht="12.75" customHeight="1" x14ac:dyDescent="0.2">
      <c r="A95" s="623"/>
      <c r="B95" s="632"/>
      <c r="C95" s="632"/>
      <c r="D95" s="628"/>
      <c r="E95" s="35" t="s">
        <v>1632</v>
      </c>
      <c r="F95" s="35" t="s">
        <v>100</v>
      </c>
      <c r="G95" s="35">
        <v>7</v>
      </c>
      <c r="H95" s="36">
        <v>145</v>
      </c>
      <c r="I95" s="43">
        <f t="shared" si="0"/>
        <v>1015</v>
      </c>
    </row>
    <row r="96" spans="1:9" ht="12.75" customHeight="1" x14ac:dyDescent="0.2">
      <c r="A96" s="623"/>
      <c r="B96" s="632"/>
      <c r="C96" s="632"/>
      <c r="D96" s="628"/>
      <c r="E96" s="35" t="s">
        <v>745</v>
      </c>
      <c r="F96" s="35" t="s">
        <v>100</v>
      </c>
      <c r="G96" s="35">
        <v>3</v>
      </c>
      <c r="H96" s="36">
        <v>105</v>
      </c>
      <c r="I96" s="43">
        <f t="shared" si="0"/>
        <v>315</v>
      </c>
    </row>
    <row r="97" spans="1:9" ht="12.75" customHeight="1" x14ac:dyDescent="0.2">
      <c r="A97" s="623"/>
      <c r="B97" s="632"/>
      <c r="C97" s="632"/>
      <c r="D97" s="628"/>
      <c r="E97" s="35" t="s">
        <v>256</v>
      </c>
      <c r="F97" s="35" t="s">
        <v>100</v>
      </c>
      <c r="G97" s="35">
        <v>11</v>
      </c>
      <c r="H97" s="36">
        <v>110</v>
      </c>
      <c r="I97" s="43">
        <f t="shared" si="0"/>
        <v>1210</v>
      </c>
    </row>
    <row r="98" spans="1:9" ht="12.75" customHeight="1" x14ac:dyDescent="0.2">
      <c r="A98" s="623"/>
      <c r="B98" s="632"/>
      <c r="C98" s="632"/>
      <c r="D98" s="628"/>
      <c r="E98" s="35" t="s">
        <v>835</v>
      </c>
      <c r="F98" s="35" t="s">
        <v>99</v>
      </c>
      <c r="G98" s="35">
        <v>3</v>
      </c>
      <c r="H98" s="36">
        <v>1440</v>
      </c>
      <c r="I98" s="43">
        <f t="shared" si="0"/>
        <v>4320</v>
      </c>
    </row>
    <row r="99" spans="1:9" ht="12.75" customHeight="1" x14ac:dyDescent="0.2">
      <c r="A99" s="623"/>
      <c r="B99" s="632"/>
      <c r="C99" s="632"/>
      <c r="D99" s="628"/>
      <c r="E99" s="35" t="s">
        <v>123</v>
      </c>
      <c r="F99" s="35" t="s">
        <v>110</v>
      </c>
      <c r="G99" s="35">
        <v>3.12</v>
      </c>
      <c r="H99" s="36">
        <v>299.95</v>
      </c>
      <c r="I99" s="43">
        <f t="shared" si="0"/>
        <v>935.84400000000005</v>
      </c>
    </row>
    <row r="100" spans="1:9" ht="12.75" customHeight="1" thickBot="1" x14ac:dyDescent="0.25">
      <c r="A100" s="624"/>
      <c r="B100" s="632"/>
      <c r="C100" s="632"/>
      <c r="D100" s="629"/>
      <c r="E100" s="83" t="s">
        <v>231</v>
      </c>
      <c r="F100" s="83" t="s">
        <v>233</v>
      </c>
      <c r="G100" s="83">
        <v>1</v>
      </c>
      <c r="H100" s="84">
        <v>277</v>
      </c>
      <c r="I100" s="42">
        <f t="shared" si="0"/>
        <v>277</v>
      </c>
    </row>
    <row r="101" spans="1:9" ht="12.75" customHeight="1" x14ac:dyDescent="0.2">
      <c r="A101" s="622" t="s">
        <v>1633</v>
      </c>
      <c r="B101" s="632"/>
      <c r="C101" s="632"/>
      <c r="D101" s="627"/>
      <c r="E101" s="37" t="s">
        <v>498</v>
      </c>
      <c r="F101" s="37" t="s">
        <v>101</v>
      </c>
      <c r="G101" s="37">
        <v>8</v>
      </c>
      <c r="H101" s="38">
        <v>70.56</v>
      </c>
      <c r="I101" s="39">
        <f t="shared" si="0"/>
        <v>564.48</v>
      </c>
    </row>
    <row r="102" spans="1:9" ht="12.75" customHeight="1" thickBot="1" x14ac:dyDescent="0.25">
      <c r="A102" s="624"/>
      <c r="B102" s="632"/>
      <c r="C102" s="632"/>
      <c r="D102" s="629"/>
      <c r="E102" s="83" t="s">
        <v>359</v>
      </c>
      <c r="F102" s="83" t="s">
        <v>101</v>
      </c>
      <c r="G102" s="83">
        <v>1.5</v>
      </c>
      <c r="H102" s="84">
        <v>32.049999999999997</v>
      </c>
      <c r="I102" s="42">
        <f t="shared" si="0"/>
        <v>48.074999999999996</v>
      </c>
    </row>
    <row r="103" spans="1:9" ht="12.75" customHeight="1" x14ac:dyDescent="0.2">
      <c r="A103" s="622" t="s">
        <v>329</v>
      </c>
      <c r="B103" s="632"/>
      <c r="C103" s="632"/>
      <c r="D103" s="627" t="s">
        <v>330</v>
      </c>
      <c r="E103" s="37" t="s">
        <v>331</v>
      </c>
      <c r="F103" s="37" t="s">
        <v>99</v>
      </c>
      <c r="G103" s="37">
        <v>18</v>
      </c>
      <c r="H103" s="38">
        <v>7.53</v>
      </c>
      <c r="I103" s="39">
        <f t="shared" si="0"/>
        <v>135.54</v>
      </c>
    </row>
    <row r="104" spans="1:9" ht="12.75" customHeight="1" x14ac:dyDescent="0.2">
      <c r="A104" s="623"/>
      <c r="B104" s="632"/>
      <c r="C104" s="632"/>
      <c r="D104" s="628"/>
      <c r="E104" s="35" t="s">
        <v>342</v>
      </c>
      <c r="F104" s="35" t="s">
        <v>99</v>
      </c>
      <c r="G104" s="35">
        <v>3</v>
      </c>
      <c r="H104" s="36">
        <v>50.73</v>
      </c>
      <c r="I104" s="157">
        <f t="shared" si="0"/>
        <v>152.19</v>
      </c>
    </row>
    <row r="105" spans="1:9" ht="12.75" customHeight="1" x14ac:dyDescent="0.2">
      <c r="A105" s="623"/>
      <c r="B105" s="632"/>
      <c r="C105" s="632"/>
      <c r="D105" s="628"/>
      <c r="E105" s="35" t="s">
        <v>1202</v>
      </c>
      <c r="F105" s="35" t="s">
        <v>99</v>
      </c>
      <c r="G105" s="35">
        <v>5</v>
      </c>
      <c r="H105" s="36">
        <v>23.72</v>
      </c>
      <c r="I105" s="43">
        <f t="shared" si="0"/>
        <v>118.6</v>
      </c>
    </row>
    <row r="106" spans="1:9" ht="12.75" customHeight="1" thickBot="1" x14ac:dyDescent="0.25">
      <c r="A106" s="624"/>
      <c r="B106" s="626"/>
      <c r="C106" s="626"/>
      <c r="D106" s="629"/>
      <c r="E106" s="83" t="s">
        <v>789</v>
      </c>
      <c r="F106" s="83" t="s">
        <v>99</v>
      </c>
      <c r="G106" s="83">
        <v>2</v>
      </c>
      <c r="H106" s="84">
        <v>30</v>
      </c>
      <c r="I106" s="42">
        <f t="shared" si="0"/>
        <v>60</v>
      </c>
    </row>
    <row r="107" spans="1:9" ht="12.75" customHeight="1" thickBot="1" x14ac:dyDescent="0.25">
      <c r="A107" s="407"/>
      <c r="B107" s="70">
        <v>15287.72</v>
      </c>
      <c r="C107" s="70" t="s">
        <v>78</v>
      </c>
      <c r="D107" s="315"/>
      <c r="E107" s="53"/>
      <c r="F107" s="53"/>
      <c r="G107" s="53"/>
      <c r="H107" s="153"/>
      <c r="I107" s="165">
        <f t="shared" si="0"/>
        <v>0</v>
      </c>
    </row>
    <row r="108" spans="1:9" ht="26.25" thickBot="1" x14ac:dyDescent="0.25">
      <c r="A108" s="46" t="s">
        <v>329</v>
      </c>
      <c r="B108" s="625">
        <v>12542.91</v>
      </c>
      <c r="C108" s="625" t="s">
        <v>79</v>
      </c>
      <c r="D108" s="47" t="s">
        <v>330</v>
      </c>
      <c r="E108" s="47" t="s">
        <v>331</v>
      </c>
      <c r="F108" s="47" t="s">
        <v>99</v>
      </c>
      <c r="G108" s="47">
        <v>12</v>
      </c>
      <c r="H108" s="48">
        <v>7.53</v>
      </c>
      <c r="I108" s="49">
        <f t="shared" si="0"/>
        <v>90.36</v>
      </c>
    </row>
    <row r="109" spans="1:9" ht="12.75" customHeight="1" x14ac:dyDescent="0.2">
      <c r="A109" s="622" t="s">
        <v>525</v>
      </c>
      <c r="B109" s="632"/>
      <c r="C109" s="632"/>
      <c r="D109" s="627" t="s">
        <v>418</v>
      </c>
      <c r="E109" s="37" t="s">
        <v>2015</v>
      </c>
      <c r="F109" s="37" t="s">
        <v>610</v>
      </c>
      <c r="G109" s="37">
        <v>3</v>
      </c>
      <c r="H109" s="488">
        <v>580</v>
      </c>
      <c r="I109" s="39">
        <f t="shared" si="0"/>
        <v>1740</v>
      </c>
    </row>
    <row r="110" spans="1:9" ht="12.75" customHeight="1" thickBot="1" x14ac:dyDescent="0.25">
      <c r="A110" s="624"/>
      <c r="B110" s="626"/>
      <c r="C110" s="626"/>
      <c r="D110" s="629"/>
      <c r="E110" s="83" t="s">
        <v>609</v>
      </c>
      <c r="F110" s="83" t="s">
        <v>104</v>
      </c>
      <c r="G110" s="83">
        <v>1</v>
      </c>
      <c r="H110" s="84">
        <v>750</v>
      </c>
      <c r="I110" s="42">
        <f t="shared" si="0"/>
        <v>750</v>
      </c>
    </row>
    <row r="111" spans="1:9" ht="12.75" customHeight="1" x14ac:dyDescent="0.2">
      <c r="A111" s="390"/>
      <c r="B111" s="33">
        <v>12675.8</v>
      </c>
      <c r="C111" s="33" t="s">
        <v>80</v>
      </c>
      <c r="D111" s="262"/>
      <c r="E111" s="35"/>
      <c r="F111" s="35"/>
      <c r="G111" s="35"/>
      <c r="H111" s="36"/>
      <c r="I111" s="157"/>
    </row>
    <row r="112" spans="1:9" ht="12.75" customHeight="1" thickBot="1" x14ac:dyDescent="0.25">
      <c r="A112" s="593"/>
      <c r="B112" s="167"/>
      <c r="C112" s="167" t="s">
        <v>87</v>
      </c>
      <c r="D112" s="610"/>
      <c r="E112" s="83"/>
      <c r="F112" s="83"/>
      <c r="G112" s="83"/>
      <c r="H112" s="84"/>
      <c r="I112" s="200">
        <v>1077.6600000000001</v>
      </c>
    </row>
    <row r="113" spans="1:9" ht="12.75" customHeight="1" thickBot="1" x14ac:dyDescent="0.25">
      <c r="A113" s="180"/>
      <c r="B113" s="197">
        <f>SUM(B6:B111)</f>
        <v>119116.11000000002</v>
      </c>
      <c r="C113" s="198"/>
      <c r="D113" s="197"/>
      <c r="E113" s="199"/>
      <c r="F113" s="198"/>
      <c r="G113" s="198"/>
      <c r="H113" s="197" t="s">
        <v>17</v>
      </c>
      <c r="I113" s="230">
        <f>SUM(I6:I112)</f>
        <v>82570.441399999996</v>
      </c>
    </row>
    <row r="114" spans="1:9" ht="77.25" thickBot="1" x14ac:dyDescent="0.25">
      <c r="A114" s="134" t="s">
        <v>1066</v>
      </c>
      <c r="B114" s="114" t="s">
        <v>16</v>
      </c>
      <c r="C114" s="114" t="s">
        <v>5</v>
      </c>
      <c r="D114" s="114" t="s">
        <v>23</v>
      </c>
      <c r="E114" s="118" t="s">
        <v>18</v>
      </c>
      <c r="F114" s="114" t="s">
        <v>19</v>
      </c>
      <c r="G114" s="114" t="s">
        <v>10</v>
      </c>
      <c r="H114" s="114" t="s">
        <v>13</v>
      </c>
      <c r="I114" s="115" t="s">
        <v>12</v>
      </c>
    </row>
    <row r="115" spans="1:9" ht="26.25" thickBot="1" x14ac:dyDescent="0.25">
      <c r="A115" s="46" t="s">
        <v>329</v>
      </c>
      <c r="B115" s="491">
        <v>11451.21</v>
      </c>
      <c r="C115" s="85" t="s">
        <v>66</v>
      </c>
      <c r="D115" s="47" t="s">
        <v>330</v>
      </c>
      <c r="E115" s="47" t="s">
        <v>331</v>
      </c>
      <c r="F115" s="47" t="s">
        <v>99</v>
      </c>
      <c r="G115" s="47">
        <v>3</v>
      </c>
      <c r="H115" s="48">
        <v>8.89</v>
      </c>
      <c r="I115" s="49">
        <f t="shared" ref="I115:I123" si="3">G115*H115</f>
        <v>26.67</v>
      </c>
    </row>
    <row r="116" spans="1:9" ht="26.25" thickBot="1" x14ac:dyDescent="0.25">
      <c r="A116" s="46" t="s">
        <v>329</v>
      </c>
      <c r="B116" s="491">
        <v>11142.26</v>
      </c>
      <c r="C116" s="85" t="s">
        <v>67</v>
      </c>
      <c r="D116" s="47" t="s">
        <v>330</v>
      </c>
      <c r="E116" s="47" t="s">
        <v>331</v>
      </c>
      <c r="F116" s="47" t="s">
        <v>99</v>
      </c>
      <c r="G116" s="47">
        <v>3</v>
      </c>
      <c r="H116" s="48">
        <v>17</v>
      </c>
      <c r="I116" s="49">
        <f>G116*H116</f>
        <v>51</v>
      </c>
    </row>
    <row r="117" spans="1:9" ht="26.25" thickBot="1" x14ac:dyDescent="0.25">
      <c r="A117" s="218" t="s">
        <v>329</v>
      </c>
      <c r="B117" s="518">
        <v>10996.12</v>
      </c>
      <c r="C117" s="167" t="s">
        <v>70</v>
      </c>
      <c r="D117" s="83" t="s">
        <v>330</v>
      </c>
      <c r="E117" s="83" t="s">
        <v>331</v>
      </c>
      <c r="F117" s="83" t="s">
        <v>99</v>
      </c>
      <c r="G117" s="83">
        <v>10</v>
      </c>
      <c r="H117" s="84">
        <v>17</v>
      </c>
      <c r="I117" s="200">
        <f t="shared" si="3"/>
        <v>170</v>
      </c>
    </row>
    <row r="118" spans="1:9" ht="12.75" customHeight="1" x14ac:dyDescent="0.2">
      <c r="A118" s="622" t="s">
        <v>486</v>
      </c>
      <c r="B118" s="625">
        <v>14666.74</v>
      </c>
      <c r="C118" s="625" t="s">
        <v>72</v>
      </c>
      <c r="D118" s="633" t="s">
        <v>844</v>
      </c>
      <c r="E118" s="37" t="s">
        <v>454</v>
      </c>
      <c r="F118" s="37" t="s">
        <v>99</v>
      </c>
      <c r="G118" s="37">
        <v>1</v>
      </c>
      <c r="H118" s="38">
        <v>3175.52</v>
      </c>
      <c r="I118" s="39">
        <f t="shared" si="3"/>
        <v>3175.52</v>
      </c>
    </row>
    <row r="119" spans="1:9" ht="13.5" thickBot="1" x14ac:dyDescent="0.25">
      <c r="A119" s="624"/>
      <c r="B119" s="626"/>
      <c r="C119" s="626"/>
      <c r="D119" s="635"/>
      <c r="E119" s="40" t="s">
        <v>359</v>
      </c>
      <c r="F119" s="40" t="s">
        <v>110</v>
      </c>
      <c r="G119" s="40">
        <v>8</v>
      </c>
      <c r="H119" s="41">
        <v>32.049999999999997</v>
      </c>
      <c r="I119" s="200">
        <f t="shared" si="3"/>
        <v>256.39999999999998</v>
      </c>
    </row>
    <row r="120" spans="1:9" ht="26.25" thickBot="1" x14ac:dyDescent="0.25">
      <c r="A120" s="46" t="s">
        <v>329</v>
      </c>
      <c r="B120" s="625">
        <v>14410.72</v>
      </c>
      <c r="C120" s="625" t="s">
        <v>73</v>
      </c>
      <c r="D120" s="47" t="s">
        <v>330</v>
      </c>
      <c r="E120" s="47" t="s">
        <v>331</v>
      </c>
      <c r="F120" s="47" t="s">
        <v>99</v>
      </c>
      <c r="G120" s="47">
        <v>8</v>
      </c>
      <c r="H120" s="48">
        <v>8.6999999999999993</v>
      </c>
      <c r="I120" s="49">
        <f t="shared" si="3"/>
        <v>69.599999999999994</v>
      </c>
    </row>
    <row r="121" spans="1:9" x14ac:dyDescent="0.2">
      <c r="A121" s="622" t="s">
        <v>478</v>
      </c>
      <c r="B121" s="632"/>
      <c r="C121" s="632"/>
      <c r="D121" s="627" t="s">
        <v>407</v>
      </c>
      <c r="E121" s="487" t="s">
        <v>118</v>
      </c>
      <c r="F121" s="487" t="s">
        <v>99</v>
      </c>
      <c r="G121" s="487">
        <v>2</v>
      </c>
      <c r="H121" s="488">
        <v>117.24</v>
      </c>
      <c r="I121" s="39">
        <f t="shared" si="3"/>
        <v>234.48</v>
      </c>
    </row>
    <row r="122" spans="1:9" ht="12.75" customHeight="1" x14ac:dyDescent="0.2">
      <c r="A122" s="623"/>
      <c r="B122" s="632"/>
      <c r="C122" s="632"/>
      <c r="D122" s="628"/>
      <c r="E122" s="15" t="s">
        <v>216</v>
      </c>
      <c r="F122" s="15" t="s">
        <v>110</v>
      </c>
      <c r="G122" s="15">
        <v>12</v>
      </c>
      <c r="H122" s="16">
        <v>52.03</v>
      </c>
      <c r="I122" s="157">
        <f t="shared" si="3"/>
        <v>624.36</v>
      </c>
    </row>
    <row r="123" spans="1:9" ht="12.75" customHeight="1" x14ac:dyDescent="0.2">
      <c r="A123" s="623"/>
      <c r="B123" s="632"/>
      <c r="C123" s="632"/>
      <c r="D123" s="628"/>
      <c r="E123" s="15" t="s">
        <v>1055</v>
      </c>
      <c r="F123" s="15" t="s">
        <v>99</v>
      </c>
      <c r="G123" s="15">
        <v>2</v>
      </c>
      <c r="H123" s="16">
        <v>100</v>
      </c>
      <c r="I123" s="157">
        <f t="shared" si="3"/>
        <v>200</v>
      </c>
    </row>
    <row r="124" spans="1:9" ht="12.75" customHeight="1" x14ac:dyDescent="0.2">
      <c r="A124" s="623"/>
      <c r="B124" s="632"/>
      <c r="C124" s="632"/>
      <c r="D124" s="628"/>
      <c r="E124" s="15" t="s">
        <v>223</v>
      </c>
      <c r="F124" s="15" t="s">
        <v>99</v>
      </c>
      <c r="G124" s="15">
        <v>1</v>
      </c>
      <c r="H124" s="16">
        <v>290</v>
      </c>
      <c r="I124" s="157">
        <f t="shared" ref="I124:I178" si="4">G124*H124</f>
        <v>290</v>
      </c>
    </row>
    <row r="125" spans="1:9" ht="12.75" customHeight="1" thickBot="1" x14ac:dyDescent="0.25">
      <c r="A125" s="624"/>
      <c r="B125" s="626"/>
      <c r="C125" s="626"/>
      <c r="D125" s="629"/>
      <c r="E125" s="443" t="s">
        <v>685</v>
      </c>
      <c r="F125" s="443" t="s">
        <v>99</v>
      </c>
      <c r="G125" s="443">
        <v>1</v>
      </c>
      <c r="H125" s="444">
        <v>210</v>
      </c>
      <c r="I125" s="200">
        <f t="shared" si="4"/>
        <v>210</v>
      </c>
    </row>
    <row r="126" spans="1:9" ht="26.25" thickBot="1" x14ac:dyDescent="0.25">
      <c r="A126" s="46" t="s">
        <v>329</v>
      </c>
      <c r="B126" s="491">
        <v>12462.74</v>
      </c>
      <c r="C126" s="85" t="s">
        <v>74</v>
      </c>
      <c r="D126" s="47" t="s">
        <v>330</v>
      </c>
      <c r="E126" s="47" t="s">
        <v>331</v>
      </c>
      <c r="F126" s="47" t="s">
        <v>99</v>
      </c>
      <c r="G126" s="47">
        <v>3</v>
      </c>
      <c r="H126" s="48">
        <v>8.6999999999999993</v>
      </c>
      <c r="I126" s="49">
        <f t="shared" si="4"/>
        <v>26.099999999999998</v>
      </c>
    </row>
    <row r="127" spans="1:9" ht="26.25" thickBot="1" x14ac:dyDescent="0.25">
      <c r="A127" s="46" t="s">
        <v>329</v>
      </c>
      <c r="B127" s="625">
        <v>12719.95</v>
      </c>
      <c r="C127" s="625" t="s">
        <v>75</v>
      </c>
      <c r="D127" s="55" t="s">
        <v>330</v>
      </c>
      <c r="E127" s="47" t="s">
        <v>331</v>
      </c>
      <c r="F127" s="47" t="s">
        <v>99</v>
      </c>
      <c r="G127" s="47">
        <v>7</v>
      </c>
      <c r="H127" s="48">
        <v>8.6999999999999993</v>
      </c>
      <c r="I127" s="49">
        <f t="shared" si="4"/>
        <v>60.899999999999991</v>
      </c>
    </row>
    <row r="128" spans="1:9" ht="12.75" customHeight="1" x14ac:dyDescent="0.2">
      <c r="A128" s="622" t="s">
        <v>1303</v>
      </c>
      <c r="B128" s="632"/>
      <c r="C128" s="632"/>
      <c r="D128" s="627" t="s">
        <v>1304</v>
      </c>
      <c r="E128" s="37" t="s">
        <v>121</v>
      </c>
      <c r="F128" s="37" t="s">
        <v>99</v>
      </c>
      <c r="G128" s="37">
        <v>1</v>
      </c>
      <c r="H128" s="38">
        <v>5.85</v>
      </c>
      <c r="I128" s="39">
        <f t="shared" si="4"/>
        <v>5.85</v>
      </c>
    </row>
    <row r="129" spans="1:9" ht="12.75" customHeight="1" x14ac:dyDescent="0.2">
      <c r="A129" s="623"/>
      <c r="B129" s="632"/>
      <c r="C129" s="632"/>
      <c r="D129" s="628"/>
      <c r="E129" s="15" t="s">
        <v>120</v>
      </c>
      <c r="F129" s="15" t="s">
        <v>99</v>
      </c>
      <c r="G129" s="15">
        <v>1</v>
      </c>
      <c r="H129" s="16">
        <v>7.41</v>
      </c>
      <c r="I129" s="157">
        <f t="shared" si="4"/>
        <v>7.41</v>
      </c>
    </row>
    <row r="130" spans="1:9" ht="12.75" customHeight="1" x14ac:dyDescent="0.2">
      <c r="A130" s="623"/>
      <c r="B130" s="632"/>
      <c r="C130" s="632"/>
      <c r="D130" s="628"/>
      <c r="E130" s="15" t="s">
        <v>1305</v>
      </c>
      <c r="F130" s="15" t="s">
        <v>99</v>
      </c>
      <c r="G130" s="15">
        <v>1</v>
      </c>
      <c r="H130" s="16">
        <v>5.29</v>
      </c>
      <c r="I130" s="157">
        <f t="shared" si="4"/>
        <v>5.29</v>
      </c>
    </row>
    <row r="131" spans="1:9" ht="12.75" customHeight="1" x14ac:dyDescent="0.2">
      <c r="A131" s="623"/>
      <c r="B131" s="632"/>
      <c r="C131" s="632"/>
      <c r="D131" s="628"/>
      <c r="E131" s="289" t="s">
        <v>133</v>
      </c>
      <c r="F131" s="289" t="s">
        <v>99</v>
      </c>
      <c r="G131" s="289">
        <v>1</v>
      </c>
      <c r="H131" s="290">
        <v>354.23</v>
      </c>
      <c r="I131" s="157">
        <f t="shared" si="4"/>
        <v>354.23</v>
      </c>
    </row>
    <row r="132" spans="1:9" x14ac:dyDescent="0.2">
      <c r="A132" s="623"/>
      <c r="B132" s="632"/>
      <c r="C132" s="632"/>
      <c r="D132" s="628"/>
      <c r="E132" s="15" t="s">
        <v>122</v>
      </c>
      <c r="F132" s="15" t="s">
        <v>99</v>
      </c>
      <c r="G132" s="15">
        <v>1</v>
      </c>
      <c r="H132" s="16">
        <v>191.48</v>
      </c>
      <c r="I132" s="157">
        <f t="shared" si="4"/>
        <v>191.48</v>
      </c>
    </row>
    <row r="133" spans="1:9" ht="12.75" customHeight="1" thickBot="1" x14ac:dyDescent="0.25">
      <c r="A133" s="624"/>
      <c r="B133" s="626"/>
      <c r="C133" s="626"/>
      <c r="D133" s="629"/>
      <c r="E133" s="443" t="s">
        <v>118</v>
      </c>
      <c r="F133" s="443" t="s">
        <v>99</v>
      </c>
      <c r="G133" s="443">
        <v>1</v>
      </c>
      <c r="H133" s="444">
        <v>117.24</v>
      </c>
      <c r="I133" s="200">
        <f t="shared" si="4"/>
        <v>117.24</v>
      </c>
    </row>
    <row r="134" spans="1:9" ht="12.75" customHeight="1" x14ac:dyDescent="0.2">
      <c r="A134" s="622" t="s">
        <v>329</v>
      </c>
      <c r="B134" s="625">
        <v>14370.97</v>
      </c>
      <c r="C134" s="625" t="s">
        <v>76</v>
      </c>
      <c r="D134" s="667" t="s">
        <v>330</v>
      </c>
      <c r="E134" s="487" t="s">
        <v>331</v>
      </c>
      <c r="F134" s="487" t="s">
        <v>99</v>
      </c>
      <c r="G134" s="487">
        <v>9</v>
      </c>
      <c r="H134" s="488">
        <v>7.53</v>
      </c>
      <c r="I134" s="292">
        <f t="shared" si="4"/>
        <v>67.77</v>
      </c>
    </row>
    <row r="135" spans="1:9" ht="12.75" customHeight="1" x14ac:dyDescent="0.2">
      <c r="A135" s="623"/>
      <c r="B135" s="632"/>
      <c r="C135" s="632"/>
      <c r="D135" s="668"/>
      <c r="E135" s="15" t="s">
        <v>342</v>
      </c>
      <c r="F135" s="15" t="s">
        <v>99</v>
      </c>
      <c r="G135" s="15">
        <v>1</v>
      </c>
      <c r="H135" s="16">
        <v>50.73</v>
      </c>
      <c r="I135" s="157">
        <f t="shared" si="4"/>
        <v>50.73</v>
      </c>
    </row>
    <row r="136" spans="1:9" ht="12.75" customHeight="1" x14ac:dyDescent="0.2">
      <c r="A136" s="623"/>
      <c r="B136" s="632"/>
      <c r="C136" s="632"/>
      <c r="D136" s="668"/>
      <c r="E136" s="289" t="s">
        <v>1351</v>
      </c>
      <c r="F136" s="289" t="s">
        <v>99</v>
      </c>
      <c r="G136" s="289">
        <v>2</v>
      </c>
      <c r="H136" s="290">
        <v>51</v>
      </c>
      <c r="I136" s="157">
        <f t="shared" si="4"/>
        <v>102</v>
      </c>
    </row>
    <row r="137" spans="1:9" ht="12.75" customHeight="1" x14ac:dyDescent="0.2">
      <c r="A137" s="623"/>
      <c r="B137" s="632"/>
      <c r="C137" s="632"/>
      <c r="D137" s="668"/>
      <c r="E137" s="15" t="s">
        <v>342</v>
      </c>
      <c r="F137" s="289" t="s">
        <v>99</v>
      </c>
      <c r="G137" s="15">
        <v>1</v>
      </c>
      <c r="H137" s="16">
        <v>107.47</v>
      </c>
      <c r="I137" s="157">
        <f t="shared" si="4"/>
        <v>107.47</v>
      </c>
    </row>
    <row r="138" spans="1:9" ht="12.75" customHeight="1" thickBot="1" x14ac:dyDescent="0.25">
      <c r="A138" s="624"/>
      <c r="B138" s="632"/>
      <c r="C138" s="632"/>
      <c r="D138" s="669"/>
      <c r="E138" s="443" t="s">
        <v>1352</v>
      </c>
      <c r="F138" s="443" t="s">
        <v>99</v>
      </c>
      <c r="G138" s="443">
        <v>1</v>
      </c>
      <c r="H138" s="444">
        <v>60</v>
      </c>
      <c r="I138" s="200">
        <f t="shared" si="4"/>
        <v>60</v>
      </c>
    </row>
    <row r="139" spans="1:9" ht="12.75" customHeight="1" x14ac:dyDescent="0.2">
      <c r="A139" s="622" t="s">
        <v>486</v>
      </c>
      <c r="B139" s="632"/>
      <c r="C139" s="632"/>
      <c r="D139" s="667" t="s">
        <v>409</v>
      </c>
      <c r="E139" s="487" t="s">
        <v>967</v>
      </c>
      <c r="F139" s="487" t="s">
        <v>99</v>
      </c>
      <c r="G139" s="487">
        <v>2</v>
      </c>
      <c r="H139" s="488">
        <v>95</v>
      </c>
      <c r="I139" s="39">
        <f t="shared" si="4"/>
        <v>190</v>
      </c>
    </row>
    <row r="140" spans="1:9" x14ac:dyDescent="0.2">
      <c r="A140" s="623"/>
      <c r="B140" s="632"/>
      <c r="C140" s="632"/>
      <c r="D140" s="668"/>
      <c r="E140" s="15" t="s">
        <v>317</v>
      </c>
      <c r="F140" s="15" t="s">
        <v>99</v>
      </c>
      <c r="G140" s="15">
        <v>2</v>
      </c>
      <c r="H140" s="16">
        <v>140</v>
      </c>
      <c r="I140" s="157">
        <f t="shared" si="4"/>
        <v>280</v>
      </c>
    </row>
    <row r="141" spans="1:9" x14ac:dyDescent="0.2">
      <c r="A141" s="623"/>
      <c r="B141" s="632"/>
      <c r="C141" s="632"/>
      <c r="D141" s="668"/>
      <c r="E141" s="172" t="s">
        <v>156</v>
      </c>
      <c r="F141" s="172" t="s">
        <v>99</v>
      </c>
      <c r="G141" s="172">
        <v>4</v>
      </c>
      <c r="H141" s="16">
        <v>235.8</v>
      </c>
      <c r="I141" s="157">
        <f t="shared" si="4"/>
        <v>943.2</v>
      </c>
    </row>
    <row r="142" spans="1:9" x14ac:dyDescent="0.2">
      <c r="A142" s="623"/>
      <c r="B142" s="632"/>
      <c r="C142" s="632"/>
      <c r="D142" s="668"/>
      <c r="E142" s="172" t="s">
        <v>154</v>
      </c>
      <c r="F142" s="172" t="s">
        <v>99</v>
      </c>
      <c r="G142" s="172">
        <v>3</v>
      </c>
      <c r="H142" s="16">
        <v>125.8</v>
      </c>
      <c r="I142" s="157">
        <f t="shared" si="4"/>
        <v>377.4</v>
      </c>
    </row>
    <row r="143" spans="1:9" ht="12.75" customHeight="1" x14ac:dyDescent="0.2">
      <c r="A143" s="623"/>
      <c r="B143" s="632"/>
      <c r="C143" s="632"/>
      <c r="D143" s="668"/>
      <c r="E143" s="15" t="s">
        <v>150</v>
      </c>
      <c r="F143" s="15" t="s">
        <v>99</v>
      </c>
      <c r="G143" s="15">
        <v>2</v>
      </c>
      <c r="H143" s="16">
        <v>32</v>
      </c>
      <c r="I143" s="157">
        <f t="shared" si="4"/>
        <v>64</v>
      </c>
    </row>
    <row r="144" spans="1:9" ht="12.75" customHeight="1" x14ac:dyDescent="0.2">
      <c r="A144" s="623"/>
      <c r="B144" s="632"/>
      <c r="C144" s="632"/>
      <c r="D144" s="668"/>
      <c r="E144" s="15" t="s">
        <v>520</v>
      </c>
      <c r="F144" s="15" t="s">
        <v>99</v>
      </c>
      <c r="G144" s="15">
        <v>4</v>
      </c>
      <c r="H144" s="16">
        <v>50</v>
      </c>
      <c r="I144" s="157">
        <f t="shared" si="4"/>
        <v>200</v>
      </c>
    </row>
    <row r="145" spans="1:9" ht="12.75" customHeight="1" x14ac:dyDescent="0.2">
      <c r="A145" s="623"/>
      <c r="B145" s="632"/>
      <c r="C145" s="632"/>
      <c r="D145" s="668"/>
      <c r="E145" s="15" t="s">
        <v>1451</v>
      </c>
      <c r="F145" s="15" t="s">
        <v>99</v>
      </c>
      <c r="G145" s="15">
        <v>5</v>
      </c>
      <c r="H145" s="16">
        <v>90</v>
      </c>
      <c r="I145" s="157">
        <f t="shared" si="4"/>
        <v>450</v>
      </c>
    </row>
    <row r="146" spans="1:9" ht="12.75" customHeight="1" x14ac:dyDescent="0.2">
      <c r="A146" s="623"/>
      <c r="B146" s="632"/>
      <c r="C146" s="632"/>
      <c r="D146" s="668"/>
      <c r="E146" s="15" t="s">
        <v>806</v>
      </c>
      <c r="F146" s="15" t="s">
        <v>99</v>
      </c>
      <c r="G146" s="15">
        <v>2</v>
      </c>
      <c r="H146" s="16">
        <v>344.19</v>
      </c>
      <c r="I146" s="157">
        <f t="shared" si="4"/>
        <v>688.38</v>
      </c>
    </row>
    <row r="147" spans="1:9" ht="12.75" customHeight="1" x14ac:dyDescent="0.2">
      <c r="A147" s="623"/>
      <c r="B147" s="632"/>
      <c r="C147" s="632"/>
      <c r="D147" s="668"/>
      <c r="E147" s="15" t="s">
        <v>491</v>
      </c>
      <c r="F147" s="15" t="s">
        <v>99</v>
      </c>
      <c r="G147" s="15">
        <v>6</v>
      </c>
      <c r="H147" s="16">
        <v>32.4</v>
      </c>
      <c r="I147" s="157">
        <f t="shared" si="4"/>
        <v>194.39999999999998</v>
      </c>
    </row>
    <row r="148" spans="1:9" ht="12.75" customHeight="1" x14ac:dyDescent="0.2">
      <c r="A148" s="623"/>
      <c r="B148" s="632"/>
      <c r="C148" s="632"/>
      <c r="D148" s="668"/>
      <c r="E148" s="15" t="s">
        <v>223</v>
      </c>
      <c r="F148" s="15" t="s">
        <v>99</v>
      </c>
      <c r="G148" s="15">
        <v>2</v>
      </c>
      <c r="H148" s="16">
        <v>290</v>
      </c>
      <c r="I148" s="157">
        <f t="shared" si="4"/>
        <v>580</v>
      </c>
    </row>
    <row r="149" spans="1:9" ht="12.75" customHeight="1" x14ac:dyDescent="0.2">
      <c r="A149" s="623"/>
      <c r="B149" s="632"/>
      <c r="C149" s="632"/>
      <c r="D149" s="668"/>
      <c r="E149" s="15" t="s">
        <v>135</v>
      </c>
      <c r="F149" s="15" t="s">
        <v>99</v>
      </c>
      <c r="G149" s="15">
        <v>3</v>
      </c>
      <c r="H149" s="16">
        <v>8.52</v>
      </c>
      <c r="I149" s="157">
        <f t="shared" si="4"/>
        <v>25.56</v>
      </c>
    </row>
    <row r="150" spans="1:9" ht="12.75" customHeight="1" thickBot="1" x14ac:dyDescent="0.25">
      <c r="A150" s="624"/>
      <c r="B150" s="626"/>
      <c r="C150" s="626"/>
      <c r="D150" s="669"/>
      <c r="E150" s="40" t="s">
        <v>157</v>
      </c>
      <c r="F150" s="40" t="s">
        <v>99</v>
      </c>
      <c r="G150" s="40">
        <v>2</v>
      </c>
      <c r="H150" s="41">
        <v>320</v>
      </c>
      <c r="I150" s="200">
        <f t="shared" si="4"/>
        <v>640</v>
      </c>
    </row>
    <row r="151" spans="1:9" x14ac:dyDescent="0.2">
      <c r="A151" s="622" t="s">
        <v>329</v>
      </c>
      <c r="B151" s="625">
        <v>14855.87</v>
      </c>
      <c r="C151" s="625" t="s">
        <v>77</v>
      </c>
      <c r="D151" s="658" t="s">
        <v>330</v>
      </c>
      <c r="E151" s="37" t="s">
        <v>331</v>
      </c>
      <c r="F151" s="37" t="s">
        <v>99</v>
      </c>
      <c r="G151" s="37">
        <v>14</v>
      </c>
      <c r="H151" s="38">
        <v>7.53</v>
      </c>
      <c r="I151" s="39">
        <f t="shared" si="4"/>
        <v>105.42</v>
      </c>
    </row>
    <row r="152" spans="1:9" ht="12.75" customHeight="1" thickBot="1" x14ac:dyDescent="0.25">
      <c r="A152" s="624"/>
      <c r="B152" s="626"/>
      <c r="C152" s="626"/>
      <c r="D152" s="659"/>
      <c r="E152" s="83" t="s">
        <v>1202</v>
      </c>
      <c r="F152" s="83" t="s">
        <v>99</v>
      </c>
      <c r="G152" s="83">
        <v>8</v>
      </c>
      <c r="H152" s="84">
        <v>23.72</v>
      </c>
      <c r="I152" s="200">
        <f t="shared" si="4"/>
        <v>189.76</v>
      </c>
    </row>
    <row r="153" spans="1:9" ht="12.75" customHeight="1" x14ac:dyDescent="0.2">
      <c r="A153" s="622" t="s">
        <v>329</v>
      </c>
      <c r="B153" s="625">
        <v>18520</v>
      </c>
      <c r="C153" s="625" t="s">
        <v>78</v>
      </c>
      <c r="D153" s="37" t="s">
        <v>731</v>
      </c>
      <c r="E153" s="37" t="s">
        <v>1722</v>
      </c>
      <c r="F153" s="37" t="s">
        <v>99</v>
      </c>
      <c r="G153" s="37">
        <v>7</v>
      </c>
      <c r="H153" s="38">
        <v>99.69</v>
      </c>
      <c r="I153" s="39">
        <f t="shared" si="4"/>
        <v>697.82999999999993</v>
      </c>
    </row>
    <row r="154" spans="1:9" ht="12.75" customHeight="1" x14ac:dyDescent="0.2">
      <c r="A154" s="623"/>
      <c r="B154" s="632"/>
      <c r="C154" s="632"/>
      <c r="D154" s="664" t="s">
        <v>330</v>
      </c>
      <c r="E154" s="35" t="s">
        <v>331</v>
      </c>
      <c r="F154" s="35" t="s">
        <v>99</v>
      </c>
      <c r="G154" s="35">
        <v>4</v>
      </c>
      <c r="H154" s="36">
        <v>7.53</v>
      </c>
      <c r="I154" s="326">
        <f t="shared" si="4"/>
        <v>30.12</v>
      </c>
    </row>
    <row r="155" spans="1:9" ht="12.75" customHeight="1" x14ac:dyDescent="0.2">
      <c r="A155" s="623"/>
      <c r="B155" s="632"/>
      <c r="C155" s="632"/>
      <c r="D155" s="628"/>
      <c r="E155" s="15" t="s">
        <v>842</v>
      </c>
      <c r="F155" s="15" t="s">
        <v>99</v>
      </c>
      <c r="G155" s="15">
        <v>15</v>
      </c>
      <c r="H155" s="16">
        <v>23.72</v>
      </c>
      <c r="I155" s="157">
        <f t="shared" si="4"/>
        <v>355.79999999999995</v>
      </c>
    </row>
    <row r="156" spans="1:9" ht="12.75" customHeight="1" x14ac:dyDescent="0.2">
      <c r="A156" s="623"/>
      <c r="B156" s="632"/>
      <c r="C156" s="632"/>
      <c r="D156" s="628"/>
      <c r="E156" s="15" t="s">
        <v>1724</v>
      </c>
      <c r="F156" s="15" t="s">
        <v>99</v>
      </c>
      <c r="G156" s="15">
        <v>2</v>
      </c>
      <c r="H156" s="16">
        <v>91.66</v>
      </c>
      <c r="I156" s="157">
        <f t="shared" si="4"/>
        <v>183.32</v>
      </c>
    </row>
    <row r="157" spans="1:9" x14ac:dyDescent="0.2">
      <c r="A157" s="623"/>
      <c r="B157" s="632"/>
      <c r="C157" s="632"/>
      <c r="D157" s="628"/>
      <c r="E157" s="15" t="s">
        <v>1635</v>
      </c>
      <c r="F157" s="15" t="s">
        <v>101</v>
      </c>
      <c r="G157" s="15">
        <v>9</v>
      </c>
      <c r="H157" s="16">
        <v>8.56</v>
      </c>
      <c r="I157" s="157">
        <f t="shared" si="4"/>
        <v>77.040000000000006</v>
      </c>
    </row>
    <row r="158" spans="1:9" ht="12.75" customHeight="1" x14ac:dyDescent="0.2">
      <c r="A158" s="623"/>
      <c r="B158" s="632"/>
      <c r="C158" s="632"/>
      <c r="D158" s="628"/>
      <c r="E158" s="15" t="s">
        <v>1332</v>
      </c>
      <c r="F158" s="15" t="s">
        <v>101</v>
      </c>
      <c r="G158" s="15">
        <v>11</v>
      </c>
      <c r="H158" s="16">
        <v>8.5</v>
      </c>
      <c r="I158" s="157">
        <f t="shared" si="4"/>
        <v>93.5</v>
      </c>
    </row>
    <row r="159" spans="1:9" ht="12.75" customHeight="1" x14ac:dyDescent="0.2">
      <c r="A159" s="623"/>
      <c r="B159" s="632"/>
      <c r="C159" s="632"/>
      <c r="D159" s="628"/>
      <c r="E159" s="15" t="s">
        <v>331</v>
      </c>
      <c r="F159" s="15" t="s">
        <v>99</v>
      </c>
      <c r="G159" s="15">
        <v>13</v>
      </c>
      <c r="H159" s="16">
        <v>7.53</v>
      </c>
      <c r="I159" s="157">
        <f t="shared" si="4"/>
        <v>97.89</v>
      </c>
    </row>
    <row r="160" spans="1:9" ht="12.75" customHeight="1" thickBot="1" x14ac:dyDescent="0.25">
      <c r="A160" s="624"/>
      <c r="B160" s="632"/>
      <c r="C160" s="632"/>
      <c r="D160" s="629"/>
      <c r="E160" s="40" t="s">
        <v>1725</v>
      </c>
      <c r="F160" s="40" t="s">
        <v>101</v>
      </c>
      <c r="G160" s="40">
        <v>2</v>
      </c>
      <c r="H160" s="41">
        <v>9.56</v>
      </c>
      <c r="I160" s="200">
        <f t="shared" si="4"/>
        <v>19.12</v>
      </c>
    </row>
    <row r="161" spans="1:9" ht="12.75" customHeight="1" x14ac:dyDescent="0.2">
      <c r="A161" s="622" t="s">
        <v>486</v>
      </c>
      <c r="B161" s="632"/>
      <c r="C161" s="632"/>
      <c r="D161" s="627" t="s">
        <v>114</v>
      </c>
      <c r="E161" s="37" t="s">
        <v>317</v>
      </c>
      <c r="F161" s="37" t="s">
        <v>99</v>
      </c>
      <c r="G161" s="37">
        <v>4</v>
      </c>
      <c r="H161" s="38">
        <v>140</v>
      </c>
      <c r="I161" s="39">
        <f t="shared" si="4"/>
        <v>560</v>
      </c>
    </row>
    <row r="162" spans="1:9" ht="12.75" customHeight="1" x14ac:dyDescent="0.2">
      <c r="A162" s="623"/>
      <c r="B162" s="632"/>
      <c r="C162" s="632"/>
      <c r="D162" s="628"/>
      <c r="E162" s="35" t="s">
        <v>1809</v>
      </c>
      <c r="F162" s="35" t="s">
        <v>99</v>
      </c>
      <c r="G162" s="35">
        <v>9</v>
      </c>
      <c r="H162" s="36">
        <v>231.2</v>
      </c>
      <c r="I162" s="157">
        <f t="shared" si="4"/>
        <v>2080.7999999999997</v>
      </c>
    </row>
    <row r="163" spans="1:9" ht="12.75" customHeight="1" x14ac:dyDescent="0.2">
      <c r="A163" s="623"/>
      <c r="B163" s="632"/>
      <c r="C163" s="632"/>
      <c r="D163" s="628"/>
      <c r="E163" s="35" t="s">
        <v>1783</v>
      </c>
      <c r="F163" s="35" t="s">
        <v>99</v>
      </c>
      <c r="G163" s="35">
        <v>4</v>
      </c>
      <c r="H163" s="36">
        <v>137.69999999999999</v>
      </c>
      <c r="I163" s="157">
        <f t="shared" si="4"/>
        <v>550.79999999999995</v>
      </c>
    </row>
    <row r="164" spans="1:9" ht="12.75" customHeight="1" x14ac:dyDescent="0.2">
      <c r="A164" s="623"/>
      <c r="B164" s="632"/>
      <c r="C164" s="632"/>
      <c r="D164" s="628"/>
      <c r="E164" s="35" t="s">
        <v>1813</v>
      </c>
      <c r="F164" s="35" t="s">
        <v>99</v>
      </c>
      <c r="G164" s="35">
        <v>1</v>
      </c>
      <c r="H164" s="36">
        <v>90.1</v>
      </c>
      <c r="I164" s="157">
        <f t="shared" si="4"/>
        <v>90.1</v>
      </c>
    </row>
    <row r="165" spans="1:9" ht="12.75" customHeight="1" x14ac:dyDescent="0.2">
      <c r="A165" s="623"/>
      <c r="B165" s="632"/>
      <c r="C165" s="632"/>
      <c r="D165" s="628"/>
      <c r="E165" s="35" t="s">
        <v>150</v>
      </c>
      <c r="F165" s="35" t="s">
        <v>99</v>
      </c>
      <c r="G165" s="35">
        <v>3</v>
      </c>
      <c r="H165" s="36">
        <v>25.15</v>
      </c>
      <c r="I165" s="157">
        <f t="shared" si="4"/>
        <v>75.449999999999989</v>
      </c>
    </row>
    <row r="166" spans="1:9" ht="12.75" customHeight="1" x14ac:dyDescent="0.2">
      <c r="A166" s="623"/>
      <c r="B166" s="632"/>
      <c r="C166" s="632"/>
      <c r="D166" s="628"/>
      <c r="E166" s="35" t="s">
        <v>520</v>
      </c>
      <c r="F166" s="35" t="s">
        <v>99</v>
      </c>
      <c r="G166" s="35">
        <v>4</v>
      </c>
      <c r="H166" s="36">
        <v>21.33</v>
      </c>
      <c r="I166" s="157">
        <f t="shared" si="4"/>
        <v>85.32</v>
      </c>
    </row>
    <row r="167" spans="1:9" ht="12.75" customHeight="1" x14ac:dyDescent="0.2">
      <c r="A167" s="623"/>
      <c r="B167" s="632"/>
      <c r="C167" s="632"/>
      <c r="D167" s="628"/>
      <c r="E167" s="35" t="s">
        <v>491</v>
      </c>
      <c r="F167" s="35" t="s">
        <v>99</v>
      </c>
      <c r="G167" s="35">
        <v>10</v>
      </c>
      <c r="H167" s="36">
        <v>32.4</v>
      </c>
      <c r="I167" s="157">
        <f t="shared" si="4"/>
        <v>324</v>
      </c>
    </row>
    <row r="168" spans="1:9" ht="12.75" customHeight="1" x14ac:dyDescent="0.2">
      <c r="A168" s="623"/>
      <c r="B168" s="632"/>
      <c r="C168" s="632"/>
      <c r="D168" s="628"/>
      <c r="E168" s="35" t="s">
        <v>1814</v>
      </c>
      <c r="F168" s="35" t="s">
        <v>99</v>
      </c>
      <c r="G168" s="35">
        <v>6</v>
      </c>
      <c r="H168" s="36">
        <v>60.26</v>
      </c>
      <c r="I168" s="157">
        <f t="shared" si="4"/>
        <v>361.56</v>
      </c>
    </row>
    <row r="169" spans="1:9" ht="12.75" customHeight="1" x14ac:dyDescent="0.2">
      <c r="A169" s="623"/>
      <c r="B169" s="632"/>
      <c r="C169" s="632"/>
      <c r="D169" s="628"/>
      <c r="E169" s="35" t="s">
        <v>135</v>
      </c>
      <c r="F169" s="35" t="s">
        <v>99</v>
      </c>
      <c r="G169" s="35">
        <v>7</v>
      </c>
      <c r="H169" s="36">
        <v>8.52</v>
      </c>
      <c r="I169" s="157">
        <f t="shared" si="4"/>
        <v>59.64</v>
      </c>
    </row>
    <row r="170" spans="1:9" ht="12.75" customHeight="1" x14ac:dyDescent="0.2">
      <c r="A170" s="623"/>
      <c r="B170" s="632"/>
      <c r="C170" s="632"/>
      <c r="D170" s="628"/>
      <c r="E170" s="35" t="s">
        <v>516</v>
      </c>
      <c r="F170" s="35" t="s">
        <v>99</v>
      </c>
      <c r="G170" s="35">
        <v>1</v>
      </c>
      <c r="H170" s="36">
        <v>63.36</v>
      </c>
      <c r="I170" s="157">
        <f t="shared" si="4"/>
        <v>63.36</v>
      </c>
    </row>
    <row r="171" spans="1:9" ht="12.75" customHeight="1" thickBot="1" x14ac:dyDescent="0.25">
      <c r="A171" s="624"/>
      <c r="B171" s="632"/>
      <c r="C171" s="632"/>
      <c r="D171" s="629"/>
      <c r="E171" s="83" t="s">
        <v>517</v>
      </c>
      <c r="F171" s="83" t="s">
        <v>99</v>
      </c>
      <c r="G171" s="83">
        <v>2</v>
      </c>
      <c r="H171" s="84">
        <v>66.55</v>
      </c>
      <c r="I171" s="200">
        <f t="shared" si="4"/>
        <v>133.1</v>
      </c>
    </row>
    <row r="172" spans="1:9" ht="12.75" customHeight="1" x14ac:dyDescent="0.2">
      <c r="A172" s="622" t="s">
        <v>1815</v>
      </c>
      <c r="B172" s="632"/>
      <c r="C172" s="632"/>
      <c r="D172" s="627" t="s">
        <v>111</v>
      </c>
      <c r="E172" s="37" t="s">
        <v>1185</v>
      </c>
      <c r="F172" s="37" t="s">
        <v>99</v>
      </c>
      <c r="G172" s="37">
        <v>1</v>
      </c>
      <c r="H172" s="38">
        <v>57.81</v>
      </c>
      <c r="I172" s="39">
        <f t="shared" si="4"/>
        <v>57.81</v>
      </c>
    </row>
    <row r="173" spans="1:9" ht="12.75" customHeight="1" x14ac:dyDescent="0.2">
      <c r="A173" s="623"/>
      <c r="B173" s="632"/>
      <c r="C173" s="632"/>
      <c r="D173" s="628"/>
      <c r="E173" s="35" t="s">
        <v>1816</v>
      </c>
      <c r="F173" s="35" t="s">
        <v>99</v>
      </c>
      <c r="G173" s="35">
        <v>1</v>
      </c>
      <c r="H173" s="36">
        <v>104.76</v>
      </c>
      <c r="I173" s="157">
        <f t="shared" si="4"/>
        <v>104.76</v>
      </c>
    </row>
    <row r="174" spans="1:9" ht="12.75" customHeight="1" x14ac:dyDescent="0.2">
      <c r="A174" s="623"/>
      <c r="B174" s="632"/>
      <c r="C174" s="632"/>
      <c r="D174" s="628"/>
      <c r="E174" s="35" t="s">
        <v>313</v>
      </c>
      <c r="F174" s="35" t="s">
        <v>101</v>
      </c>
      <c r="G174" s="35">
        <v>2</v>
      </c>
      <c r="H174" s="36">
        <v>238.93</v>
      </c>
      <c r="I174" s="157">
        <f t="shared" si="4"/>
        <v>477.86</v>
      </c>
    </row>
    <row r="175" spans="1:9" ht="12.75" customHeight="1" x14ac:dyDescent="0.2">
      <c r="A175" s="623"/>
      <c r="B175" s="632"/>
      <c r="C175" s="632"/>
      <c r="D175" s="628"/>
      <c r="E175" s="35" t="s">
        <v>450</v>
      </c>
      <c r="F175" s="35" t="s">
        <v>100</v>
      </c>
      <c r="G175" s="35">
        <v>1</v>
      </c>
      <c r="H175" s="36">
        <v>116.04</v>
      </c>
      <c r="I175" s="157">
        <f t="shared" si="4"/>
        <v>116.04</v>
      </c>
    </row>
    <row r="176" spans="1:9" ht="12.75" customHeight="1" x14ac:dyDescent="0.2">
      <c r="A176" s="623"/>
      <c r="B176" s="632"/>
      <c r="C176" s="632"/>
      <c r="D176" s="628"/>
      <c r="E176" s="15" t="s">
        <v>520</v>
      </c>
      <c r="F176" s="15" t="s">
        <v>99</v>
      </c>
      <c r="G176" s="15">
        <v>1</v>
      </c>
      <c r="H176" s="16">
        <v>21.33</v>
      </c>
      <c r="I176" s="157">
        <f t="shared" si="4"/>
        <v>21.33</v>
      </c>
    </row>
    <row r="177" spans="1:9" ht="12.75" customHeight="1" x14ac:dyDescent="0.2">
      <c r="A177" s="623"/>
      <c r="B177" s="632"/>
      <c r="C177" s="632"/>
      <c r="D177" s="628"/>
      <c r="E177" s="15" t="s">
        <v>277</v>
      </c>
      <c r="F177" s="15" t="s">
        <v>99</v>
      </c>
      <c r="G177" s="15">
        <v>2</v>
      </c>
      <c r="H177" s="16">
        <v>27</v>
      </c>
      <c r="I177" s="157">
        <f t="shared" si="4"/>
        <v>54</v>
      </c>
    </row>
    <row r="178" spans="1:9" ht="12.75" customHeight="1" thickBot="1" x14ac:dyDescent="0.25">
      <c r="A178" s="624"/>
      <c r="B178" s="626"/>
      <c r="C178" s="626"/>
      <c r="D178" s="629"/>
      <c r="E178" s="40" t="s">
        <v>410</v>
      </c>
      <c r="F178" s="40" t="s">
        <v>100</v>
      </c>
      <c r="G178" s="40">
        <v>1</v>
      </c>
      <c r="H178" s="41">
        <v>69.81</v>
      </c>
      <c r="I178" s="200">
        <f t="shared" si="4"/>
        <v>69.81</v>
      </c>
    </row>
    <row r="179" spans="1:9" ht="12.75" customHeight="1" thickBot="1" x14ac:dyDescent="0.25">
      <c r="A179" s="407"/>
      <c r="B179" s="70">
        <v>17112.27</v>
      </c>
      <c r="C179" s="70" t="s">
        <v>79</v>
      </c>
      <c r="D179" s="315"/>
      <c r="E179" s="53"/>
      <c r="F179" s="53"/>
      <c r="G179" s="53"/>
      <c r="H179" s="153"/>
      <c r="I179" s="165"/>
    </row>
    <row r="180" spans="1:9" ht="26.25" thickBot="1" x14ac:dyDescent="0.25">
      <c r="A180" s="46" t="s">
        <v>329</v>
      </c>
      <c r="B180" s="85">
        <v>18259.689999999999</v>
      </c>
      <c r="C180" s="85" t="s">
        <v>80</v>
      </c>
      <c r="D180" s="85" t="s">
        <v>330</v>
      </c>
      <c r="E180" s="47" t="s">
        <v>331</v>
      </c>
      <c r="F180" s="47" t="s">
        <v>99</v>
      </c>
      <c r="G180" s="47">
        <v>13</v>
      </c>
      <c r="H180" s="48">
        <v>7.53</v>
      </c>
      <c r="I180" s="49">
        <f>G180*H180</f>
        <v>97.89</v>
      </c>
    </row>
    <row r="181" spans="1:9" ht="13.5" thickBot="1" x14ac:dyDescent="0.25">
      <c r="A181" s="218"/>
      <c r="B181" s="167"/>
      <c r="C181" s="167" t="s">
        <v>87</v>
      </c>
      <c r="D181" s="167"/>
      <c r="E181" s="83"/>
      <c r="F181" s="83"/>
      <c r="G181" s="83"/>
      <c r="H181" s="84"/>
      <c r="I181" s="200">
        <v>1342.55</v>
      </c>
    </row>
    <row r="182" spans="1:9" ht="12.75" customHeight="1" thickBot="1" x14ac:dyDescent="0.25">
      <c r="A182" s="180"/>
      <c r="B182" s="197">
        <f>SUM(B115:B180)</f>
        <v>170968.54</v>
      </c>
      <c r="C182" s="198"/>
      <c r="D182" s="197"/>
      <c r="E182" s="199"/>
      <c r="F182" s="198"/>
      <c r="G182" s="198"/>
      <c r="H182" s="197" t="s">
        <v>17</v>
      </c>
      <c r="I182" s="230">
        <f>SUM(I115:I181)</f>
        <v>19673.420000000002</v>
      </c>
    </row>
    <row r="183" spans="1:9" ht="64.5" thickBot="1" x14ac:dyDescent="0.25">
      <c r="A183" s="134" t="s">
        <v>144</v>
      </c>
      <c r="B183" s="114" t="s">
        <v>16</v>
      </c>
      <c r="C183" s="114" t="s">
        <v>5</v>
      </c>
      <c r="D183" s="114" t="s">
        <v>23</v>
      </c>
      <c r="E183" s="118" t="s">
        <v>18</v>
      </c>
      <c r="F183" s="114" t="s">
        <v>19</v>
      </c>
      <c r="G183" s="114" t="s">
        <v>10</v>
      </c>
      <c r="H183" s="114" t="s">
        <v>13</v>
      </c>
      <c r="I183" s="115" t="s">
        <v>12</v>
      </c>
    </row>
    <row r="184" spans="1:9" ht="12.75" customHeight="1" thickBot="1" x14ac:dyDescent="0.25">
      <c r="A184" s="227"/>
      <c r="B184" s="104">
        <v>5895.05</v>
      </c>
      <c r="C184" s="58" t="s">
        <v>66</v>
      </c>
      <c r="D184" s="64"/>
      <c r="E184" s="59"/>
      <c r="F184" s="59"/>
      <c r="G184" s="59"/>
      <c r="H184" s="60"/>
      <c r="I184" s="61"/>
    </row>
    <row r="185" spans="1:9" ht="12.75" customHeight="1" thickBot="1" x14ac:dyDescent="0.25">
      <c r="A185" s="227"/>
      <c r="B185" s="122">
        <v>5678.56</v>
      </c>
      <c r="C185" s="123" t="s">
        <v>67</v>
      </c>
      <c r="D185" s="124"/>
      <c r="E185" s="125"/>
      <c r="F185" s="125"/>
      <c r="G185" s="125"/>
      <c r="H185" s="126"/>
      <c r="I185" s="127"/>
    </row>
    <row r="186" spans="1:9" ht="12.75" customHeight="1" thickBot="1" x14ac:dyDescent="0.25">
      <c r="A186" s="227"/>
      <c r="B186" s="106">
        <v>5782.23</v>
      </c>
      <c r="C186" s="85" t="s">
        <v>70</v>
      </c>
      <c r="D186" s="86"/>
      <c r="E186" s="47"/>
      <c r="F186" s="47"/>
      <c r="G186" s="47"/>
      <c r="H186" s="48"/>
      <c r="I186" s="49"/>
    </row>
    <row r="187" spans="1:9" ht="12.75" customHeight="1" thickBot="1" x14ac:dyDescent="0.25">
      <c r="A187" s="227"/>
      <c r="B187" s="106">
        <v>3292.84</v>
      </c>
      <c r="C187" s="85" t="s">
        <v>72</v>
      </c>
      <c r="D187" s="86"/>
      <c r="E187" s="47"/>
      <c r="F187" s="47"/>
      <c r="G187" s="47"/>
      <c r="H187" s="48"/>
      <c r="I187" s="49"/>
    </row>
    <row r="188" spans="1:9" ht="12.75" customHeight="1" thickBot="1" x14ac:dyDescent="0.25">
      <c r="A188" s="227"/>
      <c r="B188" s="106">
        <v>6175.64</v>
      </c>
      <c r="C188" s="85" t="s">
        <v>73</v>
      </c>
      <c r="D188" s="86"/>
      <c r="E188" s="47"/>
      <c r="F188" s="47"/>
      <c r="G188" s="47"/>
      <c r="H188" s="48"/>
      <c r="I188" s="49"/>
    </row>
    <row r="189" spans="1:9" ht="12.75" customHeight="1" thickBot="1" x14ac:dyDescent="0.25">
      <c r="A189" s="227"/>
      <c r="B189" s="106">
        <v>5864.77</v>
      </c>
      <c r="C189" s="85" t="s">
        <v>74</v>
      </c>
      <c r="D189" s="86"/>
      <c r="E189" s="47"/>
      <c r="F189" s="47"/>
      <c r="G189" s="47"/>
      <c r="H189" s="48"/>
      <c r="I189" s="49"/>
    </row>
    <row r="190" spans="1:9" ht="12.75" customHeight="1" thickBot="1" x14ac:dyDescent="0.25">
      <c r="A190" s="227"/>
      <c r="B190" s="106">
        <v>4034.46</v>
      </c>
      <c r="C190" s="85" t="s">
        <v>75</v>
      </c>
      <c r="D190" s="86"/>
      <c r="E190" s="47"/>
      <c r="F190" s="47"/>
      <c r="G190" s="47"/>
      <c r="H190" s="48"/>
      <c r="I190" s="49"/>
    </row>
    <row r="191" spans="1:9" ht="12.75" customHeight="1" thickBot="1" x14ac:dyDescent="0.25">
      <c r="A191" s="221"/>
      <c r="B191" s="106">
        <v>5479.29</v>
      </c>
      <c r="C191" s="85" t="s">
        <v>76</v>
      </c>
      <c r="D191" s="86"/>
      <c r="E191" s="47"/>
      <c r="F191" s="47"/>
      <c r="G191" s="47"/>
      <c r="H191" s="48"/>
      <c r="I191" s="49"/>
    </row>
    <row r="192" spans="1:9" ht="12.75" customHeight="1" thickBot="1" x14ac:dyDescent="0.25">
      <c r="A192" s="221"/>
      <c r="B192" s="106">
        <v>7612.28</v>
      </c>
      <c r="C192" s="85" t="s">
        <v>77</v>
      </c>
      <c r="D192" s="86"/>
      <c r="E192" s="47"/>
      <c r="F192" s="47"/>
      <c r="G192" s="47"/>
      <c r="H192" s="48"/>
      <c r="I192" s="49"/>
    </row>
    <row r="193" spans="1:9" ht="12.75" customHeight="1" thickBot="1" x14ac:dyDescent="0.25">
      <c r="A193" s="219"/>
      <c r="B193" s="161">
        <v>8240.66</v>
      </c>
      <c r="C193" s="154" t="s">
        <v>78</v>
      </c>
      <c r="D193" s="162"/>
      <c r="E193" s="82"/>
      <c r="F193" s="82"/>
      <c r="G193" s="82"/>
      <c r="H193" s="155"/>
      <c r="I193" s="156"/>
    </row>
    <row r="194" spans="1:9" ht="12.75" customHeight="1" thickBot="1" x14ac:dyDescent="0.25">
      <c r="A194" s="416"/>
      <c r="B194" s="106">
        <v>7764.66</v>
      </c>
      <c r="C194" s="85" t="s">
        <v>79</v>
      </c>
      <c r="D194" s="393"/>
      <c r="E194" s="47"/>
      <c r="F194" s="47"/>
      <c r="G194" s="47"/>
      <c r="H194" s="48"/>
      <c r="I194" s="49"/>
    </row>
    <row r="195" spans="1:9" ht="12.75" customHeight="1" thickBot="1" x14ac:dyDescent="0.25">
      <c r="A195" s="220"/>
      <c r="B195" s="106">
        <v>8234.32</v>
      </c>
      <c r="C195" s="85" t="s">
        <v>80</v>
      </c>
      <c r="D195" s="86"/>
      <c r="E195" s="47"/>
      <c r="F195" s="47"/>
      <c r="G195" s="47"/>
      <c r="H195" s="48"/>
      <c r="I195" s="49"/>
    </row>
    <row r="196" spans="1:9" ht="12.75" customHeight="1" thickBot="1" x14ac:dyDescent="0.25">
      <c r="A196" s="384"/>
      <c r="B196" s="454">
        <f>SUM(B184:B195)</f>
        <v>74054.760000000009</v>
      </c>
      <c r="C196" s="458" t="s">
        <v>87</v>
      </c>
      <c r="D196" s="86"/>
      <c r="E196" s="47"/>
      <c r="F196" s="47"/>
      <c r="G196" s="47"/>
      <c r="H196" s="48"/>
      <c r="I196" s="49"/>
    </row>
    <row r="197" spans="1:9" ht="13.5" thickBot="1" x14ac:dyDescent="0.25">
      <c r="A197" s="655" t="s">
        <v>106</v>
      </c>
      <c r="B197" s="106">
        <v>1111.5</v>
      </c>
      <c r="C197" s="85" t="s">
        <v>74</v>
      </c>
      <c r="D197" s="86"/>
      <c r="E197" s="47"/>
      <c r="F197" s="47"/>
      <c r="G197" s="47"/>
      <c r="H197" s="48"/>
      <c r="I197" s="49"/>
    </row>
    <row r="198" spans="1:9" ht="13.5" thickBot="1" x14ac:dyDescent="0.25">
      <c r="A198" s="656"/>
      <c r="B198" s="106">
        <v>469.77</v>
      </c>
      <c r="C198" s="85" t="s">
        <v>75</v>
      </c>
      <c r="D198" s="86"/>
      <c r="E198" s="47"/>
      <c r="F198" s="47"/>
      <c r="G198" s="47"/>
      <c r="H198" s="48"/>
      <c r="I198" s="49"/>
    </row>
    <row r="199" spans="1:9" ht="13.5" thickBot="1" x14ac:dyDescent="0.25">
      <c r="A199" s="657"/>
      <c r="B199" s="106">
        <v>584.41999999999996</v>
      </c>
      <c r="C199" s="85" t="s">
        <v>76</v>
      </c>
      <c r="D199" s="86"/>
      <c r="E199" s="47"/>
      <c r="F199" s="47"/>
      <c r="G199" s="47"/>
      <c r="H199" s="48"/>
      <c r="I199" s="49"/>
    </row>
    <row r="200" spans="1:9" ht="13.5" thickBot="1" x14ac:dyDescent="0.25">
      <c r="A200" s="526"/>
      <c r="B200" s="454">
        <f>SUM(B197:B199)</f>
        <v>2165.69</v>
      </c>
      <c r="C200" s="458" t="s">
        <v>87</v>
      </c>
      <c r="D200" s="86"/>
      <c r="E200" s="47"/>
      <c r="F200" s="47"/>
      <c r="G200" s="47"/>
      <c r="H200" s="48"/>
      <c r="I200" s="49">
        <v>903.37</v>
      </c>
    </row>
    <row r="201" spans="1:9" ht="12.75" customHeight="1" thickBot="1" x14ac:dyDescent="0.25">
      <c r="A201" s="180"/>
      <c r="B201" s="197">
        <f>B196+B200</f>
        <v>76220.450000000012</v>
      </c>
      <c r="C201" s="198"/>
      <c r="D201" s="197"/>
      <c r="E201" s="199"/>
      <c r="F201" s="198"/>
      <c r="G201" s="198"/>
      <c r="H201" s="197" t="s">
        <v>17</v>
      </c>
      <c r="I201" s="230">
        <f>SUM(I184:I200)</f>
        <v>903.37</v>
      </c>
    </row>
    <row r="202" spans="1:9" ht="77.25" thickBot="1" x14ac:dyDescent="0.25">
      <c r="A202" s="134" t="s">
        <v>145</v>
      </c>
      <c r="B202" s="114" t="s">
        <v>16</v>
      </c>
      <c r="C202" s="114" t="s">
        <v>5</v>
      </c>
      <c r="D202" s="114" t="s">
        <v>23</v>
      </c>
      <c r="E202" s="118" t="s">
        <v>18</v>
      </c>
      <c r="F202" s="114" t="s">
        <v>19</v>
      </c>
      <c r="G202" s="114" t="s">
        <v>10</v>
      </c>
      <c r="H202" s="114" t="s">
        <v>13</v>
      </c>
      <c r="I202" s="115" t="s">
        <v>12</v>
      </c>
    </row>
    <row r="203" spans="1:9" ht="12.75" customHeight="1" thickBot="1" x14ac:dyDescent="0.25">
      <c r="A203" s="227"/>
      <c r="B203" s="106">
        <v>7389.45</v>
      </c>
      <c r="C203" s="33" t="s">
        <v>66</v>
      </c>
      <c r="D203" s="86"/>
      <c r="E203" s="47"/>
      <c r="F203" s="47"/>
      <c r="G203" s="47"/>
      <c r="H203" s="48"/>
      <c r="I203" s="49"/>
    </row>
    <row r="204" spans="1:9" ht="12.75" customHeight="1" thickBot="1" x14ac:dyDescent="0.25">
      <c r="A204" s="227"/>
      <c r="B204" s="106">
        <v>7574.34</v>
      </c>
      <c r="C204" s="13" t="s">
        <v>67</v>
      </c>
      <c r="D204" s="86"/>
      <c r="E204" s="47"/>
      <c r="F204" s="47"/>
      <c r="G204" s="47"/>
      <c r="H204" s="48"/>
      <c r="I204" s="49"/>
    </row>
    <row r="205" spans="1:9" ht="12.75" customHeight="1" thickBot="1" x14ac:dyDescent="0.25">
      <c r="A205" s="227"/>
      <c r="B205" s="106">
        <v>7955.15</v>
      </c>
      <c r="C205" s="33" t="s">
        <v>70</v>
      </c>
      <c r="D205" s="86"/>
      <c r="E205" s="47"/>
      <c r="F205" s="47"/>
      <c r="G205" s="47"/>
      <c r="H205" s="48"/>
      <c r="I205" s="49"/>
    </row>
    <row r="206" spans="1:9" ht="12.75" customHeight="1" thickBot="1" x14ac:dyDescent="0.25">
      <c r="A206" s="227"/>
      <c r="B206" s="106">
        <v>7571.66</v>
      </c>
      <c r="C206" s="13" t="s">
        <v>72</v>
      </c>
      <c r="D206" s="86"/>
      <c r="E206" s="47"/>
      <c r="F206" s="47"/>
      <c r="G206" s="47"/>
      <c r="H206" s="48"/>
      <c r="I206" s="49"/>
    </row>
    <row r="207" spans="1:9" ht="12.75" customHeight="1" thickBot="1" x14ac:dyDescent="0.25">
      <c r="A207" s="227"/>
      <c r="B207" s="106">
        <v>7714.9</v>
      </c>
      <c r="C207" s="33" t="s">
        <v>73</v>
      </c>
      <c r="D207" s="86"/>
      <c r="E207" s="47"/>
      <c r="F207" s="47"/>
      <c r="G207" s="47"/>
      <c r="H207" s="48"/>
      <c r="I207" s="49"/>
    </row>
    <row r="208" spans="1:9" ht="12.75" customHeight="1" thickBot="1" x14ac:dyDescent="0.25">
      <c r="A208" s="227"/>
      <c r="B208" s="106">
        <v>8878.18</v>
      </c>
      <c r="C208" s="13" t="s">
        <v>74</v>
      </c>
      <c r="D208" s="86"/>
      <c r="E208" s="47"/>
      <c r="F208" s="47"/>
      <c r="G208" s="47"/>
      <c r="H208" s="48"/>
      <c r="I208" s="49"/>
    </row>
    <row r="209" spans="1:9" ht="12.75" customHeight="1" thickBot="1" x14ac:dyDescent="0.25">
      <c r="A209" s="227"/>
      <c r="B209" s="106">
        <v>6938.41</v>
      </c>
      <c r="C209" s="33" t="s">
        <v>75</v>
      </c>
      <c r="D209" s="86"/>
      <c r="E209" s="47"/>
      <c r="F209" s="47"/>
      <c r="G209" s="47"/>
      <c r="H209" s="48"/>
      <c r="I209" s="49"/>
    </row>
    <row r="210" spans="1:9" ht="12.75" customHeight="1" thickBot="1" x14ac:dyDescent="0.25">
      <c r="A210" s="227"/>
      <c r="B210" s="106">
        <v>8562.18</v>
      </c>
      <c r="C210" s="13" t="s">
        <v>76</v>
      </c>
      <c r="D210" s="86"/>
      <c r="E210" s="47"/>
      <c r="F210" s="47"/>
      <c r="G210" s="47"/>
      <c r="H210" s="48"/>
      <c r="I210" s="49"/>
    </row>
    <row r="211" spans="1:9" ht="12.75" customHeight="1" thickBot="1" x14ac:dyDescent="0.25">
      <c r="A211" s="227"/>
      <c r="B211" s="106">
        <v>8688.26</v>
      </c>
      <c r="C211" s="33" t="s">
        <v>77</v>
      </c>
      <c r="D211" s="86"/>
      <c r="E211" s="47"/>
      <c r="F211" s="47"/>
      <c r="G211" s="47"/>
      <c r="H211" s="48"/>
      <c r="I211" s="49"/>
    </row>
    <row r="212" spans="1:9" ht="12.75" customHeight="1" thickBot="1" x14ac:dyDescent="0.25">
      <c r="A212" s="227"/>
      <c r="B212" s="106">
        <v>9301.41</v>
      </c>
      <c r="C212" s="13" t="s">
        <v>78</v>
      </c>
      <c r="D212" s="86"/>
      <c r="E212" s="47"/>
      <c r="F212" s="47"/>
      <c r="G212" s="47"/>
      <c r="H212" s="48"/>
      <c r="I212" s="49"/>
    </row>
    <row r="213" spans="1:9" ht="12.75" customHeight="1" thickBot="1" x14ac:dyDescent="0.25">
      <c r="A213" s="227"/>
      <c r="B213" s="106">
        <v>8937.6299999999992</v>
      </c>
      <c r="C213" s="13" t="s">
        <v>79</v>
      </c>
      <c r="D213" s="86"/>
      <c r="E213" s="47"/>
      <c r="F213" s="47"/>
      <c r="G213" s="47"/>
      <c r="H213" s="48"/>
      <c r="I213" s="49"/>
    </row>
    <row r="214" spans="1:9" ht="13.5" thickBot="1" x14ac:dyDescent="0.25">
      <c r="A214" s="227"/>
      <c r="B214" s="106">
        <v>9045.76</v>
      </c>
      <c r="C214" s="13" t="s">
        <v>80</v>
      </c>
      <c r="D214" s="86"/>
      <c r="E214" s="47"/>
      <c r="F214" s="47"/>
      <c r="G214" s="47"/>
      <c r="H214" s="48"/>
      <c r="I214" s="49"/>
    </row>
    <row r="215" spans="1:9" ht="12.75" customHeight="1" thickBot="1" x14ac:dyDescent="0.25">
      <c r="A215" s="227"/>
      <c r="B215" s="106"/>
      <c r="C215" s="85" t="s">
        <v>87</v>
      </c>
      <c r="D215" s="86"/>
      <c r="E215" s="47"/>
      <c r="F215" s="47"/>
      <c r="G215" s="47"/>
      <c r="H215" s="48"/>
      <c r="I215" s="49">
        <v>1603.76</v>
      </c>
    </row>
    <row r="216" spans="1:9" ht="13.5" thickBot="1" x14ac:dyDescent="0.25">
      <c r="A216" s="180"/>
      <c r="B216" s="197">
        <f>SUM(B203:B215)</f>
        <v>98557.33</v>
      </c>
      <c r="C216" s="198"/>
      <c r="D216" s="197"/>
      <c r="E216" s="199"/>
      <c r="F216" s="198"/>
      <c r="G216" s="198"/>
      <c r="H216" s="197" t="s">
        <v>17</v>
      </c>
      <c r="I216" s="230">
        <f>SUM(I203:I215)</f>
        <v>1603.76</v>
      </c>
    </row>
    <row r="217" spans="1:9" ht="26.25" thickBot="1" x14ac:dyDescent="0.25">
      <c r="A217" s="46" t="s">
        <v>8</v>
      </c>
      <c r="B217" s="114" t="s">
        <v>16</v>
      </c>
      <c r="C217" s="114" t="s">
        <v>5</v>
      </c>
      <c r="D217" s="114" t="s">
        <v>23</v>
      </c>
      <c r="E217" s="118" t="s">
        <v>18</v>
      </c>
      <c r="F217" s="114" t="s">
        <v>19</v>
      </c>
      <c r="G217" s="114" t="s">
        <v>10</v>
      </c>
      <c r="H217" s="114" t="s">
        <v>13</v>
      </c>
      <c r="I217" s="115" t="s">
        <v>12</v>
      </c>
    </row>
    <row r="218" spans="1:9" ht="12.75" customHeight="1" x14ac:dyDescent="0.2">
      <c r="A218" s="623" t="s">
        <v>82</v>
      </c>
      <c r="B218" s="33"/>
      <c r="C218" s="33" t="s">
        <v>66</v>
      </c>
      <c r="D218" s="34"/>
      <c r="E218" s="35"/>
      <c r="F218" s="35" t="s">
        <v>83</v>
      </c>
      <c r="G218" s="35">
        <v>545.95000000000005</v>
      </c>
      <c r="H218" s="16">
        <v>4.8099999999999996</v>
      </c>
      <c r="I218" s="157">
        <f>G218*H218</f>
        <v>2626.0194999999999</v>
      </c>
    </row>
    <row r="219" spans="1:9" x14ac:dyDescent="0.2">
      <c r="A219" s="623"/>
      <c r="B219" s="13"/>
      <c r="C219" s="13" t="s">
        <v>67</v>
      </c>
      <c r="D219" s="14"/>
      <c r="E219" s="15"/>
      <c r="F219" s="15" t="s">
        <v>83</v>
      </c>
      <c r="G219" s="15">
        <v>322.20999999999998</v>
      </c>
      <c r="H219" s="16">
        <v>4.8099999999999996</v>
      </c>
      <c r="I219" s="43">
        <f>G219*H219</f>
        <v>1549.8300999999997</v>
      </c>
    </row>
    <row r="220" spans="1:9" x14ac:dyDescent="0.2">
      <c r="A220" s="623"/>
      <c r="B220" s="13"/>
      <c r="C220" s="13" t="s">
        <v>70</v>
      </c>
      <c r="D220" s="14"/>
      <c r="E220" s="15"/>
      <c r="F220" s="15" t="s">
        <v>83</v>
      </c>
      <c r="G220" s="15">
        <v>531.54</v>
      </c>
      <c r="H220" s="16">
        <v>4.8099999999999996</v>
      </c>
      <c r="I220" s="43">
        <f>G220*H220</f>
        <v>2556.7073999999998</v>
      </c>
    </row>
    <row r="221" spans="1:9" ht="12.75" customHeight="1" x14ac:dyDescent="0.2">
      <c r="A221" s="623"/>
      <c r="B221" s="13"/>
      <c r="C221" s="13" t="s">
        <v>72</v>
      </c>
      <c r="D221" s="14"/>
      <c r="E221" s="15"/>
      <c r="F221" s="15" t="s">
        <v>83</v>
      </c>
      <c r="G221" s="15">
        <v>312.07</v>
      </c>
      <c r="H221" s="16">
        <v>4.8099999999999996</v>
      </c>
      <c r="I221" s="43">
        <f t="shared" ref="I221:I227" si="5">G221*H221</f>
        <v>1501.0566999999999</v>
      </c>
    </row>
    <row r="222" spans="1:9" x14ac:dyDescent="0.2">
      <c r="A222" s="623"/>
      <c r="B222" s="13"/>
      <c r="C222" s="13" t="s">
        <v>73</v>
      </c>
      <c r="D222" s="14"/>
      <c r="E222" s="15"/>
      <c r="F222" s="15" t="s">
        <v>83</v>
      </c>
      <c r="G222" s="15">
        <v>613.72</v>
      </c>
      <c r="H222" s="16">
        <v>4.8099999999999996</v>
      </c>
      <c r="I222" s="43">
        <f t="shared" si="5"/>
        <v>2951.9931999999999</v>
      </c>
    </row>
    <row r="223" spans="1:9" ht="12.75" customHeight="1" x14ac:dyDescent="0.2">
      <c r="A223" s="623"/>
      <c r="B223" s="13"/>
      <c r="C223" s="13" t="s">
        <v>74</v>
      </c>
      <c r="D223" s="14"/>
      <c r="E223" s="15"/>
      <c r="F223" s="15" t="s">
        <v>83</v>
      </c>
      <c r="G223" s="15">
        <v>432.42</v>
      </c>
      <c r="H223" s="16">
        <v>4.8099999999999996</v>
      </c>
      <c r="I223" s="43">
        <f t="shared" si="5"/>
        <v>2079.9402</v>
      </c>
    </row>
    <row r="224" spans="1:9" ht="12.75" customHeight="1" x14ac:dyDescent="0.2">
      <c r="A224" s="623"/>
      <c r="B224" s="13"/>
      <c r="C224" s="13" t="s">
        <v>75</v>
      </c>
      <c r="D224" s="14"/>
      <c r="E224" s="15"/>
      <c r="F224" s="15" t="s">
        <v>83</v>
      </c>
      <c r="G224" s="15">
        <v>223.02</v>
      </c>
      <c r="H224" s="16">
        <v>5.04</v>
      </c>
      <c r="I224" s="43">
        <f t="shared" si="5"/>
        <v>1124.0208</v>
      </c>
    </row>
    <row r="225" spans="1:255" ht="12.75" customHeight="1" x14ac:dyDescent="0.2">
      <c r="A225" s="623"/>
      <c r="B225" s="13"/>
      <c r="C225" s="13" t="s">
        <v>76</v>
      </c>
      <c r="D225" s="14"/>
      <c r="E225" s="15"/>
      <c r="F225" s="15" t="s">
        <v>83</v>
      </c>
      <c r="G225" s="15">
        <v>389.92</v>
      </c>
      <c r="H225" s="16">
        <v>5.04</v>
      </c>
      <c r="I225" s="43">
        <f t="shared" si="5"/>
        <v>1965.1968000000002</v>
      </c>
    </row>
    <row r="226" spans="1:255" ht="12.75" customHeight="1" x14ac:dyDescent="0.2">
      <c r="A226" s="623"/>
      <c r="B226" s="13"/>
      <c r="C226" s="13" t="s">
        <v>77</v>
      </c>
      <c r="D226" s="14"/>
      <c r="E226" s="15"/>
      <c r="F226" s="15" t="s">
        <v>83</v>
      </c>
      <c r="G226" s="15">
        <v>406.84</v>
      </c>
      <c r="H226" s="16">
        <v>5.04</v>
      </c>
      <c r="I226" s="43">
        <f t="shared" si="5"/>
        <v>2050.4735999999998</v>
      </c>
    </row>
    <row r="227" spans="1:255" ht="12.75" customHeight="1" x14ac:dyDescent="0.2">
      <c r="A227" s="623"/>
      <c r="B227" s="13"/>
      <c r="C227" s="13" t="s">
        <v>78</v>
      </c>
      <c r="D227" s="14"/>
      <c r="E227" s="15"/>
      <c r="F227" s="15" t="s">
        <v>83</v>
      </c>
      <c r="G227" s="15">
        <v>868.1</v>
      </c>
      <c r="H227" s="16">
        <v>5.04</v>
      </c>
      <c r="I227" s="43">
        <f t="shared" si="5"/>
        <v>4375.2240000000002</v>
      </c>
    </row>
    <row r="228" spans="1:255" ht="12.75" customHeight="1" x14ac:dyDescent="0.2">
      <c r="A228" s="623"/>
      <c r="B228" s="13"/>
      <c r="C228" s="13" t="s">
        <v>79</v>
      </c>
      <c r="D228" s="14"/>
      <c r="E228" s="15"/>
      <c r="F228" s="15" t="s">
        <v>83</v>
      </c>
      <c r="G228" s="15">
        <v>720.24</v>
      </c>
      <c r="H228" s="16">
        <v>5.04</v>
      </c>
      <c r="I228" s="43">
        <f>G228*H228</f>
        <v>3630.0095999999999</v>
      </c>
    </row>
    <row r="229" spans="1:255" ht="12.75" customHeight="1" x14ac:dyDescent="0.2">
      <c r="A229" s="623"/>
      <c r="B229" s="13"/>
      <c r="C229" s="13" t="s">
        <v>80</v>
      </c>
      <c r="D229" s="14"/>
      <c r="E229" s="15"/>
      <c r="F229" s="15" t="s">
        <v>83</v>
      </c>
      <c r="G229" s="15">
        <v>82.2</v>
      </c>
      <c r="H229" s="16">
        <v>5.04</v>
      </c>
      <c r="I229" s="43">
        <f>G229*H229</f>
        <v>414.28800000000001</v>
      </c>
    </row>
    <row r="230" spans="1:255" ht="12.75" customHeight="1" x14ac:dyDescent="0.2">
      <c r="A230" s="623"/>
      <c r="B230" s="71"/>
      <c r="C230" s="412" t="s">
        <v>87</v>
      </c>
      <c r="D230" s="14"/>
      <c r="E230" s="15"/>
      <c r="F230" s="15" t="s">
        <v>83</v>
      </c>
      <c r="G230" s="15">
        <f>SUM(G218:G229)</f>
        <v>5448.23</v>
      </c>
      <c r="H230" s="16"/>
      <c r="I230" s="243">
        <f>SUM(I218:I229)</f>
        <v>26824.759900000001</v>
      </c>
    </row>
    <row r="231" spans="1:255" ht="30" customHeight="1" x14ac:dyDescent="0.2">
      <c r="A231" s="652" t="s">
        <v>2272</v>
      </c>
      <c r="B231" s="71"/>
      <c r="C231" s="13" t="s">
        <v>2273</v>
      </c>
      <c r="D231" s="72"/>
      <c r="E231" s="73"/>
      <c r="F231" s="15"/>
      <c r="G231" s="327"/>
      <c r="H231" s="74"/>
      <c r="I231" s="598">
        <v>263.48</v>
      </c>
    </row>
    <row r="232" spans="1:255" ht="24.6" customHeight="1" x14ac:dyDescent="0.2">
      <c r="A232" s="653"/>
      <c r="B232" s="71"/>
      <c r="C232" s="13" t="s">
        <v>2274</v>
      </c>
      <c r="D232" s="72"/>
      <c r="E232" s="73"/>
      <c r="F232" s="15"/>
      <c r="G232" s="327"/>
      <c r="H232" s="74"/>
      <c r="I232" s="598">
        <v>267.98</v>
      </c>
    </row>
    <row r="233" spans="1:255" ht="27.6" customHeight="1" x14ac:dyDescent="0.2">
      <c r="A233" s="654"/>
      <c r="B233" s="412"/>
      <c r="C233" s="244" t="s">
        <v>87</v>
      </c>
      <c r="D233" s="72"/>
      <c r="E233" s="73"/>
      <c r="F233" s="15"/>
      <c r="G233" s="327"/>
      <c r="H233" s="74"/>
      <c r="I233" s="241">
        <f>SUM(I231:I232)</f>
        <v>531.46</v>
      </c>
    </row>
    <row r="234" spans="1:255" ht="27" customHeight="1" x14ac:dyDescent="0.2">
      <c r="A234" s="652" t="s">
        <v>2271</v>
      </c>
      <c r="B234" s="71"/>
      <c r="C234" s="33" t="s">
        <v>2273</v>
      </c>
      <c r="D234" s="72"/>
      <c r="E234" s="73"/>
      <c r="F234" s="15"/>
      <c r="G234" s="327"/>
      <c r="H234" s="74"/>
      <c r="I234" s="598">
        <v>1492.28</v>
      </c>
    </row>
    <row r="235" spans="1:255" ht="27.6" customHeight="1" x14ac:dyDescent="0.2">
      <c r="A235" s="653"/>
      <c r="B235" s="71"/>
      <c r="C235" s="71" t="s">
        <v>2274</v>
      </c>
      <c r="D235" s="72"/>
      <c r="E235" s="73"/>
      <c r="F235" s="15"/>
      <c r="G235" s="327"/>
      <c r="H235" s="74"/>
      <c r="I235" s="598">
        <v>1607.15</v>
      </c>
    </row>
    <row r="236" spans="1:255" ht="26.45" customHeight="1" x14ac:dyDescent="0.2">
      <c r="A236" s="654"/>
      <c r="B236" s="71"/>
      <c r="C236" s="244" t="s">
        <v>87</v>
      </c>
      <c r="D236" s="72"/>
      <c r="E236" s="73"/>
      <c r="F236" s="15"/>
      <c r="G236" s="327"/>
      <c r="H236" s="74"/>
      <c r="I236" s="241">
        <f>SUM(I234:I235)</f>
        <v>3099.4300000000003</v>
      </c>
    </row>
    <row r="237" spans="1:255" ht="25.5" x14ac:dyDescent="0.2">
      <c r="A237" s="221" t="s">
        <v>2270</v>
      </c>
      <c r="B237" s="13"/>
      <c r="C237" s="412" t="s">
        <v>87</v>
      </c>
      <c r="D237" s="14"/>
      <c r="E237" s="15"/>
      <c r="F237" s="15"/>
      <c r="G237" s="15"/>
      <c r="H237" s="16"/>
      <c r="I237" s="243">
        <v>129342.3</v>
      </c>
    </row>
    <row r="238" spans="1:255" ht="12.75" customHeight="1" x14ac:dyDescent="0.2">
      <c r="A238" s="221" t="s">
        <v>84</v>
      </c>
      <c r="B238" s="13"/>
      <c r="C238" s="244" t="s">
        <v>87</v>
      </c>
      <c r="D238" s="14"/>
      <c r="E238" s="15"/>
      <c r="F238" s="15"/>
      <c r="G238" s="15"/>
      <c r="H238" s="16"/>
      <c r="I238" s="243">
        <v>9614.3700000000008</v>
      </c>
    </row>
    <row r="239" spans="1:255" ht="12.75" customHeight="1" x14ac:dyDescent="0.2">
      <c r="A239" s="221" t="s">
        <v>86</v>
      </c>
      <c r="B239" s="13"/>
      <c r="C239" s="244" t="s">
        <v>87</v>
      </c>
      <c r="D239" s="14"/>
      <c r="E239" s="15"/>
      <c r="F239" s="15"/>
      <c r="G239" s="15"/>
      <c r="H239" s="16"/>
      <c r="I239" s="243">
        <v>8777.2999999999993</v>
      </c>
    </row>
    <row r="240" spans="1:255" s="45" customFormat="1" x14ac:dyDescent="0.2">
      <c r="A240" s="219" t="s">
        <v>88</v>
      </c>
      <c r="B240" s="13"/>
      <c r="C240" s="244" t="s">
        <v>87</v>
      </c>
      <c r="D240" s="14"/>
      <c r="E240" s="15"/>
      <c r="F240" s="15"/>
      <c r="G240" s="15"/>
      <c r="H240" s="16"/>
      <c r="I240" s="243">
        <v>6438.95</v>
      </c>
      <c r="J240" s="56"/>
      <c r="K240" s="56"/>
      <c r="L240" s="56"/>
      <c r="M240" s="56"/>
      <c r="N240" s="56"/>
      <c r="O240" s="56"/>
      <c r="P240" s="56"/>
      <c r="Q240" s="56"/>
      <c r="R240" s="56"/>
      <c r="T240" s="56"/>
      <c r="U240" s="56"/>
      <c r="V240" s="56"/>
      <c r="W240" s="56"/>
      <c r="X240" s="56"/>
      <c r="Y240" s="56"/>
      <c r="Z240" s="56"/>
      <c r="AA240" s="56"/>
      <c r="AB240" s="56"/>
      <c r="AD240" s="56"/>
      <c r="AE240" s="56"/>
      <c r="AF240" s="56"/>
      <c r="AG240" s="56"/>
      <c r="AH240" s="56"/>
      <c r="AI240" s="56"/>
      <c r="AJ240" s="56"/>
      <c r="AK240" s="56"/>
      <c r="AL240" s="56"/>
      <c r="AN240" s="56"/>
      <c r="AO240" s="56"/>
      <c r="AP240" s="56"/>
      <c r="AQ240" s="56"/>
      <c r="AR240" s="56"/>
      <c r="AS240" s="56"/>
      <c r="AT240" s="56"/>
      <c r="AU240" s="56"/>
      <c r="AV240" s="56"/>
      <c r="AX240" s="56"/>
      <c r="AY240" s="56"/>
      <c r="AZ240" s="56"/>
      <c r="BA240" s="56"/>
      <c r="BB240" s="56"/>
      <c r="BC240" s="56"/>
      <c r="BD240" s="56"/>
      <c r="BE240" s="56"/>
      <c r="BF240" s="56"/>
      <c r="BH240" s="56"/>
      <c r="BI240" s="56"/>
      <c r="BJ240" s="56"/>
      <c r="BK240" s="56"/>
      <c r="BL240" s="56"/>
      <c r="BM240" s="56"/>
      <c r="BN240" s="56"/>
      <c r="BO240" s="56"/>
      <c r="BP240" s="56"/>
      <c r="BR240" s="56"/>
      <c r="BS240" s="56"/>
      <c r="BT240" s="56"/>
      <c r="BU240" s="56"/>
      <c r="BV240" s="56"/>
      <c r="BW240" s="56"/>
      <c r="BX240" s="56"/>
      <c r="BY240" s="56"/>
      <c r="BZ240" s="56"/>
      <c r="CB240" s="56"/>
      <c r="CC240" s="56"/>
      <c r="CD240" s="56"/>
      <c r="CE240" s="56"/>
      <c r="CF240" s="56"/>
      <c r="CG240" s="56"/>
      <c r="CH240" s="56"/>
      <c r="CI240" s="56"/>
      <c r="CJ240" s="56"/>
      <c r="CL240" s="56"/>
      <c r="CM240" s="56"/>
      <c r="CN240" s="56"/>
      <c r="CO240" s="56"/>
      <c r="CP240" s="56"/>
      <c r="CQ240" s="56"/>
      <c r="CR240" s="56"/>
      <c r="CS240" s="56"/>
      <c r="CT240" s="56"/>
      <c r="CV240" s="56"/>
      <c r="CW240" s="56"/>
      <c r="CX240" s="56"/>
      <c r="CY240" s="56"/>
      <c r="CZ240" s="56"/>
      <c r="DA240" s="56"/>
      <c r="DB240" s="56"/>
      <c r="DC240" s="56"/>
      <c r="DD240" s="56"/>
      <c r="DF240" s="56"/>
      <c r="DG240" s="56"/>
      <c r="DH240" s="56"/>
      <c r="DI240" s="56"/>
      <c r="DJ240" s="56"/>
      <c r="DK240" s="56"/>
      <c r="DL240" s="56"/>
      <c r="DM240" s="56"/>
      <c r="DN240" s="56"/>
      <c r="DP240" s="56"/>
      <c r="DQ240" s="56"/>
      <c r="DR240" s="56"/>
      <c r="DS240" s="56"/>
      <c r="DT240" s="56"/>
      <c r="DU240" s="56"/>
      <c r="DV240" s="56"/>
      <c r="DW240" s="56"/>
      <c r="DX240" s="56"/>
      <c r="DZ240" s="56"/>
      <c r="EA240" s="56"/>
      <c r="EB240" s="56"/>
      <c r="EC240" s="56"/>
      <c r="ED240" s="56"/>
      <c r="EE240" s="56"/>
      <c r="EF240" s="56"/>
      <c r="EG240" s="56"/>
      <c r="EH240" s="56"/>
      <c r="EJ240" s="56"/>
      <c r="EK240" s="56"/>
      <c r="EL240" s="56"/>
      <c r="EM240" s="56"/>
      <c r="EN240" s="56"/>
      <c r="EO240" s="56"/>
      <c r="EP240" s="56"/>
      <c r="EQ240" s="56"/>
      <c r="ER240" s="56"/>
      <c r="ET240" s="56"/>
      <c r="EU240" s="56"/>
      <c r="EV240" s="56"/>
      <c r="EW240" s="56"/>
      <c r="EX240" s="56"/>
      <c r="EY240" s="56"/>
      <c r="EZ240" s="56"/>
      <c r="FA240" s="56"/>
      <c r="FB240" s="56"/>
      <c r="FD240" s="56"/>
      <c r="FE240" s="56"/>
      <c r="FF240" s="56"/>
      <c r="FG240" s="56"/>
      <c r="FH240" s="56"/>
      <c r="FI240" s="56"/>
      <c r="FJ240" s="56"/>
      <c r="FK240" s="56"/>
      <c r="FL240" s="56"/>
      <c r="FN240" s="56"/>
      <c r="FO240" s="56"/>
      <c r="FP240" s="56"/>
      <c r="FQ240" s="56"/>
      <c r="FR240" s="56"/>
      <c r="FS240" s="56"/>
      <c r="FT240" s="56"/>
      <c r="FU240" s="56"/>
      <c r="FV240" s="56"/>
      <c r="FX240" s="56"/>
      <c r="FY240" s="56"/>
      <c r="FZ240" s="56"/>
      <c r="GA240" s="56"/>
      <c r="GB240" s="56"/>
      <c r="GC240" s="56"/>
      <c r="GD240" s="56"/>
      <c r="GE240" s="56"/>
      <c r="GF240" s="56"/>
      <c r="GH240" s="56"/>
      <c r="GI240" s="56"/>
      <c r="GJ240" s="56"/>
      <c r="GK240" s="56"/>
      <c r="GL240" s="56"/>
      <c r="GM240" s="56"/>
      <c r="GN240" s="56"/>
      <c r="GO240" s="56"/>
      <c r="GP240" s="56"/>
      <c r="GR240" s="56"/>
      <c r="GS240" s="56"/>
      <c r="GT240" s="56"/>
      <c r="GU240" s="56"/>
      <c r="GV240" s="56"/>
      <c r="GW240" s="56"/>
      <c r="GX240" s="56"/>
      <c r="GY240" s="56"/>
      <c r="GZ240" s="56"/>
      <c r="HB240" s="56"/>
      <c r="HC240" s="56"/>
      <c r="HD240" s="56"/>
      <c r="HE240" s="56"/>
      <c r="HF240" s="56"/>
      <c r="HG240" s="56"/>
      <c r="HH240" s="56"/>
      <c r="HI240" s="56"/>
      <c r="HJ240" s="56"/>
      <c r="HL240" s="56"/>
      <c r="HM240" s="56"/>
      <c r="HN240" s="56"/>
      <c r="HO240" s="56"/>
      <c r="HP240" s="56"/>
      <c r="HQ240" s="56"/>
      <c r="HR240" s="56"/>
      <c r="HS240" s="56"/>
      <c r="HT240" s="56"/>
      <c r="HV240" s="56"/>
      <c r="HW240" s="56"/>
      <c r="HX240" s="56"/>
      <c r="HY240" s="56"/>
      <c r="HZ240" s="56"/>
      <c r="IA240" s="56"/>
      <c r="IB240" s="56"/>
      <c r="IC240" s="56"/>
      <c r="ID240" s="56"/>
      <c r="IF240" s="56"/>
      <c r="IG240" s="56"/>
      <c r="IH240" s="56"/>
      <c r="II240" s="56"/>
      <c r="IJ240" s="56"/>
      <c r="IK240" s="56"/>
      <c r="IL240" s="56"/>
      <c r="IM240" s="56"/>
      <c r="IN240" s="56"/>
      <c r="IP240" s="56"/>
      <c r="IQ240" s="56"/>
      <c r="IR240" s="56"/>
      <c r="IS240" s="56"/>
      <c r="IT240" s="56"/>
      <c r="IU240" s="56"/>
    </row>
    <row r="241" spans="1:255" ht="12.75" customHeight="1" thickBot="1" x14ac:dyDescent="0.25">
      <c r="A241" s="219"/>
      <c r="B241" s="109"/>
      <c r="C241" s="109"/>
      <c r="D241" s="108"/>
      <c r="E241" s="110"/>
      <c r="F241" s="109"/>
      <c r="G241" s="109"/>
      <c r="H241" s="108" t="s">
        <v>17</v>
      </c>
      <c r="I241" s="426">
        <f>I230+I233+I236+I237+I238+I239+I240</f>
        <v>184628.5699</v>
      </c>
      <c r="J241" s="56"/>
      <c r="K241" s="56"/>
      <c r="L241" s="56"/>
      <c r="M241" s="56"/>
      <c r="N241" s="56"/>
      <c r="O241" s="56"/>
      <c r="P241" s="56"/>
      <c r="Q241" s="56"/>
      <c r="R241" s="56"/>
      <c r="T241" s="56"/>
      <c r="U241" s="56"/>
      <c r="V241" s="56"/>
      <c r="W241" s="56"/>
      <c r="X241" s="56"/>
      <c r="Y241" s="56"/>
      <c r="Z241" s="56"/>
      <c r="AA241" s="56"/>
      <c r="AB241" s="56"/>
      <c r="AD241" s="56"/>
      <c r="AE241" s="56"/>
      <c r="AF241" s="56"/>
      <c r="AG241" s="56"/>
      <c r="AH241" s="56"/>
      <c r="AI241" s="56"/>
      <c r="AJ241" s="56"/>
      <c r="AK241" s="56"/>
      <c r="AL241" s="56"/>
      <c r="AN241" s="56"/>
      <c r="AO241" s="56"/>
      <c r="AP241" s="56"/>
      <c r="AQ241" s="56"/>
      <c r="AR241" s="56"/>
      <c r="AS241" s="56"/>
      <c r="AT241" s="56"/>
      <c r="AU241" s="56"/>
      <c r="AV241" s="56"/>
      <c r="AX241" s="56"/>
      <c r="AY241" s="56"/>
      <c r="AZ241" s="56"/>
      <c r="BA241" s="56"/>
      <c r="BB241" s="56"/>
      <c r="BC241" s="56"/>
      <c r="BD241" s="56"/>
      <c r="BE241" s="56"/>
      <c r="BF241" s="56"/>
      <c r="BH241" s="56"/>
      <c r="BI241" s="56"/>
      <c r="BJ241" s="56"/>
      <c r="BK241" s="56"/>
      <c r="BL241" s="56"/>
      <c r="BM241" s="56"/>
      <c r="BN241" s="56"/>
      <c r="BO241" s="56"/>
      <c r="BP241" s="56"/>
      <c r="BR241" s="56"/>
      <c r="BS241" s="56"/>
      <c r="BT241" s="56"/>
      <c r="BU241" s="56"/>
      <c r="BV241" s="56"/>
      <c r="BW241" s="56"/>
      <c r="BX241" s="56"/>
      <c r="BY241" s="56"/>
      <c r="BZ241" s="56"/>
      <c r="CB241" s="56"/>
      <c r="CC241" s="56"/>
      <c r="CD241" s="56"/>
      <c r="CE241" s="56"/>
      <c r="CF241" s="56"/>
      <c r="CG241" s="56"/>
      <c r="CH241" s="56"/>
      <c r="CI241" s="56"/>
      <c r="CJ241" s="56"/>
      <c r="CL241" s="56"/>
      <c r="CM241" s="56"/>
      <c r="CN241" s="56"/>
      <c r="CO241" s="56"/>
      <c r="CP241" s="56"/>
      <c r="CQ241" s="56"/>
      <c r="CR241" s="56"/>
      <c r="CS241" s="56"/>
      <c r="CT241" s="56"/>
      <c r="CV241" s="56"/>
      <c r="CW241" s="56"/>
      <c r="CX241" s="56"/>
      <c r="CY241" s="56"/>
      <c r="CZ241" s="56"/>
      <c r="DA241" s="56"/>
      <c r="DB241" s="56"/>
      <c r="DC241" s="56"/>
      <c r="DD241" s="56"/>
      <c r="DF241" s="56"/>
      <c r="DG241" s="56"/>
      <c r="DH241" s="56"/>
      <c r="DI241" s="56"/>
      <c r="DJ241" s="56"/>
      <c r="DK241" s="56"/>
      <c r="DL241" s="56"/>
      <c r="DM241" s="56"/>
      <c r="DN241" s="56"/>
      <c r="DP241" s="56"/>
      <c r="DQ241" s="56"/>
      <c r="DR241" s="56"/>
      <c r="DS241" s="56"/>
      <c r="DT241" s="56"/>
      <c r="DU241" s="56"/>
      <c r="DV241" s="56"/>
      <c r="DW241" s="56"/>
      <c r="DX241" s="56"/>
      <c r="DZ241" s="56"/>
      <c r="EA241" s="56"/>
      <c r="EB241" s="56"/>
      <c r="EC241" s="56"/>
      <c r="ED241" s="56"/>
      <c r="EE241" s="56"/>
      <c r="EF241" s="56"/>
      <c r="EG241" s="56"/>
      <c r="EH241" s="56"/>
      <c r="EJ241" s="56"/>
      <c r="EK241" s="56"/>
      <c r="EL241" s="56"/>
      <c r="EM241" s="56"/>
      <c r="EN241" s="56"/>
      <c r="EO241" s="56"/>
      <c r="EP241" s="56"/>
      <c r="EQ241" s="56"/>
      <c r="ER241" s="56"/>
      <c r="ET241" s="56"/>
      <c r="EU241" s="56"/>
      <c r="EV241" s="56"/>
      <c r="EW241" s="56"/>
      <c r="EX241" s="56"/>
      <c r="EY241" s="56"/>
      <c r="EZ241" s="56"/>
      <c r="FA241" s="56"/>
      <c r="FB241" s="56"/>
      <c r="FD241" s="56"/>
      <c r="FE241" s="56"/>
      <c r="FF241" s="56"/>
      <c r="FG241" s="56"/>
      <c r="FH241" s="56"/>
      <c r="FI241" s="56"/>
      <c r="FJ241" s="56"/>
      <c r="FK241" s="56"/>
      <c r="FL241" s="56"/>
      <c r="FN241" s="56"/>
      <c r="FO241" s="56"/>
      <c r="FP241" s="56"/>
      <c r="FQ241" s="56"/>
      <c r="FR241" s="56"/>
      <c r="FS241" s="56"/>
      <c r="FT241" s="56"/>
      <c r="FU241" s="56"/>
      <c r="FV241" s="56"/>
      <c r="FX241" s="56"/>
      <c r="FY241" s="56"/>
      <c r="FZ241" s="56"/>
      <c r="GA241" s="56"/>
      <c r="GB241" s="56"/>
      <c r="GC241" s="56"/>
      <c r="GD241" s="56"/>
      <c r="GE241" s="56"/>
      <c r="GF241" s="56"/>
      <c r="GH241" s="56"/>
      <c r="GI241" s="56"/>
      <c r="GJ241" s="56"/>
      <c r="GK241" s="56"/>
      <c r="GL241" s="56"/>
      <c r="GM241" s="56"/>
      <c r="GN241" s="56"/>
      <c r="GO241" s="56"/>
      <c r="GP241" s="56"/>
      <c r="GR241" s="56"/>
      <c r="GS241" s="56"/>
      <c r="GT241" s="56"/>
      <c r="GU241" s="56"/>
      <c r="GV241" s="56"/>
      <c r="GW241" s="56"/>
      <c r="GX241" s="56"/>
      <c r="GY241" s="56"/>
      <c r="GZ241" s="56"/>
      <c r="HB241" s="56"/>
      <c r="HC241" s="56"/>
      <c r="HD241" s="56"/>
      <c r="HE241" s="56"/>
      <c r="HF241" s="56"/>
      <c r="HG241" s="56"/>
      <c r="HH241" s="56"/>
      <c r="HI241" s="56"/>
      <c r="HJ241" s="56"/>
      <c r="HL241" s="56"/>
      <c r="HM241" s="56"/>
      <c r="HN241" s="56"/>
      <c r="HO241" s="56"/>
      <c r="HP241" s="56"/>
      <c r="HQ241" s="56"/>
      <c r="HR241" s="56"/>
      <c r="HS241" s="56"/>
      <c r="HT241" s="56"/>
      <c r="HV241" s="56"/>
      <c r="HW241" s="56"/>
      <c r="HX241" s="56"/>
      <c r="HY241" s="56"/>
      <c r="HZ241" s="56"/>
      <c r="IA241" s="56"/>
      <c r="IB241" s="56"/>
      <c r="IC241" s="56"/>
      <c r="ID241" s="56"/>
      <c r="IF241" s="56"/>
      <c r="IG241" s="56"/>
      <c r="IH241" s="56"/>
      <c r="II241" s="56"/>
      <c r="IJ241" s="56"/>
      <c r="IK241" s="56"/>
      <c r="IL241" s="56"/>
      <c r="IM241" s="56"/>
      <c r="IN241" s="56"/>
      <c r="IP241" s="56"/>
      <c r="IQ241" s="56"/>
      <c r="IR241" s="56"/>
      <c r="IS241" s="56"/>
      <c r="IT241" s="56"/>
      <c r="IU241" s="56"/>
    </row>
    <row r="242" spans="1:255" ht="70.150000000000006" customHeight="1" thickBot="1" x14ac:dyDescent="0.25">
      <c r="A242" s="117" t="s">
        <v>95</v>
      </c>
      <c r="B242" s="114" t="s">
        <v>16</v>
      </c>
      <c r="C242" s="114" t="s">
        <v>5</v>
      </c>
      <c r="D242" s="114" t="s">
        <v>23</v>
      </c>
      <c r="E242" s="118" t="s">
        <v>18</v>
      </c>
      <c r="F242" s="114" t="s">
        <v>19</v>
      </c>
      <c r="G242" s="114" t="s">
        <v>10</v>
      </c>
      <c r="H242" s="114" t="s">
        <v>13</v>
      </c>
      <c r="I242" s="115" t="s">
        <v>12</v>
      </c>
      <c r="J242" s="56"/>
      <c r="K242" s="56"/>
      <c r="L242" s="56"/>
      <c r="M242" s="56"/>
      <c r="N242" s="56"/>
      <c r="O242" s="56"/>
      <c r="P242" s="56"/>
      <c r="Q242" s="56"/>
      <c r="R242" s="56"/>
      <c r="T242" s="56"/>
      <c r="U242" s="56"/>
      <c r="V242" s="56"/>
      <c r="W242" s="56"/>
      <c r="X242" s="56"/>
      <c r="Y242" s="56"/>
      <c r="Z242" s="56"/>
      <c r="AA242" s="56"/>
      <c r="AB242" s="56"/>
      <c r="AD242" s="56"/>
      <c r="AE242" s="56"/>
      <c r="AF242" s="56"/>
      <c r="AG242" s="56"/>
      <c r="AH242" s="56"/>
      <c r="AI242" s="56"/>
      <c r="AJ242" s="56"/>
      <c r="AK242" s="56"/>
      <c r="AL242" s="56"/>
      <c r="AN242" s="56"/>
      <c r="AO242" s="56"/>
      <c r="AP242" s="56"/>
      <c r="AQ242" s="56"/>
      <c r="AR242" s="56"/>
      <c r="AS242" s="56"/>
      <c r="AT242" s="56"/>
      <c r="AU242" s="56"/>
      <c r="AV242" s="56"/>
      <c r="AX242" s="56"/>
      <c r="AY242" s="56"/>
      <c r="AZ242" s="56"/>
      <c r="BA242" s="56"/>
      <c r="BB242" s="56"/>
      <c r="BC242" s="56"/>
      <c r="BD242" s="56"/>
      <c r="BE242" s="56"/>
      <c r="BF242" s="56"/>
      <c r="BH242" s="56"/>
      <c r="BI242" s="56"/>
      <c r="BJ242" s="56"/>
      <c r="BK242" s="56"/>
      <c r="BL242" s="56"/>
      <c r="BM242" s="56"/>
      <c r="BN242" s="56"/>
      <c r="BO242" s="56"/>
      <c r="BP242" s="56"/>
      <c r="BR242" s="56"/>
      <c r="BS242" s="56"/>
      <c r="BT242" s="56"/>
      <c r="BU242" s="56"/>
      <c r="BV242" s="56"/>
      <c r="BW242" s="56"/>
      <c r="BX242" s="56"/>
      <c r="BY242" s="56"/>
      <c r="BZ242" s="56"/>
      <c r="CB242" s="56"/>
      <c r="CC242" s="56"/>
      <c r="CD242" s="56"/>
      <c r="CE242" s="56"/>
      <c r="CF242" s="56"/>
      <c r="CG242" s="56"/>
      <c r="CH242" s="56"/>
      <c r="CI242" s="56"/>
      <c r="CJ242" s="56"/>
      <c r="CL242" s="56"/>
      <c r="CM242" s="56"/>
      <c r="CN242" s="56"/>
      <c r="CO242" s="56"/>
      <c r="CP242" s="56"/>
      <c r="CQ242" s="56"/>
      <c r="CR242" s="56"/>
      <c r="CS242" s="56"/>
      <c r="CT242" s="56"/>
      <c r="CV242" s="56"/>
      <c r="CW242" s="56"/>
      <c r="CX242" s="56"/>
      <c r="CY242" s="56"/>
      <c r="CZ242" s="56"/>
      <c r="DA242" s="56"/>
      <c r="DB242" s="56"/>
      <c r="DC242" s="56"/>
      <c r="DD242" s="56"/>
      <c r="DF242" s="56"/>
      <c r="DG242" s="56"/>
      <c r="DH242" s="56"/>
      <c r="DI242" s="56"/>
      <c r="DJ242" s="56"/>
      <c r="DK242" s="56"/>
      <c r="DL242" s="56"/>
      <c r="DM242" s="56"/>
      <c r="DN242" s="56"/>
      <c r="DP242" s="56"/>
      <c r="DQ242" s="56"/>
      <c r="DR242" s="56"/>
      <c r="DS242" s="56"/>
      <c r="DT242" s="56"/>
      <c r="DU242" s="56"/>
      <c r="DV242" s="56"/>
      <c r="DW242" s="56"/>
      <c r="DX242" s="56"/>
      <c r="DZ242" s="56"/>
      <c r="EA242" s="56"/>
      <c r="EB242" s="56"/>
      <c r="EC242" s="56"/>
      <c r="ED242" s="56"/>
      <c r="EE242" s="56"/>
      <c r="EF242" s="56"/>
      <c r="EG242" s="56"/>
      <c r="EH242" s="56"/>
      <c r="EJ242" s="56"/>
      <c r="EK242" s="56"/>
      <c r="EL242" s="56"/>
      <c r="EM242" s="56"/>
      <c r="EN242" s="56"/>
      <c r="EO242" s="56"/>
      <c r="EP242" s="56"/>
      <c r="EQ242" s="56"/>
      <c r="ER242" s="56"/>
      <c r="ET242" s="56"/>
      <c r="EU242" s="56"/>
      <c r="EV242" s="56"/>
      <c r="EW242" s="56"/>
      <c r="EX242" s="56"/>
      <c r="EY242" s="56"/>
      <c r="EZ242" s="56"/>
      <c r="FA242" s="56"/>
      <c r="FB242" s="56"/>
      <c r="FD242" s="56"/>
      <c r="FE242" s="56"/>
      <c r="FF242" s="56"/>
      <c r="FG242" s="56"/>
      <c r="FH242" s="56"/>
      <c r="FI242" s="56"/>
      <c r="FJ242" s="56"/>
      <c r="FK242" s="56"/>
      <c r="FL242" s="56"/>
      <c r="FN242" s="56"/>
      <c r="FO242" s="56"/>
      <c r="FP242" s="56"/>
      <c r="FQ242" s="56"/>
      <c r="FR242" s="56"/>
      <c r="FS242" s="56"/>
      <c r="FT242" s="56"/>
      <c r="FU242" s="56"/>
      <c r="FV242" s="56"/>
      <c r="FX242" s="56"/>
      <c r="FY242" s="56"/>
      <c r="FZ242" s="56"/>
      <c r="GA242" s="56"/>
      <c r="GB242" s="56"/>
      <c r="GC242" s="56"/>
      <c r="GD242" s="56"/>
      <c r="GE242" s="56"/>
      <c r="GF242" s="56"/>
      <c r="GH242" s="56"/>
      <c r="GI242" s="56"/>
      <c r="GJ242" s="56"/>
      <c r="GK242" s="56"/>
      <c r="GL242" s="56"/>
      <c r="GM242" s="56"/>
      <c r="GN242" s="56"/>
      <c r="GO242" s="56"/>
      <c r="GP242" s="56"/>
      <c r="GR242" s="56"/>
      <c r="GS242" s="56"/>
      <c r="GT242" s="56"/>
      <c r="GU242" s="56"/>
      <c r="GV242" s="56"/>
      <c r="GW242" s="56"/>
      <c r="GX242" s="56"/>
      <c r="GY242" s="56"/>
      <c r="GZ242" s="56"/>
      <c r="HB242" s="56"/>
      <c r="HC242" s="56"/>
      <c r="HD242" s="56"/>
      <c r="HE242" s="56"/>
      <c r="HF242" s="56"/>
      <c r="HG242" s="56"/>
      <c r="HH242" s="56"/>
      <c r="HI242" s="56"/>
      <c r="HJ242" s="56"/>
      <c r="HL242" s="56"/>
      <c r="HM242" s="56"/>
      <c r="HN242" s="56"/>
      <c r="HO242" s="56"/>
      <c r="HP242" s="56"/>
      <c r="HQ242" s="56"/>
      <c r="HR242" s="56"/>
      <c r="HS242" s="56"/>
      <c r="HT242" s="56"/>
      <c r="HV242" s="56"/>
      <c r="HW242" s="56"/>
      <c r="HX242" s="56"/>
      <c r="HY242" s="56"/>
      <c r="HZ242" s="56"/>
      <c r="IA242" s="56"/>
      <c r="IB242" s="56"/>
      <c r="IC242" s="56"/>
      <c r="ID242" s="56"/>
      <c r="IF242" s="56"/>
      <c r="IG242" s="56"/>
      <c r="IH242" s="56"/>
      <c r="II242" s="56"/>
      <c r="IJ242" s="56"/>
      <c r="IK242" s="56"/>
      <c r="IL242" s="56"/>
      <c r="IM242" s="56"/>
      <c r="IN242" s="56"/>
      <c r="IP242" s="56"/>
      <c r="IQ242" s="56"/>
      <c r="IR242" s="56"/>
      <c r="IS242" s="56"/>
      <c r="IT242" s="56"/>
      <c r="IU242" s="56"/>
    </row>
    <row r="243" spans="1:255" ht="12.75" customHeight="1" thickBot="1" x14ac:dyDescent="0.25">
      <c r="A243" s="227"/>
      <c r="B243" s="104">
        <v>3135.61</v>
      </c>
      <c r="C243" s="58" t="s">
        <v>66</v>
      </c>
      <c r="D243" s="64"/>
      <c r="E243" s="59"/>
      <c r="F243" s="59"/>
      <c r="G243" s="59"/>
      <c r="H243" s="60"/>
      <c r="I243" s="61"/>
      <c r="J243" s="56"/>
      <c r="K243" s="56"/>
      <c r="L243" s="56"/>
      <c r="M243" s="56"/>
      <c r="N243" s="56"/>
      <c r="O243" s="56"/>
      <c r="P243" s="56"/>
      <c r="Q243" s="56"/>
      <c r="R243" s="56"/>
      <c r="T243" s="56"/>
      <c r="U243" s="56"/>
      <c r="V243" s="56"/>
      <c r="W243" s="56"/>
      <c r="X243" s="56"/>
      <c r="Y243" s="56"/>
      <c r="Z243" s="56"/>
      <c r="AA243" s="56"/>
      <c r="AB243" s="56"/>
      <c r="AD243" s="56"/>
      <c r="AE243" s="56"/>
      <c r="AF243" s="56"/>
      <c r="AG243" s="56"/>
      <c r="AH243" s="56"/>
      <c r="AI243" s="56"/>
      <c r="AJ243" s="56"/>
      <c r="AK243" s="56"/>
      <c r="AL243" s="56"/>
      <c r="AN243" s="56"/>
      <c r="AO243" s="56"/>
      <c r="AP243" s="56"/>
      <c r="AQ243" s="56"/>
      <c r="AR243" s="56"/>
      <c r="AS243" s="56"/>
      <c r="AT243" s="56"/>
      <c r="AU243" s="56"/>
      <c r="AV243" s="56"/>
      <c r="AX243" s="56"/>
      <c r="AY243" s="56"/>
      <c r="AZ243" s="56"/>
      <c r="BA243" s="56"/>
      <c r="BB243" s="56"/>
      <c r="BC243" s="56"/>
      <c r="BD243" s="56"/>
      <c r="BE243" s="56"/>
      <c r="BF243" s="56"/>
      <c r="BH243" s="56"/>
      <c r="BI243" s="56"/>
      <c r="BJ243" s="56"/>
      <c r="BK243" s="56"/>
      <c r="BL243" s="56"/>
      <c r="BM243" s="56"/>
      <c r="BN243" s="56"/>
      <c r="BO243" s="56"/>
      <c r="BP243" s="56"/>
      <c r="BR243" s="56"/>
      <c r="BS243" s="56"/>
      <c r="BT243" s="56"/>
      <c r="BU243" s="56"/>
      <c r="BV243" s="56"/>
      <c r="BW243" s="56"/>
      <c r="BX243" s="56"/>
      <c r="BY243" s="56"/>
      <c r="BZ243" s="56"/>
      <c r="CB243" s="56"/>
      <c r="CC243" s="56"/>
      <c r="CD243" s="56"/>
      <c r="CE243" s="56"/>
      <c r="CF243" s="56"/>
      <c r="CG243" s="56"/>
      <c r="CH243" s="56"/>
      <c r="CI243" s="56"/>
      <c r="CJ243" s="56"/>
      <c r="CL243" s="56"/>
      <c r="CM243" s="56"/>
      <c r="CN243" s="56"/>
      <c r="CO243" s="56"/>
      <c r="CP243" s="56"/>
      <c r="CQ243" s="56"/>
      <c r="CR243" s="56"/>
      <c r="CS243" s="56"/>
      <c r="CT243" s="56"/>
      <c r="CV243" s="56"/>
      <c r="CW243" s="56"/>
      <c r="CX243" s="56"/>
      <c r="CY243" s="56"/>
      <c r="CZ243" s="56"/>
      <c r="DA243" s="56"/>
      <c r="DB243" s="56"/>
      <c r="DC243" s="56"/>
      <c r="DD243" s="56"/>
      <c r="DF243" s="56"/>
      <c r="DG243" s="56"/>
      <c r="DH243" s="56"/>
      <c r="DI243" s="56"/>
      <c r="DJ243" s="56"/>
      <c r="DK243" s="56"/>
      <c r="DL243" s="56"/>
      <c r="DM243" s="56"/>
      <c r="DN243" s="56"/>
      <c r="DP243" s="56"/>
      <c r="DQ243" s="56"/>
      <c r="DR243" s="56"/>
      <c r="DS243" s="56"/>
      <c r="DT243" s="56"/>
      <c r="DU243" s="56"/>
      <c r="DV243" s="56"/>
      <c r="DW243" s="56"/>
      <c r="DX243" s="56"/>
      <c r="DZ243" s="56"/>
      <c r="EA243" s="56"/>
      <c r="EB243" s="56"/>
      <c r="EC243" s="56"/>
      <c r="ED243" s="56"/>
      <c r="EE243" s="56"/>
      <c r="EF243" s="56"/>
      <c r="EG243" s="56"/>
      <c r="EH243" s="56"/>
      <c r="EJ243" s="56"/>
      <c r="EK243" s="56"/>
      <c r="EL243" s="56"/>
      <c r="EM243" s="56"/>
      <c r="EN243" s="56"/>
      <c r="EO243" s="56"/>
      <c r="EP243" s="56"/>
      <c r="EQ243" s="56"/>
      <c r="ER243" s="56"/>
      <c r="ET243" s="56"/>
      <c r="EU243" s="56"/>
      <c r="EV243" s="56"/>
      <c r="EW243" s="56"/>
      <c r="EX243" s="56"/>
      <c r="EY243" s="56"/>
      <c r="EZ243" s="56"/>
      <c r="FA243" s="56"/>
      <c r="FB243" s="56"/>
      <c r="FD243" s="56"/>
      <c r="FE243" s="56"/>
      <c r="FF243" s="56"/>
      <c r="FG243" s="56"/>
      <c r="FH243" s="56"/>
      <c r="FI243" s="56"/>
      <c r="FJ243" s="56"/>
      <c r="FK243" s="56"/>
      <c r="FL243" s="56"/>
      <c r="FN243" s="56"/>
      <c r="FO243" s="56"/>
      <c r="FP243" s="56"/>
      <c r="FQ243" s="56"/>
      <c r="FR243" s="56"/>
      <c r="FS243" s="56"/>
      <c r="FT243" s="56"/>
      <c r="FU243" s="56"/>
      <c r="FV243" s="56"/>
      <c r="FX243" s="56"/>
      <c r="FY243" s="56"/>
      <c r="FZ243" s="56"/>
      <c r="GA243" s="56"/>
      <c r="GB243" s="56"/>
      <c r="GC243" s="56"/>
      <c r="GD243" s="56"/>
      <c r="GE243" s="56"/>
      <c r="GF243" s="56"/>
      <c r="GH243" s="56"/>
      <c r="GI243" s="56"/>
      <c r="GJ243" s="56"/>
      <c r="GK243" s="56"/>
      <c r="GL243" s="56"/>
      <c r="GM243" s="56"/>
      <c r="GN243" s="56"/>
      <c r="GO243" s="56"/>
      <c r="GP243" s="56"/>
      <c r="GR243" s="56"/>
      <c r="GS243" s="56"/>
      <c r="GT243" s="56"/>
      <c r="GU243" s="56"/>
      <c r="GV243" s="56"/>
      <c r="GW243" s="56"/>
      <c r="GX243" s="56"/>
      <c r="GY243" s="56"/>
      <c r="GZ243" s="56"/>
      <c r="HB243" s="56"/>
      <c r="HC243" s="56"/>
      <c r="HD243" s="56"/>
      <c r="HE243" s="56"/>
      <c r="HF243" s="56"/>
      <c r="HG243" s="56"/>
      <c r="HH243" s="56"/>
      <c r="HI243" s="56"/>
      <c r="HJ243" s="56"/>
      <c r="HL243" s="56"/>
      <c r="HM243" s="56"/>
      <c r="HN243" s="56"/>
      <c r="HO243" s="56"/>
      <c r="HP243" s="56"/>
      <c r="HQ243" s="56"/>
      <c r="HR243" s="56"/>
      <c r="HS243" s="56"/>
      <c r="HT243" s="56"/>
      <c r="HV243" s="56"/>
      <c r="HW243" s="56"/>
      <c r="HX243" s="56"/>
      <c r="HY243" s="56"/>
      <c r="HZ243" s="56"/>
      <c r="IA243" s="56"/>
      <c r="IB243" s="56"/>
      <c r="IC243" s="56"/>
      <c r="ID243" s="56"/>
      <c r="IF243" s="56"/>
      <c r="IG243" s="56"/>
      <c r="IH243" s="56"/>
      <c r="II243" s="56"/>
      <c r="IJ243" s="56"/>
      <c r="IK243" s="56"/>
      <c r="IL243" s="56"/>
      <c r="IM243" s="56"/>
      <c r="IN243" s="56"/>
      <c r="IP243" s="56"/>
      <c r="IQ243" s="56"/>
      <c r="IR243" s="56"/>
      <c r="IS243" s="56"/>
      <c r="IT243" s="56"/>
      <c r="IU243" s="56"/>
    </row>
    <row r="244" spans="1:255" ht="12.75" customHeight="1" thickBot="1" x14ac:dyDescent="0.25">
      <c r="A244" s="227"/>
      <c r="B244" s="105">
        <v>3808.05</v>
      </c>
      <c r="C244" s="92" t="s">
        <v>67</v>
      </c>
      <c r="D244" s="93"/>
      <c r="E244" s="94"/>
      <c r="F244" s="94"/>
      <c r="G244" s="94"/>
      <c r="H244" s="95"/>
      <c r="I244" s="96"/>
      <c r="J244" s="56"/>
      <c r="K244" s="56"/>
      <c r="L244" s="56"/>
      <c r="M244" s="56"/>
      <c r="N244" s="56"/>
      <c r="O244" s="56"/>
      <c r="P244" s="56"/>
      <c r="Q244" s="56"/>
      <c r="R244" s="56"/>
      <c r="T244" s="56"/>
      <c r="U244" s="56"/>
      <c r="V244" s="56"/>
      <c r="W244" s="56"/>
      <c r="X244" s="56"/>
      <c r="Y244" s="56"/>
      <c r="Z244" s="56"/>
      <c r="AA244" s="56"/>
      <c r="AB244" s="56"/>
      <c r="AD244" s="56"/>
      <c r="AE244" s="56"/>
      <c r="AF244" s="56"/>
      <c r="AG244" s="56"/>
      <c r="AH244" s="56"/>
      <c r="AI244" s="56"/>
      <c r="AJ244" s="56"/>
      <c r="AK244" s="56"/>
      <c r="AL244" s="56"/>
      <c r="AN244" s="56"/>
      <c r="AO244" s="56"/>
      <c r="AP244" s="56"/>
      <c r="AQ244" s="56"/>
      <c r="AR244" s="56"/>
      <c r="AS244" s="56"/>
      <c r="AT244" s="56"/>
      <c r="AU244" s="56"/>
      <c r="AV244" s="56"/>
      <c r="AX244" s="56"/>
      <c r="AY244" s="56"/>
      <c r="AZ244" s="56"/>
      <c r="BA244" s="56"/>
      <c r="BB244" s="56"/>
      <c r="BC244" s="56"/>
      <c r="BD244" s="56"/>
      <c r="BE244" s="56"/>
      <c r="BF244" s="56"/>
      <c r="BH244" s="56"/>
      <c r="BI244" s="56"/>
      <c r="BJ244" s="56"/>
      <c r="BK244" s="56"/>
      <c r="BL244" s="56"/>
      <c r="BM244" s="56"/>
      <c r="BN244" s="56"/>
      <c r="BO244" s="56"/>
      <c r="BP244" s="56"/>
      <c r="BR244" s="56"/>
      <c r="BS244" s="56"/>
      <c r="BT244" s="56"/>
      <c r="BU244" s="56"/>
      <c r="BV244" s="56"/>
      <c r="BW244" s="56"/>
      <c r="BX244" s="56"/>
      <c r="BY244" s="56"/>
      <c r="BZ244" s="56"/>
      <c r="CB244" s="56"/>
      <c r="CC244" s="56"/>
      <c r="CD244" s="56"/>
      <c r="CE244" s="56"/>
      <c r="CF244" s="56"/>
      <c r="CG244" s="56"/>
      <c r="CH244" s="56"/>
      <c r="CI244" s="56"/>
      <c r="CJ244" s="56"/>
      <c r="CL244" s="56"/>
      <c r="CM244" s="56"/>
      <c r="CN244" s="56"/>
      <c r="CO244" s="56"/>
      <c r="CP244" s="56"/>
      <c r="CQ244" s="56"/>
      <c r="CR244" s="56"/>
      <c r="CS244" s="56"/>
      <c r="CT244" s="56"/>
      <c r="CV244" s="56"/>
      <c r="CW244" s="56"/>
      <c r="CX244" s="56"/>
      <c r="CY244" s="56"/>
      <c r="CZ244" s="56"/>
      <c r="DA244" s="56"/>
      <c r="DB244" s="56"/>
      <c r="DC244" s="56"/>
      <c r="DD244" s="56"/>
      <c r="DF244" s="56"/>
      <c r="DG244" s="56"/>
      <c r="DH244" s="56"/>
      <c r="DI244" s="56"/>
      <c r="DJ244" s="56"/>
      <c r="DK244" s="56"/>
      <c r="DL244" s="56"/>
      <c r="DM244" s="56"/>
      <c r="DN244" s="56"/>
      <c r="DP244" s="56"/>
      <c r="DQ244" s="56"/>
      <c r="DR244" s="56"/>
      <c r="DS244" s="56"/>
      <c r="DT244" s="56"/>
      <c r="DU244" s="56"/>
      <c r="DV244" s="56"/>
      <c r="DW244" s="56"/>
      <c r="DX244" s="56"/>
      <c r="DZ244" s="56"/>
      <c r="EA244" s="56"/>
      <c r="EB244" s="56"/>
      <c r="EC244" s="56"/>
      <c r="ED244" s="56"/>
      <c r="EE244" s="56"/>
      <c r="EF244" s="56"/>
      <c r="EG244" s="56"/>
      <c r="EH244" s="56"/>
      <c r="EJ244" s="56"/>
      <c r="EK244" s="56"/>
      <c r="EL244" s="56"/>
      <c r="EM244" s="56"/>
      <c r="EN244" s="56"/>
      <c r="EO244" s="56"/>
      <c r="EP244" s="56"/>
      <c r="EQ244" s="56"/>
      <c r="ER244" s="56"/>
      <c r="ET244" s="56"/>
      <c r="EU244" s="56"/>
      <c r="EV244" s="56"/>
      <c r="EW244" s="56"/>
      <c r="EX244" s="56"/>
      <c r="EY244" s="56"/>
      <c r="EZ244" s="56"/>
      <c r="FA244" s="56"/>
      <c r="FB244" s="56"/>
      <c r="FD244" s="56"/>
      <c r="FE244" s="56"/>
      <c r="FF244" s="56"/>
      <c r="FG244" s="56"/>
      <c r="FH244" s="56"/>
      <c r="FI244" s="56"/>
      <c r="FJ244" s="56"/>
      <c r="FK244" s="56"/>
      <c r="FL244" s="56"/>
      <c r="FN244" s="56"/>
      <c r="FO244" s="56"/>
      <c r="FP244" s="56"/>
      <c r="FQ244" s="56"/>
      <c r="FR244" s="56"/>
      <c r="FS244" s="56"/>
      <c r="FT244" s="56"/>
      <c r="FU244" s="56"/>
      <c r="FV244" s="56"/>
      <c r="FX244" s="56"/>
      <c r="FY244" s="56"/>
      <c r="FZ244" s="56"/>
      <c r="GA244" s="56"/>
      <c r="GB244" s="56"/>
      <c r="GC244" s="56"/>
      <c r="GD244" s="56"/>
      <c r="GE244" s="56"/>
      <c r="GF244" s="56"/>
      <c r="GH244" s="56"/>
      <c r="GI244" s="56"/>
      <c r="GJ244" s="56"/>
      <c r="GK244" s="56"/>
      <c r="GL244" s="56"/>
      <c r="GM244" s="56"/>
      <c r="GN244" s="56"/>
      <c r="GO244" s="56"/>
      <c r="GP244" s="56"/>
      <c r="GR244" s="56"/>
      <c r="GS244" s="56"/>
      <c r="GT244" s="56"/>
      <c r="GU244" s="56"/>
      <c r="GV244" s="56"/>
      <c r="GW244" s="56"/>
      <c r="GX244" s="56"/>
      <c r="GY244" s="56"/>
      <c r="GZ244" s="56"/>
      <c r="HB244" s="56"/>
      <c r="HC244" s="56"/>
      <c r="HD244" s="56"/>
      <c r="HE244" s="56"/>
      <c r="HF244" s="56"/>
      <c r="HG244" s="56"/>
      <c r="HH244" s="56"/>
      <c r="HI244" s="56"/>
      <c r="HJ244" s="56"/>
      <c r="HL244" s="56"/>
      <c r="HM244" s="56"/>
      <c r="HN244" s="56"/>
      <c r="HO244" s="56"/>
      <c r="HP244" s="56"/>
      <c r="HQ244" s="56"/>
      <c r="HR244" s="56"/>
      <c r="HS244" s="56"/>
      <c r="HT244" s="56"/>
      <c r="HV244" s="56"/>
      <c r="HW244" s="56"/>
      <c r="HX244" s="56"/>
      <c r="HY244" s="56"/>
      <c r="HZ244" s="56"/>
      <c r="IA244" s="56"/>
      <c r="IB244" s="56"/>
      <c r="IC244" s="56"/>
      <c r="ID244" s="56"/>
      <c r="IF244" s="56"/>
      <c r="IG244" s="56"/>
      <c r="IH244" s="56"/>
      <c r="II244" s="56"/>
      <c r="IJ244" s="56"/>
      <c r="IK244" s="56"/>
      <c r="IL244" s="56"/>
      <c r="IM244" s="56"/>
      <c r="IN244" s="56"/>
      <c r="IP244" s="56"/>
      <c r="IQ244" s="56"/>
      <c r="IR244" s="56"/>
      <c r="IS244" s="56"/>
      <c r="IT244" s="56"/>
      <c r="IU244" s="56"/>
    </row>
    <row r="245" spans="1:255" ht="12.75" customHeight="1" thickBot="1" x14ac:dyDescent="0.25">
      <c r="A245" s="227"/>
      <c r="B245" s="106">
        <v>3171.47</v>
      </c>
      <c r="C245" s="85" t="s">
        <v>70</v>
      </c>
      <c r="D245" s="86"/>
      <c r="E245" s="47"/>
      <c r="F245" s="47"/>
      <c r="G245" s="47"/>
      <c r="H245" s="48"/>
      <c r="I245" s="49"/>
      <c r="J245" s="56"/>
      <c r="K245" s="56"/>
      <c r="L245" s="56"/>
      <c r="M245" s="56"/>
      <c r="N245" s="56"/>
      <c r="O245" s="56"/>
      <c r="P245" s="56"/>
      <c r="Q245" s="56"/>
      <c r="R245" s="56"/>
      <c r="T245" s="56"/>
      <c r="U245" s="56"/>
      <c r="V245" s="56"/>
      <c r="W245" s="56"/>
      <c r="X245" s="56"/>
      <c r="Y245" s="56"/>
      <c r="Z245" s="56"/>
      <c r="AA245" s="56"/>
      <c r="AB245" s="56"/>
      <c r="AD245" s="56"/>
      <c r="AE245" s="56"/>
      <c r="AF245" s="56"/>
      <c r="AG245" s="56"/>
      <c r="AH245" s="56"/>
      <c r="AI245" s="56"/>
      <c r="AJ245" s="56"/>
      <c r="AK245" s="56"/>
      <c r="AL245" s="56"/>
      <c r="AN245" s="56"/>
      <c r="AO245" s="56"/>
      <c r="AP245" s="56"/>
      <c r="AQ245" s="56"/>
      <c r="AR245" s="56"/>
      <c r="AS245" s="56"/>
      <c r="AT245" s="56"/>
      <c r="AU245" s="56"/>
      <c r="AV245" s="56"/>
      <c r="AX245" s="56"/>
      <c r="AY245" s="56"/>
      <c r="AZ245" s="56"/>
      <c r="BA245" s="56"/>
      <c r="BB245" s="56"/>
      <c r="BC245" s="56"/>
      <c r="BD245" s="56"/>
      <c r="BE245" s="56"/>
      <c r="BF245" s="56"/>
      <c r="BH245" s="56"/>
      <c r="BI245" s="56"/>
      <c r="BJ245" s="56"/>
      <c r="BK245" s="56"/>
      <c r="BL245" s="56"/>
      <c r="BM245" s="56"/>
      <c r="BN245" s="56"/>
      <c r="BO245" s="56"/>
      <c r="BP245" s="56"/>
      <c r="BR245" s="56"/>
      <c r="BS245" s="56"/>
      <c r="BT245" s="56"/>
      <c r="BU245" s="56"/>
      <c r="BV245" s="56"/>
      <c r="BW245" s="56"/>
      <c r="BX245" s="56"/>
      <c r="BY245" s="56"/>
      <c r="BZ245" s="56"/>
      <c r="CB245" s="56"/>
      <c r="CC245" s="56"/>
      <c r="CD245" s="56"/>
      <c r="CE245" s="56"/>
      <c r="CF245" s="56"/>
      <c r="CG245" s="56"/>
      <c r="CH245" s="56"/>
      <c r="CI245" s="56"/>
      <c r="CJ245" s="56"/>
      <c r="CL245" s="56"/>
      <c r="CM245" s="56"/>
      <c r="CN245" s="56"/>
      <c r="CO245" s="56"/>
      <c r="CP245" s="56"/>
      <c r="CQ245" s="56"/>
      <c r="CR245" s="56"/>
      <c r="CS245" s="56"/>
      <c r="CT245" s="56"/>
      <c r="CV245" s="56"/>
      <c r="CW245" s="56"/>
      <c r="CX245" s="56"/>
      <c r="CY245" s="56"/>
      <c r="CZ245" s="56"/>
      <c r="DA245" s="56"/>
      <c r="DB245" s="56"/>
      <c r="DC245" s="56"/>
      <c r="DD245" s="56"/>
      <c r="DF245" s="56"/>
      <c r="DG245" s="56"/>
      <c r="DH245" s="56"/>
      <c r="DI245" s="56"/>
      <c r="DJ245" s="56"/>
      <c r="DK245" s="56"/>
      <c r="DL245" s="56"/>
      <c r="DM245" s="56"/>
      <c r="DN245" s="56"/>
      <c r="DP245" s="56"/>
      <c r="DQ245" s="56"/>
      <c r="DR245" s="56"/>
      <c r="DS245" s="56"/>
      <c r="DT245" s="56"/>
      <c r="DU245" s="56"/>
      <c r="DV245" s="56"/>
      <c r="DW245" s="56"/>
      <c r="DX245" s="56"/>
      <c r="DZ245" s="56"/>
      <c r="EA245" s="56"/>
      <c r="EB245" s="56"/>
      <c r="EC245" s="56"/>
      <c r="ED245" s="56"/>
      <c r="EE245" s="56"/>
      <c r="EF245" s="56"/>
      <c r="EG245" s="56"/>
      <c r="EH245" s="56"/>
      <c r="EJ245" s="56"/>
      <c r="EK245" s="56"/>
      <c r="EL245" s="56"/>
      <c r="EM245" s="56"/>
      <c r="EN245" s="56"/>
      <c r="EO245" s="56"/>
      <c r="EP245" s="56"/>
      <c r="EQ245" s="56"/>
      <c r="ER245" s="56"/>
      <c r="ET245" s="56"/>
      <c r="EU245" s="56"/>
      <c r="EV245" s="56"/>
      <c r="EW245" s="56"/>
      <c r="EX245" s="56"/>
      <c r="EY245" s="56"/>
      <c r="EZ245" s="56"/>
      <c r="FA245" s="56"/>
      <c r="FB245" s="56"/>
      <c r="FD245" s="56"/>
      <c r="FE245" s="56"/>
      <c r="FF245" s="56"/>
      <c r="FG245" s="56"/>
      <c r="FH245" s="56"/>
      <c r="FI245" s="56"/>
      <c r="FJ245" s="56"/>
      <c r="FK245" s="56"/>
      <c r="FL245" s="56"/>
      <c r="FN245" s="56"/>
      <c r="FO245" s="56"/>
      <c r="FP245" s="56"/>
      <c r="FQ245" s="56"/>
      <c r="FR245" s="56"/>
      <c r="FS245" s="56"/>
      <c r="FT245" s="56"/>
      <c r="FU245" s="56"/>
      <c r="FV245" s="56"/>
      <c r="FX245" s="56"/>
      <c r="FY245" s="56"/>
      <c r="FZ245" s="56"/>
      <c r="GA245" s="56"/>
      <c r="GB245" s="56"/>
      <c r="GC245" s="56"/>
      <c r="GD245" s="56"/>
      <c r="GE245" s="56"/>
      <c r="GF245" s="56"/>
      <c r="GH245" s="56"/>
      <c r="GI245" s="56"/>
      <c r="GJ245" s="56"/>
      <c r="GK245" s="56"/>
      <c r="GL245" s="56"/>
      <c r="GM245" s="56"/>
      <c r="GN245" s="56"/>
      <c r="GO245" s="56"/>
      <c r="GP245" s="56"/>
      <c r="GR245" s="56"/>
      <c r="GS245" s="56"/>
      <c r="GT245" s="56"/>
      <c r="GU245" s="56"/>
      <c r="GV245" s="56"/>
      <c r="GW245" s="56"/>
      <c r="GX245" s="56"/>
      <c r="GY245" s="56"/>
      <c r="GZ245" s="56"/>
      <c r="HB245" s="56"/>
      <c r="HC245" s="56"/>
      <c r="HD245" s="56"/>
      <c r="HE245" s="56"/>
      <c r="HF245" s="56"/>
      <c r="HG245" s="56"/>
      <c r="HH245" s="56"/>
      <c r="HI245" s="56"/>
      <c r="HJ245" s="56"/>
      <c r="HL245" s="56"/>
      <c r="HM245" s="56"/>
      <c r="HN245" s="56"/>
      <c r="HO245" s="56"/>
      <c r="HP245" s="56"/>
      <c r="HQ245" s="56"/>
      <c r="HR245" s="56"/>
      <c r="HS245" s="56"/>
      <c r="HT245" s="56"/>
      <c r="HV245" s="56"/>
      <c r="HW245" s="56"/>
      <c r="HX245" s="56"/>
      <c r="HY245" s="56"/>
      <c r="HZ245" s="56"/>
      <c r="IA245" s="56"/>
      <c r="IB245" s="56"/>
      <c r="IC245" s="56"/>
      <c r="ID245" s="56"/>
      <c r="IF245" s="56"/>
      <c r="IG245" s="56"/>
      <c r="IH245" s="56"/>
      <c r="II245" s="56"/>
      <c r="IJ245" s="56"/>
      <c r="IK245" s="56"/>
      <c r="IL245" s="56"/>
      <c r="IM245" s="56"/>
      <c r="IN245" s="56"/>
      <c r="IP245" s="56"/>
      <c r="IQ245" s="56"/>
      <c r="IR245" s="56"/>
      <c r="IS245" s="56"/>
      <c r="IT245" s="56"/>
      <c r="IU245" s="56"/>
    </row>
    <row r="246" spans="1:255" ht="12.75" customHeight="1" thickBot="1" x14ac:dyDescent="0.25">
      <c r="A246" s="227"/>
      <c r="B246" s="106">
        <v>3380.66</v>
      </c>
      <c r="C246" s="85" t="s">
        <v>72</v>
      </c>
      <c r="D246" s="86"/>
      <c r="E246" s="47"/>
      <c r="F246" s="47"/>
      <c r="G246" s="47"/>
      <c r="H246" s="48"/>
      <c r="I246" s="49"/>
      <c r="J246" s="56"/>
      <c r="K246" s="56"/>
      <c r="L246" s="56"/>
      <c r="M246" s="56"/>
      <c r="N246" s="56"/>
      <c r="O246" s="56"/>
      <c r="P246" s="56"/>
      <c r="Q246" s="56"/>
      <c r="R246" s="56"/>
      <c r="T246" s="56"/>
      <c r="U246" s="56"/>
      <c r="V246" s="56"/>
      <c r="W246" s="56"/>
      <c r="X246" s="56"/>
      <c r="Y246" s="56"/>
      <c r="Z246" s="56"/>
      <c r="AA246" s="56"/>
      <c r="AB246" s="56"/>
      <c r="AD246" s="56"/>
      <c r="AE246" s="56"/>
      <c r="AF246" s="56"/>
      <c r="AG246" s="56"/>
      <c r="AH246" s="56"/>
      <c r="AI246" s="56"/>
      <c r="AJ246" s="56"/>
      <c r="AK246" s="56"/>
      <c r="AL246" s="56"/>
      <c r="AN246" s="56"/>
      <c r="AO246" s="56"/>
      <c r="AP246" s="56"/>
      <c r="AQ246" s="56"/>
      <c r="AR246" s="56"/>
      <c r="AS246" s="56"/>
      <c r="AT246" s="56"/>
      <c r="AU246" s="56"/>
      <c r="AV246" s="56"/>
      <c r="AX246" s="56"/>
      <c r="AY246" s="56"/>
      <c r="AZ246" s="56"/>
      <c r="BA246" s="56"/>
      <c r="BB246" s="56"/>
      <c r="BC246" s="56"/>
      <c r="BD246" s="56"/>
      <c r="BE246" s="56"/>
      <c r="BF246" s="56"/>
      <c r="BH246" s="56"/>
      <c r="BI246" s="56"/>
      <c r="BJ246" s="56"/>
      <c r="BK246" s="56"/>
      <c r="BL246" s="56"/>
      <c r="BM246" s="56"/>
      <c r="BN246" s="56"/>
      <c r="BO246" s="56"/>
      <c r="BP246" s="56"/>
      <c r="BR246" s="56"/>
      <c r="BS246" s="56"/>
      <c r="BT246" s="56"/>
      <c r="BU246" s="56"/>
      <c r="BV246" s="56"/>
      <c r="BW246" s="56"/>
      <c r="BX246" s="56"/>
      <c r="BY246" s="56"/>
      <c r="BZ246" s="56"/>
      <c r="CB246" s="56"/>
      <c r="CC246" s="56"/>
      <c r="CD246" s="56"/>
      <c r="CE246" s="56"/>
      <c r="CF246" s="56"/>
      <c r="CG246" s="56"/>
      <c r="CH246" s="56"/>
      <c r="CI246" s="56"/>
      <c r="CJ246" s="56"/>
      <c r="CL246" s="56"/>
      <c r="CM246" s="56"/>
      <c r="CN246" s="56"/>
      <c r="CO246" s="56"/>
      <c r="CP246" s="56"/>
      <c r="CQ246" s="56"/>
      <c r="CR246" s="56"/>
      <c r="CS246" s="56"/>
      <c r="CT246" s="56"/>
      <c r="CV246" s="56"/>
      <c r="CW246" s="56"/>
      <c r="CX246" s="56"/>
      <c r="CY246" s="56"/>
      <c r="CZ246" s="56"/>
      <c r="DA246" s="56"/>
      <c r="DB246" s="56"/>
      <c r="DC246" s="56"/>
      <c r="DD246" s="56"/>
      <c r="DF246" s="56"/>
      <c r="DG246" s="56"/>
      <c r="DH246" s="56"/>
      <c r="DI246" s="56"/>
      <c r="DJ246" s="56"/>
      <c r="DK246" s="56"/>
      <c r="DL246" s="56"/>
      <c r="DM246" s="56"/>
      <c r="DN246" s="56"/>
      <c r="DP246" s="56"/>
      <c r="DQ246" s="56"/>
      <c r="DR246" s="56"/>
      <c r="DS246" s="56"/>
      <c r="DT246" s="56"/>
      <c r="DU246" s="56"/>
      <c r="DV246" s="56"/>
      <c r="DW246" s="56"/>
      <c r="DX246" s="56"/>
      <c r="DZ246" s="56"/>
      <c r="EA246" s="56"/>
      <c r="EB246" s="56"/>
      <c r="EC246" s="56"/>
      <c r="ED246" s="56"/>
      <c r="EE246" s="56"/>
      <c r="EF246" s="56"/>
      <c r="EG246" s="56"/>
      <c r="EH246" s="56"/>
      <c r="EJ246" s="56"/>
      <c r="EK246" s="56"/>
      <c r="EL246" s="56"/>
      <c r="EM246" s="56"/>
      <c r="EN246" s="56"/>
      <c r="EO246" s="56"/>
      <c r="EP246" s="56"/>
      <c r="EQ246" s="56"/>
      <c r="ER246" s="56"/>
      <c r="ET246" s="56"/>
      <c r="EU246" s="56"/>
      <c r="EV246" s="56"/>
      <c r="EW246" s="56"/>
      <c r="EX246" s="56"/>
      <c r="EY246" s="56"/>
      <c r="EZ246" s="56"/>
      <c r="FA246" s="56"/>
      <c r="FB246" s="56"/>
      <c r="FD246" s="56"/>
      <c r="FE246" s="56"/>
      <c r="FF246" s="56"/>
      <c r="FG246" s="56"/>
      <c r="FH246" s="56"/>
      <c r="FI246" s="56"/>
      <c r="FJ246" s="56"/>
      <c r="FK246" s="56"/>
      <c r="FL246" s="56"/>
      <c r="FN246" s="56"/>
      <c r="FO246" s="56"/>
      <c r="FP246" s="56"/>
      <c r="FQ246" s="56"/>
      <c r="FR246" s="56"/>
      <c r="FS246" s="56"/>
      <c r="FT246" s="56"/>
      <c r="FU246" s="56"/>
      <c r="FV246" s="56"/>
      <c r="FX246" s="56"/>
      <c r="FY246" s="56"/>
      <c r="FZ246" s="56"/>
      <c r="GA246" s="56"/>
      <c r="GB246" s="56"/>
      <c r="GC246" s="56"/>
      <c r="GD246" s="56"/>
      <c r="GE246" s="56"/>
      <c r="GF246" s="56"/>
      <c r="GH246" s="56"/>
      <c r="GI246" s="56"/>
      <c r="GJ246" s="56"/>
      <c r="GK246" s="56"/>
      <c r="GL246" s="56"/>
      <c r="GM246" s="56"/>
      <c r="GN246" s="56"/>
      <c r="GO246" s="56"/>
      <c r="GP246" s="56"/>
      <c r="GR246" s="56"/>
      <c r="GS246" s="56"/>
      <c r="GT246" s="56"/>
      <c r="GU246" s="56"/>
      <c r="GV246" s="56"/>
      <c r="GW246" s="56"/>
      <c r="GX246" s="56"/>
      <c r="GY246" s="56"/>
      <c r="GZ246" s="56"/>
      <c r="HB246" s="56"/>
      <c r="HC246" s="56"/>
      <c r="HD246" s="56"/>
      <c r="HE246" s="56"/>
      <c r="HF246" s="56"/>
      <c r="HG246" s="56"/>
      <c r="HH246" s="56"/>
      <c r="HI246" s="56"/>
      <c r="HJ246" s="56"/>
      <c r="HL246" s="56"/>
      <c r="HM246" s="56"/>
      <c r="HN246" s="56"/>
      <c r="HO246" s="56"/>
      <c r="HP246" s="56"/>
      <c r="HQ246" s="56"/>
      <c r="HR246" s="56"/>
      <c r="HS246" s="56"/>
      <c r="HT246" s="56"/>
      <c r="HV246" s="56"/>
      <c r="HW246" s="56"/>
      <c r="HX246" s="56"/>
      <c r="HY246" s="56"/>
      <c r="HZ246" s="56"/>
      <c r="IA246" s="56"/>
      <c r="IB246" s="56"/>
      <c r="IC246" s="56"/>
      <c r="ID246" s="56"/>
      <c r="IF246" s="56"/>
      <c r="IG246" s="56"/>
      <c r="IH246" s="56"/>
      <c r="II246" s="56"/>
      <c r="IJ246" s="56"/>
      <c r="IK246" s="56"/>
      <c r="IL246" s="56"/>
      <c r="IM246" s="56"/>
      <c r="IN246" s="56"/>
      <c r="IP246" s="56"/>
      <c r="IQ246" s="56"/>
      <c r="IR246" s="56"/>
      <c r="IS246" s="56"/>
      <c r="IT246" s="56"/>
      <c r="IU246" s="56"/>
    </row>
    <row r="247" spans="1:255" ht="12.75" customHeight="1" thickBot="1" x14ac:dyDescent="0.25">
      <c r="A247" s="227"/>
      <c r="B247" s="106">
        <v>3757.14</v>
      </c>
      <c r="C247" s="85" t="s">
        <v>73</v>
      </c>
      <c r="D247" s="86"/>
      <c r="E247" s="47"/>
      <c r="F247" s="47"/>
      <c r="G247" s="47"/>
      <c r="H247" s="48"/>
      <c r="I247" s="49"/>
      <c r="J247" s="56"/>
      <c r="K247" s="56"/>
      <c r="L247" s="56"/>
      <c r="M247" s="56"/>
      <c r="N247" s="56"/>
      <c r="O247" s="56"/>
      <c r="P247" s="56"/>
      <c r="Q247" s="56"/>
      <c r="R247" s="56"/>
      <c r="T247" s="56"/>
      <c r="U247" s="56"/>
      <c r="V247" s="56"/>
      <c r="W247" s="56"/>
      <c r="X247" s="56"/>
      <c r="Y247" s="56"/>
      <c r="Z247" s="56"/>
      <c r="AA247" s="56"/>
      <c r="AB247" s="56"/>
      <c r="AD247" s="56"/>
      <c r="AE247" s="56"/>
      <c r="AF247" s="56"/>
      <c r="AG247" s="56"/>
      <c r="AH247" s="56"/>
      <c r="AI247" s="56"/>
      <c r="AJ247" s="56"/>
      <c r="AK247" s="56"/>
      <c r="AL247" s="56"/>
      <c r="AN247" s="56"/>
      <c r="AO247" s="56"/>
      <c r="AP247" s="56"/>
      <c r="AQ247" s="56"/>
      <c r="AR247" s="56"/>
      <c r="AS247" s="56"/>
      <c r="AT247" s="56"/>
      <c r="AU247" s="56"/>
      <c r="AV247" s="56"/>
      <c r="AX247" s="56"/>
      <c r="AY247" s="56"/>
      <c r="AZ247" s="56"/>
      <c r="BA247" s="56"/>
      <c r="BB247" s="56"/>
      <c r="BC247" s="56"/>
      <c r="BD247" s="56"/>
      <c r="BE247" s="56"/>
      <c r="BF247" s="56"/>
      <c r="BH247" s="56"/>
      <c r="BI247" s="56"/>
      <c r="BJ247" s="56"/>
      <c r="BK247" s="56"/>
      <c r="BL247" s="56"/>
      <c r="BM247" s="56"/>
      <c r="BN247" s="56"/>
      <c r="BO247" s="56"/>
      <c r="BP247" s="56"/>
      <c r="BR247" s="56"/>
      <c r="BS247" s="56"/>
      <c r="BT247" s="56"/>
      <c r="BU247" s="56"/>
      <c r="BV247" s="56"/>
      <c r="BW247" s="56"/>
      <c r="BX247" s="56"/>
      <c r="BY247" s="56"/>
      <c r="BZ247" s="56"/>
      <c r="CB247" s="56"/>
      <c r="CC247" s="56"/>
      <c r="CD247" s="56"/>
      <c r="CE247" s="56"/>
      <c r="CF247" s="56"/>
      <c r="CG247" s="56"/>
      <c r="CH247" s="56"/>
      <c r="CI247" s="56"/>
      <c r="CJ247" s="56"/>
      <c r="CL247" s="56"/>
      <c r="CM247" s="56"/>
      <c r="CN247" s="56"/>
      <c r="CO247" s="56"/>
      <c r="CP247" s="56"/>
      <c r="CQ247" s="56"/>
      <c r="CR247" s="56"/>
      <c r="CS247" s="56"/>
      <c r="CT247" s="56"/>
      <c r="CV247" s="56"/>
      <c r="CW247" s="56"/>
      <c r="CX247" s="56"/>
      <c r="CY247" s="56"/>
      <c r="CZ247" s="56"/>
      <c r="DA247" s="56"/>
      <c r="DB247" s="56"/>
      <c r="DC247" s="56"/>
      <c r="DD247" s="56"/>
      <c r="DF247" s="56"/>
      <c r="DG247" s="56"/>
      <c r="DH247" s="56"/>
      <c r="DI247" s="56"/>
      <c r="DJ247" s="56"/>
      <c r="DK247" s="56"/>
      <c r="DL247" s="56"/>
      <c r="DM247" s="56"/>
      <c r="DN247" s="56"/>
      <c r="DP247" s="56"/>
      <c r="DQ247" s="56"/>
      <c r="DR247" s="56"/>
      <c r="DS247" s="56"/>
      <c r="DT247" s="56"/>
      <c r="DU247" s="56"/>
      <c r="DV247" s="56"/>
      <c r="DW247" s="56"/>
      <c r="DX247" s="56"/>
      <c r="DZ247" s="56"/>
      <c r="EA247" s="56"/>
      <c r="EB247" s="56"/>
      <c r="EC247" s="56"/>
      <c r="ED247" s="56"/>
      <c r="EE247" s="56"/>
      <c r="EF247" s="56"/>
      <c r="EG247" s="56"/>
      <c r="EH247" s="56"/>
      <c r="EJ247" s="56"/>
      <c r="EK247" s="56"/>
      <c r="EL247" s="56"/>
      <c r="EM247" s="56"/>
      <c r="EN247" s="56"/>
      <c r="EO247" s="56"/>
      <c r="EP247" s="56"/>
      <c r="EQ247" s="56"/>
      <c r="ER247" s="56"/>
      <c r="ET247" s="56"/>
      <c r="EU247" s="56"/>
      <c r="EV247" s="56"/>
      <c r="EW247" s="56"/>
      <c r="EX247" s="56"/>
      <c r="EY247" s="56"/>
      <c r="EZ247" s="56"/>
      <c r="FA247" s="56"/>
      <c r="FB247" s="56"/>
      <c r="FD247" s="56"/>
      <c r="FE247" s="56"/>
      <c r="FF247" s="56"/>
      <c r="FG247" s="56"/>
      <c r="FH247" s="56"/>
      <c r="FI247" s="56"/>
      <c r="FJ247" s="56"/>
      <c r="FK247" s="56"/>
      <c r="FL247" s="56"/>
      <c r="FN247" s="56"/>
      <c r="FO247" s="56"/>
      <c r="FP247" s="56"/>
      <c r="FQ247" s="56"/>
      <c r="FR247" s="56"/>
      <c r="FS247" s="56"/>
      <c r="FT247" s="56"/>
      <c r="FU247" s="56"/>
      <c r="FV247" s="56"/>
      <c r="FX247" s="56"/>
      <c r="FY247" s="56"/>
      <c r="FZ247" s="56"/>
      <c r="GA247" s="56"/>
      <c r="GB247" s="56"/>
      <c r="GC247" s="56"/>
      <c r="GD247" s="56"/>
      <c r="GE247" s="56"/>
      <c r="GF247" s="56"/>
      <c r="GH247" s="56"/>
      <c r="GI247" s="56"/>
      <c r="GJ247" s="56"/>
      <c r="GK247" s="56"/>
      <c r="GL247" s="56"/>
      <c r="GM247" s="56"/>
      <c r="GN247" s="56"/>
      <c r="GO247" s="56"/>
      <c r="GP247" s="56"/>
      <c r="GR247" s="56"/>
      <c r="GS247" s="56"/>
      <c r="GT247" s="56"/>
      <c r="GU247" s="56"/>
      <c r="GV247" s="56"/>
      <c r="GW247" s="56"/>
      <c r="GX247" s="56"/>
      <c r="GY247" s="56"/>
      <c r="GZ247" s="56"/>
      <c r="HB247" s="56"/>
      <c r="HC247" s="56"/>
      <c r="HD247" s="56"/>
      <c r="HE247" s="56"/>
      <c r="HF247" s="56"/>
      <c r="HG247" s="56"/>
      <c r="HH247" s="56"/>
      <c r="HI247" s="56"/>
      <c r="HJ247" s="56"/>
      <c r="HL247" s="56"/>
      <c r="HM247" s="56"/>
      <c r="HN247" s="56"/>
      <c r="HO247" s="56"/>
      <c r="HP247" s="56"/>
      <c r="HQ247" s="56"/>
      <c r="HR247" s="56"/>
      <c r="HS247" s="56"/>
      <c r="HT247" s="56"/>
      <c r="HV247" s="56"/>
      <c r="HW247" s="56"/>
      <c r="HX247" s="56"/>
      <c r="HY247" s="56"/>
      <c r="HZ247" s="56"/>
      <c r="IA247" s="56"/>
      <c r="IB247" s="56"/>
      <c r="IC247" s="56"/>
      <c r="ID247" s="56"/>
      <c r="IF247" s="56"/>
      <c r="IG247" s="56"/>
      <c r="IH247" s="56"/>
      <c r="II247" s="56"/>
      <c r="IJ247" s="56"/>
      <c r="IK247" s="56"/>
      <c r="IL247" s="56"/>
      <c r="IM247" s="56"/>
      <c r="IN247" s="56"/>
      <c r="IP247" s="56"/>
      <c r="IQ247" s="56"/>
      <c r="IR247" s="56"/>
      <c r="IS247" s="56"/>
      <c r="IT247" s="56"/>
      <c r="IU247" s="56"/>
    </row>
    <row r="248" spans="1:255" ht="12.75" customHeight="1" thickBot="1" x14ac:dyDescent="0.25">
      <c r="A248" s="227"/>
      <c r="B248" s="106">
        <v>3402.95</v>
      </c>
      <c r="C248" s="85" t="s">
        <v>74</v>
      </c>
      <c r="D248" s="86"/>
      <c r="E248" s="47"/>
      <c r="F248" s="47"/>
      <c r="G248" s="47"/>
      <c r="H248" s="48"/>
      <c r="I248" s="49"/>
      <c r="J248" s="56"/>
      <c r="K248" s="56"/>
      <c r="L248" s="56"/>
      <c r="M248" s="56"/>
      <c r="N248" s="56"/>
      <c r="O248" s="56"/>
      <c r="P248" s="56"/>
      <c r="Q248" s="56"/>
      <c r="R248" s="56"/>
      <c r="T248" s="56"/>
      <c r="U248" s="56"/>
      <c r="V248" s="56"/>
      <c r="W248" s="56"/>
      <c r="X248" s="56"/>
      <c r="Y248" s="56"/>
      <c r="Z248" s="56"/>
      <c r="AA248" s="56"/>
      <c r="AB248" s="56"/>
      <c r="AD248" s="56"/>
      <c r="AE248" s="56"/>
      <c r="AF248" s="56"/>
      <c r="AG248" s="56"/>
      <c r="AH248" s="56"/>
      <c r="AI248" s="56"/>
      <c r="AJ248" s="56"/>
      <c r="AK248" s="56"/>
      <c r="AL248" s="56"/>
      <c r="AN248" s="56"/>
      <c r="AO248" s="56"/>
      <c r="AP248" s="56"/>
      <c r="AQ248" s="56"/>
      <c r="AR248" s="56"/>
      <c r="AS248" s="56"/>
      <c r="AT248" s="56"/>
      <c r="AU248" s="56"/>
      <c r="AV248" s="56"/>
      <c r="AX248" s="56"/>
      <c r="AY248" s="56"/>
      <c r="AZ248" s="56"/>
      <c r="BA248" s="56"/>
      <c r="BB248" s="56"/>
      <c r="BC248" s="56"/>
      <c r="BD248" s="56"/>
      <c r="BE248" s="56"/>
      <c r="BF248" s="56"/>
      <c r="BH248" s="56"/>
      <c r="BI248" s="56"/>
      <c r="BJ248" s="56"/>
      <c r="BK248" s="56"/>
      <c r="BL248" s="56"/>
      <c r="BM248" s="56"/>
      <c r="BN248" s="56"/>
      <c r="BO248" s="56"/>
      <c r="BP248" s="56"/>
      <c r="BR248" s="56"/>
      <c r="BS248" s="56"/>
      <c r="BT248" s="56"/>
      <c r="BU248" s="56"/>
      <c r="BV248" s="56"/>
      <c r="BW248" s="56"/>
      <c r="BX248" s="56"/>
      <c r="BY248" s="56"/>
      <c r="BZ248" s="56"/>
      <c r="CB248" s="56"/>
      <c r="CC248" s="56"/>
      <c r="CD248" s="56"/>
      <c r="CE248" s="56"/>
      <c r="CF248" s="56"/>
      <c r="CG248" s="56"/>
      <c r="CH248" s="56"/>
      <c r="CI248" s="56"/>
      <c r="CJ248" s="56"/>
      <c r="CL248" s="56"/>
      <c r="CM248" s="56"/>
      <c r="CN248" s="56"/>
      <c r="CO248" s="56"/>
      <c r="CP248" s="56"/>
      <c r="CQ248" s="56"/>
      <c r="CR248" s="56"/>
      <c r="CS248" s="56"/>
      <c r="CT248" s="56"/>
      <c r="CV248" s="56"/>
      <c r="CW248" s="56"/>
      <c r="CX248" s="56"/>
      <c r="CY248" s="56"/>
      <c r="CZ248" s="56"/>
      <c r="DA248" s="56"/>
      <c r="DB248" s="56"/>
      <c r="DC248" s="56"/>
      <c r="DD248" s="56"/>
      <c r="DF248" s="56"/>
      <c r="DG248" s="56"/>
      <c r="DH248" s="56"/>
      <c r="DI248" s="56"/>
      <c r="DJ248" s="56"/>
      <c r="DK248" s="56"/>
      <c r="DL248" s="56"/>
      <c r="DM248" s="56"/>
      <c r="DN248" s="56"/>
      <c r="DP248" s="56"/>
      <c r="DQ248" s="56"/>
      <c r="DR248" s="56"/>
      <c r="DS248" s="56"/>
      <c r="DT248" s="56"/>
      <c r="DU248" s="56"/>
      <c r="DV248" s="56"/>
      <c r="DW248" s="56"/>
      <c r="DX248" s="56"/>
      <c r="DZ248" s="56"/>
      <c r="EA248" s="56"/>
      <c r="EB248" s="56"/>
      <c r="EC248" s="56"/>
      <c r="ED248" s="56"/>
      <c r="EE248" s="56"/>
      <c r="EF248" s="56"/>
      <c r="EG248" s="56"/>
      <c r="EH248" s="56"/>
      <c r="EJ248" s="56"/>
      <c r="EK248" s="56"/>
      <c r="EL248" s="56"/>
      <c r="EM248" s="56"/>
      <c r="EN248" s="56"/>
      <c r="EO248" s="56"/>
      <c r="EP248" s="56"/>
      <c r="EQ248" s="56"/>
      <c r="ER248" s="56"/>
      <c r="ET248" s="56"/>
      <c r="EU248" s="56"/>
      <c r="EV248" s="56"/>
      <c r="EW248" s="56"/>
      <c r="EX248" s="56"/>
      <c r="EY248" s="56"/>
      <c r="EZ248" s="56"/>
      <c r="FA248" s="56"/>
      <c r="FB248" s="56"/>
      <c r="FD248" s="56"/>
      <c r="FE248" s="56"/>
      <c r="FF248" s="56"/>
      <c r="FG248" s="56"/>
      <c r="FH248" s="56"/>
      <c r="FI248" s="56"/>
      <c r="FJ248" s="56"/>
      <c r="FK248" s="56"/>
      <c r="FL248" s="56"/>
      <c r="FN248" s="56"/>
      <c r="FO248" s="56"/>
      <c r="FP248" s="56"/>
      <c r="FQ248" s="56"/>
      <c r="FR248" s="56"/>
      <c r="FS248" s="56"/>
      <c r="FT248" s="56"/>
      <c r="FU248" s="56"/>
      <c r="FV248" s="56"/>
      <c r="FX248" s="56"/>
      <c r="FY248" s="56"/>
      <c r="FZ248" s="56"/>
      <c r="GA248" s="56"/>
      <c r="GB248" s="56"/>
      <c r="GC248" s="56"/>
      <c r="GD248" s="56"/>
      <c r="GE248" s="56"/>
      <c r="GF248" s="56"/>
      <c r="GH248" s="56"/>
      <c r="GI248" s="56"/>
      <c r="GJ248" s="56"/>
      <c r="GK248" s="56"/>
      <c r="GL248" s="56"/>
      <c r="GM248" s="56"/>
      <c r="GN248" s="56"/>
      <c r="GO248" s="56"/>
      <c r="GP248" s="56"/>
      <c r="GR248" s="56"/>
      <c r="GS248" s="56"/>
      <c r="GT248" s="56"/>
      <c r="GU248" s="56"/>
      <c r="GV248" s="56"/>
      <c r="GW248" s="56"/>
      <c r="GX248" s="56"/>
      <c r="GY248" s="56"/>
      <c r="GZ248" s="56"/>
      <c r="HB248" s="56"/>
      <c r="HC248" s="56"/>
      <c r="HD248" s="56"/>
      <c r="HE248" s="56"/>
      <c r="HF248" s="56"/>
      <c r="HG248" s="56"/>
      <c r="HH248" s="56"/>
      <c r="HI248" s="56"/>
      <c r="HJ248" s="56"/>
      <c r="HL248" s="56"/>
      <c r="HM248" s="56"/>
      <c r="HN248" s="56"/>
      <c r="HO248" s="56"/>
      <c r="HP248" s="56"/>
      <c r="HQ248" s="56"/>
      <c r="HR248" s="56"/>
      <c r="HS248" s="56"/>
      <c r="HT248" s="56"/>
      <c r="HV248" s="56"/>
      <c r="HW248" s="56"/>
      <c r="HX248" s="56"/>
      <c r="HY248" s="56"/>
      <c r="HZ248" s="56"/>
      <c r="IA248" s="56"/>
      <c r="IB248" s="56"/>
      <c r="IC248" s="56"/>
      <c r="ID248" s="56"/>
      <c r="IF248" s="56"/>
      <c r="IG248" s="56"/>
      <c r="IH248" s="56"/>
      <c r="II248" s="56"/>
      <c r="IJ248" s="56"/>
      <c r="IK248" s="56"/>
      <c r="IL248" s="56"/>
      <c r="IM248" s="56"/>
      <c r="IN248" s="56"/>
      <c r="IP248" s="56"/>
      <c r="IQ248" s="56"/>
      <c r="IR248" s="56"/>
      <c r="IS248" s="56"/>
      <c r="IT248" s="56"/>
      <c r="IU248" s="56"/>
    </row>
    <row r="249" spans="1:255" ht="12.75" customHeight="1" thickBot="1" x14ac:dyDescent="0.25">
      <c r="A249" s="227"/>
      <c r="B249" s="106">
        <v>2925.08</v>
      </c>
      <c r="C249" s="85" t="s">
        <v>75</v>
      </c>
      <c r="D249" s="86"/>
      <c r="E249" s="47"/>
      <c r="F249" s="47"/>
      <c r="G249" s="47"/>
      <c r="H249" s="48"/>
      <c r="I249" s="49"/>
      <c r="J249" s="56"/>
      <c r="K249" s="56"/>
      <c r="L249" s="56"/>
      <c r="M249" s="56"/>
      <c r="N249" s="56"/>
      <c r="O249" s="56"/>
      <c r="P249" s="56"/>
      <c r="Q249" s="56"/>
      <c r="R249" s="56"/>
      <c r="T249" s="56"/>
      <c r="U249" s="56"/>
      <c r="V249" s="56"/>
      <c r="W249" s="56"/>
      <c r="X249" s="56"/>
      <c r="Y249" s="56"/>
      <c r="Z249" s="56"/>
      <c r="AA249" s="56"/>
      <c r="AB249" s="56"/>
      <c r="AD249" s="56"/>
      <c r="AE249" s="56"/>
      <c r="AF249" s="56"/>
      <c r="AG249" s="56"/>
      <c r="AH249" s="56"/>
      <c r="AI249" s="56"/>
      <c r="AJ249" s="56"/>
      <c r="AK249" s="56"/>
      <c r="AL249" s="56"/>
      <c r="AN249" s="56"/>
      <c r="AO249" s="56"/>
      <c r="AP249" s="56"/>
      <c r="AQ249" s="56"/>
      <c r="AR249" s="56"/>
      <c r="AS249" s="56"/>
      <c r="AT249" s="56"/>
      <c r="AU249" s="56"/>
      <c r="AV249" s="56"/>
      <c r="AX249" s="56"/>
      <c r="AY249" s="56"/>
      <c r="AZ249" s="56"/>
      <c r="BA249" s="56"/>
      <c r="BB249" s="56"/>
      <c r="BC249" s="56"/>
      <c r="BD249" s="56"/>
      <c r="BE249" s="56"/>
      <c r="BF249" s="56"/>
      <c r="BH249" s="56"/>
      <c r="BI249" s="56"/>
      <c r="BJ249" s="56"/>
      <c r="BK249" s="56"/>
      <c r="BL249" s="56"/>
      <c r="BM249" s="56"/>
      <c r="BN249" s="56"/>
      <c r="BO249" s="56"/>
      <c r="BP249" s="56"/>
      <c r="BR249" s="56"/>
      <c r="BS249" s="56"/>
      <c r="BT249" s="56"/>
      <c r="BU249" s="56"/>
      <c r="BV249" s="56"/>
      <c r="BW249" s="56"/>
      <c r="BX249" s="56"/>
      <c r="BY249" s="56"/>
      <c r="BZ249" s="56"/>
      <c r="CB249" s="56"/>
      <c r="CC249" s="56"/>
      <c r="CD249" s="56"/>
      <c r="CE249" s="56"/>
      <c r="CF249" s="56"/>
      <c r="CG249" s="56"/>
      <c r="CH249" s="56"/>
      <c r="CI249" s="56"/>
      <c r="CJ249" s="56"/>
      <c r="CL249" s="56"/>
      <c r="CM249" s="56"/>
      <c r="CN249" s="56"/>
      <c r="CO249" s="56"/>
      <c r="CP249" s="56"/>
      <c r="CQ249" s="56"/>
      <c r="CR249" s="56"/>
      <c r="CS249" s="56"/>
      <c r="CT249" s="56"/>
      <c r="CV249" s="56"/>
      <c r="CW249" s="56"/>
      <c r="CX249" s="56"/>
      <c r="CY249" s="56"/>
      <c r="CZ249" s="56"/>
      <c r="DA249" s="56"/>
      <c r="DB249" s="56"/>
      <c r="DC249" s="56"/>
      <c r="DD249" s="56"/>
      <c r="DF249" s="56"/>
      <c r="DG249" s="56"/>
      <c r="DH249" s="56"/>
      <c r="DI249" s="56"/>
      <c r="DJ249" s="56"/>
      <c r="DK249" s="56"/>
      <c r="DL249" s="56"/>
      <c r="DM249" s="56"/>
      <c r="DN249" s="56"/>
      <c r="DP249" s="56"/>
      <c r="DQ249" s="56"/>
      <c r="DR249" s="56"/>
      <c r="DS249" s="56"/>
      <c r="DT249" s="56"/>
      <c r="DU249" s="56"/>
      <c r="DV249" s="56"/>
      <c r="DW249" s="56"/>
      <c r="DX249" s="56"/>
      <c r="DZ249" s="56"/>
      <c r="EA249" s="56"/>
      <c r="EB249" s="56"/>
      <c r="EC249" s="56"/>
      <c r="ED249" s="56"/>
      <c r="EE249" s="56"/>
      <c r="EF249" s="56"/>
      <c r="EG249" s="56"/>
      <c r="EH249" s="56"/>
      <c r="EJ249" s="56"/>
      <c r="EK249" s="56"/>
      <c r="EL249" s="56"/>
      <c r="EM249" s="56"/>
      <c r="EN249" s="56"/>
      <c r="EO249" s="56"/>
      <c r="EP249" s="56"/>
      <c r="EQ249" s="56"/>
      <c r="ER249" s="56"/>
      <c r="ET249" s="56"/>
      <c r="EU249" s="56"/>
      <c r="EV249" s="56"/>
      <c r="EW249" s="56"/>
      <c r="EX249" s="56"/>
      <c r="EY249" s="56"/>
      <c r="EZ249" s="56"/>
      <c r="FA249" s="56"/>
      <c r="FB249" s="56"/>
      <c r="FD249" s="56"/>
      <c r="FE249" s="56"/>
      <c r="FF249" s="56"/>
      <c r="FG249" s="56"/>
      <c r="FH249" s="56"/>
      <c r="FI249" s="56"/>
      <c r="FJ249" s="56"/>
      <c r="FK249" s="56"/>
      <c r="FL249" s="56"/>
      <c r="FN249" s="56"/>
      <c r="FO249" s="56"/>
      <c r="FP249" s="56"/>
      <c r="FQ249" s="56"/>
      <c r="FR249" s="56"/>
      <c r="FS249" s="56"/>
      <c r="FT249" s="56"/>
      <c r="FU249" s="56"/>
      <c r="FV249" s="56"/>
      <c r="FX249" s="56"/>
      <c r="FY249" s="56"/>
      <c r="FZ249" s="56"/>
      <c r="GA249" s="56"/>
      <c r="GB249" s="56"/>
      <c r="GC249" s="56"/>
      <c r="GD249" s="56"/>
      <c r="GE249" s="56"/>
      <c r="GF249" s="56"/>
      <c r="GH249" s="56"/>
      <c r="GI249" s="56"/>
      <c r="GJ249" s="56"/>
      <c r="GK249" s="56"/>
      <c r="GL249" s="56"/>
      <c r="GM249" s="56"/>
      <c r="GN249" s="56"/>
      <c r="GO249" s="56"/>
      <c r="GP249" s="56"/>
      <c r="GR249" s="56"/>
      <c r="GS249" s="56"/>
      <c r="GT249" s="56"/>
      <c r="GU249" s="56"/>
      <c r="GV249" s="56"/>
      <c r="GW249" s="56"/>
      <c r="GX249" s="56"/>
      <c r="GY249" s="56"/>
      <c r="GZ249" s="56"/>
      <c r="HB249" s="56"/>
      <c r="HC249" s="56"/>
      <c r="HD249" s="56"/>
      <c r="HE249" s="56"/>
      <c r="HF249" s="56"/>
      <c r="HG249" s="56"/>
      <c r="HH249" s="56"/>
      <c r="HI249" s="56"/>
      <c r="HJ249" s="56"/>
      <c r="HL249" s="56"/>
      <c r="HM249" s="56"/>
      <c r="HN249" s="56"/>
      <c r="HO249" s="56"/>
      <c r="HP249" s="56"/>
      <c r="HQ249" s="56"/>
      <c r="HR249" s="56"/>
      <c r="HS249" s="56"/>
      <c r="HT249" s="56"/>
      <c r="HV249" s="56"/>
      <c r="HW249" s="56"/>
      <c r="HX249" s="56"/>
      <c r="HY249" s="56"/>
      <c r="HZ249" s="56"/>
      <c r="IA249" s="56"/>
      <c r="IB249" s="56"/>
      <c r="IC249" s="56"/>
      <c r="ID249" s="56"/>
      <c r="IF249" s="56"/>
      <c r="IG249" s="56"/>
      <c r="IH249" s="56"/>
      <c r="II249" s="56"/>
      <c r="IJ249" s="56"/>
      <c r="IK249" s="56"/>
      <c r="IL249" s="56"/>
      <c r="IM249" s="56"/>
      <c r="IN249" s="56"/>
      <c r="IP249" s="56"/>
      <c r="IQ249" s="56"/>
      <c r="IR249" s="56"/>
      <c r="IS249" s="56"/>
      <c r="IT249" s="56"/>
      <c r="IU249" s="56"/>
    </row>
    <row r="250" spans="1:255" ht="12.75" customHeight="1" thickBot="1" x14ac:dyDescent="0.25">
      <c r="A250" s="221"/>
      <c r="B250" s="106">
        <v>3195.61</v>
      </c>
      <c r="C250" s="85" t="s">
        <v>76</v>
      </c>
      <c r="D250" s="86"/>
      <c r="E250" s="47"/>
      <c r="F250" s="47"/>
      <c r="G250" s="47"/>
      <c r="H250" s="48"/>
      <c r="I250" s="49"/>
      <c r="J250" s="56"/>
      <c r="K250" s="56"/>
      <c r="L250" s="56"/>
      <c r="M250" s="56"/>
      <c r="N250" s="56"/>
      <c r="O250" s="56"/>
      <c r="P250" s="56"/>
      <c r="Q250" s="56"/>
      <c r="R250" s="56"/>
      <c r="T250" s="56"/>
      <c r="U250" s="56"/>
      <c r="V250" s="56"/>
      <c r="W250" s="56"/>
      <c r="X250" s="56"/>
      <c r="Y250" s="56"/>
      <c r="Z250" s="56"/>
      <c r="AA250" s="56"/>
      <c r="AB250" s="56"/>
      <c r="AD250" s="56"/>
      <c r="AE250" s="56"/>
      <c r="AF250" s="56"/>
      <c r="AG250" s="56"/>
      <c r="AH250" s="56"/>
      <c r="AI250" s="56"/>
      <c r="AJ250" s="56"/>
      <c r="AK250" s="56"/>
      <c r="AL250" s="56"/>
      <c r="AN250" s="56"/>
      <c r="AO250" s="56"/>
      <c r="AP250" s="56"/>
      <c r="AQ250" s="56"/>
      <c r="AR250" s="56"/>
      <c r="AS250" s="56"/>
      <c r="AT250" s="56"/>
      <c r="AU250" s="56"/>
      <c r="AV250" s="56"/>
      <c r="AX250" s="56"/>
      <c r="AY250" s="56"/>
      <c r="AZ250" s="56"/>
      <c r="BA250" s="56"/>
      <c r="BB250" s="56"/>
      <c r="BC250" s="56"/>
      <c r="BD250" s="56"/>
      <c r="BE250" s="56"/>
      <c r="BF250" s="56"/>
      <c r="BH250" s="56"/>
      <c r="BI250" s="56"/>
      <c r="BJ250" s="56"/>
      <c r="BK250" s="56"/>
      <c r="BL250" s="56"/>
      <c r="BM250" s="56"/>
      <c r="BN250" s="56"/>
      <c r="BO250" s="56"/>
      <c r="BP250" s="56"/>
      <c r="BR250" s="56"/>
      <c r="BS250" s="56"/>
      <c r="BT250" s="56"/>
      <c r="BU250" s="56"/>
      <c r="BV250" s="56"/>
      <c r="BW250" s="56"/>
      <c r="BX250" s="56"/>
      <c r="BY250" s="56"/>
      <c r="BZ250" s="56"/>
      <c r="CB250" s="56"/>
      <c r="CC250" s="56"/>
      <c r="CD250" s="56"/>
      <c r="CE250" s="56"/>
      <c r="CF250" s="56"/>
      <c r="CG250" s="56"/>
      <c r="CH250" s="56"/>
      <c r="CI250" s="56"/>
      <c r="CJ250" s="56"/>
      <c r="CL250" s="56"/>
      <c r="CM250" s="56"/>
      <c r="CN250" s="56"/>
      <c r="CO250" s="56"/>
      <c r="CP250" s="56"/>
      <c r="CQ250" s="56"/>
      <c r="CR250" s="56"/>
      <c r="CS250" s="56"/>
      <c r="CT250" s="56"/>
      <c r="CV250" s="56"/>
      <c r="CW250" s="56"/>
      <c r="CX250" s="56"/>
      <c r="CY250" s="56"/>
      <c r="CZ250" s="56"/>
      <c r="DA250" s="56"/>
      <c r="DB250" s="56"/>
      <c r="DC250" s="56"/>
      <c r="DD250" s="56"/>
      <c r="DF250" s="56"/>
      <c r="DG250" s="56"/>
      <c r="DH250" s="56"/>
      <c r="DI250" s="56"/>
      <c r="DJ250" s="56"/>
      <c r="DK250" s="56"/>
      <c r="DL250" s="56"/>
      <c r="DM250" s="56"/>
      <c r="DN250" s="56"/>
      <c r="DP250" s="56"/>
      <c r="DQ250" s="56"/>
      <c r="DR250" s="56"/>
      <c r="DS250" s="56"/>
      <c r="DT250" s="56"/>
      <c r="DU250" s="56"/>
      <c r="DV250" s="56"/>
      <c r="DW250" s="56"/>
      <c r="DX250" s="56"/>
      <c r="DZ250" s="56"/>
      <c r="EA250" s="56"/>
      <c r="EB250" s="56"/>
      <c r="EC250" s="56"/>
      <c r="ED250" s="56"/>
      <c r="EE250" s="56"/>
      <c r="EF250" s="56"/>
      <c r="EG250" s="56"/>
      <c r="EH250" s="56"/>
      <c r="EJ250" s="56"/>
      <c r="EK250" s="56"/>
      <c r="EL250" s="56"/>
      <c r="EM250" s="56"/>
      <c r="EN250" s="56"/>
      <c r="EO250" s="56"/>
      <c r="EP250" s="56"/>
      <c r="EQ250" s="56"/>
      <c r="ER250" s="56"/>
      <c r="ET250" s="56"/>
      <c r="EU250" s="56"/>
      <c r="EV250" s="56"/>
      <c r="EW250" s="56"/>
      <c r="EX250" s="56"/>
      <c r="EY250" s="56"/>
      <c r="EZ250" s="56"/>
      <c r="FA250" s="56"/>
      <c r="FB250" s="56"/>
      <c r="FD250" s="56"/>
      <c r="FE250" s="56"/>
      <c r="FF250" s="56"/>
      <c r="FG250" s="56"/>
      <c r="FH250" s="56"/>
      <c r="FI250" s="56"/>
      <c r="FJ250" s="56"/>
      <c r="FK250" s="56"/>
      <c r="FL250" s="56"/>
      <c r="FN250" s="56"/>
      <c r="FO250" s="56"/>
      <c r="FP250" s="56"/>
      <c r="FQ250" s="56"/>
      <c r="FR250" s="56"/>
      <c r="FS250" s="56"/>
      <c r="FT250" s="56"/>
      <c r="FU250" s="56"/>
      <c r="FV250" s="56"/>
      <c r="FX250" s="56"/>
      <c r="FY250" s="56"/>
      <c r="FZ250" s="56"/>
      <c r="GA250" s="56"/>
      <c r="GB250" s="56"/>
      <c r="GC250" s="56"/>
      <c r="GD250" s="56"/>
      <c r="GE250" s="56"/>
      <c r="GF250" s="56"/>
      <c r="GH250" s="56"/>
      <c r="GI250" s="56"/>
      <c r="GJ250" s="56"/>
      <c r="GK250" s="56"/>
      <c r="GL250" s="56"/>
      <c r="GM250" s="56"/>
      <c r="GN250" s="56"/>
      <c r="GO250" s="56"/>
      <c r="GP250" s="56"/>
      <c r="GR250" s="56"/>
      <c r="GS250" s="56"/>
      <c r="GT250" s="56"/>
      <c r="GU250" s="56"/>
      <c r="GV250" s="56"/>
      <c r="GW250" s="56"/>
      <c r="GX250" s="56"/>
      <c r="GY250" s="56"/>
      <c r="GZ250" s="56"/>
      <c r="HB250" s="56"/>
      <c r="HC250" s="56"/>
      <c r="HD250" s="56"/>
      <c r="HE250" s="56"/>
      <c r="HF250" s="56"/>
      <c r="HG250" s="56"/>
      <c r="HH250" s="56"/>
      <c r="HI250" s="56"/>
      <c r="HJ250" s="56"/>
      <c r="HL250" s="56"/>
      <c r="HM250" s="56"/>
      <c r="HN250" s="56"/>
      <c r="HO250" s="56"/>
      <c r="HP250" s="56"/>
      <c r="HQ250" s="56"/>
      <c r="HR250" s="56"/>
      <c r="HS250" s="56"/>
      <c r="HT250" s="56"/>
      <c r="HV250" s="56"/>
      <c r="HW250" s="56"/>
      <c r="HX250" s="56"/>
      <c r="HY250" s="56"/>
      <c r="HZ250" s="56"/>
      <c r="IA250" s="56"/>
      <c r="IB250" s="56"/>
      <c r="IC250" s="56"/>
      <c r="ID250" s="56"/>
      <c r="IF250" s="56"/>
      <c r="IG250" s="56"/>
      <c r="IH250" s="56"/>
      <c r="II250" s="56"/>
      <c r="IJ250" s="56"/>
      <c r="IK250" s="56"/>
      <c r="IL250" s="56"/>
      <c r="IM250" s="56"/>
      <c r="IN250" s="56"/>
      <c r="IP250" s="56"/>
      <c r="IQ250" s="56"/>
      <c r="IR250" s="56"/>
      <c r="IS250" s="56"/>
      <c r="IT250" s="56"/>
      <c r="IU250" s="56"/>
    </row>
    <row r="251" spans="1:255" ht="12.75" customHeight="1" thickBot="1" x14ac:dyDescent="0.25">
      <c r="A251" s="221"/>
      <c r="B251" s="106">
        <v>4456.3</v>
      </c>
      <c r="C251" s="85" t="s">
        <v>77</v>
      </c>
      <c r="D251" s="86"/>
      <c r="E251" s="47"/>
      <c r="F251" s="47"/>
      <c r="G251" s="47"/>
      <c r="H251" s="48"/>
      <c r="I251" s="49"/>
      <c r="J251" s="56"/>
      <c r="K251" s="56"/>
      <c r="L251" s="56"/>
      <c r="M251" s="56"/>
      <c r="N251" s="56"/>
      <c r="O251" s="56"/>
      <c r="P251" s="56"/>
      <c r="Q251" s="56"/>
      <c r="R251" s="56"/>
      <c r="T251" s="56"/>
      <c r="U251" s="56"/>
      <c r="V251" s="56"/>
      <c r="W251" s="56"/>
      <c r="X251" s="56"/>
      <c r="Y251" s="56"/>
      <c r="Z251" s="56"/>
      <c r="AA251" s="56"/>
      <c r="AB251" s="56"/>
      <c r="AD251" s="56"/>
      <c r="AE251" s="56"/>
      <c r="AF251" s="56"/>
      <c r="AG251" s="56"/>
      <c r="AH251" s="56"/>
      <c r="AI251" s="56"/>
      <c r="AJ251" s="56"/>
      <c r="AK251" s="56"/>
      <c r="AL251" s="56"/>
      <c r="AN251" s="56"/>
      <c r="AO251" s="56"/>
      <c r="AP251" s="56"/>
      <c r="AQ251" s="56"/>
      <c r="AR251" s="56"/>
      <c r="AS251" s="56"/>
      <c r="AT251" s="56"/>
      <c r="AU251" s="56"/>
      <c r="AV251" s="56"/>
      <c r="AX251" s="56"/>
      <c r="AY251" s="56"/>
      <c r="AZ251" s="56"/>
      <c r="BA251" s="56"/>
      <c r="BB251" s="56"/>
      <c r="BC251" s="56"/>
      <c r="BD251" s="56"/>
      <c r="BE251" s="56"/>
      <c r="BF251" s="56"/>
      <c r="BH251" s="56"/>
      <c r="BI251" s="56"/>
      <c r="BJ251" s="56"/>
      <c r="BK251" s="56"/>
      <c r="BL251" s="56"/>
      <c r="BM251" s="56"/>
      <c r="BN251" s="56"/>
      <c r="BO251" s="56"/>
      <c r="BP251" s="56"/>
      <c r="BR251" s="56"/>
      <c r="BS251" s="56"/>
      <c r="BT251" s="56"/>
      <c r="BU251" s="56"/>
      <c r="BV251" s="56"/>
      <c r="BW251" s="56"/>
      <c r="BX251" s="56"/>
      <c r="BY251" s="56"/>
      <c r="BZ251" s="56"/>
      <c r="CB251" s="56"/>
      <c r="CC251" s="56"/>
      <c r="CD251" s="56"/>
      <c r="CE251" s="56"/>
      <c r="CF251" s="56"/>
      <c r="CG251" s="56"/>
      <c r="CH251" s="56"/>
      <c r="CI251" s="56"/>
      <c r="CJ251" s="56"/>
      <c r="CL251" s="56"/>
      <c r="CM251" s="56"/>
      <c r="CN251" s="56"/>
      <c r="CO251" s="56"/>
      <c r="CP251" s="56"/>
      <c r="CQ251" s="56"/>
      <c r="CR251" s="56"/>
      <c r="CS251" s="56"/>
      <c r="CT251" s="56"/>
      <c r="CV251" s="56"/>
      <c r="CW251" s="56"/>
      <c r="CX251" s="56"/>
      <c r="CY251" s="56"/>
      <c r="CZ251" s="56"/>
      <c r="DA251" s="56"/>
      <c r="DB251" s="56"/>
      <c r="DC251" s="56"/>
      <c r="DD251" s="56"/>
      <c r="DF251" s="56"/>
      <c r="DG251" s="56"/>
      <c r="DH251" s="56"/>
      <c r="DI251" s="56"/>
      <c r="DJ251" s="56"/>
      <c r="DK251" s="56"/>
      <c r="DL251" s="56"/>
      <c r="DM251" s="56"/>
      <c r="DN251" s="56"/>
      <c r="DP251" s="56"/>
      <c r="DQ251" s="56"/>
      <c r="DR251" s="56"/>
      <c r="DS251" s="56"/>
      <c r="DT251" s="56"/>
      <c r="DU251" s="56"/>
      <c r="DV251" s="56"/>
      <c r="DW251" s="56"/>
      <c r="DX251" s="56"/>
      <c r="DZ251" s="56"/>
      <c r="EA251" s="56"/>
      <c r="EB251" s="56"/>
      <c r="EC251" s="56"/>
      <c r="ED251" s="56"/>
      <c r="EE251" s="56"/>
      <c r="EF251" s="56"/>
      <c r="EG251" s="56"/>
      <c r="EH251" s="56"/>
      <c r="EJ251" s="56"/>
      <c r="EK251" s="56"/>
      <c r="EL251" s="56"/>
      <c r="EM251" s="56"/>
      <c r="EN251" s="56"/>
      <c r="EO251" s="56"/>
      <c r="EP251" s="56"/>
      <c r="EQ251" s="56"/>
      <c r="ER251" s="56"/>
      <c r="ET251" s="56"/>
      <c r="EU251" s="56"/>
      <c r="EV251" s="56"/>
      <c r="EW251" s="56"/>
      <c r="EX251" s="56"/>
      <c r="EY251" s="56"/>
      <c r="EZ251" s="56"/>
      <c r="FA251" s="56"/>
      <c r="FB251" s="56"/>
      <c r="FD251" s="56"/>
      <c r="FE251" s="56"/>
      <c r="FF251" s="56"/>
      <c r="FG251" s="56"/>
      <c r="FH251" s="56"/>
      <c r="FI251" s="56"/>
      <c r="FJ251" s="56"/>
      <c r="FK251" s="56"/>
      <c r="FL251" s="56"/>
      <c r="FN251" s="56"/>
      <c r="FO251" s="56"/>
      <c r="FP251" s="56"/>
      <c r="FQ251" s="56"/>
      <c r="FR251" s="56"/>
      <c r="FS251" s="56"/>
      <c r="FT251" s="56"/>
      <c r="FU251" s="56"/>
      <c r="FV251" s="56"/>
      <c r="FX251" s="56"/>
      <c r="FY251" s="56"/>
      <c r="FZ251" s="56"/>
      <c r="GA251" s="56"/>
      <c r="GB251" s="56"/>
      <c r="GC251" s="56"/>
      <c r="GD251" s="56"/>
      <c r="GE251" s="56"/>
      <c r="GF251" s="56"/>
      <c r="GH251" s="56"/>
      <c r="GI251" s="56"/>
      <c r="GJ251" s="56"/>
      <c r="GK251" s="56"/>
      <c r="GL251" s="56"/>
      <c r="GM251" s="56"/>
      <c r="GN251" s="56"/>
      <c r="GO251" s="56"/>
      <c r="GP251" s="56"/>
      <c r="GR251" s="56"/>
      <c r="GS251" s="56"/>
      <c r="GT251" s="56"/>
      <c r="GU251" s="56"/>
      <c r="GV251" s="56"/>
      <c r="GW251" s="56"/>
      <c r="GX251" s="56"/>
      <c r="GY251" s="56"/>
      <c r="GZ251" s="56"/>
      <c r="HB251" s="56"/>
      <c r="HC251" s="56"/>
      <c r="HD251" s="56"/>
      <c r="HE251" s="56"/>
      <c r="HF251" s="56"/>
      <c r="HG251" s="56"/>
      <c r="HH251" s="56"/>
      <c r="HI251" s="56"/>
      <c r="HJ251" s="56"/>
      <c r="HL251" s="56"/>
      <c r="HM251" s="56"/>
      <c r="HN251" s="56"/>
      <c r="HO251" s="56"/>
      <c r="HP251" s="56"/>
      <c r="HQ251" s="56"/>
      <c r="HR251" s="56"/>
      <c r="HS251" s="56"/>
      <c r="HT251" s="56"/>
      <c r="HV251" s="56"/>
      <c r="HW251" s="56"/>
      <c r="HX251" s="56"/>
      <c r="HY251" s="56"/>
      <c r="HZ251" s="56"/>
      <c r="IA251" s="56"/>
      <c r="IB251" s="56"/>
      <c r="IC251" s="56"/>
      <c r="ID251" s="56"/>
      <c r="IF251" s="56"/>
      <c r="IG251" s="56"/>
      <c r="IH251" s="56"/>
      <c r="II251" s="56"/>
      <c r="IJ251" s="56"/>
      <c r="IK251" s="56"/>
      <c r="IL251" s="56"/>
      <c r="IM251" s="56"/>
      <c r="IN251" s="56"/>
      <c r="IP251" s="56"/>
      <c r="IQ251" s="56"/>
      <c r="IR251" s="56"/>
      <c r="IS251" s="56"/>
      <c r="IT251" s="56"/>
      <c r="IU251" s="56"/>
    </row>
    <row r="252" spans="1:255" ht="12.75" customHeight="1" thickBot="1" x14ac:dyDescent="0.25">
      <c r="A252" s="221"/>
      <c r="B252" s="106">
        <v>3436.26</v>
      </c>
      <c r="C252" s="85" t="s">
        <v>78</v>
      </c>
      <c r="D252" s="86"/>
      <c r="E252" s="47"/>
      <c r="F252" s="47"/>
      <c r="G252" s="47"/>
      <c r="H252" s="48"/>
      <c r="I252" s="49"/>
      <c r="J252" s="56"/>
      <c r="K252" s="56"/>
      <c r="L252" s="56"/>
      <c r="M252" s="56"/>
      <c r="N252" s="56"/>
      <c r="O252" s="56"/>
      <c r="P252" s="56"/>
      <c r="Q252" s="56"/>
      <c r="R252" s="56"/>
      <c r="T252" s="56"/>
      <c r="U252" s="56"/>
      <c r="V252" s="56"/>
      <c r="W252" s="56"/>
      <c r="X252" s="56"/>
      <c r="Y252" s="56"/>
      <c r="Z252" s="56"/>
      <c r="AA252" s="56"/>
      <c r="AB252" s="56"/>
      <c r="AD252" s="56"/>
      <c r="AE252" s="56"/>
      <c r="AF252" s="56"/>
      <c r="AG252" s="56"/>
      <c r="AH252" s="56"/>
      <c r="AI252" s="56"/>
      <c r="AJ252" s="56"/>
      <c r="AK252" s="56"/>
      <c r="AL252" s="56"/>
      <c r="AN252" s="56"/>
      <c r="AO252" s="56"/>
      <c r="AP252" s="56"/>
      <c r="AQ252" s="56"/>
      <c r="AR252" s="56"/>
      <c r="AS252" s="56"/>
      <c r="AT252" s="56"/>
      <c r="AU252" s="56"/>
      <c r="AV252" s="56"/>
      <c r="AX252" s="56"/>
      <c r="AY252" s="56"/>
      <c r="AZ252" s="56"/>
      <c r="BA252" s="56"/>
      <c r="BB252" s="56"/>
      <c r="BC252" s="56"/>
      <c r="BD252" s="56"/>
      <c r="BE252" s="56"/>
      <c r="BF252" s="56"/>
      <c r="BH252" s="56"/>
      <c r="BI252" s="56"/>
      <c r="BJ252" s="56"/>
      <c r="BK252" s="56"/>
      <c r="BL252" s="56"/>
      <c r="BM252" s="56"/>
      <c r="BN252" s="56"/>
      <c r="BO252" s="56"/>
      <c r="BP252" s="56"/>
      <c r="BR252" s="56"/>
      <c r="BS252" s="56"/>
      <c r="BT252" s="56"/>
      <c r="BU252" s="56"/>
      <c r="BV252" s="56"/>
      <c r="BW252" s="56"/>
      <c r="BX252" s="56"/>
      <c r="BY252" s="56"/>
      <c r="BZ252" s="56"/>
      <c r="CB252" s="56"/>
      <c r="CC252" s="56"/>
      <c r="CD252" s="56"/>
      <c r="CE252" s="56"/>
      <c r="CF252" s="56"/>
      <c r="CG252" s="56"/>
      <c r="CH252" s="56"/>
      <c r="CI252" s="56"/>
      <c r="CJ252" s="56"/>
      <c r="CL252" s="56"/>
      <c r="CM252" s="56"/>
      <c r="CN252" s="56"/>
      <c r="CO252" s="56"/>
      <c r="CP252" s="56"/>
      <c r="CQ252" s="56"/>
      <c r="CR252" s="56"/>
      <c r="CS252" s="56"/>
      <c r="CT252" s="56"/>
      <c r="CV252" s="56"/>
      <c r="CW252" s="56"/>
      <c r="CX252" s="56"/>
      <c r="CY252" s="56"/>
      <c r="CZ252" s="56"/>
      <c r="DA252" s="56"/>
      <c r="DB252" s="56"/>
      <c r="DC252" s="56"/>
      <c r="DD252" s="56"/>
      <c r="DF252" s="56"/>
      <c r="DG252" s="56"/>
      <c r="DH252" s="56"/>
      <c r="DI252" s="56"/>
      <c r="DJ252" s="56"/>
      <c r="DK252" s="56"/>
      <c r="DL252" s="56"/>
      <c r="DM252" s="56"/>
      <c r="DN252" s="56"/>
      <c r="DP252" s="56"/>
      <c r="DQ252" s="56"/>
      <c r="DR252" s="56"/>
      <c r="DS252" s="56"/>
      <c r="DT252" s="56"/>
      <c r="DU252" s="56"/>
      <c r="DV252" s="56"/>
      <c r="DW252" s="56"/>
      <c r="DX252" s="56"/>
      <c r="DZ252" s="56"/>
      <c r="EA252" s="56"/>
      <c r="EB252" s="56"/>
      <c r="EC252" s="56"/>
      <c r="ED252" s="56"/>
      <c r="EE252" s="56"/>
      <c r="EF252" s="56"/>
      <c r="EG252" s="56"/>
      <c r="EH252" s="56"/>
      <c r="EJ252" s="56"/>
      <c r="EK252" s="56"/>
      <c r="EL252" s="56"/>
      <c r="EM252" s="56"/>
      <c r="EN252" s="56"/>
      <c r="EO252" s="56"/>
      <c r="EP252" s="56"/>
      <c r="EQ252" s="56"/>
      <c r="ER252" s="56"/>
      <c r="ET252" s="56"/>
      <c r="EU252" s="56"/>
      <c r="EV252" s="56"/>
      <c r="EW252" s="56"/>
      <c r="EX252" s="56"/>
      <c r="EY252" s="56"/>
      <c r="EZ252" s="56"/>
      <c r="FA252" s="56"/>
      <c r="FB252" s="56"/>
      <c r="FD252" s="56"/>
      <c r="FE252" s="56"/>
      <c r="FF252" s="56"/>
      <c r="FG252" s="56"/>
      <c r="FH252" s="56"/>
      <c r="FI252" s="56"/>
      <c r="FJ252" s="56"/>
      <c r="FK252" s="56"/>
      <c r="FL252" s="56"/>
      <c r="FN252" s="56"/>
      <c r="FO252" s="56"/>
      <c r="FP252" s="56"/>
      <c r="FQ252" s="56"/>
      <c r="FR252" s="56"/>
      <c r="FS252" s="56"/>
      <c r="FT252" s="56"/>
      <c r="FU252" s="56"/>
      <c r="FV252" s="56"/>
      <c r="FX252" s="56"/>
      <c r="FY252" s="56"/>
      <c r="FZ252" s="56"/>
      <c r="GA252" s="56"/>
      <c r="GB252" s="56"/>
      <c r="GC252" s="56"/>
      <c r="GD252" s="56"/>
      <c r="GE252" s="56"/>
      <c r="GF252" s="56"/>
      <c r="GH252" s="56"/>
      <c r="GI252" s="56"/>
      <c r="GJ252" s="56"/>
      <c r="GK252" s="56"/>
      <c r="GL252" s="56"/>
      <c r="GM252" s="56"/>
      <c r="GN252" s="56"/>
      <c r="GO252" s="56"/>
      <c r="GP252" s="56"/>
      <c r="GR252" s="56"/>
      <c r="GS252" s="56"/>
      <c r="GT252" s="56"/>
      <c r="GU252" s="56"/>
      <c r="GV252" s="56"/>
      <c r="GW252" s="56"/>
      <c r="GX252" s="56"/>
      <c r="GY252" s="56"/>
      <c r="GZ252" s="56"/>
      <c r="HB252" s="56"/>
      <c r="HC252" s="56"/>
      <c r="HD252" s="56"/>
      <c r="HE252" s="56"/>
      <c r="HF252" s="56"/>
      <c r="HG252" s="56"/>
      <c r="HH252" s="56"/>
      <c r="HI252" s="56"/>
      <c r="HJ252" s="56"/>
      <c r="HL252" s="56"/>
      <c r="HM252" s="56"/>
      <c r="HN252" s="56"/>
      <c r="HO252" s="56"/>
      <c r="HP252" s="56"/>
      <c r="HQ252" s="56"/>
      <c r="HR252" s="56"/>
      <c r="HS252" s="56"/>
      <c r="HT252" s="56"/>
      <c r="HV252" s="56"/>
      <c r="HW252" s="56"/>
      <c r="HX252" s="56"/>
      <c r="HY252" s="56"/>
      <c r="HZ252" s="56"/>
      <c r="IA252" s="56"/>
      <c r="IB252" s="56"/>
      <c r="IC252" s="56"/>
      <c r="ID252" s="56"/>
      <c r="IF252" s="56"/>
      <c r="IG252" s="56"/>
      <c r="IH252" s="56"/>
      <c r="II252" s="56"/>
      <c r="IJ252" s="56"/>
      <c r="IK252" s="56"/>
      <c r="IL252" s="56"/>
      <c r="IM252" s="56"/>
      <c r="IN252" s="56"/>
      <c r="IP252" s="56"/>
      <c r="IQ252" s="56"/>
      <c r="IR252" s="56"/>
      <c r="IS252" s="56"/>
      <c r="IT252" s="56"/>
      <c r="IU252" s="56"/>
    </row>
    <row r="253" spans="1:255" ht="13.5" thickBot="1" x14ac:dyDescent="0.25">
      <c r="A253" s="221"/>
      <c r="B253" s="106">
        <v>4357.1099999999997</v>
      </c>
      <c r="C253" s="85" t="s">
        <v>79</v>
      </c>
      <c r="D253" s="86"/>
      <c r="E253" s="47"/>
      <c r="F253" s="47"/>
      <c r="G253" s="47"/>
      <c r="H253" s="48"/>
      <c r="I253" s="49"/>
      <c r="J253" s="56"/>
      <c r="K253" s="56"/>
      <c r="L253" s="56"/>
      <c r="M253" s="56"/>
      <c r="N253" s="56"/>
      <c r="O253" s="56"/>
      <c r="P253" s="56"/>
      <c r="Q253" s="56"/>
      <c r="R253" s="56"/>
      <c r="T253" s="56"/>
      <c r="U253" s="56"/>
      <c r="V253" s="56"/>
      <c r="W253" s="56"/>
      <c r="X253" s="56"/>
      <c r="Y253" s="56"/>
      <c r="Z253" s="56"/>
      <c r="AA253" s="56"/>
      <c r="AB253" s="56"/>
      <c r="AD253" s="56"/>
      <c r="AE253" s="56"/>
      <c r="AF253" s="56"/>
      <c r="AG253" s="56"/>
      <c r="AH253" s="56"/>
      <c r="AI253" s="56"/>
      <c r="AJ253" s="56"/>
      <c r="AK253" s="56"/>
      <c r="AL253" s="56"/>
      <c r="AN253" s="56"/>
      <c r="AO253" s="56"/>
      <c r="AP253" s="56"/>
      <c r="AQ253" s="56"/>
      <c r="AR253" s="56"/>
      <c r="AS253" s="56"/>
      <c r="AT253" s="56"/>
      <c r="AU253" s="56"/>
      <c r="AV253" s="56"/>
      <c r="AX253" s="56"/>
      <c r="AY253" s="56"/>
      <c r="AZ253" s="56"/>
      <c r="BA253" s="56"/>
      <c r="BB253" s="56"/>
      <c r="BC253" s="56"/>
      <c r="BD253" s="56"/>
      <c r="BE253" s="56"/>
      <c r="BF253" s="56"/>
      <c r="BH253" s="56"/>
      <c r="BI253" s="56"/>
      <c r="BJ253" s="56"/>
      <c r="BK253" s="56"/>
      <c r="BL253" s="56"/>
      <c r="BM253" s="56"/>
      <c r="BN253" s="56"/>
      <c r="BO253" s="56"/>
      <c r="BP253" s="56"/>
      <c r="BR253" s="56"/>
      <c r="BS253" s="56"/>
      <c r="BT253" s="56"/>
      <c r="BU253" s="56"/>
      <c r="BV253" s="56"/>
      <c r="BW253" s="56"/>
      <c r="BX253" s="56"/>
      <c r="BY253" s="56"/>
      <c r="BZ253" s="56"/>
      <c r="CB253" s="56"/>
      <c r="CC253" s="56"/>
      <c r="CD253" s="56"/>
      <c r="CE253" s="56"/>
      <c r="CF253" s="56"/>
      <c r="CG253" s="56"/>
      <c r="CH253" s="56"/>
      <c r="CI253" s="56"/>
      <c r="CJ253" s="56"/>
      <c r="CL253" s="56"/>
      <c r="CM253" s="56"/>
      <c r="CN253" s="56"/>
      <c r="CO253" s="56"/>
      <c r="CP253" s="56"/>
      <c r="CQ253" s="56"/>
      <c r="CR253" s="56"/>
      <c r="CS253" s="56"/>
      <c r="CT253" s="56"/>
      <c r="CV253" s="56"/>
      <c r="CW253" s="56"/>
      <c r="CX253" s="56"/>
      <c r="CY253" s="56"/>
      <c r="CZ253" s="56"/>
      <c r="DA253" s="56"/>
      <c r="DB253" s="56"/>
      <c r="DC253" s="56"/>
      <c r="DD253" s="56"/>
      <c r="DF253" s="56"/>
      <c r="DG253" s="56"/>
      <c r="DH253" s="56"/>
      <c r="DI253" s="56"/>
      <c r="DJ253" s="56"/>
      <c r="DK253" s="56"/>
      <c r="DL253" s="56"/>
      <c r="DM253" s="56"/>
      <c r="DN253" s="56"/>
      <c r="DP253" s="56"/>
      <c r="DQ253" s="56"/>
      <c r="DR253" s="56"/>
      <c r="DS253" s="56"/>
      <c r="DT253" s="56"/>
      <c r="DU253" s="56"/>
      <c r="DV253" s="56"/>
      <c r="DW253" s="56"/>
      <c r="DX253" s="56"/>
      <c r="DZ253" s="56"/>
      <c r="EA253" s="56"/>
      <c r="EB253" s="56"/>
      <c r="EC253" s="56"/>
      <c r="ED253" s="56"/>
      <c r="EE253" s="56"/>
      <c r="EF253" s="56"/>
      <c r="EG253" s="56"/>
      <c r="EH253" s="56"/>
      <c r="EJ253" s="56"/>
      <c r="EK253" s="56"/>
      <c r="EL253" s="56"/>
      <c r="EM253" s="56"/>
      <c r="EN253" s="56"/>
      <c r="EO253" s="56"/>
      <c r="EP253" s="56"/>
      <c r="EQ253" s="56"/>
      <c r="ER253" s="56"/>
      <c r="ET253" s="56"/>
      <c r="EU253" s="56"/>
      <c r="EV253" s="56"/>
      <c r="EW253" s="56"/>
      <c r="EX253" s="56"/>
      <c r="EY253" s="56"/>
      <c r="EZ253" s="56"/>
      <c r="FA253" s="56"/>
      <c r="FB253" s="56"/>
      <c r="FD253" s="56"/>
      <c r="FE253" s="56"/>
      <c r="FF253" s="56"/>
      <c r="FG253" s="56"/>
      <c r="FH253" s="56"/>
      <c r="FI253" s="56"/>
      <c r="FJ253" s="56"/>
      <c r="FK253" s="56"/>
      <c r="FL253" s="56"/>
      <c r="FN253" s="56"/>
      <c r="FO253" s="56"/>
      <c r="FP253" s="56"/>
      <c r="FQ253" s="56"/>
      <c r="FR253" s="56"/>
      <c r="FS253" s="56"/>
      <c r="FT253" s="56"/>
      <c r="FU253" s="56"/>
      <c r="FV253" s="56"/>
      <c r="FX253" s="56"/>
      <c r="FY253" s="56"/>
      <c r="FZ253" s="56"/>
      <c r="GA253" s="56"/>
      <c r="GB253" s="56"/>
      <c r="GC253" s="56"/>
      <c r="GD253" s="56"/>
      <c r="GE253" s="56"/>
      <c r="GF253" s="56"/>
      <c r="GH253" s="56"/>
      <c r="GI253" s="56"/>
      <c r="GJ253" s="56"/>
      <c r="GK253" s="56"/>
      <c r="GL253" s="56"/>
      <c r="GM253" s="56"/>
      <c r="GN253" s="56"/>
      <c r="GO253" s="56"/>
      <c r="GP253" s="56"/>
      <c r="GR253" s="56"/>
      <c r="GS253" s="56"/>
      <c r="GT253" s="56"/>
      <c r="GU253" s="56"/>
      <c r="GV253" s="56"/>
      <c r="GW253" s="56"/>
      <c r="GX253" s="56"/>
      <c r="GY253" s="56"/>
      <c r="GZ253" s="56"/>
      <c r="HB253" s="56"/>
      <c r="HC253" s="56"/>
      <c r="HD253" s="56"/>
      <c r="HE253" s="56"/>
      <c r="HF253" s="56"/>
      <c r="HG253" s="56"/>
      <c r="HH253" s="56"/>
      <c r="HI253" s="56"/>
      <c r="HJ253" s="56"/>
      <c r="HL253" s="56"/>
      <c r="HM253" s="56"/>
      <c r="HN253" s="56"/>
      <c r="HO253" s="56"/>
      <c r="HP253" s="56"/>
      <c r="HQ253" s="56"/>
      <c r="HR253" s="56"/>
      <c r="HS253" s="56"/>
      <c r="HT253" s="56"/>
      <c r="HV253" s="56"/>
      <c r="HW253" s="56"/>
      <c r="HX253" s="56"/>
      <c r="HY253" s="56"/>
      <c r="HZ253" s="56"/>
      <c r="IA253" s="56"/>
      <c r="IB253" s="56"/>
      <c r="IC253" s="56"/>
      <c r="ID253" s="56"/>
      <c r="IF253" s="56"/>
      <c r="IG253" s="56"/>
      <c r="IH253" s="56"/>
      <c r="II253" s="56"/>
      <c r="IJ253" s="56"/>
      <c r="IK253" s="56"/>
      <c r="IL253" s="56"/>
      <c r="IM253" s="56"/>
      <c r="IN253" s="56"/>
      <c r="IP253" s="56"/>
      <c r="IQ253" s="56"/>
      <c r="IR253" s="56"/>
      <c r="IS253" s="56"/>
      <c r="IT253" s="56"/>
      <c r="IU253" s="56"/>
    </row>
    <row r="254" spans="1:255" ht="12.75" customHeight="1" thickBot="1" x14ac:dyDescent="0.25">
      <c r="A254" s="221"/>
      <c r="B254" s="106">
        <v>3226.09</v>
      </c>
      <c r="C254" s="85" t="s">
        <v>80</v>
      </c>
      <c r="D254" s="86"/>
      <c r="E254" s="47"/>
      <c r="F254" s="47"/>
      <c r="G254" s="47"/>
      <c r="H254" s="48"/>
      <c r="I254" s="49"/>
      <c r="J254" s="56"/>
      <c r="K254" s="56"/>
      <c r="L254" s="56"/>
      <c r="M254" s="56"/>
      <c r="N254" s="56"/>
      <c r="O254" s="56"/>
      <c r="P254" s="56"/>
      <c r="Q254" s="56"/>
      <c r="R254" s="56"/>
      <c r="T254" s="56"/>
      <c r="U254" s="56"/>
      <c r="V254" s="56"/>
      <c r="W254" s="56"/>
      <c r="X254" s="56"/>
      <c r="Y254" s="56"/>
      <c r="Z254" s="56"/>
      <c r="AA254" s="56"/>
      <c r="AB254" s="56"/>
      <c r="AD254" s="56"/>
      <c r="AE254" s="56"/>
      <c r="AF254" s="56"/>
      <c r="AG254" s="56"/>
      <c r="AH254" s="56"/>
      <c r="AI254" s="56"/>
      <c r="AJ254" s="56"/>
      <c r="AK254" s="56"/>
      <c r="AL254" s="56"/>
      <c r="AN254" s="56"/>
      <c r="AO254" s="56"/>
      <c r="AP254" s="56"/>
      <c r="AQ254" s="56"/>
      <c r="AR254" s="56"/>
      <c r="AS254" s="56"/>
      <c r="AT254" s="56"/>
      <c r="AU254" s="56"/>
      <c r="AV254" s="56"/>
      <c r="AX254" s="56"/>
      <c r="AY254" s="56"/>
      <c r="AZ254" s="56"/>
      <c r="BA254" s="56"/>
      <c r="BB254" s="56"/>
      <c r="BC254" s="56"/>
      <c r="BD254" s="56"/>
      <c r="BE254" s="56"/>
      <c r="BF254" s="56"/>
      <c r="BH254" s="56"/>
      <c r="BI254" s="56"/>
      <c r="BJ254" s="56"/>
      <c r="BK254" s="56"/>
      <c r="BL254" s="56"/>
      <c r="BM254" s="56"/>
      <c r="BN254" s="56"/>
      <c r="BO254" s="56"/>
      <c r="BP254" s="56"/>
      <c r="BR254" s="56"/>
      <c r="BS254" s="56"/>
      <c r="BT254" s="56"/>
      <c r="BU254" s="56"/>
      <c r="BV254" s="56"/>
      <c r="BW254" s="56"/>
      <c r="BX254" s="56"/>
      <c r="BY254" s="56"/>
      <c r="BZ254" s="56"/>
      <c r="CB254" s="56"/>
      <c r="CC254" s="56"/>
      <c r="CD254" s="56"/>
      <c r="CE254" s="56"/>
      <c r="CF254" s="56"/>
      <c r="CG254" s="56"/>
      <c r="CH254" s="56"/>
      <c r="CI254" s="56"/>
      <c r="CJ254" s="56"/>
      <c r="CL254" s="56"/>
      <c r="CM254" s="56"/>
      <c r="CN254" s="56"/>
      <c r="CO254" s="56"/>
      <c r="CP254" s="56"/>
      <c r="CQ254" s="56"/>
      <c r="CR254" s="56"/>
      <c r="CS254" s="56"/>
      <c r="CT254" s="56"/>
      <c r="CV254" s="56"/>
      <c r="CW254" s="56"/>
      <c r="CX254" s="56"/>
      <c r="CY254" s="56"/>
      <c r="CZ254" s="56"/>
      <c r="DA254" s="56"/>
      <c r="DB254" s="56"/>
      <c r="DC254" s="56"/>
      <c r="DD254" s="56"/>
      <c r="DF254" s="56"/>
      <c r="DG254" s="56"/>
      <c r="DH254" s="56"/>
      <c r="DI254" s="56"/>
      <c r="DJ254" s="56"/>
      <c r="DK254" s="56"/>
      <c r="DL254" s="56"/>
      <c r="DM254" s="56"/>
      <c r="DN254" s="56"/>
      <c r="DP254" s="56"/>
      <c r="DQ254" s="56"/>
      <c r="DR254" s="56"/>
      <c r="DS254" s="56"/>
      <c r="DT254" s="56"/>
      <c r="DU254" s="56"/>
      <c r="DV254" s="56"/>
      <c r="DW254" s="56"/>
      <c r="DX254" s="56"/>
      <c r="DZ254" s="56"/>
      <c r="EA254" s="56"/>
      <c r="EB254" s="56"/>
      <c r="EC254" s="56"/>
      <c r="ED254" s="56"/>
      <c r="EE254" s="56"/>
      <c r="EF254" s="56"/>
      <c r="EG254" s="56"/>
      <c r="EH254" s="56"/>
      <c r="EJ254" s="56"/>
      <c r="EK254" s="56"/>
      <c r="EL254" s="56"/>
      <c r="EM254" s="56"/>
      <c r="EN254" s="56"/>
      <c r="EO254" s="56"/>
      <c r="EP254" s="56"/>
      <c r="EQ254" s="56"/>
      <c r="ER254" s="56"/>
      <c r="ET254" s="56"/>
      <c r="EU254" s="56"/>
      <c r="EV254" s="56"/>
      <c r="EW254" s="56"/>
      <c r="EX254" s="56"/>
      <c r="EY254" s="56"/>
      <c r="EZ254" s="56"/>
      <c r="FA254" s="56"/>
      <c r="FB254" s="56"/>
      <c r="FD254" s="56"/>
      <c r="FE254" s="56"/>
      <c r="FF254" s="56"/>
      <c r="FG254" s="56"/>
      <c r="FH254" s="56"/>
      <c r="FI254" s="56"/>
      <c r="FJ254" s="56"/>
      <c r="FK254" s="56"/>
      <c r="FL254" s="56"/>
      <c r="FN254" s="56"/>
      <c r="FO254" s="56"/>
      <c r="FP254" s="56"/>
      <c r="FQ254" s="56"/>
      <c r="FR254" s="56"/>
      <c r="FS254" s="56"/>
      <c r="FT254" s="56"/>
      <c r="FU254" s="56"/>
      <c r="FV254" s="56"/>
      <c r="FX254" s="56"/>
      <c r="FY254" s="56"/>
      <c r="FZ254" s="56"/>
      <c r="GA254" s="56"/>
      <c r="GB254" s="56"/>
      <c r="GC254" s="56"/>
      <c r="GD254" s="56"/>
      <c r="GE254" s="56"/>
      <c r="GF254" s="56"/>
      <c r="GH254" s="56"/>
      <c r="GI254" s="56"/>
      <c r="GJ254" s="56"/>
      <c r="GK254" s="56"/>
      <c r="GL254" s="56"/>
      <c r="GM254" s="56"/>
      <c r="GN254" s="56"/>
      <c r="GO254" s="56"/>
      <c r="GP254" s="56"/>
      <c r="GR254" s="56"/>
      <c r="GS254" s="56"/>
      <c r="GT254" s="56"/>
      <c r="GU254" s="56"/>
      <c r="GV254" s="56"/>
      <c r="GW254" s="56"/>
      <c r="GX254" s="56"/>
      <c r="GY254" s="56"/>
      <c r="GZ254" s="56"/>
      <c r="HB254" s="56"/>
      <c r="HC254" s="56"/>
      <c r="HD254" s="56"/>
      <c r="HE254" s="56"/>
      <c r="HF254" s="56"/>
      <c r="HG254" s="56"/>
      <c r="HH254" s="56"/>
      <c r="HI254" s="56"/>
      <c r="HJ254" s="56"/>
      <c r="HL254" s="56"/>
      <c r="HM254" s="56"/>
      <c r="HN254" s="56"/>
      <c r="HO254" s="56"/>
      <c r="HP254" s="56"/>
      <c r="HQ254" s="56"/>
      <c r="HR254" s="56"/>
      <c r="HS254" s="56"/>
      <c r="HT254" s="56"/>
      <c r="HV254" s="56"/>
      <c r="HW254" s="56"/>
      <c r="HX254" s="56"/>
      <c r="HY254" s="56"/>
      <c r="HZ254" s="56"/>
      <c r="IA254" s="56"/>
      <c r="IB254" s="56"/>
      <c r="IC254" s="56"/>
      <c r="ID254" s="56"/>
      <c r="IF254" s="56"/>
      <c r="IG254" s="56"/>
      <c r="IH254" s="56"/>
      <c r="II254" s="56"/>
      <c r="IJ254" s="56"/>
      <c r="IK254" s="56"/>
      <c r="IL254" s="56"/>
      <c r="IM254" s="56"/>
      <c r="IN254" s="56"/>
      <c r="IP254" s="56"/>
      <c r="IQ254" s="56"/>
      <c r="IR254" s="56"/>
      <c r="IS254" s="56"/>
      <c r="IT254" s="56"/>
      <c r="IU254" s="56"/>
    </row>
    <row r="255" spans="1:255" ht="13.5" thickBot="1" x14ac:dyDescent="0.25">
      <c r="A255" s="221"/>
      <c r="B255" s="185"/>
      <c r="C255" s="70" t="s">
        <v>87</v>
      </c>
      <c r="D255" s="163"/>
      <c r="E255" s="53"/>
      <c r="F255" s="53"/>
      <c r="G255" s="53"/>
      <c r="H255" s="153"/>
      <c r="I255" s="49">
        <v>2161.2600000000002</v>
      </c>
      <c r="J255" s="56"/>
      <c r="K255" s="56"/>
      <c r="L255" s="56"/>
      <c r="M255" s="56"/>
      <c r="N255" s="56"/>
      <c r="O255" s="56"/>
      <c r="P255" s="56"/>
      <c r="Q255" s="56"/>
      <c r="R255" s="56"/>
      <c r="T255" s="56"/>
      <c r="U255" s="56"/>
      <c r="V255" s="56"/>
      <c r="W255" s="56"/>
      <c r="X255" s="56"/>
      <c r="Y255" s="56"/>
      <c r="Z255" s="56"/>
      <c r="AA255" s="56"/>
      <c r="AB255" s="56"/>
      <c r="AD255" s="56"/>
      <c r="AE255" s="56"/>
      <c r="AF255" s="56"/>
      <c r="AG255" s="56"/>
      <c r="AH255" s="56"/>
      <c r="AI255" s="56"/>
      <c r="AJ255" s="56"/>
      <c r="AK255" s="56"/>
      <c r="AL255" s="56"/>
      <c r="AN255" s="56"/>
      <c r="AO255" s="56"/>
      <c r="AP255" s="56"/>
      <c r="AQ255" s="56"/>
      <c r="AR255" s="56"/>
      <c r="AS255" s="56"/>
      <c r="AT255" s="56"/>
      <c r="AU255" s="56"/>
      <c r="AV255" s="56"/>
      <c r="AX255" s="56"/>
      <c r="AY255" s="56"/>
      <c r="AZ255" s="56"/>
      <c r="BA255" s="56"/>
      <c r="BB255" s="56"/>
      <c r="BC255" s="56"/>
      <c r="BD255" s="56"/>
      <c r="BE255" s="56"/>
      <c r="BF255" s="56"/>
      <c r="BH255" s="56"/>
      <c r="BI255" s="56"/>
      <c r="BJ255" s="56"/>
      <c r="BK255" s="56"/>
      <c r="BL255" s="56"/>
      <c r="BM255" s="56"/>
      <c r="BN255" s="56"/>
      <c r="BO255" s="56"/>
      <c r="BP255" s="56"/>
      <c r="BR255" s="56"/>
      <c r="BS255" s="56"/>
      <c r="BT255" s="56"/>
      <c r="BU255" s="56"/>
      <c r="BV255" s="56"/>
      <c r="BW255" s="56"/>
      <c r="BX255" s="56"/>
      <c r="BY255" s="56"/>
      <c r="BZ255" s="56"/>
      <c r="CB255" s="56"/>
      <c r="CC255" s="56"/>
      <c r="CD255" s="56"/>
      <c r="CE255" s="56"/>
      <c r="CF255" s="56"/>
      <c r="CG255" s="56"/>
      <c r="CH255" s="56"/>
      <c r="CI255" s="56"/>
      <c r="CJ255" s="56"/>
      <c r="CL255" s="56"/>
      <c r="CM255" s="56"/>
      <c r="CN255" s="56"/>
      <c r="CO255" s="56"/>
      <c r="CP255" s="56"/>
      <c r="CQ255" s="56"/>
      <c r="CR255" s="56"/>
      <c r="CS255" s="56"/>
      <c r="CT255" s="56"/>
      <c r="CV255" s="56"/>
      <c r="CW255" s="56"/>
      <c r="CX255" s="56"/>
      <c r="CY255" s="56"/>
      <c r="CZ255" s="56"/>
      <c r="DA255" s="56"/>
      <c r="DB255" s="56"/>
      <c r="DC255" s="56"/>
      <c r="DD255" s="56"/>
      <c r="DF255" s="56"/>
      <c r="DG255" s="56"/>
      <c r="DH255" s="56"/>
      <c r="DI255" s="56"/>
      <c r="DJ255" s="56"/>
      <c r="DK255" s="56"/>
      <c r="DL255" s="56"/>
      <c r="DM255" s="56"/>
      <c r="DN255" s="56"/>
      <c r="DP255" s="56"/>
      <c r="DQ255" s="56"/>
      <c r="DR255" s="56"/>
      <c r="DS255" s="56"/>
      <c r="DT255" s="56"/>
      <c r="DU255" s="56"/>
      <c r="DV255" s="56"/>
      <c r="DW255" s="56"/>
      <c r="DX255" s="56"/>
      <c r="DZ255" s="56"/>
      <c r="EA255" s="56"/>
      <c r="EB255" s="56"/>
      <c r="EC255" s="56"/>
      <c r="ED255" s="56"/>
      <c r="EE255" s="56"/>
      <c r="EF255" s="56"/>
      <c r="EG255" s="56"/>
      <c r="EH255" s="56"/>
      <c r="EJ255" s="56"/>
      <c r="EK255" s="56"/>
      <c r="EL255" s="56"/>
      <c r="EM255" s="56"/>
      <c r="EN255" s="56"/>
      <c r="EO255" s="56"/>
      <c r="EP255" s="56"/>
      <c r="EQ255" s="56"/>
      <c r="ER255" s="56"/>
      <c r="ET255" s="56"/>
      <c r="EU255" s="56"/>
      <c r="EV255" s="56"/>
      <c r="EW255" s="56"/>
      <c r="EX255" s="56"/>
      <c r="EY255" s="56"/>
      <c r="EZ255" s="56"/>
      <c r="FA255" s="56"/>
      <c r="FB255" s="56"/>
      <c r="FD255" s="56"/>
      <c r="FE255" s="56"/>
      <c r="FF255" s="56"/>
      <c r="FG255" s="56"/>
      <c r="FH255" s="56"/>
      <c r="FI255" s="56"/>
      <c r="FJ255" s="56"/>
      <c r="FK255" s="56"/>
      <c r="FL255" s="56"/>
      <c r="FN255" s="56"/>
      <c r="FO255" s="56"/>
      <c r="FP255" s="56"/>
      <c r="FQ255" s="56"/>
      <c r="FR255" s="56"/>
      <c r="FS255" s="56"/>
      <c r="FT255" s="56"/>
      <c r="FU255" s="56"/>
      <c r="FV255" s="56"/>
      <c r="FX255" s="56"/>
      <c r="FY255" s="56"/>
      <c r="FZ255" s="56"/>
      <c r="GA255" s="56"/>
      <c r="GB255" s="56"/>
      <c r="GC255" s="56"/>
      <c r="GD255" s="56"/>
      <c r="GE255" s="56"/>
      <c r="GF255" s="56"/>
      <c r="GH255" s="56"/>
      <c r="GI255" s="56"/>
      <c r="GJ255" s="56"/>
      <c r="GK255" s="56"/>
      <c r="GL255" s="56"/>
      <c r="GM255" s="56"/>
      <c r="GN255" s="56"/>
      <c r="GO255" s="56"/>
      <c r="GP255" s="56"/>
      <c r="GR255" s="56"/>
      <c r="GS255" s="56"/>
      <c r="GT255" s="56"/>
      <c r="GU255" s="56"/>
      <c r="GV255" s="56"/>
      <c r="GW255" s="56"/>
      <c r="GX255" s="56"/>
      <c r="GY255" s="56"/>
      <c r="GZ255" s="56"/>
      <c r="HB255" s="56"/>
      <c r="HC255" s="56"/>
      <c r="HD255" s="56"/>
      <c r="HE255" s="56"/>
      <c r="HF255" s="56"/>
      <c r="HG255" s="56"/>
      <c r="HH255" s="56"/>
      <c r="HI255" s="56"/>
      <c r="HJ255" s="56"/>
      <c r="HL255" s="56"/>
      <c r="HM255" s="56"/>
      <c r="HN255" s="56"/>
      <c r="HO255" s="56"/>
      <c r="HP255" s="56"/>
      <c r="HQ255" s="56"/>
      <c r="HR255" s="56"/>
      <c r="HS255" s="56"/>
      <c r="HT255" s="56"/>
      <c r="HV255" s="56"/>
      <c r="HW255" s="56"/>
      <c r="HX255" s="56"/>
      <c r="HY255" s="56"/>
      <c r="HZ255" s="56"/>
      <c r="IA255" s="56"/>
      <c r="IB255" s="56"/>
      <c r="IC255" s="56"/>
      <c r="ID255" s="56"/>
      <c r="IF255" s="56"/>
      <c r="IG255" s="56"/>
      <c r="IH255" s="56"/>
      <c r="II255" s="56"/>
      <c r="IJ255" s="56"/>
      <c r="IK255" s="56"/>
      <c r="IL255" s="56"/>
      <c r="IM255" s="56"/>
      <c r="IN255" s="56"/>
      <c r="IP255" s="56"/>
      <c r="IQ255" s="56"/>
      <c r="IR255" s="56"/>
      <c r="IS255" s="56"/>
      <c r="IT255" s="56"/>
      <c r="IU255" s="56"/>
    </row>
    <row r="256" spans="1:255" ht="12.75" customHeight="1" thickBot="1" x14ac:dyDescent="0.25">
      <c r="A256" s="221"/>
      <c r="B256" s="18">
        <f>SUM(B243:B255)</f>
        <v>42252.33</v>
      </c>
      <c r="C256" s="17"/>
      <c r="D256" s="18"/>
      <c r="E256" s="19"/>
      <c r="F256" s="17"/>
      <c r="G256" s="17"/>
      <c r="H256" s="18" t="s">
        <v>17</v>
      </c>
      <c r="I256" s="233">
        <f>SUM(I243:I255)</f>
        <v>2161.2600000000002</v>
      </c>
      <c r="J256" s="56"/>
      <c r="K256" s="56"/>
      <c r="L256" s="56"/>
      <c r="M256" s="56"/>
      <c r="N256" s="56"/>
      <c r="O256" s="56"/>
      <c r="P256" s="56"/>
      <c r="Q256" s="56"/>
      <c r="R256" s="56"/>
      <c r="T256" s="56"/>
      <c r="U256" s="56"/>
      <c r="V256" s="56"/>
      <c r="W256" s="56"/>
      <c r="X256" s="56"/>
      <c r="Y256" s="56"/>
      <c r="Z256" s="56"/>
      <c r="AA256" s="56"/>
      <c r="AB256" s="56"/>
      <c r="AD256" s="56"/>
      <c r="AE256" s="56"/>
      <c r="AF256" s="56"/>
      <c r="AG256" s="56"/>
      <c r="AH256" s="56"/>
      <c r="AI256" s="56"/>
      <c r="AJ256" s="56"/>
      <c r="AK256" s="56"/>
      <c r="AL256" s="56"/>
      <c r="AN256" s="56"/>
      <c r="AO256" s="56"/>
      <c r="AP256" s="56"/>
      <c r="AQ256" s="56"/>
      <c r="AR256" s="56"/>
      <c r="AS256" s="56"/>
      <c r="AT256" s="56"/>
      <c r="AU256" s="56"/>
      <c r="AV256" s="56"/>
      <c r="AX256" s="56"/>
      <c r="AY256" s="56"/>
      <c r="AZ256" s="56"/>
      <c r="BA256" s="56"/>
      <c r="BB256" s="56"/>
      <c r="BC256" s="56"/>
      <c r="BD256" s="56"/>
      <c r="BE256" s="56"/>
      <c r="BF256" s="56"/>
      <c r="BH256" s="56"/>
      <c r="BI256" s="56"/>
      <c r="BJ256" s="56"/>
      <c r="BK256" s="56"/>
      <c r="BL256" s="56"/>
      <c r="BM256" s="56"/>
      <c r="BN256" s="56"/>
      <c r="BO256" s="56"/>
      <c r="BP256" s="56"/>
      <c r="BR256" s="56"/>
      <c r="BS256" s="56"/>
      <c r="BT256" s="56"/>
      <c r="BU256" s="56"/>
      <c r="BV256" s="56"/>
      <c r="BW256" s="56"/>
      <c r="BX256" s="56"/>
      <c r="BY256" s="56"/>
      <c r="BZ256" s="56"/>
      <c r="CB256" s="56"/>
      <c r="CC256" s="56"/>
      <c r="CD256" s="56"/>
      <c r="CE256" s="56"/>
      <c r="CF256" s="56"/>
      <c r="CG256" s="56"/>
      <c r="CH256" s="56"/>
      <c r="CI256" s="56"/>
      <c r="CJ256" s="56"/>
      <c r="CL256" s="56"/>
      <c r="CM256" s="56"/>
      <c r="CN256" s="56"/>
      <c r="CO256" s="56"/>
      <c r="CP256" s="56"/>
      <c r="CQ256" s="56"/>
      <c r="CR256" s="56"/>
      <c r="CS256" s="56"/>
      <c r="CT256" s="56"/>
      <c r="CV256" s="56"/>
      <c r="CW256" s="56"/>
      <c r="CX256" s="56"/>
      <c r="CY256" s="56"/>
      <c r="CZ256" s="56"/>
      <c r="DA256" s="56"/>
      <c r="DB256" s="56"/>
      <c r="DC256" s="56"/>
      <c r="DD256" s="56"/>
      <c r="DF256" s="56"/>
      <c r="DG256" s="56"/>
      <c r="DH256" s="56"/>
      <c r="DI256" s="56"/>
      <c r="DJ256" s="56"/>
      <c r="DK256" s="56"/>
      <c r="DL256" s="56"/>
      <c r="DM256" s="56"/>
      <c r="DN256" s="56"/>
      <c r="DP256" s="56"/>
      <c r="DQ256" s="56"/>
      <c r="DR256" s="56"/>
      <c r="DS256" s="56"/>
      <c r="DT256" s="56"/>
      <c r="DU256" s="56"/>
      <c r="DV256" s="56"/>
      <c r="DW256" s="56"/>
      <c r="DX256" s="56"/>
      <c r="DZ256" s="56"/>
      <c r="EA256" s="56"/>
      <c r="EB256" s="56"/>
      <c r="EC256" s="56"/>
      <c r="ED256" s="56"/>
      <c r="EE256" s="56"/>
      <c r="EF256" s="56"/>
      <c r="EG256" s="56"/>
      <c r="EH256" s="56"/>
      <c r="EJ256" s="56"/>
      <c r="EK256" s="56"/>
      <c r="EL256" s="56"/>
      <c r="EM256" s="56"/>
      <c r="EN256" s="56"/>
      <c r="EO256" s="56"/>
      <c r="EP256" s="56"/>
      <c r="EQ256" s="56"/>
      <c r="ER256" s="56"/>
      <c r="ET256" s="56"/>
      <c r="EU256" s="56"/>
      <c r="EV256" s="56"/>
      <c r="EW256" s="56"/>
      <c r="EX256" s="56"/>
      <c r="EY256" s="56"/>
      <c r="EZ256" s="56"/>
      <c r="FA256" s="56"/>
      <c r="FB256" s="56"/>
      <c r="FD256" s="56"/>
      <c r="FE256" s="56"/>
      <c r="FF256" s="56"/>
      <c r="FG256" s="56"/>
      <c r="FH256" s="56"/>
      <c r="FI256" s="56"/>
      <c r="FJ256" s="56"/>
      <c r="FK256" s="56"/>
      <c r="FL256" s="56"/>
      <c r="FN256" s="56"/>
      <c r="FO256" s="56"/>
      <c r="FP256" s="56"/>
      <c r="FQ256" s="56"/>
      <c r="FR256" s="56"/>
      <c r="FS256" s="56"/>
      <c r="FT256" s="56"/>
      <c r="FU256" s="56"/>
      <c r="FV256" s="56"/>
      <c r="FX256" s="56"/>
      <c r="FY256" s="56"/>
      <c r="FZ256" s="56"/>
      <c r="GA256" s="56"/>
      <c r="GB256" s="56"/>
      <c r="GC256" s="56"/>
      <c r="GD256" s="56"/>
      <c r="GE256" s="56"/>
      <c r="GF256" s="56"/>
      <c r="GH256" s="56"/>
      <c r="GI256" s="56"/>
      <c r="GJ256" s="56"/>
      <c r="GK256" s="56"/>
      <c r="GL256" s="56"/>
      <c r="GM256" s="56"/>
      <c r="GN256" s="56"/>
      <c r="GO256" s="56"/>
      <c r="GP256" s="56"/>
      <c r="GR256" s="56"/>
      <c r="GS256" s="56"/>
      <c r="GT256" s="56"/>
      <c r="GU256" s="56"/>
      <c r="GV256" s="56"/>
      <c r="GW256" s="56"/>
      <c r="GX256" s="56"/>
      <c r="GY256" s="56"/>
      <c r="GZ256" s="56"/>
      <c r="HB256" s="56"/>
      <c r="HC256" s="56"/>
      <c r="HD256" s="56"/>
      <c r="HE256" s="56"/>
      <c r="HF256" s="56"/>
      <c r="HG256" s="56"/>
      <c r="HH256" s="56"/>
      <c r="HI256" s="56"/>
      <c r="HJ256" s="56"/>
      <c r="HL256" s="56"/>
      <c r="HM256" s="56"/>
      <c r="HN256" s="56"/>
      <c r="HO256" s="56"/>
      <c r="HP256" s="56"/>
      <c r="HQ256" s="56"/>
      <c r="HR256" s="56"/>
      <c r="HS256" s="56"/>
      <c r="HT256" s="56"/>
      <c r="HV256" s="56"/>
      <c r="HW256" s="56"/>
      <c r="HX256" s="56"/>
      <c r="HY256" s="56"/>
      <c r="HZ256" s="56"/>
      <c r="IA256" s="56"/>
      <c r="IB256" s="56"/>
      <c r="IC256" s="56"/>
      <c r="ID256" s="56"/>
      <c r="IF256" s="56"/>
      <c r="IG256" s="56"/>
      <c r="IH256" s="56"/>
      <c r="II256" s="56"/>
      <c r="IJ256" s="56"/>
      <c r="IK256" s="56"/>
      <c r="IL256" s="56"/>
      <c r="IM256" s="56"/>
      <c r="IN256" s="56"/>
      <c r="IP256" s="56"/>
      <c r="IQ256" s="56"/>
      <c r="IR256" s="56"/>
      <c r="IS256" s="56"/>
      <c r="IT256" s="56"/>
      <c r="IU256" s="56"/>
    </row>
    <row r="257" spans="1:255" ht="77.25" thickBot="1" x14ac:dyDescent="0.25">
      <c r="A257" s="46" t="s">
        <v>97</v>
      </c>
      <c r="B257" s="114" t="s">
        <v>16</v>
      </c>
      <c r="C257" s="114" t="s">
        <v>5</v>
      </c>
      <c r="D257" s="114" t="s">
        <v>23</v>
      </c>
      <c r="E257" s="118" t="s">
        <v>18</v>
      </c>
      <c r="F257" s="114" t="s">
        <v>19</v>
      </c>
      <c r="G257" s="114" t="s">
        <v>10</v>
      </c>
      <c r="H257" s="114" t="s">
        <v>13</v>
      </c>
      <c r="I257" s="115" t="s">
        <v>12</v>
      </c>
      <c r="J257" s="56"/>
      <c r="K257" s="56"/>
      <c r="L257" s="56"/>
      <c r="M257" s="56"/>
      <c r="N257" s="56"/>
      <c r="O257" s="56"/>
      <c r="P257" s="56"/>
      <c r="Q257" s="56"/>
      <c r="R257" s="56"/>
      <c r="T257" s="56"/>
      <c r="U257" s="56"/>
      <c r="V257" s="56"/>
      <c r="W257" s="56"/>
      <c r="X257" s="56"/>
      <c r="Y257" s="56"/>
      <c r="Z257" s="56"/>
      <c r="AA257" s="56"/>
      <c r="AB257" s="56"/>
      <c r="AD257" s="56"/>
      <c r="AE257" s="56"/>
      <c r="AF257" s="56"/>
      <c r="AG257" s="56"/>
      <c r="AH257" s="56"/>
      <c r="AI257" s="56"/>
      <c r="AJ257" s="56"/>
      <c r="AK257" s="56"/>
      <c r="AL257" s="56"/>
      <c r="AN257" s="56"/>
      <c r="AO257" s="56"/>
      <c r="AP257" s="56"/>
      <c r="AQ257" s="56"/>
      <c r="AR257" s="56"/>
      <c r="AS257" s="56"/>
      <c r="AT257" s="56"/>
      <c r="AU257" s="56"/>
      <c r="AV257" s="56"/>
      <c r="AX257" s="56"/>
      <c r="AY257" s="56"/>
      <c r="AZ257" s="56"/>
      <c r="BA257" s="56"/>
      <c r="BB257" s="56"/>
      <c r="BC257" s="56"/>
      <c r="BD257" s="56"/>
      <c r="BE257" s="56"/>
      <c r="BF257" s="56"/>
      <c r="BH257" s="56"/>
      <c r="BI257" s="56"/>
      <c r="BJ257" s="56"/>
      <c r="BK257" s="56"/>
      <c r="BL257" s="56"/>
      <c r="BM257" s="56"/>
      <c r="BN257" s="56"/>
      <c r="BO257" s="56"/>
      <c r="BP257" s="56"/>
      <c r="BR257" s="56"/>
      <c r="BS257" s="56"/>
      <c r="BT257" s="56"/>
      <c r="BU257" s="56"/>
      <c r="BV257" s="56"/>
      <c r="BW257" s="56"/>
      <c r="BX257" s="56"/>
      <c r="BY257" s="56"/>
      <c r="BZ257" s="56"/>
      <c r="CB257" s="56"/>
      <c r="CC257" s="56"/>
      <c r="CD257" s="56"/>
      <c r="CE257" s="56"/>
      <c r="CF257" s="56"/>
      <c r="CG257" s="56"/>
      <c r="CH257" s="56"/>
      <c r="CI257" s="56"/>
      <c r="CJ257" s="56"/>
      <c r="CL257" s="56"/>
      <c r="CM257" s="56"/>
      <c r="CN257" s="56"/>
      <c r="CO257" s="56"/>
      <c r="CP257" s="56"/>
      <c r="CQ257" s="56"/>
      <c r="CR257" s="56"/>
      <c r="CS257" s="56"/>
      <c r="CT257" s="56"/>
      <c r="CV257" s="56"/>
      <c r="CW257" s="56"/>
      <c r="CX257" s="56"/>
      <c r="CY257" s="56"/>
      <c r="CZ257" s="56"/>
      <c r="DA257" s="56"/>
      <c r="DB257" s="56"/>
      <c r="DC257" s="56"/>
      <c r="DD257" s="56"/>
      <c r="DF257" s="56"/>
      <c r="DG257" s="56"/>
      <c r="DH257" s="56"/>
      <c r="DI257" s="56"/>
      <c r="DJ257" s="56"/>
      <c r="DK257" s="56"/>
      <c r="DL257" s="56"/>
      <c r="DM257" s="56"/>
      <c r="DN257" s="56"/>
      <c r="DP257" s="56"/>
      <c r="DQ257" s="56"/>
      <c r="DR257" s="56"/>
      <c r="DS257" s="56"/>
      <c r="DT257" s="56"/>
      <c r="DU257" s="56"/>
      <c r="DV257" s="56"/>
      <c r="DW257" s="56"/>
      <c r="DX257" s="56"/>
      <c r="DZ257" s="56"/>
      <c r="EA257" s="56"/>
      <c r="EB257" s="56"/>
      <c r="EC257" s="56"/>
      <c r="ED257" s="56"/>
      <c r="EE257" s="56"/>
      <c r="EF257" s="56"/>
      <c r="EG257" s="56"/>
      <c r="EH257" s="56"/>
      <c r="EJ257" s="56"/>
      <c r="EK257" s="56"/>
      <c r="EL257" s="56"/>
      <c r="EM257" s="56"/>
      <c r="EN257" s="56"/>
      <c r="EO257" s="56"/>
      <c r="EP257" s="56"/>
      <c r="EQ257" s="56"/>
      <c r="ER257" s="56"/>
      <c r="ET257" s="56"/>
      <c r="EU257" s="56"/>
      <c r="EV257" s="56"/>
      <c r="EW257" s="56"/>
      <c r="EX257" s="56"/>
      <c r="EY257" s="56"/>
      <c r="EZ257" s="56"/>
      <c r="FA257" s="56"/>
      <c r="FB257" s="56"/>
      <c r="FD257" s="56"/>
      <c r="FE257" s="56"/>
      <c r="FF257" s="56"/>
      <c r="FG257" s="56"/>
      <c r="FH257" s="56"/>
      <c r="FI257" s="56"/>
      <c r="FJ257" s="56"/>
      <c r="FK257" s="56"/>
      <c r="FL257" s="56"/>
      <c r="FN257" s="56"/>
      <c r="FO257" s="56"/>
      <c r="FP257" s="56"/>
      <c r="FQ257" s="56"/>
      <c r="FR257" s="56"/>
      <c r="FS257" s="56"/>
      <c r="FT257" s="56"/>
      <c r="FU257" s="56"/>
      <c r="FV257" s="56"/>
      <c r="FX257" s="56"/>
      <c r="FY257" s="56"/>
      <c r="FZ257" s="56"/>
      <c r="GA257" s="56"/>
      <c r="GB257" s="56"/>
      <c r="GC257" s="56"/>
      <c r="GD257" s="56"/>
      <c r="GE257" s="56"/>
      <c r="GF257" s="56"/>
      <c r="GH257" s="56"/>
      <c r="GI257" s="56"/>
      <c r="GJ257" s="56"/>
      <c r="GK257" s="56"/>
      <c r="GL257" s="56"/>
      <c r="GM257" s="56"/>
      <c r="GN257" s="56"/>
      <c r="GO257" s="56"/>
      <c r="GP257" s="56"/>
      <c r="GR257" s="56"/>
      <c r="GS257" s="56"/>
      <c r="GT257" s="56"/>
      <c r="GU257" s="56"/>
      <c r="GV257" s="56"/>
      <c r="GW257" s="56"/>
      <c r="GX257" s="56"/>
      <c r="GY257" s="56"/>
      <c r="GZ257" s="56"/>
      <c r="HB257" s="56"/>
      <c r="HC257" s="56"/>
      <c r="HD257" s="56"/>
      <c r="HE257" s="56"/>
      <c r="HF257" s="56"/>
      <c r="HG257" s="56"/>
      <c r="HH257" s="56"/>
      <c r="HI257" s="56"/>
      <c r="HJ257" s="56"/>
      <c r="HL257" s="56"/>
      <c r="HM257" s="56"/>
      <c r="HN257" s="56"/>
      <c r="HO257" s="56"/>
      <c r="HP257" s="56"/>
      <c r="HQ257" s="56"/>
      <c r="HR257" s="56"/>
      <c r="HS257" s="56"/>
      <c r="HT257" s="56"/>
      <c r="HV257" s="56"/>
      <c r="HW257" s="56"/>
      <c r="HX257" s="56"/>
      <c r="HY257" s="56"/>
      <c r="HZ257" s="56"/>
      <c r="IA257" s="56"/>
      <c r="IB257" s="56"/>
      <c r="IC257" s="56"/>
      <c r="ID257" s="56"/>
      <c r="IF257" s="56"/>
      <c r="IG257" s="56"/>
      <c r="IH257" s="56"/>
      <c r="II257" s="56"/>
      <c r="IJ257" s="56"/>
      <c r="IK257" s="56"/>
      <c r="IL257" s="56"/>
      <c r="IM257" s="56"/>
      <c r="IN257" s="56"/>
      <c r="IP257" s="56"/>
      <c r="IQ257" s="56"/>
      <c r="IR257" s="56"/>
      <c r="IS257" s="56"/>
      <c r="IT257" s="56"/>
      <c r="IU257" s="56"/>
    </row>
    <row r="258" spans="1:255" ht="39" thickBot="1" x14ac:dyDescent="0.25">
      <c r="A258" s="117" t="s">
        <v>2277</v>
      </c>
      <c r="B258" s="182"/>
      <c r="C258" s="167" t="s">
        <v>87</v>
      </c>
      <c r="D258" s="238"/>
      <c r="E258" s="239"/>
      <c r="F258" s="238"/>
      <c r="G258" s="239"/>
      <c r="H258" s="239"/>
      <c r="I258" s="200">
        <v>48573.45</v>
      </c>
    </row>
    <row r="259" spans="1:255" ht="13.5" thickBot="1" x14ac:dyDescent="0.25">
      <c r="A259" s="46"/>
      <c r="B259" s="76">
        <f>SUM(B258:B258)</f>
        <v>0</v>
      </c>
      <c r="C259" s="75"/>
      <c r="D259" s="76"/>
      <c r="E259" s="77"/>
      <c r="F259" s="75"/>
      <c r="G259" s="75"/>
      <c r="H259" s="76" t="s">
        <v>17</v>
      </c>
      <c r="I259" s="78">
        <f>SUM(I258:I258)</f>
        <v>48573.45</v>
      </c>
    </row>
    <row r="260" spans="1:255" ht="51.75" thickBot="1" x14ac:dyDescent="0.25">
      <c r="A260" s="134" t="s">
        <v>96</v>
      </c>
      <c r="B260" s="114" t="s">
        <v>16</v>
      </c>
      <c r="C260" s="114" t="s">
        <v>5</v>
      </c>
      <c r="D260" s="114" t="s">
        <v>23</v>
      </c>
      <c r="E260" s="279" t="s">
        <v>18</v>
      </c>
      <c r="F260" s="114" t="s">
        <v>19</v>
      </c>
      <c r="G260" s="114" t="s">
        <v>10</v>
      </c>
      <c r="H260" s="114" t="s">
        <v>13</v>
      </c>
      <c r="I260" s="115" t="s">
        <v>12</v>
      </c>
    </row>
    <row r="261" spans="1:255" ht="13.5" thickBot="1" x14ac:dyDescent="0.25">
      <c r="A261" s="206"/>
      <c r="B261" s="185"/>
      <c r="C261" s="70" t="s">
        <v>87</v>
      </c>
      <c r="D261" s="163"/>
      <c r="E261" s="53"/>
      <c r="F261" s="53"/>
      <c r="G261" s="53"/>
      <c r="H261" s="153"/>
      <c r="I261" s="471">
        <v>68614.33</v>
      </c>
    </row>
    <row r="262" spans="1:255" ht="13.5" thickBot="1" x14ac:dyDescent="0.25">
      <c r="A262" s="134"/>
      <c r="B262" s="271"/>
      <c r="C262" s="75"/>
      <c r="D262" s="76"/>
      <c r="E262" s="77"/>
      <c r="F262" s="75"/>
      <c r="G262" s="75"/>
      <c r="H262" s="76"/>
      <c r="I262" s="78">
        <f>SUM(I261)</f>
        <v>68614.33</v>
      </c>
    </row>
    <row r="263" spans="1:255" ht="12.75" customHeight="1" x14ac:dyDescent="0.2">
      <c r="A263" s="9"/>
      <c r="B263" s="9"/>
      <c r="C263" s="9"/>
      <c r="D263" s="9"/>
      <c r="E263" s="9"/>
      <c r="F263" s="20"/>
      <c r="G263" s="20"/>
      <c r="H263" s="20"/>
      <c r="I263" s="20"/>
    </row>
    <row r="264" spans="1:255" ht="12.75" customHeight="1" x14ac:dyDescent="0.2">
      <c r="A264" s="21" t="s">
        <v>21</v>
      </c>
      <c r="B264" s="22"/>
      <c r="C264" s="23"/>
      <c r="D264" s="4" t="s">
        <v>9</v>
      </c>
      <c r="E264" s="4" t="s">
        <v>6</v>
      </c>
      <c r="F264" s="119" t="s">
        <v>7</v>
      </c>
    </row>
    <row r="265" spans="1:255" ht="12.75" customHeight="1" x14ac:dyDescent="0.2">
      <c r="A265" s="642" t="s">
        <v>15</v>
      </c>
      <c r="B265" s="643"/>
      <c r="C265" s="25"/>
      <c r="D265" s="26">
        <f>B113</f>
        <v>119116.11000000002</v>
      </c>
      <c r="E265" s="26">
        <f>I113</f>
        <v>82570.441399999996</v>
      </c>
      <c r="F265" s="120">
        <f>D265+E265</f>
        <v>201686.5514</v>
      </c>
    </row>
    <row r="266" spans="1:255" ht="12.75" customHeight="1" x14ac:dyDescent="0.2">
      <c r="A266" s="642" t="s">
        <v>1067</v>
      </c>
      <c r="B266" s="643"/>
      <c r="C266" s="25"/>
      <c r="D266" s="26">
        <f>B182</f>
        <v>170968.54</v>
      </c>
      <c r="E266" s="26">
        <f>I182</f>
        <v>19673.420000000002</v>
      </c>
      <c r="F266" s="120">
        <f>D266+E266</f>
        <v>190641.96000000002</v>
      </c>
    </row>
    <row r="267" spans="1:255" ht="12.75" customHeight="1" x14ac:dyDescent="0.2">
      <c r="A267" s="642" t="s">
        <v>14</v>
      </c>
      <c r="B267" s="643"/>
      <c r="C267" s="25"/>
      <c r="D267" s="26">
        <f>B201</f>
        <v>76220.450000000012</v>
      </c>
      <c r="E267" s="26">
        <f>I201</f>
        <v>903.37</v>
      </c>
      <c r="F267" s="120">
        <f>D267+E267</f>
        <v>77123.820000000007</v>
      </c>
    </row>
    <row r="268" spans="1:255" ht="12.75" customHeight="1" x14ac:dyDescent="0.2">
      <c r="A268" s="642" t="s">
        <v>146</v>
      </c>
      <c r="B268" s="643"/>
      <c r="C268" s="25"/>
      <c r="D268" s="26">
        <f>B216</f>
        <v>98557.33</v>
      </c>
      <c r="E268" s="26">
        <f>I216</f>
        <v>1603.76</v>
      </c>
      <c r="F268" s="120">
        <f>D268+E268</f>
        <v>100161.09</v>
      </c>
      <c r="G268" s="56"/>
    </row>
    <row r="269" spans="1:255" ht="12.75" customHeight="1" x14ac:dyDescent="0.2">
      <c r="A269" s="642" t="s">
        <v>26</v>
      </c>
      <c r="B269" s="643"/>
      <c r="C269" s="25"/>
      <c r="D269" s="26">
        <f>B256</f>
        <v>42252.33</v>
      </c>
      <c r="E269" s="26">
        <f>I256</f>
        <v>2161.2600000000002</v>
      </c>
      <c r="F269" s="120">
        <f>D269+E269</f>
        <v>44413.590000000004</v>
      </c>
      <c r="G269" s="56"/>
    </row>
    <row r="270" spans="1:255" ht="12.75" customHeight="1" x14ac:dyDescent="0.2">
      <c r="A270" s="248"/>
      <c r="B270" s="249" t="s">
        <v>69</v>
      </c>
      <c r="C270" s="245"/>
      <c r="D270" s="246"/>
      <c r="E270" s="246"/>
      <c r="F270" s="242">
        <f>F271+F274+F275+F276+F277+F272+F273</f>
        <v>184628.56989999997</v>
      </c>
      <c r="G270" s="56"/>
    </row>
    <row r="271" spans="1:255" ht="12.75" customHeight="1" x14ac:dyDescent="0.2">
      <c r="A271" s="644" t="s">
        <v>82</v>
      </c>
      <c r="B271" s="645"/>
      <c r="C271" s="25"/>
      <c r="D271" s="26"/>
      <c r="E271" s="26"/>
      <c r="F271" s="120">
        <f>I230</f>
        <v>26824.759900000001</v>
      </c>
      <c r="G271" s="56"/>
    </row>
    <row r="272" spans="1:255" ht="52.15" customHeight="1" x14ac:dyDescent="0.2">
      <c r="A272" s="650" t="s">
        <v>2275</v>
      </c>
      <c r="B272" s="651"/>
      <c r="C272" s="25"/>
      <c r="D272" s="26"/>
      <c r="E272" s="26"/>
      <c r="F272" s="120">
        <f>I233</f>
        <v>531.46</v>
      </c>
      <c r="G272" s="56"/>
    </row>
    <row r="273" spans="1:7" ht="46.15" customHeight="1" x14ac:dyDescent="0.2">
      <c r="A273" s="650" t="s">
        <v>2276</v>
      </c>
      <c r="B273" s="651"/>
      <c r="C273" s="25"/>
      <c r="D273" s="26"/>
      <c r="E273" s="26"/>
      <c r="F273" s="120">
        <f>I236</f>
        <v>3099.4300000000003</v>
      </c>
      <c r="G273" s="56"/>
    </row>
    <row r="274" spans="1:7" ht="12.75" customHeight="1" x14ac:dyDescent="0.2">
      <c r="A274" s="642" t="s">
        <v>2270</v>
      </c>
      <c r="B274" s="643"/>
      <c r="C274" s="25"/>
      <c r="D274" s="26"/>
      <c r="E274" s="26"/>
      <c r="F274" s="120">
        <f>I237</f>
        <v>129342.3</v>
      </c>
      <c r="G274" s="56"/>
    </row>
    <row r="275" spans="1:7" ht="12.75" customHeight="1" x14ac:dyDescent="0.2">
      <c r="A275" s="644" t="s">
        <v>84</v>
      </c>
      <c r="B275" s="645"/>
      <c r="C275" s="25"/>
      <c r="D275" s="26"/>
      <c r="E275" s="26"/>
      <c r="F275" s="120">
        <f>I238</f>
        <v>9614.3700000000008</v>
      </c>
      <c r="G275" s="56"/>
    </row>
    <row r="276" spans="1:7" ht="12.75" customHeight="1" x14ac:dyDescent="0.2">
      <c r="A276" s="644" t="s">
        <v>86</v>
      </c>
      <c r="B276" s="645"/>
      <c r="C276" s="25"/>
      <c r="D276" s="26"/>
      <c r="E276" s="26"/>
      <c r="F276" s="120">
        <f>I239</f>
        <v>8777.2999999999993</v>
      </c>
      <c r="G276" s="56"/>
    </row>
    <row r="277" spans="1:7" ht="12.75" customHeight="1" x14ac:dyDescent="0.2">
      <c r="A277" s="644" t="s">
        <v>88</v>
      </c>
      <c r="B277" s="645"/>
      <c r="C277" s="25"/>
      <c r="D277" s="26"/>
      <c r="E277" s="26"/>
      <c r="F277" s="120">
        <f>I240</f>
        <v>6438.95</v>
      </c>
      <c r="G277" s="56"/>
    </row>
    <row r="278" spans="1:7" ht="12.75" customHeight="1" x14ac:dyDescent="0.2">
      <c r="A278" s="650" t="s">
        <v>2</v>
      </c>
      <c r="B278" s="651"/>
      <c r="C278" s="25"/>
      <c r="D278" s="26">
        <f>B259</f>
        <v>0</v>
      </c>
      <c r="E278" s="26"/>
      <c r="F278" s="120">
        <f>D278+E278+I259</f>
        <v>48573.45</v>
      </c>
      <c r="G278" s="56"/>
    </row>
    <row r="279" spans="1:7" ht="12.75" customHeight="1" x14ac:dyDescent="0.2">
      <c r="A279" s="650" t="s">
        <v>96</v>
      </c>
      <c r="B279" s="651"/>
      <c r="C279" s="25"/>
      <c r="D279" s="26"/>
      <c r="E279" s="26"/>
      <c r="F279" s="120">
        <f>I262</f>
        <v>68614.33</v>
      </c>
      <c r="G279" s="56"/>
    </row>
    <row r="280" spans="1:7" ht="12.75" customHeight="1" x14ac:dyDescent="0.2">
      <c r="A280" s="648" t="s">
        <v>22</v>
      </c>
      <c r="B280" s="649"/>
      <c r="C280" s="27"/>
      <c r="D280" s="28">
        <f>SUM(D265:D278)</f>
        <v>507114.76000000007</v>
      </c>
      <c r="E280" s="28">
        <f>SUM(E265:E269)</f>
        <v>106912.25139999998</v>
      </c>
      <c r="F280" s="121">
        <f>F265+F266+F267+F268+F269+F270+F278+F279</f>
        <v>915843.36129999987</v>
      </c>
    </row>
  </sheetData>
  <autoFilter ref="A5:I256"/>
  <mergeCells count="84">
    <mergeCell ref="A272:B272"/>
    <mergeCell ref="A273:B273"/>
    <mergeCell ref="A109:A110"/>
    <mergeCell ref="D109:D110"/>
    <mergeCell ref="C108:C110"/>
    <mergeCell ref="D118:D119"/>
    <mergeCell ref="D139:D150"/>
    <mergeCell ref="C134:C150"/>
    <mergeCell ref="A134:A138"/>
    <mergeCell ref="B127:B133"/>
    <mergeCell ref="A118:A119"/>
    <mergeCell ref="B108:B110"/>
    <mergeCell ref="D44:D55"/>
    <mergeCell ref="D56:D80"/>
    <mergeCell ref="D81:D90"/>
    <mergeCell ref="D91:D100"/>
    <mergeCell ref="D101:D102"/>
    <mergeCell ref="D103:D106"/>
    <mergeCell ref="D36:D43"/>
    <mergeCell ref="A276:B276"/>
    <mergeCell ref="A271:B271"/>
    <mergeCell ref="D134:D138"/>
    <mergeCell ref="D128:D133"/>
    <mergeCell ref="D121:D125"/>
    <mergeCell ref="B120:B125"/>
    <mergeCell ref="A151:A152"/>
    <mergeCell ref="D151:D152"/>
    <mergeCell ref="C151:C152"/>
    <mergeCell ref="A268:B268"/>
    <mergeCell ref="C36:C43"/>
    <mergeCell ref="A44:A100"/>
    <mergeCell ref="A103:A106"/>
    <mergeCell ref="C118:C119"/>
    <mergeCell ref="A101:A102"/>
    <mergeCell ref="C44:C106"/>
    <mergeCell ref="B44:B106"/>
    <mergeCell ref="B118:B119"/>
    <mergeCell ref="B36:B43"/>
    <mergeCell ref="A36:A43"/>
    <mergeCell ref="A280:B280"/>
    <mergeCell ref="A265:B265"/>
    <mergeCell ref="A266:B266"/>
    <mergeCell ref="A267:B267"/>
    <mergeCell ref="A278:B278"/>
    <mergeCell ref="A274:B274"/>
    <mergeCell ref="A279:B279"/>
    <mergeCell ref="A277:B277"/>
    <mergeCell ref="A231:A233"/>
    <mergeCell ref="A275:B275"/>
    <mergeCell ref="G1:H1"/>
    <mergeCell ref="G2:H2"/>
    <mergeCell ref="A1:B1"/>
    <mergeCell ref="D8:D9"/>
    <mergeCell ref="D10:D29"/>
    <mergeCell ref="A10:A29"/>
    <mergeCell ref="C10:C29"/>
    <mergeCell ref="B10:B29"/>
    <mergeCell ref="A32:A33"/>
    <mergeCell ref="B8:B9"/>
    <mergeCell ref="A8:A9"/>
    <mergeCell ref="C8:C9"/>
    <mergeCell ref="D32:D33"/>
    <mergeCell ref="C30:C33"/>
    <mergeCell ref="B30:B33"/>
    <mergeCell ref="A30:A31"/>
    <mergeCell ref="A269:B269"/>
    <mergeCell ref="A218:A230"/>
    <mergeCell ref="A121:A125"/>
    <mergeCell ref="C120:C125"/>
    <mergeCell ref="C127:C133"/>
    <mergeCell ref="B151:B152"/>
    <mergeCell ref="B134:B150"/>
    <mergeCell ref="A139:A150"/>
    <mergeCell ref="A153:A160"/>
    <mergeCell ref="A128:A133"/>
    <mergeCell ref="A234:A236"/>
    <mergeCell ref="D154:D160"/>
    <mergeCell ref="D161:D171"/>
    <mergeCell ref="D172:D178"/>
    <mergeCell ref="C153:C178"/>
    <mergeCell ref="B153:B178"/>
    <mergeCell ref="A161:A171"/>
    <mergeCell ref="A172:A178"/>
    <mergeCell ref="A197:A199"/>
  </mergeCells>
  <phoneticPr fontId="0" type="noConversion"/>
  <pageMargins left="0" right="0" top="0.19685039370078741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"/>
  <dimension ref="A1:IU189"/>
  <sheetViews>
    <sheetView topLeftCell="A110" zoomScaleNormal="100" workbookViewId="0">
      <selection activeCell="B110" sqref="B110"/>
    </sheetView>
  </sheetViews>
  <sheetFormatPr defaultRowHeight="12.75" customHeight="1" x14ac:dyDescent="0.2"/>
  <cols>
    <col min="1" max="1" width="23.140625" customWidth="1"/>
    <col min="2" max="2" width="12" customWidth="1"/>
    <col min="3" max="3" width="12.85546875" customWidth="1"/>
    <col min="4" max="4" width="13.140625" customWidth="1"/>
    <col min="5" max="5" width="26.7109375" customWidth="1"/>
    <col min="6" max="6" width="12.42578125" customWidth="1"/>
    <col min="7" max="7" width="7.28515625" customWidth="1"/>
    <col min="8" max="8" width="10.5703125" customWidth="1"/>
    <col min="9" max="9" width="12.85546875" customWidth="1"/>
  </cols>
  <sheetData>
    <row r="1" spans="1:9" ht="12.75" customHeight="1" x14ac:dyDescent="0.2">
      <c r="A1" s="638" t="s">
        <v>85</v>
      </c>
      <c r="B1" s="63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x14ac:dyDescent="0.2">
      <c r="A2" s="269" t="str">
        <f>'К.М. 2'!A2</f>
        <v>МЕСЯЦ И ГОД ОТЧЕТА</v>
      </c>
      <c r="B2" s="3">
        <v>2017</v>
      </c>
      <c r="C2" s="5">
        <v>0</v>
      </c>
      <c r="D2" s="6">
        <v>2668.1</v>
      </c>
      <c r="E2" s="5">
        <v>775814.44</v>
      </c>
      <c r="F2" s="6">
        <v>817942.18</v>
      </c>
      <c r="G2" s="640">
        <f>E2-F2</f>
        <v>-42127.740000000107</v>
      </c>
      <c r="H2" s="641"/>
    </row>
    <row r="3" spans="1:9" x14ac:dyDescent="0.2">
      <c r="A3" s="1" t="s">
        <v>28</v>
      </c>
      <c r="B3" s="2"/>
      <c r="C3" s="1" t="s">
        <v>28</v>
      </c>
      <c r="D3" s="1" t="s">
        <v>29</v>
      </c>
      <c r="E3" s="1" t="s">
        <v>32</v>
      </c>
      <c r="F3" s="1"/>
      <c r="G3" s="1"/>
      <c r="H3" s="1" t="s">
        <v>25</v>
      </c>
      <c r="I3" s="8">
        <f>F2-F189</f>
        <v>61129.009675000096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17" t="s">
        <v>94</v>
      </c>
      <c r="B5" s="117" t="s">
        <v>16</v>
      </c>
      <c r="C5" s="131" t="s">
        <v>5</v>
      </c>
      <c r="D5" s="117" t="s">
        <v>23</v>
      </c>
      <c r="E5" s="450" t="s">
        <v>18</v>
      </c>
      <c r="F5" s="117" t="s">
        <v>19</v>
      </c>
      <c r="G5" s="131" t="s">
        <v>10</v>
      </c>
      <c r="H5" s="117" t="s">
        <v>13</v>
      </c>
      <c r="I5" s="117" t="s">
        <v>12</v>
      </c>
    </row>
    <row r="6" spans="1:9" ht="12.75" customHeight="1" thickBot="1" x14ac:dyDescent="0.25">
      <c r="A6" s="313"/>
      <c r="B6" s="70">
        <v>6406.82</v>
      </c>
      <c r="C6" s="70" t="s">
        <v>66</v>
      </c>
      <c r="D6" s="315"/>
      <c r="E6" s="53"/>
      <c r="F6" s="53"/>
      <c r="G6" s="53"/>
      <c r="H6" s="153"/>
      <c r="I6" s="70">
        <f>G6*H6</f>
        <v>0</v>
      </c>
    </row>
    <row r="7" spans="1:9" ht="12.75" customHeight="1" x14ac:dyDescent="0.2">
      <c r="A7" s="622" t="s">
        <v>472</v>
      </c>
      <c r="B7" s="625">
        <v>6963.34</v>
      </c>
      <c r="C7" s="625" t="s">
        <v>67</v>
      </c>
      <c r="D7" s="627" t="s">
        <v>407</v>
      </c>
      <c r="E7" s="82" t="s">
        <v>125</v>
      </c>
      <c r="F7" s="82" t="s">
        <v>99</v>
      </c>
      <c r="G7" s="82">
        <v>1</v>
      </c>
      <c r="H7" s="155">
        <v>41.85</v>
      </c>
      <c r="I7" s="156">
        <f>G7*H7</f>
        <v>41.85</v>
      </c>
    </row>
    <row r="8" spans="1:9" ht="13.5" thickBot="1" x14ac:dyDescent="0.25">
      <c r="A8" s="624"/>
      <c r="B8" s="632"/>
      <c r="C8" s="632"/>
      <c r="D8" s="629"/>
      <c r="E8" s="40" t="s">
        <v>128</v>
      </c>
      <c r="F8" s="40" t="s">
        <v>100</v>
      </c>
      <c r="G8" s="40">
        <v>0.05</v>
      </c>
      <c r="H8" s="41">
        <v>140</v>
      </c>
      <c r="I8" s="42">
        <f t="shared" ref="I8:I21" si="0">G8*H8</f>
        <v>7</v>
      </c>
    </row>
    <row r="9" spans="1:9" ht="12.75" customHeight="1" x14ac:dyDescent="0.2">
      <c r="A9" s="622" t="s">
        <v>473</v>
      </c>
      <c r="B9" s="632"/>
      <c r="C9" s="632"/>
      <c r="D9" s="627"/>
      <c r="E9" s="37" t="s">
        <v>127</v>
      </c>
      <c r="F9" s="37" t="s">
        <v>100</v>
      </c>
      <c r="G9" s="37">
        <v>0.1</v>
      </c>
      <c r="H9" s="38">
        <v>63</v>
      </c>
      <c r="I9" s="156">
        <f t="shared" si="0"/>
        <v>6.3000000000000007</v>
      </c>
    </row>
    <row r="10" spans="1:9" ht="12.75" customHeight="1" thickBot="1" x14ac:dyDescent="0.25">
      <c r="A10" s="624"/>
      <c r="B10" s="626"/>
      <c r="C10" s="626"/>
      <c r="D10" s="629"/>
      <c r="E10" s="40" t="s">
        <v>151</v>
      </c>
      <c r="F10" s="40" t="s">
        <v>100</v>
      </c>
      <c r="G10" s="40">
        <v>0.1</v>
      </c>
      <c r="H10" s="41">
        <v>77</v>
      </c>
      <c r="I10" s="42">
        <f t="shared" si="0"/>
        <v>7.7</v>
      </c>
    </row>
    <row r="11" spans="1:9" ht="12.75" customHeight="1" thickBot="1" x14ac:dyDescent="0.25">
      <c r="A11" s="260"/>
      <c r="B11" s="33">
        <v>9705.1953250000006</v>
      </c>
      <c r="C11" s="33" t="s">
        <v>70</v>
      </c>
      <c r="D11" s="262"/>
      <c r="E11" s="35"/>
      <c r="F11" s="35"/>
      <c r="G11" s="35"/>
      <c r="H11" s="36"/>
      <c r="I11" s="70">
        <f t="shared" si="0"/>
        <v>0</v>
      </c>
    </row>
    <row r="12" spans="1:9" ht="12.75" customHeight="1" x14ac:dyDescent="0.2">
      <c r="A12" s="622" t="s">
        <v>525</v>
      </c>
      <c r="B12" s="625">
        <v>8278.7099999999991</v>
      </c>
      <c r="C12" s="625" t="s">
        <v>72</v>
      </c>
      <c r="D12" s="658"/>
      <c r="E12" s="37" t="s">
        <v>609</v>
      </c>
      <c r="F12" s="37" t="s">
        <v>104</v>
      </c>
      <c r="G12" s="37">
        <v>1</v>
      </c>
      <c r="H12" s="38">
        <v>750</v>
      </c>
      <c r="I12" s="39">
        <f t="shared" si="0"/>
        <v>750</v>
      </c>
    </row>
    <row r="13" spans="1:9" ht="12.75" customHeight="1" thickBot="1" x14ac:dyDescent="0.25">
      <c r="A13" s="624"/>
      <c r="B13" s="626"/>
      <c r="C13" s="626"/>
      <c r="D13" s="659"/>
      <c r="E13" s="40" t="s">
        <v>608</v>
      </c>
      <c r="F13" s="40" t="s">
        <v>610</v>
      </c>
      <c r="G13" s="40">
        <v>2</v>
      </c>
      <c r="H13" s="41">
        <v>850</v>
      </c>
      <c r="I13" s="42">
        <f t="shared" si="0"/>
        <v>1700</v>
      </c>
    </row>
    <row r="14" spans="1:9" ht="36" customHeight="1" thickBot="1" x14ac:dyDescent="0.25">
      <c r="A14" s="46" t="s">
        <v>1041</v>
      </c>
      <c r="B14" s="85">
        <v>7517.77</v>
      </c>
      <c r="C14" s="85" t="s">
        <v>73</v>
      </c>
      <c r="D14" s="452" t="s">
        <v>1042</v>
      </c>
      <c r="E14" s="47" t="s">
        <v>496</v>
      </c>
      <c r="F14" s="47" t="s">
        <v>99</v>
      </c>
      <c r="G14" s="47">
        <v>1</v>
      </c>
      <c r="H14" s="48">
        <v>330</v>
      </c>
      <c r="I14" s="49">
        <f t="shared" si="0"/>
        <v>330</v>
      </c>
    </row>
    <row r="15" spans="1:9" ht="12.75" customHeight="1" x14ac:dyDescent="0.2">
      <c r="A15" s="260"/>
      <c r="B15" s="33">
        <v>8944.24</v>
      </c>
      <c r="C15" s="33" t="s">
        <v>74</v>
      </c>
      <c r="D15" s="262"/>
      <c r="E15" s="35"/>
      <c r="F15" s="35"/>
      <c r="G15" s="35"/>
      <c r="H15" s="36"/>
      <c r="I15" s="70">
        <f t="shared" si="0"/>
        <v>0</v>
      </c>
    </row>
    <row r="16" spans="1:9" ht="12.75" customHeight="1" x14ac:dyDescent="0.2">
      <c r="A16" s="263"/>
      <c r="B16" s="13">
        <v>4650.25</v>
      </c>
      <c r="C16" s="13" t="s">
        <v>75</v>
      </c>
      <c r="D16" s="265"/>
      <c r="E16" s="15"/>
      <c r="F16" s="15"/>
      <c r="G16" s="15"/>
      <c r="H16" s="16"/>
      <c r="I16" s="71">
        <f t="shared" si="0"/>
        <v>0</v>
      </c>
    </row>
    <row r="17" spans="1:9" ht="12.75" customHeight="1" x14ac:dyDescent="0.2">
      <c r="A17" s="263"/>
      <c r="B17" s="13">
        <v>6538.93</v>
      </c>
      <c r="C17" s="13" t="s">
        <v>76</v>
      </c>
      <c r="D17" s="265"/>
      <c r="E17" s="15"/>
      <c r="F17" s="15"/>
      <c r="G17" s="15"/>
      <c r="H17" s="16"/>
      <c r="I17" s="71">
        <f t="shared" si="0"/>
        <v>0</v>
      </c>
    </row>
    <row r="18" spans="1:9" x14ac:dyDescent="0.2">
      <c r="A18" s="11"/>
      <c r="B18" s="13">
        <v>6523.76</v>
      </c>
      <c r="C18" s="13" t="s">
        <v>77</v>
      </c>
      <c r="D18" s="268"/>
      <c r="E18" s="15"/>
      <c r="F18" s="15"/>
      <c r="G18" s="15"/>
      <c r="H18" s="16"/>
      <c r="I18" s="71">
        <f t="shared" si="0"/>
        <v>0</v>
      </c>
    </row>
    <row r="19" spans="1:9" ht="12.75" customHeight="1" x14ac:dyDescent="0.2">
      <c r="A19" s="263"/>
      <c r="B19" s="13">
        <v>9671.82</v>
      </c>
      <c r="C19" s="13" t="s">
        <v>78</v>
      </c>
      <c r="D19" s="265"/>
      <c r="E19" s="15"/>
      <c r="F19" s="15"/>
      <c r="G19" s="15"/>
      <c r="H19" s="16"/>
      <c r="I19" s="71">
        <f t="shared" si="0"/>
        <v>0</v>
      </c>
    </row>
    <row r="20" spans="1:9" ht="12.75" customHeight="1" x14ac:dyDescent="0.2">
      <c r="A20" s="263"/>
      <c r="B20" s="13">
        <v>7935.3</v>
      </c>
      <c r="C20" s="13" t="s">
        <v>79</v>
      </c>
      <c r="D20" s="265"/>
      <c r="E20" s="15"/>
      <c r="F20" s="15"/>
      <c r="G20" s="15"/>
      <c r="H20" s="16"/>
      <c r="I20" s="71">
        <f t="shared" si="0"/>
        <v>0</v>
      </c>
    </row>
    <row r="21" spans="1:9" x14ac:dyDescent="0.2">
      <c r="A21" s="11"/>
      <c r="B21" s="13">
        <v>8019.38</v>
      </c>
      <c r="C21" s="13" t="s">
        <v>80</v>
      </c>
      <c r="D21" s="265"/>
      <c r="E21" s="15"/>
      <c r="F21" s="15"/>
      <c r="G21" s="15"/>
      <c r="H21" s="16"/>
      <c r="I21" s="71">
        <f t="shared" si="0"/>
        <v>0</v>
      </c>
    </row>
    <row r="22" spans="1:9" x14ac:dyDescent="0.2">
      <c r="A22" s="11"/>
      <c r="B22" s="13"/>
      <c r="C22" s="13" t="s">
        <v>87</v>
      </c>
      <c r="D22" s="265"/>
      <c r="E22" s="15"/>
      <c r="F22" s="15"/>
      <c r="G22" s="15"/>
      <c r="H22" s="16"/>
      <c r="I22" s="13">
        <v>681.78</v>
      </c>
    </row>
    <row r="23" spans="1:9" ht="12.75" customHeight="1" thickBot="1" x14ac:dyDescent="0.25">
      <c r="A23" s="180"/>
      <c r="B23" s="197">
        <f>SUM(B6:B21)</f>
        <v>91155.515325</v>
      </c>
      <c r="C23" s="198"/>
      <c r="D23" s="197"/>
      <c r="E23" s="199"/>
      <c r="F23" s="198"/>
      <c r="G23" s="198"/>
      <c r="H23" s="197" t="s">
        <v>17</v>
      </c>
      <c r="I23" s="226">
        <f>SUM(I6:I22)</f>
        <v>3524.63</v>
      </c>
    </row>
    <row r="24" spans="1:9" ht="86.45" customHeight="1" thickBot="1" x14ac:dyDescent="0.25">
      <c r="A24" s="134" t="s">
        <v>1066</v>
      </c>
      <c r="B24" s="87" t="s">
        <v>16</v>
      </c>
      <c r="C24" s="87" t="s">
        <v>5</v>
      </c>
      <c r="D24" s="87" t="s">
        <v>23</v>
      </c>
      <c r="E24" s="88" t="s">
        <v>18</v>
      </c>
      <c r="F24" s="87" t="s">
        <v>19</v>
      </c>
      <c r="G24" s="87" t="s">
        <v>10</v>
      </c>
      <c r="H24" s="87" t="s">
        <v>13</v>
      </c>
      <c r="I24" s="89" t="s">
        <v>12</v>
      </c>
    </row>
    <row r="25" spans="1:9" ht="13.5" thickBot="1" x14ac:dyDescent="0.25">
      <c r="A25" s="30"/>
      <c r="B25" s="267">
        <v>10818.3</v>
      </c>
      <c r="C25" s="71" t="s">
        <v>66</v>
      </c>
      <c r="D25" s="73"/>
      <c r="E25" s="73"/>
      <c r="F25" s="73"/>
      <c r="G25" s="73"/>
      <c r="H25" s="74"/>
      <c r="I25" s="165">
        <f t="shared" ref="I25:I89" si="1">G25*H25</f>
        <v>0</v>
      </c>
    </row>
    <row r="26" spans="1:9" x14ac:dyDescent="0.2">
      <c r="A26" s="622" t="s">
        <v>329</v>
      </c>
      <c r="B26" s="625">
        <v>10526.77</v>
      </c>
      <c r="C26" s="625" t="s">
        <v>67</v>
      </c>
      <c r="D26" s="627" t="s">
        <v>330</v>
      </c>
      <c r="E26" s="37" t="s">
        <v>331</v>
      </c>
      <c r="F26" s="37" t="s">
        <v>99</v>
      </c>
      <c r="G26" s="37">
        <v>1</v>
      </c>
      <c r="H26" s="38">
        <v>17</v>
      </c>
      <c r="I26" s="39">
        <f t="shared" si="1"/>
        <v>17</v>
      </c>
    </row>
    <row r="27" spans="1:9" ht="12.75" customHeight="1" thickBot="1" x14ac:dyDescent="0.25">
      <c r="A27" s="624"/>
      <c r="B27" s="632"/>
      <c r="C27" s="632"/>
      <c r="D27" s="629"/>
      <c r="E27" s="40" t="s">
        <v>338</v>
      </c>
      <c r="F27" s="40" t="s">
        <v>99</v>
      </c>
      <c r="G27" s="40">
        <v>2</v>
      </c>
      <c r="H27" s="41">
        <v>20.95</v>
      </c>
      <c r="I27" s="200">
        <f t="shared" si="1"/>
        <v>41.9</v>
      </c>
    </row>
    <row r="28" spans="1:9" ht="12.75" customHeight="1" x14ac:dyDescent="0.2">
      <c r="A28" s="622" t="s">
        <v>478</v>
      </c>
      <c r="B28" s="632"/>
      <c r="C28" s="632"/>
      <c r="D28" s="627" t="s">
        <v>193</v>
      </c>
      <c r="E28" s="453" t="s">
        <v>118</v>
      </c>
      <c r="F28" s="453" t="s">
        <v>99</v>
      </c>
      <c r="G28" s="453">
        <v>1</v>
      </c>
      <c r="H28" s="38">
        <v>117.24</v>
      </c>
      <c r="I28" s="39">
        <f t="shared" si="1"/>
        <v>117.24</v>
      </c>
    </row>
    <row r="29" spans="1:9" x14ac:dyDescent="0.2">
      <c r="A29" s="623"/>
      <c r="B29" s="632"/>
      <c r="C29" s="632"/>
      <c r="D29" s="628"/>
      <c r="E29" s="15" t="s">
        <v>479</v>
      </c>
      <c r="F29" s="15" t="s">
        <v>99</v>
      </c>
      <c r="G29" s="15">
        <v>2</v>
      </c>
      <c r="H29" s="16">
        <v>100</v>
      </c>
      <c r="I29" s="43">
        <f t="shared" si="1"/>
        <v>200</v>
      </c>
    </row>
    <row r="30" spans="1:9" ht="12.75" customHeight="1" thickBot="1" x14ac:dyDescent="0.25">
      <c r="A30" s="623"/>
      <c r="B30" s="626"/>
      <c r="C30" s="626"/>
      <c r="D30" s="629"/>
      <c r="E30" s="40" t="s">
        <v>408</v>
      </c>
      <c r="F30" s="40" t="s">
        <v>99</v>
      </c>
      <c r="G30" s="40">
        <v>1</v>
      </c>
      <c r="H30" s="41">
        <v>15</v>
      </c>
      <c r="I30" s="42">
        <f t="shared" si="1"/>
        <v>15</v>
      </c>
    </row>
    <row r="31" spans="1:9" ht="12.75" customHeight="1" x14ac:dyDescent="0.2">
      <c r="A31" s="623"/>
      <c r="B31" s="625">
        <v>10388.74</v>
      </c>
      <c r="C31" s="625" t="s">
        <v>70</v>
      </c>
      <c r="D31" s="627"/>
      <c r="E31" s="15" t="s">
        <v>650</v>
      </c>
      <c r="F31" s="37" t="s">
        <v>99</v>
      </c>
      <c r="G31" s="37">
        <v>1</v>
      </c>
      <c r="H31" s="38">
        <v>72.92</v>
      </c>
      <c r="I31" s="39">
        <f t="shared" si="1"/>
        <v>72.92</v>
      </c>
    </row>
    <row r="32" spans="1:9" ht="12.75" customHeight="1" thickBot="1" x14ac:dyDescent="0.25">
      <c r="A32" s="624"/>
      <c r="B32" s="632"/>
      <c r="C32" s="632"/>
      <c r="D32" s="629"/>
      <c r="E32" s="15" t="s">
        <v>425</v>
      </c>
      <c r="F32" s="53" t="s">
        <v>99</v>
      </c>
      <c r="G32" s="53">
        <v>1</v>
      </c>
      <c r="H32" s="153">
        <v>80</v>
      </c>
      <c r="I32" s="165">
        <f t="shared" si="1"/>
        <v>80</v>
      </c>
    </row>
    <row r="33" spans="1:9" ht="12.75" customHeight="1" x14ac:dyDescent="0.2">
      <c r="A33" s="622" t="s">
        <v>486</v>
      </c>
      <c r="B33" s="632"/>
      <c r="C33" s="632"/>
      <c r="D33" s="633" t="s">
        <v>487</v>
      </c>
      <c r="E33" s="37" t="s">
        <v>515</v>
      </c>
      <c r="F33" s="37" t="s">
        <v>99</v>
      </c>
      <c r="G33" s="37">
        <v>1</v>
      </c>
      <c r="H33" s="38">
        <v>58</v>
      </c>
      <c r="I33" s="39">
        <f t="shared" si="1"/>
        <v>58</v>
      </c>
    </row>
    <row r="34" spans="1:9" ht="13.5" thickBot="1" x14ac:dyDescent="0.25">
      <c r="A34" s="624"/>
      <c r="B34" s="626"/>
      <c r="C34" s="626"/>
      <c r="D34" s="635"/>
      <c r="E34" s="40" t="s">
        <v>223</v>
      </c>
      <c r="F34" s="40" t="s">
        <v>99</v>
      </c>
      <c r="G34" s="40">
        <v>1</v>
      </c>
      <c r="H34" s="41">
        <v>290</v>
      </c>
      <c r="I34" s="200">
        <f t="shared" si="1"/>
        <v>290</v>
      </c>
    </row>
    <row r="35" spans="1:9" ht="12.75" customHeight="1" thickBot="1" x14ac:dyDescent="0.25">
      <c r="A35" s="313"/>
      <c r="B35" s="314">
        <v>13856.22</v>
      </c>
      <c r="C35" s="70" t="s">
        <v>72</v>
      </c>
      <c r="D35" s="315"/>
      <c r="E35" s="53"/>
      <c r="F35" s="53"/>
      <c r="G35" s="53"/>
      <c r="H35" s="153"/>
      <c r="I35" s="165">
        <f t="shared" si="1"/>
        <v>0</v>
      </c>
    </row>
    <row r="36" spans="1:9" ht="12.75" customHeight="1" x14ac:dyDescent="0.2">
      <c r="A36" s="622" t="s">
        <v>112</v>
      </c>
      <c r="B36" s="625">
        <v>13614.69</v>
      </c>
      <c r="C36" s="625" t="s">
        <v>73</v>
      </c>
      <c r="D36" s="633" t="s">
        <v>1040</v>
      </c>
      <c r="E36" s="37" t="s">
        <v>133</v>
      </c>
      <c r="F36" s="37" t="s">
        <v>99</v>
      </c>
      <c r="G36" s="37">
        <v>1</v>
      </c>
      <c r="H36" s="38">
        <v>354.23</v>
      </c>
      <c r="I36" s="39">
        <f t="shared" si="1"/>
        <v>354.23</v>
      </c>
    </row>
    <row r="37" spans="1:9" ht="12.75" customHeight="1" thickBot="1" x14ac:dyDescent="0.25">
      <c r="A37" s="624"/>
      <c r="B37" s="626"/>
      <c r="C37" s="626"/>
      <c r="D37" s="635"/>
      <c r="E37" s="83" t="s">
        <v>134</v>
      </c>
      <c r="F37" s="83" t="s">
        <v>104</v>
      </c>
      <c r="G37" s="83">
        <v>1</v>
      </c>
      <c r="H37" s="84">
        <v>75</v>
      </c>
      <c r="I37" s="200">
        <f t="shared" si="1"/>
        <v>75</v>
      </c>
    </row>
    <row r="38" spans="1:9" ht="12.75" customHeight="1" x14ac:dyDescent="0.2">
      <c r="A38" s="622" t="s">
        <v>112</v>
      </c>
      <c r="B38" s="625">
        <v>11774.31</v>
      </c>
      <c r="C38" s="625" t="s">
        <v>74</v>
      </c>
      <c r="D38" s="633" t="s">
        <v>114</v>
      </c>
      <c r="E38" s="37" t="s">
        <v>133</v>
      </c>
      <c r="F38" s="37" t="s">
        <v>99</v>
      </c>
      <c r="G38" s="37">
        <v>1</v>
      </c>
      <c r="H38" s="38">
        <v>354.23</v>
      </c>
      <c r="I38" s="39">
        <f t="shared" si="1"/>
        <v>354.23</v>
      </c>
    </row>
    <row r="39" spans="1:9" ht="12.75" customHeight="1" thickBot="1" x14ac:dyDescent="0.25">
      <c r="A39" s="624"/>
      <c r="B39" s="626"/>
      <c r="C39" s="626"/>
      <c r="D39" s="635"/>
      <c r="E39" s="83" t="s">
        <v>1072</v>
      </c>
      <c r="F39" s="83" t="s">
        <v>99</v>
      </c>
      <c r="G39" s="83">
        <v>2</v>
      </c>
      <c r="H39" s="84">
        <v>23</v>
      </c>
      <c r="I39" s="200">
        <f t="shared" si="1"/>
        <v>46</v>
      </c>
    </row>
    <row r="40" spans="1:9" ht="12.75" customHeight="1" thickBot="1" x14ac:dyDescent="0.25">
      <c r="A40" s="313"/>
      <c r="B40" s="314">
        <v>12542.76</v>
      </c>
      <c r="C40" s="70" t="s">
        <v>75</v>
      </c>
      <c r="D40" s="315"/>
      <c r="E40" s="53"/>
      <c r="F40" s="53"/>
      <c r="G40" s="53"/>
      <c r="H40" s="153"/>
      <c r="I40" s="165">
        <f t="shared" si="1"/>
        <v>0</v>
      </c>
    </row>
    <row r="41" spans="1:9" ht="12.75" customHeight="1" x14ac:dyDescent="0.2">
      <c r="A41" s="622" t="s">
        <v>486</v>
      </c>
      <c r="B41" s="625">
        <v>14170.77</v>
      </c>
      <c r="C41" s="625" t="s">
        <v>76</v>
      </c>
      <c r="D41" s="627" t="s">
        <v>1446</v>
      </c>
      <c r="E41" s="37" t="s">
        <v>1447</v>
      </c>
      <c r="F41" s="37" t="s">
        <v>99</v>
      </c>
      <c r="G41" s="37">
        <v>2</v>
      </c>
      <c r="H41" s="38">
        <v>66.55</v>
      </c>
      <c r="I41" s="39">
        <f t="shared" si="1"/>
        <v>133.1</v>
      </c>
    </row>
    <row r="42" spans="1:9" ht="12.75" customHeight="1" x14ac:dyDescent="0.2">
      <c r="A42" s="623"/>
      <c r="B42" s="632"/>
      <c r="C42" s="632"/>
      <c r="D42" s="628"/>
      <c r="E42" s="35" t="s">
        <v>155</v>
      </c>
      <c r="F42" s="35" t="s">
        <v>99</v>
      </c>
      <c r="G42" s="35">
        <v>1</v>
      </c>
      <c r="H42" s="36">
        <v>25.8</v>
      </c>
      <c r="I42" s="157">
        <f t="shared" si="1"/>
        <v>25.8</v>
      </c>
    </row>
    <row r="43" spans="1:9" ht="12.75" customHeight="1" x14ac:dyDescent="0.2">
      <c r="A43" s="623"/>
      <c r="B43" s="632"/>
      <c r="C43" s="632"/>
      <c r="D43" s="628"/>
      <c r="E43" s="35" t="s">
        <v>321</v>
      </c>
      <c r="F43" s="35" t="s">
        <v>99</v>
      </c>
      <c r="G43" s="35">
        <v>1</v>
      </c>
      <c r="H43" s="36">
        <v>57.25</v>
      </c>
      <c r="I43" s="157">
        <f t="shared" si="1"/>
        <v>57.25</v>
      </c>
    </row>
    <row r="44" spans="1:9" ht="12.75" customHeight="1" x14ac:dyDescent="0.2">
      <c r="A44" s="623"/>
      <c r="B44" s="632"/>
      <c r="C44" s="632"/>
      <c r="D44" s="628"/>
      <c r="E44" s="35" t="s">
        <v>154</v>
      </c>
      <c r="F44" s="35" t="s">
        <v>99</v>
      </c>
      <c r="G44" s="35">
        <v>2</v>
      </c>
      <c r="H44" s="36">
        <v>125.8</v>
      </c>
      <c r="I44" s="157">
        <f t="shared" si="1"/>
        <v>251.6</v>
      </c>
    </row>
    <row r="45" spans="1:9" ht="12.75" customHeight="1" thickBot="1" x14ac:dyDescent="0.25">
      <c r="A45" s="624"/>
      <c r="B45" s="626"/>
      <c r="C45" s="626"/>
      <c r="D45" s="629"/>
      <c r="E45" s="83" t="s">
        <v>157</v>
      </c>
      <c r="F45" s="83" t="s">
        <v>99</v>
      </c>
      <c r="G45" s="83">
        <v>1</v>
      </c>
      <c r="H45" s="84">
        <v>320</v>
      </c>
      <c r="I45" s="200">
        <f t="shared" si="1"/>
        <v>320</v>
      </c>
    </row>
    <row r="46" spans="1:9" ht="12.75" customHeight="1" x14ac:dyDescent="0.2">
      <c r="A46" s="622" t="s">
        <v>153</v>
      </c>
      <c r="B46" s="625">
        <v>14648.93</v>
      </c>
      <c r="C46" s="625" t="s">
        <v>77</v>
      </c>
      <c r="D46" s="633" t="s">
        <v>1588</v>
      </c>
      <c r="E46" s="37" t="s">
        <v>1004</v>
      </c>
      <c r="F46" s="37" t="s">
        <v>99</v>
      </c>
      <c r="G46" s="37">
        <v>1</v>
      </c>
      <c r="H46" s="38">
        <v>84.72</v>
      </c>
      <c r="I46" s="39">
        <f t="shared" si="1"/>
        <v>84.72</v>
      </c>
    </row>
    <row r="47" spans="1:9" ht="12.75" customHeight="1" x14ac:dyDescent="0.2">
      <c r="A47" s="623"/>
      <c r="B47" s="632"/>
      <c r="C47" s="632"/>
      <c r="D47" s="634"/>
      <c r="E47" s="35" t="s">
        <v>498</v>
      </c>
      <c r="F47" s="35" t="s">
        <v>101</v>
      </c>
      <c r="G47" s="35">
        <v>4.5</v>
      </c>
      <c r="H47" s="36">
        <v>70.56</v>
      </c>
      <c r="I47" s="157">
        <f t="shared" si="1"/>
        <v>317.52</v>
      </c>
    </row>
    <row r="48" spans="1:9" ht="12.75" customHeight="1" x14ac:dyDescent="0.2">
      <c r="A48" s="623"/>
      <c r="B48" s="632"/>
      <c r="C48" s="632"/>
      <c r="D48" s="634"/>
      <c r="E48" s="35" t="s">
        <v>120</v>
      </c>
      <c r="F48" s="35" t="s">
        <v>99</v>
      </c>
      <c r="G48" s="35">
        <v>1</v>
      </c>
      <c r="H48" s="36">
        <v>7.41</v>
      </c>
      <c r="I48" s="157">
        <f t="shared" si="1"/>
        <v>7.41</v>
      </c>
    </row>
    <row r="49" spans="1:9" ht="12.75" customHeight="1" x14ac:dyDescent="0.2">
      <c r="A49" s="623"/>
      <c r="B49" s="632"/>
      <c r="C49" s="632"/>
      <c r="D49" s="634"/>
      <c r="E49" s="35" t="s">
        <v>129</v>
      </c>
      <c r="F49" s="35" t="s">
        <v>99</v>
      </c>
      <c r="G49" s="35">
        <v>1</v>
      </c>
      <c r="H49" s="36">
        <v>7.7</v>
      </c>
      <c r="I49" s="157">
        <f t="shared" si="1"/>
        <v>7.7</v>
      </c>
    </row>
    <row r="50" spans="1:9" ht="12.75" customHeight="1" x14ac:dyDescent="0.2">
      <c r="A50" s="623"/>
      <c r="B50" s="632"/>
      <c r="C50" s="632"/>
      <c r="D50" s="634"/>
      <c r="E50" s="35" t="s">
        <v>1305</v>
      </c>
      <c r="F50" s="35" t="s">
        <v>99</v>
      </c>
      <c r="G50" s="35">
        <v>1</v>
      </c>
      <c r="H50" s="36">
        <v>16.95</v>
      </c>
      <c r="I50" s="157">
        <f t="shared" si="1"/>
        <v>16.95</v>
      </c>
    </row>
    <row r="51" spans="1:9" ht="12.75" customHeight="1" x14ac:dyDescent="0.2">
      <c r="A51" s="623"/>
      <c r="B51" s="632"/>
      <c r="C51" s="632"/>
      <c r="D51" s="634"/>
      <c r="E51" s="35" t="s">
        <v>122</v>
      </c>
      <c r="F51" s="35" t="s">
        <v>99</v>
      </c>
      <c r="G51" s="35">
        <v>1</v>
      </c>
      <c r="H51" s="36">
        <v>191.48</v>
      </c>
      <c r="I51" s="157">
        <f t="shared" si="1"/>
        <v>191.48</v>
      </c>
    </row>
    <row r="52" spans="1:9" ht="12.75" customHeight="1" x14ac:dyDescent="0.2">
      <c r="A52" s="623"/>
      <c r="B52" s="632"/>
      <c r="C52" s="632"/>
      <c r="D52" s="634"/>
      <c r="E52" s="35" t="s">
        <v>133</v>
      </c>
      <c r="F52" s="35" t="s">
        <v>99</v>
      </c>
      <c r="G52" s="35">
        <v>1</v>
      </c>
      <c r="H52" s="36">
        <v>354.23</v>
      </c>
      <c r="I52" s="157">
        <f t="shared" si="1"/>
        <v>354.23</v>
      </c>
    </row>
    <row r="53" spans="1:9" ht="12.75" customHeight="1" x14ac:dyDescent="0.2">
      <c r="A53" s="623"/>
      <c r="B53" s="632"/>
      <c r="C53" s="632"/>
      <c r="D53" s="634"/>
      <c r="E53" s="35" t="s">
        <v>118</v>
      </c>
      <c r="F53" s="35" t="s">
        <v>99</v>
      </c>
      <c r="G53" s="35">
        <v>2</v>
      </c>
      <c r="H53" s="36">
        <v>117.24</v>
      </c>
      <c r="I53" s="157">
        <f t="shared" si="1"/>
        <v>234.48</v>
      </c>
    </row>
    <row r="54" spans="1:9" ht="12.75" customHeight="1" x14ac:dyDescent="0.2">
      <c r="A54" s="623"/>
      <c r="B54" s="632"/>
      <c r="C54" s="632"/>
      <c r="D54" s="634"/>
      <c r="E54" s="35" t="s">
        <v>121</v>
      </c>
      <c r="F54" s="35" t="s">
        <v>99</v>
      </c>
      <c r="G54" s="35">
        <v>1</v>
      </c>
      <c r="H54" s="36">
        <v>5.85</v>
      </c>
      <c r="I54" s="157">
        <f t="shared" si="1"/>
        <v>5.85</v>
      </c>
    </row>
    <row r="55" spans="1:9" ht="12.75" customHeight="1" x14ac:dyDescent="0.2">
      <c r="A55" s="623"/>
      <c r="B55" s="632"/>
      <c r="C55" s="632"/>
      <c r="D55" s="634"/>
      <c r="E55" s="35" t="s">
        <v>136</v>
      </c>
      <c r="F55" s="35" t="s">
        <v>99</v>
      </c>
      <c r="G55" s="35">
        <v>1</v>
      </c>
      <c r="H55" s="36">
        <v>66.39</v>
      </c>
      <c r="I55" s="157">
        <f t="shared" si="1"/>
        <v>66.39</v>
      </c>
    </row>
    <row r="56" spans="1:9" ht="12.75" customHeight="1" thickBot="1" x14ac:dyDescent="0.25">
      <c r="A56" s="624"/>
      <c r="B56" s="632"/>
      <c r="C56" s="632"/>
      <c r="D56" s="635"/>
      <c r="E56" s="83" t="s">
        <v>1589</v>
      </c>
      <c r="F56" s="83" t="s">
        <v>99</v>
      </c>
      <c r="G56" s="83">
        <v>1</v>
      </c>
      <c r="H56" s="84">
        <v>98.83</v>
      </c>
      <c r="I56" s="200">
        <f t="shared" si="1"/>
        <v>98.83</v>
      </c>
    </row>
    <row r="57" spans="1:9" ht="12.75" customHeight="1" x14ac:dyDescent="0.2">
      <c r="A57" s="622" t="s">
        <v>486</v>
      </c>
      <c r="B57" s="632"/>
      <c r="C57" s="632"/>
      <c r="D57" s="627" t="s">
        <v>1590</v>
      </c>
      <c r="E57" s="37" t="s">
        <v>317</v>
      </c>
      <c r="F57" s="37" t="s">
        <v>99</v>
      </c>
      <c r="G57" s="37">
        <v>2</v>
      </c>
      <c r="H57" s="38">
        <v>140</v>
      </c>
      <c r="I57" s="39">
        <f t="shared" si="1"/>
        <v>280</v>
      </c>
    </row>
    <row r="58" spans="1:9" ht="12.75" customHeight="1" x14ac:dyDescent="0.2">
      <c r="A58" s="623"/>
      <c r="B58" s="632"/>
      <c r="C58" s="632"/>
      <c r="D58" s="628"/>
      <c r="E58" s="35" t="s">
        <v>996</v>
      </c>
      <c r="F58" s="35" t="s">
        <v>99</v>
      </c>
      <c r="G58" s="35">
        <v>1</v>
      </c>
      <c r="H58" s="36">
        <v>50</v>
      </c>
      <c r="I58" s="157">
        <f t="shared" si="1"/>
        <v>50</v>
      </c>
    </row>
    <row r="59" spans="1:9" ht="12.75" customHeight="1" x14ac:dyDescent="0.2">
      <c r="A59" s="623"/>
      <c r="B59" s="632"/>
      <c r="C59" s="632"/>
      <c r="D59" s="628"/>
      <c r="E59" s="35" t="s">
        <v>150</v>
      </c>
      <c r="F59" s="35" t="s">
        <v>99</v>
      </c>
      <c r="G59" s="35">
        <v>1</v>
      </c>
      <c r="H59" s="36">
        <v>130</v>
      </c>
      <c r="I59" s="157">
        <f t="shared" si="1"/>
        <v>130</v>
      </c>
    </row>
    <row r="60" spans="1:9" ht="12.75" customHeight="1" x14ac:dyDescent="0.2">
      <c r="A60" s="623"/>
      <c r="B60" s="632"/>
      <c r="C60" s="632"/>
      <c r="D60" s="628"/>
      <c r="E60" s="35" t="s">
        <v>223</v>
      </c>
      <c r="F60" s="35" t="s">
        <v>99</v>
      </c>
      <c r="G60" s="35">
        <v>1</v>
      </c>
      <c r="H60" s="36">
        <v>290</v>
      </c>
      <c r="I60" s="157">
        <f t="shared" si="1"/>
        <v>290</v>
      </c>
    </row>
    <row r="61" spans="1:9" ht="12.75" customHeight="1" x14ac:dyDescent="0.2">
      <c r="A61" s="623"/>
      <c r="B61" s="632"/>
      <c r="C61" s="632"/>
      <c r="D61" s="628"/>
      <c r="E61" s="35" t="s">
        <v>1282</v>
      </c>
      <c r="F61" s="35" t="s">
        <v>99</v>
      </c>
      <c r="G61" s="35">
        <v>1</v>
      </c>
      <c r="H61" s="36">
        <v>8.26</v>
      </c>
      <c r="I61" s="157">
        <f t="shared" si="1"/>
        <v>8.26</v>
      </c>
    </row>
    <row r="62" spans="1:9" ht="12.75" customHeight="1" thickBot="1" x14ac:dyDescent="0.25">
      <c r="A62" s="624"/>
      <c r="B62" s="626"/>
      <c r="C62" s="626"/>
      <c r="D62" s="629"/>
      <c r="E62" s="83" t="s">
        <v>1591</v>
      </c>
      <c r="F62" s="83" t="s">
        <v>99</v>
      </c>
      <c r="G62" s="83">
        <v>2</v>
      </c>
      <c r="H62" s="84">
        <v>3.06</v>
      </c>
      <c r="I62" s="200">
        <f t="shared" si="1"/>
        <v>6.12</v>
      </c>
    </row>
    <row r="63" spans="1:9" ht="12.75" customHeight="1" x14ac:dyDescent="0.2">
      <c r="A63" s="622" t="s">
        <v>486</v>
      </c>
      <c r="B63" s="625">
        <v>18262.009999999998</v>
      </c>
      <c r="C63" s="625" t="s">
        <v>78</v>
      </c>
      <c r="D63" s="627" t="s">
        <v>1782</v>
      </c>
      <c r="E63" s="37" t="s">
        <v>1076</v>
      </c>
      <c r="F63" s="37" t="s">
        <v>99</v>
      </c>
      <c r="G63" s="37">
        <v>1</v>
      </c>
      <c r="H63" s="38">
        <v>25.15</v>
      </c>
      <c r="I63" s="39">
        <f t="shared" si="1"/>
        <v>25.15</v>
      </c>
    </row>
    <row r="64" spans="1:9" ht="12.75" customHeight="1" x14ac:dyDescent="0.2">
      <c r="A64" s="623"/>
      <c r="B64" s="632"/>
      <c r="C64" s="632"/>
      <c r="D64" s="628"/>
      <c r="E64" s="35" t="s">
        <v>209</v>
      </c>
      <c r="F64" s="35" t="s">
        <v>99</v>
      </c>
      <c r="G64" s="35">
        <v>2</v>
      </c>
      <c r="H64" s="36">
        <v>50</v>
      </c>
      <c r="I64" s="157">
        <f t="shared" si="1"/>
        <v>100</v>
      </c>
    </row>
    <row r="65" spans="1:9" ht="12.75" customHeight="1" x14ac:dyDescent="0.2">
      <c r="A65" s="623"/>
      <c r="B65" s="632"/>
      <c r="C65" s="632"/>
      <c r="D65" s="628"/>
      <c r="E65" s="35" t="s">
        <v>321</v>
      </c>
      <c r="F65" s="35" t="s">
        <v>99</v>
      </c>
      <c r="G65" s="35">
        <v>1</v>
      </c>
      <c r="H65" s="36">
        <v>57.25</v>
      </c>
      <c r="I65" s="157">
        <f t="shared" si="1"/>
        <v>57.25</v>
      </c>
    </row>
    <row r="66" spans="1:9" ht="12.75" customHeight="1" thickBot="1" x14ac:dyDescent="0.25">
      <c r="A66" s="624"/>
      <c r="B66" s="632"/>
      <c r="C66" s="632"/>
      <c r="D66" s="629"/>
      <c r="E66" s="83" t="s">
        <v>1783</v>
      </c>
      <c r="F66" s="83" t="s">
        <v>99</v>
      </c>
      <c r="G66" s="83">
        <v>2</v>
      </c>
      <c r="H66" s="84">
        <v>137.69999999999999</v>
      </c>
      <c r="I66" s="200">
        <f t="shared" si="1"/>
        <v>275.39999999999998</v>
      </c>
    </row>
    <row r="67" spans="1:9" x14ac:dyDescent="0.2">
      <c r="A67" s="622" t="s">
        <v>107</v>
      </c>
      <c r="B67" s="632"/>
      <c r="C67" s="632"/>
      <c r="D67" s="633" t="s">
        <v>1784</v>
      </c>
      <c r="E67" s="37" t="s">
        <v>865</v>
      </c>
      <c r="F67" s="37" t="s">
        <v>99</v>
      </c>
      <c r="G67" s="37">
        <v>1</v>
      </c>
      <c r="H67" s="38">
        <v>152.99</v>
      </c>
      <c r="I67" s="39">
        <f t="shared" si="1"/>
        <v>152.99</v>
      </c>
    </row>
    <row r="68" spans="1:9" x14ac:dyDescent="0.2">
      <c r="A68" s="623"/>
      <c r="B68" s="632"/>
      <c r="C68" s="632"/>
      <c r="D68" s="634"/>
      <c r="E68" s="35" t="s">
        <v>506</v>
      </c>
      <c r="F68" s="35" t="s">
        <v>99</v>
      </c>
      <c r="G68" s="35">
        <v>1</v>
      </c>
      <c r="H68" s="36">
        <v>102.25</v>
      </c>
      <c r="I68" s="157">
        <f t="shared" si="1"/>
        <v>102.25</v>
      </c>
    </row>
    <row r="69" spans="1:9" ht="13.5" thickBot="1" x14ac:dyDescent="0.25">
      <c r="A69" s="624"/>
      <c r="B69" s="632"/>
      <c r="C69" s="632"/>
      <c r="D69" s="635"/>
      <c r="E69" s="83" t="s">
        <v>122</v>
      </c>
      <c r="F69" s="83" t="s">
        <v>99</v>
      </c>
      <c r="G69" s="83">
        <v>1</v>
      </c>
      <c r="H69" s="84">
        <v>173.33</v>
      </c>
      <c r="I69" s="200">
        <f t="shared" si="1"/>
        <v>173.33</v>
      </c>
    </row>
    <row r="70" spans="1:9" ht="12.75" customHeight="1" x14ac:dyDescent="0.2">
      <c r="A70" s="622" t="s">
        <v>153</v>
      </c>
      <c r="B70" s="632"/>
      <c r="C70" s="632"/>
      <c r="D70" s="633" t="s">
        <v>769</v>
      </c>
      <c r="E70" s="37" t="s">
        <v>560</v>
      </c>
      <c r="F70" s="37" t="s">
        <v>99</v>
      </c>
      <c r="G70" s="37">
        <v>1</v>
      </c>
      <c r="H70" s="38">
        <v>2142</v>
      </c>
      <c r="I70" s="39">
        <f t="shared" si="1"/>
        <v>2142</v>
      </c>
    </row>
    <row r="71" spans="1:9" ht="12.75" customHeight="1" x14ac:dyDescent="0.2">
      <c r="A71" s="623"/>
      <c r="B71" s="632"/>
      <c r="C71" s="632"/>
      <c r="D71" s="634"/>
      <c r="E71" s="35" t="s">
        <v>562</v>
      </c>
      <c r="F71" s="35" t="s">
        <v>99</v>
      </c>
      <c r="G71" s="35">
        <v>2</v>
      </c>
      <c r="H71" s="36">
        <v>4.84</v>
      </c>
      <c r="I71" s="157">
        <f t="shared" si="1"/>
        <v>9.68</v>
      </c>
    </row>
    <row r="72" spans="1:9" ht="12.75" customHeight="1" x14ac:dyDescent="0.2">
      <c r="A72" s="623"/>
      <c r="B72" s="632"/>
      <c r="C72" s="632"/>
      <c r="D72" s="634"/>
      <c r="E72" s="35" t="s">
        <v>365</v>
      </c>
      <c r="F72" s="35" t="s">
        <v>101</v>
      </c>
      <c r="G72" s="35">
        <v>10.5</v>
      </c>
      <c r="H72" s="36">
        <v>234.42</v>
      </c>
      <c r="I72" s="157">
        <f t="shared" si="1"/>
        <v>2461.41</v>
      </c>
    </row>
    <row r="73" spans="1:9" ht="12.75" customHeight="1" x14ac:dyDescent="0.2">
      <c r="A73" s="623"/>
      <c r="B73" s="632"/>
      <c r="C73" s="632"/>
      <c r="D73" s="634"/>
      <c r="E73" s="35" t="s">
        <v>141</v>
      </c>
      <c r="F73" s="35" t="s">
        <v>101</v>
      </c>
      <c r="G73" s="35">
        <v>5</v>
      </c>
      <c r="H73" s="36">
        <v>190.59</v>
      </c>
      <c r="I73" s="157">
        <f t="shared" si="1"/>
        <v>952.95</v>
      </c>
    </row>
    <row r="74" spans="1:9" ht="12.75" customHeight="1" x14ac:dyDescent="0.2">
      <c r="A74" s="623"/>
      <c r="B74" s="632"/>
      <c r="C74" s="632"/>
      <c r="D74" s="634"/>
      <c r="E74" s="35" t="s">
        <v>565</v>
      </c>
      <c r="F74" s="35" t="s">
        <v>101</v>
      </c>
      <c r="G74" s="35">
        <v>4</v>
      </c>
      <c r="H74" s="36">
        <v>75.900000000000006</v>
      </c>
      <c r="I74" s="157">
        <f t="shared" si="1"/>
        <v>303.60000000000002</v>
      </c>
    </row>
    <row r="75" spans="1:9" ht="12.75" customHeight="1" x14ac:dyDescent="0.2">
      <c r="A75" s="623"/>
      <c r="B75" s="632"/>
      <c r="C75" s="632"/>
      <c r="D75" s="634"/>
      <c r="E75" s="35" t="s">
        <v>129</v>
      </c>
      <c r="F75" s="35" t="s">
        <v>99</v>
      </c>
      <c r="G75" s="35">
        <v>4</v>
      </c>
      <c r="H75" s="36">
        <v>7.7</v>
      </c>
      <c r="I75" s="157">
        <f t="shared" si="1"/>
        <v>30.8</v>
      </c>
    </row>
    <row r="76" spans="1:9" ht="12.75" customHeight="1" x14ac:dyDescent="0.2">
      <c r="A76" s="623"/>
      <c r="B76" s="632"/>
      <c r="C76" s="632"/>
      <c r="D76" s="634"/>
      <c r="E76" s="35" t="s">
        <v>574</v>
      </c>
      <c r="F76" s="35" t="s">
        <v>99</v>
      </c>
      <c r="G76" s="35">
        <v>3</v>
      </c>
      <c r="H76" s="36">
        <v>70.19</v>
      </c>
      <c r="I76" s="157">
        <f t="shared" si="1"/>
        <v>210.57</v>
      </c>
    </row>
    <row r="77" spans="1:9" ht="12.75" customHeight="1" x14ac:dyDescent="0.2">
      <c r="A77" s="623"/>
      <c r="B77" s="632"/>
      <c r="C77" s="632"/>
      <c r="D77" s="634"/>
      <c r="E77" s="35" t="s">
        <v>196</v>
      </c>
      <c r="F77" s="35" t="s">
        <v>99</v>
      </c>
      <c r="G77" s="35">
        <v>3</v>
      </c>
      <c r="H77" s="36">
        <v>230</v>
      </c>
      <c r="I77" s="157">
        <f t="shared" si="1"/>
        <v>690</v>
      </c>
    </row>
    <row r="78" spans="1:9" ht="12.75" customHeight="1" x14ac:dyDescent="0.2">
      <c r="A78" s="623"/>
      <c r="B78" s="632"/>
      <c r="C78" s="632"/>
      <c r="D78" s="634"/>
      <c r="E78" s="35" t="s">
        <v>644</v>
      </c>
      <c r="F78" s="35" t="s">
        <v>99</v>
      </c>
      <c r="G78" s="35">
        <v>3</v>
      </c>
      <c r="H78" s="36">
        <v>191.27</v>
      </c>
      <c r="I78" s="157">
        <f t="shared" si="1"/>
        <v>573.81000000000006</v>
      </c>
    </row>
    <row r="79" spans="1:9" ht="12.75" customHeight="1" x14ac:dyDescent="0.2">
      <c r="A79" s="623"/>
      <c r="B79" s="632"/>
      <c r="C79" s="632"/>
      <c r="D79" s="634"/>
      <c r="E79" s="35" t="s">
        <v>456</v>
      </c>
      <c r="F79" s="35" t="s">
        <v>100</v>
      </c>
      <c r="G79" s="35">
        <v>1</v>
      </c>
      <c r="H79" s="36">
        <v>73.75</v>
      </c>
      <c r="I79" s="157">
        <f t="shared" si="1"/>
        <v>73.75</v>
      </c>
    </row>
    <row r="80" spans="1:9" ht="12.75" customHeight="1" x14ac:dyDescent="0.2">
      <c r="A80" s="623"/>
      <c r="B80" s="632"/>
      <c r="C80" s="632"/>
      <c r="D80" s="634"/>
      <c r="E80" s="35" t="s">
        <v>457</v>
      </c>
      <c r="F80" s="35" t="s">
        <v>100</v>
      </c>
      <c r="G80" s="35">
        <v>0.5</v>
      </c>
      <c r="H80" s="36">
        <v>103.35</v>
      </c>
      <c r="I80" s="157">
        <f t="shared" si="1"/>
        <v>51.674999999999997</v>
      </c>
    </row>
    <row r="81" spans="1:9" ht="12.75" customHeight="1" x14ac:dyDescent="0.2">
      <c r="A81" s="623"/>
      <c r="B81" s="632"/>
      <c r="C81" s="632"/>
      <c r="D81" s="634"/>
      <c r="E81" s="35" t="s">
        <v>122</v>
      </c>
      <c r="F81" s="35" t="s">
        <v>99</v>
      </c>
      <c r="G81" s="35">
        <v>1</v>
      </c>
      <c r="H81" s="36">
        <v>173.33</v>
      </c>
      <c r="I81" s="157">
        <f t="shared" si="1"/>
        <v>173.33</v>
      </c>
    </row>
    <row r="82" spans="1:9" ht="12.75" customHeight="1" x14ac:dyDescent="0.2">
      <c r="A82" s="623"/>
      <c r="B82" s="632"/>
      <c r="C82" s="632"/>
      <c r="D82" s="634"/>
      <c r="E82" s="35" t="s">
        <v>133</v>
      </c>
      <c r="F82" s="35" t="s">
        <v>99</v>
      </c>
      <c r="G82" s="35">
        <v>1</v>
      </c>
      <c r="H82" s="36">
        <v>303</v>
      </c>
      <c r="I82" s="157">
        <f t="shared" si="1"/>
        <v>303</v>
      </c>
    </row>
    <row r="83" spans="1:9" ht="12.75" customHeight="1" x14ac:dyDescent="0.2">
      <c r="A83" s="623"/>
      <c r="B83" s="632"/>
      <c r="C83" s="632"/>
      <c r="D83" s="634"/>
      <c r="E83" s="35" t="s">
        <v>120</v>
      </c>
      <c r="F83" s="35" t="s">
        <v>99</v>
      </c>
      <c r="G83" s="35">
        <v>1</v>
      </c>
      <c r="H83" s="36">
        <v>4.97</v>
      </c>
      <c r="I83" s="157">
        <f t="shared" si="1"/>
        <v>4.97</v>
      </c>
    </row>
    <row r="84" spans="1:9" ht="12.75" customHeight="1" x14ac:dyDescent="0.2">
      <c r="A84" s="623"/>
      <c r="B84" s="632"/>
      <c r="C84" s="632"/>
      <c r="D84" s="634"/>
      <c r="E84" s="35" t="s">
        <v>1140</v>
      </c>
      <c r="F84" s="35" t="s">
        <v>99</v>
      </c>
      <c r="G84" s="35">
        <v>4</v>
      </c>
      <c r="H84" s="36">
        <v>9.15</v>
      </c>
      <c r="I84" s="157">
        <f t="shared" si="1"/>
        <v>36.6</v>
      </c>
    </row>
    <row r="85" spans="1:9" ht="12.75" customHeight="1" x14ac:dyDescent="0.2">
      <c r="A85" s="623"/>
      <c r="B85" s="632"/>
      <c r="C85" s="632"/>
      <c r="D85" s="634"/>
      <c r="E85" s="35" t="s">
        <v>137</v>
      </c>
      <c r="F85" s="35" t="s">
        <v>101</v>
      </c>
      <c r="G85" s="35">
        <v>5</v>
      </c>
      <c r="H85" s="36">
        <v>117.2</v>
      </c>
      <c r="I85" s="157">
        <f t="shared" si="1"/>
        <v>586</v>
      </c>
    </row>
    <row r="86" spans="1:9" ht="12.75" customHeight="1" x14ac:dyDescent="0.2">
      <c r="A86" s="623"/>
      <c r="B86" s="632"/>
      <c r="C86" s="632"/>
      <c r="D86" s="634"/>
      <c r="E86" s="35" t="s">
        <v>276</v>
      </c>
      <c r="F86" s="35" t="s">
        <v>99</v>
      </c>
      <c r="G86" s="35">
        <v>1</v>
      </c>
      <c r="H86" s="36">
        <v>138</v>
      </c>
      <c r="I86" s="157">
        <f t="shared" si="1"/>
        <v>138</v>
      </c>
    </row>
    <row r="87" spans="1:9" ht="12.75" customHeight="1" thickBot="1" x14ac:dyDescent="0.25">
      <c r="A87" s="624"/>
      <c r="B87" s="626"/>
      <c r="C87" s="626"/>
      <c r="D87" s="635"/>
      <c r="E87" s="83" t="s">
        <v>1098</v>
      </c>
      <c r="F87" s="83" t="s">
        <v>99</v>
      </c>
      <c r="G87" s="83">
        <v>3</v>
      </c>
      <c r="H87" s="84">
        <v>5.84</v>
      </c>
      <c r="I87" s="200">
        <f t="shared" si="1"/>
        <v>17.52</v>
      </c>
    </row>
    <row r="88" spans="1:9" ht="26.25" thickBot="1" x14ac:dyDescent="0.25">
      <c r="A88" s="46" t="s">
        <v>804</v>
      </c>
      <c r="B88" s="491">
        <v>16873.89</v>
      </c>
      <c r="C88" s="85" t="s">
        <v>79</v>
      </c>
      <c r="D88" s="441" t="s">
        <v>108</v>
      </c>
      <c r="E88" s="47" t="s">
        <v>352</v>
      </c>
      <c r="F88" s="47" t="s">
        <v>99</v>
      </c>
      <c r="G88" s="47">
        <v>1</v>
      </c>
      <c r="H88" s="48">
        <v>230</v>
      </c>
      <c r="I88" s="49">
        <f t="shared" si="1"/>
        <v>230</v>
      </c>
    </row>
    <row r="89" spans="1:9" ht="13.5" thickBot="1" x14ac:dyDescent="0.25">
      <c r="A89" s="46" t="s">
        <v>2100</v>
      </c>
      <c r="B89" s="491">
        <v>18005.310000000001</v>
      </c>
      <c r="C89" s="85" t="s">
        <v>80</v>
      </c>
      <c r="D89" s="452"/>
      <c r="E89" s="47" t="s">
        <v>160</v>
      </c>
      <c r="F89" s="47" t="s">
        <v>99</v>
      </c>
      <c r="G89" s="47">
        <v>2</v>
      </c>
      <c r="H89" s="48">
        <v>80</v>
      </c>
      <c r="I89" s="49">
        <f t="shared" si="1"/>
        <v>160</v>
      </c>
    </row>
    <row r="90" spans="1:9" x14ac:dyDescent="0.2">
      <c r="A90" s="472"/>
      <c r="B90" s="535"/>
      <c r="C90" s="183" t="s">
        <v>87</v>
      </c>
      <c r="D90" s="453"/>
      <c r="E90" s="37"/>
      <c r="F90" s="37"/>
      <c r="G90" s="37"/>
      <c r="H90" s="38"/>
      <c r="I90" s="39">
        <v>1323.85</v>
      </c>
    </row>
    <row r="91" spans="1:9" ht="13.5" thickBot="1" x14ac:dyDescent="0.25">
      <c r="A91" s="180"/>
      <c r="B91" s="197">
        <f>SUM(B25:B89)</f>
        <v>165482.69999999998</v>
      </c>
      <c r="C91" s="198"/>
      <c r="D91" s="197"/>
      <c r="E91" s="199"/>
      <c r="F91" s="198"/>
      <c r="G91" s="198"/>
      <c r="H91" s="197" t="s">
        <v>17</v>
      </c>
      <c r="I91" s="230">
        <f>SUM(I25:I90)</f>
        <v>16019.094999999998</v>
      </c>
    </row>
    <row r="92" spans="1:9" ht="64.5" thickBot="1" x14ac:dyDescent="0.25">
      <c r="A92" s="134" t="s">
        <v>144</v>
      </c>
      <c r="B92" s="114" t="s">
        <v>16</v>
      </c>
      <c r="C92" s="114" t="s">
        <v>5</v>
      </c>
      <c r="D92" s="114" t="s">
        <v>23</v>
      </c>
      <c r="E92" s="118" t="s">
        <v>18</v>
      </c>
      <c r="F92" s="114" t="s">
        <v>19</v>
      </c>
      <c r="G92" s="114" t="s">
        <v>10</v>
      </c>
      <c r="H92" s="114" t="s">
        <v>13</v>
      </c>
      <c r="I92" s="115" t="s">
        <v>12</v>
      </c>
    </row>
    <row r="93" spans="1:9" ht="12.75" customHeight="1" thickBot="1" x14ac:dyDescent="0.25">
      <c r="A93" s="403"/>
      <c r="B93" s="402">
        <v>5569.77</v>
      </c>
      <c r="C93" s="58" t="s">
        <v>66</v>
      </c>
      <c r="D93" s="64"/>
      <c r="E93" s="59"/>
      <c r="F93" s="59"/>
      <c r="G93" s="59"/>
      <c r="H93" s="60"/>
      <c r="I93" s="61">
        <f t="shared" ref="I93:I108" si="2">G93*H93</f>
        <v>0</v>
      </c>
    </row>
    <row r="94" spans="1:9" ht="12.75" customHeight="1" x14ac:dyDescent="0.2">
      <c r="A94" s="404"/>
      <c r="B94" s="429">
        <v>5364.88</v>
      </c>
      <c r="C94" s="430" t="s">
        <v>67</v>
      </c>
      <c r="D94" s="431"/>
      <c r="E94" s="432"/>
      <c r="F94" s="432"/>
      <c r="G94" s="432"/>
      <c r="H94" s="433"/>
      <c r="I94" s="434">
        <f t="shared" si="2"/>
        <v>0</v>
      </c>
    </row>
    <row r="95" spans="1:9" ht="12.75" customHeight="1" x14ac:dyDescent="0.2">
      <c r="A95" s="227"/>
      <c r="B95" s="13">
        <v>5462.83</v>
      </c>
      <c r="C95" s="13" t="s">
        <v>70</v>
      </c>
      <c r="D95" s="14"/>
      <c r="E95" s="15"/>
      <c r="F95" s="15"/>
      <c r="G95" s="15"/>
      <c r="H95" s="16"/>
      <c r="I95" s="13">
        <f t="shared" si="2"/>
        <v>0</v>
      </c>
    </row>
    <row r="96" spans="1:9" ht="12.75" customHeight="1" x14ac:dyDescent="0.2">
      <c r="A96" s="227"/>
      <c r="B96" s="13">
        <v>3110.95</v>
      </c>
      <c r="C96" s="13" t="s">
        <v>72</v>
      </c>
      <c r="D96" s="268"/>
      <c r="E96" s="15"/>
      <c r="F96" s="15"/>
      <c r="G96" s="15"/>
      <c r="H96" s="16"/>
      <c r="I96" s="13">
        <f t="shared" si="2"/>
        <v>0</v>
      </c>
    </row>
    <row r="97" spans="1:9" ht="12.75" customHeight="1" x14ac:dyDescent="0.2">
      <c r="A97" s="227"/>
      <c r="B97" s="13">
        <v>5834.51</v>
      </c>
      <c r="C97" s="13" t="s">
        <v>73</v>
      </c>
      <c r="D97" s="268"/>
      <c r="E97" s="15"/>
      <c r="F97" s="15"/>
      <c r="G97" s="15"/>
      <c r="H97" s="16"/>
      <c r="I97" s="13">
        <f t="shared" si="2"/>
        <v>0</v>
      </c>
    </row>
    <row r="98" spans="1:9" ht="12.75" customHeight="1" x14ac:dyDescent="0.2">
      <c r="A98" s="227"/>
      <c r="B98" s="13">
        <v>5540.81</v>
      </c>
      <c r="C98" s="13" t="s">
        <v>74</v>
      </c>
      <c r="D98" s="268"/>
      <c r="E98" s="15"/>
      <c r="F98" s="15"/>
      <c r="G98" s="15"/>
      <c r="H98" s="16"/>
      <c r="I98" s="13">
        <f>G98*H98</f>
        <v>0</v>
      </c>
    </row>
    <row r="99" spans="1:9" ht="12.75" customHeight="1" x14ac:dyDescent="0.2">
      <c r="A99" s="227"/>
      <c r="B99" s="13">
        <v>3305.09</v>
      </c>
      <c r="C99" s="13" t="s">
        <v>75</v>
      </c>
      <c r="D99" s="268"/>
      <c r="E99" s="15"/>
      <c r="F99" s="15"/>
      <c r="G99" s="15"/>
      <c r="H99" s="16"/>
      <c r="I99" s="13">
        <f>G99*H99</f>
        <v>0</v>
      </c>
    </row>
    <row r="100" spans="1:9" ht="12.75" customHeight="1" x14ac:dyDescent="0.2">
      <c r="A100" s="227"/>
      <c r="B100" s="13">
        <v>4413.04</v>
      </c>
      <c r="C100" s="13" t="s">
        <v>76</v>
      </c>
      <c r="D100" s="14"/>
      <c r="E100" s="15"/>
      <c r="F100" s="15"/>
      <c r="G100" s="15"/>
      <c r="H100" s="16"/>
      <c r="I100" s="13">
        <f t="shared" si="2"/>
        <v>0</v>
      </c>
    </row>
    <row r="101" spans="1:9" ht="12.75" customHeight="1" x14ac:dyDescent="0.2">
      <c r="A101" s="227"/>
      <c r="B101" s="13">
        <v>6047.34</v>
      </c>
      <c r="C101" s="13" t="s">
        <v>77</v>
      </c>
      <c r="D101" s="268"/>
      <c r="E101" s="15"/>
      <c r="F101" s="15"/>
      <c r="G101" s="15"/>
      <c r="H101" s="16"/>
      <c r="I101" s="13">
        <f t="shared" si="2"/>
        <v>0</v>
      </c>
    </row>
    <row r="102" spans="1:9" ht="12.75" customHeight="1" x14ac:dyDescent="0.2">
      <c r="A102" s="227"/>
      <c r="B102" s="13">
        <v>6532.3</v>
      </c>
      <c r="C102" s="13" t="s">
        <v>78</v>
      </c>
      <c r="D102" s="268"/>
      <c r="E102" s="15"/>
      <c r="F102" s="15"/>
      <c r="G102" s="15"/>
      <c r="H102" s="16"/>
      <c r="I102" s="13">
        <f t="shared" si="2"/>
        <v>0</v>
      </c>
    </row>
    <row r="103" spans="1:9" ht="12.75" customHeight="1" x14ac:dyDescent="0.2">
      <c r="A103" s="227"/>
      <c r="B103" s="13">
        <v>6162.9</v>
      </c>
      <c r="C103" s="13" t="s">
        <v>79</v>
      </c>
      <c r="D103" s="268"/>
      <c r="E103" s="15"/>
      <c r="F103" s="15"/>
      <c r="G103" s="15"/>
      <c r="H103" s="16"/>
      <c r="I103" s="13">
        <f t="shared" si="2"/>
        <v>0</v>
      </c>
    </row>
    <row r="104" spans="1:9" ht="12.75" customHeight="1" thickBot="1" x14ac:dyDescent="0.25">
      <c r="A104" s="227"/>
      <c r="B104" s="71">
        <v>6528.84</v>
      </c>
      <c r="C104" s="71" t="s">
        <v>80</v>
      </c>
      <c r="D104" s="311"/>
      <c r="E104" s="73"/>
      <c r="F104" s="73"/>
      <c r="G104" s="73"/>
      <c r="H104" s="74"/>
      <c r="I104" s="71">
        <f t="shared" si="2"/>
        <v>0</v>
      </c>
    </row>
    <row r="105" spans="1:9" ht="12.75" customHeight="1" thickBot="1" x14ac:dyDescent="0.25">
      <c r="A105" s="228"/>
      <c r="B105" s="454">
        <f>SUM(B93:B104)</f>
        <v>63873.260000000009</v>
      </c>
      <c r="C105" s="458" t="s">
        <v>87</v>
      </c>
      <c r="D105" s="55"/>
      <c r="E105" s="47"/>
      <c r="F105" s="47"/>
      <c r="G105" s="47"/>
      <c r="H105" s="48"/>
      <c r="I105" s="49">
        <f t="shared" si="2"/>
        <v>0</v>
      </c>
    </row>
    <row r="106" spans="1:9" ht="12.75" customHeight="1" x14ac:dyDescent="0.2">
      <c r="A106" s="655" t="s">
        <v>106</v>
      </c>
      <c r="B106" s="203">
        <v>1050.0999999999999</v>
      </c>
      <c r="C106" s="13" t="s">
        <v>74</v>
      </c>
      <c r="D106" s="14"/>
      <c r="E106" s="15"/>
      <c r="F106" s="15"/>
      <c r="G106" s="15"/>
      <c r="H106" s="16"/>
      <c r="I106" s="201">
        <f t="shared" si="2"/>
        <v>0</v>
      </c>
    </row>
    <row r="107" spans="1:9" ht="12.75" customHeight="1" x14ac:dyDescent="0.2">
      <c r="A107" s="656"/>
      <c r="B107" s="203">
        <v>443.65</v>
      </c>
      <c r="C107" s="13" t="s">
        <v>75</v>
      </c>
      <c r="D107" s="14"/>
      <c r="E107" s="15"/>
      <c r="F107" s="15"/>
      <c r="G107" s="15"/>
      <c r="H107" s="16"/>
      <c r="I107" s="43">
        <f t="shared" si="2"/>
        <v>0</v>
      </c>
    </row>
    <row r="108" spans="1:9" ht="12.75" customHeight="1" thickBot="1" x14ac:dyDescent="0.25">
      <c r="A108" s="657"/>
      <c r="B108" s="205">
        <v>551.92999999999995</v>
      </c>
      <c r="C108" s="71" t="s">
        <v>76</v>
      </c>
      <c r="D108" s="72"/>
      <c r="E108" s="73"/>
      <c r="F108" s="73"/>
      <c r="G108" s="73"/>
      <c r="H108" s="74"/>
      <c r="I108" s="165">
        <f t="shared" si="2"/>
        <v>0</v>
      </c>
    </row>
    <row r="109" spans="1:9" ht="12.75" customHeight="1" thickBot="1" x14ac:dyDescent="0.25">
      <c r="A109" s="592"/>
      <c r="B109" s="454">
        <f>SUM(B106:B108)</f>
        <v>2045.6799999999998</v>
      </c>
      <c r="C109" s="458" t="s">
        <v>87</v>
      </c>
      <c r="D109" s="86"/>
      <c r="E109" s="47"/>
      <c r="F109" s="47"/>
      <c r="G109" s="47"/>
      <c r="H109" s="48"/>
      <c r="I109" s="49">
        <v>692.04</v>
      </c>
    </row>
    <row r="110" spans="1:9" ht="12.75" customHeight="1" thickBot="1" x14ac:dyDescent="0.25">
      <c r="A110" s="381"/>
      <c r="B110" s="346">
        <f>B105+B109</f>
        <v>65918.94</v>
      </c>
      <c r="C110" s="198"/>
      <c r="D110" s="197"/>
      <c r="E110" s="199"/>
      <c r="F110" s="198"/>
      <c r="G110" s="198"/>
      <c r="H110" s="197" t="s">
        <v>17</v>
      </c>
      <c r="I110" s="230">
        <f>SUM(I93:I109)</f>
        <v>692.04</v>
      </c>
    </row>
    <row r="111" spans="1:9" ht="77.25" thickBot="1" x14ac:dyDescent="0.25">
      <c r="A111" s="134" t="s">
        <v>145</v>
      </c>
      <c r="B111" s="114" t="s">
        <v>16</v>
      </c>
      <c r="C111" s="114" t="s">
        <v>5</v>
      </c>
      <c r="D111" s="114" t="s">
        <v>23</v>
      </c>
      <c r="E111" s="118" t="s">
        <v>18</v>
      </c>
      <c r="F111" s="114" t="s">
        <v>19</v>
      </c>
      <c r="G111" s="114" t="s">
        <v>10</v>
      </c>
      <c r="H111" s="114" t="s">
        <v>13</v>
      </c>
      <c r="I111" s="115" t="s">
        <v>12</v>
      </c>
    </row>
    <row r="112" spans="1:9" ht="13.5" thickBot="1" x14ac:dyDescent="0.25">
      <c r="A112" s="227"/>
      <c r="B112" s="106">
        <v>6981.26</v>
      </c>
      <c r="C112" s="33" t="s">
        <v>66</v>
      </c>
      <c r="D112" s="86"/>
      <c r="E112" s="47"/>
      <c r="F112" s="47"/>
      <c r="G112" s="47"/>
      <c r="H112" s="48"/>
      <c r="I112" s="49"/>
    </row>
    <row r="113" spans="1:9" ht="12.75" customHeight="1" thickBot="1" x14ac:dyDescent="0.25">
      <c r="A113" s="227"/>
      <c r="B113" s="106">
        <v>7155.94</v>
      </c>
      <c r="C113" s="13" t="s">
        <v>67</v>
      </c>
      <c r="D113" s="86"/>
      <c r="E113" s="47"/>
      <c r="F113" s="47"/>
      <c r="G113" s="47"/>
      <c r="H113" s="48"/>
      <c r="I113" s="49"/>
    </row>
    <row r="114" spans="1:9" ht="12.75" customHeight="1" thickBot="1" x14ac:dyDescent="0.25">
      <c r="A114" s="227"/>
      <c r="B114" s="106">
        <v>7515.72</v>
      </c>
      <c r="C114" s="33" t="s">
        <v>70</v>
      </c>
      <c r="D114" s="86"/>
      <c r="E114" s="47"/>
      <c r="F114" s="47"/>
      <c r="G114" s="47"/>
      <c r="H114" s="48"/>
      <c r="I114" s="49"/>
    </row>
    <row r="115" spans="1:9" ht="12.75" customHeight="1" thickBot="1" x14ac:dyDescent="0.25">
      <c r="A115" s="227"/>
      <c r="B115" s="106">
        <v>7153.41</v>
      </c>
      <c r="C115" s="13" t="s">
        <v>72</v>
      </c>
      <c r="D115" s="86"/>
      <c r="E115" s="47"/>
      <c r="F115" s="47"/>
      <c r="G115" s="47"/>
      <c r="H115" s="48"/>
      <c r="I115" s="49"/>
    </row>
    <row r="116" spans="1:9" ht="12.75" customHeight="1" thickBot="1" x14ac:dyDescent="0.25">
      <c r="A116" s="227"/>
      <c r="B116" s="106">
        <v>7288.74</v>
      </c>
      <c r="C116" s="33" t="s">
        <v>73</v>
      </c>
      <c r="D116" s="86"/>
      <c r="E116" s="47"/>
      <c r="F116" s="47"/>
      <c r="G116" s="47"/>
      <c r="H116" s="48"/>
      <c r="I116" s="49"/>
    </row>
    <row r="117" spans="1:9" ht="12.75" customHeight="1" thickBot="1" x14ac:dyDescent="0.25">
      <c r="A117" s="227"/>
      <c r="B117" s="106">
        <v>8387.76</v>
      </c>
      <c r="C117" s="13" t="s">
        <v>74</v>
      </c>
      <c r="D117" s="86"/>
      <c r="E117" s="47"/>
      <c r="F117" s="47"/>
      <c r="G117" s="47"/>
      <c r="H117" s="48"/>
      <c r="I117" s="49"/>
    </row>
    <row r="118" spans="1:9" ht="12.75" customHeight="1" thickBot="1" x14ac:dyDescent="0.25">
      <c r="A118" s="227"/>
      <c r="B118" s="106">
        <v>6501.43</v>
      </c>
      <c r="C118" s="33" t="s">
        <v>75</v>
      </c>
      <c r="D118" s="86"/>
      <c r="E118" s="47"/>
      <c r="F118" s="47"/>
      <c r="G118" s="47"/>
      <c r="H118" s="48"/>
      <c r="I118" s="49"/>
    </row>
    <row r="119" spans="1:9" ht="12.75" customHeight="1" thickBot="1" x14ac:dyDescent="0.25">
      <c r="A119" s="227"/>
      <c r="B119" s="106">
        <v>8022.93</v>
      </c>
      <c r="C119" s="13" t="s">
        <v>76</v>
      </c>
      <c r="D119" s="86"/>
      <c r="E119" s="47"/>
      <c r="F119" s="47"/>
      <c r="G119" s="47"/>
      <c r="H119" s="48"/>
      <c r="I119" s="49"/>
    </row>
    <row r="120" spans="1:9" ht="12.75" customHeight="1" thickBot="1" x14ac:dyDescent="0.25">
      <c r="A120" s="227"/>
      <c r="B120" s="106">
        <v>8141.06</v>
      </c>
      <c r="C120" s="33" t="s">
        <v>77</v>
      </c>
      <c r="D120" s="86"/>
      <c r="E120" s="47"/>
      <c r="F120" s="47"/>
      <c r="G120" s="47"/>
      <c r="H120" s="48"/>
      <c r="I120" s="49"/>
    </row>
    <row r="121" spans="1:9" ht="12.75" customHeight="1" thickBot="1" x14ac:dyDescent="0.25">
      <c r="A121" s="227"/>
      <c r="B121" s="106">
        <v>8715.6</v>
      </c>
      <c r="C121" s="13" t="s">
        <v>78</v>
      </c>
      <c r="D121" s="86"/>
      <c r="E121" s="47"/>
      <c r="F121" s="47"/>
      <c r="G121" s="47"/>
      <c r="H121" s="48"/>
      <c r="I121" s="49"/>
    </row>
    <row r="122" spans="1:9" ht="12.75" customHeight="1" thickBot="1" x14ac:dyDescent="0.25">
      <c r="A122" s="117" t="s">
        <v>103</v>
      </c>
      <c r="B122" s="106">
        <v>8374.73</v>
      </c>
      <c r="C122" s="13" t="s">
        <v>79</v>
      </c>
      <c r="D122" s="55" t="s">
        <v>108</v>
      </c>
      <c r="E122" s="37" t="s">
        <v>1916</v>
      </c>
      <c r="F122" s="37" t="s">
        <v>327</v>
      </c>
      <c r="G122" s="37">
        <v>1</v>
      </c>
      <c r="H122" s="38">
        <v>755</v>
      </c>
      <c r="I122" s="39">
        <f>G122*H122</f>
        <v>755</v>
      </c>
    </row>
    <row r="123" spans="1:9" ht="12.75" customHeight="1" thickBot="1" x14ac:dyDescent="0.25">
      <c r="A123" s="231"/>
      <c r="B123" s="106">
        <v>8476.0499999999993</v>
      </c>
      <c r="C123" s="13" t="s">
        <v>80</v>
      </c>
      <c r="D123" s="86"/>
      <c r="E123" s="47"/>
      <c r="F123" s="47"/>
      <c r="G123" s="47"/>
      <c r="H123" s="48"/>
      <c r="I123" s="49"/>
    </row>
    <row r="124" spans="1:9" ht="12.75" customHeight="1" thickBot="1" x14ac:dyDescent="0.25">
      <c r="A124" s="227"/>
      <c r="B124" s="106"/>
      <c r="C124" s="85" t="s">
        <v>87</v>
      </c>
      <c r="D124" s="86"/>
      <c r="E124" s="47"/>
      <c r="F124" s="47"/>
      <c r="G124" s="47"/>
      <c r="H124" s="48"/>
      <c r="I124" s="49">
        <v>1502.75</v>
      </c>
    </row>
    <row r="125" spans="1:9" ht="12.75" customHeight="1" thickBot="1" x14ac:dyDescent="0.25">
      <c r="A125" s="180"/>
      <c r="B125" s="197">
        <f>SUM(B112:B124)</f>
        <v>92714.63</v>
      </c>
      <c r="C125" s="198"/>
      <c r="D125" s="197"/>
      <c r="E125" s="199"/>
      <c r="F125" s="198"/>
      <c r="G125" s="198"/>
      <c r="H125" s="197" t="s">
        <v>17</v>
      </c>
      <c r="I125" s="230">
        <f>SUM(I112:I124)</f>
        <v>2257.75</v>
      </c>
    </row>
    <row r="126" spans="1:9" ht="26.25" thickBot="1" x14ac:dyDescent="0.25">
      <c r="A126" s="46" t="s">
        <v>8</v>
      </c>
      <c r="B126" s="114" t="s">
        <v>16</v>
      </c>
      <c r="C126" s="114" t="s">
        <v>5</v>
      </c>
      <c r="D126" s="114" t="s">
        <v>23</v>
      </c>
      <c r="E126" s="118" t="s">
        <v>18</v>
      </c>
      <c r="F126" s="114" t="s">
        <v>19</v>
      </c>
      <c r="G126" s="114" t="s">
        <v>10</v>
      </c>
      <c r="H126" s="114" t="s">
        <v>13</v>
      </c>
      <c r="I126" s="115" t="s">
        <v>12</v>
      </c>
    </row>
    <row r="127" spans="1:9" ht="12.75" customHeight="1" x14ac:dyDescent="0.2">
      <c r="A127" s="623" t="s">
        <v>82</v>
      </c>
      <c r="B127" s="33"/>
      <c r="C127" s="33" t="s">
        <v>66</v>
      </c>
      <c r="D127" s="34"/>
      <c r="E127" s="35"/>
      <c r="F127" s="35" t="s">
        <v>83</v>
      </c>
      <c r="G127" s="35">
        <v>536</v>
      </c>
      <c r="H127" s="16">
        <v>4.8099999999999996</v>
      </c>
      <c r="I127" s="157">
        <f t="shared" ref="I127:I138" si="3">G127*H127</f>
        <v>2578.16</v>
      </c>
    </row>
    <row r="128" spans="1:9" x14ac:dyDescent="0.2">
      <c r="A128" s="623"/>
      <c r="B128" s="13"/>
      <c r="C128" s="13" t="s">
        <v>67</v>
      </c>
      <c r="D128" s="14"/>
      <c r="E128" s="15"/>
      <c r="F128" s="15" t="s">
        <v>83</v>
      </c>
      <c r="G128" s="15">
        <v>484</v>
      </c>
      <c r="H128" s="16">
        <v>4.8099999999999996</v>
      </c>
      <c r="I128" s="43">
        <f t="shared" si="3"/>
        <v>2328.04</v>
      </c>
    </row>
    <row r="129" spans="1:9" x14ac:dyDescent="0.2">
      <c r="A129" s="623"/>
      <c r="B129" s="13"/>
      <c r="C129" s="13" t="s">
        <v>70</v>
      </c>
      <c r="D129" s="14"/>
      <c r="E129" s="15"/>
      <c r="F129" s="15" t="s">
        <v>83</v>
      </c>
      <c r="G129" s="15">
        <v>536</v>
      </c>
      <c r="H129" s="16">
        <v>4.8099999999999996</v>
      </c>
      <c r="I129" s="43">
        <f t="shared" si="3"/>
        <v>2578.16</v>
      </c>
    </row>
    <row r="130" spans="1:9" ht="12.75" customHeight="1" x14ac:dyDescent="0.2">
      <c r="A130" s="623"/>
      <c r="B130" s="13"/>
      <c r="C130" s="13" t="s">
        <v>72</v>
      </c>
      <c r="D130" s="14"/>
      <c r="E130" s="15"/>
      <c r="F130" s="15" t="s">
        <v>83</v>
      </c>
      <c r="G130" s="15">
        <v>518</v>
      </c>
      <c r="H130" s="16">
        <v>4.8099999999999996</v>
      </c>
      <c r="I130" s="43">
        <f t="shared" si="3"/>
        <v>2491.58</v>
      </c>
    </row>
    <row r="131" spans="1:9" x14ac:dyDescent="0.2">
      <c r="A131" s="623"/>
      <c r="B131" s="13"/>
      <c r="C131" s="13" t="s">
        <v>73</v>
      </c>
      <c r="D131" s="14"/>
      <c r="E131" s="15"/>
      <c r="F131" s="15" t="s">
        <v>83</v>
      </c>
      <c r="G131" s="15">
        <v>201</v>
      </c>
      <c r="H131" s="16">
        <v>4.8099999999999996</v>
      </c>
      <c r="I131" s="43">
        <f t="shared" si="3"/>
        <v>966.81</v>
      </c>
    </row>
    <row r="132" spans="1:9" ht="12.75" customHeight="1" x14ac:dyDescent="0.2">
      <c r="A132" s="623"/>
      <c r="B132" s="13"/>
      <c r="C132" s="13" t="s">
        <v>74</v>
      </c>
      <c r="D132" s="14"/>
      <c r="E132" s="15"/>
      <c r="F132" s="15" t="s">
        <v>83</v>
      </c>
      <c r="G132" s="15">
        <v>201</v>
      </c>
      <c r="H132" s="16">
        <v>4.8099999999999996</v>
      </c>
      <c r="I132" s="43">
        <f t="shared" si="3"/>
        <v>966.81</v>
      </c>
    </row>
    <row r="133" spans="1:9" ht="12.75" customHeight="1" x14ac:dyDescent="0.2">
      <c r="A133" s="623"/>
      <c r="B133" s="13"/>
      <c r="C133" s="13" t="s">
        <v>75</v>
      </c>
      <c r="D133" s="14"/>
      <c r="E133" s="15"/>
      <c r="F133" s="15" t="s">
        <v>83</v>
      </c>
      <c r="G133" s="15">
        <v>201</v>
      </c>
      <c r="H133" s="16">
        <v>5.04</v>
      </c>
      <c r="I133" s="43">
        <f t="shared" si="3"/>
        <v>1013.04</v>
      </c>
    </row>
    <row r="134" spans="1:9" ht="12.75" customHeight="1" x14ac:dyDescent="0.2">
      <c r="A134" s="623"/>
      <c r="B134" s="13"/>
      <c r="C134" s="13" t="s">
        <v>76</v>
      </c>
      <c r="D134" s="14"/>
      <c r="E134" s="15"/>
      <c r="F134" s="15" t="s">
        <v>83</v>
      </c>
      <c r="G134" s="15">
        <v>201</v>
      </c>
      <c r="H134" s="16">
        <v>5.04</v>
      </c>
      <c r="I134" s="43">
        <f t="shared" si="3"/>
        <v>1013.04</v>
      </c>
    </row>
    <row r="135" spans="1:9" ht="12.75" customHeight="1" x14ac:dyDescent="0.2">
      <c r="A135" s="623"/>
      <c r="B135" s="13"/>
      <c r="C135" s="13" t="s">
        <v>77</v>
      </c>
      <c r="D135" s="14"/>
      <c r="E135" s="15"/>
      <c r="F135" s="15" t="s">
        <v>83</v>
      </c>
      <c r="G135" s="15">
        <v>201</v>
      </c>
      <c r="H135" s="16">
        <v>5.04</v>
      </c>
      <c r="I135" s="43">
        <f t="shared" si="3"/>
        <v>1013.04</v>
      </c>
    </row>
    <row r="136" spans="1:9" ht="12.75" customHeight="1" x14ac:dyDescent="0.2">
      <c r="A136" s="623"/>
      <c r="B136" s="13"/>
      <c r="C136" s="13" t="s">
        <v>78</v>
      </c>
      <c r="D136" s="14"/>
      <c r="E136" s="15"/>
      <c r="F136" s="15" t="s">
        <v>83</v>
      </c>
      <c r="G136" s="15">
        <v>201</v>
      </c>
      <c r="H136" s="16">
        <v>5.04</v>
      </c>
      <c r="I136" s="43">
        <f t="shared" si="3"/>
        <v>1013.04</v>
      </c>
    </row>
    <row r="137" spans="1:9" ht="12.75" customHeight="1" x14ac:dyDescent="0.2">
      <c r="A137" s="623"/>
      <c r="B137" s="13"/>
      <c r="C137" s="13" t="s">
        <v>79</v>
      </c>
      <c r="D137" s="14"/>
      <c r="E137" s="15"/>
      <c r="F137" s="15" t="s">
        <v>83</v>
      </c>
      <c r="G137" s="15">
        <v>201</v>
      </c>
      <c r="H137" s="16">
        <v>5.04</v>
      </c>
      <c r="I137" s="43">
        <f t="shared" si="3"/>
        <v>1013.04</v>
      </c>
    </row>
    <row r="138" spans="1:9" ht="12.75" customHeight="1" x14ac:dyDescent="0.2">
      <c r="A138" s="623"/>
      <c r="B138" s="13"/>
      <c r="C138" s="13" t="s">
        <v>80</v>
      </c>
      <c r="D138" s="14"/>
      <c r="E138" s="15"/>
      <c r="F138" s="15" t="s">
        <v>83</v>
      </c>
      <c r="G138" s="15">
        <v>201</v>
      </c>
      <c r="H138" s="16">
        <v>5.04</v>
      </c>
      <c r="I138" s="43">
        <f t="shared" si="3"/>
        <v>1013.04</v>
      </c>
    </row>
    <row r="139" spans="1:9" ht="12.75" customHeight="1" x14ac:dyDescent="0.2">
      <c r="A139" s="623"/>
      <c r="B139" s="71"/>
      <c r="C139" s="244" t="s">
        <v>87</v>
      </c>
      <c r="D139" s="14"/>
      <c r="E139" s="15"/>
      <c r="F139" s="15" t="s">
        <v>83</v>
      </c>
      <c r="G139" s="15"/>
      <c r="H139" s="16"/>
      <c r="I139" s="243">
        <f>SUM(I127:I138)</f>
        <v>17987.800000000003</v>
      </c>
    </row>
    <row r="140" spans="1:9" ht="25.9" customHeight="1" x14ac:dyDescent="0.2">
      <c r="A140" s="652" t="s">
        <v>2272</v>
      </c>
      <c r="B140" s="71"/>
      <c r="C140" s="13" t="s">
        <v>2273</v>
      </c>
      <c r="D140" s="72"/>
      <c r="E140" s="73"/>
      <c r="F140" s="15"/>
      <c r="G140" s="327"/>
      <c r="H140" s="74"/>
      <c r="I140" s="598">
        <v>191.96</v>
      </c>
    </row>
    <row r="141" spans="1:9" ht="28.9" customHeight="1" x14ac:dyDescent="0.2">
      <c r="A141" s="653"/>
      <c r="B141" s="71"/>
      <c r="C141" s="13" t="s">
        <v>2274</v>
      </c>
      <c r="D141" s="72"/>
      <c r="E141" s="73"/>
      <c r="F141" s="15"/>
      <c r="G141" s="327"/>
      <c r="H141" s="74"/>
      <c r="I141" s="598">
        <v>229.46</v>
      </c>
    </row>
    <row r="142" spans="1:9" ht="27.6" customHeight="1" x14ac:dyDescent="0.2">
      <c r="A142" s="654"/>
      <c r="B142" s="412"/>
      <c r="C142" s="244" t="s">
        <v>87</v>
      </c>
      <c r="D142" s="72"/>
      <c r="E142" s="73"/>
      <c r="F142" s="15"/>
      <c r="G142" s="327"/>
      <c r="H142" s="74"/>
      <c r="I142" s="241">
        <f>SUM(I140:I141)</f>
        <v>421.42</v>
      </c>
    </row>
    <row r="143" spans="1:9" ht="25.15" customHeight="1" x14ac:dyDescent="0.2">
      <c r="A143" s="652" t="s">
        <v>2271</v>
      </c>
      <c r="B143" s="71"/>
      <c r="C143" s="33" t="s">
        <v>2273</v>
      </c>
      <c r="D143" s="72"/>
      <c r="E143" s="73"/>
      <c r="F143" s="15"/>
      <c r="G143" s="327"/>
      <c r="H143" s="74"/>
      <c r="I143" s="598">
        <v>1087.24</v>
      </c>
    </row>
    <row r="144" spans="1:9" ht="27.6" customHeight="1" x14ac:dyDescent="0.2">
      <c r="A144" s="653"/>
      <c r="B144" s="71"/>
      <c r="C144" s="71" t="s">
        <v>2274</v>
      </c>
      <c r="D144" s="72"/>
      <c r="E144" s="73"/>
      <c r="F144" s="15"/>
      <c r="G144" s="327"/>
      <c r="H144" s="74"/>
      <c r="I144" s="598">
        <v>1376.24</v>
      </c>
    </row>
    <row r="145" spans="1:255" ht="28.9" customHeight="1" x14ac:dyDescent="0.2">
      <c r="A145" s="654"/>
      <c r="B145" s="71"/>
      <c r="C145" s="244" t="s">
        <v>87</v>
      </c>
      <c r="D145" s="72"/>
      <c r="E145" s="73"/>
      <c r="F145" s="15"/>
      <c r="G145" s="327"/>
      <c r="H145" s="74"/>
      <c r="I145" s="241">
        <f>SUM(I143:I144)</f>
        <v>2463.48</v>
      </c>
    </row>
    <row r="146" spans="1:255" ht="25.5" x14ac:dyDescent="0.2">
      <c r="A146" s="221" t="s">
        <v>2270</v>
      </c>
      <c r="B146" s="13"/>
      <c r="C146" s="244" t="s">
        <v>87</v>
      </c>
      <c r="D146" s="14"/>
      <c r="E146" s="15"/>
      <c r="F146" s="15"/>
      <c r="G146" s="15"/>
      <c r="H146" s="16"/>
      <c r="I146" s="243">
        <v>122100.18</v>
      </c>
    </row>
    <row r="147" spans="1:255" ht="12.75" customHeight="1" x14ac:dyDescent="0.2">
      <c r="A147" s="221" t="s">
        <v>84</v>
      </c>
      <c r="B147" s="13"/>
      <c r="C147" s="412" t="s">
        <v>87</v>
      </c>
      <c r="D147" s="14"/>
      <c r="E147" s="15"/>
      <c r="F147" s="15"/>
      <c r="G147" s="15"/>
      <c r="H147" s="16"/>
      <c r="I147" s="243">
        <v>9079.8799999999992</v>
      </c>
    </row>
    <row r="148" spans="1:255" ht="12.75" customHeight="1" x14ac:dyDescent="0.2">
      <c r="A148" s="221" t="s">
        <v>86</v>
      </c>
      <c r="B148" s="13"/>
      <c r="C148" s="412" t="s">
        <v>87</v>
      </c>
      <c r="D148" s="14"/>
      <c r="E148" s="15"/>
      <c r="F148" s="15"/>
      <c r="G148" s="15"/>
      <c r="H148" s="16"/>
      <c r="I148" s="243">
        <v>8289.35</v>
      </c>
    </row>
    <row r="149" spans="1:255" ht="12.75" customHeight="1" x14ac:dyDescent="0.2">
      <c r="A149" s="219" t="s">
        <v>88</v>
      </c>
      <c r="B149" s="13"/>
      <c r="C149" s="412" t="s">
        <v>87</v>
      </c>
      <c r="D149" s="14"/>
      <c r="E149" s="15"/>
      <c r="F149" s="15"/>
      <c r="G149" s="15"/>
      <c r="H149" s="16"/>
      <c r="I149" s="243">
        <v>6080.99</v>
      </c>
    </row>
    <row r="150" spans="1:255" ht="12.75" customHeight="1" thickBot="1" x14ac:dyDescent="0.25">
      <c r="A150" s="219"/>
      <c r="B150" s="109"/>
      <c r="C150" s="109"/>
      <c r="D150" s="108"/>
      <c r="E150" s="110"/>
      <c r="F150" s="109"/>
      <c r="G150" s="109"/>
      <c r="H150" s="108" t="s">
        <v>17</v>
      </c>
      <c r="I150" s="232">
        <f>I139+I142+I145+I146+I147+I148+I149</f>
        <v>166423.1</v>
      </c>
    </row>
    <row r="151" spans="1:255" s="45" customFormat="1" ht="64.5" thickBot="1" x14ac:dyDescent="0.25">
      <c r="A151" s="117" t="s">
        <v>95</v>
      </c>
      <c r="B151" s="114" t="s">
        <v>16</v>
      </c>
      <c r="C151" s="114" t="s">
        <v>5</v>
      </c>
      <c r="D151" s="114" t="s">
        <v>23</v>
      </c>
      <c r="E151" s="118" t="s">
        <v>18</v>
      </c>
      <c r="F151" s="114" t="s">
        <v>19</v>
      </c>
      <c r="G151" s="114" t="s">
        <v>10</v>
      </c>
      <c r="H151" s="114" t="s">
        <v>13</v>
      </c>
      <c r="I151" s="115" t="s">
        <v>12</v>
      </c>
      <c r="J151" s="56"/>
      <c r="K151" s="56"/>
      <c r="L151" s="56"/>
      <c r="M151" s="56"/>
      <c r="N151" s="56"/>
      <c r="O151" s="56"/>
      <c r="P151" s="56"/>
      <c r="Q151" s="56"/>
      <c r="R151" s="56"/>
      <c r="T151" s="56"/>
      <c r="U151" s="56"/>
      <c r="V151" s="56"/>
      <c r="W151" s="56"/>
      <c r="X151" s="56"/>
      <c r="Y151" s="56"/>
      <c r="Z151" s="56"/>
      <c r="AA151" s="56"/>
      <c r="AB151" s="56"/>
      <c r="AD151" s="56"/>
      <c r="AE151" s="56"/>
      <c r="AF151" s="56"/>
      <c r="AG151" s="56"/>
      <c r="AH151" s="56"/>
      <c r="AI151" s="56"/>
      <c r="AJ151" s="56"/>
      <c r="AK151" s="56"/>
      <c r="AL151" s="56"/>
      <c r="AN151" s="56"/>
      <c r="AO151" s="56"/>
      <c r="AP151" s="56"/>
      <c r="AQ151" s="56"/>
      <c r="AR151" s="56"/>
      <c r="AS151" s="56"/>
      <c r="AT151" s="56"/>
      <c r="AU151" s="56"/>
      <c r="AV151" s="56"/>
      <c r="AX151" s="56"/>
      <c r="AY151" s="56"/>
      <c r="AZ151" s="56"/>
      <c r="BA151" s="56"/>
      <c r="BB151" s="56"/>
      <c r="BC151" s="56"/>
      <c r="BD151" s="56"/>
      <c r="BE151" s="56"/>
      <c r="BF151" s="56"/>
      <c r="BH151" s="56"/>
      <c r="BI151" s="56"/>
      <c r="BJ151" s="56"/>
      <c r="BK151" s="56"/>
      <c r="BL151" s="56"/>
      <c r="BM151" s="56"/>
      <c r="BN151" s="56"/>
      <c r="BO151" s="56"/>
      <c r="BP151" s="56"/>
      <c r="BR151" s="56"/>
      <c r="BS151" s="56"/>
      <c r="BT151" s="56"/>
      <c r="BU151" s="56"/>
      <c r="BV151" s="56"/>
      <c r="BW151" s="56"/>
      <c r="BX151" s="56"/>
      <c r="BY151" s="56"/>
      <c r="BZ151" s="56"/>
      <c r="CB151" s="56"/>
      <c r="CC151" s="56"/>
      <c r="CD151" s="56"/>
      <c r="CE151" s="56"/>
      <c r="CF151" s="56"/>
      <c r="CG151" s="56"/>
      <c r="CH151" s="56"/>
      <c r="CI151" s="56"/>
      <c r="CJ151" s="56"/>
      <c r="CL151" s="56"/>
      <c r="CM151" s="56"/>
      <c r="CN151" s="56"/>
      <c r="CO151" s="56"/>
      <c r="CP151" s="56"/>
      <c r="CQ151" s="56"/>
      <c r="CR151" s="56"/>
      <c r="CS151" s="56"/>
      <c r="CT151" s="56"/>
      <c r="CV151" s="56"/>
      <c r="CW151" s="56"/>
      <c r="CX151" s="56"/>
      <c r="CY151" s="56"/>
      <c r="CZ151" s="56"/>
      <c r="DA151" s="56"/>
      <c r="DB151" s="56"/>
      <c r="DC151" s="56"/>
      <c r="DD151" s="56"/>
      <c r="DF151" s="56"/>
      <c r="DG151" s="56"/>
      <c r="DH151" s="56"/>
      <c r="DI151" s="56"/>
      <c r="DJ151" s="56"/>
      <c r="DK151" s="56"/>
      <c r="DL151" s="56"/>
      <c r="DM151" s="56"/>
      <c r="DN151" s="56"/>
      <c r="DP151" s="56"/>
      <c r="DQ151" s="56"/>
      <c r="DR151" s="56"/>
      <c r="DS151" s="56"/>
      <c r="DT151" s="56"/>
      <c r="DU151" s="56"/>
      <c r="DV151" s="56"/>
      <c r="DW151" s="56"/>
      <c r="DX151" s="56"/>
      <c r="DZ151" s="56"/>
      <c r="EA151" s="56"/>
      <c r="EB151" s="56"/>
      <c r="EC151" s="56"/>
      <c r="ED151" s="56"/>
      <c r="EE151" s="56"/>
      <c r="EF151" s="56"/>
      <c r="EG151" s="56"/>
      <c r="EH151" s="56"/>
      <c r="EJ151" s="56"/>
      <c r="EK151" s="56"/>
      <c r="EL151" s="56"/>
      <c r="EM151" s="56"/>
      <c r="EN151" s="56"/>
      <c r="EO151" s="56"/>
      <c r="EP151" s="56"/>
      <c r="EQ151" s="56"/>
      <c r="ER151" s="56"/>
      <c r="ET151" s="56"/>
      <c r="EU151" s="56"/>
      <c r="EV151" s="56"/>
      <c r="EW151" s="56"/>
      <c r="EX151" s="56"/>
      <c r="EY151" s="56"/>
      <c r="EZ151" s="56"/>
      <c r="FA151" s="56"/>
      <c r="FB151" s="56"/>
      <c r="FD151" s="56"/>
      <c r="FE151" s="56"/>
      <c r="FF151" s="56"/>
      <c r="FG151" s="56"/>
      <c r="FH151" s="56"/>
      <c r="FI151" s="56"/>
      <c r="FJ151" s="56"/>
      <c r="FK151" s="56"/>
      <c r="FL151" s="56"/>
      <c r="FN151" s="56"/>
      <c r="FO151" s="56"/>
      <c r="FP151" s="56"/>
      <c r="FQ151" s="56"/>
      <c r="FR151" s="56"/>
      <c r="FS151" s="56"/>
      <c r="FT151" s="56"/>
      <c r="FU151" s="56"/>
      <c r="FV151" s="56"/>
      <c r="FX151" s="56"/>
      <c r="FY151" s="56"/>
      <c r="FZ151" s="56"/>
      <c r="GA151" s="56"/>
      <c r="GB151" s="56"/>
      <c r="GC151" s="56"/>
      <c r="GD151" s="56"/>
      <c r="GE151" s="56"/>
      <c r="GF151" s="56"/>
      <c r="GH151" s="56"/>
      <c r="GI151" s="56"/>
      <c r="GJ151" s="56"/>
      <c r="GK151" s="56"/>
      <c r="GL151" s="56"/>
      <c r="GM151" s="56"/>
      <c r="GN151" s="56"/>
      <c r="GO151" s="56"/>
      <c r="GP151" s="56"/>
      <c r="GR151" s="56"/>
      <c r="GS151" s="56"/>
      <c r="GT151" s="56"/>
      <c r="GU151" s="56"/>
      <c r="GV151" s="56"/>
      <c r="GW151" s="56"/>
      <c r="GX151" s="56"/>
      <c r="GY151" s="56"/>
      <c r="GZ151" s="56"/>
      <c r="HB151" s="56"/>
      <c r="HC151" s="56"/>
      <c r="HD151" s="56"/>
      <c r="HE151" s="56"/>
      <c r="HF151" s="56"/>
      <c r="HG151" s="56"/>
      <c r="HH151" s="56"/>
      <c r="HI151" s="56"/>
      <c r="HJ151" s="56"/>
      <c r="HL151" s="56"/>
      <c r="HM151" s="56"/>
      <c r="HN151" s="56"/>
      <c r="HO151" s="56"/>
      <c r="HP151" s="56"/>
      <c r="HQ151" s="56"/>
      <c r="HR151" s="56"/>
      <c r="HS151" s="56"/>
      <c r="HT151" s="56"/>
      <c r="HV151" s="56"/>
      <c r="HW151" s="56"/>
      <c r="HX151" s="56"/>
      <c r="HY151" s="56"/>
      <c r="HZ151" s="56"/>
      <c r="IA151" s="56"/>
      <c r="IB151" s="56"/>
      <c r="IC151" s="56"/>
      <c r="ID151" s="56"/>
      <c r="IF151" s="56"/>
      <c r="IG151" s="56"/>
      <c r="IH151" s="56"/>
      <c r="II151" s="56"/>
      <c r="IJ151" s="56"/>
      <c r="IK151" s="56"/>
      <c r="IL151" s="56"/>
      <c r="IM151" s="56"/>
      <c r="IN151" s="56"/>
      <c r="IP151" s="56"/>
      <c r="IQ151" s="56"/>
      <c r="IR151" s="56"/>
      <c r="IS151" s="56"/>
      <c r="IT151" s="56"/>
      <c r="IU151" s="56"/>
    </row>
    <row r="152" spans="1:255" ht="12.75" customHeight="1" thickBot="1" x14ac:dyDescent="0.25">
      <c r="A152" s="227"/>
      <c r="B152" s="104">
        <v>2962.4</v>
      </c>
      <c r="C152" s="58" t="s">
        <v>66</v>
      </c>
      <c r="D152" s="64"/>
      <c r="E152" s="59"/>
      <c r="F152" s="59"/>
      <c r="G152" s="59"/>
      <c r="H152" s="60"/>
      <c r="I152" s="61"/>
      <c r="J152" s="56"/>
      <c r="K152" s="56"/>
      <c r="L152" s="56"/>
      <c r="M152" s="56"/>
      <c r="N152" s="56"/>
      <c r="O152" s="56"/>
      <c r="P152" s="56"/>
      <c r="Q152" s="56"/>
      <c r="R152" s="56"/>
      <c r="T152" s="56"/>
      <c r="U152" s="56"/>
      <c r="V152" s="56"/>
      <c r="W152" s="56"/>
      <c r="X152" s="56"/>
      <c r="Y152" s="56"/>
      <c r="Z152" s="56"/>
      <c r="AA152" s="56"/>
      <c r="AB152" s="56"/>
      <c r="AD152" s="56"/>
      <c r="AE152" s="56"/>
      <c r="AF152" s="56"/>
      <c r="AG152" s="56"/>
      <c r="AH152" s="56"/>
      <c r="AI152" s="56"/>
      <c r="AJ152" s="56"/>
      <c r="AK152" s="56"/>
      <c r="AL152" s="56"/>
      <c r="AN152" s="56"/>
      <c r="AO152" s="56"/>
      <c r="AP152" s="56"/>
      <c r="AQ152" s="56"/>
      <c r="AR152" s="56"/>
      <c r="AS152" s="56"/>
      <c r="AT152" s="56"/>
      <c r="AU152" s="56"/>
      <c r="AV152" s="56"/>
      <c r="AX152" s="56"/>
      <c r="AY152" s="56"/>
      <c r="AZ152" s="56"/>
      <c r="BA152" s="56"/>
      <c r="BB152" s="56"/>
      <c r="BC152" s="56"/>
      <c r="BD152" s="56"/>
      <c r="BE152" s="56"/>
      <c r="BF152" s="56"/>
      <c r="BH152" s="56"/>
      <c r="BI152" s="56"/>
      <c r="BJ152" s="56"/>
      <c r="BK152" s="56"/>
      <c r="BL152" s="56"/>
      <c r="BM152" s="56"/>
      <c r="BN152" s="56"/>
      <c r="BO152" s="56"/>
      <c r="BP152" s="56"/>
      <c r="BR152" s="56"/>
      <c r="BS152" s="56"/>
      <c r="BT152" s="56"/>
      <c r="BU152" s="56"/>
      <c r="BV152" s="56"/>
      <c r="BW152" s="56"/>
      <c r="BX152" s="56"/>
      <c r="BY152" s="56"/>
      <c r="BZ152" s="56"/>
      <c r="CB152" s="56"/>
      <c r="CC152" s="56"/>
      <c r="CD152" s="56"/>
      <c r="CE152" s="56"/>
      <c r="CF152" s="56"/>
      <c r="CG152" s="56"/>
      <c r="CH152" s="56"/>
      <c r="CI152" s="56"/>
      <c r="CJ152" s="56"/>
      <c r="CL152" s="56"/>
      <c r="CM152" s="56"/>
      <c r="CN152" s="56"/>
      <c r="CO152" s="56"/>
      <c r="CP152" s="56"/>
      <c r="CQ152" s="56"/>
      <c r="CR152" s="56"/>
      <c r="CS152" s="56"/>
      <c r="CT152" s="56"/>
      <c r="CV152" s="56"/>
      <c r="CW152" s="56"/>
      <c r="CX152" s="56"/>
      <c r="CY152" s="56"/>
      <c r="CZ152" s="56"/>
      <c r="DA152" s="56"/>
      <c r="DB152" s="56"/>
      <c r="DC152" s="56"/>
      <c r="DD152" s="56"/>
      <c r="DF152" s="56"/>
      <c r="DG152" s="56"/>
      <c r="DH152" s="56"/>
      <c r="DI152" s="56"/>
      <c r="DJ152" s="56"/>
      <c r="DK152" s="56"/>
      <c r="DL152" s="56"/>
      <c r="DM152" s="56"/>
      <c r="DN152" s="56"/>
      <c r="DP152" s="56"/>
      <c r="DQ152" s="56"/>
      <c r="DR152" s="56"/>
      <c r="DS152" s="56"/>
      <c r="DT152" s="56"/>
      <c r="DU152" s="56"/>
      <c r="DV152" s="56"/>
      <c r="DW152" s="56"/>
      <c r="DX152" s="56"/>
      <c r="DZ152" s="56"/>
      <c r="EA152" s="56"/>
      <c r="EB152" s="56"/>
      <c r="EC152" s="56"/>
      <c r="ED152" s="56"/>
      <c r="EE152" s="56"/>
      <c r="EF152" s="56"/>
      <c r="EG152" s="56"/>
      <c r="EH152" s="56"/>
      <c r="EJ152" s="56"/>
      <c r="EK152" s="56"/>
      <c r="EL152" s="56"/>
      <c r="EM152" s="56"/>
      <c r="EN152" s="56"/>
      <c r="EO152" s="56"/>
      <c r="EP152" s="56"/>
      <c r="EQ152" s="56"/>
      <c r="ER152" s="56"/>
      <c r="ET152" s="56"/>
      <c r="EU152" s="56"/>
      <c r="EV152" s="56"/>
      <c r="EW152" s="56"/>
      <c r="EX152" s="56"/>
      <c r="EY152" s="56"/>
      <c r="EZ152" s="56"/>
      <c r="FA152" s="56"/>
      <c r="FB152" s="56"/>
      <c r="FD152" s="56"/>
      <c r="FE152" s="56"/>
      <c r="FF152" s="56"/>
      <c r="FG152" s="56"/>
      <c r="FH152" s="56"/>
      <c r="FI152" s="56"/>
      <c r="FJ152" s="56"/>
      <c r="FK152" s="56"/>
      <c r="FL152" s="56"/>
      <c r="FN152" s="56"/>
      <c r="FO152" s="56"/>
      <c r="FP152" s="56"/>
      <c r="FQ152" s="56"/>
      <c r="FR152" s="56"/>
      <c r="FS152" s="56"/>
      <c r="FT152" s="56"/>
      <c r="FU152" s="56"/>
      <c r="FV152" s="56"/>
      <c r="FX152" s="56"/>
      <c r="FY152" s="56"/>
      <c r="FZ152" s="56"/>
      <c r="GA152" s="56"/>
      <c r="GB152" s="56"/>
      <c r="GC152" s="56"/>
      <c r="GD152" s="56"/>
      <c r="GE152" s="56"/>
      <c r="GF152" s="56"/>
      <c r="GH152" s="56"/>
      <c r="GI152" s="56"/>
      <c r="GJ152" s="56"/>
      <c r="GK152" s="56"/>
      <c r="GL152" s="56"/>
      <c r="GM152" s="56"/>
      <c r="GN152" s="56"/>
      <c r="GO152" s="56"/>
      <c r="GP152" s="56"/>
      <c r="GR152" s="56"/>
      <c r="GS152" s="56"/>
      <c r="GT152" s="56"/>
      <c r="GU152" s="56"/>
      <c r="GV152" s="56"/>
      <c r="GW152" s="56"/>
      <c r="GX152" s="56"/>
      <c r="GY152" s="56"/>
      <c r="GZ152" s="56"/>
      <c r="HB152" s="56"/>
      <c r="HC152" s="56"/>
      <c r="HD152" s="56"/>
      <c r="HE152" s="56"/>
      <c r="HF152" s="56"/>
      <c r="HG152" s="56"/>
      <c r="HH152" s="56"/>
      <c r="HI152" s="56"/>
      <c r="HJ152" s="56"/>
      <c r="HL152" s="56"/>
      <c r="HM152" s="56"/>
      <c r="HN152" s="56"/>
      <c r="HO152" s="56"/>
      <c r="HP152" s="56"/>
      <c r="HQ152" s="56"/>
      <c r="HR152" s="56"/>
      <c r="HS152" s="56"/>
      <c r="HT152" s="56"/>
      <c r="HV152" s="56"/>
      <c r="HW152" s="56"/>
      <c r="HX152" s="56"/>
      <c r="HY152" s="56"/>
      <c r="HZ152" s="56"/>
      <c r="IA152" s="56"/>
      <c r="IB152" s="56"/>
      <c r="IC152" s="56"/>
      <c r="ID152" s="56"/>
      <c r="IF152" s="56"/>
      <c r="IG152" s="56"/>
      <c r="IH152" s="56"/>
      <c r="II152" s="56"/>
      <c r="IJ152" s="56"/>
      <c r="IK152" s="56"/>
      <c r="IL152" s="56"/>
      <c r="IM152" s="56"/>
      <c r="IN152" s="56"/>
      <c r="IP152" s="56"/>
      <c r="IQ152" s="56"/>
      <c r="IR152" s="56"/>
      <c r="IS152" s="56"/>
      <c r="IT152" s="56"/>
      <c r="IU152" s="56"/>
    </row>
    <row r="153" spans="1:255" ht="12.75" customHeight="1" thickBot="1" x14ac:dyDescent="0.25">
      <c r="A153" s="227"/>
      <c r="B153" s="105">
        <v>3597.7</v>
      </c>
      <c r="C153" s="92" t="s">
        <v>67</v>
      </c>
      <c r="D153" s="93"/>
      <c r="E153" s="94"/>
      <c r="F153" s="94"/>
      <c r="G153" s="94"/>
      <c r="H153" s="95"/>
      <c r="I153" s="96"/>
      <c r="J153" s="56"/>
      <c r="K153" s="56"/>
      <c r="L153" s="56"/>
      <c r="M153" s="56"/>
      <c r="N153" s="56"/>
      <c r="O153" s="56"/>
      <c r="P153" s="56"/>
      <c r="Q153" s="56"/>
      <c r="R153" s="56"/>
      <c r="T153" s="56"/>
      <c r="U153" s="56"/>
      <c r="V153" s="56"/>
      <c r="W153" s="56"/>
      <c r="X153" s="56"/>
      <c r="Y153" s="56"/>
      <c r="Z153" s="56"/>
      <c r="AA153" s="56"/>
      <c r="AB153" s="56"/>
      <c r="AD153" s="56"/>
      <c r="AE153" s="56"/>
      <c r="AF153" s="56"/>
      <c r="AG153" s="56"/>
      <c r="AH153" s="56"/>
      <c r="AI153" s="56"/>
      <c r="AJ153" s="56"/>
      <c r="AK153" s="56"/>
      <c r="AL153" s="56"/>
      <c r="AN153" s="56"/>
      <c r="AO153" s="56"/>
      <c r="AP153" s="56"/>
      <c r="AQ153" s="56"/>
      <c r="AR153" s="56"/>
      <c r="AS153" s="56"/>
      <c r="AT153" s="56"/>
      <c r="AU153" s="56"/>
      <c r="AV153" s="56"/>
      <c r="AX153" s="56"/>
      <c r="AY153" s="56"/>
      <c r="AZ153" s="56"/>
      <c r="BA153" s="56"/>
      <c r="BB153" s="56"/>
      <c r="BC153" s="56"/>
      <c r="BD153" s="56"/>
      <c r="BE153" s="56"/>
      <c r="BF153" s="56"/>
      <c r="BH153" s="56"/>
      <c r="BI153" s="56"/>
      <c r="BJ153" s="56"/>
      <c r="BK153" s="56"/>
      <c r="BL153" s="56"/>
      <c r="BM153" s="56"/>
      <c r="BN153" s="56"/>
      <c r="BO153" s="56"/>
      <c r="BP153" s="56"/>
      <c r="BR153" s="56"/>
      <c r="BS153" s="56"/>
      <c r="BT153" s="56"/>
      <c r="BU153" s="56"/>
      <c r="BV153" s="56"/>
      <c r="BW153" s="56"/>
      <c r="BX153" s="56"/>
      <c r="BY153" s="56"/>
      <c r="BZ153" s="56"/>
      <c r="CB153" s="56"/>
      <c r="CC153" s="56"/>
      <c r="CD153" s="56"/>
      <c r="CE153" s="56"/>
      <c r="CF153" s="56"/>
      <c r="CG153" s="56"/>
      <c r="CH153" s="56"/>
      <c r="CI153" s="56"/>
      <c r="CJ153" s="56"/>
      <c r="CL153" s="56"/>
      <c r="CM153" s="56"/>
      <c r="CN153" s="56"/>
      <c r="CO153" s="56"/>
      <c r="CP153" s="56"/>
      <c r="CQ153" s="56"/>
      <c r="CR153" s="56"/>
      <c r="CS153" s="56"/>
      <c r="CT153" s="56"/>
      <c r="CV153" s="56"/>
      <c r="CW153" s="56"/>
      <c r="CX153" s="56"/>
      <c r="CY153" s="56"/>
      <c r="CZ153" s="56"/>
      <c r="DA153" s="56"/>
      <c r="DB153" s="56"/>
      <c r="DC153" s="56"/>
      <c r="DD153" s="56"/>
      <c r="DF153" s="56"/>
      <c r="DG153" s="56"/>
      <c r="DH153" s="56"/>
      <c r="DI153" s="56"/>
      <c r="DJ153" s="56"/>
      <c r="DK153" s="56"/>
      <c r="DL153" s="56"/>
      <c r="DM153" s="56"/>
      <c r="DN153" s="56"/>
      <c r="DP153" s="56"/>
      <c r="DQ153" s="56"/>
      <c r="DR153" s="56"/>
      <c r="DS153" s="56"/>
      <c r="DT153" s="56"/>
      <c r="DU153" s="56"/>
      <c r="DV153" s="56"/>
      <c r="DW153" s="56"/>
      <c r="DX153" s="56"/>
      <c r="DZ153" s="56"/>
      <c r="EA153" s="56"/>
      <c r="EB153" s="56"/>
      <c r="EC153" s="56"/>
      <c r="ED153" s="56"/>
      <c r="EE153" s="56"/>
      <c r="EF153" s="56"/>
      <c r="EG153" s="56"/>
      <c r="EH153" s="56"/>
      <c r="EJ153" s="56"/>
      <c r="EK153" s="56"/>
      <c r="EL153" s="56"/>
      <c r="EM153" s="56"/>
      <c r="EN153" s="56"/>
      <c r="EO153" s="56"/>
      <c r="EP153" s="56"/>
      <c r="EQ153" s="56"/>
      <c r="ER153" s="56"/>
      <c r="ET153" s="56"/>
      <c r="EU153" s="56"/>
      <c r="EV153" s="56"/>
      <c r="EW153" s="56"/>
      <c r="EX153" s="56"/>
      <c r="EY153" s="56"/>
      <c r="EZ153" s="56"/>
      <c r="FA153" s="56"/>
      <c r="FB153" s="56"/>
      <c r="FD153" s="56"/>
      <c r="FE153" s="56"/>
      <c r="FF153" s="56"/>
      <c r="FG153" s="56"/>
      <c r="FH153" s="56"/>
      <c r="FI153" s="56"/>
      <c r="FJ153" s="56"/>
      <c r="FK153" s="56"/>
      <c r="FL153" s="56"/>
      <c r="FN153" s="56"/>
      <c r="FO153" s="56"/>
      <c r="FP153" s="56"/>
      <c r="FQ153" s="56"/>
      <c r="FR153" s="56"/>
      <c r="FS153" s="56"/>
      <c r="FT153" s="56"/>
      <c r="FU153" s="56"/>
      <c r="FV153" s="56"/>
      <c r="FX153" s="56"/>
      <c r="FY153" s="56"/>
      <c r="FZ153" s="56"/>
      <c r="GA153" s="56"/>
      <c r="GB153" s="56"/>
      <c r="GC153" s="56"/>
      <c r="GD153" s="56"/>
      <c r="GE153" s="56"/>
      <c r="GF153" s="56"/>
      <c r="GH153" s="56"/>
      <c r="GI153" s="56"/>
      <c r="GJ153" s="56"/>
      <c r="GK153" s="56"/>
      <c r="GL153" s="56"/>
      <c r="GM153" s="56"/>
      <c r="GN153" s="56"/>
      <c r="GO153" s="56"/>
      <c r="GP153" s="56"/>
      <c r="GR153" s="56"/>
      <c r="GS153" s="56"/>
      <c r="GT153" s="56"/>
      <c r="GU153" s="56"/>
      <c r="GV153" s="56"/>
      <c r="GW153" s="56"/>
      <c r="GX153" s="56"/>
      <c r="GY153" s="56"/>
      <c r="GZ153" s="56"/>
      <c r="HB153" s="56"/>
      <c r="HC153" s="56"/>
      <c r="HD153" s="56"/>
      <c r="HE153" s="56"/>
      <c r="HF153" s="56"/>
      <c r="HG153" s="56"/>
      <c r="HH153" s="56"/>
      <c r="HI153" s="56"/>
      <c r="HJ153" s="56"/>
      <c r="HL153" s="56"/>
      <c r="HM153" s="56"/>
      <c r="HN153" s="56"/>
      <c r="HO153" s="56"/>
      <c r="HP153" s="56"/>
      <c r="HQ153" s="56"/>
      <c r="HR153" s="56"/>
      <c r="HS153" s="56"/>
      <c r="HT153" s="56"/>
      <c r="HV153" s="56"/>
      <c r="HW153" s="56"/>
      <c r="HX153" s="56"/>
      <c r="HY153" s="56"/>
      <c r="HZ153" s="56"/>
      <c r="IA153" s="56"/>
      <c r="IB153" s="56"/>
      <c r="IC153" s="56"/>
      <c r="ID153" s="56"/>
      <c r="IF153" s="56"/>
      <c r="IG153" s="56"/>
      <c r="IH153" s="56"/>
      <c r="II153" s="56"/>
      <c r="IJ153" s="56"/>
      <c r="IK153" s="56"/>
      <c r="IL153" s="56"/>
      <c r="IM153" s="56"/>
      <c r="IN153" s="56"/>
      <c r="IP153" s="56"/>
      <c r="IQ153" s="56"/>
      <c r="IR153" s="56"/>
      <c r="IS153" s="56"/>
      <c r="IT153" s="56"/>
      <c r="IU153" s="56"/>
    </row>
    <row r="154" spans="1:255" ht="12.75" customHeight="1" thickBot="1" x14ac:dyDescent="0.25">
      <c r="A154" s="227"/>
      <c r="B154" s="106">
        <v>2996.28</v>
      </c>
      <c r="C154" s="85" t="s">
        <v>70</v>
      </c>
      <c r="D154" s="86"/>
      <c r="E154" s="47"/>
      <c r="F154" s="47"/>
      <c r="G154" s="47"/>
      <c r="H154" s="48"/>
      <c r="I154" s="49"/>
      <c r="J154" s="56"/>
      <c r="K154" s="56"/>
      <c r="L154" s="56"/>
      <c r="M154" s="56"/>
      <c r="N154" s="56"/>
      <c r="O154" s="56"/>
      <c r="P154" s="56"/>
      <c r="Q154" s="56"/>
      <c r="R154" s="56"/>
      <c r="T154" s="56"/>
      <c r="U154" s="56"/>
      <c r="V154" s="56"/>
      <c r="W154" s="56"/>
      <c r="X154" s="56"/>
      <c r="Y154" s="56"/>
      <c r="Z154" s="56"/>
      <c r="AA154" s="56"/>
      <c r="AB154" s="56"/>
      <c r="AD154" s="56"/>
      <c r="AE154" s="56"/>
      <c r="AF154" s="56"/>
      <c r="AG154" s="56"/>
      <c r="AH154" s="56"/>
      <c r="AI154" s="56"/>
      <c r="AJ154" s="56"/>
      <c r="AK154" s="56"/>
      <c r="AL154" s="56"/>
      <c r="AN154" s="56"/>
      <c r="AO154" s="56"/>
      <c r="AP154" s="56"/>
      <c r="AQ154" s="56"/>
      <c r="AR154" s="56"/>
      <c r="AS154" s="56"/>
      <c r="AT154" s="56"/>
      <c r="AU154" s="56"/>
      <c r="AV154" s="56"/>
      <c r="AX154" s="56"/>
      <c r="AY154" s="56"/>
      <c r="AZ154" s="56"/>
      <c r="BA154" s="56"/>
      <c r="BB154" s="56"/>
      <c r="BC154" s="56"/>
      <c r="BD154" s="56"/>
      <c r="BE154" s="56"/>
      <c r="BF154" s="56"/>
      <c r="BH154" s="56"/>
      <c r="BI154" s="56"/>
      <c r="BJ154" s="56"/>
      <c r="BK154" s="56"/>
      <c r="BL154" s="56"/>
      <c r="BM154" s="56"/>
      <c r="BN154" s="56"/>
      <c r="BO154" s="56"/>
      <c r="BP154" s="56"/>
      <c r="BR154" s="56"/>
      <c r="BS154" s="56"/>
      <c r="BT154" s="56"/>
      <c r="BU154" s="56"/>
      <c r="BV154" s="56"/>
      <c r="BW154" s="56"/>
      <c r="BX154" s="56"/>
      <c r="BY154" s="56"/>
      <c r="BZ154" s="56"/>
      <c r="CB154" s="56"/>
      <c r="CC154" s="56"/>
      <c r="CD154" s="56"/>
      <c r="CE154" s="56"/>
      <c r="CF154" s="56"/>
      <c r="CG154" s="56"/>
      <c r="CH154" s="56"/>
      <c r="CI154" s="56"/>
      <c r="CJ154" s="56"/>
      <c r="CL154" s="56"/>
      <c r="CM154" s="56"/>
      <c r="CN154" s="56"/>
      <c r="CO154" s="56"/>
      <c r="CP154" s="56"/>
      <c r="CQ154" s="56"/>
      <c r="CR154" s="56"/>
      <c r="CS154" s="56"/>
      <c r="CT154" s="56"/>
      <c r="CV154" s="56"/>
      <c r="CW154" s="56"/>
      <c r="CX154" s="56"/>
      <c r="CY154" s="56"/>
      <c r="CZ154" s="56"/>
      <c r="DA154" s="56"/>
      <c r="DB154" s="56"/>
      <c r="DC154" s="56"/>
      <c r="DD154" s="56"/>
      <c r="DF154" s="56"/>
      <c r="DG154" s="56"/>
      <c r="DH154" s="56"/>
      <c r="DI154" s="56"/>
      <c r="DJ154" s="56"/>
      <c r="DK154" s="56"/>
      <c r="DL154" s="56"/>
      <c r="DM154" s="56"/>
      <c r="DN154" s="56"/>
      <c r="DP154" s="56"/>
      <c r="DQ154" s="56"/>
      <c r="DR154" s="56"/>
      <c r="DS154" s="56"/>
      <c r="DT154" s="56"/>
      <c r="DU154" s="56"/>
      <c r="DV154" s="56"/>
      <c r="DW154" s="56"/>
      <c r="DX154" s="56"/>
      <c r="DZ154" s="56"/>
      <c r="EA154" s="56"/>
      <c r="EB154" s="56"/>
      <c r="EC154" s="56"/>
      <c r="ED154" s="56"/>
      <c r="EE154" s="56"/>
      <c r="EF154" s="56"/>
      <c r="EG154" s="56"/>
      <c r="EH154" s="56"/>
      <c r="EJ154" s="56"/>
      <c r="EK154" s="56"/>
      <c r="EL154" s="56"/>
      <c r="EM154" s="56"/>
      <c r="EN154" s="56"/>
      <c r="EO154" s="56"/>
      <c r="EP154" s="56"/>
      <c r="EQ154" s="56"/>
      <c r="ER154" s="56"/>
      <c r="ET154" s="56"/>
      <c r="EU154" s="56"/>
      <c r="EV154" s="56"/>
      <c r="EW154" s="56"/>
      <c r="EX154" s="56"/>
      <c r="EY154" s="56"/>
      <c r="EZ154" s="56"/>
      <c r="FA154" s="56"/>
      <c r="FB154" s="56"/>
      <c r="FD154" s="56"/>
      <c r="FE154" s="56"/>
      <c r="FF154" s="56"/>
      <c r="FG154" s="56"/>
      <c r="FH154" s="56"/>
      <c r="FI154" s="56"/>
      <c r="FJ154" s="56"/>
      <c r="FK154" s="56"/>
      <c r="FL154" s="56"/>
      <c r="FN154" s="56"/>
      <c r="FO154" s="56"/>
      <c r="FP154" s="56"/>
      <c r="FQ154" s="56"/>
      <c r="FR154" s="56"/>
      <c r="FS154" s="56"/>
      <c r="FT154" s="56"/>
      <c r="FU154" s="56"/>
      <c r="FV154" s="56"/>
      <c r="FX154" s="56"/>
      <c r="FY154" s="56"/>
      <c r="FZ154" s="56"/>
      <c r="GA154" s="56"/>
      <c r="GB154" s="56"/>
      <c r="GC154" s="56"/>
      <c r="GD154" s="56"/>
      <c r="GE154" s="56"/>
      <c r="GF154" s="56"/>
      <c r="GH154" s="56"/>
      <c r="GI154" s="56"/>
      <c r="GJ154" s="56"/>
      <c r="GK154" s="56"/>
      <c r="GL154" s="56"/>
      <c r="GM154" s="56"/>
      <c r="GN154" s="56"/>
      <c r="GO154" s="56"/>
      <c r="GP154" s="56"/>
      <c r="GR154" s="56"/>
      <c r="GS154" s="56"/>
      <c r="GT154" s="56"/>
      <c r="GU154" s="56"/>
      <c r="GV154" s="56"/>
      <c r="GW154" s="56"/>
      <c r="GX154" s="56"/>
      <c r="GY154" s="56"/>
      <c r="GZ154" s="56"/>
      <c r="HB154" s="56"/>
      <c r="HC154" s="56"/>
      <c r="HD154" s="56"/>
      <c r="HE154" s="56"/>
      <c r="HF154" s="56"/>
      <c r="HG154" s="56"/>
      <c r="HH154" s="56"/>
      <c r="HI154" s="56"/>
      <c r="HJ154" s="56"/>
      <c r="HL154" s="56"/>
      <c r="HM154" s="56"/>
      <c r="HN154" s="56"/>
      <c r="HO154" s="56"/>
      <c r="HP154" s="56"/>
      <c r="HQ154" s="56"/>
      <c r="HR154" s="56"/>
      <c r="HS154" s="56"/>
      <c r="HT154" s="56"/>
      <c r="HV154" s="56"/>
      <c r="HW154" s="56"/>
      <c r="HX154" s="56"/>
      <c r="HY154" s="56"/>
      <c r="HZ154" s="56"/>
      <c r="IA154" s="56"/>
      <c r="IB154" s="56"/>
      <c r="IC154" s="56"/>
      <c r="ID154" s="56"/>
      <c r="IF154" s="56"/>
      <c r="IG154" s="56"/>
      <c r="IH154" s="56"/>
      <c r="II154" s="56"/>
      <c r="IJ154" s="56"/>
      <c r="IK154" s="56"/>
      <c r="IL154" s="56"/>
      <c r="IM154" s="56"/>
      <c r="IN154" s="56"/>
      <c r="IP154" s="56"/>
      <c r="IQ154" s="56"/>
      <c r="IR154" s="56"/>
      <c r="IS154" s="56"/>
      <c r="IT154" s="56"/>
      <c r="IU154" s="56"/>
    </row>
    <row r="155" spans="1:255" ht="12.75" customHeight="1" thickBot="1" x14ac:dyDescent="0.25">
      <c r="A155" s="227"/>
      <c r="B155" s="106">
        <v>3193.92</v>
      </c>
      <c r="C155" s="85" t="s">
        <v>72</v>
      </c>
      <c r="D155" s="86"/>
      <c r="E155" s="47"/>
      <c r="F155" s="47"/>
      <c r="G155" s="47"/>
      <c r="H155" s="48"/>
      <c r="I155" s="49"/>
      <c r="J155" s="56"/>
      <c r="K155" s="56"/>
      <c r="L155" s="56"/>
      <c r="M155" s="56"/>
      <c r="N155" s="56"/>
      <c r="O155" s="56"/>
      <c r="P155" s="56"/>
      <c r="Q155" s="56"/>
      <c r="R155" s="56"/>
      <c r="T155" s="56"/>
      <c r="U155" s="56"/>
      <c r="V155" s="56"/>
      <c r="W155" s="56"/>
      <c r="X155" s="56"/>
      <c r="Y155" s="56"/>
      <c r="Z155" s="56"/>
      <c r="AA155" s="56"/>
      <c r="AB155" s="56"/>
      <c r="AD155" s="56"/>
      <c r="AE155" s="56"/>
      <c r="AF155" s="56"/>
      <c r="AG155" s="56"/>
      <c r="AH155" s="56"/>
      <c r="AI155" s="56"/>
      <c r="AJ155" s="56"/>
      <c r="AK155" s="56"/>
      <c r="AL155" s="56"/>
      <c r="AN155" s="56"/>
      <c r="AO155" s="56"/>
      <c r="AP155" s="56"/>
      <c r="AQ155" s="56"/>
      <c r="AR155" s="56"/>
      <c r="AS155" s="56"/>
      <c r="AT155" s="56"/>
      <c r="AU155" s="56"/>
      <c r="AV155" s="56"/>
      <c r="AX155" s="56"/>
      <c r="AY155" s="56"/>
      <c r="AZ155" s="56"/>
      <c r="BA155" s="56"/>
      <c r="BB155" s="56"/>
      <c r="BC155" s="56"/>
      <c r="BD155" s="56"/>
      <c r="BE155" s="56"/>
      <c r="BF155" s="56"/>
      <c r="BH155" s="56"/>
      <c r="BI155" s="56"/>
      <c r="BJ155" s="56"/>
      <c r="BK155" s="56"/>
      <c r="BL155" s="56"/>
      <c r="BM155" s="56"/>
      <c r="BN155" s="56"/>
      <c r="BO155" s="56"/>
      <c r="BP155" s="56"/>
      <c r="BR155" s="56"/>
      <c r="BS155" s="56"/>
      <c r="BT155" s="56"/>
      <c r="BU155" s="56"/>
      <c r="BV155" s="56"/>
      <c r="BW155" s="56"/>
      <c r="BX155" s="56"/>
      <c r="BY155" s="56"/>
      <c r="BZ155" s="56"/>
      <c r="CB155" s="56"/>
      <c r="CC155" s="56"/>
      <c r="CD155" s="56"/>
      <c r="CE155" s="56"/>
      <c r="CF155" s="56"/>
      <c r="CG155" s="56"/>
      <c r="CH155" s="56"/>
      <c r="CI155" s="56"/>
      <c r="CJ155" s="56"/>
      <c r="CL155" s="56"/>
      <c r="CM155" s="56"/>
      <c r="CN155" s="56"/>
      <c r="CO155" s="56"/>
      <c r="CP155" s="56"/>
      <c r="CQ155" s="56"/>
      <c r="CR155" s="56"/>
      <c r="CS155" s="56"/>
      <c r="CT155" s="56"/>
      <c r="CV155" s="56"/>
      <c r="CW155" s="56"/>
      <c r="CX155" s="56"/>
      <c r="CY155" s="56"/>
      <c r="CZ155" s="56"/>
      <c r="DA155" s="56"/>
      <c r="DB155" s="56"/>
      <c r="DC155" s="56"/>
      <c r="DD155" s="56"/>
      <c r="DF155" s="56"/>
      <c r="DG155" s="56"/>
      <c r="DH155" s="56"/>
      <c r="DI155" s="56"/>
      <c r="DJ155" s="56"/>
      <c r="DK155" s="56"/>
      <c r="DL155" s="56"/>
      <c r="DM155" s="56"/>
      <c r="DN155" s="56"/>
      <c r="DP155" s="56"/>
      <c r="DQ155" s="56"/>
      <c r="DR155" s="56"/>
      <c r="DS155" s="56"/>
      <c r="DT155" s="56"/>
      <c r="DU155" s="56"/>
      <c r="DV155" s="56"/>
      <c r="DW155" s="56"/>
      <c r="DX155" s="56"/>
      <c r="DZ155" s="56"/>
      <c r="EA155" s="56"/>
      <c r="EB155" s="56"/>
      <c r="EC155" s="56"/>
      <c r="ED155" s="56"/>
      <c r="EE155" s="56"/>
      <c r="EF155" s="56"/>
      <c r="EG155" s="56"/>
      <c r="EH155" s="56"/>
      <c r="EJ155" s="56"/>
      <c r="EK155" s="56"/>
      <c r="EL155" s="56"/>
      <c r="EM155" s="56"/>
      <c r="EN155" s="56"/>
      <c r="EO155" s="56"/>
      <c r="EP155" s="56"/>
      <c r="EQ155" s="56"/>
      <c r="ER155" s="56"/>
      <c r="ET155" s="56"/>
      <c r="EU155" s="56"/>
      <c r="EV155" s="56"/>
      <c r="EW155" s="56"/>
      <c r="EX155" s="56"/>
      <c r="EY155" s="56"/>
      <c r="EZ155" s="56"/>
      <c r="FA155" s="56"/>
      <c r="FB155" s="56"/>
      <c r="FD155" s="56"/>
      <c r="FE155" s="56"/>
      <c r="FF155" s="56"/>
      <c r="FG155" s="56"/>
      <c r="FH155" s="56"/>
      <c r="FI155" s="56"/>
      <c r="FJ155" s="56"/>
      <c r="FK155" s="56"/>
      <c r="FL155" s="56"/>
      <c r="FN155" s="56"/>
      <c r="FO155" s="56"/>
      <c r="FP155" s="56"/>
      <c r="FQ155" s="56"/>
      <c r="FR155" s="56"/>
      <c r="FS155" s="56"/>
      <c r="FT155" s="56"/>
      <c r="FU155" s="56"/>
      <c r="FV155" s="56"/>
      <c r="FX155" s="56"/>
      <c r="FY155" s="56"/>
      <c r="FZ155" s="56"/>
      <c r="GA155" s="56"/>
      <c r="GB155" s="56"/>
      <c r="GC155" s="56"/>
      <c r="GD155" s="56"/>
      <c r="GE155" s="56"/>
      <c r="GF155" s="56"/>
      <c r="GH155" s="56"/>
      <c r="GI155" s="56"/>
      <c r="GJ155" s="56"/>
      <c r="GK155" s="56"/>
      <c r="GL155" s="56"/>
      <c r="GM155" s="56"/>
      <c r="GN155" s="56"/>
      <c r="GO155" s="56"/>
      <c r="GP155" s="56"/>
      <c r="GR155" s="56"/>
      <c r="GS155" s="56"/>
      <c r="GT155" s="56"/>
      <c r="GU155" s="56"/>
      <c r="GV155" s="56"/>
      <c r="GW155" s="56"/>
      <c r="GX155" s="56"/>
      <c r="GY155" s="56"/>
      <c r="GZ155" s="56"/>
      <c r="HB155" s="56"/>
      <c r="HC155" s="56"/>
      <c r="HD155" s="56"/>
      <c r="HE155" s="56"/>
      <c r="HF155" s="56"/>
      <c r="HG155" s="56"/>
      <c r="HH155" s="56"/>
      <c r="HI155" s="56"/>
      <c r="HJ155" s="56"/>
      <c r="HL155" s="56"/>
      <c r="HM155" s="56"/>
      <c r="HN155" s="56"/>
      <c r="HO155" s="56"/>
      <c r="HP155" s="56"/>
      <c r="HQ155" s="56"/>
      <c r="HR155" s="56"/>
      <c r="HS155" s="56"/>
      <c r="HT155" s="56"/>
      <c r="HV155" s="56"/>
      <c r="HW155" s="56"/>
      <c r="HX155" s="56"/>
      <c r="HY155" s="56"/>
      <c r="HZ155" s="56"/>
      <c r="IA155" s="56"/>
      <c r="IB155" s="56"/>
      <c r="IC155" s="56"/>
      <c r="ID155" s="56"/>
      <c r="IF155" s="56"/>
      <c r="IG155" s="56"/>
      <c r="IH155" s="56"/>
      <c r="II155" s="56"/>
      <c r="IJ155" s="56"/>
      <c r="IK155" s="56"/>
      <c r="IL155" s="56"/>
      <c r="IM155" s="56"/>
      <c r="IN155" s="56"/>
      <c r="IP155" s="56"/>
      <c r="IQ155" s="56"/>
      <c r="IR155" s="56"/>
      <c r="IS155" s="56"/>
      <c r="IT155" s="56"/>
      <c r="IU155" s="56"/>
    </row>
    <row r="156" spans="1:255" ht="12.75" customHeight="1" thickBot="1" x14ac:dyDescent="0.25">
      <c r="A156" s="227"/>
      <c r="B156" s="106">
        <v>3549.6</v>
      </c>
      <c r="C156" s="85" t="s">
        <v>73</v>
      </c>
      <c r="D156" s="86"/>
      <c r="E156" s="47"/>
      <c r="F156" s="47"/>
      <c r="G156" s="47"/>
      <c r="H156" s="48"/>
      <c r="I156" s="49"/>
      <c r="J156" s="56"/>
      <c r="K156" s="56"/>
      <c r="L156" s="56"/>
      <c r="M156" s="56"/>
      <c r="N156" s="56"/>
      <c r="O156" s="56"/>
      <c r="P156" s="56"/>
      <c r="Q156" s="56"/>
      <c r="R156" s="56"/>
      <c r="T156" s="56"/>
      <c r="U156" s="56"/>
      <c r="V156" s="56"/>
      <c r="W156" s="56"/>
      <c r="X156" s="56"/>
      <c r="Y156" s="56"/>
      <c r="Z156" s="56"/>
      <c r="AA156" s="56"/>
      <c r="AB156" s="56"/>
      <c r="AD156" s="56"/>
      <c r="AE156" s="56"/>
      <c r="AF156" s="56"/>
      <c r="AG156" s="56"/>
      <c r="AH156" s="56"/>
      <c r="AI156" s="56"/>
      <c r="AJ156" s="56"/>
      <c r="AK156" s="56"/>
      <c r="AL156" s="56"/>
      <c r="AN156" s="56"/>
      <c r="AO156" s="56"/>
      <c r="AP156" s="56"/>
      <c r="AQ156" s="56"/>
      <c r="AR156" s="56"/>
      <c r="AS156" s="56"/>
      <c r="AT156" s="56"/>
      <c r="AU156" s="56"/>
      <c r="AV156" s="56"/>
      <c r="AX156" s="56"/>
      <c r="AY156" s="56"/>
      <c r="AZ156" s="56"/>
      <c r="BA156" s="56"/>
      <c r="BB156" s="56"/>
      <c r="BC156" s="56"/>
      <c r="BD156" s="56"/>
      <c r="BE156" s="56"/>
      <c r="BF156" s="56"/>
      <c r="BH156" s="56"/>
      <c r="BI156" s="56"/>
      <c r="BJ156" s="56"/>
      <c r="BK156" s="56"/>
      <c r="BL156" s="56"/>
      <c r="BM156" s="56"/>
      <c r="BN156" s="56"/>
      <c r="BO156" s="56"/>
      <c r="BP156" s="56"/>
      <c r="BR156" s="56"/>
      <c r="BS156" s="56"/>
      <c r="BT156" s="56"/>
      <c r="BU156" s="56"/>
      <c r="BV156" s="56"/>
      <c r="BW156" s="56"/>
      <c r="BX156" s="56"/>
      <c r="BY156" s="56"/>
      <c r="BZ156" s="56"/>
      <c r="CB156" s="56"/>
      <c r="CC156" s="56"/>
      <c r="CD156" s="56"/>
      <c r="CE156" s="56"/>
      <c r="CF156" s="56"/>
      <c r="CG156" s="56"/>
      <c r="CH156" s="56"/>
      <c r="CI156" s="56"/>
      <c r="CJ156" s="56"/>
      <c r="CL156" s="56"/>
      <c r="CM156" s="56"/>
      <c r="CN156" s="56"/>
      <c r="CO156" s="56"/>
      <c r="CP156" s="56"/>
      <c r="CQ156" s="56"/>
      <c r="CR156" s="56"/>
      <c r="CS156" s="56"/>
      <c r="CT156" s="56"/>
      <c r="CV156" s="56"/>
      <c r="CW156" s="56"/>
      <c r="CX156" s="56"/>
      <c r="CY156" s="56"/>
      <c r="CZ156" s="56"/>
      <c r="DA156" s="56"/>
      <c r="DB156" s="56"/>
      <c r="DC156" s="56"/>
      <c r="DD156" s="56"/>
      <c r="DF156" s="56"/>
      <c r="DG156" s="56"/>
      <c r="DH156" s="56"/>
      <c r="DI156" s="56"/>
      <c r="DJ156" s="56"/>
      <c r="DK156" s="56"/>
      <c r="DL156" s="56"/>
      <c r="DM156" s="56"/>
      <c r="DN156" s="56"/>
      <c r="DP156" s="56"/>
      <c r="DQ156" s="56"/>
      <c r="DR156" s="56"/>
      <c r="DS156" s="56"/>
      <c r="DT156" s="56"/>
      <c r="DU156" s="56"/>
      <c r="DV156" s="56"/>
      <c r="DW156" s="56"/>
      <c r="DX156" s="56"/>
      <c r="DZ156" s="56"/>
      <c r="EA156" s="56"/>
      <c r="EB156" s="56"/>
      <c r="EC156" s="56"/>
      <c r="ED156" s="56"/>
      <c r="EE156" s="56"/>
      <c r="EF156" s="56"/>
      <c r="EG156" s="56"/>
      <c r="EH156" s="56"/>
      <c r="EJ156" s="56"/>
      <c r="EK156" s="56"/>
      <c r="EL156" s="56"/>
      <c r="EM156" s="56"/>
      <c r="EN156" s="56"/>
      <c r="EO156" s="56"/>
      <c r="EP156" s="56"/>
      <c r="EQ156" s="56"/>
      <c r="ER156" s="56"/>
      <c r="ET156" s="56"/>
      <c r="EU156" s="56"/>
      <c r="EV156" s="56"/>
      <c r="EW156" s="56"/>
      <c r="EX156" s="56"/>
      <c r="EY156" s="56"/>
      <c r="EZ156" s="56"/>
      <c r="FA156" s="56"/>
      <c r="FB156" s="56"/>
      <c r="FD156" s="56"/>
      <c r="FE156" s="56"/>
      <c r="FF156" s="56"/>
      <c r="FG156" s="56"/>
      <c r="FH156" s="56"/>
      <c r="FI156" s="56"/>
      <c r="FJ156" s="56"/>
      <c r="FK156" s="56"/>
      <c r="FL156" s="56"/>
      <c r="FN156" s="56"/>
      <c r="FO156" s="56"/>
      <c r="FP156" s="56"/>
      <c r="FQ156" s="56"/>
      <c r="FR156" s="56"/>
      <c r="FS156" s="56"/>
      <c r="FT156" s="56"/>
      <c r="FU156" s="56"/>
      <c r="FV156" s="56"/>
      <c r="FX156" s="56"/>
      <c r="FY156" s="56"/>
      <c r="FZ156" s="56"/>
      <c r="GA156" s="56"/>
      <c r="GB156" s="56"/>
      <c r="GC156" s="56"/>
      <c r="GD156" s="56"/>
      <c r="GE156" s="56"/>
      <c r="GF156" s="56"/>
      <c r="GH156" s="56"/>
      <c r="GI156" s="56"/>
      <c r="GJ156" s="56"/>
      <c r="GK156" s="56"/>
      <c r="GL156" s="56"/>
      <c r="GM156" s="56"/>
      <c r="GN156" s="56"/>
      <c r="GO156" s="56"/>
      <c r="GP156" s="56"/>
      <c r="GR156" s="56"/>
      <c r="GS156" s="56"/>
      <c r="GT156" s="56"/>
      <c r="GU156" s="56"/>
      <c r="GV156" s="56"/>
      <c r="GW156" s="56"/>
      <c r="GX156" s="56"/>
      <c r="GY156" s="56"/>
      <c r="GZ156" s="56"/>
      <c r="HB156" s="56"/>
      <c r="HC156" s="56"/>
      <c r="HD156" s="56"/>
      <c r="HE156" s="56"/>
      <c r="HF156" s="56"/>
      <c r="HG156" s="56"/>
      <c r="HH156" s="56"/>
      <c r="HI156" s="56"/>
      <c r="HJ156" s="56"/>
      <c r="HL156" s="56"/>
      <c r="HM156" s="56"/>
      <c r="HN156" s="56"/>
      <c r="HO156" s="56"/>
      <c r="HP156" s="56"/>
      <c r="HQ156" s="56"/>
      <c r="HR156" s="56"/>
      <c r="HS156" s="56"/>
      <c r="HT156" s="56"/>
      <c r="HV156" s="56"/>
      <c r="HW156" s="56"/>
      <c r="HX156" s="56"/>
      <c r="HY156" s="56"/>
      <c r="HZ156" s="56"/>
      <c r="IA156" s="56"/>
      <c r="IB156" s="56"/>
      <c r="IC156" s="56"/>
      <c r="ID156" s="56"/>
      <c r="IF156" s="56"/>
      <c r="IG156" s="56"/>
      <c r="IH156" s="56"/>
      <c r="II156" s="56"/>
      <c r="IJ156" s="56"/>
      <c r="IK156" s="56"/>
      <c r="IL156" s="56"/>
      <c r="IM156" s="56"/>
      <c r="IN156" s="56"/>
      <c r="IP156" s="56"/>
      <c r="IQ156" s="56"/>
      <c r="IR156" s="56"/>
      <c r="IS156" s="56"/>
      <c r="IT156" s="56"/>
      <c r="IU156" s="56"/>
    </row>
    <row r="157" spans="1:255" ht="12.75" customHeight="1" thickBot="1" x14ac:dyDescent="0.25">
      <c r="A157" s="227"/>
      <c r="B157" s="106">
        <v>3214.98</v>
      </c>
      <c r="C157" s="85" t="s">
        <v>74</v>
      </c>
      <c r="D157" s="86"/>
      <c r="E157" s="47"/>
      <c r="F157" s="47"/>
      <c r="G157" s="47"/>
      <c r="H157" s="48"/>
      <c r="I157" s="49"/>
      <c r="J157" s="56"/>
      <c r="K157" s="56"/>
      <c r="L157" s="56"/>
      <c r="M157" s="56"/>
      <c r="N157" s="56"/>
      <c r="O157" s="56"/>
      <c r="P157" s="56"/>
      <c r="Q157" s="56"/>
      <c r="R157" s="56"/>
      <c r="T157" s="56"/>
      <c r="U157" s="56"/>
      <c r="V157" s="56"/>
      <c r="W157" s="56"/>
      <c r="X157" s="56"/>
      <c r="Y157" s="56"/>
      <c r="Z157" s="56"/>
      <c r="AA157" s="56"/>
      <c r="AB157" s="56"/>
      <c r="AD157" s="56"/>
      <c r="AE157" s="56"/>
      <c r="AF157" s="56"/>
      <c r="AG157" s="56"/>
      <c r="AH157" s="56"/>
      <c r="AI157" s="56"/>
      <c r="AJ157" s="56"/>
      <c r="AK157" s="56"/>
      <c r="AL157" s="56"/>
      <c r="AN157" s="56"/>
      <c r="AO157" s="56"/>
      <c r="AP157" s="56"/>
      <c r="AQ157" s="56"/>
      <c r="AR157" s="56"/>
      <c r="AS157" s="56"/>
      <c r="AT157" s="56"/>
      <c r="AU157" s="56"/>
      <c r="AV157" s="56"/>
      <c r="AX157" s="56"/>
      <c r="AY157" s="56"/>
      <c r="AZ157" s="56"/>
      <c r="BA157" s="56"/>
      <c r="BB157" s="56"/>
      <c r="BC157" s="56"/>
      <c r="BD157" s="56"/>
      <c r="BE157" s="56"/>
      <c r="BF157" s="56"/>
      <c r="BH157" s="56"/>
      <c r="BI157" s="56"/>
      <c r="BJ157" s="56"/>
      <c r="BK157" s="56"/>
      <c r="BL157" s="56"/>
      <c r="BM157" s="56"/>
      <c r="BN157" s="56"/>
      <c r="BO157" s="56"/>
      <c r="BP157" s="56"/>
      <c r="BR157" s="56"/>
      <c r="BS157" s="56"/>
      <c r="BT157" s="56"/>
      <c r="BU157" s="56"/>
      <c r="BV157" s="56"/>
      <c r="BW157" s="56"/>
      <c r="BX157" s="56"/>
      <c r="BY157" s="56"/>
      <c r="BZ157" s="56"/>
      <c r="CB157" s="56"/>
      <c r="CC157" s="56"/>
      <c r="CD157" s="56"/>
      <c r="CE157" s="56"/>
      <c r="CF157" s="56"/>
      <c r="CG157" s="56"/>
      <c r="CH157" s="56"/>
      <c r="CI157" s="56"/>
      <c r="CJ157" s="56"/>
      <c r="CL157" s="56"/>
      <c r="CM157" s="56"/>
      <c r="CN157" s="56"/>
      <c r="CO157" s="56"/>
      <c r="CP157" s="56"/>
      <c r="CQ157" s="56"/>
      <c r="CR157" s="56"/>
      <c r="CS157" s="56"/>
      <c r="CT157" s="56"/>
      <c r="CV157" s="56"/>
      <c r="CW157" s="56"/>
      <c r="CX157" s="56"/>
      <c r="CY157" s="56"/>
      <c r="CZ157" s="56"/>
      <c r="DA157" s="56"/>
      <c r="DB157" s="56"/>
      <c r="DC157" s="56"/>
      <c r="DD157" s="56"/>
      <c r="DF157" s="56"/>
      <c r="DG157" s="56"/>
      <c r="DH157" s="56"/>
      <c r="DI157" s="56"/>
      <c r="DJ157" s="56"/>
      <c r="DK157" s="56"/>
      <c r="DL157" s="56"/>
      <c r="DM157" s="56"/>
      <c r="DN157" s="56"/>
      <c r="DP157" s="56"/>
      <c r="DQ157" s="56"/>
      <c r="DR157" s="56"/>
      <c r="DS157" s="56"/>
      <c r="DT157" s="56"/>
      <c r="DU157" s="56"/>
      <c r="DV157" s="56"/>
      <c r="DW157" s="56"/>
      <c r="DX157" s="56"/>
      <c r="DZ157" s="56"/>
      <c r="EA157" s="56"/>
      <c r="EB157" s="56"/>
      <c r="EC157" s="56"/>
      <c r="ED157" s="56"/>
      <c r="EE157" s="56"/>
      <c r="EF157" s="56"/>
      <c r="EG157" s="56"/>
      <c r="EH157" s="56"/>
      <c r="EJ157" s="56"/>
      <c r="EK157" s="56"/>
      <c r="EL157" s="56"/>
      <c r="EM157" s="56"/>
      <c r="EN157" s="56"/>
      <c r="EO157" s="56"/>
      <c r="EP157" s="56"/>
      <c r="EQ157" s="56"/>
      <c r="ER157" s="56"/>
      <c r="ET157" s="56"/>
      <c r="EU157" s="56"/>
      <c r="EV157" s="56"/>
      <c r="EW157" s="56"/>
      <c r="EX157" s="56"/>
      <c r="EY157" s="56"/>
      <c r="EZ157" s="56"/>
      <c r="FA157" s="56"/>
      <c r="FB157" s="56"/>
      <c r="FD157" s="56"/>
      <c r="FE157" s="56"/>
      <c r="FF157" s="56"/>
      <c r="FG157" s="56"/>
      <c r="FH157" s="56"/>
      <c r="FI157" s="56"/>
      <c r="FJ157" s="56"/>
      <c r="FK157" s="56"/>
      <c r="FL157" s="56"/>
      <c r="FN157" s="56"/>
      <c r="FO157" s="56"/>
      <c r="FP157" s="56"/>
      <c r="FQ157" s="56"/>
      <c r="FR157" s="56"/>
      <c r="FS157" s="56"/>
      <c r="FT157" s="56"/>
      <c r="FU157" s="56"/>
      <c r="FV157" s="56"/>
      <c r="FX157" s="56"/>
      <c r="FY157" s="56"/>
      <c r="FZ157" s="56"/>
      <c r="GA157" s="56"/>
      <c r="GB157" s="56"/>
      <c r="GC157" s="56"/>
      <c r="GD157" s="56"/>
      <c r="GE157" s="56"/>
      <c r="GF157" s="56"/>
      <c r="GH157" s="56"/>
      <c r="GI157" s="56"/>
      <c r="GJ157" s="56"/>
      <c r="GK157" s="56"/>
      <c r="GL157" s="56"/>
      <c r="GM157" s="56"/>
      <c r="GN157" s="56"/>
      <c r="GO157" s="56"/>
      <c r="GP157" s="56"/>
      <c r="GR157" s="56"/>
      <c r="GS157" s="56"/>
      <c r="GT157" s="56"/>
      <c r="GU157" s="56"/>
      <c r="GV157" s="56"/>
      <c r="GW157" s="56"/>
      <c r="GX157" s="56"/>
      <c r="GY157" s="56"/>
      <c r="GZ157" s="56"/>
      <c r="HB157" s="56"/>
      <c r="HC157" s="56"/>
      <c r="HD157" s="56"/>
      <c r="HE157" s="56"/>
      <c r="HF157" s="56"/>
      <c r="HG157" s="56"/>
      <c r="HH157" s="56"/>
      <c r="HI157" s="56"/>
      <c r="HJ157" s="56"/>
      <c r="HL157" s="56"/>
      <c r="HM157" s="56"/>
      <c r="HN157" s="56"/>
      <c r="HO157" s="56"/>
      <c r="HP157" s="56"/>
      <c r="HQ157" s="56"/>
      <c r="HR157" s="56"/>
      <c r="HS157" s="56"/>
      <c r="HT157" s="56"/>
      <c r="HV157" s="56"/>
      <c r="HW157" s="56"/>
      <c r="HX157" s="56"/>
      <c r="HY157" s="56"/>
      <c r="HZ157" s="56"/>
      <c r="IA157" s="56"/>
      <c r="IB157" s="56"/>
      <c r="IC157" s="56"/>
      <c r="ID157" s="56"/>
      <c r="IF157" s="56"/>
      <c r="IG157" s="56"/>
      <c r="IH157" s="56"/>
      <c r="II157" s="56"/>
      <c r="IJ157" s="56"/>
      <c r="IK157" s="56"/>
      <c r="IL157" s="56"/>
      <c r="IM157" s="56"/>
      <c r="IN157" s="56"/>
      <c r="IP157" s="56"/>
      <c r="IQ157" s="56"/>
      <c r="IR157" s="56"/>
      <c r="IS157" s="56"/>
      <c r="IT157" s="56"/>
      <c r="IU157" s="56"/>
    </row>
    <row r="158" spans="1:255" ht="12.75" customHeight="1" thickBot="1" x14ac:dyDescent="0.25">
      <c r="A158" s="227"/>
      <c r="B158" s="106">
        <v>2762.46</v>
      </c>
      <c r="C158" s="85" t="s">
        <v>75</v>
      </c>
      <c r="D158" s="86"/>
      <c r="E158" s="47"/>
      <c r="F158" s="47"/>
      <c r="G158" s="47"/>
      <c r="H158" s="48"/>
      <c r="I158" s="49"/>
      <c r="J158" s="56"/>
      <c r="K158" s="56"/>
      <c r="L158" s="56"/>
      <c r="M158" s="56"/>
      <c r="N158" s="56"/>
      <c r="O158" s="56"/>
      <c r="P158" s="56"/>
      <c r="Q158" s="56"/>
      <c r="R158" s="56"/>
      <c r="T158" s="56"/>
      <c r="U158" s="56"/>
      <c r="V158" s="56"/>
      <c r="W158" s="56"/>
      <c r="X158" s="56"/>
      <c r="Y158" s="56"/>
      <c r="Z158" s="56"/>
      <c r="AA158" s="56"/>
      <c r="AB158" s="56"/>
      <c r="AD158" s="56"/>
      <c r="AE158" s="56"/>
      <c r="AF158" s="56"/>
      <c r="AG158" s="56"/>
      <c r="AH158" s="56"/>
      <c r="AI158" s="56"/>
      <c r="AJ158" s="56"/>
      <c r="AK158" s="56"/>
      <c r="AL158" s="56"/>
      <c r="AN158" s="56"/>
      <c r="AO158" s="56"/>
      <c r="AP158" s="56"/>
      <c r="AQ158" s="56"/>
      <c r="AR158" s="56"/>
      <c r="AS158" s="56"/>
      <c r="AT158" s="56"/>
      <c r="AU158" s="56"/>
      <c r="AV158" s="56"/>
      <c r="AX158" s="56"/>
      <c r="AY158" s="56"/>
      <c r="AZ158" s="56"/>
      <c r="BA158" s="56"/>
      <c r="BB158" s="56"/>
      <c r="BC158" s="56"/>
      <c r="BD158" s="56"/>
      <c r="BE158" s="56"/>
      <c r="BF158" s="56"/>
      <c r="BH158" s="56"/>
      <c r="BI158" s="56"/>
      <c r="BJ158" s="56"/>
      <c r="BK158" s="56"/>
      <c r="BL158" s="56"/>
      <c r="BM158" s="56"/>
      <c r="BN158" s="56"/>
      <c r="BO158" s="56"/>
      <c r="BP158" s="56"/>
      <c r="BR158" s="56"/>
      <c r="BS158" s="56"/>
      <c r="BT158" s="56"/>
      <c r="BU158" s="56"/>
      <c r="BV158" s="56"/>
      <c r="BW158" s="56"/>
      <c r="BX158" s="56"/>
      <c r="BY158" s="56"/>
      <c r="BZ158" s="56"/>
      <c r="CB158" s="56"/>
      <c r="CC158" s="56"/>
      <c r="CD158" s="56"/>
      <c r="CE158" s="56"/>
      <c r="CF158" s="56"/>
      <c r="CG158" s="56"/>
      <c r="CH158" s="56"/>
      <c r="CI158" s="56"/>
      <c r="CJ158" s="56"/>
      <c r="CL158" s="56"/>
      <c r="CM158" s="56"/>
      <c r="CN158" s="56"/>
      <c r="CO158" s="56"/>
      <c r="CP158" s="56"/>
      <c r="CQ158" s="56"/>
      <c r="CR158" s="56"/>
      <c r="CS158" s="56"/>
      <c r="CT158" s="56"/>
      <c r="CV158" s="56"/>
      <c r="CW158" s="56"/>
      <c r="CX158" s="56"/>
      <c r="CY158" s="56"/>
      <c r="CZ158" s="56"/>
      <c r="DA158" s="56"/>
      <c r="DB158" s="56"/>
      <c r="DC158" s="56"/>
      <c r="DD158" s="56"/>
      <c r="DF158" s="56"/>
      <c r="DG158" s="56"/>
      <c r="DH158" s="56"/>
      <c r="DI158" s="56"/>
      <c r="DJ158" s="56"/>
      <c r="DK158" s="56"/>
      <c r="DL158" s="56"/>
      <c r="DM158" s="56"/>
      <c r="DN158" s="56"/>
      <c r="DP158" s="56"/>
      <c r="DQ158" s="56"/>
      <c r="DR158" s="56"/>
      <c r="DS158" s="56"/>
      <c r="DT158" s="56"/>
      <c r="DU158" s="56"/>
      <c r="DV158" s="56"/>
      <c r="DW158" s="56"/>
      <c r="DX158" s="56"/>
      <c r="DZ158" s="56"/>
      <c r="EA158" s="56"/>
      <c r="EB158" s="56"/>
      <c r="EC158" s="56"/>
      <c r="ED158" s="56"/>
      <c r="EE158" s="56"/>
      <c r="EF158" s="56"/>
      <c r="EG158" s="56"/>
      <c r="EH158" s="56"/>
      <c r="EJ158" s="56"/>
      <c r="EK158" s="56"/>
      <c r="EL158" s="56"/>
      <c r="EM158" s="56"/>
      <c r="EN158" s="56"/>
      <c r="EO158" s="56"/>
      <c r="EP158" s="56"/>
      <c r="EQ158" s="56"/>
      <c r="ER158" s="56"/>
      <c r="ET158" s="56"/>
      <c r="EU158" s="56"/>
      <c r="EV158" s="56"/>
      <c r="EW158" s="56"/>
      <c r="EX158" s="56"/>
      <c r="EY158" s="56"/>
      <c r="EZ158" s="56"/>
      <c r="FA158" s="56"/>
      <c r="FB158" s="56"/>
      <c r="FD158" s="56"/>
      <c r="FE158" s="56"/>
      <c r="FF158" s="56"/>
      <c r="FG158" s="56"/>
      <c r="FH158" s="56"/>
      <c r="FI158" s="56"/>
      <c r="FJ158" s="56"/>
      <c r="FK158" s="56"/>
      <c r="FL158" s="56"/>
      <c r="FN158" s="56"/>
      <c r="FO158" s="56"/>
      <c r="FP158" s="56"/>
      <c r="FQ158" s="56"/>
      <c r="FR158" s="56"/>
      <c r="FS158" s="56"/>
      <c r="FT158" s="56"/>
      <c r="FU158" s="56"/>
      <c r="FV158" s="56"/>
      <c r="FX158" s="56"/>
      <c r="FY158" s="56"/>
      <c r="FZ158" s="56"/>
      <c r="GA158" s="56"/>
      <c r="GB158" s="56"/>
      <c r="GC158" s="56"/>
      <c r="GD158" s="56"/>
      <c r="GE158" s="56"/>
      <c r="GF158" s="56"/>
      <c r="GH158" s="56"/>
      <c r="GI158" s="56"/>
      <c r="GJ158" s="56"/>
      <c r="GK158" s="56"/>
      <c r="GL158" s="56"/>
      <c r="GM158" s="56"/>
      <c r="GN158" s="56"/>
      <c r="GO158" s="56"/>
      <c r="GP158" s="56"/>
      <c r="GR158" s="56"/>
      <c r="GS158" s="56"/>
      <c r="GT158" s="56"/>
      <c r="GU158" s="56"/>
      <c r="GV158" s="56"/>
      <c r="GW158" s="56"/>
      <c r="GX158" s="56"/>
      <c r="GY158" s="56"/>
      <c r="GZ158" s="56"/>
      <c r="HB158" s="56"/>
      <c r="HC158" s="56"/>
      <c r="HD158" s="56"/>
      <c r="HE158" s="56"/>
      <c r="HF158" s="56"/>
      <c r="HG158" s="56"/>
      <c r="HH158" s="56"/>
      <c r="HI158" s="56"/>
      <c r="HJ158" s="56"/>
      <c r="HL158" s="56"/>
      <c r="HM158" s="56"/>
      <c r="HN158" s="56"/>
      <c r="HO158" s="56"/>
      <c r="HP158" s="56"/>
      <c r="HQ158" s="56"/>
      <c r="HR158" s="56"/>
      <c r="HS158" s="56"/>
      <c r="HT158" s="56"/>
      <c r="HV158" s="56"/>
      <c r="HW158" s="56"/>
      <c r="HX158" s="56"/>
      <c r="HY158" s="56"/>
      <c r="HZ158" s="56"/>
      <c r="IA158" s="56"/>
      <c r="IB158" s="56"/>
      <c r="IC158" s="56"/>
      <c r="ID158" s="56"/>
      <c r="IF158" s="56"/>
      <c r="IG158" s="56"/>
      <c r="IH158" s="56"/>
      <c r="II158" s="56"/>
      <c r="IJ158" s="56"/>
      <c r="IK158" s="56"/>
      <c r="IL158" s="56"/>
      <c r="IM158" s="56"/>
      <c r="IN158" s="56"/>
      <c r="IP158" s="56"/>
      <c r="IQ158" s="56"/>
      <c r="IR158" s="56"/>
      <c r="IS158" s="56"/>
      <c r="IT158" s="56"/>
      <c r="IU158" s="56"/>
    </row>
    <row r="159" spans="1:255" ht="12.75" customHeight="1" thickBot="1" x14ac:dyDescent="0.25">
      <c r="A159" s="221"/>
      <c r="B159" s="106">
        <v>3017.96</v>
      </c>
      <c r="C159" s="85" t="s">
        <v>76</v>
      </c>
      <c r="D159" s="86"/>
      <c r="E159" s="47"/>
      <c r="F159" s="47"/>
      <c r="G159" s="47"/>
      <c r="H159" s="48"/>
      <c r="I159" s="49"/>
      <c r="J159" s="56"/>
      <c r="K159" s="56"/>
      <c r="L159" s="56"/>
      <c r="M159" s="56"/>
      <c r="N159" s="56"/>
      <c r="O159" s="56"/>
      <c r="P159" s="56"/>
      <c r="Q159" s="56"/>
      <c r="R159" s="56"/>
      <c r="T159" s="56"/>
      <c r="U159" s="56"/>
      <c r="V159" s="56"/>
      <c r="W159" s="56"/>
      <c r="X159" s="56"/>
      <c r="Y159" s="56"/>
      <c r="Z159" s="56"/>
      <c r="AA159" s="56"/>
      <c r="AB159" s="56"/>
      <c r="AD159" s="56"/>
      <c r="AE159" s="56"/>
      <c r="AF159" s="56"/>
      <c r="AG159" s="56"/>
      <c r="AH159" s="56"/>
      <c r="AI159" s="56"/>
      <c r="AJ159" s="56"/>
      <c r="AK159" s="56"/>
      <c r="AL159" s="56"/>
      <c r="AN159" s="56"/>
      <c r="AO159" s="56"/>
      <c r="AP159" s="56"/>
      <c r="AQ159" s="56"/>
      <c r="AR159" s="56"/>
      <c r="AS159" s="56"/>
      <c r="AT159" s="56"/>
      <c r="AU159" s="56"/>
      <c r="AV159" s="56"/>
      <c r="AX159" s="56"/>
      <c r="AY159" s="56"/>
      <c r="AZ159" s="56"/>
      <c r="BA159" s="56"/>
      <c r="BB159" s="56"/>
      <c r="BC159" s="56"/>
      <c r="BD159" s="56"/>
      <c r="BE159" s="56"/>
      <c r="BF159" s="56"/>
      <c r="BH159" s="56"/>
      <c r="BI159" s="56"/>
      <c r="BJ159" s="56"/>
      <c r="BK159" s="56"/>
      <c r="BL159" s="56"/>
      <c r="BM159" s="56"/>
      <c r="BN159" s="56"/>
      <c r="BO159" s="56"/>
      <c r="BP159" s="56"/>
      <c r="BR159" s="56"/>
      <c r="BS159" s="56"/>
      <c r="BT159" s="56"/>
      <c r="BU159" s="56"/>
      <c r="BV159" s="56"/>
      <c r="BW159" s="56"/>
      <c r="BX159" s="56"/>
      <c r="BY159" s="56"/>
      <c r="BZ159" s="56"/>
      <c r="CB159" s="56"/>
      <c r="CC159" s="56"/>
      <c r="CD159" s="56"/>
      <c r="CE159" s="56"/>
      <c r="CF159" s="56"/>
      <c r="CG159" s="56"/>
      <c r="CH159" s="56"/>
      <c r="CI159" s="56"/>
      <c r="CJ159" s="56"/>
      <c r="CL159" s="56"/>
      <c r="CM159" s="56"/>
      <c r="CN159" s="56"/>
      <c r="CO159" s="56"/>
      <c r="CP159" s="56"/>
      <c r="CQ159" s="56"/>
      <c r="CR159" s="56"/>
      <c r="CS159" s="56"/>
      <c r="CT159" s="56"/>
      <c r="CV159" s="56"/>
      <c r="CW159" s="56"/>
      <c r="CX159" s="56"/>
      <c r="CY159" s="56"/>
      <c r="CZ159" s="56"/>
      <c r="DA159" s="56"/>
      <c r="DB159" s="56"/>
      <c r="DC159" s="56"/>
      <c r="DD159" s="56"/>
      <c r="DF159" s="56"/>
      <c r="DG159" s="56"/>
      <c r="DH159" s="56"/>
      <c r="DI159" s="56"/>
      <c r="DJ159" s="56"/>
      <c r="DK159" s="56"/>
      <c r="DL159" s="56"/>
      <c r="DM159" s="56"/>
      <c r="DN159" s="56"/>
      <c r="DP159" s="56"/>
      <c r="DQ159" s="56"/>
      <c r="DR159" s="56"/>
      <c r="DS159" s="56"/>
      <c r="DT159" s="56"/>
      <c r="DU159" s="56"/>
      <c r="DV159" s="56"/>
      <c r="DW159" s="56"/>
      <c r="DX159" s="56"/>
      <c r="DZ159" s="56"/>
      <c r="EA159" s="56"/>
      <c r="EB159" s="56"/>
      <c r="EC159" s="56"/>
      <c r="ED159" s="56"/>
      <c r="EE159" s="56"/>
      <c r="EF159" s="56"/>
      <c r="EG159" s="56"/>
      <c r="EH159" s="56"/>
      <c r="EJ159" s="56"/>
      <c r="EK159" s="56"/>
      <c r="EL159" s="56"/>
      <c r="EM159" s="56"/>
      <c r="EN159" s="56"/>
      <c r="EO159" s="56"/>
      <c r="EP159" s="56"/>
      <c r="EQ159" s="56"/>
      <c r="ER159" s="56"/>
      <c r="ET159" s="56"/>
      <c r="EU159" s="56"/>
      <c r="EV159" s="56"/>
      <c r="EW159" s="56"/>
      <c r="EX159" s="56"/>
      <c r="EY159" s="56"/>
      <c r="EZ159" s="56"/>
      <c r="FA159" s="56"/>
      <c r="FB159" s="56"/>
      <c r="FD159" s="56"/>
      <c r="FE159" s="56"/>
      <c r="FF159" s="56"/>
      <c r="FG159" s="56"/>
      <c r="FH159" s="56"/>
      <c r="FI159" s="56"/>
      <c r="FJ159" s="56"/>
      <c r="FK159" s="56"/>
      <c r="FL159" s="56"/>
      <c r="FN159" s="56"/>
      <c r="FO159" s="56"/>
      <c r="FP159" s="56"/>
      <c r="FQ159" s="56"/>
      <c r="FR159" s="56"/>
      <c r="FS159" s="56"/>
      <c r="FT159" s="56"/>
      <c r="FU159" s="56"/>
      <c r="FV159" s="56"/>
      <c r="FX159" s="56"/>
      <c r="FY159" s="56"/>
      <c r="FZ159" s="56"/>
      <c r="GA159" s="56"/>
      <c r="GB159" s="56"/>
      <c r="GC159" s="56"/>
      <c r="GD159" s="56"/>
      <c r="GE159" s="56"/>
      <c r="GF159" s="56"/>
      <c r="GH159" s="56"/>
      <c r="GI159" s="56"/>
      <c r="GJ159" s="56"/>
      <c r="GK159" s="56"/>
      <c r="GL159" s="56"/>
      <c r="GM159" s="56"/>
      <c r="GN159" s="56"/>
      <c r="GO159" s="56"/>
      <c r="GP159" s="56"/>
      <c r="GR159" s="56"/>
      <c r="GS159" s="56"/>
      <c r="GT159" s="56"/>
      <c r="GU159" s="56"/>
      <c r="GV159" s="56"/>
      <c r="GW159" s="56"/>
      <c r="GX159" s="56"/>
      <c r="GY159" s="56"/>
      <c r="GZ159" s="56"/>
      <c r="HB159" s="56"/>
      <c r="HC159" s="56"/>
      <c r="HD159" s="56"/>
      <c r="HE159" s="56"/>
      <c r="HF159" s="56"/>
      <c r="HG159" s="56"/>
      <c r="HH159" s="56"/>
      <c r="HI159" s="56"/>
      <c r="HJ159" s="56"/>
      <c r="HL159" s="56"/>
      <c r="HM159" s="56"/>
      <c r="HN159" s="56"/>
      <c r="HO159" s="56"/>
      <c r="HP159" s="56"/>
      <c r="HQ159" s="56"/>
      <c r="HR159" s="56"/>
      <c r="HS159" s="56"/>
      <c r="HT159" s="56"/>
      <c r="HV159" s="56"/>
      <c r="HW159" s="56"/>
      <c r="HX159" s="56"/>
      <c r="HY159" s="56"/>
      <c r="HZ159" s="56"/>
      <c r="IA159" s="56"/>
      <c r="IB159" s="56"/>
      <c r="IC159" s="56"/>
      <c r="ID159" s="56"/>
      <c r="IF159" s="56"/>
      <c r="IG159" s="56"/>
      <c r="IH159" s="56"/>
      <c r="II159" s="56"/>
      <c r="IJ159" s="56"/>
      <c r="IK159" s="56"/>
      <c r="IL159" s="56"/>
      <c r="IM159" s="56"/>
      <c r="IN159" s="56"/>
      <c r="IP159" s="56"/>
      <c r="IQ159" s="56"/>
      <c r="IR159" s="56"/>
      <c r="IS159" s="56"/>
      <c r="IT159" s="56"/>
      <c r="IU159" s="56"/>
    </row>
    <row r="160" spans="1:255" ht="12.75" customHeight="1" thickBot="1" x14ac:dyDescent="0.25">
      <c r="A160" s="221"/>
      <c r="B160" s="106">
        <v>4208.5600000000004</v>
      </c>
      <c r="C160" s="85" t="s">
        <v>77</v>
      </c>
      <c r="D160" s="86"/>
      <c r="E160" s="47"/>
      <c r="F160" s="47"/>
      <c r="G160" s="47"/>
      <c r="H160" s="48"/>
      <c r="I160" s="49"/>
      <c r="J160" s="56"/>
      <c r="K160" s="56"/>
      <c r="L160" s="56"/>
      <c r="M160" s="56"/>
      <c r="N160" s="56"/>
      <c r="O160" s="56"/>
      <c r="P160" s="56"/>
      <c r="Q160" s="56"/>
      <c r="R160" s="56"/>
      <c r="T160" s="56"/>
      <c r="U160" s="56"/>
      <c r="V160" s="56"/>
      <c r="W160" s="56"/>
      <c r="X160" s="56"/>
      <c r="Y160" s="56"/>
      <c r="Z160" s="56"/>
      <c r="AA160" s="56"/>
      <c r="AB160" s="56"/>
      <c r="AD160" s="56"/>
      <c r="AE160" s="56"/>
      <c r="AF160" s="56"/>
      <c r="AG160" s="56"/>
      <c r="AH160" s="56"/>
      <c r="AI160" s="56"/>
      <c r="AJ160" s="56"/>
      <c r="AK160" s="56"/>
      <c r="AL160" s="56"/>
      <c r="AN160" s="56"/>
      <c r="AO160" s="56"/>
      <c r="AP160" s="56"/>
      <c r="AQ160" s="56"/>
      <c r="AR160" s="56"/>
      <c r="AS160" s="56"/>
      <c r="AT160" s="56"/>
      <c r="AU160" s="56"/>
      <c r="AV160" s="56"/>
      <c r="AX160" s="56"/>
      <c r="AY160" s="56"/>
      <c r="AZ160" s="56"/>
      <c r="BA160" s="56"/>
      <c r="BB160" s="56"/>
      <c r="BC160" s="56"/>
      <c r="BD160" s="56"/>
      <c r="BE160" s="56"/>
      <c r="BF160" s="56"/>
      <c r="BH160" s="56"/>
      <c r="BI160" s="56"/>
      <c r="BJ160" s="56"/>
      <c r="BK160" s="56"/>
      <c r="BL160" s="56"/>
      <c r="BM160" s="56"/>
      <c r="BN160" s="56"/>
      <c r="BO160" s="56"/>
      <c r="BP160" s="56"/>
      <c r="BR160" s="56"/>
      <c r="BS160" s="56"/>
      <c r="BT160" s="56"/>
      <c r="BU160" s="56"/>
      <c r="BV160" s="56"/>
      <c r="BW160" s="56"/>
      <c r="BX160" s="56"/>
      <c r="BY160" s="56"/>
      <c r="BZ160" s="56"/>
      <c r="CB160" s="56"/>
      <c r="CC160" s="56"/>
      <c r="CD160" s="56"/>
      <c r="CE160" s="56"/>
      <c r="CF160" s="56"/>
      <c r="CG160" s="56"/>
      <c r="CH160" s="56"/>
      <c r="CI160" s="56"/>
      <c r="CJ160" s="56"/>
      <c r="CL160" s="56"/>
      <c r="CM160" s="56"/>
      <c r="CN160" s="56"/>
      <c r="CO160" s="56"/>
      <c r="CP160" s="56"/>
      <c r="CQ160" s="56"/>
      <c r="CR160" s="56"/>
      <c r="CS160" s="56"/>
      <c r="CT160" s="56"/>
      <c r="CV160" s="56"/>
      <c r="CW160" s="56"/>
      <c r="CX160" s="56"/>
      <c r="CY160" s="56"/>
      <c r="CZ160" s="56"/>
      <c r="DA160" s="56"/>
      <c r="DB160" s="56"/>
      <c r="DC160" s="56"/>
      <c r="DD160" s="56"/>
      <c r="DF160" s="56"/>
      <c r="DG160" s="56"/>
      <c r="DH160" s="56"/>
      <c r="DI160" s="56"/>
      <c r="DJ160" s="56"/>
      <c r="DK160" s="56"/>
      <c r="DL160" s="56"/>
      <c r="DM160" s="56"/>
      <c r="DN160" s="56"/>
      <c r="DP160" s="56"/>
      <c r="DQ160" s="56"/>
      <c r="DR160" s="56"/>
      <c r="DS160" s="56"/>
      <c r="DT160" s="56"/>
      <c r="DU160" s="56"/>
      <c r="DV160" s="56"/>
      <c r="DW160" s="56"/>
      <c r="DX160" s="56"/>
      <c r="DZ160" s="56"/>
      <c r="EA160" s="56"/>
      <c r="EB160" s="56"/>
      <c r="EC160" s="56"/>
      <c r="ED160" s="56"/>
      <c r="EE160" s="56"/>
      <c r="EF160" s="56"/>
      <c r="EG160" s="56"/>
      <c r="EH160" s="56"/>
      <c r="EJ160" s="56"/>
      <c r="EK160" s="56"/>
      <c r="EL160" s="56"/>
      <c r="EM160" s="56"/>
      <c r="EN160" s="56"/>
      <c r="EO160" s="56"/>
      <c r="EP160" s="56"/>
      <c r="EQ160" s="56"/>
      <c r="ER160" s="56"/>
      <c r="ET160" s="56"/>
      <c r="EU160" s="56"/>
      <c r="EV160" s="56"/>
      <c r="EW160" s="56"/>
      <c r="EX160" s="56"/>
      <c r="EY160" s="56"/>
      <c r="EZ160" s="56"/>
      <c r="FA160" s="56"/>
      <c r="FB160" s="56"/>
      <c r="FD160" s="56"/>
      <c r="FE160" s="56"/>
      <c r="FF160" s="56"/>
      <c r="FG160" s="56"/>
      <c r="FH160" s="56"/>
      <c r="FI160" s="56"/>
      <c r="FJ160" s="56"/>
      <c r="FK160" s="56"/>
      <c r="FL160" s="56"/>
      <c r="FN160" s="56"/>
      <c r="FO160" s="56"/>
      <c r="FP160" s="56"/>
      <c r="FQ160" s="56"/>
      <c r="FR160" s="56"/>
      <c r="FS160" s="56"/>
      <c r="FT160" s="56"/>
      <c r="FU160" s="56"/>
      <c r="FV160" s="56"/>
      <c r="FX160" s="56"/>
      <c r="FY160" s="56"/>
      <c r="FZ160" s="56"/>
      <c r="GA160" s="56"/>
      <c r="GB160" s="56"/>
      <c r="GC160" s="56"/>
      <c r="GD160" s="56"/>
      <c r="GE160" s="56"/>
      <c r="GF160" s="56"/>
      <c r="GH160" s="56"/>
      <c r="GI160" s="56"/>
      <c r="GJ160" s="56"/>
      <c r="GK160" s="56"/>
      <c r="GL160" s="56"/>
      <c r="GM160" s="56"/>
      <c r="GN160" s="56"/>
      <c r="GO160" s="56"/>
      <c r="GP160" s="56"/>
      <c r="GR160" s="56"/>
      <c r="GS160" s="56"/>
      <c r="GT160" s="56"/>
      <c r="GU160" s="56"/>
      <c r="GV160" s="56"/>
      <c r="GW160" s="56"/>
      <c r="GX160" s="56"/>
      <c r="GY160" s="56"/>
      <c r="GZ160" s="56"/>
      <c r="HB160" s="56"/>
      <c r="HC160" s="56"/>
      <c r="HD160" s="56"/>
      <c r="HE160" s="56"/>
      <c r="HF160" s="56"/>
      <c r="HG160" s="56"/>
      <c r="HH160" s="56"/>
      <c r="HI160" s="56"/>
      <c r="HJ160" s="56"/>
      <c r="HL160" s="56"/>
      <c r="HM160" s="56"/>
      <c r="HN160" s="56"/>
      <c r="HO160" s="56"/>
      <c r="HP160" s="56"/>
      <c r="HQ160" s="56"/>
      <c r="HR160" s="56"/>
      <c r="HS160" s="56"/>
      <c r="HT160" s="56"/>
      <c r="HV160" s="56"/>
      <c r="HW160" s="56"/>
      <c r="HX160" s="56"/>
      <c r="HY160" s="56"/>
      <c r="HZ160" s="56"/>
      <c r="IA160" s="56"/>
      <c r="IB160" s="56"/>
      <c r="IC160" s="56"/>
      <c r="ID160" s="56"/>
      <c r="IF160" s="56"/>
      <c r="IG160" s="56"/>
      <c r="IH160" s="56"/>
      <c r="II160" s="56"/>
      <c r="IJ160" s="56"/>
      <c r="IK160" s="56"/>
      <c r="IL160" s="56"/>
      <c r="IM160" s="56"/>
      <c r="IN160" s="56"/>
      <c r="IP160" s="56"/>
      <c r="IQ160" s="56"/>
      <c r="IR160" s="56"/>
      <c r="IS160" s="56"/>
      <c r="IT160" s="56"/>
      <c r="IU160" s="56"/>
    </row>
    <row r="161" spans="1:255" ht="12.75" customHeight="1" thickBot="1" x14ac:dyDescent="0.25">
      <c r="A161" s="221"/>
      <c r="B161" s="106">
        <v>3245.22</v>
      </c>
      <c r="C161" s="85" t="s">
        <v>78</v>
      </c>
      <c r="D161" s="86"/>
      <c r="E161" s="47"/>
      <c r="F161" s="47"/>
      <c r="G161" s="47"/>
      <c r="H161" s="48"/>
      <c r="I161" s="49"/>
      <c r="J161" s="56"/>
      <c r="K161" s="56"/>
      <c r="L161" s="56"/>
      <c r="M161" s="56"/>
      <c r="N161" s="56"/>
      <c r="O161" s="56"/>
      <c r="P161" s="56"/>
      <c r="Q161" s="56"/>
      <c r="R161" s="56"/>
      <c r="T161" s="56"/>
      <c r="U161" s="56"/>
      <c r="V161" s="56"/>
      <c r="W161" s="56"/>
      <c r="X161" s="56"/>
      <c r="Y161" s="56"/>
      <c r="Z161" s="56"/>
      <c r="AA161" s="56"/>
      <c r="AB161" s="56"/>
      <c r="AD161" s="56"/>
      <c r="AE161" s="56"/>
      <c r="AF161" s="56"/>
      <c r="AG161" s="56"/>
      <c r="AH161" s="56"/>
      <c r="AI161" s="56"/>
      <c r="AJ161" s="56"/>
      <c r="AK161" s="56"/>
      <c r="AL161" s="56"/>
      <c r="AN161" s="56"/>
      <c r="AO161" s="56"/>
      <c r="AP161" s="56"/>
      <c r="AQ161" s="56"/>
      <c r="AR161" s="56"/>
      <c r="AS161" s="56"/>
      <c r="AT161" s="56"/>
      <c r="AU161" s="56"/>
      <c r="AV161" s="56"/>
      <c r="AX161" s="56"/>
      <c r="AY161" s="56"/>
      <c r="AZ161" s="56"/>
      <c r="BA161" s="56"/>
      <c r="BB161" s="56"/>
      <c r="BC161" s="56"/>
      <c r="BD161" s="56"/>
      <c r="BE161" s="56"/>
      <c r="BF161" s="56"/>
      <c r="BH161" s="56"/>
      <c r="BI161" s="56"/>
      <c r="BJ161" s="56"/>
      <c r="BK161" s="56"/>
      <c r="BL161" s="56"/>
      <c r="BM161" s="56"/>
      <c r="BN161" s="56"/>
      <c r="BO161" s="56"/>
      <c r="BP161" s="56"/>
      <c r="BR161" s="56"/>
      <c r="BS161" s="56"/>
      <c r="BT161" s="56"/>
      <c r="BU161" s="56"/>
      <c r="BV161" s="56"/>
      <c r="BW161" s="56"/>
      <c r="BX161" s="56"/>
      <c r="BY161" s="56"/>
      <c r="BZ161" s="56"/>
      <c r="CB161" s="56"/>
      <c r="CC161" s="56"/>
      <c r="CD161" s="56"/>
      <c r="CE161" s="56"/>
      <c r="CF161" s="56"/>
      <c r="CG161" s="56"/>
      <c r="CH161" s="56"/>
      <c r="CI161" s="56"/>
      <c r="CJ161" s="56"/>
      <c r="CL161" s="56"/>
      <c r="CM161" s="56"/>
      <c r="CN161" s="56"/>
      <c r="CO161" s="56"/>
      <c r="CP161" s="56"/>
      <c r="CQ161" s="56"/>
      <c r="CR161" s="56"/>
      <c r="CS161" s="56"/>
      <c r="CT161" s="56"/>
      <c r="CV161" s="56"/>
      <c r="CW161" s="56"/>
      <c r="CX161" s="56"/>
      <c r="CY161" s="56"/>
      <c r="CZ161" s="56"/>
      <c r="DA161" s="56"/>
      <c r="DB161" s="56"/>
      <c r="DC161" s="56"/>
      <c r="DD161" s="56"/>
      <c r="DF161" s="56"/>
      <c r="DG161" s="56"/>
      <c r="DH161" s="56"/>
      <c r="DI161" s="56"/>
      <c r="DJ161" s="56"/>
      <c r="DK161" s="56"/>
      <c r="DL161" s="56"/>
      <c r="DM161" s="56"/>
      <c r="DN161" s="56"/>
      <c r="DP161" s="56"/>
      <c r="DQ161" s="56"/>
      <c r="DR161" s="56"/>
      <c r="DS161" s="56"/>
      <c r="DT161" s="56"/>
      <c r="DU161" s="56"/>
      <c r="DV161" s="56"/>
      <c r="DW161" s="56"/>
      <c r="DX161" s="56"/>
      <c r="DZ161" s="56"/>
      <c r="EA161" s="56"/>
      <c r="EB161" s="56"/>
      <c r="EC161" s="56"/>
      <c r="ED161" s="56"/>
      <c r="EE161" s="56"/>
      <c r="EF161" s="56"/>
      <c r="EG161" s="56"/>
      <c r="EH161" s="56"/>
      <c r="EJ161" s="56"/>
      <c r="EK161" s="56"/>
      <c r="EL161" s="56"/>
      <c r="EM161" s="56"/>
      <c r="EN161" s="56"/>
      <c r="EO161" s="56"/>
      <c r="EP161" s="56"/>
      <c r="EQ161" s="56"/>
      <c r="ER161" s="56"/>
      <c r="ET161" s="56"/>
      <c r="EU161" s="56"/>
      <c r="EV161" s="56"/>
      <c r="EW161" s="56"/>
      <c r="EX161" s="56"/>
      <c r="EY161" s="56"/>
      <c r="EZ161" s="56"/>
      <c r="FA161" s="56"/>
      <c r="FB161" s="56"/>
      <c r="FD161" s="56"/>
      <c r="FE161" s="56"/>
      <c r="FF161" s="56"/>
      <c r="FG161" s="56"/>
      <c r="FH161" s="56"/>
      <c r="FI161" s="56"/>
      <c r="FJ161" s="56"/>
      <c r="FK161" s="56"/>
      <c r="FL161" s="56"/>
      <c r="FN161" s="56"/>
      <c r="FO161" s="56"/>
      <c r="FP161" s="56"/>
      <c r="FQ161" s="56"/>
      <c r="FR161" s="56"/>
      <c r="FS161" s="56"/>
      <c r="FT161" s="56"/>
      <c r="FU161" s="56"/>
      <c r="FV161" s="56"/>
      <c r="FX161" s="56"/>
      <c r="FY161" s="56"/>
      <c r="FZ161" s="56"/>
      <c r="GA161" s="56"/>
      <c r="GB161" s="56"/>
      <c r="GC161" s="56"/>
      <c r="GD161" s="56"/>
      <c r="GE161" s="56"/>
      <c r="GF161" s="56"/>
      <c r="GH161" s="56"/>
      <c r="GI161" s="56"/>
      <c r="GJ161" s="56"/>
      <c r="GK161" s="56"/>
      <c r="GL161" s="56"/>
      <c r="GM161" s="56"/>
      <c r="GN161" s="56"/>
      <c r="GO161" s="56"/>
      <c r="GP161" s="56"/>
      <c r="GR161" s="56"/>
      <c r="GS161" s="56"/>
      <c r="GT161" s="56"/>
      <c r="GU161" s="56"/>
      <c r="GV161" s="56"/>
      <c r="GW161" s="56"/>
      <c r="GX161" s="56"/>
      <c r="GY161" s="56"/>
      <c r="GZ161" s="56"/>
      <c r="HB161" s="56"/>
      <c r="HC161" s="56"/>
      <c r="HD161" s="56"/>
      <c r="HE161" s="56"/>
      <c r="HF161" s="56"/>
      <c r="HG161" s="56"/>
      <c r="HH161" s="56"/>
      <c r="HI161" s="56"/>
      <c r="HJ161" s="56"/>
      <c r="HL161" s="56"/>
      <c r="HM161" s="56"/>
      <c r="HN161" s="56"/>
      <c r="HO161" s="56"/>
      <c r="HP161" s="56"/>
      <c r="HQ161" s="56"/>
      <c r="HR161" s="56"/>
      <c r="HS161" s="56"/>
      <c r="HT161" s="56"/>
      <c r="HV161" s="56"/>
      <c r="HW161" s="56"/>
      <c r="HX161" s="56"/>
      <c r="HY161" s="56"/>
      <c r="HZ161" s="56"/>
      <c r="IA161" s="56"/>
      <c r="IB161" s="56"/>
      <c r="IC161" s="56"/>
      <c r="ID161" s="56"/>
      <c r="IF161" s="56"/>
      <c r="IG161" s="56"/>
      <c r="IH161" s="56"/>
      <c r="II161" s="56"/>
      <c r="IJ161" s="56"/>
      <c r="IK161" s="56"/>
      <c r="IL161" s="56"/>
      <c r="IM161" s="56"/>
      <c r="IN161" s="56"/>
      <c r="IP161" s="56"/>
      <c r="IQ161" s="56"/>
      <c r="IR161" s="56"/>
      <c r="IS161" s="56"/>
      <c r="IT161" s="56"/>
      <c r="IU161" s="56"/>
    </row>
    <row r="162" spans="1:255" ht="12.75" customHeight="1" thickBot="1" x14ac:dyDescent="0.25">
      <c r="A162" s="221"/>
      <c r="B162" s="106">
        <v>4114.88</v>
      </c>
      <c r="C162" s="85" t="s">
        <v>79</v>
      </c>
      <c r="D162" s="86"/>
      <c r="E162" s="47"/>
      <c r="F162" s="47"/>
      <c r="G162" s="47"/>
      <c r="H162" s="48"/>
      <c r="I162" s="49"/>
      <c r="J162" s="56"/>
      <c r="K162" s="56"/>
      <c r="L162" s="56"/>
      <c r="M162" s="56"/>
      <c r="N162" s="56"/>
      <c r="O162" s="56"/>
      <c r="P162" s="56"/>
      <c r="Q162" s="56"/>
      <c r="R162" s="56"/>
      <c r="T162" s="56"/>
      <c r="U162" s="56"/>
      <c r="V162" s="56"/>
      <c r="W162" s="56"/>
      <c r="X162" s="56"/>
      <c r="Y162" s="56"/>
      <c r="Z162" s="56"/>
      <c r="AA162" s="56"/>
      <c r="AB162" s="56"/>
      <c r="AD162" s="56"/>
      <c r="AE162" s="56"/>
      <c r="AF162" s="56"/>
      <c r="AG162" s="56"/>
      <c r="AH162" s="56"/>
      <c r="AI162" s="56"/>
      <c r="AJ162" s="56"/>
      <c r="AK162" s="56"/>
      <c r="AL162" s="56"/>
      <c r="AN162" s="56"/>
      <c r="AO162" s="56"/>
      <c r="AP162" s="56"/>
      <c r="AQ162" s="56"/>
      <c r="AR162" s="56"/>
      <c r="AS162" s="56"/>
      <c r="AT162" s="56"/>
      <c r="AU162" s="56"/>
      <c r="AV162" s="56"/>
      <c r="AX162" s="56"/>
      <c r="AY162" s="56"/>
      <c r="AZ162" s="56"/>
      <c r="BA162" s="56"/>
      <c r="BB162" s="56"/>
      <c r="BC162" s="56"/>
      <c r="BD162" s="56"/>
      <c r="BE162" s="56"/>
      <c r="BF162" s="56"/>
      <c r="BH162" s="56"/>
      <c r="BI162" s="56"/>
      <c r="BJ162" s="56"/>
      <c r="BK162" s="56"/>
      <c r="BL162" s="56"/>
      <c r="BM162" s="56"/>
      <c r="BN162" s="56"/>
      <c r="BO162" s="56"/>
      <c r="BP162" s="56"/>
      <c r="BR162" s="56"/>
      <c r="BS162" s="56"/>
      <c r="BT162" s="56"/>
      <c r="BU162" s="56"/>
      <c r="BV162" s="56"/>
      <c r="BW162" s="56"/>
      <c r="BX162" s="56"/>
      <c r="BY162" s="56"/>
      <c r="BZ162" s="56"/>
      <c r="CB162" s="56"/>
      <c r="CC162" s="56"/>
      <c r="CD162" s="56"/>
      <c r="CE162" s="56"/>
      <c r="CF162" s="56"/>
      <c r="CG162" s="56"/>
      <c r="CH162" s="56"/>
      <c r="CI162" s="56"/>
      <c r="CJ162" s="56"/>
      <c r="CL162" s="56"/>
      <c r="CM162" s="56"/>
      <c r="CN162" s="56"/>
      <c r="CO162" s="56"/>
      <c r="CP162" s="56"/>
      <c r="CQ162" s="56"/>
      <c r="CR162" s="56"/>
      <c r="CS162" s="56"/>
      <c r="CT162" s="56"/>
      <c r="CV162" s="56"/>
      <c r="CW162" s="56"/>
      <c r="CX162" s="56"/>
      <c r="CY162" s="56"/>
      <c r="CZ162" s="56"/>
      <c r="DA162" s="56"/>
      <c r="DB162" s="56"/>
      <c r="DC162" s="56"/>
      <c r="DD162" s="56"/>
      <c r="DF162" s="56"/>
      <c r="DG162" s="56"/>
      <c r="DH162" s="56"/>
      <c r="DI162" s="56"/>
      <c r="DJ162" s="56"/>
      <c r="DK162" s="56"/>
      <c r="DL162" s="56"/>
      <c r="DM162" s="56"/>
      <c r="DN162" s="56"/>
      <c r="DP162" s="56"/>
      <c r="DQ162" s="56"/>
      <c r="DR162" s="56"/>
      <c r="DS162" s="56"/>
      <c r="DT162" s="56"/>
      <c r="DU162" s="56"/>
      <c r="DV162" s="56"/>
      <c r="DW162" s="56"/>
      <c r="DX162" s="56"/>
      <c r="DZ162" s="56"/>
      <c r="EA162" s="56"/>
      <c r="EB162" s="56"/>
      <c r="EC162" s="56"/>
      <c r="ED162" s="56"/>
      <c r="EE162" s="56"/>
      <c r="EF162" s="56"/>
      <c r="EG162" s="56"/>
      <c r="EH162" s="56"/>
      <c r="EJ162" s="56"/>
      <c r="EK162" s="56"/>
      <c r="EL162" s="56"/>
      <c r="EM162" s="56"/>
      <c r="EN162" s="56"/>
      <c r="EO162" s="56"/>
      <c r="EP162" s="56"/>
      <c r="EQ162" s="56"/>
      <c r="ER162" s="56"/>
      <c r="ET162" s="56"/>
      <c r="EU162" s="56"/>
      <c r="EV162" s="56"/>
      <c r="EW162" s="56"/>
      <c r="EX162" s="56"/>
      <c r="EY162" s="56"/>
      <c r="EZ162" s="56"/>
      <c r="FA162" s="56"/>
      <c r="FB162" s="56"/>
      <c r="FD162" s="56"/>
      <c r="FE162" s="56"/>
      <c r="FF162" s="56"/>
      <c r="FG162" s="56"/>
      <c r="FH162" s="56"/>
      <c r="FI162" s="56"/>
      <c r="FJ162" s="56"/>
      <c r="FK162" s="56"/>
      <c r="FL162" s="56"/>
      <c r="FN162" s="56"/>
      <c r="FO162" s="56"/>
      <c r="FP162" s="56"/>
      <c r="FQ162" s="56"/>
      <c r="FR162" s="56"/>
      <c r="FS162" s="56"/>
      <c r="FT162" s="56"/>
      <c r="FU162" s="56"/>
      <c r="FV162" s="56"/>
      <c r="FX162" s="56"/>
      <c r="FY162" s="56"/>
      <c r="FZ162" s="56"/>
      <c r="GA162" s="56"/>
      <c r="GB162" s="56"/>
      <c r="GC162" s="56"/>
      <c r="GD162" s="56"/>
      <c r="GE162" s="56"/>
      <c r="GF162" s="56"/>
      <c r="GH162" s="56"/>
      <c r="GI162" s="56"/>
      <c r="GJ162" s="56"/>
      <c r="GK162" s="56"/>
      <c r="GL162" s="56"/>
      <c r="GM162" s="56"/>
      <c r="GN162" s="56"/>
      <c r="GO162" s="56"/>
      <c r="GP162" s="56"/>
      <c r="GR162" s="56"/>
      <c r="GS162" s="56"/>
      <c r="GT162" s="56"/>
      <c r="GU162" s="56"/>
      <c r="GV162" s="56"/>
      <c r="GW162" s="56"/>
      <c r="GX162" s="56"/>
      <c r="GY162" s="56"/>
      <c r="GZ162" s="56"/>
      <c r="HB162" s="56"/>
      <c r="HC162" s="56"/>
      <c r="HD162" s="56"/>
      <c r="HE162" s="56"/>
      <c r="HF162" s="56"/>
      <c r="HG162" s="56"/>
      <c r="HH162" s="56"/>
      <c r="HI162" s="56"/>
      <c r="HJ162" s="56"/>
      <c r="HL162" s="56"/>
      <c r="HM162" s="56"/>
      <c r="HN162" s="56"/>
      <c r="HO162" s="56"/>
      <c r="HP162" s="56"/>
      <c r="HQ162" s="56"/>
      <c r="HR162" s="56"/>
      <c r="HS162" s="56"/>
      <c r="HT162" s="56"/>
      <c r="HV162" s="56"/>
      <c r="HW162" s="56"/>
      <c r="HX162" s="56"/>
      <c r="HY162" s="56"/>
      <c r="HZ162" s="56"/>
      <c r="IA162" s="56"/>
      <c r="IB162" s="56"/>
      <c r="IC162" s="56"/>
      <c r="ID162" s="56"/>
      <c r="IF162" s="56"/>
      <c r="IG162" s="56"/>
      <c r="IH162" s="56"/>
      <c r="II162" s="56"/>
      <c r="IJ162" s="56"/>
      <c r="IK162" s="56"/>
      <c r="IL162" s="56"/>
      <c r="IM162" s="56"/>
      <c r="IN162" s="56"/>
      <c r="IP162" s="56"/>
      <c r="IQ162" s="56"/>
      <c r="IR162" s="56"/>
      <c r="IS162" s="56"/>
      <c r="IT162" s="56"/>
      <c r="IU162" s="56"/>
    </row>
    <row r="163" spans="1:255" ht="12.75" customHeight="1" thickBot="1" x14ac:dyDescent="0.25">
      <c r="A163" s="221"/>
      <c r="B163" s="106">
        <v>3046.74</v>
      </c>
      <c r="C163" s="85" t="s">
        <v>80</v>
      </c>
      <c r="D163" s="86"/>
      <c r="E163" s="47"/>
      <c r="F163" s="47"/>
      <c r="G163" s="47"/>
      <c r="H163" s="48"/>
      <c r="I163" s="49"/>
      <c r="J163" s="56"/>
      <c r="K163" s="56"/>
      <c r="L163" s="56"/>
      <c r="M163" s="56"/>
      <c r="N163" s="56"/>
      <c r="O163" s="56"/>
      <c r="P163" s="56"/>
      <c r="Q163" s="56"/>
      <c r="R163" s="56"/>
      <c r="T163" s="56"/>
      <c r="U163" s="56"/>
      <c r="V163" s="56"/>
      <c r="W163" s="56"/>
      <c r="X163" s="56"/>
      <c r="Y163" s="56"/>
      <c r="Z163" s="56"/>
      <c r="AA163" s="56"/>
      <c r="AB163" s="56"/>
      <c r="AD163" s="56"/>
      <c r="AE163" s="56"/>
      <c r="AF163" s="56"/>
      <c r="AG163" s="56"/>
      <c r="AH163" s="56"/>
      <c r="AI163" s="56"/>
      <c r="AJ163" s="56"/>
      <c r="AK163" s="56"/>
      <c r="AL163" s="56"/>
      <c r="AN163" s="56"/>
      <c r="AO163" s="56"/>
      <c r="AP163" s="56"/>
      <c r="AQ163" s="56"/>
      <c r="AR163" s="56"/>
      <c r="AS163" s="56"/>
      <c r="AT163" s="56"/>
      <c r="AU163" s="56"/>
      <c r="AV163" s="56"/>
      <c r="AX163" s="56"/>
      <c r="AY163" s="56"/>
      <c r="AZ163" s="56"/>
      <c r="BA163" s="56"/>
      <c r="BB163" s="56"/>
      <c r="BC163" s="56"/>
      <c r="BD163" s="56"/>
      <c r="BE163" s="56"/>
      <c r="BF163" s="56"/>
      <c r="BH163" s="56"/>
      <c r="BI163" s="56"/>
      <c r="BJ163" s="56"/>
      <c r="BK163" s="56"/>
      <c r="BL163" s="56"/>
      <c r="BM163" s="56"/>
      <c r="BN163" s="56"/>
      <c r="BO163" s="56"/>
      <c r="BP163" s="56"/>
      <c r="BR163" s="56"/>
      <c r="BS163" s="56"/>
      <c r="BT163" s="56"/>
      <c r="BU163" s="56"/>
      <c r="BV163" s="56"/>
      <c r="BW163" s="56"/>
      <c r="BX163" s="56"/>
      <c r="BY163" s="56"/>
      <c r="BZ163" s="56"/>
      <c r="CB163" s="56"/>
      <c r="CC163" s="56"/>
      <c r="CD163" s="56"/>
      <c r="CE163" s="56"/>
      <c r="CF163" s="56"/>
      <c r="CG163" s="56"/>
      <c r="CH163" s="56"/>
      <c r="CI163" s="56"/>
      <c r="CJ163" s="56"/>
      <c r="CL163" s="56"/>
      <c r="CM163" s="56"/>
      <c r="CN163" s="56"/>
      <c r="CO163" s="56"/>
      <c r="CP163" s="56"/>
      <c r="CQ163" s="56"/>
      <c r="CR163" s="56"/>
      <c r="CS163" s="56"/>
      <c r="CT163" s="56"/>
      <c r="CV163" s="56"/>
      <c r="CW163" s="56"/>
      <c r="CX163" s="56"/>
      <c r="CY163" s="56"/>
      <c r="CZ163" s="56"/>
      <c r="DA163" s="56"/>
      <c r="DB163" s="56"/>
      <c r="DC163" s="56"/>
      <c r="DD163" s="56"/>
      <c r="DF163" s="56"/>
      <c r="DG163" s="56"/>
      <c r="DH163" s="56"/>
      <c r="DI163" s="56"/>
      <c r="DJ163" s="56"/>
      <c r="DK163" s="56"/>
      <c r="DL163" s="56"/>
      <c r="DM163" s="56"/>
      <c r="DN163" s="56"/>
      <c r="DP163" s="56"/>
      <c r="DQ163" s="56"/>
      <c r="DR163" s="56"/>
      <c r="DS163" s="56"/>
      <c r="DT163" s="56"/>
      <c r="DU163" s="56"/>
      <c r="DV163" s="56"/>
      <c r="DW163" s="56"/>
      <c r="DX163" s="56"/>
      <c r="DZ163" s="56"/>
      <c r="EA163" s="56"/>
      <c r="EB163" s="56"/>
      <c r="EC163" s="56"/>
      <c r="ED163" s="56"/>
      <c r="EE163" s="56"/>
      <c r="EF163" s="56"/>
      <c r="EG163" s="56"/>
      <c r="EH163" s="56"/>
      <c r="EJ163" s="56"/>
      <c r="EK163" s="56"/>
      <c r="EL163" s="56"/>
      <c r="EM163" s="56"/>
      <c r="EN163" s="56"/>
      <c r="EO163" s="56"/>
      <c r="EP163" s="56"/>
      <c r="EQ163" s="56"/>
      <c r="ER163" s="56"/>
      <c r="ET163" s="56"/>
      <c r="EU163" s="56"/>
      <c r="EV163" s="56"/>
      <c r="EW163" s="56"/>
      <c r="EX163" s="56"/>
      <c r="EY163" s="56"/>
      <c r="EZ163" s="56"/>
      <c r="FA163" s="56"/>
      <c r="FB163" s="56"/>
      <c r="FD163" s="56"/>
      <c r="FE163" s="56"/>
      <c r="FF163" s="56"/>
      <c r="FG163" s="56"/>
      <c r="FH163" s="56"/>
      <c r="FI163" s="56"/>
      <c r="FJ163" s="56"/>
      <c r="FK163" s="56"/>
      <c r="FL163" s="56"/>
      <c r="FN163" s="56"/>
      <c r="FO163" s="56"/>
      <c r="FP163" s="56"/>
      <c r="FQ163" s="56"/>
      <c r="FR163" s="56"/>
      <c r="FS163" s="56"/>
      <c r="FT163" s="56"/>
      <c r="FU163" s="56"/>
      <c r="FV163" s="56"/>
      <c r="FX163" s="56"/>
      <c r="FY163" s="56"/>
      <c r="FZ163" s="56"/>
      <c r="GA163" s="56"/>
      <c r="GB163" s="56"/>
      <c r="GC163" s="56"/>
      <c r="GD163" s="56"/>
      <c r="GE163" s="56"/>
      <c r="GF163" s="56"/>
      <c r="GH163" s="56"/>
      <c r="GI163" s="56"/>
      <c r="GJ163" s="56"/>
      <c r="GK163" s="56"/>
      <c r="GL163" s="56"/>
      <c r="GM163" s="56"/>
      <c r="GN163" s="56"/>
      <c r="GO163" s="56"/>
      <c r="GP163" s="56"/>
      <c r="GR163" s="56"/>
      <c r="GS163" s="56"/>
      <c r="GT163" s="56"/>
      <c r="GU163" s="56"/>
      <c r="GV163" s="56"/>
      <c r="GW163" s="56"/>
      <c r="GX163" s="56"/>
      <c r="GY163" s="56"/>
      <c r="GZ163" s="56"/>
      <c r="HB163" s="56"/>
      <c r="HC163" s="56"/>
      <c r="HD163" s="56"/>
      <c r="HE163" s="56"/>
      <c r="HF163" s="56"/>
      <c r="HG163" s="56"/>
      <c r="HH163" s="56"/>
      <c r="HI163" s="56"/>
      <c r="HJ163" s="56"/>
      <c r="HL163" s="56"/>
      <c r="HM163" s="56"/>
      <c r="HN163" s="56"/>
      <c r="HO163" s="56"/>
      <c r="HP163" s="56"/>
      <c r="HQ163" s="56"/>
      <c r="HR163" s="56"/>
      <c r="HS163" s="56"/>
      <c r="HT163" s="56"/>
      <c r="HV163" s="56"/>
      <c r="HW163" s="56"/>
      <c r="HX163" s="56"/>
      <c r="HY163" s="56"/>
      <c r="HZ163" s="56"/>
      <c r="IA163" s="56"/>
      <c r="IB163" s="56"/>
      <c r="IC163" s="56"/>
      <c r="ID163" s="56"/>
      <c r="IF163" s="56"/>
      <c r="IG163" s="56"/>
      <c r="IH163" s="56"/>
      <c r="II163" s="56"/>
      <c r="IJ163" s="56"/>
      <c r="IK163" s="56"/>
      <c r="IL163" s="56"/>
      <c r="IM163" s="56"/>
      <c r="IN163" s="56"/>
      <c r="IP163" s="56"/>
      <c r="IQ163" s="56"/>
      <c r="IR163" s="56"/>
      <c r="IS163" s="56"/>
      <c r="IT163" s="56"/>
      <c r="IU163" s="56"/>
    </row>
    <row r="164" spans="1:255" x14ac:dyDescent="0.2">
      <c r="A164" s="221"/>
      <c r="B164" s="185"/>
      <c r="C164" s="70" t="s">
        <v>87</v>
      </c>
      <c r="D164" s="163"/>
      <c r="E164" s="53"/>
      <c r="F164" s="53"/>
      <c r="G164" s="53"/>
      <c r="H164" s="153"/>
      <c r="I164" s="165">
        <v>2041.1</v>
      </c>
      <c r="J164" s="56"/>
      <c r="K164" s="56"/>
      <c r="L164" s="56"/>
      <c r="M164" s="56"/>
      <c r="N164" s="56"/>
      <c r="O164" s="56"/>
      <c r="P164" s="56"/>
      <c r="Q164" s="56"/>
      <c r="R164" s="56"/>
      <c r="T164" s="56"/>
      <c r="U164" s="56"/>
      <c r="V164" s="56"/>
      <c r="W164" s="56"/>
      <c r="X164" s="56"/>
      <c r="Y164" s="56"/>
      <c r="Z164" s="56"/>
      <c r="AA164" s="56"/>
      <c r="AB164" s="56"/>
      <c r="AD164" s="56"/>
      <c r="AE164" s="56"/>
      <c r="AF164" s="56"/>
      <c r="AG164" s="56"/>
      <c r="AH164" s="56"/>
      <c r="AI164" s="56"/>
      <c r="AJ164" s="56"/>
      <c r="AK164" s="56"/>
      <c r="AL164" s="56"/>
      <c r="AN164" s="56"/>
      <c r="AO164" s="56"/>
      <c r="AP164" s="56"/>
      <c r="AQ164" s="56"/>
      <c r="AR164" s="56"/>
      <c r="AS164" s="56"/>
      <c r="AT164" s="56"/>
      <c r="AU164" s="56"/>
      <c r="AV164" s="56"/>
      <c r="AX164" s="56"/>
      <c r="AY164" s="56"/>
      <c r="AZ164" s="56"/>
      <c r="BA164" s="56"/>
      <c r="BB164" s="56"/>
      <c r="BC164" s="56"/>
      <c r="BD164" s="56"/>
      <c r="BE164" s="56"/>
      <c r="BF164" s="56"/>
      <c r="BH164" s="56"/>
      <c r="BI164" s="56"/>
      <c r="BJ164" s="56"/>
      <c r="BK164" s="56"/>
      <c r="BL164" s="56"/>
      <c r="BM164" s="56"/>
      <c r="BN164" s="56"/>
      <c r="BO164" s="56"/>
      <c r="BP164" s="56"/>
      <c r="BR164" s="56"/>
      <c r="BS164" s="56"/>
      <c r="BT164" s="56"/>
      <c r="BU164" s="56"/>
      <c r="BV164" s="56"/>
      <c r="BW164" s="56"/>
      <c r="BX164" s="56"/>
      <c r="BY164" s="56"/>
      <c r="BZ164" s="56"/>
      <c r="CB164" s="56"/>
      <c r="CC164" s="56"/>
      <c r="CD164" s="56"/>
      <c r="CE164" s="56"/>
      <c r="CF164" s="56"/>
      <c r="CG164" s="56"/>
      <c r="CH164" s="56"/>
      <c r="CI164" s="56"/>
      <c r="CJ164" s="56"/>
      <c r="CL164" s="56"/>
      <c r="CM164" s="56"/>
      <c r="CN164" s="56"/>
      <c r="CO164" s="56"/>
      <c r="CP164" s="56"/>
      <c r="CQ164" s="56"/>
      <c r="CR164" s="56"/>
      <c r="CS164" s="56"/>
      <c r="CT164" s="56"/>
      <c r="CV164" s="56"/>
      <c r="CW164" s="56"/>
      <c r="CX164" s="56"/>
      <c r="CY164" s="56"/>
      <c r="CZ164" s="56"/>
      <c r="DA164" s="56"/>
      <c r="DB164" s="56"/>
      <c r="DC164" s="56"/>
      <c r="DD164" s="56"/>
      <c r="DF164" s="56"/>
      <c r="DG164" s="56"/>
      <c r="DH164" s="56"/>
      <c r="DI164" s="56"/>
      <c r="DJ164" s="56"/>
      <c r="DK164" s="56"/>
      <c r="DL164" s="56"/>
      <c r="DM164" s="56"/>
      <c r="DN164" s="56"/>
      <c r="DP164" s="56"/>
      <c r="DQ164" s="56"/>
      <c r="DR164" s="56"/>
      <c r="DS164" s="56"/>
      <c r="DT164" s="56"/>
      <c r="DU164" s="56"/>
      <c r="DV164" s="56"/>
      <c r="DW164" s="56"/>
      <c r="DX164" s="56"/>
      <c r="DZ164" s="56"/>
      <c r="EA164" s="56"/>
      <c r="EB164" s="56"/>
      <c r="EC164" s="56"/>
      <c r="ED164" s="56"/>
      <c r="EE164" s="56"/>
      <c r="EF164" s="56"/>
      <c r="EG164" s="56"/>
      <c r="EH164" s="56"/>
      <c r="EJ164" s="56"/>
      <c r="EK164" s="56"/>
      <c r="EL164" s="56"/>
      <c r="EM164" s="56"/>
      <c r="EN164" s="56"/>
      <c r="EO164" s="56"/>
      <c r="EP164" s="56"/>
      <c r="EQ164" s="56"/>
      <c r="ER164" s="56"/>
      <c r="ET164" s="56"/>
      <c r="EU164" s="56"/>
      <c r="EV164" s="56"/>
      <c r="EW164" s="56"/>
      <c r="EX164" s="56"/>
      <c r="EY164" s="56"/>
      <c r="EZ164" s="56"/>
      <c r="FA164" s="56"/>
      <c r="FB164" s="56"/>
      <c r="FD164" s="56"/>
      <c r="FE164" s="56"/>
      <c r="FF164" s="56"/>
      <c r="FG164" s="56"/>
      <c r="FH164" s="56"/>
      <c r="FI164" s="56"/>
      <c r="FJ164" s="56"/>
      <c r="FK164" s="56"/>
      <c r="FL164" s="56"/>
      <c r="FN164" s="56"/>
      <c r="FO164" s="56"/>
      <c r="FP164" s="56"/>
      <c r="FQ164" s="56"/>
      <c r="FR164" s="56"/>
      <c r="FS164" s="56"/>
      <c r="FT164" s="56"/>
      <c r="FU164" s="56"/>
      <c r="FV164" s="56"/>
      <c r="FX164" s="56"/>
      <c r="FY164" s="56"/>
      <c r="FZ164" s="56"/>
      <c r="GA164" s="56"/>
      <c r="GB164" s="56"/>
      <c r="GC164" s="56"/>
      <c r="GD164" s="56"/>
      <c r="GE164" s="56"/>
      <c r="GF164" s="56"/>
      <c r="GH164" s="56"/>
      <c r="GI164" s="56"/>
      <c r="GJ164" s="56"/>
      <c r="GK164" s="56"/>
      <c r="GL164" s="56"/>
      <c r="GM164" s="56"/>
      <c r="GN164" s="56"/>
      <c r="GO164" s="56"/>
      <c r="GP164" s="56"/>
      <c r="GR164" s="56"/>
      <c r="GS164" s="56"/>
      <c r="GT164" s="56"/>
      <c r="GU164" s="56"/>
      <c r="GV164" s="56"/>
      <c r="GW164" s="56"/>
      <c r="GX164" s="56"/>
      <c r="GY164" s="56"/>
      <c r="GZ164" s="56"/>
      <c r="HB164" s="56"/>
      <c r="HC164" s="56"/>
      <c r="HD164" s="56"/>
      <c r="HE164" s="56"/>
      <c r="HF164" s="56"/>
      <c r="HG164" s="56"/>
      <c r="HH164" s="56"/>
      <c r="HI164" s="56"/>
      <c r="HJ164" s="56"/>
      <c r="HL164" s="56"/>
      <c r="HM164" s="56"/>
      <c r="HN164" s="56"/>
      <c r="HO164" s="56"/>
      <c r="HP164" s="56"/>
      <c r="HQ164" s="56"/>
      <c r="HR164" s="56"/>
      <c r="HS164" s="56"/>
      <c r="HT164" s="56"/>
      <c r="HV164" s="56"/>
      <c r="HW164" s="56"/>
      <c r="HX164" s="56"/>
      <c r="HY164" s="56"/>
      <c r="HZ164" s="56"/>
      <c r="IA164" s="56"/>
      <c r="IB164" s="56"/>
      <c r="IC164" s="56"/>
      <c r="ID164" s="56"/>
      <c r="IF164" s="56"/>
      <c r="IG164" s="56"/>
      <c r="IH164" s="56"/>
      <c r="II164" s="56"/>
      <c r="IJ164" s="56"/>
      <c r="IK164" s="56"/>
      <c r="IL164" s="56"/>
      <c r="IM164" s="56"/>
      <c r="IN164" s="56"/>
      <c r="IP164" s="56"/>
      <c r="IQ164" s="56"/>
      <c r="IR164" s="56"/>
      <c r="IS164" s="56"/>
      <c r="IT164" s="56"/>
      <c r="IU164" s="56"/>
    </row>
    <row r="165" spans="1:255" ht="12.75" customHeight="1" thickBot="1" x14ac:dyDescent="0.25">
      <c r="A165" s="221"/>
      <c r="B165" s="18">
        <f>SUM(B152:B164)</f>
        <v>39910.699999999997</v>
      </c>
      <c r="C165" s="17"/>
      <c r="D165" s="18"/>
      <c r="E165" s="19"/>
      <c r="F165" s="17"/>
      <c r="G165" s="17"/>
      <c r="H165" s="18" t="s">
        <v>17</v>
      </c>
      <c r="I165" s="233">
        <f>SUM(I152:I164)</f>
        <v>2041.1</v>
      </c>
      <c r="J165" s="56"/>
      <c r="K165" s="56"/>
      <c r="L165" s="56"/>
      <c r="M165" s="56"/>
      <c r="N165" s="56"/>
      <c r="O165" s="56"/>
      <c r="P165" s="56"/>
      <c r="Q165" s="56"/>
      <c r="R165" s="56"/>
      <c r="T165" s="56"/>
      <c r="U165" s="56"/>
      <c r="V165" s="56"/>
      <c r="W165" s="56"/>
      <c r="X165" s="56"/>
      <c r="Y165" s="56"/>
      <c r="Z165" s="56"/>
      <c r="AA165" s="56"/>
      <c r="AB165" s="56"/>
      <c r="AD165" s="56"/>
      <c r="AE165" s="56"/>
      <c r="AF165" s="56"/>
      <c r="AG165" s="56"/>
      <c r="AH165" s="56"/>
      <c r="AI165" s="56"/>
      <c r="AJ165" s="56"/>
      <c r="AK165" s="56"/>
      <c r="AL165" s="56"/>
      <c r="AN165" s="56"/>
      <c r="AO165" s="56"/>
      <c r="AP165" s="56"/>
      <c r="AQ165" s="56"/>
      <c r="AR165" s="56"/>
      <c r="AS165" s="56"/>
      <c r="AT165" s="56"/>
      <c r="AU165" s="56"/>
      <c r="AV165" s="56"/>
      <c r="AX165" s="56"/>
      <c r="AY165" s="56"/>
      <c r="AZ165" s="56"/>
      <c r="BA165" s="56"/>
      <c r="BB165" s="56"/>
      <c r="BC165" s="56"/>
      <c r="BD165" s="56"/>
      <c r="BE165" s="56"/>
      <c r="BF165" s="56"/>
      <c r="BH165" s="56"/>
      <c r="BI165" s="56"/>
      <c r="BJ165" s="56"/>
      <c r="BK165" s="56"/>
      <c r="BL165" s="56"/>
      <c r="BM165" s="56"/>
      <c r="BN165" s="56"/>
      <c r="BO165" s="56"/>
      <c r="BP165" s="56"/>
      <c r="BR165" s="56"/>
      <c r="BS165" s="56"/>
      <c r="BT165" s="56"/>
      <c r="BU165" s="56"/>
      <c r="BV165" s="56"/>
      <c r="BW165" s="56"/>
      <c r="BX165" s="56"/>
      <c r="BY165" s="56"/>
      <c r="BZ165" s="56"/>
      <c r="CB165" s="56"/>
      <c r="CC165" s="56"/>
      <c r="CD165" s="56"/>
      <c r="CE165" s="56"/>
      <c r="CF165" s="56"/>
      <c r="CG165" s="56"/>
      <c r="CH165" s="56"/>
      <c r="CI165" s="56"/>
      <c r="CJ165" s="56"/>
      <c r="CL165" s="56"/>
      <c r="CM165" s="56"/>
      <c r="CN165" s="56"/>
      <c r="CO165" s="56"/>
      <c r="CP165" s="56"/>
      <c r="CQ165" s="56"/>
      <c r="CR165" s="56"/>
      <c r="CS165" s="56"/>
      <c r="CT165" s="56"/>
      <c r="CV165" s="56"/>
      <c r="CW165" s="56"/>
      <c r="CX165" s="56"/>
      <c r="CY165" s="56"/>
      <c r="CZ165" s="56"/>
      <c r="DA165" s="56"/>
      <c r="DB165" s="56"/>
      <c r="DC165" s="56"/>
      <c r="DD165" s="56"/>
      <c r="DF165" s="56"/>
      <c r="DG165" s="56"/>
      <c r="DH165" s="56"/>
      <c r="DI165" s="56"/>
      <c r="DJ165" s="56"/>
      <c r="DK165" s="56"/>
      <c r="DL165" s="56"/>
      <c r="DM165" s="56"/>
      <c r="DN165" s="56"/>
      <c r="DP165" s="56"/>
      <c r="DQ165" s="56"/>
      <c r="DR165" s="56"/>
      <c r="DS165" s="56"/>
      <c r="DT165" s="56"/>
      <c r="DU165" s="56"/>
      <c r="DV165" s="56"/>
      <c r="DW165" s="56"/>
      <c r="DX165" s="56"/>
      <c r="DZ165" s="56"/>
      <c r="EA165" s="56"/>
      <c r="EB165" s="56"/>
      <c r="EC165" s="56"/>
      <c r="ED165" s="56"/>
      <c r="EE165" s="56"/>
      <c r="EF165" s="56"/>
      <c r="EG165" s="56"/>
      <c r="EH165" s="56"/>
      <c r="EJ165" s="56"/>
      <c r="EK165" s="56"/>
      <c r="EL165" s="56"/>
      <c r="EM165" s="56"/>
      <c r="EN165" s="56"/>
      <c r="EO165" s="56"/>
      <c r="EP165" s="56"/>
      <c r="EQ165" s="56"/>
      <c r="ER165" s="56"/>
      <c r="ET165" s="56"/>
      <c r="EU165" s="56"/>
      <c r="EV165" s="56"/>
      <c r="EW165" s="56"/>
      <c r="EX165" s="56"/>
      <c r="EY165" s="56"/>
      <c r="EZ165" s="56"/>
      <c r="FA165" s="56"/>
      <c r="FB165" s="56"/>
      <c r="FD165" s="56"/>
      <c r="FE165" s="56"/>
      <c r="FF165" s="56"/>
      <c r="FG165" s="56"/>
      <c r="FH165" s="56"/>
      <c r="FI165" s="56"/>
      <c r="FJ165" s="56"/>
      <c r="FK165" s="56"/>
      <c r="FL165" s="56"/>
      <c r="FN165" s="56"/>
      <c r="FO165" s="56"/>
      <c r="FP165" s="56"/>
      <c r="FQ165" s="56"/>
      <c r="FR165" s="56"/>
      <c r="FS165" s="56"/>
      <c r="FT165" s="56"/>
      <c r="FU165" s="56"/>
      <c r="FV165" s="56"/>
      <c r="FX165" s="56"/>
      <c r="FY165" s="56"/>
      <c r="FZ165" s="56"/>
      <c r="GA165" s="56"/>
      <c r="GB165" s="56"/>
      <c r="GC165" s="56"/>
      <c r="GD165" s="56"/>
      <c r="GE165" s="56"/>
      <c r="GF165" s="56"/>
      <c r="GH165" s="56"/>
      <c r="GI165" s="56"/>
      <c r="GJ165" s="56"/>
      <c r="GK165" s="56"/>
      <c r="GL165" s="56"/>
      <c r="GM165" s="56"/>
      <c r="GN165" s="56"/>
      <c r="GO165" s="56"/>
      <c r="GP165" s="56"/>
      <c r="GR165" s="56"/>
      <c r="GS165" s="56"/>
      <c r="GT165" s="56"/>
      <c r="GU165" s="56"/>
      <c r="GV165" s="56"/>
      <c r="GW165" s="56"/>
      <c r="GX165" s="56"/>
      <c r="GY165" s="56"/>
      <c r="GZ165" s="56"/>
      <c r="HB165" s="56"/>
      <c r="HC165" s="56"/>
      <c r="HD165" s="56"/>
      <c r="HE165" s="56"/>
      <c r="HF165" s="56"/>
      <c r="HG165" s="56"/>
      <c r="HH165" s="56"/>
      <c r="HI165" s="56"/>
      <c r="HJ165" s="56"/>
      <c r="HL165" s="56"/>
      <c r="HM165" s="56"/>
      <c r="HN165" s="56"/>
      <c r="HO165" s="56"/>
      <c r="HP165" s="56"/>
      <c r="HQ165" s="56"/>
      <c r="HR165" s="56"/>
      <c r="HS165" s="56"/>
      <c r="HT165" s="56"/>
      <c r="HV165" s="56"/>
      <c r="HW165" s="56"/>
      <c r="HX165" s="56"/>
      <c r="HY165" s="56"/>
      <c r="HZ165" s="56"/>
      <c r="IA165" s="56"/>
      <c r="IB165" s="56"/>
      <c r="IC165" s="56"/>
      <c r="ID165" s="56"/>
      <c r="IF165" s="56"/>
      <c r="IG165" s="56"/>
      <c r="IH165" s="56"/>
      <c r="II165" s="56"/>
      <c r="IJ165" s="56"/>
      <c r="IK165" s="56"/>
      <c r="IL165" s="56"/>
      <c r="IM165" s="56"/>
      <c r="IN165" s="56"/>
      <c r="IP165" s="56"/>
      <c r="IQ165" s="56"/>
      <c r="IR165" s="56"/>
      <c r="IS165" s="56"/>
      <c r="IT165" s="56"/>
      <c r="IU165" s="56"/>
    </row>
    <row r="166" spans="1:255" ht="40.5" customHeight="1" thickBot="1" x14ac:dyDescent="0.25">
      <c r="A166" s="46" t="s">
        <v>97</v>
      </c>
      <c r="B166" s="114" t="s">
        <v>16</v>
      </c>
      <c r="C166" s="114" t="s">
        <v>5</v>
      </c>
      <c r="D166" s="114" t="s">
        <v>23</v>
      </c>
      <c r="E166" s="118" t="s">
        <v>18</v>
      </c>
      <c r="F166" s="114" t="s">
        <v>19</v>
      </c>
      <c r="G166" s="114" t="s">
        <v>10</v>
      </c>
      <c r="H166" s="114" t="s">
        <v>13</v>
      </c>
      <c r="I166" s="115" t="s">
        <v>12</v>
      </c>
      <c r="J166" s="56"/>
      <c r="K166" s="56"/>
      <c r="L166" s="56"/>
      <c r="M166" s="56"/>
      <c r="N166" s="56"/>
      <c r="O166" s="56"/>
      <c r="P166" s="56"/>
      <c r="Q166" s="56"/>
      <c r="R166" s="56"/>
      <c r="T166" s="56"/>
      <c r="U166" s="56"/>
      <c r="V166" s="56"/>
      <c r="W166" s="56"/>
      <c r="X166" s="56"/>
      <c r="Y166" s="56"/>
      <c r="Z166" s="56"/>
      <c r="AA166" s="56"/>
      <c r="AB166" s="56"/>
      <c r="AD166" s="56"/>
      <c r="AE166" s="56"/>
      <c r="AF166" s="56"/>
      <c r="AG166" s="56"/>
      <c r="AH166" s="56"/>
      <c r="AI166" s="56"/>
      <c r="AJ166" s="56"/>
      <c r="AK166" s="56"/>
      <c r="AL166" s="56"/>
      <c r="AN166" s="56"/>
      <c r="AO166" s="56"/>
      <c r="AP166" s="56"/>
      <c r="AQ166" s="56"/>
      <c r="AR166" s="56"/>
      <c r="AS166" s="56"/>
      <c r="AT166" s="56"/>
      <c r="AU166" s="56"/>
      <c r="AV166" s="56"/>
      <c r="AX166" s="56"/>
      <c r="AY166" s="56"/>
      <c r="AZ166" s="56"/>
      <c r="BA166" s="56"/>
      <c r="BB166" s="56"/>
      <c r="BC166" s="56"/>
      <c r="BD166" s="56"/>
      <c r="BE166" s="56"/>
      <c r="BF166" s="56"/>
      <c r="BH166" s="56"/>
      <c r="BI166" s="56"/>
      <c r="BJ166" s="56"/>
      <c r="BK166" s="56"/>
      <c r="BL166" s="56"/>
      <c r="BM166" s="56"/>
      <c r="BN166" s="56"/>
      <c r="BO166" s="56"/>
      <c r="BP166" s="56"/>
      <c r="BR166" s="56"/>
      <c r="BS166" s="56"/>
      <c r="BT166" s="56"/>
      <c r="BU166" s="56"/>
      <c r="BV166" s="56"/>
      <c r="BW166" s="56"/>
      <c r="BX166" s="56"/>
      <c r="BY166" s="56"/>
      <c r="BZ166" s="56"/>
      <c r="CB166" s="56"/>
      <c r="CC166" s="56"/>
      <c r="CD166" s="56"/>
      <c r="CE166" s="56"/>
      <c r="CF166" s="56"/>
      <c r="CG166" s="56"/>
      <c r="CH166" s="56"/>
      <c r="CI166" s="56"/>
      <c r="CJ166" s="56"/>
      <c r="CL166" s="56"/>
      <c r="CM166" s="56"/>
      <c r="CN166" s="56"/>
      <c r="CO166" s="56"/>
      <c r="CP166" s="56"/>
      <c r="CQ166" s="56"/>
      <c r="CR166" s="56"/>
      <c r="CS166" s="56"/>
      <c r="CT166" s="56"/>
      <c r="CV166" s="56"/>
      <c r="CW166" s="56"/>
      <c r="CX166" s="56"/>
      <c r="CY166" s="56"/>
      <c r="CZ166" s="56"/>
      <c r="DA166" s="56"/>
      <c r="DB166" s="56"/>
      <c r="DC166" s="56"/>
      <c r="DD166" s="56"/>
      <c r="DF166" s="56"/>
      <c r="DG166" s="56"/>
      <c r="DH166" s="56"/>
      <c r="DI166" s="56"/>
      <c r="DJ166" s="56"/>
      <c r="DK166" s="56"/>
      <c r="DL166" s="56"/>
      <c r="DM166" s="56"/>
      <c r="DN166" s="56"/>
      <c r="DP166" s="56"/>
      <c r="DQ166" s="56"/>
      <c r="DR166" s="56"/>
      <c r="DS166" s="56"/>
      <c r="DT166" s="56"/>
      <c r="DU166" s="56"/>
      <c r="DV166" s="56"/>
      <c r="DW166" s="56"/>
      <c r="DX166" s="56"/>
      <c r="DZ166" s="56"/>
      <c r="EA166" s="56"/>
      <c r="EB166" s="56"/>
      <c r="EC166" s="56"/>
      <c r="ED166" s="56"/>
      <c r="EE166" s="56"/>
      <c r="EF166" s="56"/>
      <c r="EG166" s="56"/>
      <c r="EH166" s="56"/>
      <c r="EJ166" s="56"/>
      <c r="EK166" s="56"/>
      <c r="EL166" s="56"/>
      <c r="EM166" s="56"/>
      <c r="EN166" s="56"/>
      <c r="EO166" s="56"/>
      <c r="EP166" s="56"/>
      <c r="EQ166" s="56"/>
      <c r="ER166" s="56"/>
      <c r="ET166" s="56"/>
      <c r="EU166" s="56"/>
      <c r="EV166" s="56"/>
      <c r="EW166" s="56"/>
      <c r="EX166" s="56"/>
      <c r="EY166" s="56"/>
      <c r="EZ166" s="56"/>
      <c r="FA166" s="56"/>
      <c r="FB166" s="56"/>
      <c r="FD166" s="56"/>
      <c r="FE166" s="56"/>
      <c r="FF166" s="56"/>
      <c r="FG166" s="56"/>
      <c r="FH166" s="56"/>
      <c r="FI166" s="56"/>
      <c r="FJ166" s="56"/>
      <c r="FK166" s="56"/>
      <c r="FL166" s="56"/>
      <c r="FN166" s="56"/>
      <c r="FO166" s="56"/>
      <c r="FP166" s="56"/>
      <c r="FQ166" s="56"/>
      <c r="FR166" s="56"/>
      <c r="FS166" s="56"/>
      <c r="FT166" s="56"/>
      <c r="FU166" s="56"/>
      <c r="FV166" s="56"/>
      <c r="FX166" s="56"/>
      <c r="FY166" s="56"/>
      <c r="FZ166" s="56"/>
      <c r="GA166" s="56"/>
      <c r="GB166" s="56"/>
      <c r="GC166" s="56"/>
      <c r="GD166" s="56"/>
      <c r="GE166" s="56"/>
      <c r="GF166" s="56"/>
      <c r="GH166" s="56"/>
      <c r="GI166" s="56"/>
      <c r="GJ166" s="56"/>
      <c r="GK166" s="56"/>
      <c r="GL166" s="56"/>
      <c r="GM166" s="56"/>
      <c r="GN166" s="56"/>
      <c r="GO166" s="56"/>
      <c r="GP166" s="56"/>
      <c r="GR166" s="56"/>
      <c r="GS166" s="56"/>
      <c r="GT166" s="56"/>
      <c r="GU166" s="56"/>
      <c r="GV166" s="56"/>
      <c r="GW166" s="56"/>
      <c r="GX166" s="56"/>
      <c r="GY166" s="56"/>
      <c r="GZ166" s="56"/>
      <c r="HB166" s="56"/>
      <c r="HC166" s="56"/>
      <c r="HD166" s="56"/>
      <c r="HE166" s="56"/>
      <c r="HF166" s="56"/>
      <c r="HG166" s="56"/>
      <c r="HH166" s="56"/>
      <c r="HI166" s="56"/>
      <c r="HJ166" s="56"/>
      <c r="HL166" s="56"/>
      <c r="HM166" s="56"/>
      <c r="HN166" s="56"/>
      <c r="HO166" s="56"/>
      <c r="HP166" s="56"/>
      <c r="HQ166" s="56"/>
      <c r="HR166" s="56"/>
      <c r="HS166" s="56"/>
      <c r="HT166" s="56"/>
      <c r="HV166" s="56"/>
      <c r="HW166" s="56"/>
      <c r="HX166" s="56"/>
      <c r="HY166" s="56"/>
      <c r="HZ166" s="56"/>
      <c r="IA166" s="56"/>
      <c r="IB166" s="56"/>
      <c r="IC166" s="56"/>
      <c r="ID166" s="56"/>
      <c r="IF166" s="56"/>
      <c r="IG166" s="56"/>
      <c r="IH166" s="56"/>
      <c r="II166" s="56"/>
      <c r="IJ166" s="56"/>
      <c r="IK166" s="56"/>
      <c r="IL166" s="56"/>
      <c r="IM166" s="56"/>
      <c r="IN166" s="56"/>
      <c r="IP166" s="56"/>
      <c r="IQ166" s="56"/>
      <c r="IR166" s="56"/>
      <c r="IS166" s="56"/>
      <c r="IT166" s="56"/>
      <c r="IU166" s="56"/>
    </row>
    <row r="167" spans="1:255" ht="39" thickBot="1" x14ac:dyDescent="0.25">
      <c r="A167" s="117" t="s">
        <v>2277</v>
      </c>
      <c r="B167" s="182"/>
      <c r="C167" s="167" t="s">
        <v>87</v>
      </c>
      <c r="D167" s="238"/>
      <c r="E167" s="239"/>
      <c r="F167" s="238"/>
      <c r="G167" s="239"/>
      <c r="H167" s="239"/>
      <c r="I167" s="200">
        <v>45873.11</v>
      </c>
    </row>
    <row r="168" spans="1:255" ht="13.5" thickBot="1" x14ac:dyDescent="0.25">
      <c r="A168" s="46"/>
      <c r="B168" s="76">
        <f>SUM(B167:B167)</f>
        <v>0</v>
      </c>
      <c r="C168" s="75"/>
      <c r="D168" s="76"/>
      <c r="E168" s="77"/>
      <c r="F168" s="75"/>
      <c r="G168" s="75"/>
      <c r="H168" s="76" t="s">
        <v>17</v>
      </c>
      <c r="I168" s="78">
        <f>SUM(I167:I167)</f>
        <v>45873.11</v>
      </c>
    </row>
    <row r="169" spans="1:255" ht="51.75" thickBot="1" x14ac:dyDescent="0.25">
      <c r="A169" s="134" t="s">
        <v>96</v>
      </c>
      <c r="B169" s="114" t="s">
        <v>16</v>
      </c>
      <c r="C169" s="114" t="s">
        <v>5</v>
      </c>
      <c r="D169" s="114" t="s">
        <v>23</v>
      </c>
      <c r="E169" s="279" t="s">
        <v>18</v>
      </c>
      <c r="F169" s="114" t="s">
        <v>19</v>
      </c>
      <c r="G169" s="114" t="s">
        <v>10</v>
      </c>
      <c r="H169" s="114" t="s">
        <v>13</v>
      </c>
      <c r="I169" s="115" t="s">
        <v>12</v>
      </c>
    </row>
    <row r="170" spans="1:255" ht="13.5" thickBot="1" x14ac:dyDescent="0.25">
      <c r="A170" s="206"/>
      <c r="B170" s="185"/>
      <c r="C170" s="70" t="s">
        <v>87</v>
      </c>
      <c r="D170" s="163"/>
      <c r="E170" s="53"/>
      <c r="F170" s="53"/>
      <c r="G170" s="53"/>
      <c r="H170" s="153"/>
      <c r="I170" s="471">
        <v>64799.86</v>
      </c>
    </row>
    <row r="171" spans="1:255" ht="13.5" thickBot="1" x14ac:dyDescent="0.25">
      <c r="A171" s="134"/>
      <c r="B171" s="271"/>
      <c r="C171" s="75"/>
      <c r="D171" s="76"/>
      <c r="E171" s="77"/>
      <c r="F171" s="75"/>
      <c r="G171" s="75"/>
      <c r="H171" s="76"/>
      <c r="I171" s="78">
        <f>SUM(I170)</f>
        <v>64799.86</v>
      </c>
    </row>
    <row r="172" spans="1:255" x14ac:dyDescent="0.2">
      <c r="A172" s="9"/>
      <c r="B172" s="9"/>
      <c r="C172" s="9"/>
      <c r="D172" s="9"/>
      <c r="E172" s="9"/>
      <c r="F172" s="20"/>
      <c r="G172" s="20"/>
      <c r="H172" s="20"/>
      <c r="I172" s="20"/>
    </row>
    <row r="173" spans="1:255" ht="12.75" customHeight="1" x14ac:dyDescent="0.2">
      <c r="A173" s="21" t="s">
        <v>21</v>
      </c>
      <c r="B173" s="22"/>
      <c r="C173" s="23"/>
      <c r="D173" s="4" t="s">
        <v>9</v>
      </c>
      <c r="E173" s="4" t="s">
        <v>6</v>
      </c>
      <c r="F173" s="119" t="s">
        <v>7</v>
      </c>
    </row>
    <row r="174" spans="1:255" ht="12.75" customHeight="1" x14ac:dyDescent="0.2">
      <c r="A174" s="642" t="s">
        <v>15</v>
      </c>
      <c r="B174" s="643"/>
      <c r="C174" s="25"/>
      <c r="D174" s="26">
        <f>B23</f>
        <v>91155.515325</v>
      </c>
      <c r="E174" s="26">
        <f>I23</f>
        <v>3524.63</v>
      </c>
      <c r="F174" s="120">
        <f>D174+E174</f>
        <v>94680.145325000005</v>
      </c>
    </row>
    <row r="175" spans="1:255" ht="12.75" customHeight="1" x14ac:dyDescent="0.2">
      <c r="A175" s="642" t="s">
        <v>1067</v>
      </c>
      <c r="B175" s="643"/>
      <c r="C175" s="25"/>
      <c r="D175" s="26">
        <f>B91</f>
        <v>165482.69999999998</v>
      </c>
      <c r="E175" s="26">
        <f>I91</f>
        <v>16019.094999999998</v>
      </c>
      <c r="F175" s="120">
        <f>D175+E175</f>
        <v>181501.79499999998</v>
      </c>
    </row>
    <row r="176" spans="1:255" ht="12.75" customHeight="1" x14ac:dyDescent="0.2">
      <c r="A176" s="642" t="s">
        <v>14</v>
      </c>
      <c r="B176" s="643"/>
      <c r="C176" s="25"/>
      <c r="D176" s="26">
        <f>B110</f>
        <v>65918.94</v>
      </c>
      <c r="E176" s="26">
        <f>I110</f>
        <v>692.04</v>
      </c>
      <c r="F176" s="120">
        <f>D176+E176</f>
        <v>66610.98</v>
      </c>
    </row>
    <row r="177" spans="1:7" ht="12.75" customHeight="1" x14ac:dyDescent="0.2">
      <c r="A177" s="642" t="s">
        <v>146</v>
      </c>
      <c r="B177" s="643"/>
      <c r="C177" s="25"/>
      <c r="D177" s="26">
        <f>B125</f>
        <v>92714.63</v>
      </c>
      <c r="E177" s="26">
        <f>I125</f>
        <v>2257.75</v>
      </c>
      <c r="F177" s="120">
        <f>D177+E177</f>
        <v>94972.38</v>
      </c>
    </row>
    <row r="178" spans="1:7" ht="12.75" customHeight="1" x14ac:dyDescent="0.2">
      <c r="A178" s="642" t="s">
        <v>26</v>
      </c>
      <c r="B178" s="643"/>
      <c r="C178" s="25"/>
      <c r="D178" s="26">
        <f>B165</f>
        <v>39910.699999999997</v>
      </c>
      <c r="E178" s="26">
        <f>I165</f>
        <v>2041.1</v>
      </c>
      <c r="F178" s="120">
        <f>D178+E178</f>
        <v>41951.799999999996</v>
      </c>
      <c r="G178" s="56"/>
    </row>
    <row r="179" spans="1:7" ht="12.75" customHeight="1" x14ac:dyDescent="0.2">
      <c r="A179" s="646" t="s">
        <v>69</v>
      </c>
      <c r="B179" s="647"/>
      <c r="C179" s="245"/>
      <c r="D179" s="246"/>
      <c r="E179" s="246"/>
      <c r="F179" s="242">
        <f>F180+F183+F184+F185+F186+F181+F182</f>
        <v>166423.1</v>
      </c>
      <c r="G179" s="56"/>
    </row>
    <row r="180" spans="1:7" ht="12.75" customHeight="1" x14ac:dyDescent="0.2">
      <c r="A180" s="644" t="s">
        <v>82</v>
      </c>
      <c r="B180" s="645"/>
      <c r="C180" s="245"/>
      <c r="D180" s="246"/>
      <c r="E180" s="246"/>
      <c r="F180" s="247">
        <f>I139</f>
        <v>17987.800000000003</v>
      </c>
      <c r="G180" s="56"/>
    </row>
    <row r="181" spans="1:7" ht="57" customHeight="1" x14ac:dyDescent="0.2">
      <c r="A181" s="650" t="s">
        <v>2275</v>
      </c>
      <c r="B181" s="651"/>
      <c r="C181" s="25"/>
      <c r="D181" s="26"/>
      <c r="E181" s="26"/>
      <c r="F181" s="120">
        <f>I142</f>
        <v>421.42</v>
      </c>
      <c r="G181" s="56"/>
    </row>
    <row r="182" spans="1:7" ht="55.15" customHeight="1" x14ac:dyDescent="0.2">
      <c r="A182" s="650" t="s">
        <v>2276</v>
      </c>
      <c r="B182" s="651"/>
      <c r="C182" s="25"/>
      <c r="D182" s="26"/>
      <c r="E182" s="26"/>
      <c r="F182" s="120">
        <f>I145</f>
        <v>2463.48</v>
      </c>
      <c r="G182" s="56"/>
    </row>
    <row r="183" spans="1:7" ht="12.75" customHeight="1" x14ac:dyDescent="0.2">
      <c r="A183" s="642" t="s">
        <v>2270</v>
      </c>
      <c r="B183" s="643"/>
      <c r="C183" s="245"/>
      <c r="D183" s="246"/>
      <c r="E183" s="246"/>
      <c r="F183" s="247">
        <f>I146</f>
        <v>122100.18</v>
      </c>
      <c r="G183" s="56"/>
    </row>
    <row r="184" spans="1:7" ht="12.75" customHeight="1" x14ac:dyDescent="0.2">
      <c r="A184" s="644" t="s">
        <v>84</v>
      </c>
      <c r="B184" s="645"/>
      <c r="C184" s="245"/>
      <c r="D184" s="246"/>
      <c r="E184" s="246"/>
      <c r="F184" s="247">
        <f>I147</f>
        <v>9079.8799999999992</v>
      </c>
      <c r="G184" s="56"/>
    </row>
    <row r="185" spans="1:7" ht="12.75" customHeight="1" x14ac:dyDescent="0.2">
      <c r="A185" s="644" t="s">
        <v>86</v>
      </c>
      <c r="B185" s="645"/>
      <c r="C185" s="245"/>
      <c r="D185" s="246"/>
      <c r="E185" s="246"/>
      <c r="F185" s="247">
        <f>I148</f>
        <v>8289.35</v>
      </c>
      <c r="G185" s="56"/>
    </row>
    <row r="186" spans="1:7" ht="12.75" customHeight="1" x14ac:dyDescent="0.2">
      <c r="A186" s="644" t="s">
        <v>88</v>
      </c>
      <c r="B186" s="645"/>
      <c r="C186" s="245"/>
      <c r="D186" s="246"/>
      <c r="E186" s="246"/>
      <c r="F186" s="247">
        <f>I149</f>
        <v>6080.99</v>
      </c>
      <c r="G186" s="56"/>
    </row>
    <row r="187" spans="1:7" ht="47.45" customHeight="1" x14ac:dyDescent="0.2">
      <c r="A187" s="650" t="s">
        <v>2</v>
      </c>
      <c r="B187" s="651"/>
      <c r="C187" s="25"/>
      <c r="D187" s="26">
        <f>B168</f>
        <v>0</v>
      </c>
      <c r="E187" s="26"/>
      <c r="F187" s="120">
        <f>D187+I168</f>
        <v>45873.11</v>
      </c>
      <c r="G187" s="56"/>
    </row>
    <row r="188" spans="1:7" ht="29.45" customHeight="1" x14ac:dyDescent="0.2">
      <c r="A188" s="650" t="s">
        <v>96</v>
      </c>
      <c r="B188" s="651"/>
      <c r="C188" s="25"/>
      <c r="D188" s="26"/>
      <c r="E188" s="26"/>
      <c r="F188" s="120">
        <f>I171</f>
        <v>64799.86</v>
      </c>
      <c r="G188" s="56"/>
    </row>
    <row r="189" spans="1:7" ht="12.75" customHeight="1" x14ac:dyDescent="0.2">
      <c r="A189" s="648" t="s">
        <v>22</v>
      </c>
      <c r="B189" s="649"/>
      <c r="C189" s="27"/>
      <c r="D189" s="28">
        <f>SUM(D174:D187)</f>
        <v>455182.48532500002</v>
      </c>
      <c r="E189" s="28">
        <f>SUM(E174:E178)</f>
        <v>24534.614999999998</v>
      </c>
      <c r="F189" s="121">
        <f>F174+F175+F176+F177+F178+F179+F187+F188</f>
        <v>756813.17032499996</v>
      </c>
      <c r="G189" s="56"/>
    </row>
  </sheetData>
  <autoFilter ref="A5:I165"/>
  <mergeCells count="70">
    <mergeCell ref="A67:A69"/>
    <mergeCell ref="A186:B186"/>
    <mergeCell ref="A181:B181"/>
    <mergeCell ref="A182:B182"/>
    <mergeCell ref="D38:D39"/>
    <mergeCell ref="A70:A87"/>
    <mergeCell ref="D70:D87"/>
    <mergeCell ref="C63:C87"/>
    <mergeCell ref="B63:B87"/>
    <mergeCell ref="A63:A66"/>
    <mergeCell ref="D63:D66"/>
    <mergeCell ref="D36:D37"/>
    <mergeCell ref="D67:D69"/>
    <mergeCell ref="A189:B189"/>
    <mergeCell ref="A175:B175"/>
    <mergeCell ref="A176:B176"/>
    <mergeCell ref="A178:B178"/>
    <mergeCell ref="A184:B184"/>
    <mergeCell ref="A183:B183"/>
    <mergeCell ref="A180:B180"/>
    <mergeCell ref="A185:B185"/>
    <mergeCell ref="D41:D45"/>
    <mergeCell ref="A179:B179"/>
    <mergeCell ref="G1:H1"/>
    <mergeCell ref="A1:B1"/>
    <mergeCell ref="G2:H2"/>
    <mergeCell ref="A26:A27"/>
    <mergeCell ref="D7:D8"/>
    <mergeCell ref="B36:B37"/>
    <mergeCell ref="B7:B10"/>
    <mergeCell ref="C36:C37"/>
    <mergeCell ref="A140:A142"/>
    <mergeCell ref="D33:D34"/>
    <mergeCell ref="D12:D13"/>
    <mergeCell ref="D46:D56"/>
    <mergeCell ref="A57:A62"/>
    <mergeCell ref="C26:C30"/>
    <mergeCell ref="B46:B62"/>
    <mergeCell ref="C46:C62"/>
    <mergeCell ref="C38:C39"/>
    <mergeCell ref="D57:D62"/>
    <mergeCell ref="A12:A13"/>
    <mergeCell ref="B12:B13"/>
    <mergeCell ref="B38:B39"/>
    <mergeCell ref="C41:C45"/>
    <mergeCell ref="A38:A39"/>
    <mergeCell ref="A33:A34"/>
    <mergeCell ref="A41:A45"/>
    <mergeCell ref="A36:A37"/>
    <mergeCell ref="B41:B45"/>
    <mergeCell ref="C31:C34"/>
    <mergeCell ref="D31:D32"/>
    <mergeCell ref="B31:B34"/>
    <mergeCell ref="A188:B188"/>
    <mergeCell ref="A187:B187"/>
    <mergeCell ref="A177:B177"/>
    <mergeCell ref="A127:A139"/>
    <mergeCell ref="A174:B174"/>
    <mergeCell ref="A46:A56"/>
    <mergeCell ref="A143:A145"/>
    <mergeCell ref="A106:A108"/>
    <mergeCell ref="C7:C10"/>
    <mergeCell ref="D9:D10"/>
    <mergeCell ref="D28:D30"/>
    <mergeCell ref="A9:A10"/>
    <mergeCell ref="A28:A32"/>
    <mergeCell ref="B26:B30"/>
    <mergeCell ref="D26:D27"/>
    <mergeCell ref="A7:A8"/>
    <mergeCell ref="C12:C13"/>
  </mergeCells>
  <phoneticPr fontId="0" type="noConversion"/>
  <pageMargins left="0.15748031496062992" right="0.15748031496062992" top="0" bottom="0" header="0.51181102362204722" footer="0.51181102362204722"/>
  <pageSetup paperSize="9" scale="96" orientation="landscape" horizontalDpi="300" verticalDpi="300" r:id="rId1"/>
  <headerFooter alignWithMargins="0"/>
  <rowBreaks count="3" manualBreakCount="3">
    <brk id="86" max="8" man="1"/>
    <brk id="125" max="16383" man="1"/>
    <brk id="160" max="16383" man="1"/>
  </rowBreak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0"/>
  <dimension ref="A1:IU196"/>
  <sheetViews>
    <sheetView topLeftCell="A102" zoomScaleNormal="100" workbookViewId="0">
      <selection activeCell="B116" sqref="B116"/>
    </sheetView>
  </sheetViews>
  <sheetFormatPr defaultRowHeight="12.75" customHeight="1" x14ac:dyDescent="0.2"/>
  <cols>
    <col min="1" max="1" width="24.140625" customWidth="1"/>
    <col min="2" max="2" width="11.5703125" customWidth="1"/>
    <col min="3" max="3" width="12.85546875" customWidth="1"/>
    <col min="4" max="4" width="16" customWidth="1"/>
    <col min="5" max="5" width="26.28515625" customWidth="1"/>
    <col min="6" max="6" width="12.28515625" customWidth="1"/>
    <col min="7" max="7" width="7.28515625" customWidth="1"/>
    <col min="8" max="8" width="11.5703125" customWidth="1"/>
    <col min="9" max="9" width="13.85546875" customWidth="1"/>
  </cols>
  <sheetData>
    <row r="1" spans="1:9" ht="12.75" customHeight="1" x14ac:dyDescent="0.2">
      <c r="A1" s="638" t="s">
        <v>85</v>
      </c>
      <c r="B1" s="63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2812.1</v>
      </c>
      <c r="E2" s="5">
        <v>818270.53</v>
      </c>
      <c r="F2" s="6">
        <v>786341.68</v>
      </c>
      <c r="G2" s="640">
        <f>E2-F2</f>
        <v>31928.849999999977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29</v>
      </c>
      <c r="E3" s="1" t="s">
        <v>44</v>
      </c>
      <c r="F3" s="1"/>
      <c r="G3" s="1"/>
      <c r="H3" s="1" t="s">
        <v>25</v>
      </c>
      <c r="I3" s="8">
        <f>F2-F196</f>
        <v>-26246.672699999996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x14ac:dyDescent="0.2">
      <c r="A6" s="220"/>
      <c r="B6" s="33">
        <v>6752.45</v>
      </c>
      <c r="C6" s="33" t="s">
        <v>66</v>
      </c>
      <c r="D6" s="35"/>
      <c r="E6" s="35"/>
      <c r="F6" s="35"/>
      <c r="G6" s="35"/>
      <c r="H6" s="36"/>
      <c r="I6" s="43">
        <f t="shared" ref="I6:I30" si="0">G6*H6</f>
        <v>0</v>
      </c>
    </row>
    <row r="7" spans="1:9" ht="12.75" customHeight="1" thickBot="1" x14ac:dyDescent="0.25">
      <c r="A7" s="219"/>
      <c r="B7" s="71">
        <v>7339.16</v>
      </c>
      <c r="C7" s="71" t="s">
        <v>67</v>
      </c>
      <c r="D7" s="376"/>
      <c r="E7" s="73"/>
      <c r="F7" s="73"/>
      <c r="G7" s="73"/>
      <c r="H7" s="74"/>
      <c r="I7" s="201">
        <f t="shared" si="0"/>
        <v>0</v>
      </c>
    </row>
    <row r="8" spans="1:9" ht="12.75" customHeight="1" x14ac:dyDescent="0.2">
      <c r="A8" s="622" t="s">
        <v>682</v>
      </c>
      <c r="B8" s="625">
        <v>10229.030000000001</v>
      </c>
      <c r="C8" s="625" t="s">
        <v>70</v>
      </c>
      <c r="D8" s="627"/>
      <c r="E8" s="82" t="s">
        <v>683</v>
      </c>
      <c r="F8" s="82" t="s">
        <v>100</v>
      </c>
      <c r="G8" s="82">
        <v>0.2</v>
      </c>
      <c r="H8" s="155">
        <v>165</v>
      </c>
      <c r="I8" s="156">
        <f t="shared" si="0"/>
        <v>33</v>
      </c>
    </row>
    <row r="9" spans="1:9" ht="12.75" customHeight="1" thickBot="1" x14ac:dyDescent="0.25">
      <c r="A9" s="624"/>
      <c r="B9" s="626"/>
      <c r="C9" s="626"/>
      <c r="D9" s="629"/>
      <c r="E9" s="40" t="s">
        <v>151</v>
      </c>
      <c r="F9" s="40" t="s">
        <v>100</v>
      </c>
      <c r="G9" s="40">
        <v>0.1</v>
      </c>
      <c r="H9" s="41">
        <v>77</v>
      </c>
      <c r="I9" s="42">
        <f t="shared" si="0"/>
        <v>7.7</v>
      </c>
    </row>
    <row r="10" spans="1:9" ht="12.75" customHeight="1" x14ac:dyDescent="0.2">
      <c r="A10" s="622" t="s">
        <v>846</v>
      </c>
      <c r="B10" s="625">
        <v>8725.52</v>
      </c>
      <c r="C10" s="625" t="s">
        <v>72</v>
      </c>
      <c r="D10" s="627" t="s">
        <v>109</v>
      </c>
      <c r="E10" s="82" t="s">
        <v>498</v>
      </c>
      <c r="F10" s="82" t="s">
        <v>101</v>
      </c>
      <c r="G10" s="82">
        <v>9</v>
      </c>
      <c r="H10" s="155">
        <v>70.56</v>
      </c>
      <c r="I10" s="39">
        <f t="shared" si="0"/>
        <v>635.04</v>
      </c>
    </row>
    <row r="11" spans="1:9" ht="12.75" customHeight="1" x14ac:dyDescent="0.2">
      <c r="A11" s="623"/>
      <c r="B11" s="632"/>
      <c r="C11" s="632"/>
      <c r="D11" s="628"/>
      <c r="E11" s="15" t="s">
        <v>359</v>
      </c>
      <c r="F11" s="15" t="s">
        <v>101</v>
      </c>
      <c r="G11" s="15">
        <v>2</v>
      </c>
      <c r="H11" s="16">
        <v>32.049999999999997</v>
      </c>
      <c r="I11" s="43">
        <f t="shared" si="0"/>
        <v>64.099999999999994</v>
      </c>
    </row>
    <row r="12" spans="1:9" ht="12.75" customHeight="1" x14ac:dyDescent="0.2">
      <c r="A12" s="623"/>
      <c r="B12" s="632"/>
      <c r="C12" s="632"/>
      <c r="D12" s="628"/>
      <c r="E12" s="289" t="s">
        <v>277</v>
      </c>
      <c r="F12" s="289" t="s">
        <v>99</v>
      </c>
      <c r="G12" s="289">
        <v>2</v>
      </c>
      <c r="H12" s="290">
        <v>27</v>
      </c>
      <c r="I12" s="43">
        <f t="shared" si="0"/>
        <v>54</v>
      </c>
    </row>
    <row r="13" spans="1:9" ht="12.75" customHeight="1" x14ac:dyDescent="0.2">
      <c r="A13" s="623"/>
      <c r="B13" s="632"/>
      <c r="C13" s="632"/>
      <c r="D13" s="628"/>
      <c r="E13" s="15" t="s">
        <v>499</v>
      </c>
      <c r="F13" s="15" t="s">
        <v>101</v>
      </c>
      <c r="G13" s="15">
        <v>2</v>
      </c>
      <c r="H13" s="16">
        <v>50.37</v>
      </c>
      <c r="I13" s="43">
        <f t="shared" si="0"/>
        <v>100.74</v>
      </c>
    </row>
    <row r="14" spans="1:9" ht="12.75" customHeight="1" thickBot="1" x14ac:dyDescent="0.25">
      <c r="A14" s="624"/>
      <c r="B14" s="626"/>
      <c r="C14" s="626"/>
      <c r="D14" s="629"/>
      <c r="E14" s="40" t="s">
        <v>450</v>
      </c>
      <c r="F14" s="40" t="s">
        <v>100</v>
      </c>
      <c r="G14" s="40">
        <v>1</v>
      </c>
      <c r="H14" s="41">
        <v>108.62</v>
      </c>
      <c r="I14" s="42">
        <f t="shared" si="0"/>
        <v>108.62</v>
      </c>
    </row>
    <row r="15" spans="1:9" ht="12.75" customHeight="1" thickBot="1" x14ac:dyDescent="0.25">
      <c r="A15" s="313"/>
      <c r="B15" s="70">
        <v>7922.75</v>
      </c>
      <c r="C15" s="70" t="s">
        <v>73</v>
      </c>
      <c r="D15" s="530"/>
      <c r="E15" s="53"/>
      <c r="F15" s="53"/>
      <c r="G15" s="53"/>
      <c r="H15" s="153"/>
      <c r="I15" s="201">
        <f t="shared" si="0"/>
        <v>0</v>
      </c>
    </row>
    <row r="16" spans="1:9" ht="12.75" customHeight="1" x14ac:dyDescent="0.2">
      <c r="A16" s="622" t="s">
        <v>541</v>
      </c>
      <c r="B16" s="625">
        <v>9427.36</v>
      </c>
      <c r="C16" s="625" t="s">
        <v>74</v>
      </c>
      <c r="D16" s="661" t="s">
        <v>356</v>
      </c>
      <c r="E16" s="37" t="s">
        <v>151</v>
      </c>
      <c r="F16" s="37" t="s">
        <v>100</v>
      </c>
      <c r="G16" s="37">
        <v>0.2</v>
      </c>
      <c r="H16" s="38">
        <v>80</v>
      </c>
      <c r="I16" s="39">
        <f t="shared" si="0"/>
        <v>16</v>
      </c>
    </row>
    <row r="17" spans="1:9" ht="12.75" customHeight="1" x14ac:dyDescent="0.2">
      <c r="A17" s="623"/>
      <c r="B17" s="632"/>
      <c r="C17" s="632"/>
      <c r="D17" s="662"/>
      <c r="E17" s="15" t="s">
        <v>502</v>
      </c>
      <c r="F17" s="15" t="s">
        <v>100</v>
      </c>
      <c r="G17" s="15">
        <v>0.1</v>
      </c>
      <c r="H17" s="16">
        <v>68</v>
      </c>
      <c r="I17" s="43">
        <f t="shared" si="0"/>
        <v>6.8000000000000007</v>
      </c>
    </row>
    <row r="18" spans="1:9" ht="12.75" customHeight="1" x14ac:dyDescent="0.2">
      <c r="A18" s="623"/>
      <c r="B18" s="632"/>
      <c r="C18" s="632"/>
      <c r="D18" s="662"/>
      <c r="E18" s="15" t="s">
        <v>231</v>
      </c>
      <c r="F18" s="15" t="s">
        <v>233</v>
      </c>
      <c r="G18" s="15">
        <v>3</v>
      </c>
      <c r="H18" s="16">
        <v>260</v>
      </c>
      <c r="I18" s="43">
        <f t="shared" si="0"/>
        <v>780</v>
      </c>
    </row>
    <row r="19" spans="1:9" ht="12.75" customHeight="1" x14ac:dyDescent="0.2">
      <c r="A19" s="623"/>
      <c r="B19" s="632"/>
      <c r="C19" s="632"/>
      <c r="D19" s="662"/>
      <c r="E19" s="15" t="s">
        <v>1016</v>
      </c>
      <c r="F19" s="15" t="s">
        <v>445</v>
      </c>
      <c r="G19" s="15">
        <v>0.5</v>
      </c>
      <c r="H19" s="16">
        <v>300</v>
      </c>
      <c r="I19" s="43">
        <f t="shared" si="0"/>
        <v>150</v>
      </c>
    </row>
    <row r="20" spans="1:9" ht="12.75" customHeight="1" x14ac:dyDescent="0.2">
      <c r="A20" s="623"/>
      <c r="B20" s="632"/>
      <c r="C20" s="632"/>
      <c r="D20" s="662"/>
      <c r="E20" s="15" t="s">
        <v>1125</v>
      </c>
      <c r="F20" s="15" t="s">
        <v>602</v>
      </c>
      <c r="G20" s="15">
        <v>2</v>
      </c>
      <c r="H20" s="16">
        <v>70</v>
      </c>
      <c r="I20" s="43">
        <f t="shared" si="0"/>
        <v>140</v>
      </c>
    </row>
    <row r="21" spans="1:9" ht="12.75" customHeight="1" thickBot="1" x14ac:dyDescent="0.25">
      <c r="A21" s="624"/>
      <c r="B21" s="626"/>
      <c r="C21" s="626"/>
      <c r="D21" s="702"/>
      <c r="E21" s="40" t="s">
        <v>127</v>
      </c>
      <c r="F21" s="40" t="s">
        <v>100</v>
      </c>
      <c r="G21" s="40">
        <v>0.2</v>
      </c>
      <c r="H21" s="41">
        <v>80</v>
      </c>
      <c r="I21" s="42">
        <f t="shared" si="0"/>
        <v>16</v>
      </c>
    </row>
    <row r="22" spans="1:9" ht="12.75" customHeight="1" x14ac:dyDescent="0.2">
      <c r="A22" s="390"/>
      <c r="B22" s="33">
        <v>7200.38</v>
      </c>
      <c r="C22" s="33" t="s">
        <v>75</v>
      </c>
      <c r="D22" s="522"/>
      <c r="E22" s="35"/>
      <c r="F22" s="35"/>
      <c r="G22" s="35"/>
      <c r="H22" s="36"/>
      <c r="I22" s="157">
        <f t="shared" si="0"/>
        <v>0</v>
      </c>
    </row>
    <row r="23" spans="1:9" ht="12.75" customHeight="1" x14ac:dyDescent="0.2">
      <c r="A23" s="358"/>
      <c r="B23" s="13">
        <v>10124.81</v>
      </c>
      <c r="C23" s="33" t="s">
        <v>76</v>
      </c>
      <c r="D23" s="387"/>
      <c r="E23" s="15"/>
      <c r="F23" s="15"/>
      <c r="G23" s="15"/>
      <c r="H23" s="16"/>
      <c r="I23" s="43">
        <f t="shared" si="0"/>
        <v>0</v>
      </c>
    </row>
    <row r="24" spans="1:9" ht="12.75" customHeight="1" x14ac:dyDescent="0.2">
      <c r="A24" s="358"/>
      <c r="B24" s="13">
        <v>10101.299999999999</v>
      </c>
      <c r="C24" s="33" t="s">
        <v>77</v>
      </c>
      <c r="D24" s="387"/>
      <c r="E24" s="15"/>
      <c r="F24" s="15"/>
      <c r="G24" s="15"/>
      <c r="H24" s="16"/>
      <c r="I24" s="43">
        <f t="shared" si="0"/>
        <v>0</v>
      </c>
    </row>
    <row r="25" spans="1:9" x14ac:dyDescent="0.2">
      <c r="A25" s="221"/>
      <c r="B25" s="13">
        <v>14975.73</v>
      </c>
      <c r="C25" s="13" t="s">
        <v>78</v>
      </c>
      <c r="D25" s="387"/>
      <c r="E25" s="15"/>
      <c r="F25" s="15"/>
      <c r="G25" s="15"/>
      <c r="H25" s="16"/>
      <c r="I25" s="43">
        <f t="shared" si="0"/>
        <v>0</v>
      </c>
    </row>
    <row r="26" spans="1:9" ht="13.5" thickBot="1" x14ac:dyDescent="0.25">
      <c r="A26" s="219"/>
      <c r="B26" s="71">
        <v>12286.93</v>
      </c>
      <c r="C26" s="71" t="s">
        <v>79</v>
      </c>
      <c r="D26" s="588"/>
      <c r="E26" s="73"/>
      <c r="F26" s="73"/>
      <c r="G26" s="73"/>
      <c r="H26" s="74"/>
      <c r="I26" s="201">
        <f t="shared" si="0"/>
        <v>0</v>
      </c>
    </row>
    <row r="27" spans="1:9" x14ac:dyDescent="0.2">
      <c r="A27" s="622" t="s">
        <v>2185</v>
      </c>
      <c r="B27" s="625">
        <v>12417.12</v>
      </c>
      <c r="C27" s="625" t="s">
        <v>80</v>
      </c>
      <c r="D27" s="633" t="s">
        <v>109</v>
      </c>
      <c r="E27" s="37" t="s">
        <v>498</v>
      </c>
      <c r="F27" s="37" t="s">
        <v>101</v>
      </c>
      <c r="G27" s="37">
        <v>3.5</v>
      </c>
      <c r="H27" s="38">
        <v>70.56</v>
      </c>
      <c r="I27" s="39">
        <f t="shared" si="0"/>
        <v>246.96</v>
      </c>
    </row>
    <row r="28" spans="1:9" x14ac:dyDescent="0.2">
      <c r="A28" s="623"/>
      <c r="B28" s="632"/>
      <c r="C28" s="632"/>
      <c r="D28" s="634"/>
      <c r="E28" s="15" t="s">
        <v>359</v>
      </c>
      <c r="F28" s="15" t="s">
        <v>101</v>
      </c>
      <c r="G28" s="15">
        <v>1</v>
      </c>
      <c r="H28" s="16">
        <v>35.049999999999997</v>
      </c>
      <c r="I28" s="43">
        <f t="shared" si="0"/>
        <v>35.049999999999997</v>
      </c>
    </row>
    <row r="29" spans="1:9" x14ac:dyDescent="0.2">
      <c r="A29" s="623"/>
      <c r="B29" s="632"/>
      <c r="C29" s="632"/>
      <c r="D29" s="634"/>
      <c r="E29" s="15" t="s">
        <v>1211</v>
      </c>
      <c r="F29" s="15" t="s">
        <v>99</v>
      </c>
      <c r="G29" s="15">
        <v>2</v>
      </c>
      <c r="H29" s="16">
        <v>42</v>
      </c>
      <c r="I29" s="43">
        <f t="shared" si="0"/>
        <v>84</v>
      </c>
    </row>
    <row r="30" spans="1:9" ht="12.75" customHeight="1" thickBot="1" x14ac:dyDescent="0.25">
      <c r="A30" s="624"/>
      <c r="B30" s="626"/>
      <c r="C30" s="626"/>
      <c r="D30" s="635"/>
      <c r="E30" s="40" t="s">
        <v>450</v>
      </c>
      <c r="F30" s="40" t="s">
        <v>100</v>
      </c>
      <c r="G30" s="40">
        <v>1</v>
      </c>
      <c r="H30" s="41">
        <v>116.04</v>
      </c>
      <c r="I30" s="42">
        <f t="shared" si="0"/>
        <v>116.04</v>
      </c>
    </row>
    <row r="31" spans="1:9" ht="12.75" customHeight="1" thickBot="1" x14ac:dyDescent="0.25">
      <c r="A31" s="218"/>
      <c r="B31" s="167"/>
      <c r="C31" s="167" t="s">
        <v>87</v>
      </c>
      <c r="D31" s="498"/>
      <c r="E31" s="83"/>
      <c r="F31" s="83"/>
      <c r="G31" s="83"/>
      <c r="H31" s="84"/>
      <c r="I31" s="200">
        <v>1055.6600000000001</v>
      </c>
    </row>
    <row r="32" spans="1:9" ht="12.75" customHeight="1" thickBot="1" x14ac:dyDescent="0.25">
      <c r="A32" s="180"/>
      <c r="B32" s="197">
        <f>SUM(B6:B30)</f>
        <v>117502.54000000001</v>
      </c>
      <c r="C32" s="198"/>
      <c r="D32" s="197"/>
      <c r="E32" s="199"/>
      <c r="F32" s="198"/>
      <c r="G32" s="198"/>
      <c r="H32" s="197" t="s">
        <v>17</v>
      </c>
      <c r="I32" s="230">
        <f>SUM(I6:I31)</f>
        <v>3649.71</v>
      </c>
    </row>
    <row r="33" spans="1:9" ht="77.25" thickBot="1" x14ac:dyDescent="0.25">
      <c r="A33" s="134" t="s">
        <v>1066</v>
      </c>
      <c r="B33" s="87" t="s">
        <v>16</v>
      </c>
      <c r="C33" s="87" t="s">
        <v>5</v>
      </c>
      <c r="D33" s="87" t="s">
        <v>23</v>
      </c>
      <c r="E33" s="88" t="s">
        <v>18</v>
      </c>
      <c r="F33" s="87" t="s">
        <v>19</v>
      </c>
      <c r="G33" s="87" t="s">
        <v>10</v>
      </c>
      <c r="H33" s="87" t="s">
        <v>13</v>
      </c>
      <c r="I33" s="89" t="s">
        <v>12</v>
      </c>
    </row>
    <row r="34" spans="1:9" ht="13.5" thickBot="1" x14ac:dyDescent="0.25">
      <c r="A34" s="30"/>
      <c r="B34" s="267">
        <v>11402.5509</v>
      </c>
      <c r="C34" s="71" t="s">
        <v>66</v>
      </c>
      <c r="D34" s="73"/>
      <c r="E34" s="73"/>
      <c r="F34" s="73"/>
      <c r="G34" s="73"/>
      <c r="H34" s="74"/>
      <c r="I34" s="156">
        <f>G34*H34</f>
        <v>0</v>
      </c>
    </row>
    <row r="35" spans="1:9" ht="26.25" thickBot="1" x14ac:dyDescent="0.25">
      <c r="A35" s="46" t="s">
        <v>329</v>
      </c>
      <c r="B35" s="625">
        <v>11094.91</v>
      </c>
      <c r="C35" s="625" t="s">
        <v>67</v>
      </c>
      <c r="D35" s="47" t="s">
        <v>330</v>
      </c>
      <c r="E35" s="47" t="s">
        <v>331</v>
      </c>
      <c r="F35" s="47" t="s">
        <v>99</v>
      </c>
      <c r="G35" s="47">
        <v>1</v>
      </c>
      <c r="H35" s="48">
        <v>17</v>
      </c>
      <c r="I35" s="49">
        <f>G35*H35</f>
        <v>17</v>
      </c>
    </row>
    <row r="36" spans="1:9" x14ac:dyDescent="0.2">
      <c r="A36" s="622" t="s">
        <v>107</v>
      </c>
      <c r="B36" s="632"/>
      <c r="C36" s="632"/>
      <c r="D36" s="627" t="s">
        <v>505</v>
      </c>
      <c r="E36" s="37" t="s">
        <v>136</v>
      </c>
      <c r="F36" s="37" t="s">
        <v>101</v>
      </c>
      <c r="G36" s="37">
        <v>3</v>
      </c>
      <c r="H36" s="38">
        <v>66.39</v>
      </c>
      <c r="I36" s="39">
        <f t="shared" ref="I36:I82" si="1">G36*H36</f>
        <v>199.17000000000002</v>
      </c>
    </row>
    <row r="37" spans="1:9" x14ac:dyDescent="0.2">
      <c r="A37" s="623"/>
      <c r="B37" s="632"/>
      <c r="C37" s="632"/>
      <c r="D37" s="628"/>
      <c r="E37" s="15" t="s">
        <v>273</v>
      </c>
      <c r="F37" s="15" t="s">
        <v>99</v>
      </c>
      <c r="G37" s="15">
        <v>1</v>
      </c>
      <c r="H37" s="16">
        <v>159.21</v>
      </c>
      <c r="I37" s="43">
        <f t="shared" si="1"/>
        <v>159.21</v>
      </c>
    </row>
    <row r="38" spans="1:9" ht="13.5" thickBot="1" x14ac:dyDescent="0.25">
      <c r="A38" s="624"/>
      <c r="B38" s="626"/>
      <c r="C38" s="626"/>
      <c r="D38" s="629"/>
      <c r="E38" s="40" t="s">
        <v>506</v>
      </c>
      <c r="F38" s="40" t="s">
        <v>99</v>
      </c>
      <c r="G38" s="40">
        <v>1</v>
      </c>
      <c r="H38" s="41">
        <v>159.21</v>
      </c>
      <c r="I38" s="42">
        <f t="shared" si="1"/>
        <v>159.21</v>
      </c>
    </row>
    <row r="39" spans="1:9" ht="26.25" thickBot="1" x14ac:dyDescent="0.25">
      <c r="A39" s="46" t="s">
        <v>329</v>
      </c>
      <c r="B39" s="491">
        <v>10949.39</v>
      </c>
      <c r="C39" s="85" t="s">
        <v>70</v>
      </c>
      <c r="D39" s="47" t="s">
        <v>330</v>
      </c>
      <c r="E39" s="47" t="s">
        <v>331</v>
      </c>
      <c r="F39" s="47" t="s">
        <v>99</v>
      </c>
      <c r="G39" s="47">
        <v>1</v>
      </c>
      <c r="H39" s="48">
        <v>17</v>
      </c>
      <c r="I39" s="49">
        <f t="shared" si="1"/>
        <v>17</v>
      </c>
    </row>
    <row r="40" spans="1:9" ht="26.25" thickBot="1" x14ac:dyDescent="0.25">
      <c r="A40" s="46" t="s">
        <v>329</v>
      </c>
      <c r="B40" s="491">
        <v>14604.42</v>
      </c>
      <c r="C40" s="85" t="s">
        <v>72</v>
      </c>
      <c r="D40" s="452" t="s">
        <v>330</v>
      </c>
      <c r="E40" s="47" t="s">
        <v>331</v>
      </c>
      <c r="F40" s="47" t="s">
        <v>99</v>
      </c>
      <c r="G40" s="47">
        <v>3</v>
      </c>
      <c r="H40" s="48">
        <v>17</v>
      </c>
      <c r="I40" s="49">
        <f t="shared" si="1"/>
        <v>51</v>
      </c>
    </row>
    <row r="41" spans="1:9" ht="26.25" thickBot="1" x14ac:dyDescent="0.25">
      <c r="A41" s="46" t="s">
        <v>845</v>
      </c>
      <c r="B41" s="491">
        <v>14349.49</v>
      </c>
      <c r="C41" s="85" t="s">
        <v>73</v>
      </c>
      <c r="D41" s="47" t="s">
        <v>409</v>
      </c>
      <c r="E41" s="47" t="s">
        <v>364</v>
      </c>
      <c r="F41" s="47" t="s">
        <v>101</v>
      </c>
      <c r="G41" s="47">
        <v>1</v>
      </c>
      <c r="H41" s="48">
        <v>154.05000000000001</v>
      </c>
      <c r="I41" s="49">
        <f t="shared" si="1"/>
        <v>154.05000000000001</v>
      </c>
    </row>
    <row r="42" spans="1:9" ht="13.5" thickBot="1" x14ac:dyDescent="0.25">
      <c r="A42" s="79"/>
      <c r="B42" s="314">
        <v>12409.78</v>
      </c>
      <c r="C42" s="70" t="s">
        <v>74</v>
      </c>
      <c r="D42" s="53"/>
      <c r="E42" s="53"/>
      <c r="F42" s="53"/>
      <c r="G42" s="53"/>
      <c r="H42" s="153"/>
      <c r="I42" s="70">
        <f t="shared" si="1"/>
        <v>0</v>
      </c>
    </row>
    <row r="43" spans="1:9" x14ac:dyDescent="0.2">
      <c r="A43" s="622" t="s">
        <v>153</v>
      </c>
      <c r="B43" s="625">
        <v>12702.58</v>
      </c>
      <c r="C43" s="625" t="s">
        <v>75</v>
      </c>
      <c r="D43" s="633" t="s">
        <v>1317</v>
      </c>
      <c r="E43" s="37" t="s">
        <v>133</v>
      </c>
      <c r="F43" s="37" t="s">
        <v>99</v>
      </c>
      <c r="G43" s="37">
        <v>1</v>
      </c>
      <c r="H43" s="38">
        <v>354.23</v>
      </c>
      <c r="I43" s="39">
        <f t="shared" si="1"/>
        <v>354.23</v>
      </c>
    </row>
    <row r="44" spans="1:9" x14ac:dyDescent="0.2">
      <c r="A44" s="623"/>
      <c r="B44" s="632"/>
      <c r="C44" s="632"/>
      <c r="D44" s="634"/>
      <c r="E44" s="35" t="s">
        <v>118</v>
      </c>
      <c r="F44" s="35" t="s">
        <v>99</v>
      </c>
      <c r="G44" s="35">
        <v>1</v>
      </c>
      <c r="H44" s="36">
        <v>117.24</v>
      </c>
      <c r="I44" s="43">
        <f t="shared" si="1"/>
        <v>117.24</v>
      </c>
    </row>
    <row r="45" spans="1:9" x14ac:dyDescent="0.2">
      <c r="A45" s="623"/>
      <c r="B45" s="632"/>
      <c r="C45" s="632"/>
      <c r="D45" s="634"/>
      <c r="E45" s="35" t="s">
        <v>389</v>
      </c>
      <c r="F45" s="35" t="s">
        <v>99</v>
      </c>
      <c r="G45" s="35">
        <v>1</v>
      </c>
      <c r="H45" s="36">
        <v>155.69999999999999</v>
      </c>
      <c r="I45" s="43">
        <f t="shared" si="1"/>
        <v>155.69999999999999</v>
      </c>
    </row>
    <row r="46" spans="1:9" x14ac:dyDescent="0.2">
      <c r="A46" s="623"/>
      <c r="B46" s="632"/>
      <c r="C46" s="632"/>
      <c r="D46" s="634"/>
      <c r="E46" s="35" t="s">
        <v>241</v>
      </c>
      <c r="F46" s="35" t="s">
        <v>99</v>
      </c>
      <c r="G46" s="35">
        <v>1</v>
      </c>
      <c r="H46" s="36">
        <v>54.38</v>
      </c>
      <c r="I46" s="43">
        <f t="shared" si="1"/>
        <v>54.38</v>
      </c>
    </row>
    <row r="47" spans="1:9" x14ac:dyDescent="0.2">
      <c r="A47" s="623"/>
      <c r="B47" s="632"/>
      <c r="C47" s="632"/>
      <c r="D47" s="634"/>
      <c r="E47" s="35" t="s">
        <v>131</v>
      </c>
      <c r="F47" s="35" t="s">
        <v>101</v>
      </c>
      <c r="G47" s="35">
        <v>1</v>
      </c>
      <c r="H47" s="36">
        <v>41.67</v>
      </c>
      <c r="I47" s="43">
        <f t="shared" si="1"/>
        <v>41.67</v>
      </c>
    </row>
    <row r="48" spans="1:9" ht="13.5" thickBot="1" x14ac:dyDescent="0.25">
      <c r="A48" s="623"/>
      <c r="B48" s="632"/>
      <c r="C48" s="632"/>
      <c r="D48" s="635"/>
      <c r="E48" s="83" t="s">
        <v>115</v>
      </c>
      <c r="F48" s="83" t="s">
        <v>99</v>
      </c>
      <c r="G48" s="83">
        <v>1</v>
      </c>
      <c r="H48" s="84">
        <v>42</v>
      </c>
      <c r="I48" s="42">
        <f t="shared" si="1"/>
        <v>42</v>
      </c>
    </row>
    <row r="49" spans="1:9" x14ac:dyDescent="0.2">
      <c r="A49" s="623"/>
      <c r="B49" s="632"/>
      <c r="C49" s="632"/>
      <c r="D49" s="627" t="s">
        <v>108</v>
      </c>
      <c r="E49" s="37" t="s">
        <v>216</v>
      </c>
      <c r="F49" s="37" t="s">
        <v>101</v>
      </c>
      <c r="G49" s="37">
        <v>10</v>
      </c>
      <c r="H49" s="38">
        <v>52.03</v>
      </c>
      <c r="I49" s="39">
        <f t="shared" si="1"/>
        <v>520.29999999999995</v>
      </c>
    </row>
    <row r="50" spans="1:9" x14ac:dyDescent="0.2">
      <c r="A50" s="623"/>
      <c r="B50" s="632"/>
      <c r="C50" s="632"/>
      <c r="D50" s="628"/>
      <c r="E50" s="35" t="s">
        <v>1300</v>
      </c>
      <c r="F50" s="35" t="s">
        <v>99</v>
      </c>
      <c r="G50" s="35">
        <v>2</v>
      </c>
      <c r="H50" s="36">
        <v>100</v>
      </c>
      <c r="I50" s="157">
        <f t="shared" si="1"/>
        <v>200</v>
      </c>
    </row>
    <row r="51" spans="1:9" x14ac:dyDescent="0.2">
      <c r="A51" s="623"/>
      <c r="B51" s="632"/>
      <c r="C51" s="632"/>
      <c r="D51" s="628"/>
      <c r="E51" s="35" t="s">
        <v>118</v>
      </c>
      <c r="F51" s="35" t="s">
        <v>99</v>
      </c>
      <c r="G51" s="35">
        <v>2</v>
      </c>
      <c r="H51" s="36">
        <v>117.24</v>
      </c>
      <c r="I51" s="157">
        <f t="shared" si="1"/>
        <v>234.48</v>
      </c>
    </row>
    <row r="52" spans="1:9" x14ac:dyDescent="0.2">
      <c r="A52" s="623"/>
      <c r="B52" s="632"/>
      <c r="C52" s="632"/>
      <c r="D52" s="628"/>
      <c r="E52" s="35" t="s">
        <v>1318</v>
      </c>
      <c r="F52" s="35" t="s">
        <v>99</v>
      </c>
      <c r="G52" s="35">
        <v>1</v>
      </c>
      <c r="H52" s="36">
        <v>159.94999999999999</v>
      </c>
      <c r="I52" s="157">
        <f t="shared" si="1"/>
        <v>159.94999999999999</v>
      </c>
    </row>
    <row r="53" spans="1:9" x14ac:dyDescent="0.2">
      <c r="A53" s="623"/>
      <c r="B53" s="632"/>
      <c r="C53" s="632"/>
      <c r="D53" s="628"/>
      <c r="E53" s="35" t="s">
        <v>1319</v>
      </c>
      <c r="F53" s="35" t="s">
        <v>99</v>
      </c>
      <c r="G53" s="35">
        <v>1</v>
      </c>
      <c r="H53" s="36">
        <v>72.92</v>
      </c>
      <c r="I53" s="157">
        <f t="shared" si="1"/>
        <v>72.92</v>
      </c>
    </row>
    <row r="54" spans="1:9" x14ac:dyDescent="0.2">
      <c r="A54" s="623"/>
      <c r="B54" s="632"/>
      <c r="C54" s="632"/>
      <c r="D54" s="628"/>
      <c r="E54" s="35" t="s">
        <v>686</v>
      </c>
      <c r="F54" s="35" t="s">
        <v>99</v>
      </c>
      <c r="G54" s="35">
        <v>1</v>
      </c>
      <c r="H54" s="36">
        <v>13.56</v>
      </c>
      <c r="I54" s="157">
        <f t="shared" si="1"/>
        <v>13.56</v>
      </c>
    </row>
    <row r="55" spans="1:9" ht="13.5" thickBot="1" x14ac:dyDescent="0.25">
      <c r="A55" s="623"/>
      <c r="B55" s="632"/>
      <c r="C55" s="632"/>
      <c r="D55" s="629"/>
      <c r="E55" s="83" t="s">
        <v>277</v>
      </c>
      <c r="F55" s="83" t="s">
        <v>99</v>
      </c>
      <c r="G55" s="83">
        <v>2</v>
      </c>
      <c r="H55" s="84">
        <v>27</v>
      </c>
      <c r="I55" s="200">
        <f t="shared" si="1"/>
        <v>54</v>
      </c>
    </row>
    <row r="56" spans="1:9" x14ac:dyDescent="0.2">
      <c r="A56" s="623"/>
      <c r="B56" s="632"/>
      <c r="C56" s="632"/>
      <c r="D56" s="627" t="s">
        <v>1320</v>
      </c>
      <c r="E56" s="37" t="s">
        <v>136</v>
      </c>
      <c r="F56" s="37" t="s">
        <v>101</v>
      </c>
      <c r="G56" s="37">
        <v>2</v>
      </c>
      <c r="H56" s="38">
        <v>66.39</v>
      </c>
      <c r="I56" s="39">
        <f t="shared" si="1"/>
        <v>132.78</v>
      </c>
    </row>
    <row r="57" spans="1:9" ht="13.5" thickBot="1" x14ac:dyDescent="0.25">
      <c r="A57" s="624"/>
      <c r="B57" s="626"/>
      <c r="C57" s="626"/>
      <c r="D57" s="629"/>
      <c r="E57" s="83" t="s">
        <v>555</v>
      </c>
      <c r="F57" s="83" t="s">
        <v>99</v>
      </c>
      <c r="G57" s="83">
        <v>1</v>
      </c>
      <c r="H57" s="84">
        <v>159.21</v>
      </c>
      <c r="I57" s="200">
        <f t="shared" si="1"/>
        <v>159.21</v>
      </c>
    </row>
    <row r="58" spans="1:9" x14ac:dyDescent="0.2">
      <c r="A58" s="622" t="s">
        <v>329</v>
      </c>
      <c r="B58" s="625">
        <v>14351.33</v>
      </c>
      <c r="C58" s="625" t="s">
        <v>76</v>
      </c>
      <c r="D58" s="627" t="s">
        <v>1339</v>
      </c>
      <c r="E58" s="37" t="s">
        <v>1151</v>
      </c>
      <c r="F58" s="37" t="s">
        <v>99</v>
      </c>
      <c r="G58" s="37">
        <v>2</v>
      </c>
      <c r="H58" s="38">
        <v>79.95</v>
      </c>
      <c r="I58" s="39">
        <f t="shared" si="1"/>
        <v>159.9</v>
      </c>
    </row>
    <row r="59" spans="1:9" x14ac:dyDescent="0.2">
      <c r="A59" s="623"/>
      <c r="B59" s="632"/>
      <c r="C59" s="632"/>
      <c r="D59" s="628"/>
      <c r="E59" s="35" t="s">
        <v>1340</v>
      </c>
      <c r="F59" s="35" t="s">
        <v>99</v>
      </c>
      <c r="G59" s="35">
        <v>2</v>
      </c>
      <c r="H59" s="36">
        <v>111.73</v>
      </c>
      <c r="I59" s="157">
        <f t="shared" si="1"/>
        <v>223.46</v>
      </c>
    </row>
    <row r="60" spans="1:9" ht="13.5" thickBot="1" x14ac:dyDescent="0.25">
      <c r="A60" s="624"/>
      <c r="B60" s="632"/>
      <c r="C60" s="632"/>
      <c r="D60" s="629"/>
      <c r="E60" s="83" t="s">
        <v>1341</v>
      </c>
      <c r="F60" s="83" t="s">
        <v>99</v>
      </c>
      <c r="G60" s="83">
        <v>1</v>
      </c>
      <c r="H60" s="84">
        <v>55.88</v>
      </c>
      <c r="I60" s="200">
        <f t="shared" si="1"/>
        <v>55.88</v>
      </c>
    </row>
    <row r="61" spans="1:9" x14ac:dyDescent="0.2">
      <c r="A61" s="622" t="s">
        <v>112</v>
      </c>
      <c r="B61" s="632"/>
      <c r="C61" s="632"/>
      <c r="D61" s="627" t="s">
        <v>1457</v>
      </c>
      <c r="E61" s="37" t="s">
        <v>121</v>
      </c>
      <c r="F61" s="37" t="s">
        <v>99</v>
      </c>
      <c r="G61" s="37">
        <v>1</v>
      </c>
      <c r="H61" s="38">
        <v>5.85</v>
      </c>
      <c r="I61" s="39">
        <f t="shared" si="1"/>
        <v>5.85</v>
      </c>
    </row>
    <row r="62" spans="1:9" x14ac:dyDescent="0.2">
      <c r="A62" s="623"/>
      <c r="B62" s="632"/>
      <c r="C62" s="632"/>
      <c r="D62" s="628"/>
      <c r="E62" s="35" t="s">
        <v>187</v>
      </c>
      <c r="F62" s="35" t="s">
        <v>99</v>
      </c>
      <c r="G62" s="35">
        <v>1</v>
      </c>
      <c r="H62" s="36">
        <v>35.42</v>
      </c>
      <c r="I62" s="43">
        <f t="shared" si="1"/>
        <v>35.42</v>
      </c>
    </row>
    <row r="63" spans="1:9" x14ac:dyDescent="0.2">
      <c r="A63" s="623"/>
      <c r="B63" s="632"/>
      <c r="C63" s="632"/>
      <c r="D63" s="628"/>
      <c r="E63" s="35" t="s">
        <v>221</v>
      </c>
      <c r="F63" s="35" t="s">
        <v>99</v>
      </c>
      <c r="G63" s="35">
        <v>1</v>
      </c>
      <c r="H63" s="36">
        <v>39.590000000000003</v>
      </c>
      <c r="I63" s="43">
        <f t="shared" si="1"/>
        <v>39.590000000000003</v>
      </c>
    </row>
    <row r="64" spans="1:9" x14ac:dyDescent="0.2">
      <c r="A64" s="623"/>
      <c r="B64" s="632"/>
      <c r="C64" s="632"/>
      <c r="D64" s="665"/>
      <c r="E64" s="35" t="s">
        <v>118</v>
      </c>
      <c r="F64" s="35" t="s">
        <v>99</v>
      </c>
      <c r="G64" s="35">
        <v>1</v>
      </c>
      <c r="H64" s="36">
        <v>117.24</v>
      </c>
      <c r="I64" s="43">
        <f t="shared" si="1"/>
        <v>117.24</v>
      </c>
    </row>
    <row r="65" spans="1:9" x14ac:dyDescent="0.2">
      <c r="A65" s="623"/>
      <c r="B65" s="632"/>
      <c r="C65" s="632"/>
      <c r="D65" s="664" t="s">
        <v>664</v>
      </c>
      <c r="E65" s="35" t="s">
        <v>565</v>
      </c>
      <c r="F65" s="35" t="s">
        <v>101</v>
      </c>
      <c r="G65" s="35">
        <v>8</v>
      </c>
      <c r="H65" s="36">
        <v>68.349999999999994</v>
      </c>
      <c r="I65" s="43">
        <f t="shared" si="1"/>
        <v>546.79999999999995</v>
      </c>
    </row>
    <row r="66" spans="1:9" x14ac:dyDescent="0.2">
      <c r="A66" s="623"/>
      <c r="B66" s="632"/>
      <c r="C66" s="632"/>
      <c r="D66" s="628"/>
      <c r="E66" s="35" t="s">
        <v>1458</v>
      </c>
      <c r="F66" s="35" t="s">
        <v>99</v>
      </c>
      <c r="G66" s="35">
        <v>1</v>
      </c>
      <c r="H66" s="36">
        <v>101.96</v>
      </c>
      <c r="I66" s="43">
        <f t="shared" si="1"/>
        <v>101.96</v>
      </c>
    </row>
    <row r="67" spans="1:9" x14ac:dyDescent="0.2">
      <c r="A67" s="623"/>
      <c r="B67" s="632"/>
      <c r="C67" s="632"/>
      <c r="D67" s="628"/>
      <c r="E67" s="35" t="s">
        <v>662</v>
      </c>
      <c r="F67" s="35" t="s">
        <v>99</v>
      </c>
      <c r="G67" s="35">
        <v>1</v>
      </c>
      <c r="H67" s="36">
        <v>10.93</v>
      </c>
      <c r="I67" s="43">
        <f t="shared" si="1"/>
        <v>10.93</v>
      </c>
    </row>
    <row r="68" spans="1:9" x14ac:dyDescent="0.2">
      <c r="A68" s="623"/>
      <c r="B68" s="632"/>
      <c r="C68" s="632"/>
      <c r="D68" s="628"/>
      <c r="E68" s="35" t="s">
        <v>1459</v>
      </c>
      <c r="F68" s="35" t="s">
        <v>99</v>
      </c>
      <c r="G68" s="35">
        <v>2</v>
      </c>
      <c r="H68" s="36">
        <v>35.42</v>
      </c>
      <c r="I68" s="43">
        <f t="shared" si="1"/>
        <v>70.84</v>
      </c>
    </row>
    <row r="69" spans="1:9" x14ac:dyDescent="0.2">
      <c r="A69" s="623"/>
      <c r="B69" s="632"/>
      <c r="C69" s="632"/>
      <c r="D69" s="628"/>
      <c r="E69" s="35" t="s">
        <v>661</v>
      </c>
      <c r="F69" s="35" t="s">
        <v>99</v>
      </c>
      <c r="G69" s="35">
        <v>1</v>
      </c>
      <c r="H69" s="36">
        <v>9.15</v>
      </c>
      <c r="I69" s="43">
        <f t="shared" si="1"/>
        <v>9.15</v>
      </c>
    </row>
    <row r="70" spans="1:9" x14ac:dyDescent="0.2">
      <c r="A70" s="623"/>
      <c r="B70" s="632"/>
      <c r="C70" s="632"/>
      <c r="D70" s="628"/>
      <c r="E70" s="35" t="s">
        <v>118</v>
      </c>
      <c r="F70" s="35" t="s">
        <v>99</v>
      </c>
      <c r="G70" s="35">
        <v>2</v>
      </c>
      <c r="H70" s="36">
        <v>117.24</v>
      </c>
      <c r="I70" s="43">
        <f t="shared" si="1"/>
        <v>234.48</v>
      </c>
    </row>
    <row r="71" spans="1:9" x14ac:dyDescent="0.2">
      <c r="A71" s="623"/>
      <c r="B71" s="632"/>
      <c r="C71" s="632"/>
      <c r="D71" s="628"/>
      <c r="E71" s="35" t="s">
        <v>140</v>
      </c>
      <c r="F71" s="35" t="s">
        <v>99</v>
      </c>
      <c r="G71" s="35">
        <v>1</v>
      </c>
      <c r="H71" s="36">
        <v>60</v>
      </c>
      <c r="I71" s="43">
        <f t="shared" si="1"/>
        <v>60</v>
      </c>
    </row>
    <row r="72" spans="1:9" ht="13.5" thickBot="1" x14ac:dyDescent="0.25">
      <c r="A72" s="624"/>
      <c r="B72" s="626"/>
      <c r="C72" s="626"/>
      <c r="D72" s="629"/>
      <c r="E72" s="83" t="s">
        <v>129</v>
      </c>
      <c r="F72" s="83" t="s">
        <v>99</v>
      </c>
      <c r="G72" s="83">
        <v>1</v>
      </c>
      <c r="H72" s="84">
        <v>7.7</v>
      </c>
      <c r="I72" s="42">
        <f t="shared" si="1"/>
        <v>7.7</v>
      </c>
    </row>
    <row r="73" spans="1:9" ht="26.25" thickBot="1" x14ac:dyDescent="0.25">
      <c r="A73" s="46" t="s">
        <v>329</v>
      </c>
      <c r="B73" s="625">
        <v>14835.59</v>
      </c>
      <c r="C73" s="625" t="s">
        <v>77</v>
      </c>
      <c r="D73" s="55" t="s">
        <v>330</v>
      </c>
      <c r="E73" s="47" t="s">
        <v>331</v>
      </c>
      <c r="F73" s="47" t="s">
        <v>99</v>
      </c>
      <c r="G73" s="47">
        <v>3</v>
      </c>
      <c r="H73" s="48">
        <v>7.53</v>
      </c>
      <c r="I73" s="49">
        <f t="shared" si="1"/>
        <v>22.59</v>
      </c>
    </row>
    <row r="74" spans="1:9" x14ac:dyDescent="0.2">
      <c r="A74" s="622" t="s">
        <v>1612</v>
      </c>
      <c r="B74" s="632"/>
      <c r="C74" s="632"/>
      <c r="D74" s="658" t="s">
        <v>625</v>
      </c>
      <c r="E74" s="82" t="s">
        <v>156</v>
      </c>
      <c r="F74" s="82" t="s">
        <v>99</v>
      </c>
      <c r="G74" s="82">
        <v>1</v>
      </c>
      <c r="H74" s="155">
        <v>235.8</v>
      </c>
      <c r="I74" s="39">
        <f t="shared" si="1"/>
        <v>235.8</v>
      </c>
    </row>
    <row r="75" spans="1:9" x14ac:dyDescent="0.2">
      <c r="A75" s="623"/>
      <c r="B75" s="632"/>
      <c r="C75" s="632"/>
      <c r="D75" s="660"/>
      <c r="E75" s="15" t="s">
        <v>517</v>
      </c>
      <c r="F75" s="15" t="s">
        <v>99</v>
      </c>
      <c r="G75" s="15">
        <v>1</v>
      </c>
      <c r="H75" s="16">
        <v>66.55</v>
      </c>
      <c r="I75" s="43">
        <f t="shared" si="1"/>
        <v>66.55</v>
      </c>
    </row>
    <row r="76" spans="1:9" x14ac:dyDescent="0.2">
      <c r="A76" s="623"/>
      <c r="B76" s="632"/>
      <c r="C76" s="632"/>
      <c r="D76" s="660"/>
      <c r="E76" s="15" t="s">
        <v>152</v>
      </c>
      <c r="F76" s="15" t="s">
        <v>99</v>
      </c>
      <c r="G76" s="15">
        <v>1</v>
      </c>
      <c r="H76" s="16">
        <v>137.69999999999999</v>
      </c>
      <c r="I76" s="43">
        <f t="shared" si="1"/>
        <v>137.69999999999999</v>
      </c>
    </row>
    <row r="77" spans="1:9" x14ac:dyDescent="0.2">
      <c r="A77" s="623"/>
      <c r="B77" s="632"/>
      <c r="C77" s="632"/>
      <c r="D77" s="660"/>
      <c r="E77" s="15" t="s">
        <v>140</v>
      </c>
      <c r="F77" s="15" t="s">
        <v>99</v>
      </c>
      <c r="G77" s="15">
        <v>1</v>
      </c>
      <c r="H77" s="16">
        <v>60</v>
      </c>
      <c r="I77" s="43">
        <f t="shared" si="1"/>
        <v>60</v>
      </c>
    </row>
    <row r="78" spans="1:9" x14ac:dyDescent="0.2">
      <c r="A78" s="623"/>
      <c r="B78" s="632"/>
      <c r="C78" s="632"/>
      <c r="D78" s="660"/>
      <c r="E78" s="15" t="s">
        <v>150</v>
      </c>
      <c r="F78" s="15" t="s">
        <v>99</v>
      </c>
      <c r="G78" s="15">
        <v>1</v>
      </c>
      <c r="H78" s="16">
        <v>32</v>
      </c>
      <c r="I78" s="43">
        <f t="shared" si="1"/>
        <v>32</v>
      </c>
    </row>
    <row r="79" spans="1:9" x14ac:dyDescent="0.2">
      <c r="A79" s="623"/>
      <c r="B79" s="632"/>
      <c r="C79" s="632"/>
      <c r="D79" s="660"/>
      <c r="E79" s="15" t="s">
        <v>520</v>
      </c>
      <c r="F79" s="15" t="s">
        <v>99</v>
      </c>
      <c r="G79" s="15">
        <v>3</v>
      </c>
      <c r="H79" s="16">
        <v>50</v>
      </c>
      <c r="I79" s="43">
        <f t="shared" si="1"/>
        <v>150</v>
      </c>
    </row>
    <row r="80" spans="1:9" x14ac:dyDescent="0.2">
      <c r="A80" s="623"/>
      <c r="B80" s="632"/>
      <c r="C80" s="632"/>
      <c r="D80" s="660"/>
      <c r="E80" s="15" t="s">
        <v>321</v>
      </c>
      <c r="F80" s="15" t="s">
        <v>99</v>
      </c>
      <c r="G80" s="15">
        <v>1</v>
      </c>
      <c r="H80" s="16">
        <v>57.35</v>
      </c>
      <c r="I80" s="43">
        <f t="shared" si="1"/>
        <v>57.35</v>
      </c>
    </row>
    <row r="81" spans="1:9" x14ac:dyDescent="0.2">
      <c r="A81" s="623"/>
      <c r="B81" s="632"/>
      <c r="C81" s="632"/>
      <c r="D81" s="660"/>
      <c r="E81" s="15" t="s">
        <v>491</v>
      </c>
      <c r="F81" s="15" t="s">
        <v>99</v>
      </c>
      <c r="G81" s="15">
        <v>1</v>
      </c>
      <c r="H81" s="16">
        <v>33.659999999999997</v>
      </c>
      <c r="I81" s="43">
        <f t="shared" si="1"/>
        <v>33.659999999999997</v>
      </c>
    </row>
    <row r="82" spans="1:9" ht="13.5" thickBot="1" x14ac:dyDescent="0.25">
      <c r="A82" s="624"/>
      <c r="B82" s="626"/>
      <c r="C82" s="626"/>
      <c r="D82" s="659"/>
      <c r="E82" s="40" t="s">
        <v>967</v>
      </c>
      <c r="F82" s="40" t="s">
        <v>99</v>
      </c>
      <c r="G82" s="40">
        <v>1</v>
      </c>
      <c r="H82" s="41">
        <v>95</v>
      </c>
      <c r="I82" s="42">
        <f t="shared" si="1"/>
        <v>95</v>
      </c>
    </row>
    <row r="83" spans="1:9" ht="13.5" thickBot="1" x14ac:dyDescent="0.25">
      <c r="A83" s="79"/>
      <c r="B83" s="314">
        <v>18494.7</v>
      </c>
      <c r="C83" s="70" t="s">
        <v>78</v>
      </c>
      <c r="D83" s="316"/>
      <c r="E83" s="53"/>
      <c r="F83" s="53"/>
      <c r="G83" s="53"/>
      <c r="H83" s="153"/>
      <c r="I83" s="70"/>
    </row>
    <row r="84" spans="1:9" ht="26.25" thickBot="1" x14ac:dyDescent="0.25">
      <c r="A84" s="46" t="s">
        <v>329</v>
      </c>
      <c r="B84" s="625">
        <v>17088.900000000001</v>
      </c>
      <c r="C84" s="625" t="s">
        <v>79</v>
      </c>
      <c r="D84" s="47" t="s">
        <v>330</v>
      </c>
      <c r="E84" s="47" t="s">
        <v>331</v>
      </c>
      <c r="F84" s="47" t="s">
        <v>99</v>
      </c>
      <c r="G84" s="47">
        <v>4</v>
      </c>
      <c r="H84" s="48">
        <v>7.53</v>
      </c>
      <c r="I84" s="49">
        <f t="shared" ref="I84:I95" si="2">G84*H84</f>
        <v>30.12</v>
      </c>
    </row>
    <row r="85" spans="1:9" x14ac:dyDescent="0.2">
      <c r="A85" s="622" t="s">
        <v>2016</v>
      </c>
      <c r="B85" s="632"/>
      <c r="C85" s="632"/>
      <c r="D85" s="658" t="s">
        <v>2017</v>
      </c>
      <c r="E85" s="37" t="s">
        <v>313</v>
      </c>
      <c r="F85" s="37" t="s">
        <v>101</v>
      </c>
      <c r="G85" s="37">
        <v>6</v>
      </c>
      <c r="H85" s="38">
        <v>238.93</v>
      </c>
      <c r="I85" s="39">
        <f t="shared" si="2"/>
        <v>1433.58</v>
      </c>
    </row>
    <row r="86" spans="1:9" x14ac:dyDescent="0.2">
      <c r="A86" s="623"/>
      <c r="B86" s="632"/>
      <c r="C86" s="632"/>
      <c r="D86" s="660"/>
      <c r="E86" s="15" t="s">
        <v>314</v>
      </c>
      <c r="F86" s="15" t="s">
        <v>99</v>
      </c>
      <c r="G86" s="15">
        <v>2</v>
      </c>
      <c r="H86" s="16">
        <v>296.99</v>
      </c>
      <c r="I86" s="43">
        <f t="shared" si="2"/>
        <v>593.98</v>
      </c>
    </row>
    <row r="87" spans="1:9" x14ac:dyDescent="0.2">
      <c r="A87" s="623"/>
      <c r="B87" s="632"/>
      <c r="C87" s="632"/>
      <c r="D87" s="660"/>
      <c r="E87" s="15" t="s">
        <v>315</v>
      </c>
      <c r="F87" s="15" t="s">
        <v>99</v>
      </c>
      <c r="G87" s="15">
        <v>4</v>
      </c>
      <c r="H87" s="16">
        <v>8.3699999999999992</v>
      </c>
      <c r="I87" s="43">
        <f t="shared" si="2"/>
        <v>33.479999999999997</v>
      </c>
    </row>
    <row r="88" spans="1:9" x14ac:dyDescent="0.2">
      <c r="A88" s="623"/>
      <c r="B88" s="632"/>
      <c r="C88" s="632"/>
      <c r="D88" s="660"/>
      <c r="E88" s="15" t="s">
        <v>456</v>
      </c>
      <c r="F88" s="15" t="s">
        <v>100</v>
      </c>
      <c r="G88" s="15">
        <v>1</v>
      </c>
      <c r="H88" s="16">
        <v>73.75</v>
      </c>
      <c r="I88" s="43">
        <f t="shared" si="2"/>
        <v>73.75</v>
      </c>
    </row>
    <row r="89" spans="1:9" x14ac:dyDescent="0.2">
      <c r="A89" s="623"/>
      <c r="B89" s="632"/>
      <c r="C89" s="632"/>
      <c r="D89" s="660"/>
      <c r="E89" s="15" t="s">
        <v>457</v>
      </c>
      <c r="F89" s="15" t="s">
        <v>100</v>
      </c>
      <c r="G89" s="15">
        <v>0.5</v>
      </c>
      <c r="H89" s="16">
        <v>103.35</v>
      </c>
      <c r="I89" s="43">
        <f t="shared" si="2"/>
        <v>51.674999999999997</v>
      </c>
    </row>
    <row r="90" spans="1:9" x14ac:dyDescent="0.2">
      <c r="A90" s="623"/>
      <c r="B90" s="632"/>
      <c r="C90" s="632"/>
      <c r="D90" s="660"/>
      <c r="E90" s="15" t="s">
        <v>277</v>
      </c>
      <c r="F90" s="15" t="s">
        <v>99</v>
      </c>
      <c r="G90" s="15">
        <v>3</v>
      </c>
      <c r="H90" s="16">
        <v>30</v>
      </c>
      <c r="I90" s="43">
        <f t="shared" si="2"/>
        <v>90</v>
      </c>
    </row>
    <row r="91" spans="1:9" ht="13.5" thickBot="1" x14ac:dyDescent="0.25">
      <c r="A91" s="624"/>
      <c r="B91" s="626"/>
      <c r="C91" s="626"/>
      <c r="D91" s="659"/>
      <c r="E91" s="40" t="s">
        <v>408</v>
      </c>
      <c r="F91" s="40" t="s">
        <v>99</v>
      </c>
      <c r="G91" s="40">
        <v>3</v>
      </c>
      <c r="H91" s="41">
        <v>15</v>
      </c>
      <c r="I91" s="42">
        <f t="shared" si="2"/>
        <v>45</v>
      </c>
    </row>
    <row r="92" spans="1:9" x14ac:dyDescent="0.2">
      <c r="A92" s="622" t="s">
        <v>329</v>
      </c>
      <c r="B92" s="625">
        <v>18234.740000000002</v>
      </c>
      <c r="C92" s="625" t="s">
        <v>80</v>
      </c>
      <c r="D92" s="658" t="s">
        <v>330</v>
      </c>
      <c r="E92" s="37" t="s">
        <v>332</v>
      </c>
      <c r="F92" s="37" t="s">
        <v>99</v>
      </c>
      <c r="G92" s="37">
        <v>2</v>
      </c>
      <c r="H92" s="38">
        <v>79.95</v>
      </c>
      <c r="I92" s="39">
        <f t="shared" si="2"/>
        <v>159.9</v>
      </c>
    </row>
    <row r="93" spans="1:9" ht="13.5" thickBot="1" x14ac:dyDescent="0.25">
      <c r="A93" s="624"/>
      <c r="B93" s="632"/>
      <c r="C93" s="632"/>
      <c r="D93" s="659"/>
      <c r="E93" s="40" t="s">
        <v>2109</v>
      </c>
      <c r="F93" s="40" t="s">
        <v>99</v>
      </c>
      <c r="G93" s="40">
        <v>1</v>
      </c>
      <c r="H93" s="41">
        <v>107.47</v>
      </c>
      <c r="I93" s="42">
        <f t="shared" si="2"/>
        <v>107.47</v>
      </c>
    </row>
    <row r="94" spans="1:9" x14ac:dyDescent="0.2">
      <c r="A94" s="622" t="s">
        <v>107</v>
      </c>
      <c r="B94" s="632"/>
      <c r="C94" s="632"/>
      <c r="D94" s="658" t="s">
        <v>2130</v>
      </c>
      <c r="E94" s="37" t="s">
        <v>2136</v>
      </c>
      <c r="F94" s="37" t="s">
        <v>99</v>
      </c>
      <c r="G94" s="37">
        <v>1</v>
      </c>
      <c r="H94" s="38">
        <v>35</v>
      </c>
      <c r="I94" s="39">
        <f t="shared" si="2"/>
        <v>35</v>
      </c>
    </row>
    <row r="95" spans="1:9" ht="13.5" thickBot="1" x14ac:dyDescent="0.25">
      <c r="A95" s="624"/>
      <c r="B95" s="626"/>
      <c r="C95" s="626"/>
      <c r="D95" s="659"/>
      <c r="E95" s="40" t="s">
        <v>1593</v>
      </c>
      <c r="F95" s="40" t="s">
        <v>99</v>
      </c>
      <c r="G95" s="40">
        <v>1</v>
      </c>
      <c r="H95" s="41">
        <v>389.31</v>
      </c>
      <c r="I95" s="42">
        <f t="shared" si="2"/>
        <v>389.31</v>
      </c>
    </row>
    <row r="96" spans="1:9" ht="13.5" thickBot="1" x14ac:dyDescent="0.25">
      <c r="A96" s="218"/>
      <c r="B96" s="167"/>
      <c r="C96" s="167" t="s">
        <v>87</v>
      </c>
      <c r="D96" s="394"/>
      <c r="E96" s="83"/>
      <c r="F96" s="83"/>
      <c r="G96" s="83"/>
      <c r="H96" s="84"/>
      <c r="I96" s="200">
        <v>1340.71</v>
      </c>
    </row>
    <row r="97" spans="1:9" ht="12.75" customHeight="1" thickBot="1" x14ac:dyDescent="0.25">
      <c r="A97" s="218"/>
      <c r="B97" s="223">
        <f>SUM(B34:B95)</f>
        <v>170518.38089999999</v>
      </c>
      <c r="C97" s="224"/>
      <c r="D97" s="223"/>
      <c r="E97" s="225"/>
      <c r="F97" s="224"/>
      <c r="G97" s="224"/>
      <c r="H97" s="223" t="s">
        <v>17</v>
      </c>
      <c r="I97" s="226">
        <f>SUM(I34:I96)</f>
        <v>10022.884999999998</v>
      </c>
    </row>
    <row r="98" spans="1:9" ht="64.5" thickBot="1" x14ac:dyDescent="0.25">
      <c r="A98" s="134" t="s">
        <v>144</v>
      </c>
      <c r="B98" s="114" t="s">
        <v>16</v>
      </c>
      <c r="C98" s="114" t="s">
        <v>5</v>
      </c>
      <c r="D98" s="114" t="s">
        <v>23</v>
      </c>
      <c r="E98" s="118" t="s">
        <v>18</v>
      </c>
      <c r="F98" s="114" t="s">
        <v>19</v>
      </c>
      <c r="G98" s="114" t="s">
        <v>10</v>
      </c>
      <c r="H98" s="114" t="s">
        <v>13</v>
      </c>
      <c r="I98" s="115" t="s">
        <v>12</v>
      </c>
    </row>
    <row r="99" spans="1:9" ht="12.75" customHeight="1" thickBot="1" x14ac:dyDescent="0.25">
      <c r="A99" s="206"/>
      <c r="B99" s="413">
        <v>5870.0015000000003</v>
      </c>
      <c r="C99" s="340" t="s">
        <v>66</v>
      </c>
      <c r="D99" s="341"/>
      <c r="E99" s="342"/>
      <c r="F99" s="342"/>
      <c r="G99" s="342"/>
      <c r="H99" s="343"/>
      <c r="I99" s="405"/>
    </row>
    <row r="100" spans="1:9" ht="12.75" customHeight="1" thickBot="1" x14ac:dyDescent="0.25">
      <c r="A100" s="117"/>
      <c r="B100" s="122">
        <v>5654.43</v>
      </c>
      <c r="C100" s="123" t="s">
        <v>67</v>
      </c>
      <c r="D100" s="124"/>
      <c r="E100" s="125"/>
      <c r="F100" s="125"/>
      <c r="G100" s="125"/>
      <c r="H100" s="126"/>
      <c r="I100" s="127"/>
    </row>
    <row r="101" spans="1:9" ht="12.75" customHeight="1" thickBot="1" x14ac:dyDescent="0.25">
      <c r="A101" s="384"/>
      <c r="B101" s="106">
        <v>5757.7</v>
      </c>
      <c r="C101" s="85" t="s">
        <v>70</v>
      </c>
      <c r="D101" s="86"/>
      <c r="E101" s="47"/>
      <c r="F101" s="47"/>
      <c r="G101" s="47"/>
      <c r="H101" s="48"/>
      <c r="I101" s="49"/>
    </row>
    <row r="102" spans="1:9" ht="12.75" customHeight="1" thickBot="1" x14ac:dyDescent="0.25">
      <c r="A102" s="117"/>
      <c r="B102" s="106">
        <v>3278.85</v>
      </c>
      <c r="C102" s="85" t="s">
        <v>72</v>
      </c>
      <c r="D102" s="86"/>
      <c r="E102" s="47"/>
      <c r="F102" s="47"/>
      <c r="G102" s="47"/>
      <c r="H102" s="48"/>
      <c r="I102" s="49"/>
    </row>
    <row r="103" spans="1:9" ht="12.75" customHeight="1" thickBot="1" x14ac:dyDescent="0.25">
      <c r="A103" s="231"/>
      <c r="B103" s="106">
        <v>6149.4</v>
      </c>
      <c r="C103" s="85" t="s">
        <v>73</v>
      </c>
      <c r="D103" s="86"/>
      <c r="E103" s="47"/>
      <c r="F103" s="47"/>
      <c r="G103" s="47"/>
      <c r="H103" s="48"/>
      <c r="I103" s="49"/>
    </row>
    <row r="104" spans="1:9" ht="12.75" customHeight="1" thickBot="1" x14ac:dyDescent="0.25">
      <c r="A104" s="117"/>
      <c r="B104" s="106">
        <v>5839.85</v>
      </c>
      <c r="C104" s="85" t="s">
        <v>74</v>
      </c>
      <c r="D104" s="55"/>
      <c r="E104" s="47"/>
      <c r="F104" s="47"/>
      <c r="G104" s="47"/>
      <c r="H104" s="48"/>
      <c r="I104" s="49"/>
    </row>
    <row r="105" spans="1:9" ht="12.75" customHeight="1" thickBot="1" x14ac:dyDescent="0.25">
      <c r="A105" s="227"/>
      <c r="B105" s="106">
        <v>3761.88</v>
      </c>
      <c r="C105" s="85" t="s">
        <v>75</v>
      </c>
      <c r="D105" s="86"/>
      <c r="E105" s="47"/>
      <c r="F105" s="47"/>
      <c r="G105" s="47"/>
      <c r="H105" s="48"/>
      <c r="I105" s="49"/>
    </row>
    <row r="106" spans="1:9" ht="12.75" customHeight="1" thickBot="1" x14ac:dyDescent="0.25">
      <c r="A106" s="117"/>
      <c r="B106" s="106">
        <v>5071.04</v>
      </c>
      <c r="C106" s="85" t="s">
        <v>76</v>
      </c>
      <c r="D106" s="55"/>
      <c r="E106" s="47"/>
      <c r="F106" s="47"/>
      <c r="G106" s="47"/>
      <c r="H106" s="48"/>
      <c r="I106" s="49"/>
    </row>
    <row r="107" spans="1:9" ht="12.75" customHeight="1" thickBot="1" x14ac:dyDescent="0.25">
      <c r="A107" s="134"/>
      <c r="B107" s="161">
        <v>7003.04</v>
      </c>
      <c r="C107" s="154" t="s">
        <v>77</v>
      </c>
      <c r="D107" s="162"/>
      <c r="E107" s="82"/>
      <c r="F107" s="82"/>
      <c r="G107" s="82"/>
      <c r="H107" s="155"/>
      <c r="I107" s="156"/>
    </row>
    <row r="108" spans="1:9" ht="12.75" customHeight="1" thickBot="1" x14ac:dyDescent="0.25">
      <c r="A108" s="384"/>
      <c r="B108" s="106">
        <v>7573.98</v>
      </c>
      <c r="C108" s="85" t="s">
        <v>78</v>
      </c>
      <c r="D108" s="86"/>
      <c r="E108" s="47"/>
      <c r="F108" s="47"/>
      <c r="G108" s="47"/>
      <c r="H108" s="48"/>
      <c r="I108" s="49"/>
    </row>
    <row r="109" spans="1:9" ht="12.75" customHeight="1" thickBot="1" x14ac:dyDescent="0.25">
      <c r="A109" s="117"/>
      <c r="B109" s="161">
        <v>7140.47</v>
      </c>
      <c r="C109" s="154" t="s">
        <v>79</v>
      </c>
      <c r="D109" s="162"/>
      <c r="E109" s="82"/>
      <c r="F109" s="82"/>
      <c r="G109" s="82"/>
      <c r="H109" s="155"/>
      <c r="I109" s="156"/>
    </row>
    <row r="110" spans="1:9" ht="12.75" customHeight="1" thickBot="1" x14ac:dyDescent="0.25">
      <c r="A110" s="117"/>
      <c r="B110" s="106">
        <v>7568.94</v>
      </c>
      <c r="C110" s="85" t="s">
        <v>80</v>
      </c>
      <c r="D110" s="86"/>
      <c r="E110" s="47"/>
      <c r="F110" s="47"/>
      <c r="G110" s="47"/>
      <c r="H110" s="48"/>
      <c r="I110" s="156"/>
    </row>
    <row r="111" spans="1:9" ht="12.75" customHeight="1" thickBot="1" x14ac:dyDescent="0.25">
      <c r="A111" s="117"/>
      <c r="B111" s="466">
        <f>SUM(B99:B110)</f>
        <v>70669.5815</v>
      </c>
      <c r="C111" s="467" t="s">
        <v>87</v>
      </c>
      <c r="D111" s="179"/>
      <c r="E111" s="83"/>
      <c r="F111" s="83"/>
      <c r="G111" s="83"/>
      <c r="H111" s="84"/>
      <c r="I111" s="156"/>
    </row>
    <row r="112" spans="1:9" ht="12.75" customHeight="1" thickBot="1" x14ac:dyDescent="0.25">
      <c r="A112" s="655" t="s">
        <v>106</v>
      </c>
      <c r="B112" s="169">
        <v>1106.77</v>
      </c>
      <c r="C112" s="85" t="s">
        <v>74</v>
      </c>
      <c r="D112" s="179"/>
      <c r="E112" s="83"/>
      <c r="F112" s="83"/>
      <c r="G112" s="83"/>
      <c r="H112" s="84"/>
      <c r="I112" s="156"/>
    </row>
    <row r="113" spans="1:9" ht="12.75" customHeight="1" thickBot="1" x14ac:dyDescent="0.25">
      <c r="A113" s="656"/>
      <c r="B113" s="169">
        <v>467.61</v>
      </c>
      <c r="C113" s="85" t="s">
        <v>75</v>
      </c>
      <c r="D113" s="179"/>
      <c r="E113" s="83"/>
      <c r="F113" s="83"/>
      <c r="G113" s="83"/>
      <c r="H113" s="84"/>
      <c r="I113" s="156"/>
    </row>
    <row r="114" spans="1:9" ht="12.75" customHeight="1" thickBot="1" x14ac:dyDescent="0.25">
      <c r="A114" s="657"/>
      <c r="B114" s="169">
        <v>581.73</v>
      </c>
      <c r="C114" s="85" t="s">
        <v>76</v>
      </c>
      <c r="D114" s="179"/>
      <c r="E114" s="83"/>
      <c r="F114" s="83"/>
      <c r="G114" s="83"/>
      <c r="H114" s="84"/>
      <c r="I114" s="156"/>
    </row>
    <row r="115" spans="1:9" ht="12.75" customHeight="1" thickBot="1" x14ac:dyDescent="0.25">
      <c r="A115" s="526"/>
      <c r="B115" s="460">
        <f>SUM(B112:B114)</f>
        <v>2156.11</v>
      </c>
      <c r="C115" s="461" t="s">
        <v>87</v>
      </c>
      <c r="D115" s="162"/>
      <c r="E115" s="82"/>
      <c r="F115" s="82"/>
      <c r="G115" s="82"/>
      <c r="H115" s="155"/>
      <c r="I115" s="156">
        <v>818.19</v>
      </c>
    </row>
    <row r="116" spans="1:9" ht="12.75" customHeight="1" thickBot="1" x14ac:dyDescent="0.25">
      <c r="A116" s="117"/>
      <c r="B116" s="470">
        <f>B111+B115</f>
        <v>72825.691500000001</v>
      </c>
      <c r="C116" s="75"/>
      <c r="D116" s="76"/>
      <c r="E116" s="77"/>
      <c r="F116" s="75"/>
      <c r="G116" s="75"/>
      <c r="H116" s="76" t="s">
        <v>17</v>
      </c>
      <c r="I116" s="78">
        <f>SUM(I99:I115)</f>
        <v>818.19</v>
      </c>
    </row>
    <row r="117" spans="1:9" ht="77.25" thickBot="1" x14ac:dyDescent="0.25">
      <c r="A117" s="134" t="s">
        <v>145</v>
      </c>
      <c r="B117" s="114" t="s">
        <v>16</v>
      </c>
      <c r="C117" s="114" t="s">
        <v>5</v>
      </c>
      <c r="D117" s="114" t="s">
        <v>23</v>
      </c>
      <c r="E117" s="118" t="s">
        <v>18</v>
      </c>
      <c r="F117" s="114" t="s">
        <v>19</v>
      </c>
      <c r="G117" s="114" t="s">
        <v>10</v>
      </c>
      <c r="H117" s="114" t="s">
        <v>13</v>
      </c>
      <c r="I117" s="115" t="s">
        <v>12</v>
      </c>
    </row>
    <row r="118" spans="1:9" ht="12.75" customHeight="1" thickBot="1" x14ac:dyDescent="0.25">
      <c r="A118" s="227"/>
      <c r="B118" s="106">
        <v>7358.0482000000002</v>
      </c>
      <c r="C118" s="33" t="s">
        <v>66</v>
      </c>
      <c r="D118" s="86"/>
      <c r="E118" s="47"/>
      <c r="F118" s="47"/>
      <c r="G118" s="47"/>
      <c r="H118" s="48"/>
      <c r="I118" s="49"/>
    </row>
    <row r="119" spans="1:9" ht="12.75" customHeight="1" thickBot="1" x14ac:dyDescent="0.25">
      <c r="A119" s="227"/>
      <c r="B119" s="106">
        <v>7541.79</v>
      </c>
      <c r="C119" s="13" t="s">
        <v>67</v>
      </c>
      <c r="D119" s="86"/>
      <c r="E119" s="47"/>
      <c r="F119" s="47"/>
      <c r="G119" s="47"/>
      <c r="H119" s="48"/>
      <c r="I119" s="49"/>
    </row>
    <row r="120" spans="1:9" ht="12.75" customHeight="1" thickBot="1" x14ac:dyDescent="0.25">
      <c r="A120" s="227"/>
      <c r="B120" s="106">
        <v>7921.1989999999996</v>
      </c>
      <c r="C120" s="33" t="s">
        <v>70</v>
      </c>
      <c r="D120" s="86"/>
      <c r="E120" s="47"/>
      <c r="F120" s="47"/>
      <c r="G120" s="47"/>
      <c r="H120" s="48"/>
      <c r="I120" s="49"/>
    </row>
    <row r="121" spans="1:9" ht="12.75" customHeight="1" thickBot="1" x14ac:dyDescent="0.25">
      <c r="A121" s="227"/>
      <c r="B121" s="106">
        <v>7539.49</v>
      </c>
      <c r="C121" s="13" t="s">
        <v>72</v>
      </c>
      <c r="D121" s="86"/>
      <c r="E121" s="47"/>
      <c r="F121" s="47"/>
      <c r="G121" s="47"/>
      <c r="H121" s="48"/>
      <c r="I121" s="49"/>
    </row>
    <row r="122" spans="1:9" ht="12.75" customHeight="1" thickBot="1" x14ac:dyDescent="0.25">
      <c r="A122" s="227"/>
      <c r="B122" s="106">
        <v>7682.12</v>
      </c>
      <c r="C122" s="33" t="s">
        <v>73</v>
      </c>
      <c r="D122" s="86"/>
      <c r="E122" s="47"/>
      <c r="F122" s="47"/>
      <c r="G122" s="47"/>
      <c r="H122" s="48"/>
      <c r="I122" s="49"/>
    </row>
    <row r="123" spans="1:9" ht="12.75" customHeight="1" thickBot="1" x14ac:dyDescent="0.25">
      <c r="A123" s="227"/>
      <c r="B123" s="106">
        <v>8840.42</v>
      </c>
      <c r="C123" s="13" t="s">
        <v>74</v>
      </c>
      <c r="D123" s="86"/>
      <c r="E123" s="47"/>
      <c r="F123" s="47"/>
      <c r="G123" s="47"/>
      <c r="H123" s="48"/>
      <c r="I123" s="49"/>
    </row>
    <row r="124" spans="1:9" ht="12.75" customHeight="1" thickBot="1" x14ac:dyDescent="0.25">
      <c r="A124" s="228"/>
      <c r="B124" s="161">
        <v>6766.39</v>
      </c>
      <c r="C124" s="70" t="s">
        <v>75</v>
      </c>
      <c r="D124" s="162"/>
      <c r="E124" s="82"/>
      <c r="F124" s="82"/>
      <c r="G124" s="82"/>
      <c r="H124" s="155"/>
      <c r="I124" s="156"/>
    </row>
    <row r="125" spans="1:9" ht="12.75" customHeight="1" x14ac:dyDescent="0.2">
      <c r="A125" s="655" t="s">
        <v>103</v>
      </c>
      <c r="B125" s="672">
        <v>8349.9</v>
      </c>
      <c r="C125" s="625" t="s">
        <v>76</v>
      </c>
      <c r="D125" s="658"/>
      <c r="E125" s="37" t="s">
        <v>444</v>
      </c>
      <c r="F125" s="37" t="s">
        <v>327</v>
      </c>
      <c r="G125" s="37">
        <v>0.5</v>
      </c>
      <c r="H125" s="38">
        <v>755</v>
      </c>
      <c r="I125" s="39">
        <f>G125*H125</f>
        <v>377.5</v>
      </c>
    </row>
    <row r="126" spans="1:9" ht="12.75" customHeight="1" thickBot="1" x14ac:dyDescent="0.25">
      <c r="A126" s="657"/>
      <c r="B126" s="673"/>
      <c r="C126" s="626"/>
      <c r="D126" s="659"/>
      <c r="E126" s="83" t="s">
        <v>447</v>
      </c>
      <c r="F126" s="83" t="s">
        <v>99</v>
      </c>
      <c r="G126" s="83">
        <v>2</v>
      </c>
      <c r="H126" s="84">
        <v>26</v>
      </c>
      <c r="I126" s="200">
        <f>G126*H126</f>
        <v>52</v>
      </c>
    </row>
    <row r="127" spans="1:9" ht="12.75" customHeight="1" thickBot="1" x14ac:dyDescent="0.25">
      <c r="A127" s="231"/>
      <c r="B127" s="169">
        <v>8472.84</v>
      </c>
      <c r="C127" s="33" t="s">
        <v>77</v>
      </c>
      <c r="D127" s="179"/>
      <c r="E127" s="83"/>
      <c r="F127" s="83"/>
      <c r="G127" s="83"/>
      <c r="H127" s="84"/>
      <c r="I127" s="200"/>
    </row>
    <row r="128" spans="1:9" ht="12.75" customHeight="1" thickBot="1" x14ac:dyDescent="0.25">
      <c r="A128" s="227"/>
      <c r="B128" s="106">
        <v>9070.7999999999993</v>
      </c>
      <c r="C128" s="13" t="s">
        <v>78</v>
      </c>
      <c r="D128" s="86"/>
      <c r="E128" s="47"/>
      <c r="F128" s="47"/>
      <c r="G128" s="47"/>
      <c r="H128" s="48"/>
      <c r="I128" s="49"/>
    </row>
    <row r="129" spans="1:9" ht="12.75" customHeight="1" thickBot="1" x14ac:dyDescent="0.25">
      <c r="A129" s="227"/>
      <c r="B129" s="106">
        <v>8716.0400000000009</v>
      </c>
      <c r="C129" s="13" t="s">
        <v>79</v>
      </c>
      <c r="D129" s="86"/>
      <c r="E129" s="47"/>
      <c r="F129" s="47"/>
      <c r="G129" s="47"/>
      <c r="H129" s="48"/>
      <c r="I129" s="49"/>
    </row>
    <row r="130" spans="1:9" ht="12.75" customHeight="1" thickBot="1" x14ac:dyDescent="0.25">
      <c r="A130" s="227"/>
      <c r="B130" s="106">
        <v>8821.48</v>
      </c>
      <c r="C130" s="13" t="s">
        <v>80</v>
      </c>
      <c r="D130" s="86"/>
      <c r="E130" s="47"/>
      <c r="F130" s="47"/>
      <c r="G130" s="47"/>
      <c r="H130" s="48"/>
      <c r="I130" s="49"/>
    </row>
    <row r="131" spans="1:9" ht="12.75" customHeight="1" thickBot="1" x14ac:dyDescent="0.25">
      <c r="A131" s="227"/>
      <c r="B131" s="106"/>
      <c r="C131" s="85" t="s">
        <v>87</v>
      </c>
      <c r="D131" s="86"/>
      <c r="E131" s="47"/>
      <c r="F131" s="47"/>
      <c r="G131" s="47"/>
      <c r="H131" s="48"/>
      <c r="I131" s="49">
        <v>1564</v>
      </c>
    </row>
    <row r="132" spans="1:9" ht="13.5" thickBot="1" x14ac:dyDescent="0.25">
      <c r="A132" s="180"/>
      <c r="B132" s="197">
        <f>SUM(B118:B131)</f>
        <v>97080.517199999987</v>
      </c>
      <c r="C132" s="198"/>
      <c r="D132" s="197"/>
      <c r="E132" s="199"/>
      <c r="F132" s="198"/>
      <c r="G132" s="198"/>
      <c r="H132" s="197" t="s">
        <v>17</v>
      </c>
      <c r="I132" s="230">
        <f>SUM(I118:I131)</f>
        <v>1993.5</v>
      </c>
    </row>
    <row r="133" spans="1:9" ht="26.25" thickBot="1" x14ac:dyDescent="0.25">
      <c r="A133" s="46" t="s">
        <v>8</v>
      </c>
      <c r="B133" s="114" t="s">
        <v>16</v>
      </c>
      <c r="C133" s="114" t="s">
        <v>5</v>
      </c>
      <c r="D133" s="114" t="s">
        <v>23</v>
      </c>
      <c r="E133" s="118" t="s">
        <v>18</v>
      </c>
      <c r="F133" s="114" t="s">
        <v>19</v>
      </c>
      <c r="G133" s="114" t="s">
        <v>10</v>
      </c>
      <c r="H133" s="114" t="s">
        <v>13</v>
      </c>
      <c r="I133" s="115" t="s">
        <v>12</v>
      </c>
    </row>
    <row r="134" spans="1:9" ht="12.75" customHeight="1" x14ac:dyDescent="0.2">
      <c r="A134" s="623" t="s">
        <v>82</v>
      </c>
      <c r="B134" s="33"/>
      <c r="C134" s="33" t="s">
        <v>66</v>
      </c>
      <c r="D134" s="34"/>
      <c r="E134" s="35"/>
      <c r="F134" s="35" t="s">
        <v>83</v>
      </c>
      <c r="G134" s="35">
        <v>416.5</v>
      </c>
      <c r="H134" s="16">
        <v>4.8099999999999996</v>
      </c>
      <c r="I134" s="157">
        <f>G134*H134</f>
        <v>2003.3649999999998</v>
      </c>
    </row>
    <row r="135" spans="1:9" ht="12.75" customHeight="1" x14ac:dyDescent="0.2">
      <c r="A135" s="623"/>
      <c r="B135" s="13"/>
      <c r="C135" s="13" t="s">
        <v>67</v>
      </c>
      <c r="D135" s="14"/>
      <c r="E135" s="15"/>
      <c r="F135" s="15" t="s">
        <v>83</v>
      </c>
      <c r="G135" s="15">
        <v>256.61</v>
      </c>
      <c r="H135" s="16">
        <v>4.8099999999999996</v>
      </c>
      <c r="I135" s="43">
        <f>G135*H135</f>
        <v>1234.2941000000001</v>
      </c>
    </row>
    <row r="136" spans="1:9" x14ac:dyDescent="0.2">
      <c r="A136" s="623"/>
      <c r="B136" s="13"/>
      <c r="C136" s="13" t="s">
        <v>70</v>
      </c>
      <c r="D136" s="14"/>
      <c r="E136" s="15"/>
      <c r="F136" s="15" t="s">
        <v>83</v>
      </c>
      <c r="G136" s="15">
        <v>403.88</v>
      </c>
      <c r="H136" s="16">
        <v>4.8099999999999996</v>
      </c>
      <c r="I136" s="43">
        <f t="shared" ref="I136:I143" si="3">G136*H136</f>
        <v>1942.6627999999998</v>
      </c>
    </row>
    <row r="137" spans="1:9" ht="12.75" customHeight="1" x14ac:dyDescent="0.2">
      <c r="A137" s="623"/>
      <c r="B137" s="13"/>
      <c r="C137" s="13" t="s">
        <v>72</v>
      </c>
      <c r="D137" s="14"/>
      <c r="E137" s="15"/>
      <c r="F137" s="15" t="s">
        <v>83</v>
      </c>
      <c r="G137" s="15">
        <v>262.79000000000002</v>
      </c>
      <c r="H137" s="16">
        <v>4.8099999999999996</v>
      </c>
      <c r="I137" s="43">
        <f t="shared" si="3"/>
        <v>1264.0199</v>
      </c>
    </row>
    <row r="138" spans="1:9" x14ac:dyDescent="0.2">
      <c r="A138" s="623"/>
      <c r="B138" s="13"/>
      <c r="C138" s="13" t="s">
        <v>73</v>
      </c>
      <c r="D138" s="14"/>
      <c r="E138" s="15"/>
      <c r="F138" s="15" t="s">
        <v>83</v>
      </c>
      <c r="G138" s="15">
        <v>378.23</v>
      </c>
      <c r="H138" s="16">
        <v>4.8099999999999996</v>
      </c>
      <c r="I138" s="43">
        <f t="shared" si="3"/>
        <v>1819.2863</v>
      </c>
    </row>
    <row r="139" spans="1:9" ht="12.75" customHeight="1" x14ac:dyDescent="0.2">
      <c r="A139" s="623"/>
      <c r="B139" s="13"/>
      <c r="C139" s="13" t="s">
        <v>74</v>
      </c>
      <c r="D139" s="14"/>
      <c r="E139" s="15"/>
      <c r="F139" s="15" t="s">
        <v>83</v>
      </c>
      <c r="G139" s="15">
        <v>308.16000000000003</v>
      </c>
      <c r="H139" s="16">
        <v>4.8099999999999996</v>
      </c>
      <c r="I139" s="43">
        <f t="shared" si="3"/>
        <v>1482.2496000000001</v>
      </c>
    </row>
    <row r="140" spans="1:9" ht="12.75" customHeight="1" x14ac:dyDescent="0.2">
      <c r="A140" s="623"/>
      <c r="B140" s="13"/>
      <c r="C140" s="13" t="s">
        <v>75</v>
      </c>
      <c r="D140" s="14"/>
      <c r="E140" s="15"/>
      <c r="F140" s="15" t="s">
        <v>83</v>
      </c>
      <c r="G140" s="15">
        <v>232.56</v>
      </c>
      <c r="H140" s="16">
        <v>5.04</v>
      </c>
      <c r="I140" s="43">
        <f t="shared" si="3"/>
        <v>1172.1024</v>
      </c>
    </row>
    <row r="141" spans="1:9" ht="12.75" customHeight="1" x14ac:dyDescent="0.2">
      <c r="A141" s="623"/>
      <c r="B141" s="13"/>
      <c r="C141" s="13" t="s">
        <v>76</v>
      </c>
      <c r="D141" s="14"/>
      <c r="E141" s="15"/>
      <c r="F141" s="15" t="s">
        <v>83</v>
      </c>
      <c r="G141" s="15">
        <v>277.06</v>
      </c>
      <c r="H141" s="16">
        <v>5.04</v>
      </c>
      <c r="I141" s="43">
        <f t="shared" si="3"/>
        <v>1396.3824</v>
      </c>
    </row>
    <row r="142" spans="1:9" ht="12.75" customHeight="1" x14ac:dyDescent="0.2">
      <c r="A142" s="623"/>
      <c r="B142" s="13"/>
      <c r="C142" s="13" t="s">
        <v>77</v>
      </c>
      <c r="D142" s="14"/>
      <c r="E142" s="15"/>
      <c r="F142" s="15" t="s">
        <v>83</v>
      </c>
      <c r="G142" s="15">
        <v>322.86</v>
      </c>
      <c r="H142" s="16">
        <v>5.04</v>
      </c>
      <c r="I142" s="43">
        <f t="shared" si="3"/>
        <v>1627.2144000000001</v>
      </c>
    </row>
    <row r="143" spans="1:9" ht="12.75" customHeight="1" x14ac:dyDescent="0.2">
      <c r="A143" s="623"/>
      <c r="B143" s="13"/>
      <c r="C143" s="13" t="s">
        <v>78</v>
      </c>
      <c r="D143" s="14"/>
      <c r="E143" s="15"/>
      <c r="F143" s="15" t="s">
        <v>83</v>
      </c>
      <c r="G143" s="15">
        <v>486.38</v>
      </c>
      <c r="H143" s="16">
        <v>5.04</v>
      </c>
      <c r="I143" s="43">
        <f t="shared" si="3"/>
        <v>2451.3552</v>
      </c>
    </row>
    <row r="144" spans="1:9" ht="12.75" customHeight="1" x14ac:dyDescent="0.2">
      <c r="A144" s="623"/>
      <c r="B144" s="13"/>
      <c r="C144" s="13" t="s">
        <v>79</v>
      </c>
      <c r="D144" s="14"/>
      <c r="E144" s="15"/>
      <c r="F144" s="15" t="s">
        <v>83</v>
      </c>
      <c r="G144" s="15">
        <v>372.87</v>
      </c>
      <c r="H144" s="16">
        <v>5.04</v>
      </c>
      <c r="I144" s="43">
        <f>G144*H144</f>
        <v>1879.2647999999999</v>
      </c>
    </row>
    <row r="145" spans="1:255" ht="12.75" customHeight="1" x14ac:dyDescent="0.2">
      <c r="A145" s="623"/>
      <c r="B145" s="13"/>
      <c r="C145" s="13" t="s">
        <v>80</v>
      </c>
      <c r="D145" s="14"/>
      <c r="E145" s="15"/>
      <c r="F145" s="15" t="s">
        <v>83</v>
      </c>
      <c r="G145" s="15">
        <v>400.78</v>
      </c>
      <c r="H145" s="16">
        <v>5.04</v>
      </c>
      <c r="I145" s="43">
        <f>G145*H145</f>
        <v>2019.9312</v>
      </c>
    </row>
    <row r="146" spans="1:255" ht="12.75" customHeight="1" x14ac:dyDescent="0.2">
      <c r="A146" s="623"/>
      <c r="B146" s="71"/>
      <c r="C146" s="412" t="s">
        <v>87</v>
      </c>
      <c r="D146" s="14"/>
      <c r="E146" s="15"/>
      <c r="F146" s="15" t="s">
        <v>83</v>
      </c>
      <c r="G146" s="15">
        <f>SUM(G134:G145)</f>
        <v>4118.68</v>
      </c>
      <c r="H146" s="16"/>
      <c r="I146" s="243">
        <f>SUM(I134:I145)</f>
        <v>20292.128100000002</v>
      </c>
    </row>
    <row r="147" spans="1:255" ht="31.9" customHeight="1" x14ac:dyDescent="0.2">
      <c r="A147" s="652" t="s">
        <v>2272</v>
      </c>
      <c r="B147" s="71"/>
      <c r="C147" s="13" t="s">
        <v>2273</v>
      </c>
      <c r="D147" s="72"/>
      <c r="E147" s="73"/>
      <c r="F147" s="15"/>
      <c r="G147" s="327"/>
      <c r="H147" s="74"/>
      <c r="I147" s="598">
        <v>254.22</v>
      </c>
    </row>
    <row r="148" spans="1:255" ht="26.45" customHeight="1" x14ac:dyDescent="0.2">
      <c r="A148" s="653"/>
      <c r="B148" s="71"/>
      <c r="C148" s="13" t="s">
        <v>2274</v>
      </c>
      <c r="D148" s="72"/>
      <c r="E148" s="73"/>
      <c r="F148" s="15"/>
      <c r="G148" s="327"/>
      <c r="H148" s="74"/>
      <c r="I148" s="598">
        <v>273.85000000000002</v>
      </c>
    </row>
    <row r="149" spans="1:255" ht="24.6" customHeight="1" x14ac:dyDescent="0.2">
      <c r="A149" s="654"/>
      <c r="B149" s="412"/>
      <c r="C149" s="244" t="s">
        <v>87</v>
      </c>
      <c r="D149" s="72"/>
      <c r="E149" s="73"/>
      <c r="F149" s="15"/>
      <c r="G149" s="327"/>
      <c r="H149" s="74"/>
      <c r="I149" s="241">
        <f>SUM(I147:I148)</f>
        <v>528.07000000000005</v>
      </c>
    </row>
    <row r="150" spans="1:255" ht="30.6" customHeight="1" x14ac:dyDescent="0.2">
      <c r="A150" s="652" t="s">
        <v>2271</v>
      </c>
      <c r="B150" s="71"/>
      <c r="C150" s="33" t="s">
        <v>2273</v>
      </c>
      <c r="D150" s="72"/>
      <c r="E150" s="73"/>
      <c r="F150" s="15"/>
      <c r="G150" s="327"/>
      <c r="H150" s="74"/>
      <c r="I150" s="598">
        <v>1440.22</v>
      </c>
    </row>
    <row r="151" spans="1:255" ht="24.6" customHeight="1" x14ac:dyDescent="0.2">
      <c r="A151" s="653"/>
      <c r="B151" s="71"/>
      <c r="C151" s="71" t="s">
        <v>2274</v>
      </c>
      <c r="D151" s="72"/>
      <c r="E151" s="73"/>
      <c r="F151" s="15"/>
      <c r="G151" s="327"/>
      <c r="H151" s="74"/>
      <c r="I151" s="598">
        <v>1642.7</v>
      </c>
    </row>
    <row r="152" spans="1:255" ht="25.15" customHeight="1" x14ac:dyDescent="0.2">
      <c r="A152" s="654"/>
      <c r="B152" s="71"/>
      <c r="C152" s="244" t="s">
        <v>87</v>
      </c>
      <c r="D152" s="72"/>
      <c r="E152" s="73"/>
      <c r="F152" s="15"/>
      <c r="G152" s="327"/>
      <c r="H152" s="74"/>
      <c r="I152" s="241">
        <f>SUM(I150:I151)</f>
        <v>3082.92</v>
      </c>
    </row>
    <row r="153" spans="1:255" ht="25.5" x14ac:dyDescent="0.2">
      <c r="A153" s="221" t="s">
        <v>2270</v>
      </c>
      <c r="B153" s="13"/>
      <c r="C153" s="244" t="s">
        <v>87</v>
      </c>
      <c r="D153" s="14"/>
      <c r="E153" s="15"/>
      <c r="F153" s="15"/>
      <c r="G153" s="15"/>
      <c r="H153" s="16"/>
      <c r="I153" s="243">
        <v>128692.38</v>
      </c>
    </row>
    <row r="154" spans="1:255" ht="12.75" customHeight="1" x14ac:dyDescent="0.2">
      <c r="A154" s="221" t="s">
        <v>84</v>
      </c>
      <c r="B154" s="13"/>
      <c r="C154" s="244" t="s">
        <v>87</v>
      </c>
      <c r="D154" s="14"/>
      <c r="E154" s="15"/>
      <c r="F154" s="15"/>
      <c r="G154" s="15"/>
      <c r="H154" s="16"/>
      <c r="I154" s="243">
        <v>9570.11</v>
      </c>
    </row>
    <row r="155" spans="1:255" ht="12.75" customHeight="1" x14ac:dyDescent="0.2">
      <c r="A155" s="221" t="s">
        <v>86</v>
      </c>
      <c r="B155" s="13"/>
      <c r="C155" s="244" t="s">
        <v>87</v>
      </c>
      <c r="D155" s="14"/>
      <c r="E155" s="15"/>
      <c r="F155" s="15"/>
      <c r="G155" s="15"/>
      <c r="H155" s="16"/>
      <c r="I155" s="243">
        <v>8736.9</v>
      </c>
    </row>
    <row r="156" spans="1:255" ht="12.75" customHeight="1" x14ac:dyDescent="0.2">
      <c r="A156" s="219" t="s">
        <v>88</v>
      </c>
      <c r="B156" s="13"/>
      <c r="C156" s="244" t="s">
        <v>87</v>
      </c>
      <c r="D156" s="14"/>
      <c r="E156" s="15"/>
      <c r="F156" s="15"/>
      <c r="G156" s="15"/>
      <c r="H156" s="16"/>
      <c r="I156" s="243">
        <v>6409.31</v>
      </c>
    </row>
    <row r="157" spans="1:255" ht="12.75" customHeight="1" thickBot="1" x14ac:dyDescent="0.25">
      <c r="A157" s="219"/>
      <c r="B157" s="109"/>
      <c r="C157" s="109"/>
      <c r="D157" s="108"/>
      <c r="E157" s="110"/>
      <c r="F157" s="109"/>
      <c r="G157" s="109"/>
      <c r="H157" s="108" t="s">
        <v>17</v>
      </c>
      <c r="I157" s="232">
        <f>I146+I149+I152+I153+I154+I155+I156</f>
        <v>177311.8181</v>
      </c>
    </row>
    <row r="158" spans="1:255" s="45" customFormat="1" ht="64.5" thickBot="1" x14ac:dyDescent="0.25">
      <c r="A158" s="117" t="s">
        <v>95</v>
      </c>
      <c r="B158" s="114" t="s">
        <v>16</v>
      </c>
      <c r="C158" s="114" t="s">
        <v>5</v>
      </c>
      <c r="D158" s="114" t="s">
        <v>23</v>
      </c>
      <c r="E158" s="118" t="s">
        <v>18</v>
      </c>
      <c r="F158" s="114" t="s">
        <v>19</v>
      </c>
      <c r="G158" s="114" t="s">
        <v>10</v>
      </c>
      <c r="H158" s="114" t="s">
        <v>13</v>
      </c>
      <c r="I158" s="115" t="s">
        <v>12</v>
      </c>
      <c r="J158" s="56"/>
      <c r="K158" s="56"/>
      <c r="L158" s="56"/>
      <c r="M158" s="56"/>
      <c r="N158" s="56"/>
      <c r="O158" s="56"/>
      <c r="P158" s="56"/>
      <c r="Q158" s="56"/>
      <c r="R158" s="56"/>
      <c r="T158" s="56"/>
      <c r="U158" s="56"/>
      <c r="V158" s="56"/>
      <c r="W158" s="56"/>
      <c r="X158" s="56"/>
      <c r="Y158" s="56"/>
      <c r="Z158" s="56"/>
      <c r="AA158" s="56"/>
      <c r="AB158" s="56"/>
      <c r="AD158" s="56"/>
      <c r="AE158" s="56"/>
      <c r="AF158" s="56"/>
      <c r="AG158" s="56"/>
      <c r="AH158" s="56"/>
      <c r="AI158" s="56"/>
      <c r="AJ158" s="56"/>
      <c r="AK158" s="56"/>
      <c r="AL158" s="56"/>
      <c r="AN158" s="56"/>
      <c r="AO158" s="56"/>
      <c r="AP158" s="56"/>
      <c r="AQ158" s="56"/>
      <c r="AR158" s="56"/>
      <c r="AS158" s="56"/>
      <c r="AT158" s="56"/>
      <c r="AU158" s="56"/>
      <c r="AV158" s="56"/>
      <c r="AX158" s="56"/>
      <c r="AY158" s="56"/>
      <c r="AZ158" s="56"/>
      <c r="BA158" s="56"/>
      <c r="BB158" s="56"/>
      <c r="BC158" s="56"/>
      <c r="BD158" s="56"/>
      <c r="BE158" s="56"/>
      <c r="BF158" s="56"/>
      <c r="BH158" s="56"/>
      <c r="BI158" s="56"/>
      <c r="BJ158" s="56"/>
      <c r="BK158" s="56"/>
      <c r="BL158" s="56"/>
      <c r="BM158" s="56"/>
      <c r="BN158" s="56"/>
      <c r="BO158" s="56"/>
      <c r="BP158" s="56"/>
      <c r="BR158" s="56"/>
      <c r="BS158" s="56"/>
      <c r="BT158" s="56"/>
      <c r="BU158" s="56"/>
      <c r="BV158" s="56"/>
      <c r="BW158" s="56"/>
      <c r="BX158" s="56"/>
      <c r="BY158" s="56"/>
      <c r="BZ158" s="56"/>
      <c r="CB158" s="56"/>
      <c r="CC158" s="56"/>
      <c r="CD158" s="56"/>
      <c r="CE158" s="56"/>
      <c r="CF158" s="56"/>
      <c r="CG158" s="56"/>
      <c r="CH158" s="56"/>
      <c r="CI158" s="56"/>
      <c r="CJ158" s="56"/>
      <c r="CL158" s="56"/>
      <c r="CM158" s="56"/>
      <c r="CN158" s="56"/>
      <c r="CO158" s="56"/>
      <c r="CP158" s="56"/>
      <c r="CQ158" s="56"/>
      <c r="CR158" s="56"/>
      <c r="CS158" s="56"/>
      <c r="CT158" s="56"/>
      <c r="CV158" s="56"/>
      <c r="CW158" s="56"/>
      <c r="CX158" s="56"/>
      <c r="CY158" s="56"/>
      <c r="CZ158" s="56"/>
      <c r="DA158" s="56"/>
      <c r="DB158" s="56"/>
      <c r="DC158" s="56"/>
      <c r="DD158" s="56"/>
      <c r="DF158" s="56"/>
      <c r="DG158" s="56"/>
      <c r="DH158" s="56"/>
      <c r="DI158" s="56"/>
      <c r="DJ158" s="56"/>
      <c r="DK158" s="56"/>
      <c r="DL158" s="56"/>
      <c r="DM158" s="56"/>
      <c r="DN158" s="56"/>
      <c r="DP158" s="56"/>
      <c r="DQ158" s="56"/>
      <c r="DR158" s="56"/>
      <c r="DS158" s="56"/>
      <c r="DT158" s="56"/>
      <c r="DU158" s="56"/>
      <c r="DV158" s="56"/>
      <c r="DW158" s="56"/>
      <c r="DX158" s="56"/>
      <c r="DZ158" s="56"/>
      <c r="EA158" s="56"/>
      <c r="EB158" s="56"/>
      <c r="EC158" s="56"/>
      <c r="ED158" s="56"/>
      <c r="EE158" s="56"/>
      <c r="EF158" s="56"/>
      <c r="EG158" s="56"/>
      <c r="EH158" s="56"/>
      <c r="EJ158" s="56"/>
      <c r="EK158" s="56"/>
      <c r="EL158" s="56"/>
      <c r="EM158" s="56"/>
      <c r="EN158" s="56"/>
      <c r="EO158" s="56"/>
      <c r="EP158" s="56"/>
      <c r="EQ158" s="56"/>
      <c r="ER158" s="56"/>
      <c r="ET158" s="56"/>
      <c r="EU158" s="56"/>
      <c r="EV158" s="56"/>
      <c r="EW158" s="56"/>
      <c r="EX158" s="56"/>
      <c r="EY158" s="56"/>
      <c r="EZ158" s="56"/>
      <c r="FA158" s="56"/>
      <c r="FB158" s="56"/>
      <c r="FD158" s="56"/>
      <c r="FE158" s="56"/>
      <c r="FF158" s="56"/>
      <c r="FG158" s="56"/>
      <c r="FH158" s="56"/>
      <c r="FI158" s="56"/>
      <c r="FJ158" s="56"/>
      <c r="FK158" s="56"/>
      <c r="FL158" s="56"/>
      <c r="FN158" s="56"/>
      <c r="FO158" s="56"/>
      <c r="FP158" s="56"/>
      <c r="FQ158" s="56"/>
      <c r="FR158" s="56"/>
      <c r="FS158" s="56"/>
      <c r="FT158" s="56"/>
      <c r="FU158" s="56"/>
      <c r="FV158" s="56"/>
      <c r="FX158" s="56"/>
      <c r="FY158" s="56"/>
      <c r="FZ158" s="56"/>
      <c r="GA158" s="56"/>
      <c r="GB158" s="56"/>
      <c r="GC158" s="56"/>
      <c r="GD158" s="56"/>
      <c r="GE158" s="56"/>
      <c r="GF158" s="56"/>
      <c r="GH158" s="56"/>
      <c r="GI158" s="56"/>
      <c r="GJ158" s="56"/>
      <c r="GK158" s="56"/>
      <c r="GL158" s="56"/>
      <c r="GM158" s="56"/>
      <c r="GN158" s="56"/>
      <c r="GO158" s="56"/>
      <c r="GP158" s="56"/>
      <c r="GR158" s="56"/>
      <c r="GS158" s="56"/>
      <c r="GT158" s="56"/>
      <c r="GU158" s="56"/>
      <c r="GV158" s="56"/>
      <c r="GW158" s="56"/>
      <c r="GX158" s="56"/>
      <c r="GY158" s="56"/>
      <c r="GZ158" s="56"/>
      <c r="HB158" s="56"/>
      <c r="HC158" s="56"/>
      <c r="HD158" s="56"/>
      <c r="HE158" s="56"/>
      <c r="HF158" s="56"/>
      <c r="HG158" s="56"/>
      <c r="HH158" s="56"/>
      <c r="HI158" s="56"/>
      <c r="HJ158" s="56"/>
      <c r="HL158" s="56"/>
      <c r="HM158" s="56"/>
      <c r="HN158" s="56"/>
      <c r="HO158" s="56"/>
      <c r="HP158" s="56"/>
      <c r="HQ158" s="56"/>
      <c r="HR158" s="56"/>
      <c r="HS158" s="56"/>
      <c r="HT158" s="56"/>
      <c r="HV158" s="56"/>
      <c r="HW158" s="56"/>
      <c r="HX158" s="56"/>
      <c r="HY158" s="56"/>
      <c r="HZ158" s="56"/>
      <c r="IA158" s="56"/>
      <c r="IB158" s="56"/>
      <c r="IC158" s="56"/>
      <c r="ID158" s="56"/>
      <c r="IF158" s="56"/>
      <c r="IG158" s="56"/>
      <c r="IH158" s="56"/>
      <c r="II158" s="56"/>
      <c r="IJ158" s="56"/>
      <c r="IK158" s="56"/>
      <c r="IL158" s="56"/>
      <c r="IM158" s="56"/>
      <c r="IN158" s="56"/>
      <c r="IP158" s="56"/>
      <c r="IQ158" s="56"/>
      <c r="IR158" s="56"/>
      <c r="IS158" s="56"/>
      <c r="IT158" s="56"/>
      <c r="IU158" s="56"/>
    </row>
    <row r="159" spans="1:255" ht="12.75" customHeight="1" thickBot="1" x14ac:dyDescent="0.25">
      <c r="A159" s="227"/>
      <c r="B159" s="104">
        <v>3122.28</v>
      </c>
      <c r="C159" s="58" t="s">
        <v>66</v>
      </c>
      <c r="D159" s="64"/>
      <c r="E159" s="59"/>
      <c r="F159" s="59"/>
      <c r="G159" s="59"/>
      <c r="H159" s="60"/>
      <c r="I159" s="61"/>
      <c r="J159" s="56"/>
      <c r="K159" s="56"/>
      <c r="L159" s="56"/>
      <c r="M159" s="56"/>
      <c r="N159" s="56"/>
      <c r="O159" s="56"/>
      <c r="P159" s="56"/>
      <c r="Q159" s="56"/>
      <c r="R159" s="56"/>
      <c r="T159" s="56"/>
      <c r="U159" s="56"/>
      <c r="V159" s="56"/>
      <c r="W159" s="56"/>
      <c r="X159" s="56"/>
      <c r="Y159" s="56"/>
      <c r="Z159" s="56"/>
      <c r="AA159" s="56"/>
      <c r="AB159" s="56"/>
      <c r="AD159" s="56"/>
      <c r="AE159" s="56"/>
      <c r="AF159" s="56"/>
      <c r="AG159" s="56"/>
      <c r="AH159" s="56"/>
      <c r="AI159" s="56"/>
      <c r="AJ159" s="56"/>
      <c r="AK159" s="56"/>
      <c r="AL159" s="56"/>
      <c r="AN159" s="56"/>
      <c r="AO159" s="56"/>
      <c r="AP159" s="56"/>
      <c r="AQ159" s="56"/>
      <c r="AR159" s="56"/>
      <c r="AS159" s="56"/>
      <c r="AT159" s="56"/>
      <c r="AU159" s="56"/>
      <c r="AV159" s="56"/>
      <c r="AX159" s="56"/>
      <c r="AY159" s="56"/>
      <c r="AZ159" s="56"/>
      <c r="BA159" s="56"/>
      <c r="BB159" s="56"/>
      <c r="BC159" s="56"/>
      <c r="BD159" s="56"/>
      <c r="BE159" s="56"/>
      <c r="BF159" s="56"/>
      <c r="BH159" s="56"/>
      <c r="BI159" s="56"/>
      <c r="BJ159" s="56"/>
      <c r="BK159" s="56"/>
      <c r="BL159" s="56"/>
      <c r="BM159" s="56"/>
      <c r="BN159" s="56"/>
      <c r="BO159" s="56"/>
      <c r="BP159" s="56"/>
      <c r="BR159" s="56"/>
      <c r="BS159" s="56"/>
      <c r="BT159" s="56"/>
      <c r="BU159" s="56"/>
      <c r="BV159" s="56"/>
      <c r="BW159" s="56"/>
      <c r="BX159" s="56"/>
      <c r="BY159" s="56"/>
      <c r="BZ159" s="56"/>
      <c r="CB159" s="56"/>
      <c r="CC159" s="56"/>
      <c r="CD159" s="56"/>
      <c r="CE159" s="56"/>
      <c r="CF159" s="56"/>
      <c r="CG159" s="56"/>
      <c r="CH159" s="56"/>
      <c r="CI159" s="56"/>
      <c r="CJ159" s="56"/>
      <c r="CL159" s="56"/>
      <c r="CM159" s="56"/>
      <c r="CN159" s="56"/>
      <c r="CO159" s="56"/>
      <c r="CP159" s="56"/>
      <c r="CQ159" s="56"/>
      <c r="CR159" s="56"/>
      <c r="CS159" s="56"/>
      <c r="CT159" s="56"/>
      <c r="CV159" s="56"/>
      <c r="CW159" s="56"/>
      <c r="CX159" s="56"/>
      <c r="CY159" s="56"/>
      <c r="CZ159" s="56"/>
      <c r="DA159" s="56"/>
      <c r="DB159" s="56"/>
      <c r="DC159" s="56"/>
      <c r="DD159" s="56"/>
      <c r="DF159" s="56"/>
      <c r="DG159" s="56"/>
      <c r="DH159" s="56"/>
      <c r="DI159" s="56"/>
      <c r="DJ159" s="56"/>
      <c r="DK159" s="56"/>
      <c r="DL159" s="56"/>
      <c r="DM159" s="56"/>
      <c r="DN159" s="56"/>
      <c r="DP159" s="56"/>
      <c r="DQ159" s="56"/>
      <c r="DR159" s="56"/>
      <c r="DS159" s="56"/>
      <c r="DT159" s="56"/>
      <c r="DU159" s="56"/>
      <c r="DV159" s="56"/>
      <c r="DW159" s="56"/>
      <c r="DX159" s="56"/>
      <c r="DZ159" s="56"/>
      <c r="EA159" s="56"/>
      <c r="EB159" s="56"/>
      <c r="EC159" s="56"/>
      <c r="ED159" s="56"/>
      <c r="EE159" s="56"/>
      <c r="EF159" s="56"/>
      <c r="EG159" s="56"/>
      <c r="EH159" s="56"/>
      <c r="EJ159" s="56"/>
      <c r="EK159" s="56"/>
      <c r="EL159" s="56"/>
      <c r="EM159" s="56"/>
      <c r="EN159" s="56"/>
      <c r="EO159" s="56"/>
      <c r="EP159" s="56"/>
      <c r="EQ159" s="56"/>
      <c r="ER159" s="56"/>
      <c r="ET159" s="56"/>
      <c r="EU159" s="56"/>
      <c r="EV159" s="56"/>
      <c r="EW159" s="56"/>
      <c r="EX159" s="56"/>
      <c r="EY159" s="56"/>
      <c r="EZ159" s="56"/>
      <c r="FA159" s="56"/>
      <c r="FB159" s="56"/>
      <c r="FD159" s="56"/>
      <c r="FE159" s="56"/>
      <c r="FF159" s="56"/>
      <c r="FG159" s="56"/>
      <c r="FH159" s="56"/>
      <c r="FI159" s="56"/>
      <c r="FJ159" s="56"/>
      <c r="FK159" s="56"/>
      <c r="FL159" s="56"/>
      <c r="FN159" s="56"/>
      <c r="FO159" s="56"/>
      <c r="FP159" s="56"/>
      <c r="FQ159" s="56"/>
      <c r="FR159" s="56"/>
      <c r="FS159" s="56"/>
      <c r="FT159" s="56"/>
      <c r="FU159" s="56"/>
      <c r="FV159" s="56"/>
      <c r="FX159" s="56"/>
      <c r="FY159" s="56"/>
      <c r="FZ159" s="56"/>
      <c r="GA159" s="56"/>
      <c r="GB159" s="56"/>
      <c r="GC159" s="56"/>
      <c r="GD159" s="56"/>
      <c r="GE159" s="56"/>
      <c r="GF159" s="56"/>
      <c r="GH159" s="56"/>
      <c r="GI159" s="56"/>
      <c r="GJ159" s="56"/>
      <c r="GK159" s="56"/>
      <c r="GL159" s="56"/>
      <c r="GM159" s="56"/>
      <c r="GN159" s="56"/>
      <c r="GO159" s="56"/>
      <c r="GP159" s="56"/>
      <c r="GR159" s="56"/>
      <c r="GS159" s="56"/>
      <c r="GT159" s="56"/>
      <c r="GU159" s="56"/>
      <c r="GV159" s="56"/>
      <c r="GW159" s="56"/>
      <c r="GX159" s="56"/>
      <c r="GY159" s="56"/>
      <c r="GZ159" s="56"/>
      <c r="HB159" s="56"/>
      <c r="HC159" s="56"/>
      <c r="HD159" s="56"/>
      <c r="HE159" s="56"/>
      <c r="HF159" s="56"/>
      <c r="HG159" s="56"/>
      <c r="HH159" s="56"/>
      <c r="HI159" s="56"/>
      <c r="HJ159" s="56"/>
      <c r="HL159" s="56"/>
      <c r="HM159" s="56"/>
      <c r="HN159" s="56"/>
      <c r="HO159" s="56"/>
      <c r="HP159" s="56"/>
      <c r="HQ159" s="56"/>
      <c r="HR159" s="56"/>
      <c r="HS159" s="56"/>
      <c r="HT159" s="56"/>
      <c r="HV159" s="56"/>
      <c r="HW159" s="56"/>
      <c r="HX159" s="56"/>
      <c r="HY159" s="56"/>
      <c r="HZ159" s="56"/>
      <c r="IA159" s="56"/>
      <c r="IB159" s="56"/>
      <c r="IC159" s="56"/>
      <c r="ID159" s="56"/>
      <c r="IF159" s="56"/>
      <c r="IG159" s="56"/>
      <c r="IH159" s="56"/>
      <c r="II159" s="56"/>
      <c r="IJ159" s="56"/>
      <c r="IK159" s="56"/>
      <c r="IL159" s="56"/>
      <c r="IM159" s="56"/>
      <c r="IN159" s="56"/>
      <c r="IP159" s="56"/>
      <c r="IQ159" s="56"/>
      <c r="IR159" s="56"/>
      <c r="IS159" s="56"/>
      <c r="IT159" s="56"/>
      <c r="IU159" s="56"/>
    </row>
    <row r="160" spans="1:255" ht="12.75" customHeight="1" thickBot="1" x14ac:dyDescent="0.25">
      <c r="A160" s="227"/>
      <c r="B160" s="105">
        <v>3792.23</v>
      </c>
      <c r="C160" s="92" t="s">
        <v>67</v>
      </c>
      <c r="D160" s="93"/>
      <c r="E160" s="94"/>
      <c r="F160" s="94"/>
      <c r="G160" s="94"/>
      <c r="H160" s="95"/>
      <c r="I160" s="96"/>
      <c r="J160" s="56"/>
      <c r="K160" s="56"/>
      <c r="L160" s="56"/>
      <c r="M160" s="56"/>
      <c r="N160" s="56"/>
      <c r="O160" s="56"/>
      <c r="P160" s="56"/>
      <c r="Q160" s="56"/>
      <c r="R160" s="56"/>
      <c r="T160" s="56"/>
      <c r="U160" s="56"/>
      <c r="V160" s="56"/>
      <c r="W160" s="56"/>
      <c r="X160" s="56"/>
      <c r="Y160" s="56"/>
      <c r="Z160" s="56"/>
      <c r="AA160" s="56"/>
      <c r="AB160" s="56"/>
      <c r="AD160" s="56"/>
      <c r="AE160" s="56"/>
      <c r="AF160" s="56"/>
      <c r="AG160" s="56"/>
      <c r="AH160" s="56"/>
      <c r="AI160" s="56"/>
      <c r="AJ160" s="56"/>
      <c r="AK160" s="56"/>
      <c r="AL160" s="56"/>
      <c r="AN160" s="56"/>
      <c r="AO160" s="56"/>
      <c r="AP160" s="56"/>
      <c r="AQ160" s="56"/>
      <c r="AR160" s="56"/>
      <c r="AS160" s="56"/>
      <c r="AT160" s="56"/>
      <c r="AU160" s="56"/>
      <c r="AV160" s="56"/>
      <c r="AX160" s="56"/>
      <c r="AY160" s="56"/>
      <c r="AZ160" s="56"/>
      <c r="BA160" s="56"/>
      <c r="BB160" s="56"/>
      <c r="BC160" s="56"/>
      <c r="BD160" s="56"/>
      <c r="BE160" s="56"/>
      <c r="BF160" s="56"/>
      <c r="BH160" s="56"/>
      <c r="BI160" s="56"/>
      <c r="BJ160" s="56"/>
      <c r="BK160" s="56"/>
      <c r="BL160" s="56"/>
      <c r="BM160" s="56"/>
      <c r="BN160" s="56"/>
      <c r="BO160" s="56"/>
      <c r="BP160" s="56"/>
      <c r="BR160" s="56"/>
      <c r="BS160" s="56"/>
      <c r="BT160" s="56"/>
      <c r="BU160" s="56"/>
      <c r="BV160" s="56"/>
      <c r="BW160" s="56"/>
      <c r="BX160" s="56"/>
      <c r="BY160" s="56"/>
      <c r="BZ160" s="56"/>
      <c r="CB160" s="56"/>
      <c r="CC160" s="56"/>
      <c r="CD160" s="56"/>
      <c r="CE160" s="56"/>
      <c r="CF160" s="56"/>
      <c r="CG160" s="56"/>
      <c r="CH160" s="56"/>
      <c r="CI160" s="56"/>
      <c r="CJ160" s="56"/>
      <c r="CL160" s="56"/>
      <c r="CM160" s="56"/>
      <c r="CN160" s="56"/>
      <c r="CO160" s="56"/>
      <c r="CP160" s="56"/>
      <c r="CQ160" s="56"/>
      <c r="CR160" s="56"/>
      <c r="CS160" s="56"/>
      <c r="CT160" s="56"/>
      <c r="CV160" s="56"/>
      <c r="CW160" s="56"/>
      <c r="CX160" s="56"/>
      <c r="CY160" s="56"/>
      <c r="CZ160" s="56"/>
      <c r="DA160" s="56"/>
      <c r="DB160" s="56"/>
      <c r="DC160" s="56"/>
      <c r="DD160" s="56"/>
      <c r="DF160" s="56"/>
      <c r="DG160" s="56"/>
      <c r="DH160" s="56"/>
      <c r="DI160" s="56"/>
      <c r="DJ160" s="56"/>
      <c r="DK160" s="56"/>
      <c r="DL160" s="56"/>
      <c r="DM160" s="56"/>
      <c r="DN160" s="56"/>
      <c r="DP160" s="56"/>
      <c r="DQ160" s="56"/>
      <c r="DR160" s="56"/>
      <c r="DS160" s="56"/>
      <c r="DT160" s="56"/>
      <c r="DU160" s="56"/>
      <c r="DV160" s="56"/>
      <c r="DW160" s="56"/>
      <c r="DX160" s="56"/>
      <c r="DZ160" s="56"/>
      <c r="EA160" s="56"/>
      <c r="EB160" s="56"/>
      <c r="EC160" s="56"/>
      <c r="ED160" s="56"/>
      <c r="EE160" s="56"/>
      <c r="EF160" s="56"/>
      <c r="EG160" s="56"/>
      <c r="EH160" s="56"/>
      <c r="EJ160" s="56"/>
      <c r="EK160" s="56"/>
      <c r="EL160" s="56"/>
      <c r="EM160" s="56"/>
      <c r="EN160" s="56"/>
      <c r="EO160" s="56"/>
      <c r="EP160" s="56"/>
      <c r="EQ160" s="56"/>
      <c r="ER160" s="56"/>
      <c r="ET160" s="56"/>
      <c r="EU160" s="56"/>
      <c r="EV160" s="56"/>
      <c r="EW160" s="56"/>
      <c r="EX160" s="56"/>
      <c r="EY160" s="56"/>
      <c r="EZ160" s="56"/>
      <c r="FA160" s="56"/>
      <c r="FB160" s="56"/>
      <c r="FD160" s="56"/>
      <c r="FE160" s="56"/>
      <c r="FF160" s="56"/>
      <c r="FG160" s="56"/>
      <c r="FH160" s="56"/>
      <c r="FI160" s="56"/>
      <c r="FJ160" s="56"/>
      <c r="FK160" s="56"/>
      <c r="FL160" s="56"/>
      <c r="FN160" s="56"/>
      <c r="FO160" s="56"/>
      <c r="FP160" s="56"/>
      <c r="FQ160" s="56"/>
      <c r="FR160" s="56"/>
      <c r="FS160" s="56"/>
      <c r="FT160" s="56"/>
      <c r="FU160" s="56"/>
      <c r="FV160" s="56"/>
      <c r="FX160" s="56"/>
      <c r="FY160" s="56"/>
      <c r="FZ160" s="56"/>
      <c r="GA160" s="56"/>
      <c r="GB160" s="56"/>
      <c r="GC160" s="56"/>
      <c r="GD160" s="56"/>
      <c r="GE160" s="56"/>
      <c r="GF160" s="56"/>
      <c r="GH160" s="56"/>
      <c r="GI160" s="56"/>
      <c r="GJ160" s="56"/>
      <c r="GK160" s="56"/>
      <c r="GL160" s="56"/>
      <c r="GM160" s="56"/>
      <c r="GN160" s="56"/>
      <c r="GO160" s="56"/>
      <c r="GP160" s="56"/>
      <c r="GR160" s="56"/>
      <c r="GS160" s="56"/>
      <c r="GT160" s="56"/>
      <c r="GU160" s="56"/>
      <c r="GV160" s="56"/>
      <c r="GW160" s="56"/>
      <c r="GX160" s="56"/>
      <c r="GY160" s="56"/>
      <c r="GZ160" s="56"/>
      <c r="HB160" s="56"/>
      <c r="HC160" s="56"/>
      <c r="HD160" s="56"/>
      <c r="HE160" s="56"/>
      <c r="HF160" s="56"/>
      <c r="HG160" s="56"/>
      <c r="HH160" s="56"/>
      <c r="HI160" s="56"/>
      <c r="HJ160" s="56"/>
      <c r="HL160" s="56"/>
      <c r="HM160" s="56"/>
      <c r="HN160" s="56"/>
      <c r="HO160" s="56"/>
      <c r="HP160" s="56"/>
      <c r="HQ160" s="56"/>
      <c r="HR160" s="56"/>
      <c r="HS160" s="56"/>
      <c r="HT160" s="56"/>
      <c r="HV160" s="56"/>
      <c r="HW160" s="56"/>
      <c r="HX160" s="56"/>
      <c r="HY160" s="56"/>
      <c r="HZ160" s="56"/>
      <c r="IA160" s="56"/>
      <c r="IB160" s="56"/>
      <c r="IC160" s="56"/>
      <c r="ID160" s="56"/>
      <c r="IF160" s="56"/>
      <c r="IG160" s="56"/>
      <c r="IH160" s="56"/>
      <c r="II160" s="56"/>
      <c r="IJ160" s="56"/>
      <c r="IK160" s="56"/>
      <c r="IL160" s="56"/>
      <c r="IM160" s="56"/>
      <c r="IN160" s="56"/>
      <c r="IP160" s="56"/>
      <c r="IQ160" s="56"/>
      <c r="IR160" s="56"/>
      <c r="IS160" s="56"/>
      <c r="IT160" s="56"/>
      <c r="IU160" s="56"/>
    </row>
    <row r="161" spans="1:255" ht="12.75" customHeight="1" thickBot="1" x14ac:dyDescent="0.25">
      <c r="A161" s="227"/>
      <c r="B161" s="106">
        <v>3158</v>
      </c>
      <c r="C161" s="85" t="s">
        <v>70</v>
      </c>
      <c r="D161" s="86"/>
      <c r="E161" s="47"/>
      <c r="F161" s="47"/>
      <c r="G161" s="47"/>
      <c r="H161" s="48"/>
      <c r="I161" s="49"/>
      <c r="J161" s="56"/>
      <c r="K161" s="56"/>
      <c r="L161" s="56"/>
      <c r="M161" s="56"/>
      <c r="N161" s="56"/>
      <c r="O161" s="56"/>
      <c r="P161" s="56"/>
      <c r="Q161" s="56"/>
      <c r="R161" s="56"/>
      <c r="T161" s="56"/>
      <c r="U161" s="56"/>
      <c r="V161" s="56"/>
      <c r="W161" s="56"/>
      <c r="X161" s="56"/>
      <c r="Y161" s="56"/>
      <c r="Z161" s="56"/>
      <c r="AA161" s="56"/>
      <c r="AB161" s="56"/>
      <c r="AD161" s="56"/>
      <c r="AE161" s="56"/>
      <c r="AF161" s="56"/>
      <c r="AG161" s="56"/>
      <c r="AH161" s="56"/>
      <c r="AI161" s="56"/>
      <c r="AJ161" s="56"/>
      <c r="AK161" s="56"/>
      <c r="AL161" s="56"/>
      <c r="AN161" s="56"/>
      <c r="AO161" s="56"/>
      <c r="AP161" s="56"/>
      <c r="AQ161" s="56"/>
      <c r="AR161" s="56"/>
      <c r="AS161" s="56"/>
      <c r="AT161" s="56"/>
      <c r="AU161" s="56"/>
      <c r="AV161" s="56"/>
      <c r="AX161" s="56"/>
      <c r="AY161" s="56"/>
      <c r="AZ161" s="56"/>
      <c r="BA161" s="56"/>
      <c r="BB161" s="56"/>
      <c r="BC161" s="56"/>
      <c r="BD161" s="56"/>
      <c r="BE161" s="56"/>
      <c r="BF161" s="56"/>
      <c r="BH161" s="56"/>
      <c r="BI161" s="56"/>
      <c r="BJ161" s="56"/>
      <c r="BK161" s="56"/>
      <c r="BL161" s="56"/>
      <c r="BM161" s="56"/>
      <c r="BN161" s="56"/>
      <c r="BO161" s="56"/>
      <c r="BP161" s="56"/>
      <c r="BR161" s="56"/>
      <c r="BS161" s="56"/>
      <c r="BT161" s="56"/>
      <c r="BU161" s="56"/>
      <c r="BV161" s="56"/>
      <c r="BW161" s="56"/>
      <c r="BX161" s="56"/>
      <c r="BY161" s="56"/>
      <c r="BZ161" s="56"/>
      <c r="CB161" s="56"/>
      <c r="CC161" s="56"/>
      <c r="CD161" s="56"/>
      <c r="CE161" s="56"/>
      <c r="CF161" s="56"/>
      <c r="CG161" s="56"/>
      <c r="CH161" s="56"/>
      <c r="CI161" s="56"/>
      <c r="CJ161" s="56"/>
      <c r="CL161" s="56"/>
      <c r="CM161" s="56"/>
      <c r="CN161" s="56"/>
      <c r="CO161" s="56"/>
      <c r="CP161" s="56"/>
      <c r="CQ161" s="56"/>
      <c r="CR161" s="56"/>
      <c r="CS161" s="56"/>
      <c r="CT161" s="56"/>
      <c r="CV161" s="56"/>
      <c r="CW161" s="56"/>
      <c r="CX161" s="56"/>
      <c r="CY161" s="56"/>
      <c r="CZ161" s="56"/>
      <c r="DA161" s="56"/>
      <c r="DB161" s="56"/>
      <c r="DC161" s="56"/>
      <c r="DD161" s="56"/>
      <c r="DF161" s="56"/>
      <c r="DG161" s="56"/>
      <c r="DH161" s="56"/>
      <c r="DI161" s="56"/>
      <c r="DJ161" s="56"/>
      <c r="DK161" s="56"/>
      <c r="DL161" s="56"/>
      <c r="DM161" s="56"/>
      <c r="DN161" s="56"/>
      <c r="DP161" s="56"/>
      <c r="DQ161" s="56"/>
      <c r="DR161" s="56"/>
      <c r="DS161" s="56"/>
      <c r="DT161" s="56"/>
      <c r="DU161" s="56"/>
      <c r="DV161" s="56"/>
      <c r="DW161" s="56"/>
      <c r="DX161" s="56"/>
      <c r="DZ161" s="56"/>
      <c r="EA161" s="56"/>
      <c r="EB161" s="56"/>
      <c r="EC161" s="56"/>
      <c r="ED161" s="56"/>
      <c r="EE161" s="56"/>
      <c r="EF161" s="56"/>
      <c r="EG161" s="56"/>
      <c r="EH161" s="56"/>
      <c r="EJ161" s="56"/>
      <c r="EK161" s="56"/>
      <c r="EL161" s="56"/>
      <c r="EM161" s="56"/>
      <c r="EN161" s="56"/>
      <c r="EO161" s="56"/>
      <c r="EP161" s="56"/>
      <c r="EQ161" s="56"/>
      <c r="ER161" s="56"/>
      <c r="ET161" s="56"/>
      <c r="EU161" s="56"/>
      <c r="EV161" s="56"/>
      <c r="EW161" s="56"/>
      <c r="EX161" s="56"/>
      <c r="EY161" s="56"/>
      <c r="EZ161" s="56"/>
      <c r="FA161" s="56"/>
      <c r="FB161" s="56"/>
      <c r="FD161" s="56"/>
      <c r="FE161" s="56"/>
      <c r="FF161" s="56"/>
      <c r="FG161" s="56"/>
      <c r="FH161" s="56"/>
      <c r="FI161" s="56"/>
      <c r="FJ161" s="56"/>
      <c r="FK161" s="56"/>
      <c r="FL161" s="56"/>
      <c r="FN161" s="56"/>
      <c r="FO161" s="56"/>
      <c r="FP161" s="56"/>
      <c r="FQ161" s="56"/>
      <c r="FR161" s="56"/>
      <c r="FS161" s="56"/>
      <c r="FT161" s="56"/>
      <c r="FU161" s="56"/>
      <c r="FV161" s="56"/>
      <c r="FX161" s="56"/>
      <c r="FY161" s="56"/>
      <c r="FZ161" s="56"/>
      <c r="GA161" s="56"/>
      <c r="GB161" s="56"/>
      <c r="GC161" s="56"/>
      <c r="GD161" s="56"/>
      <c r="GE161" s="56"/>
      <c r="GF161" s="56"/>
      <c r="GH161" s="56"/>
      <c r="GI161" s="56"/>
      <c r="GJ161" s="56"/>
      <c r="GK161" s="56"/>
      <c r="GL161" s="56"/>
      <c r="GM161" s="56"/>
      <c r="GN161" s="56"/>
      <c r="GO161" s="56"/>
      <c r="GP161" s="56"/>
      <c r="GR161" s="56"/>
      <c r="GS161" s="56"/>
      <c r="GT161" s="56"/>
      <c r="GU161" s="56"/>
      <c r="GV161" s="56"/>
      <c r="GW161" s="56"/>
      <c r="GX161" s="56"/>
      <c r="GY161" s="56"/>
      <c r="GZ161" s="56"/>
      <c r="HB161" s="56"/>
      <c r="HC161" s="56"/>
      <c r="HD161" s="56"/>
      <c r="HE161" s="56"/>
      <c r="HF161" s="56"/>
      <c r="HG161" s="56"/>
      <c r="HH161" s="56"/>
      <c r="HI161" s="56"/>
      <c r="HJ161" s="56"/>
      <c r="HL161" s="56"/>
      <c r="HM161" s="56"/>
      <c r="HN161" s="56"/>
      <c r="HO161" s="56"/>
      <c r="HP161" s="56"/>
      <c r="HQ161" s="56"/>
      <c r="HR161" s="56"/>
      <c r="HS161" s="56"/>
      <c r="HT161" s="56"/>
      <c r="HV161" s="56"/>
      <c r="HW161" s="56"/>
      <c r="HX161" s="56"/>
      <c r="HY161" s="56"/>
      <c r="HZ161" s="56"/>
      <c r="IA161" s="56"/>
      <c r="IB161" s="56"/>
      <c r="IC161" s="56"/>
      <c r="ID161" s="56"/>
      <c r="IF161" s="56"/>
      <c r="IG161" s="56"/>
      <c r="IH161" s="56"/>
      <c r="II161" s="56"/>
      <c r="IJ161" s="56"/>
      <c r="IK161" s="56"/>
      <c r="IL161" s="56"/>
      <c r="IM161" s="56"/>
      <c r="IN161" s="56"/>
      <c r="IP161" s="56"/>
      <c r="IQ161" s="56"/>
      <c r="IR161" s="56"/>
      <c r="IS161" s="56"/>
      <c r="IT161" s="56"/>
      <c r="IU161" s="56"/>
    </row>
    <row r="162" spans="1:255" ht="12.75" customHeight="1" thickBot="1" x14ac:dyDescent="0.25">
      <c r="A162" s="227"/>
      <c r="B162" s="106">
        <v>3366.3</v>
      </c>
      <c r="C162" s="85" t="s">
        <v>72</v>
      </c>
      <c r="D162" s="86"/>
      <c r="E162" s="47"/>
      <c r="F162" s="47"/>
      <c r="G162" s="47"/>
      <c r="H162" s="48"/>
      <c r="I162" s="49"/>
      <c r="J162" s="56"/>
      <c r="K162" s="56"/>
      <c r="L162" s="56"/>
      <c r="M162" s="56"/>
      <c r="N162" s="56"/>
      <c r="O162" s="56"/>
      <c r="P162" s="56"/>
      <c r="Q162" s="56"/>
      <c r="R162" s="56"/>
      <c r="T162" s="56"/>
      <c r="U162" s="56"/>
      <c r="V162" s="56"/>
      <c r="W162" s="56"/>
      <c r="X162" s="56"/>
      <c r="Y162" s="56"/>
      <c r="Z162" s="56"/>
      <c r="AA162" s="56"/>
      <c r="AB162" s="56"/>
      <c r="AD162" s="56"/>
      <c r="AE162" s="56"/>
      <c r="AF162" s="56"/>
      <c r="AG162" s="56"/>
      <c r="AH162" s="56"/>
      <c r="AI162" s="56"/>
      <c r="AJ162" s="56"/>
      <c r="AK162" s="56"/>
      <c r="AL162" s="56"/>
      <c r="AN162" s="56"/>
      <c r="AO162" s="56"/>
      <c r="AP162" s="56"/>
      <c r="AQ162" s="56"/>
      <c r="AR162" s="56"/>
      <c r="AS162" s="56"/>
      <c r="AT162" s="56"/>
      <c r="AU162" s="56"/>
      <c r="AV162" s="56"/>
      <c r="AX162" s="56"/>
      <c r="AY162" s="56"/>
      <c r="AZ162" s="56"/>
      <c r="BA162" s="56"/>
      <c r="BB162" s="56"/>
      <c r="BC162" s="56"/>
      <c r="BD162" s="56"/>
      <c r="BE162" s="56"/>
      <c r="BF162" s="56"/>
      <c r="BH162" s="56"/>
      <c r="BI162" s="56"/>
      <c r="BJ162" s="56"/>
      <c r="BK162" s="56"/>
      <c r="BL162" s="56"/>
      <c r="BM162" s="56"/>
      <c r="BN162" s="56"/>
      <c r="BO162" s="56"/>
      <c r="BP162" s="56"/>
      <c r="BR162" s="56"/>
      <c r="BS162" s="56"/>
      <c r="BT162" s="56"/>
      <c r="BU162" s="56"/>
      <c r="BV162" s="56"/>
      <c r="BW162" s="56"/>
      <c r="BX162" s="56"/>
      <c r="BY162" s="56"/>
      <c r="BZ162" s="56"/>
      <c r="CB162" s="56"/>
      <c r="CC162" s="56"/>
      <c r="CD162" s="56"/>
      <c r="CE162" s="56"/>
      <c r="CF162" s="56"/>
      <c r="CG162" s="56"/>
      <c r="CH162" s="56"/>
      <c r="CI162" s="56"/>
      <c r="CJ162" s="56"/>
      <c r="CL162" s="56"/>
      <c r="CM162" s="56"/>
      <c r="CN162" s="56"/>
      <c r="CO162" s="56"/>
      <c r="CP162" s="56"/>
      <c r="CQ162" s="56"/>
      <c r="CR162" s="56"/>
      <c r="CS162" s="56"/>
      <c r="CT162" s="56"/>
      <c r="CV162" s="56"/>
      <c r="CW162" s="56"/>
      <c r="CX162" s="56"/>
      <c r="CY162" s="56"/>
      <c r="CZ162" s="56"/>
      <c r="DA162" s="56"/>
      <c r="DB162" s="56"/>
      <c r="DC162" s="56"/>
      <c r="DD162" s="56"/>
      <c r="DF162" s="56"/>
      <c r="DG162" s="56"/>
      <c r="DH162" s="56"/>
      <c r="DI162" s="56"/>
      <c r="DJ162" s="56"/>
      <c r="DK162" s="56"/>
      <c r="DL162" s="56"/>
      <c r="DM162" s="56"/>
      <c r="DN162" s="56"/>
      <c r="DP162" s="56"/>
      <c r="DQ162" s="56"/>
      <c r="DR162" s="56"/>
      <c r="DS162" s="56"/>
      <c r="DT162" s="56"/>
      <c r="DU162" s="56"/>
      <c r="DV162" s="56"/>
      <c r="DW162" s="56"/>
      <c r="DX162" s="56"/>
      <c r="DZ162" s="56"/>
      <c r="EA162" s="56"/>
      <c r="EB162" s="56"/>
      <c r="EC162" s="56"/>
      <c r="ED162" s="56"/>
      <c r="EE162" s="56"/>
      <c r="EF162" s="56"/>
      <c r="EG162" s="56"/>
      <c r="EH162" s="56"/>
      <c r="EJ162" s="56"/>
      <c r="EK162" s="56"/>
      <c r="EL162" s="56"/>
      <c r="EM162" s="56"/>
      <c r="EN162" s="56"/>
      <c r="EO162" s="56"/>
      <c r="EP162" s="56"/>
      <c r="EQ162" s="56"/>
      <c r="ER162" s="56"/>
      <c r="ET162" s="56"/>
      <c r="EU162" s="56"/>
      <c r="EV162" s="56"/>
      <c r="EW162" s="56"/>
      <c r="EX162" s="56"/>
      <c r="EY162" s="56"/>
      <c r="EZ162" s="56"/>
      <c r="FA162" s="56"/>
      <c r="FB162" s="56"/>
      <c r="FD162" s="56"/>
      <c r="FE162" s="56"/>
      <c r="FF162" s="56"/>
      <c r="FG162" s="56"/>
      <c r="FH162" s="56"/>
      <c r="FI162" s="56"/>
      <c r="FJ162" s="56"/>
      <c r="FK162" s="56"/>
      <c r="FL162" s="56"/>
      <c r="FN162" s="56"/>
      <c r="FO162" s="56"/>
      <c r="FP162" s="56"/>
      <c r="FQ162" s="56"/>
      <c r="FR162" s="56"/>
      <c r="FS162" s="56"/>
      <c r="FT162" s="56"/>
      <c r="FU162" s="56"/>
      <c r="FV162" s="56"/>
      <c r="FX162" s="56"/>
      <c r="FY162" s="56"/>
      <c r="FZ162" s="56"/>
      <c r="GA162" s="56"/>
      <c r="GB162" s="56"/>
      <c r="GC162" s="56"/>
      <c r="GD162" s="56"/>
      <c r="GE162" s="56"/>
      <c r="GF162" s="56"/>
      <c r="GH162" s="56"/>
      <c r="GI162" s="56"/>
      <c r="GJ162" s="56"/>
      <c r="GK162" s="56"/>
      <c r="GL162" s="56"/>
      <c r="GM162" s="56"/>
      <c r="GN162" s="56"/>
      <c r="GO162" s="56"/>
      <c r="GP162" s="56"/>
      <c r="GR162" s="56"/>
      <c r="GS162" s="56"/>
      <c r="GT162" s="56"/>
      <c r="GU162" s="56"/>
      <c r="GV162" s="56"/>
      <c r="GW162" s="56"/>
      <c r="GX162" s="56"/>
      <c r="GY162" s="56"/>
      <c r="GZ162" s="56"/>
      <c r="HB162" s="56"/>
      <c r="HC162" s="56"/>
      <c r="HD162" s="56"/>
      <c r="HE162" s="56"/>
      <c r="HF162" s="56"/>
      <c r="HG162" s="56"/>
      <c r="HH162" s="56"/>
      <c r="HI162" s="56"/>
      <c r="HJ162" s="56"/>
      <c r="HL162" s="56"/>
      <c r="HM162" s="56"/>
      <c r="HN162" s="56"/>
      <c r="HO162" s="56"/>
      <c r="HP162" s="56"/>
      <c r="HQ162" s="56"/>
      <c r="HR162" s="56"/>
      <c r="HS162" s="56"/>
      <c r="HT162" s="56"/>
      <c r="HV162" s="56"/>
      <c r="HW162" s="56"/>
      <c r="HX162" s="56"/>
      <c r="HY162" s="56"/>
      <c r="HZ162" s="56"/>
      <c r="IA162" s="56"/>
      <c r="IB162" s="56"/>
      <c r="IC162" s="56"/>
      <c r="ID162" s="56"/>
      <c r="IF162" s="56"/>
      <c r="IG162" s="56"/>
      <c r="IH162" s="56"/>
      <c r="II162" s="56"/>
      <c r="IJ162" s="56"/>
      <c r="IK162" s="56"/>
      <c r="IL162" s="56"/>
      <c r="IM162" s="56"/>
      <c r="IN162" s="56"/>
      <c r="IP162" s="56"/>
      <c r="IQ162" s="56"/>
      <c r="IR162" s="56"/>
      <c r="IS162" s="56"/>
      <c r="IT162" s="56"/>
      <c r="IU162" s="56"/>
    </row>
    <row r="163" spans="1:255" ht="12.75" customHeight="1" thickBot="1" x14ac:dyDescent="0.25">
      <c r="A163" s="227"/>
      <c r="B163" s="106">
        <v>3741.17</v>
      </c>
      <c r="C163" s="85" t="s">
        <v>73</v>
      </c>
      <c r="D163" s="86"/>
      <c r="E163" s="47"/>
      <c r="F163" s="47"/>
      <c r="G163" s="47"/>
      <c r="H163" s="48"/>
      <c r="I163" s="49"/>
      <c r="J163" s="56"/>
      <c r="K163" s="56"/>
      <c r="L163" s="56"/>
      <c r="M163" s="56"/>
      <c r="N163" s="56"/>
      <c r="O163" s="56"/>
      <c r="P163" s="56"/>
      <c r="Q163" s="56"/>
      <c r="R163" s="56"/>
      <c r="T163" s="56"/>
      <c r="U163" s="56"/>
      <c r="V163" s="56"/>
      <c r="W163" s="56"/>
      <c r="X163" s="56"/>
      <c r="Y163" s="56"/>
      <c r="Z163" s="56"/>
      <c r="AA163" s="56"/>
      <c r="AB163" s="56"/>
      <c r="AD163" s="56"/>
      <c r="AE163" s="56"/>
      <c r="AF163" s="56"/>
      <c r="AG163" s="56"/>
      <c r="AH163" s="56"/>
      <c r="AI163" s="56"/>
      <c r="AJ163" s="56"/>
      <c r="AK163" s="56"/>
      <c r="AL163" s="56"/>
      <c r="AN163" s="56"/>
      <c r="AO163" s="56"/>
      <c r="AP163" s="56"/>
      <c r="AQ163" s="56"/>
      <c r="AR163" s="56"/>
      <c r="AS163" s="56"/>
      <c r="AT163" s="56"/>
      <c r="AU163" s="56"/>
      <c r="AV163" s="56"/>
      <c r="AX163" s="56"/>
      <c r="AY163" s="56"/>
      <c r="AZ163" s="56"/>
      <c r="BA163" s="56"/>
      <c r="BB163" s="56"/>
      <c r="BC163" s="56"/>
      <c r="BD163" s="56"/>
      <c r="BE163" s="56"/>
      <c r="BF163" s="56"/>
      <c r="BH163" s="56"/>
      <c r="BI163" s="56"/>
      <c r="BJ163" s="56"/>
      <c r="BK163" s="56"/>
      <c r="BL163" s="56"/>
      <c r="BM163" s="56"/>
      <c r="BN163" s="56"/>
      <c r="BO163" s="56"/>
      <c r="BP163" s="56"/>
      <c r="BR163" s="56"/>
      <c r="BS163" s="56"/>
      <c r="BT163" s="56"/>
      <c r="BU163" s="56"/>
      <c r="BV163" s="56"/>
      <c r="BW163" s="56"/>
      <c r="BX163" s="56"/>
      <c r="BY163" s="56"/>
      <c r="BZ163" s="56"/>
      <c r="CB163" s="56"/>
      <c r="CC163" s="56"/>
      <c r="CD163" s="56"/>
      <c r="CE163" s="56"/>
      <c r="CF163" s="56"/>
      <c r="CG163" s="56"/>
      <c r="CH163" s="56"/>
      <c r="CI163" s="56"/>
      <c r="CJ163" s="56"/>
      <c r="CL163" s="56"/>
      <c r="CM163" s="56"/>
      <c r="CN163" s="56"/>
      <c r="CO163" s="56"/>
      <c r="CP163" s="56"/>
      <c r="CQ163" s="56"/>
      <c r="CR163" s="56"/>
      <c r="CS163" s="56"/>
      <c r="CT163" s="56"/>
      <c r="CV163" s="56"/>
      <c r="CW163" s="56"/>
      <c r="CX163" s="56"/>
      <c r="CY163" s="56"/>
      <c r="CZ163" s="56"/>
      <c r="DA163" s="56"/>
      <c r="DB163" s="56"/>
      <c r="DC163" s="56"/>
      <c r="DD163" s="56"/>
      <c r="DF163" s="56"/>
      <c r="DG163" s="56"/>
      <c r="DH163" s="56"/>
      <c r="DI163" s="56"/>
      <c r="DJ163" s="56"/>
      <c r="DK163" s="56"/>
      <c r="DL163" s="56"/>
      <c r="DM163" s="56"/>
      <c r="DN163" s="56"/>
      <c r="DP163" s="56"/>
      <c r="DQ163" s="56"/>
      <c r="DR163" s="56"/>
      <c r="DS163" s="56"/>
      <c r="DT163" s="56"/>
      <c r="DU163" s="56"/>
      <c r="DV163" s="56"/>
      <c r="DW163" s="56"/>
      <c r="DX163" s="56"/>
      <c r="DZ163" s="56"/>
      <c r="EA163" s="56"/>
      <c r="EB163" s="56"/>
      <c r="EC163" s="56"/>
      <c r="ED163" s="56"/>
      <c r="EE163" s="56"/>
      <c r="EF163" s="56"/>
      <c r="EG163" s="56"/>
      <c r="EH163" s="56"/>
      <c r="EJ163" s="56"/>
      <c r="EK163" s="56"/>
      <c r="EL163" s="56"/>
      <c r="EM163" s="56"/>
      <c r="EN163" s="56"/>
      <c r="EO163" s="56"/>
      <c r="EP163" s="56"/>
      <c r="EQ163" s="56"/>
      <c r="ER163" s="56"/>
      <c r="ET163" s="56"/>
      <c r="EU163" s="56"/>
      <c r="EV163" s="56"/>
      <c r="EW163" s="56"/>
      <c r="EX163" s="56"/>
      <c r="EY163" s="56"/>
      <c r="EZ163" s="56"/>
      <c r="FA163" s="56"/>
      <c r="FB163" s="56"/>
      <c r="FD163" s="56"/>
      <c r="FE163" s="56"/>
      <c r="FF163" s="56"/>
      <c r="FG163" s="56"/>
      <c r="FH163" s="56"/>
      <c r="FI163" s="56"/>
      <c r="FJ163" s="56"/>
      <c r="FK163" s="56"/>
      <c r="FL163" s="56"/>
      <c r="FN163" s="56"/>
      <c r="FO163" s="56"/>
      <c r="FP163" s="56"/>
      <c r="FQ163" s="56"/>
      <c r="FR163" s="56"/>
      <c r="FS163" s="56"/>
      <c r="FT163" s="56"/>
      <c r="FU163" s="56"/>
      <c r="FV163" s="56"/>
      <c r="FX163" s="56"/>
      <c r="FY163" s="56"/>
      <c r="FZ163" s="56"/>
      <c r="GA163" s="56"/>
      <c r="GB163" s="56"/>
      <c r="GC163" s="56"/>
      <c r="GD163" s="56"/>
      <c r="GE163" s="56"/>
      <c r="GF163" s="56"/>
      <c r="GH163" s="56"/>
      <c r="GI163" s="56"/>
      <c r="GJ163" s="56"/>
      <c r="GK163" s="56"/>
      <c r="GL163" s="56"/>
      <c r="GM163" s="56"/>
      <c r="GN163" s="56"/>
      <c r="GO163" s="56"/>
      <c r="GP163" s="56"/>
      <c r="GR163" s="56"/>
      <c r="GS163" s="56"/>
      <c r="GT163" s="56"/>
      <c r="GU163" s="56"/>
      <c r="GV163" s="56"/>
      <c r="GW163" s="56"/>
      <c r="GX163" s="56"/>
      <c r="GY163" s="56"/>
      <c r="GZ163" s="56"/>
      <c r="HB163" s="56"/>
      <c r="HC163" s="56"/>
      <c r="HD163" s="56"/>
      <c r="HE163" s="56"/>
      <c r="HF163" s="56"/>
      <c r="HG163" s="56"/>
      <c r="HH163" s="56"/>
      <c r="HI163" s="56"/>
      <c r="HJ163" s="56"/>
      <c r="HL163" s="56"/>
      <c r="HM163" s="56"/>
      <c r="HN163" s="56"/>
      <c r="HO163" s="56"/>
      <c r="HP163" s="56"/>
      <c r="HQ163" s="56"/>
      <c r="HR163" s="56"/>
      <c r="HS163" s="56"/>
      <c r="HT163" s="56"/>
      <c r="HV163" s="56"/>
      <c r="HW163" s="56"/>
      <c r="HX163" s="56"/>
      <c r="HY163" s="56"/>
      <c r="HZ163" s="56"/>
      <c r="IA163" s="56"/>
      <c r="IB163" s="56"/>
      <c r="IC163" s="56"/>
      <c r="ID163" s="56"/>
      <c r="IF163" s="56"/>
      <c r="IG163" s="56"/>
      <c r="IH163" s="56"/>
      <c r="II163" s="56"/>
      <c r="IJ163" s="56"/>
      <c r="IK163" s="56"/>
      <c r="IL163" s="56"/>
      <c r="IM163" s="56"/>
      <c r="IN163" s="56"/>
      <c r="IP163" s="56"/>
      <c r="IQ163" s="56"/>
      <c r="IR163" s="56"/>
      <c r="IS163" s="56"/>
      <c r="IT163" s="56"/>
      <c r="IU163" s="56"/>
    </row>
    <row r="164" spans="1:255" ht="12.75" customHeight="1" thickBot="1" x14ac:dyDescent="0.25">
      <c r="A164" s="227"/>
      <c r="B164" s="106">
        <v>3388.5</v>
      </c>
      <c r="C164" s="85" t="s">
        <v>74</v>
      </c>
      <c r="D164" s="86"/>
      <c r="E164" s="47"/>
      <c r="F164" s="47"/>
      <c r="G164" s="47"/>
      <c r="H164" s="48"/>
      <c r="I164" s="49"/>
      <c r="J164" s="56"/>
      <c r="K164" s="56"/>
      <c r="L164" s="56"/>
      <c r="M164" s="56"/>
      <c r="N164" s="56"/>
      <c r="O164" s="56"/>
      <c r="P164" s="56"/>
      <c r="Q164" s="56"/>
      <c r="R164" s="56"/>
      <c r="T164" s="56"/>
      <c r="U164" s="56"/>
      <c r="V164" s="56"/>
      <c r="W164" s="56"/>
      <c r="X164" s="56"/>
      <c r="Y164" s="56"/>
      <c r="Z164" s="56"/>
      <c r="AA164" s="56"/>
      <c r="AB164" s="56"/>
      <c r="AD164" s="56"/>
      <c r="AE164" s="56"/>
      <c r="AF164" s="56"/>
      <c r="AG164" s="56"/>
      <c r="AH164" s="56"/>
      <c r="AI164" s="56"/>
      <c r="AJ164" s="56"/>
      <c r="AK164" s="56"/>
      <c r="AL164" s="56"/>
      <c r="AN164" s="56"/>
      <c r="AO164" s="56"/>
      <c r="AP164" s="56"/>
      <c r="AQ164" s="56"/>
      <c r="AR164" s="56"/>
      <c r="AS164" s="56"/>
      <c r="AT164" s="56"/>
      <c r="AU164" s="56"/>
      <c r="AV164" s="56"/>
      <c r="AX164" s="56"/>
      <c r="AY164" s="56"/>
      <c r="AZ164" s="56"/>
      <c r="BA164" s="56"/>
      <c r="BB164" s="56"/>
      <c r="BC164" s="56"/>
      <c r="BD164" s="56"/>
      <c r="BE164" s="56"/>
      <c r="BF164" s="56"/>
      <c r="BH164" s="56"/>
      <c r="BI164" s="56"/>
      <c r="BJ164" s="56"/>
      <c r="BK164" s="56"/>
      <c r="BL164" s="56"/>
      <c r="BM164" s="56"/>
      <c r="BN164" s="56"/>
      <c r="BO164" s="56"/>
      <c r="BP164" s="56"/>
      <c r="BR164" s="56"/>
      <c r="BS164" s="56"/>
      <c r="BT164" s="56"/>
      <c r="BU164" s="56"/>
      <c r="BV164" s="56"/>
      <c r="BW164" s="56"/>
      <c r="BX164" s="56"/>
      <c r="BY164" s="56"/>
      <c r="BZ164" s="56"/>
      <c r="CB164" s="56"/>
      <c r="CC164" s="56"/>
      <c r="CD164" s="56"/>
      <c r="CE164" s="56"/>
      <c r="CF164" s="56"/>
      <c r="CG164" s="56"/>
      <c r="CH164" s="56"/>
      <c r="CI164" s="56"/>
      <c r="CJ164" s="56"/>
      <c r="CL164" s="56"/>
      <c r="CM164" s="56"/>
      <c r="CN164" s="56"/>
      <c r="CO164" s="56"/>
      <c r="CP164" s="56"/>
      <c r="CQ164" s="56"/>
      <c r="CR164" s="56"/>
      <c r="CS164" s="56"/>
      <c r="CT164" s="56"/>
      <c r="CV164" s="56"/>
      <c r="CW164" s="56"/>
      <c r="CX164" s="56"/>
      <c r="CY164" s="56"/>
      <c r="CZ164" s="56"/>
      <c r="DA164" s="56"/>
      <c r="DB164" s="56"/>
      <c r="DC164" s="56"/>
      <c r="DD164" s="56"/>
      <c r="DF164" s="56"/>
      <c r="DG164" s="56"/>
      <c r="DH164" s="56"/>
      <c r="DI164" s="56"/>
      <c r="DJ164" s="56"/>
      <c r="DK164" s="56"/>
      <c r="DL164" s="56"/>
      <c r="DM164" s="56"/>
      <c r="DN164" s="56"/>
      <c r="DP164" s="56"/>
      <c r="DQ164" s="56"/>
      <c r="DR164" s="56"/>
      <c r="DS164" s="56"/>
      <c r="DT164" s="56"/>
      <c r="DU164" s="56"/>
      <c r="DV164" s="56"/>
      <c r="DW164" s="56"/>
      <c r="DX164" s="56"/>
      <c r="DZ164" s="56"/>
      <c r="EA164" s="56"/>
      <c r="EB164" s="56"/>
      <c r="EC164" s="56"/>
      <c r="ED164" s="56"/>
      <c r="EE164" s="56"/>
      <c r="EF164" s="56"/>
      <c r="EG164" s="56"/>
      <c r="EH164" s="56"/>
      <c r="EJ164" s="56"/>
      <c r="EK164" s="56"/>
      <c r="EL164" s="56"/>
      <c r="EM164" s="56"/>
      <c r="EN164" s="56"/>
      <c r="EO164" s="56"/>
      <c r="EP164" s="56"/>
      <c r="EQ164" s="56"/>
      <c r="ER164" s="56"/>
      <c r="ET164" s="56"/>
      <c r="EU164" s="56"/>
      <c r="EV164" s="56"/>
      <c r="EW164" s="56"/>
      <c r="EX164" s="56"/>
      <c r="EY164" s="56"/>
      <c r="EZ164" s="56"/>
      <c r="FA164" s="56"/>
      <c r="FB164" s="56"/>
      <c r="FD164" s="56"/>
      <c r="FE164" s="56"/>
      <c r="FF164" s="56"/>
      <c r="FG164" s="56"/>
      <c r="FH164" s="56"/>
      <c r="FI164" s="56"/>
      <c r="FJ164" s="56"/>
      <c r="FK164" s="56"/>
      <c r="FL164" s="56"/>
      <c r="FN164" s="56"/>
      <c r="FO164" s="56"/>
      <c r="FP164" s="56"/>
      <c r="FQ164" s="56"/>
      <c r="FR164" s="56"/>
      <c r="FS164" s="56"/>
      <c r="FT164" s="56"/>
      <c r="FU164" s="56"/>
      <c r="FV164" s="56"/>
      <c r="FX164" s="56"/>
      <c r="FY164" s="56"/>
      <c r="FZ164" s="56"/>
      <c r="GA164" s="56"/>
      <c r="GB164" s="56"/>
      <c r="GC164" s="56"/>
      <c r="GD164" s="56"/>
      <c r="GE164" s="56"/>
      <c r="GF164" s="56"/>
      <c r="GH164" s="56"/>
      <c r="GI164" s="56"/>
      <c r="GJ164" s="56"/>
      <c r="GK164" s="56"/>
      <c r="GL164" s="56"/>
      <c r="GM164" s="56"/>
      <c r="GN164" s="56"/>
      <c r="GO164" s="56"/>
      <c r="GP164" s="56"/>
      <c r="GR164" s="56"/>
      <c r="GS164" s="56"/>
      <c r="GT164" s="56"/>
      <c r="GU164" s="56"/>
      <c r="GV164" s="56"/>
      <c r="GW164" s="56"/>
      <c r="GX164" s="56"/>
      <c r="GY164" s="56"/>
      <c r="GZ164" s="56"/>
      <c r="HB164" s="56"/>
      <c r="HC164" s="56"/>
      <c r="HD164" s="56"/>
      <c r="HE164" s="56"/>
      <c r="HF164" s="56"/>
      <c r="HG164" s="56"/>
      <c r="HH164" s="56"/>
      <c r="HI164" s="56"/>
      <c r="HJ164" s="56"/>
      <c r="HL164" s="56"/>
      <c r="HM164" s="56"/>
      <c r="HN164" s="56"/>
      <c r="HO164" s="56"/>
      <c r="HP164" s="56"/>
      <c r="HQ164" s="56"/>
      <c r="HR164" s="56"/>
      <c r="HS164" s="56"/>
      <c r="HT164" s="56"/>
      <c r="HV164" s="56"/>
      <c r="HW164" s="56"/>
      <c r="HX164" s="56"/>
      <c r="HY164" s="56"/>
      <c r="HZ164" s="56"/>
      <c r="IA164" s="56"/>
      <c r="IB164" s="56"/>
      <c r="IC164" s="56"/>
      <c r="ID164" s="56"/>
      <c r="IF164" s="56"/>
      <c r="IG164" s="56"/>
      <c r="IH164" s="56"/>
      <c r="II164" s="56"/>
      <c r="IJ164" s="56"/>
      <c r="IK164" s="56"/>
      <c r="IL164" s="56"/>
      <c r="IM164" s="56"/>
      <c r="IN164" s="56"/>
      <c r="IP164" s="56"/>
      <c r="IQ164" s="56"/>
      <c r="IR164" s="56"/>
      <c r="IS164" s="56"/>
      <c r="IT164" s="56"/>
      <c r="IU164" s="56"/>
    </row>
    <row r="165" spans="1:255" ht="12.75" customHeight="1" thickBot="1" x14ac:dyDescent="0.25">
      <c r="A165" s="227"/>
      <c r="B165" s="106">
        <v>2911.61</v>
      </c>
      <c r="C165" s="85" t="s">
        <v>75</v>
      </c>
      <c r="D165" s="86"/>
      <c r="E165" s="47"/>
      <c r="F165" s="47"/>
      <c r="G165" s="47"/>
      <c r="H165" s="48"/>
      <c r="I165" s="49"/>
      <c r="J165" s="56"/>
      <c r="K165" s="56"/>
      <c r="L165" s="56"/>
      <c r="M165" s="56"/>
      <c r="N165" s="56"/>
      <c r="O165" s="56"/>
      <c r="P165" s="56"/>
      <c r="Q165" s="56"/>
      <c r="R165" s="56"/>
      <c r="T165" s="56"/>
      <c r="U165" s="56"/>
      <c r="V165" s="56"/>
      <c r="W165" s="56"/>
      <c r="X165" s="56"/>
      <c r="Y165" s="56"/>
      <c r="Z165" s="56"/>
      <c r="AA165" s="56"/>
      <c r="AB165" s="56"/>
      <c r="AD165" s="56"/>
      <c r="AE165" s="56"/>
      <c r="AF165" s="56"/>
      <c r="AG165" s="56"/>
      <c r="AH165" s="56"/>
      <c r="AI165" s="56"/>
      <c r="AJ165" s="56"/>
      <c r="AK165" s="56"/>
      <c r="AL165" s="56"/>
      <c r="AN165" s="56"/>
      <c r="AO165" s="56"/>
      <c r="AP165" s="56"/>
      <c r="AQ165" s="56"/>
      <c r="AR165" s="56"/>
      <c r="AS165" s="56"/>
      <c r="AT165" s="56"/>
      <c r="AU165" s="56"/>
      <c r="AV165" s="56"/>
      <c r="AX165" s="56"/>
      <c r="AY165" s="56"/>
      <c r="AZ165" s="56"/>
      <c r="BA165" s="56"/>
      <c r="BB165" s="56"/>
      <c r="BC165" s="56"/>
      <c r="BD165" s="56"/>
      <c r="BE165" s="56"/>
      <c r="BF165" s="56"/>
      <c r="BH165" s="56"/>
      <c r="BI165" s="56"/>
      <c r="BJ165" s="56"/>
      <c r="BK165" s="56"/>
      <c r="BL165" s="56"/>
      <c r="BM165" s="56"/>
      <c r="BN165" s="56"/>
      <c r="BO165" s="56"/>
      <c r="BP165" s="56"/>
      <c r="BR165" s="56"/>
      <c r="BS165" s="56"/>
      <c r="BT165" s="56"/>
      <c r="BU165" s="56"/>
      <c r="BV165" s="56"/>
      <c r="BW165" s="56"/>
      <c r="BX165" s="56"/>
      <c r="BY165" s="56"/>
      <c r="BZ165" s="56"/>
      <c r="CB165" s="56"/>
      <c r="CC165" s="56"/>
      <c r="CD165" s="56"/>
      <c r="CE165" s="56"/>
      <c r="CF165" s="56"/>
      <c r="CG165" s="56"/>
      <c r="CH165" s="56"/>
      <c r="CI165" s="56"/>
      <c r="CJ165" s="56"/>
      <c r="CL165" s="56"/>
      <c r="CM165" s="56"/>
      <c r="CN165" s="56"/>
      <c r="CO165" s="56"/>
      <c r="CP165" s="56"/>
      <c r="CQ165" s="56"/>
      <c r="CR165" s="56"/>
      <c r="CS165" s="56"/>
      <c r="CT165" s="56"/>
      <c r="CV165" s="56"/>
      <c r="CW165" s="56"/>
      <c r="CX165" s="56"/>
      <c r="CY165" s="56"/>
      <c r="CZ165" s="56"/>
      <c r="DA165" s="56"/>
      <c r="DB165" s="56"/>
      <c r="DC165" s="56"/>
      <c r="DD165" s="56"/>
      <c r="DF165" s="56"/>
      <c r="DG165" s="56"/>
      <c r="DH165" s="56"/>
      <c r="DI165" s="56"/>
      <c r="DJ165" s="56"/>
      <c r="DK165" s="56"/>
      <c r="DL165" s="56"/>
      <c r="DM165" s="56"/>
      <c r="DN165" s="56"/>
      <c r="DP165" s="56"/>
      <c r="DQ165" s="56"/>
      <c r="DR165" s="56"/>
      <c r="DS165" s="56"/>
      <c r="DT165" s="56"/>
      <c r="DU165" s="56"/>
      <c r="DV165" s="56"/>
      <c r="DW165" s="56"/>
      <c r="DX165" s="56"/>
      <c r="DZ165" s="56"/>
      <c r="EA165" s="56"/>
      <c r="EB165" s="56"/>
      <c r="EC165" s="56"/>
      <c r="ED165" s="56"/>
      <c r="EE165" s="56"/>
      <c r="EF165" s="56"/>
      <c r="EG165" s="56"/>
      <c r="EH165" s="56"/>
      <c r="EJ165" s="56"/>
      <c r="EK165" s="56"/>
      <c r="EL165" s="56"/>
      <c r="EM165" s="56"/>
      <c r="EN165" s="56"/>
      <c r="EO165" s="56"/>
      <c r="EP165" s="56"/>
      <c r="EQ165" s="56"/>
      <c r="ER165" s="56"/>
      <c r="ET165" s="56"/>
      <c r="EU165" s="56"/>
      <c r="EV165" s="56"/>
      <c r="EW165" s="56"/>
      <c r="EX165" s="56"/>
      <c r="EY165" s="56"/>
      <c r="EZ165" s="56"/>
      <c r="FA165" s="56"/>
      <c r="FB165" s="56"/>
      <c r="FD165" s="56"/>
      <c r="FE165" s="56"/>
      <c r="FF165" s="56"/>
      <c r="FG165" s="56"/>
      <c r="FH165" s="56"/>
      <c r="FI165" s="56"/>
      <c r="FJ165" s="56"/>
      <c r="FK165" s="56"/>
      <c r="FL165" s="56"/>
      <c r="FN165" s="56"/>
      <c r="FO165" s="56"/>
      <c r="FP165" s="56"/>
      <c r="FQ165" s="56"/>
      <c r="FR165" s="56"/>
      <c r="FS165" s="56"/>
      <c r="FT165" s="56"/>
      <c r="FU165" s="56"/>
      <c r="FV165" s="56"/>
      <c r="FX165" s="56"/>
      <c r="FY165" s="56"/>
      <c r="FZ165" s="56"/>
      <c r="GA165" s="56"/>
      <c r="GB165" s="56"/>
      <c r="GC165" s="56"/>
      <c r="GD165" s="56"/>
      <c r="GE165" s="56"/>
      <c r="GF165" s="56"/>
      <c r="GH165" s="56"/>
      <c r="GI165" s="56"/>
      <c r="GJ165" s="56"/>
      <c r="GK165" s="56"/>
      <c r="GL165" s="56"/>
      <c r="GM165" s="56"/>
      <c r="GN165" s="56"/>
      <c r="GO165" s="56"/>
      <c r="GP165" s="56"/>
      <c r="GR165" s="56"/>
      <c r="GS165" s="56"/>
      <c r="GT165" s="56"/>
      <c r="GU165" s="56"/>
      <c r="GV165" s="56"/>
      <c r="GW165" s="56"/>
      <c r="GX165" s="56"/>
      <c r="GY165" s="56"/>
      <c r="GZ165" s="56"/>
      <c r="HB165" s="56"/>
      <c r="HC165" s="56"/>
      <c r="HD165" s="56"/>
      <c r="HE165" s="56"/>
      <c r="HF165" s="56"/>
      <c r="HG165" s="56"/>
      <c r="HH165" s="56"/>
      <c r="HI165" s="56"/>
      <c r="HJ165" s="56"/>
      <c r="HL165" s="56"/>
      <c r="HM165" s="56"/>
      <c r="HN165" s="56"/>
      <c r="HO165" s="56"/>
      <c r="HP165" s="56"/>
      <c r="HQ165" s="56"/>
      <c r="HR165" s="56"/>
      <c r="HS165" s="56"/>
      <c r="HT165" s="56"/>
      <c r="HV165" s="56"/>
      <c r="HW165" s="56"/>
      <c r="HX165" s="56"/>
      <c r="HY165" s="56"/>
      <c r="HZ165" s="56"/>
      <c r="IA165" s="56"/>
      <c r="IB165" s="56"/>
      <c r="IC165" s="56"/>
      <c r="ID165" s="56"/>
      <c r="IF165" s="56"/>
      <c r="IG165" s="56"/>
      <c r="IH165" s="56"/>
      <c r="II165" s="56"/>
      <c r="IJ165" s="56"/>
      <c r="IK165" s="56"/>
      <c r="IL165" s="56"/>
      <c r="IM165" s="56"/>
      <c r="IN165" s="56"/>
      <c r="IP165" s="56"/>
      <c r="IQ165" s="56"/>
      <c r="IR165" s="56"/>
      <c r="IS165" s="56"/>
      <c r="IT165" s="56"/>
      <c r="IU165" s="56"/>
    </row>
    <row r="166" spans="1:255" ht="12.75" customHeight="1" thickBot="1" x14ac:dyDescent="0.25">
      <c r="A166" s="221"/>
      <c r="B166" s="106">
        <v>3180.9</v>
      </c>
      <c r="C166" s="85" t="s">
        <v>76</v>
      </c>
      <c r="D166" s="86"/>
      <c r="E166" s="47"/>
      <c r="F166" s="47"/>
      <c r="G166" s="47"/>
      <c r="H166" s="48"/>
      <c r="I166" s="49"/>
      <c r="J166" s="56"/>
      <c r="K166" s="56"/>
      <c r="L166" s="56"/>
      <c r="M166" s="56"/>
      <c r="N166" s="56"/>
      <c r="O166" s="56"/>
      <c r="P166" s="56"/>
      <c r="Q166" s="56"/>
      <c r="R166" s="56"/>
      <c r="T166" s="56"/>
      <c r="U166" s="56"/>
      <c r="V166" s="56"/>
      <c r="W166" s="56"/>
      <c r="X166" s="56"/>
      <c r="Y166" s="56"/>
      <c r="Z166" s="56"/>
      <c r="AA166" s="56"/>
      <c r="AB166" s="56"/>
      <c r="AD166" s="56"/>
      <c r="AE166" s="56"/>
      <c r="AF166" s="56"/>
      <c r="AG166" s="56"/>
      <c r="AH166" s="56"/>
      <c r="AI166" s="56"/>
      <c r="AJ166" s="56"/>
      <c r="AK166" s="56"/>
      <c r="AL166" s="56"/>
      <c r="AN166" s="56"/>
      <c r="AO166" s="56"/>
      <c r="AP166" s="56"/>
      <c r="AQ166" s="56"/>
      <c r="AR166" s="56"/>
      <c r="AS166" s="56"/>
      <c r="AT166" s="56"/>
      <c r="AU166" s="56"/>
      <c r="AV166" s="56"/>
      <c r="AX166" s="56"/>
      <c r="AY166" s="56"/>
      <c r="AZ166" s="56"/>
      <c r="BA166" s="56"/>
      <c r="BB166" s="56"/>
      <c r="BC166" s="56"/>
      <c r="BD166" s="56"/>
      <c r="BE166" s="56"/>
      <c r="BF166" s="56"/>
      <c r="BH166" s="56"/>
      <c r="BI166" s="56"/>
      <c r="BJ166" s="56"/>
      <c r="BK166" s="56"/>
      <c r="BL166" s="56"/>
      <c r="BM166" s="56"/>
      <c r="BN166" s="56"/>
      <c r="BO166" s="56"/>
      <c r="BP166" s="56"/>
      <c r="BR166" s="56"/>
      <c r="BS166" s="56"/>
      <c r="BT166" s="56"/>
      <c r="BU166" s="56"/>
      <c r="BV166" s="56"/>
      <c r="BW166" s="56"/>
      <c r="BX166" s="56"/>
      <c r="BY166" s="56"/>
      <c r="BZ166" s="56"/>
      <c r="CB166" s="56"/>
      <c r="CC166" s="56"/>
      <c r="CD166" s="56"/>
      <c r="CE166" s="56"/>
      <c r="CF166" s="56"/>
      <c r="CG166" s="56"/>
      <c r="CH166" s="56"/>
      <c r="CI166" s="56"/>
      <c r="CJ166" s="56"/>
      <c r="CL166" s="56"/>
      <c r="CM166" s="56"/>
      <c r="CN166" s="56"/>
      <c r="CO166" s="56"/>
      <c r="CP166" s="56"/>
      <c r="CQ166" s="56"/>
      <c r="CR166" s="56"/>
      <c r="CS166" s="56"/>
      <c r="CT166" s="56"/>
      <c r="CV166" s="56"/>
      <c r="CW166" s="56"/>
      <c r="CX166" s="56"/>
      <c r="CY166" s="56"/>
      <c r="CZ166" s="56"/>
      <c r="DA166" s="56"/>
      <c r="DB166" s="56"/>
      <c r="DC166" s="56"/>
      <c r="DD166" s="56"/>
      <c r="DF166" s="56"/>
      <c r="DG166" s="56"/>
      <c r="DH166" s="56"/>
      <c r="DI166" s="56"/>
      <c r="DJ166" s="56"/>
      <c r="DK166" s="56"/>
      <c r="DL166" s="56"/>
      <c r="DM166" s="56"/>
      <c r="DN166" s="56"/>
      <c r="DP166" s="56"/>
      <c r="DQ166" s="56"/>
      <c r="DR166" s="56"/>
      <c r="DS166" s="56"/>
      <c r="DT166" s="56"/>
      <c r="DU166" s="56"/>
      <c r="DV166" s="56"/>
      <c r="DW166" s="56"/>
      <c r="DX166" s="56"/>
      <c r="DZ166" s="56"/>
      <c r="EA166" s="56"/>
      <c r="EB166" s="56"/>
      <c r="EC166" s="56"/>
      <c r="ED166" s="56"/>
      <c r="EE166" s="56"/>
      <c r="EF166" s="56"/>
      <c r="EG166" s="56"/>
      <c r="EH166" s="56"/>
      <c r="EJ166" s="56"/>
      <c r="EK166" s="56"/>
      <c r="EL166" s="56"/>
      <c r="EM166" s="56"/>
      <c r="EN166" s="56"/>
      <c r="EO166" s="56"/>
      <c r="EP166" s="56"/>
      <c r="EQ166" s="56"/>
      <c r="ER166" s="56"/>
      <c r="ET166" s="56"/>
      <c r="EU166" s="56"/>
      <c r="EV166" s="56"/>
      <c r="EW166" s="56"/>
      <c r="EX166" s="56"/>
      <c r="EY166" s="56"/>
      <c r="EZ166" s="56"/>
      <c r="FA166" s="56"/>
      <c r="FB166" s="56"/>
      <c r="FD166" s="56"/>
      <c r="FE166" s="56"/>
      <c r="FF166" s="56"/>
      <c r="FG166" s="56"/>
      <c r="FH166" s="56"/>
      <c r="FI166" s="56"/>
      <c r="FJ166" s="56"/>
      <c r="FK166" s="56"/>
      <c r="FL166" s="56"/>
      <c r="FN166" s="56"/>
      <c r="FO166" s="56"/>
      <c r="FP166" s="56"/>
      <c r="FQ166" s="56"/>
      <c r="FR166" s="56"/>
      <c r="FS166" s="56"/>
      <c r="FT166" s="56"/>
      <c r="FU166" s="56"/>
      <c r="FV166" s="56"/>
      <c r="FX166" s="56"/>
      <c r="FY166" s="56"/>
      <c r="FZ166" s="56"/>
      <c r="GA166" s="56"/>
      <c r="GB166" s="56"/>
      <c r="GC166" s="56"/>
      <c r="GD166" s="56"/>
      <c r="GE166" s="56"/>
      <c r="GF166" s="56"/>
      <c r="GH166" s="56"/>
      <c r="GI166" s="56"/>
      <c r="GJ166" s="56"/>
      <c r="GK166" s="56"/>
      <c r="GL166" s="56"/>
      <c r="GM166" s="56"/>
      <c r="GN166" s="56"/>
      <c r="GO166" s="56"/>
      <c r="GP166" s="56"/>
      <c r="GR166" s="56"/>
      <c r="GS166" s="56"/>
      <c r="GT166" s="56"/>
      <c r="GU166" s="56"/>
      <c r="GV166" s="56"/>
      <c r="GW166" s="56"/>
      <c r="GX166" s="56"/>
      <c r="GY166" s="56"/>
      <c r="GZ166" s="56"/>
      <c r="HB166" s="56"/>
      <c r="HC166" s="56"/>
      <c r="HD166" s="56"/>
      <c r="HE166" s="56"/>
      <c r="HF166" s="56"/>
      <c r="HG166" s="56"/>
      <c r="HH166" s="56"/>
      <c r="HI166" s="56"/>
      <c r="HJ166" s="56"/>
      <c r="HL166" s="56"/>
      <c r="HM166" s="56"/>
      <c r="HN166" s="56"/>
      <c r="HO166" s="56"/>
      <c r="HP166" s="56"/>
      <c r="HQ166" s="56"/>
      <c r="HR166" s="56"/>
      <c r="HS166" s="56"/>
      <c r="HT166" s="56"/>
      <c r="HV166" s="56"/>
      <c r="HW166" s="56"/>
      <c r="HX166" s="56"/>
      <c r="HY166" s="56"/>
      <c r="HZ166" s="56"/>
      <c r="IA166" s="56"/>
      <c r="IB166" s="56"/>
      <c r="IC166" s="56"/>
      <c r="ID166" s="56"/>
      <c r="IF166" s="56"/>
      <c r="IG166" s="56"/>
      <c r="IH166" s="56"/>
      <c r="II166" s="56"/>
      <c r="IJ166" s="56"/>
      <c r="IK166" s="56"/>
      <c r="IL166" s="56"/>
      <c r="IM166" s="56"/>
      <c r="IN166" s="56"/>
      <c r="IP166" s="56"/>
      <c r="IQ166" s="56"/>
      <c r="IR166" s="56"/>
      <c r="IS166" s="56"/>
      <c r="IT166" s="56"/>
      <c r="IU166" s="56"/>
    </row>
    <row r="167" spans="1:255" ht="12.75" customHeight="1" thickBot="1" x14ac:dyDescent="0.25">
      <c r="A167" s="221"/>
      <c r="B167" s="106">
        <v>4435.79</v>
      </c>
      <c r="C167" s="85" t="s">
        <v>77</v>
      </c>
      <c r="D167" s="86"/>
      <c r="E167" s="47"/>
      <c r="F167" s="47"/>
      <c r="G167" s="47"/>
      <c r="H167" s="48"/>
      <c r="I167" s="49"/>
      <c r="J167" s="56"/>
      <c r="K167" s="56"/>
      <c r="L167" s="56"/>
      <c r="M167" s="56"/>
      <c r="N167" s="56"/>
      <c r="O167" s="56"/>
      <c r="P167" s="56"/>
      <c r="Q167" s="56"/>
      <c r="R167" s="56"/>
      <c r="T167" s="56"/>
      <c r="U167" s="56"/>
      <c r="V167" s="56"/>
      <c r="W167" s="56"/>
      <c r="X167" s="56"/>
      <c r="Y167" s="56"/>
      <c r="Z167" s="56"/>
      <c r="AA167" s="56"/>
      <c r="AB167" s="56"/>
      <c r="AD167" s="56"/>
      <c r="AE167" s="56"/>
      <c r="AF167" s="56"/>
      <c r="AG167" s="56"/>
      <c r="AH167" s="56"/>
      <c r="AI167" s="56"/>
      <c r="AJ167" s="56"/>
      <c r="AK167" s="56"/>
      <c r="AL167" s="56"/>
      <c r="AN167" s="56"/>
      <c r="AO167" s="56"/>
      <c r="AP167" s="56"/>
      <c r="AQ167" s="56"/>
      <c r="AR167" s="56"/>
      <c r="AS167" s="56"/>
      <c r="AT167" s="56"/>
      <c r="AU167" s="56"/>
      <c r="AV167" s="56"/>
      <c r="AX167" s="56"/>
      <c r="AY167" s="56"/>
      <c r="AZ167" s="56"/>
      <c r="BA167" s="56"/>
      <c r="BB167" s="56"/>
      <c r="BC167" s="56"/>
      <c r="BD167" s="56"/>
      <c r="BE167" s="56"/>
      <c r="BF167" s="56"/>
      <c r="BH167" s="56"/>
      <c r="BI167" s="56"/>
      <c r="BJ167" s="56"/>
      <c r="BK167" s="56"/>
      <c r="BL167" s="56"/>
      <c r="BM167" s="56"/>
      <c r="BN167" s="56"/>
      <c r="BO167" s="56"/>
      <c r="BP167" s="56"/>
      <c r="BR167" s="56"/>
      <c r="BS167" s="56"/>
      <c r="BT167" s="56"/>
      <c r="BU167" s="56"/>
      <c r="BV167" s="56"/>
      <c r="BW167" s="56"/>
      <c r="BX167" s="56"/>
      <c r="BY167" s="56"/>
      <c r="BZ167" s="56"/>
      <c r="CB167" s="56"/>
      <c r="CC167" s="56"/>
      <c r="CD167" s="56"/>
      <c r="CE167" s="56"/>
      <c r="CF167" s="56"/>
      <c r="CG167" s="56"/>
      <c r="CH167" s="56"/>
      <c r="CI167" s="56"/>
      <c r="CJ167" s="56"/>
      <c r="CL167" s="56"/>
      <c r="CM167" s="56"/>
      <c r="CN167" s="56"/>
      <c r="CO167" s="56"/>
      <c r="CP167" s="56"/>
      <c r="CQ167" s="56"/>
      <c r="CR167" s="56"/>
      <c r="CS167" s="56"/>
      <c r="CT167" s="56"/>
      <c r="CV167" s="56"/>
      <c r="CW167" s="56"/>
      <c r="CX167" s="56"/>
      <c r="CY167" s="56"/>
      <c r="CZ167" s="56"/>
      <c r="DA167" s="56"/>
      <c r="DB167" s="56"/>
      <c r="DC167" s="56"/>
      <c r="DD167" s="56"/>
      <c r="DF167" s="56"/>
      <c r="DG167" s="56"/>
      <c r="DH167" s="56"/>
      <c r="DI167" s="56"/>
      <c r="DJ167" s="56"/>
      <c r="DK167" s="56"/>
      <c r="DL167" s="56"/>
      <c r="DM167" s="56"/>
      <c r="DN167" s="56"/>
      <c r="DP167" s="56"/>
      <c r="DQ167" s="56"/>
      <c r="DR167" s="56"/>
      <c r="DS167" s="56"/>
      <c r="DT167" s="56"/>
      <c r="DU167" s="56"/>
      <c r="DV167" s="56"/>
      <c r="DW167" s="56"/>
      <c r="DX167" s="56"/>
      <c r="DZ167" s="56"/>
      <c r="EA167" s="56"/>
      <c r="EB167" s="56"/>
      <c r="EC167" s="56"/>
      <c r="ED167" s="56"/>
      <c r="EE167" s="56"/>
      <c r="EF167" s="56"/>
      <c r="EG167" s="56"/>
      <c r="EH167" s="56"/>
      <c r="EJ167" s="56"/>
      <c r="EK167" s="56"/>
      <c r="EL167" s="56"/>
      <c r="EM167" s="56"/>
      <c r="EN167" s="56"/>
      <c r="EO167" s="56"/>
      <c r="EP167" s="56"/>
      <c r="EQ167" s="56"/>
      <c r="ER167" s="56"/>
      <c r="ET167" s="56"/>
      <c r="EU167" s="56"/>
      <c r="EV167" s="56"/>
      <c r="EW167" s="56"/>
      <c r="EX167" s="56"/>
      <c r="EY167" s="56"/>
      <c r="EZ167" s="56"/>
      <c r="FA167" s="56"/>
      <c r="FB167" s="56"/>
      <c r="FD167" s="56"/>
      <c r="FE167" s="56"/>
      <c r="FF167" s="56"/>
      <c r="FG167" s="56"/>
      <c r="FH167" s="56"/>
      <c r="FI167" s="56"/>
      <c r="FJ167" s="56"/>
      <c r="FK167" s="56"/>
      <c r="FL167" s="56"/>
      <c r="FN167" s="56"/>
      <c r="FO167" s="56"/>
      <c r="FP167" s="56"/>
      <c r="FQ167" s="56"/>
      <c r="FR167" s="56"/>
      <c r="FS167" s="56"/>
      <c r="FT167" s="56"/>
      <c r="FU167" s="56"/>
      <c r="FV167" s="56"/>
      <c r="FX167" s="56"/>
      <c r="FY167" s="56"/>
      <c r="FZ167" s="56"/>
      <c r="GA167" s="56"/>
      <c r="GB167" s="56"/>
      <c r="GC167" s="56"/>
      <c r="GD167" s="56"/>
      <c r="GE167" s="56"/>
      <c r="GF167" s="56"/>
      <c r="GH167" s="56"/>
      <c r="GI167" s="56"/>
      <c r="GJ167" s="56"/>
      <c r="GK167" s="56"/>
      <c r="GL167" s="56"/>
      <c r="GM167" s="56"/>
      <c r="GN167" s="56"/>
      <c r="GO167" s="56"/>
      <c r="GP167" s="56"/>
      <c r="GR167" s="56"/>
      <c r="GS167" s="56"/>
      <c r="GT167" s="56"/>
      <c r="GU167" s="56"/>
      <c r="GV167" s="56"/>
      <c r="GW167" s="56"/>
      <c r="GX167" s="56"/>
      <c r="GY167" s="56"/>
      <c r="GZ167" s="56"/>
      <c r="HB167" s="56"/>
      <c r="HC167" s="56"/>
      <c r="HD167" s="56"/>
      <c r="HE167" s="56"/>
      <c r="HF167" s="56"/>
      <c r="HG167" s="56"/>
      <c r="HH167" s="56"/>
      <c r="HI167" s="56"/>
      <c r="HJ167" s="56"/>
      <c r="HL167" s="56"/>
      <c r="HM167" s="56"/>
      <c r="HN167" s="56"/>
      <c r="HO167" s="56"/>
      <c r="HP167" s="56"/>
      <c r="HQ167" s="56"/>
      <c r="HR167" s="56"/>
      <c r="HS167" s="56"/>
      <c r="HT167" s="56"/>
      <c r="HV167" s="56"/>
      <c r="HW167" s="56"/>
      <c r="HX167" s="56"/>
      <c r="HY167" s="56"/>
      <c r="HZ167" s="56"/>
      <c r="IA167" s="56"/>
      <c r="IB167" s="56"/>
      <c r="IC167" s="56"/>
      <c r="ID167" s="56"/>
      <c r="IF167" s="56"/>
      <c r="IG167" s="56"/>
      <c r="IH167" s="56"/>
      <c r="II167" s="56"/>
      <c r="IJ167" s="56"/>
      <c r="IK167" s="56"/>
      <c r="IL167" s="56"/>
      <c r="IM167" s="56"/>
      <c r="IN167" s="56"/>
      <c r="IP167" s="56"/>
      <c r="IQ167" s="56"/>
      <c r="IR167" s="56"/>
      <c r="IS167" s="56"/>
      <c r="IT167" s="56"/>
      <c r="IU167" s="56"/>
    </row>
    <row r="168" spans="1:255" ht="12.75" customHeight="1" thickBot="1" x14ac:dyDescent="0.25">
      <c r="A168" s="221"/>
      <c r="B168" s="106">
        <v>3420.44</v>
      </c>
      <c r="C168" s="85" t="s">
        <v>78</v>
      </c>
      <c r="D168" s="86"/>
      <c r="E168" s="47"/>
      <c r="F168" s="47"/>
      <c r="G168" s="47"/>
      <c r="H168" s="48"/>
      <c r="I168" s="49"/>
      <c r="J168" s="56"/>
      <c r="K168" s="56"/>
      <c r="L168" s="56"/>
      <c r="M168" s="56"/>
      <c r="N168" s="56"/>
      <c r="O168" s="56"/>
      <c r="P168" s="56"/>
      <c r="Q168" s="56"/>
      <c r="R168" s="56"/>
      <c r="T168" s="56"/>
      <c r="U168" s="56"/>
      <c r="V168" s="56"/>
      <c r="W168" s="56"/>
      <c r="X168" s="56"/>
      <c r="Y168" s="56"/>
      <c r="Z168" s="56"/>
      <c r="AA168" s="56"/>
      <c r="AB168" s="56"/>
      <c r="AD168" s="56"/>
      <c r="AE168" s="56"/>
      <c r="AF168" s="56"/>
      <c r="AG168" s="56"/>
      <c r="AH168" s="56"/>
      <c r="AI168" s="56"/>
      <c r="AJ168" s="56"/>
      <c r="AK168" s="56"/>
      <c r="AL168" s="56"/>
      <c r="AN168" s="56"/>
      <c r="AO168" s="56"/>
      <c r="AP168" s="56"/>
      <c r="AQ168" s="56"/>
      <c r="AR168" s="56"/>
      <c r="AS168" s="56"/>
      <c r="AT168" s="56"/>
      <c r="AU168" s="56"/>
      <c r="AV168" s="56"/>
      <c r="AX168" s="56"/>
      <c r="AY168" s="56"/>
      <c r="AZ168" s="56"/>
      <c r="BA168" s="56"/>
      <c r="BB168" s="56"/>
      <c r="BC168" s="56"/>
      <c r="BD168" s="56"/>
      <c r="BE168" s="56"/>
      <c r="BF168" s="56"/>
      <c r="BH168" s="56"/>
      <c r="BI168" s="56"/>
      <c r="BJ168" s="56"/>
      <c r="BK168" s="56"/>
      <c r="BL168" s="56"/>
      <c r="BM168" s="56"/>
      <c r="BN168" s="56"/>
      <c r="BO168" s="56"/>
      <c r="BP168" s="56"/>
      <c r="BR168" s="56"/>
      <c r="BS168" s="56"/>
      <c r="BT168" s="56"/>
      <c r="BU168" s="56"/>
      <c r="BV168" s="56"/>
      <c r="BW168" s="56"/>
      <c r="BX168" s="56"/>
      <c r="BY168" s="56"/>
      <c r="BZ168" s="56"/>
      <c r="CB168" s="56"/>
      <c r="CC168" s="56"/>
      <c r="CD168" s="56"/>
      <c r="CE168" s="56"/>
      <c r="CF168" s="56"/>
      <c r="CG168" s="56"/>
      <c r="CH168" s="56"/>
      <c r="CI168" s="56"/>
      <c r="CJ168" s="56"/>
      <c r="CL168" s="56"/>
      <c r="CM168" s="56"/>
      <c r="CN168" s="56"/>
      <c r="CO168" s="56"/>
      <c r="CP168" s="56"/>
      <c r="CQ168" s="56"/>
      <c r="CR168" s="56"/>
      <c r="CS168" s="56"/>
      <c r="CT168" s="56"/>
      <c r="CV168" s="56"/>
      <c r="CW168" s="56"/>
      <c r="CX168" s="56"/>
      <c r="CY168" s="56"/>
      <c r="CZ168" s="56"/>
      <c r="DA168" s="56"/>
      <c r="DB168" s="56"/>
      <c r="DC168" s="56"/>
      <c r="DD168" s="56"/>
      <c r="DF168" s="56"/>
      <c r="DG168" s="56"/>
      <c r="DH168" s="56"/>
      <c r="DI168" s="56"/>
      <c r="DJ168" s="56"/>
      <c r="DK168" s="56"/>
      <c r="DL168" s="56"/>
      <c r="DM168" s="56"/>
      <c r="DN168" s="56"/>
      <c r="DP168" s="56"/>
      <c r="DQ168" s="56"/>
      <c r="DR168" s="56"/>
      <c r="DS168" s="56"/>
      <c r="DT168" s="56"/>
      <c r="DU168" s="56"/>
      <c r="DV168" s="56"/>
      <c r="DW168" s="56"/>
      <c r="DX168" s="56"/>
      <c r="DZ168" s="56"/>
      <c r="EA168" s="56"/>
      <c r="EB168" s="56"/>
      <c r="EC168" s="56"/>
      <c r="ED168" s="56"/>
      <c r="EE168" s="56"/>
      <c r="EF168" s="56"/>
      <c r="EG168" s="56"/>
      <c r="EH168" s="56"/>
      <c r="EJ168" s="56"/>
      <c r="EK168" s="56"/>
      <c r="EL168" s="56"/>
      <c r="EM168" s="56"/>
      <c r="EN168" s="56"/>
      <c r="EO168" s="56"/>
      <c r="EP168" s="56"/>
      <c r="EQ168" s="56"/>
      <c r="ER168" s="56"/>
      <c r="ET168" s="56"/>
      <c r="EU168" s="56"/>
      <c r="EV168" s="56"/>
      <c r="EW168" s="56"/>
      <c r="EX168" s="56"/>
      <c r="EY168" s="56"/>
      <c r="EZ168" s="56"/>
      <c r="FA168" s="56"/>
      <c r="FB168" s="56"/>
      <c r="FD168" s="56"/>
      <c r="FE168" s="56"/>
      <c r="FF168" s="56"/>
      <c r="FG168" s="56"/>
      <c r="FH168" s="56"/>
      <c r="FI168" s="56"/>
      <c r="FJ168" s="56"/>
      <c r="FK168" s="56"/>
      <c r="FL168" s="56"/>
      <c r="FN168" s="56"/>
      <c r="FO168" s="56"/>
      <c r="FP168" s="56"/>
      <c r="FQ168" s="56"/>
      <c r="FR168" s="56"/>
      <c r="FS168" s="56"/>
      <c r="FT168" s="56"/>
      <c r="FU168" s="56"/>
      <c r="FV168" s="56"/>
      <c r="FX168" s="56"/>
      <c r="FY168" s="56"/>
      <c r="FZ168" s="56"/>
      <c r="GA168" s="56"/>
      <c r="GB168" s="56"/>
      <c r="GC168" s="56"/>
      <c r="GD168" s="56"/>
      <c r="GE168" s="56"/>
      <c r="GF168" s="56"/>
      <c r="GH168" s="56"/>
      <c r="GI168" s="56"/>
      <c r="GJ168" s="56"/>
      <c r="GK168" s="56"/>
      <c r="GL168" s="56"/>
      <c r="GM168" s="56"/>
      <c r="GN168" s="56"/>
      <c r="GO168" s="56"/>
      <c r="GP168" s="56"/>
      <c r="GR168" s="56"/>
      <c r="GS168" s="56"/>
      <c r="GT168" s="56"/>
      <c r="GU168" s="56"/>
      <c r="GV168" s="56"/>
      <c r="GW168" s="56"/>
      <c r="GX168" s="56"/>
      <c r="GY168" s="56"/>
      <c r="GZ168" s="56"/>
      <c r="HB168" s="56"/>
      <c r="HC168" s="56"/>
      <c r="HD168" s="56"/>
      <c r="HE168" s="56"/>
      <c r="HF168" s="56"/>
      <c r="HG168" s="56"/>
      <c r="HH168" s="56"/>
      <c r="HI168" s="56"/>
      <c r="HJ168" s="56"/>
      <c r="HL168" s="56"/>
      <c r="HM168" s="56"/>
      <c r="HN168" s="56"/>
      <c r="HO168" s="56"/>
      <c r="HP168" s="56"/>
      <c r="HQ168" s="56"/>
      <c r="HR168" s="56"/>
      <c r="HS168" s="56"/>
      <c r="HT168" s="56"/>
      <c r="HV168" s="56"/>
      <c r="HW168" s="56"/>
      <c r="HX168" s="56"/>
      <c r="HY168" s="56"/>
      <c r="HZ168" s="56"/>
      <c r="IA168" s="56"/>
      <c r="IB168" s="56"/>
      <c r="IC168" s="56"/>
      <c r="ID168" s="56"/>
      <c r="IF168" s="56"/>
      <c r="IG168" s="56"/>
      <c r="IH168" s="56"/>
      <c r="II168" s="56"/>
      <c r="IJ168" s="56"/>
      <c r="IK168" s="56"/>
      <c r="IL168" s="56"/>
      <c r="IM168" s="56"/>
      <c r="IN168" s="56"/>
      <c r="IP168" s="56"/>
      <c r="IQ168" s="56"/>
      <c r="IR168" s="56"/>
      <c r="IS168" s="56"/>
      <c r="IT168" s="56"/>
      <c r="IU168" s="56"/>
    </row>
    <row r="169" spans="1:255" ht="12.75" customHeight="1" thickBot="1" x14ac:dyDescent="0.25">
      <c r="A169" s="221"/>
      <c r="B169" s="106">
        <v>4337.05</v>
      </c>
      <c r="C169" s="85" t="s">
        <v>79</v>
      </c>
      <c r="D169" s="86"/>
      <c r="E169" s="47"/>
      <c r="F169" s="47"/>
      <c r="G169" s="47"/>
      <c r="H169" s="48"/>
      <c r="I169" s="49"/>
      <c r="J169" s="56"/>
      <c r="K169" s="56"/>
      <c r="L169" s="56"/>
      <c r="M169" s="56"/>
      <c r="N169" s="56"/>
      <c r="O169" s="56"/>
      <c r="P169" s="56"/>
      <c r="Q169" s="56"/>
      <c r="R169" s="56"/>
      <c r="T169" s="56"/>
      <c r="U169" s="56"/>
      <c r="V169" s="56"/>
      <c r="W169" s="56"/>
      <c r="X169" s="56"/>
      <c r="Y169" s="56"/>
      <c r="Z169" s="56"/>
      <c r="AA169" s="56"/>
      <c r="AB169" s="56"/>
      <c r="AD169" s="56"/>
      <c r="AE169" s="56"/>
      <c r="AF169" s="56"/>
      <c r="AG169" s="56"/>
      <c r="AH169" s="56"/>
      <c r="AI169" s="56"/>
      <c r="AJ169" s="56"/>
      <c r="AK169" s="56"/>
      <c r="AL169" s="56"/>
      <c r="AN169" s="56"/>
      <c r="AO169" s="56"/>
      <c r="AP169" s="56"/>
      <c r="AQ169" s="56"/>
      <c r="AR169" s="56"/>
      <c r="AS169" s="56"/>
      <c r="AT169" s="56"/>
      <c r="AU169" s="56"/>
      <c r="AV169" s="56"/>
      <c r="AX169" s="56"/>
      <c r="AY169" s="56"/>
      <c r="AZ169" s="56"/>
      <c r="BA169" s="56"/>
      <c r="BB169" s="56"/>
      <c r="BC169" s="56"/>
      <c r="BD169" s="56"/>
      <c r="BE169" s="56"/>
      <c r="BF169" s="56"/>
      <c r="BH169" s="56"/>
      <c r="BI169" s="56"/>
      <c r="BJ169" s="56"/>
      <c r="BK169" s="56"/>
      <c r="BL169" s="56"/>
      <c r="BM169" s="56"/>
      <c r="BN169" s="56"/>
      <c r="BO169" s="56"/>
      <c r="BP169" s="56"/>
      <c r="BR169" s="56"/>
      <c r="BS169" s="56"/>
      <c r="BT169" s="56"/>
      <c r="BU169" s="56"/>
      <c r="BV169" s="56"/>
      <c r="BW169" s="56"/>
      <c r="BX169" s="56"/>
      <c r="BY169" s="56"/>
      <c r="BZ169" s="56"/>
      <c r="CB169" s="56"/>
      <c r="CC169" s="56"/>
      <c r="CD169" s="56"/>
      <c r="CE169" s="56"/>
      <c r="CF169" s="56"/>
      <c r="CG169" s="56"/>
      <c r="CH169" s="56"/>
      <c r="CI169" s="56"/>
      <c r="CJ169" s="56"/>
      <c r="CL169" s="56"/>
      <c r="CM169" s="56"/>
      <c r="CN169" s="56"/>
      <c r="CO169" s="56"/>
      <c r="CP169" s="56"/>
      <c r="CQ169" s="56"/>
      <c r="CR169" s="56"/>
      <c r="CS169" s="56"/>
      <c r="CT169" s="56"/>
      <c r="CV169" s="56"/>
      <c r="CW169" s="56"/>
      <c r="CX169" s="56"/>
      <c r="CY169" s="56"/>
      <c r="CZ169" s="56"/>
      <c r="DA169" s="56"/>
      <c r="DB169" s="56"/>
      <c r="DC169" s="56"/>
      <c r="DD169" s="56"/>
      <c r="DF169" s="56"/>
      <c r="DG169" s="56"/>
      <c r="DH169" s="56"/>
      <c r="DI169" s="56"/>
      <c r="DJ169" s="56"/>
      <c r="DK169" s="56"/>
      <c r="DL169" s="56"/>
      <c r="DM169" s="56"/>
      <c r="DN169" s="56"/>
      <c r="DP169" s="56"/>
      <c r="DQ169" s="56"/>
      <c r="DR169" s="56"/>
      <c r="DS169" s="56"/>
      <c r="DT169" s="56"/>
      <c r="DU169" s="56"/>
      <c r="DV169" s="56"/>
      <c r="DW169" s="56"/>
      <c r="DX169" s="56"/>
      <c r="DZ169" s="56"/>
      <c r="EA169" s="56"/>
      <c r="EB169" s="56"/>
      <c r="EC169" s="56"/>
      <c r="ED169" s="56"/>
      <c r="EE169" s="56"/>
      <c r="EF169" s="56"/>
      <c r="EG169" s="56"/>
      <c r="EH169" s="56"/>
      <c r="EJ169" s="56"/>
      <c r="EK169" s="56"/>
      <c r="EL169" s="56"/>
      <c r="EM169" s="56"/>
      <c r="EN169" s="56"/>
      <c r="EO169" s="56"/>
      <c r="EP169" s="56"/>
      <c r="EQ169" s="56"/>
      <c r="ER169" s="56"/>
      <c r="ET169" s="56"/>
      <c r="EU169" s="56"/>
      <c r="EV169" s="56"/>
      <c r="EW169" s="56"/>
      <c r="EX169" s="56"/>
      <c r="EY169" s="56"/>
      <c r="EZ169" s="56"/>
      <c r="FA169" s="56"/>
      <c r="FB169" s="56"/>
      <c r="FD169" s="56"/>
      <c r="FE169" s="56"/>
      <c r="FF169" s="56"/>
      <c r="FG169" s="56"/>
      <c r="FH169" s="56"/>
      <c r="FI169" s="56"/>
      <c r="FJ169" s="56"/>
      <c r="FK169" s="56"/>
      <c r="FL169" s="56"/>
      <c r="FN169" s="56"/>
      <c r="FO169" s="56"/>
      <c r="FP169" s="56"/>
      <c r="FQ169" s="56"/>
      <c r="FR169" s="56"/>
      <c r="FS169" s="56"/>
      <c r="FT169" s="56"/>
      <c r="FU169" s="56"/>
      <c r="FV169" s="56"/>
      <c r="FX169" s="56"/>
      <c r="FY169" s="56"/>
      <c r="FZ169" s="56"/>
      <c r="GA169" s="56"/>
      <c r="GB169" s="56"/>
      <c r="GC169" s="56"/>
      <c r="GD169" s="56"/>
      <c r="GE169" s="56"/>
      <c r="GF169" s="56"/>
      <c r="GH169" s="56"/>
      <c r="GI169" s="56"/>
      <c r="GJ169" s="56"/>
      <c r="GK169" s="56"/>
      <c r="GL169" s="56"/>
      <c r="GM169" s="56"/>
      <c r="GN169" s="56"/>
      <c r="GO169" s="56"/>
      <c r="GP169" s="56"/>
      <c r="GR169" s="56"/>
      <c r="GS169" s="56"/>
      <c r="GT169" s="56"/>
      <c r="GU169" s="56"/>
      <c r="GV169" s="56"/>
      <c r="GW169" s="56"/>
      <c r="GX169" s="56"/>
      <c r="GY169" s="56"/>
      <c r="GZ169" s="56"/>
      <c r="HB169" s="56"/>
      <c r="HC169" s="56"/>
      <c r="HD169" s="56"/>
      <c r="HE169" s="56"/>
      <c r="HF169" s="56"/>
      <c r="HG169" s="56"/>
      <c r="HH169" s="56"/>
      <c r="HI169" s="56"/>
      <c r="HJ169" s="56"/>
      <c r="HL169" s="56"/>
      <c r="HM169" s="56"/>
      <c r="HN169" s="56"/>
      <c r="HO169" s="56"/>
      <c r="HP169" s="56"/>
      <c r="HQ169" s="56"/>
      <c r="HR169" s="56"/>
      <c r="HS169" s="56"/>
      <c r="HT169" s="56"/>
      <c r="HV169" s="56"/>
      <c r="HW169" s="56"/>
      <c r="HX169" s="56"/>
      <c r="HY169" s="56"/>
      <c r="HZ169" s="56"/>
      <c r="IA169" s="56"/>
      <c r="IB169" s="56"/>
      <c r="IC169" s="56"/>
      <c r="ID169" s="56"/>
      <c r="IF169" s="56"/>
      <c r="IG169" s="56"/>
      <c r="IH169" s="56"/>
      <c r="II169" s="56"/>
      <c r="IJ169" s="56"/>
      <c r="IK169" s="56"/>
      <c r="IL169" s="56"/>
      <c r="IM169" s="56"/>
      <c r="IN169" s="56"/>
      <c r="IP169" s="56"/>
      <c r="IQ169" s="56"/>
      <c r="IR169" s="56"/>
      <c r="IS169" s="56"/>
      <c r="IT169" s="56"/>
      <c r="IU169" s="56"/>
    </row>
    <row r="170" spans="1:255" ht="12.75" customHeight="1" thickBot="1" x14ac:dyDescent="0.25">
      <c r="A170" s="221"/>
      <c r="B170" s="106">
        <v>3211.23</v>
      </c>
      <c r="C170" s="85" t="s">
        <v>80</v>
      </c>
      <c r="D170" s="86"/>
      <c r="E170" s="47"/>
      <c r="F170" s="47"/>
      <c r="G170" s="47"/>
      <c r="H170" s="48"/>
      <c r="I170" s="49"/>
      <c r="J170" s="56"/>
      <c r="K170" s="56"/>
      <c r="L170" s="56"/>
      <c r="M170" s="56"/>
      <c r="N170" s="56"/>
      <c r="O170" s="56"/>
      <c r="P170" s="56"/>
      <c r="Q170" s="56"/>
      <c r="R170" s="56"/>
      <c r="T170" s="56"/>
      <c r="U170" s="56"/>
      <c r="V170" s="56"/>
      <c r="W170" s="56"/>
      <c r="X170" s="56"/>
      <c r="Y170" s="56"/>
      <c r="Z170" s="56"/>
      <c r="AA170" s="56"/>
      <c r="AB170" s="56"/>
      <c r="AD170" s="56"/>
      <c r="AE170" s="56"/>
      <c r="AF170" s="56"/>
      <c r="AG170" s="56"/>
      <c r="AH170" s="56"/>
      <c r="AI170" s="56"/>
      <c r="AJ170" s="56"/>
      <c r="AK170" s="56"/>
      <c r="AL170" s="56"/>
      <c r="AN170" s="56"/>
      <c r="AO170" s="56"/>
      <c r="AP170" s="56"/>
      <c r="AQ170" s="56"/>
      <c r="AR170" s="56"/>
      <c r="AS170" s="56"/>
      <c r="AT170" s="56"/>
      <c r="AU170" s="56"/>
      <c r="AV170" s="56"/>
      <c r="AX170" s="56"/>
      <c r="AY170" s="56"/>
      <c r="AZ170" s="56"/>
      <c r="BA170" s="56"/>
      <c r="BB170" s="56"/>
      <c r="BC170" s="56"/>
      <c r="BD170" s="56"/>
      <c r="BE170" s="56"/>
      <c r="BF170" s="56"/>
      <c r="BH170" s="56"/>
      <c r="BI170" s="56"/>
      <c r="BJ170" s="56"/>
      <c r="BK170" s="56"/>
      <c r="BL170" s="56"/>
      <c r="BM170" s="56"/>
      <c r="BN170" s="56"/>
      <c r="BO170" s="56"/>
      <c r="BP170" s="56"/>
      <c r="BR170" s="56"/>
      <c r="BS170" s="56"/>
      <c r="BT170" s="56"/>
      <c r="BU170" s="56"/>
      <c r="BV170" s="56"/>
      <c r="BW170" s="56"/>
      <c r="BX170" s="56"/>
      <c r="BY170" s="56"/>
      <c r="BZ170" s="56"/>
      <c r="CB170" s="56"/>
      <c r="CC170" s="56"/>
      <c r="CD170" s="56"/>
      <c r="CE170" s="56"/>
      <c r="CF170" s="56"/>
      <c r="CG170" s="56"/>
      <c r="CH170" s="56"/>
      <c r="CI170" s="56"/>
      <c r="CJ170" s="56"/>
      <c r="CL170" s="56"/>
      <c r="CM170" s="56"/>
      <c r="CN170" s="56"/>
      <c r="CO170" s="56"/>
      <c r="CP170" s="56"/>
      <c r="CQ170" s="56"/>
      <c r="CR170" s="56"/>
      <c r="CS170" s="56"/>
      <c r="CT170" s="56"/>
      <c r="CV170" s="56"/>
      <c r="CW170" s="56"/>
      <c r="CX170" s="56"/>
      <c r="CY170" s="56"/>
      <c r="CZ170" s="56"/>
      <c r="DA170" s="56"/>
      <c r="DB170" s="56"/>
      <c r="DC170" s="56"/>
      <c r="DD170" s="56"/>
      <c r="DF170" s="56"/>
      <c r="DG170" s="56"/>
      <c r="DH170" s="56"/>
      <c r="DI170" s="56"/>
      <c r="DJ170" s="56"/>
      <c r="DK170" s="56"/>
      <c r="DL170" s="56"/>
      <c r="DM170" s="56"/>
      <c r="DN170" s="56"/>
      <c r="DP170" s="56"/>
      <c r="DQ170" s="56"/>
      <c r="DR170" s="56"/>
      <c r="DS170" s="56"/>
      <c r="DT170" s="56"/>
      <c r="DU170" s="56"/>
      <c r="DV170" s="56"/>
      <c r="DW170" s="56"/>
      <c r="DX170" s="56"/>
      <c r="DZ170" s="56"/>
      <c r="EA170" s="56"/>
      <c r="EB170" s="56"/>
      <c r="EC170" s="56"/>
      <c r="ED170" s="56"/>
      <c r="EE170" s="56"/>
      <c r="EF170" s="56"/>
      <c r="EG170" s="56"/>
      <c r="EH170" s="56"/>
      <c r="EJ170" s="56"/>
      <c r="EK170" s="56"/>
      <c r="EL170" s="56"/>
      <c r="EM170" s="56"/>
      <c r="EN170" s="56"/>
      <c r="EO170" s="56"/>
      <c r="EP170" s="56"/>
      <c r="EQ170" s="56"/>
      <c r="ER170" s="56"/>
      <c r="ET170" s="56"/>
      <c r="EU170" s="56"/>
      <c r="EV170" s="56"/>
      <c r="EW170" s="56"/>
      <c r="EX170" s="56"/>
      <c r="EY170" s="56"/>
      <c r="EZ170" s="56"/>
      <c r="FA170" s="56"/>
      <c r="FB170" s="56"/>
      <c r="FD170" s="56"/>
      <c r="FE170" s="56"/>
      <c r="FF170" s="56"/>
      <c r="FG170" s="56"/>
      <c r="FH170" s="56"/>
      <c r="FI170" s="56"/>
      <c r="FJ170" s="56"/>
      <c r="FK170" s="56"/>
      <c r="FL170" s="56"/>
      <c r="FN170" s="56"/>
      <c r="FO170" s="56"/>
      <c r="FP170" s="56"/>
      <c r="FQ170" s="56"/>
      <c r="FR170" s="56"/>
      <c r="FS170" s="56"/>
      <c r="FT170" s="56"/>
      <c r="FU170" s="56"/>
      <c r="FV170" s="56"/>
      <c r="FX170" s="56"/>
      <c r="FY170" s="56"/>
      <c r="FZ170" s="56"/>
      <c r="GA170" s="56"/>
      <c r="GB170" s="56"/>
      <c r="GC170" s="56"/>
      <c r="GD170" s="56"/>
      <c r="GE170" s="56"/>
      <c r="GF170" s="56"/>
      <c r="GH170" s="56"/>
      <c r="GI170" s="56"/>
      <c r="GJ170" s="56"/>
      <c r="GK170" s="56"/>
      <c r="GL170" s="56"/>
      <c r="GM170" s="56"/>
      <c r="GN170" s="56"/>
      <c r="GO170" s="56"/>
      <c r="GP170" s="56"/>
      <c r="GR170" s="56"/>
      <c r="GS170" s="56"/>
      <c r="GT170" s="56"/>
      <c r="GU170" s="56"/>
      <c r="GV170" s="56"/>
      <c r="GW170" s="56"/>
      <c r="GX170" s="56"/>
      <c r="GY170" s="56"/>
      <c r="GZ170" s="56"/>
      <c r="HB170" s="56"/>
      <c r="HC170" s="56"/>
      <c r="HD170" s="56"/>
      <c r="HE170" s="56"/>
      <c r="HF170" s="56"/>
      <c r="HG170" s="56"/>
      <c r="HH170" s="56"/>
      <c r="HI170" s="56"/>
      <c r="HJ170" s="56"/>
      <c r="HL170" s="56"/>
      <c r="HM170" s="56"/>
      <c r="HN170" s="56"/>
      <c r="HO170" s="56"/>
      <c r="HP170" s="56"/>
      <c r="HQ170" s="56"/>
      <c r="HR170" s="56"/>
      <c r="HS170" s="56"/>
      <c r="HT170" s="56"/>
      <c r="HV170" s="56"/>
      <c r="HW170" s="56"/>
      <c r="HX170" s="56"/>
      <c r="HY170" s="56"/>
      <c r="HZ170" s="56"/>
      <c r="IA170" s="56"/>
      <c r="IB170" s="56"/>
      <c r="IC170" s="56"/>
      <c r="ID170" s="56"/>
      <c r="IF170" s="56"/>
      <c r="IG170" s="56"/>
      <c r="IH170" s="56"/>
      <c r="II170" s="56"/>
      <c r="IJ170" s="56"/>
      <c r="IK170" s="56"/>
      <c r="IL170" s="56"/>
      <c r="IM170" s="56"/>
      <c r="IN170" s="56"/>
      <c r="IP170" s="56"/>
      <c r="IQ170" s="56"/>
      <c r="IR170" s="56"/>
      <c r="IS170" s="56"/>
      <c r="IT170" s="56"/>
      <c r="IU170" s="56"/>
    </row>
    <row r="171" spans="1:255" ht="13.5" thickBot="1" x14ac:dyDescent="0.25">
      <c r="A171" s="221"/>
      <c r="B171" s="185"/>
      <c r="C171" s="70" t="s">
        <v>87</v>
      </c>
      <c r="D171" s="163"/>
      <c r="E171" s="53"/>
      <c r="F171" s="53"/>
      <c r="G171" s="53"/>
      <c r="H171" s="153"/>
      <c r="I171" s="49">
        <v>2151.31</v>
      </c>
      <c r="J171" s="56"/>
      <c r="K171" s="56"/>
      <c r="L171" s="56"/>
      <c r="M171" s="56"/>
      <c r="N171" s="56"/>
      <c r="O171" s="56"/>
      <c r="P171" s="56"/>
      <c r="Q171" s="56"/>
      <c r="R171" s="56"/>
      <c r="T171" s="56"/>
      <c r="U171" s="56"/>
      <c r="V171" s="56"/>
      <c r="W171" s="56"/>
      <c r="X171" s="56"/>
      <c r="Y171" s="56"/>
      <c r="Z171" s="56"/>
      <c r="AA171" s="56"/>
      <c r="AB171" s="56"/>
      <c r="AD171" s="56"/>
      <c r="AE171" s="56"/>
      <c r="AF171" s="56"/>
      <c r="AG171" s="56"/>
      <c r="AH171" s="56"/>
      <c r="AI171" s="56"/>
      <c r="AJ171" s="56"/>
      <c r="AK171" s="56"/>
      <c r="AL171" s="56"/>
      <c r="AN171" s="56"/>
      <c r="AO171" s="56"/>
      <c r="AP171" s="56"/>
      <c r="AQ171" s="56"/>
      <c r="AR171" s="56"/>
      <c r="AS171" s="56"/>
      <c r="AT171" s="56"/>
      <c r="AU171" s="56"/>
      <c r="AV171" s="56"/>
      <c r="AX171" s="56"/>
      <c r="AY171" s="56"/>
      <c r="AZ171" s="56"/>
      <c r="BA171" s="56"/>
      <c r="BB171" s="56"/>
      <c r="BC171" s="56"/>
      <c r="BD171" s="56"/>
      <c r="BE171" s="56"/>
      <c r="BF171" s="56"/>
      <c r="BH171" s="56"/>
      <c r="BI171" s="56"/>
      <c r="BJ171" s="56"/>
      <c r="BK171" s="56"/>
      <c r="BL171" s="56"/>
      <c r="BM171" s="56"/>
      <c r="BN171" s="56"/>
      <c r="BO171" s="56"/>
      <c r="BP171" s="56"/>
      <c r="BR171" s="56"/>
      <c r="BS171" s="56"/>
      <c r="BT171" s="56"/>
      <c r="BU171" s="56"/>
      <c r="BV171" s="56"/>
      <c r="BW171" s="56"/>
      <c r="BX171" s="56"/>
      <c r="BY171" s="56"/>
      <c r="BZ171" s="56"/>
      <c r="CB171" s="56"/>
      <c r="CC171" s="56"/>
      <c r="CD171" s="56"/>
      <c r="CE171" s="56"/>
      <c r="CF171" s="56"/>
      <c r="CG171" s="56"/>
      <c r="CH171" s="56"/>
      <c r="CI171" s="56"/>
      <c r="CJ171" s="56"/>
      <c r="CL171" s="56"/>
      <c r="CM171" s="56"/>
      <c r="CN171" s="56"/>
      <c r="CO171" s="56"/>
      <c r="CP171" s="56"/>
      <c r="CQ171" s="56"/>
      <c r="CR171" s="56"/>
      <c r="CS171" s="56"/>
      <c r="CT171" s="56"/>
      <c r="CV171" s="56"/>
      <c r="CW171" s="56"/>
      <c r="CX171" s="56"/>
      <c r="CY171" s="56"/>
      <c r="CZ171" s="56"/>
      <c r="DA171" s="56"/>
      <c r="DB171" s="56"/>
      <c r="DC171" s="56"/>
      <c r="DD171" s="56"/>
      <c r="DF171" s="56"/>
      <c r="DG171" s="56"/>
      <c r="DH171" s="56"/>
      <c r="DI171" s="56"/>
      <c r="DJ171" s="56"/>
      <c r="DK171" s="56"/>
      <c r="DL171" s="56"/>
      <c r="DM171" s="56"/>
      <c r="DN171" s="56"/>
      <c r="DP171" s="56"/>
      <c r="DQ171" s="56"/>
      <c r="DR171" s="56"/>
      <c r="DS171" s="56"/>
      <c r="DT171" s="56"/>
      <c r="DU171" s="56"/>
      <c r="DV171" s="56"/>
      <c r="DW171" s="56"/>
      <c r="DX171" s="56"/>
      <c r="DZ171" s="56"/>
      <c r="EA171" s="56"/>
      <c r="EB171" s="56"/>
      <c r="EC171" s="56"/>
      <c r="ED171" s="56"/>
      <c r="EE171" s="56"/>
      <c r="EF171" s="56"/>
      <c r="EG171" s="56"/>
      <c r="EH171" s="56"/>
      <c r="EJ171" s="56"/>
      <c r="EK171" s="56"/>
      <c r="EL171" s="56"/>
      <c r="EM171" s="56"/>
      <c r="EN171" s="56"/>
      <c r="EO171" s="56"/>
      <c r="EP171" s="56"/>
      <c r="EQ171" s="56"/>
      <c r="ER171" s="56"/>
      <c r="ET171" s="56"/>
      <c r="EU171" s="56"/>
      <c r="EV171" s="56"/>
      <c r="EW171" s="56"/>
      <c r="EX171" s="56"/>
      <c r="EY171" s="56"/>
      <c r="EZ171" s="56"/>
      <c r="FA171" s="56"/>
      <c r="FB171" s="56"/>
      <c r="FD171" s="56"/>
      <c r="FE171" s="56"/>
      <c r="FF171" s="56"/>
      <c r="FG171" s="56"/>
      <c r="FH171" s="56"/>
      <c r="FI171" s="56"/>
      <c r="FJ171" s="56"/>
      <c r="FK171" s="56"/>
      <c r="FL171" s="56"/>
      <c r="FN171" s="56"/>
      <c r="FO171" s="56"/>
      <c r="FP171" s="56"/>
      <c r="FQ171" s="56"/>
      <c r="FR171" s="56"/>
      <c r="FS171" s="56"/>
      <c r="FT171" s="56"/>
      <c r="FU171" s="56"/>
      <c r="FV171" s="56"/>
      <c r="FX171" s="56"/>
      <c r="FY171" s="56"/>
      <c r="FZ171" s="56"/>
      <c r="GA171" s="56"/>
      <c r="GB171" s="56"/>
      <c r="GC171" s="56"/>
      <c r="GD171" s="56"/>
      <c r="GE171" s="56"/>
      <c r="GF171" s="56"/>
      <c r="GH171" s="56"/>
      <c r="GI171" s="56"/>
      <c r="GJ171" s="56"/>
      <c r="GK171" s="56"/>
      <c r="GL171" s="56"/>
      <c r="GM171" s="56"/>
      <c r="GN171" s="56"/>
      <c r="GO171" s="56"/>
      <c r="GP171" s="56"/>
      <c r="GR171" s="56"/>
      <c r="GS171" s="56"/>
      <c r="GT171" s="56"/>
      <c r="GU171" s="56"/>
      <c r="GV171" s="56"/>
      <c r="GW171" s="56"/>
      <c r="GX171" s="56"/>
      <c r="GY171" s="56"/>
      <c r="GZ171" s="56"/>
      <c r="HB171" s="56"/>
      <c r="HC171" s="56"/>
      <c r="HD171" s="56"/>
      <c r="HE171" s="56"/>
      <c r="HF171" s="56"/>
      <c r="HG171" s="56"/>
      <c r="HH171" s="56"/>
      <c r="HI171" s="56"/>
      <c r="HJ171" s="56"/>
      <c r="HL171" s="56"/>
      <c r="HM171" s="56"/>
      <c r="HN171" s="56"/>
      <c r="HO171" s="56"/>
      <c r="HP171" s="56"/>
      <c r="HQ171" s="56"/>
      <c r="HR171" s="56"/>
      <c r="HS171" s="56"/>
      <c r="HT171" s="56"/>
      <c r="HV171" s="56"/>
      <c r="HW171" s="56"/>
      <c r="HX171" s="56"/>
      <c r="HY171" s="56"/>
      <c r="HZ171" s="56"/>
      <c r="IA171" s="56"/>
      <c r="IB171" s="56"/>
      <c r="IC171" s="56"/>
      <c r="ID171" s="56"/>
      <c r="IF171" s="56"/>
      <c r="IG171" s="56"/>
      <c r="IH171" s="56"/>
      <c r="II171" s="56"/>
      <c r="IJ171" s="56"/>
      <c r="IK171" s="56"/>
      <c r="IL171" s="56"/>
      <c r="IM171" s="56"/>
      <c r="IN171" s="56"/>
      <c r="IP171" s="56"/>
      <c r="IQ171" s="56"/>
      <c r="IR171" s="56"/>
      <c r="IS171" s="56"/>
      <c r="IT171" s="56"/>
      <c r="IU171" s="56"/>
    </row>
    <row r="172" spans="1:255" ht="12.75" customHeight="1" thickBot="1" x14ac:dyDescent="0.25">
      <c r="A172" s="221"/>
      <c r="B172" s="18">
        <f>SUM(B159:B170)</f>
        <v>42065.500000000015</v>
      </c>
      <c r="C172" s="17"/>
      <c r="D172" s="18"/>
      <c r="E172" s="19"/>
      <c r="F172" s="17"/>
      <c r="G172" s="17"/>
      <c r="H172" s="18" t="s">
        <v>17</v>
      </c>
      <c r="I172" s="233">
        <f>SUM(I159:I171)</f>
        <v>2151.31</v>
      </c>
      <c r="J172" s="56"/>
      <c r="K172" s="56"/>
      <c r="L172" s="56"/>
      <c r="M172" s="56"/>
      <c r="N172" s="56"/>
      <c r="O172" s="56"/>
      <c r="P172" s="56"/>
      <c r="Q172" s="56"/>
      <c r="R172" s="56"/>
      <c r="T172" s="56"/>
      <c r="U172" s="56"/>
      <c r="V172" s="56"/>
      <c r="W172" s="56"/>
      <c r="X172" s="56"/>
      <c r="Y172" s="56"/>
      <c r="Z172" s="56"/>
      <c r="AA172" s="56"/>
      <c r="AB172" s="56"/>
      <c r="AD172" s="56"/>
      <c r="AE172" s="56"/>
      <c r="AF172" s="56"/>
      <c r="AG172" s="56"/>
      <c r="AH172" s="56"/>
      <c r="AI172" s="56"/>
      <c r="AJ172" s="56"/>
      <c r="AK172" s="56"/>
      <c r="AL172" s="56"/>
      <c r="AN172" s="56"/>
      <c r="AO172" s="56"/>
      <c r="AP172" s="56"/>
      <c r="AQ172" s="56"/>
      <c r="AR172" s="56"/>
      <c r="AS172" s="56"/>
      <c r="AT172" s="56"/>
      <c r="AU172" s="56"/>
      <c r="AV172" s="56"/>
      <c r="AX172" s="56"/>
      <c r="AY172" s="56"/>
      <c r="AZ172" s="56"/>
      <c r="BA172" s="56"/>
      <c r="BB172" s="56"/>
      <c r="BC172" s="56"/>
      <c r="BD172" s="56"/>
      <c r="BE172" s="56"/>
      <c r="BF172" s="56"/>
      <c r="BH172" s="56"/>
      <c r="BI172" s="56"/>
      <c r="BJ172" s="56"/>
      <c r="BK172" s="56"/>
      <c r="BL172" s="56"/>
      <c r="BM172" s="56"/>
      <c r="BN172" s="56"/>
      <c r="BO172" s="56"/>
      <c r="BP172" s="56"/>
      <c r="BR172" s="56"/>
      <c r="BS172" s="56"/>
      <c r="BT172" s="56"/>
      <c r="BU172" s="56"/>
      <c r="BV172" s="56"/>
      <c r="BW172" s="56"/>
      <c r="BX172" s="56"/>
      <c r="BY172" s="56"/>
      <c r="BZ172" s="56"/>
      <c r="CB172" s="56"/>
      <c r="CC172" s="56"/>
      <c r="CD172" s="56"/>
      <c r="CE172" s="56"/>
      <c r="CF172" s="56"/>
      <c r="CG172" s="56"/>
      <c r="CH172" s="56"/>
      <c r="CI172" s="56"/>
      <c r="CJ172" s="56"/>
      <c r="CL172" s="56"/>
      <c r="CM172" s="56"/>
      <c r="CN172" s="56"/>
      <c r="CO172" s="56"/>
      <c r="CP172" s="56"/>
      <c r="CQ172" s="56"/>
      <c r="CR172" s="56"/>
      <c r="CS172" s="56"/>
      <c r="CT172" s="56"/>
      <c r="CV172" s="56"/>
      <c r="CW172" s="56"/>
      <c r="CX172" s="56"/>
      <c r="CY172" s="56"/>
      <c r="CZ172" s="56"/>
      <c r="DA172" s="56"/>
      <c r="DB172" s="56"/>
      <c r="DC172" s="56"/>
      <c r="DD172" s="56"/>
      <c r="DF172" s="56"/>
      <c r="DG172" s="56"/>
      <c r="DH172" s="56"/>
      <c r="DI172" s="56"/>
      <c r="DJ172" s="56"/>
      <c r="DK172" s="56"/>
      <c r="DL172" s="56"/>
      <c r="DM172" s="56"/>
      <c r="DN172" s="56"/>
      <c r="DP172" s="56"/>
      <c r="DQ172" s="56"/>
      <c r="DR172" s="56"/>
      <c r="DS172" s="56"/>
      <c r="DT172" s="56"/>
      <c r="DU172" s="56"/>
      <c r="DV172" s="56"/>
      <c r="DW172" s="56"/>
      <c r="DX172" s="56"/>
      <c r="DZ172" s="56"/>
      <c r="EA172" s="56"/>
      <c r="EB172" s="56"/>
      <c r="EC172" s="56"/>
      <c r="ED172" s="56"/>
      <c r="EE172" s="56"/>
      <c r="EF172" s="56"/>
      <c r="EG172" s="56"/>
      <c r="EH172" s="56"/>
      <c r="EJ172" s="56"/>
      <c r="EK172" s="56"/>
      <c r="EL172" s="56"/>
      <c r="EM172" s="56"/>
      <c r="EN172" s="56"/>
      <c r="EO172" s="56"/>
      <c r="EP172" s="56"/>
      <c r="EQ172" s="56"/>
      <c r="ER172" s="56"/>
      <c r="ET172" s="56"/>
      <c r="EU172" s="56"/>
      <c r="EV172" s="56"/>
      <c r="EW172" s="56"/>
      <c r="EX172" s="56"/>
      <c r="EY172" s="56"/>
      <c r="EZ172" s="56"/>
      <c r="FA172" s="56"/>
      <c r="FB172" s="56"/>
      <c r="FD172" s="56"/>
      <c r="FE172" s="56"/>
      <c r="FF172" s="56"/>
      <c r="FG172" s="56"/>
      <c r="FH172" s="56"/>
      <c r="FI172" s="56"/>
      <c r="FJ172" s="56"/>
      <c r="FK172" s="56"/>
      <c r="FL172" s="56"/>
      <c r="FN172" s="56"/>
      <c r="FO172" s="56"/>
      <c r="FP172" s="56"/>
      <c r="FQ172" s="56"/>
      <c r="FR172" s="56"/>
      <c r="FS172" s="56"/>
      <c r="FT172" s="56"/>
      <c r="FU172" s="56"/>
      <c r="FV172" s="56"/>
      <c r="FX172" s="56"/>
      <c r="FY172" s="56"/>
      <c r="FZ172" s="56"/>
      <c r="GA172" s="56"/>
      <c r="GB172" s="56"/>
      <c r="GC172" s="56"/>
      <c r="GD172" s="56"/>
      <c r="GE172" s="56"/>
      <c r="GF172" s="56"/>
      <c r="GH172" s="56"/>
      <c r="GI172" s="56"/>
      <c r="GJ172" s="56"/>
      <c r="GK172" s="56"/>
      <c r="GL172" s="56"/>
      <c r="GM172" s="56"/>
      <c r="GN172" s="56"/>
      <c r="GO172" s="56"/>
      <c r="GP172" s="56"/>
      <c r="GR172" s="56"/>
      <c r="GS172" s="56"/>
      <c r="GT172" s="56"/>
      <c r="GU172" s="56"/>
      <c r="GV172" s="56"/>
      <c r="GW172" s="56"/>
      <c r="GX172" s="56"/>
      <c r="GY172" s="56"/>
      <c r="GZ172" s="56"/>
      <c r="HB172" s="56"/>
      <c r="HC172" s="56"/>
      <c r="HD172" s="56"/>
      <c r="HE172" s="56"/>
      <c r="HF172" s="56"/>
      <c r="HG172" s="56"/>
      <c r="HH172" s="56"/>
      <c r="HI172" s="56"/>
      <c r="HJ172" s="56"/>
      <c r="HL172" s="56"/>
      <c r="HM172" s="56"/>
      <c r="HN172" s="56"/>
      <c r="HO172" s="56"/>
      <c r="HP172" s="56"/>
      <c r="HQ172" s="56"/>
      <c r="HR172" s="56"/>
      <c r="HS172" s="56"/>
      <c r="HT172" s="56"/>
      <c r="HV172" s="56"/>
      <c r="HW172" s="56"/>
      <c r="HX172" s="56"/>
      <c r="HY172" s="56"/>
      <c r="HZ172" s="56"/>
      <c r="IA172" s="56"/>
      <c r="IB172" s="56"/>
      <c r="IC172" s="56"/>
      <c r="ID172" s="56"/>
      <c r="IF172" s="56"/>
      <c r="IG172" s="56"/>
      <c r="IH172" s="56"/>
      <c r="II172" s="56"/>
      <c r="IJ172" s="56"/>
      <c r="IK172" s="56"/>
      <c r="IL172" s="56"/>
      <c r="IM172" s="56"/>
      <c r="IN172" s="56"/>
      <c r="IP172" s="56"/>
      <c r="IQ172" s="56"/>
      <c r="IR172" s="56"/>
      <c r="IS172" s="56"/>
      <c r="IT172" s="56"/>
      <c r="IU172" s="56"/>
    </row>
    <row r="173" spans="1:255" ht="57" customHeight="1" thickBot="1" x14ac:dyDescent="0.25">
      <c r="A173" s="46" t="s">
        <v>97</v>
      </c>
      <c r="B173" s="114" t="s">
        <v>16</v>
      </c>
      <c r="C173" s="114" t="s">
        <v>5</v>
      </c>
      <c r="D173" s="114" t="s">
        <v>23</v>
      </c>
      <c r="E173" s="118" t="s">
        <v>18</v>
      </c>
      <c r="F173" s="114" t="s">
        <v>19</v>
      </c>
      <c r="G173" s="114" t="s">
        <v>10</v>
      </c>
      <c r="H173" s="114" t="s">
        <v>13</v>
      </c>
      <c r="I173" s="115" t="s">
        <v>12</v>
      </c>
      <c r="J173" s="56"/>
      <c r="K173" s="56"/>
      <c r="L173" s="56"/>
      <c r="M173" s="56"/>
      <c r="N173" s="56"/>
      <c r="O173" s="56"/>
      <c r="P173" s="56"/>
      <c r="Q173" s="56"/>
      <c r="R173" s="56"/>
      <c r="T173" s="56"/>
      <c r="U173" s="56"/>
      <c r="V173" s="56"/>
      <c r="W173" s="56"/>
      <c r="X173" s="56"/>
      <c r="Y173" s="56"/>
      <c r="Z173" s="56"/>
      <c r="AA173" s="56"/>
      <c r="AB173" s="56"/>
      <c r="AD173" s="56"/>
      <c r="AE173" s="56"/>
      <c r="AF173" s="56"/>
      <c r="AG173" s="56"/>
      <c r="AH173" s="56"/>
      <c r="AI173" s="56"/>
      <c r="AJ173" s="56"/>
      <c r="AK173" s="56"/>
      <c r="AL173" s="56"/>
      <c r="AN173" s="56"/>
      <c r="AO173" s="56"/>
      <c r="AP173" s="56"/>
      <c r="AQ173" s="56"/>
      <c r="AR173" s="56"/>
      <c r="AS173" s="56"/>
      <c r="AT173" s="56"/>
      <c r="AU173" s="56"/>
      <c r="AV173" s="56"/>
      <c r="AX173" s="56"/>
      <c r="AY173" s="56"/>
      <c r="AZ173" s="56"/>
      <c r="BA173" s="56"/>
      <c r="BB173" s="56"/>
      <c r="BC173" s="56"/>
      <c r="BD173" s="56"/>
      <c r="BE173" s="56"/>
      <c r="BF173" s="56"/>
      <c r="BH173" s="56"/>
      <c r="BI173" s="56"/>
      <c r="BJ173" s="56"/>
      <c r="BK173" s="56"/>
      <c r="BL173" s="56"/>
      <c r="BM173" s="56"/>
      <c r="BN173" s="56"/>
      <c r="BO173" s="56"/>
      <c r="BP173" s="56"/>
      <c r="BR173" s="56"/>
      <c r="BS173" s="56"/>
      <c r="BT173" s="56"/>
      <c r="BU173" s="56"/>
      <c r="BV173" s="56"/>
      <c r="BW173" s="56"/>
      <c r="BX173" s="56"/>
      <c r="BY173" s="56"/>
      <c r="BZ173" s="56"/>
      <c r="CB173" s="56"/>
      <c r="CC173" s="56"/>
      <c r="CD173" s="56"/>
      <c r="CE173" s="56"/>
      <c r="CF173" s="56"/>
      <c r="CG173" s="56"/>
      <c r="CH173" s="56"/>
      <c r="CI173" s="56"/>
      <c r="CJ173" s="56"/>
      <c r="CL173" s="56"/>
      <c r="CM173" s="56"/>
      <c r="CN173" s="56"/>
      <c r="CO173" s="56"/>
      <c r="CP173" s="56"/>
      <c r="CQ173" s="56"/>
      <c r="CR173" s="56"/>
      <c r="CS173" s="56"/>
      <c r="CT173" s="56"/>
      <c r="CV173" s="56"/>
      <c r="CW173" s="56"/>
      <c r="CX173" s="56"/>
      <c r="CY173" s="56"/>
      <c r="CZ173" s="56"/>
      <c r="DA173" s="56"/>
      <c r="DB173" s="56"/>
      <c r="DC173" s="56"/>
      <c r="DD173" s="56"/>
      <c r="DF173" s="56"/>
      <c r="DG173" s="56"/>
      <c r="DH173" s="56"/>
      <c r="DI173" s="56"/>
      <c r="DJ173" s="56"/>
      <c r="DK173" s="56"/>
      <c r="DL173" s="56"/>
      <c r="DM173" s="56"/>
      <c r="DN173" s="56"/>
      <c r="DP173" s="56"/>
      <c r="DQ173" s="56"/>
      <c r="DR173" s="56"/>
      <c r="DS173" s="56"/>
      <c r="DT173" s="56"/>
      <c r="DU173" s="56"/>
      <c r="DV173" s="56"/>
      <c r="DW173" s="56"/>
      <c r="DX173" s="56"/>
      <c r="DZ173" s="56"/>
      <c r="EA173" s="56"/>
      <c r="EB173" s="56"/>
      <c r="EC173" s="56"/>
      <c r="ED173" s="56"/>
      <c r="EE173" s="56"/>
      <c r="EF173" s="56"/>
      <c r="EG173" s="56"/>
      <c r="EH173" s="56"/>
      <c r="EJ173" s="56"/>
      <c r="EK173" s="56"/>
      <c r="EL173" s="56"/>
      <c r="EM173" s="56"/>
      <c r="EN173" s="56"/>
      <c r="EO173" s="56"/>
      <c r="EP173" s="56"/>
      <c r="EQ173" s="56"/>
      <c r="ER173" s="56"/>
      <c r="ET173" s="56"/>
      <c r="EU173" s="56"/>
      <c r="EV173" s="56"/>
      <c r="EW173" s="56"/>
      <c r="EX173" s="56"/>
      <c r="EY173" s="56"/>
      <c r="EZ173" s="56"/>
      <c r="FA173" s="56"/>
      <c r="FB173" s="56"/>
      <c r="FD173" s="56"/>
      <c r="FE173" s="56"/>
      <c r="FF173" s="56"/>
      <c r="FG173" s="56"/>
      <c r="FH173" s="56"/>
      <c r="FI173" s="56"/>
      <c r="FJ173" s="56"/>
      <c r="FK173" s="56"/>
      <c r="FL173" s="56"/>
      <c r="FN173" s="56"/>
      <c r="FO173" s="56"/>
      <c r="FP173" s="56"/>
      <c r="FQ173" s="56"/>
      <c r="FR173" s="56"/>
      <c r="FS173" s="56"/>
      <c r="FT173" s="56"/>
      <c r="FU173" s="56"/>
      <c r="FV173" s="56"/>
      <c r="FX173" s="56"/>
      <c r="FY173" s="56"/>
      <c r="FZ173" s="56"/>
      <c r="GA173" s="56"/>
      <c r="GB173" s="56"/>
      <c r="GC173" s="56"/>
      <c r="GD173" s="56"/>
      <c r="GE173" s="56"/>
      <c r="GF173" s="56"/>
      <c r="GH173" s="56"/>
      <c r="GI173" s="56"/>
      <c r="GJ173" s="56"/>
      <c r="GK173" s="56"/>
      <c r="GL173" s="56"/>
      <c r="GM173" s="56"/>
      <c r="GN173" s="56"/>
      <c r="GO173" s="56"/>
      <c r="GP173" s="56"/>
      <c r="GR173" s="56"/>
      <c r="GS173" s="56"/>
      <c r="GT173" s="56"/>
      <c r="GU173" s="56"/>
      <c r="GV173" s="56"/>
      <c r="GW173" s="56"/>
      <c r="GX173" s="56"/>
      <c r="GY173" s="56"/>
      <c r="GZ173" s="56"/>
      <c r="HB173" s="56"/>
      <c r="HC173" s="56"/>
      <c r="HD173" s="56"/>
      <c r="HE173" s="56"/>
      <c r="HF173" s="56"/>
      <c r="HG173" s="56"/>
      <c r="HH173" s="56"/>
      <c r="HI173" s="56"/>
      <c r="HJ173" s="56"/>
      <c r="HL173" s="56"/>
      <c r="HM173" s="56"/>
      <c r="HN173" s="56"/>
      <c r="HO173" s="56"/>
      <c r="HP173" s="56"/>
      <c r="HQ173" s="56"/>
      <c r="HR173" s="56"/>
      <c r="HS173" s="56"/>
      <c r="HT173" s="56"/>
      <c r="HV173" s="56"/>
      <c r="HW173" s="56"/>
      <c r="HX173" s="56"/>
      <c r="HY173" s="56"/>
      <c r="HZ173" s="56"/>
      <c r="IA173" s="56"/>
      <c r="IB173" s="56"/>
      <c r="IC173" s="56"/>
      <c r="ID173" s="56"/>
      <c r="IF173" s="56"/>
      <c r="IG173" s="56"/>
      <c r="IH173" s="56"/>
      <c r="II173" s="56"/>
      <c r="IJ173" s="56"/>
      <c r="IK173" s="56"/>
      <c r="IL173" s="56"/>
      <c r="IM173" s="56"/>
      <c r="IN173" s="56"/>
      <c r="IP173" s="56"/>
      <c r="IQ173" s="56"/>
      <c r="IR173" s="56"/>
      <c r="IS173" s="56"/>
      <c r="IT173" s="56"/>
      <c r="IU173" s="56"/>
    </row>
    <row r="174" spans="1:255" ht="39" thickBot="1" x14ac:dyDescent="0.25">
      <c r="A174" s="117" t="s">
        <v>2277</v>
      </c>
      <c r="B174" s="182"/>
      <c r="C174" s="167" t="s">
        <v>87</v>
      </c>
      <c r="D174" s="238"/>
      <c r="E174" s="239"/>
      <c r="F174" s="238"/>
      <c r="G174" s="239"/>
      <c r="H174" s="239"/>
      <c r="I174" s="200">
        <v>48349.82</v>
      </c>
    </row>
    <row r="175" spans="1:255" ht="13.5" thickBot="1" x14ac:dyDescent="0.25">
      <c r="A175" s="46"/>
      <c r="B175" s="76">
        <f>SUM(B174:B174)</f>
        <v>0</v>
      </c>
      <c r="C175" s="75"/>
      <c r="D175" s="76"/>
      <c r="E175" s="77"/>
      <c r="F175" s="75"/>
      <c r="G175" s="75"/>
      <c r="H175" s="76" t="s">
        <v>17</v>
      </c>
      <c r="I175" s="78">
        <f>SUM(I174:I174)</f>
        <v>48349.82</v>
      </c>
    </row>
    <row r="176" spans="1:255" ht="51.75" thickBot="1" x14ac:dyDescent="0.25">
      <c r="A176" s="134" t="s">
        <v>96</v>
      </c>
      <c r="B176" s="114" t="s">
        <v>16</v>
      </c>
      <c r="C176" s="114" t="s">
        <v>5</v>
      </c>
      <c r="D176" s="114" t="s">
        <v>23</v>
      </c>
      <c r="E176" s="279" t="s">
        <v>18</v>
      </c>
      <c r="F176" s="114" t="s">
        <v>19</v>
      </c>
      <c r="G176" s="114" t="s">
        <v>10</v>
      </c>
      <c r="H176" s="114" t="s">
        <v>13</v>
      </c>
      <c r="I176" s="115" t="s">
        <v>12</v>
      </c>
    </row>
    <row r="177" spans="1:9" ht="13.5" thickBot="1" x14ac:dyDescent="0.25">
      <c r="A177" s="206"/>
      <c r="B177" s="185"/>
      <c r="C177" s="70" t="s">
        <v>87</v>
      </c>
      <c r="D177" s="163"/>
      <c r="E177" s="53"/>
      <c r="F177" s="53"/>
      <c r="G177" s="53"/>
      <c r="H177" s="153"/>
      <c r="I177" s="471">
        <v>68298.490000000005</v>
      </c>
    </row>
    <row r="178" spans="1:9" ht="13.5" thickBot="1" x14ac:dyDescent="0.25">
      <c r="A178" s="134"/>
      <c r="B178" s="271"/>
      <c r="C178" s="75"/>
      <c r="D178" s="76"/>
      <c r="E178" s="77"/>
      <c r="F178" s="75"/>
      <c r="G178" s="75"/>
      <c r="H178" s="76"/>
      <c r="I178" s="78">
        <f>SUM(I177)</f>
        <v>68298.490000000005</v>
      </c>
    </row>
    <row r="179" spans="1:9" x14ac:dyDescent="0.2">
      <c r="A179" s="9"/>
      <c r="B179" s="9"/>
      <c r="C179" s="9"/>
      <c r="D179" s="9"/>
      <c r="E179" s="9"/>
      <c r="F179" s="20"/>
      <c r="G179" s="20"/>
      <c r="H179" s="20"/>
      <c r="I179" s="20"/>
    </row>
    <row r="180" spans="1:9" ht="12.75" customHeight="1" x14ac:dyDescent="0.2">
      <c r="A180" s="21" t="s">
        <v>21</v>
      </c>
      <c r="B180" s="22"/>
      <c r="C180" s="23"/>
      <c r="D180" s="4" t="s">
        <v>9</v>
      </c>
      <c r="E180" s="4" t="s">
        <v>6</v>
      </c>
      <c r="F180" s="119" t="s">
        <v>7</v>
      </c>
    </row>
    <row r="181" spans="1:9" ht="12.75" customHeight="1" x14ac:dyDescent="0.2">
      <c r="A181" s="642" t="s">
        <v>15</v>
      </c>
      <c r="B181" s="643"/>
      <c r="C181" s="25"/>
      <c r="D181" s="26">
        <f>B32</f>
        <v>117502.54000000001</v>
      </c>
      <c r="E181" s="26">
        <f>I32</f>
        <v>3649.71</v>
      </c>
      <c r="F181" s="120">
        <f>D181+E181</f>
        <v>121152.25000000001</v>
      </c>
    </row>
    <row r="182" spans="1:9" ht="12.75" customHeight="1" x14ac:dyDescent="0.2">
      <c r="A182" s="642" t="s">
        <v>1067</v>
      </c>
      <c r="B182" s="643"/>
      <c r="C182" s="25"/>
      <c r="D182" s="26">
        <f>B97</f>
        <v>170518.38089999999</v>
      </c>
      <c r="E182" s="26">
        <f>I97</f>
        <v>10022.884999999998</v>
      </c>
      <c r="F182" s="120">
        <f>D182+E182</f>
        <v>180541.2659</v>
      </c>
    </row>
    <row r="183" spans="1:9" ht="12.75" customHeight="1" x14ac:dyDescent="0.2">
      <c r="A183" s="642" t="s">
        <v>14</v>
      </c>
      <c r="B183" s="643"/>
      <c r="C183" s="25"/>
      <c r="D183" s="26">
        <f>B116</f>
        <v>72825.691500000001</v>
      </c>
      <c r="E183" s="26">
        <f>I116</f>
        <v>818.19</v>
      </c>
      <c r="F183" s="120">
        <f>D183+E183</f>
        <v>73643.881500000003</v>
      </c>
    </row>
    <row r="184" spans="1:9" ht="12.75" customHeight="1" x14ac:dyDescent="0.2">
      <c r="A184" s="642" t="s">
        <v>146</v>
      </c>
      <c r="B184" s="643"/>
      <c r="C184" s="25"/>
      <c r="D184" s="26">
        <f>B132</f>
        <v>97080.517199999987</v>
      </c>
      <c r="E184" s="26">
        <f>I132</f>
        <v>1993.5</v>
      </c>
      <c r="F184" s="120">
        <f>D184+E184</f>
        <v>99074.017199999987</v>
      </c>
      <c r="G184" s="56"/>
    </row>
    <row r="185" spans="1:9" ht="12.75" customHeight="1" x14ac:dyDescent="0.2">
      <c r="A185" s="642" t="s">
        <v>26</v>
      </c>
      <c r="B185" s="643"/>
      <c r="C185" s="25"/>
      <c r="D185" s="26">
        <f>B172</f>
        <v>42065.500000000015</v>
      </c>
      <c r="E185" s="26">
        <f>I172</f>
        <v>2151.31</v>
      </c>
      <c r="F185" s="120">
        <f>D185+E185</f>
        <v>44216.810000000012</v>
      </c>
      <c r="G185" s="56"/>
    </row>
    <row r="186" spans="1:9" ht="12.75" customHeight="1" x14ac:dyDescent="0.2">
      <c r="A186" s="646" t="s">
        <v>69</v>
      </c>
      <c r="B186" s="647"/>
      <c r="C186" s="245"/>
      <c r="D186" s="246"/>
      <c r="E186" s="246"/>
      <c r="F186" s="242">
        <f>F187+F190+F191+F192+F193+F188+F189</f>
        <v>177311.81810000003</v>
      </c>
      <c r="G186" s="56"/>
    </row>
    <row r="187" spans="1:9" ht="12.75" customHeight="1" x14ac:dyDescent="0.2">
      <c r="A187" s="644" t="s">
        <v>82</v>
      </c>
      <c r="B187" s="645"/>
      <c r="C187" s="25"/>
      <c r="D187" s="26"/>
      <c r="E187" s="26"/>
      <c r="F187" s="120">
        <f>I146</f>
        <v>20292.128100000002</v>
      </c>
      <c r="G187" s="56"/>
    </row>
    <row r="188" spans="1:9" ht="57" customHeight="1" x14ac:dyDescent="0.2">
      <c r="A188" s="650" t="s">
        <v>2275</v>
      </c>
      <c r="B188" s="651"/>
      <c r="C188" s="25"/>
      <c r="D188" s="26"/>
      <c r="E188" s="26"/>
      <c r="F188" s="120">
        <f>I149</f>
        <v>528.07000000000005</v>
      </c>
      <c r="G188" s="56"/>
    </row>
    <row r="189" spans="1:9" ht="43.15" customHeight="1" x14ac:dyDescent="0.2">
      <c r="A189" s="650" t="s">
        <v>2276</v>
      </c>
      <c r="B189" s="651"/>
      <c r="C189" s="25"/>
      <c r="D189" s="26"/>
      <c r="E189" s="26"/>
      <c r="F189" s="120">
        <f>I152</f>
        <v>3082.92</v>
      </c>
      <c r="G189" s="56"/>
    </row>
    <row r="190" spans="1:9" ht="12.75" customHeight="1" x14ac:dyDescent="0.2">
      <c r="A190" s="642" t="s">
        <v>2270</v>
      </c>
      <c r="B190" s="643"/>
      <c r="C190" s="25"/>
      <c r="D190" s="26"/>
      <c r="E190" s="26"/>
      <c r="F190" s="120">
        <f>I153</f>
        <v>128692.38</v>
      </c>
      <c r="G190" s="56"/>
    </row>
    <row r="191" spans="1:9" ht="12.75" customHeight="1" x14ac:dyDescent="0.2">
      <c r="A191" s="644" t="s">
        <v>84</v>
      </c>
      <c r="B191" s="645"/>
      <c r="C191" s="25"/>
      <c r="D191" s="26"/>
      <c r="E191" s="26"/>
      <c r="F191" s="120">
        <f>I154</f>
        <v>9570.11</v>
      </c>
      <c r="G191" s="56"/>
    </row>
    <row r="192" spans="1:9" ht="12.75" customHeight="1" x14ac:dyDescent="0.2">
      <c r="A192" s="644" t="s">
        <v>86</v>
      </c>
      <c r="B192" s="645"/>
      <c r="C192" s="25"/>
      <c r="D192" s="26"/>
      <c r="E192" s="26"/>
      <c r="F192" s="120">
        <f>I155</f>
        <v>8736.9</v>
      </c>
      <c r="G192" s="56"/>
    </row>
    <row r="193" spans="1:7" ht="12.75" customHeight="1" x14ac:dyDescent="0.2">
      <c r="A193" s="644" t="s">
        <v>88</v>
      </c>
      <c r="B193" s="645"/>
      <c r="C193" s="25"/>
      <c r="D193" s="26"/>
      <c r="E193" s="26"/>
      <c r="F193" s="120">
        <f>I156</f>
        <v>6409.31</v>
      </c>
      <c r="G193" s="56"/>
    </row>
    <row r="194" spans="1:7" ht="12.75" customHeight="1" x14ac:dyDescent="0.2">
      <c r="A194" s="650" t="s">
        <v>2</v>
      </c>
      <c r="B194" s="651"/>
      <c r="C194" s="25"/>
      <c r="D194" s="26">
        <f>B175</f>
        <v>0</v>
      </c>
      <c r="E194" s="26"/>
      <c r="F194" s="120">
        <f>D194+E194+I175</f>
        <v>48349.82</v>
      </c>
      <c r="G194" s="56"/>
    </row>
    <row r="195" spans="1:7" ht="25.15" customHeight="1" x14ac:dyDescent="0.2">
      <c r="A195" s="650" t="s">
        <v>96</v>
      </c>
      <c r="B195" s="651"/>
      <c r="C195" s="25"/>
      <c r="D195" s="26"/>
      <c r="E195" s="26"/>
      <c r="F195" s="120">
        <f>I178</f>
        <v>68298.490000000005</v>
      </c>
      <c r="G195" s="56"/>
    </row>
    <row r="196" spans="1:7" ht="12.75" customHeight="1" x14ac:dyDescent="0.2">
      <c r="A196" s="648" t="s">
        <v>22</v>
      </c>
      <c r="B196" s="649"/>
      <c r="C196" s="27"/>
      <c r="D196" s="28">
        <f>SUM(D181:D194)</f>
        <v>499992.62960000004</v>
      </c>
      <c r="E196" s="28">
        <f>SUM(E181:E185)</f>
        <v>18635.594999999998</v>
      </c>
      <c r="F196" s="121">
        <f>F181+F182+F183+F184+F185+F186+F194+F195</f>
        <v>812588.35270000005</v>
      </c>
    </row>
  </sheetData>
  <autoFilter ref="A5:I172"/>
  <mergeCells count="74">
    <mergeCell ref="A188:B188"/>
    <mergeCell ref="A189:B189"/>
    <mergeCell ref="C27:C30"/>
    <mergeCell ref="D27:D30"/>
    <mergeCell ref="B27:B30"/>
    <mergeCell ref="A10:A14"/>
    <mergeCell ref="A92:A93"/>
    <mergeCell ref="D92:D93"/>
    <mergeCell ref="A74:A82"/>
    <mergeCell ref="D74:D82"/>
    <mergeCell ref="C73:C82"/>
    <mergeCell ref="A94:A95"/>
    <mergeCell ref="C92:C95"/>
    <mergeCell ref="D94:D95"/>
    <mergeCell ref="B92:B95"/>
    <mergeCell ref="A85:A91"/>
    <mergeCell ref="D85:D91"/>
    <mergeCell ref="C84:C91"/>
    <mergeCell ref="B84:B91"/>
    <mergeCell ref="B73:B82"/>
    <mergeCell ref="A58:A60"/>
    <mergeCell ref="D58:D60"/>
    <mergeCell ref="A61:A72"/>
    <mergeCell ref="D61:D64"/>
    <mergeCell ref="D65:D72"/>
    <mergeCell ref="C58:C72"/>
    <mergeCell ref="B58:B72"/>
    <mergeCell ref="D43:D48"/>
    <mergeCell ref="D49:D55"/>
    <mergeCell ref="D56:D57"/>
    <mergeCell ref="A43:A57"/>
    <mergeCell ref="C43:C57"/>
    <mergeCell ref="B43:B57"/>
    <mergeCell ref="A193:B193"/>
    <mergeCell ref="A191:B191"/>
    <mergeCell ref="A187:B187"/>
    <mergeCell ref="A186:B186"/>
    <mergeCell ref="A134:A146"/>
    <mergeCell ref="A16:A21"/>
    <mergeCell ref="B16:B21"/>
    <mergeCell ref="A36:A38"/>
    <mergeCell ref="A181:B181"/>
    <mergeCell ref="A147:A149"/>
    <mergeCell ref="A27:A30"/>
    <mergeCell ref="A196:B196"/>
    <mergeCell ref="A182:B182"/>
    <mergeCell ref="A183:B183"/>
    <mergeCell ref="A194:B194"/>
    <mergeCell ref="A195:B195"/>
    <mergeCell ref="A190:B190"/>
    <mergeCell ref="A185:B185"/>
    <mergeCell ref="A184:B184"/>
    <mergeCell ref="A192:B192"/>
    <mergeCell ref="G1:H1"/>
    <mergeCell ref="A1:B1"/>
    <mergeCell ref="G2:H2"/>
    <mergeCell ref="A8:A9"/>
    <mergeCell ref="C8:C9"/>
    <mergeCell ref="D8:D9"/>
    <mergeCell ref="B8:B9"/>
    <mergeCell ref="C10:C14"/>
    <mergeCell ref="D10:D14"/>
    <mergeCell ref="B10:B14"/>
    <mergeCell ref="C35:C38"/>
    <mergeCell ref="D36:D38"/>
    <mergeCell ref="B35:B38"/>
    <mergeCell ref="D16:D21"/>
    <mergeCell ref="C16:C21"/>
    <mergeCell ref="A112:A114"/>
    <mergeCell ref="A150:A152"/>
    <mergeCell ref="A125:A126"/>
    <mergeCell ref="B125:B126"/>
    <mergeCell ref="C125:C126"/>
    <mergeCell ref="D125:D126"/>
  </mergeCells>
  <phoneticPr fontId="0" type="noConversion"/>
  <pageMargins left="0" right="0.15748031496062992" top="0.19685039370078741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1"/>
  <dimension ref="A1:IU166"/>
  <sheetViews>
    <sheetView topLeftCell="A73" zoomScaleNormal="100" workbookViewId="0">
      <selection activeCell="B87" sqref="B87"/>
    </sheetView>
  </sheetViews>
  <sheetFormatPr defaultRowHeight="12.75" customHeight="1" x14ac:dyDescent="0.2"/>
  <cols>
    <col min="1" max="1" width="22.85546875" customWidth="1"/>
    <col min="2" max="2" width="12.5703125" customWidth="1"/>
    <col min="3" max="3" width="13.28515625" customWidth="1"/>
    <col min="4" max="4" width="13.5703125" customWidth="1"/>
    <col min="5" max="5" width="26.85546875" customWidth="1"/>
    <col min="6" max="6" width="13.5703125" customWidth="1"/>
    <col min="7" max="7" width="7.28515625" customWidth="1"/>
    <col min="8" max="8" width="11.7109375" customWidth="1"/>
    <col min="9" max="9" width="13.28515625" customWidth="1"/>
  </cols>
  <sheetData>
    <row r="1" spans="1:9" ht="12.75" customHeight="1" x14ac:dyDescent="0.2">
      <c r="A1" s="638" t="s">
        <v>85</v>
      </c>
      <c r="B1" s="63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2827.1</v>
      </c>
      <c r="E2" s="5">
        <v>821898.95</v>
      </c>
      <c r="F2" s="6">
        <v>818760.64</v>
      </c>
      <c r="G2" s="640">
        <f>E2-F2</f>
        <v>3138.3099999999395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29</v>
      </c>
      <c r="E3" s="1" t="s">
        <v>45</v>
      </c>
      <c r="F3" s="1"/>
      <c r="G3" s="1"/>
      <c r="H3" s="1" t="s">
        <v>25</v>
      </c>
      <c r="I3" s="8">
        <f>F2-F166</f>
        <v>-696.4081999999471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x14ac:dyDescent="0.2">
      <c r="A6" s="622" t="s">
        <v>158</v>
      </c>
      <c r="B6" s="625">
        <v>6788.62</v>
      </c>
      <c r="C6" s="625" t="s">
        <v>66</v>
      </c>
      <c r="D6" s="658"/>
      <c r="E6" s="37" t="s">
        <v>161</v>
      </c>
      <c r="F6" s="37" t="s">
        <v>101</v>
      </c>
      <c r="G6" s="37">
        <v>10</v>
      </c>
      <c r="H6" s="38">
        <v>52.62</v>
      </c>
      <c r="I6" s="39">
        <f t="shared" ref="I6:I20" si="0">G6*H6</f>
        <v>526.19999999999993</v>
      </c>
    </row>
    <row r="7" spans="1:9" ht="12.75" customHeight="1" x14ac:dyDescent="0.2">
      <c r="A7" s="623"/>
      <c r="B7" s="632"/>
      <c r="C7" s="632"/>
      <c r="D7" s="660"/>
      <c r="E7" s="15" t="s">
        <v>210</v>
      </c>
      <c r="F7" s="15" t="s">
        <v>99</v>
      </c>
      <c r="G7" s="15">
        <v>1</v>
      </c>
      <c r="H7" s="16">
        <v>170</v>
      </c>
      <c r="I7" s="43">
        <f t="shared" si="0"/>
        <v>170</v>
      </c>
    </row>
    <row r="8" spans="1:9" ht="12.75" customHeight="1" x14ac:dyDescent="0.2">
      <c r="A8" s="623"/>
      <c r="B8" s="632"/>
      <c r="C8" s="632"/>
      <c r="D8" s="660"/>
      <c r="E8" s="73" t="s">
        <v>127</v>
      </c>
      <c r="F8" s="73" t="s">
        <v>100</v>
      </c>
      <c r="G8" s="73">
        <v>0.15</v>
      </c>
      <c r="H8" s="74">
        <v>82</v>
      </c>
      <c r="I8" s="43">
        <f t="shared" si="0"/>
        <v>12.299999999999999</v>
      </c>
    </row>
    <row r="9" spans="1:9" ht="12.75" customHeight="1" thickBot="1" x14ac:dyDescent="0.25">
      <c r="A9" s="624"/>
      <c r="B9" s="626"/>
      <c r="C9" s="626"/>
      <c r="D9" s="659"/>
      <c r="E9" s="40" t="s">
        <v>151</v>
      </c>
      <c r="F9" s="40" t="s">
        <v>100</v>
      </c>
      <c r="G9" s="40">
        <v>0.15</v>
      </c>
      <c r="H9" s="41">
        <v>77</v>
      </c>
      <c r="I9" s="42">
        <f t="shared" si="0"/>
        <v>11.549999999999999</v>
      </c>
    </row>
    <row r="10" spans="1:9" ht="12.75" customHeight="1" x14ac:dyDescent="0.2">
      <c r="A10" s="390"/>
      <c r="B10" s="33">
        <v>7378.3</v>
      </c>
      <c r="C10" s="33" t="s">
        <v>67</v>
      </c>
      <c r="D10" s="306"/>
      <c r="E10" s="35"/>
      <c r="F10" s="35"/>
      <c r="G10" s="35"/>
      <c r="H10" s="36"/>
      <c r="I10" s="157">
        <f t="shared" si="0"/>
        <v>0</v>
      </c>
    </row>
    <row r="11" spans="1:9" x14ac:dyDescent="0.2">
      <c r="A11" s="221"/>
      <c r="B11" s="13">
        <v>10283.56</v>
      </c>
      <c r="C11" s="33" t="s">
        <v>70</v>
      </c>
      <c r="D11" s="268"/>
      <c r="E11" s="15"/>
      <c r="F11" s="15"/>
      <c r="G11" s="15"/>
      <c r="H11" s="16"/>
      <c r="I11" s="43">
        <f t="shared" si="0"/>
        <v>0</v>
      </c>
    </row>
    <row r="12" spans="1:9" ht="12.75" customHeight="1" x14ac:dyDescent="0.2">
      <c r="A12" s="358"/>
      <c r="B12" s="13">
        <v>8772.06</v>
      </c>
      <c r="C12" s="33" t="s">
        <v>72</v>
      </c>
      <c r="D12" s="265"/>
      <c r="E12" s="15"/>
      <c r="F12" s="15"/>
      <c r="G12" s="15"/>
      <c r="H12" s="16"/>
      <c r="I12" s="43">
        <f t="shared" si="0"/>
        <v>0</v>
      </c>
    </row>
    <row r="13" spans="1:9" ht="12.75" customHeight="1" x14ac:dyDescent="0.2">
      <c r="A13" s="358"/>
      <c r="B13" s="13">
        <v>7965.77</v>
      </c>
      <c r="C13" s="33" t="s">
        <v>73</v>
      </c>
      <c r="D13" s="265"/>
      <c r="E13" s="15"/>
      <c r="F13" s="15"/>
      <c r="G13" s="15"/>
      <c r="H13" s="16"/>
      <c r="I13" s="43">
        <f t="shared" si="0"/>
        <v>0</v>
      </c>
    </row>
    <row r="14" spans="1:9" ht="12.75" customHeight="1" x14ac:dyDescent="0.2">
      <c r="A14" s="358"/>
      <c r="B14" s="13">
        <v>9477.26</v>
      </c>
      <c r="C14" s="33" t="s">
        <v>74</v>
      </c>
      <c r="D14" s="265"/>
      <c r="E14" s="15"/>
      <c r="F14" s="15"/>
      <c r="G14" s="15"/>
      <c r="H14" s="16"/>
      <c r="I14" s="43">
        <f t="shared" si="0"/>
        <v>0</v>
      </c>
    </row>
    <row r="15" spans="1:9" ht="12.75" customHeight="1" x14ac:dyDescent="0.2">
      <c r="A15" s="358"/>
      <c r="B15" s="13">
        <v>7350.4</v>
      </c>
      <c r="C15" s="33" t="s">
        <v>75</v>
      </c>
      <c r="D15" s="265"/>
      <c r="E15" s="15"/>
      <c r="F15" s="15"/>
      <c r="G15" s="15"/>
      <c r="H15" s="16"/>
      <c r="I15" s="43">
        <f t="shared" si="0"/>
        <v>0</v>
      </c>
    </row>
    <row r="16" spans="1:9" x14ac:dyDescent="0.2">
      <c r="A16" s="358"/>
      <c r="B16" s="13">
        <v>10335.74</v>
      </c>
      <c r="C16" s="33" t="s">
        <v>76</v>
      </c>
      <c r="D16" s="265"/>
      <c r="E16" s="15"/>
      <c r="F16" s="15"/>
      <c r="G16" s="15"/>
      <c r="H16" s="16"/>
      <c r="I16" s="43">
        <f t="shared" si="0"/>
        <v>0</v>
      </c>
    </row>
    <row r="17" spans="1:9" ht="12.75" customHeight="1" x14ac:dyDescent="0.2">
      <c r="A17" s="358"/>
      <c r="B17" s="13">
        <v>10311.74</v>
      </c>
      <c r="C17" s="33" t="s">
        <v>77</v>
      </c>
      <c r="D17" s="265"/>
      <c r="E17" s="15"/>
      <c r="F17" s="15"/>
      <c r="G17" s="15"/>
      <c r="H17" s="16"/>
      <c r="I17" s="43">
        <f t="shared" si="0"/>
        <v>0</v>
      </c>
    </row>
    <row r="18" spans="1:9" ht="12.75" customHeight="1" x14ac:dyDescent="0.2">
      <c r="A18" s="358"/>
      <c r="B18" s="13">
        <v>15287.72</v>
      </c>
      <c r="C18" s="33" t="s">
        <v>78</v>
      </c>
      <c r="D18" s="265"/>
      <c r="E18" s="15"/>
      <c r="F18" s="15"/>
      <c r="G18" s="15"/>
      <c r="H18" s="16"/>
      <c r="I18" s="43">
        <f t="shared" si="0"/>
        <v>0</v>
      </c>
    </row>
    <row r="19" spans="1:9" ht="12.75" customHeight="1" x14ac:dyDescent="0.2">
      <c r="A19" s="358"/>
      <c r="B19" s="13">
        <v>12542.91</v>
      </c>
      <c r="C19" s="33" t="s">
        <v>79</v>
      </c>
      <c r="D19" s="265"/>
      <c r="E19" s="15"/>
      <c r="F19" s="15"/>
      <c r="G19" s="15"/>
      <c r="H19" s="16"/>
      <c r="I19" s="43">
        <f t="shared" si="0"/>
        <v>0</v>
      </c>
    </row>
    <row r="20" spans="1:9" ht="12.75" customHeight="1" x14ac:dyDescent="0.2">
      <c r="A20" s="358"/>
      <c r="B20" s="13">
        <v>12675.8</v>
      </c>
      <c r="C20" s="33" t="s">
        <v>80</v>
      </c>
      <c r="D20" s="265"/>
      <c r="E20" s="15"/>
      <c r="F20" s="15"/>
      <c r="G20" s="15"/>
      <c r="H20" s="16"/>
      <c r="I20" s="43">
        <f t="shared" si="0"/>
        <v>0</v>
      </c>
    </row>
    <row r="21" spans="1:9" ht="12.75" customHeight="1" thickBot="1" x14ac:dyDescent="0.25">
      <c r="A21" s="611"/>
      <c r="B21" s="190"/>
      <c r="C21" s="167" t="s">
        <v>87</v>
      </c>
      <c r="D21" s="551"/>
      <c r="E21" s="40"/>
      <c r="F21" s="40"/>
      <c r="G21" s="40"/>
      <c r="H21" s="41"/>
      <c r="I21" s="42">
        <v>1077.6600000000001</v>
      </c>
    </row>
    <row r="22" spans="1:9" ht="12.75" customHeight="1" thickBot="1" x14ac:dyDescent="0.25">
      <c r="A22" s="180"/>
      <c r="B22" s="197">
        <f>SUM(B6:B20)</f>
        <v>119169.88000000002</v>
      </c>
      <c r="C22" s="198"/>
      <c r="D22" s="197"/>
      <c r="E22" s="199"/>
      <c r="F22" s="198"/>
      <c r="G22" s="198"/>
      <c r="H22" s="197" t="s">
        <v>17</v>
      </c>
      <c r="I22" s="230">
        <f>SUM(I6:I21)</f>
        <v>1797.71</v>
      </c>
    </row>
    <row r="23" spans="1:9" ht="77.25" thickBot="1" x14ac:dyDescent="0.25">
      <c r="A23" s="134" t="s">
        <v>1066</v>
      </c>
      <c r="B23" s="114" t="s">
        <v>16</v>
      </c>
      <c r="C23" s="114" t="s">
        <v>5</v>
      </c>
      <c r="D23" s="114" t="s">
        <v>23</v>
      </c>
      <c r="E23" s="118" t="s">
        <v>18</v>
      </c>
      <c r="F23" s="114" t="s">
        <v>19</v>
      </c>
      <c r="G23" s="114" t="s">
        <v>10</v>
      </c>
      <c r="H23" s="114" t="s">
        <v>13</v>
      </c>
      <c r="I23" s="115" t="s">
        <v>12</v>
      </c>
    </row>
    <row r="24" spans="1:9" ht="12.75" customHeight="1" x14ac:dyDescent="0.2">
      <c r="A24" s="622" t="s">
        <v>107</v>
      </c>
      <c r="B24" s="625">
        <v>11463.37</v>
      </c>
      <c r="C24" s="625" t="s">
        <v>66</v>
      </c>
      <c r="D24" s="627" t="s">
        <v>109</v>
      </c>
      <c r="E24" s="37" t="s">
        <v>211</v>
      </c>
      <c r="F24" s="37" t="s">
        <v>99</v>
      </c>
      <c r="G24" s="37">
        <v>1</v>
      </c>
      <c r="H24" s="38">
        <v>2438.6</v>
      </c>
      <c r="I24" s="39">
        <f t="shared" ref="I24:I63" si="1">G24*H24</f>
        <v>2438.6</v>
      </c>
    </row>
    <row r="25" spans="1:9" ht="12.75" customHeight="1" x14ac:dyDescent="0.2">
      <c r="A25" s="623"/>
      <c r="B25" s="632"/>
      <c r="C25" s="632"/>
      <c r="D25" s="628"/>
      <c r="E25" s="15" t="s">
        <v>212</v>
      </c>
      <c r="F25" s="15" t="s">
        <v>99</v>
      </c>
      <c r="G25" s="15">
        <v>2</v>
      </c>
      <c r="H25" s="16">
        <v>139.31</v>
      </c>
      <c r="I25" s="43">
        <f t="shared" si="1"/>
        <v>278.62</v>
      </c>
    </row>
    <row r="26" spans="1:9" ht="12.75" customHeight="1" thickBot="1" x14ac:dyDescent="0.25">
      <c r="A26" s="624"/>
      <c r="B26" s="626"/>
      <c r="C26" s="626"/>
      <c r="D26" s="629"/>
      <c r="E26" s="40" t="s">
        <v>213</v>
      </c>
      <c r="F26" s="40" t="s">
        <v>99</v>
      </c>
      <c r="G26" s="40">
        <v>1</v>
      </c>
      <c r="H26" s="41">
        <v>125</v>
      </c>
      <c r="I26" s="42">
        <f t="shared" si="1"/>
        <v>125</v>
      </c>
    </row>
    <row r="27" spans="1:9" x14ac:dyDescent="0.2">
      <c r="A27" s="622" t="s">
        <v>112</v>
      </c>
      <c r="B27" s="625">
        <v>11154.09</v>
      </c>
      <c r="C27" s="633" t="s">
        <v>67</v>
      </c>
      <c r="D27" s="627" t="s">
        <v>418</v>
      </c>
      <c r="E27" s="453" t="s">
        <v>136</v>
      </c>
      <c r="F27" s="453" t="s">
        <v>101</v>
      </c>
      <c r="G27" s="453">
        <v>2</v>
      </c>
      <c r="H27" s="502">
        <v>66.39</v>
      </c>
      <c r="I27" s="39">
        <f t="shared" si="1"/>
        <v>132.78</v>
      </c>
    </row>
    <row r="28" spans="1:9" ht="12.75" customHeight="1" x14ac:dyDescent="0.2">
      <c r="A28" s="623"/>
      <c r="B28" s="632"/>
      <c r="C28" s="634"/>
      <c r="D28" s="628"/>
      <c r="E28" s="15" t="s">
        <v>507</v>
      </c>
      <c r="F28" s="15" t="s">
        <v>99</v>
      </c>
      <c r="G28" s="15">
        <v>1</v>
      </c>
      <c r="H28" s="16">
        <v>139.31</v>
      </c>
      <c r="I28" s="43">
        <f t="shared" si="1"/>
        <v>139.31</v>
      </c>
    </row>
    <row r="29" spans="1:9" ht="12.75" customHeight="1" x14ac:dyDescent="0.2">
      <c r="A29" s="623"/>
      <c r="B29" s="632"/>
      <c r="C29" s="634"/>
      <c r="D29" s="628"/>
      <c r="E29" s="15" t="s">
        <v>508</v>
      </c>
      <c r="F29" s="15" t="s">
        <v>99</v>
      </c>
      <c r="G29" s="15">
        <v>1</v>
      </c>
      <c r="H29" s="16">
        <v>20.309999999999999</v>
      </c>
      <c r="I29" s="43">
        <f t="shared" si="1"/>
        <v>20.309999999999999</v>
      </c>
    </row>
    <row r="30" spans="1:9" ht="12.75" customHeight="1" x14ac:dyDescent="0.2">
      <c r="A30" s="623"/>
      <c r="B30" s="632"/>
      <c r="C30" s="634"/>
      <c r="D30" s="628"/>
      <c r="E30" s="15" t="s">
        <v>509</v>
      </c>
      <c r="F30" s="15" t="s">
        <v>99</v>
      </c>
      <c r="G30" s="15">
        <v>1</v>
      </c>
      <c r="H30" s="16">
        <v>209.41</v>
      </c>
      <c r="I30" s="43">
        <f t="shared" si="1"/>
        <v>209.41</v>
      </c>
    </row>
    <row r="31" spans="1:9" ht="12.75" customHeight="1" x14ac:dyDescent="0.2">
      <c r="A31" s="623"/>
      <c r="B31" s="632"/>
      <c r="C31" s="634"/>
      <c r="D31" s="628"/>
      <c r="E31" s="15" t="s">
        <v>222</v>
      </c>
      <c r="F31" s="15" t="s">
        <v>99</v>
      </c>
      <c r="G31" s="15">
        <v>1</v>
      </c>
      <c r="H31" s="16">
        <v>45</v>
      </c>
      <c r="I31" s="43">
        <f t="shared" si="1"/>
        <v>45</v>
      </c>
    </row>
    <row r="32" spans="1:9" x14ac:dyDescent="0.2">
      <c r="A32" s="623"/>
      <c r="B32" s="632"/>
      <c r="C32" s="634"/>
      <c r="D32" s="628"/>
      <c r="E32" s="15" t="s">
        <v>118</v>
      </c>
      <c r="F32" s="15" t="s">
        <v>99</v>
      </c>
      <c r="G32" s="15">
        <v>1</v>
      </c>
      <c r="H32" s="16">
        <v>117.24</v>
      </c>
      <c r="I32" s="43">
        <f t="shared" si="1"/>
        <v>117.24</v>
      </c>
    </row>
    <row r="33" spans="1:9" ht="12.75" customHeight="1" thickBot="1" x14ac:dyDescent="0.25">
      <c r="A33" s="624"/>
      <c r="B33" s="626"/>
      <c r="C33" s="635"/>
      <c r="D33" s="629"/>
      <c r="E33" s="40" t="s">
        <v>223</v>
      </c>
      <c r="F33" s="40" t="s">
        <v>99</v>
      </c>
      <c r="G33" s="40">
        <v>1</v>
      </c>
      <c r="H33" s="41">
        <v>290</v>
      </c>
      <c r="I33" s="42">
        <f t="shared" si="1"/>
        <v>290</v>
      </c>
    </row>
    <row r="34" spans="1:9" ht="26.25" thickBot="1" x14ac:dyDescent="0.25">
      <c r="A34" s="46" t="s">
        <v>329</v>
      </c>
      <c r="B34" s="625">
        <v>11007.7994</v>
      </c>
      <c r="C34" s="625" t="s">
        <v>70</v>
      </c>
      <c r="D34" s="47" t="s">
        <v>330</v>
      </c>
      <c r="E34" s="47" t="s">
        <v>331</v>
      </c>
      <c r="F34" s="47" t="s">
        <v>99</v>
      </c>
      <c r="G34" s="47">
        <v>1</v>
      </c>
      <c r="H34" s="48">
        <v>17</v>
      </c>
      <c r="I34" s="49">
        <f t="shared" si="1"/>
        <v>17</v>
      </c>
    </row>
    <row r="35" spans="1:9" ht="12.75" customHeight="1" x14ac:dyDescent="0.2">
      <c r="A35" s="622" t="s">
        <v>112</v>
      </c>
      <c r="B35" s="632"/>
      <c r="C35" s="632"/>
      <c r="D35" s="627" t="s">
        <v>684</v>
      </c>
      <c r="E35" s="37" t="s">
        <v>217</v>
      </c>
      <c r="F35" s="37" t="s">
        <v>99</v>
      </c>
      <c r="G35" s="37">
        <v>1</v>
      </c>
      <c r="H35" s="38">
        <v>139.31</v>
      </c>
      <c r="I35" s="39">
        <f t="shared" si="1"/>
        <v>139.31</v>
      </c>
    </row>
    <row r="36" spans="1:9" ht="12.75" customHeight="1" x14ac:dyDescent="0.2">
      <c r="A36" s="623"/>
      <c r="B36" s="632"/>
      <c r="C36" s="632"/>
      <c r="D36" s="628"/>
      <c r="E36" s="35" t="s">
        <v>685</v>
      </c>
      <c r="F36" s="35" t="s">
        <v>99</v>
      </c>
      <c r="G36" s="35">
        <v>1</v>
      </c>
      <c r="H36" s="36">
        <v>210</v>
      </c>
      <c r="I36" s="157">
        <f t="shared" si="1"/>
        <v>210</v>
      </c>
    </row>
    <row r="37" spans="1:9" ht="12.75" customHeight="1" x14ac:dyDescent="0.2">
      <c r="A37" s="623"/>
      <c r="B37" s="632"/>
      <c r="C37" s="632"/>
      <c r="D37" s="628"/>
      <c r="E37" s="35" t="s">
        <v>118</v>
      </c>
      <c r="F37" s="35" t="s">
        <v>99</v>
      </c>
      <c r="G37" s="35">
        <v>4</v>
      </c>
      <c r="H37" s="36">
        <v>117.24</v>
      </c>
      <c r="I37" s="157">
        <f t="shared" si="1"/>
        <v>468.96</v>
      </c>
    </row>
    <row r="38" spans="1:9" ht="12.75" customHeight="1" x14ac:dyDescent="0.2">
      <c r="A38" s="623"/>
      <c r="B38" s="632"/>
      <c r="C38" s="632"/>
      <c r="D38" s="628"/>
      <c r="E38" s="35" t="s">
        <v>686</v>
      </c>
      <c r="F38" s="35" t="s">
        <v>99</v>
      </c>
      <c r="G38" s="35">
        <v>1</v>
      </c>
      <c r="H38" s="36">
        <v>13.56</v>
      </c>
      <c r="I38" s="157">
        <f t="shared" si="1"/>
        <v>13.56</v>
      </c>
    </row>
    <row r="39" spans="1:9" ht="13.5" thickBot="1" x14ac:dyDescent="0.25">
      <c r="A39" s="624"/>
      <c r="B39" s="626"/>
      <c r="C39" s="626"/>
      <c r="D39" s="629"/>
      <c r="E39" s="40" t="s">
        <v>687</v>
      </c>
      <c r="F39" s="40" t="s">
        <v>99</v>
      </c>
      <c r="G39" s="40">
        <v>1</v>
      </c>
      <c r="H39" s="41">
        <v>36</v>
      </c>
      <c r="I39" s="42">
        <f t="shared" si="1"/>
        <v>36</v>
      </c>
    </row>
    <row r="40" spans="1:9" x14ac:dyDescent="0.2">
      <c r="A40" s="32"/>
      <c r="B40" s="33">
        <v>14682.32</v>
      </c>
      <c r="C40" s="33" t="s">
        <v>72</v>
      </c>
      <c r="D40" s="262"/>
      <c r="E40" s="35"/>
      <c r="F40" s="35"/>
      <c r="G40" s="35"/>
      <c r="H40" s="36"/>
      <c r="I40" s="43">
        <f t="shared" si="1"/>
        <v>0</v>
      </c>
    </row>
    <row r="41" spans="1:9" x14ac:dyDescent="0.2">
      <c r="A41" s="11"/>
      <c r="B41" s="13">
        <v>14426.03</v>
      </c>
      <c r="C41" s="33" t="s">
        <v>73</v>
      </c>
      <c r="D41" s="265"/>
      <c r="E41" s="15"/>
      <c r="F41" s="15"/>
      <c r="G41" s="15"/>
      <c r="H41" s="16"/>
      <c r="I41" s="43">
        <f t="shared" si="1"/>
        <v>0</v>
      </c>
    </row>
    <row r="42" spans="1:9" x14ac:dyDescent="0.2">
      <c r="A42" s="11"/>
      <c r="B42" s="13">
        <v>12475.98</v>
      </c>
      <c r="C42" s="33" t="s">
        <v>74</v>
      </c>
      <c r="D42" s="265"/>
      <c r="E42" s="15"/>
      <c r="F42" s="15"/>
      <c r="G42" s="15"/>
      <c r="H42" s="16"/>
      <c r="I42" s="43">
        <f t="shared" si="1"/>
        <v>0</v>
      </c>
    </row>
    <row r="43" spans="1:9" ht="13.5" thickBot="1" x14ac:dyDescent="0.25">
      <c r="A43" s="30"/>
      <c r="B43" s="71">
        <v>12713</v>
      </c>
      <c r="C43" s="70" t="s">
        <v>75</v>
      </c>
      <c r="D43" s="309"/>
      <c r="E43" s="73"/>
      <c r="F43" s="73"/>
      <c r="G43" s="73"/>
      <c r="H43" s="74"/>
      <c r="I43" s="201">
        <f t="shared" si="1"/>
        <v>0</v>
      </c>
    </row>
    <row r="44" spans="1:9" x14ac:dyDescent="0.2">
      <c r="A44" s="622" t="s">
        <v>486</v>
      </c>
      <c r="B44" s="625">
        <v>14363.11</v>
      </c>
      <c r="C44" s="625" t="s">
        <v>76</v>
      </c>
      <c r="D44" s="633" t="s">
        <v>1460</v>
      </c>
      <c r="E44" s="37" t="s">
        <v>806</v>
      </c>
      <c r="F44" s="37" t="s">
        <v>99</v>
      </c>
      <c r="G44" s="37">
        <v>7</v>
      </c>
      <c r="H44" s="38">
        <v>344.19</v>
      </c>
      <c r="I44" s="39">
        <f t="shared" si="1"/>
        <v>2409.33</v>
      </c>
    </row>
    <row r="45" spans="1:9" x14ac:dyDescent="0.2">
      <c r="A45" s="623"/>
      <c r="B45" s="632"/>
      <c r="C45" s="632"/>
      <c r="D45" s="634"/>
      <c r="E45" s="15" t="s">
        <v>156</v>
      </c>
      <c r="F45" s="15" t="s">
        <v>99</v>
      </c>
      <c r="G45" s="15">
        <v>3</v>
      </c>
      <c r="H45" s="16">
        <v>235.8</v>
      </c>
      <c r="I45" s="43">
        <f t="shared" si="1"/>
        <v>707.40000000000009</v>
      </c>
    </row>
    <row r="46" spans="1:9" x14ac:dyDescent="0.2">
      <c r="A46" s="623"/>
      <c r="B46" s="632"/>
      <c r="C46" s="632"/>
      <c r="D46" s="634"/>
      <c r="E46" s="15" t="s">
        <v>150</v>
      </c>
      <c r="F46" s="15" t="s">
        <v>99</v>
      </c>
      <c r="G46" s="15">
        <v>2</v>
      </c>
      <c r="H46" s="16">
        <v>32</v>
      </c>
      <c r="I46" s="43">
        <f t="shared" si="1"/>
        <v>64</v>
      </c>
    </row>
    <row r="47" spans="1:9" x14ac:dyDescent="0.2">
      <c r="A47" s="623"/>
      <c r="B47" s="632"/>
      <c r="C47" s="632"/>
      <c r="D47" s="634"/>
      <c r="E47" s="15" t="s">
        <v>520</v>
      </c>
      <c r="F47" s="15" t="s">
        <v>99</v>
      </c>
      <c r="G47" s="15">
        <v>5</v>
      </c>
      <c r="H47" s="16">
        <v>50</v>
      </c>
      <c r="I47" s="43">
        <f t="shared" si="1"/>
        <v>250</v>
      </c>
    </row>
    <row r="48" spans="1:9" x14ac:dyDescent="0.2">
      <c r="A48" s="623"/>
      <c r="B48" s="632"/>
      <c r="C48" s="632"/>
      <c r="D48" s="634"/>
      <c r="E48" s="15" t="s">
        <v>491</v>
      </c>
      <c r="F48" s="15" t="s">
        <v>99</v>
      </c>
      <c r="G48" s="15">
        <v>11</v>
      </c>
      <c r="H48" s="16">
        <v>32.4</v>
      </c>
      <c r="I48" s="43">
        <f t="shared" si="1"/>
        <v>356.4</v>
      </c>
    </row>
    <row r="49" spans="1:9" x14ac:dyDescent="0.2">
      <c r="A49" s="623"/>
      <c r="B49" s="632"/>
      <c r="C49" s="632"/>
      <c r="D49" s="634"/>
      <c r="E49" s="15" t="s">
        <v>1461</v>
      </c>
      <c r="F49" s="15" t="s">
        <v>99</v>
      </c>
      <c r="G49" s="15">
        <v>2</v>
      </c>
      <c r="H49" s="16">
        <v>60</v>
      </c>
      <c r="I49" s="43">
        <f t="shared" si="1"/>
        <v>120</v>
      </c>
    </row>
    <row r="50" spans="1:9" x14ac:dyDescent="0.2">
      <c r="A50" s="623"/>
      <c r="B50" s="632"/>
      <c r="C50" s="632"/>
      <c r="D50" s="634"/>
      <c r="E50" s="15" t="s">
        <v>1462</v>
      </c>
      <c r="F50" s="15" t="s">
        <v>99</v>
      </c>
      <c r="G50" s="15">
        <v>2</v>
      </c>
      <c r="H50" s="16">
        <v>172.7</v>
      </c>
      <c r="I50" s="43">
        <f t="shared" si="1"/>
        <v>345.4</v>
      </c>
    </row>
    <row r="51" spans="1:9" x14ac:dyDescent="0.2">
      <c r="A51" s="623"/>
      <c r="B51" s="632"/>
      <c r="C51" s="632"/>
      <c r="D51" s="634"/>
      <c r="E51" s="15" t="s">
        <v>522</v>
      </c>
      <c r="F51" s="15" t="s">
        <v>99</v>
      </c>
      <c r="G51" s="15">
        <v>2</v>
      </c>
      <c r="H51" s="16">
        <v>66.55</v>
      </c>
      <c r="I51" s="43">
        <f t="shared" si="1"/>
        <v>133.1</v>
      </c>
    </row>
    <row r="52" spans="1:9" x14ac:dyDescent="0.2">
      <c r="A52" s="623"/>
      <c r="B52" s="632"/>
      <c r="C52" s="632"/>
      <c r="D52" s="634"/>
      <c r="E52" s="15" t="s">
        <v>135</v>
      </c>
      <c r="F52" s="15" t="s">
        <v>99</v>
      </c>
      <c r="G52" s="15">
        <v>3</v>
      </c>
      <c r="H52" s="16">
        <v>8.52</v>
      </c>
      <c r="I52" s="43">
        <f t="shared" si="1"/>
        <v>25.56</v>
      </c>
    </row>
    <row r="53" spans="1:9" ht="13.5" thickBot="1" x14ac:dyDescent="0.25">
      <c r="A53" s="624"/>
      <c r="B53" s="626"/>
      <c r="C53" s="626"/>
      <c r="D53" s="635"/>
      <c r="E53" s="40" t="s">
        <v>154</v>
      </c>
      <c r="F53" s="40" t="s">
        <v>99</v>
      </c>
      <c r="G53" s="40">
        <v>3</v>
      </c>
      <c r="H53" s="41">
        <v>125.8</v>
      </c>
      <c r="I53" s="42">
        <f t="shared" si="1"/>
        <v>377.4</v>
      </c>
    </row>
    <row r="54" spans="1:9" ht="13.5" thickBot="1" x14ac:dyDescent="0.25">
      <c r="A54" s="622" t="s">
        <v>329</v>
      </c>
      <c r="B54" s="625">
        <v>14847.77</v>
      </c>
      <c r="C54" s="625" t="s">
        <v>77</v>
      </c>
      <c r="D54" s="658" t="s">
        <v>330</v>
      </c>
      <c r="E54" s="47" t="s">
        <v>1151</v>
      </c>
      <c r="F54" s="47" t="s">
        <v>99</v>
      </c>
      <c r="G54" s="47">
        <v>2</v>
      </c>
      <c r="H54" s="48">
        <v>79.95</v>
      </c>
      <c r="I54" s="49">
        <f t="shared" si="1"/>
        <v>159.9</v>
      </c>
    </row>
    <row r="55" spans="1:9" ht="13.5" thickBot="1" x14ac:dyDescent="0.25">
      <c r="A55" s="624"/>
      <c r="B55" s="632"/>
      <c r="C55" s="632"/>
      <c r="D55" s="659"/>
      <c r="E55" s="40" t="s">
        <v>1345</v>
      </c>
      <c r="F55" s="40" t="s">
        <v>99</v>
      </c>
      <c r="G55" s="40">
        <v>4</v>
      </c>
      <c r="H55" s="41">
        <v>18.18</v>
      </c>
      <c r="I55" s="42">
        <f t="shared" si="1"/>
        <v>72.72</v>
      </c>
    </row>
    <row r="56" spans="1:9" x14ac:dyDescent="0.2">
      <c r="A56" s="622" t="s">
        <v>1613</v>
      </c>
      <c r="B56" s="632"/>
      <c r="C56" s="632"/>
      <c r="D56" s="633" t="s">
        <v>1614</v>
      </c>
      <c r="E56" s="37" t="s">
        <v>366</v>
      </c>
      <c r="F56" s="37" t="s">
        <v>101</v>
      </c>
      <c r="G56" s="37">
        <v>22</v>
      </c>
      <c r="H56" s="38">
        <v>49.76</v>
      </c>
      <c r="I56" s="39">
        <f t="shared" si="1"/>
        <v>1094.72</v>
      </c>
    </row>
    <row r="57" spans="1:9" x14ac:dyDescent="0.2">
      <c r="A57" s="623"/>
      <c r="B57" s="632"/>
      <c r="C57" s="632"/>
      <c r="D57" s="634"/>
      <c r="E57" s="15" t="s">
        <v>694</v>
      </c>
      <c r="F57" s="15" t="s">
        <v>99</v>
      </c>
      <c r="G57" s="15">
        <v>1</v>
      </c>
      <c r="H57" s="16">
        <v>348.53</v>
      </c>
      <c r="I57" s="43">
        <f t="shared" si="1"/>
        <v>348.53</v>
      </c>
    </row>
    <row r="58" spans="1:9" x14ac:dyDescent="0.2">
      <c r="A58" s="623"/>
      <c r="B58" s="632"/>
      <c r="C58" s="632"/>
      <c r="D58" s="634"/>
      <c r="E58" s="15" t="s">
        <v>450</v>
      </c>
      <c r="F58" s="15" t="s">
        <v>100</v>
      </c>
      <c r="G58" s="15">
        <v>2</v>
      </c>
      <c r="H58" s="16">
        <v>108.62</v>
      </c>
      <c r="I58" s="43">
        <f t="shared" si="1"/>
        <v>217.24</v>
      </c>
    </row>
    <row r="59" spans="1:9" x14ac:dyDescent="0.2">
      <c r="A59" s="623"/>
      <c r="B59" s="632"/>
      <c r="C59" s="632"/>
      <c r="D59" s="634"/>
      <c r="E59" s="15" t="s">
        <v>277</v>
      </c>
      <c r="F59" s="15" t="s">
        <v>99</v>
      </c>
      <c r="G59" s="15">
        <v>4</v>
      </c>
      <c r="H59" s="16">
        <v>27</v>
      </c>
      <c r="I59" s="43">
        <f t="shared" si="1"/>
        <v>108</v>
      </c>
    </row>
    <row r="60" spans="1:9" ht="13.5" thickBot="1" x14ac:dyDescent="0.25">
      <c r="A60" s="624"/>
      <c r="B60" s="632"/>
      <c r="C60" s="632"/>
      <c r="D60" s="635"/>
      <c r="E60" s="40" t="s">
        <v>410</v>
      </c>
      <c r="F60" s="40" t="s">
        <v>100</v>
      </c>
      <c r="G60" s="40">
        <v>2</v>
      </c>
      <c r="H60" s="41">
        <v>69.81</v>
      </c>
      <c r="I60" s="42">
        <f t="shared" si="1"/>
        <v>139.62</v>
      </c>
    </row>
    <row r="61" spans="1:9" x14ac:dyDescent="0.2">
      <c r="A61" s="622" t="s">
        <v>486</v>
      </c>
      <c r="B61" s="632"/>
      <c r="C61" s="632"/>
      <c r="D61" s="627" t="s">
        <v>1615</v>
      </c>
      <c r="E61" s="37" t="s">
        <v>204</v>
      </c>
      <c r="F61" s="37" t="s">
        <v>99</v>
      </c>
      <c r="G61" s="37">
        <v>1</v>
      </c>
      <c r="H61" s="38">
        <v>66.599999999999994</v>
      </c>
      <c r="I61" s="39">
        <f t="shared" si="1"/>
        <v>66.599999999999994</v>
      </c>
    </row>
    <row r="62" spans="1:9" x14ac:dyDescent="0.2">
      <c r="A62" s="623"/>
      <c r="B62" s="632"/>
      <c r="C62" s="632"/>
      <c r="D62" s="628"/>
      <c r="E62" s="15" t="s">
        <v>491</v>
      </c>
      <c r="F62" s="15" t="s">
        <v>99</v>
      </c>
      <c r="G62" s="15">
        <v>2</v>
      </c>
      <c r="H62" s="16">
        <v>32.4</v>
      </c>
      <c r="I62" s="43">
        <f t="shared" si="1"/>
        <v>64.8</v>
      </c>
    </row>
    <row r="63" spans="1:9" ht="13.5" thickBot="1" x14ac:dyDescent="0.25">
      <c r="A63" s="624"/>
      <c r="B63" s="626"/>
      <c r="C63" s="626"/>
      <c r="D63" s="629"/>
      <c r="E63" s="40" t="s">
        <v>802</v>
      </c>
      <c r="F63" s="40" t="s">
        <v>99</v>
      </c>
      <c r="G63" s="40">
        <v>1</v>
      </c>
      <c r="H63" s="41">
        <v>48</v>
      </c>
      <c r="I63" s="42">
        <f t="shared" si="1"/>
        <v>48</v>
      </c>
    </row>
    <row r="64" spans="1:9" x14ac:dyDescent="0.2">
      <c r="A64" s="220"/>
      <c r="B64" s="33">
        <v>18509.89</v>
      </c>
      <c r="C64" s="33" t="s">
        <v>78</v>
      </c>
      <c r="D64" s="262"/>
      <c r="E64" s="35"/>
      <c r="F64" s="35"/>
      <c r="G64" s="35"/>
      <c r="H64" s="36"/>
      <c r="I64" s="157"/>
    </row>
    <row r="65" spans="1:9" x14ac:dyDescent="0.2">
      <c r="A65" s="220"/>
      <c r="B65" s="33">
        <v>17102.93</v>
      </c>
      <c r="C65" s="33" t="s">
        <v>79</v>
      </c>
      <c r="D65" s="262"/>
      <c r="E65" s="35"/>
      <c r="F65" s="35"/>
      <c r="G65" s="35"/>
      <c r="H65" s="36"/>
      <c r="I65" s="157"/>
    </row>
    <row r="66" spans="1:9" x14ac:dyDescent="0.2">
      <c r="A66" s="220"/>
      <c r="B66" s="33">
        <v>18249.71</v>
      </c>
      <c r="C66" s="33" t="s">
        <v>80</v>
      </c>
      <c r="D66" s="262"/>
      <c r="E66" s="35"/>
      <c r="F66" s="35"/>
      <c r="G66" s="35"/>
      <c r="H66" s="36"/>
      <c r="I66" s="157"/>
    </row>
    <row r="67" spans="1:9" ht="13.5" thickBot="1" x14ac:dyDescent="0.25">
      <c r="A67" s="218"/>
      <c r="B67" s="167"/>
      <c r="C67" s="167" t="s">
        <v>87</v>
      </c>
      <c r="D67" s="610"/>
      <c r="E67" s="83"/>
      <c r="F67" s="83"/>
      <c r="G67" s="83"/>
      <c r="H67" s="84"/>
      <c r="I67" s="200">
        <v>1341.81</v>
      </c>
    </row>
    <row r="68" spans="1:9" ht="12.75" customHeight="1" thickBot="1" x14ac:dyDescent="0.25">
      <c r="A68" s="180"/>
      <c r="B68" s="197">
        <f>SUM(B24:B66)</f>
        <v>170995.9994</v>
      </c>
      <c r="C68" s="198"/>
      <c r="D68" s="197"/>
      <c r="E68" s="199"/>
      <c r="F68" s="198"/>
      <c r="G68" s="198"/>
      <c r="H68" s="197" t="s">
        <v>17</v>
      </c>
      <c r="I68" s="230">
        <f>SUM(I24:I67)</f>
        <v>13131.629999999997</v>
      </c>
    </row>
    <row r="69" spans="1:9" ht="64.5" thickBot="1" x14ac:dyDescent="0.25">
      <c r="A69" s="134" t="s">
        <v>144</v>
      </c>
      <c r="B69" s="114" t="s">
        <v>16</v>
      </c>
      <c r="C69" s="114" t="s">
        <v>5</v>
      </c>
      <c r="D69" s="114" t="s">
        <v>23</v>
      </c>
      <c r="E69" s="118" t="s">
        <v>18</v>
      </c>
      <c r="F69" s="114" t="s">
        <v>19</v>
      </c>
      <c r="G69" s="114" t="s">
        <v>10</v>
      </c>
      <c r="H69" s="114" t="s">
        <v>13</v>
      </c>
      <c r="I69" s="115" t="s">
        <v>12</v>
      </c>
    </row>
    <row r="70" spans="1:9" ht="12.75" customHeight="1" thickBot="1" x14ac:dyDescent="0.25">
      <c r="A70" s="227"/>
      <c r="B70" s="104">
        <v>5901.31</v>
      </c>
      <c r="C70" s="58" t="s">
        <v>66</v>
      </c>
      <c r="D70" s="64"/>
      <c r="E70" s="59"/>
      <c r="F70" s="59"/>
      <c r="G70" s="59"/>
      <c r="H70" s="60"/>
      <c r="I70" s="61"/>
    </row>
    <row r="71" spans="1:9" ht="12.75" customHeight="1" thickBot="1" x14ac:dyDescent="0.25">
      <c r="A71" s="228"/>
      <c r="B71" s="122">
        <v>5684.59</v>
      </c>
      <c r="C71" s="123" t="s">
        <v>67</v>
      </c>
      <c r="D71" s="124"/>
      <c r="E71" s="125"/>
      <c r="F71" s="125"/>
      <c r="G71" s="125"/>
      <c r="H71" s="126"/>
      <c r="I71" s="127"/>
    </row>
    <row r="72" spans="1:9" ht="12.75" customHeight="1" thickBot="1" x14ac:dyDescent="0.25">
      <c r="A72" s="221"/>
      <c r="B72" s="85">
        <v>5788.38</v>
      </c>
      <c r="C72" s="85" t="s">
        <v>70</v>
      </c>
      <c r="D72" s="55"/>
      <c r="E72" s="47"/>
      <c r="F72" s="47"/>
      <c r="G72" s="47"/>
      <c r="H72" s="48"/>
      <c r="I72" s="49"/>
    </row>
    <row r="73" spans="1:9" ht="12.75" customHeight="1" thickBot="1" x14ac:dyDescent="0.25">
      <c r="A73" s="231"/>
      <c r="B73" s="106">
        <v>3296.34</v>
      </c>
      <c r="C73" s="85" t="s">
        <v>72</v>
      </c>
      <c r="D73" s="86"/>
      <c r="E73" s="47"/>
      <c r="F73" s="47"/>
      <c r="G73" s="47"/>
      <c r="H73" s="48"/>
      <c r="I73" s="49"/>
    </row>
    <row r="74" spans="1:9" ht="12.75" customHeight="1" thickBot="1" x14ac:dyDescent="0.25">
      <c r="A74" s="227"/>
      <c r="B74" s="106">
        <v>6182.2</v>
      </c>
      <c r="C74" s="85" t="s">
        <v>73</v>
      </c>
      <c r="D74" s="86"/>
      <c r="E74" s="47"/>
      <c r="F74" s="47"/>
      <c r="G74" s="47"/>
      <c r="H74" s="48"/>
      <c r="I74" s="49"/>
    </row>
    <row r="75" spans="1:9" ht="12.75" customHeight="1" thickBot="1" x14ac:dyDescent="0.25">
      <c r="A75" s="227"/>
      <c r="B75" s="106">
        <v>5871</v>
      </c>
      <c r="C75" s="85" t="s">
        <v>74</v>
      </c>
      <c r="D75" s="86"/>
      <c r="E75" s="47"/>
      <c r="F75" s="47"/>
      <c r="G75" s="47"/>
      <c r="H75" s="48"/>
      <c r="I75" s="49"/>
    </row>
    <row r="76" spans="1:9" ht="12.75" customHeight="1" thickBot="1" x14ac:dyDescent="0.25">
      <c r="A76" s="227"/>
      <c r="B76" s="106">
        <v>3747.04</v>
      </c>
      <c r="C76" s="85" t="s">
        <v>75</v>
      </c>
      <c r="D76" s="86"/>
      <c r="E76" s="47"/>
      <c r="F76" s="47"/>
      <c r="G76" s="47"/>
      <c r="H76" s="48"/>
      <c r="I76" s="49"/>
    </row>
    <row r="77" spans="1:9" ht="12.75" customHeight="1" thickBot="1" x14ac:dyDescent="0.25">
      <c r="A77" s="221"/>
      <c r="B77" s="106">
        <v>5045.8999999999996</v>
      </c>
      <c r="C77" s="85" t="s">
        <v>76</v>
      </c>
      <c r="D77" s="86"/>
      <c r="E77" s="47"/>
      <c r="F77" s="47"/>
      <c r="G77" s="47"/>
      <c r="H77" s="48"/>
      <c r="I77" s="49"/>
    </row>
    <row r="78" spans="1:9" ht="12.75" customHeight="1" thickBot="1" x14ac:dyDescent="0.25">
      <c r="A78" s="221"/>
      <c r="B78" s="106">
        <v>6962.63</v>
      </c>
      <c r="C78" s="85" t="s">
        <v>77</v>
      </c>
      <c r="D78" s="86"/>
      <c r="E78" s="47"/>
      <c r="F78" s="47"/>
      <c r="G78" s="47"/>
      <c r="H78" s="48"/>
      <c r="I78" s="49"/>
    </row>
    <row r="79" spans="1:9" ht="12.75" customHeight="1" thickBot="1" x14ac:dyDescent="0.25">
      <c r="A79" s="221"/>
      <c r="B79" s="106">
        <v>7529.28</v>
      </c>
      <c r="C79" s="85" t="s">
        <v>78</v>
      </c>
      <c r="D79" s="86"/>
      <c r="E79" s="47"/>
      <c r="F79" s="47"/>
      <c r="G79" s="47"/>
      <c r="H79" s="48"/>
      <c r="I79" s="49"/>
    </row>
    <row r="80" spans="1:9" ht="12.75" customHeight="1" thickBot="1" x14ac:dyDescent="0.25">
      <c r="A80" s="221"/>
      <c r="B80" s="106">
        <v>7098.88</v>
      </c>
      <c r="C80" s="85" t="s">
        <v>79</v>
      </c>
      <c r="D80" s="86"/>
      <c r="E80" s="47"/>
      <c r="F80" s="47"/>
      <c r="G80" s="47"/>
      <c r="H80" s="48"/>
      <c r="I80" s="49"/>
    </row>
    <row r="81" spans="1:9" ht="12.75" customHeight="1" thickBot="1" x14ac:dyDescent="0.25">
      <c r="A81" s="221"/>
      <c r="B81" s="106">
        <v>7524.38</v>
      </c>
      <c r="C81" s="85" t="s">
        <v>80</v>
      </c>
      <c r="D81" s="86"/>
      <c r="E81" s="47"/>
      <c r="F81" s="47"/>
      <c r="G81" s="47"/>
      <c r="H81" s="48"/>
      <c r="I81" s="49"/>
    </row>
    <row r="82" spans="1:9" ht="12.75" customHeight="1" thickBot="1" x14ac:dyDescent="0.25">
      <c r="A82" s="228"/>
      <c r="B82" s="454">
        <f>SUM(B70:B81)</f>
        <v>70631.929999999993</v>
      </c>
      <c r="C82" s="458" t="s">
        <v>87</v>
      </c>
      <c r="D82" s="86"/>
      <c r="E82" s="47"/>
      <c r="F82" s="47"/>
      <c r="G82" s="47"/>
      <c r="H82" s="48"/>
      <c r="I82" s="49"/>
    </row>
    <row r="83" spans="1:9" ht="12.75" customHeight="1" thickBot="1" x14ac:dyDescent="0.25">
      <c r="A83" s="655" t="s">
        <v>106</v>
      </c>
      <c r="B83" s="106">
        <v>1112.68</v>
      </c>
      <c r="C83" s="85" t="s">
        <v>74</v>
      </c>
      <c r="D83" s="86"/>
      <c r="E83" s="47"/>
      <c r="F83" s="47"/>
      <c r="G83" s="47"/>
      <c r="H83" s="48"/>
      <c r="I83" s="49"/>
    </row>
    <row r="84" spans="1:9" ht="12.75" customHeight="1" thickBot="1" x14ac:dyDescent="0.25">
      <c r="A84" s="656"/>
      <c r="B84" s="106">
        <v>469.75</v>
      </c>
      <c r="C84" s="85" t="s">
        <v>75</v>
      </c>
      <c r="D84" s="86"/>
      <c r="E84" s="47"/>
      <c r="F84" s="47"/>
      <c r="G84" s="47"/>
      <c r="H84" s="48"/>
      <c r="I84" s="49"/>
    </row>
    <row r="85" spans="1:9" ht="12.75" customHeight="1" thickBot="1" x14ac:dyDescent="0.25">
      <c r="A85" s="657"/>
      <c r="B85" s="106">
        <v>584.4</v>
      </c>
      <c r="C85" s="85" t="s">
        <v>76</v>
      </c>
      <c r="D85" s="86"/>
      <c r="E85" s="47"/>
      <c r="F85" s="47"/>
      <c r="G85" s="47"/>
      <c r="H85" s="48"/>
      <c r="I85" s="49"/>
    </row>
    <row r="86" spans="1:9" ht="12.75" customHeight="1" thickBot="1" x14ac:dyDescent="0.25">
      <c r="A86" s="526"/>
      <c r="B86" s="454">
        <f>SUM(B83:B85)</f>
        <v>2166.83</v>
      </c>
      <c r="C86" s="458" t="s">
        <v>87</v>
      </c>
      <c r="D86" s="86"/>
      <c r="E86" s="47"/>
      <c r="F86" s="47"/>
      <c r="G86" s="47"/>
      <c r="H86" s="48"/>
      <c r="I86" s="49">
        <v>811.7</v>
      </c>
    </row>
    <row r="87" spans="1:9" ht="12.75" customHeight="1" thickBot="1" x14ac:dyDescent="0.25">
      <c r="A87" s="180"/>
      <c r="B87" s="108">
        <f>B82+B86</f>
        <v>72798.759999999995</v>
      </c>
      <c r="C87" s="109"/>
      <c r="D87" s="108"/>
      <c r="E87" s="110"/>
      <c r="F87" s="109"/>
      <c r="G87" s="109"/>
      <c r="H87" s="108" t="s">
        <v>17</v>
      </c>
      <c r="I87" s="232">
        <f>SUM(I70:I86)</f>
        <v>811.7</v>
      </c>
    </row>
    <row r="88" spans="1:9" ht="77.25" thickBot="1" x14ac:dyDescent="0.25">
      <c r="A88" s="134" t="s">
        <v>145</v>
      </c>
      <c r="B88" s="114" t="s">
        <v>16</v>
      </c>
      <c r="C88" s="114" t="s">
        <v>5</v>
      </c>
      <c r="D88" s="114" t="s">
        <v>23</v>
      </c>
      <c r="E88" s="118" t="s">
        <v>18</v>
      </c>
      <c r="F88" s="114" t="s">
        <v>19</v>
      </c>
      <c r="G88" s="114" t="s">
        <v>10</v>
      </c>
      <c r="H88" s="114" t="s">
        <v>13</v>
      </c>
      <c r="I88" s="115" t="s">
        <v>12</v>
      </c>
    </row>
    <row r="89" spans="1:9" ht="12.75" customHeight="1" thickBot="1" x14ac:dyDescent="0.25">
      <c r="A89" s="227"/>
      <c r="B89" s="106">
        <v>7397.3</v>
      </c>
      <c r="C89" s="33" t="s">
        <v>66</v>
      </c>
      <c r="D89" s="86"/>
      <c r="E89" s="47"/>
      <c r="F89" s="47"/>
      <c r="G89" s="47"/>
      <c r="H89" s="48"/>
      <c r="I89" s="49"/>
    </row>
    <row r="90" spans="1:9" ht="12.75" customHeight="1" thickBot="1" x14ac:dyDescent="0.25">
      <c r="A90" s="227"/>
      <c r="B90" s="106">
        <v>7582.39</v>
      </c>
      <c r="C90" s="13" t="s">
        <v>67</v>
      </c>
      <c r="D90" s="86"/>
      <c r="E90" s="47"/>
      <c r="F90" s="47"/>
      <c r="G90" s="47"/>
      <c r="H90" s="48"/>
      <c r="I90" s="49"/>
    </row>
    <row r="91" spans="1:9" ht="12.75" customHeight="1" thickBot="1" x14ac:dyDescent="0.25">
      <c r="A91" s="227"/>
      <c r="B91" s="106">
        <v>7963.6</v>
      </c>
      <c r="C91" s="33" t="s">
        <v>70</v>
      </c>
      <c r="D91" s="86"/>
      <c r="E91" s="47"/>
      <c r="F91" s="47"/>
      <c r="G91" s="47"/>
      <c r="H91" s="48"/>
      <c r="I91" s="49"/>
    </row>
    <row r="92" spans="1:9" ht="12.75" customHeight="1" thickBot="1" x14ac:dyDescent="0.25">
      <c r="A92" s="227"/>
      <c r="B92" s="106">
        <v>7579.71</v>
      </c>
      <c r="C92" s="13" t="s">
        <v>72</v>
      </c>
      <c r="D92" s="86"/>
      <c r="E92" s="47"/>
      <c r="F92" s="47"/>
      <c r="G92" s="47"/>
      <c r="H92" s="48"/>
      <c r="I92" s="49"/>
    </row>
    <row r="93" spans="1:9" ht="12.75" customHeight="1" thickBot="1" x14ac:dyDescent="0.25">
      <c r="A93" s="227"/>
      <c r="B93" s="106">
        <v>7723.1</v>
      </c>
      <c r="C93" s="33" t="s">
        <v>73</v>
      </c>
      <c r="D93" s="86"/>
      <c r="E93" s="47"/>
      <c r="F93" s="47"/>
      <c r="G93" s="47"/>
      <c r="H93" s="48"/>
      <c r="I93" s="49"/>
    </row>
    <row r="94" spans="1:9" ht="12.75" customHeight="1" thickBot="1" x14ac:dyDescent="0.25">
      <c r="A94" s="227"/>
      <c r="B94" s="106">
        <v>8887.61</v>
      </c>
      <c r="C94" s="13" t="s">
        <v>74</v>
      </c>
      <c r="D94" s="86"/>
      <c r="E94" s="47"/>
      <c r="F94" s="47"/>
      <c r="G94" s="47"/>
      <c r="H94" s="48"/>
      <c r="I94" s="49"/>
    </row>
    <row r="95" spans="1:9" ht="12.75" customHeight="1" thickBot="1" x14ac:dyDescent="0.25">
      <c r="A95" s="227"/>
      <c r="B95" s="106">
        <v>6610.18</v>
      </c>
      <c r="C95" s="33" t="s">
        <v>75</v>
      </c>
      <c r="D95" s="86"/>
      <c r="E95" s="47"/>
      <c r="F95" s="47"/>
      <c r="G95" s="47"/>
      <c r="H95" s="48"/>
      <c r="I95" s="49"/>
    </row>
    <row r="96" spans="1:9" ht="12.75" customHeight="1" thickBot="1" x14ac:dyDescent="0.25">
      <c r="A96" s="227"/>
      <c r="B96" s="106">
        <v>8157.14</v>
      </c>
      <c r="C96" s="13" t="s">
        <v>76</v>
      </c>
      <c r="D96" s="86"/>
      <c r="E96" s="47"/>
      <c r="F96" s="47"/>
      <c r="G96" s="47"/>
      <c r="H96" s="48"/>
      <c r="I96" s="49"/>
    </row>
    <row r="97" spans="1:9" ht="12.75" customHeight="1" thickBot="1" x14ac:dyDescent="0.25">
      <c r="A97" s="227"/>
      <c r="B97" s="106">
        <v>8277.24</v>
      </c>
      <c r="C97" s="33" t="s">
        <v>77</v>
      </c>
      <c r="D97" s="86"/>
      <c r="E97" s="47"/>
      <c r="F97" s="47"/>
      <c r="G97" s="47"/>
      <c r="H97" s="48"/>
      <c r="I97" s="49"/>
    </row>
    <row r="98" spans="1:9" ht="12.75" customHeight="1" thickBot="1" x14ac:dyDescent="0.25">
      <c r="A98" s="227"/>
      <c r="B98" s="106">
        <v>8861.39</v>
      </c>
      <c r="C98" s="13" t="s">
        <v>78</v>
      </c>
      <c r="D98" s="86"/>
      <c r="E98" s="47"/>
      <c r="F98" s="47"/>
      <c r="G98" s="47"/>
      <c r="H98" s="48"/>
      <c r="I98" s="49"/>
    </row>
    <row r="99" spans="1:9" ht="12.75" customHeight="1" thickBot="1" x14ac:dyDescent="0.25">
      <c r="A99" s="227"/>
      <c r="B99" s="106">
        <v>8514.82</v>
      </c>
      <c r="C99" s="13" t="s">
        <v>79</v>
      </c>
      <c r="D99" s="86"/>
      <c r="E99" s="47"/>
      <c r="F99" s="47"/>
      <c r="G99" s="47"/>
      <c r="H99" s="48"/>
      <c r="I99" s="49"/>
    </row>
    <row r="100" spans="1:9" ht="12.75" customHeight="1" thickBot="1" x14ac:dyDescent="0.25">
      <c r="A100" s="227"/>
      <c r="B100" s="106">
        <v>8617.83</v>
      </c>
      <c r="C100" s="13" t="s">
        <v>80</v>
      </c>
      <c r="D100" s="86"/>
      <c r="E100" s="47"/>
      <c r="F100" s="47"/>
      <c r="G100" s="47"/>
      <c r="H100" s="48"/>
      <c r="I100" s="49"/>
    </row>
    <row r="101" spans="1:9" ht="12.75" customHeight="1" thickBot="1" x14ac:dyDescent="0.25">
      <c r="A101" s="227"/>
      <c r="B101" s="106"/>
      <c r="C101" s="85" t="s">
        <v>87</v>
      </c>
      <c r="D101" s="86"/>
      <c r="E101" s="47"/>
      <c r="F101" s="47"/>
      <c r="G101" s="47"/>
      <c r="H101" s="48"/>
      <c r="I101" s="49">
        <v>1527.89</v>
      </c>
    </row>
    <row r="102" spans="1:9" ht="13.5" thickBot="1" x14ac:dyDescent="0.25">
      <c r="A102" s="180"/>
      <c r="B102" s="197">
        <f>SUM(B89:B101)</f>
        <v>96172.310000000012</v>
      </c>
      <c r="C102" s="198"/>
      <c r="D102" s="197"/>
      <c r="E102" s="199"/>
      <c r="F102" s="198"/>
      <c r="G102" s="198"/>
      <c r="H102" s="197" t="s">
        <v>17</v>
      </c>
      <c r="I102" s="230">
        <f>SUM(I89:I101)</f>
        <v>1527.89</v>
      </c>
    </row>
    <row r="103" spans="1:9" ht="26.25" thickBot="1" x14ac:dyDescent="0.25">
      <c r="A103" s="46" t="s">
        <v>8</v>
      </c>
      <c r="B103" s="114" t="s">
        <v>16</v>
      </c>
      <c r="C103" s="114" t="s">
        <v>5</v>
      </c>
      <c r="D103" s="114" t="s">
        <v>23</v>
      </c>
      <c r="E103" s="118" t="s">
        <v>18</v>
      </c>
      <c r="F103" s="114" t="s">
        <v>19</v>
      </c>
      <c r="G103" s="114" t="s">
        <v>10</v>
      </c>
      <c r="H103" s="114" t="s">
        <v>13</v>
      </c>
      <c r="I103" s="115" t="s">
        <v>12</v>
      </c>
    </row>
    <row r="104" spans="1:9" ht="12.75" customHeight="1" x14ac:dyDescent="0.2">
      <c r="A104" s="623" t="s">
        <v>82</v>
      </c>
      <c r="B104" s="33"/>
      <c r="C104" s="33" t="s">
        <v>66</v>
      </c>
      <c r="D104" s="34"/>
      <c r="E104" s="35"/>
      <c r="F104" s="35" t="s">
        <v>83</v>
      </c>
      <c r="G104" s="35">
        <v>534.17999999999995</v>
      </c>
      <c r="H104" s="16">
        <v>4.8099999999999996</v>
      </c>
      <c r="I104" s="157">
        <f>G104*H104</f>
        <v>2569.4057999999995</v>
      </c>
    </row>
    <row r="105" spans="1:9" ht="12.75" customHeight="1" x14ac:dyDescent="0.2">
      <c r="A105" s="623"/>
      <c r="B105" s="13"/>
      <c r="C105" s="13" t="s">
        <v>67</v>
      </c>
      <c r="D105" s="14"/>
      <c r="E105" s="15"/>
      <c r="F105" s="15" t="s">
        <v>83</v>
      </c>
      <c r="G105" s="15">
        <v>286.08</v>
      </c>
      <c r="H105" s="16">
        <v>4.8099999999999996</v>
      </c>
      <c r="I105" s="43">
        <f>G105*H105</f>
        <v>1376.0447999999999</v>
      </c>
    </row>
    <row r="106" spans="1:9" x14ac:dyDescent="0.2">
      <c r="A106" s="623"/>
      <c r="B106" s="13"/>
      <c r="C106" s="13" t="s">
        <v>70</v>
      </c>
      <c r="D106" s="14"/>
      <c r="E106" s="15"/>
      <c r="F106" s="15" t="s">
        <v>83</v>
      </c>
      <c r="G106" s="15">
        <v>589.39</v>
      </c>
      <c r="H106" s="16">
        <v>4.8099999999999996</v>
      </c>
      <c r="I106" s="43">
        <f>G106*H106</f>
        <v>2834.9658999999997</v>
      </c>
    </row>
    <row r="107" spans="1:9" ht="12.75" customHeight="1" x14ac:dyDescent="0.2">
      <c r="A107" s="623"/>
      <c r="B107" s="13"/>
      <c r="C107" s="13" t="s">
        <v>72</v>
      </c>
      <c r="D107" s="14"/>
      <c r="E107" s="15"/>
      <c r="F107" s="15" t="s">
        <v>83</v>
      </c>
      <c r="G107" s="15">
        <v>300.44</v>
      </c>
      <c r="H107" s="16">
        <v>4.8099999999999996</v>
      </c>
      <c r="I107" s="43">
        <f t="shared" ref="I107:I113" si="2">G107*H107</f>
        <v>1445.1163999999999</v>
      </c>
    </row>
    <row r="108" spans="1:9" x14ac:dyDescent="0.2">
      <c r="A108" s="623"/>
      <c r="B108" s="13"/>
      <c r="C108" s="13" t="s">
        <v>73</v>
      </c>
      <c r="D108" s="14"/>
      <c r="E108" s="15"/>
      <c r="F108" s="15" t="s">
        <v>83</v>
      </c>
      <c r="G108" s="15">
        <v>536</v>
      </c>
      <c r="H108" s="16">
        <v>4.8099999999999996</v>
      </c>
      <c r="I108" s="43">
        <f t="shared" si="2"/>
        <v>2578.16</v>
      </c>
    </row>
    <row r="109" spans="1:9" ht="12.75" customHeight="1" x14ac:dyDescent="0.2">
      <c r="A109" s="623"/>
      <c r="B109" s="13"/>
      <c r="C109" s="13" t="s">
        <v>74</v>
      </c>
      <c r="D109" s="14"/>
      <c r="E109" s="15"/>
      <c r="F109" s="15" t="s">
        <v>83</v>
      </c>
      <c r="G109" s="15">
        <v>211.67</v>
      </c>
      <c r="H109" s="16">
        <v>4.8099999999999996</v>
      </c>
      <c r="I109" s="43">
        <f t="shared" si="2"/>
        <v>1018.1326999999999</v>
      </c>
    </row>
    <row r="110" spans="1:9" ht="12.75" customHeight="1" x14ac:dyDescent="0.2">
      <c r="A110" s="623"/>
      <c r="B110" s="13"/>
      <c r="C110" s="13" t="s">
        <v>75</v>
      </c>
      <c r="D110" s="14"/>
      <c r="E110" s="15"/>
      <c r="F110" s="15" t="s">
        <v>83</v>
      </c>
      <c r="G110" s="15">
        <v>267.33</v>
      </c>
      <c r="H110" s="16">
        <v>5.04</v>
      </c>
      <c r="I110" s="43">
        <f t="shared" si="2"/>
        <v>1347.3432</v>
      </c>
    </row>
    <row r="111" spans="1:9" ht="12.75" customHeight="1" x14ac:dyDescent="0.2">
      <c r="A111" s="623"/>
      <c r="B111" s="13"/>
      <c r="C111" s="13" t="s">
        <v>76</v>
      </c>
      <c r="D111" s="14"/>
      <c r="E111" s="15"/>
      <c r="F111" s="15" t="s">
        <v>83</v>
      </c>
      <c r="G111" s="15">
        <v>332.25</v>
      </c>
      <c r="H111" s="16">
        <v>5.04</v>
      </c>
      <c r="I111" s="43">
        <f t="shared" si="2"/>
        <v>1674.54</v>
      </c>
    </row>
    <row r="112" spans="1:9" ht="12.75" customHeight="1" x14ac:dyDescent="0.2">
      <c r="A112" s="623"/>
      <c r="B112" s="13"/>
      <c r="C112" s="13" t="s">
        <v>77</v>
      </c>
      <c r="D112" s="14"/>
      <c r="E112" s="15"/>
      <c r="F112" s="15" t="s">
        <v>83</v>
      </c>
      <c r="G112" s="15">
        <v>439.48</v>
      </c>
      <c r="H112" s="16">
        <v>5.04</v>
      </c>
      <c r="I112" s="43">
        <f t="shared" si="2"/>
        <v>2214.9792000000002</v>
      </c>
    </row>
    <row r="113" spans="1:255" ht="12.75" customHeight="1" x14ac:dyDescent="0.2">
      <c r="A113" s="623"/>
      <c r="B113" s="13"/>
      <c r="C113" s="13" t="s">
        <v>78</v>
      </c>
      <c r="D113" s="14"/>
      <c r="E113" s="15"/>
      <c r="F113" s="15" t="s">
        <v>83</v>
      </c>
      <c r="G113" s="15">
        <v>686.97</v>
      </c>
      <c r="H113" s="16">
        <v>5.04</v>
      </c>
      <c r="I113" s="43">
        <f t="shared" si="2"/>
        <v>3462.3288000000002</v>
      </c>
    </row>
    <row r="114" spans="1:255" ht="12.75" customHeight="1" x14ac:dyDescent="0.2">
      <c r="A114" s="623"/>
      <c r="B114" s="13"/>
      <c r="C114" s="13" t="s">
        <v>79</v>
      </c>
      <c r="D114" s="14"/>
      <c r="E114" s="15"/>
      <c r="F114" s="15" t="s">
        <v>83</v>
      </c>
      <c r="G114" s="15">
        <v>658.99</v>
      </c>
      <c r="H114" s="16">
        <v>5.04</v>
      </c>
      <c r="I114" s="43">
        <f>G114*H114</f>
        <v>3321.3096</v>
      </c>
    </row>
    <row r="115" spans="1:255" ht="12.75" customHeight="1" x14ac:dyDescent="0.2">
      <c r="A115" s="623"/>
      <c r="B115" s="13"/>
      <c r="C115" s="13" t="s">
        <v>80</v>
      </c>
      <c r="D115" s="14"/>
      <c r="E115" s="15"/>
      <c r="F115" s="15" t="s">
        <v>83</v>
      </c>
      <c r="G115" s="15">
        <v>-4.4400000000000004</v>
      </c>
      <c r="H115" s="16">
        <v>5.04</v>
      </c>
      <c r="I115" s="43">
        <f>G115*H115</f>
        <v>-22.377600000000001</v>
      </c>
    </row>
    <row r="116" spans="1:255" ht="12.75" customHeight="1" x14ac:dyDescent="0.2">
      <c r="A116" s="623"/>
      <c r="B116" s="71"/>
      <c r="C116" s="244" t="s">
        <v>87</v>
      </c>
      <c r="D116" s="14"/>
      <c r="E116" s="15"/>
      <c r="F116" s="15" t="s">
        <v>83</v>
      </c>
      <c r="G116" s="15">
        <f>SUM(G104:G115)</f>
        <v>4838.34</v>
      </c>
      <c r="H116" s="16"/>
      <c r="I116" s="243">
        <f>SUM(I104:I115)</f>
        <v>23819.948799999998</v>
      </c>
    </row>
    <row r="117" spans="1:255" ht="28.9" customHeight="1" x14ac:dyDescent="0.2">
      <c r="A117" s="652" t="s">
        <v>2272</v>
      </c>
      <c r="B117" s="71"/>
      <c r="C117" s="13" t="s">
        <v>2273</v>
      </c>
      <c r="D117" s="72"/>
      <c r="E117" s="73"/>
      <c r="F117" s="15"/>
      <c r="G117" s="327"/>
      <c r="H117" s="74"/>
      <c r="I117" s="598">
        <v>248</v>
      </c>
    </row>
    <row r="118" spans="1:255" ht="22.15" customHeight="1" x14ac:dyDescent="0.2">
      <c r="A118" s="653"/>
      <c r="B118" s="71"/>
      <c r="C118" s="13" t="s">
        <v>2274</v>
      </c>
      <c r="D118" s="72"/>
      <c r="E118" s="73"/>
      <c r="F118" s="15"/>
      <c r="G118" s="327"/>
      <c r="H118" s="74"/>
      <c r="I118" s="598">
        <v>264.13</v>
      </c>
    </row>
    <row r="119" spans="1:255" ht="28.9" customHeight="1" x14ac:dyDescent="0.2">
      <c r="A119" s="654"/>
      <c r="B119" s="412"/>
      <c r="C119" s="244" t="s">
        <v>87</v>
      </c>
      <c r="D119" s="72"/>
      <c r="E119" s="73"/>
      <c r="F119" s="15"/>
      <c r="G119" s="327"/>
      <c r="H119" s="74"/>
      <c r="I119" s="241">
        <f>SUM(I117:I118)</f>
        <v>512.13</v>
      </c>
    </row>
    <row r="120" spans="1:255" ht="25.9" customHeight="1" x14ac:dyDescent="0.2">
      <c r="A120" s="652" t="s">
        <v>2271</v>
      </c>
      <c r="B120" s="71"/>
      <c r="C120" s="33" t="s">
        <v>2273</v>
      </c>
      <c r="D120" s="72"/>
      <c r="E120" s="73"/>
      <c r="F120" s="15"/>
      <c r="G120" s="327"/>
      <c r="H120" s="74"/>
      <c r="I120" s="598">
        <v>1404.38</v>
      </c>
    </row>
    <row r="121" spans="1:255" ht="26.45" customHeight="1" x14ac:dyDescent="0.2">
      <c r="A121" s="653"/>
      <c r="B121" s="71"/>
      <c r="C121" s="71" t="s">
        <v>2274</v>
      </c>
      <c r="D121" s="72"/>
      <c r="E121" s="73"/>
      <c r="F121" s="15"/>
      <c r="G121" s="327"/>
      <c r="H121" s="74"/>
      <c r="I121" s="598">
        <v>1583.64</v>
      </c>
    </row>
    <row r="122" spans="1:255" ht="30" customHeight="1" x14ac:dyDescent="0.2">
      <c r="A122" s="654"/>
      <c r="B122" s="71"/>
      <c r="C122" s="244" t="s">
        <v>87</v>
      </c>
      <c r="D122" s="72"/>
      <c r="E122" s="73"/>
      <c r="F122" s="15"/>
      <c r="G122" s="327"/>
      <c r="H122" s="74"/>
      <c r="I122" s="241">
        <f>SUM(I120:I121)</f>
        <v>2988.0200000000004</v>
      </c>
    </row>
    <row r="123" spans="1:255" ht="25.5" x14ac:dyDescent="0.2">
      <c r="A123" s="221" t="s">
        <v>2270</v>
      </c>
      <c r="B123" s="13"/>
      <c r="C123" s="244" t="s">
        <v>87</v>
      </c>
      <c r="D123" s="14"/>
      <c r="E123" s="15"/>
      <c r="F123" s="15"/>
      <c r="G123" s="15"/>
      <c r="H123" s="16"/>
      <c r="I123" s="243">
        <v>129283.02</v>
      </c>
    </row>
    <row r="124" spans="1:255" ht="12.75" customHeight="1" x14ac:dyDescent="0.2">
      <c r="A124" s="221" t="s">
        <v>84</v>
      </c>
      <c r="B124" s="13"/>
      <c r="C124" s="244" t="s">
        <v>87</v>
      </c>
      <c r="D124" s="14"/>
      <c r="E124" s="15"/>
      <c r="F124" s="15"/>
      <c r="G124" s="15"/>
      <c r="H124" s="16"/>
      <c r="I124" s="243">
        <v>9614.0300000000007</v>
      </c>
    </row>
    <row r="125" spans="1:255" ht="12.75" customHeight="1" x14ac:dyDescent="0.2">
      <c r="A125" s="221" t="s">
        <v>86</v>
      </c>
      <c r="B125" s="13"/>
      <c r="C125" s="244" t="s">
        <v>87</v>
      </c>
      <c r="D125" s="14"/>
      <c r="E125" s="15"/>
      <c r="F125" s="15"/>
      <c r="G125" s="15"/>
      <c r="H125" s="16"/>
      <c r="I125" s="243">
        <v>8776.99</v>
      </c>
    </row>
    <row r="126" spans="1:255" ht="12.75" customHeight="1" x14ac:dyDescent="0.2">
      <c r="A126" s="219" t="s">
        <v>88</v>
      </c>
      <c r="B126" s="13"/>
      <c r="C126" s="244" t="s">
        <v>87</v>
      </c>
      <c r="D126" s="14"/>
      <c r="E126" s="15"/>
      <c r="F126" s="15"/>
      <c r="G126" s="15"/>
      <c r="H126" s="16"/>
      <c r="I126" s="243">
        <v>6438.72</v>
      </c>
    </row>
    <row r="127" spans="1:255" ht="12.75" customHeight="1" thickBot="1" x14ac:dyDescent="0.25">
      <c r="A127" s="219"/>
      <c r="B127" s="109"/>
      <c r="C127" s="109"/>
      <c r="D127" s="108"/>
      <c r="E127" s="110"/>
      <c r="F127" s="109"/>
      <c r="G127" s="109"/>
      <c r="H127" s="108" t="s">
        <v>17</v>
      </c>
      <c r="I127" s="232">
        <f>I116+I119+I122+I123+I124+I125+I126</f>
        <v>181432.85879999999</v>
      </c>
    </row>
    <row r="128" spans="1:255" s="45" customFormat="1" ht="67.150000000000006" customHeight="1" thickBot="1" x14ac:dyDescent="0.25">
      <c r="A128" s="117" t="s">
        <v>95</v>
      </c>
      <c r="B128" s="114" t="s">
        <v>16</v>
      </c>
      <c r="C128" s="114" t="s">
        <v>5</v>
      </c>
      <c r="D128" s="114" t="s">
        <v>23</v>
      </c>
      <c r="E128" s="118" t="s">
        <v>18</v>
      </c>
      <c r="F128" s="114" t="s">
        <v>19</v>
      </c>
      <c r="G128" s="114" t="s">
        <v>10</v>
      </c>
      <c r="H128" s="114" t="s">
        <v>13</v>
      </c>
      <c r="I128" s="115" t="s">
        <v>12</v>
      </c>
      <c r="J128" s="56"/>
      <c r="K128" s="56"/>
      <c r="L128" s="56"/>
      <c r="M128" s="56"/>
      <c r="N128" s="56"/>
      <c r="O128" s="56"/>
      <c r="P128" s="56"/>
      <c r="Q128" s="56"/>
      <c r="R128" s="56"/>
      <c r="T128" s="56"/>
      <c r="U128" s="56"/>
      <c r="V128" s="56"/>
      <c r="W128" s="56"/>
      <c r="X128" s="56"/>
      <c r="Y128" s="56"/>
      <c r="Z128" s="56"/>
      <c r="AA128" s="56"/>
      <c r="AB128" s="56"/>
      <c r="AD128" s="56"/>
      <c r="AE128" s="56"/>
      <c r="AF128" s="56"/>
      <c r="AG128" s="56"/>
      <c r="AH128" s="56"/>
      <c r="AI128" s="56"/>
      <c r="AJ128" s="56"/>
      <c r="AK128" s="56"/>
      <c r="AL128" s="56"/>
      <c r="AN128" s="56"/>
      <c r="AO128" s="56"/>
      <c r="AP128" s="56"/>
      <c r="AQ128" s="56"/>
      <c r="AR128" s="56"/>
      <c r="AS128" s="56"/>
      <c r="AT128" s="56"/>
      <c r="AU128" s="56"/>
      <c r="AV128" s="56"/>
      <c r="AX128" s="56"/>
      <c r="AY128" s="56"/>
      <c r="AZ128" s="56"/>
      <c r="BA128" s="56"/>
      <c r="BB128" s="56"/>
      <c r="BC128" s="56"/>
      <c r="BD128" s="56"/>
      <c r="BE128" s="56"/>
      <c r="BF128" s="56"/>
      <c r="BH128" s="56"/>
      <c r="BI128" s="56"/>
      <c r="BJ128" s="56"/>
      <c r="BK128" s="56"/>
      <c r="BL128" s="56"/>
      <c r="BM128" s="56"/>
      <c r="BN128" s="56"/>
      <c r="BO128" s="56"/>
      <c r="BP128" s="56"/>
      <c r="BR128" s="56"/>
      <c r="BS128" s="56"/>
      <c r="BT128" s="56"/>
      <c r="BU128" s="56"/>
      <c r="BV128" s="56"/>
      <c r="BW128" s="56"/>
      <c r="BX128" s="56"/>
      <c r="BY128" s="56"/>
      <c r="BZ128" s="56"/>
      <c r="CB128" s="56"/>
      <c r="CC128" s="56"/>
      <c r="CD128" s="56"/>
      <c r="CE128" s="56"/>
      <c r="CF128" s="56"/>
      <c r="CG128" s="56"/>
      <c r="CH128" s="56"/>
      <c r="CI128" s="56"/>
      <c r="CJ128" s="56"/>
      <c r="CL128" s="56"/>
      <c r="CM128" s="56"/>
      <c r="CN128" s="56"/>
      <c r="CO128" s="56"/>
      <c r="CP128" s="56"/>
      <c r="CQ128" s="56"/>
      <c r="CR128" s="56"/>
      <c r="CS128" s="56"/>
      <c r="CT128" s="56"/>
      <c r="CV128" s="56"/>
      <c r="CW128" s="56"/>
      <c r="CX128" s="56"/>
      <c r="CY128" s="56"/>
      <c r="CZ128" s="56"/>
      <c r="DA128" s="56"/>
      <c r="DB128" s="56"/>
      <c r="DC128" s="56"/>
      <c r="DD128" s="56"/>
      <c r="DF128" s="56"/>
      <c r="DG128" s="56"/>
      <c r="DH128" s="56"/>
      <c r="DI128" s="56"/>
      <c r="DJ128" s="56"/>
      <c r="DK128" s="56"/>
      <c r="DL128" s="56"/>
      <c r="DM128" s="56"/>
      <c r="DN128" s="56"/>
      <c r="DP128" s="56"/>
      <c r="DQ128" s="56"/>
      <c r="DR128" s="56"/>
      <c r="DS128" s="56"/>
      <c r="DT128" s="56"/>
      <c r="DU128" s="56"/>
      <c r="DV128" s="56"/>
      <c r="DW128" s="56"/>
      <c r="DX128" s="56"/>
      <c r="DZ128" s="56"/>
      <c r="EA128" s="56"/>
      <c r="EB128" s="56"/>
      <c r="EC128" s="56"/>
      <c r="ED128" s="56"/>
      <c r="EE128" s="56"/>
      <c r="EF128" s="56"/>
      <c r="EG128" s="56"/>
      <c r="EH128" s="56"/>
      <c r="EJ128" s="56"/>
      <c r="EK128" s="56"/>
      <c r="EL128" s="56"/>
      <c r="EM128" s="56"/>
      <c r="EN128" s="56"/>
      <c r="EO128" s="56"/>
      <c r="EP128" s="56"/>
      <c r="EQ128" s="56"/>
      <c r="ER128" s="56"/>
      <c r="ET128" s="56"/>
      <c r="EU128" s="56"/>
      <c r="EV128" s="56"/>
      <c r="EW128" s="56"/>
      <c r="EX128" s="56"/>
      <c r="EY128" s="56"/>
      <c r="EZ128" s="56"/>
      <c r="FA128" s="56"/>
      <c r="FB128" s="56"/>
      <c r="FD128" s="56"/>
      <c r="FE128" s="56"/>
      <c r="FF128" s="56"/>
      <c r="FG128" s="56"/>
      <c r="FH128" s="56"/>
      <c r="FI128" s="56"/>
      <c r="FJ128" s="56"/>
      <c r="FK128" s="56"/>
      <c r="FL128" s="56"/>
      <c r="FN128" s="56"/>
      <c r="FO128" s="56"/>
      <c r="FP128" s="56"/>
      <c r="FQ128" s="56"/>
      <c r="FR128" s="56"/>
      <c r="FS128" s="56"/>
      <c r="FT128" s="56"/>
      <c r="FU128" s="56"/>
      <c r="FV128" s="56"/>
      <c r="FX128" s="56"/>
      <c r="FY128" s="56"/>
      <c r="FZ128" s="56"/>
      <c r="GA128" s="56"/>
      <c r="GB128" s="56"/>
      <c r="GC128" s="56"/>
      <c r="GD128" s="56"/>
      <c r="GE128" s="56"/>
      <c r="GF128" s="56"/>
      <c r="GH128" s="56"/>
      <c r="GI128" s="56"/>
      <c r="GJ128" s="56"/>
      <c r="GK128" s="56"/>
      <c r="GL128" s="56"/>
      <c r="GM128" s="56"/>
      <c r="GN128" s="56"/>
      <c r="GO128" s="56"/>
      <c r="GP128" s="56"/>
      <c r="GR128" s="56"/>
      <c r="GS128" s="56"/>
      <c r="GT128" s="56"/>
      <c r="GU128" s="56"/>
      <c r="GV128" s="56"/>
      <c r="GW128" s="56"/>
      <c r="GX128" s="56"/>
      <c r="GY128" s="56"/>
      <c r="GZ128" s="56"/>
      <c r="HB128" s="56"/>
      <c r="HC128" s="56"/>
      <c r="HD128" s="56"/>
      <c r="HE128" s="56"/>
      <c r="HF128" s="56"/>
      <c r="HG128" s="56"/>
      <c r="HH128" s="56"/>
      <c r="HI128" s="56"/>
      <c r="HJ128" s="56"/>
      <c r="HL128" s="56"/>
      <c r="HM128" s="56"/>
      <c r="HN128" s="56"/>
      <c r="HO128" s="56"/>
      <c r="HP128" s="56"/>
      <c r="HQ128" s="56"/>
      <c r="HR128" s="56"/>
      <c r="HS128" s="56"/>
      <c r="HT128" s="56"/>
      <c r="HV128" s="56"/>
      <c r="HW128" s="56"/>
      <c r="HX128" s="56"/>
      <c r="HY128" s="56"/>
      <c r="HZ128" s="56"/>
      <c r="IA128" s="56"/>
      <c r="IB128" s="56"/>
      <c r="IC128" s="56"/>
      <c r="ID128" s="56"/>
      <c r="IF128" s="56"/>
      <c r="IG128" s="56"/>
      <c r="IH128" s="56"/>
      <c r="II128" s="56"/>
      <c r="IJ128" s="56"/>
      <c r="IK128" s="56"/>
      <c r="IL128" s="56"/>
      <c r="IM128" s="56"/>
      <c r="IN128" s="56"/>
      <c r="IP128" s="56"/>
      <c r="IQ128" s="56"/>
      <c r="IR128" s="56"/>
      <c r="IS128" s="56"/>
      <c r="IT128" s="56"/>
      <c r="IU128" s="56"/>
    </row>
    <row r="129" spans="1:255" ht="12.75" customHeight="1" thickBot="1" x14ac:dyDescent="0.25">
      <c r="A129" s="227"/>
      <c r="B129" s="104">
        <v>3138.94</v>
      </c>
      <c r="C129" s="58" t="s">
        <v>66</v>
      </c>
      <c r="D129" s="64"/>
      <c r="E129" s="59"/>
      <c r="F129" s="59"/>
      <c r="G129" s="59"/>
      <c r="H129" s="60"/>
      <c r="I129" s="61"/>
      <c r="J129" s="56"/>
      <c r="K129" s="56"/>
      <c r="L129" s="56"/>
      <c r="M129" s="56"/>
      <c r="N129" s="56"/>
      <c r="O129" s="56"/>
      <c r="P129" s="56"/>
      <c r="Q129" s="56"/>
      <c r="R129" s="56"/>
      <c r="T129" s="56"/>
      <c r="U129" s="56"/>
      <c r="V129" s="56"/>
      <c r="W129" s="56"/>
      <c r="X129" s="56"/>
      <c r="Y129" s="56"/>
      <c r="Z129" s="56"/>
      <c r="AA129" s="56"/>
      <c r="AB129" s="56"/>
      <c r="AD129" s="56"/>
      <c r="AE129" s="56"/>
      <c r="AF129" s="56"/>
      <c r="AG129" s="56"/>
      <c r="AH129" s="56"/>
      <c r="AI129" s="56"/>
      <c r="AJ129" s="56"/>
      <c r="AK129" s="56"/>
      <c r="AL129" s="56"/>
      <c r="AN129" s="56"/>
      <c r="AO129" s="56"/>
      <c r="AP129" s="56"/>
      <c r="AQ129" s="56"/>
      <c r="AR129" s="56"/>
      <c r="AS129" s="56"/>
      <c r="AT129" s="56"/>
      <c r="AU129" s="56"/>
      <c r="AV129" s="56"/>
      <c r="AX129" s="56"/>
      <c r="AY129" s="56"/>
      <c r="AZ129" s="56"/>
      <c r="BA129" s="56"/>
      <c r="BB129" s="56"/>
      <c r="BC129" s="56"/>
      <c r="BD129" s="56"/>
      <c r="BE129" s="56"/>
      <c r="BF129" s="56"/>
      <c r="BH129" s="56"/>
      <c r="BI129" s="56"/>
      <c r="BJ129" s="56"/>
      <c r="BK129" s="56"/>
      <c r="BL129" s="56"/>
      <c r="BM129" s="56"/>
      <c r="BN129" s="56"/>
      <c r="BO129" s="56"/>
      <c r="BP129" s="56"/>
      <c r="BR129" s="56"/>
      <c r="BS129" s="56"/>
      <c r="BT129" s="56"/>
      <c r="BU129" s="56"/>
      <c r="BV129" s="56"/>
      <c r="BW129" s="56"/>
      <c r="BX129" s="56"/>
      <c r="BY129" s="56"/>
      <c r="BZ129" s="56"/>
      <c r="CB129" s="56"/>
      <c r="CC129" s="56"/>
      <c r="CD129" s="56"/>
      <c r="CE129" s="56"/>
      <c r="CF129" s="56"/>
      <c r="CG129" s="56"/>
      <c r="CH129" s="56"/>
      <c r="CI129" s="56"/>
      <c r="CJ129" s="56"/>
      <c r="CL129" s="56"/>
      <c r="CM129" s="56"/>
      <c r="CN129" s="56"/>
      <c r="CO129" s="56"/>
      <c r="CP129" s="56"/>
      <c r="CQ129" s="56"/>
      <c r="CR129" s="56"/>
      <c r="CS129" s="56"/>
      <c r="CT129" s="56"/>
      <c r="CV129" s="56"/>
      <c r="CW129" s="56"/>
      <c r="CX129" s="56"/>
      <c r="CY129" s="56"/>
      <c r="CZ129" s="56"/>
      <c r="DA129" s="56"/>
      <c r="DB129" s="56"/>
      <c r="DC129" s="56"/>
      <c r="DD129" s="56"/>
      <c r="DF129" s="56"/>
      <c r="DG129" s="56"/>
      <c r="DH129" s="56"/>
      <c r="DI129" s="56"/>
      <c r="DJ129" s="56"/>
      <c r="DK129" s="56"/>
      <c r="DL129" s="56"/>
      <c r="DM129" s="56"/>
      <c r="DN129" s="56"/>
      <c r="DP129" s="56"/>
      <c r="DQ129" s="56"/>
      <c r="DR129" s="56"/>
      <c r="DS129" s="56"/>
      <c r="DT129" s="56"/>
      <c r="DU129" s="56"/>
      <c r="DV129" s="56"/>
      <c r="DW129" s="56"/>
      <c r="DX129" s="56"/>
      <c r="DZ129" s="56"/>
      <c r="EA129" s="56"/>
      <c r="EB129" s="56"/>
      <c r="EC129" s="56"/>
      <c r="ED129" s="56"/>
      <c r="EE129" s="56"/>
      <c r="EF129" s="56"/>
      <c r="EG129" s="56"/>
      <c r="EH129" s="56"/>
      <c r="EJ129" s="56"/>
      <c r="EK129" s="56"/>
      <c r="EL129" s="56"/>
      <c r="EM129" s="56"/>
      <c r="EN129" s="56"/>
      <c r="EO129" s="56"/>
      <c r="EP129" s="56"/>
      <c r="EQ129" s="56"/>
      <c r="ER129" s="56"/>
      <c r="ET129" s="56"/>
      <c r="EU129" s="56"/>
      <c r="EV129" s="56"/>
      <c r="EW129" s="56"/>
      <c r="EX129" s="56"/>
      <c r="EY129" s="56"/>
      <c r="EZ129" s="56"/>
      <c r="FA129" s="56"/>
      <c r="FB129" s="56"/>
      <c r="FD129" s="56"/>
      <c r="FE129" s="56"/>
      <c r="FF129" s="56"/>
      <c r="FG129" s="56"/>
      <c r="FH129" s="56"/>
      <c r="FI129" s="56"/>
      <c r="FJ129" s="56"/>
      <c r="FK129" s="56"/>
      <c r="FL129" s="56"/>
      <c r="FN129" s="56"/>
      <c r="FO129" s="56"/>
      <c r="FP129" s="56"/>
      <c r="FQ129" s="56"/>
      <c r="FR129" s="56"/>
      <c r="FS129" s="56"/>
      <c r="FT129" s="56"/>
      <c r="FU129" s="56"/>
      <c r="FV129" s="56"/>
      <c r="FX129" s="56"/>
      <c r="FY129" s="56"/>
      <c r="FZ129" s="56"/>
      <c r="GA129" s="56"/>
      <c r="GB129" s="56"/>
      <c r="GC129" s="56"/>
      <c r="GD129" s="56"/>
      <c r="GE129" s="56"/>
      <c r="GF129" s="56"/>
      <c r="GH129" s="56"/>
      <c r="GI129" s="56"/>
      <c r="GJ129" s="56"/>
      <c r="GK129" s="56"/>
      <c r="GL129" s="56"/>
      <c r="GM129" s="56"/>
      <c r="GN129" s="56"/>
      <c r="GO129" s="56"/>
      <c r="GP129" s="56"/>
      <c r="GR129" s="56"/>
      <c r="GS129" s="56"/>
      <c r="GT129" s="56"/>
      <c r="GU129" s="56"/>
      <c r="GV129" s="56"/>
      <c r="GW129" s="56"/>
      <c r="GX129" s="56"/>
      <c r="GY129" s="56"/>
      <c r="GZ129" s="56"/>
      <c r="HB129" s="56"/>
      <c r="HC129" s="56"/>
      <c r="HD129" s="56"/>
      <c r="HE129" s="56"/>
      <c r="HF129" s="56"/>
      <c r="HG129" s="56"/>
      <c r="HH129" s="56"/>
      <c r="HI129" s="56"/>
      <c r="HJ129" s="56"/>
      <c r="HL129" s="56"/>
      <c r="HM129" s="56"/>
      <c r="HN129" s="56"/>
      <c r="HO129" s="56"/>
      <c r="HP129" s="56"/>
      <c r="HQ129" s="56"/>
      <c r="HR129" s="56"/>
      <c r="HS129" s="56"/>
      <c r="HT129" s="56"/>
      <c r="HV129" s="56"/>
      <c r="HW129" s="56"/>
      <c r="HX129" s="56"/>
      <c r="HY129" s="56"/>
      <c r="HZ129" s="56"/>
      <c r="IA129" s="56"/>
      <c r="IB129" s="56"/>
      <c r="IC129" s="56"/>
      <c r="ID129" s="56"/>
      <c r="IF129" s="56"/>
      <c r="IG129" s="56"/>
      <c r="IH129" s="56"/>
      <c r="II129" s="56"/>
      <c r="IJ129" s="56"/>
      <c r="IK129" s="56"/>
      <c r="IL129" s="56"/>
      <c r="IM129" s="56"/>
      <c r="IN129" s="56"/>
      <c r="IP129" s="56"/>
      <c r="IQ129" s="56"/>
      <c r="IR129" s="56"/>
      <c r="IS129" s="56"/>
      <c r="IT129" s="56"/>
      <c r="IU129" s="56"/>
    </row>
    <row r="130" spans="1:255" ht="12.75" customHeight="1" thickBot="1" x14ac:dyDescent="0.25">
      <c r="A130" s="227"/>
      <c r="B130" s="105">
        <v>3812.1</v>
      </c>
      <c r="C130" s="92" t="s">
        <v>67</v>
      </c>
      <c r="D130" s="93"/>
      <c r="E130" s="94"/>
      <c r="F130" s="94"/>
      <c r="G130" s="94"/>
      <c r="H130" s="95"/>
      <c r="I130" s="96"/>
      <c r="J130" s="56"/>
      <c r="K130" s="56"/>
      <c r="L130" s="56"/>
      <c r="M130" s="56"/>
      <c r="N130" s="56"/>
      <c r="O130" s="56"/>
      <c r="P130" s="56"/>
      <c r="Q130" s="56"/>
      <c r="R130" s="56"/>
      <c r="T130" s="56"/>
      <c r="U130" s="56"/>
      <c r="V130" s="56"/>
      <c r="W130" s="56"/>
      <c r="X130" s="56"/>
      <c r="Y130" s="56"/>
      <c r="Z130" s="56"/>
      <c r="AA130" s="56"/>
      <c r="AB130" s="56"/>
      <c r="AD130" s="56"/>
      <c r="AE130" s="56"/>
      <c r="AF130" s="56"/>
      <c r="AG130" s="56"/>
      <c r="AH130" s="56"/>
      <c r="AI130" s="56"/>
      <c r="AJ130" s="56"/>
      <c r="AK130" s="56"/>
      <c r="AL130" s="56"/>
      <c r="AN130" s="56"/>
      <c r="AO130" s="56"/>
      <c r="AP130" s="56"/>
      <c r="AQ130" s="56"/>
      <c r="AR130" s="56"/>
      <c r="AS130" s="56"/>
      <c r="AT130" s="56"/>
      <c r="AU130" s="56"/>
      <c r="AV130" s="56"/>
      <c r="AX130" s="56"/>
      <c r="AY130" s="56"/>
      <c r="AZ130" s="56"/>
      <c r="BA130" s="56"/>
      <c r="BB130" s="56"/>
      <c r="BC130" s="56"/>
      <c r="BD130" s="56"/>
      <c r="BE130" s="56"/>
      <c r="BF130" s="56"/>
      <c r="BH130" s="56"/>
      <c r="BI130" s="56"/>
      <c r="BJ130" s="56"/>
      <c r="BK130" s="56"/>
      <c r="BL130" s="56"/>
      <c r="BM130" s="56"/>
      <c r="BN130" s="56"/>
      <c r="BO130" s="56"/>
      <c r="BP130" s="56"/>
      <c r="BR130" s="56"/>
      <c r="BS130" s="56"/>
      <c r="BT130" s="56"/>
      <c r="BU130" s="56"/>
      <c r="BV130" s="56"/>
      <c r="BW130" s="56"/>
      <c r="BX130" s="56"/>
      <c r="BY130" s="56"/>
      <c r="BZ130" s="56"/>
      <c r="CB130" s="56"/>
      <c r="CC130" s="56"/>
      <c r="CD130" s="56"/>
      <c r="CE130" s="56"/>
      <c r="CF130" s="56"/>
      <c r="CG130" s="56"/>
      <c r="CH130" s="56"/>
      <c r="CI130" s="56"/>
      <c r="CJ130" s="56"/>
      <c r="CL130" s="56"/>
      <c r="CM130" s="56"/>
      <c r="CN130" s="56"/>
      <c r="CO130" s="56"/>
      <c r="CP130" s="56"/>
      <c r="CQ130" s="56"/>
      <c r="CR130" s="56"/>
      <c r="CS130" s="56"/>
      <c r="CT130" s="56"/>
      <c r="CV130" s="56"/>
      <c r="CW130" s="56"/>
      <c r="CX130" s="56"/>
      <c r="CY130" s="56"/>
      <c r="CZ130" s="56"/>
      <c r="DA130" s="56"/>
      <c r="DB130" s="56"/>
      <c r="DC130" s="56"/>
      <c r="DD130" s="56"/>
      <c r="DF130" s="56"/>
      <c r="DG130" s="56"/>
      <c r="DH130" s="56"/>
      <c r="DI130" s="56"/>
      <c r="DJ130" s="56"/>
      <c r="DK130" s="56"/>
      <c r="DL130" s="56"/>
      <c r="DM130" s="56"/>
      <c r="DN130" s="56"/>
      <c r="DP130" s="56"/>
      <c r="DQ130" s="56"/>
      <c r="DR130" s="56"/>
      <c r="DS130" s="56"/>
      <c r="DT130" s="56"/>
      <c r="DU130" s="56"/>
      <c r="DV130" s="56"/>
      <c r="DW130" s="56"/>
      <c r="DX130" s="56"/>
      <c r="DZ130" s="56"/>
      <c r="EA130" s="56"/>
      <c r="EB130" s="56"/>
      <c r="EC130" s="56"/>
      <c r="ED130" s="56"/>
      <c r="EE130" s="56"/>
      <c r="EF130" s="56"/>
      <c r="EG130" s="56"/>
      <c r="EH130" s="56"/>
      <c r="EJ130" s="56"/>
      <c r="EK130" s="56"/>
      <c r="EL130" s="56"/>
      <c r="EM130" s="56"/>
      <c r="EN130" s="56"/>
      <c r="EO130" s="56"/>
      <c r="EP130" s="56"/>
      <c r="EQ130" s="56"/>
      <c r="ER130" s="56"/>
      <c r="ET130" s="56"/>
      <c r="EU130" s="56"/>
      <c r="EV130" s="56"/>
      <c r="EW130" s="56"/>
      <c r="EX130" s="56"/>
      <c r="EY130" s="56"/>
      <c r="EZ130" s="56"/>
      <c r="FA130" s="56"/>
      <c r="FB130" s="56"/>
      <c r="FD130" s="56"/>
      <c r="FE130" s="56"/>
      <c r="FF130" s="56"/>
      <c r="FG130" s="56"/>
      <c r="FH130" s="56"/>
      <c r="FI130" s="56"/>
      <c r="FJ130" s="56"/>
      <c r="FK130" s="56"/>
      <c r="FL130" s="56"/>
      <c r="FN130" s="56"/>
      <c r="FO130" s="56"/>
      <c r="FP130" s="56"/>
      <c r="FQ130" s="56"/>
      <c r="FR130" s="56"/>
      <c r="FS130" s="56"/>
      <c r="FT130" s="56"/>
      <c r="FU130" s="56"/>
      <c r="FV130" s="56"/>
      <c r="FX130" s="56"/>
      <c r="FY130" s="56"/>
      <c r="FZ130" s="56"/>
      <c r="GA130" s="56"/>
      <c r="GB130" s="56"/>
      <c r="GC130" s="56"/>
      <c r="GD130" s="56"/>
      <c r="GE130" s="56"/>
      <c r="GF130" s="56"/>
      <c r="GH130" s="56"/>
      <c r="GI130" s="56"/>
      <c r="GJ130" s="56"/>
      <c r="GK130" s="56"/>
      <c r="GL130" s="56"/>
      <c r="GM130" s="56"/>
      <c r="GN130" s="56"/>
      <c r="GO130" s="56"/>
      <c r="GP130" s="56"/>
      <c r="GR130" s="56"/>
      <c r="GS130" s="56"/>
      <c r="GT130" s="56"/>
      <c r="GU130" s="56"/>
      <c r="GV130" s="56"/>
      <c r="GW130" s="56"/>
      <c r="GX130" s="56"/>
      <c r="GY130" s="56"/>
      <c r="GZ130" s="56"/>
      <c r="HB130" s="56"/>
      <c r="HC130" s="56"/>
      <c r="HD130" s="56"/>
      <c r="HE130" s="56"/>
      <c r="HF130" s="56"/>
      <c r="HG130" s="56"/>
      <c r="HH130" s="56"/>
      <c r="HI130" s="56"/>
      <c r="HJ130" s="56"/>
      <c r="HL130" s="56"/>
      <c r="HM130" s="56"/>
      <c r="HN130" s="56"/>
      <c r="HO130" s="56"/>
      <c r="HP130" s="56"/>
      <c r="HQ130" s="56"/>
      <c r="HR130" s="56"/>
      <c r="HS130" s="56"/>
      <c r="HT130" s="56"/>
      <c r="HV130" s="56"/>
      <c r="HW130" s="56"/>
      <c r="HX130" s="56"/>
      <c r="HY130" s="56"/>
      <c r="HZ130" s="56"/>
      <c r="IA130" s="56"/>
      <c r="IB130" s="56"/>
      <c r="IC130" s="56"/>
      <c r="ID130" s="56"/>
      <c r="IF130" s="56"/>
      <c r="IG130" s="56"/>
      <c r="IH130" s="56"/>
      <c r="II130" s="56"/>
      <c r="IJ130" s="56"/>
      <c r="IK130" s="56"/>
      <c r="IL130" s="56"/>
      <c r="IM130" s="56"/>
      <c r="IN130" s="56"/>
      <c r="IP130" s="56"/>
      <c r="IQ130" s="56"/>
      <c r="IR130" s="56"/>
      <c r="IS130" s="56"/>
      <c r="IT130" s="56"/>
      <c r="IU130" s="56"/>
    </row>
    <row r="131" spans="1:255" ht="12.75" customHeight="1" thickBot="1" x14ac:dyDescent="0.25">
      <c r="A131" s="227"/>
      <c r="B131" s="106">
        <v>3174.84</v>
      </c>
      <c r="C131" s="85" t="s">
        <v>70</v>
      </c>
      <c r="D131" s="86"/>
      <c r="E131" s="47"/>
      <c r="F131" s="47"/>
      <c r="G131" s="47"/>
      <c r="H131" s="48"/>
      <c r="I131" s="49"/>
      <c r="J131" s="56"/>
      <c r="K131" s="56"/>
      <c r="L131" s="56"/>
      <c r="M131" s="56"/>
      <c r="N131" s="56"/>
      <c r="O131" s="56"/>
      <c r="P131" s="56"/>
      <c r="Q131" s="56"/>
      <c r="R131" s="56"/>
      <c r="T131" s="56"/>
      <c r="U131" s="56"/>
      <c r="V131" s="56"/>
      <c r="W131" s="56"/>
      <c r="X131" s="56"/>
      <c r="Y131" s="56"/>
      <c r="Z131" s="56"/>
      <c r="AA131" s="56"/>
      <c r="AB131" s="56"/>
      <c r="AD131" s="56"/>
      <c r="AE131" s="56"/>
      <c r="AF131" s="56"/>
      <c r="AG131" s="56"/>
      <c r="AH131" s="56"/>
      <c r="AI131" s="56"/>
      <c r="AJ131" s="56"/>
      <c r="AK131" s="56"/>
      <c r="AL131" s="56"/>
      <c r="AN131" s="56"/>
      <c r="AO131" s="56"/>
      <c r="AP131" s="56"/>
      <c r="AQ131" s="56"/>
      <c r="AR131" s="56"/>
      <c r="AS131" s="56"/>
      <c r="AT131" s="56"/>
      <c r="AU131" s="56"/>
      <c r="AV131" s="56"/>
      <c r="AX131" s="56"/>
      <c r="AY131" s="56"/>
      <c r="AZ131" s="56"/>
      <c r="BA131" s="56"/>
      <c r="BB131" s="56"/>
      <c r="BC131" s="56"/>
      <c r="BD131" s="56"/>
      <c r="BE131" s="56"/>
      <c r="BF131" s="56"/>
      <c r="BH131" s="56"/>
      <c r="BI131" s="56"/>
      <c r="BJ131" s="56"/>
      <c r="BK131" s="56"/>
      <c r="BL131" s="56"/>
      <c r="BM131" s="56"/>
      <c r="BN131" s="56"/>
      <c r="BO131" s="56"/>
      <c r="BP131" s="56"/>
      <c r="BR131" s="56"/>
      <c r="BS131" s="56"/>
      <c r="BT131" s="56"/>
      <c r="BU131" s="56"/>
      <c r="BV131" s="56"/>
      <c r="BW131" s="56"/>
      <c r="BX131" s="56"/>
      <c r="BY131" s="56"/>
      <c r="BZ131" s="56"/>
      <c r="CB131" s="56"/>
      <c r="CC131" s="56"/>
      <c r="CD131" s="56"/>
      <c r="CE131" s="56"/>
      <c r="CF131" s="56"/>
      <c r="CG131" s="56"/>
      <c r="CH131" s="56"/>
      <c r="CI131" s="56"/>
      <c r="CJ131" s="56"/>
      <c r="CL131" s="56"/>
      <c r="CM131" s="56"/>
      <c r="CN131" s="56"/>
      <c r="CO131" s="56"/>
      <c r="CP131" s="56"/>
      <c r="CQ131" s="56"/>
      <c r="CR131" s="56"/>
      <c r="CS131" s="56"/>
      <c r="CT131" s="56"/>
      <c r="CV131" s="56"/>
      <c r="CW131" s="56"/>
      <c r="CX131" s="56"/>
      <c r="CY131" s="56"/>
      <c r="CZ131" s="56"/>
      <c r="DA131" s="56"/>
      <c r="DB131" s="56"/>
      <c r="DC131" s="56"/>
      <c r="DD131" s="56"/>
      <c r="DF131" s="56"/>
      <c r="DG131" s="56"/>
      <c r="DH131" s="56"/>
      <c r="DI131" s="56"/>
      <c r="DJ131" s="56"/>
      <c r="DK131" s="56"/>
      <c r="DL131" s="56"/>
      <c r="DM131" s="56"/>
      <c r="DN131" s="56"/>
      <c r="DP131" s="56"/>
      <c r="DQ131" s="56"/>
      <c r="DR131" s="56"/>
      <c r="DS131" s="56"/>
      <c r="DT131" s="56"/>
      <c r="DU131" s="56"/>
      <c r="DV131" s="56"/>
      <c r="DW131" s="56"/>
      <c r="DX131" s="56"/>
      <c r="DZ131" s="56"/>
      <c r="EA131" s="56"/>
      <c r="EB131" s="56"/>
      <c r="EC131" s="56"/>
      <c r="ED131" s="56"/>
      <c r="EE131" s="56"/>
      <c r="EF131" s="56"/>
      <c r="EG131" s="56"/>
      <c r="EH131" s="56"/>
      <c r="EJ131" s="56"/>
      <c r="EK131" s="56"/>
      <c r="EL131" s="56"/>
      <c r="EM131" s="56"/>
      <c r="EN131" s="56"/>
      <c r="EO131" s="56"/>
      <c r="EP131" s="56"/>
      <c r="EQ131" s="56"/>
      <c r="ER131" s="56"/>
      <c r="ET131" s="56"/>
      <c r="EU131" s="56"/>
      <c r="EV131" s="56"/>
      <c r="EW131" s="56"/>
      <c r="EX131" s="56"/>
      <c r="EY131" s="56"/>
      <c r="EZ131" s="56"/>
      <c r="FA131" s="56"/>
      <c r="FB131" s="56"/>
      <c r="FD131" s="56"/>
      <c r="FE131" s="56"/>
      <c r="FF131" s="56"/>
      <c r="FG131" s="56"/>
      <c r="FH131" s="56"/>
      <c r="FI131" s="56"/>
      <c r="FJ131" s="56"/>
      <c r="FK131" s="56"/>
      <c r="FL131" s="56"/>
      <c r="FN131" s="56"/>
      <c r="FO131" s="56"/>
      <c r="FP131" s="56"/>
      <c r="FQ131" s="56"/>
      <c r="FR131" s="56"/>
      <c r="FS131" s="56"/>
      <c r="FT131" s="56"/>
      <c r="FU131" s="56"/>
      <c r="FV131" s="56"/>
      <c r="FX131" s="56"/>
      <c r="FY131" s="56"/>
      <c r="FZ131" s="56"/>
      <c r="GA131" s="56"/>
      <c r="GB131" s="56"/>
      <c r="GC131" s="56"/>
      <c r="GD131" s="56"/>
      <c r="GE131" s="56"/>
      <c r="GF131" s="56"/>
      <c r="GH131" s="56"/>
      <c r="GI131" s="56"/>
      <c r="GJ131" s="56"/>
      <c r="GK131" s="56"/>
      <c r="GL131" s="56"/>
      <c r="GM131" s="56"/>
      <c r="GN131" s="56"/>
      <c r="GO131" s="56"/>
      <c r="GP131" s="56"/>
      <c r="GR131" s="56"/>
      <c r="GS131" s="56"/>
      <c r="GT131" s="56"/>
      <c r="GU131" s="56"/>
      <c r="GV131" s="56"/>
      <c r="GW131" s="56"/>
      <c r="GX131" s="56"/>
      <c r="GY131" s="56"/>
      <c r="GZ131" s="56"/>
      <c r="HB131" s="56"/>
      <c r="HC131" s="56"/>
      <c r="HD131" s="56"/>
      <c r="HE131" s="56"/>
      <c r="HF131" s="56"/>
      <c r="HG131" s="56"/>
      <c r="HH131" s="56"/>
      <c r="HI131" s="56"/>
      <c r="HJ131" s="56"/>
      <c r="HL131" s="56"/>
      <c r="HM131" s="56"/>
      <c r="HN131" s="56"/>
      <c r="HO131" s="56"/>
      <c r="HP131" s="56"/>
      <c r="HQ131" s="56"/>
      <c r="HR131" s="56"/>
      <c r="HS131" s="56"/>
      <c r="HT131" s="56"/>
      <c r="HV131" s="56"/>
      <c r="HW131" s="56"/>
      <c r="HX131" s="56"/>
      <c r="HY131" s="56"/>
      <c r="HZ131" s="56"/>
      <c r="IA131" s="56"/>
      <c r="IB131" s="56"/>
      <c r="IC131" s="56"/>
      <c r="ID131" s="56"/>
      <c r="IF131" s="56"/>
      <c r="IG131" s="56"/>
      <c r="IH131" s="56"/>
      <c r="II131" s="56"/>
      <c r="IJ131" s="56"/>
      <c r="IK131" s="56"/>
      <c r="IL131" s="56"/>
      <c r="IM131" s="56"/>
      <c r="IN131" s="56"/>
      <c r="IP131" s="56"/>
      <c r="IQ131" s="56"/>
      <c r="IR131" s="56"/>
      <c r="IS131" s="56"/>
      <c r="IT131" s="56"/>
      <c r="IU131" s="56"/>
    </row>
    <row r="132" spans="1:255" ht="12.75" customHeight="1" thickBot="1" x14ac:dyDescent="0.25">
      <c r="A132" s="227"/>
      <c r="B132" s="106">
        <v>3384.25</v>
      </c>
      <c r="C132" s="85" t="s">
        <v>72</v>
      </c>
      <c r="D132" s="86"/>
      <c r="E132" s="47"/>
      <c r="F132" s="47"/>
      <c r="G132" s="47"/>
      <c r="H132" s="48"/>
      <c r="I132" s="49"/>
      <c r="J132" s="56"/>
      <c r="K132" s="56"/>
      <c r="L132" s="56"/>
      <c r="M132" s="56"/>
      <c r="N132" s="56"/>
      <c r="O132" s="56"/>
      <c r="P132" s="56"/>
      <c r="Q132" s="56"/>
      <c r="R132" s="56"/>
      <c r="T132" s="56"/>
      <c r="U132" s="56"/>
      <c r="V132" s="56"/>
      <c r="W132" s="56"/>
      <c r="X132" s="56"/>
      <c r="Y132" s="56"/>
      <c r="Z132" s="56"/>
      <c r="AA132" s="56"/>
      <c r="AB132" s="56"/>
      <c r="AD132" s="56"/>
      <c r="AE132" s="56"/>
      <c r="AF132" s="56"/>
      <c r="AG132" s="56"/>
      <c r="AH132" s="56"/>
      <c r="AI132" s="56"/>
      <c r="AJ132" s="56"/>
      <c r="AK132" s="56"/>
      <c r="AL132" s="56"/>
      <c r="AN132" s="56"/>
      <c r="AO132" s="56"/>
      <c r="AP132" s="56"/>
      <c r="AQ132" s="56"/>
      <c r="AR132" s="56"/>
      <c r="AS132" s="56"/>
      <c r="AT132" s="56"/>
      <c r="AU132" s="56"/>
      <c r="AV132" s="56"/>
      <c r="AX132" s="56"/>
      <c r="AY132" s="56"/>
      <c r="AZ132" s="56"/>
      <c r="BA132" s="56"/>
      <c r="BB132" s="56"/>
      <c r="BC132" s="56"/>
      <c r="BD132" s="56"/>
      <c r="BE132" s="56"/>
      <c r="BF132" s="56"/>
      <c r="BH132" s="56"/>
      <c r="BI132" s="56"/>
      <c r="BJ132" s="56"/>
      <c r="BK132" s="56"/>
      <c r="BL132" s="56"/>
      <c r="BM132" s="56"/>
      <c r="BN132" s="56"/>
      <c r="BO132" s="56"/>
      <c r="BP132" s="56"/>
      <c r="BR132" s="56"/>
      <c r="BS132" s="56"/>
      <c r="BT132" s="56"/>
      <c r="BU132" s="56"/>
      <c r="BV132" s="56"/>
      <c r="BW132" s="56"/>
      <c r="BX132" s="56"/>
      <c r="BY132" s="56"/>
      <c r="BZ132" s="56"/>
      <c r="CB132" s="56"/>
      <c r="CC132" s="56"/>
      <c r="CD132" s="56"/>
      <c r="CE132" s="56"/>
      <c r="CF132" s="56"/>
      <c r="CG132" s="56"/>
      <c r="CH132" s="56"/>
      <c r="CI132" s="56"/>
      <c r="CJ132" s="56"/>
      <c r="CL132" s="56"/>
      <c r="CM132" s="56"/>
      <c r="CN132" s="56"/>
      <c r="CO132" s="56"/>
      <c r="CP132" s="56"/>
      <c r="CQ132" s="56"/>
      <c r="CR132" s="56"/>
      <c r="CS132" s="56"/>
      <c r="CT132" s="56"/>
      <c r="CV132" s="56"/>
      <c r="CW132" s="56"/>
      <c r="CX132" s="56"/>
      <c r="CY132" s="56"/>
      <c r="CZ132" s="56"/>
      <c r="DA132" s="56"/>
      <c r="DB132" s="56"/>
      <c r="DC132" s="56"/>
      <c r="DD132" s="56"/>
      <c r="DF132" s="56"/>
      <c r="DG132" s="56"/>
      <c r="DH132" s="56"/>
      <c r="DI132" s="56"/>
      <c r="DJ132" s="56"/>
      <c r="DK132" s="56"/>
      <c r="DL132" s="56"/>
      <c r="DM132" s="56"/>
      <c r="DN132" s="56"/>
      <c r="DP132" s="56"/>
      <c r="DQ132" s="56"/>
      <c r="DR132" s="56"/>
      <c r="DS132" s="56"/>
      <c r="DT132" s="56"/>
      <c r="DU132" s="56"/>
      <c r="DV132" s="56"/>
      <c r="DW132" s="56"/>
      <c r="DX132" s="56"/>
      <c r="DZ132" s="56"/>
      <c r="EA132" s="56"/>
      <c r="EB132" s="56"/>
      <c r="EC132" s="56"/>
      <c r="ED132" s="56"/>
      <c r="EE132" s="56"/>
      <c r="EF132" s="56"/>
      <c r="EG132" s="56"/>
      <c r="EH132" s="56"/>
      <c r="EJ132" s="56"/>
      <c r="EK132" s="56"/>
      <c r="EL132" s="56"/>
      <c r="EM132" s="56"/>
      <c r="EN132" s="56"/>
      <c r="EO132" s="56"/>
      <c r="EP132" s="56"/>
      <c r="EQ132" s="56"/>
      <c r="ER132" s="56"/>
      <c r="ET132" s="56"/>
      <c r="EU132" s="56"/>
      <c r="EV132" s="56"/>
      <c r="EW132" s="56"/>
      <c r="EX132" s="56"/>
      <c r="EY132" s="56"/>
      <c r="EZ132" s="56"/>
      <c r="FA132" s="56"/>
      <c r="FB132" s="56"/>
      <c r="FD132" s="56"/>
      <c r="FE132" s="56"/>
      <c r="FF132" s="56"/>
      <c r="FG132" s="56"/>
      <c r="FH132" s="56"/>
      <c r="FI132" s="56"/>
      <c r="FJ132" s="56"/>
      <c r="FK132" s="56"/>
      <c r="FL132" s="56"/>
      <c r="FN132" s="56"/>
      <c r="FO132" s="56"/>
      <c r="FP132" s="56"/>
      <c r="FQ132" s="56"/>
      <c r="FR132" s="56"/>
      <c r="FS132" s="56"/>
      <c r="FT132" s="56"/>
      <c r="FU132" s="56"/>
      <c r="FV132" s="56"/>
      <c r="FX132" s="56"/>
      <c r="FY132" s="56"/>
      <c r="FZ132" s="56"/>
      <c r="GA132" s="56"/>
      <c r="GB132" s="56"/>
      <c r="GC132" s="56"/>
      <c r="GD132" s="56"/>
      <c r="GE132" s="56"/>
      <c r="GF132" s="56"/>
      <c r="GH132" s="56"/>
      <c r="GI132" s="56"/>
      <c r="GJ132" s="56"/>
      <c r="GK132" s="56"/>
      <c r="GL132" s="56"/>
      <c r="GM132" s="56"/>
      <c r="GN132" s="56"/>
      <c r="GO132" s="56"/>
      <c r="GP132" s="56"/>
      <c r="GR132" s="56"/>
      <c r="GS132" s="56"/>
      <c r="GT132" s="56"/>
      <c r="GU132" s="56"/>
      <c r="GV132" s="56"/>
      <c r="GW132" s="56"/>
      <c r="GX132" s="56"/>
      <c r="GY132" s="56"/>
      <c r="GZ132" s="56"/>
      <c r="HB132" s="56"/>
      <c r="HC132" s="56"/>
      <c r="HD132" s="56"/>
      <c r="HE132" s="56"/>
      <c r="HF132" s="56"/>
      <c r="HG132" s="56"/>
      <c r="HH132" s="56"/>
      <c r="HI132" s="56"/>
      <c r="HJ132" s="56"/>
      <c r="HL132" s="56"/>
      <c r="HM132" s="56"/>
      <c r="HN132" s="56"/>
      <c r="HO132" s="56"/>
      <c r="HP132" s="56"/>
      <c r="HQ132" s="56"/>
      <c r="HR132" s="56"/>
      <c r="HS132" s="56"/>
      <c r="HT132" s="56"/>
      <c r="HV132" s="56"/>
      <c r="HW132" s="56"/>
      <c r="HX132" s="56"/>
      <c r="HY132" s="56"/>
      <c r="HZ132" s="56"/>
      <c r="IA132" s="56"/>
      <c r="IB132" s="56"/>
      <c r="IC132" s="56"/>
      <c r="ID132" s="56"/>
      <c r="IF132" s="56"/>
      <c r="IG132" s="56"/>
      <c r="IH132" s="56"/>
      <c r="II132" s="56"/>
      <c r="IJ132" s="56"/>
      <c r="IK132" s="56"/>
      <c r="IL132" s="56"/>
      <c r="IM132" s="56"/>
      <c r="IN132" s="56"/>
      <c r="IP132" s="56"/>
      <c r="IQ132" s="56"/>
      <c r="IR132" s="56"/>
      <c r="IS132" s="56"/>
      <c r="IT132" s="56"/>
      <c r="IU132" s="56"/>
    </row>
    <row r="133" spans="1:255" ht="12.75" customHeight="1" thickBot="1" x14ac:dyDescent="0.25">
      <c r="A133" s="227"/>
      <c r="B133" s="106">
        <v>3761.13</v>
      </c>
      <c r="C133" s="85" t="s">
        <v>73</v>
      </c>
      <c r="D133" s="86"/>
      <c r="E133" s="47"/>
      <c r="F133" s="47"/>
      <c r="G133" s="47"/>
      <c r="H133" s="48"/>
      <c r="I133" s="49"/>
      <c r="J133" s="56"/>
      <c r="K133" s="56"/>
      <c r="L133" s="56"/>
      <c r="M133" s="56"/>
      <c r="N133" s="56"/>
      <c r="O133" s="56"/>
      <c r="P133" s="56"/>
      <c r="Q133" s="56"/>
      <c r="R133" s="56"/>
      <c r="T133" s="56"/>
      <c r="U133" s="56"/>
      <c r="V133" s="56"/>
      <c r="W133" s="56"/>
      <c r="X133" s="56"/>
      <c r="Y133" s="56"/>
      <c r="Z133" s="56"/>
      <c r="AA133" s="56"/>
      <c r="AB133" s="56"/>
      <c r="AD133" s="56"/>
      <c r="AE133" s="56"/>
      <c r="AF133" s="56"/>
      <c r="AG133" s="56"/>
      <c r="AH133" s="56"/>
      <c r="AI133" s="56"/>
      <c r="AJ133" s="56"/>
      <c r="AK133" s="56"/>
      <c r="AL133" s="56"/>
      <c r="AN133" s="56"/>
      <c r="AO133" s="56"/>
      <c r="AP133" s="56"/>
      <c r="AQ133" s="56"/>
      <c r="AR133" s="56"/>
      <c r="AS133" s="56"/>
      <c r="AT133" s="56"/>
      <c r="AU133" s="56"/>
      <c r="AV133" s="56"/>
      <c r="AX133" s="56"/>
      <c r="AY133" s="56"/>
      <c r="AZ133" s="56"/>
      <c r="BA133" s="56"/>
      <c r="BB133" s="56"/>
      <c r="BC133" s="56"/>
      <c r="BD133" s="56"/>
      <c r="BE133" s="56"/>
      <c r="BF133" s="56"/>
      <c r="BH133" s="56"/>
      <c r="BI133" s="56"/>
      <c r="BJ133" s="56"/>
      <c r="BK133" s="56"/>
      <c r="BL133" s="56"/>
      <c r="BM133" s="56"/>
      <c r="BN133" s="56"/>
      <c r="BO133" s="56"/>
      <c r="BP133" s="56"/>
      <c r="BR133" s="56"/>
      <c r="BS133" s="56"/>
      <c r="BT133" s="56"/>
      <c r="BU133" s="56"/>
      <c r="BV133" s="56"/>
      <c r="BW133" s="56"/>
      <c r="BX133" s="56"/>
      <c r="BY133" s="56"/>
      <c r="BZ133" s="56"/>
      <c r="CB133" s="56"/>
      <c r="CC133" s="56"/>
      <c r="CD133" s="56"/>
      <c r="CE133" s="56"/>
      <c r="CF133" s="56"/>
      <c r="CG133" s="56"/>
      <c r="CH133" s="56"/>
      <c r="CI133" s="56"/>
      <c r="CJ133" s="56"/>
      <c r="CL133" s="56"/>
      <c r="CM133" s="56"/>
      <c r="CN133" s="56"/>
      <c r="CO133" s="56"/>
      <c r="CP133" s="56"/>
      <c r="CQ133" s="56"/>
      <c r="CR133" s="56"/>
      <c r="CS133" s="56"/>
      <c r="CT133" s="56"/>
      <c r="CV133" s="56"/>
      <c r="CW133" s="56"/>
      <c r="CX133" s="56"/>
      <c r="CY133" s="56"/>
      <c r="CZ133" s="56"/>
      <c r="DA133" s="56"/>
      <c r="DB133" s="56"/>
      <c r="DC133" s="56"/>
      <c r="DD133" s="56"/>
      <c r="DF133" s="56"/>
      <c r="DG133" s="56"/>
      <c r="DH133" s="56"/>
      <c r="DI133" s="56"/>
      <c r="DJ133" s="56"/>
      <c r="DK133" s="56"/>
      <c r="DL133" s="56"/>
      <c r="DM133" s="56"/>
      <c r="DN133" s="56"/>
      <c r="DP133" s="56"/>
      <c r="DQ133" s="56"/>
      <c r="DR133" s="56"/>
      <c r="DS133" s="56"/>
      <c r="DT133" s="56"/>
      <c r="DU133" s="56"/>
      <c r="DV133" s="56"/>
      <c r="DW133" s="56"/>
      <c r="DX133" s="56"/>
      <c r="DZ133" s="56"/>
      <c r="EA133" s="56"/>
      <c r="EB133" s="56"/>
      <c r="EC133" s="56"/>
      <c r="ED133" s="56"/>
      <c r="EE133" s="56"/>
      <c r="EF133" s="56"/>
      <c r="EG133" s="56"/>
      <c r="EH133" s="56"/>
      <c r="EJ133" s="56"/>
      <c r="EK133" s="56"/>
      <c r="EL133" s="56"/>
      <c r="EM133" s="56"/>
      <c r="EN133" s="56"/>
      <c r="EO133" s="56"/>
      <c r="EP133" s="56"/>
      <c r="EQ133" s="56"/>
      <c r="ER133" s="56"/>
      <c r="ET133" s="56"/>
      <c r="EU133" s="56"/>
      <c r="EV133" s="56"/>
      <c r="EW133" s="56"/>
      <c r="EX133" s="56"/>
      <c r="EY133" s="56"/>
      <c r="EZ133" s="56"/>
      <c r="FA133" s="56"/>
      <c r="FB133" s="56"/>
      <c r="FD133" s="56"/>
      <c r="FE133" s="56"/>
      <c r="FF133" s="56"/>
      <c r="FG133" s="56"/>
      <c r="FH133" s="56"/>
      <c r="FI133" s="56"/>
      <c r="FJ133" s="56"/>
      <c r="FK133" s="56"/>
      <c r="FL133" s="56"/>
      <c r="FN133" s="56"/>
      <c r="FO133" s="56"/>
      <c r="FP133" s="56"/>
      <c r="FQ133" s="56"/>
      <c r="FR133" s="56"/>
      <c r="FS133" s="56"/>
      <c r="FT133" s="56"/>
      <c r="FU133" s="56"/>
      <c r="FV133" s="56"/>
      <c r="FX133" s="56"/>
      <c r="FY133" s="56"/>
      <c r="FZ133" s="56"/>
      <c r="GA133" s="56"/>
      <c r="GB133" s="56"/>
      <c r="GC133" s="56"/>
      <c r="GD133" s="56"/>
      <c r="GE133" s="56"/>
      <c r="GF133" s="56"/>
      <c r="GH133" s="56"/>
      <c r="GI133" s="56"/>
      <c r="GJ133" s="56"/>
      <c r="GK133" s="56"/>
      <c r="GL133" s="56"/>
      <c r="GM133" s="56"/>
      <c r="GN133" s="56"/>
      <c r="GO133" s="56"/>
      <c r="GP133" s="56"/>
      <c r="GR133" s="56"/>
      <c r="GS133" s="56"/>
      <c r="GT133" s="56"/>
      <c r="GU133" s="56"/>
      <c r="GV133" s="56"/>
      <c r="GW133" s="56"/>
      <c r="GX133" s="56"/>
      <c r="GY133" s="56"/>
      <c r="GZ133" s="56"/>
      <c r="HB133" s="56"/>
      <c r="HC133" s="56"/>
      <c r="HD133" s="56"/>
      <c r="HE133" s="56"/>
      <c r="HF133" s="56"/>
      <c r="HG133" s="56"/>
      <c r="HH133" s="56"/>
      <c r="HI133" s="56"/>
      <c r="HJ133" s="56"/>
      <c r="HL133" s="56"/>
      <c r="HM133" s="56"/>
      <c r="HN133" s="56"/>
      <c r="HO133" s="56"/>
      <c r="HP133" s="56"/>
      <c r="HQ133" s="56"/>
      <c r="HR133" s="56"/>
      <c r="HS133" s="56"/>
      <c r="HT133" s="56"/>
      <c r="HV133" s="56"/>
      <c r="HW133" s="56"/>
      <c r="HX133" s="56"/>
      <c r="HY133" s="56"/>
      <c r="HZ133" s="56"/>
      <c r="IA133" s="56"/>
      <c r="IB133" s="56"/>
      <c r="IC133" s="56"/>
      <c r="ID133" s="56"/>
      <c r="IF133" s="56"/>
      <c r="IG133" s="56"/>
      <c r="IH133" s="56"/>
      <c r="II133" s="56"/>
      <c r="IJ133" s="56"/>
      <c r="IK133" s="56"/>
      <c r="IL133" s="56"/>
      <c r="IM133" s="56"/>
      <c r="IN133" s="56"/>
      <c r="IP133" s="56"/>
      <c r="IQ133" s="56"/>
      <c r="IR133" s="56"/>
      <c r="IS133" s="56"/>
      <c r="IT133" s="56"/>
      <c r="IU133" s="56"/>
    </row>
    <row r="134" spans="1:255" ht="12.75" customHeight="1" thickBot="1" x14ac:dyDescent="0.25">
      <c r="A134" s="227"/>
      <c r="B134" s="106">
        <v>3406.57</v>
      </c>
      <c r="C134" s="85" t="s">
        <v>74</v>
      </c>
      <c r="D134" s="86"/>
      <c r="E134" s="47"/>
      <c r="F134" s="47"/>
      <c r="G134" s="47"/>
      <c r="H134" s="48"/>
      <c r="I134" s="49"/>
      <c r="J134" s="56"/>
      <c r="K134" s="56"/>
      <c r="L134" s="56"/>
      <c r="M134" s="56"/>
      <c r="N134" s="56"/>
      <c r="O134" s="56"/>
      <c r="P134" s="56"/>
      <c r="Q134" s="56"/>
      <c r="R134" s="56"/>
      <c r="T134" s="56"/>
      <c r="U134" s="56"/>
      <c r="V134" s="56"/>
      <c r="W134" s="56"/>
      <c r="X134" s="56"/>
      <c r="Y134" s="56"/>
      <c r="Z134" s="56"/>
      <c r="AA134" s="56"/>
      <c r="AB134" s="56"/>
      <c r="AD134" s="56"/>
      <c r="AE134" s="56"/>
      <c r="AF134" s="56"/>
      <c r="AG134" s="56"/>
      <c r="AH134" s="56"/>
      <c r="AI134" s="56"/>
      <c r="AJ134" s="56"/>
      <c r="AK134" s="56"/>
      <c r="AL134" s="56"/>
      <c r="AN134" s="56"/>
      <c r="AO134" s="56"/>
      <c r="AP134" s="56"/>
      <c r="AQ134" s="56"/>
      <c r="AR134" s="56"/>
      <c r="AS134" s="56"/>
      <c r="AT134" s="56"/>
      <c r="AU134" s="56"/>
      <c r="AV134" s="56"/>
      <c r="AX134" s="56"/>
      <c r="AY134" s="56"/>
      <c r="AZ134" s="56"/>
      <c r="BA134" s="56"/>
      <c r="BB134" s="56"/>
      <c r="BC134" s="56"/>
      <c r="BD134" s="56"/>
      <c r="BE134" s="56"/>
      <c r="BF134" s="56"/>
      <c r="BH134" s="56"/>
      <c r="BI134" s="56"/>
      <c r="BJ134" s="56"/>
      <c r="BK134" s="56"/>
      <c r="BL134" s="56"/>
      <c r="BM134" s="56"/>
      <c r="BN134" s="56"/>
      <c r="BO134" s="56"/>
      <c r="BP134" s="56"/>
      <c r="BR134" s="56"/>
      <c r="BS134" s="56"/>
      <c r="BT134" s="56"/>
      <c r="BU134" s="56"/>
      <c r="BV134" s="56"/>
      <c r="BW134" s="56"/>
      <c r="BX134" s="56"/>
      <c r="BY134" s="56"/>
      <c r="BZ134" s="56"/>
      <c r="CB134" s="56"/>
      <c r="CC134" s="56"/>
      <c r="CD134" s="56"/>
      <c r="CE134" s="56"/>
      <c r="CF134" s="56"/>
      <c r="CG134" s="56"/>
      <c r="CH134" s="56"/>
      <c r="CI134" s="56"/>
      <c r="CJ134" s="56"/>
      <c r="CL134" s="56"/>
      <c r="CM134" s="56"/>
      <c r="CN134" s="56"/>
      <c r="CO134" s="56"/>
      <c r="CP134" s="56"/>
      <c r="CQ134" s="56"/>
      <c r="CR134" s="56"/>
      <c r="CS134" s="56"/>
      <c r="CT134" s="56"/>
      <c r="CV134" s="56"/>
      <c r="CW134" s="56"/>
      <c r="CX134" s="56"/>
      <c r="CY134" s="56"/>
      <c r="CZ134" s="56"/>
      <c r="DA134" s="56"/>
      <c r="DB134" s="56"/>
      <c r="DC134" s="56"/>
      <c r="DD134" s="56"/>
      <c r="DF134" s="56"/>
      <c r="DG134" s="56"/>
      <c r="DH134" s="56"/>
      <c r="DI134" s="56"/>
      <c r="DJ134" s="56"/>
      <c r="DK134" s="56"/>
      <c r="DL134" s="56"/>
      <c r="DM134" s="56"/>
      <c r="DN134" s="56"/>
      <c r="DP134" s="56"/>
      <c r="DQ134" s="56"/>
      <c r="DR134" s="56"/>
      <c r="DS134" s="56"/>
      <c r="DT134" s="56"/>
      <c r="DU134" s="56"/>
      <c r="DV134" s="56"/>
      <c r="DW134" s="56"/>
      <c r="DX134" s="56"/>
      <c r="DZ134" s="56"/>
      <c r="EA134" s="56"/>
      <c r="EB134" s="56"/>
      <c r="EC134" s="56"/>
      <c r="ED134" s="56"/>
      <c r="EE134" s="56"/>
      <c r="EF134" s="56"/>
      <c r="EG134" s="56"/>
      <c r="EH134" s="56"/>
      <c r="EJ134" s="56"/>
      <c r="EK134" s="56"/>
      <c r="EL134" s="56"/>
      <c r="EM134" s="56"/>
      <c r="EN134" s="56"/>
      <c r="EO134" s="56"/>
      <c r="EP134" s="56"/>
      <c r="EQ134" s="56"/>
      <c r="ER134" s="56"/>
      <c r="ET134" s="56"/>
      <c r="EU134" s="56"/>
      <c r="EV134" s="56"/>
      <c r="EW134" s="56"/>
      <c r="EX134" s="56"/>
      <c r="EY134" s="56"/>
      <c r="EZ134" s="56"/>
      <c r="FA134" s="56"/>
      <c r="FB134" s="56"/>
      <c r="FD134" s="56"/>
      <c r="FE134" s="56"/>
      <c r="FF134" s="56"/>
      <c r="FG134" s="56"/>
      <c r="FH134" s="56"/>
      <c r="FI134" s="56"/>
      <c r="FJ134" s="56"/>
      <c r="FK134" s="56"/>
      <c r="FL134" s="56"/>
      <c r="FN134" s="56"/>
      <c r="FO134" s="56"/>
      <c r="FP134" s="56"/>
      <c r="FQ134" s="56"/>
      <c r="FR134" s="56"/>
      <c r="FS134" s="56"/>
      <c r="FT134" s="56"/>
      <c r="FU134" s="56"/>
      <c r="FV134" s="56"/>
      <c r="FX134" s="56"/>
      <c r="FY134" s="56"/>
      <c r="FZ134" s="56"/>
      <c r="GA134" s="56"/>
      <c r="GB134" s="56"/>
      <c r="GC134" s="56"/>
      <c r="GD134" s="56"/>
      <c r="GE134" s="56"/>
      <c r="GF134" s="56"/>
      <c r="GH134" s="56"/>
      <c r="GI134" s="56"/>
      <c r="GJ134" s="56"/>
      <c r="GK134" s="56"/>
      <c r="GL134" s="56"/>
      <c r="GM134" s="56"/>
      <c r="GN134" s="56"/>
      <c r="GO134" s="56"/>
      <c r="GP134" s="56"/>
      <c r="GR134" s="56"/>
      <c r="GS134" s="56"/>
      <c r="GT134" s="56"/>
      <c r="GU134" s="56"/>
      <c r="GV134" s="56"/>
      <c r="GW134" s="56"/>
      <c r="GX134" s="56"/>
      <c r="GY134" s="56"/>
      <c r="GZ134" s="56"/>
      <c r="HB134" s="56"/>
      <c r="HC134" s="56"/>
      <c r="HD134" s="56"/>
      <c r="HE134" s="56"/>
      <c r="HF134" s="56"/>
      <c r="HG134" s="56"/>
      <c r="HH134" s="56"/>
      <c r="HI134" s="56"/>
      <c r="HJ134" s="56"/>
      <c r="HL134" s="56"/>
      <c r="HM134" s="56"/>
      <c r="HN134" s="56"/>
      <c r="HO134" s="56"/>
      <c r="HP134" s="56"/>
      <c r="HQ134" s="56"/>
      <c r="HR134" s="56"/>
      <c r="HS134" s="56"/>
      <c r="HT134" s="56"/>
      <c r="HV134" s="56"/>
      <c r="HW134" s="56"/>
      <c r="HX134" s="56"/>
      <c r="HY134" s="56"/>
      <c r="HZ134" s="56"/>
      <c r="IA134" s="56"/>
      <c r="IB134" s="56"/>
      <c r="IC134" s="56"/>
      <c r="ID134" s="56"/>
      <c r="IF134" s="56"/>
      <c r="IG134" s="56"/>
      <c r="IH134" s="56"/>
      <c r="II134" s="56"/>
      <c r="IJ134" s="56"/>
      <c r="IK134" s="56"/>
      <c r="IL134" s="56"/>
      <c r="IM134" s="56"/>
      <c r="IN134" s="56"/>
      <c r="IP134" s="56"/>
      <c r="IQ134" s="56"/>
      <c r="IR134" s="56"/>
      <c r="IS134" s="56"/>
      <c r="IT134" s="56"/>
      <c r="IU134" s="56"/>
    </row>
    <row r="135" spans="1:255" ht="12.75" customHeight="1" thickBot="1" x14ac:dyDescent="0.25">
      <c r="A135" s="227"/>
      <c r="B135" s="106">
        <v>2924.97</v>
      </c>
      <c r="C135" s="85" t="s">
        <v>75</v>
      </c>
      <c r="D135" s="86"/>
      <c r="E135" s="47"/>
      <c r="F135" s="47"/>
      <c r="G135" s="47"/>
      <c r="H135" s="48"/>
      <c r="I135" s="49"/>
      <c r="J135" s="56"/>
      <c r="K135" s="56"/>
      <c r="L135" s="56"/>
      <c r="M135" s="56"/>
      <c r="N135" s="56"/>
      <c r="O135" s="56"/>
      <c r="P135" s="56"/>
      <c r="Q135" s="56"/>
      <c r="R135" s="56"/>
      <c r="T135" s="56"/>
      <c r="U135" s="56"/>
      <c r="V135" s="56"/>
      <c r="W135" s="56"/>
      <c r="X135" s="56"/>
      <c r="Y135" s="56"/>
      <c r="Z135" s="56"/>
      <c r="AA135" s="56"/>
      <c r="AB135" s="56"/>
      <c r="AD135" s="56"/>
      <c r="AE135" s="56"/>
      <c r="AF135" s="56"/>
      <c r="AG135" s="56"/>
      <c r="AH135" s="56"/>
      <c r="AI135" s="56"/>
      <c r="AJ135" s="56"/>
      <c r="AK135" s="56"/>
      <c r="AL135" s="56"/>
      <c r="AN135" s="56"/>
      <c r="AO135" s="56"/>
      <c r="AP135" s="56"/>
      <c r="AQ135" s="56"/>
      <c r="AR135" s="56"/>
      <c r="AS135" s="56"/>
      <c r="AT135" s="56"/>
      <c r="AU135" s="56"/>
      <c r="AV135" s="56"/>
      <c r="AX135" s="56"/>
      <c r="AY135" s="56"/>
      <c r="AZ135" s="56"/>
      <c r="BA135" s="56"/>
      <c r="BB135" s="56"/>
      <c r="BC135" s="56"/>
      <c r="BD135" s="56"/>
      <c r="BE135" s="56"/>
      <c r="BF135" s="56"/>
      <c r="BH135" s="56"/>
      <c r="BI135" s="56"/>
      <c r="BJ135" s="56"/>
      <c r="BK135" s="56"/>
      <c r="BL135" s="56"/>
      <c r="BM135" s="56"/>
      <c r="BN135" s="56"/>
      <c r="BO135" s="56"/>
      <c r="BP135" s="56"/>
      <c r="BR135" s="56"/>
      <c r="BS135" s="56"/>
      <c r="BT135" s="56"/>
      <c r="BU135" s="56"/>
      <c r="BV135" s="56"/>
      <c r="BW135" s="56"/>
      <c r="BX135" s="56"/>
      <c r="BY135" s="56"/>
      <c r="BZ135" s="56"/>
      <c r="CB135" s="56"/>
      <c r="CC135" s="56"/>
      <c r="CD135" s="56"/>
      <c r="CE135" s="56"/>
      <c r="CF135" s="56"/>
      <c r="CG135" s="56"/>
      <c r="CH135" s="56"/>
      <c r="CI135" s="56"/>
      <c r="CJ135" s="56"/>
      <c r="CL135" s="56"/>
      <c r="CM135" s="56"/>
      <c r="CN135" s="56"/>
      <c r="CO135" s="56"/>
      <c r="CP135" s="56"/>
      <c r="CQ135" s="56"/>
      <c r="CR135" s="56"/>
      <c r="CS135" s="56"/>
      <c r="CT135" s="56"/>
      <c r="CV135" s="56"/>
      <c r="CW135" s="56"/>
      <c r="CX135" s="56"/>
      <c r="CY135" s="56"/>
      <c r="CZ135" s="56"/>
      <c r="DA135" s="56"/>
      <c r="DB135" s="56"/>
      <c r="DC135" s="56"/>
      <c r="DD135" s="56"/>
      <c r="DF135" s="56"/>
      <c r="DG135" s="56"/>
      <c r="DH135" s="56"/>
      <c r="DI135" s="56"/>
      <c r="DJ135" s="56"/>
      <c r="DK135" s="56"/>
      <c r="DL135" s="56"/>
      <c r="DM135" s="56"/>
      <c r="DN135" s="56"/>
      <c r="DP135" s="56"/>
      <c r="DQ135" s="56"/>
      <c r="DR135" s="56"/>
      <c r="DS135" s="56"/>
      <c r="DT135" s="56"/>
      <c r="DU135" s="56"/>
      <c r="DV135" s="56"/>
      <c r="DW135" s="56"/>
      <c r="DX135" s="56"/>
      <c r="DZ135" s="56"/>
      <c r="EA135" s="56"/>
      <c r="EB135" s="56"/>
      <c r="EC135" s="56"/>
      <c r="ED135" s="56"/>
      <c r="EE135" s="56"/>
      <c r="EF135" s="56"/>
      <c r="EG135" s="56"/>
      <c r="EH135" s="56"/>
      <c r="EJ135" s="56"/>
      <c r="EK135" s="56"/>
      <c r="EL135" s="56"/>
      <c r="EM135" s="56"/>
      <c r="EN135" s="56"/>
      <c r="EO135" s="56"/>
      <c r="EP135" s="56"/>
      <c r="EQ135" s="56"/>
      <c r="ER135" s="56"/>
      <c r="ET135" s="56"/>
      <c r="EU135" s="56"/>
      <c r="EV135" s="56"/>
      <c r="EW135" s="56"/>
      <c r="EX135" s="56"/>
      <c r="EY135" s="56"/>
      <c r="EZ135" s="56"/>
      <c r="FA135" s="56"/>
      <c r="FB135" s="56"/>
      <c r="FD135" s="56"/>
      <c r="FE135" s="56"/>
      <c r="FF135" s="56"/>
      <c r="FG135" s="56"/>
      <c r="FH135" s="56"/>
      <c r="FI135" s="56"/>
      <c r="FJ135" s="56"/>
      <c r="FK135" s="56"/>
      <c r="FL135" s="56"/>
      <c r="FN135" s="56"/>
      <c r="FO135" s="56"/>
      <c r="FP135" s="56"/>
      <c r="FQ135" s="56"/>
      <c r="FR135" s="56"/>
      <c r="FS135" s="56"/>
      <c r="FT135" s="56"/>
      <c r="FU135" s="56"/>
      <c r="FV135" s="56"/>
      <c r="FX135" s="56"/>
      <c r="FY135" s="56"/>
      <c r="FZ135" s="56"/>
      <c r="GA135" s="56"/>
      <c r="GB135" s="56"/>
      <c r="GC135" s="56"/>
      <c r="GD135" s="56"/>
      <c r="GE135" s="56"/>
      <c r="GF135" s="56"/>
      <c r="GH135" s="56"/>
      <c r="GI135" s="56"/>
      <c r="GJ135" s="56"/>
      <c r="GK135" s="56"/>
      <c r="GL135" s="56"/>
      <c r="GM135" s="56"/>
      <c r="GN135" s="56"/>
      <c r="GO135" s="56"/>
      <c r="GP135" s="56"/>
      <c r="GR135" s="56"/>
      <c r="GS135" s="56"/>
      <c r="GT135" s="56"/>
      <c r="GU135" s="56"/>
      <c r="GV135" s="56"/>
      <c r="GW135" s="56"/>
      <c r="GX135" s="56"/>
      <c r="GY135" s="56"/>
      <c r="GZ135" s="56"/>
      <c r="HB135" s="56"/>
      <c r="HC135" s="56"/>
      <c r="HD135" s="56"/>
      <c r="HE135" s="56"/>
      <c r="HF135" s="56"/>
      <c r="HG135" s="56"/>
      <c r="HH135" s="56"/>
      <c r="HI135" s="56"/>
      <c r="HJ135" s="56"/>
      <c r="HL135" s="56"/>
      <c r="HM135" s="56"/>
      <c r="HN135" s="56"/>
      <c r="HO135" s="56"/>
      <c r="HP135" s="56"/>
      <c r="HQ135" s="56"/>
      <c r="HR135" s="56"/>
      <c r="HS135" s="56"/>
      <c r="HT135" s="56"/>
      <c r="HV135" s="56"/>
      <c r="HW135" s="56"/>
      <c r="HX135" s="56"/>
      <c r="HY135" s="56"/>
      <c r="HZ135" s="56"/>
      <c r="IA135" s="56"/>
      <c r="IB135" s="56"/>
      <c r="IC135" s="56"/>
      <c r="ID135" s="56"/>
      <c r="IF135" s="56"/>
      <c r="IG135" s="56"/>
      <c r="IH135" s="56"/>
      <c r="II135" s="56"/>
      <c r="IJ135" s="56"/>
      <c r="IK135" s="56"/>
      <c r="IL135" s="56"/>
      <c r="IM135" s="56"/>
      <c r="IN135" s="56"/>
      <c r="IP135" s="56"/>
      <c r="IQ135" s="56"/>
      <c r="IR135" s="56"/>
      <c r="IS135" s="56"/>
      <c r="IT135" s="56"/>
      <c r="IU135" s="56"/>
    </row>
    <row r="136" spans="1:255" ht="12.75" customHeight="1" thickBot="1" x14ac:dyDescent="0.25">
      <c r="A136" s="221"/>
      <c r="B136" s="106">
        <v>3195.5</v>
      </c>
      <c r="C136" s="85" t="s">
        <v>76</v>
      </c>
      <c r="D136" s="86"/>
      <c r="E136" s="47"/>
      <c r="F136" s="47"/>
      <c r="G136" s="47"/>
      <c r="H136" s="48"/>
      <c r="I136" s="49"/>
      <c r="J136" s="56"/>
      <c r="K136" s="56"/>
      <c r="L136" s="56"/>
      <c r="M136" s="56"/>
      <c r="N136" s="56"/>
      <c r="O136" s="56"/>
      <c r="P136" s="56"/>
      <c r="Q136" s="56"/>
      <c r="R136" s="56"/>
      <c r="T136" s="56"/>
      <c r="U136" s="56"/>
      <c r="V136" s="56"/>
      <c r="W136" s="56"/>
      <c r="X136" s="56"/>
      <c r="Y136" s="56"/>
      <c r="Z136" s="56"/>
      <c r="AA136" s="56"/>
      <c r="AB136" s="56"/>
      <c r="AD136" s="56"/>
      <c r="AE136" s="56"/>
      <c r="AF136" s="56"/>
      <c r="AG136" s="56"/>
      <c r="AH136" s="56"/>
      <c r="AI136" s="56"/>
      <c r="AJ136" s="56"/>
      <c r="AK136" s="56"/>
      <c r="AL136" s="56"/>
      <c r="AN136" s="56"/>
      <c r="AO136" s="56"/>
      <c r="AP136" s="56"/>
      <c r="AQ136" s="56"/>
      <c r="AR136" s="56"/>
      <c r="AS136" s="56"/>
      <c r="AT136" s="56"/>
      <c r="AU136" s="56"/>
      <c r="AV136" s="56"/>
      <c r="AX136" s="56"/>
      <c r="AY136" s="56"/>
      <c r="AZ136" s="56"/>
      <c r="BA136" s="56"/>
      <c r="BB136" s="56"/>
      <c r="BC136" s="56"/>
      <c r="BD136" s="56"/>
      <c r="BE136" s="56"/>
      <c r="BF136" s="56"/>
      <c r="BH136" s="56"/>
      <c r="BI136" s="56"/>
      <c r="BJ136" s="56"/>
      <c r="BK136" s="56"/>
      <c r="BL136" s="56"/>
      <c r="BM136" s="56"/>
      <c r="BN136" s="56"/>
      <c r="BO136" s="56"/>
      <c r="BP136" s="56"/>
      <c r="BR136" s="56"/>
      <c r="BS136" s="56"/>
      <c r="BT136" s="56"/>
      <c r="BU136" s="56"/>
      <c r="BV136" s="56"/>
      <c r="BW136" s="56"/>
      <c r="BX136" s="56"/>
      <c r="BY136" s="56"/>
      <c r="BZ136" s="56"/>
      <c r="CB136" s="56"/>
      <c r="CC136" s="56"/>
      <c r="CD136" s="56"/>
      <c r="CE136" s="56"/>
      <c r="CF136" s="56"/>
      <c r="CG136" s="56"/>
      <c r="CH136" s="56"/>
      <c r="CI136" s="56"/>
      <c r="CJ136" s="56"/>
      <c r="CL136" s="56"/>
      <c r="CM136" s="56"/>
      <c r="CN136" s="56"/>
      <c r="CO136" s="56"/>
      <c r="CP136" s="56"/>
      <c r="CQ136" s="56"/>
      <c r="CR136" s="56"/>
      <c r="CS136" s="56"/>
      <c r="CT136" s="56"/>
      <c r="CV136" s="56"/>
      <c r="CW136" s="56"/>
      <c r="CX136" s="56"/>
      <c r="CY136" s="56"/>
      <c r="CZ136" s="56"/>
      <c r="DA136" s="56"/>
      <c r="DB136" s="56"/>
      <c r="DC136" s="56"/>
      <c r="DD136" s="56"/>
      <c r="DF136" s="56"/>
      <c r="DG136" s="56"/>
      <c r="DH136" s="56"/>
      <c r="DI136" s="56"/>
      <c r="DJ136" s="56"/>
      <c r="DK136" s="56"/>
      <c r="DL136" s="56"/>
      <c r="DM136" s="56"/>
      <c r="DN136" s="56"/>
      <c r="DP136" s="56"/>
      <c r="DQ136" s="56"/>
      <c r="DR136" s="56"/>
      <c r="DS136" s="56"/>
      <c r="DT136" s="56"/>
      <c r="DU136" s="56"/>
      <c r="DV136" s="56"/>
      <c r="DW136" s="56"/>
      <c r="DX136" s="56"/>
      <c r="DZ136" s="56"/>
      <c r="EA136" s="56"/>
      <c r="EB136" s="56"/>
      <c r="EC136" s="56"/>
      <c r="ED136" s="56"/>
      <c r="EE136" s="56"/>
      <c r="EF136" s="56"/>
      <c r="EG136" s="56"/>
      <c r="EH136" s="56"/>
      <c r="EJ136" s="56"/>
      <c r="EK136" s="56"/>
      <c r="EL136" s="56"/>
      <c r="EM136" s="56"/>
      <c r="EN136" s="56"/>
      <c r="EO136" s="56"/>
      <c r="EP136" s="56"/>
      <c r="EQ136" s="56"/>
      <c r="ER136" s="56"/>
      <c r="ET136" s="56"/>
      <c r="EU136" s="56"/>
      <c r="EV136" s="56"/>
      <c r="EW136" s="56"/>
      <c r="EX136" s="56"/>
      <c r="EY136" s="56"/>
      <c r="EZ136" s="56"/>
      <c r="FA136" s="56"/>
      <c r="FB136" s="56"/>
      <c r="FD136" s="56"/>
      <c r="FE136" s="56"/>
      <c r="FF136" s="56"/>
      <c r="FG136" s="56"/>
      <c r="FH136" s="56"/>
      <c r="FI136" s="56"/>
      <c r="FJ136" s="56"/>
      <c r="FK136" s="56"/>
      <c r="FL136" s="56"/>
      <c r="FN136" s="56"/>
      <c r="FO136" s="56"/>
      <c r="FP136" s="56"/>
      <c r="FQ136" s="56"/>
      <c r="FR136" s="56"/>
      <c r="FS136" s="56"/>
      <c r="FT136" s="56"/>
      <c r="FU136" s="56"/>
      <c r="FV136" s="56"/>
      <c r="FX136" s="56"/>
      <c r="FY136" s="56"/>
      <c r="FZ136" s="56"/>
      <c r="GA136" s="56"/>
      <c r="GB136" s="56"/>
      <c r="GC136" s="56"/>
      <c r="GD136" s="56"/>
      <c r="GE136" s="56"/>
      <c r="GF136" s="56"/>
      <c r="GH136" s="56"/>
      <c r="GI136" s="56"/>
      <c r="GJ136" s="56"/>
      <c r="GK136" s="56"/>
      <c r="GL136" s="56"/>
      <c r="GM136" s="56"/>
      <c r="GN136" s="56"/>
      <c r="GO136" s="56"/>
      <c r="GP136" s="56"/>
      <c r="GR136" s="56"/>
      <c r="GS136" s="56"/>
      <c r="GT136" s="56"/>
      <c r="GU136" s="56"/>
      <c r="GV136" s="56"/>
      <c r="GW136" s="56"/>
      <c r="GX136" s="56"/>
      <c r="GY136" s="56"/>
      <c r="GZ136" s="56"/>
      <c r="HB136" s="56"/>
      <c r="HC136" s="56"/>
      <c r="HD136" s="56"/>
      <c r="HE136" s="56"/>
      <c r="HF136" s="56"/>
      <c r="HG136" s="56"/>
      <c r="HH136" s="56"/>
      <c r="HI136" s="56"/>
      <c r="HJ136" s="56"/>
      <c r="HL136" s="56"/>
      <c r="HM136" s="56"/>
      <c r="HN136" s="56"/>
      <c r="HO136" s="56"/>
      <c r="HP136" s="56"/>
      <c r="HQ136" s="56"/>
      <c r="HR136" s="56"/>
      <c r="HS136" s="56"/>
      <c r="HT136" s="56"/>
      <c r="HV136" s="56"/>
      <c r="HW136" s="56"/>
      <c r="HX136" s="56"/>
      <c r="HY136" s="56"/>
      <c r="HZ136" s="56"/>
      <c r="IA136" s="56"/>
      <c r="IB136" s="56"/>
      <c r="IC136" s="56"/>
      <c r="ID136" s="56"/>
      <c r="IF136" s="56"/>
      <c r="IG136" s="56"/>
      <c r="IH136" s="56"/>
      <c r="II136" s="56"/>
      <c r="IJ136" s="56"/>
      <c r="IK136" s="56"/>
      <c r="IL136" s="56"/>
      <c r="IM136" s="56"/>
      <c r="IN136" s="56"/>
      <c r="IP136" s="56"/>
      <c r="IQ136" s="56"/>
      <c r="IR136" s="56"/>
      <c r="IS136" s="56"/>
      <c r="IT136" s="56"/>
      <c r="IU136" s="56"/>
    </row>
    <row r="137" spans="1:255" ht="12.75" customHeight="1" thickBot="1" x14ac:dyDescent="0.25">
      <c r="A137" s="221"/>
      <c r="B137" s="106">
        <v>4456.1400000000003</v>
      </c>
      <c r="C137" s="85" t="s">
        <v>77</v>
      </c>
      <c r="D137" s="86"/>
      <c r="E137" s="47"/>
      <c r="F137" s="47"/>
      <c r="G137" s="47"/>
      <c r="H137" s="48"/>
      <c r="I137" s="49"/>
      <c r="J137" s="56"/>
      <c r="K137" s="56"/>
      <c r="L137" s="56"/>
      <c r="M137" s="56"/>
      <c r="N137" s="56"/>
      <c r="O137" s="56"/>
      <c r="P137" s="56"/>
      <c r="Q137" s="56"/>
      <c r="R137" s="56"/>
      <c r="T137" s="56"/>
      <c r="U137" s="56"/>
      <c r="V137" s="56"/>
      <c r="W137" s="56"/>
      <c r="X137" s="56"/>
      <c r="Y137" s="56"/>
      <c r="Z137" s="56"/>
      <c r="AA137" s="56"/>
      <c r="AB137" s="56"/>
      <c r="AD137" s="56"/>
      <c r="AE137" s="56"/>
      <c r="AF137" s="56"/>
      <c r="AG137" s="56"/>
      <c r="AH137" s="56"/>
      <c r="AI137" s="56"/>
      <c r="AJ137" s="56"/>
      <c r="AK137" s="56"/>
      <c r="AL137" s="56"/>
      <c r="AN137" s="56"/>
      <c r="AO137" s="56"/>
      <c r="AP137" s="56"/>
      <c r="AQ137" s="56"/>
      <c r="AR137" s="56"/>
      <c r="AS137" s="56"/>
      <c r="AT137" s="56"/>
      <c r="AU137" s="56"/>
      <c r="AV137" s="56"/>
      <c r="AX137" s="56"/>
      <c r="AY137" s="56"/>
      <c r="AZ137" s="56"/>
      <c r="BA137" s="56"/>
      <c r="BB137" s="56"/>
      <c r="BC137" s="56"/>
      <c r="BD137" s="56"/>
      <c r="BE137" s="56"/>
      <c r="BF137" s="56"/>
      <c r="BH137" s="56"/>
      <c r="BI137" s="56"/>
      <c r="BJ137" s="56"/>
      <c r="BK137" s="56"/>
      <c r="BL137" s="56"/>
      <c r="BM137" s="56"/>
      <c r="BN137" s="56"/>
      <c r="BO137" s="56"/>
      <c r="BP137" s="56"/>
      <c r="BR137" s="56"/>
      <c r="BS137" s="56"/>
      <c r="BT137" s="56"/>
      <c r="BU137" s="56"/>
      <c r="BV137" s="56"/>
      <c r="BW137" s="56"/>
      <c r="BX137" s="56"/>
      <c r="BY137" s="56"/>
      <c r="BZ137" s="56"/>
      <c r="CB137" s="56"/>
      <c r="CC137" s="56"/>
      <c r="CD137" s="56"/>
      <c r="CE137" s="56"/>
      <c r="CF137" s="56"/>
      <c r="CG137" s="56"/>
      <c r="CH137" s="56"/>
      <c r="CI137" s="56"/>
      <c r="CJ137" s="56"/>
      <c r="CL137" s="56"/>
      <c r="CM137" s="56"/>
      <c r="CN137" s="56"/>
      <c r="CO137" s="56"/>
      <c r="CP137" s="56"/>
      <c r="CQ137" s="56"/>
      <c r="CR137" s="56"/>
      <c r="CS137" s="56"/>
      <c r="CT137" s="56"/>
      <c r="CV137" s="56"/>
      <c r="CW137" s="56"/>
      <c r="CX137" s="56"/>
      <c r="CY137" s="56"/>
      <c r="CZ137" s="56"/>
      <c r="DA137" s="56"/>
      <c r="DB137" s="56"/>
      <c r="DC137" s="56"/>
      <c r="DD137" s="56"/>
      <c r="DF137" s="56"/>
      <c r="DG137" s="56"/>
      <c r="DH137" s="56"/>
      <c r="DI137" s="56"/>
      <c r="DJ137" s="56"/>
      <c r="DK137" s="56"/>
      <c r="DL137" s="56"/>
      <c r="DM137" s="56"/>
      <c r="DN137" s="56"/>
      <c r="DP137" s="56"/>
      <c r="DQ137" s="56"/>
      <c r="DR137" s="56"/>
      <c r="DS137" s="56"/>
      <c r="DT137" s="56"/>
      <c r="DU137" s="56"/>
      <c r="DV137" s="56"/>
      <c r="DW137" s="56"/>
      <c r="DX137" s="56"/>
      <c r="DZ137" s="56"/>
      <c r="EA137" s="56"/>
      <c r="EB137" s="56"/>
      <c r="EC137" s="56"/>
      <c r="ED137" s="56"/>
      <c r="EE137" s="56"/>
      <c r="EF137" s="56"/>
      <c r="EG137" s="56"/>
      <c r="EH137" s="56"/>
      <c r="EJ137" s="56"/>
      <c r="EK137" s="56"/>
      <c r="EL137" s="56"/>
      <c r="EM137" s="56"/>
      <c r="EN137" s="56"/>
      <c r="EO137" s="56"/>
      <c r="EP137" s="56"/>
      <c r="EQ137" s="56"/>
      <c r="ER137" s="56"/>
      <c r="ET137" s="56"/>
      <c r="EU137" s="56"/>
      <c r="EV137" s="56"/>
      <c r="EW137" s="56"/>
      <c r="EX137" s="56"/>
      <c r="EY137" s="56"/>
      <c r="EZ137" s="56"/>
      <c r="FA137" s="56"/>
      <c r="FB137" s="56"/>
      <c r="FD137" s="56"/>
      <c r="FE137" s="56"/>
      <c r="FF137" s="56"/>
      <c r="FG137" s="56"/>
      <c r="FH137" s="56"/>
      <c r="FI137" s="56"/>
      <c r="FJ137" s="56"/>
      <c r="FK137" s="56"/>
      <c r="FL137" s="56"/>
      <c r="FN137" s="56"/>
      <c r="FO137" s="56"/>
      <c r="FP137" s="56"/>
      <c r="FQ137" s="56"/>
      <c r="FR137" s="56"/>
      <c r="FS137" s="56"/>
      <c r="FT137" s="56"/>
      <c r="FU137" s="56"/>
      <c r="FV137" s="56"/>
      <c r="FX137" s="56"/>
      <c r="FY137" s="56"/>
      <c r="FZ137" s="56"/>
      <c r="GA137" s="56"/>
      <c r="GB137" s="56"/>
      <c r="GC137" s="56"/>
      <c r="GD137" s="56"/>
      <c r="GE137" s="56"/>
      <c r="GF137" s="56"/>
      <c r="GH137" s="56"/>
      <c r="GI137" s="56"/>
      <c r="GJ137" s="56"/>
      <c r="GK137" s="56"/>
      <c r="GL137" s="56"/>
      <c r="GM137" s="56"/>
      <c r="GN137" s="56"/>
      <c r="GO137" s="56"/>
      <c r="GP137" s="56"/>
      <c r="GR137" s="56"/>
      <c r="GS137" s="56"/>
      <c r="GT137" s="56"/>
      <c r="GU137" s="56"/>
      <c r="GV137" s="56"/>
      <c r="GW137" s="56"/>
      <c r="GX137" s="56"/>
      <c r="GY137" s="56"/>
      <c r="GZ137" s="56"/>
      <c r="HB137" s="56"/>
      <c r="HC137" s="56"/>
      <c r="HD137" s="56"/>
      <c r="HE137" s="56"/>
      <c r="HF137" s="56"/>
      <c r="HG137" s="56"/>
      <c r="HH137" s="56"/>
      <c r="HI137" s="56"/>
      <c r="HJ137" s="56"/>
      <c r="HL137" s="56"/>
      <c r="HM137" s="56"/>
      <c r="HN137" s="56"/>
      <c r="HO137" s="56"/>
      <c r="HP137" s="56"/>
      <c r="HQ137" s="56"/>
      <c r="HR137" s="56"/>
      <c r="HS137" s="56"/>
      <c r="HT137" s="56"/>
      <c r="HV137" s="56"/>
      <c r="HW137" s="56"/>
      <c r="HX137" s="56"/>
      <c r="HY137" s="56"/>
      <c r="HZ137" s="56"/>
      <c r="IA137" s="56"/>
      <c r="IB137" s="56"/>
      <c r="IC137" s="56"/>
      <c r="ID137" s="56"/>
      <c r="IF137" s="56"/>
      <c r="IG137" s="56"/>
      <c r="IH137" s="56"/>
      <c r="II137" s="56"/>
      <c r="IJ137" s="56"/>
      <c r="IK137" s="56"/>
      <c r="IL137" s="56"/>
      <c r="IM137" s="56"/>
      <c r="IN137" s="56"/>
      <c r="IP137" s="56"/>
      <c r="IQ137" s="56"/>
      <c r="IR137" s="56"/>
      <c r="IS137" s="56"/>
      <c r="IT137" s="56"/>
      <c r="IU137" s="56"/>
    </row>
    <row r="138" spans="1:255" ht="12.75" customHeight="1" thickBot="1" x14ac:dyDescent="0.25">
      <c r="A138" s="221"/>
      <c r="B138" s="106">
        <v>3436.14</v>
      </c>
      <c r="C138" s="85" t="s">
        <v>78</v>
      </c>
      <c r="D138" s="86"/>
      <c r="E138" s="47"/>
      <c r="F138" s="47"/>
      <c r="G138" s="47"/>
      <c r="H138" s="48"/>
      <c r="I138" s="49"/>
      <c r="J138" s="56"/>
      <c r="K138" s="56"/>
      <c r="L138" s="56"/>
      <c r="M138" s="56"/>
      <c r="N138" s="56"/>
      <c r="O138" s="56"/>
      <c r="P138" s="56"/>
      <c r="Q138" s="56"/>
      <c r="R138" s="56"/>
      <c r="T138" s="56"/>
      <c r="U138" s="56"/>
      <c r="V138" s="56"/>
      <c r="W138" s="56"/>
      <c r="X138" s="56"/>
      <c r="Y138" s="56"/>
      <c r="Z138" s="56"/>
      <c r="AA138" s="56"/>
      <c r="AB138" s="56"/>
      <c r="AD138" s="56"/>
      <c r="AE138" s="56"/>
      <c r="AF138" s="56"/>
      <c r="AG138" s="56"/>
      <c r="AH138" s="56"/>
      <c r="AI138" s="56"/>
      <c r="AJ138" s="56"/>
      <c r="AK138" s="56"/>
      <c r="AL138" s="56"/>
      <c r="AN138" s="56"/>
      <c r="AO138" s="56"/>
      <c r="AP138" s="56"/>
      <c r="AQ138" s="56"/>
      <c r="AR138" s="56"/>
      <c r="AS138" s="56"/>
      <c r="AT138" s="56"/>
      <c r="AU138" s="56"/>
      <c r="AV138" s="56"/>
      <c r="AX138" s="56"/>
      <c r="AY138" s="56"/>
      <c r="AZ138" s="56"/>
      <c r="BA138" s="56"/>
      <c r="BB138" s="56"/>
      <c r="BC138" s="56"/>
      <c r="BD138" s="56"/>
      <c r="BE138" s="56"/>
      <c r="BF138" s="56"/>
      <c r="BH138" s="56"/>
      <c r="BI138" s="56"/>
      <c r="BJ138" s="56"/>
      <c r="BK138" s="56"/>
      <c r="BL138" s="56"/>
      <c r="BM138" s="56"/>
      <c r="BN138" s="56"/>
      <c r="BO138" s="56"/>
      <c r="BP138" s="56"/>
      <c r="BR138" s="56"/>
      <c r="BS138" s="56"/>
      <c r="BT138" s="56"/>
      <c r="BU138" s="56"/>
      <c r="BV138" s="56"/>
      <c r="BW138" s="56"/>
      <c r="BX138" s="56"/>
      <c r="BY138" s="56"/>
      <c r="BZ138" s="56"/>
      <c r="CB138" s="56"/>
      <c r="CC138" s="56"/>
      <c r="CD138" s="56"/>
      <c r="CE138" s="56"/>
      <c r="CF138" s="56"/>
      <c r="CG138" s="56"/>
      <c r="CH138" s="56"/>
      <c r="CI138" s="56"/>
      <c r="CJ138" s="56"/>
      <c r="CL138" s="56"/>
      <c r="CM138" s="56"/>
      <c r="CN138" s="56"/>
      <c r="CO138" s="56"/>
      <c r="CP138" s="56"/>
      <c r="CQ138" s="56"/>
      <c r="CR138" s="56"/>
      <c r="CS138" s="56"/>
      <c r="CT138" s="56"/>
      <c r="CV138" s="56"/>
      <c r="CW138" s="56"/>
      <c r="CX138" s="56"/>
      <c r="CY138" s="56"/>
      <c r="CZ138" s="56"/>
      <c r="DA138" s="56"/>
      <c r="DB138" s="56"/>
      <c r="DC138" s="56"/>
      <c r="DD138" s="56"/>
      <c r="DF138" s="56"/>
      <c r="DG138" s="56"/>
      <c r="DH138" s="56"/>
      <c r="DI138" s="56"/>
      <c r="DJ138" s="56"/>
      <c r="DK138" s="56"/>
      <c r="DL138" s="56"/>
      <c r="DM138" s="56"/>
      <c r="DN138" s="56"/>
      <c r="DP138" s="56"/>
      <c r="DQ138" s="56"/>
      <c r="DR138" s="56"/>
      <c r="DS138" s="56"/>
      <c r="DT138" s="56"/>
      <c r="DU138" s="56"/>
      <c r="DV138" s="56"/>
      <c r="DW138" s="56"/>
      <c r="DX138" s="56"/>
      <c r="DZ138" s="56"/>
      <c r="EA138" s="56"/>
      <c r="EB138" s="56"/>
      <c r="EC138" s="56"/>
      <c r="ED138" s="56"/>
      <c r="EE138" s="56"/>
      <c r="EF138" s="56"/>
      <c r="EG138" s="56"/>
      <c r="EH138" s="56"/>
      <c r="EJ138" s="56"/>
      <c r="EK138" s="56"/>
      <c r="EL138" s="56"/>
      <c r="EM138" s="56"/>
      <c r="EN138" s="56"/>
      <c r="EO138" s="56"/>
      <c r="EP138" s="56"/>
      <c r="EQ138" s="56"/>
      <c r="ER138" s="56"/>
      <c r="ET138" s="56"/>
      <c r="EU138" s="56"/>
      <c r="EV138" s="56"/>
      <c r="EW138" s="56"/>
      <c r="EX138" s="56"/>
      <c r="EY138" s="56"/>
      <c r="EZ138" s="56"/>
      <c r="FA138" s="56"/>
      <c r="FB138" s="56"/>
      <c r="FD138" s="56"/>
      <c r="FE138" s="56"/>
      <c r="FF138" s="56"/>
      <c r="FG138" s="56"/>
      <c r="FH138" s="56"/>
      <c r="FI138" s="56"/>
      <c r="FJ138" s="56"/>
      <c r="FK138" s="56"/>
      <c r="FL138" s="56"/>
      <c r="FN138" s="56"/>
      <c r="FO138" s="56"/>
      <c r="FP138" s="56"/>
      <c r="FQ138" s="56"/>
      <c r="FR138" s="56"/>
      <c r="FS138" s="56"/>
      <c r="FT138" s="56"/>
      <c r="FU138" s="56"/>
      <c r="FV138" s="56"/>
      <c r="FX138" s="56"/>
      <c r="FY138" s="56"/>
      <c r="FZ138" s="56"/>
      <c r="GA138" s="56"/>
      <c r="GB138" s="56"/>
      <c r="GC138" s="56"/>
      <c r="GD138" s="56"/>
      <c r="GE138" s="56"/>
      <c r="GF138" s="56"/>
      <c r="GH138" s="56"/>
      <c r="GI138" s="56"/>
      <c r="GJ138" s="56"/>
      <c r="GK138" s="56"/>
      <c r="GL138" s="56"/>
      <c r="GM138" s="56"/>
      <c r="GN138" s="56"/>
      <c r="GO138" s="56"/>
      <c r="GP138" s="56"/>
      <c r="GR138" s="56"/>
      <c r="GS138" s="56"/>
      <c r="GT138" s="56"/>
      <c r="GU138" s="56"/>
      <c r="GV138" s="56"/>
      <c r="GW138" s="56"/>
      <c r="GX138" s="56"/>
      <c r="GY138" s="56"/>
      <c r="GZ138" s="56"/>
      <c r="HB138" s="56"/>
      <c r="HC138" s="56"/>
      <c r="HD138" s="56"/>
      <c r="HE138" s="56"/>
      <c r="HF138" s="56"/>
      <c r="HG138" s="56"/>
      <c r="HH138" s="56"/>
      <c r="HI138" s="56"/>
      <c r="HJ138" s="56"/>
      <c r="HL138" s="56"/>
      <c r="HM138" s="56"/>
      <c r="HN138" s="56"/>
      <c r="HO138" s="56"/>
      <c r="HP138" s="56"/>
      <c r="HQ138" s="56"/>
      <c r="HR138" s="56"/>
      <c r="HS138" s="56"/>
      <c r="HT138" s="56"/>
      <c r="HV138" s="56"/>
      <c r="HW138" s="56"/>
      <c r="HX138" s="56"/>
      <c r="HY138" s="56"/>
      <c r="HZ138" s="56"/>
      <c r="IA138" s="56"/>
      <c r="IB138" s="56"/>
      <c r="IC138" s="56"/>
      <c r="ID138" s="56"/>
      <c r="IF138" s="56"/>
      <c r="IG138" s="56"/>
      <c r="IH138" s="56"/>
      <c r="II138" s="56"/>
      <c r="IJ138" s="56"/>
      <c r="IK138" s="56"/>
      <c r="IL138" s="56"/>
      <c r="IM138" s="56"/>
      <c r="IN138" s="56"/>
      <c r="IP138" s="56"/>
      <c r="IQ138" s="56"/>
      <c r="IR138" s="56"/>
      <c r="IS138" s="56"/>
      <c r="IT138" s="56"/>
      <c r="IU138" s="56"/>
    </row>
    <row r="139" spans="1:255" ht="12.75" customHeight="1" thickBot="1" x14ac:dyDescent="0.25">
      <c r="A139" s="221"/>
      <c r="B139" s="106">
        <v>4356.95</v>
      </c>
      <c r="C139" s="85" t="s">
        <v>79</v>
      </c>
      <c r="D139" s="86"/>
      <c r="E139" s="47"/>
      <c r="F139" s="47"/>
      <c r="G139" s="47"/>
      <c r="H139" s="48"/>
      <c r="I139" s="49"/>
      <c r="J139" s="56"/>
      <c r="K139" s="56"/>
      <c r="L139" s="56"/>
      <c r="M139" s="56"/>
      <c r="N139" s="56"/>
      <c r="O139" s="56"/>
      <c r="P139" s="56"/>
      <c r="Q139" s="56"/>
      <c r="R139" s="56"/>
      <c r="T139" s="56"/>
      <c r="U139" s="56"/>
      <c r="V139" s="56"/>
      <c r="W139" s="56"/>
      <c r="X139" s="56"/>
      <c r="Y139" s="56"/>
      <c r="Z139" s="56"/>
      <c r="AA139" s="56"/>
      <c r="AB139" s="56"/>
      <c r="AD139" s="56"/>
      <c r="AE139" s="56"/>
      <c r="AF139" s="56"/>
      <c r="AG139" s="56"/>
      <c r="AH139" s="56"/>
      <c r="AI139" s="56"/>
      <c r="AJ139" s="56"/>
      <c r="AK139" s="56"/>
      <c r="AL139" s="56"/>
      <c r="AN139" s="56"/>
      <c r="AO139" s="56"/>
      <c r="AP139" s="56"/>
      <c r="AQ139" s="56"/>
      <c r="AR139" s="56"/>
      <c r="AS139" s="56"/>
      <c r="AT139" s="56"/>
      <c r="AU139" s="56"/>
      <c r="AV139" s="56"/>
      <c r="AX139" s="56"/>
      <c r="AY139" s="56"/>
      <c r="AZ139" s="56"/>
      <c r="BA139" s="56"/>
      <c r="BB139" s="56"/>
      <c r="BC139" s="56"/>
      <c r="BD139" s="56"/>
      <c r="BE139" s="56"/>
      <c r="BF139" s="56"/>
      <c r="BH139" s="56"/>
      <c r="BI139" s="56"/>
      <c r="BJ139" s="56"/>
      <c r="BK139" s="56"/>
      <c r="BL139" s="56"/>
      <c r="BM139" s="56"/>
      <c r="BN139" s="56"/>
      <c r="BO139" s="56"/>
      <c r="BP139" s="56"/>
      <c r="BR139" s="56"/>
      <c r="BS139" s="56"/>
      <c r="BT139" s="56"/>
      <c r="BU139" s="56"/>
      <c r="BV139" s="56"/>
      <c r="BW139" s="56"/>
      <c r="BX139" s="56"/>
      <c r="BY139" s="56"/>
      <c r="BZ139" s="56"/>
      <c r="CB139" s="56"/>
      <c r="CC139" s="56"/>
      <c r="CD139" s="56"/>
      <c r="CE139" s="56"/>
      <c r="CF139" s="56"/>
      <c r="CG139" s="56"/>
      <c r="CH139" s="56"/>
      <c r="CI139" s="56"/>
      <c r="CJ139" s="56"/>
      <c r="CL139" s="56"/>
      <c r="CM139" s="56"/>
      <c r="CN139" s="56"/>
      <c r="CO139" s="56"/>
      <c r="CP139" s="56"/>
      <c r="CQ139" s="56"/>
      <c r="CR139" s="56"/>
      <c r="CS139" s="56"/>
      <c r="CT139" s="56"/>
      <c r="CV139" s="56"/>
      <c r="CW139" s="56"/>
      <c r="CX139" s="56"/>
      <c r="CY139" s="56"/>
      <c r="CZ139" s="56"/>
      <c r="DA139" s="56"/>
      <c r="DB139" s="56"/>
      <c r="DC139" s="56"/>
      <c r="DD139" s="56"/>
      <c r="DF139" s="56"/>
      <c r="DG139" s="56"/>
      <c r="DH139" s="56"/>
      <c r="DI139" s="56"/>
      <c r="DJ139" s="56"/>
      <c r="DK139" s="56"/>
      <c r="DL139" s="56"/>
      <c r="DM139" s="56"/>
      <c r="DN139" s="56"/>
      <c r="DP139" s="56"/>
      <c r="DQ139" s="56"/>
      <c r="DR139" s="56"/>
      <c r="DS139" s="56"/>
      <c r="DT139" s="56"/>
      <c r="DU139" s="56"/>
      <c r="DV139" s="56"/>
      <c r="DW139" s="56"/>
      <c r="DX139" s="56"/>
      <c r="DZ139" s="56"/>
      <c r="EA139" s="56"/>
      <c r="EB139" s="56"/>
      <c r="EC139" s="56"/>
      <c r="ED139" s="56"/>
      <c r="EE139" s="56"/>
      <c r="EF139" s="56"/>
      <c r="EG139" s="56"/>
      <c r="EH139" s="56"/>
      <c r="EJ139" s="56"/>
      <c r="EK139" s="56"/>
      <c r="EL139" s="56"/>
      <c r="EM139" s="56"/>
      <c r="EN139" s="56"/>
      <c r="EO139" s="56"/>
      <c r="EP139" s="56"/>
      <c r="EQ139" s="56"/>
      <c r="ER139" s="56"/>
      <c r="ET139" s="56"/>
      <c r="EU139" s="56"/>
      <c r="EV139" s="56"/>
      <c r="EW139" s="56"/>
      <c r="EX139" s="56"/>
      <c r="EY139" s="56"/>
      <c r="EZ139" s="56"/>
      <c r="FA139" s="56"/>
      <c r="FB139" s="56"/>
      <c r="FD139" s="56"/>
      <c r="FE139" s="56"/>
      <c r="FF139" s="56"/>
      <c r="FG139" s="56"/>
      <c r="FH139" s="56"/>
      <c r="FI139" s="56"/>
      <c r="FJ139" s="56"/>
      <c r="FK139" s="56"/>
      <c r="FL139" s="56"/>
      <c r="FN139" s="56"/>
      <c r="FO139" s="56"/>
      <c r="FP139" s="56"/>
      <c r="FQ139" s="56"/>
      <c r="FR139" s="56"/>
      <c r="FS139" s="56"/>
      <c r="FT139" s="56"/>
      <c r="FU139" s="56"/>
      <c r="FV139" s="56"/>
      <c r="FX139" s="56"/>
      <c r="FY139" s="56"/>
      <c r="FZ139" s="56"/>
      <c r="GA139" s="56"/>
      <c r="GB139" s="56"/>
      <c r="GC139" s="56"/>
      <c r="GD139" s="56"/>
      <c r="GE139" s="56"/>
      <c r="GF139" s="56"/>
      <c r="GH139" s="56"/>
      <c r="GI139" s="56"/>
      <c r="GJ139" s="56"/>
      <c r="GK139" s="56"/>
      <c r="GL139" s="56"/>
      <c r="GM139" s="56"/>
      <c r="GN139" s="56"/>
      <c r="GO139" s="56"/>
      <c r="GP139" s="56"/>
      <c r="GR139" s="56"/>
      <c r="GS139" s="56"/>
      <c r="GT139" s="56"/>
      <c r="GU139" s="56"/>
      <c r="GV139" s="56"/>
      <c r="GW139" s="56"/>
      <c r="GX139" s="56"/>
      <c r="GY139" s="56"/>
      <c r="GZ139" s="56"/>
      <c r="HB139" s="56"/>
      <c r="HC139" s="56"/>
      <c r="HD139" s="56"/>
      <c r="HE139" s="56"/>
      <c r="HF139" s="56"/>
      <c r="HG139" s="56"/>
      <c r="HH139" s="56"/>
      <c r="HI139" s="56"/>
      <c r="HJ139" s="56"/>
      <c r="HL139" s="56"/>
      <c r="HM139" s="56"/>
      <c r="HN139" s="56"/>
      <c r="HO139" s="56"/>
      <c r="HP139" s="56"/>
      <c r="HQ139" s="56"/>
      <c r="HR139" s="56"/>
      <c r="HS139" s="56"/>
      <c r="HT139" s="56"/>
      <c r="HV139" s="56"/>
      <c r="HW139" s="56"/>
      <c r="HX139" s="56"/>
      <c r="HY139" s="56"/>
      <c r="HZ139" s="56"/>
      <c r="IA139" s="56"/>
      <c r="IB139" s="56"/>
      <c r="IC139" s="56"/>
      <c r="ID139" s="56"/>
      <c r="IF139" s="56"/>
      <c r="IG139" s="56"/>
      <c r="IH139" s="56"/>
      <c r="II139" s="56"/>
      <c r="IJ139" s="56"/>
      <c r="IK139" s="56"/>
      <c r="IL139" s="56"/>
      <c r="IM139" s="56"/>
      <c r="IN139" s="56"/>
      <c r="IP139" s="56"/>
      <c r="IQ139" s="56"/>
      <c r="IR139" s="56"/>
      <c r="IS139" s="56"/>
      <c r="IT139" s="56"/>
      <c r="IU139" s="56"/>
    </row>
    <row r="140" spans="1:255" ht="12.75" customHeight="1" thickBot="1" x14ac:dyDescent="0.25">
      <c r="A140" s="221"/>
      <c r="B140" s="106">
        <v>3225.97</v>
      </c>
      <c r="C140" s="85" t="s">
        <v>80</v>
      </c>
      <c r="D140" s="86"/>
      <c r="E140" s="47"/>
      <c r="F140" s="47"/>
      <c r="G140" s="47"/>
      <c r="H140" s="48"/>
      <c r="I140" s="49"/>
      <c r="J140" s="56"/>
      <c r="K140" s="56"/>
      <c r="L140" s="56"/>
      <c r="M140" s="56"/>
      <c r="N140" s="56"/>
      <c r="O140" s="56"/>
      <c r="P140" s="56"/>
      <c r="Q140" s="56"/>
      <c r="R140" s="56"/>
      <c r="T140" s="56"/>
      <c r="U140" s="56"/>
      <c r="V140" s="56"/>
      <c r="W140" s="56"/>
      <c r="X140" s="56"/>
      <c r="Y140" s="56"/>
      <c r="Z140" s="56"/>
      <c r="AA140" s="56"/>
      <c r="AB140" s="56"/>
      <c r="AD140" s="56"/>
      <c r="AE140" s="56"/>
      <c r="AF140" s="56"/>
      <c r="AG140" s="56"/>
      <c r="AH140" s="56"/>
      <c r="AI140" s="56"/>
      <c r="AJ140" s="56"/>
      <c r="AK140" s="56"/>
      <c r="AL140" s="56"/>
      <c r="AN140" s="56"/>
      <c r="AO140" s="56"/>
      <c r="AP140" s="56"/>
      <c r="AQ140" s="56"/>
      <c r="AR140" s="56"/>
      <c r="AS140" s="56"/>
      <c r="AT140" s="56"/>
      <c r="AU140" s="56"/>
      <c r="AV140" s="56"/>
      <c r="AX140" s="56"/>
      <c r="AY140" s="56"/>
      <c r="AZ140" s="56"/>
      <c r="BA140" s="56"/>
      <c r="BB140" s="56"/>
      <c r="BC140" s="56"/>
      <c r="BD140" s="56"/>
      <c r="BE140" s="56"/>
      <c r="BF140" s="56"/>
      <c r="BH140" s="56"/>
      <c r="BI140" s="56"/>
      <c r="BJ140" s="56"/>
      <c r="BK140" s="56"/>
      <c r="BL140" s="56"/>
      <c r="BM140" s="56"/>
      <c r="BN140" s="56"/>
      <c r="BO140" s="56"/>
      <c r="BP140" s="56"/>
      <c r="BR140" s="56"/>
      <c r="BS140" s="56"/>
      <c r="BT140" s="56"/>
      <c r="BU140" s="56"/>
      <c r="BV140" s="56"/>
      <c r="BW140" s="56"/>
      <c r="BX140" s="56"/>
      <c r="BY140" s="56"/>
      <c r="BZ140" s="56"/>
      <c r="CB140" s="56"/>
      <c r="CC140" s="56"/>
      <c r="CD140" s="56"/>
      <c r="CE140" s="56"/>
      <c r="CF140" s="56"/>
      <c r="CG140" s="56"/>
      <c r="CH140" s="56"/>
      <c r="CI140" s="56"/>
      <c r="CJ140" s="56"/>
      <c r="CL140" s="56"/>
      <c r="CM140" s="56"/>
      <c r="CN140" s="56"/>
      <c r="CO140" s="56"/>
      <c r="CP140" s="56"/>
      <c r="CQ140" s="56"/>
      <c r="CR140" s="56"/>
      <c r="CS140" s="56"/>
      <c r="CT140" s="56"/>
      <c r="CV140" s="56"/>
      <c r="CW140" s="56"/>
      <c r="CX140" s="56"/>
      <c r="CY140" s="56"/>
      <c r="CZ140" s="56"/>
      <c r="DA140" s="56"/>
      <c r="DB140" s="56"/>
      <c r="DC140" s="56"/>
      <c r="DD140" s="56"/>
      <c r="DF140" s="56"/>
      <c r="DG140" s="56"/>
      <c r="DH140" s="56"/>
      <c r="DI140" s="56"/>
      <c r="DJ140" s="56"/>
      <c r="DK140" s="56"/>
      <c r="DL140" s="56"/>
      <c r="DM140" s="56"/>
      <c r="DN140" s="56"/>
      <c r="DP140" s="56"/>
      <c r="DQ140" s="56"/>
      <c r="DR140" s="56"/>
      <c r="DS140" s="56"/>
      <c r="DT140" s="56"/>
      <c r="DU140" s="56"/>
      <c r="DV140" s="56"/>
      <c r="DW140" s="56"/>
      <c r="DX140" s="56"/>
      <c r="DZ140" s="56"/>
      <c r="EA140" s="56"/>
      <c r="EB140" s="56"/>
      <c r="EC140" s="56"/>
      <c r="ED140" s="56"/>
      <c r="EE140" s="56"/>
      <c r="EF140" s="56"/>
      <c r="EG140" s="56"/>
      <c r="EH140" s="56"/>
      <c r="EJ140" s="56"/>
      <c r="EK140" s="56"/>
      <c r="EL140" s="56"/>
      <c r="EM140" s="56"/>
      <c r="EN140" s="56"/>
      <c r="EO140" s="56"/>
      <c r="EP140" s="56"/>
      <c r="EQ140" s="56"/>
      <c r="ER140" s="56"/>
      <c r="ET140" s="56"/>
      <c r="EU140" s="56"/>
      <c r="EV140" s="56"/>
      <c r="EW140" s="56"/>
      <c r="EX140" s="56"/>
      <c r="EY140" s="56"/>
      <c r="EZ140" s="56"/>
      <c r="FA140" s="56"/>
      <c r="FB140" s="56"/>
      <c r="FD140" s="56"/>
      <c r="FE140" s="56"/>
      <c r="FF140" s="56"/>
      <c r="FG140" s="56"/>
      <c r="FH140" s="56"/>
      <c r="FI140" s="56"/>
      <c r="FJ140" s="56"/>
      <c r="FK140" s="56"/>
      <c r="FL140" s="56"/>
      <c r="FN140" s="56"/>
      <c r="FO140" s="56"/>
      <c r="FP140" s="56"/>
      <c r="FQ140" s="56"/>
      <c r="FR140" s="56"/>
      <c r="FS140" s="56"/>
      <c r="FT140" s="56"/>
      <c r="FU140" s="56"/>
      <c r="FV140" s="56"/>
      <c r="FX140" s="56"/>
      <c r="FY140" s="56"/>
      <c r="FZ140" s="56"/>
      <c r="GA140" s="56"/>
      <c r="GB140" s="56"/>
      <c r="GC140" s="56"/>
      <c r="GD140" s="56"/>
      <c r="GE140" s="56"/>
      <c r="GF140" s="56"/>
      <c r="GH140" s="56"/>
      <c r="GI140" s="56"/>
      <c r="GJ140" s="56"/>
      <c r="GK140" s="56"/>
      <c r="GL140" s="56"/>
      <c r="GM140" s="56"/>
      <c r="GN140" s="56"/>
      <c r="GO140" s="56"/>
      <c r="GP140" s="56"/>
      <c r="GR140" s="56"/>
      <c r="GS140" s="56"/>
      <c r="GT140" s="56"/>
      <c r="GU140" s="56"/>
      <c r="GV140" s="56"/>
      <c r="GW140" s="56"/>
      <c r="GX140" s="56"/>
      <c r="GY140" s="56"/>
      <c r="GZ140" s="56"/>
      <c r="HB140" s="56"/>
      <c r="HC140" s="56"/>
      <c r="HD140" s="56"/>
      <c r="HE140" s="56"/>
      <c r="HF140" s="56"/>
      <c r="HG140" s="56"/>
      <c r="HH140" s="56"/>
      <c r="HI140" s="56"/>
      <c r="HJ140" s="56"/>
      <c r="HL140" s="56"/>
      <c r="HM140" s="56"/>
      <c r="HN140" s="56"/>
      <c r="HO140" s="56"/>
      <c r="HP140" s="56"/>
      <c r="HQ140" s="56"/>
      <c r="HR140" s="56"/>
      <c r="HS140" s="56"/>
      <c r="HT140" s="56"/>
      <c r="HV140" s="56"/>
      <c r="HW140" s="56"/>
      <c r="HX140" s="56"/>
      <c r="HY140" s="56"/>
      <c r="HZ140" s="56"/>
      <c r="IA140" s="56"/>
      <c r="IB140" s="56"/>
      <c r="IC140" s="56"/>
      <c r="ID140" s="56"/>
      <c r="IF140" s="56"/>
      <c r="IG140" s="56"/>
      <c r="IH140" s="56"/>
      <c r="II140" s="56"/>
      <c r="IJ140" s="56"/>
      <c r="IK140" s="56"/>
      <c r="IL140" s="56"/>
      <c r="IM140" s="56"/>
      <c r="IN140" s="56"/>
      <c r="IP140" s="56"/>
      <c r="IQ140" s="56"/>
      <c r="IR140" s="56"/>
      <c r="IS140" s="56"/>
      <c r="IT140" s="56"/>
      <c r="IU140" s="56"/>
    </row>
    <row r="141" spans="1:255" ht="13.5" thickBot="1" x14ac:dyDescent="0.25">
      <c r="A141" s="227"/>
      <c r="B141" s="106"/>
      <c r="C141" s="85" t="s">
        <v>87</v>
      </c>
      <c r="D141" s="86"/>
      <c r="E141" s="47"/>
      <c r="F141" s="47"/>
      <c r="G141" s="47"/>
      <c r="H141" s="48"/>
      <c r="I141" s="49">
        <v>2161.1799999999998</v>
      </c>
      <c r="J141" s="56"/>
      <c r="K141" s="56"/>
      <c r="L141" s="56"/>
      <c r="M141" s="56"/>
      <c r="N141" s="56"/>
      <c r="O141" s="56"/>
      <c r="P141" s="56"/>
      <c r="Q141" s="56"/>
      <c r="R141" s="56"/>
      <c r="T141" s="56"/>
      <c r="U141" s="56"/>
      <c r="V141" s="56"/>
      <c r="W141" s="56"/>
      <c r="X141" s="56"/>
      <c r="Y141" s="56"/>
      <c r="Z141" s="56"/>
      <c r="AA141" s="56"/>
      <c r="AB141" s="56"/>
      <c r="AD141" s="56"/>
      <c r="AE141" s="56"/>
      <c r="AF141" s="56"/>
      <c r="AG141" s="56"/>
      <c r="AH141" s="56"/>
      <c r="AI141" s="56"/>
      <c r="AJ141" s="56"/>
      <c r="AK141" s="56"/>
      <c r="AL141" s="56"/>
      <c r="AN141" s="56"/>
      <c r="AO141" s="56"/>
      <c r="AP141" s="56"/>
      <c r="AQ141" s="56"/>
      <c r="AR141" s="56"/>
      <c r="AS141" s="56"/>
      <c r="AT141" s="56"/>
      <c r="AU141" s="56"/>
      <c r="AV141" s="56"/>
      <c r="AX141" s="56"/>
      <c r="AY141" s="56"/>
      <c r="AZ141" s="56"/>
      <c r="BA141" s="56"/>
      <c r="BB141" s="56"/>
      <c r="BC141" s="56"/>
      <c r="BD141" s="56"/>
      <c r="BE141" s="56"/>
      <c r="BF141" s="56"/>
      <c r="BH141" s="56"/>
      <c r="BI141" s="56"/>
      <c r="BJ141" s="56"/>
      <c r="BK141" s="56"/>
      <c r="BL141" s="56"/>
      <c r="BM141" s="56"/>
      <c r="BN141" s="56"/>
      <c r="BO141" s="56"/>
      <c r="BP141" s="56"/>
      <c r="BR141" s="56"/>
      <c r="BS141" s="56"/>
      <c r="BT141" s="56"/>
      <c r="BU141" s="56"/>
      <c r="BV141" s="56"/>
      <c r="BW141" s="56"/>
      <c r="BX141" s="56"/>
      <c r="BY141" s="56"/>
      <c r="BZ141" s="56"/>
      <c r="CB141" s="56"/>
      <c r="CC141" s="56"/>
      <c r="CD141" s="56"/>
      <c r="CE141" s="56"/>
      <c r="CF141" s="56"/>
      <c r="CG141" s="56"/>
      <c r="CH141" s="56"/>
      <c r="CI141" s="56"/>
      <c r="CJ141" s="56"/>
      <c r="CL141" s="56"/>
      <c r="CM141" s="56"/>
      <c r="CN141" s="56"/>
      <c r="CO141" s="56"/>
      <c r="CP141" s="56"/>
      <c r="CQ141" s="56"/>
      <c r="CR141" s="56"/>
      <c r="CS141" s="56"/>
      <c r="CT141" s="56"/>
      <c r="CV141" s="56"/>
      <c r="CW141" s="56"/>
      <c r="CX141" s="56"/>
      <c r="CY141" s="56"/>
      <c r="CZ141" s="56"/>
      <c r="DA141" s="56"/>
      <c r="DB141" s="56"/>
      <c r="DC141" s="56"/>
      <c r="DD141" s="56"/>
      <c r="DF141" s="56"/>
      <c r="DG141" s="56"/>
      <c r="DH141" s="56"/>
      <c r="DI141" s="56"/>
      <c r="DJ141" s="56"/>
      <c r="DK141" s="56"/>
      <c r="DL141" s="56"/>
      <c r="DM141" s="56"/>
      <c r="DN141" s="56"/>
      <c r="DP141" s="56"/>
      <c r="DQ141" s="56"/>
      <c r="DR141" s="56"/>
      <c r="DS141" s="56"/>
      <c r="DT141" s="56"/>
      <c r="DU141" s="56"/>
      <c r="DV141" s="56"/>
      <c r="DW141" s="56"/>
      <c r="DX141" s="56"/>
      <c r="DZ141" s="56"/>
      <c r="EA141" s="56"/>
      <c r="EB141" s="56"/>
      <c r="EC141" s="56"/>
      <c r="ED141" s="56"/>
      <c r="EE141" s="56"/>
      <c r="EF141" s="56"/>
      <c r="EG141" s="56"/>
      <c r="EH141" s="56"/>
      <c r="EJ141" s="56"/>
      <c r="EK141" s="56"/>
      <c r="EL141" s="56"/>
      <c r="EM141" s="56"/>
      <c r="EN141" s="56"/>
      <c r="EO141" s="56"/>
      <c r="EP141" s="56"/>
      <c r="EQ141" s="56"/>
      <c r="ER141" s="56"/>
      <c r="ET141" s="56"/>
      <c r="EU141" s="56"/>
      <c r="EV141" s="56"/>
      <c r="EW141" s="56"/>
      <c r="EX141" s="56"/>
      <c r="EY141" s="56"/>
      <c r="EZ141" s="56"/>
      <c r="FA141" s="56"/>
      <c r="FB141" s="56"/>
      <c r="FD141" s="56"/>
      <c r="FE141" s="56"/>
      <c r="FF141" s="56"/>
      <c r="FG141" s="56"/>
      <c r="FH141" s="56"/>
      <c r="FI141" s="56"/>
      <c r="FJ141" s="56"/>
      <c r="FK141" s="56"/>
      <c r="FL141" s="56"/>
      <c r="FN141" s="56"/>
      <c r="FO141" s="56"/>
      <c r="FP141" s="56"/>
      <c r="FQ141" s="56"/>
      <c r="FR141" s="56"/>
      <c r="FS141" s="56"/>
      <c r="FT141" s="56"/>
      <c r="FU141" s="56"/>
      <c r="FV141" s="56"/>
      <c r="FX141" s="56"/>
      <c r="FY141" s="56"/>
      <c r="FZ141" s="56"/>
      <c r="GA141" s="56"/>
      <c r="GB141" s="56"/>
      <c r="GC141" s="56"/>
      <c r="GD141" s="56"/>
      <c r="GE141" s="56"/>
      <c r="GF141" s="56"/>
      <c r="GH141" s="56"/>
      <c r="GI141" s="56"/>
      <c r="GJ141" s="56"/>
      <c r="GK141" s="56"/>
      <c r="GL141" s="56"/>
      <c r="GM141" s="56"/>
      <c r="GN141" s="56"/>
      <c r="GO141" s="56"/>
      <c r="GP141" s="56"/>
      <c r="GR141" s="56"/>
      <c r="GS141" s="56"/>
      <c r="GT141" s="56"/>
      <c r="GU141" s="56"/>
      <c r="GV141" s="56"/>
      <c r="GW141" s="56"/>
      <c r="GX141" s="56"/>
      <c r="GY141" s="56"/>
      <c r="GZ141" s="56"/>
      <c r="HB141" s="56"/>
      <c r="HC141" s="56"/>
      <c r="HD141" s="56"/>
      <c r="HE141" s="56"/>
      <c r="HF141" s="56"/>
      <c r="HG141" s="56"/>
      <c r="HH141" s="56"/>
      <c r="HI141" s="56"/>
      <c r="HJ141" s="56"/>
      <c r="HL141" s="56"/>
      <c r="HM141" s="56"/>
      <c r="HN141" s="56"/>
      <c r="HO141" s="56"/>
      <c r="HP141" s="56"/>
      <c r="HQ141" s="56"/>
      <c r="HR141" s="56"/>
      <c r="HS141" s="56"/>
      <c r="HT141" s="56"/>
      <c r="HV141" s="56"/>
      <c r="HW141" s="56"/>
      <c r="HX141" s="56"/>
      <c r="HY141" s="56"/>
      <c r="HZ141" s="56"/>
      <c r="IA141" s="56"/>
      <c r="IB141" s="56"/>
      <c r="IC141" s="56"/>
      <c r="ID141" s="56"/>
      <c r="IF141" s="56"/>
      <c r="IG141" s="56"/>
      <c r="IH141" s="56"/>
      <c r="II141" s="56"/>
      <c r="IJ141" s="56"/>
      <c r="IK141" s="56"/>
      <c r="IL141" s="56"/>
      <c r="IM141" s="56"/>
      <c r="IN141" s="56"/>
      <c r="IP141" s="56"/>
      <c r="IQ141" s="56"/>
      <c r="IR141" s="56"/>
      <c r="IS141" s="56"/>
      <c r="IT141" s="56"/>
      <c r="IU141" s="56"/>
    </row>
    <row r="142" spans="1:255" ht="12.75" customHeight="1" thickBot="1" x14ac:dyDescent="0.25">
      <c r="A142" s="221"/>
      <c r="B142" s="51">
        <f>SUM(B129:B140)</f>
        <v>42273.5</v>
      </c>
      <c r="C142" s="50"/>
      <c r="D142" s="51"/>
      <c r="E142" s="52"/>
      <c r="F142" s="50"/>
      <c r="G142" s="50"/>
      <c r="H142" s="51" t="s">
        <v>17</v>
      </c>
      <c r="I142" s="237">
        <f>SUM(I129:I141)</f>
        <v>2161.1799999999998</v>
      </c>
      <c r="J142" s="56"/>
      <c r="K142" s="56"/>
      <c r="L142" s="56"/>
      <c r="M142" s="56"/>
      <c r="N142" s="56"/>
      <c r="O142" s="56"/>
      <c r="P142" s="56"/>
      <c r="Q142" s="56"/>
      <c r="R142" s="56"/>
      <c r="T142" s="56"/>
      <c r="U142" s="56"/>
      <c r="V142" s="56"/>
      <c r="W142" s="56"/>
      <c r="X142" s="56"/>
      <c r="Y142" s="56"/>
      <c r="Z142" s="56"/>
      <c r="AA142" s="56"/>
      <c r="AB142" s="56"/>
      <c r="AD142" s="56"/>
      <c r="AE142" s="56"/>
      <c r="AF142" s="56"/>
      <c r="AG142" s="56"/>
      <c r="AH142" s="56"/>
      <c r="AI142" s="56"/>
      <c r="AJ142" s="56"/>
      <c r="AK142" s="56"/>
      <c r="AL142" s="56"/>
      <c r="AN142" s="56"/>
      <c r="AO142" s="56"/>
      <c r="AP142" s="56"/>
      <c r="AQ142" s="56"/>
      <c r="AR142" s="56"/>
      <c r="AS142" s="56"/>
      <c r="AT142" s="56"/>
      <c r="AU142" s="56"/>
      <c r="AV142" s="56"/>
      <c r="AX142" s="56"/>
      <c r="AY142" s="56"/>
      <c r="AZ142" s="56"/>
      <c r="BA142" s="56"/>
      <c r="BB142" s="56"/>
      <c r="BC142" s="56"/>
      <c r="BD142" s="56"/>
      <c r="BE142" s="56"/>
      <c r="BF142" s="56"/>
      <c r="BH142" s="56"/>
      <c r="BI142" s="56"/>
      <c r="BJ142" s="56"/>
      <c r="BK142" s="56"/>
      <c r="BL142" s="56"/>
      <c r="BM142" s="56"/>
      <c r="BN142" s="56"/>
      <c r="BO142" s="56"/>
      <c r="BP142" s="56"/>
      <c r="BR142" s="56"/>
      <c r="BS142" s="56"/>
      <c r="BT142" s="56"/>
      <c r="BU142" s="56"/>
      <c r="BV142" s="56"/>
      <c r="BW142" s="56"/>
      <c r="BX142" s="56"/>
      <c r="BY142" s="56"/>
      <c r="BZ142" s="56"/>
      <c r="CB142" s="56"/>
      <c r="CC142" s="56"/>
      <c r="CD142" s="56"/>
      <c r="CE142" s="56"/>
      <c r="CF142" s="56"/>
      <c r="CG142" s="56"/>
      <c r="CH142" s="56"/>
      <c r="CI142" s="56"/>
      <c r="CJ142" s="56"/>
      <c r="CL142" s="56"/>
      <c r="CM142" s="56"/>
      <c r="CN142" s="56"/>
      <c r="CO142" s="56"/>
      <c r="CP142" s="56"/>
      <c r="CQ142" s="56"/>
      <c r="CR142" s="56"/>
      <c r="CS142" s="56"/>
      <c r="CT142" s="56"/>
      <c r="CV142" s="56"/>
      <c r="CW142" s="56"/>
      <c r="CX142" s="56"/>
      <c r="CY142" s="56"/>
      <c r="CZ142" s="56"/>
      <c r="DA142" s="56"/>
      <c r="DB142" s="56"/>
      <c r="DC142" s="56"/>
      <c r="DD142" s="56"/>
      <c r="DF142" s="56"/>
      <c r="DG142" s="56"/>
      <c r="DH142" s="56"/>
      <c r="DI142" s="56"/>
      <c r="DJ142" s="56"/>
      <c r="DK142" s="56"/>
      <c r="DL142" s="56"/>
      <c r="DM142" s="56"/>
      <c r="DN142" s="56"/>
      <c r="DP142" s="56"/>
      <c r="DQ142" s="56"/>
      <c r="DR142" s="56"/>
      <c r="DS142" s="56"/>
      <c r="DT142" s="56"/>
      <c r="DU142" s="56"/>
      <c r="DV142" s="56"/>
      <c r="DW142" s="56"/>
      <c r="DX142" s="56"/>
      <c r="DZ142" s="56"/>
      <c r="EA142" s="56"/>
      <c r="EB142" s="56"/>
      <c r="EC142" s="56"/>
      <c r="ED142" s="56"/>
      <c r="EE142" s="56"/>
      <c r="EF142" s="56"/>
      <c r="EG142" s="56"/>
      <c r="EH142" s="56"/>
      <c r="EJ142" s="56"/>
      <c r="EK142" s="56"/>
      <c r="EL142" s="56"/>
      <c r="EM142" s="56"/>
      <c r="EN142" s="56"/>
      <c r="EO142" s="56"/>
      <c r="EP142" s="56"/>
      <c r="EQ142" s="56"/>
      <c r="ER142" s="56"/>
      <c r="ET142" s="56"/>
      <c r="EU142" s="56"/>
      <c r="EV142" s="56"/>
      <c r="EW142" s="56"/>
      <c r="EX142" s="56"/>
      <c r="EY142" s="56"/>
      <c r="EZ142" s="56"/>
      <c r="FA142" s="56"/>
      <c r="FB142" s="56"/>
      <c r="FD142" s="56"/>
      <c r="FE142" s="56"/>
      <c r="FF142" s="56"/>
      <c r="FG142" s="56"/>
      <c r="FH142" s="56"/>
      <c r="FI142" s="56"/>
      <c r="FJ142" s="56"/>
      <c r="FK142" s="56"/>
      <c r="FL142" s="56"/>
      <c r="FN142" s="56"/>
      <c r="FO142" s="56"/>
      <c r="FP142" s="56"/>
      <c r="FQ142" s="56"/>
      <c r="FR142" s="56"/>
      <c r="FS142" s="56"/>
      <c r="FT142" s="56"/>
      <c r="FU142" s="56"/>
      <c r="FV142" s="56"/>
      <c r="FX142" s="56"/>
      <c r="FY142" s="56"/>
      <c r="FZ142" s="56"/>
      <c r="GA142" s="56"/>
      <c r="GB142" s="56"/>
      <c r="GC142" s="56"/>
      <c r="GD142" s="56"/>
      <c r="GE142" s="56"/>
      <c r="GF142" s="56"/>
      <c r="GH142" s="56"/>
      <c r="GI142" s="56"/>
      <c r="GJ142" s="56"/>
      <c r="GK142" s="56"/>
      <c r="GL142" s="56"/>
      <c r="GM142" s="56"/>
      <c r="GN142" s="56"/>
      <c r="GO142" s="56"/>
      <c r="GP142" s="56"/>
      <c r="GR142" s="56"/>
      <c r="GS142" s="56"/>
      <c r="GT142" s="56"/>
      <c r="GU142" s="56"/>
      <c r="GV142" s="56"/>
      <c r="GW142" s="56"/>
      <c r="GX142" s="56"/>
      <c r="GY142" s="56"/>
      <c r="GZ142" s="56"/>
      <c r="HB142" s="56"/>
      <c r="HC142" s="56"/>
      <c r="HD142" s="56"/>
      <c r="HE142" s="56"/>
      <c r="HF142" s="56"/>
      <c r="HG142" s="56"/>
      <c r="HH142" s="56"/>
      <c r="HI142" s="56"/>
      <c r="HJ142" s="56"/>
      <c r="HL142" s="56"/>
      <c r="HM142" s="56"/>
      <c r="HN142" s="56"/>
      <c r="HO142" s="56"/>
      <c r="HP142" s="56"/>
      <c r="HQ142" s="56"/>
      <c r="HR142" s="56"/>
      <c r="HS142" s="56"/>
      <c r="HT142" s="56"/>
      <c r="HV142" s="56"/>
      <c r="HW142" s="56"/>
      <c r="HX142" s="56"/>
      <c r="HY142" s="56"/>
      <c r="HZ142" s="56"/>
      <c r="IA142" s="56"/>
      <c r="IB142" s="56"/>
      <c r="IC142" s="56"/>
      <c r="ID142" s="56"/>
      <c r="IF142" s="56"/>
      <c r="IG142" s="56"/>
      <c r="IH142" s="56"/>
      <c r="II142" s="56"/>
      <c r="IJ142" s="56"/>
      <c r="IK142" s="56"/>
      <c r="IL142" s="56"/>
      <c r="IM142" s="56"/>
      <c r="IN142" s="56"/>
      <c r="IP142" s="56"/>
      <c r="IQ142" s="56"/>
      <c r="IR142" s="56"/>
      <c r="IS142" s="56"/>
      <c r="IT142" s="56"/>
      <c r="IU142" s="56"/>
    </row>
    <row r="143" spans="1:255" ht="52.9" customHeight="1" thickBot="1" x14ac:dyDescent="0.25">
      <c r="A143" s="46" t="s">
        <v>97</v>
      </c>
      <c r="B143" s="114" t="s">
        <v>16</v>
      </c>
      <c r="C143" s="114" t="s">
        <v>5</v>
      </c>
      <c r="D143" s="114" t="s">
        <v>23</v>
      </c>
      <c r="E143" s="118" t="s">
        <v>18</v>
      </c>
      <c r="F143" s="114" t="s">
        <v>19</v>
      </c>
      <c r="G143" s="114" t="s">
        <v>10</v>
      </c>
      <c r="H143" s="114" t="s">
        <v>13</v>
      </c>
      <c r="I143" s="115" t="s">
        <v>12</v>
      </c>
      <c r="J143" s="56"/>
      <c r="K143" s="56"/>
      <c r="L143" s="56"/>
      <c r="M143" s="56"/>
      <c r="N143" s="56"/>
      <c r="O143" s="56"/>
      <c r="P143" s="56"/>
      <c r="Q143" s="56"/>
      <c r="R143" s="56"/>
      <c r="T143" s="56"/>
      <c r="U143" s="56"/>
      <c r="V143" s="56"/>
      <c r="W143" s="56"/>
      <c r="X143" s="56"/>
      <c r="Y143" s="56"/>
      <c r="Z143" s="56"/>
      <c r="AA143" s="56"/>
      <c r="AB143" s="56"/>
      <c r="AD143" s="56"/>
      <c r="AE143" s="56"/>
      <c r="AF143" s="56"/>
      <c r="AG143" s="56"/>
      <c r="AH143" s="56"/>
      <c r="AI143" s="56"/>
      <c r="AJ143" s="56"/>
      <c r="AK143" s="56"/>
      <c r="AL143" s="56"/>
      <c r="AN143" s="56"/>
      <c r="AO143" s="56"/>
      <c r="AP143" s="56"/>
      <c r="AQ143" s="56"/>
      <c r="AR143" s="56"/>
      <c r="AS143" s="56"/>
      <c r="AT143" s="56"/>
      <c r="AU143" s="56"/>
      <c r="AV143" s="56"/>
      <c r="AX143" s="56"/>
      <c r="AY143" s="56"/>
      <c r="AZ143" s="56"/>
      <c r="BA143" s="56"/>
      <c r="BB143" s="56"/>
      <c r="BC143" s="56"/>
      <c r="BD143" s="56"/>
      <c r="BE143" s="56"/>
      <c r="BF143" s="56"/>
      <c r="BH143" s="56"/>
      <c r="BI143" s="56"/>
      <c r="BJ143" s="56"/>
      <c r="BK143" s="56"/>
      <c r="BL143" s="56"/>
      <c r="BM143" s="56"/>
      <c r="BN143" s="56"/>
      <c r="BO143" s="56"/>
      <c r="BP143" s="56"/>
      <c r="BR143" s="56"/>
      <c r="BS143" s="56"/>
      <c r="BT143" s="56"/>
      <c r="BU143" s="56"/>
      <c r="BV143" s="56"/>
      <c r="BW143" s="56"/>
      <c r="BX143" s="56"/>
      <c r="BY143" s="56"/>
      <c r="BZ143" s="56"/>
      <c r="CB143" s="56"/>
      <c r="CC143" s="56"/>
      <c r="CD143" s="56"/>
      <c r="CE143" s="56"/>
      <c r="CF143" s="56"/>
      <c r="CG143" s="56"/>
      <c r="CH143" s="56"/>
      <c r="CI143" s="56"/>
      <c r="CJ143" s="56"/>
      <c r="CL143" s="56"/>
      <c r="CM143" s="56"/>
      <c r="CN143" s="56"/>
      <c r="CO143" s="56"/>
      <c r="CP143" s="56"/>
      <c r="CQ143" s="56"/>
      <c r="CR143" s="56"/>
      <c r="CS143" s="56"/>
      <c r="CT143" s="56"/>
      <c r="CV143" s="56"/>
      <c r="CW143" s="56"/>
      <c r="CX143" s="56"/>
      <c r="CY143" s="56"/>
      <c r="CZ143" s="56"/>
      <c r="DA143" s="56"/>
      <c r="DB143" s="56"/>
      <c r="DC143" s="56"/>
      <c r="DD143" s="56"/>
      <c r="DF143" s="56"/>
      <c r="DG143" s="56"/>
      <c r="DH143" s="56"/>
      <c r="DI143" s="56"/>
      <c r="DJ143" s="56"/>
      <c r="DK143" s="56"/>
      <c r="DL143" s="56"/>
      <c r="DM143" s="56"/>
      <c r="DN143" s="56"/>
      <c r="DP143" s="56"/>
      <c r="DQ143" s="56"/>
      <c r="DR143" s="56"/>
      <c r="DS143" s="56"/>
      <c r="DT143" s="56"/>
      <c r="DU143" s="56"/>
      <c r="DV143" s="56"/>
      <c r="DW143" s="56"/>
      <c r="DX143" s="56"/>
      <c r="DZ143" s="56"/>
      <c r="EA143" s="56"/>
      <c r="EB143" s="56"/>
      <c r="EC143" s="56"/>
      <c r="ED143" s="56"/>
      <c r="EE143" s="56"/>
      <c r="EF143" s="56"/>
      <c r="EG143" s="56"/>
      <c r="EH143" s="56"/>
      <c r="EJ143" s="56"/>
      <c r="EK143" s="56"/>
      <c r="EL143" s="56"/>
      <c r="EM143" s="56"/>
      <c r="EN143" s="56"/>
      <c r="EO143" s="56"/>
      <c r="EP143" s="56"/>
      <c r="EQ143" s="56"/>
      <c r="ER143" s="56"/>
      <c r="ET143" s="56"/>
      <c r="EU143" s="56"/>
      <c r="EV143" s="56"/>
      <c r="EW143" s="56"/>
      <c r="EX143" s="56"/>
      <c r="EY143" s="56"/>
      <c r="EZ143" s="56"/>
      <c r="FA143" s="56"/>
      <c r="FB143" s="56"/>
      <c r="FD143" s="56"/>
      <c r="FE143" s="56"/>
      <c r="FF143" s="56"/>
      <c r="FG143" s="56"/>
      <c r="FH143" s="56"/>
      <c r="FI143" s="56"/>
      <c r="FJ143" s="56"/>
      <c r="FK143" s="56"/>
      <c r="FL143" s="56"/>
      <c r="FN143" s="56"/>
      <c r="FO143" s="56"/>
      <c r="FP143" s="56"/>
      <c r="FQ143" s="56"/>
      <c r="FR143" s="56"/>
      <c r="FS143" s="56"/>
      <c r="FT143" s="56"/>
      <c r="FU143" s="56"/>
      <c r="FV143" s="56"/>
      <c r="FX143" s="56"/>
      <c r="FY143" s="56"/>
      <c r="FZ143" s="56"/>
      <c r="GA143" s="56"/>
      <c r="GB143" s="56"/>
      <c r="GC143" s="56"/>
      <c r="GD143" s="56"/>
      <c r="GE143" s="56"/>
      <c r="GF143" s="56"/>
      <c r="GH143" s="56"/>
      <c r="GI143" s="56"/>
      <c r="GJ143" s="56"/>
      <c r="GK143" s="56"/>
      <c r="GL143" s="56"/>
      <c r="GM143" s="56"/>
      <c r="GN143" s="56"/>
      <c r="GO143" s="56"/>
      <c r="GP143" s="56"/>
      <c r="GR143" s="56"/>
      <c r="GS143" s="56"/>
      <c r="GT143" s="56"/>
      <c r="GU143" s="56"/>
      <c r="GV143" s="56"/>
      <c r="GW143" s="56"/>
      <c r="GX143" s="56"/>
      <c r="GY143" s="56"/>
      <c r="GZ143" s="56"/>
      <c r="HB143" s="56"/>
      <c r="HC143" s="56"/>
      <c r="HD143" s="56"/>
      <c r="HE143" s="56"/>
      <c r="HF143" s="56"/>
      <c r="HG143" s="56"/>
      <c r="HH143" s="56"/>
      <c r="HI143" s="56"/>
      <c r="HJ143" s="56"/>
      <c r="HL143" s="56"/>
      <c r="HM143" s="56"/>
      <c r="HN143" s="56"/>
      <c r="HO143" s="56"/>
      <c r="HP143" s="56"/>
      <c r="HQ143" s="56"/>
      <c r="HR143" s="56"/>
      <c r="HS143" s="56"/>
      <c r="HT143" s="56"/>
      <c r="HV143" s="56"/>
      <c r="HW143" s="56"/>
      <c r="HX143" s="56"/>
      <c r="HY143" s="56"/>
      <c r="HZ143" s="56"/>
      <c r="IA143" s="56"/>
      <c r="IB143" s="56"/>
      <c r="IC143" s="56"/>
      <c r="ID143" s="56"/>
      <c r="IF143" s="56"/>
      <c r="IG143" s="56"/>
      <c r="IH143" s="56"/>
      <c r="II143" s="56"/>
      <c r="IJ143" s="56"/>
      <c r="IK143" s="56"/>
      <c r="IL143" s="56"/>
      <c r="IM143" s="56"/>
      <c r="IN143" s="56"/>
      <c r="IP143" s="56"/>
      <c r="IQ143" s="56"/>
      <c r="IR143" s="56"/>
      <c r="IS143" s="56"/>
      <c r="IT143" s="56"/>
      <c r="IU143" s="56"/>
    </row>
    <row r="144" spans="1:255" ht="39" thickBot="1" x14ac:dyDescent="0.25">
      <c r="A144" s="117" t="s">
        <v>2277</v>
      </c>
      <c r="B144" s="164"/>
      <c r="C144" s="85" t="s">
        <v>87</v>
      </c>
      <c r="D144" s="238"/>
      <c r="E144" s="239"/>
      <c r="F144" s="238"/>
      <c r="G144" s="239"/>
      <c r="H144" s="239"/>
      <c r="I144" s="49">
        <v>48571.73</v>
      </c>
    </row>
    <row r="145" spans="1:9" ht="13.5" thickBot="1" x14ac:dyDescent="0.25">
      <c r="A145" s="46"/>
      <c r="B145" s="76">
        <f>SUM(B144:B144)</f>
        <v>0</v>
      </c>
      <c r="C145" s="75"/>
      <c r="D145" s="76"/>
      <c r="E145" s="77"/>
      <c r="F145" s="75"/>
      <c r="G145" s="75"/>
      <c r="H145" s="76" t="s">
        <v>17</v>
      </c>
      <c r="I145" s="78">
        <f>SUM(I144:I144)</f>
        <v>48571.73</v>
      </c>
    </row>
    <row r="146" spans="1:9" ht="51.75" thickBot="1" x14ac:dyDescent="0.25">
      <c r="A146" s="134" t="s">
        <v>96</v>
      </c>
      <c r="B146" s="114" t="s">
        <v>16</v>
      </c>
      <c r="C146" s="114" t="s">
        <v>5</v>
      </c>
      <c r="D146" s="114" t="s">
        <v>23</v>
      </c>
      <c r="E146" s="279" t="s">
        <v>18</v>
      </c>
      <c r="F146" s="114" t="s">
        <v>19</v>
      </c>
      <c r="G146" s="114" t="s">
        <v>10</v>
      </c>
      <c r="H146" s="114" t="s">
        <v>13</v>
      </c>
      <c r="I146" s="115" t="s">
        <v>12</v>
      </c>
    </row>
    <row r="147" spans="1:9" ht="13.5" thickBot="1" x14ac:dyDescent="0.25">
      <c r="A147" s="206"/>
      <c r="B147" s="185"/>
      <c r="C147" s="70" t="s">
        <v>87</v>
      </c>
      <c r="D147" s="163"/>
      <c r="E147" s="53"/>
      <c r="F147" s="53"/>
      <c r="G147" s="53"/>
      <c r="H147" s="153"/>
      <c r="I147" s="471">
        <v>68611.899999999994</v>
      </c>
    </row>
    <row r="148" spans="1:9" ht="13.5" thickBot="1" x14ac:dyDescent="0.25">
      <c r="A148" s="134"/>
      <c r="B148" s="271"/>
      <c r="C148" s="75"/>
      <c r="D148" s="76"/>
      <c r="E148" s="77"/>
      <c r="F148" s="75"/>
      <c r="G148" s="75"/>
      <c r="H148" s="76"/>
      <c r="I148" s="78">
        <f>SUM(I147)</f>
        <v>68611.899999999994</v>
      </c>
    </row>
    <row r="149" spans="1:9" x14ac:dyDescent="0.2">
      <c r="A149" s="9"/>
      <c r="B149" s="9"/>
      <c r="C149" s="9"/>
      <c r="D149" s="9"/>
      <c r="E149" s="9"/>
      <c r="F149" s="20"/>
      <c r="G149" s="20"/>
      <c r="H149" s="20"/>
      <c r="I149" s="20"/>
    </row>
    <row r="150" spans="1:9" ht="12.75" customHeight="1" x14ac:dyDescent="0.2">
      <c r="A150" s="21" t="s">
        <v>21</v>
      </c>
      <c r="B150" s="22"/>
      <c r="C150" s="23"/>
      <c r="D150" s="4" t="s">
        <v>9</v>
      </c>
      <c r="E150" s="4" t="s">
        <v>6</v>
      </c>
      <c r="F150" s="119" t="s">
        <v>7</v>
      </c>
    </row>
    <row r="151" spans="1:9" ht="12.75" customHeight="1" x14ac:dyDescent="0.2">
      <c r="A151" s="642" t="s">
        <v>15</v>
      </c>
      <c r="B151" s="643"/>
      <c r="C151" s="25"/>
      <c r="D151" s="26">
        <f>B22</f>
        <v>119169.88000000002</v>
      </c>
      <c r="E151" s="26">
        <f>I22</f>
        <v>1797.71</v>
      </c>
      <c r="F151" s="120">
        <f>D151+E151</f>
        <v>120967.59000000003</v>
      </c>
    </row>
    <row r="152" spans="1:9" ht="12.75" customHeight="1" x14ac:dyDescent="0.2">
      <c r="A152" s="642" t="s">
        <v>1067</v>
      </c>
      <c r="B152" s="643"/>
      <c r="C152" s="25"/>
      <c r="D152" s="26">
        <f>B68</f>
        <v>170995.9994</v>
      </c>
      <c r="E152" s="26">
        <f>I68</f>
        <v>13131.629999999997</v>
      </c>
      <c r="F152" s="120">
        <f>D152+E152</f>
        <v>184127.62940000001</v>
      </c>
    </row>
    <row r="153" spans="1:9" ht="12.75" customHeight="1" x14ac:dyDescent="0.2">
      <c r="A153" s="642" t="s">
        <v>14</v>
      </c>
      <c r="B153" s="643"/>
      <c r="C153" s="25"/>
      <c r="D153" s="26">
        <f>B87</f>
        <v>72798.759999999995</v>
      </c>
      <c r="E153" s="26">
        <f>I87</f>
        <v>811.7</v>
      </c>
      <c r="F153" s="120">
        <f>D153+E153</f>
        <v>73610.459999999992</v>
      </c>
    </row>
    <row r="154" spans="1:9" ht="12.75" customHeight="1" x14ac:dyDescent="0.2">
      <c r="A154" s="642" t="s">
        <v>146</v>
      </c>
      <c r="B154" s="643"/>
      <c r="C154" s="25"/>
      <c r="D154" s="26">
        <f>B102</f>
        <v>96172.310000000012</v>
      </c>
      <c r="E154" s="26">
        <f>I102</f>
        <v>1527.89</v>
      </c>
      <c r="F154" s="120">
        <f>D154+E154</f>
        <v>97700.200000000012</v>
      </c>
      <c r="G154" s="56"/>
    </row>
    <row r="155" spans="1:9" ht="12.75" customHeight="1" x14ac:dyDescent="0.2">
      <c r="A155" s="642" t="s">
        <v>26</v>
      </c>
      <c r="B155" s="643"/>
      <c r="C155" s="25"/>
      <c r="D155" s="26">
        <f>B142</f>
        <v>42273.5</v>
      </c>
      <c r="E155" s="26">
        <f>I142</f>
        <v>2161.1799999999998</v>
      </c>
      <c r="F155" s="120">
        <f>D155+E155</f>
        <v>44434.68</v>
      </c>
      <c r="G155" s="56"/>
    </row>
    <row r="156" spans="1:9" ht="12.75" customHeight="1" x14ac:dyDescent="0.2">
      <c r="A156" s="646" t="s">
        <v>69</v>
      </c>
      <c r="B156" s="647"/>
      <c r="C156" s="245"/>
      <c r="D156" s="246"/>
      <c r="E156" s="246"/>
      <c r="F156" s="242">
        <f>F157+F160+F161+F162+F163+F158+F159</f>
        <v>181432.85879999999</v>
      </c>
      <c r="G156" s="56"/>
    </row>
    <row r="157" spans="1:9" ht="12.75" customHeight="1" x14ac:dyDescent="0.2">
      <c r="A157" s="644" t="s">
        <v>82</v>
      </c>
      <c r="B157" s="645"/>
      <c r="C157" s="25"/>
      <c r="D157" s="26"/>
      <c r="E157" s="26"/>
      <c r="F157" s="120">
        <f>I116</f>
        <v>23819.948799999998</v>
      </c>
      <c r="G157" s="56"/>
    </row>
    <row r="158" spans="1:9" ht="58.15" customHeight="1" x14ac:dyDescent="0.2">
      <c r="A158" s="650" t="s">
        <v>2275</v>
      </c>
      <c r="B158" s="651"/>
      <c r="C158" s="25"/>
      <c r="D158" s="26"/>
      <c r="E158" s="26"/>
      <c r="F158" s="120">
        <f>I119</f>
        <v>512.13</v>
      </c>
      <c r="G158" s="56"/>
    </row>
    <row r="159" spans="1:9" ht="50.45" customHeight="1" x14ac:dyDescent="0.2">
      <c r="A159" s="650" t="s">
        <v>2276</v>
      </c>
      <c r="B159" s="651"/>
      <c r="C159" s="25"/>
      <c r="D159" s="26"/>
      <c r="E159" s="26"/>
      <c r="F159" s="120">
        <f>I122</f>
        <v>2988.0200000000004</v>
      </c>
      <c r="G159" s="56"/>
    </row>
    <row r="160" spans="1:9" ht="12.75" customHeight="1" x14ac:dyDescent="0.2">
      <c r="A160" s="642" t="s">
        <v>2270</v>
      </c>
      <c r="B160" s="643"/>
      <c r="C160" s="25"/>
      <c r="D160" s="26"/>
      <c r="E160" s="26"/>
      <c r="F160" s="120">
        <f>I123</f>
        <v>129283.02</v>
      </c>
      <c r="G160" s="56"/>
    </row>
    <row r="161" spans="1:7" ht="12.75" customHeight="1" x14ac:dyDescent="0.2">
      <c r="A161" s="644" t="s">
        <v>84</v>
      </c>
      <c r="B161" s="645"/>
      <c r="C161" s="25"/>
      <c r="D161" s="26"/>
      <c r="E161" s="26"/>
      <c r="F161" s="120">
        <f>I124</f>
        <v>9614.0300000000007</v>
      </c>
      <c r="G161" s="56"/>
    </row>
    <row r="162" spans="1:7" ht="12.75" customHeight="1" x14ac:dyDescent="0.2">
      <c r="A162" s="644" t="s">
        <v>86</v>
      </c>
      <c r="B162" s="645"/>
      <c r="C162" s="25"/>
      <c r="D162" s="26"/>
      <c r="E162" s="26"/>
      <c r="F162" s="120">
        <f>I125</f>
        <v>8776.99</v>
      </c>
      <c r="G162" s="56"/>
    </row>
    <row r="163" spans="1:7" ht="12.75" customHeight="1" x14ac:dyDescent="0.2">
      <c r="A163" s="644" t="s">
        <v>88</v>
      </c>
      <c r="B163" s="645"/>
      <c r="C163" s="25"/>
      <c r="D163" s="26"/>
      <c r="E163" s="26"/>
      <c r="F163" s="120">
        <f>I126</f>
        <v>6438.72</v>
      </c>
      <c r="G163" s="56"/>
    </row>
    <row r="164" spans="1:7" ht="12.75" customHeight="1" x14ac:dyDescent="0.2">
      <c r="A164" s="650" t="s">
        <v>2</v>
      </c>
      <c r="B164" s="651"/>
      <c r="C164" s="25"/>
      <c r="D164" s="26">
        <f>B145</f>
        <v>0</v>
      </c>
      <c r="E164" s="26"/>
      <c r="F164" s="120">
        <f>D164+E164+I145</f>
        <v>48571.73</v>
      </c>
      <c r="G164" s="56"/>
    </row>
    <row r="165" spans="1:7" ht="25.15" customHeight="1" x14ac:dyDescent="0.2">
      <c r="A165" s="650" t="s">
        <v>96</v>
      </c>
      <c r="B165" s="651"/>
      <c r="C165" s="25"/>
      <c r="D165" s="26"/>
      <c r="E165" s="26"/>
      <c r="F165" s="120">
        <f>I148</f>
        <v>68611.899999999994</v>
      </c>
      <c r="G165" s="56"/>
    </row>
    <row r="166" spans="1:7" ht="12.75" customHeight="1" x14ac:dyDescent="0.2">
      <c r="A166" s="648" t="s">
        <v>22</v>
      </c>
      <c r="B166" s="649"/>
      <c r="C166" s="27"/>
      <c r="D166" s="28">
        <f>SUM(D151:D164)</f>
        <v>501410.44940000004</v>
      </c>
      <c r="E166" s="28">
        <f>SUM(E151:E155)</f>
        <v>19430.109999999997</v>
      </c>
      <c r="F166" s="121">
        <f>F151+F152+F153+F154+F155+F156+F164+F165</f>
        <v>819457.04819999996</v>
      </c>
    </row>
  </sheetData>
  <autoFilter ref="A5:I23"/>
  <mergeCells count="51">
    <mergeCell ref="A117:A119"/>
    <mergeCell ref="B54:B63"/>
    <mergeCell ref="A158:B158"/>
    <mergeCell ref="A159:B159"/>
    <mergeCell ref="A54:A55"/>
    <mergeCell ref="A151:B151"/>
    <mergeCell ref="A35:A39"/>
    <mergeCell ref="D54:D55"/>
    <mergeCell ref="A56:A60"/>
    <mergeCell ref="D56:D60"/>
    <mergeCell ref="A61:A63"/>
    <mergeCell ref="D61:D63"/>
    <mergeCell ref="A160:B160"/>
    <mergeCell ref="A154:B154"/>
    <mergeCell ref="B34:B39"/>
    <mergeCell ref="D24:D26"/>
    <mergeCell ref="C24:C26"/>
    <mergeCell ref="D44:D53"/>
    <mergeCell ref="C44:C53"/>
    <mergeCell ref="B44:B53"/>
    <mergeCell ref="C34:C39"/>
    <mergeCell ref="C54:C63"/>
    <mergeCell ref="G1:H1"/>
    <mergeCell ref="A1:B1"/>
    <mergeCell ref="G2:H2"/>
    <mergeCell ref="D27:D33"/>
    <mergeCell ref="C27:C33"/>
    <mergeCell ref="C6:C9"/>
    <mergeCell ref="A24:A26"/>
    <mergeCell ref="B24:B26"/>
    <mergeCell ref="A6:A9"/>
    <mergeCell ref="A166:B166"/>
    <mergeCell ref="A152:B152"/>
    <mergeCell ref="A153:B153"/>
    <mergeCell ref="A155:B155"/>
    <mergeCell ref="A156:B156"/>
    <mergeCell ref="D35:D39"/>
    <mergeCell ref="A157:B157"/>
    <mergeCell ref="A163:B163"/>
    <mergeCell ref="A162:B162"/>
    <mergeCell ref="A104:A116"/>
    <mergeCell ref="A164:B164"/>
    <mergeCell ref="A161:B161"/>
    <mergeCell ref="A83:A85"/>
    <mergeCell ref="A120:A122"/>
    <mergeCell ref="A165:B165"/>
    <mergeCell ref="D6:D9"/>
    <mergeCell ref="A27:A33"/>
    <mergeCell ref="B6:B9"/>
    <mergeCell ref="B27:B33"/>
    <mergeCell ref="A44:A53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2"/>
  <dimension ref="A1:IU179"/>
  <sheetViews>
    <sheetView topLeftCell="A82" zoomScale="93" zoomScaleNormal="93" workbookViewId="0">
      <selection activeCell="B100" sqref="B100"/>
    </sheetView>
  </sheetViews>
  <sheetFormatPr defaultRowHeight="12.75" customHeight="1" x14ac:dyDescent="0.2"/>
  <cols>
    <col min="1" max="1" width="23.7109375" customWidth="1"/>
    <col min="2" max="2" width="12.28515625" customWidth="1"/>
    <col min="3" max="3" width="13.7109375" customWidth="1"/>
    <col min="4" max="4" width="16.5703125" customWidth="1"/>
    <col min="5" max="5" width="28.140625" customWidth="1"/>
    <col min="6" max="6" width="12.42578125" customWidth="1"/>
    <col min="7" max="7" width="8.42578125" customWidth="1"/>
    <col min="8" max="8" width="12.7109375" customWidth="1"/>
    <col min="9" max="9" width="13.42578125" customWidth="1"/>
  </cols>
  <sheetData>
    <row r="1" spans="1:9" ht="12.75" customHeight="1" x14ac:dyDescent="0.2">
      <c r="A1" s="638" t="s">
        <v>85</v>
      </c>
      <c r="B1" s="63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2857.8</v>
      </c>
      <c r="E2" s="5">
        <v>833240.45</v>
      </c>
      <c r="F2" s="6">
        <v>821287.45</v>
      </c>
      <c r="G2" s="640">
        <f>E2-F2</f>
        <v>11953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29</v>
      </c>
      <c r="E3" s="1" t="s">
        <v>46</v>
      </c>
      <c r="F3" s="1"/>
      <c r="G3" s="1"/>
      <c r="H3" s="1" t="s">
        <v>25</v>
      </c>
      <c r="I3" s="8">
        <f>F2-F179</f>
        <v>-10191.290700000012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x14ac:dyDescent="0.2">
      <c r="A6" s="612"/>
      <c r="B6" s="183">
        <v>6862.34</v>
      </c>
      <c r="C6" s="183" t="s">
        <v>66</v>
      </c>
      <c r="D6" s="578"/>
      <c r="E6" s="37"/>
      <c r="F6" s="37"/>
      <c r="G6" s="37"/>
      <c r="H6" s="38"/>
      <c r="I6" s="39">
        <f t="shared" ref="I6:I17" si="0">G6*H6</f>
        <v>0</v>
      </c>
    </row>
    <row r="7" spans="1:9" ht="12.75" customHeight="1" x14ac:dyDescent="0.2">
      <c r="A7" s="406"/>
      <c r="B7" s="71">
        <v>7458.43</v>
      </c>
      <c r="C7" s="71" t="s">
        <v>67</v>
      </c>
      <c r="D7" s="309"/>
      <c r="E7" s="73"/>
      <c r="F7" s="73"/>
      <c r="G7" s="73"/>
      <c r="H7" s="74"/>
      <c r="I7" s="43">
        <f t="shared" si="0"/>
        <v>0</v>
      </c>
    </row>
    <row r="8" spans="1:9" ht="12.75" customHeight="1" x14ac:dyDescent="0.2">
      <c r="A8" s="358"/>
      <c r="B8" s="264">
        <v>10395.23</v>
      </c>
      <c r="C8" s="71" t="s">
        <v>70</v>
      </c>
      <c r="D8" s="268"/>
      <c r="E8" s="15"/>
      <c r="F8" s="15"/>
      <c r="G8" s="15"/>
      <c r="H8" s="16"/>
      <c r="I8" s="43">
        <f t="shared" si="0"/>
        <v>0</v>
      </c>
    </row>
    <row r="9" spans="1:9" ht="12.75" customHeight="1" x14ac:dyDescent="0.2">
      <c r="A9" s="358"/>
      <c r="B9" s="13">
        <v>8867.32</v>
      </c>
      <c r="C9" s="71" t="s">
        <v>72</v>
      </c>
      <c r="D9" s="268"/>
      <c r="E9" s="15"/>
      <c r="F9" s="15"/>
      <c r="G9" s="15"/>
      <c r="H9" s="16"/>
      <c r="I9" s="43">
        <f t="shared" si="0"/>
        <v>0</v>
      </c>
    </row>
    <row r="10" spans="1:9" ht="12.75" customHeight="1" x14ac:dyDescent="0.2">
      <c r="A10" s="358"/>
      <c r="B10" s="13">
        <v>8052.28</v>
      </c>
      <c r="C10" s="71" t="s">
        <v>73</v>
      </c>
      <c r="D10" s="265"/>
      <c r="E10" s="15"/>
      <c r="F10" s="15"/>
      <c r="G10" s="15"/>
      <c r="H10" s="16"/>
      <c r="I10" s="43">
        <f t="shared" si="0"/>
        <v>0</v>
      </c>
    </row>
    <row r="11" spans="1:9" x14ac:dyDescent="0.2">
      <c r="A11" s="358"/>
      <c r="B11" s="13">
        <v>9580.56</v>
      </c>
      <c r="C11" s="71" t="s">
        <v>74</v>
      </c>
      <c r="D11" s="265"/>
      <c r="E11" s="15"/>
      <c r="F11" s="15"/>
      <c r="G11" s="15"/>
      <c r="H11" s="16"/>
      <c r="I11" s="43">
        <f t="shared" si="0"/>
        <v>0</v>
      </c>
    </row>
    <row r="12" spans="1:9" x14ac:dyDescent="0.2">
      <c r="A12" s="221"/>
      <c r="B12" s="13">
        <v>7350.4</v>
      </c>
      <c r="C12" s="71" t="s">
        <v>75</v>
      </c>
      <c r="D12" s="268"/>
      <c r="E12" s="15"/>
      <c r="F12" s="15"/>
      <c r="G12" s="15"/>
      <c r="H12" s="16"/>
      <c r="I12" s="43">
        <f t="shared" si="0"/>
        <v>0</v>
      </c>
    </row>
    <row r="13" spans="1:9" ht="12.75" customHeight="1" x14ac:dyDescent="0.2">
      <c r="A13" s="358"/>
      <c r="B13" s="13">
        <v>10335.74</v>
      </c>
      <c r="C13" s="71" t="s">
        <v>76</v>
      </c>
      <c r="D13" s="266"/>
      <c r="E13" s="15"/>
      <c r="F13" s="15"/>
      <c r="G13" s="15"/>
      <c r="H13" s="16"/>
      <c r="I13" s="43">
        <f t="shared" si="0"/>
        <v>0</v>
      </c>
    </row>
    <row r="14" spans="1:9" ht="12.75" customHeight="1" x14ac:dyDescent="0.2">
      <c r="A14" s="358"/>
      <c r="B14" s="13">
        <v>10311.75</v>
      </c>
      <c r="C14" s="71" t="s">
        <v>77</v>
      </c>
      <c r="D14" s="266"/>
      <c r="E14" s="15"/>
      <c r="F14" s="15"/>
      <c r="G14" s="15"/>
      <c r="H14" s="16"/>
      <c r="I14" s="43">
        <f t="shared" si="0"/>
        <v>0</v>
      </c>
    </row>
    <row r="15" spans="1:9" ht="12.75" customHeight="1" x14ac:dyDescent="0.2">
      <c r="A15" s="358"/>
      <c r="B15" s="13">
        <v>15287.71</v>
      </c>
      <c r="C15" s="71" t="s">
        <v>78</v>
      </c>
      <c r="D15" s="266"/>
      <c r="E15" s="15"/>
      <c r="F15" s="15"/>
      <c r="G15" s="15"/>
      <c r="H15" s="16"/>
      <c r="I15" s="43">
        <f t="shared" si="0"/>
        <v>0</v>
      </c>
    </row>
    <row r="16" spans="1:9" ht="12.75" customHeight="1" x14ac:dyDescent="0.2">
      <c r="A16" s="221"/>
      <c r="B16" s="13">
        <v>12542.91</v>
      </c>
      <c r="C16" s="71" t="s">
        <v>79</v>
      </c>
      <c r="D16" s="15"/>
      <c r="E16" s="15"/>
      <c r="F16" s="15"/>
      <c r="G16" s="15"/>
      <c r="H16" s="16"/>
      <c r="I16" s="43">
        <f t="shared" si="0"/>
        <v>0</v>
      </c>
    </row>
    <row r="17" spans="1:9" ht="12.75" customHeight="1" x14ac:dyDescent="0.2">
      <c r="A17" s="358"/>
      <c r="B17" s="13">
        <v>12675.8</v>
      </c>
      <c r="C17" s="71" t="s">
        <v>80</v>
      </c>
      <c r="D17" s="266"/>
      <c r="E17" s="15"/>
      <c r="F17" s="15"/>
      <c r="G17" s="15"/>
      <c r="H17" s="16"/>
      <c r="I17" s="43">
        <f t="shared" si="0"/>
        <v>0</v>
      </c>
    </row>
    <row r="18" spans="1:9" ht="12.75" customHeight="1" thickBot="1" x14ac:dyDescent="0.25">
      <c r="A18" s="593"/>
      <c r="B18" s="167"/>
      <c r="C18" s="167" t="s">
        <v>87</v>
      </c>
      <c r="D18" s="613"/>
      <c r="E18" s="83"/>
      <c r="F18" s="83"/>
      <c r="G18" s="83"/>
      <c r="H18" s="84"/>
      <c r="I18" s="200">
        <v>1077.6600000000001</v>
      </c>
    </row>
    <row r="19" spans="1:9" ht="13.5" thickBot="1" x14ac:dyDescent="0.25">
      <c r="A19" s="180"/>
      <c r="B19" s="197">
        <f>SUM(B6:B17)</f>
        <v>119720.47000000002</v>
      </c>
      <c r="C19" s="198"/>
      <c r="D19" s="197"/>
      <c r="E19" s="199"/>
      <c r="F19" s="198"/>
      <c r="G19" s="198"/>
      <c r="H19" s="197" t="s">
        <v>17</v>
      </c>
      <c r="I19" s="230">
        <f>SUM(I6:I18)</f>
        <v>1077.6600000000001</v>
      </c>
    </row>
    <row r="20" spans="1:9" ht="77.25" thickBot="1" x14ac:dyDescent="0.25">
      <c r="A20" s="134" t="s">
        <v>1066</v>
      </c>
      <c r="B20" s="114" t="s">
        <v>16</v>
      </c>
      <c r="C20" s="114" t="s">
        <v>5</v>
      </c>
      <c r="D20" s="114" t="s">
        <v>23</v>
      </c>
      <c r="E20" s="118" t="s">
        <v>18</v>
      </c>
      <c r="F20" s="114" t="s">
        <v>19</v>
      </c>
      <c r="G20" s="114" t="s">
        <v>10</v>
      </c>
      <c r="H20" s="114" t="s">
        <v>13</v>
      </c>
      <c r="I20" s="115" t="s">
        <v>12</v>
      </c>
    </row>
    <row r="21" spans="1:9" ht="13.5" thickBot="1" x14ac:dyDescent="0.25">
      <c r="A21" s="32"/>
      <c r="B21" s="261">
        <v>11587.86</v>
      </c>
      <c r="C21" s="33" t="s">
        <v>66</v>
      </c>
      <c r="D21" s="35"/>
      <c r="E21" s="35"/>
      <c r="F21" s="35"/>
      <c r="G21" s="35"/>
      <c r="H21" s="36"/>
      <c r="I21" s="200">
        <f>G21*H21</f>
        <v>0</v>
      </c>
    </row>
    <row r="22" spans="1:9" ht="13.5" thickBot="1" x14ac:dyDescent="0.25">
      <c r="A22" s="263"/>
      <c r="B22" s="264">
        <v>11275.22</v>
      </c>
      <c r="C22" s="13" t="s">
        <v>67</v>
      </c>
      <c r="D22" s="265"/>
      <c r="E22" s="15"/>
      <c r="F22" s="15"/>
      <c r="G22" s="15"/>
      <c r="H22" s="16"/>
      <c r="I22" s="43">
        <f>G22*H22</f>
        <v>0</v>
      </c>
    </row>
    <row r="23" spans="1:9" ht="26.25" thickBot="1" x14ac:dyDescent="0.25">
      <c r="A23" s="46" t="s">
        <v>329</v>
      </c>
      <c r="B23" s="491">
        <v>11127.34</v>
      </c>
      <c r="C23" s="85" t="s">
        <v>70</v>
      </c>
      <c r="D23" s="47" t="s">
        <v>330</v>
      </c>
      <c r="E23" s="47" t="s">
        <v>331</v>
      </c>
      <c r="F23" s="47" t="s">
        <v>99</v>
      </c>
      <c r="G23" s="47">
        <v>1</v>
      </c>
      <c r="H23" s="48">
        <v>17</v>
      </c>
      <c r="I23" s="49">
        <f>G23*H23</f>
        <v>17</v>
      </c>
    </row>
    <row r="24" spans="1:9" ht="26.25" thickBot="1" x14ac:dyDescent="0.25">
      <c r="A24" s="46" t="s">
        <v>329</v>
      </c>
      <c r="B24" s="625">
        <v>14841.76</v>
      </c>
      <c r="C24" s="625" t="s">
        <v>72</v>
      </c>
      <c r="D24" s="452" t="s">
        <v>330</v>
      </c>
      <c r="E24" s="47" t="s">
        <v>331</v>
      </c>
      <c r="F24" s="47" t="s">
        <v>99</v>
      </c>
      <c r="G24" s="47">
        <v>1</v>
      </c>
      <c r="H24" s="48">
        <v>17</v>
      </c>
      <c r="I24" s="49">
        <f>G24*H24</f>
        <v>17</v>
      </c>
    </row>
    <row r="25" spans="1:9" ht="12.75" customHeight="1" x14ac:dyDescent="0.2">
      <c r="A25" s="622" t="s">
        <v>107</v>
      </c>
      <c r="B25" s="632"/>
      <c r="C25" s="632"/>
      <c r="D25" s="633" t="s">
        <v>847</v>
      </c>
      <c r="E25" s="37" t="s">
        <v>131</v>
      </c>
      <c r="F25" s="37" t="s">
        <v>101</v>
      </c>
      <c r="G25" s="37">
        <v>1</v>
      </c>
      <c r="H25" s="38">
        <v>41.67</v>
      </c>
      <c r="I25" s="39">
        <f t="shared" ref="I25:I77" si="1">G25*H25</f>
        <v>41.67</v>
      </c>
    </row>
    <row r="26" spans="1:9" x14ac:dyDescent="0.2">
      <c r="A26" s="623"/>
      <c r="B26" s="632"/>
      <c r="C26" s="632"/>
      <c r="D26" s="634"/>
      <c r="E26" s="15" t="s">
        <v>139</v>
      </c>
      <c r="F26" s="15" t="s">
        <v>99</v>
      </c>
      <c r="G26" s="15">
        <v>2</v>
      </c>
      <c r="H26" s="16">
        <v>105.64</v>
      </c>
      <c r="I26" s="43">
        <f t="shared" si="1"/>
        <v>211.28</v>
      </c>
    </row>
    <row r="27" spans="1:9" ht="12.75" customHeight="1" x14ac:dyDescent="0.2">
      <c r="A27" s="623"/>
      <c r="B27" s="632"/>
      <c r="C27" s="632"/>
      <c r="D27" s="634"/>
      <c r="E27" s="15" t="s">
        <v>481</v>
      </c>
      <c r="F27" s="15" t="s">
        <v>99</v>
      </c>
      <c r="G27" s="15">
        <v>2</v>
      </c>
      <c r="H27" s="16">
        <v>3.82</v>
      </c>
      <c r="I27" s="43">
        <f t="shared" si="1"/>
        <v>7.64</v>
      </c>
    </row>
    <row r="28" spans="1:9" ht="12.75" customHeight="1" x14ac:dyDescent="0.2">
      <c r="A28" s="623"/>
      <c r="B28" s="632"/>
      <c r="C28" s="632"/>
      <c r="D28" s="634"/>
      <c r="E28" s="15" t="s">
        <v>241</v>
      </c>
      <c r="F28" s="15" t="s">
        <v>99</v>
      </c>
      <c r="G28" s="15">
        <v>2</v>
      </c>
      <c r="H28" s="16">
        <v>54.38</v>
      </c>
      <c r="I28" s="43">
        <f t="shared" si="1"/>
        <v>108.76</v>
      </c>
    </row>
    <row r="29" spans="1:9" ht="12.75" customHeight="1" x14ac:dyDescent="0.2">
      <c r="A29" s="623"/>
      <c r="B29" s="632"/>
      <c r="C29" s="632"/>
      <c r="D29" s="634"/>
      <c r="E29" s="15" t="s">
        <v>122</v>
      </c>
      <c r="F29" s="15" t="s">
        <v>99</v>
      </c>
      <c r="G29" s="15">
        <v>2</v>
      </c>
      <c r="H29" s="16">
        <v>191.48</v>
      </c>
      <c r="I29" s="43">
        <f t="shared" si="1"/>
        <v>382.96</v>
      </c>
    </row>
    <row r="30" spans="1:9" ht="12.75" customHeight="1" x14ac:dyDescent="0.2">
      <c r="A30" s="623"/>
      <c r="B30" s="632"/>
      <c r="C30" s="632"/>
      <c r="D30" s="634"/>
      <c r="E30" s="15" t="s">
        <v>118</v>
      </c>
      <c r="F30" s="15" t="s">
        <v>99</v>
      </c>
      <c r="G30" s="15">
        <v>2</v>
      </c>
      <c r="H30" s="16">
        <v>117.24</v>
      </c>
      <c r="I30" s="43">
        <f t="shared" si="1"/>
        <v>234.48</v>
      </c>
    </row>
    <row r="31" spans="1:9" ht="12.75" customHeight="1" x14ac:dyDescent="0.2">
      <c r="A31" s="623"/>
      <c r="B31" s="632"/>
      <c r="C31" s="632"/>
      <c r="D31" s="634"/>
      <c r="E31" s="15" t="s">
        <v>277</v>
      </c>
      <c r="F31" s="15" t="s">
        <v>99</v>
      </c>
      <c r="G31" s="15">
        <v>2</v>
      </c>
      <c r="H31" s="16">
        <v>27</v>
      </c>
      <c r="I31" s="43">
        <f t="shared" si="1"/>
        <v>54</v>
      </c>
    </row>
    <row r="32" spans="1:9" ht="12.75" customHeight="1" x14ac:dyDescent="0.2">
      <c r="A32" s="623"/>
      <c r="B32" s="632"/>
      <c r="C32" s="632"/>
      <c r="D32" s="634"/>
      <c r="E32" s="15" t="s">
        <v>806</v>
      </c>
      <c r="F32" s="15" t="s">
        <v>99</v>
      </c>
      <c r="G32" s="15">
        <v>6</v>
      </c>
      <c r="H32" s="16">
        <v>344.19</v>
      </c>
      <c r="I32" s="43">
        <f t="shared" si="1"/>
        <v>2065.14</v>
      </c>
    </row>
    <row r="33" spans="1:9" ht="12.75" customHeight="1" x14ac:dyDescent="0.2">
      <c r="A33" s="623"/>
      <c r="B33" s="632"/>
      <c r="C33" s="632"/>
      <c r="D33" s="634"/>
      <c r="E33" s="15" t="s">
        <v>848</v>
      </c>
      <c r="F33" s="15" t="s">
        <v>99</v>
      </c>
      <c r="G33" s="15">
        <v>6</v>
      </c>
      <c r="H33" s="16">
        <v>235.8</v>
      </c>
      <c r="I33" s="43">
        <f t="shared" si="1"/>
        <v>1414.8000000000002</v>
      </c>
    </row>
    <row r="34" spans="1:9" ht="12.75" customHeight="1" x14ac:dyDescent="0.2">
      <c r="A34" s="623"/>
      <c r="B34" s="632"/>
      <c r="C34" s="632"/>
      <c r="D34" s="634"/>
      <c r="E34" s="15" t="s">
        <v>154</v>
      </c>
      <c r="F34" s="15" t="s">
        <v>99</v>
      </c>
      <c r="G34" s="15">
        <v>10</v>
      </c>
      <c r="H34" s="16">
        <v>125.8</v>
      </c>
      <c r="I34" s="43">
        <f t="shared" si="1"/>
        <v>1258</v>
      </c>
    </row>
    <row r="35" spans="1:9" ht="12.75" customHeight="1" x14ac:dyDescent="0.2">
      <c r="A35" s="623"/>
      <c r="B35" s="632"/>
      <c r="C35" s="632"/>
      <c r="D35" s="634"/>
      <c r="E35" s="15" t="s">
        <v>491</v>
      </c>
      <c r="F35" s="15" t="s">
        <v>99</v>
      </c>
      <c r="G35" s="15">
        <v>2</v>
      </c>
      <c r="H35" s="16">
        <v>32.4</v>
      </c>
      <c r="I35" s="43">
        <f t="shared" si="1"/>
        <v>64.8</v>
      </c>
    </row>
    <row r="36" spans="1:9" ht="12.75" customHeight="1" x14ac:dyDescent="0.2">
      <c r="A36" s="623"/>
      <c r="B36" s="632"/>
      <c r="C36" s="632"/>
      <c r="D36" s="634"/>
      <c r="E36" s="15" t="s">
        <v>150</v>
      </c>
      <c r="F36" s="15" t="s">
        <v>99</v>
      </c>
      <c r="G36" s="15">
        <v>4</v>
      </c>
      <c r="H36" s="16">
        <v>32</v>
      </c>
      <c r="I36" s="43">
        <f t="shared" si="1"/>
        <v>128</v>
      </c>
    </row>
    <row r="37" spans="1:9" ht="12.75" customHeight="1" x14ac:dyDescent="0.2">
      <c r="A37" s="623"/>
      <c r="B37" s="632"/>
      <c r="C37" s="632"/>
      <c r="D37" s="634"/>
      <c r="E37" s="15" t="s">
        <v>492</v>
      </c>
      <c r="F37" s="15" t="s">
        <v>99</v>
      </c>
      <c r="G37" s="15">
        <v>5</v>
      </c>
      <c r="H37" s="16">
        <v>50</v>
      </c>
      <c r="I37" s="43">
        <f t="shared" si="1"/>
        <v>250</v>
      </c>
    </row>
    <row r="38" spans="1:9" x14ac:dyDescent="0.2">
      <c r="A38" s="623"/>
      <c r="B38" s="632"/>
      <c r="C38" s="632"/>
      <c r="D38" s="634"/>
      <c r="E38" s="15" t="s">
        <v>807</v>
      </c>
      <c r="F38" s="15" t="s">
        <v>99</v>
      </c>
      <c r="G38" s="15">
        <v>1</v>
      </c>
      <c r="H38" s="16">
        <v>90</v>
      </c>
      <c r="I38" s="43">
        <f t="shared" si="1"/>
        <v>90</v>
      </c>
    </row>
    <row r="39" spans="1:9" x14ac:dyDescent="0.2">
      <c r="A39" s="623"/>
      <c r="B39" s="632"/>
      <c r="C39" s="632"/>
      <c r="D39" s="634"/>
      <c r="E39" s="15" t="s">
        <v>135</v>
      </c>
      <c r="F39" s="15" t="s">
        <v>99</v>
      </c>
      <c r="G39" s="15">
        <v>7</v>
      </c>
      <c r="H39" s="16">
        <v>8.52</v>
      </c>
      <c r="I39" s="43">
        <f t="shared" si="1"/>
        <v>59.64</v>
      </c>
    </row>
    <row r="40" spans="1:9" x14ac:dyDescent="0.2">
      <c r="A40" s="623"/>
      <c r="B40" s="632"/>
      <c r="C40" s="632"/>
      <c r="D40" s="634"/>
      <c r="E40" s="172" t="s">
        <v>317</v>
      </c>
      <c r="F40" s="172" t="s">
        <v>99</v>
      </c>
      <c r="G40" s="172">
        <v>3</v>
      </c>
      <c r="H40" s="16">
        <v>140</v>
      </c>
      <c r="I40" s="43">
        <f t="shared" si="1"/>
        <v>420</v>
      </c>
    </row>
    <row r="41" spans="1:9" x14ac:dyDescent="0.2">
      <c r="A41" s="623"/>
      <c r="B41" s="632"/>
      <c r="C41" s="632"/>
      <c r="D41" s="634"/>
      <c r="E41" s="15" t="s">
        <v>491</v>
      </c>
      <c r="F41" s="15" t="s">
        <v>99</v>
      </c>
      <c r="G41" s="15">
        <v>10</v>
      </c>
      <c r="H41" s="16">
        <v>32.4</v>
      </c>
      <c r="I41" s="43">
        <f t="shared" si="1"/>
        <v>324</v>
      </c>
    </row>
    <row r="42" spans="1:9" ht="13.5" thickBot="1" x14ac:dyDescent="0.25">
      <c r="A42" s="624"/>
      <c r="B42" s="626"/>
      <c r="C42" s="626"/>
      <c r="D42" s="635"/>
      <c r="E42" s="40" t="s">
        <v>807</v>
      </c>
      <c r="F42" s="40" t="s">
        <v>99</v>
      </c>
      <c r="G42" s="40">
        <v>8</v>
      </c>
      <c r="H42" s="41">
        <v>90</v>
      </c>
      <c r="I42" s="42">
        <f t="shared" si="1"/>
        <v>720</v>
      </c>
    </row>
    <row r="43" spans="1:9" ht="13.5" thickBot="1" x14ac:dyDescent="0.25">
      <c r="A43" s="313"/>
      <c r="B43" s="523">
        <v>14582.69</v>
      </c>
      <c r="C43" s="523" t="s">
        <v>73</v>
      </c>
      <c r="D43" s="315"/>
      <c r="E43" s="53"/>
      <c r="F43" s="53"/>
      <c r="G43" s="53"/>
      <c r="H43" s="153"/>
      <c r="I43" s="165">
        <f t="shared" si="1"/>
        <v>0</v>
      </c>
    </row>
    <row r="44" spans="1:9" ht="26.25" thickBot="1" x14ac:dyDescent="0.25">
      <c r="A44" s="46" t="s">
        <v>329</v>
      </c>
      <c r="B44" s="625">
        <v>12611.46</v>
      </c>
      <c r="C44" s="625" t="s">
        <v>74</v>
      </c>
      <c r="D44" s="47" t="s">
        <v>330</v>
      </c>
      <c r="E44" s="47" t="s">
        <v>331</v>
      </c>
      <c r="F44" s="47" t="s">
        <v>99</v>
      </c>
      <c r="G44" s="47">
        <v>2</v>
      </c>
      <c r="H44" s="48">
        <v>8.6999999999999993</v>
      </c>
      <c r="I44" s="49">
        <f t="shared" si="1"/>
        <v>17.399999999999999</v>
      </c>
    </row>
    <row r="45" spans="1:9" x14ac:dyDescent="0.2">
      <c r="A45" s="622" t="s">
        <v>153</v>
      </c>
      <c r="B45" s="632"/>
      <c r="C45" s="632"/>
      <c r="D45" s="627" t="s">
        <v>218</v>
      </c>
      <c r="E45" s="37" t="s">
        <v>122</v>
      </c>
      <c r="F45" s="37" t="s">
        <v>99</v>
      </c>
      <c r="G45" s="37">
        <v>1</v>
      </c>
      <c r="H45" s="38">
        <v>191.48</v>
      </c>
      <c r="I45" s="39">
        <f t="shared" si="1"/>
        <v>191.48</v>
      </c>
    </row>
    <row r="46" spans="1:9" x14ac:dyDescent="0.2">
      <c r="A46" s="623"/>
      <c r="B46" s="632"/>
      <c r="C46" s="632"/>
      <c r="D46" s="628"/>
      <c r="E46" s="15" t="s">
        <v>1183</v>
      </c>
      <c r="F46" s="15" t="s">
        <v>99</v>
      </c>
      <c r="G46" s="15">
        <v>2</v>
      </c>
      <c r="H46" s="16">
        <v>9.5</v>
      </c>
      <c r="I46" s="43">
        <f t="shared" si="1"/>
        <v>19</v>
      </c>
    </row>
    <row r="47" spans="1:9" x14ac:dyDescent="0.2">
      <c r="A47" s="623"/>
      <c r="B47" s="632"/>
      <c r="C47" s="632"/>
      <c r="D47" s="628"/>
      <c r="E47" s="15" t="s">
        <v>364</v>
      </c>
      <c r="F47" s="15" t="s">
        <v>101</v>
      </c>
      <c r="G47" s="15">
        <v>8</v>
      </c>
      <c r="H47" s="16">
        <v>154.05000000000001</v>
      </c>
      <c r="I47" s="43">
        <f t="shared" si="1"/>
        <v>1232.4000000000001</v>
      </c>
    </row>
    <row r="48" spans="1:9" x14ac:dyDescent="0.2">
      <c r="A48" s="623"/>
      <c r="B48" s="632"/>
      <c r="C48" s="632"/>
      <c r="D48" s="628"/>
      <c r="E48" s="15" t="s">
        <v>133</v>
      </c>
      <c r="F48" s="15" t="s">
        <v>99</v>
      </c>
      <c r="G48" s="15">
        <v>1</v>
      </c>
      <c r="H48" s="16">
        <v>354.23</v>
      </c>
      <c r="I48" s="43">
        <f t="shared" si="1"/>
        <v>354.23</v>
      </c>
    </row>
    <row r="49" spans="1:9" x14ac:dyDescent="0.2">
      <c r="A49" s="623"/>
      <c r="B49" s="632"/>
      <c r="C49" s="632"/>
      <c r="D49" s="628"/>
      <c r="E49" s="15" t="s">
        <v>129</v>
      </c>
      <c r="F49" s="15" t="s">
        <v>99</v>
      </c>
      <c r="G49" s="15">
        <v>1</v>
      </c>
      <c r="H49" s="16">
        <v>7.7</v>
      </c>
      <c r="I49" s="43">
        <f t="shared" si="1"/>
        <v>7.7</v>
      </c>
    </row>
    <row r="50" spans="1:9" x14ac:dyDescent="0.2">
      <c r="A50" s="623"/>
      <c r="B50" s="632"/>
      <c r="C50" s="632"/>
      <c r="D50" s="628"/>
      <c r="E50" s="15" t="s">
        <v>195</v>
      </c>
      <c r="F50" s="15" t="s">
        <v>99</v>
      </c>
      <c r="G50" s="15">
        <v>1</v>
      </c>
      <c r="H50" s="16">
        <v>130.08000000000001</v>
      </c>
      <c r="I50" s="43">
        <f t="shared" si="1"/>
        <v>130.08000000000001</v>
      </c>
    </row>
    <row r="51" spans="1:9" x14ac:dyDescent="0.2">
      <c r="A51" s="623"/>
      <c r="B51" s="632"/>
      <c r="C51" s="632"/>
      <c r="D51" s="628"/>
      <c r="E51" s="15" t="s">
        <v>1184</v>
      </c>
      <c r="F51" s="15" t="s">
        <v>99</v>
      </c>
      <c r="G51" s="15">
        <v>1</v>
      </c>
      <c r="H51" s="16">
        <v>2305</v>
      </c>
      <c r="I51" s="43">
        <f t="shared" si="1"/>
        <v>2305</v>
      </c>
    </row>
    <row r="52" spans="1:9" x14ac:dyDescent="0.2">
      <c r="A52" s="623"/>
      <c r="B52" s="632"/>
      <c r="C52" s="632"/>
      <c r="D52" s="628"/>
      <c r="E52" s="15" t="s">
        <v>921</v>
      </c>
      <c r="F52" s="15" t="s">
        <v>99</v>
      </c>
      <c r="G52" s="15">
        <v>1</v>
      </c>
      <c r="H52" s="16">
        <v>312.12</v>
      </c>
      <c r="I52" s="43">
        <f t="shared" si="1"/>
        <v>312.12</v>
      </c>
    </row>
    <row r="53" spans="1:9" x14ac:dyDescent="0.2">
      <c r="A53" s="623"/>
      <c r="B53" s="632"/>
      <c r="C53" s="632"/>
      <c r="D53" s="628"/>
      <c r="E53" s="15" t="s">
        <v>1185</v>
      </c>
      <c r="F53" s="15" t="s">
        <v>99</v>
      </c>
      <c r="G53" s="15">
        <v>1</v>
      </c>
      <c r="H53" s="16">
        <v>57.81</v>
      </c>
      <c r="I53" s="43">
        <f t="shared" si="1"/>
        <v>57.81</v>
      </c>
    </row>
    <row r="54" spans="1:9" x14ac:dyDescent="0.2">
      <c r="A54" s="623"/>
      <c r="B54" s="632"/>
      <c r="C54" s="632"/>
      <c r="D54" s="628"/>
      <c r="E54" s="15" t="s">
        <v>553</v>
      </c>
      <c r="F54" s="15" t="s">
        <v>99</v>
      </c>
      <c r="G54" s="15">
        <v>2</v>
      </c>
      <c r="H54" s="16">
        <v>68.27</v>
      </c>
      <c r="I54" s="43">
        <f t="shared" si="1"/>
        <v>136.54</v>
      </c>
    </row>
    <row r="55" spans="1:9" x14ac:dyDescent="0.2">
      <c r="A55" s="623"/>
      <c r="B55" s="632"/>
      <c r="C55" s="632"/>
      <c r="D55" s="628"/>
      <c r="E55" s="15" t="s">
        <v>456</v>
      </c>
      <c r="F55" s="15" t="s">
        <v>100</v>
      </c>
      <c r="G55" s="15">
        <v>1</v>
      </c>
      <c r="H55" s="16">
        <v>73.75</v>
      </c>
      <c r="I55" s="43">
        <f t="shared" si="1"/>
        <v>73.75</v>
      </c>
    </row>
    <row r="56" spans="1:9" ht="13.5" thickBot="1" x14ac:dyDescent="0.25">
      <c r="A56" s="624"/>
      <c r="B56" s="626"/>
      <c r="C56" s="626"/>
      <c r="D56" s="629"/>
      <c r="E56" s="40" t="s">
        <v>457</v>
      </c>
      <c r="F56" s="40" t="s">
        <v>100</v>
      </c>
      <c r="G56" s="40">
        <v>0.5</v>
      </c>
      <c r="H56" s="41">
        <v>103.35</v>
      </c>
      <c r="I56" s="42">
        <f t="shared" si="1"/>
        <v>51.674999999999997</v>
      </c>
    </row>
    <row r="57" spans="1:9" x14ac:dyDescent="0.2">
      <c r="A57" s="622" t="s">
        <v>329</v>
      </c>
      <c r="B57" s="625">
        <v>12754.7</v>
      </c>
      <c r="C57" s="625" t="s">
        <v>75</v>
      </c>
      <c r="D57" s="658" t="s">
        <v>330</v>
      </c>
      <c r="E57" s="37" t="s">
        <v>331</v>
      </c>
      <c r="F57" s="37" t="s">
        <v>99</v>
      </c>
      <c r="G57" s="37">
        <v>4</v>
      </c>
      <c r="H57" s="38">
        <v>8.6999999999999993</v>
      </c>
      <c r="I57" s="39">
        <f t="shared" si="1"/>
        <v>34.799999999999997</v>
      </c>
    </row>
    <row r="58" spans="1:9" ht="13.5" thickBot="1" x14ac:dyDescent="0.25">
      <c r="A58" s="624"/>
      <c r="B58" s="626"/>
      <c r="C58" s="626"/>
      <c r="D58" s="659"/>
      <c r="E58" s="40" t="s">
        <v>337</v>
      </c>
      <c r="F58" s="40" t="s">
        <v>99</v>
      </c>
      <c r="G58" s="40">
        <v>1</v>
      </c>
      <c r="H58" s="41">
        <v>45</v>
      </c>
      <c r="I58" s="42">
        <f t="shared" si="1"/>
        <v>45</v>
      </c>
    </row>
    <row r="59" spans="1:9" x14ac:dyDescent="0.2">
      <c r="A59" s="622" t="s">
        <v>1470</v>
      </c>
      <c r="B59" s="625">
        <v>14410.22</v>
      </c>
      <c r="C59" s="625" t="s">
        <v>76</v>
      </c>
      <c r="D59" s="627" t="s">
        <v>1471</v>
      </c>
      <c r="E59" s="37" t="s">
        <v>131</v>
      </c>
      <c r="F59" s="37" t="s">
        <v>101</v>
      </c>
      <c r="G59" s="37">
        <v>4</v>
      </c>
      <c r="H59" s="38">
        <v>41.67</v>
      </c>
      <c r="I59" s="39">
        <f t="shared" si="1"/>
        <v>166.68</v>
      </c>
    </row>
    <row r="60" spans="1:9" ht="12.75" customHeight="1" x14ac:dyDescent="0.2">
      <c r="A60" s="623"/>
      <c r="B60" s="632"/>
      <c r="C60" s="632"/>
      <c r="D60" s="628"/>
      <c r="E60" s="15" t="s">
        <v>139</v>
      </c>
      <c r="F60" s="15" t="s">
        <v>99</v>
      </c>
      <c r="G60" s="15">
        <v>3</v>
      </c>
      <c r="H60" s="16">
        <v>124.63</v>
      </c>
      <c r="I60" s="43">
        <f t="shared" si="1"/>
        <v>373.89</v>
      </c>
    </row>
    <row r="61" spans="1:9" ht="12.75" customHeight="1" x14ac:dyDescent="0.2">
      <c r="A61" s="623"/>
      <c r="B61" s="632"/>
      <c r="C61" s="632"/>
      <c r="D61" s="628"/>
      <c r="E61" s="15" t="s">
        <v>122</v>
      </c>
      <c r="F61" s="15" t="s">
        <v>99</v>
      </c>
      <c r="G61" s="15">
        <v>1</v>
      </c>
      <c r="H61" s="16">
        <v>191.48</v>
      </c>
      <c r="I61" s="43">
        <f t="shared" si="1"/>
        <v>191.48</v>
      </c>
    </row>
    <row r="62" spans="1:9" ht="12.75" customHeight="1" x14ac:dyDescent="0.2">
      <c r="A62" s="623"/>
      <c r="B62" s="632"/>
      <c r="C62" s="632"/>
      <c r="D62" s="628"/>
      <c r="E62" s="15" t="s">
        <v>132</v>
      </c>
      <c r="F62" s="15" t="s">
        <v>99</v>
      </c>
      <c r="G62" s="15">
        <v>5</v>
      </c>
      <c r="H62" s="16">
        <v>4.59</v>
      </c>
      <c r="I62" s="43">
        <f t="shared" si="1"/>
        <v>22.95</v>
      </c>
    </row>
    <row r="63" spans="1:9" ht="12.75" customHeight="1" x14ac:dyDescent="0.2">
      <c r="A63" s="623"/>
      <c r="B63" s="632"/>
      <c r="C63" s="632"/>
      <c r="D63" s="628"/>
      <c r="E63" s="15" t="s">
        <v>177</v>
      </c>
      <c r="F63" s="15" t="s">
        <v>99</v>
      </c>
      <c r="G63" s="15">
        <v>5</v>
      </c>
      <c r="H63" s="16">
        <v>5.26</v>
      </c>
      <c r="I63" s="43">
        <f t="shared" si="1"/>
        <v>26.299999999999997</v>
      </c>
    </row>
    <row r="64" spans="1:9" ht="12.75" customHeight="1" x14ac:dyDescent="0.2">
      <c r="A64" s="623"/>
      <c r="B64" s="632"/>
      <c r="C64" s="632"/>
      <c r="D64" s="628"/>
      <c r="E64" s="15" t="s">
        <v>277</v>
      </c>
      <c r="F64" s="15" t="s">
        <v>99</v>
      </c>
      <c r="G64" s="15">
        <v>3</v>
      </c>
      <c r="H64" s="16">
        <v>27</v>
      </c>
      <c r="I64" s="43">
        <f t="shared" si="1"/>
        <v>81</v>
      </c>
    </row>
    <row r="65" spans="1:9" ht="12.75" customHeight="1" thickBot="1" x14ac:dyDescent="0.25">
      <c r="A65" s="624"/>
      <c r="B65" s="632"/>
      <c r="C65" s="632"/>
      <c r="D65" s="629"/>
      <c r="E65" s="40" t="s">
        <v>148</v>
      </c>
      <c r="F65" s="40" t="s">
        <v>99</v>
      </c>
      <c r="G65" s="40">
        <v>2</v>
      </c>
      <c r="H65" s="41">
        <v>41.18</v>
      </c>
      <c r="I65" s="42">
        <f t="shared" si="1"/>
        <v>82.36</v>
      </c>
    </row>
    <row r="66" spans="1:9" ht="12.75" customHeight="1" x14ac:dyDescent="0.2">
      <c r="A66" s="622" t="s">
        <v>1472</v>
      </c>
      <c r="B66" s="632"/>
      <c r="C66" s="632"/>
      <c r="D66" s="627" t="s">
        <v>1473</v>
      </c>
      <c r="E66" s="37" t="s">
        <v>972</v>
      </c>
      <c r="F66" s="37" t="s">
        <v>99</v>
      </c>
      <c r="G66" s="37">
        <v>1</v>
      </c>
      <c r="H66" s="38">
        <v>57.25</v>
      </c>
      <c r="I66" s="39">
        <f t="shared" si="1"/>
        <v>57.25</v>
      </c>
    </row>
    <row r="67" spans="1:9" ht="12.75" customHeight="1" x14ac:dyDescent="0.2">
      <c r="A67" s="623"/>
      <c r="B67" s="632"/>
      <c r="C67" s="632"/>
      <c r="D67" s="628"/>
      <c r="E67" s="15" t="s">
        <v>1474</v>
      </c>
      <c r="F67" s="15" t="s">
        <v>99</v>
      </c>
      <c r="G67" s="15">
        <v>1</v>
      </c>
      <c r="H67" s="16">
        <v>43</v>
      </c>
      <c r="I67" s="43">
        <f t="shared" si="1"/>
        <v>43</v>
      </c>
    </row>
    <row r="68" spans="1:9" ht="12.75" customHeight="1" x14ac:dyDescent="0.2">
      <c r="A68" s="623"/>
      <c r="B68" s="632"/>
      <c r="C68" s="632"/>
      <c r="D68" s="628"/>
      <c r="E68" s="15" t="s">
        <v>1475</v>
      </c>
      <c r="F68" s="15" t="s">
        <v>99</v>
      </c>
      <c r="G68" s="15">
        <v>1</v>
      </c>
      <c r="H68" s="16">
        <v>23.4</v>
      </c>
      <c r="I68" s="43">
        <f t="shared" si="1"/>
        <v>23.4</v>
      </c>
    </row>
    <row r="69" spans="1:9" ht="12.75" customHeight="1" x14ac:dyDescent="0.2">
      <c r="A69" s="623"/>
      <c r="B69" s="632"/>
      <c r="C69" s="632"/>
      <c r="D69" s="628"/>
      <c r="E69" s="15" t="s">
        <v>853</v>
      </c>
      <c r="F69" s="15" t="s">
        <v>99</v>
      </c>
      <c r="G69" s="15">
        <v>1</v>
      </c>
      <c r="H69" s="16">
        <v>16</v>
      </c>
      <c r="I69" s="43">
        <f t="shared" si="1"/>
        <v>16</v>
      </c>
    </row>
    <row r="70" spans="1:9" ht="12.75" customHeight="1" x14ac:dyDescent="0.2">
      <c r="A70" s="623"/>
      <c r="B70" s="632"/>
      <c r="C70" s="632"/>
      <c r="D70" s="628"/>
      <c r="E70" s="15" t="s">
        <v>156</v>
      </c>
      <c r="F70" s="15" t="s">
        <v>99</v>
      </c>
      <c r="G70" s="15">
        <v>2</v>
      </c>
      <c r="H70" s="16">
        <v>235.8</v>
      </c>
      <c r="I70" s="43">
        <f t="shared" si="1"/>
        <v>471.6</v>
      </c>
    </row>
    <row r="71" spans="1:9" ht="12.75" customHeight="1" x14ac:dyDescent="0.2">
      <c r="A71" s="623"/>
      <c r="B71" s="632"/>
      <c r="C71" s="632"/>
      <c r="D71" s="628"/>
      <c r="E71" s="15" t="s">
        <v>1076</v>
      </c>
      <c r="F71" s="15" t="s">
        <v>99</v>
      </c>
      <c r="G71" s="15">
        <v>1</v>
      </c>
      <c r="H71" s="16">
        <v>32</v>
      </c>
      <c r="I71" s="43">
        <f t="shared" si="1"/>
        <v>32</v>
      </c>
    </row>
    <row r="72" spans="1:9" ht="12.75" customHeight="1" x14ac:dyDescent="0.2">
      <c r="A72" s="623"/>
      <c r="B72" s="632"/>
      <c r="C72" s="632"/>
      <c r="D72" s="628"/>
      <c r="E72" s="15" t="s">
        <v>492</v>
      </c>
      <c r="F72" s="15" t="s">
        <v>99</v>
      </c>
      <c r="G72" s="15">
        <v>2</v>
      </c>
      <c r="H72" s="16">
        <v>50</v>
      </c>
      <c r="I72" s="43">
        <f t="shared" si="1"/>
        <v>100</v>
      </c>
    </row>
    <row r="73" spans="1:9" ht="12.75" customHeight="1" thickBot="1" x14ac:dyDescent="0.25">
      <c r="A73" s="624"/>
      <c r="B73" s="626"/>
      <c r="C73" s="626"/>
      <c r="D73" s="629"/>
      <c r="E73" s="40" t="s">
        <v>1476</v>
      </c>
      <c r="F73" s="40" t="s">
        <v>99</v>
      </c>
      <c r="G73" s="40">
        <v>1</v>
      </c>
      <c r="H73" s="41">
        <v>23.4</v>
      </c>
      <c r="I73" s="42">
        <f t="shared" si="1"/>
        <v>23.4</v>
      </c>
    </row>
    <row r="74" spans="1:9" ht="12.75" customHeight="1" x14ac:dyDescent="0.2">
      <c r="A74" s="622" t="s">
        <v>618</v>
      </c>
      <c r="B74" s="625">
        <v>14896.45</v>
      </c>
      <c r="C74" s="625" t="s">
        <v>77</v>
      </c>
      <c r="D74" s="627" t="s">
        <v>1616</v>
      </c>
      <c r="E74" s="37" t="s">
        <v>122</v>
      </c>
      <c r="F74" s="37" t="s">
        <v>99</v>
      </c>
      <c r="G74" s="37">
        <v>2</v>
      </c>
      <c r="H74" s="38">
        <v>173.33</v>
      </c>
      <c r="I74" s="39">
        <f t="shared" si="1"/>
        <v>346.66</v>
      </c>
    </row>
    <row r="75" spans="1:9" ht="12.75" customHeight="1" x14ac:dyDescent="0.2">
      <c r="A75" s="623"/>
      <c r="B75" s="632"/>
      <c r="C75" s="632"/>
      <c r="D75" s="628"/>
      <c r="E75" s="15" t="s">
        <v>384</v>
      </c>
      <c r="F75" s="15" t="s">
        <v>99</v>
      </c>
      <c r="G75" s="15">
        <v>2</v>
      </c>
      <c r="H75" s="16">
        <v>2.4</v>
      </c>
      <c r="I75" s="43">
        <f t="shared" si="1"/>
        <v>4.8</v>
      </c>
    </row>
    <row r="76" spans="1:9" ht="12.75" customHeight="1" thickBot="1" x14ac:dyDescent="0.25">
      <c r="A76" s="624"/>
      <c r="B76" s="626"/>
      <c r="C76" s="626"/>
      <c r="D76" s="629"/>
      <c r="E76" s="40" t="s">
        <v>1617</v>
      </c>
      <c r="F76" s="40" t="s">
        <v>99</v>
      </c>
      <c r="G76" s="40">
        <v>1</v>
      </c>
      <c r="H76" s="41">
        <v>38.28</v>
      </c>
      <c r="I76" s="42">
        <f t="shared" si="1"/>
        <v>38.28</v>
      </c>
    </row>
    <row r="77" spans="1:9" ht="12.75" customHeight="1" x14ac:dyDescent="0.2">
      <c r="A77" s="32" t="s">
        <v>329</v>
      </c>
      <c r="B77" s="33">
        <v>18570.580000000002</v>
      </c>
      <c r="C77" s="33" t="s">
        <v>78</v>
      </c>
      <c r="D77" s="35" t="s">
        <v>330</v>
      </c>
      <c r="E77" s="35" t="s">
        <v>331</v>
      </c>
      <c r="F77" s="35" t="s">
        <v>99</v>
      </c>
      <c r="G77" s="35">
        <v>5</v>
      </c>
      <c r="H77" s="36">
        <v>7.53</v>
      </c>
      <c r="I77" s="326">
        <f t="shared" si="1"/>
        <v>37.65</v>
      </c>
    </row>
    <row r="78" spans="1:9" ht="12.75" customHeight="1" thickBot="1" x14ac:dyDescent="0.25">
      <c r="A78" s="308"/>
      <c r="B78" s="71">
        <v>17159.009999999998</v>
      </c>
      <c r="C78" s="71" t="s">
        <v>79</v>
      </c>
      <c r="D78" s="309"/>
      <c r="E78" s="73"/>
      <c r="F78" s="73"/>
      <c r="G78" s="73"/>
      <c r="H78" s="74"/>
      <c r="I78" s="201"/>
    </row>
    <row r="79" spans="1:9" ht="26.25" thickBot="1" x14ac:dyDescent="0.25">
      <c r="A79" s="46" t="s">
        <v>329</v>
      </c>
      <c r="B79" s="85">
        <v>18309.560000000001</v>
      </c>
      <c r="C79" s="85" t="s">
        <v>80</v>
      </c>
      <c r="D79" s="85" t="s">
        <v>330</v>
      </c>
      <c r="E79" s="47" t="s">
        <v>331</v>
      </c>
      <c r="F79" s="47" t="s">
        <v>99</v>
      </c>
      <c r="G79" s="47">
        <v>2</v>
      </c>
      <c r="H79" s="48">
        <v>17</v>
      </c>
      <c r="I79" s="49">
        <f>G79*H79</f>
        <v>34</v>
      </c>
    </row>
    <row r="80" spans="1:9" ht="13.5" thickBot="1" x14ac:dyDescent="0.25">
      <c r="A80" s="180"/>
      <c r="B80" s="70"/>
      <c r="C80" s="70"/>
      <c r="D80" s="70"/>
      <c r="E80" s="53"/>
      <c r="F80" s="53"/>
      <c r="G80" s="53"/>
      <c r="H80" s="153"/>
      <c r="I80" s="165">
        <v>1346.22</v>
      </c>
    </row>
    <row r="81" spans="1:9" ht="12.75" customHeight="1" thickBot="1" x14ac:dyDescent="0.25">
      <c r="A81" s="46"/>
      <c r="B81" s="76">
        <f>SUM(B21:B79)</f>
        <v>172126.85</v>
      </c>
      <c r="C81" s="75"/>
      <c r="D81" s="76"/>
      <c r="E81" s="77"/>
      <c r="F81" s="75"/>
      <c r="G81" s="75"/>
      <c r="H81" s="76" t="s">
        <v>17</v>
      </c>
      <c r="I81" s="78">
        <f>SUM(I21:I80)</f>
        <v>16357.074999999997</v>
      </c>
    </row>
    <row r="82" spans="1:9" ht="64.5" thickBot="1" x14ac:dyDescent="0.25">
      <c r="A82" s="134" t="s">
        <v>144</v>
      </c>
      <c r="B82" s="114" t="s">
        <v>16</v>
      </c>
      <c r="C82" s="114" t="s">
        <v>5</v>
      </c>
      <c r="D82" s="114" t="s">
        <v>23</v>
      </c>
      <c r="E82" s="118" t="s">
        <v>18</v>
      </c>
      <c r="F82" s="114" t="s">
        <v>19</v>
      </c>
      <c r="G82" s="114" t="s">
        <v>10</v>
      </c>
      <c r="H82" s="114" t="s">
        <v>13</v>
      </c>
      <c r="I82" s="115" t="s">
        <v>12</v>
      </c>
    </row>
    <row r="83" spans="1:9" ht="12.75" customHeight="1" thickBot="1" x14ac:dyDescent="0.25">
      <c r="A83" s="227"/>
      <c r="B83" s="104">
        <v>5965.4</v>
      </c>
      <c r="C83" s="58" t="s">
        <v>66</v>
      </c>
      <c r="D83" s="64"/>
      <c r="E83" s="59"/>
      <c r="F83" s="59"/>
      <c r="G83" s="59"/>
      <c r="H83" s="60"/>
      <c r="I83" s="61"/>
    </row>
    <row r="84" spans="1:9" ht="12.75" customHeight="1" thickBot="1" x14ac:dyDescent="0.25">
      <c r="A84" s="227"/>
      <c r="B84" s="122">
        <v>5746.32</v>
      </c>
      <c r="C84" s="123" t="s">
        <v>67</v>
      </c>
      <c r="D84" s="124"/>
      <c r="E84" s="125"/>
      <c r="F84" s="125"/>
      <c r="G84" s="125"/>
      <c r="H84" s="126"/>
      <c r="I84" s="127"/>
    </row>
    <row r="85" spans="1:9" ht="12.75" customHeight="1" thickBot="1" x14ac:dyDescent="0.25">
      <c r="A85" s="227"/>
      <c r="B85" s="106">
        <v>5851.23</v>
      </c>
      <c r="C85" s="85" t="s">
        <v>70</v>
      </c>
      <c r="D85" s="86"/>
      <c r="E85" s="47"/>
      <c r="F85" s="47"/>
      <c r="G85" s="47"/>
      <c r="H85" s="48"/>
      <c r="I85" s="49"/>
    </row>
    <row r="86" spans="1:9" ht="12.75" customHeight="1" thickBot="1" x14ac:dyDescent="0.25">
      <c r="A86" s="227"/>
      <c r="B86" s="106">
        <v>3332.13</v>
      </c>
      <c r="C86" s="85" t="s">
        <v>72</v>
      </c>
      <c r="D86" s="86"/>
      <c r="E86" s="47"/>
      <c r="F86" s="47"/>
      <c r="G86" s="47"/>
      <c r="H86" s="48"/>
      <c r="I86" s="49"/>
    </row>
    <row r="87" spans="1:9" ht="12.75" customHeight="1" thickBot="1" x14ac:dyDescent="0.25">
      <c r="A87" s="227"/>
      <c r="B87" s="106">
        <v>6249.34</v>
      </c>
      <c r="C87" s="85" t="s">
        <v>73</v>
      </c>
      <c r="D87" s="86"/>
      <c r="E87" s="47"/>
      <c r="F87" s="47"/>
      <c r="G87" s="47"/>
      <c r="H87" s="48"/>
      <c r="I87" s="49"/>
    </row>
    <row r="88" spans="1:9" ht="12.75" customHeight="1" thickBot="1" x14ac:dyDescent="0.25">
      <c r="A88" s="227"/>
      <c r="B88" s="106">
        <v>5934.76</v>
      </c>
      <c r="C88" s="85" t="s">
        <v>74</v>
      </c>
      <c r="D88" s="86"/>
      <c r="E88" s="47"/>
      <c r="F88" s="47"/>
      <c r="G88" s="47"/>
      <c r="H88" s="48"/>
      <c r="I88" s="49"/>
    </row>
    <row r="89" spans="1:9" ht="12.75" customHeight="1" thickBot="1" x14ac:dyDescent="0.25">
      <c r="A89" s="228"/>
      <c r="B89" s="106">
        <v>3727.24</v>
      </c>
      <c r="C89" s="85" t="s">
        <v>75</v>
      </c>
      <c r="D89" s="86"/>
      <c r="E89" s="47"/>
      <c r="F89" s="47"/>
      <c r="G89" s="47"/>
      <c r="H89" s="48"/>
      <c r="I89" s="49"/>
    </row>
    <row r="90" spans="1:9" ht="12.75" customHeight="1" thickBot="1" x14ac:dyDescent="0.25">
      <c r="A90" s="404"/>
      <c r="B90" s="106">
        <v>5008.8</v>
      </c>
      <c r="C90" s="85" t="s">
        <v>76</v>
      </c>
      <c r="D90" s="55"/>
      <c r="E90" s="47"/>
      <c r="F90" s="47"/>
      <c r="G90" s="47"/>
      <c r="H90" s="48"/>
      <c r="I90" s="49"/>
    </row>
    <row r="91" spans="1:9" ht="12.75" customHeight="1" thickBot="1" x14ac:dyDescent="0.25">
      <c r="A91" s="220"/>
      <c r="B91" s="169">
        <v>6899.82</v>
      </c>
      <c r="C91" s="167" t="s">
        <v>77</v>
      </c>
      <c r="D91" s="179"/>
      <c r="E91" s="83"/>
      <c r="F91" s="83"/>
      <c r="G91" s="83"/>
      <c r="H91" s="84"/>
      <c r="I91" s="200"/>
    </row>
    <row r="92" spans="1:9" ht="12.75" customHeight="1" thickBot="1" x14ac:dyDescent="0.25">
      <c r="A92" s="221"/>
      <c r="B92" s="106">
        <v>7459.37</v>
      </c>
      <c r="C92" s="167" t="s">
        <v>78</v>
      </c>
      <c r="D92" s="86"/>
      <c r="E92" s="47"/>
      <c r="F92" s="47"/>
      <c r="G92" s="47"/>
      <c r="H92" s="48"/>
      <c r="I92" s="49"/>
    </row>
    <row r="93" spans="1:9" ht="12.75" customHeight="1" thickBot="1" x14ac:dyDescent="0.25">
      <c r="A93" s="221"/>
      <c r="B93" s="106">
        <v>7034.08</v>
      </c>
      <c r="C93" s="167" t="s">
        <v>79</v>
      </c>
      <c r="D93" s="86"/>
      <c r="E93" s="47"/>
      <c r="F93" s="47"/>
      <c r="G93" s="47"/>
      <c r="H93" s="48"/>
      <c r="I93" s="49"/>
    </row>
    <row r="94" spans="1:9" ht="12.75" customHeight="1" thickBot="1" x14ac:dyDescent="0.25">
      <c r="A94" s="221"/>
      <c r="B94" s="106">
        <v>7454.74</v>
      </c>
      <c r="C94" s="167" t="s">
        <v>80</v>
      </c>
      <c r="D94" s="86"/>
      <c r="E94" s="47"/>
      <c r="F94" s="47"/>
      <c r="G94" s="47"/>
      <c r="H94" s="48"/>
      <c r="I94" s="49"/>
    </row>
    <row r="95" spans="1:9" ht="12.75" customHeight="1" thickBot="1" x14ac:dyDescent="0.25">
      <c r="A95" s="228"/>
      <c r="B95" s="454">
        <f>SUM(B83:B94)</f>
        <v>70663.23000000001</v>
      </c>
      <c r="C95" s="458" t="s">
        <v>87</v>
      </c>
      <c r="D95" s="86"/>
      <c r="E95" s="47"/>
      <c r="F95" s="47"/>
      <c r="G95" s="47"/>
      <c r="H95" s="48"/>
      <c r="I95" s="49"/>
    </row>
    <row r="96" spans="1:9" ht="12.75" customHeight="1" thickBot="1" x14ac:dyDescent="0.25">
      <c r="A96" s="655" t="s">
        <v>106</v>
      </c>
      <c r="B96" s="106">
        <v>1124.76</v>
      </c>
      <c r="C96" s="85" t="s">
        <v>74</v>
      </c>
      <c r="D96" s="86"/>
      <c r="E96" s="47"/>
      <c r="F96" s="47"/>
      <c r="G96" s="47"/>
      <c r="H96" s="48"/>
      <c r="I96" s="49"/>
    </row>
    <row r="97" spans="1:9" ht="12.75" customHeight="1" thickBot="1" x14ac:dyDescent="0.25">
      <c r="A97" s="656"/>
      <c r="B97" s="106">
        <v>475.37</v>
      </c>
      <c r="C97" s="85" t="s">
        <v>75</v>
      </c>
      <c r="D97" s="86"/>
      <c r="E97" s="47"/>
      <c r="F97" s="47"/>
      <c r="G97" s="47"/>
      <c r="H97" s="48"/>
      <c r="I97" s="49"/>
    </row>
    <row r="98" spans="1:9" ht="12.75" customHeight="1" thickBot="1" x14ac:dyDescent="0.25">
      <c r="A98" s="657"/>
      <c r="B98" s="106">
        <v>591.4</v>
      </c>
      <c r="C98" s="85" t="s">
        <v>76</v>
      </c>
      <c r="D98" s="86"/>
      <c r="E98" s="47"/>
      <c r="F98" s="47"/>
      <c r="G98" s="47"/>
      <c r="H98" s="48"/>
      <c r="I98" s="49"/>
    </row>
    <row r="99" spans="1:9" ht="13.5" thickBot="1" x14ac:dyDescent="0.25">
      <c r="A99" s="526"/>
      <c r="B99" s="454">
        <f>SUM(B96:B98)</f>
        <v>2191.5300000000002</v>
      </c>
      <c r="C99" s="458" t="s">
        <v>87</v>
      </c>
      <c r="D99" s="86"/>
      <c r="E99" s="47"/>
      <c r="F99" s="47"/>
      <c r="G99" s="47"/>
      <c r="H99" s="48"/>
      <c r="I99" s="49">
        <v>800.8</v>
      </c>
    </row>
    <row r="100" spans="1:9" ht="12.75" customHeight="1" thickBot="1" x14ac:dyDescent="0.25">
      <c r="A100" s="180"/>
      <c r="B100" s="197">
        <f>B95+B99</f>
        <v>72854.760000000009</v>
      </c>
      <c r="C100" s="198"/>
      <c r="D100" s="197"/>
      <c r="E100" s="199"/>
      <c r="F100" s="198"/>
      <c r="G100" s="198"/>
      <c r="H100" s="197" t="s">
        <v>17</v>
      </c>
      <c r="I100" s="230">
        <f>SUM(I83:I99)</f>
        <v>800.8</v>
      </c>
    </row>
    <row r="101" spans="1:9" ht="77.25" thickBot="1" x14ac:dyDescent="0.25">
      <c r="A101" s="134" t="s">
        <v>145</v>
      </c>
      <c r="B101" s="114" t="s">
        <v>16</v>
      </c>
      <c r="C101" s="114" t="s">
        <v>5</v>
      </c>
      <c r="D101" s="114" t="s">
        <v>23</v>
      </c>
      <c r="E101" s="118" t="s">
        <v>18</v>
      </c>
      <c r="F101" s="114" t="s">
        <v>19</v>
      </c>
      <c r="G101" s="114" t="s">
        <v>10</v>
      </c>
      <c r="H101" s="114" t="s">
        <v>13</v>
      </c>
      <c r="I101" s="115" t="s">
        <v>12</v>
      </c>
    </row>
    <row r="102" spans="1:9" ht="12.75" customHeight="1" thickBot="1" x14ac:dyDescent="0.25">
      <c r="A102" s="227"/>
      <c r="B102" s="106">
        <v>7477.63</v>
      </c>
      <c r="C102" s="33" t="s">
        <v>66</v>
      </c>
      <c r="D102" s="86"/>
      <c r="E102" s="47"/>
      <c r="F102" s="47"/>
      <c r="G102" s="47"/>
      <c r="H102" s="48"/>
      <c r="I102" s="49"/>
    </row>
    <row r="103" spans="1:9" ht="12.75" customHeight="1" thickBot="1" x14ac:dyDescent="0.25">
      <c r="A103" s="227"/>
      <c r="B103" s="106">
        <v>7664.72</v>
      </c>
      <c r="C103" s="13" t="s">
        <v>67</v>
      </c>
      <c r="D103" s="86"/>
      <c r="E103" s="47"/>
      <c r="F103" s="47"/>
      <c r="G103" s="47"/>
      <c r="H103" s="48"/>
      <c r="I103" s="49"/>
    </row>
    <row r="104" spans="1:9" ht="12.75" customHeight="1" thickBot="1" x14ac:dyDescent="0.25">
      <c r="A104" s="227"/>
      <c r="B104" s="106">
        <v>8050.0810000000001</v>
      </c>
      <c r="C104" s="33" t="s">
        <v>70</v>
      </c>
      <c r="D104" s="86"/>
      <c r="E104" s="47"/>
      <c r="F104" s="47"/>
      <c r="G104" s="47"/>
      <c r="H104" s="48"/>
      <c r="I104" s="49"/>
    </row>
    <row r="105" spans="1:9" ht="12.75" customHeight="1" thickBot="1" x14ac:dyDescent="0.25">
      <c r="A105" s="227"/>
      <c r="B105" s="106">
        <v>7662.02</v>
      </c>
      <c r="C105" s="13" t="s">
        <v>72</v>
      </c>
      <c r="D105" s="86"/>
      <c r="E105" s="47"/>
      <c r="F105" s="47"/>
      <c r="G105" s="47"/>
      <c r="H105" s="48"/>
      <c r="I105" s="49"/>
    </row>
    <row r="106" spans="1:9" ht="12.75" customHeight="1" thickBot="1" x14ac:dyDescent="0.25">
      <c r="A106" s="227"/>
      <c r="B106" s="106">
        <v>7806.96</v>
      </c>
      <c r="C106" s="33" t="s">
        <v>73</v>
      </c>
      <c r="D106" s="86"/>
      <c r="E106" s="47"/>
      <c r="F106" s="47"/>
      <c r="G106" s="47"/>
      <c r="H106" s="48"/>
      <c r="I106" s="49"/>
    </row>
    <row r="107" spans="1:9" ht="12.75" customHeight="1" thickBot="1" x14ac:dyDescent="0.25">
      <c r="A107" s="227"/>
      <c r="B107" s="106">
        <v>8984.1200000000008</v>
      </c>
      <c r="C107" s="13" t="s">
        <v>74</v>
      </c>
      <c r="D107" s="86"/>
      <c r="E107" s="47"/>
      <c r="F107" s="47"/>
      <c r="G107" s="47"/>
      <c r="H107" s="48"/>
      <c r="I107" s="49"/>
    </row>
    <row r="108" spans="1:9" ht="12.75" customHeight="1" thickBot="1" x14ac:dyDescent="0.25">
      <c r="A108" s="227"/>
      <c r="B108" s="106">
        <v>6926.55</v>
      </c>
      <c r="C108" s="33" t="s">
        <v>75</v>
      </c>
      <c r="D108" s="86"/>
      <c r="E108" s="47"/>
      <c r="F108" s="47"/>
      <c r="G108" s="47"/>
      <c r="H108" s="48"/>
      <c r="I108" s="49"/>
    </row>
    <row r="109" spans="1:9" ht="12.75" customHeight="1" thickBot="1" x14ac:dyDescent="0.25">
      <c r="A109" s="227"/>
      <c r="B109" s="106">
        <v>8547.5400000000009</v>
      </c>
      <c r="C109" s="13" t="s">
        <v>76</v>
      </c>
      <c r="D109" s="86"/>
      <c r="E109" s="47"/>
      <c r="F109" s="47"/>
      <c r="G109" s="47"/>
      <c r="H109" s="48"/>
      <c r="I109" s="49"/>
    </row>
    <row r="110" spans="1:9" ht="12.75" customHeight="1" thickBot="1" x14ac:dyDescent="0.25">
      <c r="A110" s="404"/>
      <c r="B110" s="106">
        <v>8673.4</v>
      </c>
      <c r="C110" s="33" t="s">
        <v>77</v>
      </c>
      <c r="D110" s="86"/>
      <c r="E110" s="47"/>
      <c r="F110" s="47"/>
      <c r="G110" s="47"/>
      <c r="H110" s="48"/>
      <c r="I110" s="49"/>
    </row>
    <row r="111" spans="1:9" ht="12.75" customHeight="1" thickBot="1" x14ac:dyDescent="0.25">
      <c r="A111" s="449"/>
      <c r="B111" s="106">
        <v>9285.51</v>
      </c>
      <c r="C111" s="85" t="s">
        <v>78</v>
      </c>
      <c r="D111" s="83"/>
      <c r="E111" s="83"/>
      <c r="F111" s="83"/>
      <c r="G111" s="83"/>
      <c r="H111" s="84"/>
      <c r="I111" s="200"/>
    </row>
    <row r="112" spans="1:9" ht="12.75" customHeight="1" thickBot="1" x14ac:dyDescent="0.25">
      <c r="A112" s="231"/>
      <c r="B112" s="106">
        <v>8922.34</v>
      </c>
      <c r="C112" s="13" t="s">
        <v>79</v>
      </c>
      <c r="D112" s="86"/>
      <c r="E112" s="47"/>
      <c r="F112" s="47"/>
      <c r="G112" s="47"/>
      <c r="H112" s="48"/>
      <c r="I112" s="49"/>
    </row>
    <row r="113" spans="1:9" ht="13.5" thickBot="1" x14ac:dyDescent="0.25">
      <c r="A113" s="227"/>
      <c r="B113" s="106">
        <v>9030.2900000000009</v>
      </c>
      <c r="C113" s="13" t="s">
        <v>80</v>
      </c>
      <c r="D113" s="86"/>
      <c r="E113" s="47"/>
      <c r="F113" s="47"/>
      <c r="G113" s="47"/>
      <c r="H113" s="48"/>
      <c r="I113" s="49"/>
    </row>
    <row r="114" spans="1:9" ht="13.5" thickBot="1" x14ac:dyDescent="0.25">
      <c r="A114" s="227"/>
      <c r="B114" s="106"/>
      <c r="C114" s="85" t="s">
        <v>87</v>
      </c>
      <c r="D114" s="86"/>
      <c r="E114" s="47"/>
      <c r="F114" s="47"/>
      <c r="G114" s="47"/>
      <c r="H114" s="48"/>
      <c r="I114" s="49">
        <v>1601.02</v>
      </c>
    </row>
    <row r="115" spans="1:9" ht="12.75" customHeight="1" thickBot="1" x14ac:dyDescent="0.25">
      <c r="A115" s="180"/>
      <c r="B115" s="197">
        <f>SUM(B102:B114)</f>
        <v>99031.160999999993</v>
      </c>
      <c r="C115" s="198"/>
      <c r="D115" s="197"/>
      <c r="E115" s="199"/>
      <c r="F115" s="198"/>
      <c r="G115" s="198"/>
      <c r="H115" s="197" t="s">
        <v>17</v>
      </c>
      <c r="I115" s="230">
        <f>SUM(I102:I114)</f>
        <v>1601.02</v>
      </c>
    </row>
    <row r="116" spans="1:9" ht="26.25" thickBot="1" x14ac:dyDescent="0.25">
      <c r="A116" s="46" t="s">
        <v>8</v>
      </c>
      <c r="B116" s="114" t="s">
        <v>16</v>
      </c>
      <c r="C116" s="114" t="s">
        <v>5</v>
      </c>
      <c r="D116" s="114" t="s">
        <v>23</v>
      </c>
      <c r="E116" s="118" t="s">
        <v>18</v>
      </c>
      <c r="F116" s="114" t="s">
        <v>19</v>
      </c>
      <c r="G116" s="114" t="s">
        <v>10</v>
      </c>
      <c r="H116" s="114" t="s">
        <v>13</v>
      </c>
      <c r="I116" s="115" t="s">
        <v>12</v>
      </c>
    </row>
    <row r="117" spans="1:9" x14ac:dyDescent="0.2">
      <c r="A117" s="623" t="s">
        <v>82</v>
      </c>
      <c r="B117" s="33"/>
      <c r="C117" s="33" t="s">
        <v>66</v>
      </c>
      <c r="D117" s="34"/>
      <c r="E117" s="35"/>
      <c r="F117" s="35" t="s">
        <v>83</v>
      </c>
      <c r="G117" s="35">
        <v>577.11</v>
      </c>
      <c r="H117" s="16">
        <v>4.8099999999999996</v>
      </c>
      <c r="I117" s="157">
        <f>G117*H117</f>
        <v>2775.8990999999996</v>
      </c>
    </row>
    <row r="118" spans="1:9" ht="12.75" customHeight="1" x14ac:dyDescent="0.2">
      <c r="A118" s="623"/>
      <c r="B118" s="13"/>
      <c r="C118" s="13" t="s">
        <v>67</v>
      </c>
      <c r="D118" s="14"/>
      <c r="E118" s="15"/>
      <c r="F118" s="15" t="s">
        <v>83</v>
      </c>
      <c r="G118" s="15">
        <v>349.65</v>
      </c>
      <c r="H118" s="16">
        <v>4.8099999999999996</v>
      </c>
      <c r="I118" s="43">
        <f>G118*H118</f>
        <v>1681.8164999999997</v>
      </c>
    </row>
    <row r="119" spans="1:9" x14ac:dyDescent="0.2">
      <c r="A119" s="623"/>
      <c r="B119" s="13"/>
      <c r="C119" s="13" t="s">
        <v>70</v>
      </c>
      <c r="D119" s="14"/>
      <c r="E119" s="15"/>
      <c r="F119" s="15" t="s">
        <v>83</v>
      </c>
      <c r="G119" s="494">
        <v>582.85</v>
      </c>
      <c r="H119" s="16">
        <v>4.8099999999999996</v>
      </c>
      <c r="I119" s="43">
        <f>G119*H119</f>
        <v>2803.5084999999999</v>
      </c>
    </row>
    <row r="120" spans="1:9" ht="12.75" customHeight="1" x14ac:dyDescent="0.2">
      <c r="A120" s="623"/>
      <c r="B120" s="13"/>
      <c r="C120" s="13" t="s">
        <v>72</v>
      </c>
      <c r="D120" s="14"/>
      <c r="E120" s="15"/>
      <c r="F120" s="15" t="s">
        <v>83</v>
      </c>
      <c r="G120" s="494">
        <v>269.43</v>
      </c>
      <c r="H120" s="16">
        <v>4.8099999999999996</v>
      </c>
      <c r="I120" s="43">
        <f t="shared" ref="I120:I126" si="2">G120*H120</f>
        <v>1295.9583</v>
      </c>
    </row>
    <row r="121" spans="1:9" ht="12.75" customHeight="1" x14ac:dyDescent="0.2">
      <c r="A121" s="623"/>
      <c r="B121" s="13"/>
      <c r="C121" s="13" t="s">
        <v>73</v>
      </c>
      <c r="D121" s="14"/>
      <c r="E121" s="15"/>
      <c r="F121" s="15" t="s">
        <v>83</v>
      </c>
      <c r="G121" s="15">
        <v>672.35</v>
      </c>
      <c r="H121" s="16">
        <v>4.8099999999999996</v>
      </c>
      <c r="I121" s="43">
        <f t="shared" si="2"/>
        <v>3234.0034999999998</v>
      </c>
    </row>
    <row r="122" spans="1:9" ht="12.75" customHeight="1" x14ac:dyDescent="0.2">
      <c r="A122" s="623"/>
      <c r="B122" s="13"/>
      <c r="C122" s="13" t="s">
        <v>74</v>
      </c>
      <c r="D122" s="14"/>
      <c r="E122" s="15"/>
      <c r="F122" s="15" t="s">
        <v>83</v>
      </c>
      <c r="G122" s="15">
        <v>151.4</v>
      </c>
      <c r="H122" s="16">
        <v>4.8099999999999996</v>
      </c>
      <c r="I122" s="43">
        <f t="shared" si="2"/>
        <v>728.23399999999992</v>
      </c>
    </row>
    <row r="123" spans="1:9" ht="12.75" customHeight="1" x14ac:dyDescent="0.2">
      <c r="A123" s="623"/>
      <c r="B123" s="13"/>
      <c r="C123" s="13" t="s">
        <v>75</v>
      </c>
      <c r="D123" s="14"/>
      <c r="E123" s="15"/>
      <c r="F123" s="15" t="s">
        <v>83</v>
      </c>
      <c r="G123" s="15">
        <v>255.86</v>
      </c>
      <c r="H123" s="16">
        <v>5.04</v>
      </c>
      <c r="I123" s="43">
        <f t="shared" si="2"/>
        <v>1289.5344</v>
      </c>
    </row>
    <row r="124" spans="1:9" ht="12.75" customHeight="1" x14ac:dyDescent="0.2">
      <c r="A124" s="623"/>
      <c r="B124" s="13"/>
      <c r="C124" s="13" t="s">
        <v>76</v>
      </c>
      <c r="D124" s="14"/>
      <c r="E124" s="15"/>
      <c r="F124" s="15" t="s">
        <v>83</v>
      </c>
      <c r="G124" s="15">
        <v>405.34</v>
      </c>
      <c r="H124" s="16">
        <v>5.04</v>
      </c>
      <c r="I124" s="43">
        <f t="shared" si="2"/>
        <v>2042.9135999999999</v>
      </c>
    </row>
    <row r="125" spans="1:9" ht="12.75" customHeight="1" x14ac:dyDescent="0.2">
      <c r="A125" s="623"/>
      <c r="B125" s="13"/>
      <c r="C125" s="13" t="s">
        <v>77</v>
      </c>
      <c r="D125" s="14"/>
      <c r="E125" s="15"/>
      <c r="F125" s="15" t="s">
        <v>83</v>
      </c>
      <c r="G125" s="15">
        <v>367.85</v>
      </c>
      <c r="H125" s="16">
        <v>5.04</v>
      </c>
      <c r="I125" s="43">
        <f t="shared" si="2"/>
        <v>1853.9640000000002</v>
      </c>
    </row>
    <row r="126" spans="1:9" ht="12.75" customHeight="1" x14ac:dyDescent="0.2">
      <c r="A126" s="623"/>
      <c r="B126" s="13"/>
      <c r="C126" s="13" t="s">
        <v>78</v>
      </c>
      <c r="D126" s="14"/>
      <c r="E126" s="15"/>
      <c r="F126" s="15" t="s">
        <v>83</v>
      </c>
      <c r="G126" s="15">
        <v>501.22</v>
      </c>
      <c r="H126" s="16">
        <v>5.04</v>
      </c>
      <c r="I126" s="43">
        <f t="shared" si="2"/>
        <v>2526.1487999999999</v>
      </c>
    </row>
    <row r="127" spans="1:9" ht="12.75" customHeight="1" x14ac:dyDescent="0.2">
      <c r="A127" s="623"/>
      <c r="B127" s="13"/>
      <c r="C127" s="13" t="s">
        <v>79</v>
      </c>
      <c r="D127" s="14"/>
      <c r="E127" s="15"/>
      <c r="F127" s="15" t="s">
        <v>83</v>
      </c>
      <c r="G127" s="15">
        <v>471.28</v>
      </c>
      <c r="H127" s="16">
        <v>5.04</v>
      </c>
      <c r="I127" s="43">
        <f>G127*H127</f>
        <v>2375.2511999999997</v>
      </c>
    </row>
    <row r="128" spans="1:9" ht="12.75" customHeight="1" x14ac:dyDescent="0.2">
      <c r="A128" s="623"/>
      <c r="B128" s="13"/>
      <c r="C128" s="13" t="s">
        <v>80</v>
      </c>
      <c r="D128" s="14"/>
      <c r="E128" s="15"/>
      <c r="F128" s="15" t="s">
        <v>83</v>
      </c>
      <c r="G128" s="15">
        <v>466.82</v>
      </c>
      <c r="H128" s="16">
        <v>5.04</v>
      </c>
      <c r="I128" s="43">
        <f>G128*H128</f>
        <v>2352.7728000000002</v>
      </c>
    </row>
    <row r="129" spans="1:255" ht="12.75" customHeight="1" x14ac:dyDescent="0.2">
      <c r="A129" s="623"/>
      <c r="B129" s="71"/>
      <c r="C129" s="244" t="s">
        <v>87</v>
      </c>
      <c r="D129" s="14"/>
      <c r="E129" s="15"/>
      <c r="F129" s="15" t="s">
        <v>83</v>
      </c>
      <c r="G129" s="15">
        <f>SUM(G117:G128)</f>
        <v>5071.16</v>
      </c>
      <c r="H129" s="16"/>
      <c r="I129" s="243">
        <f>SUM(I117:I128)</f>
        <v>24960.004699999998</v>
      </c>
    </row>
    <row r="130" spans="1:255" ht="25.9" customHeight="1" x14ac:dyDescent="0.2">
      <c r="A130" s="652" t="s">
        <v>2272</v>
      </c>
      <c r="B130" s="71"/>
      <c r="C130" s="13" t="s">
        <v>2273</v>
      </c>
      <c r="D130" s="72"/>
      <c r="E130" s="73"/>
      <c r="F130" s="15"/>
      <c r="G130" s="327"/>
      <c r="H130" s="74"/>
      <c r="I130" s="598">
        <v>228.96</v>
      </c>
    </row>
    <row r="131" spans="1:255" ht="26.45" customHeight="1" x14ac:dyDescent="0.2">
      <c r="A131" s="653"/>
      <c r="B131" s="71"/>
      <c r="C131" s="13" t="s">
        <v>2274</v>
      </c>
      <c r="D131" s="72"/>
      <c r="E131" s="73"/>
      <c r="F131" s="15"/>
      <c r="G131" s="327"/>
      <c r="H131" s="74"/>
      <c r="I131" s="598">
        <v>234.02</v>
      </c>
    </row>
    <row r="132" spans="1:255" ht="28.15" customHeight="1" x14ac:dyDescent="0.2">
      <c r="A132" s="654"/>
      <c r="B132" s="412"/>
      <c r="C132" s="244" t="s">
        <v>87</v>
      </c>
      <c r="D132" s="72"/>
      <c r="E132" s="73"/>
      <c r="F132" s="15"/>
      <c r="G132" s="327"/>
      <c r="H132" s="74"/>
      <c r="I132" s="241">
        <f>SUM(I130:I131)</f>
        <v>462.98</v>
      </c>
    </row>
    <row r="133" spans="1:255" ht="24.6" customHeight="1" x14ac:dyDescent="0.2">
      <c r="A133" s="652" t="s">
        <v>2271</v>
      </c>
      <c r="B133" s="71"/>
      <c r="C133" s="33" t="s">
        <v>2273</v>
      </c>
      <c r="D133" s="72"/>
      <c r="E133" s="73"/>
      <c r="F133" s="15"/>
      <c r="G133" s="327"/>
      <c r="H133" s="74"/>
      <c r="I133" s="598">
        <v>1297.44</v>
      </c>
    </row>
    <row r="134" spans="1:255" ht="26.45" customHeight="1" x14ac:dyDescent="0.2">
      <c r="A134" s="653"/>
      <c r="B134" s="71"/>
      <c r="C134" s="71" t="s">
        <v>2274</v>
      </c>
      <c r="D134" s="72"/>
      <c r="E134" s="73"/>
      <c r="F134" s="15"/>
      <c r="G134" s="327"/>
      <c r="H134" s="74"/>
      <c r="I134" s="598">
        <v>1404.09</v>
      </c>
    </row>
    <row r="135" spans="1:255" ht="27" customHeight="1" x14ac:dyDescent="0.2">
      <c r="A135" s="654"/>
      <c r="B135" s="71"/>
      <c r="C135" s="244" t="s">
        <v>87</v>
      </c>
      <c r="D135" s="72"/>
      <c r="E135" s="73"/>
      <c r="F135" s="15"/>
      <c r="G135" s="327"/>
      <c r="H135" s="74"/>
      <c r="I135" s="241">
        <f>SUM(I133:I134)</f>
        <v>2701.5299999999997</v>
      </c>
    </row>
    <row r="136" spans="1:255" ht="25.5" x14ac:dyDescent="0.2">
      <c r="A136" s="221" t="s">
        <v>2270</v>
      </c>
      <c r="B136" s="13"/>
      <c r="C136" s="244" t="s">
        <v>87</v>
      </c>
      <c r="D136" s="14"/>
      <c r="E136" s="15"/>
      <c r="F136" s="15"/>
      <c r="G136" s="15"/>
      <c r="H136" s="16"/>
      <c r="I136" s="243">
        <v>131127.78</v>
      </c>
    </row>
    <row r="137" spans="1:255" ht="12.75" customHeight="1" x14ac:dyDescent="0.2">
      <c r="A137" s="221" t="s">
        <v>84</v>
      </c>
      <c r="B137" s="13"/>
      <c r="C137" s="244" t="s">
        <v>87</v>
      </c>
      <c r="D137" s="14"/>
      <c r="E137" s="15"/>
      <c r="F137" s="15"/>
      <c r="G137" s="15"/>
      <c r="H137" s="16"/>
      <c r="I137" s="243">
        <v>9729.09</v>
      </c>
    </row>
    <row r="138" spans="1:255" ht="12.75" customHeight="1" x14ac:dyDescent="0.2">
      <c r="A138" s="221" t="s">
        <v>86</v>
      </c>
      <c r="B138" s="13"/>
      <c r="C138" s="244" t="s">
        <v>87</v>
      </c>
      <c r="D138" s="14"/>
      <c r="E138" s="15"/>
      <c r="F138" s="15"/>
      <c r="G138" s="15"/>
      <c r="H138" s="16"/>
      <c r="I138" s="243">
        <v>8882.0400000000009</v>
      </c>
    </row>
    <row r="139" spans="1:255" ht="12.75" customHeight="1" x14ac:dyDescent="0.2">
      <c r="A139" s="219" t="s">
        <v>88</v>
      </c>
      <c r="B139" s="13"/>
      <c r="C139" s="244" t="s">
        <v>87</v>
      </c>
      <c r="D139" s="14"/>
      <c r="E139" s="15"/>
      <c r="F139" s="15"/>
      <c r="G139" s="15"/>
      <c r="H139" s="16"/>
      <c r="I139" s="243">
        <v>6515.78</v>
      </c>
    </row>
    <row r="140" spans="1:255" ht="12.75" customHeight="1" thickBot="1" x14ac:dyDescent="0.25">
      <c r="A140" s="219"/>
      <c r="B140" s="109"/>
      <c r="C140" s="109"/>
      <c r="D140" s="108"/>
      <c r="E140" s="110"/>
      <c r="F140" s="109"/>
      <c r="G140" s="109"/>
      <c r="H140" s="108" t="s">
        <v>17</v>
      </c>
      <c r="I140" s="232">
        <f>I129+I132+I135+I136+I137+I138+I139</f>
        <v>184379.2047</v>
      </c>
      <c r="J140" s="56"/>
      <c r="K140" s="56"/>
      <c r="L140" s="56"/>
      <c r="M140" s="56"/>
      <c r="N140" s="56"/>
      <c r="O140" s="56"/>
      <c r="P140" s="56"/>
      <c r="Q140" s="56"/>
      <c r="R140" s="56"/>
      <c r="T140" s="56"/>
      <c r="U140" s="56"/>
      <c r="V140" s="56"/>
      <c r="W140" s="56"/>
      <c r="X140" s="56"/>
      <c r="Y140" s="56"/>
      <c r="Z140" s="56"/>
      <c r="AA140" s="56"/>
      <c r="AB140" s="56"/>
      <c r="AD140" s="56"/>
      <c r="AE140" s="56"/>
      <c r="AF140" s="56"/>
      <c r="AG140" s="56"/>
      <c r="AH140" s="56"/>
      <c r="AI140" s="56"/>
      <c r="AJ140" s="56"/>
      <c r="AK140" s="56"/>
      <c r="AL140" s="56"/>
      <c r="AN140" s="56"/>
      <c r="AO140" s="56"/>
      <c r="AP140" s="56"/>
      <c r="AQ140" s="56"/>
      <c r="AR140" s="56"/>
      <c r="AS140" s="56"/>
      <c r="AT140" s="56"/>
      <c r="AU140" s="56"/>
      <c r="AV140" s="56"/>
      <c r="AX140" s="56"/>
      <c r="AY140" s="56"/>
      <c r="AZ140" s="56"/>
      <c r="BA140" s="56"/>
      <c r="BB140" s="56"/>
      <c r="BC140" s="56"/>
      <c r="BD140" s="56"/>
      <c r="BE140" s="56"/>
      <c r="BF140" s="56"/>
      <c r="BH140" s="56"/>
      <c r="BI140" s="56"/>
      <c r="BJ140" s="56"/>
      <c r="BK140" s="56"/>
      <c r="BL140" s="56"/>
      <c r="BM140" s="56"/>
      <c r="BN140" s="56"/>
      <c r="BO140" s="56"/>
      <c r="BP140" s="56"/>
      <c r="BR140" s="56"/>
      <c r="BS140" s="56"/>
      <c r="BT140" s="56"/>
      <c r="BU140" s="56"/>
      <c r="BV140" s="56"/>
      <c r="BW140" s="56"/>
      <c r="BX140" s="56"/>
      <c r="BY140" s="56"/>
      <c r="BZ140" s="56"/>
      <c r="CB140" s="56"/>
      <c r="CC140" s="56"/>
      <c r="CD140" s="56"/>
      <c r="CE140" s="56"/>
      <c r="CF140" s="56"/>
      <c r="CG140" s="56"/>
      <c r="CH140" s="56"/>
      <c r="CI140" s="56"/>
      <c r="CJ140" s="56"/>
      <c r="CL140" s="56"/>
      <c r="CM140" s="56"/>
      <c r="CN140" s="56"/>
      <c r="CO140" s="56"/>
      <c r="CP140" s="56"/>
      <c r="CQ140" s="56"/>
      <c r="CR140" s="56"/>
      <c r="CS140" s="56"/>
      <c r="CT140" s="56"/>
      <c r="CV140" s="56"/>
      <c r="CW140" s="56"/>
      <c r="CX140" s="56"/>
      <c r="CY140" s="56"/>
      <c r="CZ140" s="56"/>
      <c r="DA140" s="56"/>
      <c r="DB140" s="56"/>
      <c r="DC140" s="56"/>
      <c r="DD140" s="56"/>
      <c r="DF140" s="56"/>
      <c r="DG140" s="56"/>
      <c r="DH140" s="56"/>
      <c r="DI140" s="56"/>
      <c r="DJ140" s="56"/>
      <c r="DK140" s="56"/>
      <c r="DL140" s="56"/>
      <c r="DM140" s="56"/>
      <c r="DN140" s="56"/>
      <c r="DP140" s="56"/>
      <c r="DQ140" s="56"/>
      <c r="DR140" s="56"/>
      <c r="DS140" s="56"/>
      <c r="DT140" s="56"/>
      <c r="DU140" s="56"/>
      <c r="DV140" s="56"/>
      <c r="DW140" s="56"/>
      <c r="DX140" s="56"/>
      <c r="DZ140" s="56"/>
      <c r="EA140" s="56"/>
      <c r="EB140" s="56"/>
      <c r="EC140" s="56"/>
      <c r="ED140" s="56"/>
      <c r="EE140" s="56"/>
      <c r="EF140" s="56"/>
      <c r="EG140" s="56"/>
      <c r="EH140" s="56"/>
      <c r="EJ140" s="56"/>
      <c r="EK140" s="56"/>
      <c r="EL140" s="56"/>
      <c r="EM140" s="56"/>
      <c r="EN140" s="56"/>
      <c r="EO140" s="56"/>
      <c r="EP140" s="56"/>
      <c r="EQ140" s="56"/>
      <c r="ER140" s="56"/>
      <c r="ET140" s="56"/>
      <c r="EU140" s="56"/>
      <c r="EV140" s="56"/>
      <c r="EW140" s="56"/>
      <c r="EX140" s="56"/>
      <c r="EY140" s="56"/>
      <c r="EZ140" s="56"/>
      <c r="FA140" s="56"/>
      <c r="FB140" s="56"/>
      <c r="FD140" s="56"/>
      <c r="FE140" s="56"/>
      <c r="FF140" s="56"/>
      <c r="FG140" s="56"/>
      <c r="FH140" s="56"/>
      <c r="FI140" s="56"/>
      <c r="FJ140" s="56"/>
      <c r="FK140" s="56"/>
      <c r="FL140" s="56"/>
      <c r="FN140" s="56"/>
      <c r="FO140" s="56"/>
      <c r="FP140" s="56"/>
      <c r="FQ140" s="56"/>
      <c r="FR140" s="56"/>
      <c r="FS140" s="56"/>
      <c r="FT140" s="56"/>
      <c r="FU140" s="56"/>
      <c r="FV140" s="56"/>
      <c r="FX140" s="56"/>
      <c r="FY140" s="56"/>
      <c r="FZ140" s="56"/>
      <c r="GA140" s="56"/>
      <c r="GB140" s="56"/>
      <c r="GC140" s="56"/>
      <c r="GD140" s="56"/>
      <c r="GE140" s="56"/>
      <c r="GF140" s="56"/>
      <c r="GH140" s="56"/>
      <c r="GI140" s="56"/>
      <c r="GJ140" s="56"/>
      <c r="GK140" s="56"/>
      <c r="GL140" s="56"/>
      <c r="GM140" s="56"/>
      <c r="GN140" s="56"/>
      <c r="GO140" s="56"/>
      <c r="GP140" s="56"/>
      <c r="GR140" s="56"/>
      <c r="GS140" s="56"/>
      <c r="GT140" s="56"/>
      <c r="GU140" s="56"/>
      <c r="GV140" s="56"/>
      <c r="GW140" s="56"/>
      <c r="GX140" s="56"/>
      <c r="GY140" s="56"/>
      <c r="GZ140" s="56"/>
      <c r="HB140" s="56"/>
      <c r="HC140" s="56"/>
      <c r="HD140" s="56"/>
      <c r="HE140" s="56"/>
      <c r="HF140" s="56"/>
      <c r="HG140" s="56"/>
      <c r="HH140" s="56"/>
      <c r="HI140" s="56"/>
      <c r="HJ140" s="56"/>
      <c r="HL140" s="56"/>
      <c r="HM140" s="56"/>
      <c r="HN140" s="56"/>
      <c r="HO140" s="56"/>
      <c r="HP140" s="56"/>
      <c r="HQ140" s="56"/>
      <c r="HR140" s="56"/>
      <c r="HS140" s="56"/>
      <c r="HT140" s="56"/>
      <c r="HV140" s="56"/>
      <c r="HW140" s="56"/>
      <c r="HX140" s="56"/>
      <c r="HY140" s="56"/>
      <c r="HZ140" s="56"/>
      <c r="IA140" s="56"/>
      <c r="IB140" s="56"/>
      <c r="IC140" s="56"/>
      <c r="ID140" s="56"/>
      <c r="IF140" s="56"/>
      <c r="IG140" s="56"/>
      <c r="IH140" s="56"/>
      <c r="II140" s="56"/>
      <c r="IJ140" s="56"/>
      <c r="IK140" s="56"/>
      <c r="IL140" s="56"/>
      <c r="IM140" s="56"/>
      <c r="IN140" s="56"/>
      <c r="IP140" s="56"/>
      <c r="IQ140" s="56"/>
      <c r="IR140" s="56"/>
      <c r="IS140" s="56"/>
      <c r="IT140" s="56"/>
      <c r="IU140" s="56"/>
    </row>
    <row r="141" spans="1:255" ht="64.5" thickBot="1" x14ac:dyDescent="0.25">
      <c r="A141" s="117" t="s">
        <v>95</v>
      </c>
      <c r="B141" s="114" t="s">
        <v>16</v>
      </c>
      <c r="C141" s="114" t="s">
        <v>5</v>
      </c>
      <c r="D141" s="114" t="s">
        <v>23</v>
      </c>
      <c r="E141" s="118" t="s">
        <v>18</v>
      </c>
      <c r="F141" s="114" t="s">
        <v>19</v>
      </c>
      <c r="G141" s="114" t="s">
        <v>10</v>
      </c>
      <c r="H141" s="114" t="s">
        <v>13</v>
      </c>
      <c r="I141" s="115" t="s">
        <v>12</v>
      </c>
      <c r="J141" s="56"/>
      <c r="K141" s="56"/>
      <c r="L141" s="56"/>
      <c r="M141" s="56"/>
      <c r="N141" s="56"/>
      <c r="O141" s="56"/>
      <c r="P141" s="56"/>
      <c r="Q141" s="56"/>
      <c r="R141" s="56"/>
      <c r="T141" s="56"/>
      <c r="U141" s="56"/>
      <c r="V141" s="56"/>
      <c r="W141" s="56"/>
      <c r="X141" s="56"/>
      <c r="Y141" s="56"/>
      <c r="Z141" s="56"/>
      <c r="AA141" s="56"/>
      <c r="AB141" s="56"/>
      <c r="AD141" s="56"/>
      <c r="AE141" s="56"/>
      <c r="AF141" s="56"/>
      <c r="AG141" s="56"/>
      <c r="AH141" s="56"/>
      <c r="AI141" s="56"/>
      <c r="AJ141" s="56"/>
      <c r="AK141" s="56"/>
      <c r="AL141" s="56"/>
      <c r="AN141" s="56"/>
      <c r="AO141" s="56"/>
      <c r="AP141" s="56"/>
      <c r="AQ141" s="56"/>
      <c r="AR141" s="56"/>
      <c r="AS141" s="56"/>
      <c r="AT141" s="56"/>
      <c r="AU141" s="56"/>
      <c r="AV141" s="56"/>
      <c r="AX141" s="56"/>
      <c r="AY141" s="56"/>
      <c r="AZ141" s="56"/>
      <c r="BA141" s="56"/>
      <c r="BB141" s="56"/>
      <c r="BC141" s="56"/>
      <c r="BD141" s="56"/>
      <c r="BE141" s="56"/>
      <c r="BF141" s="56"/>
      <c r="BH141" s="56"/>
      <c r="BI141" s="56"/>
      <c r="BJ141" s="56"/>
      <c r="BK141" s="56"/>
      <c r="BL141" s="56"/>
      <c r="BM141" s="56"/>
      <c r="BN141" s="56"/>
      <c r="BO141" s="56"/>
      <c r="BP141" s="56"/>
      <c r="BR141" s="56"/>
      <c r="BS141" s="56"/>
      <c r="BT141" s="56"/>
      <c r="BU141" s="56"/>
      <c r="BV141" s="56"/>
      <c r="BW141" s="56"/>
      <c r="BX141" s="56"/>
      <c r="BY141" s="56"/>
      <c r="BZ141" s="56"/>
      <c r="CB141" s="56"/>
      <c r="CC141" s="56"/>
      <c r="CD141" s="56"/>
      <c r="CE141" s="56"/>
      <c r="CF141" s="56"/>
      <c r="CG141" s="56"/>
      <c r="CH141" s="56"/>
      <c r="CI141" s="56"/>
      <c r="CJ141" s="56"/>
      <c r="CL141" s="56"/>
      <c r="CM141" s="56"/>
      <c r="CN141" s="56"/>
      <c r="CO141" s="56"/>
      <c r="CP141" s="56"/>
      <c r="CQ141" s="56"/>
      <c r="CR141" s="56"/>
      <c r="CS141" s="56"/>
      <c r="CT141" s="56"/>
      <c r="CV141" s="56"/>
      <c r="CW141" s="56"/>
      <c r="CX141" s="56"/>
      <c r="CY141" s="56"/>
      <c r="CZ141" s="56"/>
      <c r="DA141" s="56"/>
      <c r="DB141" s="56"/>
      <c r="DC141" s="56"/>
      <c r="DD141" s="56"/>
      <c r="DF141" s="56"/>
      <c r="DG141" s="56"/>
      <c r="DH141" s="56"/>
      <c r="DI141" s="56"/>
      <c r="DJ141" s="56"/>
      <c r="DK141" s="56"/>
      <c r="DL141" s="56"/>
      <c r="DM141" s="56"/>
      <c r="DN141" s="56"/>
      <c r="DP141" s="56"/>
      <c r="DQ141" s="56"/>
      <c r="DR141" s="56"/>
      <c r="DS141" s="56"/>
      <c r="DT141" s="56"/>
      <c r="DU141" s="56"/>
      <c r="DV141" s="56"/>
      <c r="DW141" s="56"/>
      <c r="DX141" s="56"/>
      <c r="DZ141" s="56"/>
      <c r="EA141" s="56"/>
      <c r="EB141" s="56"/>
      <c r="EC141" s="56"/>
      <c r="ED141" s="56"/>
      <c r="EE141" s="56"/>
      <c r="EF141" s="56"/>
      <c r="EG141" s="56"/>
      <c r="EH141" s="56"/>
      <c r="EJ141" s="56"/>
      <c r="EK141" s="56"/>
      <c r="EL141" s="56"/>
      <c r="EM141" s="56"/>
      <c r="EN141" s="56"/>
      <c r="EO141" s="56"/>
      <c r="EP141" s="56"/>
      <c r="EQ141" s="56"/>
      <c r="ER141" s="56"/>
      <c r="ET141" s="56"/>
      <c r="EU141" s="56"/>
      <c r="EV141" s="56"/>
      <c r="EW141" s="56"/>
      <c r="EX141" s="56"/>
      <c r="EY141" s="56"/>
      <c r="EZ141" s="56"/>
      <c r="FA141" s="56"/>
      <c r="FB141" s="56"/>
      <c r="FD141" s="56"/>
      <c r="FE141" s="56"/>
      <c r="FF141" s="56"/>
      <c r="FG141" s="56"/>
      <c r="FH141" s="56"/>
      <c r="FI141" s="56"/>
      <c r="FJ141" s="56"/>
      <c r="FK141" s="56"/>
      <c r="FL141" s="56"/>
      <c r="FN141" s="56"/>
      <c r="FO141" s="56"/>
      <c r="FP141" s="56"/>
      <c r="FQ141" s="56"/>
      <c r="FR141" s="56"/>
      <c r="FS141" s="56"/>
      <c r="FT141" s="56"/>
      <c r="FU141" s="56"/>
      <c r="FV141" s="56"/>
      <c r="FX141" s="56"/>
      <c r="FY141" s="56"/>
      <c r="FZ141" s="56"/>
      <c r="GA141" s="56"/>
      <c r="GB141" s="56"/>
      <c r="GC141" s="56"/>
      <c r="GD141" s="56"/>
      <c r="GE141" s="56"/>
      <c r="GF141" s="56"/>
      <c r="GH141" s="56"/>
      <c r="GI141" s="56"/>
      <c r="GJ141" s="56"/>
      <c r="GK141" s="56"/>
      <c r="GL141" s="56"/>
      <c r="GM141" s="56"/>
      <c r="GN141" s="56"/>
      <c r="GO141" s="56"/>
      <c r="GP141" s="56"/>
      <c r="GR141" s="56"/>
      <c r="GS141" s="56"/>
      <c r="GT141" s="56"/>
      <c r="GU141" s="56"/>
      <c r="GV141" s="56"/>
      <c r="GW141" s="56"/>
      <c r="GX141" s="56"/>
      <c r="GY141" s="56"/>
      <c r="GZ141" s="56"/>
      <c r="HB141" s="56"/>
      <c r="HC141" s="56"/>
      <c r="HD141" s="56"/>
      <c r="HE141" s="56"/>
      <c r="HF141" s="56"/>
      <c r="HG141" s="56"/>
      <c r="HH141" s="56"/>
      <c r="HI141" s="56"/>
      <c r="HJ141" s="56"/>
      <c r="HL141" s="56"/>
      <c r="HM141" s="56"/>
      <c r="HN141" s="56"/>
      <c r="HO141" s="56"/>
      <c r="HP141" s="56"/>
      <c r="HQ141" s="56"/>
      <c r="HR141" s="56"/>
      <c r="HS141" s="56"/>
      <c r="HT141" s="56"/>
      <c r="HV141" s="56"/>
      <c r="HW141" s="56"/>
      <c r="HX141" s="56"/>
      <c r="HY141" s="56"/>
      <c r="HZ141" s="56"/>
      <c r="IA141" s="56"/>
      <c r="IB141" s="56"/>
      <c r="IC141" s="56"/>
      <c r="ID141" s="56"/>
      <c r="IF141" s="56"/>
      <c r="IG141" s="56"/>
      <c r="IH141" s="56"/>
      <c r="II141" s="56"/>
      <c r="IJ141" s="56"/>
      <c r="IK141" s="56"/>
      <c r="IL141" s="56"/>
      <c r="IM141" s="56"/>
      <c r="IN141" s="56"/>
      <c r="IP141" s="56"/>
      <c r="IQ141" s="56"/>
      <c r="IR141" s="56"/>
      <c r="IS141" s="56"/>
      <c r="IT141" s="56"/>
      <c r="IU141" s="56"/>
    </row>
    <row r="142" spans="1:255" ht="12.75" customHeight="1" thickBot="1" x14ac:dyDescent="0.25">
      <c r="A142" s="227"/>
      <c r="B142" s="104">
        <v>3173.03</v>
      </c>
      <c r="C142" s="58" t="s">
        <v>66</v>
      </c>
      <c r="D142" s="64"/>
      <c r="E142" s="59"/>
      <c r="F142" s="59"/>
      <c r="G142" s="59"/>
      <c r="H142" s="60"/>
      <c r="I142" s="61">
        <f t="shared" ref="I142:I153" si="3">G142*H142</f>
        <v>0</v>
      </c>
      <c r="J142" s="56"/>
      <c r="K142" s="56"/>
      <c r="L142" s="56"/>
      <c r="M142" s="56"/>
      <c r="N142" s="56"/>
      <c r="O142" s="56"/>
      <c r="P142" s="56"/>
      <c r="Q142" s="56"/>
      <c r="R142" s="56"/>
      <c r="T142" s="56"/>
      <c r="U142" s="56"/>
      <c r="V142" s="56"/>
      <c r="W142" s="56"/>
      <c r="X142" s="56"/>
      <c r="Y142" s="56"/>
      <c r="Z142" s="56"/>
      <c r="AA142" s="56"/>
      <c r="AB142" s="56"/>
      <c r="AD142" s="56"/>
      <c r="AE142" s="56"/>
      <c r="AF142" s="56"/>
      <c r="AG142" s="56"/>
      <c r="AH142" s="56"/>
      <c r="AI142" s="56"/>
      <c r="AJ142" s="56"/>
      <c r="AK142" s="56"/>
      <c r="AL142" s="56"/>
      <c r="AN142" s="56"/>
      <c r="AO142" s="56"/>
      <c r="AP142" s="56"/>
      <c r="AQ142" s="56"/>
      <c r="AR142" s="56"/>
      <c r="AS142" s="56"/>
      <c r="AT142" s="56"/>
      <c r="AU142" s="56"/>
      <c r="AV142" s="56"/>
      <c r="AX142" s="56"/>
      <c r="AY142" s="56"/>
      <c r="AZ142" s="56"/>
      <c r="BA142" s="56"/>
      <c r="BB142" s="56"/>
      <c r="BC142" s="56"/>
      <c r="BD142" s="56"/>
      <c r="BE142" s="56"/>
      <c r="BF142" s="56"/>
      <c r="BH142" s="56"/>
      <c r="BI142" s="56"/>
      <c r="BJ142" s="56"/>
      <c r="BK142" s="56"/>
      <c r="BL142" s="56"/>
      <c r="BM142" s="56"/>
      <c r="BN142" s="56"/>
      <c r="BO142" s="56"/>
      <c r="BP142" s="56"/>
      <c r="BR142" s="56"/>
      <c r="BS142" s="56"/>
      <c r="BT142" s="56"/>
      <c r="BU142" s="56"/>
      <c r="BV142" s="56"/>
      <c r="BW142" s="56"/>
      <c r="BX142" s="56"/>
      <c r="BY142" s="56"/>
      <c r="BZ142" s="56"/>
      <c r="CB142" s="56"/>
      <c r="CC142" s="56"/>
      <c r="CD142" s="56"/>
      <c r="CE142" s="56"/>
      <c r="CF142" s="56"/>
      <c r="CG142" s="56"/>
      <c r="CH142" s="56"/>
      <c r="CI142" s="56"/>
      <c r="CJ142" s="56"/>
      <c r="CL142" s="56"/>
      <c r="CM142" s="56"/>
      <c r="CN142" s="56"/>
      <c r="CO142" s="56"/>
      <c r="CP142" s="56"/>
      <c r="CQ142" s="56"/>
      <c r="CR142" s="56"/>
      <c r="CS142" s="56"/>
      <c r="CT142" s="56"/>
      <c r="CV142" s="56"/>
      <c r="CW142" s="56"/>
      <c r="CX142" s="56"/>
      <c r="CY142" s="56"/>
      <c r="CZ142" s="56"/>
      <c r="DA142" s="56"/>
      <c r="DB142" s="56"/>
      <c r="DC142" s="56"/>
      <c r="DD142" s="56"/>
      <c r="DF142" s="56"/>
      <c r="DG142" s="56"/>
      <c r="DH142" s="56"/>
      <c r="DI142" s="56"/>
      <c r="DJ142" s="56"/>
      <c r="DK142" s="56"/>
      <c r="DL142" s="56"/>
      <c r="DM142" s="56"/>
      <c r="DN142" s="56"/>
      <c r="DP142" s="56"/>
      <c r="DQ142" s="56"/>
      <c r="DR142" s="56"/>
      <c r="DS142" s="56"/>
      <c r="DT142" s="56"/>
      <c r="DU142" s="56"/>
      <c r="DV142" s="56"/>
      <c r="DW142" s="56"/>
      <c r="DX142" s="56"/>
      <c r="DZ142" s="56"/>
      <c r="EA142" s="56"/>
      <c r="EB142" s="56"/>
      <c r="EC142" s="56"/>
      <c r="ED142" s="56"/>
      <c r="EE142" s="56"/>
      <c r="EF142" s="56"/>
      <c r="EG142" s="56"/>
      <c r="EH142" s="56"/>
      <c r="EJ142" s="56"/>
      <c r="EK142" s="56"/>
      <c r="EL142" s="56"/>
      <c r="EM142" s="56"/>
      <c r="EN142" s="56"/>
      <c r="EO142" s="56"/>
      <c r="EP142" s="56"/>
      <c r="EQ142" s="56"/>
      <c r="ER142" s="56"/>
      <c r="ET142" s="56"/>
      <c r="EU142" s="56"/>
      <c r="EV142" s="56"/>
      <c r="EW142" s="56"/>
      <c r="EX142" s="56"/>
      <c r="EY142" s="56"/>
      <c r="EZ142" s="56"/>
      <c r="FA142" s="56"/>
      <c r="FB142" s="56"/>
      <c r="FD142" s="56"/>
      <c r="FE142" s="56"/>
      <c r="FF142" s="56"/>
      <c r="FG142" s="56"/>
      <c r="FH142" s="56"/>
      <c r="FI142" s="56"/>
      <c r="FJ142" s="56"/>
      <c r="FK142" s="56"/>
      <c r="FL142" s="56"/>
      <c r="FN142" s="56"/>
      <c r="FO142" s="56"/>
      <c r="FP142" s="56"/>
      <c r="FQ142" s="56"/>
      <c r="FR142" s="56"/>
      <c r="FS142" s="56"/>
      <c r="FT142" s="56"/>
      <c r="FU142" s="56"/>
      <c r="FV142" s="56"/>
      <c r="FX142" s="56"/>
      <c r="FY142" s="56"/>
      <c r="FZ142" s="56"/>
      <c r="GA142" s="56"/>
      <c r="GB142" s="56"/>
      <c r="GC142" s="56"/>
      <c r="GD142" s="56"/>
      <c r="GE142" s="56"/>
      <c r="GF142" s="56"/>
      <c r="GH142" s="56"/>
      <c r="GI142" s="56"/>
      <c r="GJ142" s="56"/>
      <c r="GK142" s="56"/>
      <c r="GL142" s="56"/>
      <c r="GM142" s="56"/>
      <c r="GN142" s="56"/>
      <c r="GO142" s="56"/>
      <c r="GP142" s="56"/>
      <c r="GR142" s="56"/>
      <c r="GS142" s="56"/>
      <c r="GT142" s="56"/>
      <c r="GU142" s="56"/>
      <c r="GV142" s="56"/>
      <c r="GW142" s="56"/>
      <c r="GX142" s="56"/>
      <c r="GY142" s="56"/>
      <c r="GZ142" s="56"/>
      <c r="HB142" s="56"/>
      <c r="HC142" s="56"/>
      <c r="HD142" s="56"/>
      <c r="HE142" s="56"/>
      <c r="HF142" s="56"/>
      <c r="HG142" s="56"/>
      <c r="HH142" s="56"/>
      <c r="HI142" s="56"/>
      <c r="HJ142" s="56"/>
      <c r="HL142" s="56"/>
      <c r="HM142" s="56"/>
      <c r="HN142" s="56"/>
      <c r="HO142" s="56"/>
      <c r="HP142" s="56"/>
      <c r="HQ142" s="56"/>
      <c r="HR142" s="56"/>
      <c r="HS142" s="56"/>
      <c r="HT142" s="56"/>
      <c r="HV142" s="56"/>
      <c r="HW142" s="56"/>
      <c r="HX142" s="56"/>
      <c r="HY142" s="56"/>
      <c r="HZ142" s="56"/>
      <c r="IA142" s="56"/>
      <c r="IB142" s="56"/>
      <c r="IC142" s="56"/>
      <c r="ID142" s="56"/>
      <c r="IF142" s="56"/>
      <c r="IG142" s="56"/>
      <c r="IH142" s="56"/>
      <c r="II142" s="56"/>
      <c r="IJ142" s="56"/>
      <c r="IK142" s="56"/>
      <c r="IL142" s="56"/>
      <c r="IM142" s="56"/>
      <c r="IN142" s="56"/>
      <c r="IP142" s="56"/>
      <c r="IQ142" s="56"/>
      <c r="IR142" s="56"/>
      <c r="IS142" s="56"/>
      <c r="IT142" s="56"/>
      <c r="IU142" s="56"/>
    </row>
    <row r="143" spans="1:255" ht="12.75" customHeight="1" thickBot="1" x14ac:dyDescent="0.25">
      <c r="A143" s="227"/>
      <c r="B143" s="105">
        <v>3853.49</v>
      </c>
      <c r="C143" s="92" t="s">
        <v>67</v>
      </c>
      <c r="D143" s="93"/>
      <c r="E143" s="94"/>
      <c r="F143" s="94"/>
      <c r="G143" s="94"/>
      <c r="H143" s="95"/>
      <c r="I143" s="96">
        <f t="shared" si="3"/>
        <v>0</v>
      </c>
      <c r="J143" s="56"/>
      <c r="K143" s="56"/>
      <c r="L143" s="56"/>
      <c r="M143" s="56"/>
      <c r="N143" s="56"/>
      <c r="O143" s="56"/>
      <c r="P143" s="56"/>
      <c r="Q143" s="56"/>
      <c r="R143" s="56"/>
      <c r="T143" s="56"/>
      <c r="U143" s="56"/>
      <c r="V143" s="56"/>
      <c r="W143" s="56"/>
      <c r="X143" s="56"/>
      <c r="Y143" s="56"/>
      <c r="Z143" s="56"/>
      <c r="AA143" s="56"/>
      <c r="AB143" s="56"/>
      <c r="AD143" s="56"/>
      <c r="AE143" s="56"/>
      <c r="AF143" s="56"/>
      <c r="AG143" s="56"/>
      <c r="AH143" s="56"/>
      <c r="AI143" s="56"/>
      <c r="AJ143" s="56"/>
      <c r="AK143" s="56"/>
      <c r="AL143" s="56"/>
      <c r="AN143" s="56"/>
      <c r="AO143" s="56"/>
      <c r="AP143" s="56"/>
      <c r="AQ143" s="56"/>
      <c r="AR143" s="56"/>
      <c r="AS143" s="56"/>
      <c r="AT143" s="56"/>
      <c r="AU143" s="56"/>
      <c r="AV143" s="56"/>
      <c r="AX143" s="56"/>
      <c r="AY143" s="56"/>
      <c r="AZ143" s="56"/>
      <c r="BA143" s="56"/>
      <c r="BB143" s="56"/>
      <c r="BC143" s="56"/>
      <c r="BD143" s="56"/>
      <c r="BE143" s="56"/>
      <c r="BF143" s="56"/>
      <c r="BH143" s="56"/>
      <c r="BI143" s="56"/>
      <c r="BJ143" s="56"/>
      <c r="BK143" s="56"/>
      <c r="BL143" s="56"/>
      <c r="BM143" s="56"/>
      <c r="BN143" s="56"/>
      <c r="BO143" s="56"/>
      <c r="BP143" s="56"/>
      <c r="BR143" s="56"/>
      <c r="BS143" s="56"/>
      <c r="BT143" s="56"/>
      <c r="BU143" s="56"/>
      <c r="BV143" s="56"/>
      <c r="BW143" s="56"/>
      <c r="BX143" s="56"/>
      <c r="BY143" s="56"/>
      <c r="BZ143" s="56"/>
      <c r="CB143" s="56"/>
      <c r="CC143" s="56"/>
      <c r="CD143" s="56"/>
      <c r="CE143" s="56"/>
      <c r="CF143" s="56"/>
      <c r="CG143" s="56"/>
      <c r="CH143" s="56"/>
      <c r="CI143" s="56"/>
      <c r="CJ143" s="56"/>
      <c r="CL143" s="56"/>
      <c r="CM143" s="56"/>
      <c r="CN143" s="56"/>
      <c r="CO143" s="56"/>
      <c r="CP143" s="56"/>
      <c r="CQ143" s="56"/>
      <c r="CR143" s="56"/>
      <c r="CS143" s="56"/>
      <c r="CT143" s="56"/>
      <c r="CV143" s="56"/>
      <c r="CW143" s="56"/>
      <c r="CX143" s="56"/>
      <c r="CY143" s="56"/>
      <c r="CZ143" s="56"/>
      <c r="DA143" s="56"/>
      <c r="DB143" s="56"/>
      <c r="DC143" s="56"/>
      <c r="DD143" s="56"/>
      <c r="DF143" s="56"/>
      <c r="DG143" s="56"/>
      <c r="DH143" s="56"/>
      <c r="DI143" s="56"/>
      <c r="DJ143" s="56"/>
      <c r="DK143" s="56"/>
      <c r="DL143" s="56"/>
      <c r="DM143" s="56"/>
      <c r="DN143" s="56"/>
      <c r="DP143" s="56"/>
      <c r="DQ143" s="56"/>
      <c r="DR143" s="56"/>
      <c r="DS143" s="56"/>
      <c r="DT143" s="56"/>
      <c r="DU143" s="56"/>
      <c r="DV143" s="56"/>
      <c r="DW143" s="56"/>
      <c r="DX143" s="56"/>
      <c r="DZ143" s="56"/>
      <c r="EA143" s="56"/>
      <c r="EB143" s="56"/>
      <c r="EC143" s="56"/>
      <c r="ED143" s="56"/>
      <c r="EE143" s="56"/>
      <c r="EF143" s="56"/>
      <c r="EG143" s="56"/>
      <c r="EH143" s="56"/>
      <c r="EJ143" s="56"/>
      <c r="EK143" s="56"/>
      <c r="EL143" s="56"/>
      <c r="EM143" s="56"/>
      <c r="EN143" s="56"/>
      <c r="EO143" s="56"/>
      <c r="EP143" s="56"/>
      <c r="EQ143" s="56"/>
      <c r="ER143" s="56"/>
      <c r="ET143" s="56"/>
      <c r="EU143" s="56"/>
      <c r="EV143" s="56"/>
      <c r="EW143" s="56"/>
      <c r="EX143" s="56"/>
      <c r="EY143" s="56"/>
      <c r="EZ143" s="56"/>
      <c r="FA143" s="56"/>
      <c r="FB143" s="56"/>
      <c r="FD143" s="56"/>
      <c r="FE143" s="56"/>
      <c r="FF143" s="56"/>
      <c r="FG143" s="56"/>
      <c r="FH143" s="56"/>
      <c r="FI143" s="56"/>
      <c r="FJ143" s="56"/>
      <c r="FK143" s="56"/>
      <c r="FL143" s="56"/>
      <c r="FN143" s="56"/>
      <c r="FO143" s="56"/>
      <c r="FP143" s="56"/>
      <c r="FQ143" s="56"/>
      <c r="FR143" s="56"/>
      <c r="FS143" s="56"/>
      <c r="FT143" s="56"/>
      <c r="FU143" s="56"/>
      <c r="FV143" s="56"/>
      <c r="FX143" s="56"/>
      <c r="FY143" s="56"/>
      <c r="FZ143" s="56"/>
      <c r="GA143" s="56"/>
      <c r="GB143" s="56"/>
      <c r="GC143" s="56"/>
      <c r="GD143" s="56"/>
      <c r="GE143" s="56"/>
      <c r="GF143" s="56"/>
      <c r="GH143" s="56"/>
      <c r="GI143" s="56"/>
      <c r="GJ143" s="56"/>
      <c r="GK143" s="56"/>
      <c r="GL143" s="56"/>
      <c r="GM143" s="56"/>
      <c r="GN143" s="56"/>
      <c r="GO143" s="56"/>
      <c r="GP143" s="56"/>
      <c r="GR143" s="56"/>
      <c r="GS143" s="56"/>
      <c r="GT143" s="56"/>
      <c r="GU143" s="56"/>
      <c r="GV143" s="56"/>
      <c r="GW143" s="56"/>
      <c r="GX143" s="56"/>
      <c r="GY143" s="56"/>
      <c r="GZ143" s="56"/>
      <c r="HB143" s="56"/>
      <c r="HC143" s="56"/>
      <c r="HD143" s="56"/>
      <c r="HE143" s="56"/>
      <c r="HF143" s="56"/>
      <c r="HG143" s="56"/>
      <c r="HH143" s="56"/>
      <c r="HI143" s="56"/>
      <c r="HJ143" s="56"/>
      <c r="HL143" s="56"/>
      <c r="HM143" s="56"/>
      <c r="HN143" s="56"/>
      <c r="HO143" s="56"/>
      <c r="HP143" s="56"/>
      <c r="HQ143" s="56"/>
      <c r="HR143" s="56"/>
      <c r="HS143" s="56"/>
      <c r="HT143" s="56"/>
      <c r="HV143" s="56"/>
      <c r="HW143" s="56"/>
      <c r="HX143" s="56"/>
      <c r="HY143" s="56"/>
      <c r="HZ143" s="56"/>
      <c r="IA143" s="56"/>
      <c r="IB143" s="56"/>
      <c r="IC143" s="56"/>
      <c r="ID143" s="56"/>
      <c r="IF143" s="56"/>
      <c r="IG143" s="56"/>
      <c r="IH143" s="56"/>
      <c r="II143" s="56"/>
      <c r="IJ143" s="56"/>
      <c r="IK143" s="56"/>
      <c r="IL143" s="56"/>
      <c r="IM143" s="56"/>
      <c r="IN143" s="56"/>
      <c r="IP143" s="56"/>
      <c r="IQ143" s="56"/>
      <c r="IR143" s="56"/>
      <c r="IS143" s="56"/>
      <c r="IT143" s="56"/>
      <c r="IU143" s="56"/>
    </row>
    <row r="144" spans="1:255" ht="12.75" customHeight="1" thickBot="1" x14ac:dyDescent="0.25">
      <c r="A144" s="227"/>
      <c r="B144" s="106">
        <v>3209.32</v>
      </c>
      <c r="C144" s="85" t="s">
        <v>70</v>
      </c>
      <c r="D144" s="86"/>
      <c r="E144" s="47"/>
      <c r="F144" s="47"/>
      <c r="G144" s="47"/>
      <c r="H144" s="48"/>
      <c r="I144" s="49">
        <f t="shared" si="3"/>
        <v>0</v>
      </c>
      <c r="J144" s="56"/>
      <c r="K144" s="56"/>
      <c r="L144" s="56"/>
      <c r="M144" s="56"/>
      <c r="N144" s="56"/>
      <c r="O144" s="56"/>
      <c r="P144" s="56"/>
      <c r="Q144" s="56"/>
      <c r="R144" s="56"/>
      <c r="T144" s="56"/>
      <c r="U144" s="56"/>
      <c r="V144" s="56"/>
      <c r="W144" s="56"/>
      <c r="X144" s="56"/>
      <c r="Y144" s="56"/>
      <c r="Z144" s="56"/>
      <c r="AA144" s="56"/>
      <c r="AB144" s="56"/>
      <c r="AD144" s="56"/>
      <c r="AE144" s="56"/>
      <c r="AF144" s="56"/>
      <c r="AG144" s="56"/>
      <c r="AH144" s="56"/>
      <c r="AI144" s="56"/>
      <c r="AJ144" s="56"/>
      <c r="AK144" s="56"/>
      <c r="AL144" s="56"/>
      <c r="AN144" s="56"/>
      <c r="AO144" s="56"/>
      <c r="AP144" s="56"/>
      <c r="AQ144" s="56"/>
      <c r="AR144" s="56"/>
      <c r="AS144" s="56"/>
      <c r="AT144" s="56"/>
      <c r="AU144" s="56"/>
      <c r="AV144" s="56"/>
      <c r="AX144" s="56"/>
      <c r="AY144" s="56"/>
      <c r="AZ144" s="56"/>
      <c r="BA144" s="56"/>
      <c r="BB144" s="56"/>
      <c r="BC144" s="56"/>
      <c r="BD144" s="56"/>
      <c r="BE144" s="56"/>
      <c r="BF144" s="56"/>
      <c r="BH144" s="56"/>
      <c r="BI144" s="56"/>
      <c r="BJ144" s="56"/>
      <c r="BK144" s="56"/>
      <c r="BL144" s="56"/>
      <c r="BM144" s="56"/>
      <c r="BN144" s="56"/>
      <c r="BO144" s="56"/>
      <c r="BP144" s="56"/>
      <c r="BR144" s="56"/>
      <c r="BS144" s="56"/>
      <c r="BT144" s="56"/>
      <c r="BU144" s="56"/>
      <c r="BV144" s="56"/>
      <c r="BW144" s="56"/>
      <c r="BX144" s="56"/>
      <c r="BY144" s="56"/>
      <c r="BZ144" s="56"/>
      <c r="CB144" s="56"/>
      <c r="CC144" s="56"/>
      <c r="CD144" s="56"/>
      <c r="CE144" s="56"/>
      <c r="CF144" s="56"/>
      <c r="CG144" s="56"/>
      <c r="CH144" s="56"/>
      <c r="CI144" s="56"/>
      <c r="CJ144" s="56"/>
      <c r="CL144" s="56"/>
      <c r="CM144" s="56"/>
      <c r="CN144" s="56"/>
      <c r="CO144" s="56"/>
      <c r="CP144" s="56"/>
      <c r="CQ144" s="56"/>
      <c r="CR144" s="56"/>
      <c r="CS144" s="56"/>
      <c r="CT144" s="56"/>
      <c r="CV144" s="56"/>
      <c r="CW144" s="56"/>
      <c r="CX144" s="56"/>
      <c r="CY144" s="56"/>
      <c r="CZ144" s="56"/>
      <c r="DA144" s="56"/>
      <c r="DB144" s="56"/>
      <c r="DC144" s="56"/>
      <c r="DD144" s="56"/>
      <c r="DF144" s="56"/>
      <c r="DG144" s="56"/>
      <c r="DH144" s="56"/>
      <c r="DI144" s="56"/>
      <c r="DJ144" s="56"/>
      <c r="DK144" s="56"/>
      <c r="DL144" s="56"/>
      <c r="DM144" s="56"/>
      <c r="DN144" s="56"/>
      <c r="DP144" s="56"/>
      <c r="DQ144" s="56"/>
      <c r="DR144" s="56"/>
      <c r="DS144" s="56"/>
      <c r="DT144" s="56"/>
      <c r="DU144" s="56"/>
      <c r="DV144" s="56"/>
      <c r="DW144" s="56"/>
      <c r="DX144" s="56"/>
      <c r="DZ144" s="56"/>
      <c r="EA144" s="56"/>
      <c r="EB144" s="56"/>
      <c r="EC144" s="56"/>
      <c r="ED144" s="56"/>
      <c r="EE144" s="56"/>
      <c r="EF144" s="56"/>
      <c r="EG144" s="56"/>
      <c r="EH144" s="56"/>
      <c r="EJ144" s="56"/>
      <c r="EK144" s="56"/>
      <c r="EL144" s="56"/>
      <c r="EM144" s="56"/>
      <c r="EN144" s="56"/>
      <c r="EO144" s="56"/>
      <c r="EP144" s="56"/>
      <c r="EQ144" s="56"/>
      <c r="ER144" s="56"/>
      <c r="ET144" s="56"/>
      <c r="EU144" s="56"/>
      <c r="EV144" s="56"/>
      <c r="EW144" s="56"/>
      <c r="EX144" s="56"/>
      <c r="EY144" s="56"/>
      <c r="EZ144" s="56"/>
      <c r="FA144" s="56"/>
      <c r="FB144" s="56"/>
      <c r="FD144" s="56"/>
      <c r="FE144" s="56"/>
      <c r="FF144" s="56"/>
      <c r="FG144" s="56"/>
      <c r="FH144" s="56"/>
      <c r="FI144" s="56"/>
      <c r="FJ144" s="56"/>
      <c r="FK144" s="56"/>
      <c r="FL144" s="56"/>
      <c r="FN144" s="56"/>
      <c r="FO144" s="56"/>
      <c r="FP144" s="56"/>
      <c r="FQ144" s="56"/>
      <c r="FR144" s="56"/>
      <c r="FS144" s="56"/>
      <c r="FT144" s="56"/>
      <c r="FU144" s="56"/>
      <c r="FV144" s="56"/>
      <c r="FX144" s="56"/>
      <c r="FY144" s="56"/>
      <c r="FZ144" s="56"/>
      <c r="GA144" s="56"/>
      <c r="GB144" s="56"/>
      <c r="GC144" s="56"/>
      <c r="GD144" s="56"/>
      <c r="GE144" s="56"/>
      <c r="GF144" s="56"/>
      <c r="GH144" s="56"/>
      <c r="GI144" s="56"/>
      <c r="GJ144" s="56"/>
      <c r="GK144" s="56"/>
      <c r="GL144" s="56"/>
      <c r="GM144" s="56"/>
      <c r="GN144" s="56"/>
      <c r="GO144" s="56"/>
      <c r="GP144" s="56"/>
      <c r="GR144" s="56"/>
      <c r="GS144" s="56"/>
      <c r="GT144" s="56"/>
      <c r="GU144" s="56"/>
      <c r="GV144" s="56"/>
      <c r="GW144" s="56"/>
      <c r="GX144" s="56"/>
      <c r="GY144" s="56"/>
      <c r="GZ144" s="56"/>
      <c r="HB144" s="56"/>
      <c r="HC144" s="56"/>
      <c r="HD144" s="56"/>
      <c r="HE144" s="56"/>
      <c r="HF144" s="56"/>
      <c r="HG144" s="56"/>
      <c r="HH144" s="56"/>
      <c r="HI144" s="56"/>
      <c r="HJ144" s="56"/>
      <c r="HL144" s="56"/>
      <c r="HM144" s="56"/>
      <c r="HN144" s="56"/>
      <c r="HO144" s="56"/>
      <c r="HP144" s="56"/>
      <c r="HQ144" s="56"/>
      <c r="HR144" s="56"/>
      <c r="HS144" s="56"/>
      <c r="HT144" s="56"/>
      <c r="HV144" s="56"/>
      <c r="HW144" s="56"/>
      <c r="HX144" s="56"/>
      <c r="HY144" s="56"/>
      <c r="HZ144" s="56"/>
      <c r="IA144" s="56"/>
      <c r="IB144" s="56"/>
      <c r="IC144" s="56"/>
      <c r="ID144" s="56"/>
      <c r="IF144" s="56"/>
      <c r="IG144" s="56"/>
      <c r="IH144" s="56"/>
      <c r="II144" s="56"/>
      <c r="IJ144" s="56"/>
      <c r="IK144" s="56"/>
      <c r="IL144" s="56"/>
      <c r="IM144" s="56"/>
      <c r="IN144" s="56"/>
      <c r="IP144" s="56"/>
      <c r="IQ144" s="56"/>
      <c r="IR144" s="56"/>
      <c r="IS144" s="56"/>
      <c r="IT144" s="56"/>
      <c r="IU144" s="56"/>
    </row>
    <row r="145" spans="1:255" ht="12.75" customHeight="1" thickBot="1" x14ac:dyDescent="0.25">
      <c r="A145" s="227"/>
      <c r="B145" s="106">
        <v>3421</v>
      </c>
      <c r="C145" s="85" t="s">
        <v>72</v>
      </c>
      <c r="D145" s="86"/>
      <c r="E145" s="47"/>
      <c r="F145" s="47"/>
      <c r="G145" s="47"/>
      <c r="H145" s="48"/>
      <c r="I145" s="49">
        <f t="shared" si="3"/>
        <v>0</v>
      </c>
      <c r="J145" s="56"/>
      <c r="K145" s="56"/>
      <c r="L145" s="56"/>
      <c r="M145" s="56"/>
      <c r="N145" s="56"/>
      <c r="O145" s="56"/>
      <c r="P145" s="56"/>
      <c r="Q145" s="56"/>
      <c r="R145" s="56"/>
      <c r="T145" s="56"/>
      <c r="U145" s="56"/>
      <c r="V145" s="56"/>
      <c r="W145" s="56"/>
      <c r="X145" s="56"/>
      <c r="Y145" s="56"/>
      <c r="Z145" s="56"/>
      <c r="AA145" s="56"/>
      <c r="AB145" s="56"/>
      <c r="AD145" s="56"/>
      <c r="AE145" s="56"/>
      <c r="AF145" s="56"/>
      <c r="AG145" s="56"/>
      <c r="AH145" s="56"/>
      <c r="AI145" s="56"/>
      <c r="AJ145" s="56"/>
      <c r="AK145" s="56"/>
      <c r="AL145" s="56"/>
      <c r="AN145" s="56"/>
      <c r="AO145" s="56"/>
      <c r="AP145" s="56"/>
      <c r="AQ145" s="56"/>
      <c r="AR145" s="56"/>
      <c r="AS145" s="56"/>
      <c r="AT145" s="56"/>
      <c r="AU145" s="56"/>
      <c r="AV145" s="56"/>
      <c r="AX145" s="56"/>
      <c r="AY145" s="56"/>
      <c r="AZ145" s="56"/>
      <c r="BA145" s="56"/>
      <c r="BB145" s="56"/>
      <c r="BC145" s="56"/>
      <c r="BD145" s="56"/>
      <c r="BE145" s="56"/>
      <c r="BF145" s="56"/>
      <c r="BH145" s="56"/>
      <c r="BI145" s="56"/>
      <c r="BJ145" s="56"/>
      <c r="BK145" s="56"/>
      <c r="BL145" s="56"/>
      <c r="BM145" s="56"/>
      <c r="BN145" s="56"/>
      <c r="BO145" s="56"/>
      <c r="BP145" s="56"/>
      <c r="BR145" s="56"/>
      <c r="BS145" s="56"/>
      <c r="BT145" s="56"/>
      <c r="BU145" s="56"/>
      <c r="BV145" s="56"/>
      <c r="BW145" s="56"/>
      <c r="BX145" s="56"/>
      <c r="BY145" s="56"/>
      <c r="BZ145" s="56"/>
      <c r="CB145" s="56"/>
      <c r="CC145" s="56"/>
      <c r="CD145" s="56"/>
      <c r="CE145" s="56"/>
      <c r="CF145" s="56"/>
      <c r="CG145" s="56"/>
      <c r="CH145" s="56"/>
      <c r="CI145" s="56"/>
      <c r="CJ145" s="56"/>
      <c r="CL145" s="56"/>
      <c r="CM145" s="56"/>
      <c r="CN145" s="56"/>
      <c r="CO145" s="56"/>
      <c r="CP145" s="56"/>
      <c r="CQ145" s="56"/>
      <c r="CR145" s="56"/>
      <c r="CS145" s="56"/>
      <c r="CT145" s="56"/>
      <c r="CV145" s="56"/>
      <c r="CW145" s="56"/>
      <c r="CX145" s="56"/>
      <c r="CY145" s="56"/>
      <c r="CZ145" s="56"/>
      <c r="DA145" s="56"/>
      <c r="DB145" s="56"/>
      <c r="DC145" s="56"/>
      <c r="DD145" s="56"/>
      <c r="DF145" s="56"/>
      <c r="DG145" s="56"/>
      <c r="DH145" s="56"/>
      <c r="DI145" s="56"/>
      <c r="DJ145" s="56"/>
      <c r="DK145" s="56"/>
      <c r="DL145" s="56"/>
      <c r="DM145" s="56"/>
      <c r="DN145" s="56"/>
      <c r="DP145" s="56"/>
      <c r="DQ145" s="56"/>
      <c r="DR145" s="56"/>
      <c r="DS145" s="56"/>
      <c r="DT145" s="56"/>
      <c r="DU145" s="56"/>
      <c r="DV145" s="56"/>
      <c r="DW145" s="56"/>
      <c r="DX145" s="56"/>
      <c r="DZ145" s="56"/>
      <c r="EA145" s="56"/>
      <c r="EB145" s="56"/>
      <c r="EC145" s="56"/>
      <c r="ED145" s="56"/>
      <c r="EE145" s="56"/>
      <c r="EF145" s="56"/>
      <c r="EG145" s="56"/>
      <c r="EH145" s="56"/>
      <c r="EJ145" s="56"/>
      <c r="EK145" s="56"/>
      <c r="EL145" s="56"/>
      <c r="EM145" s="56"/>
      <c r="EN145" s="56"/>
      <c r="EO145" s="56"/>
      <c r="EP145" s="56"/>
      <c r="EQ145" s="56"/>
      <c r="ER145" s="56"/>
      <c r="ET145" s="56"/>
      <c r="EU145" s="56"/>
      <c r="EV145" s="56"/>
      <c r="EW145" s="56"/>
      <c r="EX145" s="56"/>
      <c r="EY145" s="56"/>
      <c r="EZ145" s="56"/>
      <c r="FA145" s="56"/>
      <c r="FB145" s="56"/>
      <c r="FD145" s="56"/>
      <c r="FE145" s="56"/>
      <c r="FF145" s="56"/>
      <c r="FG145" s="56"/>
      <c r="FH145" s="56"/>
      <c r="FI145" s="56"/>
      <c r="FJ145" s="56"/>
      <c r="FK145" s="56"/>
      <c r="FL145" s="56"/>
      <c r="FN145" s="56"/>
      <c r="FO145" s="56"/>
      <c r="FP145" s="56"/>
      <c r="FQ145" s="56"/>
      <c r="FR145" s="56"/>
      <c r="FS145" s="56"/>
      <c r="FT145" s="56"/>
      <c r="FU145" s="56"/>
      <c r="FV145" s="56"/>
      <c r="FX145" s="56"/>
      <c r="FY145" s="56"/>
      <c r="FZ145" s="56"/>
      <c r="GA145" s="56"/>
      <c r="GB145" s="56"/>
      <c r="GC145" s="56"/>
      <c r="GD145" s="56"/>
      <c r="GE145" s="56"/>
      <c r="GF145" s="56"/>
      <c r="GH145" s="56"/>
      <c r="GI145" s="56"/>
      <c r="GJ145" s="56"/>
      <c r="GK145" s="56"/>
      <c r="GL145" s="56"/>
      <c r="GM145" s="56"/>
      <c r="GN145" s="56"/>
      <c r="GO145" s="56"/>
      <c r="GP145" s="56"/>
      <c r="GR145" s="56"/>
      <c r="GS145" s="56"/>
      <c r="GT145" s="56"/>
      <c r="GU145" s="56"/>
      <c r="GV145" s="56"/>
      <c r="GW145" s="56"/>
      <c r="GX145" s="56"/>
      <c r="GY145" s="56"/>
      <c r="GZ145" s="56"/>
      <c r="HB145" s="56"/>
      <c r="HC145" s="56"/>
      <c r="HD145" s="56"/>
      <c r="HE145" s="56"/>
      <c r="HF145" s="56"/>
      <c r="HG145" s="56"/>
      <c r="HH145" s="56"/>
      <c r="HI145" s="56"/>
      <c r="HJ145" s="56"/>
      <c r="HL145" s="56"/>
      <c r="HM145" s="56"/>
      <c r="HN145" s="56"/>
      <c r="HO145" s="56"/>
      <c r="HP145" s="56"/>
      <c r="HQ145" s="56"/>
      <c r="HR145" s="56"/>
      <c r="HS145" s="56"/>
      <c r="HT145" s="56"/>
      <c r="HV145" s="56"/>
      <c r="HW145" s="56"/>
      <c r="HX145" s="56"/>
      <c r="HY145" s="56"/>
      <c r="HZ145" s="56"/>
      <c r="IA145" s="56"/>
      <c r="IB145" s="56"/>
      <c r="IC145" s="56"/>
      <c r="ID145" s="56"/>
      <c r="IF145" s="56"/>
      <c r="IG145" s="56"/>
      <c r="IH145" s="56"/>
      <c r="II145" s="56"/>
      <c r="IJ145" s="56"/>
      <c r="IK145" s="56"/>
      <c r="IL145" s="56"/>
      <c r="IM145" s="56"/>
      <c r="IN145" s="56"/>
      <c r="IP145" s="56"/>
      <c r="IQ145" s="56"/>
      <c r="IR145" s="56"/>
      <c r="IS145" s="56"/>
      <c r="IT145" s="56"/>
      <c r="IU145" s="56"/>
    </row>
    <row r="146" spans="1:255" ht="12.75" customHeight="1" thickBot="1" x14ac:dyDescent="0.25">
      <c r="A146" s="227"/>
      <c r="B146" s="106">
        <v>3801.97</v>
      </c>
      <c r="C146" s="85" t="s">
        <v>73</v>
      </c>
      <c r="D146" s="86"/>
      <c r="E146" s="47"/>
      <c r="F146" s="47"/>
      <c r="G146" s="47"/>
      <c r="H146" s="48"/>
      <c r="I146" s="49">
        <f t="shared" si="3"/>
        <v>0</v>
      </c>
      <c r="J146" s="56"/>
      <c r="K146" s="56"/>
      <c r="L146" s="56"/>
      <c r="M146" s="56"/>
      <c r="N146" s="56"/>
      <c r="O146" s="56"/>
      <c r="P146" s="56"/>
      <c r="Q146" s="56"/>
      <c r="R146" s="56"/>
      <c r="T146" s="56"/>
      <c r="U146" s="56"/>
      <c r="V146" s="56"/>
      <c r="W146" s="56"/>
      <c r="X146" s="56"/>
      <c r="Y146" s="56"/>
      <c r="Z146" s="56"/>
      <c r="AA146" s="56"/>
      <c r="AB146" s="56"/>
      <c r="AD146" s="56"/>
      <c r="AE146" s="56"/>
      <c r="AF146" s="56"/>
      <c r="AG146" s="56"/>
      <c r="AH146" s="56"/>
      <c r="AI146" s="56"/>
      <c r="AJ146" s="56"/>
      <c r="AK146" s="56"/>
      <c r="AL146" s="56"/>
      <c r="AN146" s="56"/>
      <c r="AO146" s="56"/>
      <c r="AP146" s="56"/>
      <c r="AQ146" s="56"/>
      <c r="AR146" s="56"/>
      <c r="AS146" s="56"/>
      <c r="AT146" s="56"/>
      <c r="AU146" s="56"/>
      <c r="AV146" s="56"/>
      <c r="AX146" s="56"/>
      <c r="AY146" s="56"/>
      <c r="AZ146" s="56"/>
      <c r="BA146" s="56"/>
      <c r="BB146" s="56"/>
      <c r="BC146" s="56"/>
      <c r="BD146" s="56"/>
      <c r="BE146" s="56"/>
      <c r="BF146" s="56"/>
      <c r="BH146" s="56"/>
      <c r="BI146" s="56"/>
      <c r="BJ146" s="56"/>
      <c r="BK146" s="56"/>
      <c r="BL146" s="56"/>
      <c r="BM146" s="56"/>
      <c r="BN146" s="56"/>
      <c r="BO146" s="56"/>
      <c r="BP146" s="56"/>
      <c r="BR146" s="56"/>
      <c r="BS146" s="56"/>
      <c r="BT146" s="56"/>
      <c r="BU146" s="56"/>
      <c r="BV146" s="56"/>
      <c r="BW146" s="56"/>
      <c r="BX146" s="56"/>
      <c r="BY146" s="56"/>
      <c r="BZ146" s="56"/>
      <c r="CB146" s="56"/>
      <c r="CC146" s="56"/>
      <c r="CD146" s="56"/>
      <c r="CE146" s="56"/>
      <c r="CF146" s="56"/>
      <c r="CG146" s="56"/>
      <c r="CH146" s="56"/>
      <c r="CI146" s="56"/>
      <c r="CJ146" s="56"/>
      <c r="CL146" s="56"/>
      <c r="CM146" s="56"/>
      <c r="CN146" s="56"/>
      <c r="CO146" s="56"/>
      <c r="CP146" s="56"/>
      <c r="CQ146" s="56"/>
      <c r="CR146" s="56"/>
      <c r="CS146" s="56"/>
      <c r="CT146" s="56"/>
      <c r="CV146" s="56"/>
      <c r="CW146" s="56"/>
      <c r="CX146" s="56"/>
      <c r="CY146" s="56"/>
      <c r="CZ146" s="56"/>
      <c r="DA146" s="56"/>
      <c r="DB146" s="56"/>
      <c r="DC146" s="56"/>
      <c r="DD146" s="56"/>
      <c r="DF146" s="56"/>
      <c r="DG146" s="56"/>
      <c r="DH146" s="56"/>
      <c r="DI146" s="56"/>
      <c r="DJ146" s="56"/>
      <c r="DK146" s="56"/>
      <c r="DL146" s="56"/>
      <c r="DM146" s="56"/>
      <c r="DN146" s="56"/>
      <c r="DP146" s="56"/>
      <c r="DQ146" s="56"/>
      <c r="DR146" s="56"/>
      <c r="DS146" s="56"/>
      <c r="DT146" s="56"/>
      <c r="DU146" s="56"/>
      <c r="DV146" s="56"/>
      <c r="DW146" s="56"/>
      <c r="DX146" s="56"/>
      <c r="DZ146" s="56"/>
      <c r="EA146" s="56"/>
      <c r="EB146" s="56"/>
      <c r="EC146" s="56"/>
      <c r="ED146" s="56"/>
      <c r="EE146" s="56"/>
      <c r="EF146" s="56"/>
      <c r="EG146" s="56"/>
      <c r="EH146" s="56"/>
      <c r="EJ146" s="56"/>
      <c r="EK146" s="56"/>
      <c r="EL146" s="56"/>
      <c r="EM146" s="56"/>
      <c r="EN146" s="56"/>
      <c r="EO146" s="56"/>
      <c r="EP146" s="56"/>
      <c r="EQ146" s="56"/>
      <c r="ER146" s="56"/>
      <c r="ET146" s="56"/>
      <c r="EU146" s="56"/>
      <c r="EV146" s="56"/>
      <c r="EW146" s="56"/>
      <c r="EX146" s="56"/>
      <c r="EY146" s="56"/>
      <c r="EZ146" s="56"/>
      <c r="FA146" s="56"/>
      <c r="FB146" s="56"/>
      <c r="FD146" s="56"/>
      <c r="FE146" s="56"/>
      <c r="FF146" s="56"/>
      <c r="FG146" s="56"/>
      <c r="FH146" s="56"/>
      <c r="FI146" s="56"/>
      <c r="FJ146" s="56"/>
      <c r="FK146" s="56"/>
      <c r="FL146" s="56"/>
      <c r="FN146" s="56"/>
      <c r="FO146" s="56"/>
      <c r="FP146" s="56"/>
      <c r="FQ146" s="56"/>
      <c r="FR146" s="56"/>
      <c r="FS146" s="56"/>
      <c r="FT146" s="56"/>
      <c r="FU146" s="56"/>
      <c r="FV146" s="56"/>
      <c r="FX146" s="56"/>
      <c r="FY146" s="56"/>
      <c r="FZ146" s="56"/>
      <c r="GA146" s="56"/>
      <c r="GB146" s="56"/>
      <c r="GC146" s="56"/>
      <c r="GD146" s="56"/>
      <c r="GE146" s="56"/>
      <c r="GF146" s="56"/>
      <c r="GH146" s="56"/>
      <c r="GI146" s="56"/>
      <c r="GJ146" s="56"/>
      <c r="GK146" s="56"/>
      <c r="GL146" s="56"/>
      <c r="GM146" s="56"/>
      <c r="GN146" s="56"/>
      <c r="GO146" s="56"/>
      <c r="GP146" s="56"/>
      <c r="GR146" s="56"/>
      <c r="GS146" s="56"/>
      <c r="GT146" s="56"/>
      <c r="GU146" s="56"/>
      <c r="GV146" s="56"/>
      <c r="GW146" s="56"/>
      <c r="GX146" s="56"/>
      <c r="GY146" s="56"/>
      <c r="GZ146" s="56"/>
      <c r="HB146" s="56"/>
      <c r="HC146" s="56"/>
      <c r="HD146" s="56"/>
      <c r="HE146" s="56"/>
      <c r="HF146" s="56"/>
      <c r="HG146" s="56"/>
      <c r="HH146" s="56"/>
      <c r="HI146" s="56"/>
      <c r="HJ146" s="56"/>
      <c r="HL146" s="56"/>
      <c r="HM146" s="56"/>
      <c r="HN146" s="56"/>
      <c r="HO146" s="56"/>
      <c r="HP146" s="56"/>
      <c r="HQ146" s="56"/>
      <c r="HR146" s="56"/>
      <c r="HS146" s="56"/>
      <c r="HT146" s="56"/>
      <c r="HV146" s="56"/>
      <c r="HW146" s="56"/>
      <c r="HX146" s="56"/>
      <c r="HY146" s="56"/>
      <c r="HZ146" s="56"/>
      <c r="IA146" s="56"/>
      <c r="IB146" s="56"/>
      <c r="IC146" s="56"/>
      <c r="ID146" s="56"/>
      <c r="IF146" s="56"/>
      <c r="IG146" s="56"/>
      <c r="IH146" s="56"/>
      <c r="II146" s="56"/>
      <c r="IJ146" s="56"/>
      <c r="IK146" s="56"/>
      <c r="IL146" s="56"/>
      <c r="IM146" s="56"/>
      <c r="IN146" s="56"/>
      <c r="IP146" s="56"/>
      <c r="IQ146" s="56"/>
      <c r="IR146" s="56"/>
      <c r="IS146" s="56"/>
      <c r="IT146" s="56"/>
      <c r="IU146" s="56"/>
    </row>
    <row r="147" spans="1:255" ht="12.75" customHeight="1" thickBot="1" x14ac:dyDescent="0.25">
      <c r="A147" s="227"/>
      <c r="B147" s="106">
        <v>3443.56</v>
      </c>
      <c r="C147" s="85" t="s">
        <v>74</v>
      </c>
      <c r="D147" s="86"/>
      <c r="E147" s="47"/>
      <c r="F147" s="47"/>
      <c r="G147" s="47"/>
      <c r="H147" s="48"/>
      <c r="I147" s="49">
        <f t="shared" si="3"/>
        <v>0</v>
      </c>
      <c r="J147" s="56"/>
      <c r="K147" s="56"/>
      <c r="L147" s="56"/>
      <c r="M147" s="56"/>
      <c r="N147" s="56"/>
      <c r="O147" s="56"/>
      <c r="P147" s="56"/>
      <c r="Q147" s="56"/>
      <c r="R147" s="56"/>
      <c r="T147" s="56"/>
      <c r="U147" s="56"/>
      <c r="V147" s="56"/>
      <c r="W147" s="56"/>
      <c r="X147" s="56"/>
      <c r="Y147" s="56"/>
      <c r="Z147" s="56"/>
      <c r="AA147" s="56"/>
      <c r="AB147" s="56"/>
      <c r="AD147" s="56"/>
      <c r="AE147" s="56"/>
      <c r="AF147" s="56"/>
      <c r="AG147" s="56"/>
      <c r="AH147" s="56"/>
      <c r="AI147" s="56"/>
      <c r="AJ147" s="56"/>
      <c r="AK147" s="56"/>
      <c r="AL147" s="56"/>
      <c r="AN147" s="56"/>
      <c r="AO147" s="56"/>
      <c r="AP147" s="56"/>
      <c r="AQ147" s="56"/>
      <c r="AR147" s="56"/>
      <c r="AS147" s="56"/>
      <c r="AT147" s="56"/>
      <c r="AU147" s="56"/>
      <c r="AV147" s="56"/>
      <c r="AX147" s="56"/>
      <c r="AY147" s="56"/>
      <c r="AZ147" s="56"/>
      <c r="BA147" s="56"/>
      <c r="BB147" s="56"/>
      <c r="BC147" s="56"/>
      <c r="BD147" s="56"/>
      <c r="BE147" s="56"/>
      <c r="BF147" s="56"/>
      <c r="BH147" s="56"/>
      <c r="BI147" s="56"/>
      <c r="BJ147" s="56"/>
      <c r="BK147" s="56"/>
      <c r="BL147" s="56"/>
      <c r="BM147" s="56"/>
      <c r="BN147" s="56"/>
      <c r="BO147" s="56"/>
      <c r="BP147" s="56"/>
      <c r="BR147" s="56"/>
      <c r="BS147" s="56"/>
      <c r="BT147" s="56"/>
      <c r="BU147" s="56"/>
      <c r="BV147" s="56"/>
      <c r="BW147" s="56"/>
      <c r="BX147" s="56"/>
      <c r="BY147" s="56"/>
      <c r="BZ147" s="56"/>
      <c r="CB147" s="56"/>
      <c r="CC147" s="56"/>
      <c r="CD147" s="56"/>
      <c r="CE147" s="56"/>
      <c r="CF147" s="56"/>
      <c r="CG147" s="56"/>
      <c r="CH147" s="56"/>
      <c r="CI147" s="56"/>
      <c r="CJ147" s="56"/>
      <c r="CL147" s="56"/>
      <c r="CM147" s="56"/>
      <c r="CN147" s="56"/>
      <c r="CO147" s="56"/>
      <c r="CP147" s="56"/>
      <c r="CQ147" s="56"/>
      <c r="CR147" s="56"/>
      <c r="CS147" s="56"/>
      <c r="CT147" s="56"/>
      <c r="CV147" s="56"/>
      <c r="CW147" s="56"/>
      <c r="CX147" s="56"/>
      <c r="CY147" s="56"/>
      <c r="CZ147" s="56"/>
      <c r="DA147" s="56"/>
      <c r="DB147" s="56"/>
      <c r="DC147" s="56"/>
      <c r="DD147" s="56"/>
      <c r="DF147" s="56"/>
      <c r="DG147" s="56"/>
      <c r="DH147" s="56"/>
      <c r="DI147" s="56"/>
      <c r="DJ147" s="56"/>
      <c r="DK147" s="56"/>
      <c r="DL147" s="56"/>
      <c r="DM147" s="56"/>
      <c r="DN147" s="56"/>
      <c r="DP147" s="56"/>
      <c r="DQ147" s="56"/>
      <c r="DR147" s="56"/>
      <c r="DS147" s="56"/>
      <c r="DT147" s="56"/>
      <c r="DU147" s="56"/>
      <c r="DV147" s="56"/>
      <c r="DW147" s="56"/>
      <c r="DX147" s="56"/>
      <c r="DZ147" s="56"/>
      <c r="EA147" s="56"/>
      <c r="EB147" s="56"/>
      <c r="EC147" s="56"/>
      <c r="ED147" s="56"/>
      <c r="EE147" s="56"/>
      <c r="EF147" s="56"/>
      <c r="EG147" s="56"/>
      <c r="EH147" s="56"/>
      <c r="EJ147" s="56"/>
      <c r="EK147" s="56"/>
      <c r="EL147" s="56"/>
      <c r="EM147" s="56"/>
      <c r="EN147" s="56"/>
      <c r="EO147" s="56"/>
      <c r="EP147" s="56"/>
      <c r="EQ147" s="56"/>
      <c r="ER147" s="56"/>
      <c r="ET147" s="56"/>
      <c r="EU147" s="56"/>
      <c r="EV147" s="56"/>
      <c r="EW147" s="56"/>
      <c r="EX147" s="56"/>
      <c r="EY147" s="56"/>
      <c r="EZ147" s="56"/>
      <c r="FA147" s="56"/>
      <c r="FB147" s="56"/>
      <c r="FD147" s="56"/>
      <c r="FE147" s="56"/>
      <c r="FF147" s="56"/>
      <c r="FG147" s="56"/>
      <c r="FH147" s="56"/>
      <c r="FI147" s="56"/>
      <c r="FJ147" s="56"/>
      <c r="FK147" s="56"/>
      <c r="FL147" s="56"/>
      <c r="FN147" s="56"/>
      <c r="FO147" s="56"/>
      <c r="FP147" s="56"/>
      <c r="FQ147" s="56"/>
      <c r="FR147" s="56"/>
      <c r="FS147" s="56"/>
      <c r="FT147" s="56"/>
      <c r="FU147" s="56"/>
      <c r="FV147" s="56"/>
      <c r="FX147" s="56"/>
      <c r="FY147" s="56"/>
      <c r="FZ147" s="56"/>
      <c r="GA147" s="56"/>
      <c r="GB147" s="56"/>
      <c r="GC147" s="56"/>
      <c r="GD147" s="56"/>
      <c r="GE147" s="56"/>
      <c r="GF147" s="56"/>
      <c r="GH147" s="56"/>
      <c r="GI147" s="56"/>
      <c r="GJ147" s="56"/>
      <c r="GK147" s="56"/>
      <c r="GL147" s="56"/>
      <c r="GM147" s="56"/>
      <c r="GN147" s="56"/>
      <c r="GO147" s="56"/>
      <c r="GP147" s="56"/>
      <c r="GR147" s="56"/>
      <c r="GS147" s="56"/>
      <c r="GT147" s="56"/>
      <c r="GU147" s="56"/>
      <c r="GV147" s="56"/>
      <c r="GW147" s="56"/>
      <c r="GX147" s="56"/>
      <c r="GY147" s="56"/>
      <c r="GZ147" s="56"/>
      <c r="HB147" s="56"/>
      <c r="HC147" s="56"/>
      <c r="HD147" s="56"/>
      <c r="HE147" s="56"/>
      <c r="HF147" s="56"/>
      <c r="HG147" s="56"/>
      <c r="HH147" s="56"/>
      <c r="HI147" s="56"/>
      <c r="HJ147" s="56"/>
      <c r="HL147" s="56"/>
      <c r="HM147" s="56"/>
      <c r="HN147" s="56"/>
      <c r="HO147" s="56"/>
      <c r="HP147" s="56"/>
      <c r="HQ147" s="56"/>
      <c r="HR147" s="56"/>
      <c r="HS147" s="56"/>
      <c r="HT147" s="56"/>
      <c r="HV147" s="56"/>
      <c r="HW147" s="56"/>
      <c r="HX147" s="56"/>
      <c r="HY147" s="56"/>
      <c r="HZ147" s="56"/>
      <c r="IA147" s="56"/>
      <c r="IB147" s="56"/>
      <c r="IC147" s="56"/>
      <c r="ID147" s="56"/>
      <c r="IF147" s="56"/>
      <c r="IG147" s="56"/>
      <c r="IH147" s="56"/>
      <c r="II147" s="56"/>
      <c r="IJ147" s="56"/>
      <c r="IK147" s="56"/>
      <c r="IL147" s="56"/>
      <c r="IM147" s="56"/>
      <c r="IN147" s="56"/>
      <c r="IP147" s="56"/>
      <c r="IQ147" s="56"/>
      <c r="IR147" s="56"/>
      <c r="IS147" s="56"/>
      <c r="IT147" s="56"/>
      <c r="IU147" s="56"/>
    </row>
    <row r="148" spans="1:255" ht="12.75" customHeight="1" thickBot="1" x14ac:dyDescent="0.25">
      <c r="A148" s="227"/>
      <c r="B148" s="106">
        <v>2959.98</v>
      </c>
      <c r="C148" s="85" t="s">
        <v>75</v>
      </c>
      <c r="D148" s="86"/>
      <c r="E148" s="47"/>
      <c r="F148" s="47"/>
      <c r="G148" s="47"/>
      <c r="H148" s="48"/>
      <c r="I148" s="49">
        <f t="shared" si="3"/>
        <v>0</v>
      </c>
      <c r="J148" s="56"/>
      <c r="K148" s="56"/>
      <c r="L148" s="56"/>
      <c r="M148" s="56"/>
      <c r="N148" s="56"/>
      <c r="O148" s="56"/>
      <c r="P148" s="56"/>
      <c r="Q148" s="56"/>
      <c r="R148" s="56"/>
      <c r="T148" s="56"/>
      <c r="U148" s="56"/>
      <c r="V148" s="56"/>
      <c r="W148" s="56"/>
      <c r="X148" s="56"/>
      <c r="Y148" s="56"/>
      <c r="Z148" s="56"/>
      <c r="AA148" s="56"/>
      <c r="AB148" s="56"/>
      <c r="AD148" s="56"/>
      <c r="AE148" s="56"/>
      <c r="AF148" s="56"/>
      <c r="AG148" s="56"/>
      <c r="AH148" s="56"/>
      <c r="AI148" s="56"/>
      <c r="AJ148" s="56"/>
      <c r="AK148" s="56"/>
      <c r="AL148" s="56"/>
      <c r="AN148" s="56"/>
      <c r="AO148" s="56"/>
      <c r="AP148" s="56"/>
      <c r="AQ148" s="56"/>
      <c r="AR148" s="56"/>
      <c r="AS148" s="56"/>
      <c r="AT148" s="56"/>
      <c r="AU148" s="56"/>
      <c r="AV148" s="56"/>
      <c r="AX148" s="56"/>
      <c r="AY148" s="56"/>
      <c r="AZ148" s="56"/>
      <c r="BA148" s="56"/>
      <c r="BB148" s="56"/>
      <c r="BC148" s="56"/>
      <c r="BD148" s="56"/>
      <c r="BE148" s="56"/>
      <c r="BF148" s="56"/>
      <c r="BH148" s="56"/>
      <c r="BI148" s="56"/>
      <c r="BJ148" s="56"/>
      <c r="BK148" s="56"/>
      <c r="BL148" s="56"/>
      <c r="BM148" s="56"/>
      <c r="BN148" s="56"/>
      <c r="BO148" s="56"/>
      <c r="BP148" s="56"/>
      <c r="BR148" s="56"/>
      <c r="BS148" s="56"/>
      <c r="BT148" s="56"/>
      <c r="BU148" s="56"/>
      <c r="BV148" s="56"/>
      <c r="BW148" s="56"/>
      <c r="BX148" s="56"/>
      <c r="BY148" s="56"/>
      <c r="BZ148" s="56"/>
      <c r="CB148" s="56"/>
      <c r="CC148" s="56"/>
      <c r="CD148" s="56"/>
      <c r="CE148" s="56"/>
      <c r="CF148" s="56"/>
      <c r="CG148" s="56"/>
      <c r="CH148" s="56"/>
      <c r="CI148" s="56"/>
      <c r="CJ148" s="56"/>
      <c r="CL148" s="56"/>
      <c r="CM148" s="56"/>
      <c r="CN148" s="56"/>
      <c r="CO148" s="56"/>
      <c r="CP148" s="56"/>
      <c r="CQ148" s="56"/>
      <c r="CR148" s="56"/>
      <c r="CS148" s="56"/>
      <c r="CT148" s="56"/>
      <c r="CV148" s="56"/>
      <c r="CW148" s="56"/>
      <c r="CX148" s="56"/>
      <c r="CY148" s="56"/>
      <c r="CZ148" s="56"/>
      <c r="DA148" s="56"/>
      <c r="DB148" s="56"/>
      <c r="DC148" s="56"/>
      <c r="DD148" s="56"/>
      <c r="DF148" s="56"/>
      <c r="DG148" s="56"/>
      <c r="DH148" s="56"/>
      <c r="DI148" s="56"/>
      <c r="DJ148" s="56"/>
      <c r="DK148" s="56"/>
      <c r="DL148" s="56"/>
      <c r="DM148" s="56"/>
      <c r="DN148" s="56"/>
      <c r="DP148" s="56"/>
      <c r="DQ148" s="56"/>
      <c r="DR148" s="56"/>
      <c r="DS148" s="56"/>
      <c r="DT148" s="56"/>
      <c r="DU148" s="56"/>
      <c r="DV148" s="56"/>
      <c r="DW148" s="56"/>
      <c r="DX148" s="56"/>
      <c r="DZ148" s="56"/>
      <c r="EA148" s="56"/>
      <c r="EB148" s="56"/>
      <c r="EC148" s="56"/>
      <c r="ED148" s="56"/>
      <c r="EE148" s="56"/>
      <c r="EF148" s="56"/>
      <c r="EG148" s="56"/>
      <c r="EH148" s="56"/>
      <c r="EJ148" s="56"/>
      <c r="EK148" s="56"/>
      <c r="EL148" s="56"/>
      <c r="EM148" s="56"/>
      <c r="EN148" s="56"/>
      <c r="EO148" s="56"/>
      <c r="EP148" s="56"/>
      <c r="EQ148" s="56"/>
      <c r="ER148" s="56"/>
      <c r="ET148" s="56"/>
      <c r="EU148" s="56"/>
      <c r="EV148" s="56"/>
      <c r="EW148" s="56"/>
      <c r="EX148" s="56"/>
      <c r="EY148" s="56"/>
      <c r="EZ148" s="56"/>
      <c r="FA148" s="56"/>
      <c r="FB148" s="56"/>
      <c r="FD148" s="56"/>
      <c r="FE148" s="56"/>
      <c r="FF148" s="56"/>
      <c r="FG148" s="56"/>
      <c r="FH148" s="56"/>
      <c r="FI148" s="56"/>
      <c r="FJ148" s="56"/>
      <c r="FK148" s="56"/>
      <c r="FL148" s="56"/>
      <c r="FN148" s="56"/>
      <c r="FO148" s="56"/>
      <c r="FP148" s="56"/>
      <c r="FQ148" s="56"/>
      <c r="FR148" s="56"/>
      <c r="FS148" s="56"/>
      <c r="FT148" s="56"/>
      <c r="FU148" s="56"/>
      <c r="FV148" s="56"/>
      <c r="FX148" s="56"/>
      <c r="FY148" s="56"/>
      <c r="FZ148" s="56"/>
      <c r="GA148" s="56"/>
      <c r="GB148" s="56"/>
      <c r="GC148" s="56"/>
      <c r="GD148" s="56"/>
      <c r="GE148" s="56"/>
      <c r="GF148" s="56"/>
      <c r="GH148" s="56"/>
      <c r="GI148" s="56"/>
      <c r="GJ148" s="56"/>
      <c r="GK148" s="56"/>
      <c r="GL148" s="56"/>
      <c r="GM148" s="56"/>
      <c r="GN148" s="56"/>
      <c r="GO148" s="56"/>
      <c r="GP148" s="56"/>
      <c r="GR148" s="56"/>
      <c r="GS148" s="56"/>
      <c r="GT148" s="56"/>
      <c r="GU148" s="56"/>
      <c r="GV148" s="56"/>
      <c r="GW148" s="56"/>
      <c r="GX148" s="56"/>
      <c r="GY148" s="56"/>
      <c r="GZ148" s="56"/>
      <c r="HB148" s="56"/>
      <c r="HC148" s="56"/>
      <c r="HD148" s="56"/>
      <c r="HE148" s="56"/>
      <c r="HF148" s="56"/>
      <c r="HG148" s="56"/>
      <c r="HH148" s="56"/>
      <c r="HI148" s="56"/>
      <c r="HJ148" s="56"/>
      <c r="HL148" s="56"/>
      <c r="HM148" s="56"/>
      <c r="HN148" s="56"/>
      <c r="HO148" s="56"/>
      <c r="HP148" s="56"/>
      <c r="HQ148" s="56"/>
      <c r="HR148" s="56"/>
      <c r="HS148" s="56"/>
      <c r="HT148" s="56"/>
      <c r="HV148" s="56"/>
      <c r="HW148" s="56"/>
      <c r="HX148" s="56"/>
      <c r="HY148" s="56"/>
      <c r="HZ148" s="56"/>
      <c r="IA148" s="56"/>
      <c r="IB148" s="56"/>
      <c r="IC148" s="56"/>
      <c r="ID148" s="56"/>
      <c r="IF148" s="56"/>
      <c r="IG148" s="56"/>
      <c r="IH148" s="56"/>
      <c r="II148" s="56"/>
      <c r="IJ148" s="56"/>
      <c r="IK148" s="56"/>
      <c r="IL148" s="56"/>
      <c r="IM148" s="56"/>
      <c r="IN148" s="56"/>
      <c r="IP148" s="56"/>
      <c r="IQ148" s="56"/>
      <c r="IR148" s="56"/>
      <c r="IS148" s="56"/>
      <c r="IT148" s="56"/>
      <c r="IU148" s="56"/>
    </row>
    <row r="149" spans="1:255" ht="12.75" customHeight="1" thickBot="1" x14ac:dyDescent="0.25">
      <c r="A149" s="221"/>
      <c r="B149" s="106">
        <v>3233.74</v>
      </c>
      <c r="C149" s="85" t="s">
        <v>76</v>
      </c>
      <c r="D149" s="86"/>
      <c r="E149" s="47"/>
      <c r="F149" s="47"/>
      <c r="G149" s="47"/>
      <c r="H149" s="48"/>
      <c r="I149" s="49">
        <f t="shared" si="3"/>
        <v>0</v>
      </c>
      <c r="J149" s="56"/>
      <c r="K149" s="56"/>
      <c r="L149" s="56"/>
      <c r="M149" s="56"/>
      <c r="N149" s="56"/>
      <c r="O149" s="56"/>
      <c r="P149" s="56"/>
      <c r="Q149" s="56"/>
      <c r="R149" s="56"/>
      <c r="T149" s="56"/>
      <c r="U149" s="56"/>
      <c r="V149" s="56"/>
      <c r="W149" s="56"/>
      <c r="X149" s="56"/>
      <c r="Y149" s="56"/>
      <c r="Z149" s="56"/>
      <c r="AA149" s="56"/>
      <c r="AB149" s="56"/>
      <c r="AD149" s="56"/>
      <c r="AE149" s="56"/>
      <c r="AF149" s="56"/>
      <c r="AG149" s="56"/>
      <c r="AH149" s="56"/>
      <c r="AI149" s="56"/>
      <c r="AJ149" s="56"/>
      <c r="AK149" s="56"/>
      <c r="AL149" s="56"/>
      <c r="AN149" s="56"/>
      <c r="AO149" s="56"/>
      <c r="AP149" s="56"/>
      <c r="AQ149" s="56"/>
      <c r="AR149" s="56"/>
      <c r="AS149" s="56"/>
      <c r="AT149" s="56"/>
      <c r="AU149" s="56"/>
      <c r="AV149" s="56"/>
      <c r="AX149" s="56"/>
      <c r="AY149" s="56"/>
      <c r="AZ149" s="56"/>
      <c r="BA149" s="56"/>
      <c r="BB149" s="56"/>
      <c r="BC149" s="56"/>
      <c r="BD149" s="56"/>
      <c r="BE149" s="56"/>
      <c r="BF149" s="56"/>
      <c r="BH149" s="56"/>
      <c r="BI149" s="56"/>
      <c r="BJ149" s="56"/>
      <c r="BK149" s="56"/>
      <c r="BL149" s="56"/>
      <c r="BM149" s="56"/>
      <c r="BN149" s="56"/>
      <c r="BO149" s="56"/>
      <c r="BP149" s="56"/>
      <c r="BR149" s="56"/>
      <c r="BS149" s="56"/>
      <c r="BT149" s="56"/>
      <c r="BU149" s="56"/>
      <c r="BV149" s="56"/>
      <c r="BW149" s="56"/>
      <c r="BX149" s="56"/>
      <c r="BY149" s="56"/>
      <c r="BZ149" s="56"/>
      <c r="CB149" s="56"/>
      <c r="CC149" s="56"/>
      <c r="CD149" s="56"/>
      <c r="CE149" s="56"/>
      <c r="CF149" s="56"/>
      <c r="CG149" s="56"/>
      <c r="CH149" s="56"/>
      <c r="CI149" s="56"/>
      <c r="CJ149" s="56"/>
      <c r="CL149" s="56"/>
      <c r="CM149" s="56"/>
      <c r="CN149" s="56"/>
      <c r="CO149" s="56"/>
      <c r="CP149" s="56"/>
      <c r="CQ149" s="56"/>
      <c r="CR149" s="56"/>
      <c r="CS149" s="56"/>
      <c r="CT149" s="56"/>
      <c r="CV149" s="56"/>
      <c r="CW149" s="56"/>
      <c r="CX149" s="56"/>
      <c r="CY149" s="56"/>
      <c r="CZ149" s="56"/>
      <c r="DA149" s="56"/>
      <c r="DB149" s="56"/>
      <c r="DC149" s="56"/>
      <c r="DD149" s="56"/>
      <c r="DF149" s="56"/>
      <c r="DG149" s="56"/>
      <c r="DH149" s="56"/>
      <c r="DI149" s="56"/>
      <c r="DJ149" s="56"/>
      <c r="DK149" s="56"/>
      <c r="DL149" s="56"/>
      <c r="DM149" s="56"/>
      <c r="DN149" s="56"/>
      <c r="DP149" s="56"/>
      <c r="DQ149" s="56"/>
      <c r="DR149" s="56"/>
      <c r="DS149" s="56"/>
      <c r="DT149" s="56"/>
      <c r="DU149" s="56"/>
      <c r="DV149" s="56"/>
      <c r="DW149" s="56"/>
      <c r="DX149" s="56"/>
      <c r="DZ149" s="56"/>
      <c r="EA149" s="56"/>
      <c r="EB149" s="56"/>
      <c r="EC149" s="56"/>
      <c r="ED149" s="56"/>
      <c r="EE149" s="56"/>
      <c r="EF149" s="56"/>
      <c r="EG149" s="56"/>
      <c r="EH149" s="56"/>
      <c r="EJ149" s="56"/>
      <c r="EK149" s="56"/>
      <c r="EL149" s="56"/>
      <c r="EM149" s="56"/>
      <c r="EN149" s="56"/>
      <c r="EO149" s="56"/>
      <c r="EP149" s="56"/>
      <c r="EQ149" s="56"/>
      <c r="ER149" s="56"/>
      <c r="ET149" s="56"/>
      <c r="EU149" s="56"/>
      <c r="EV149" s="56"/>
      <c r="EW149" s="56"/>
      <c r="EX149" s="56"/>
      <c r="EY149" s="56"/>
      <c r="EZ149" s="56"/>
      <c r="FA149" s="56"/>
      <c r="FB149" s="56"/>
      <c r="FD149" s="56"/>
      <c r="FE149" s="56"/>
      <c r="FF149" s="56"/>
      <c r="FG149" s="56"/>
      <c r="FH149" s="56"/>
      <c r="FI149" s="56"/>
      <c r="FJ149" s="56"/>
      <c r="FK149" s="56"/>
      <c r="FL149" s="56"/>
      <c r="FN149" s="56"/>
      <c r="FO149" s="56"/>
      <c r="FP149" s="56"/>
      <c r="FQ149" s="56"/>
      <c r="FR149" s="56"/>
      <c r="FS149" s="56"/>
      <c r="FT149" s="56"/>
      <c r="FU149" s="56"/>
      <c r="FV149" s="56"/>
      <c r="FX149" s="56"/>
      <c r="FY149" s="56"/>
      <c r="FZ149" s="56"/>
      <c r="GA149" s="56"/>
      <c r="GB149" s="56"/>
      <c r="GC149" s="56"/>
      <c r="GD149" s="56"/>
      <c r="GE149" s="56"/>
      <c r="GF149" s="56"/>
      <c r="GH149" s="56"/>
      <c r="GI149" s="56"/>
      <c r="GJ149" s="56"/>
      <c r="GK149" s="56"/>
      <c r="GL149" s="56"/>
      <c r="GM149" s="56"/>
      <c r="GN149" s="56"/>
      <c r="GO149" s="56"/>
      <c r="GP149" s="56"/>
      <c r="GR149" s="56"/>
      <c r="GS149" s="56"/>
      <c r="GT149" s="56"/>
      <c r="GU149" s="56"/>
      <c r="GV149" s="56"/>
      <c r="GW149" s="56"/>
      <c r="GX149" s="56"/>
      <c r="GY149" s="56"/>
      <c r="GZ149" s="56"/>
      <c r="HB149" s="56"/>
      <c r="HC149" s="56"/>
      <c r="HD149" s="56"/>
      <c r="HE149" s="56"/>
      <c r="HF149" s="56"/>
      <c r="HG149" s="56"/>
      <c r="HH149" s="56"/>
      <c r="HI149" s="56"/>
      <c r="HJ149" s="56"/>
      <c r="HL149" s="56"/>
      <c r="HM149" s="56"/>
      <c r="HN149" s="56"/>
      <c r="HO149" s="56"/>
      <c r="HP149" s="56"/>
      <c r="HQ149" s="56"/>
      <c r="HR149" s="56"/>
      <c r="HS149" s="56"/>
      <c r="HT149" s="56"/>
      <c r="HV149" s="56"/>
      <c r="HW149" s="56"/>
      <c r="HX149" s="56"/>
      <c r="HY149" s="56"/>
      <c r="HZ149" s="56"/>
      <c r="IA149" s="56"/>
      <c r="IB149" s="56"/>
      <c r="IC149" s="56"/>
      <c r="ID149" s="56"/>
      <c r="IF149" s="56"/>
      <c r="IG149" s="56"/>
      <c r="IH149" s="56"/>
      <c r="II149" s="56"/>
      <c r="IJ149" s="56"/>
      <c r="IK149" s="56"/>
      <c r="IL149" s="56"/>
      <c r="IM149" s="56"/>
      <c r="IN149" s="56"/>
      <c r="IP149" s="56"/>
      <c r="IQ149" s="56"/>
      <c r="IR149" s="56"/>
      <c r="IS149" s="56"/>
      <c r="IT149" s="56"/>
      <c r="IU149" s="56"/>
    </row>
    <row r="150" spans="1:255" ht="12.75" customHeight="1" thickBot="1" x14ac:dyDescent="0.25">
      <c r="A150" s="221"/>
      <c r="B150" s="106">
        <v>4509.4799999999996</v>
      </c>
      <c r="C150" s="85" t="s">
        <v>77</v>
      </c>
      <c r="D150" s="86"/>
      <c r="E150" s="47"/>
      <c r="F150" s="47"/>
      <c r="G150" s="47"/>
      <c r="H150" s="48"/>
      <c r="I150" s="49">
        <f t="shared" si="3"/>
        <v>0</v>
      </c>
      <c r="J150" s="56"/>
      <c r="K150" s="56"/>
      <c r="L150" s="56"/>
      <c r="M150" s="56"/>
      <c r="N150" s="56"/>
      <c r="O150" s="56"/>
      <c r="P150" s="56"/>
      <c r="Q150" s="56"/>
      <c r="R150" s="56"/>
      <c r="T150" s="56"/>
      <c r="U150" s="56"/>
      <c r="V150" s="56"/>
      <c r="W150" s="56"/>
      <c r="X150" s="56"/>
      <c r="Y150" s="56"/>
      <c r="Z150" s="56"/>
      <c r="AA150" s="56"/>
      <c r="AB150" s="56"/>
      <c r="AD150" s="56"/>
      <c r="AE150" s="56"/>
      <c r="AF150" s="56"/>
      <c r="AG150" s="56"/>
      <c r="AH150" s="56"/>
      <c r="AI150" s="56"/>
      <c r="AJ150" s="56"/>
      <c r="AK150" s="56"/>
      <c r="AL150" s="56"/>
      <c r="AN150" s="56"/>
      <c r="AO150" s="56"/>
      <c r="AP150" s="56"/>
      <c r="AQ150" s="56"/>
      <c r="AR150" s="56"/>
      <c r="AS150" s="56"/>
      <c r="AT150" s="56"/>
      <c r="AU150" s="56"/>
      <c r="AV150" s="56"/>
      <c r="AX150" s="56"/>
      <c r="AY150" s="56"/>
      <c r="AZ150" s="56"/>
      <c r="BA150" s="56"/>
      <c r="BB150" s="56"/>
      <c r="BC150" s="56"/>
      <c r="BD150" s="56"/>
      <c r="BE150" s="56"/>
      <c r="BF150" s="56"/>
      <c r="BH150" s="56"/>
      <c r="BI150" s="56"/>
      <c r="BJ150" s="56"/>
      <c r="BK150" s="56"/>
      <c r="BL150" s="56"/>
      <c r="BM150" s="56"/>
      <c r="BN150" s="56"/>
      <c r="BO150" s="56"/>
      <c r="BP150" s="56"/>
      <c r="BR150" s="56"/>
      <c r="BS150" s="56"/>
      <c r="BT150" s="56"/>
      <c r="BU150" s="56"/>
      <c r="BV150" s="56"/>
      <c r="BW150" s="56"/>
      <c r="BX150" s="56"/>
      <c r="BY150" s="56"/>
      <c r="BZ150" s="56"/>
      <c r="CB150" s="56"/>
      <c r="CC150" s="56"/>
      <c r="CD150" s="56"/>
      <c r="CE150" s="56"/>
      <c r="CF150" s="56"/>
      <c r="CG150" s="56"/>
      <c r="CH150" s="56"/>
      <c r="CI150" s="56"/>
      <c r="CJ150" s="56"/>
      <c r="CL150" s="56"/>
      <c r="CM150" s="56"/>
      <c r="CN150" s="56"/>
      <c r="CO150" s="56"/>
      <c r="CP150" s="56"/>
      <c r="CQ150" s="56"/>
      <c r="CR150" s="56"/>
      <c r="CS150" s="56"/>
      <c r="CT150" s="56"/>
      <c r="CV150" s="56"/>
      <c r="CW150" s="56"/>
      <c r="CX150" s="56"/>
      <c r="CY150" s="56"/>
      <c r="CZ150" s="56"/>
      <c r="DA150" s="56"/>
      <c r="DB150" s="56"/>
      <c r="DC150" s="56"/>
      <c r="DD150" s="56"/>
      <c r="DF150" s="56"/>
      <c r="DG150" s="56"/>
      <c r="DH150" s="56"/>
      <c r="DI150" s="56"/>
      <c r="DJ150" s="56"/>
      <c r="DK150" s="56"/>
      <c r="DL150" s="56"/>
      <c r="DM150" s="56"/>
      <c r="DN150" s="56"/>
      <c r="DP150" s="56"/>
      <c r="DQ150" s="56"/>
      <c r="DR150" s="56"/>
      <c r="DS150" s="56"/>
      <c r="DT150" s="56"/>
      <c r="DU150" s="56"/>
      <c r="DV150" s="56"/>
      <c r="DW150" s="56"/>
      <c r="DX150" s="56"/>
      <c r="DZ150" s="56"/>
      <c r="EA150" s="56"/>
      <c r="EB150" s="56"/>
      <c r="EC150" s="56"/>
      <c r="ED150" s="56"/>
      <c r="EE150" s="56"/>
      <c r="EF150" s="56"/>
      <c r="EG150" s="56"/>
      <c r="EH150" s="56"/>
      <c r="EJ150" s="56"/>
      <c r="EK150" s="56"/>
      <c r="EL150" s="56"/>
      <c r="EM150" s="56"/>
      <c r="EN150" s="56"/>
      <c r="EO150" s="56"/>
      <c r="EP150" s="56"/>
      <c r="EQ150" s="56"/>
      <c r="ER150" s="56"/>
      <c r="ET150" s="56"/>
      <c r="EU150" s="56"/>
      <c r="EV150" s="56"/>
      <c r="EW150" s="56"/>
      <c r="EX150" s="56"/>
      <c r="EY150" s="56"/>
      <c r="EZ150" s="56"/>
      <c r="FA150" s="56"/>
      <c r="FB150" s="56"/>
      <c r="FD150" s="56"/>
      <c r="FE150" s="56"/>
      <c r="FF150" s="56"/>
      <c r="FG150" s="56"/>
      <c r="FH150" s="56"/>
      <c r="FI150" s="56"/>
      <c r="FJ150" s="56"/>
      <c r="FK150" s="56"/>
      <c r="FL150" s="56"/>
      <c r="FN150" s="56"/>
      <c r="FO150" s="56"/>
      <c r="FP150" s="56"/>
      <c r="FQ150" s="56"/>
      <c r="FR150" s="56"/>
      <c r="FS150" s="56"/>
      <c r="FT150" s="56"/>
      <c r="FU150" s="56"/>
      <c r="FV150" s="56"/>
      <c r="FX150" s="56"/>
      <c r="FY150" s="56"/>
      <c r="FZ150" s="56"/>
      <c r="GA150" s="56"/>
      <c r="GB150" s="56"/>
      <c r="GC150" s="56"/>
      <c r="GD150" s="56"/>
      <c r="GE150" s="56"/>
      <c r="GF150" s="56"/>
      <c r="GH150" s="56"/>
      <c r="GI150" s="56"/>
      <c r="GJ150" s="56"/>
      <c r="GK150" s="56"/>
      <c r="GL150" s="56"/>
      <c r="GM150" s="56"/>
      <c r="GN150" s="56"/>
      <c r="GO150" s="56"/>
      <c r="GP150" s="56"/>
      <c r="GR150" s="56"/>
      <c r="GS150" s="56"/>
      <c r="GT150" s="56"/>
      <c r="GU150" s="56"/>
      <c r="GV150" s="56"/>
      <c r="GW150" s="56"/>
      <c r="GX150" s="56"/>
      <c r="GY150" s="56"/>
      <c r="GZ150" s="56"/>
      <c r="HB150" s="56"/>
      <c r="HC150" s="56"/>
      <c r="HD150" s="56"/>
      <c r="HE150" s="56"/>
      <c r="HF150" s="56"/>
      <c r="HG150" s="56"/>
      <c r="HH150" s="56"/>
      <c r="HI150" s="56"/>
      <c r="HJ150" s="56"/>
      <c r="HL150" s="56"/>
      <c r="HM150" s="56"/>
      <c r="HN150" s="56"/>
      <c r="HO150" s="56"/>
      <c r="HP150" s="56"/>
      <c r="HQ150" s="56"/>
      <c r="HR150" s="56"/>
      <c r="HS150" s="56"/>
      <c r="HT150" s="56"/>
      <c r="HV150" s="56"/>
      <c r="HW150" s="56"/>
      <c r="HX150" s="56"/>
      <c r="HY150" s="56"/>
      <c r="HZ150" s="56"/>
      <c r="IA150" s="56"/>
      <c r="IB150" s="56"/>
      <c r="IC150" s="56"/>
      <c r="ID150" s="56"/>
      <c r="IF150" s="56"/>
      <c r="IG150" s="56"/>
      <c r="IH150" s="56"/>
      <c r="II150" s="56"/>
      <c r="IJ150" s="56"/>
      <c r="IK150" s="56"/>
      <c r="IL150" s="56"/>
      <c r="IM150" s="56"/>
      <c r="IN150" s="56"/>
      <c r="IP150" s="56"/>
      <c r="IQ150" s="56"/>
      <c r="IR150" s="56"/>
      <c r="IS150" s="56"/>
      <c r="IT150" s="56"/>
      <c r="IU150" s="56"/>
    </row>
    <row r="151" spans="1:255" ht="12.75" customHeight="1" thickBot="1" x14ac:dyDescent="0.25">
      <c r="A151" s="221"/>
      <c r="B151" s="106">
        <v>3477.27</v>
      </c>
      <c r="C151" s="85" t="s">
        <v>78</v>
      </c>
      <c r="D151" s="86"/>
      <c r="E151" s="47"/>
      <c r="F151" s="47"/>
      <c r="G151" s="47"/>
      <c r="H151" s="48"/>
      <c r="I151" s="49">
        <f t="shared" si="3"/>
        <v>0</v>
      </c>
      <c r="J151" s="56"/>
      <c r="K151" s="56"/>
      <c r="L151" s="56"/>
      <c r="M151" s="56"/>
      <c r="N151" s="56"/>
      <c r="O151" s="56"/>
      <c r="P151" s="56"/>
      <c r="Q151" s="56"/>
      <c r="R151" s="56"/>
      <c r="T151" s="56"/>
      <c r="U151" s="56"/>
      <c r="V151" s="56"/>
      <c r="W151" s="56"/>
      <c r="X151" s="56"/>
      <c r="Y151" s="56"/>
      <c r="Z151" s="56"/>
      <c r="AA151" s="56"/>
      <c r="AB151" s="56"/>
      <c r="AD151" s="56"/>
      <c r="AE151" s="56"/>
      <c r="AF151" s="56"/>
      <c r="AG151" s="56"/>
      <c r="AH151" s="56"/>
      <c r="AI151" s="56"/>
      <c r="AJ151" s="56"/>
      <c r="AK151" s="56"/>
      <c r="AL151" s="56"/>
      <c r="AN151" s="56"/>
      <c r="AO151" s="56"/>
      <c r="AP151" s="56"/>
      <c r="AQ151" s="56"/>
      <c r="AR151" s="56"/>
      <c r="AS151" s="56"/>
      <c r="AT151" s="56"/>
      <c r="AU151" s="56"/>
      <c r="AV151" s="56"/>
      <c r="AX151" s="56"/>
      <c r="AY151" s="56"/>
      <c r="AZ151" s="56"/>
      <c r="BA151" s="56"/>
      <c r="BB151" s="56"/>
      <c r="BC151" s="56"/>
      <c r="BD151" s="56"/>
      <c r="BE151" s="56"/>
      <c r="BF151" s="56"/>
      <c r="BH151" s="56"/>
      <c r="BI151" s="56"/>
      <c r="BJ151" s="56"/>
      <c r="BK151" s="56"/>
      <c r="BL151" s="56"/>
      <c r="BM151" s="56"/>
      <c r="BN151" s="56"/>
      <c r="BO151" s="56"/>
      <c r="BP151" s="56"/>
      <c r="BR151" s="56"/>
      <c r="BS151" s="56"/>
      <c r="BT151" s="56"/>
      <c r="BU151" s="56"/>
      <c r="BV151" s="56"/>
      <c r="BW151" s="56"/>
      <c r="BX151" s="56"/>
      <c r="BY151" s="56"/>
      <c r="BZ151" s="56"/>
      <c r="CB151" s="56"/>
      <c r="CC151" s="56"/>
      <c r="CD151" s="56"/>
      <c r="CE151" s="56"/>
      <c r="CF151" s="56"/>
      <c r="CG151" s="56"/>
      <c r="CH151" s="56"/>
      <c r="CI151" s="56"/>
      <c r="CJ151" s="56"/>
      <c r="CL151" s="56"/>
      <c r="CM151" s="56"/>
      <c r="CN151" s="56"/>
      <c r="CO151" s="56"/>
      <c r="CP151" s="56"/>
      <c r="CQ151" s="56"/>
      <c r="CR151" s="56"/>
      <c r="CS151" s="56"/>
      <c r="CT151" s="56"/>
      <c r="CV151" s="56"/>
      <c r="CW151" s="56"/>
      <c r="CX151" s="56"/>
      <c r="CY151" s="56"/>
      <c r="CZ151" s="56"/>
      <c r="DA151" s="56"/>
      <c r="DB151" s="56"/>
      <c r="DC151" s="56"/>
      <c r="DD151" s="56"/>
      <c r="DF151" s="56"/>
      <c r="DG151" s="56"/>
      <c r="DH151" s="56"/>
      <c r="DI151" s="56"/>
      <c r="DJ151" s="56"/>
      <c r="DK151" s="56"/>
      <c r="DL151" s="56"/>
      <c r="DM151" s="56"/>
      <c r="DN151" s="56"/>
      <c r="DP151" s="56"/>
      <c r="DQ151" s="56"/>
      <c r="DR151" s="56"/>
      <c r="DS151" s="56"/>
      <c r="DT151" s="56"/>
      <c r="DU151" s="56"/>
      <c r="DV151" s="56"/>
      <c r="DW151" s="56"/>
      <c r="DX151" s="56"/>
      <c r="DZ151" s="56"/>
      <c r="EA151" s="56"/>
      <c r="EB151" s="56"/>
      <c r="EC151" s="56"/>
      <c r="ED151" s="56"/>
      <c r="EE151" s="56"/>
      <c r="EF151" s="56"/>
      <c r="EG151" s="56"/>
      <c r="EH151" s="56"/>
      <c r="EJ151" s="56"/>
      <c r="EK151" s="56"/>
      <c r="EL151" s="56"/>
      <c r="EM151" s="56"/>
      <c r="EN151" s="56"/>
      <c r="EO151" s="56"/>
      <c r="EP151" s="56"/>
      <c r="EQ151" s="56"/>
      <c r="ER151" s="56"/>
      <c r="ET151" s="56"/>
      <c r="EU151" s="56"/>
      <c r="EV151" s="56"/>
      <c r="EW151" s="56"/>
      <c r="EX151" s="56"/>
      <c r="EY151" s="56"/>
      <c r="EZ151" s="56"/>
      <c r="FA151" s="56"/>
      <c r="FB151" s="56"/>
      <c r="FD151" s="56"/>
      <c r="FE151" s="56"/>
      <c r="FF151" s="56"/>
      <c r="FG151" s="56"/>
      <c r="FH151" s="56"/>
      <c r="FI151" s="56"/>
      <c r="FJ151" s="56"/>
      <c r="FK151" s="56"/>
      <c r="FL151" s="56"/>
      <c r="FN151" s="56"/>
      <c r="FO151" s="56"/>
      <c r="FP151" s="56"/>
      <c r="FQ151" s="56"/>
      <c r="FR151" s="56"/>
      <c r="FS151" s="56"/>
      <c r="FT151" s="56"/>
      <c r="FU151" s="56"/>
      <c r="FV151" s="56"/>
      <c r="FX151" s="56"/>
      <c r="FY151" s="56"/>
      <c r="FZ151" s="56"/>
      <c r="GA151" s="56"/>
      <c r="GB151" s="56"/>
      <c r="GC151" s="56"/>
      <c r="GD151" s="56"/>
      <c r="GE151" s="56"/>
      <c r="GF151" s="56"/>
      <c r="GH151" s="56"/>
      <c r="GI151" s="56"/>
      <c r="GJ151" s="56"/>
      <c r="GK151" s="56"/>
      <c r="GL151" s="56"/>
      <c r="GM151" s="56"/>
      <c r="GN151" s="56"/>
      <c r="GO151" s="56"/>
      <c r="GP151" s="56"/>
      <c r="GR151" s="56"/>
      <c r="GS151" s="56"/>
      <c r="GT151" s="56"/>
      <c r="GU151" s="56"/>
      <c r="GV151" s="56"/>
      <c r="GW151" s="56"/>
      <c r="GX151" s="56"/>
      <c r="GY151" s="56"/>
      <c r="GZ151" s="56"/>
      <c r="HB151" s="56"/>
      <c r="HC151" s="56"/>
      <c r="HD151" s="56"/>
      <c r="HE151" s="56"/>
      <c r="HF151" s="56"/>
      <c r="HG151" s="56"/>
      <c r="HH151" s="56"/>
      <c r="HI151" s="56"/>
      <c r="HJ151" s="56"/>
      <c r="HL151" s="56"/>
      <c r="HM151" s="56"/>
      <c r="HN151" s="56"/>
      <c r="HO151" s="56"/>
      <c r="HP151" s="56"/>
      <c r="HQ151" s="56"/>
      <c r="HR151" s="56"/>
      <c r="HS151" s="56"/>
      <c r="HT151" s="56"/>
      <c r="HV151" s="56"/>
      <c r="HW151" s="56"/>
      <c r="HX151" s="56"/>
      <c r="HY151" s="56"/>
      <c r="HZ151" s="56"/>
      <c r="IA151" s="56"/>
      <c r="IB151" s="56"/>
      <c r="IC151" s="56"/>
      <c r="ID151" s="56"/>
      <c r="IF151" s="56"/>
      <c r="IG151" s="56"/>
      <c r="IH151" s="56"/>
      <c r="II151" s="56"/>
      <c r="IJ151" s="56"/>
      <c r="IK151" s="56"/>
      <c r="IL151" s="56"/>
      <c r="IM151" s="56"/>
      <c r="IN151" s="56"/>
      <c r="IP151" s="56"/>
      <c r="IQ151" s="56"/>
      <c r="IR151" s="56"/>
      <c r="IS151" s="56"/>
      <c r="IT151" s="56"/>
      <c r="IU151" s="56"/>
    </row>
    <row r="152" spans="1:255" ht="13.5" thickBot="1" x14ac:dyDescent="0.25">
      <c r="A152" s="221"/>
      <c r="B152" s="106">
        <v>4409.1000000000004</v>
      </c>
      <c r="C152" s="85" t="s">
        <v>79</v>
      </c>
      <c r="D152" s="86"/>
      <c r="E152" s="47"/>
      <c r="F152" s="47"/>
      <c r="G152" s="47"/>
      <c r="H152" s="48"/>
      <c r="I152" s="49">
        <f t="shared" si="3"/>
        <v>0</v>
      </c>
      <c r="J152" s="56"/>
      <c r="K152" s="56"/>
      <c r="L152" s="56"/>
      <c r="M152" s="56"/>
      <c r="N152" s="56"/>
      <c r="O152" s="56"/>
      <c r="P152" s="56"/>
      <c r="Q152" s="56"/>
      <c r="R152" s="56"/>
      <c r="T152" s="56"/>
      <c r="U152" s="56"/>
      <c r="V152" s="56"/>
      <c r="W152" s="56"/>
      <c r="X152" s="56"/>
      <c r="Y152" s="56"/>
      <c r="Z152" s="56"/>
      <c r="AA152" s="56"/>
      <c r="AB152" s="56"/>
      <c r="AD152" s="56"/>
      <c r="AE152" s="56"/>
      <c r="AF152" s="56"/>
      <c r="AG152" s="56"/>
      <c r="AH152" s="56"/>
      <c r="AI152" s="56"/>
      <c r="AJ152" s="56"/>
      <c r="AK152" s="56"/>
      <c r="AL152" s="56"/>
      <c r="AN152" s="56"/>
      <c r="AO152" s="56"/>
      <c r="AP152" s="56"/>
      <c r="AQ152" s="56"/>
      <c r="AR152" s="56"/>
      <c r="AS152" s="56"/>
      <c r="AT152" s="56"/>
      <c r="AU152" s="56"/>
      <c r="AV152" s="56"/>
      <c r="AX152" s="56"/>
      <c r="AY152" s="56"/>
      <c r="AZ152" s="56"/>
      <c r="BA152" s="56"/>
      <c r="BB152" s="56"/>
      <c r="BC152" s="56"/>
      <c r="BD152" s="56"/>
      <c r="BE152" s="56"/>
      <c r="BF152" s="56"/>
      <c r="BH152" s="56"/>
      <c r="BI152" s="56"/>
      <c r="BJ152" s="56"/>
      <c r="BK152" s="56"/>
      <c r="BL152" s="56"/>
      <c r="BM152" s="56"/>
      <c r="BN152" s="56"/>
      <c r="BO152" s="56"/>
      <c r="BP152" s="56"/>
      <c r="BR152" s="56"/>
      <c r="BS152" s="56"/>
      <c r="BT152" s="56"/>
      <c r="BU152" s="56"/>
      <c r="BV152" s="56"/>
      <c r="BW152" s="56"/>
      <c r="BX152" s="56"/>
      <c r="BY152" s="56"/>
      <c r="BZ152" s="56"/>
      <c r="CB152" s="56"/>
      <c r="CC152" s="56"/>
      <c r="CD152" s="56"/>
      <c r="CE152" s="56"/>
      <c r="CF152" s="56"/>
      <c r="CG152" s="56"/>
      <c r="CH152" s="56"/>
      <c r="CI152" s="56"/>
      <c r="CJ152" s="56"/>
      <c r="CL152" s="56"/>
      <c r="CM152" s="56"/>
      <c r="CN152" s="56"/>
      <c r="CO152" s="56"/>
      <c r="CP152" s="56"/>
      <c r="CQ152" s="56"/>
      <c r="CR152" s="56"/>
      <c r="CS152" s="56"/>
      <c r="CT152" s="56"/>
      <c r="CV152" s="56"/>
      <c r="CW152" s="56"/>
      <c r="CX152" s="56"/>
      <c r="CY152" s="56"/>
      <c r="CZ152" s="56"/>
      <c r="DA152" s="56"/>
      <c r="DB152" s="56"/>
      <c r="DC152" s="56"/>
      <c r="DD152" s="56"/>
      <c r="DF152" s="56"/>
      <c r="DG152" s="56"/>
      <c r="DH152" s="56"/>
      <c r="DI152" s="56"/>
      <c r="DJ152" s="56"/>
      <c r="DK152" s="56"/>
      <c r="DL152" s="56"/>
      <c r="DM152" s="56"/>
      <c r="DN152" s="56"/>
      <c r="DP152" s="56"/>
      <c r="DQ152" s="56"/>
      <c r="DR152" s="56"/>
      <c r="DS152" s="56"/>
      <c r="DT152" s="56"/>
      <c r="DU152" s="56"/>
      <c r="DV152" s="56"/>
      <c r="DW152" s="56"/>
      <c r="DX152" s="56"/>
      <c r="DZ152" s="56"/>
      <c r="EA152" s="56"/>
      <c r="EB152" s="56"/>
      <c r="EC152" s="56"/>
      <c r="ED152" s="56"/>
      <c r="EE152" s="56"/>
      <c r="EF152" s="56"/>
      <c r="EG152" s="56"/>
      <c r="EH152" s="56"/>
      <c r="EJ152" s="56"/>
      <c r="EK152" s="56"/>
      <c r="EL152" s="56"/>
      <c r="EM152" s="56"/>
      <c r="EN152" s="56"/>
      <c r="EO152" s="56"/>
      <c r="EP152" s="56"/>
      <c r="EQ152" s="56"/>
      <c r="ER152" s="56"/>
      <c r="ET152" s="56"/>
      <c r="EU152" s="56"/>
      <c r="EV152" s="56"/>
      <c r="EW152" s="56"/>
      <c r="EX152" s="56"/>
      <c r="EY152" s="56"/>
      <c r="EZ152" s="56"/>
      <c r="FA152" s="56"/>
      <c r="FB152" s="56"/>
      <c r="FD152" s="56"/>
      <c r="FE152" s="56"/>
      <c r="FF152" s="56"/>
      <c r="FG152" s="56"/>
      <c r="FH152" s="56"/>
      <c r="FI152" s="56"/>
      <c r="FJ152" s="56"/>
      <c r="FK152" s="56"/>
      <c r="FL152" s="56"/>
      <c r="FN152" s="56"/>
      <c r="FO152" s="56"/>
      <c r="FP152" s="56"/>
      <c r="FQ152" s="56"/>
      <c r="FR152" s="56"/>
      <c r="FS152" s="56"/>
      <c r="FT152" s="56"/>
      <c r="FU152" s="56"/>
      <c r="FV152" s="56"/>
      <c r="FX152" s="56"/>
      <c r="FY152" s="56"/>
      <c r="FZ152" s="56"/>
      <c r="GA152" s="56"/>
      <c r="GB152" s="56"/>
      <c r="GC152" s="56"/>
      <c r="GD152" s="56"/>
      <c r="GE152" s="56"/>
      <c r="GF152" s="56"/>
      <c r="GH152" s="56"/>
      <c r="GI152" s="56"/>
      <c r="GJ152" s="56"/>
      <c r="GK152" s="56"/>
      <c r="GL152" s="56"/>
      <c r="GM152" s="56"/>
      <c r="GN152" s="56"/>
      <c r="GO152" s="56"/>
      <c r="GP152" s="56"/>
      <c r="GR152" s="56"/>
      <c r="GS152" s="56"/>
      <c r="GT152" s="56"/>
      <c r="GU152" s="56"/>
      <c r="GV152" s="56"/>
      <c r="GW152" s="56"/>
      <c r="GX152" s="56"/>
      <c r="GY152" s="56"/>
      <c r="GZ152" s="56"/>
      <c r="HB152" s="56"/>
      <c r="HC152" s="56"/>
      <c r="HD152" s="56"/>
      <c r="HE152" s="56"/>
      <c r="HF152" s="56"/>
      <c r="HG152" s="56"/>
      <c r="HH152" s="56"/>
      <c r="HI152" s="56"/>
      <c r="HJ152" s="56"/>
      <c r="HL152" s="56"/>
      <c r="HM152" s="56"/>
      <c r="HN152" s="56"/>
      <c r="HO152" s="56"/>
      <c r="HP152" s="56"/>
      <c r="HQ152" s="56"/>
      <c r="HR152" s="56"/>
      <c r="HS152" s="56"/>
      <c r="HT152" s="56"/>
      <c r="HV152" s="56"/>
      <c r="HW152" s="56"/>
      <c r="HX152" s="56"/>
      <c r="HY152" s="56"/>
      <c r="HZ152" s="56"/>
      <c r="IA152" s="56"/>
      <c r="IB152" s="56"/>
      <c r="IC152" s="56"/>
      <c r="ID152" s="56"/>
      <c r="IF152" s="56"/>
      <c r="IG152" s="56"/>
      <c r="IH152" s="56"/>
      <c r="II152" s="56"/>
      <c r="IJ152" s="56"/>
      <c r="IK152" s="56"/>
      <c r="IL152" s="56"/>
      <c r="IM152" s="56"/>
      <c r="IN152" s="56"/>
      <c r="IP152" s="56"/>
      <c r="IQ152" s="56"/>
      <c r="IR152" s="56"/>
      <c r="IS152" s="56"/>
      <c r="IT152" s="56"/>
      <c r="IU152" s="56"/>
    </row>
    <row r="153" spans="1:255" ht="12.75" customHeight="1" thickBot="1" x14ac:dyDescent="0.25">
      <c r="A153" s="221"/>
      <c r="B153" s="106">
        <v>3264.59</v>
      </c>
      <c r="C153" s="85" t="s">
        <v>80</v>
      </c>
      <c r="D153" s="86"/>
      <c r="E153" s="47"/>
      <c r="F153" s="47"/>
      <c r="G153" s="47"/>
      <c r="H153" s="48"/>
      <c r="I153" s="49">
        <f t="shared" si="3"/>
        <v>0</v>
      </c>
      <c r="J153" s="56"/>
      <c r="K153" s="56"/>
      <c r="L153" s="56"/>
      <c r="M153" s="56"/>
      <c r="N153" s="56"/>
      <c r="O153" s="56"/>
      <c r="P153" s="56"/>
      <c r="Q153" s="56"/>
      <c r="R153" s="56"/>
      <c r="T153" s="56"/>
      <c r="U153" s="56"/>
      <c r="V153" s="56"/>
      <c r="W153" s="56"/>
      <c r="X153" s="56"/>
      <c r="Y153" s="56"/>
      <c r="Z153" s="56"/>
      <c r="AA153" s="56"/>
      <c r="AB153" s="56"/>
      <c r="AD153" s="56"/>
      <c r="AE153" s="56"/>
      <c r="AF153" s="56"/>
      <c r="AG153" s="56"/>
      <c r="AH153" s="56"/>
      <c r="AI153" s="56"/>
      <c r="AJ153" s="56"/>
      <c r="AK153" s="56"/>
      <c r="AL153" s="56"/>
      <c r="AN153" s="56"/>
      <c r="AO153" s="56"/>
      <c r="AP153" s="56"/>
      <c r="AQ153" s="56"/>
      <c r="AR153" s="56"/>
      <c r="AS153" s="56"/>
      <c r="AT153" s="56"/>
      <c r="AU153" s="56"/>
      <c r="AV153" s="56"/>
      <c r="AX153" s="56"/>
      <c r="AY153" s="56"/>
      <c r="AZ153" s="56"/>
      <c r="BA153" s="56"/>
      <c r="BB153" s="56"/>
      <c r="BC153" s="56"/>
      <c r="BD153" s="56"/>
      <c r="BE153" s="56"/>
      <c r="BF153" s="56"/>
      <c r="BH153" s="56"/>
      <c r="BI153" s="56"/>
      <c r="BJ153" s="56"/>
      <c r="BK153" s="56"/>
      <c r="BL153" s="56"/>
      <c r="BM153" s="56"/>
      <c r="BN153" s="56"/>
      <c r="BO153" s="56"/>
      <c r="BP153" s="56"/>
      <c r="BR153" s="56"/>
      <c r="BS153" s="56"/>
      <c r="BT153" s="56"/>
      <c r="BU153" s="56"/>
      <c r="BV153" s="56"/>
      <c r="BW153" s="56"/>
      <c r="BX153" s="56"/>
      <c r="BY153" s="56"/>
      <c r="BZ153" s="56"/>
      <c r="CB153" s="56"/>
      <c r="CC153" s="56"/>
      <c r="CD153" s="56"/>
      <c r="CE153" s="56"/>
      <c r="CF153" s="56"/>
      <c r="CG153" s="56"/>
      <c r="CH153" s="56"/>
      <c r="CI153" s="56"/>
      <c r="CJ153" s="56"/>
      <c r="CL153" s="56"/>
      <c r="CM153" s="56"/>
      <c r="CN153" s="56"/>
      <c r="CO153" s="56"/>
      <c r="CP153" s="56"/>
      <c r="CQ153" s="56"/>
      <c r="CR153" s="56"/>
      <c r="CS153" s="56"/>
      <c r="CT153" s="56"/>
      <c r="CV153" s="56"/>
      <c r="CW153" s="56"/>
      <c r="CX153" s="56"/>
      <c r="CY153" s="56"/>
      <c r="CZ153" s="56"/>
      <c r="DA153" s="56"/>
      <c r="DB153" s="56"/>
      <c r="DC153" s="56"/>
      <c r="DD153" s="56"/>
      <c r="DF153" s="56"/>
      <c r="DG153" s="56"/>
      <c r="DH153" s="56"/>
      <c r="DI153" s="56"/>
      <c r="DJ153" s="56"/>
      <c r="DK153" s="56"/>
      <c r="DL153" s="56"/>
      <c r="DM153" s="56"/>
      <c r="DN153" s="56"/>
      <c r="DP153" s="56"/>
      <c r="DQ153" s="56"/>
      <c r="DR153" s="56"/>
      <c r="DS153" s="56"/>
      <c r="DT153" s="56"/>
      <c r="DU153" s="56"/>
      <c r="DV153" s="56"/>
      <c r="DW153" s="56"/>
      <c r="DX153" s="56"/>
      <c r="DZ153" s="56"/>
      <c r="EA153" s="56"/>
      <c r="EB153" s="56"/>
      <c r="EC153" s="56"/>
      <c r="ED153" s="56"/>
      <c r="EE153" s="56"/>
      <c r="EF153" s="56"/>
      <c r="EG153" s="56"/>
      <c r="EH153" s="56"/>
      <c r="EJ153" s="56"/>
      <c r="EK153" s="56"/>
      <c r="EL153" s="56"/>
      <c r="EM153" s="56"/>
      <c r="EN153" s="56"/>
      <c r="EO153" s="56"/>
      <c r="EP153" s="56"/>
      <c r="EQ153" s="56"/>
      <c r="ER153" s="56"/>
      <c r="ET153" s="56"/>
      <c r="EU153" s="56"/>
      <c r="EV153" s="56"/>
      <c r="EW153" s="56"/>
      <c r="EX153" s="56"/>
      <c r="EY153" s="56"/>
      <c r="EZ153" s="56"/>
      <c r="FA153" s="56"/>
      <c r="FB153" s="56"/>
      <c r="FD153" s="56"/>
      <c r="FE153" s="56"/>
      <c r="FF153" s="56"/>
      <c r="FG153" s="56"/>
      <c r="FH153" s="56"/>
      <c r="FI153" s="56"/>
      <c r="FJ153" s="56"/>
      <c r="FK153" s="56"/>
      <c r="FL153" s="56"/>
      <c r="FN153" s="56"/>
      <c r="FO153" s="56"/>
      <c r="FP153" s="56"/>
      <c r="FQ153" s="56"/>
      <c r="FR153" s="56"/>
      <c r="FS153" s="56"/>
      <c r="FT153" s="56"/>
      <c r="FU153" s="56"/>
      <c r="FV153" s="56"/>
      <c r="FX153" s="56"/>
      <c r="FY153" s="56"/>
      <c r="FZ153" s="56"/>
      <c r="GA153" s="56"/>
      <c r="GB153" s="56"/>
      <c r="GC153" s="56"/>
      <c r="GD153" s="56"/>
      <c r="GE153" s="56"/>
      <c r="GF153" s="56"/>
      <c r="GH153" s="56"/>
      <c r="GI153" s="56"/>
      <c r="GJ153" s="56"/>
      <c r="GK153" s="56"/>
      <c r="GL153" s="56"/>
      <c r="GM153" s="56"/>
      <c r="GN153" s="56"/>
      <c r="GO153" s="56"/>
      <c r="GP153" s="56"/>
      <c r="GR153" s="56"/>
      <c r="GS153" s="56"/>
      <c r="GT153" s="56"/>
      <c r="GU153" s="56"/>
      <c r="GV153" s="56"/>
      <c r="GW153" s="56"/>
      <c r="GX153" s="56"/>
      <c r="GY153" s="56"/>
      <c r="GZ153" s="56"/>
      <c r="HB153" s="56"/>
      <c r="HC153" s="56"/>
      <c r="HD153" s="56"/>
      <c r="HE153" s="56"/>
      <c r="HF153" s="56"/>
      <c r="HG153" s="56"/>
      <c r="HH153" s="56"/>
      <c r="HI153" s="56"/>
      <c r="HJ153" s="56"/>
      <c r="HL153" s="56"/>
      <c r="HM153" s="56"/>
      <c r="HN153" s="56"/>
      <c r="HO153" s="56"/>
      <c r="HP153" s="56"/>
      <c r="HQ153" s="56"/>
      <c r="HR153" s="56"/>
      <c r="HS153" s="56"/>
      <c r="HT153" s="56"/>
      <c r="HV153" s="56"/>
      <c r="HW153" s="56"/>
      <c r="HX153" s="56"/>
      <c r="HY153" s="56"/>
      <c r="HZ153" s="56"/>
      <c r="IA153" s="56"/>
      <c r="IB153" s="56"/>
      <c r="IC153" s="56"/>
      <c r="ID153" s="56"/>
      <c r="IF153" s="56"/>
      <c r="IG153" s="56"/>
      <c r="IH153" s="56"/>
      <c r="II153" s="56"/>
      <c r="IJ153" s="56"/>
      <c r="IK153" s="56"/>
      <c r="IL153" s="56"/>
      <c r="IM153" s="56"/>
      <c r="IN153" s="56"/>
      <c r="IP153" s="56"/>
      <c r="IQ153" s="56"/>
      <c r="IR153" s="56"/>
      <c r="IS153" s="56"/>
      <c r="IT153" s="56"/>
      <c r="IU153" s="56"/>
    </row>
    <row r="154" spans="1:255" ht="13.5" thickBot="1" x14ac:dyDescent="0.25">
      <c r="A154" s="221"/>
      <c r="B154" s="185"/>
      <c r="C154" s="70" t="s">
        <v>87</v>
      </c>
      <c r="D154" s="163"/>
      <c r="E154" s="53"/>
      <c r="F154" s="53"/>
      <c r="G154" s="53"/>
      <c r="H154" s="153"/>
      <c r="I154" s="49">
        <v>2187.0500000000002</v>
      </c>
      <c r="J154" s="56"/>
      <c r="K154" s="56"/>
      <c r="L154" s="56"/>
      <c r="M154" s="56"/>
      <c r="N154" s="56"/>
      <c r="O154" s="56"/>
      <c r="P154" s="56"/>
      <c r="Q154" s="56"/>
      <c r="R154" s="56"/>
      <c r="T154" s="56"/>
      <c r="U154" s="56"/>
      <c r="V154" s="56"/>
      <c r="W154" s="56"/>
      <c r="X154" s="56"/>
      <c r="Y154" s="56"/>
      <c r="Z154" s="56"/>
      <c r="AA154" s="56"/>
      <c r="AB154" s="56"/>
      <c r="AD154" s="56"/>
      <c r="AE154" s="56"/>
      <c r="AF154" s="56"/>
      <c r="AG154" s="56"/>
      <c r="AH154" s="56"/>
      <c r="AI154" s="56"/>
      <c r="AJ154" s="56"/>
      <c r="AK154" s="56"/>
      <c r="AL154" s="56"/>
      <c r="AN154" s="56"/>
      <c r="AO154" s="56"/>
      <c r="AP154" s="56"/>
      <c r="AQ154" s="56"/>
      <c r="AR154" s="56"/>
      <c r="AS154" s="56"/>
      <c r="AT154" s="56"/>
      <c r="AU154" s="56"/>
      <c r="AV154" s="56"/>
      <c r="AX154" s="56"/>
      <c r="AY154" s="56"/>
      <c r="AZ154" s="56"/>
      <c r="BA154" s="56"/>
      <c r="BB154" s="56"/>
      <c r="BC154" s="56"/>
      <c r="BD154" s="56"/>
      <c r="BE154" s="56"/>
      <c r="BF154" s="56"/>
      <c r="BH154" s="56"/>
      <c r="BI154" s="56"/>
      <c r="BJ154" s="56"/>
      <c r="BK154" s="56"/>
      <c r="BL154" s="56"/>
      <c r="BM154" s="56"/>
      <c r="BN154" s="56"/>
      <c r="BO154" s="56"/>
      <c r="BP154" s="56"/>
      <c r="BR154" s="56"/>
      <c r="BS154" s="56"/>
      <c r="BT154" s="56"/>
      <c r="BU154" s="56"/>
      <c r="BV154" s="56"/>
      <c r="BW154" s="56"/>
      <c r="BX154" s="56"/>
      <c r="BY154" s="56"/>
      <c r="BZ154" s="56"/>
      <c r="CB154" s="56"/>
      <c r="CC154" s="56"/>
      <c r="CD154" s="56"/>
      <c r="CE154" s="56"/>
      <c r="CF154" s="56"/>
      <c r="CG154" s="56"/>
      <c r="CH154" s="56"/>
      <c r="CI154" s="56"/>
      <c r="CJ154" s="56"/>
      <c r="CL154" s="56"/>
      <c r="CM154" s="56"/>
      <c r="CN154" s="56"/>
      <c r="CO154" s="56"/>
      <c r="CP154" s="56"/>
      <c r="CQ154" s="56"/>
      <c r="CR154" s="56"/>
      <c r="CS154" s="56"/>
      <c r="CT154" s="56"/>
      <c r="CV154" s="56"/>
      <c r="CW154" s="56"/>
      <c r="CX154" s="56"/>
      <c r="CY154" s="56"/>
      <c r="CZ154" s="56"/>
      <c r="DA154" s="56"/>
      <c r="DB154" s="56"/>
      <c r="DC154" s="56"/>
      <c r="DD154" s="56"/>
      <c r="DF154" s="56"/>
      <c r="DG154" s="56"/>
      <c r="DH154" s="56"/>
      <c r="DI154" s="56"/>
      <c r="DJ154" s="56"/>
      <c r="DK154" s="56"/>
      <c r="DL154" s="56"/>
      <c r="DM154" s="56"/>
      <c r="DN154" s="56"/>
      <c r="DP154" s="56"/>
      <c r="DQ154" s="56"/>
      <c r="DR154" s="56"/>
      <c r="DS154" s="56"/>
      <c r="DT154" s="56"/>
      <c r="DU154" s="56"/>
      <c r="DV154" s="56"/>
      <c r="DW154" s="56"/>
      <c r="DX154" s="56"/>
      <c r="DZ154" s="56"/>
      <c r="EA154" s="56"/>
      <c r="EB154" s="56"/>
      <c r="EC154" s="56"/>
      <c r="ED154" s="56"/>
      <c r="EE154" s="56"/>
      <c r="EF154" s="56"/>
      <c r="EG154" s="56"/>
      <c r="EH154" s="56"/>
      <c r="EJ154" s="56"/>
      <c r="EK154" s="56"/>
      <c r="EL154" s="56"/>
      <c r="EM154" s="56"/>
      <c r="EN154" s="56"/>
      <c r="EO154" s="56"/>
      <c r="EP154" s="56"/>
      <c r="EQ154" s="56"/>
      <c r="ER154" s="56"/>
      <c r="ET154" s="56"/>
      <c r="EU154" s="56"/>
      <c r="EV154" s="56"/>
      <c r="EW154" s="56"/>
      <c r="EX154" s="56"/>
      <c r="EY154" s="56"/>
      <c r="EZ154" s="56"/>
      <c r="FA154" s="56"/>
      <c r="FB154" s="56"/>
      <c r="FD154" s="56"/>
      <c r="FE154" s="56"/>
      <c r="FF154" s="56"/>
      <c r="FG154" s="56"/>
      <c r="FH154" s="56"/>
      <c r="FI154" s="56"/>
      <c r="FJ154" s="56"/>
      <c r="FK154" s="56"/>
      <c r="FL154" s="56"/>
      <c r="FN154" s="56"/>
      <c r="FO154" s="56"/>
      <c r="FP154" s="56"/>
      <c r="FQ154" s="56"/>
      <c r="FR154" s="56"/>
      <c r="FS154" s="56"/>
      <c r="FT154" s="56"/>
      <c r="FU154" s="56"/>
      <c r="FV154" s="56"/>
      <c r="FX154" s="56"/>
      <c r="FY154" s="56"/>
      <c r="FZ154" s="56"/>
      <c r="GA154" s="56"/>
      <c r="GB154" s="56"/>
      <c r="GC154" s="56"/>
      <c r="GD154" s="56"/>
      <c r="GE154" s="56"/>
      <c r="GF154" s="56"/>
      <c r="GH154" s="56"/>
      <c r="GI154" s="56"/>
      <c r="GJ154" s="56"/>
      <c r="GK154" s="56"/>
      <c r="GL154" s="56"/>
      <c r="GM154" s="56"/>
      <c r="GN154" s="56"/>
      <c r="GO154" s="56"/>
      <c r="GP154" s="56"/>
      <c r="GR154" s="56"/>
      <c r="GS154" s="56"/>
      <c r="GT154" s="56"/>
      <c r="GU154" s="56"/>
      <c r="GV154" s="56"/>
      <c r="GW154" s="56"/>
      <c r="GX154" s="56"/>
      <c r="GY154" s="56"/>
      <c r="GZ154" s="56"/>
      <c r="HB154" s="56"/>
      <c r="HC154" s="56"/>
      <c r="HD154" s="56"/>
      <c r="HE154" s="56"/>
      <c r="HF154" s="56"/>
      <c r="HG154" s="56"/>
      <c r="HH154" s="56"/>
      <c r="HI154" s="56"/>
      <c r="HJ154" s="56"/>
      <c r="HL154" s="56"/>
      <c r="HM154" s="56"/>
      <c r="HN154" s="56"/>
      <c r="HO154" s="56"/>
      <c r="HP154" s="56"/>
      <c r="HQ154" s="56"/>
      <c r="HR154" s="56"/>
      <c r="HS154" s="56"/>
      <c r="HT154" s="56"/>
      <c r="HV154" s="56"/>
      <c r="HW154" s="56"/>
      <c r="HX154" s="56"/>
      <c r="HY154" s="56"/>
      <c r="HZ154" s="56"/>
      <c r="IA154" s="56"/>
      <c r="IB154" s="56"/>
      <c r="IC154" s="56"/>
      <c r="ID154" s="56"/>
      <c r="IF154" s="56"/>
      <c r="IG154" s="56"/>
      <c r="IH154" s="56"/>
      <c r="II154" s="56"/>
      <c r="IJ154" s="56"/>
      <c r="IK154" s="56"/>
      <c r="IL154" s="56"/>
      <c r="IM154" s="56"/>
      <c r="IN154" s="56"/>
      <c r="IP154" s="56"/>
      <c r="IQ154" s="56"/>
      <c r="IR154" s="56"/>
      <c r="IS154" s="56"/>
      <c r="IT154" s="56"/>
      <c r="IU154" s="56"/>
    </row>
    <row r="155" spans="1:255" ht="13.5" thickBot="1" x14ac:dyDescent="0.25">
      <c r="A155" s="221"/>
      <c r="B155" s="18">
        <f>SUM(B142:B153)</f>
        <v>42756.53</v>
      </c>
      <c r="C155" s="17"/>
      <c r="D155" s="18"/>
      <c r="E155" s="19"/>
      <c r="F155" s="17"/>
      <c r="G155" s="17"/>
      <c r="H155" s="18" t="s">
        <v>17</v>
      </c>
      <c r="I155" s="233">
        <f>SUM(I142:I154)</f>
        <v>2187.0500000000002</v>
      </c>
    </row>
    <row r="156" spans="1:255" ht="64.5" thickBot="1" x14ac:dyDescent="0.25">
      <c r="A156" s="46" t="s">
        <v>97</v>
      </c>
      <c r="B156" s="114" t="s">
        <v>16</v>
      </c>
      <c r="C156" s="114" t="s">
        <v>5</v>
      </c>
      <c r="D156" s="114" t="s">
        <v>23</v>
      </c>
      <c r="E156" s="118" t="s">
        <v>18</v>
      </c>
      <c r="F156" s="114" t="s">
        <v>19</v>
      </c>
      <c r="G156" s="114" t="s">
        <v>10</v>
      </c>
      <c r="H156" s="114" t="s">
        <v>13</v>
      </c>
      <c r="I156" s="115" t="s">
        <v>12</v>
      </c>
    </row>
    <row r="157" spans="1:255" ht="39" thickBot="1" x14ac:dyDescent="0.25">
      <c r="A157" s="117" t="s">
        <v>2277</v>
      </c>
      <c r="B157" s="182"/>
      <c r="C157" s="167" t="s">
        <v>87</v>
      </c>
      <c r="D157" s="238"/>
      <c r="E157" s="239"/>
      <c r="F157" s="238"/>
      <c r="G157" s="239"/>
      <c r="H157" s="239"/>
      <c r="I157" s="200">
        <v>49153.05</v>
      </c>
    </row>
    <row r="158" spans="1:255" ht="13.5" thickBot="1" x14ac:dyDescent="0.25">
      <c r="A158" s="46"/>
      <c r="B158" s="76">
        <f>SUM(B157:B157)</f>
        <v>0</v>
      </c>
      <c r="C158" s="75"/>
      <c r="D158" s="76"/>
      <c r="E158" s="77"/>
      <c r="F158" s="75"/>
      <c r="G158" s="75"/>
      <c r="H158" s="76" t="s">
        <v>17</v>
      </c>
      <c r="I158" s="78">
        <f>SUM(I157:I157)</f>
        <v>49153.05</v>
      </c>
    </row>
    <row r="159" spans="1:255" ht="51.75" thickBot="1" x14ac:dyDescent="0.25">
      <c r="A159" s="134" t="s">
        <v>96</v>
      </c>
      <c r="B159" s="114" t="s">
        <v>16</v>
      </c>
      <c r="C159" s="114" t="s">
        <v>5</v>
      </c>
      <c r="D159" s="114" t="s">
        <v>23</v>
      </c>
      <c r="E159" s="279" t="s">
        <v>18</v>
      </c>
      <c r="F159" s="114" t="s">
        <v>19</v>
      </c>
      <c r="G159" s="114" t="s">
        <v>10</v>
      </c>
      <c r="H159" s="114" t="s">
        <v>13</v>
      </c>
      <c r="I159" s="115" t="s">
        <v>12</v>
      </c>
    </row>
    <row r="160" spans="1:255" ht="13.5" thickBot="1" x14ac:dyDescent="0.25">
      <c r="A160" s="206"/>
      <c r="B160" s="185"/>
      <c r="C160" s="70" t="s">
        <v>87</v>
      </c>
      <c r="D160" s="163"/>
      <c r="E160" s="53"/>
      <c r="F160" s="53"/>
      <c r="G160" s="53"/>
      <c r="H160" s="153"/>
      <c r="I160" s="471">
        <v>69433.11</v>
      </c>
    </row>
    <row r="161" spans="1:9" ht="12.75" customHeight="1" thickBot="1" x14ac:dyDescent="0.25">
      <c r="A161" s="134"/>
      <c r="B161" s="271"/>
      <c r="C161" s="75"/>
      <c r="D161" s="76"/>
      <c r="E161" s="77"/>
      <c r="F161" s="75"/>
      <c r="G161" s="75"/>
      <c r="H161" s="76"/>
      <c r="I161" s="78">
        <f>SUM(I160)</f>
        <v>69433.11</v>
      </c>
    </row>
    <row r="162" spans="1:9" ht="12.75" customHeight="1" x14ac:dyDescent="0.2">
      <c r="A162" s="9"/>
      <c r="B162" s="9"/>
      <c r="C162" s="9"/>
      <c r="D162" s="9"/>
      <c r="E162" s="9"/>
      <c r="F162" s="20"/>
      <c r="G162" s="20"/>
      <c r="H162" s="20"/>
      <c r="I162" s="20"/>
    </row>
    <row r="163" spans="1:9" ht="12.75" customHeight="1" x14ac:dyDescent="0.2">
      <c r="A163" s="21" t="s">
        <v>21</v>
      </c>
      <c r="B163" s="22"/>
      <c r="C163" s="23"/>
      <c r="D163" s="4" t="s">
        <v>9</v>
      </c>
      <c r="E163" s="4" t="s">
        <v>6</v>
      </c>
      <c r="F163" s="119" t="s">
        <v>7</v>
      </c>
    </row>
    <row r="164" spans="1:9" ht="12.75" customHeight="1" x14ac:dyDescent="0.2">
      <c r="A164" s="642" t="s">
        <v>15</v>
      </c>
      <c r="B164" s="643"/>
      <c r="C164" s="25"/>
      <c r="D164" s="26">
        <f>B19</f>
        <v>119720.47000000002</v>
      </c>
      <c r="E164" s="26">
        <f>I19</f>
        <v>1077.6600000000001</v>
      </c>
      <c r="F164" s="120">
        <f>D164+E164</f>
        <v>120798.13000000002</v>
      </c>
    </row>
    <row r="165" spans="1:9" ht="12.75" customHeight="1" x14ac:dyDescent="0.2">
      <c r="A165" s="642" t="s">
        <v>1067</v>
      </c>
      <c r="B165" s="643"/>
      <c r="C165" s="25"/>
      <c r="D165" s="26">
        <f>B81</f>
        <v>172126.85</v>
      </c>
      <c r="E165" s="26">
        <f>I81</f>
        <v>16357.074999999997</v>
      </c>
      <c r="F165" s="120">
        <f>D165+E165</f>
        <v>188483.92499999999</v>
      </c>
    </row>
    <row r="166" spans="1:9" ht="12.75" customHeight="1" x14ac:dyDescent="0.2">
      <c r="A166" s="642" t="s">
        <v>14</v>
      </c>
      <c r="B166" s="643"/>
      <c r="C166" s="25"/>
      <c r="D166" s="26">
        <f>B100</f>
        <v>72854.760000000009</v>
      </c>
      <c r="E166" s="26">
        <f>I100</f>
        <v>800.8</v>
      </c>
      <c r="F166" s="120">
        <f>D166+E166</f>
        <v>73655.560000000012</v>
      </c>
    </row>
    <row r="167" spans="1:9" ht="12.75" customHeight="1" x14ac:dyDescent="0.2">
      <c r="A167" s="642" t="s">
        <v>146</v>
      </c>
      <c r="B167" s="643"/>
      <c r="C167" s="25"/>
      <c r="D167" s="26">
        <f>B115</f>
        <v>99031.160999999993</v>
      </c>
      <c r="E167" s="26">
        <f>I115</f>
        <v>1601.02</v>
      </c>
      <c r="F167" s="120">
        <f>D167+E167</f>
        <v>100632.181</v>
      </c>
      <c r="G167" s="56"/>
    </row>
    <row r="168" spans="1:9" ht="12.75" customHeight="1" x14ac:dyDescent="0.2">
      <c r="A168" s="642" t="s">
        <v>26</v>
      </c>
      <c r="B168" s="643"/>
      <c r="C168" s="25"/>
      <c r="D168" s="26">
        <f>B155</f>
        <v>42756.53</v>
      </c>
      <c r="E168" s="26">
        <f>I155</f>
        <v>2187.0500000000002</v>
      </c>
      <c r="F168" s="120">
        <f>D168+E168</f>
        <v>44943.58</v>
      </c>
      <c r="G168" s="56"/>
    </row>
    <row r="169" spans="1:9" ht="12.75" customHeight="1" x14ac:dyDescent="0.2">
      <c r="A169" s="646" t="s">
        <v>69</v>
      </c>
      <c r="B169" s="647"/>
      <c r="C169" s="245"/>
      <c r="D169" s="246"/>
      <c r="E169" s="246"/>
      <c r="F169" s="242">
        <f>F170+F173+F174+F175+F176+F171+F172</f>
        <v>184379.2047</v>
      </c>
      <c r="G169" s="56"/>
    </row>
    <row r="170" spans="1:9" ht="12.75" customHeight="1" x14ac:dyDescent="0.2">
      <c r="A170" s="644" t="s">
        <v>82</v>
      </c>
      <c r="B170" s="645"/>
      <c r="C170" s="25"/>
      <c r="D170" s="26"/>
      <c r="E170" s="26"/>
      <c r="F170" s="120">
        <f>I129</f>
        <v>24960.004699999998</v>
      </c>
      <c r="G170" s="56"/>
    </row>
    <row r="171" spans="1:9" ht="51.6" customHeight="1" x14ac:dyDescent="0.2">
      <c r="A171" s="650" t="s">
        <v>2275</v>
      </c>
      <c r="B171" s="651"/>
      <c r="C171" s="25"/>
      <c r="D171" s="26"/>
      <c r="E171" s="26"/>
      <c r="F171" s="120">
        <f>I132</f>
        <v>462.98</v>
      </c>
      <c r="G171" s="56"/>
    </row>
    <row r="172" spans="1:9" ht="48.6" customHeight="1" x14ac:dyDescent="0.2">
      <c r="A172" s="650" t="s">
        <v>2276</v>
      </c>
      <c r="B172" s="651"/>
      <c r="C172" s="25"/>
      <c r="D172" s="26"/>
      <c r="E172" s="26"/>
      <c r="F172" s="120">
        <f>I135</f>
        <v>2701.5299999999997</v>
      </c>
      <c r="G172" s="56"/>
    </row>
    <row r="173" spans="1:9" ht="12.75" customHeight="1" x14ac:dyDescent="0.2">
      <c r="A173" s="642" t="s">
        <v>2270</v>
      </c>
      <c r="B173" s="643"/>
      <c r="C173" s="25"/>
      <c r="D173" s="26"/>
      <c r="E173" s="26"/>
      <c r="F173" s="120">
        <f>I136</f>
        <v>131127.78</v>
      </c>
      <c r="G173" s="56"/>
    </row>
    <row r="174" spans="1:9" ht="12.75" customHeight="1" x14ac:dyDescent="0.2">
      <c r="A174" s="644" t="s">
        <v>84</v>
      </c>
      <c r="B174" s="645"/>
      <c r="C174" s="25"/>
      <c r="D174" s="26"/>
      <c r="E174" s="26"/>
      <c r="F174" s="120">
        <f>I137</f>
        <v>9729.09</v>
      </c>
      <c r="G174" s="56"/>
    </row>
    <row r="175" spans="1:9" ht="12.75" customHeight="1" x14ac:dyDescent="0.2">
      <c r="A175" s="644" t="s">
        <v>86</v>
      </c>
      <c r="B175" s="645"/>
      <c r="C175" s="25"/>
      <c r="D175" s="26"/>
      <c r="E175" s="26"/>
      <c r="F175" s="120">
        <f>I138</f>
        <v>8882.0400000000009</v>
      </c>
      <c r="G175" s="56"/>
    </row>
    <row r="176" spans="1:9" ht="12.75" customHeight="1" x14ac:dyDescent="0.2">
      <c r="A176" s="644" t="s">
        <v>88</v>
      </c>
      <c r="B176" s="645"/>
      <c r="C176" s="25"/>
      <c r="D176" s="26"/>
      <c r="E176" s="26"/>
      <c r="F176" s="120">
        <f>I139</f>
        <v>6515.78</v>
      </c>
      <c r="G176" s="56"/>
    </row>
    <row r="177" spans="1:7" ht="12.75" customHeight="1" x14ac:dyDescent="0.2">
      <c r="A177" s="650" t="s">
        <v>2</v>
      </c>
      <c r="B177" s="651"/>
      <c r="C177" s="25"/>
      <c r="D177" s="26">
        <f>B158</f>
        <v>0</v>
      </c>
      <c r="E177" s="26"/>
      <c r="F177" s="120">
        <f>D177+E177+I158</f>
        <v>49153.05</v>
      </c>
      <c r="G177" s="56"/>
    </row>
    <row r="178" spans="1:7" ht="24.6" customHeight="1" x14ac:dyDescent="0.2">
      <c r="A178" s="650" t="s">
        <v>96</v>
      </c>
      <c r="B178" s="651"/>
      <c r="C178" s="25"/>
      <c r="D178" s="26"/>
      <c r="E178" s="26"/>
      <c r="F178" s="120">
        <f>I161</f>
        <v>69433.11</v>
      </c>
      <c r="G178" s="56"/>
    </row>
    <row r="179" spans="1:7" ht="12.75" customHeight="1" x14ac:dyDescent="0.2">
      <c r="A179" s="648" t="s">
        <v>22</v>
      </c>
      <c r="B179" s="649"/>
      <c r="C179" s="27"/>
      <c r="D179" s="28">
        <f>SUM(D164:D177)</f>
        <v>506489.77100000007</v>
      </c>
      <c r="E179" s="28">
        <f>SUM(E164:E168)</f>
        <v>22023.604999999996</v>
      </c>
      <c r="F179" s="121">
        <f>F164+F165+F166+F167+F168+F169+F177+F178</f>
        <v>831478.74069999997</v>
      </c>
    </row>
  </sheetData>
  <autoFilter ref="A5:I155"/>
  <mergeCells count="45">
    <mergeCell ref="D66:D73"/>
    <mergeCell ref="C59:C73"/>
    <mergeCell ref="B59:B73"/>
    <mergeCell ref="A174:B174"/>
    <mergeCell ref="A59:A65"/>
    <mergeCell ref="D59:D65"/>
    <mergeCell ref="A172:B172"/>
    <mergeCell ref="A164:B164"/>
    <mergeCell ref="A96:A98"/>
    <mergeCell ref="B74:B76"/>
    <mergeCell ref="A45:A56"/>
    <mergeCell ref="D45:D56"/>
    <mergeCell ref="C44:C56"/>
    <mergeCell ref="B44:B56"/>
    <mergeCell ref="A57:A58"/>
    <mergeCell ref="D57:D58"/>
    <mergeCell ref="C57:C58"/>
    <mergeCell ref="A66:A73"/>
    <mergeCell ref="A133:A135"/>
    <mergeCell ref="A25:A42"/>
    <mergeCell ref="C24:C42"/>
    <mergeCell ref="D25:D42"/>
    <mergeCell ref="B24:B42"/>
    <mergeCell ref="A117:A129"/>
    <mergeCell ref="B57:B58"/>
    <mergeCell ref="A74:A76"/>
    <mergeCell ref="D74:D76"/>
    <mergeCell ref="C74:C76"/>
    <mergeCell ref="A173:B173"/>
    <mergeCell ref="A165:B165"/>
    <mergeCell ref="A170:B170"/>
    <mergeCell ref="A175:B175"/>
    <mergeCell ref="A166:B166"/>
    <mergeCell ref="A167:B167"/>
    <mergeCell ref="A171:B171"/>
    <mergeCell ref="G1:H1"/>
    <mergeCell ref="A1:B1"/>
    <mergeCell ref="G2:H2"/>
    <mergeCell ref="A179:B179"/>
    <mergeCell ref="A177:B177"/>
    <mergeCell ref="A169:B169"/>
    <mergeCell ref="A168:B168"/>
    <mergeCell ref="A176:B176"/>
    <mergeCell ref="A130:A132"/>
    <mergeCell ref="A178:B178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3"/>
  <dimension ref="A1:IU227"/>
  <sheetViews>
    <sheetView topLeftCell="A150" zoomScale="120" zoomScaleNormal="120" workbookViewId="0">
      <selection activeCell="B175" sqref="B175"/>
    </sheetView>
  </sheetViews>
  <sheetFormatPr defaultRowHeight="12.75" customHeight="1" x14ac:dyDescent="0.2"/>
  <cols>
    <col min="1" max="1" width="23.5703125" customWidth="1"/>
    <col min="2" max="2" width="11.85546875" customWidth="1"/>
    <col min="3" max="3" width="13.140625" customWidth="1"/>
    <col min="4" max="4" width="17.5703125" customWidth="1"/>
    <col min="5" max="5" width="26.28515625" customWidth="1"/>
    <col min="6" max="6" width="12.42578125" bestFit="1" customWidth="1"/>
    <col min="7" max="7" width="8.5703125" customWidth="1"/>
    <col min="8" max="8" width="9.85546875" customWidth="1"/>
    <col min="9" max="9" width="12.28515625" customWidth="1"/>
  </cols>
  <sheetData>
    <row r="1" spans="1:9" ht="12.75" customHeight="1" x14ac:dyDescent="0.2">
      <c r="A1" s="638" t="s">
        <v>85</v>
      </c>
      <c r="B1" s="63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2692.3</v>
      </c>
      <c r="E2" s="5">
        <v>524325.15</v>
      </c>
      <c r="F2" s="6">
        <v>481945.21</v>
      </c>
      <c r="G2" s="640">
        <f>E2-F2</f>
        <v>42379.94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29</v>
      </c>
      <c r="E3" s="1" t="s">
        <v>47</v>
      </c>
      <c r="F3" s="1"/>
      <c r="G3" s="1"/>
      <c r="H3" s="1" t="s">
        <v>25</v>
      </c>
      <c r="I3" s="8">
        <f>F2-F227</f>
        <v>-261321.00640000001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x14ac:dyDescent="0.2">
      <c r="A6" s="260"/>
      <c r="B6" s="33">
        <v>6272.97</v>
      </c>
      <c r="C6" s="33" t="s">
        <v>66</v>
      </c>
      <c r="D6" s="262"/>
      <c r="E6" s="35"/>
      <c r="F6" s="35"/>
      <c r="G6" s="35"/>
      <c r="H6" s="36"/>
      <c r="I6" s="157">
        <f>G6*H6</f>
        <v>0</v>
      </c>
    </row>
    <row r="7" spans="1:9" ht="12.75" customHeight="1" thickBot="1" x14ac:dyDescent="0.25">
      <c r="A7" s="308"/>
      <c r="B7" s="71">
        <v>6818.53</v>
      </c>
      <c r="C7" s="71" t="s">
        <v>67</v>
      </c>
      <c r="D7" s="309"/>
      <c r="E7" s="73"/>
      <c r="F7" s="73"/>
      <c r="G7" s="73"/>
      <c r="H7" s="74"/>
      <c r="I7" s="201">
        <f t="shared" ref="I7:I60" si="0">G7*H7</f>
        <v>0</v>
      </c>
    </row>
    <row r="8" spans="1:9" ht="12.75" customHeight="1" x14ac:dyDescent="0.2">
      <c r="A8" s="622" t="s">
        <v>688</v>
      </c>
      <c r="B8" s="625">
        <v>9502.93</v>
      </c>
      <c r="C8" s="625" t="s">
        <v>70</v>
      </c>
      <c r="D8" s="627" t="s">
        <v>111</v>
      </c>
      <c r="E8" s="82" t="s">
        <v>689</v>
      </c>
      <c r="F8" s="82" t="s">
        <v>99</v>
      </c>
      <c r="G8" s="82">
        <v>2</v>
      </c>
      <c r="H8" s="155">
        <v>15</v>
      </c>
      <c r="I8" s="39">
        <f t="shared" si="0"/>
        <v>30</v>
      </c>
    </row>
    <row r="9" spans="1:9" x14ac:dyDescent="0.2">
      <c r="A9" s="623"/>
      <c r="B9" s="632"/>
      <c r="C9" s="632"/>
      <c r="D9" s="628"/>
      <c r="E9" s="15" t="s">
        <v>504</v>
      </c>
      <c r="F9" s="15" t="s">
        <v>99</v>
      </c>
      <c r="G9" s="15">
        <v>1</v>
      </c>
      <c r="H9" s="16">
        <v>230</v>
      </c>
      <c r="I9" s="43">
        <f t="shared" si="0"/>
        <v>230</v>
      </c>
    </row>
    <row r="10" spans="1:9" ht="12.75" customHeight="1" x14ac:dyDescent="0.2">
      <c r="A10" s="623"/>
      <c r="B10" s="632"/>
      <c r="C10" s="632"/>
      <c r="D10" s="628"/>
      <c r="E10" s="15" t="s">
        <v>127</v>
      </c>
      <c r="F10" s="15" t="s">
        <v>100</v>
      </c>
      <c r="G10" s="15">
        <v>0.1</v>
      </c>
      <c r="H10" s="16">
        <v>63</v>
      </c>
      <c r="I10" s="43">
        <f t="shared" si="0"/>
        <v>6.3000000000000007</v>
      </c>
    </row>
    <row r="11" spans="1:9" ht="12.75" customHeight="1" thickBot="1" x14ac:dyDescent="0.25">
      <c r="A11" s="624"/>
      <c r="B11" s="632"/>
      <c r="C11" s="632"/>
      <c r="D11" s="629"/>
      <c r="E11" s="40" t="s">
        <v>128</v>
      </c>
      <c r="F11" s="40" t="s">
        <v>100</v>
      </c>
      <c r="G11" s="40">
        <v>0.05</v>
      </c>
      <c r="H11" s="41">
        <v>140</v>
      </c>
      <c r="I11" s="42">
        <f t="shared" si="0"/>
        <v>7</v>
      </c>
    </row>
    <row r="12" spans="1:9" ht="12.75" customHeight="1" x14ac:dyDescent="0.2">
      <c r="A12" s="622" t="s">
        <v>281</v>
      </c>
      <c r="B12" s="632"/>
      <c r="C12" s="632"/>
      <c r="D12" s="627" t="s">
        <v>356</v>
      </c>
      <c r="E12" s="37" t="s">
        <v>283</v>
      </c>
      <c r="F12" s="37" t="s">
        <v>99</v>
      </c>
      <c r="G12" s="37">
        <v>1</v>
      </c>
      <c r="H12" s="38">
        <v>22</v>
      </c>
      <c r="I12" s="39">
        <f t="shared" si="0"/>
        <v>22</v>
      </c>
    </row>
    <row r="13" spans="1:9" ht="12.75" customHeight="1" x14ac:dyDescent="0.2">
      <c r="A13" s="623"/>
      <c r="B13" s="632"/>
      <c r="C13" s="632"/>
      <c r="D13" s="628"/>
      <c r="E13" s="15" t="s">
        <v>128</v>
      </c>
      <c r="F13" s="15" t="s">
        <v>100</v>
      </c>
      <c r="G13" s="15">
        <v>0.05</v>
      </c>
      <c r="H13" s="16">
        <v>140</v>
      </c>
      <c r="I13" s="43">
        <f t="shared" si="0"/>
        <v>7</v>
      </c>
    </row>
    <row r="14" spans="1:9" ht="12.75" customHeight="1" thickBot="1" x14ac:dyDescent="0.25">
      <c r="A14" s="624"/>
      <c r="B14" s="626"/>
      <c r="C14" s="626"/>
      <c r="D14" s="629"/>
      <c r="E14" s="40" t="s">
        <v>151</v>
      </c>
      <c r="F14" s="40" t="s">
        <v>100</v>
      </c>
      <c r="G14" s="40">
        <v>0.1</v>
      </c>
      <c r="H14" s="41">
        <v>77</v>
      </c>
      <c r="I14" s="42">
        <f t="shared" si="0"/>
        <v>7.7</v>
      </c>
    </row>
    <row r="15" spans="1:9" x14ac:dyDescent="0.2">
      <c r="A15" s="622" t="s">
        <v>849</v>
      </c>
      <c r="B15" s="625">
        <v>8106.36</v>
      </c>
      <c r="C15" s="625" t="s">
        <v>72</v>
      </c>
      <c r="D15" s="627" t="s">
        <v>111</v>
      </c>
      <c r="E15" s="37" t="s">
        <v>232</v>
      </c>
      <c r="F15" s="37" t="s">
        <v>99</v>
      </c>
      <c r="G15" s="37">
        <v>25</v>
      </c>
      <c r="H15" s="38">
        <v>14</v>
      </c>
      <c r="I15" s="39">
        <f t="shared" si="0"/>
        <v>350</v>
      </c>
    </row>
    <row r="16" spans="1:9" ht="13.5" thickBot="1" x14ac:dyDescent="0.25">
      <c r="A16" s="624"/>
      <c r="B16" s="626"/>
      <c r="C16" s="626"/>
      <c r="D16" s="629"/>
      <c r="E16" s="40" t="s">
        <v>231</v>
      </c>
      <c r="F16" s="40" t="s">
        <v>233</v>
      </c>
      <c r="G16" s="40">
        <v>1</v>
      </c>
      <c r="H16" s="41">
        <v>350</v>
      </c>
      <c r="I16" s="42">
        <f t="shared" si="0"/>
        <v>350</v>
      </c>
    </row>
    <row r="17" spans="1:9" ht="12.75" customHeight="1" x14ac:dyDescent="0.2">
      <c r="A17" s="622" t="s">
        <v>1061</v>
      </c>
      <c r="B17" s="625">
        <v>7360.64</v>
      </c>
      <c r="C17" s="625" t="s">
        <v>73</v>
      </c>
      <c r="D17" s="627" t="s">
        <v>1062</v>
      </c>
      <c r="E17" s="37" t="s">
        <v>247</v>
      </c>
      <c r="F17" s="37" t="s">
        <v>233</v>
      </c>
      <c r="G17" s="37">
        <v>0.5</v>
      </c>
      <c r="H17" s="38">
        <v>350</v>
      </c>
      <c r="I17" s="39">
        <f t="shared" si="0"/>
        <v>175</v>
      </c>
    </row>
    <row r="18" spans="1:9" ht="12.75" customHeight="1" x14ac:dyDescent="0.2">
      <c r="A18" s="623"/>
      <c r="B18" s="632"/>
      <c r="C18" s="632"/>
      <c r="D18" s="628"/>
      <c r="E18" s="15" t="s">
        <v>447</v>
      </c>
      <c r="F18" s="15" t="s">
        <v>99</v>
      </c>
      <c r="G18" s="15">
        <v>1</v>
      </c>
      <c r="H18" s="16">
        <v>26</v>
      </c>
      <c r="I18" s="43">
        <f t="shared" si="0"/>
        <v>26</v>
      </c>
    </row>
    <row r="19" spans="1:9" ht="12.75" customHeight="1" x14ac:dyDescent="0.2">
      <c r="A19" s="623"/>
      <c r="B19" s="632"/>
      <c r="C19" s="632"/>
      <c r="D19" s="628"/>
      <c r="E19" s="15" t="s">
        <v>1063</v>
      </c>
      <c r="F19" s="15" t="s">
        <v>99</v>
      </c>
      <c r="G19" s="15">
        <v>2</v>
      </c>
      <c r="H19" s="16">
        <v>205</v>
      </c>
      <c r="I19" s="43">
        <f t="shared" si="0"/>
        <v>410</v>
      </c>
    </row>
    <row r="20" spans="1:9" ht="12.75" customHeight="1" x14ac:dyDescent="0.2">
      <c r="A20" s="623"/>
      <c r="B20" s="632"/>
      <c r="C20" s="632"/>
      <c r="D20" s="628"/>
      <c r="E20" s="15" t="s">
        <v>248</v>
      </c>
      <c r="F20" s="15" t="s">
        <v>233</v>
      </c>
      <c r="G20" s="15">
        <v>0.5</v>
      </c>
      <c r="H20" s="16">
        <v>450</v>
      </c>
      <c r="I20" s="43">
        <f t="shared" si="0"/>
        <v>225</v>
      </c>
    </row>
    <row r="21" spans="1:9" ht="12.75" customHeight="1" x14ac:dyDescent="0.2">
      <c r="A21" s="623"/>
      <c r="B21" s="632"/>
      <c r="C21" s="632"/>
      <c r="D21" s="628"/>
      <c r="E21" s="15" t="s">
        <v>256</v>
      </c>
      <c r="F21" s="15" t="s">
        <v>100</v>
      </c>
      <c r="G21" s="15">
        <v>5</v>
      </c>
      <c r="H21" s="16">
        <v>103.5</v>
      </c>
      <c r="I21" s="43">
        <f t="shared" si="0"/>
        <v>517.5</v>
      </c>
    </row>
    <row r="22" spans="1:9" ht="12.75" customHeight="1" thickBot="1" x14ac:dyDescent="0.25">
      <c r="A22" s="624"/>
      <c r="B22" s="626"/>
      <c r="C22" s="626"/>
      <c r="D22" s="629"/>
      <c r="E22" s="40" t="s">
        <v>253</v>
      </c>
      <c r="F22" s="40" t="s">
        <v>99</v>
      </c>
      <c r="G22" s="40">
        <v>1</v>
      </c>
      <c r="H22" s="41">
        <v>210</v>
      </c>
      <c r="I22" s="42">
        <f t="shared" si="0"/>
        <v>210</v>
      </c>
    </row>
    <row r="23" spans="1:9" ht="12.75" customHeight="1" x14ac:dyDescent="0.2">
      <c r="A23" s="622" t="s">
        <v>324</v>
      </c>
      <c r="B23" s="625">
        <v>8758.11</v>
      </c>
      <c r="C23" s="625" t="s">
        <v>74</v>
      </c>
      <c r="D23" s="658" t="s">
        <v>111</v>
      </c>
      <c r="E23" s="37" t="s">
        <v>248</v>
      </c>
      <c r="F23" s="37" t="s">
        <v>233</v>
      </c>
      <c r="G23" s="37">
        <v>0.5</v>
      </c>
      <c r="H23" s="38">
        <v>450</v>
      </c>
      <c r="I23" s="39">
        <f t="shared" si="0"/>
        <v>225</v>
      </c>
    </row>
    <row r="24" spans="1:9" ht="12.75" customHeight="1" x14ac:dyDescent="0.2">
      <c r="A24" s="623"/>
      <c r="B24" s="632"/>
      <c r="C24" s="632"/>
      <c r="D24" s="660"/>
      <c r="E24" s="35" t="s">
        <v>247</v>
      </c>
      <c r="F24" s="35" t="s">
        <v>233</v>
      </c>
      <c r="G24" s="35">
        <v>1</v>
      </c>
      <c r="H24" s="36">
        <v>350</v>
      </c>
      <c r="I24" s="157">
        <f t="shared" si="0"/>
        <v>350</v>
      </c>
    </row>
    <row r="25" spans="1:9" ht="12.75" customHeight="1" x14ac:dyDescent="0.2">
      <c r="A25" s="623"/>
      <c r="B25" s="632"/>
      <c r="C25" s="632"/>
      <c r="D25" s="660"/>
      <c r="E25" s="35" t="s">
        <v>252</v>
      </c>
      <c r="F25" s="35" t="s">
        <v>99</v>
      </c>
      <c r="G25" s="35">
        <v>5</v>
      </c>
      <c r="H25" s="36">
        <v>45</v>
      </c>
      <c r="I25" s="157">
        <f t="shared" si="0"/>
        <v>225</v>
      </c>
    </row>
    <row r="26" spans="1:9" ht="12.75" customHeight="1" x14ac:dyDescent="0.2">
      <c r="A26" s="623"/>
      <c r="B26" s="632"/>
      <c r="C26" s="632"/>
      <c r="D26" s="660"/>
      <c r="E26" s="35" t="s">
        <v>1108</v>
      </c>
      <c r="F26" s="35" t="s">
        <v>100</v>
      </c>
      <c r="G26" s="35">
        <v>28</v>
      </c>
      <c r="H26" s="36">
        <v>103.5</v>
      </c>
      <c r="I26" s="157">
        <f t="shared" si="0"/>
        <v>2898</v>
      </c>
    </row>
    <row r="27" spans="1:9" ht="12.75" customHeight="1" x14ac:dyDescent="0.2">
      <c r="A27" s="623"/>
      <c r="B27" s="632"/>
      <c r="C27" s="632"/>
      <c r="D27" s="660"/>
      <c r="E27" s="35" t="s">
        <v>231</v>
      </c>
      <c r="F27" s="35" t="s">
        <v>233</v>
      </c>
      <c r="G27" s="35">
        <v>1.5</v>
      </c>
      <c r="H27" s="36">
        <v>260</v>
      </c>
      <c r="I27" s="157">
        <f t="shared" si="0"/>
        <v>390</v>
      </c>
    </row>
    <row r="28" spans="1:9" ht="12.75" customHeight="1" x14ac:dyDescent="0.2">
      <c r="A28" s="623"/>
      <c r="B28" s="632"/>
      <c r="C28" s="632"/>
      <c r="D28" s="660"/>
      <c r="E28" s="35" t="s">
        <v>1016</v>
      </c>
      <c r="F28" s="35" t="s">
        <v>445</v>
      </c>
      <c r="G28" s="35">
        <v>0.25</v>
      </c>
      <c r="H28" s="36">
        <v>300</v>
      </c>
      <c r="I28" s="157">
        <f t="shared" si="0"/>
        <v>75</v>
      </c>
    </row>
    <row r="29" spans="1:9" ht="12.75" customHeight="1" x14ac:dyDescent="0.2">
      <c r="A29" s="623"/>
      <c r="B29" s="632"/>
      <c r="C29" s="632"/>
      <c r="D29" s="660"/>
      <c r="E29" s="35" t="s">
        <v>123</v>
      </c>
      <c r="F29" s="35" t="s">
        <v>110</v>
      </c>
      <c r="G29" s="35">
        <v>5.2</v>
      </c>
      <c r="H29" s="36">
        <v>197.09</v>
      </c>
      <c r="I29" s="157">
        <f t="shared" si="0"/>
        <v>1024.8680000000002</v>
      </c>
    </row>
    <row r="30" spans="1:9" ht="12.75" customHeight="1" x14ac:dyDescent="0.2">
      <c r="A30" s="623"/>
      <c r="B30" s="632"/>
      <c r="C30" s="632"/>
      <c r="D30" s="660"/>
      <c r="E30" s="35" t="s">
        <v>833</v>
      </c>
      <c r="F30" s="35" t="s">
        <v>100</v>
      </c>
      <c r="G30" s="35">
        <v>0.5</v>
      </c>
      <c r="H30" s="36">
        <v>240</v>
      </c>
      <c r="I30" s="157">
        <f t="shared" si="0"/>
        <v>120</v>
      </c>
    </row>
    <row r="31" spans="1:9" ht="12.75" customHeight="1" x14ac:dyDescent="0.2">
      <c r="A31" s="623"/>
      <c r="B31" s="632"/>
      <c r="C31" s="632"/>
      <c r="D31" s="660"/>
      <c r="E31" s="35" t="s">
        <v>1186</v>
      </c>
      <c r="F31" s="35" t="s">
        <v>99</v>
      </c>
      <c r="G31" s="35">
        <v>1</v>
      </c>
      <c r="H31" s="36">
        <v>49</v>
      </c>
      <c r="I31" s="157">
        <f t="shared" si="0"/>
        <v>49</v>
      </c>
    </row>
    <row r="32" spans="1:9" ht="12.75" customHeight="1" x14ac:dyDescent="0.2">
      <c r="A32" s="623"/>
      <c r="B32" s="632"/>
      <c r="C32" s="632"/>
      <c r="D32" s="660"/>
      <c r="E32" s="35" t="s">
        <v>929</v>
      </c>
      <c r="F32" s="35" t="s">
        <v>99</v>
      </c>
      <c r="G32" s="35">
        <v>1</v>
      </c>
      <c r="H32" s="36">
        <v>50</v>
      </c>
      <c r="I32" s="157">
        <f t="shared" si="0"/>
        <v>50</v>
      </c>
    </row>
    <row r="33" spans="1:9" ht="12.75" customHeight="1" x14ac:dyDescent="0.2">
      <c r="A33" s="623"/>
      <c r="B33" s="632"/>
      <c r="C33" s="632"/>
      <c r="D33" s="660"/>
      <c r="E33" s="35" t="s">
        <v>1187</v>
      </c>
      <c r="F33" s="35" t="s">
        <v>99</v>
      </c>
      <c r="G33" s="35">
        <v>1</v>
      </c>
      <c r="H33" s="36">
        <v>76</v>
      </c>
      <c r="I33" s="157">
        <f t="shared" si="0"/>
        <v>76</v>
      </c>
    </row>
    <row r="34" spans="1:9" ht="12.75" customHeight="1" x14ac:dyDescent="0.2">
      <c r="A34" s="623"/>
      <c r="B34" s="632"/>
      <c r="C34" s="632"/>
      <c r="D34" s="660"/>
      <c r="E34" s="35" t="s">
        <v>1188</v>
      </c>
      <c r="F34" s="35" t="s">
        <v>99</v>
      </c>
      <c r="G34" s="35">
        <v>1</v>
      </c>
      <c r="H34" s="36">
        <v>91</v>
      </c>
      <c r="I34" s="157">
        <f t="shared" si="0"/>
        <v>91</v>
      </c>
    </row>
    <row r="35" spans="1:9" ht="12.75" customHeight="1" x14ac:dyDescent="0.2">
      <c r="A35" s="623"/>
      <c r="B35" s="632"/>
      <c r="C35" s="632"/>
      <c r="D35" s="660"/>
      <c r="E35" s="35" t="s">
        <v>1189</v>
      </c>
      <c r="F35" s="35" t="s">
        <v>100</v>
      </c>
      <c r="G35" s="35">
        <v>4</v>
      </c>
      <c r="H35" s="36">
        <v>175</v>
      </c>
      <c r="I35" s="157">
        <f t="shared" si="0"/>
        <v>700</v>
      </c>
    </row>
    <row r="36" spans="1:9" ht="12.75" customHeight="1" thickBot="1" x14ac:dyDescent="0.25">
      <c r="A36" s="624"/>
      <c r="B36" s="626"/>
      <c r="C36" s="626"/>
      <c r="D36" s="659"/>
      <c r="E36" s="83" t="s">
        <v>256</v>
      </c>
      <c r="F36" s="83" t="s">
        <v>100</v>
      </c>
      <c r="G36" s="83">
        <v>7</v>
      </c>
      <c r="H36" s="84">
        <v>103.5</v>
      </c>
      <c r="I36" s="200">
        <f t="shared" si="0"/>
        <v>724.5</v>
      </c>
    </row>
    <row r="37" spans="1:9" ht="12.75" customHeight="1" x14ac:dyDescent="0.2">
      <c r="A37" s="622" t="s">
        <v>1306</v>
      </c>
      <c r="B37" s="625">
        <v>5550.29</v>
      </c>
      <c r="C37" s="625" t="s">
        <v>75</v>
      </c>
      <c r="D37" s="658" t="s">
        <v>356</v>
      </c>
      <c r="E37" s="37" t="s">
        <v>498</v>
      </c>
      <c r="F37" s="37" t="s">
        <v>101</v>
      </c>
      <c r="G37" s="37">
        <v>4.5</v>
      </c>
      <c r="H37" s="38">
        <v>70.56</v>
      </c>
      <c r="I37" s="39">
        <f t="shared" si="0"/>
        <v>317.52</v>
      </c>
    </row>
    <row r="38" spans="1:9" ht="12.75" customHeight="1" x14ac:dyDescent="0.2">
      <c r="A38" s="623"/>
      <c r="B38" s="632"/>
      <c r="C38" s="632"/>
      <c r="D38" s="660"/>
      <c r="E38" s="35" t="s">
        <v>359</v>
      </c>
      <c r="F38" s="35" t="s">
        <v>101</v>
      </c>
      <c r="G38" s="35">
        <v>5</v>
      </c>
      <c r="H38" s="36">
        <v>32.049999999999997</v>
      </c>
      <c r="I38" s="157">
        <f t="shared" si="0"/>
        <v>160.25</v>
      </c>
    </row>
    <row r="39" spans="1:9" ht="12.75" customHeight="1" x14ac:dyDescent="0.2">
      <c r="A39" s="623"/>
      <c r="B39" s="632"/>
      <c r="C39" s="632"/>
      <c r="D39" s="660"/>
      <c r="E39" s="35" t="s">
        <v>1307</v>
      </c>
      <c r="F39" s="35" t="s">
        <v>99</v>
      </c>
      <c r="G39" s="35">
        <v>1</v>
      </c>
      <c r="H39" s="36">
        <v>379.36</v>
      </c>
      <c r="I39" s="157">
        <f t="shared" si="0"/>
        <v>379.36</v>
      </c>
    </row>
    <row r="40" spans="1:9" ht="12.75" customHeight="1" x14ac:dyDescent="0.2">
      <c r="A40" s="623"/>
      <c r="B40" s="632"/>
      <c r="C40" s="632"/>
      <c r="D40" s="660"/>
      <c r="E40" s="35" t="s">
        <v>824</v>
      </c>
      <c r="F40" s="35" t="s">
        <v>99</v>
      </c>
      <c r="G40" s="35">
        <v>1</v>
      </c>
      <c r="H40" s="36">
        <v>374.38</v>
      </c>
      <c r="I40" s="157">
        <f t="shared" si="0"/>
        <v>374.38</v>
      </c>
    </row>
    <row r="41" spans="1:9" ht="12.75" customHeight="1" thickBot="1" x14ac:dyDescent="0.25">
      <c r="A41" s="624"/>
      <c r="B41" s="626"/>
      <c r="C41" s="626"/>
      <c r="D41" s="659"/>
      <c r="E41" s="83" t="s">
        <v>350</v>
      </c>
      <c r="F41" s="83" t="s">
        <v>100</v>
      </c>
      <c r="G41" s="83">
        <v>1</v>
      </c>
      <c r="H41" s="84">
        <v>108.62</v>
      </c>
      <c r="I41" s="200">
        <f t="shared" si="0"/>
        <v>108.62</v>
      </c>
    </row>
    <row r="42" spans="1:9" ht="13.5" thickBot="1" x14ac:dyDescent="0.25">
      <c r="A42" s="46" t="s">
        <v>1477</v>
      </c>
      <c r="B42" s="625">
        <v>7804.54</v>
      </c>
      <c r="C42" s="625" t="s">
        <v>76</v>
      </c>
      <c r="D42" s="55" t="s">
        <v>1478</v>
      </c>
      <c r="E42" s="47" t="s">
        <v>160</v>
      </c>
      <c r="F42" s="47" t="s">
        <v>99</v>
      </c>
      <c r="G42" s="47">
        <v>2</v>
      </c>
      <c r="H42" s="48">
        <v>160</v>
      </c>
      <c r="I42" s="49">
        <f t="shared" si="0"/>
        <v>320</v>
      </c>
    </row>
    <row r="43" spans="1:9" ht="12.75" customHeight="1" x14ac:dyDescent="0.2">
      <c r="A43" s="622" t="s">
        <v>324</v>
      </c>
      <c r="B43" s="632"/>
      <c r="C43" s="632"/>
      <c r="D43" s="661" t="s">
        <v>1479</v>
      </c>
      <c r="E43" s="37" t="s">
        <v>1480</v>
      </c>
      <c r="F43" s="37" t="s">
        <v>99</v>
      </c>
      <c r="G43" s="37">
        <v>2</v>
      </c>
      <c r="H43" s="38">
        <v>20</v>
      </c>
      <c r="I43" s="39">
        <f t="shared" si="0"/>
        <v>40</v>
      </c>
    </row>
    <row r="44" spans="1:9" ht="12.75" customHeight="1" x14ac:dyDescent="0.2">
      <c r="A44" s="623"/>
      <c r="B44" s="632"/>
      <c r="C44" s="632"/>
      <c r="D44" s="662"/>
      <c r="E44" s="35" t="s">
        <v>1481</v>
      </c>
      <c r="F44" s="35" t="s">
        <v>99</v>
      </c>
      <c r="G44" s="35">
        <v>2</v>
      </c>
      <c r="H44" s="36">
        <v>20</v>
      </c>
      <c r="I44" s="157">
        <f t="shared" si="0"/>
        <v>40</v>
      </c>
    </row>
    <row r="45" spans="1:9" ht="12.75" customHeight="1" x14ac:dyDescent="0.2">
      <c r="A45" s="623"/>
      <c r="B45" s="632"/>
      <c r="C45" s="632"/>
      <c r="D45" s="662"/>
      <c r="E45" s="35" t="s">
        <v>763</v>
      </c>
      <c r="F45" s="35" t="s">
        <v>100</v>
      </c>
      <c r="G45" s="35">
        <v>3</v>
      </c>
      <c r="H45" s="36">
        <v>655</v>
      </c>
      <c r="I45" s="157">
        <f t="shared" si="0"/>
        <v>1965</v>
      </c>
    </row>
    <row r="46" spans="1:9" ht="12.75" customHeight="1" x14ac:dyDescent="0.2">
      <c r="A46" s="623"/>
      <c r="B46" s="632"/>
      <c r="C46" s="632"/>
      <c r="D46" s="662"/>
      <c r="E46" s="35" t="s">
        <v>256</v>
      </c>
      <c r="F46" s="35" t="s">
        <v>100</v>
      </c>
      <c r="G46" s="35">
        <v>2</v>
      </c>
      <c r="H46" s="36">
        <v>110</v>
      </c>
      <c r="I46" s="157">
        <f t="shared" si="0"/>
        <v>220</v>
      </c>
    </row>
    <row r="47" spans="1:9" ht="12.75" customHeight="1" x14ac:dyDescent="0.2">
      <c r="A47" s="623"/>
      <c r="B47" s="632"/>
      <c r="C47" s="632"/>
      <c r="D47" s="662"/>
      <c r="E47" s="35" t="s">
        <v>824</v>
      </c>
      <c r="F47" s="35" t="s">
        <v>99</v>
      </c>
      <c r="G47" s="35">
        <v>1</v>
      </c>
      <c r="H47" s="36">
        <v>374.38</v>
      </c>
      <c r="I47" s="157">
        <f t="shared" si="0"/>
        <v>374.38</v>
      </c>
    </row>
    <row r="48" spans="1:9" ht="12.75" customHeight="1" x14ac:dyDescent="0.2">
      <c r="A48" s="623"/>
      <c r="B48" s="632"/>
      <c r="C48" s="632"/>
      <c r="D48" s="662"/>
      <c r="E48" s="35" t="s">
        <v>115</v>
      </c>
      <c r="F48" s="35" t="s">
        <v>99</v>
      </c>
      <c r="G48" s="35">
        <v>1</v>
      </c>
      <c r="H48" s="36">
        <v>42</v>
      </c>
      <c r="I48" s="157">
        <f t="shared" si="0"/>
        <v>42</v>
      </c>
    </row>
    <row r="49" spans="1:9" ht="12.75" customHeight="1" x14ac:dyDescent="0.2">
      <c r="A49" s="623"/>
      <c r="B49" s="632"/>
      <c r="C49" s="632"/>
      <c r="D49" s="662"/>
      <c r="E49" s="35" t="s">
        <v>1482</v>
      </c>
      <c r="F49" s="35" t="s">
        <v>528</v>
      </c>
      <c r="G49" s="35">
        <v>1</v>
      </c>
      <c r="H49" s="36">
        <v>520</v>
      </c>
      <c r="I49" s="157">
        <f t="shared" si="0"/>
        <v>520</v>
      </c>
    </row>
    <row r="50" spans="1:9" ht="12.75" customHeight="1" x14ac:dyDescent="0.2">
      <c r="A50" s="623"/>
      <c r="B50" s="632"/>
      <c r="C50" s="632"/>
      <c r="D50" s="663"/>
      <c r="E50" s="35" t="s">
        <v>1483</v>
      </c>
      <c r="F50" s="35" t="s">
        <v>528</v>
      </c>
      <c r="G50" s="35">
        <v>1</v>
      </c>
      <c r="H50" s="36">
        <v>850</v>
      </c>
      <c r="I50" s="157">
        <f t="shared" si="0"/>
        <v>850</v>
      </c>
    </row>
    <row r="51" spans="1:9" ht="12.75" customHeight="1" x14ac:dyDescent="0.2">
      <c r="A51" s="623"/>
      <c r="B51" s="632"/>
      <c r="C51" s="632"/>
      <c r="D51" s="703" t="s">
        <v>111</v>
      </c>
      <c r="E51" s="35" t="s">
        <v>123</v>
      </c>
      <c r="F51" s="35" t="s">
        <v>110</v>
      </c>
      <c r="G51" s="35">
        <v>3.12</v>
      </c>
      <c r="H51" s="36">
        <v>299.95</v>
      </c>
      <c r="I51" s="157">
        <f t="shared" si="0"/>
        <v>935.84400000000005</v>
      </c>
    </row>
    <row r="52" spans="1:9" ht="12.75" customHeight="1" x14ac:dyDescent="0.2">
      <c r="A52" s="623"/>
      <c r="B52" s="632"/>
      <c r="C52" s="632"/>
      <c r="D52" s="660"/>
      <c r="E52" s="35" t="s">
        <v>231</v>
      </c>
      <c r="F52" s="35" t="s">
        <v>233</v>
      </c>
      <c r="G52" s="35">
        <v>4</v>
      </c>
      <c r="H52" s="36">
        <v>277</v>
      </c>
      <c r="I52" s="157">
        <f t="shared" si="0"/>
        <v>1108</v>
      </c>
    </row>
    <row r="53" spans="1:9" ht="12.75" customHeight="1" x14ac:dyDescent="0.2">
      <c r="A53" s="623"/>
      <c r="B53" s="632"/>
      <c r="C53" s="632"/>
      <c r="D53" s="660"/>
      <c r="E53" s="35" t="s">
        <v>1016</v>
      </c>
      <c r="F53" s="35" t="s">
        <v>445</v>
      </c>
      <c r="G53" s="35">
        <v>0.8</v>
      </c>
      <c r="H53" s="36">
        <v>330.4</v>
      </c>
      <c r="I53" s="157">
        <f t="shared" si="0"/>
        <v>264.32</v>
      </c>
    </row>
    <row r="54" spans="1:9" ht="12.75" customHeight="1" x14ac:dyDescent="0.2">
      <c r="A54" s="623"/>
      <c r="B54" s="632"/>
      <c r="C54" s="632"/>
      <c r="D54" s="660"/>
      <c r="E54" s="35" t="s">
        <v>248</v>
      </c>
      <c r="F54" s="35" t="s">
        <v>233</v>
      </c>
      <c r="G54" s="35">
        <v>0.5</v>
      </c>
      <c r="H54" s="36">
        <v>500</v>
      </c>
      <c r="I54" s="157">
        <f t="shared" si="0"/>
        <v>250</v>
      </c>
    </row>
    <row r="55" spans="1:9" ht="12.75" customHeight="1" x14ac:dyDescent="0.2">
      <c r="A55" s="623"/>
      <c r="B55" s="632"/>
      <c r="C55" s="632"/>
      <c r="D55" s="660"/>
      <c r="E55" s="35" t="s">
        <v>247</v>
      </c>
      <c r="F55" s="35" t="s">
        <v>233</v>
      </c>
      <c r="G55" s="35">
        <v>0.5</v>
      </c>
      <c r="H55" s="36">
        <v>350</v>
      </c>
      <c r="I55" s="157">
        <f t="shared" si="0"/>
        <v>175</v>
      </c>
    </row>
    <row r="56" spans="1:9" ht="12.75" customHeight="1" x14ac:dyDescent="0.2">
      <c r="A56" s="623"/>
      <c r="B56" s="632"/>
      <c r="C56" s="632"/>
      <c r="D56" s="660"/>
      <c r="E56" s="35" t="s">
        <v>926</v>
      </c>
      <c r="F56" s="35" t="s">
        <v>99</v>
      </c>
      <c r="G56" s="35">
        <v>3</v>
      </c>
      <c r="H56" s="36">
        <v>90</v>
      </c>
      <c r="I56" s="157">
        <f t="shared" si="0"/>
        <v>270</v>
      </c>
    </row>
    <row r="57" spans="1:9" ht="12.75" customHeight="1" x14ac:dyDescent="0.2">
      <c r="A57" s="623"/>
      <c r="B57" s="632"/>
      <c r="C57" s="632"/>
      <c r="D57" s="660"/>
      <c r="E57" s="35" t="s">
        <v>256</v>
      </c>
      <c r="F57" s="35" t="s">
        <v>100</v>
      </c>
      <c r="G57" s="35">
        <v>16</v>
      </c>
      <c r="H57" s="36">
        <v>110</v>
      </c>
      <c r="I57" s="157">
        <f t="shared" si="0"/>
        <v>1760</v>
      </c>
    </row>
    <row r="58" spans="1:9" ht="12.75" customHeight="1" x14ac:dyDescent="0.2">
      <c r="A58" s="623"/>
      <c r="B58" s="632"/>
      <c r="C58" s="632"/>
      <c r="D58" s="660"/>
      <c r="E58" s="35" t="s">
        <v>763</v>
      </c>
      <c r="F58" s="35" t="s">
        <v>100</v>
      </c>
      <c r="G58" s="35">
        <v>8</v>
      </c>
      <c r="H58" s="36">
        <v>147.5</v>
      </c>
      <c r="I58" s="157">
        <f t="shared" si="0"/>
        <v>1180</v>
      </c>
    </row>
    <row r="59" spans="1:9" ht="12.75" customHeight="1" x14ac:dyDescent="0.2">
      <c r="A59" s="623"/>
      <c r="B59" s="632"/>
      <c r="C59" s="632"/>
      <c r="D59" s="660"/>
      <c r="E59" s="35" t="s">
        <v>833</v>
      </c>
      <c r="F59" s="35" t="s">
        <v>99</v>
      </c>
      <c r="G59" s="35">
        <v>0.5</v>
      </c>
      <c r="H59" s="36">
        <v>240</v>
      </c>
      <c r="I59" s="157">
        <f t="shared" si="0"/>
        <v>120</v>
      </c>
    </row>
    <row r="60" spans="1:9" ht="12.75" customHeight="1" thickBot="1" x14ac:dyDescent="0.25">
      <c r="A60" s="624"/>
      <c r="B60" s="626"/>
      <c r="C60" s="626"/>
      <c r="D60" s="659"/>
      <c r="E60" s="83" t="s">
        <v>255</v>
      </c>
      <c r="F60" s="83" t="s">
        <v>544</v>
      </c>
      <c r="G60" s="83">
        <v>0.5</v>
      </c>
      <c r="H60" s="84">
        <v>780</v>
      </c>
      <c r="I60" s="200">
        <f t="shared" si="0"/>
        <v>390</v>
      </c>
    </row>
    <row r="61" spans="1:9" ht="12.75" customHeight="1" x14ac:dyDescent="0.2">
      <c r="A61" s="260"/>
      <c r="B61" s="33">
        <v>7786.43</v>
      </c>
      <c r="C61" s="33" t="s">
        <v>77</v>
      </c>
      <c r="D61" s="306"/>
      <c r="E61" s="35"/>
      <c r="F61" s="35"/>
      <c r="G61" s="35"/>
      <c r="H61" s="36"/>
      <c r="I61" s="157"/>
    </row>
    <row r="62" spans="1:9" ht="12.75" customHeight="1" thickBot="1" x14ac:dyDescent="0.25">
      <c r="A62" s="260"/>
      <c r="B62" s="33">
        <v>11543.79</v>
      </c>
      <c r="C62" s="33" t="s">
        <v>78</v>
      </c>
      <c r="D62" s="306"/>
      <c r="E62" s="35"/>
      <c r="F62" s="35"/>
      <c r="G62" s="35"/>
      <c r="H62" s="36"/>
      <c r="I62" s="157"/>
    </row>
    <row r="63" spans="1:9" ht="12.75" customHeight="1" x14ac:dyDescent="0.2">
      <c r="A63" s="622" t="s">
        <v>126</v>
      </c>
      <c r="B63" s="625">
        <v>9471.18</v>
      </c>
      <c r="C63" s="625" t="s">
        <v>79</v>
      </c>
      <c r="D63" s="658" t="s">
        <v>1135</v>
      </c>
      <c r="E63" s="37" t="s">
        <v>123</v>
      </c>
      <c r="F63" s="37" t="s">
        <v>110</v>
      </c>
      <c r="G63" s="37">
        <v>3.12</v>
      </c>
      <c r="H63" s="38">
        <v>299.95</v>
      </c>
      <c r="I63" s="39">
        <f>G63*H63</f>
        <v>935.84400000000005</v>
      </c>
    </row>
    <row r="64" spans="1:9" ht="12.75" customHeight="1" thickBot="1" x14ac:dyDescent="0.25">
      <c r="A64" s="624"/>
      <c r="B64" s="626"/>
      <c r="C64" s="626"/>
      <c r="D64" s="659"/>
      <c r="E64" s="40" t="s">
        <v>124</v>
      </c>
      <c r="F64" s="40" t="s">
        <v>100</v>
      </c>
      <c r="G64" s="40">
        <v>0.15</v>
      </c>
      <c r="H64" s="41">
        <v>100</v>
      </c>
      <c r="I64" s="42">
        <f>G64*H64</f>
        <v>15</v>
      </c>
    </row>
    <row r="65" spans="1:9" ht="12.75" customHeight="1" x14ac:dyDescent="0.2">
      <c r="A65" s="263"/>
      <c r="B65" s="13">
        <v>9571.52</v>
      </c>
      <c r="C65" s="13" t="s">
        <v>80</v>
      </c>
      <c r="D65" s="268"/>
      <c r="E65" s="15"/>
      <c r="F65" s="15"/>
      <c r="G65" s="15"/>
      <c r="H65" s="16"/>
      <c r="I65" s="43"/>
    </row>
    <row r="66" spans="1:9" ht="12.75" customHeight="1" thickBot="1" x14ac:dyDescent="0.25">
      <c r="A66" s="606"/>
      <c r="B66" s="70"/>
      <c r="C66" s="70" t="s">
        <v>87</v>
      </c>
      <c r="D66" s="389"/>
      <c r="E66" s="53"/>
      <c r="F66" s="53"/>
      <c r="G66" s="53"/>
      <c r="H66" s="153"/>
      <c r="I66" s="165">
        <v>813.74</v>
      </c>
    </row>
    <row r="67" spans="1:9" ht="12.75" customHeight="1" thickBot="1" x14ac:dyDescent="0.25">
      <c r="A67" s="46"/>
      <c r="B67" s="76">
        <f>SUM(B6:B65)</f>
        <v>98547.29</v>
      </c>
      <c r="C67" s="75"/>
      <c r="D67" s="76"/>
      <c r="E67" s="77"/>
      <c r="F67" s="75"/>
      <c r="G67" s="75"/>
      <c r="H67" s="76" t="s">
        <v>17</v>
      </c>
      <c r="I67" s="78">
        <f>SUM(I6:I66)</f>
        <v>23501.126000000004</v>
      </c>
    </row>
    <row r="68" spans="1:9" ht="77.25" thickBot="1" x14ac:dyDescent="0.25">
      <c r="A68" s="134" t="s">
        <v>1066</v>
      </c>
      <c r="B68" s="87" t="s">
        <v>16</v>
      </c>
      <c r="C68" s="87" t="s">
        <v>5</v>
      </c>
      <c r="D68" s="87" t="s">
        <v>23</v>
      </c>
      <c r="E68" s="88" t="s">
        <v>18</v>
      </c>
      <c r="F68" s="87" t="s">
        <v>19</v>
      </c>
      <c r="G68" s="87" t="s">
        <v>10</v>
      </c>
      <c r="H68" s="87" t="s">
        <v>13</v>
      </c>
      <c r="I68" s="115" t="s">
        <v>12</v>
      </c>
    </row>
    <row r="69" spans="1:9" x14ac:dyDescent="0.2">
      <c r="A69" s="622" t="s">
        <v>329</v>
      </c>
      <c r="B69" s="625">
        <v>19417.2</v>
      </c>
      <c r="C69" s="625" t="s">
        <v>66</v>
      </c>
      <c r="D69" s="667" t="s">
        <v>330</v>
      </c>
      <c r="E69" s="487" t="s">
        <v>331</v>
      </c>
      <c r="F69" s="487" t="s">
        <v>99</v>
      </c>
      <c r="G69" s="487">
        <v>3</v>
      </c>
      <c r="H69" s="488">
        <v>8.89</v>
      </c>
      <c r="I69" s="292">
        <f>G69*H69</f>
        <v>26.67</v>
      </c>
    </row>
    <row r="70" spans="1:9" ht="12.75" customHeight="1" thickBot="1" x14ac:dyDescent="0.25">
      <c r="A70" s="624"/>
      <c r="B70" s="626"/>
      <c r="C70" s="626"/>
      <c r="D70" s="669"/>
      <c r="E70" s="83" t="s">
        <v>338</v>
      </c>
      <c r="F70" s="83" t="s">
        <v>99</v>
      </c>
      <c r="G70" s="83">
        <v>1</v>
      </c>
      <c r="H70" s="84">
        <v>50</v>
      </c>
      <c r="I70" s="200">
        <f t="shared" ref="I70:I153" si="1">G70*H70</f>
        <v>50</v>
      </c>
    </row>
    <row r="71" spans="1:9" ht="12.75" customHeight="1" x14ac:dyDescent="0.2">
      <c r="A71" s="622" t="s">
        <v>329</v>
      </c>
      <c r="B71" s="625">
        <v>18893.64</v>
      </c>
      <c r="C71" s="625" t="s">
        <v>67</v>
      </c>
      <c r="D71" s="627" t="s">
        <v>330</v>
      </c>
      <c r="E71" s="37" t="s">
        <v>331</v>
      </c>
      <c r="F71" s="37" t="s">
        <v>99</v>
      </c>
      <c r="G71" s="37">
        <v>3</v>
      </c>
      <c r="H71" s="38">
        <v>17</v>
      </c>
      <c r="I71" s="39">
        <f t="shared" si="1"/>
        <v>51</v>
      </c>
    </row>
    <row r="72" spans="1:9" ht="12.75" customHeight="1" thickBot="1" x14ac:dyDescent="0.25">
      <c r="A72" s="624"/>
      <c r="B72" s="626"/>
      <c r="C72" s="626"/>
      <c r="D72" s="629"/>
      <c r="E72" s="40" t="s">
        <v>428</v>
      </c>
      <c r="F72" s="40" t="s">
        <v>101</v>
      </c>
      <c r="G72" s="40">
        <v>3</v>
      </c>
      <c r="H72" s="41">
        <v>26.79</v>
      </c>
      <c r="I72" s="42">
        <f t="shared" si="1"/>
        <v>80.37</v>
      </c>
    </row>
    <row r="73" spans="1:9" ht="12.75" customHeight="1" thickBot="1" x14ac:dyDescent="0.25">
      <c r="A73" s="313"/>
      <c r="B73" s="314">
        <v>18646.07</v>
      </c>
      <c r="C73" s="70" t="s">
        <v>70</v>
      </c>
      <c r="D73" s="315"/>
      <c r="E73" s="53"/>
      <c r="F73" s="53"/>
      <c r="G73" s="53"/>
      <c r="H73" s="153"/>
      <c r="I73" s="165">
        <f t="shared" si="1"/>
        <v>0</v>
      </c>
    </row>
    <row r="74" spans="1:9" ht="12.75" customHeight="1" x14ac:dyDescent="0.2">
      <c r="A74" s="622" t="s">
        <v>486</v>
      </c>
      <c r="B74" s="625">
        <v>24869.78</v>
      </c>
      <c r="C74" s="625" t="s">
        <v>72</v>
      </c>
      <c r="D74" s="627" t="s">
        <v>850</v>
      </c>
      <c r="E74" s="37" t="s">
        <v>698</v>
      </c>
      <c r="F74" s="37" t="s">
        <v>99</v>
      </c>
      <c r="G74" s="37">
        <v>3</v>
      </c>
      <c r="H74" s="38">
        <v>48</v>
      </c>
      <c r="I74" s="156">
        <f t="shared" si="1"/>
        <v>144</v>
      </c>
    </row>
    <row r="75" spans="1:9" x14ac:dyDescent="0.2">
      <c r="A75" s="623"/>
      <c r="B75" s="632"/>
      <c r="C75" s="632"/>
      <c r="D75" s="628"/>
      <c r="E75" s="15" t="s">
        <v>162</v>
      </c>
      <c r="F75" s="15" t="s">
        <v>99</v>
      </c>
      <c r="G75" s="15">
        <v>1</v>
      </c>
      <c r="H75" s="16">
        <v>27</v>
      </c>
      <c r="I75" s="201">
        <f t="shared" si="1"/>
        <v>27</v>
      </c>
    </row>
    <row r="76" spans="1:9" x14ac:dyDescent="0.2">
      <c r="A76" s="623"/>
      <c r="B76" s="632"/>
      <c r="C76" s="632"/>
      <c r="D76" s="628"/>
      <c r="E76" s="15" t="s">
        <v>802</v>
      </c>
      <c r="F76" s="15" t="s">
        <v>99</v>
      </c>
      <c r="G76" s="15">
        <v>1</v>
      </c>
      <c r="H76" s="16">
        <v>48</v>
      </c>
      <c r="I76" s="201">
        <f t="shared" si="1"/>
        <v>48</v>
      </c>
    </row>
    <row r="77" spans="1:9" ht="12.75" customHeight="1" x14ac:dyDescent="0.2">
      <c r="A77" s="623"/>
      <c r="B77" s="632"/>
      <c r="C77" s="632"/>
      <c r="D77" s="628"/>
      <c r="E77" s="15" t="s">
        <v>851</v>
      </c>
      <c r="F77" s="15" t="s">
        <v>99</v>
      </c>
      <c r="G77" s="15">
        <v>1</v>
      </c>
      <c r="H77" s="16">
        <v>25</v>
      </c>
      <c r="I77" s="201">
        <f t="shared" si="1"/>
        <v>25</v>
      </c>
    </row>
    <row r="78" spans="1:9" ht="12.75" customHeight="1" x14ac:dyDescent="0.2">
      <c r="A78" s="623"/>
      <c r="B78" s="632"/>
      <c r="C78" s="632"/>
      <c r="D78" s="628"/>
      <c r="E78" s="15" t="s">
        <v>223</v>
      </c>
      <c r="F78" s="15" t="s">
        <v>99</v>
      </c>
      <c r="G78" s="15">
        <v>1</v>
      </c>
      <c r="H78" s="16">
        <v>290</v>
      </c>
      <c r="I78" s="201">
        <f t="shared" si="1"/>
        <v>290</v>
      </c>
    </row>
    <row r="79" spans="1:9" ht="12.75" customHeight="1" x14ac:dyDescent="0.2">
      <c r="A79" s="623"/>
      <c r="B79" s="632"/>
      <c r="C79" s="632"/>
      <c r="D79" s="628"/>
      <c r="E79" s="15" t="s">
        <v>801</v>
      </c>
      <c r="F79" s="15" t="s">
        <v>99</v>
      </c>
      <c r="G79" s="15">
        <v>1</v>
      </c>
      <c r="H79" s="16">
        <v>82.2</v>
      </c>
      <c r="I79" s="201">
        <f t="shared" si="1"/>
        <v>82.2</v>
      </c>
    </row>
    <row r="80" spans="1:9" ht="12.75" customHeight="1" x14ac:dyDescent="0.2">
      <c r="A80" s="623"/>
      <c r="B80" s="632"/>
      <c r="C80" s="632"/>
      <c r="D80" s="628"/>
      <c r="E80" s="15" t="s">
        <v>852</v>
      </c>
      <c r="F80" s="15" t="s">
        <v>99</v>
      </c>
      <c r="G80" s="15">
        <v>1</v>
      </c>
      <c r="H80" s="16">
        <v>23.4</v>
      </c>
      <c r="I80" s="201">
        <f t="shared" si="1"/>
        <v>23.4</v>
      </c>
    </row>
    <row r="81" spans="1:9" ht="12.75" customHeight="1" x14ac:dyDescent="0.2">
      <c r="A81" s="623"/>
      <c r="B81" s="632"/>
      <c r="C81" s="632"/>
      <c r="D81" s="628"/>
      <c r="E81" s="15" t="s">
        <v>119</v>
      </c>
      <c r="F81" s="15" t="s">
        <v>99</v>
      </c>
      <c r="G81" s="15">
        <v>1</v>
      </c>
      <c r="H81" s="16">
        <v>10.8</v>
      </c>
      <c r="I81" s="201">
        <f t="shared" si="1"/>
        <v>10.8</v>
      </c>
    </row>
    <row r="82" spans="1:9" ht="13.5" thickBot="1" x14ac:dyDescent="0.25">
      <c r="A82" s="624"/>
      <c r="B82" s="626"/>
      <c r="C82" s="626"/>
      <c r="D82" s="629"/>
      <c r="E82" s="40" t="s">
        <v>853</v>
      </c>
      <c r="F82" s="40" t="s">
        <v>99</v>
      </c>
      <c r="G82" s="40">
        <v>1</v>
      </c>
      <c r="H82" s="41">
        <v>16</v>
      </c>
      <c r="I82" s="42">
        <f t="shared" si="1"/>
        <v>16</v>
      </c>
    </row>
    <row r="83" spans="1:9" ht="26.25" thickBot="1" x14ac:dyDescent="0.25">
      <c r="A83" s="46" t="s">
        <v>329</v>
      </c>
      <c r="B83" s="491">
        <v>24436.11</v>
      </c>
      <c r="C83" s="85" t="s">
        <v>73</v>
      </c>
      <c r="D83" s="47" t="s">
        <v>330</v>
      </c>
      <c r="E83" s="47" t="s">
        <v>331</v>
      </c>
      <c r="F83" s="47" t="s">
        <v>99</v>
      </c>
      <c r="G83" s="47">
        <v>4</v>
      </c>
      <c r="H83" s="48">
        <v>8.6999999999999993</v>
      </c>
      <c r="I83" s="49">
        <f t="shared" si="1"/>
        <v>34.799999999999997</v>
      </c>
    </row>
    <row r="84" spans="1:9" ht="12.75" customHeight="1" x14ac:dyDescent="0.2">
      <c r="A84" s="622" t="s">
        <v>329</v>
      </c>
      <c r="B84" s="625">
        <v>21132.25</v>
      </c>
      <c r="C84" s="625" t="s">
        <v>74</v>
      </c>
      <c r="D84" s="627" t="s">
        <v>330</v>
      </c>
      <c r="E84" s="37" t="s">
        <v>331</v>
      </c>
      <c r="F84" s="37" t="s">
        <v>99</v>
      </c>
      <c r="G84" s="37">
        <v>3</v>
      </c>
      <c r="H84" s="38">
        <v>8.6999999999999993</v>
      </c>
      <c r="I84" s="39">
        <f t="shared" si="1"/>
        <v>26.099999999999998</v>
      </c>
    </row>
    <row r="85" spans="1:9" ht="13.5" thickBot="1" x14ac:dyDescent="0.25">
      <c r="A85" s="624"/>
      <c r="B85" s="626"/>
      <c r="C85" s="626"/>
      <c r="D85" s="629"/>
      <c r="E85" s="40" t="s">
        <v>342</v>
      </c>
      <c r="F85" s="40" t="s">
        <v>99</v>
      </c>
      <c r="G85" s="40">
        <v>1</v>
      </c>
      <c r="H85" s="41">
        <v>50.73</v>
      </c>
      <c r="I85" s="42">
        <f t="shared" si="1"/>
        <v>50.73</v>
      </c>
    </row>
    <row r="86" spans="1:9" x14ac:dyDescent="0.2">
      <c r="A86" s="622" t="s">
        <v>329</v>
      </c>
      <c r="B86" s="625">
        <v>17733.59</v>
      </c>
      <c r="C86" s="625" t="s">
        <v>75</v>
      </c>
      <c r="D86" s="627" t="s">
        <v>330</v>
      </c>
      <c r="E86" s="37" t="s">
        <v>342</v>
      </c>
      <c r="F86" s="37" t="s">
        <v>99</v>
      </c>
      <c r="G86" s="37">
        <v>1</v>
      </c>
      <c r="H86" s="38">
        <v>151.75</v>
      </c>
      <c r="I86" s="156">
        <f t="shared" si="1"/>
        <v>151.75</v>
      </c>
    </row>
    <row r="87" spans="1:9" x14ac:dyDescent="0.2">
      <c r="A87" s="623"/>
      <c r="B87" s="632"/>
      <c r="C87" s="632"/>
      <c r="D87" s="628"/>
      <c r="E87" s="172" t="s">
        <v>331</v>
      </c>
      <c r="F87" s="172" t="s">
        <v>99</v>
      </c>
      <c r="G87" s="172">
        <v>4</v>
      </c>
      <c r="H87" s="296">
        <v>8.6999999999999993</v>
      </c>
      <c r="I87" s="201">
        <f t="shared" si="1"/>
        <v>34.799999999999997</v>
      </c>
    </row>
    <row r="88" spans="1:9" ht="25.5" x14ac:dyDescent="0.2">
      <c r="A88" s="623"/>
      <c r="B88" s="632"/>
      <c r="C88" s="632"/>
      <c r="D88" s="628"/>
      <c r="E88" s="395" t="s">
        <v>1208</v>
      </c>
      <c r="F88" s="395" t="s">
        <v>99</v>
      </c>
      <c r="G88" s="395">
        <v>1</v>
      </c>
      <c r="H88" s="478">
        <v>30</v>
      </c>
      <c r="I88" s="201">
        <f t="shared" si="1"/>
        <v>30</v>
      </c>
    </row>
    <row r="89" spans="1:9" ht="13.5" thickBot="1" x14ac:dyDescent="0.25">
      <c r="A89" s="624"/>
      <c r="B89" s="632"/>
      <c r="C89" s="632"/>
      <c r="D89" s="629"/>
      <c r="E89" s="498" t="s">
        <v>337</v>
      </c>
      <c r="F89" s="498" t="s">
        <v>99</v>
      </c>
      <c r="G89" s="498">
        <v>1</v>
      </c>
      <c r="H89" s="501">
        <v>44.8</v>
      </c>
      <c r="I89" s="42">
        <f t="shared" si="1"/>
        <v>44.8</v>
      </c>
    </row>
    <row r="90" spans="1:9" x14ac:dyDescent="0.2">
      <c r="A90" s="622" t="s">
        <v>112</v>
      </c>
      <c r="B90" s="632"/>
      <c r="C90" s="632"/>
      <c r="D90" s="627" t="s">
        <v>108</v>
      </c>
      <c r="E90" s="437" t="s">
        <v>136</v>
      </c>
      <c r="F90" s="437" t="s">
        <v>101</v>
      </c>
      <c r="G90" s="437">
        <v>6</v>
      </c>
      <c r="H90" s="543">
        <v>66.39</v>
      </c>
      <c r="I90" s="156">
        <f t="shared" si="1"/>
        <v>398.34000000000003</v>
      </c>
    </row>
    <row r="91" spans="1:9" x14ac:dyDescent="0.2">
      <c r="A91" s="623"/>
      <c r="B91" s="632"/>
      <c r="C91" s="632"/>
      <c r="D91" s="628"/>
      <c r="E91" s="172" t="s">
        <v>1308</v>
      </c>
      <c r="F91" s="172" t="s">
        <v>99</v>
      </c>
      <c r="G91" s="172">
        <v>2</v>
      </c>
      <c r="H91" s="296">
        <v>155.53</v>
      </c>
      <c r="I91" s="43">
        <f t="shared" si="1"/>
        <v>311.06</v>
      </c>
    </row>
    <row r="92" spans="1:9" x14ac:dyDescent="0.2">
      <c r="A92" s="623"/>
      <c r="B92" s="632"/>
      <c r="C92" s="632"/>
      <c r="D92" s="628"/>
      <c r="E92" s="172" t="s">
        <v>509</v>
      </c>
      <c r="F92" s="172" t="s">
        <v>99</v>
      </c>
      <c r="G92" s="172">
        <v>1</v>
      </c>
      <c r="H92" s="296">
        <v>209.41</v>
      </c>
      <c r="I92" s="43">
        <f t="shared" si="1"/>
        <v>209.41</v>
      </c>
    </row>
    <row r="93" spans="1:9" ht="13.5" thickBot="1" x14ac:dyDescent="0.25">
      <c r="A93" s="624"/>
      <c r="B93" s="626"/>
      <c r="C93" s="626"/>
      <c r="D93" s="629"/>
      <c r="E93" s="499" t="s">
        <v>118</v>
      </c>
      <c r="F93" s="499" t="s">
        <v>99</v>
      </c>
      <c r="G93" s="499">
        <v>1</v>
      </c>
      <c r="H93" s="500">
        <v>117.24</v>
      </c>
      <c r="I93" s="42">
        <f t="shared" si="1"/>
        <v>117.24</v>
      </c>
    </row>
    <row r="94" spans="1:9" ht="12.75" customHeight="1" thickBot="1" x14ac:dyDescent="0.25">
      <c r="A94" s="260"/>
      <c r="B94" s="33">
        <v>20035.34</v>
      </c>
      <c r="C94" s="33" t="s">
        <v>76</v>
      </c>
      <c r="D94" s="262"/>
      <c r="E94" s="35"/>
      <c r="F94" s="35"/>
      <c r="G94" s="35"/>
      <c r="H94" s="36"/>
      <c r="I94" s="33">
        <f t="shared" si="1"/>
        <v>0</v>
      </c>
    </row>
    <row r="95" spans="1:9" ht="12.75" customHeight="1" x14ac:dyDescent="0.2">
      <c r="A95" s="622" t="s">
        <v>329</v>
      </c>
      <c r="B95" s="674">
        <v>20711.39</v>
      </c>
      <c r="C95" s="674" t="s">
        <v>77</v>
      </c>
      <c r="D95" s="658" t="s">
        <v>330</v>
      </c>
      <c r="E95" s="37" t="s">
        <v>780</v>
      </c>
      <c r="F95" s="37" t="s">
        <v>99</v>
      </c>
      <c r="G95" s="37">
        <v>1</v>
      </c>
      <c r="H95" s="38">
        <v>79.95</v>
      </c>
      <c r="I95" s="39">
        <f t="shared" ref="I95:I108" si="2">G95*H95</f>
        <v>79.95</v>
      </c>
    </row>
    <row r="96" spans="1:9" ht="12.75" customHeight="1" x14ac:dyDescent="0.2">
      <c r="A96" s="623"/>
      <c r="B96" s="632"/>
      <c r="C96" s="632"/>
      <c r="D96" s="660"/>
      <c r="E96" s="15" t="s">
        <v>337</v>
      </c>
      <c r="F96" s="15" t="s">
        <v>99</v>
      </c>
      <c r="G96" s="15">
        <v>2</v>
      </c>
      <c r="H96" s="16">
        <v>44.8</v>
      </c>
      <c r="I96" s="43">
        <f t="shared" si="2"/>
        <v>89.6</v>
      </c>
    </row>
    <row r="97" spans="1:9" ht="12.75" customHeight="1" x14ac:dyDescent="0.2">
      <c r="A97" s="623"/>
      <c r="B97" s="632"/>
      <c r="C97" s="632"/>
      <c r="D97" s="660"/>
      <c r="E97" s="15" t="s">
        <v>1634</v>
      </c>
      <c r="F97" s="15" t="s">
        <v>99</v>
      </c>
      <c r="G97" s="15">
        <v>2</v>
      </c>
      <c r="H97" s="16">
        <v>3.43</v>
      </c>
      <c r="I97" s="43">
        <f t="shared" si="2"/>
        <v>6.86</v>
      </c>
    </row>
    <row r="98" spans="1:9" ht="12.75" customHeight="1" thickBot="1" x14ac:dyDescent="0.25">
      <c r="A98" s="624"/>
      <c r="B98" s="632"/>
      <c r="C98" s="632"/>
      <c r="D98" s="659"/>
      <c r="E98" s="40" t="s">
        <v>787</v>
      </c>
      <c r="F98" s="40" t="s">
        <v>102</v>
      </c>
      <c r="G98" s="40">
        <v>1</v>
      </c>
      <c r="H98" s="41">
        <v>98.92</v>
      </c>
      <c r="I98" s="42">
        <f t="shared" si="2"/>
        <v>98.92</v>
      </c>
    </row>
    <row r="99" spans="1:9" ht="12.75" customHeight="1" x14ac:dyDescent="0.2">
      <c r="A99" s="622" t="s">
        <v>153</v>
      </c>
      <c r="B99" s="632"/>
      <c r="C99" s="632"/>
      <c r="D99" s="658" t="s">
        <v>409</v>
      </c>
      <c r="E99" s="37" t="s">
        <v>137</v>
      </c>
      <c r="F99" s="37" t="s">
        <v>101</v>
      </c>
      <c r="G99" s="37">
        <v>15</v>
      </c>
      <c r="H99" s="38">
        <v>117.2</v>
      </c>
      <c r="I99" s="39">
        <f t="shared" si="2"/>
        <v>1758</v>
      </c>
    </row>
    <row r="100" spans="1:9" ht="12.75" customHeight="1" x14ac:dyDescent="0.2">
      <c r="A100" s="623"/>
      <c r="B100" s="632"/>
      <c r="C100" s="632"/>
      <c r="D100" s="660"/>
      <c r="E100" s="35" t="s">
        <v>159</v>
      </c>
      <c r="F100" s="35" t="s">
        <v>99</v>
      </c>
      <c r="G100" s="35">
        <v>1</v>
      </c>
      <c r="H100" s="36">
        <v>350.86</v>
      </c>
      <c r="I100" s="157">
        <f t="shared" si="2"/>
        <v>350.86</v>
      </c>
    </row>
    <row r="101" spans="1:9" ht="12.75" customHeight="1" x14ac:dyDescent="0.2">
      <c r="A101" s="623"/>
      <c r="B101" s="632"/>
      <c r="C101" s="632"/>
      <c r="D101" s="660"/>
      <c r="E101" s="35" t="s">
        <v>196</v>
      </c>
      <c r="F101" s="35" t="s">
        <v>99</v>
      </c>
      <c r="G101" s="35">
        <v>2</v>
      </c>
      <c r="H101" s="36">
        <v>230</v>
      </c>
      <c r="I101" s="157">
        <f t="shared" si="2"/>
        <v>460</v>
      </c>
    </row>
    <row r="102" spans="1:9" ht="12.75" customHeight="1" x14ac:dyDescent="0.2">
      <c r="A102" s="623"/>
      <c r="B102" s="632"/>
      <c r="C102" s="632"/>
      <c r="D102" s="660"/>
      <c r="E102" s="35" t="s">
        <v>133</v>
      </c>
      <c r="F102" s="35" t="s">
        <v>99</v>
      </c>
      <c r="G102" s="35">
        <v>2</v>
      </c>
      <c r="H102" s="36">
        <v>303</v>
      </c>
      <c r="I102" s="157">
        <f t="shared" si="2"/>
        <v>606</v>
      </c>
    </row>
    <row r="103" spans="1:9" ht="12.75" customHeight="1" x14ac:dyDescent="0.2">
      <c r="A103" s="623"/>
      <c r="B103" s="632"/>
      <c r="C103" s="632"/>
      <c r="D103" s="660"/>
      <c r="E103" s="35" t="s">
        <v>118</v>
      </c>
      <c r="F103" s="35" t="s">
        <v>99</v>
      </c>
      <c r="G103" s="35">
        <v>1</v>
      </c>
      <c r="H103" s="36">
        <v>98.8</v>
      </c>
      <c r="I103" s="157">
        <f t="shared" si="2"/>
        <v>98.8</v>
      </c>
    </row>
    <row r="104" spans="1:9" ht="12.75" customHeight="1" x14ac:dyDescent="0.2">
      <c r="A104" s="623"/>
      <c r="B104" s="632"/>
      <c r="C104" s="632"/>
      <c r="D104" s="660"/>
      <c r="E104" s="15" t="s">
        <v>129</v>
      </c>
      <c r="F104" s="15" t="s">
        <v>99</v>
      </c>
      <c r="G104" s="15">
        <v>2</v>
      </c>
      <c r="H104" s="16">
        <v>7.7</v>
      </c>
      <c r="I104" s="43">
        <f t="shared" si="2"/>
        <v>15.4</v>
      </c>
    </row>
    <row r="105" spans="1:9" ht="12.75" customHeight="1" thickBot="1" x14ac:dyDescent="0.25">
      <c r="A105" s="624"/>
      <c r="B105" s="632"/>
      <c r="C105" s="632"/>
      <c r="D105" s="659"/>
      <c r="E105" s="40" t="s">
        <v>122</v>
      </c>
      <c r="F105" s="40" t="s">
        <v>99</v>
      </c>
      <c r="G105" s="40">
        <v>1</v>
      </c>
      <c r="H105" s="41">
        <v>173.33</v>
      </c>
      <c r="I105" s="42">
        <f t="shared" si="2"/>
        <v>173.33</v>
      </c>
    </row>
    <row r="106" spans="1:9" ht="12.75" customHeight="1" x14ac:dyDescent="0.2">
      <c r="A106" s="622" t="s">
        <v>1618</v>
      </c>
      <c r="B106" s="632"/>
      <c r="C106" s="632"/>
      <c r="D106" s="658" t="s">
        <v>1619</v>
      </c>
      <c r="E106" s="37" t="s">
        <v>122</v>
      </c>
      <c r="F106" s="37" t="s">
        <v>99</v>
      </c>
      <c r="G106" s="37">
        <v>2</v>
      </c>
      <c r="H106" s="38">
        <v>191.48</v>
      </c>
      <c r="I106" s="39">
        <f t="shared" si="2"/>
        <v>382.96</v>
      </c>
    </row>
    <row r="107" spans="1:9" ht="12.75" customHeight="1" x14ac:dyDescent="0.2">
      <c r="A107" s="623"/>
      <c r="B107" s="632"/>
      <c r="C107" s="632"/>
      <c r="D107" s="660"/>
      <c r="E107" s="15" t="s">
        <v>139</v>
      </c>
      <c r="F107" s="15" t="s">
        <v>99</v>
      </c>
      <c r="G107" s="15">
        <v>2</v>
      </c>
      <c r="H107" s="16">
        <v>124.63</v>
      </c>
      <c r="I107" s="43">
        <f t="shared" si="2"/>
        <v>249.26</v>
      </c>
    </row>
    <row r="108" spans="1:9" ht="12.75" customHeight="1" thickBot="1" x14ac:dyDescent="0.25">
      <c r="A108" s="624"/>
      <c r="B108" s="626"/>
      <c r="C108" s="626"/>
      <c r="D108" s="659"/>
      <c r="E108" s="40" t="s">
        <v>1620</v>
      </c>
      <c r="F108" s="40" t="s">
        <v>99</v>
      </c>
      <c r="G108" s="40">
        <v>2</v>
      </c>
      <c r="H108" s="41">
        <v>3.17</v>
      </c>
      <c r="I108" s="42">
        <f t="shared" si="2"/>
        <v>6.34</v>
      </c>
    </row>
    <row r="109" spans="1:9" ht="12.75" customHeight="1" x14ac:dyDescent="0.2">
      <c r="A109" s="622" t="s">
        <v>1817</v>
      </c>
      <c r="B109" s="625">
        <v>25819.74</v>
      </c>
      <c r="C109" s="625" t="s">
        <v>78</v>
      </c>
      <c r="D109" s="627" t="s">
        <v>108</v>
      </c>
      <c r="E109" s="37" t="s">
        <v>1596</v>
      </c>
      <c r="F109" s="37" t="s">
        <v>99</v>
      </c>
      <c r="G109" s="37">
        <v>2</v>
      </c>
      <c r="H109" s="38">
        <v>3262.7</v>
      </c>
      <c r="I109" s="39">
        <f t="shared" si="1"/>
        <v>6525.4</v>
      </c>
    </row>
    <row r="110" spans="1:9" ht="12.75" customHeight="1" x14ac:dyDescent="0.2">
      <c r="A110" s="623"/>
      <c r="B110" s="632"/>
      <c r="C110" s="632"/>
      <c r="D110" s="628"/>
      <c r="E110" s="35" t="s">
        <v>314</v>
      </c>
      <c r="F110" s="35" t="s">
        <v>99</v>
      </c>
      <c r="G110" s="35">
        <v>4</v>
      </c>
      <c r="H110" s="36">
        <v>296.99</v>
      </c>
      <c r="I110" s="43">
        <f t="shared" si="1"/>
        <v>1187.96</v>
      </c>
    </row>
    <row r="111" spans="1:9" ht="12.75" customHeight="1" x14ac:dyDescent="0.2">
      <c r="A111" s="623"/>
      <c r="B111" s="632"/>
      <c r="C111" s="632"/>
      <c r="D111" s="628"/>
      <c r="E111" s="35" t="s">
        <v>456</v>
      </c>
      <c r="F111" s="35" t="s">
        <v>100</v>
      </c>
      <c r="G111" s="35">
        <v>2</v>
      </c>
      <c r="H111" s="36">
        <v>73.75</v>
      </c>
      <c r="I111" s="43">
        <f t="shared" si="1"/>
        <v>147.5</v>
      </c>
    </row>
    <row r="112" spans="1:9" ht="12.75" customHeight="1" x14ac:dyDescent="0.2">
      <c r="A112" s="623"/>
      <c r="B112" s="632"/>
      <c r="C112" s="632"/>
      <c r="D112" s="628"/>
      <c r="E112" s="35" t="s">
        <v>457</v>
      </c>
      <c r="F112" s="35" t="s">
        <v>100</v>
      </c>
      <c r="G112" s="35">
        <v>1</v>
      </c>
      <c r="H112" s="36">
        <v>103.35</v>
      </c>
      <c r="I112" s="43">
        <f t="shared" si="1"/>
        <v>103.35</v>
      </c>
    </row>
    <row r="113" spans="1:9" ht="12.75" customHeight="1" x14ac:dyDescent="0.2">
      <c r="A113" s="623"/>
      <c r="B113" s="632"/>
      <c r="C113" s="632"/>
      <c r="D113" s="628"/>
      <c r="E113" s="35" t="s">
        <v>315</v>
      </c>
      <c r="F113" s="35" t="s">
        <v>99</v>
      </c>
      <c r="G113" s="35">
        <v>4</v>
      </c>
      <c r="H113" s="36">
        <v>8.3699999999999992</v>
      </c>
      <c r="I113" s="43">
        <f t="shared" si="1"/>
        <v>33.479999999999997</v>
      </c>
    </row>
    <row r="114" spans="1:9" ht="12.75" customHeight="1" x14ac:dyDescent="0.2">
      <c r="A114" s="623"/>
      <c r="B114" s="632"/>
      <c r="C114" s="632"/>
      <c r="D114" s="628"/>
      <c r="E114" s="35" t="s">
        <v>313</v>
      </c>
      <c r="F114" s="35" t="s">
        <v>101</v>
      </c>
      <c r="G114" s="35">
        <v>4</v>
      </c>
      <c r="H114" s="36">
        <v>238.93</v>
      </c>
      <c r="I114" s="43">
        <f t="shared" si="1"/>
        <v>955.72</v>
      </c>
    </row>
    <row r="115" spans="1:9" ht="12.75" customHeight="1" x14ac:dyDescent="0.2">
      <c r="A115" s="623"/>
      <c r="B115" s="632"/>
      <c r="C115" s="632"/>
      <c r="D115" s="628"/>
      <c r="E115" s="35" t="s">
        <v>603</v>
      </c>
      <c r="F115" s="35" t="s">
        <v>1380</v>
      </c>
      <c r="G115" s="35">
        <v>2</v>
      </c>
      <c r="H115" s="36">
        <v>140</v>
      </c>
      <c r="I115" s="43">
        <f t="shared" si="1"/>
        <v>280</v>
      </c>
    </row>
    <row r="116" spans="1:9" ht="12.75" customHeight="1" x14ac:dyDescent="0.2">
      <c r="A116" s="623"/>
      <c r="B116" s="632"/>
      <c r="C116" s="632"/>
      <c r="D116" s="628"/>
      <c r="E116" s="35" t="s">
        <v>410</v>
      </c>
      <c r="F116" s="35" t="s">
        <v>1380</v>
      </c>
      <c r="G116" s="35">
        <v>2</v>
      </c>
      <c r="H116" s="36">
        <v>69.81</v>
      </c>
      <c r="I116" s="43">
        <f t="shared" si="1"/>
        <v>139.62</v>
      </c>
    </row>
    <row r="117" spans="1:9" ht="12.75" customHeight="1" thickBot="1" x14ac:dyDescent="0.25">
      <c r="A117" s="624"/>
      <c r="B117" s="626"/>
      <c r="C117" s="626"/>
      <c r="D117" s="629"/>
      <c r="E117" s="83" t="s">
        <v>160</v>
      </c>
      <c r="F117" s="83" t="s">
        <v>99</v>
      </c>
      <c r="G117" s="83">
        <v>1</v>
      </c>
      <c r="H117" s="84">
        <v>230</v>
      </c>
      <c r="I117" s="42">
        <f t="shared" si="1"/>
        <v>230</v>
      </c>
    </row>
    <row r="118" spans="1:9" ht="26.25" thickBot="1" x14ac:dyDescent="0.25">
      <c r="A118" s="46" t="s">
        <v>329</v>
      </c>
      <c r="B118" s="625">
        <v>23857.15</v>
      </c>
      <c r="C118" s="625" t="s">
        <v>79</v>
      </c>
      <c r="D118" s="47" t="s">
        <v>330</v>
      </c>
      <c r="E118" s="47" t="s">
        <v>331</v>
      </c>
      <c r="F118" s="47" t="s">
        <v>99</v>
      </c>
      <c r="G118" s="47">
        <v>5</v>
      </c>
      <c r="H118" s="48">
        <v>7.53</v>
      </c>
      <c r="I118" s="49">
        <f t="shared" si="1"/>
        <v>37.65</v>
      </c>
    </row>
    <row r="119" spans="1:9" ht="12.75" customHeight="1" x14ac:dyDescent="0.2">
      <c r="A119" s="622" t="s">
        <v>107</v>
      </c>
      <c r="B119" s="632"/>
      <c r="C119" s="632"/>
      <c r="D119" s="627" t="s">
        <v>2020</v>
      </c>
      <c r="E119" s="37" t="s">
        <v>364</v>
      </c>
      <c r="F119" s="37" t="s">
        <v>101</v>
      </c>
      <c r="G119" s="37">
        <v>1</v>
      </c>
      <c r="H119" s="38">
        <v>154.05000000000001</v>
      </c>
      <c r="I119" s="39">
        <f t="shared" si="1"/>
        <v>154.05000000000001</v>
      </c>
    </row>
    <row r="120" spans="1:9" ht="12.75" customHeight="1" x14ac:dyDescent="0.2">
      <c r="A120" s="623"/>
      <c r="B120" s="632"/>
      <c r="C120" s="632"/>
      <c r="D120" s="628"/>
      <c r="E120" s="35" t="s">
        <v>2021</v>
      </c>
      <c r="F120" s="35" t="s">
        <v>99</v>
      </c>
      <c r="G120" s="35">
        <v>1</v>
      </c>
      <c r="H120" s="36">
        <v>34.75</v>
      </c>
      <c r="I120" s="157">
        <f t="shared" si="1"/>
        <v>34.75</v>
      </c>
    </row>
    <row r="121" spans="1:9" ht="12.75" customHeight="1" x14ac:dyDescent="0.2">
      <c r="A121" s="623"/>
      <c r="B121" s="632"/>
      <c r="C121" s="632"/>
      <c r="D121" s="628"/>
      <c r="E121" s="35" t="s">
        <v>118</v>
      </c>
      <c r="F121" s="35" t="s">
        <v>99</v>
      </c>
      <c r="G121" s="35">
        <v>1</v>
      </c>
      <c r="H121" s="36">
        <v>98.8</v>
      </c>
      <c r="I121" s="157">
        <f t="shared" si="1"/>
        <v>98.8</v>
      </c>
    </row>
    <row r="122" spans="1:9" ht="12.75" customHeight="1" thickBot="1" x14ac:dyDescent="0.25">
      <c r="A122" s="624"/>
      <c r="B122" s="632"/>
      <c r="C122" s="632"/>
      <c r="D122" s="629"/>
      <c r="E122" s="83" t="s">
        <v>277</v>
      </c>
      <c r="F122" s="83" t="s">
        <v>99</v>
      </c>
      <c r="G122" s="83">
        <v>2</v>
      </c>
      <c r="H122" s="84">
        <v>30</v>
      </c>
      <c r="I122" s="200">
        <f t="shared" si="1"/>
        <v>60</v>
      </c>
    </row>
    <row r="123" spans="1:9" ht="12.75" customHeight="1" x14ac:dyDescent="0.2">
      <c r="A123" s="622" t="s">
        <v>112</v>
      </c>
      <c r="B123" s="632"/>
      <c r="C123" s="632"/>
      <c r="D123" s="627" t="s">
        <v>114</v>
      </c>
      <c r="E123" s="37" t="s">
        <v>137</v>
      </c>
      <c r="F123" s="37" t="s">
        <v>101</v>
      </c>
      <c r="G123" s="37">
        <v>10</v>
      </c>
      <c r="H123" s="38">
        <v>117.2</v>
      </c>
      <c r="I123" s="39">
        <f t="shared" si="1"/>
        <v>1172</v>
      </c>
    </row>
    <row r="124" spans="1:9" ht="12.75" customHeight="1" x14ac:dyDescent="0.2">
      <c r="A124" s="623"/>
      <c r="B124" s="632"/>
      <c r="C124" s="632"/>
      <c r="D124" s="628"/>
      <c r="E124" s="35" t="s">
        <v>129</v>
      </c>
      <c r="F124" s="35" t="s">
        <v>99</v>
      </c>
      <c r="G124" s="35">
        <v>5</v>
      </c>
      <c r="H124" s="36">
        <v>7.7</v>
      </c>
      <c r="I124" s="157">
        <f t="shared" si="1"/>
        <v>38.5</v>
      </c>
    </row>
    <row r="125" spans="1:9" ht="12.75" customHeight="1" x14ac:dyDescent="0.2">
      <c r="A125" s="623"/>
      <c r="B125" s="632"/>
      <c r="C125" s="632"/>
      <c r="D125" s="628"/>
      <c r="E125" s="35" t="s">
        <v>133</v>
      </c>
      <c r="F125" s="35" t="s">
        <v>99</v>
      </c>
      <c r="G125" s="35">
        <v>2</v>
      </c>
      <c r="H125" s="36">
        <v>303</v>
      </c>
      <c r="I125" s="157">
        <f t="shared" si="1"/>
        <v>606</v>
      </c>
    </row>
    <row r="126" spans="1:9" ht="12.75" customHeight="1" x14ac:dyDescent="0.2">
      <c r="A126" s="623"/>
      <c r="B126" s="632"/>
      <c r="C126" s="632"/>
      <c r="D126" s="628"/>
      <c r="E126" s="35" t="s">
        <v>118</v>
      </c>
      <c r="F126" s="35" t="s">
        <v>99</v>
      </c>
      <c r="G126" s="35">
        <v>2</v>
      </c>
      <c r="H126" s="36">
        <v>98.8</v>
      </c>
      <c r="I126" s="157">
        <f t="shared" si="1"/>
        <v>197.6</v>
      </c>
    </row>
    <row r="127" spans="1:9" ht="12.75" customHeight="1" x14ac:dyDescent="0.2">
      <c r="A127" s="623"/>
      <c r="B127" s="632"/>
      <c r="C127" s="632"/>
      <c r="D127" s="628"/>
      <c r="E127" s="35" t="s">
        <v>196</v>
      </c>
      <c r="F127" s="35" t="s">
        <v>99</v>
      </c>
      <c r="G127" s="35">
        <v>6</v>
      </c>
      <c r="H127" s="36">
        <v>230</v>
      </c>
      <c r="I127" s="157">
        <f t="shared" si="1"/>
        <v>1380</v>
      </c>
    </row>
    <row r="128" spans="1:9" ht="12.75" customHeight="1" thickBot="1" x14ac:dyDescent="0.25">
      <c r="A128" s="624"/>
      <c r="B128" s="632"/>
      <c r="C128" s="632"/>
      <c r="D128" s="629"/>
      <c r="E128" s="83" t="s">
        <v>195</v>
      </c>
      <c r="F128" s="83" t="s">
        <v>99</v>
      </c>
      <c r="G128" s="83">
        <v>1</v>
      </c>
      <c r="H128" s="84">
        <v>130.08000000000001</v>
      </c>
      <c r="I128" s="200">
        <f t="shared" si="1"/>
        <v>130.08000000000001</v>
      </c>
    </row>
    <row r="129" spans="1:9" ht="12.75" customHeight="1" x14ac:dyDescent="0.2">
      <c r="A129" s="622" t="s">
        <v>2022</v>
      </c>
      <c r="B129" s="632"/>
      <c r="C129" s="632"/>
      <c r="D129" s="627" t="s">
        <v>108</v>
      </c>
      <c r="E129" s="37" t="s">
        <v>2023</v>
      </c>
      <c r="F129" s="37" t="s">
        <v>99</v>
      </c>
      <c r="G129" s="37">
        <v>1</v>
      </c>
      <c r="H129" s="38">
        <v>400</v>
      </c>
      <c r="I129" s="39">
        <f t="shared" si="1"/>
        <v>400</v>
      </c>
    </row>
    <row r="130" spans="1:9" ht="12.75" customHeight="1" x14ac:dyDescent="0.2">
      <c r="A130" s="623"/>
      <c r="B130" s="632"/>
      <c r="C130" s="632"/>
      <c r="D130" s="628"/>
      <c r="E130" s="35" t="s">
        <v>2024</v>
      </c>
      <c r="F130" s="35" t="s">
        <v>99</v>
      </c>
      <c r="G130" s="35">
        <v>1</v>
      </c>
      <c r="H130" s="36">
        <v>105</v>
      </c>
      <c r="I130" s="157">
        <f t="shared" si="1"/>
        <v>105</v>
      </c>
    </row>
    <row r="131" spans="1:9" ht="12.75" customHeight="1" x14ac:dyDescent="0.2">
      <c r="A131" s="623"/>
      <c r="B131" s="632"/>
      <c r="C131" s="632"/>
      <c r="D131" s="628"/>
      <c r="E131" s="35" t="s">
        <v>2025</v>
      </c>
      <c r="F131" s="35" t="s">
        <v>99</v>
      </c>
      <c r="G131" s="35">
        <v>6</v>
      </c>
      <c r="H131" s="36">
        <v>22</v>
      </c>
      <c r="I131" s="157">
        <f t="shared" si="1"/>
        <v>132</v>
      </c>
    </row>
    <row r="132" spans="1:9" ht="12.75" customHeight="1" x14ac:dyDescent="0.2">
      <c r="A132" s="623"/>
      <c r="B132" s="632"/>
      <c r="C132" s="632"/>
      <c r="D132" s="628"/>
      <c r="E132" s="35" t="s">
        <v>2026</v>
      </c>
      <c r="F132" s="35" t="s">
        <v>99</v>
      </c>
      <c r="G132" s="35">
        <v>6</v>
      </c>
      <c r="H132" s="36">
        <v>30</v>
      </c>
      <c r="I132" s="157">
        <f t="shared" si="1"/>
        <v>180</v>
      </c>
    </row>
    <row r="133" spans="1:9" ht="12.75" customHeight="1" x14ac:dyDescent="0.2">
      <c r="A133" s="623"/>
      <c r="B133" s="632"/>
      <c r="C133" s="632"/>
      <c r="D133" s="628"/>
      <c r="E133" s="35" t="s">
        <v>2027</v>
      </c>
      <c r="F133" s="35" t="s">
        <v>99</v>
      </c>
      <c r="G133" s="35">
        <v>8</v>
      </c>
      <c r="H133" s="36">
        <v>36</v>
      </c>
      <c r="I133" s="157">
        <f t="shared" si="1"/>
        <v>288</v>
      </c>
    </row>
    <row r="134" spans="1:9" ht="12.75" customHeight="1" x14ac:dyDescent="0.2">
      <c r="A134" s="623"/>
      <c r="B134" s="632"/>
      <c r="C134" s="632"/>
      <c r="D134" s="628"/>
      <c r="E134" s="35" t="s">
        <v>1058</v>
      </c>
      <c r="F134" s="35" t="s">
        <v>99</v>
      </c>
      <c r="G134" s="35">
        <v>2</v>
      </c>
      <c r="H134" s="36">
        <v>30</v>
      </c>
      <c r="I134" s="157">
        <f t="shared" si="1"/>
        <v>60</v>
      </c>
    </row>
    <row r="135" spans="1:9" ht="12.75" customHeight="1" x14ac:dyDescent="0.2">
      <c r="A135" s="623"/>
      <c r="B135" s="632"/>
      <c r="C135" s="632"/>
      <c r="D135" s="628"/>
      <c r="E135" s="35" t="s">
        <v>2028</v>
      </c>
      <c r="F135" s="35" t="s">
        <v>99</v>
      </c>
      <c r="G135" s="35">
        <v>2</v>
      </c>
      <c r="H135" s="36">
        <v>23</v>
      </c>
      <c r="I135" s="157">
        <f t="shared" si="1"/>
        <v>46</v>
      </c>
    </row>
    <row r="136" spans="1:9" ht="12.75" customHeight="1" x14ac:dyDescent="0.2">
      <c r="A136" s="623"/>
      <c r="B136" s="632"/>
      <c r="C136" s="632"/>
      <c r="D136" s="628"/>
      <c r="E136" s="35" t="s">
        <v>1154</v>
      </c>
      <c r="F136" s="35" t="s">
        <v>99</v>
      </c>
      <c r="G136" s="35">
        <v>4</v>
      </c>
      <c r="H136" s="36">
        <v>50</v>
      </c>
      <c r="I136" s="157">
        <f t="shared" si="1"/>
        <v>200</v>
      </c>
    </row>
    <row r="137" spans="1:9" ht="12.75" customHeight="1" x14ac:dyDescent="0.2">
      <c r="A137" s="623"/>
      <c r="B137" s="632"/>
      <c r="C137" s="632"/>
      <c r="D137" s="628"/>
      <c r="E137" s="35" t="s">
        <v>2029</v>
      </c>
      <c r="F137" s="35" t="s">
        <v>99</v>
      </c>
      <c r="G137" s="35">
        <v>1</v>
      </c>
      <c r="H137" s="36">
        <v>510</v>
      </c>
      <c r="I137" s="157">
        <f t="shared" si="1"/>
        <v>510</v>
      </c>
    </row>
    <row r="138" spans="1:9" ht="12.75" customHeight="1" thickBot="1" x14ac:dyDescent="0.25">
      <c r="A138" s="624"/>
      <c r="B138" s="632"/>
      <c r="C138" s="632"/>
      <c r="D138" s="629"/>
      <c r="E138" s="83" t="s">
        <v>366</v>
      </c>
      <c r="F138" s="83" t="s">
        <v>101</v>
      </c>
      <c r="G138" s="83">
        <v>4</v>
      </c>
      <c r="H138" s="84">
        <v>49.76</v>
      </c>
      <c r="I138" s="200">
        <f t="shared" si="1"/>
        <v>199.04</v>
      </c>
    </row>
    <row r="139" spans="1:9" ht="12.75" customHeight="1" x14ac:dyDescent="0.2">
      <c r="A139" s="622" t="s">
        <v>2018</v>
      </c>
      <c r="B139" s="632"/>
      <c r="C139" s="632"/>
      <c r="D139" s="633" t="s">
        <v>2030</v>
      </c>
      <c r="E139" s="37" t="s">
        <v>1367</v>
      </c>
      <c r="F139" s="37" t="s">
        <v>99</v>
      </c>
      <c r="G139" s="37">
        <v>1</v>
      </c>
      <c r="H139" s="38">
        <v>2797</v>
      </c>
      <c r="I139" s="39">
        <f t="shared" si="1"/>
        <v>2797</v>
      </c>
    </row>
    <row r="140" spans="1:9" ht="12.75" customHeight="1" x14ac:dyDescent="0.2">
      <c r="A140" s="623"/>
      <c r="B140" s="632"/>
      <c r="C140" s="632"/>
      <c r="D140" s="634"/>
      <c r="E140" s="35" t="s">
        <v>2031</v>
      </c>
      <c r="F140" s="35" t="s">
        <v>101</v>
      </c>
      <c r="G140" s="35">
        <v>10</v>
      </c>
      <c r="H140" s="36">
        <v>50</v>
      </c>
      <c r="I140" s="157">
        <f t="shared" si="1"/>
        <v>500</v>
      </c>
    </row>
    <row r="141" spans="1:9" ht="12.75" customHeight="1" thickBot="1" x14ac:dyDescent="0.25">
      <c r="A141" s="624"/>
      <c r="B141" s="632"/>
      <c r="C141" s="632"/>
      <c r="D141" s="635"/>
      <c r="E141" s="83" t="s">
        <v>787</v>
      </c>
      <c r="F141" s="83" t="s">
        <v>99</v>
      </c>
      <c r="G141" s="83">
        <v>2</v>
      </c>
      <c r="H141" s="84">
        <v>18</v>
      </c>
      <c r="I141" s="200">
        <f t="shared" si="1"/>
        <v>36</v>
      </c>
    </row>
    <row r="142" spans="1:9" ht="12.75" customHeight="1" x14ac:dyDescent="0.2">
      <c r="A142" s="622" t="s">
        <v>113</v>
      </c>
      <c r="B142" s="632"/>
      <c r="C142" s="632"/>
      <c r="D142" s="627" t="s">
        <v>108</v>
      </c>
      <c r="E142" s="37" t="s">
        <v>816</v>
      </c>
      <c r="F142" s="37" t="s">
        <v>99</v>
      </c>
      <c r="G142" s="37">
        <v>2</v>
      </c>
      <c r="H142" s="38">
        <v>290</v>
      </c>
      <c r="I142" s="39">
        <f t="shared" si="1"/>
        <v>580</v>
      </c>
    </row>
    <row r="143" spans="1:9" ht="12.75" customHeight="1" x14ac:dyDescent="0.2">
      <c r="A143" s="623"/>
      <c r="B143" s="632"/>
      <c r="C143" s="632"/>
      <c r="D143" s="628"/>
      <c r="E143" s="35" t="s">
        <v>2032</v>
      </c>
      <c r="F143" s="35" t="s">
        <v>99</v>
      </c>
      <c r="G143" s="35">
        <v>4</v>
      </c>
      <c r="H143" s="36">
        <v>150</v>
      </c>
      <c r="I143" s="157">
        <f t="shared" si="1"/>
        <v>600</v>
      </c>
    </row>
    <row r="144" spans="1:9" ht="12.75" customHeight="1" x14ac:dyDescent="0.2">
      <c r="A144" s="623"/>
      <c r="B144" s="632"/>
      <c r="C144" s="632"/>
      <c r="D144" s="628"/>
      <c r="E144" s="35" t="s">
        <v>2033</v>
      </c>
      <c r="F144" s="35" t="s">
        <v>99</v>
      </c>
      <c r="G144" s="35">
        <v>2</v>
      </c>
      <c r="H144" s="36">
        <v>15</v>
      </c>
      <c r="I144" s="157">
        <f t="shared" si="1"/>
        <v>30</v>
      </c>
    </row>
    <row r="145" spans="1:12" ht="12.75" customHeight="1" x14ac:dyDescent="0.2">
      <c r="A145" s="623"/>
      <c r="B145" s="632"/>
      <c r="C145" s="632"/>
      <c r="D145" s="628"/>
      <c r="E145" s="35" t="s">
        <v>463</v>
      </c>
      <c r="F145" s="35" t="s">
        <v>99</v>
      </c>
      <c r="G145" s="35">
        <v>2</v>
      </c>
      <c r="H145" s="36">
        <v>20</v>
      </c>
      <c r="I145" s="157">
        <f t="shared" si="1"/>
        <v>40</v>
      </c>
    </row>
    <row r="146" spans="1:12" ht="12.75" customHeight="1" x14ac:dyDescent="0.2">
      <c r="A146" s="623"/>
      <c r="B146" s="632"/>
      <c r="C146" s="632"/>
      <c r="D146" s="628"/>
      <c r="E146" s="35" t="s">
        <v>116</v>
      </c>
      <c r="F146" s="35" t="s">
        <v>101</v>
      </c>
      <c r="G146" s="35">
        <v>3</v>
      </c>
      <c r="H146" s="36">
        <v>75</v>
      </c>
      <c r="I146" s="157">
        <f t="shared" si="1"/>
        <v>225</v>
      </c>
    </row>
    <row r="147" spans="1:12" ht="12.75" customHeight="1" x14ac:dyDescent="0.2">
      <c r="A147" s="623"/>
      <c r="B147" s="632"/>
      <c r="C147" s="632"/>
      <c r="D147" s="628"/>
      <c r="E147" s="35" t="s">
        <v>2026</v>
      </c>
      <c r="F147" s="35" t="s">
        <v>99</v>
      </c>
      <c r="G147" s="35">
        <v>1</v>
      </c>
      <c r="H147" s="36">
        <v>80</v>
      </c>
      <c r="I147" s="157">
        <f t="shared" si="1"/>
        <v>80</v>
      </c>
    </row>
    <row r="148" spans="1:12" ht="12.75" customHeight="1" x14ac:dyDescent="0.2">
      <c r="A148" s="623"/>
      <c r="B148" s="632"/>
      <c r="C148" s="632"/>
      <c r="D148" s="628"/>
      <c r="E148" s="35" t="s">
        <v>229</v>
      </c>
      <c r="F148" s="35" t="s">
        <v>99</v>
      </c>
      <c r="G148" s="35">
        <v>1</v>
      </c>
      <c r="H148" s="36">
        <v>110</v>
      </c>
      <c r="I148" s="157">
        <f t="shared" si="1"/>
        <v>110</v>
      </c>
    </row>
    <row r="149" spans="1:12" ht="12.75" customHeight="1" thickBot="1" x14ac:dyDescent="0.25">
      <c r="A149" s="624"/>
      <c r="B149" s="632"/>
      <c r="C149" s="632"/>
      <c r="D149" s="629"/>
      <c r="E149" s="83" t="s">
        <v>2034</v>
      </c>
      <c r="F149" s="83" t="s">
        <v>99</v>
      </c>
      <c r="G149" s="83">
        <v>4</v>
      </c>
      <c r="H149" s="84">
        <v>63</v>
      </c>
      <c r="I149" s="200">
        <f t="shared" si="1"/>
        <v>252</v>
      </c>
    </row>
    <row r="150" spans="1:12" ht="12.75" customHeight="1" x14ac:dyDescent="0.2">
      <c r="A150" s="622" t="s">
        <v>1618</v>
      </c>
      <c r="B150" s="632"/>
      <c r="C150" s="632"/>
      <c r="D150" s="627" t="s">
        <v>2035</v>
      </c>
      <c r="E150" s="37" t="s">
        <v>2036</v>
      </c>
      <c r="F150" s="37" t="s">
        <v>99</v>
      </c>
      <c r="G150" s="37">
        <v>1</v>
      </c>
      <c r="H150" s="38">
        <v>120</v>
      </c>
      <c r="I150" s="39">
        <f t="shared" si="1"/>
        <v>120</v>
      </c>
    </row>
    <row r="151" spans="1:12" ht="12.75" customHeight="1" thickBot="1" x14ac:dyDescent="0.25">
      <c r="A151" s="624"/>
      <c r="B151" s="626"/>
      <c r="C151" s="626"/>
      <c r="D151" s="629"/>
      <c r="E151" s="83" t="s">
        <v>2037</v>
      </c>
      <c r="F151" s="83" t="s">
        <v>99</v>
      </c>
      <c r="G151" s="83">
        <v>2</v>
      </c>
      <c r="H151" s="84">
        <v>60</v>
      </c>
      <c r="I151" s="200">
        <f t="shared" si="1"/>
        <v>120</v>
      </c>
    </row>
    <row r="152" spans="1:12" ht="12.75" customHeight="1" x14ac:dyDescent="0.2">
      <c r="A152" s="622" t="s">
        <v>329</v>
      </c>
      <c r="B152" s="625">
        <v>25456.82</v>
      </c>
      <c r="C152" s="625" t="s">
        <v>80</v>
      </c>
      <c r="D152" s="625" t="s">
        <v>330</v>
      </c>
      <c r="E152" s="37" t="s">
        <v>331</v>
      </c>
      <c r="F152" s="37" t="s">
        <v>99</v>
      </c>
      <c r="G152" s="37">
        <v>5</v>
      </c>
      <c r="H152" s="38">
        <v>17</v>
      </c>
      <c r="I152" s="39">
        <f t="shared" si="1"/>
        <v>85</v>
      </c>
    </row>
    <row r="153" spans="1:12" ht="12.75" customHeight="1" thickBot="1" x14ac:dyDescent="0.25">
      <c r="A153" s="624"/>
      <c r="B153" s="626"/>
      <c r="C153" s="626"/>
      <c r="D153" s="626"/>
      <c r="E153" s="83" t="s">
        <v>1901</v>
      </c>
      <c r="F153" s="83" t="s">
        <v>102</v>
      </c>
      <c r="G153" s="83">
        <v>1</v>
      </c>
      <c r="H153" s="84">
        <v>72.34</v>
      </c>
      <c r="I153" s="200">
        <f t="shared" si="1"/>
        <v>72.34</v>
      </c>
    </row>
    <row r="154" spans="1:12" ht="12.75" customHeight="1" thickBot="1" x14ac:dyDescent="0.25">
      <c r="A154" s="218"/>
      <c r="B154" s="167"/>
      <c r="C154" s="167"/>
      <c r="D154" s="167"/>
      <c r="E154" s="83"/>
      <c r="F154" s="83"/>
      <c r="G154" s="83"/>
      <c r="H154" s="84"/>
      <c r="I154" s="200">
        <v>1871.72</v>
      </c>
    </row>
    <row r="155" spans="1:12" ht="12.75" customHeight="1" thickBot="1" x14ac:dyDescent="0.25">
      <c r="A155" s="218"/>
      <c r="B155" s="223">
        <f>SUM(B69:B153)</f>
        <v>261009.08</v>
      </c>
      <c r="C155" s="224"/>
      <c r="D155" s="223"/>
      <c r="E155" s="225"/>
      <c r="F155" s="224"/>
      <c r="G155" s="224"/>
      <c r="H155" s="223" t="s">
        <v>17</v>
      </c>
      <c r="I155" s="226">
        <f>SUM(I69:I154)</f>
        <v>29811.309999999998</v>
      </c>
    </row>
    <row r="156" spans="1:12" ht="64.5" thickBot="1" x14ac:dyDescent="0.25">
      <c r="A156" s="134" t="s">
        <v>144</v>
      </c>
      <c r="B156" s="114" t="s">
        <v>16</v>
      </c>
      <c r="C156" s="114" t="s">
        <v>5</v>
      </c>
      <c r="D156" s="114" t="s">
        <v>23</v>
      </c>
      <c r="E156" s="118" t="s">
        <v>18</v>
      </c>
      <c r="F156" s="114" t="s">
        <v>19</v>
      </c>
      <c r="G156" s="114" t="s">
        <v>10</v>
      </c>
      <c r="H156" s="114" t="s">
        <v>13</v>
      </c>
      <c r="I156" s="115" t="s">
        <v>12</v>
      </c>
    </row>
    <row r="157" spans="1:12" ht="12.75" customHeight="1" thickBot="1" x14ac:dyDescent="0.25">
      <c r="A157" s="227"/>
      <c r="B157" s="104">
        <v>5284.16</v>
      </c>
      <c r="C157" s="58" t="s">
        <v>66</v>
      </c>
      <c r="D157" s="64"/>
      <c r="E157" s="59"/>
      <c r="F157" s="59"/>
      <c r="G157" s="59"/>
      <c r="H157" s="60"/>
      <c r="I157" s="61"/>
      <c r="L157" s="184"/>
    </row>
    <row r="158" spans="1:12" ht="12.75" customHeight="1" thickBot="1" x14ac:dyDescent="0.25">
      <c r="A158" s="227"/>
      <c r="B158" s="122">
        <v>5090.1458000000002</v>
      </c>
      <c r="C158" s="123" t="s">
        <v>67</v>
      </c>
      <c r="D158" s="124"/>
      <c r="E158" s="125"/>
      <c r="F158" s="125"/>
      <c r="G158" s="125"/>
      <c r="H158" s="126"/>
      <c r="I158" s="127"/>
      <c r="L158" s="184"/>
    </row>
    <row r="159" spans="1:12" ht="12.75" customHeight="1" thickBot="1" x14ac:dyDescent="0.25">
      <c r="A159" s="227"/>
      <c r="B159" s="106">
        <v>5183.1899999999996</v>
      </c>
      <c r="C159" s="85" t="s">
        <v>70</v>
      </c>
      <c r="D159" s="86"/>
      <c r="E159" s="47"/>
      <c r="F159" s="47"/>
      <c r="G159" s="47"/>
      <c r="H159" s="48"/>
      <c r="I159" s="49"/>
      <c r="L159" s="184"/>
    </row>
    <row r="160" spans="1:12" ht="12.75" customHeight="1" thickBot="1" x14ac:dyDescent="0.25">
      <c r="A160" s="227"/>
      <c r="B160" s="106">
        <v>2951.45</v>
      </c>
      <c r="C160" s="85" t="s">
        <v>72</v>
      </c>
      <c r="D160" s="86"/>
      <c r="E160" s="47"/>
      <c r="F160" s="47"/>
      <c r="G160" s="47"/>
      <c r="H160" s="48"/>
      <c r="I160" s="49"/>
      <c r="L160" s="184"/>
    </row>
    <row r="161" spans="1:12" ht="12.75" customHeight="1" thickBot="1" x14ac:dyDescent="0.25">
      <c r="A161" s="227"/>
      <c r="B161" s="106">
        <v>5535.7</v>
      </c>
      <c r="C161" s="85" t="s">
        <v>73</v>
      </c>
      <c r="D161" s="86"/>
      <c r="E161" s="47"/>
      <c r="F161" s="47"/>
      <c r="G161" s="47"/>
      <c r="H161" s="48"/>
      <c r="I161" s="49"/>
      <c r="L161" s="184"/>
    </row>
    <row r="162" spans="1:12" ht="12.75" customHeight="1" thickBot="1" x14ac:dyDescent="0.25">
      <c r="A162" s="227"/>
      <c r="B162" s="106">
        <v>5256.63</v>
      </c>
      <c r="C162" s="164" t="s">
        <v>74</v>
      </c>
      <c r="D162" s="55"/>
      <c r="E162" s="47"/>
      <c r="F162" s="47"/>
      <c r="G162" s="47"/>
      <c r="H162" s="48"/>
      <c r="I162" s="49"/>
      <c r="L162" s="184"/>
    </row>
    <row r="163" spans="1:12" ht="12.75" customHeight="1" thickBot="1" x14ac:dyDescent="0.25">
      <c r="A163" s="227"/>
      <c r="B163" s="106">
        <v>3050.53</v>
      </c>
      <c r="C163" s="85" t="s">
        <v>75</v>
      </c>
      <c r="D163" s="86"/>
      <c r="E163" s="47"/>
      <c r="F163" s="47"/>
      <c r="G163" s="47"/>
      <c r="H163" s="48"/>
      <c r="I163" s="49"/>
      <c r="L163" s="184"/>
    </row>
    <row r="164" spans="1:12" ht="12.75" customHeight="1" thickBot="1" x14ac:dyDescent="0.25">
      <c r="A164" s="227"/>
      <c r="B164" s="106">
        <v>4170.18</v>
      </c>
      <c r="C164" s="164" t="s">
        <v>76</v>
      </c>
      <c r="D164" s="86"/>
      <c r="E164" s="47"/>
      <c r="F164" s="47"/>
      <c r="G164" s="47"/>
      <c r="H164" s="48"/>
      <c r="I164" s="49"/>
      <c r="L164" s="184"/>
    </row>
    <row r="165" spans="1:12" ht="12.75" customHeight="1" thickBot="1" x14ac:dyDescent="0.25">
      <c r="A165" s="227"/>
      <c r="B165" s="106">
        <v>5823.57</v>
      </c>
      <c r="C165" s="85" t="s">
        <v>77</v>
      </c>
      <c r="D165" s="55"/>
      <c r="E165" s="47"/>
      <c r="F165" s="47"/>
      <c r="G165" s="47"/>
      <c r="H165" s="48"/>
      <c r="I165" s="49"/>
    </row>
    <row r="166" spans="1:12" ht="12.75" customHeight="1" thickBot="1" x14ac:dyDescent="0.25">
      <c r="A166" s="227"/>
      <c r="B166" s="382">
        <v>6309.42</v>
      </c>
      <c r="C166" s="185" t="s">
        <v>78</v>
      </c>
      <c r="D166" s="163"/>
      <c r="E166" s="53"/>
      <c r="F166" s="53"/>
      <c r="G166" s="53"/>
      <c r="H166" s="153"/>
      <c r="I166" s="165"/>
    </row>
    <row r="167" spans="1:12" ht="12.75" customHeight="1" thickBot="1" x14ac:dyDescent="0.25">
      <c r="A167" s="227"/>
      <c r="B167" s="106">
        <v>5942.13</v>
      </c>
      <c r="C167" s="85" t="s">
        <v>79</v>
      </c>
      <c r="D167" s="86"/>
      <c r="E167" s="47"/>
      <c r="F167" s="47"/>
      <c r="G167" s="47"/>
      <c r="H167" s="48"/>
      <c r="I167" s="49"/>
    </row>
    <row r="168" spans="1:12" ht="12.75" customHeight="1" thickBot="1" x14ac:dyDescent="0.25">
      <c r="A168" s="227"/>
      <c r="B168" s="106">
        <v>6304</v>
      </c>
      <c r="C168" s="164" t="s">
        <v>80</v>
      </c>
      <c r="D168" s="86"/>
      <c r="E168" s="47"/>
      <c r="F168" s="47"/>
      <c r="G168" s="47"/>
      <c r="H168" s="48"/>
      <c r="I168" s="49"/>
    </row>
    <row r="169" spans="1:12" ht="12.75" customHeight="1" thickBot="1" x14ac:dyDescent="0.25">
      <c r="A169" s="228"/>
      <c r="B169" s="454">
        <f>SUM(B157:B168)</f>
        <v>60901.105799999998</v>
      </c>
      <c r="C169" s="458" t="s">
        <v>87</v>
      </c>
      <c r="D169" s="86"/>
      <c r="E169" s="47"/>
      <c r="F169" s="47"/>
      <c r="G169" s="47"/>
      <c r="H169" s="48"/>
      <c r="I169" s="49"/>
    </row>
    <row r="170" spans="1:12" ht="12.75" customHeight="1" thickBot="1" x14ac:dyDescent="0.25">
      <c r="A170" s="655" t="s">
        <v>106</v>
      </c>
      <c r="B170" s="106">
        <v>1059.6199999999999</v>
      </c>
      <c r="C170" s="164" t="s">
        <v>74</v>
      </c>
      <c r="D170" s="86"/>
      <c r="E170" s="47"/>
      <c r="F170" s="47"/>
      <c r="G170" s="47"/>
      <c r="H170" s="48"/>
      <c r="I170" s="49"/>
    </row>
    <row r="171" spans="1:12" ht="12.75" customHeight="1" thickBot="1" x14ac:dyDescent="0.25">
      <c r="A171" s="656"/>
      <c r="B171" s="106">
        <v>334.35</v>
      </c>
      <c r="C171" s="164" t="s">
        <v>75</v>
      </c>
      <c r="D171" s="86"/>
      <c r="E171" s="47"/>
      <c r="F171" s="47"/>
      <c r="G171" s="47"/>
      <c r="H171" s="48"/>
      <c r="I171" s="49"/>
    </row>
    <row r="172" spans="1:12" ht="12.75" customHeight="1" thickBot="1" x14ac:dyDescent="0.25">
      <c r="A172" s="657"/>
      <c r="B172" s="106">
        <v>417.75</v>
      </c>
      <c r="C172" s="164" t="s">
        <v>76</v>
      </c>
      <c r="D172" s="86"/>
      <c r="E172" s="47"/>
      <c r="F172" s="47"/>
      <c r="G172" s="47"/>
      <c r="H172" s="48"/>
      <c r="I172" s="49"/>
    </row>
    <row r="173" spans="1:12" ht="12.75" customHeight="1" thickBot="1" x14ac:dyDescent="0.25">
      <c r="A173" s="526"/>
      <c r="B173" s="454">
        <f>SUM(B170:B172)</f>
        <v>1811.7199999999998</v>
      </c>
      <c r="C173" s="455" t="s">
        <v>87</v>
      </c>
      <c r="D173" s="86"/>
      <c r="E173" s="47"/>
      <c r="F173" s="47"/>
      <c r="G173" s="47"/>
      <c r="H173" s="48"/>
      <c r="I173" s="49">
        <v>700.29</v>
      </c>
    </row>
    <row r="174" spans="1:12" ht="12.75" customHeight="1" thickBot="1" x14ac:dyDescent="0.25">
      <c r="A174" s="384"/>
      <c r="B174" s="271">
        <f>B169+B173</f>
        <v>62712.825799999999</v>
      </c>
      <c r="C174" s="75"/>
      <c r="D174" s="76"/>
      <c r="E174" s="77"/>
      <c r="F174" s="75"/>
      <c r="G174" s="75"/>
      <c r="H174" s="76" t="s">
        <v>17</v>
      </c>
      <c r="I174" s="78">
        <f>SUM(I157:I173)</f>
        <v>700.29</v>
      </c>
    </row>
    <row r="175" spans="1:12" ht="77.25" thickBot="1" x14ac:dyDescent="0.25">
      <c r="A175" s="134" t="s">
        <v>145</v>
      </c>
      <c r="B175" s="114" t="s">
        <v>16</v>
      </c>
      <c r="C175" s="114" t="s">
        <v>5</v>
      </c>
      <c r="D175" s="114" t="s">
        <v>23</v>
      </c>
      <c r="E175" s="118" t="s">
        <v>18</v>
      </c>
      <c r="F175" s="114" t="s">
        <v>19</v>
      </c>
      <c r="G175" s="114" t="s">
        <v>10</v>
      </c>
      <c r="H175" s="114" t="s">
        <v>13</v>
      </c>
      <c r="I175" s="115" t="s">
        <v>12</v>
      </c>
    </row>
    <row r="176" spans="1:12" ht="13.5" thickBot="1" x14ac:dyDescent="0.25">
      <c r="A176" s="227"/>
      <c r="B176" s="106">
        <v>4199.2700000000004</v>
      </c>
      <c r="C176" s="33" t="s">
        <v>66</v>
      </c>
      <c r="D176" s="86"/>
      <c r="E176" s="47"/>
      <c r="F176" s="47"/>
      <c r="G176" s="47"/>
      <c r="H176" s="48"/>
      <c r="I176" s="49"/>
    </row>
    <row r="177" spans="1:9" ht="12.75" customHeight="1" thickBot="1" x14ac:dyDescent="0.25">
      <c r="A177" s="227"/>
      <c r="B177" s="106">
        <v>4302.2646000000004</v>
      </c>
      <c r="C177" s="13" t="s">
        <v>67</v>
      </c>
      <c r="D177" s="86"/>
      <c r="E177" s="47"/>
      <c r="F177" s="47"/>
      <c r="G177" s="47"/>
      <c r="H177" s="48"/>
      <c r="I177" s="49"/>
    </row>
    <row r="178" spans="1:9" ht="13.5" thickBot="1" x14ac:dyDescent="0.25">
      <c r="A178" s="227"/>
      <c r="B178" s="106">
        <v>4518.75</v>
      </c>
      <c r="C178" s="33" t="s">
        <v>70</v>
      </c>
      <c r="D178" s="86"/>
      <c r="E178" s="47"/>
      <c r="F178" s="47"/>
      <c r="G178" s="47"/>
      <c r="H178" s="48"/>
      <c r="I178" s="49"/>
    </row>
    <row r="179" spans="1:9" ht="12.75" customHeight="1" thickBot="1" x14ac:dyDescent="0.25">
      <c r="A179" s="227"/>
      <c r="B179" s="106">
        <v>4301.68</v>
      </c>
      <c r="C179" s="13" t="s">
        <v>72</v>
      </c>
      <c r="D179" s="86"/>
      <c r="E179" s="47"/>
      <c r="F179" s="47"/>
      <c r="G179" s="47"/>
      <c r="H179" s="48"/>
      <c r="I179" s="49"/>
    </row>
    <row r="180" spans="1:9" ht="13.5" thickBot="1" x14ac:dyDescent="0.25">
      <c r="A180" s="227"/>
      <c r="B180" s="106">
        <v>4382.34</v>
      </c>
      <c r="C180" s="33" t="s">
        <v>73</v>
      </c>
      <c r="D180" s="86"/>
      <c r="E180" s="47"/>
      <c r="F180" s="47"/>
      <c r="G180" s="47"/>
      <c r="H180" s="48"/>
      <c r="I180" s="49"/>
    </row>
    <row r="181" spans="1:9" ht="12.75" customHeight="1" thickBot="1" x14ac:dyDescent="0.25">
      <c r="A181" s="227"/>
      <c r="B181" s="106">
        <v>5042.97</v>
      </c>
      <c r="C181" s="13" t="s">
        <v>74</v>
      </c>
      <c r="D181" s="86"/>
      <c r="E181" s="47"/>
      <c r="F181" s="47"/>
      <c r="G181" s="47"/>
      <c r="H181" s="48"/>
      <c r="I181" s="49"/>
    </row>
    <row r="182" spans="1:9" ht="12.75" customHeight="1" thickBot="1" x14ac:dyDescent="0.25">
      <c r="A182" s="227"/>
      <c r="B182" s="106">
        <v>3863.36</v>
      </c>
      <c r="C182" s="33" t="s">
        <v>75</v>
      </c>
      <c r="D182" s="86"/>
      <c r="E182" s="47"/>
      <c r="F182" s="47"/>
      <c r="G182" s="47"/>
      <c r="H182" s="48"/>
      <c r="I182" s="49"/>
    </row>
    <row r="183" spans="1:9" ht="12.75" customHeight="1" thickBot="1" x14ac:dyDescent="0.25">
      <c r="A183" s="227"/>
      <c r="B183" s="106">
        <v>4767.49</v>
      </c>
      <c r="C183" s="13" t="s">
        <v>76</v>
      </c>
      <c r="D183" s="86"/>
      <c r="E183" s="47"/>
      <c r="F183" s="47"/>
      <c r="G183" s="47"/>
      <c r="H183" s="48"/>
      <c r="I183" s="49"/>
    </row>
    <row r="184" spans="1:9" ht="12.75" customHeight="1" thickBot="1" x14ac:dyDescent="0.25">
      <c r="A184" s="227"/>
      <c r="B184" s="106">
        <v>4837.6899999999996</v>
      </c>
      <c r="C184" s="33" t="s">
        <v>77</v>
      </c>
      <c r="D184" s="86"/>
      <c r="E184" s="47"/>
      <c r="F184" s="47"/>
      <c r="G184" s="47"/>
      <c r="H184" s="48"/>
      <c r="I184" s="49"/>
    </row>
    <row r="185" spans="1:9" ht="13.5" thickBot="1" x14ac:dyDescent="0.25">
      <c r="A185" s="227"/>
      <c r="B185" s="106">
        <v>5179.1000000000004</v>
      </c>
      <c r="C185" s="85" t="s">
        <v>78</v>
      </c>
      <c r="D185" s="83"/>
      <c r="E185" s="83"/>
      <c r="F185" s="83"/>
      <c r="G185" s="83"/>
      <c r="H185" s="84"/>
      <c r="I185" s="200"/>
    </row>
    <row r="186" spans="1:9" ht="12.75" customHeight="1" thickBot="1" x14ac:dyDescent="0.25">
      <c r="A186" s="227"/>
      <c r="B186" s="106">
        <v>4976.54</v>
      </c>
      <c r="C186" s="13" t="s">
        <v>79</v>
      </c>
      <c r="D186" s="86"/>
      <c r="E186" s="47"/>
      <c r="F186" s="47"/>
      <c r="G186" s="47"/>
      <c r="H186" s="48"/>
      <c r="I186" s="49"/>
    </row>
    <row r="187" spans="1:9" ht="12.75" customHeight="1" thickBot="1" x14ac:dyDescent="0.25">
      <c r="A187" s="227"/>
      <c r="B187" s="106">
        <v>5036.75</v>
      </c>
      <c r="C187" s="13" t="s">
        <v>80</v>
      </c>
      <c r="D187" s="86"/>
      <c r="E187" s="47"/>
      <c r="F187" s="47"/>
      <c r="G187" s="47"/>
      <c r="H187" s="48"/>
      <c r="I187" s="49"/>
    </row>
    <row r="188" spans="1:9" ht="12.75" customHeight="1" thickBot="1" x14ac:dyDescent="0.25">
      <c r="A188" s="227"/>
      <c r="B188" s="106"/>
      <c r="C188" s="85" t="s">
        <v>87</v>
      </c>
      <c r="D188" s="86"/>
      <c r="E188" s="47"/>
      <c r="F188" s="47"/>
      <c r="G188" s="47"/>
      <c r="H188" s="48"/>
      <c r="I188" s="49">
        <v>892.99</v>
      </c>
    </row>
    <row r="189" spans="1:9" ht="12.75" customHeight="1" thickBot="1" x14ac:dyDescent="0.25">
      <c r="A189" s="180"/>
      <c r="B189" s="197">
        <f>SUM(B176:B188)</f>
        <v>55408.204600000005</v>
      </c>
      <c r="C189" s="198"/>
      <c r="D189" s="197"/>
      <c r="E189" s="199"/>
      <c r="F189" s="198"/>
      <c r="G189" s="198"/>
      <c r="H189" s="197" t="s">
        <v>17</v>
      </c>
      <c r="I189" s="230">
        <f>SUM(I176:I188)</f>
        <v>892.99</v>
      </c>
    </row>
    <row r="190" spans="1:9" ht="26.25" thickBot="1" x14ac:dyDescent="0.25">
      <c r="A190" s="46" t="s">
        <v>8</v>
      </c>
      <c r="B190" s="114" t="s">
        <v>16</v>
      </c>
      <c r="C190" s="114" t="s">
        <v>5</v>
      </c>
      <c r="D190" s="114" t="s">
        <v>23</v>
      </c>
      <c r="E190" s="118" t="s">
        <v>18</v>
      </c>
      <c r="F190" s="114" t="s">
        <v>19</v>
      </c>
      <c r="G190" s="114" t="s">
        <v>10</v>
      </c>
      <c r="H190" s="114" t="s">
        <v>13</v>
      </c>
      <c r="I190" s="115" t="s">
        <v>12</v>
      </c>
    </row>
    <row r="191" spans="1:9" ht="25.5" x14ac:dyDescent="0.2">
      <c r="A191" s="221" t="s">
        <v>2270</v>
      </c>
      <c r="B191" s="13"/>
      <c r="C191" s="13" t="s">
        <v>87</v>
      </c>
      <c r="D191" s="14"/>
      <c r="E191" s="15"/>
      <c r="F191" s="15"/>
      <c r="G191" s="15"/>
      <c r="H191" s="16"/>
      <c r="I191" s="244">
        <v>86220.63</v>
      </c>
    </row>
    <row r="192" spans="1:9" ht="12.75" customHeight="1" x14ac:dyDescent="0.2">
      <c r="A192" s="219" t="s">
        <v>88</v>
      </c>
      <c r="B192" s="13"/>
      <c r="C192" s="13" t="s">
        <v>87</v>
      </c>
      <c r="D192" s="14"/>
      <c r="E192" s="15"/>
      <c r="F192" s="15"/>
      <c r="G192" s="15"/>
      <c r="H192" s="16"/>
      <c r="I192" s="243">
        <v>4579.1499999999996</v>
      </c>
    </row>
    <row r="193" spans="1:255" ht="12.75" customHeight="1" thickBot="1" x14ac:dyDescent="0.25">
      <c r="A193" s="219"/>
      <c r="B193" s="109"/>
      <c r="C193" s="109"/>
      <c r="D193" s="108"/>
      <c r="E193" s="110"/>
      <c r="F193" s="109"/>
      <c r="G193" s="109"/>
      <c r="H193" s="108" t="s">
        <v>17</v>
      </c>
      <c r="I193" s="232">
        <f>SUM(I191:I192)</f>
        <v>90799.78</v>
      </c>
    </row>
    <row r="194" spans="1:255" s="45" customFormat="1" ht="83.25" customHeight="1" thickBot="1" x14ac:dyDescent="0.25">
      <c r="A194" s="117" t="s">
        <v>95</v>
      </c>
      <c r="B194" s="114" t="s">
        <v>16</v>
      </c>
      <c r="C194" s="114" t="s">
        <v>5</v>
      </c>
      <c r="D194" s="114" t="s">
        <v>23</v>
      </c>
      <c r="E194" s="118" t="s">
        <v>18</v>
      </c>
      <c r="F194" s="114" t="s">
        <v>19</v>
      </c>
      <c r="G194" s="114" t="s">
        <v>10</v>
      </c>
      <c r="H194" s="114" t="s">
        <v>13</v>
      </c>
      <c r="I194" s="115" t="s">
        <v>12</v>
      </c>
      <c r="J194" s="56"/>
      <c r="K194" s="56"/>
      <c r="L194" s="56"/>
      <c r="M194" s="56"/>
      <c r="N194" s="56"/>
      <c r="O194" s="56"/>
      <c r="P194" s="56"/>
      <c r="Q194" s="56"/>
      <c r="R194" s="56"/>
      <c r="T194" s="56"/>
      <c r="U194" s="56"/>
      <c r="V194" s="56"/>
      <c r="W194" s="56"/>
      <c r="X194" s="56"/>
      <c r="Y194" s="56"/>
      <c r="Z194" s="56"/>
      <c r="AA194" s="56"/>
      <c r="AB194" s="56"/>
      <c r="AD194" s="56"/>
      <c r="AE194" s="56"/>
      <c r="AF194" s="56"/>
      <c r="AG194" s="56"/>
      <c r="AH194" s="56"/>
      <c r="AI194" s="56"/>
      <c r="AJ194" s="56"/>
      <c r="AK194" s="56"/>
      <c r="AL194" s="56"/>
      <c r="AN194" s="56"/>
      <c r="AO194" s="56"/>
      <c r="AP194" s="56"/>
      <c r="AQ194" s="56"/>
      <c r="AR194" s="56"/>
      <c r="AS194" s="56"/>
      <c r="AT194" s="56"/>
      <c r="AU194" s="56"/>
      <c r="AV194" s="56"/>
      <c r="AX194" s="56"/>
      <c r="AY194" s="56"/>
      <c r="AZ194" s="56"/>
      <c r="BA194" s="56"/>
      <c r="BB194" s="56"/>
      <c r="BC194" s="56"/>
      <c r="BD194" s="56"/>
      <c r="BE194" s="56"/>
      <c r="BF194" s="56"/>
      <c r="BH194" s="56"/>
      <c r="BI194" s="56"/>
      <c r="BJ194" s="56"/>
      <c r="BK194" s="56"/>
      <c r="BL194" s="56"/>
      <c r="BM194" s="56"/>
      <c r="BN194" s="56"/>
      <c r="BO194" s="56"/>
      <c r="BP194" s="56"/>
      <c r="BR194" s="56"/>
      <c r="BS194" s="56"/>
      <c r="BT194" s="56"/>
      <c r="BU194" s="56"/>
      <c r="BV194" s="56"/>
      <c r="BW194" s="56"/>
      <c r="BX194" s="56"/>
      <c r="BY194" s="56"/>
      <c r="BZ194" s="56"/>
      <c r="CB194" s="56"/>
      <c r="CC194" s="56"/>
      <c r="CD194" s="56"/>
      <c r="CE194" s="56"/>
      <c r="CF194" s="56"/>
      <c r="CG194" s="56"/>
      <c r="CH194" s="56"/>
      <c r="CI194" s="56"/>
      <c r="CJ194" s="56"/>
      <c r="CL194" s="56"/>
      <c r="CM194" s="56"/>
      <c r="CN194" s="56"/>
      <c r="CO194" s="56"/>
      <c r="CP194" s="56"/>
      <c r="CQ194" s="56"/>
      <c r="CR194" s="56"/>
      <c r="CS194" s="56"/>
      <c r="CT194" s="56"/>
      <c r="CV194" s="56"/>
      <c r="CW194" s="56"/>
      <c r="CX194" s="56"/>
      <c r="CY194" s="56"/>
      <c r="CZ194" s="56"/>
      <c r="DA194" s="56"/>
      <c r="DB194" s="56"/>
      <c r="DC194" s="56"/>
      <c r="DD194" s="56"/>
      <c r="DF194" s="56"/>
      <c r="DG194" s="56"/>
      <c r="DH194" s="56"/>
      <c r="DI194" s="56"/>
      <c r="DJ194" s="56"/>
      <c r="DK194" s="56"/>
      <c r="DL194" s="56"/>
      <c r="DM194" s="56"/>
      <c r="DN194" s="56"/>
      <c r="DP194" s="56"/>
      <c r="DQ194" s="56"/>
      <c r="DR194" s="56"/>
      <c r="DS194" s="56"/>
      <c r="DT194" s="56"/>
      <c r="DU194" s="56"/>
      <c r="DV194" s="56"/>
      <c r="DW194" s="56"/>
      <c r="DX194" s="56"/>
      <c r="DZ194" s="56"/>
      <c r="EA194" s="56"/>
      <c r="EB194" s="56"/>
      <c r="EC194" s="56"/>
      <c r="ED194" s="56"/>
      <c r="EE194" s="56"/>
      <c r="EF194" s="56"/>
      <c r="EG194" s="56"/>
      <c r="EH194" s="56"/>
      <c r="EJ194" s="56"/>
      <c r="EK194" s="56"/>
      <c r="EL194" s="56"/>
      <c r="EM194" s="56"/>
      <c r="EN194" s="56"/>
      <c r="EO194" s="56"/>
      <c r="EP194" s="56"/>
      <c r="EQ194" s="56"/>
      <c r="ER194" s="56"/>
      <c r="ET194" s="56"/>
      <c r="EU194" s="56"/>
      <c r="EV194" s="56"/>
      <c r="EW194" s="56"/>
      <c r="EX194" s="56"/>
      <c r="EY194" s="56"/>
      <c r="EZ194" s="56"/>
      <c r="FA194" s="56"/>
      <c r="FB194" s="56"/>
      <c r="FD194" s="56"/>
      <c r="FE194" s="56"/>
      <c r="FF194" s="56"/>
      <c r="FG194" s="56"/>
      <c r="FH194" s="56"/>
      <c r="FI194" s="56"/>
      <c r="FJ194" s="56"/>
      <c r="FK194" s="56"/>
      <c r="FL194" s="56"/>
      <c r="FN194" s="56"/>
      <c r="FO194" s="56"/>
      <c r="FP194" s="56"/>
      <c r="FQ194" s="56"/>
      <c r="FR194" s="56"/>
      <c r="FS194" s="56"/>
      <c r="FT194" s="56"/>
      <c r="FU194" s="56"/>
      <c r="FV194" s="56"/>
      <c r="FX194" s="56"/>
      <c r="FY194" s="56"/>
      <c r="FZ194" s="56"/>
      <c r="GA194" s="56"/>
      <c r="GB194" s="56"/>
      <c r="GC194" s="56"/>
      <c r="GD194" s="56"/>
      <c r="GE194" s="56"/>
      <c r="GF194" s="56"/>
      <c r="GH194" s="56"/>
      <c r="GI194" s="56"/>
      <c r="GJ194" s="56"/>
      <c r="GK194" s="56"/>
      <c r="GL194" s="56"/>
      <c r="GM194" s="56"/>
      <c r="GN194" s="56"/>
      <c r="GO194" s="56"/>
      <c r="GP194" s="56"/>
      <c r="GR194" s="56"/>
      <c r="GS194" s="56"/>
      <c r="GT194" s="56"/>
      <c r="GU194" s="56"/>
      <c r="GV194" s="56"/>
      <c r="GW194" s="56"/>
      <c r="GX194" s="56"/>
      <c r="GY194" s="56"/>
      <c r="GZ194" s="56"/>
      <c r="HB194" s="56"/>
      <c r="HC194" s="56"/>
      <c r="HD194" s="56"/>
      <c r="HE194" s="56"/>
      <c r="HF194" s="56"/>
      <c r="HG194" s="56"/>
      <c r="HH194" s="56"/>
      <c r="HI194" s="56"/>
      <c r="HJ194" s="56"/>
      <c r="HL194" s="56"/>
      <c r="HM194" s="56"/>
      <c r="HN194" s="56"/>
      <c r="HO194" s="56"/>
      <c r="HP194" s="56"/>
      <c r="HQ194" s="56"/>
      <c r="HR194" s="56"/>
      <c r="HS194" s="56"/>
      <c r="HT194" s="56"/>
      <c r="HV194" s="56"/>
      <c r="HW194" s="56"/>
      <c r="HX194" s="56"/>
      <c r="HY194" s="56"/>
      <c r="HZ194" s="56"/>
      <c r="IA194" s="56"/>
      <c r="IB194" s="56"/>
      <c r="IC194" s="56"/>
      <c r="ID194" s="56"/>
      <c r="IF194" s="56"/>
      <c r="IG194" s="56"/>
      <c r="IH194" s="56"/>
      <c r="II194" s="56"/>
      <c r="IJ194" s="56"/>
      <c r="IK194" s="56"/>
      <c r="IL194" s="56"/>
      <c r="IM194" s="56"/>
      <c r="IN194" s="56"/>
      <c r="IP194" s="56"/>
      <c r="IQ194" s="56"/>
      <c r="IR194" s="56"/>
      <c r="IS194" s="56"/>
      <c r="IT194" s="56"/>
      <c r="IU194" s="56"/>
    </row>
    <row r="195" spans="1:255" ht="12.75" customHeight="1" thickBot="1" x14ac:dyDescent="0.25">
      <c r="A195" s="227"/>
      <c r="B195" s="104">
        <v>2991.08</v>
      </c>
      <c r="C195" s="58" t="s">
        <v>66</v>
      </c>
      <c r="D195" s="64"/>
      <c r="E195" s="59"/>
      <c r="F195" s="59"/>
      <c r="G195" s="59"/>
      <c r="H195" s="60"/>
      <c r="I195" s="61"/>
      <c r="J195" s="56"/>
      <c r="K195" s="56"/>
      <c r="L195" s="56"/>
      <c r="M195" s="56"/>
      <c r="N195" s="56"/>
      <c r="O195" s="56"/>
      <c r="P195" s="56"/>
      <c r="Q195" s="56"/>
      <c r="R195" s="56"/>
      <c r="T195" s="56"/>
      <c r="U195" s="56"/>
      <c r="V195" s="56"/>
      <c r="W195" s="56"/>
      <c r="X195" s="56"/>
      <c r="Y195" s="56"/>
      <c r="Z195" s="56"/>
      <c r="AA195" s="56"/>
      <c r="AB195" s="56"/>
      <c r="AD195" s="56"/>
      <c r="AE195" s="56"/>
      <c r="AF195" s="56"/>
      <c r="AG195" s="56"/>
      <c r="AH195" s="56"/>
      <c r="AI195" s="56"/>
      <c r="AJ195" s="56"/>
      <c r="AK195" s="56"/>
      <c r="AL195" s="56"/>
      <c r="AN195" s="56"/>
      <c r="AO195" s="56"/>
      <c r="AP195" s="56"/>
      <c r="AQ195" s="56"/>
      <c r="AR195" s="56"/>
      <c r="AS195" s="56"/>
      <c r="AT195" s="56"/>
      <c r="AU195" s="56"/>
      <c r="AV195" s="56"/>
      <c r="AX195" s="56"/>
      <c r="AY195" s="56"/>
      <c r="AZ195" s="56"/>
      <c r="BA195" s="56"/>
      <c r="BB195" s="56"/>
      <c r="BC195" s="56"/>
      <c r="BD195" s="56"/>
      <c r="BE195" s="56"/>
      <c r="BF195" s="56"/>
      <c r="BH195" s="56"/>
      <c r="BI195" s="56"/>
      <c r="BJ195" s="56"/>
      <c r="BK195" s="56"/>
      <c r="BL195" s="56"/>
      <c r="BM195" s="56"/>
      <c r="BN195" s="56"/>
      <c r="BO195" s="56"/>
      <c r="BP195" s="56"/>
      <c r="BR195" s="56"/>
      <c r="BS195" s="56"/>
      <c r="BT195" s="56"/>
      <c r="BU195" s="56"/>
      <c r="BV195" s="56"/>
      <c r="BW195" s="56"/>
      <c r="BX195" s="56"/>
      <c r="BY195" s="56"/>
      <c r="BZ195" s="56"/>
      <c r="CB195" s="56"/>
      <c r="CC195" s="56"/>
      <c r="CD195" s="56"/>
      <c r="CE195" s="56"/>
      <c r="CF195" s="56"/>
      <c r="CG195" s="56"/>
      <c r="CH195" s="56"/>
      <c r="CI195" s="56"/>
      <c r="CJ195" s="56"/>
      <c r="CL195" s="56"/>
      <c r="CM195" s="56"/>
      <c r="CN195" s="56"/>
      <c r="CO195" s="56"/>
      <c r="CP195" s="56"/>
      <c r="CQ195" s="56"/>
      <c r="CR195" s="56"/>
      <c r="CS195" s="56"/>
      <c r="CT195" s="56"/>
      <c r="CV195" s="56"/>
      <c r="CW195" s="56"/>
      <c r="CX195" s="56"/>
      <c r="CY195" s="56"/>
      <c r="CZ195" s="56"/>
      <c r="DA195" s="56"/>
      <c r="DB195" s="56"/>
      <c r="DC195" s="56"/>
      <c r="DD195" s="56"/>
      <c r="DF195" s="56"/>
      <c r="DG195" s="56"/>
      <c r="DH195" s="56"/>
      <c r="DI195" s="56"/>
      <c r="DJ195" s="56"/>
      <c r="DK195" s="56"/>
      <c r="DL195" s="56"/>
      <c r="DM195" s="56"/>
      <c r="DN195" s="56"/>
      <c r="DP195" s="56"/>
      <c r="DQ195" s="56"/>
      <c r="DR195" s="56"/>
      <c r="DS195" s="56"/>
      <c r="DT195" s="56"/>
      <c r="DU195" s="56"/>
      <c r="DV195" s="56"/>
      <c r="DW195" s="56"/>
      <c r="DX195" s="56"/>
      <c r="DZ195" s="56"/>
      <c r="EA195" s="56"/>
      <c r="EB195" s="56"/>
      <c r="EC195" s="56"/>
      <c r="ED195" s="56"/>
      <c r="EE195" s="56"/>
      <c r="EF195" s="56"/>
      <c r="EG195" s="56"/>
      <c r="EH195" s="56"/>
      <c r="EJ195" s="56"/>
      <c r="EK195" s="56"/>
      <c r="EL195" s="56"/>
      <c r="EM195" s="56"/>
      <c r="EN195" s="56"/>
      <c r="EO195" s="56"/>
      <c r="EP195" s="56"/>
      <c r="EQ195" s="56"/>
      <c r="ER195" s="56"/>
      <c r="ET195" s="56"/>
      <c r="EU195" s="56"/>
      <c r="EV195" s="56"/>
      <c r="EW195" s="56"/>
      <c r="EX195" s="56"/>
      <c r="EY195" s="56"/>
      <c r="EZ195" s="56"/>
      <c r="FA195" s="56"/>
      <c r="FB195" s="56"/>
      <c r="FD195" s="56"/>
      <c r="FE195" s="56"/>
      <c r="FF195" s="56"/>
      <c r="FG195" s="56"/>
      <c r="FH195" s="56"/>
      <c r="FI195" s="56"/>
      <c r="FJ195" s="56"/>
      <c r="FK195" s="56"/>
      <c r="FL195" s="56"/>
      <c r="FN195" s="56"/>
      <c r="FO195" s="56"/>
      <c r="FP195" s="56"/>
      <c r="FQ195" s="56"/>
      <c r="FR195" s="56"/>
      <c r="FS195" s="56"/>
      <c r="FT195" s="56"/>
      <c r="FU195" s="56"/>
      <c r="FV195" s="56"/>
      <c r="FX195" s="56"/>
      <c r="FY195" s="56"/>
      <c r="FZ195" s="56"/>
      <c r="GA195" s="56"/>
      <c r="GB195" s="56"/>
      <c r="GC195" s="56"/>
      <c r="GD195" s="56"/>
      <c r="GE195" s="56"/>
      <c r="GF195" s="56"/>
      <c r="GH195" s="56"/>
      <c r="GI195" s="56"/>
      <c r="GJ195" s="56"/>
      <c r="GK195" s="56"/>
      <c r="GL195" s="56"/>
      <c r="GM195" s="56"/>
      <c r="GN195" s="56"/>
      <c r="GO195" s="56"/>
      <c r="GP195" s="56"/>
      <c r="GR195" s="56"/>
      <c r="GS195" s="56"/>
      <c r="GT195" s="56"/>
      <c r="GU195" s="56"/>
      <c r="GV195" s="56"/>
      <c r="GW195" s="56"/>
      <c r="GX195" s="56"/>
      <c r="GY195" s="56"/>
      <c r="GZ195" s="56"/>
      <c r="HB195" s="56"/>
      <c r="HC195" s="56"/>
      <c r="HD195" s="56"/>
      <c r="HE195" s="56"/>
      <c r="HF195" s="56"/>
      <c r="HG195" s="56"/>
      <c r="HH195" s="56"/>
      <c r="HI195" s="56"/>
      <c r="HJ195" s="56"/>
      <c r="HL195" s="56"/>
      <c r="HM195" s="56"/>
      <c r="HN195" s="56"/>
      <c r="HO195" s="56"/>
      <c r="HP195" s="56"/>
      <c r="HQ195" s="56"/>
      <c r="HR195" s="56"/>
      <c r="HS195" s="56"/>
      <c r="HT195" s="56"/>
      <c r="HV195" s="56"/>
      <c r="HW195" s="56"/>
      <c r="HX195" s="56"/>
      <c r="HY195" s="56"/>
      <c r="HZ195" s="56"/>
      <c r="IA195" s="56"/>
      <c r="IB195" s="56"/>
      <c r="IC195" s="56"/>
      <c r="ID195" s="56"/>
      <c r="IF195" s="56"/>
      <c r="IG195" s="56"/>
      <c r="IH195" s="56"/>
      <c r="II195" s="56"/>
      <c r="IJ195" s="56"/>
      <c r="IK195" s="56"/>
      <c r="IL195" s="56"/>
      <c r="IM195" s="56"/>
      <c r="IN195" s="56"/>
      <c r="IP195" s="56"/>
      <c r="IQ195" s="56"/>
      <c r="IR195" s="56"/>
      <c r="IS195" s="56"/>
      <c r="IT195" s="56"/>
      <c r="IU195" s="56"/>
    </row>
    <row r="196" spans="1:255" ht="12.75" customHeight="1" thickBot="1" x14ac:dyDescent="0.25">
      <c r="A196" s="227"/>
      <c r="B196" s="105">
        <v>3632.08</v>
      </c>
      <c r="C196" s="92" t="s">
        <v>67</v>
      </c>
      <c r="D196" s="93"/>
      <c r="E196" s="94"/>
      <c r="F196" s="94"/>
      <c r="G196" s="94"/>
      <c r="H196" s="95"/>
      <c r="I196" s="96"/>
      <c r="J196" s="56"/>
      <c r="K196" s="56"/>
      <c r="L196" s="56"/>
      <c r="M196" s="56"/>
      <c r="N196" s="56"/>
      <c r="O196" s="56"/>
      <c r="P196" s="56"/>
      <c r="Q196" s="56"/>
      <c r="R196" s="56"/>
      <c r="T196" s="56"/>
      <c r="U196" s="56"/>
      <c r="V196" s="56"/>
      <c r="W196" s="56"/>
      <c r="X196" s="56"/>
      <c r="Y196" s="56"/>
      <c r="Z196" s="56"/>
      <c r="AA196" s="56"/>
      <c r="AB196" s="56"/>
      <c r="AD196" s="56"/>
      <c r="AE196" s="56"/>
      <c r="AF196" s="56"/>
      <c r="AG196" s="56"/>
      <c r="AH196" s="56"/>
      <c r="AI196" s="56"/>
      <c r="AJ196" s="56"/>
      <c r="AK196" s="56"/>
      <c r="AL196" s="56"/>
      <c r="AN196" s="56"/>
      <c r="AO196" s="56"/>
      <c r="AP196" s="56"/>
      <c r="AQ196" s="56"/>
      <c r="AR196" s="56"/>
      <c r="AS196" s="56"/>
      <c r="AT196" s="56"/>
      <c r="AU196" s="56"/>
      <c r="AV196" s="56"/>
      <c r="AX196" s="56"/>
      <c r="AY196" s="56"/>
      <c r="AZ196" s="56"/>
      <c r="BA196" s="56"/>
      <c r="BB196" s="56"/>
      <c r="BC196" s="56"/>
      <c r="BD196" s="56"/>
      <c r="BE196" s="56"/>
      <c r="BF196" s="56"/>
      <c r="BH196" s="56"/>
      <c r="BI196" s="56"/>
      <c r="BJ196" s="56"/>
      <c r="BK196" s="56"/>
      <c r="BL196" s="56"/>
      <c r="BM196" s="56"/>
      <c r="BN196" s="56"/>
      <c r="BO196" s="56"/>
      <c r="BP196" s="56"/>
      <c r="BR196" s="56"/>
      <c r="BS196" s="56"/>
      <c r="BT196" s="56"/>
      <c r="BU196" s="56"/>
      <c r="BV196" s="56"/>
      <c r="BW196" s="56"/>
      <c r="BX196" s="56"/>
      <c r="BY196" s="56"/>
      <c r="BZ196" s="56"/>
      <c r="CB196" s="56"/>
      <c r="CC196" s="56"/>
      <c r="CD196" s="56"/>
      <c r="CE196" s="56"/>
      <c r="CF196" s="56"/>
      <c r="CG196" s="56"/>
      <c r="CH196" s="56"/>
      <c r="CI196" s="56"/>
      <c r="CJ196" s="56"/>
      <c r="CL196" s="56"/>
      <c r="CM196" s="56"/>
      <c r="CN196" s="56"/>
      <c r="CO196" s="56"/>
      <c r="CP196" s="56"/>
      <c r="CQ196" s="56"/>
      <c r="CR196" s="56"/>
      <c r="CS196" s="56"/>
      <c r="CT196" s="56"/>
      <c r="CV196" s="56"/>
      <c r="CW196" s="56"/>
      <c r="CX196" s="56"/>
      <c r="CY196" s="56"/>
      <c r="CZ196" s="56"/>
      <c r="DA196" s="56"/>
      <c r="DB196" s="56"/>
      <c r="DC196" s="56"/>
      <c r="DD196" s="56"/>
      <c r="DF196" s="56"/>
      <c r="DG196" s="56"/>
      <c r="DH196" s="56"/>
      <c r="DI196" s="56"/>
      <c r="DJ196" s="56"/>
      <c r="DK196" s="56"/>
      <c r="DL196" s="56"/>
      <c r="DM196" s="56"/>
      <c r="DN196" s="56"/>
      <c r="DP196" s="56"/>
      <c r="DQ196" s="56"/>
      <c r="DR196" s="56"/>
      <c r="DS196" s="56"/>
      <c r="DT196" s="56"/>
      <c r="DU196" s="56"/>
      <c r="DV196" s="56"/>
      <c r="DW196" s="56"/>
      <c r="DX196" s="56"/>
      <c r="DZ196" s="56"/>
      <c r="EA196" s="56"/>
      <c r="EB196" s="56"/>
      <c r="EC196" s="56"/>
      <c r="ED196" s="56"/>
      <c r="EE196" s="56"/>
      <c r="EF196" s="56"/>
      <c r="EG196" s="56"/>
      <c r="EH196" s="56"/>
      <c r="EJ196" s="56"/>
      <c r="EK196" s="56"/>
      <c r="EL196" s="56"/>
      <c r="EM196" s="56"/>
      <c r="EN196" s="56"/>
      <c r="EO196" s="56"/>
      <c r="EP196" s="56"/>
      <c r="EQ196" s="56"/>
      <c r="ER196" s="56"/>
      <c r="ET196" s="56"/>
      <c r="EU196" s="56"/>
      <c r="EV196" s="56"/>
      <c r="EW196" s="56"/>
      <c r="EX196" s="56"/>
      <c r="EY196" s="56"/>
      <c r="EZ196" s="56"/>
      <c r="FA196" s="56"/>
      <c r="FB196" s="56"/>
      <c r="FD196" s="56"/>
      <c r="FE196" s="56"/>
      <c r="FF196" s="56"/>
      <c r="FG196" s="56"/>
      <c r="FH196" s="56"/>
      <c r="FI196" s="56"/>
      <c r="FJ196" s="56"/>
      <c r="FK196" s="56"/>
      <c r="FL196" s="56"/>
      <c r="FN196" s="56"/>
      <c r="FO196" s="56"/>
      <c r="FP196" s="56"/>
      <c r="FQ196" s="56"/>
      <c r="FR196" s="56"/>
      <c r="FS196" s="56"/>
      <c r="FT196" s="56"/>
      <c r="FU196" s="56"/>
      <c r="FV196" s="56"/>
      <c r="FX196" s="56"/>
      <c r="FY196" s="56"/>
      <c r="FZ196" s="56"/>
      <c r="GA196" s="56"/>
      <c r="GB196" s="56"/>
      <c r="GC196" s="56"/>
      <c r="GD196" s="56"/>
      <c r="GE196" s="56"/>
      <c r="GF196" s="56"/>
      <c r="GH196" s="56"/>
      <c r="GI196" s="56"/>
      <c r="GJ196" s="56"/>
      <c r="GK196" s="56"/>
      <c r="GL196" s="56"/>
      <c r="GM196" s="56"/>
      <c r="GN196" s="56"/>
      <c r="GO196" s="56"/>
      <c r="GP196" s="56"/>
      <c r="GR196" s="56"/>
      <c r="GS196" s="56"/>
      <c r="GT196" s="56"/>
      <c r="GU196" s="56"/>
      <c r="GV196" s="56"/>
      <c r="GW196" s="56"/>
      <c r="GX196" s="56"/>
      <c r="GY196" s="56"/>
      <c r="GZ196" s="56"/>
      <c r="HB196" s="56"/>
      <c r="HC196" s="56"/>
      <c r="HD196" s="56"/>
      <c r="HE196" s="56"/>
      <c r="HF196" s="56"/>
      <c r="HG196" s="56"/>
      <c r="HH196" s="56"/>
      <c r="HI196" s="56"/>
      <c r="HJ196" s="56"/>
      <c r="HL196" s="56"/>
      <c r="HM196" s="56"/>
      <c r="HN196" s="56"/>
      <c r="HO196" s="56"/>
      <c r="HP196" s="56"/>
      <c r="HQ196" s="56"/>
      <c r="HR196" s="56"/>
      <c r="HS196" s="56"/>
      <c r="HT196" s="56"/>
      <c r="HV196" s="56"/>
      <c r="HW196" s="56"/>
      <c r="HX196" s="56"/>
      <c r="HY196" s="56"/>
      <c r="HZ196" s="56"/>
      <c r="IA196" s="56"/>
      <c r="IB196" s="56"/>
      <c r="IC196" s="56"/>
      <c r="ID196" s="56"/>
      <c r="IF196" s="56"/>
      <c r="IG196" s="56"/>
      <c r="IH196" s="56"/>
      <c r="II196" s="56"/>
      <c r="IJ196" s="56"/>
      <c r="IK196" s="56"/>
      <c r="IL196" s="56"/>
      <c r="IM196" s="56"/>
      <c r="IN196" s="56"/>
      <c r="IP196" s="56"/>
      <c r="IQ196" s="56"/>
      <c r="IR196" s="56"/>
      <c r="IS196" s="56"/>
      <c r="IT196" s="56"/>
      <c r="IU196" s="56"/>
    </row>
    <row r="197" spans="1:255" ht="12.75" customHeight="1" thickBot="1" x14ac:dyDescent="0.25">
      <c r="A197" s="227"/>
      <c r="B197" s="106">
        <v>3024.9</v>
      </c>
      <c r="C197" s="85" t="s">
        <v>70</v>
      </c>
      <c r="D197" s="86"/>
      <c r="E197" s="47"/>
      <c r="F197" s="47"/>
      <c r="G197" s="47"/>
      <c r="H197" s="48"/>
      <c r="I197" s="49"/>
      <c r="J197" s="56"/>
      <c r="K197" s="56"/>
      <c r="L197" s="56"/>
      <c r="M197" s="56"/>
      <c r="N197" s="56"/>
      <c r="O197" s="56"/>
      <c r="P197" s="56"/>
      <c r="Q197" s="56"/>
      <c r="R197" s="56"/>
      <c r="T197" s="56"/>
      <c r="U197" s="56"/>
      <c r="V197" s="56"/>
      <c r="W197" s="56"/>
      <c r="X197" s="56"/>
      <c r="Y197" s="56"/>
      <c r="Z197" s="56"/>
      <c r="AA197" s="56"/>
      <c r="AB197" s="56"/>
      <c r="AD197" s="56"/>
      <c r="AE197" s="56"/>
      <c r="AF197" s="56"/>
      <c r="AG197" s="56"/>
      <c r="AH197" s="56"/>
      <c r="AI197" s="56"/>
      <c r="AJ197" s="56"/>
      <c r="AK197" s="56"/>
      <c r="AL197" s="56"/>
      <c r="AN197" s="56"/>
      <c r="AO197" s="56"/>
      <c r="AP197" s="56"/>
      <c r="AQ197" s="56"/>
      <c r="AR197" s="56"/>
      <c r="AS197" s="56"/>
      <c r="AT197" s="56"/>
      <c r="AU197" s="56"/>
      <c r="AV197" s="56"/>
      <c r="AX197" s="56"/>
      <c r="AY197" s="56"/>
      <c r="AZ197" s="56"/>
      <c r="BA197" s="56"/>
      <c r="BB197" s="56"/>
      <c r="BC197" s="56"/>
      <c r="BD197" s="56"/>
      <c r="BE197" s="56"/>
      <c r="BF197" s="56"/>
      <c r="BH197" s="56"/>
      <c r="BI197" s="56"/>
      <c r="BJ197" s="56"/>
      <c r="BK197" s="56"/>
      <c r="BL197" s="56"/>
      <c r="BM197" s="56"/>
      <c r="BN197" s="56"/>
      <c r="BO197" s="56"/>
      <c r="BP197" s="56"/>
      <c r="BR197" s="56"/>
      <c r="BS197" s="56"/>
      <c r="BT197" s="56"/>
      <c r="BU197" s="56"/>
      <c r="BV197" s="56"/>
      <c r="BW197" s="56"/>
      <c r="BX197" s="56"/>
      <c r="BY197" s="56"/>
      <c r="BZ197" s="56"/>
      <c r="CB197" s="56"/>
      <c r="CC197" s="56"/>
      <c r="CD197" s="56"/>
      <c r="CE197" s="56"/>
      <c r="CF197" s="56"/>
      <c r="CG197" s="56"/>
      <c r="CH197" s="56"/>
      <c r="CI197" s="56"/>
      <c r="CJ197" s="56"/>
      <c r="CL197" s="56"/>
      <c r="CM197" s="56"/>
      <c r="CN197" s="56"/>
      <c r="CO197" s="56"/>
      <c r="CP197" s="56"/>
      <c r="CQ197" s="56"/>
      <c r="CR197" s="56"/>
      <c r="CS197" s="56"/>
      <c r="CT197" s="56"/>
      <c r="CV197" s="56"/>
      <c r="CW197" s="56"/>
      <c r="CX197" s="56"/>
      <c r="CY197" s="56"/>
      <c r="CZ197" s="56"/>
      <c r="DA197" s="56"/>
      <c r="DB197" s="56"/>
      <c r="DC197" s="56"/>
      <c r="DD197" s="56"/>
      <c r="DF197" s="56"/>
      <c r="DG197" s="56"/>
      <c r="DH197" s="56"/>
      <c r="DI197" s="56"/>
      <c r="DJ197" s="56"/>
      <c r="DK197" s="56"/>
      <c r="DL197" s="56"/>
      <c r="DM197" s="56"/>
      <c r="DN197" s="56"/>
      <c r="DP197" s="56"/>
      <c r="DQ197" s="56"/>
      <c r="DR197" s="56"/>
      <c r="DS197" s="56"/>
      <c r="DT197" s="56"/>
      <c r="DU197" s="56"/>
      <c r="DV197" s="56"/>
      <c r="DW197" s="56"/>
      <c r="DX197" s="56"/>
      <c r="DZ197" s="56"/>
      <c r="EA197" s="56"/>
      <c r="EB197" s="56"/>
      <c r="EC197" s="56"/>
      <c r="ED197" s="56"/>
      <c r="EE197" s="56"/>
      <c r="EF197" s="56"/>
      <c r="EG197" s="56"/>
      <c r="EH197" s="56"/>
      <c r="EJ197" s="56"/>
      <c r="EK197" s="56"/>
      <c r="EL197" s="56"/>
      <c r="EM197" s="56"/>
      <c r="EN197" s="56"/>
      <c r="EO197" s="56"/>
      <c r="EP197" s="56"/>
      <c r="EQ197" s="56"/>
      <c r="ER197" s="56"/>
      <c r="ET197" s="56"/>
      <c r="EU197" s="56"/>
      <c r="EV197" s="56"/>
      <c r="EW197" s="56"/>
      <c r="EX197" s="56"/>
      <c r="EY197" s="56"/>
      <c r="EZ197" s="56"/>
      <c r="FA197" s="56"/>
      <c r="FB197" s="56"/>
      <c r="FD197" s="56"/>
      <c r="FE197" s="56"/>
      <c r="FF197" s="56"/>
      <c r="FG197" s="56"/>
      <c r="FH197" s="56"/>
      <c r="FI197" s="56"/>
      <c r="FJ197" s="56"/>
      <c r="FK197" s="56"/>
      <c r="FL197" s="56"/>
      <c r="FN197" s="56"/>
      <c r="FO197" s="56"/>
      <c r="FP197" s="56"/>
      <c r="FQ197" s="56"/>
      <c r="FR197" s="56"/>
      <c r="FS197" s="56"/>
      <c r="FT197" s="56"/>
      <c r="FU197" s="56"/>
      <c r="FV197" s="56"/>
      <c r="FX197" s="56"/>
      <c r="FY197" s="56"/>
      <c r="FZ197" s="56"/>
      <c r="GA197" s="56"/>
      <c r="GB197" s="56"/>
      <c r="GC197" s="56"/>
      <c r="GD197" s="56"/>
      <c r="GE197" s="56"/>
      <c r="GF197" s="56"/>
      <c r="GH197" s="56"/>
      <c r="GI197" s="56"/>
      <c r="GJ197" s="56"/>
      <c r="GK197" s="56"/>
      <c r="GL197" s="56"/>
      <c r="GM197" s="56"/>
      <c r="GN197" s="56"/>
      <c r="GO197" s="56"/>
      <c r="GP197" s="56"/>
      <c r="GR197" s="56"/>
      <c r="GS197" s="56"/>
      <c r="GT197" s="56"/>
      <c r="GU197" s="56"/>
      <c r="GV197" s="56"/>
      <c r="GW197" s="56"/>
      <c r="GX197" s="56"/>
      <c r="GY197" s="56"/>
      <c r="GZ197" s="56"/>
      <c r="HB197" s="56"/>
      <c r="HC197" s="56"/>
      <c r="HD197" s="56"/>
      <c r="HE197" s="56"/>
      <c r="HF197" s="56"/>
      <c r="HG197" s="56"/>
      <c r="HH197" s="56"/>
      <c r="HI197" s="56"/>
      <c r="HJ197" s="56"/>
      <c r="HL197" s="56"/>
      <c r="HM197" s="56"/>
      <c r="HN197" s="56"/>
      <c r="HO197" s="56"/>
      <c r="HP197" s="56"/>
      <c r="HQ197" s="56"/>
      <c r="HR197" s="56"/>
      <c r="HS197" s="56"/>
      <c r="HT197" s="56"/>
      <c r="HV197" s="56"/>
      <c r="HW197" s="56"/>
      <c r="HX197" s="56"/>
      <c r="HY197" s="56"/>
      <c r="HZ197" s="56"/>
      <c r="IA197" s="56"/>
      <c r="IB197" s="56"/>
      <c r="IC197" s="56"/>
      <c r="ID197" s="56"/>
      <c r="IF197" s="56"/>
      <c r="IG197" s="56"/>
      <c r="IH197" s="56"/>
      <c r="II197" s="56"/>
      <c r="IJ197" s="56"/>
      <c r="IK197" s="56"/>
      <c r="IL197" s="56"/>
      <c r="IM197" s="56"/>
      <c r="IN197" s="56"/>
      <c r="IP197" s="56"/>
      <c r="IQ197" s="56"/>
      <c r="IR197" s="56"/>
      <c r="IS197" s="56"/>
      <c r="IT197" s="56"/>
      <c r="IU197" s="56"/>
    </row>
    <row r="198" spans="1:255" ht="12.75" customHeight="1" thickBot="1" x14ac:dyDescent="0.25">
      <c r="A198" s="227"/>
      <c r="B198" s="106">
        <v>3224.84</v>
      </c>
      <c r="C198" s="85" t="s">
        <v>72</v>
      </c>
      <c r="D198" s="86"/>
      <c r="E198" s="47"/>
      <c r="F198" s="47"/>
      <c r="G198" s="47"/>
      <c r="H198" s="48"/>
      <c r="I198" s="49"/>
      <c r="J198" s="56"/>
      <c r="K198" s="56"/>
      <c r="L198" s="56"/>
      <c r="M198" s="56"/>
      <c r="N198" s="56"/>
      <c r="O198" s="56"/>
      <c r="P198" s="56"/>
      <c r="Q198" s="56"/>
      <c r="R198" s="56"/>
      <c r="T198" s="56"/>
      <c r="U198" s="56"/>
      <c r="V198" s="56"/>
      <c r="W198" s="56"/>
      <c r="X198" s="56"/>
      <c r="Y198" s="56"/>
      <c r="Z198" s="56"/>
      <c r="AA198" s="56"/>
      <c r="AB198" s="56"/>
      <c r="AD198" s="56"/>
      <c r="AE198" s="56"/>
      <c r="AF198" s="56"/>
      <c r="AG198" s="56"/>
      <c r="AH198" s="56"/>
      <c r="AI198" s="56"/>
      <c r="AJ198" s="56"/>
      <c r="AK198" s="56"/>
      <c r="AL198" s="56"/>
      <c r="AN198" s="56"/>
      <c r="AO198" s="56"/>
      <c r="AP198" s="56"/>
      <c r="AQ198" s="56"/>
      <c r="AR198" s="56"/>
      <c r="AS198" s="56"/>
      <c r="AT198" s="56"/>
      <c r="AU198" s="56"/>
      <c r="AV198" s="56"/>
      <c r="AX198" s="56"/>
      <c r="AY198" s="56"/>
      <c r="AZ198" s="56"/>
      <c r="BA198" s="56"/>
      <c r="BB198" s="56"/>
      <c r="BC198" s="56"/>
      <c r="BD198" s="56"/>
      <c r="BE198" s="56"/>
      <c r="BF198" s="56"/>
      <c r="BH198" s="56"/>
      <c r="BI198" s="56"/>
      <c r="BJ198" s="56"/>
      <c r="BK198" s="56"/>
      <c r="BL198" s="56"/>
      <c r="BM198" s="56"/>
      <c r="BN198" s="56"/>
      <c r="BO198" s="56"/>
      <c r="BP198" s="56"/>
      <c r="BR198" s="56"/>
      <c r="BS198" s="56"/>
      <c r="BT198" s="56"/>
      <c r="BU198" s="56"/>
      <c r="BV198" s="56"/>
      <c r="BW198" s="56"/>
      <c r="BX198" s="56"/>
      <c r="BY198" s="56"/>
      <c r="BZ198" s="56"/>
      <c r="CB198" s="56"/>
      <c r="CC198" s="56"/>
      <c r="CD198" s="56"/>
      <c r="CE198" s="56"/>
      <c r="CF198" s="56"/>
      <c r="CG198" s="56"/>
      <c r="CH198" s="56"/>
      <c r="CI198" s="56"/>
      <c r="CJ198" s="56"/>
      <c r="CL198" s="56"/>
      <c r="CM198" s="56"/>
      <c r="CN198" s="56"/>
      <c r="CO198" s="56"/>
      <c r="CP198" s="56"/>
      <c r="CQ198" s="56"/>
      <c r="CR198" s="56"/>
      <c r="CS198" s="56"/>
      <c r="CT198" s="56"/>
      <c r="CV198" s="56"/>
      <c r="CW198" s="56"/>
      <c r="CX198" s="56"/>
      <c r="CY198" s="56"/>
      <c r="CZ198" s="56"/>
      <c r="DA198" s="56"/>
      <c r="DB198" s="56"/>
      <c r="DC198" s="56"/>
      <c r="DD198" s="56"/>
      <c r="DF198" s="56"/>
      <c r="DG198" s="56"/>
      <c r="DH198" s="56"/>
      <c r="DI198" s="56"/>
      <c r="DJ198" s="56"/>
      <c r="DK198" s="56"/>
      <c r="DL198" s="56"/>
      <c r="DM198" s="56"/>
      <c r="DN198" s="56"/>
      <c r="DP198" s="56"/>
      <c r="DQ198" s="56"/>
      <c r="DR198" s="56"/>
      <c r="DS198" s="56"/>
      <c r="DT198" s="56"/>
      <c r="DU198" s="56"/>
      <c r="DV198" s="56"/>
      <c r="DW198" s="56"/>
      <c r="DX198" s="56"/>
      <c r="DZ198" s="56"/>
      <c r="EA198" s="56"/>
      <c r="EB198" s="56"/>
      <c r="EC198" s="56"/>
      <c r="ED198" s="56"/>
      <c r="EE198" s="56"/>
      <c r="EF198" s="56"/>
      <c r="EG198" s="56"/>
      <c r="EH198" s="56"/>
      <c r="EJ198" s="56"/>
      <c r="EK198" s="56"/>
      <c r="EL198" s="56"/>
      <c r="EM198" s="56"/>
      <c r="EN198" s="56"/>
      <c r="EO198" s="56"/>
      <c r="EP198" s="56"/>
      <c r="EQ198" s="56"/>
      <c r="ER198" s="56"/>
      <c r="ET198" s="56"/>
      <c r="EU198" s="56"/>
      <c r="EV198" s="56"/>
      <c r="EW198" s="56"/>
      <c r="EX198" s="56"/>
      <c r="EY198" s="56"/>
      <c r="EZ198" s="56"/>
      <c r="FA198" s="56"/>
      <c r="FB198" s="56"/>
      <c r="FD198" s="56"/>
      <c r="FE198" s="56"/>
      <c r="FF198" s="56"/>
      <c r="FG198" s="56"/>
      <c r="FH198" s="56"/>
      <c r="FI198" s="56"/>
      <c r="FJ198" s="56"/>
      <c r="FK198" s="56"/>
      <c r="FL198" s="56"/>
      <c r="FN198" s="56"/>
      <c r="FO198" s="56"/>
      <c r="FP198" s="56"/>
      <c r="FQ198" s="56"/>
      <c r="FR198" s="56"/>
      <c r="FS198" s="56"/>
      <c r="FT198" s="56"/>
      <c r="FU198" s="56"/>
      <c r="FV198" s="56"/>
      <c r="FX198" s="56"/>
      <c r="FY198" s="56"/>
      <c r="FZ198" s="56"/>
      <c r="GA198" s="56"/>
      <c r="GB198" s="56"/>
      <c r="GC198" s="56"/>
      <c r="GD198" s="56"/>
      <c r="GE198" s="56"/>
      <c r="GF198" s="56"/>
      <c r="GH198" s="56"/>
      <c r="GI198" s="56"/>
      <c r="GJ198" s="56"/>
      <c r="GK198" s="56"/>
      <c r="GL198" s="56"/>
      <c r="GM198" s="56"/>
      <c r="GN198" s="56"/>
      <c r="GO198" s="56"/>
      <c r="GP198" s="56"/>
      <c r="GR198" s="56"/>
      <c r="GS198" s="56"/>
      <c r="GT198" s="56"/>
      <c r="GU198" s="56"/>
      <c r="GV198" s="56"/>
      <c r="GW198" s="56"/>
      <c r="GX198" s="56"/>
      <c r="GY198" s="56"/>
      <c r="GZ198" s="56"/>
      <c r="HB198" s="56"/>
      <c r="HC198" s="56"/>
      <c r="HD198" s="56"/>
      <c r="HE198" s="56"/>
      <c r="HF198" s="56"/>
      <c r="HG198" s="56"/>
      <c r="HH198" s="56"/>
      <c r="HI198" s="56"/>
      <c r="HJ198" s="56"/>
      <c r="HL198" s="56"/>
      <c r="HM198" s="56"/>
      <c r="HN198" s="56"/>
      <c r="HO198" s="56"/>
      <c r="HP198" s="56"/>
      <c r="HQ198" s="56"/>
      <c r="HR198" s="56"/>
      <c r="HS198" s="56"/>
      <c r="HT198" s="56"/>
      <c r="HV198" s="56"/>
      <c r="HW198" s="56"/>
      <c r="HX198" s="56"/>
      <c r="HY198" s="56"/>
      <c r="HZ198" s="56"/>
      <c r="IA198" s="56"/>
      <c r="IB198" s="56"/>
      <c r="IC198" s="56"/>
      <c r="ID198" s="56"/>
      <c r="IF198" s="56"/>
      <c r="IG198" s="56"/>
      <c r="IH198" s="56"/>
      <c r="II198" s="56"/>
      <c r="IJ198" s="56"/>
      <c r="IK198" s="56"/>
      <c r="IL198" s="56"/>
      <c r="IM198" s="56"/>
      <c r="IN198" s="56"/>
      <c r="IP198" s="56"/>
      <c r="IQ198" s="56"/>
      <c r="IR198" s="56"/>
      <c r="IS198" s="56"/>
      <c r="IT198" s="56"/>
      <c r="IU198" s="56"/>
    </row>
    <row r="199" spans="1:255" ht="12.75" customHeight="1" thickBot="1" x14ac:dyDescent="0.25">
      <c r="A199" s="227"/>
      <c r="B199" s="106">
        <v>3583.97</v>
      </c>
      <c r="C199" s="85" t="s">
        <v>73</v>
      </c>
      <c r="D199" s="86"/>
      <c r="E199" s="47"/>
      <c r="F199" s="47"/>
      <c r="G199" s="47"/>
      <c r="H199" s="48"/>
      <c r="I199" s="49"/>
      <c r="J199" s="56"/>
      <c r="K199" s="56"/>
      <c r="L199" s="56"/>
      <c r="M199" s="56"/>
      <c r="N199" s="56"/>
      <c r="O199" s="56"/>
      <c r="P199" s="56"/>
      <c r="Q199" s="56"/>
      <c r="R199" s="56"/>
      <c r="T199" s="56"/>
      <c r="U199" s="56"/>
      <c r="V199" s="56"/>
      <c r="W199" s="56"/>
      <c r="X199" s="56"/>
      <c r="Y199" s="56"/>
      <c r="Z199" s="56"/>
      <c r="AA199" s="56"/>
      <c r="AB199" s="56"/>
      <c r="AD199" s="56"/>
      <c r="AE199" s="56"/>
      <c r="AF199" s="56"/>
      <c r="AG199" s="56"/>
      <c r="AH199" s="56"/>
      <c r="AI199" s="56"/>
      <c r="AJ199" s="56"/>
      <c r="AK199" s="56"/>
      <c r="AL199" s="56"/>
      <c r="AN199" s="56"/>
      <c r="AO199" s="56"/>
      <c r="AP199" s="56"/>
      <c r="AQ199" s="56"/>
      <c r="AR199" s="56"/>
      <c r="AS199" s="56"/>
      <c r="AT199" s="56"/>
      <c r="AU199" s="56"/>
      <c r="AV199" s="56"/>
      <c r="AX199" s="56"/>
      <c r="AY199" s="56"/>
      <c r="AZ199" s="56"/>
      <c r="BA199" s="56"/>
      <c r="BB199" s="56"/>
      <c r="BC199" s="56"/>
      <c r="BD199" s="56"/>
      <c r="BE199" s="56"/>
      <c r="BF199" s="56"/>
      <c r="BH199" s="56"/>
      <c r="BI199" s="56"/>
      <c r="BJ199" s="56"/>
      <c r="BK199" s="56"/>
      <c r="BL199" s="56"/>
      <c r="BM199" s="56"/>
      <c r="BN199" s="56"/>
      <c r="BO199" s="56"/>
      <c r="BP199" s="56"/>
      <c r="BR199" s="56"/>
      <c r="BS199" s="56"/>
      <c r="BT199" s="56"/>
      <c r="BU199" s="56"/>
      <c r="BV199" s="56"/>
      <c r="BW199" s="56"/>
      <c r="BX199" s="56"/>
      <c r="BY199" s="56"/>
      <c r="BZ199" s="56"/>
      <c r="CB199" s="56"/>
      <c r="CC199" s="56"/>
      <c r="CD199" s="56"/>
      <c r="CE199" s="56"/>
      <c r="CF199" s="56"/>
      <c r="CG199" s="56"/>
      <c r="CH199" s="56"/>
      <c r="CI199" s="56"/>
      <c r="CJ199" s="56"/>
      <c r="CL199" s="56"/>
      <c r="CM199" s="56"/>
      <c r="CN199" s="56"/>
      <c r="CO199" s="56"/>
      <c r="CP199" s="56"/>
      <c r="CQ199" s="56"/>
      <c r="CR199" s="56"/>
      <c r="CS199" s="56"/>
      <c r="CT199" s="56"/>
      <c r="CV199" s="56"/>
      <c r="CW199" s="56"/>
      <c r="CX199" s="56"/>
      <c r="CY199" s="56"/>
      <c r="CZ199" s="56"/>
      <c r="DA199" s="56"/>
      <c r="DB199" s="56"/>
      <c r="DC199" s="56"/>
      <c r="DD199" s="56"/>
      <c r="DF199" s="56"/>
      <c r="DG199" s="56"/>
      <c r="DH199" s="56"/>
      <c r="DI199" s="56"/>
      <c r="DJ199" s="56"/>
      <c r="DK199" s="56"/>
      <c r="DL199" s="56"/>
      <c r="DM199" s="56"/>
      <c r="DN199" s="56"/>
      <c r="DP199" s="56"/>
      <c r="DQ199" s="56"/>
      <c r="DR199" s="56"/>
      <c r="DS199" s="56"/>
      <c r="DT199" s="56"/>
      <c r="DU199" s="56"/>
      <c r="DV199" s="56"/>
      <c r="DW199" s="56"/>
      <c r="DX199" s="56"/>
      <c r="DZ199" s="56"/>
      <c r="EA199" s="56"/>
      <c r="EB199" s="56"/>
      <c r="EC199" s="56"/>
      <c r="ED199" s="56"/>
      <c r="EE199" s="56"/>
      <c r="EF199" s="56"/>
      <c r="EG199" s="56"/>
      <c r="EH199" s="56"/>
      <c r="EJ199" s="56"/>
      <c r="EK199" s="56"/>
      <c r="EL199" s="56"/>
      <c r="EM199" s="56"/>
      <c r="EN199" s="56"/>
      <c r="EO199" s="56"/>
      <c r="EP199" s="56"/>
      <c r="EQ199" s="56"/>
      <c r="ER199" s="56"/>
      <c r="ET199" s="56"/>
      <c r="EU199" s="56"/>
      <c r="EV199" s="56"/>
      <c r="EW199" s="56"/>
      <c r="EX199" s="56"/>
      <c r="EY199" s="56"/>
      <c r="EZ199" s="56"/>
      <c r="FA199" s="56"/>
      <c r="FB199" s="56"/>
      <c r="FD199" s="56"/>
      <c r="FE199" s="56"/>
      <c r="FF199" s="56"/>
      <c r="FG199" s="56"/>
      <c r="FH199" s="56"/>
      <c r="FI199" s="56"/>
      <c r="FJ199" s="56"/>
      <c r="FK199" s="56"/>
      <c r="FL199" s="56"/>
      <c r="FN199" s="56"/>
      <c r="FO199" s="56"/>
      <c r="FP199" s="56"/>
      <c r="FQ199" s="56"/>
      <c r="FR199" s="56"/>
      <c r="FS199" s="56"/>
      <c r="FT199" s="56"/>
      <c r="FU199" s="56"/>
      <c r="FV199" s="56"/>
      <c r="FX199" s="56"/>
      <c r="FY199" s="56"/>
      <c r="FZ199" s="56"/>
      <c r="GA199" s="56"/>
      <c r="GB199" s="56"/>
      <c r="GC199" s="56"/>
      <c r="GD199" s="56"/>
      <c r="GE199" s="56"/>
      <c r="GF199" s="56"/>
      <c r="GH199" s="56"/>
      <c r="GI199" s="56"/>
      <c r="GJ199" s="56"/>
      <c r="GK199" s="56"/>
      <c r="GL199" s="56"/>
      <c r="GM199" s="56"/>
      <c r="GN199" s="56"/>
      <c r="GO199" s="56"/>
      <c r="GP199" s="56"/>
      <c r="GR199" s="56"/>
      <c r="GS199" s="56"/>
      <c r="GT199" s="56"/>
      <c r="GU199" s="56"/>
      <c r="GV199" s="56"/>
      <c r="GW199" s="56"/>
      <c r="GX199" s="56"/>
      <c r="GY199" s="56"/>
      <c r="GZ199" s="56"/>
      <c r="HB199" s="56"/>
      <c r="HC199" s="56"/>
      <c r="HD199" s="56"/>
      <c r="HE199" s="56"/>
      <c r="HF199" s="56"/>
      <c r="HG199" s="56"/>
      <c r="HH199" s="56"/>
      <c r="HI199" s="56"/>
      <c r="HJ199" s="56"/>
      <c r="HL199" s="56"/>
      <c r="HM199" s="56"/>
      <c r="HN199" s="56"/>
      <c r="HO199" s="56"/>
      <c r="HP199" s="56"/>
      <c r="HQ199" s="56"/>
      <c r="HR199" s="56"/>
      <c r="HS199" s="56"/>
      <c r="HT199" s="56"/>
      <c r="HV199" s="56"/>
      <c r="HW199" s="56"/>
      <c r="HX199" s="56"/>
      <c r="HY199" s="56"/>
      <c r="HZ199" s="56"/>
      <c r="IA199" s="56"/>
      <c r="IB199" s="56"/>
      <c r="IC199" s="56"/>
      <c r="ID199" s="56"/>
      <c r="IF199" s="56"/>
      <c r="IG199" s="56"/>
      <c r="IH199" s="56"/>
      <c r="II199" s="56"/>
      <c r="IJ199" s="56"/>
      <c r="IK199" s="56"/>
      <c r="IL199" s="56"/>
      <c r="IM199" s="56"/>
      <c r="IN199" s="56"/>
      <c r="IP199" s="56"/>
      <c r="IQ199" s="56"/>
      <c r="IR199" s="56"/>
      <c r="IS199" s="56"/>
      <c r="IT199" s="56"/>
      <c r="IU199" s="56"/>
    </row>
    <row r="200" spans="1:255" ht="12.75" customHeight="1" thickBot="1" x14ac:dyDescent="0.25">
      <c r="A200" s="227"/>
      <c r="B200" s="106">
        <v>3245.98</v>
      </c>
      <c r="C200" s="85" t="s">
        <v>74</v>
      </c>
      <c r="D200" s="86"/>
      <c r="E200" s="47"/>
      <c r="F200" s="47"/>
      <c r="G200" s="47"/>
      <c r="H200" s="48"/>
      <c r="I200" s="49"/>
      <c r="J200" s="56"/>
      <c r="K200" s="56"/>
      <c r="L200" s="56"/>
      <c r="M200" s="56"/>
      <c r="N200" s="56"/>
      <c r="O200" s="56"/>
      <c r="P200" s="56"/>
      <c r="Q200" s="56"/>
      <c r="R200" s="56"/>
      <c r="T200" s="56"/>
      <c r="U200" s="56"/>
      <c r="V200" s="56"/>
      <c r="W200" s="56"/>
      <c r="X200" s="56"/>
      <c r="Y200" s="56"/>
      <c r="Z200" s="56"/>
      <c r="AA200" s="56"/>
      <c r="AB200" s="56"/>
      <c r="AD200" s="56"/>
      <c r="AE200" s="56"/>
      <c r="AF200" s="56"/>
      <c r="AG200" s="56"/>
      <c r="AH200" s="56"/>
      <c r="AI200" s="56"/>
      <c r="AJ200" s="56"/>
      <c r="AK200" s="56"/>
      <c r="AL200" s="56"/>
      <c r="AN200" s="56"/>
      <c r="AO200" s="56"/>
      <c r="AP200" s="56"/>
      <c r="AQ200" s="56"/>
      <c r="AR200" s="56"/>
      <c r="AS200" s="56"/>
      <c r="AT200" s="56"/>
      <c r="AU200" s="56"/>
      <c r="AV200" s="56"/>
      <c r="AX200" s="56"/>
      <c r="AY200" s="56"/>
      <c r="AZ200" s="56"/>
      <c r="BA200" s="56"/>
      <c r="BB200" s="56"/>
      <c r="BC200" s="56"/>
      <c r="BD200" s="56"/>
      <c r="BE200" s="56"/>
      <c r="BF200" s="56"/>
      <c r="BH200" s="56"/>
      <c r="BI200" s="56"/>
      <c r="BJ200" s="56"/>
      <c r="BK200" s="56"/>
      <c r="BL200" s="56"/>
      <c r="BM200" s="56"/>
      <c r="BN200" s="56"/>
      <c r="BO200" s="56"/>
      <c r="BP200" s="56"/>
      <c r="BR200" s="56"/>
      <c r="BS200" s="56"/>
      <c r="BT200" s="56"/>
      <c r="BU200" s="56"/>
      <c r="BV200" s="56"/>
      <c r="BW200" s="56"/>
      <c r="BX200" s="56"/>
      <c r="BY200" s="56"/>
      <c r="BZ200" s="56"/>
      <c r="CB200" s="56"/>
      <c r="CC200" s="56"/>
      <c r="CD200" s="56"/>
      <c r="CE200" s="56"/>
      <c r="CF200" s="56"/>
      <c r="CG200" s="56"/>
      <c r="CH200" s="56"/>
      <c r="CI200" s="56"/>
      <c r="CJ200" s="56"/>
      <c r="CL200" s="56"/>
      <c r="CM200" s="56"/>
      <c r="CN200" s="56"/>
      <c r="CO200" s="56"/>
      <c r="CP200" s="56"/>
      <c r="CQ200" s="56"/>
      <c r="CR200" s="56"/>
      <c r="CS200" s="56"/>
      <c r="CT200" s="56"/>
      <c r="CV200" s="56"/>
      <c r="CW200" s="56"/>
      <c r="CX200" s="56"/>
      <c r="CY200" s="56"/>
      <c r="CZ200" s="56"/>
      <c r="DA200" s="56"/>
      <c r="DB200" s="56"/>
      <c r="DC200" s="56"/>
      <c r="DD200" s="56"/>
      <c r="DF200" s="56"/>
      <c r="DG200" s="56"/>
      <c r="DH200" s="56"/>
      <c r="DI200" s="56"/>
      <c r="DJ200" s="56"/>
      <c r="DK200" s="56"/>
      <c r="DL200" s="56"/>
      <c r="DM200" s="56"/>
      <c r="DN200" s="56"/>
      <c r="DP200" s="56"/>
      <c r="DQ200" s="56"/>
      <c r="DR200" s="56"/>
      <c r="DS200" s="56"/>
      <c r="DT200" s="56"/>
      <c r="DU200" s="56"/>
      <c r="DV200" s="56"/>
      <c r="DW200" s="56"/>
      <c r="DX200" s="56"/>
      <c r="DZ200" s="56"/>
      <c r="EA200" s="56"/>
      <c r="EB200" s="56"/>
      <c r="EC200" s="56"/>
      <c r="ED200" s="56"/>
      <c r="EE200" s="56"/>
      <c r="EF200" s="56"/>
      <c r="EG200" s="56"/>
      <c r="EH200" s="56"/>
      <c r="EJ200" s="56"/>
      <c r="EK200" s="56"/>
      <c r="EL200" s="56"/>
      <c r="EM200" s="56"/>
      <c r="EN200" s="56"/>
      <c r="EO200" s="56"/>
      <c r="EP200" s="56"/>
      <c r="EQ200" s="56"/>
      <c r="ER200" s="56"/>
      <c r="ET200" s="56"/>
      <c r="EU200" s="56"/>
      <c r="EV200" s="56"/>
      <c r="EW200" s="56"/>
      <c r="EX200" s="56"/>
      <c r="EY200" s="56"/>
      <c r="EZ200" s="56"/>
      <c r="FA200" s="56"/>
      <c r="FB200" s="56"/>
      <c r="FD200" s="56"/>
      <c r="FE200" s="56"/>
      <c r="FF200" s="56"/>
      <c r="FG200" s="56"/>
      <c r="FH200" s="56"/>
      <c r="FI200" s="56"/>
      <c r="FJ200" s="56"/>
      <c r="FK200" s="56"/>
      <c r="FL200" s="56"/>
      <c r="FN200" s="56"/>
      <c r="FO200" s="56"/>
      <c r="FP200" s="56"/>
      <c r="FQ200" s="56"/>
      <c r="FR200" s="56"/>
      <c r="FS200" s="56"/>
      <c r="FT200" s="56"/>
      <c r="FU200" s="56"/>
      <c r="FV200" s="56"/>
      <c r="FX200" s="56"/>
      <c r="FY200" s="56"/>
      <c r="FZ200" s="56"/>
      <c r="GA200" s="56"/>
      <c r="GB200" s="56"/>
      <c r="GC200" s="56"/>
      <c r="GD200" s="56"/>
      <c r="GE200" s="56"/>
      <c r="GF200" s="56"/>
      <c r="GH200" s="56"/>
      <c r="GI200" s="56"/>
      <c r="GJ200" s="56"/>
      <c r="GK200" s="56"/>
      <c r="GL200" s="56"/>
      <c r="GM200" s="56"/>
      <c r="GN200" s="56"/>
      <c r="GO200" s="56"/>
      <c r="GP200" s="56"/>
      <c r="GR200" s="56"/>
      <c r="GS200" s="56"/>
      <c r="GT200" s="56"/>
      <c r="GU200" s="56"/>
      <c r="GV200" s="56"/>
      <c r="GW200" s="56"/>
      <c r="GX200" s="56"/>
      <c r="GY200" s="56"/>
      <c r="GZ200" s="56"/>
      <c r="HB200" s="56"/>
      <c r="HC200" s="56"/>
      <c r="HD200" s="56"/>
      <c r="HE200" s="56"/>
      <c r="HF200" s="56"/>
      <c r="HG200" s="56"/>
      <c r="HH200" s="56"/>
      <c r="HI200" s="56"/>
      <c r="HJ200" s="56"/>
      <c r="HL200" s="56"/>
      <c r="HM200" s="56"/>
      <c r="HN200" s="56"/>
      <c r="HO200" s="56"/>
      <c r="HP200" s="56"/>
      <c r="HQ200" s="56"/>
      <c r="HR200" s="56"/>
      <c r="HS200" s="56"/>
      <c r="HT200" s="56"/>
      <c r="HV200" s="56"/>
      <c r="HW200" s="56"/>
      <c r="HX200" s="56"/>
      <c r="HY200" s="56"/>
      <c r="HZ200" s="56"/>
      <c r="IA200" s="56"/>
      <c r="IB200" s="56"/>
      <c r="IC200" s="56"/>
      <c r="ID200" s="56"/>
      <c r="IF200" s="56"/>
      <c r="IG200" s="56"/>
      <c r="IH200" s="56"/>
      <c r="II200" s="56"/>
      <c r="IJ200" s="56"/>
      <c r="IK200" s="56"/>
      <c r="IL200" s="56"/>
      <c r="IM200" s="56"/>
      <c r="IN200" s="56"/>
      <c r="IP200" s="56"/>
      <c r="IQ200" s="56"/>
      <c r="IR200" s="56"/>
      <c r="IS200" s="56"/>
      <c r="IT200" s="56"/>
      <c r="IU200" s="56"/>
    </row>
    <row r="201" spans="1:255" ht="12.75" customHeight="1" thickBot="1" x14ac:dyDescent="0.25">
      <c r="A201" s="227"/>
      <c r="B201" s="106">
        <v>2073.33</v>
      </c>
      <c r="C201" s="85" t="s">
        <v>75</v>
      </c>
      <c r="D201" s="86"/>
      <c r="E201" s="47"/>
      <c r="F201" s="47"/>
      <c r="G201" s="47"/>
      <c r="H201" s="48"/>
      <c r="I201" s="49"/>
      <c r="J201" s="56"/>
      <c r="K201" s="56"/>
      <c r="L201" s="56"/>
      <c r="M201" s="56"/>
      <c r="N201" s="56"/>
      <c r="O201" s="56"/>
      <c r="P201" s="56"/>
      <c r="Q201" s="56"/>
      <c r="R201" s="56"/>
      <c r="T201" s="56"/>
      <c r="U201" s="56"/>
      <c r="V201" s="56"/>
      <c r="W201" s="56"/>
      <c r="X201" s="56"/>
      <c r="Y201" s="56"/>
      <c r="Z201" s="56"/>
      <c r="AA201" s="56"/>
      <c r="AB201" s="56"/>
      <c r="AD201" s="56"/>
      <c r="AE201" s="56"/>
      <c r="AF201" s="56"/>
      <c r="AG201" s="56"/>
      <c r="AH201" s="56"/>
      <c r="AI201" s="56"/>
      <c r="AJ201" s="56"/>
      <c r="AK201" s="56"/>
      <c r="AL201" s="56"/>
      <c r="AN201" s="56"/>
      <c r="AO201" s="56"/>
      <c r="AP201" s="56"/>
      <c r="AQ201" s="56"/>
      <c r="AR201" s="56"/>
      <c r="AS201" s="56"/>
      <c r="AT201" s="56"/>
      <c r="AU201" s="56"/>
      <c r="AV201" s="56"/>
      <c r="AX201" s="56"/>
      <c r="AY201" s="56"/>
      <c r="AZ201" s="56"/>
      <c r="BA201" s="56"/>
      <c r="BB201" s="56"/>
      <c r="BC201" s="56"/>
      <c r="BD201" s="56"/>
      <c r="BE201" s="56"/>
      <c r="BF201" s="56"/>
      <c r="BH201" s="56"/>
      <c r="BI201" s="56"/>
      <c r="BJ201" s="56"/>
      <c r="BK201" s="56"/>
      <c r="BL201" s="56"/>
      <c r="BM201" s="56"/>
      <c r="BN201" s="56"/>
      <c r="BO201" s="56"/>
      <c r="BP201" s="56"/>
      <c r="BR201" s="56"/>
      <c r="BS201" s="56"/>
      <c r="BT201" s="56"/>
      <c r="BU201" s="56"/>
      <c r="BV201" s="56"/>
      <c r="BW201" s="56"/>
      <c r="BX201" s="56"/>
      <c r="BY201" s="56"/>
      <c r="BZ201" s="56"/>
      <c r="CB201" s="56"/>
      <c r="CC201" s="56"/>
      <c r="CD201" s="56"/>
      <c r="CE201" s="56"/>
      <c r="CF201" s="56"/>
      <c r="CG201" s="56"/>
      <c r="CH201" s="56"/>
      <c r="CI201" s="56"/>
      <c r="CJ201" s="56"/>
      <c r="CL201" s="56"/>
      <c r="CM201" s="56"/>
      <c r="CN201" s="56"/>
      <c r="CO201" s="56"/>
      <c r="CP201" s="56"/>
      <c r="CQ201" s="56"/>
      <c r="CR201" s="56"/>
      <c r="CS201" s="56"/>
      <c r="CT201" s="56"/>
      <c r="CV201" s="56"/>
      <c r="CW201" s="56"/>
      <c r="CX201" s="56"/>
      <c r="CY201" s="56"/>
      <c r="CZ201" s="56"/>
      <c r="DA201" s="56"/>
      <c r="DB201" s="56"/>
      <c r="DC201" s="56"/>
      <c r="DD201" s="56"/>
      <c r="DF201" s="56"/>
      <c r="DG201" s="56"/>
      <c r="DH201" s="56"/>
      <c r="DI201" s="56"/>
      <c r="DJ201" s="56"/>
      <c r="DK201" s="56"/>
      <c r="DL201" s="56"/>
      <c r="DM201" s="56"/>
      <c r="DN201" s="56"/>
      <c r="DP201" s="56"/>
      <c r="DQ201" s="56"/>
      <c r="DR201" s="56"/>
      <c r="DS201" s="56"/>
      <c r="DT201" s="56"/>
      <c r="DU201" s="56"/>
      <c r="DV201" s="56"/>
      <c r="DW201" s="56"/>
      <c r="DX201" s="56"/>
      <c r="DZ201" s="56"/>
      <c r="EA201" s="56"/>
      <c r="EB201" s="56"/>
      <c r="EC201" s="56"/>
      <c r="ED201" s="56"/>
      <c r="EE201" s="56"/>
      <c r="EF201" s="56"/>
      <c r="EG201" s="56"/>
      <c r="EH201" s="56"/>
      <c r="EJ201" s="56"/>
      <c r="EK201" s="56"/>
      <c r="EL201" s="56"/>
      <c r="EM201" s="56"/>
      <c r="EN201" s="56"/>
      <c r="EO201" s="56"/>
      <c r="EP201" s="56"/>
      <c r="EQ201" s="56"/>
      <c r="ER201" s="56"/>
      <c r="ET201" s="56"/>
      <c r="EU201" s="56"/>
      <c r="EV201" s="56"/>
      <c r="EW201" s="56"/>
      <c r="EX201" s="56"/>
      <c r="EY201" s="56"/>
      <c r="EZ201" s="56"/>
      <c r="FA201" s="56"/>
      <c r="FB201" s="56"/>
      <c r="FD201" s="56"/>
      <c r="FE201" s="56"/>
      <c r="FF201" s="56"/>
      <c r="FG201" s="56"/>
      <c r="FH201" s="56"/>
      <c r="FI201" s="56"/>
      <c r="FJ201" s="56"/>
      <c r="FK201" s="56"/>
      <c r="FL201" s="56"/>
      <c r="FN201" s="56"/>
      <c r="FO201" s="56"/>
      <c r="FP201" s="56"/>
      <c r="FQ201" s="56"/>
      <c r="FR201" s="56"/>
      <c r="FS201" s="56"/>
      <c r="FT201" s="56"/>
      <c r="FU201" s="56"/>
      <c r="FV201" s="56"/>
      <c r="FX201" s="56"/>
      <c r="FY201" s="56"/>
      <c r="FZ201" s="56"/>
      <c r="GA201" s="56"/>
      <c r="GB201" s="56"/>
      <c r="GC201" s="56"/>
      <c r="GD201" s="56"/>
      <c r="GE201" s="56"/>
      <c r="GF201" s="56"/>
      <c r="GH201" s="56"/>
      <c r="GI201" s="56"/>
      <c r="GJ201" s="56"/>
      <c r="GK201" s="56"/>
      <c r="GL201" s="56"/>
      <c r="GM201" s="56"/>
      <c r="GN201" s="56"/>
      <c r="GO201" s="56"/>
      <c r="GP201" s="56"/>
      <c r="GR201" s="56"/>
      <c r="GS201" s="56"/>
      <c r="GT201" s="56"/>
      <c r="GU201" s="56"/>
      <c r="GV201" s="56"/>
      <c r="GW201" s="56"/>
      <c r="GX201" s="56"/>
      <c r="GY201" s="56"/>
      <c r="GZ201" s="56"/>
      <c r="HB201" s="56"/>
      <c r="HC201" s="56"/>
      <c r="HD201" s="56"/>
      <c r="HE201" s="56"/>
      <c r="HF201" s="56"/>
      <c r="HG201" s="56"/>
      <c r="HH201" s="56"/>
      <c r="HI201" s="56"/>
      <c r="HJ201" s="56"/>
      <c r="HL201" s="56"/>
      <c r="HM201" s="56"/>
      <c r="HN201" s="56"/>
      <c r="HO201" s="56"/>
      <c r="HP201" s="56"/>
      <c r="HQ201" s="56"/>
      <c r="HR201" s="56"/>
      <c r="HS201" s="56"/>
      <c r="HT201" s="56"/>
      <c r="HV201" s="56"/>
      <c r="HW201" s="56"/>
      <c r="HX201" s="56"/>
      <c r="HY201" s="56"/>
      <c r="HZ201" s="56"/>
      <c r="IA201" s="56"/>
      <c r="IB201" s="56"/>
      <c r="IC201" s="56"/>
      <c r="ID201" s="56"/>
      <c r="IF201" s="56"/>
      <c r="IG201" s="56"/>
      <c r="IH201" s="56"/>
      <c r="II201" s="56"/>
      <c r="IJ201" s="56"/>
      <c r="IK201" s="56"/>
      <c r="IL201" s="56"/>
      <c r="IM201" s="56"/>
      <c r="IN201" s="56"/>
      <c r="IP201" s="56"/>
      <c r="IQ201" s="56"/>
      <c r="IR201" s="56"/>
      <c r="IS201" s="56"/>
      <c r="IT201" s="56"/>
      <c r="IU201" s="56"/>
    </row>
    <row r="202" spans="1:255" ht="12.75" customHeight="1" thickBot="1" x14ac:dyDescent="0.25">
      <c r="A202" s="221"/>
      <c r="B202" s="106">
        <v>2265.16</v>
      </c>
      <c r="C202" s="85" t="s">
        <v>76</v>
      </c>
      <c r="D202" s="86"/>
      <c r="E202" s="47"/>
      <c r="F202" s="47"/>
      <c r="G202" s="47"/>
      <c r="H202" s="48"/>
      <c r="I202" s="49"/>
      <c r="J202" s="56"/>
      <c r="K202" s="56"/>
      <c r="L202" s="56"/>
      <c r="M202" s="56"/>
      <c r="N202" s="56"/>
      <c r="O202" s="56"/>
      <c r="P202" s="56"/>
      <c r="Q202" s="56"/>
      <c r="R202" s="56"/>
      <c r="T202" s="56"/>
      <c r="U202" s="56"/>
      <c r="V202" s="56"/>
      <c r="W202" s="56"/>
      <c r="X202" s="56"/>
      <c r="Y202" s="56"/>
      <c r="Z202" s="56"/>
      <c r="AA202" s="56"/>
      <c r="AB202" s="56"/>
      <c r="AD202" s="56"/>
      <c r="AE202" s="56"/>
      <c r="AF202" s="56"/>
      <c r="AG202" s="56"/>
      <c r="AH202" s="56"/>
      <c r="AI202" s="56"/>
      <c r="AJ202" s="56"/>
      <c r="AK202" s="56"/>
      <c r="AL202" s="56"/>
      <c r="AN202" s="56"/>
      <c r="AO202" s="56"/>
      <c r="AP202" s="56"/>
      <c r="AQ202" s="56"/>
      <c r="AR202" s="56"/>
      <c r="AS202" s="56"/>
      <c r="AT202" s="56"/>
      <c r="AU202" s="56"/>
      <c r="AV202" s="56"/>
      <c r="AX202" s="56"/>
      <c r="AY202" s="56"/>
      <c r="AZ202" s="56"/>
      <c r="BA202" s="56"/>
      <c r="BB202" s="56"/>
      <c r="BC202" s="56"/>
      <c r="BD202" s="56"/>
      <c r="BE202" s="56"/>
      <c r="BF202" s="56"/>
      <c r="BH202" s="56"/>
      <c r="BI202" s="56"/>
      <c r="BJ202" s="56"/>
      <c r="BK202" s="56"/>
      <c r="BL202" s="56"/>
      <c r="BM202" s="56"/>
      <c r="BN202" s="56"/>
      <c r="BO202" s="56"/>
      <c r="BP202" s="56"/>
      <c r="BR202" s="56"/>
      <c r="BS202" s="56"/>
      <c r="BT202" s="56"/>
      <c r="BU202" s="56"/>
      <c r="BV202" s="56"/>
      <c r="BW202" s="56"/>
      <c r="BX202" s="56"/>
      <c r="BY202" s="56"/>
      <c r="BZ202" s="56"/>
      <c r="CB202" s="56"/>
      <c r="CC202" s="56"/>
      <c r="CD202" s="56"/>
      <c r="CE202" s="56"/>
      <c r="CF202" s="56"/>
      <c r="CG202" s="56"/>
      <c r="CH202" s="56"/>
      <c r="CI202" s="56"/>
      <c r="CJ202" s="56"/>
      <c r="CL202" s="56"/>
      <c r="CM202" s="56"/>
      <c r="CN202" s="56"/>
      <c r="CO202" s="56"/>
      <c r="CP202" s="56"/>
      <c r="CQ202" s="56"/>
      <c r="CR202" s="56"/>
      <c r="CS202" s="56"/>
      <c r="CT202" s="56"/>
      <c r="CV202" s="56"/>
      <c r="CW202" s="56"/>
      <c r="CX202" s="56"/>
      <c r="CY202" s="56"/>
      <c r="CZ202" s="56"/>
      <c r="DA202" s="56"/>
      <c r="DB202" s="56"/>
      <c r="DC202" s="56"/>
      <c r="DD202" s="56"/>
      <c r="DF202" s="56"/>
      <c r="DG202" s="56"/>
      <c r="DH202" s="56"/>
      <c r="DI202" s="56"/>
      <c r="DJ202" s="56"/>
      <c r="DK202" s="56"/>
      <c r="DL202" s="56"/>
      <c r="DM202" s="56"/>
      <c r="DN202" s="56"/>
      <c r="DP202" s="56"/>
      <c r="DQ202" s="56"/>
      <c r="DR202" s="56"/>
      <c r="DS202" s="56"/>
      <c r="DT202" s="56"/>
      <c r="DU202" s="56"/>
      <c r="DV202" s="56"/>
      <c r="DW202" s="56"/>
      <c r="DX202" s="56"/>
      <c r="DZ202" s="56"/>
      <c r="EA202" s="56"/>
      <c r="EB202" s="56"/>
      <c r="EC202" s="56"/>
      <c r="ED202" s="56"/>
      <c r="EE202" s="56"/>
      <c r="EF202" s="56"/>
      <c r="EG202" s="56"/>
      <c r="EH202" s="56"/>
      <c r="EJ202" s="56"/>
      <c r="EK202" s="56"/>
      <c r="EL202" s="56"/>
      <c r="EM202" s="56"/>
      <c r="EN202" s="56"/>
      <c r="EO202" s="56"/>
      <c r="EP202" s="56"/>
      <c r="EQ202" s="56"/>
      <c r="ER202" s="56"/>
      <c r="ET202" s="56"/>
      <c r="EU202" s="56"/>
      <c r="EV202" s="56"/>
      <c r="EW202" s="56"/>
      <c r="EX202" s="56"/>
      <c r="EY202" s="56"/>
      <c r="EZ202" s="56"/>
      <c r="FA202" s="56"/>
      <c r="FB202" s="56"/>
      <c r="FD202" s="56"/>
      <c r="FE202" s="56"/>
      <c r="FF202" s="56"/>
      <c r="FG202" s="56"/>
      <c r="FH202" s="56"/>
      <c r="FI202" s="56"/>
      <c r="FJ202" s="56"/>
      <c r="FK202" s="56"/>
      <c r="FL202" s="56"/>
      <c r="FN202" s="56"/>
      <c r="FO202" s="56"/>
      <c r="FP202" s="56"/>
      <c r="FQ202" s="56"/>
      <c r="FR202" s="56"/>
      <c r="FS202" s="56"/>
      <c r="FT202" s="56"/>
      <c r="FU202" s="56"/>
      <c r="FV202" s="56"/>
      <c r="FX202" s="56"/>
      <c r="FY202" s="56"/>
      <c r="FZ202" s="56"/>
      <c r="GA202" s="56"/>
      <c r="GB202" s="56"/>
      <c r="GC202" s="56"/>
      <c r="GD202" s="56"/>
      <c r="GE202" s="56"/>
      <c r="GF202" s="56"/>
      <c r="GH202" s="56"/>
      <c r="GI202" s="56"/>
      <c r="GJ202" s="56"/>
      <c r="GK202" s="56"/>
      <c r="GL202" s="56"/>
      <c r="GM202" s="56"/>
      <c r="GN202" s="56"/>
      <c r="GO202" s="56"/>
      <c r="GP202" s="56"/>
      <c r="GR202" s="56"/>
      <c r="GS202" s="56"/>
      <c r="GT202" s="56"/>
      <c r="GU202" s="56"/>
      <c r="GV202" s="56"/>
      <c r="GW202" s="56"/>
      <c r="GX202" s="56"/>
      <c r="GY202" s="56"/>
      <c r="GZ202" s="56"/>
      <c r="HB202" s="56"/>
      <c r="HC202" s="56"/>
      <c r="HD202" s="56"/>
      <c r="HE202" s="56"/>
      <c r="HF202" s="56"/>
      <c r="HG202" s="56"/>
      <c r="HH202" s="56"/>
      <c r="HI202" s="56"/>
      <c r="HJ202" s="56"/>
      <c r="HL202" s="56"/>
      <c r="HM202" s="56"/>
      <c r="HN202" s="56"/>
      <c r="HO202" s="56"/>
      <c r="HP202" s="56"/>
      <c r="HQ202" s="56"/>
      <c r="HR202" s="56"/>
      <c r="HS202" s="56"/>
      <c r="HT202" s="56"/>
      <c r="HV202" s="56"/>
      <c r="HW202" s="56"/>
      <c r="HX202" s="56"/>
      <c r="HY202" s="56"/>
      <c r="HZ202" s="56"/>
      <c r="IA202" s="56"/>
      <c r="IB202" s="56"/>
      <c r="IC202" s="56"/>
      <c r="ID202" s="56"/>
      <c r="IF202" s="56"/>
      <c r="IG202" s="56"/>
      <c r="IH202" s="56"/>
      <c r="II202" s="56"/>
      <c r="IJ202" s="56"/>
      <c r="IK202" s="56"/>
      <c r="IL202" s="56"/>
      <c r="IM202" s="56"/>
      <c r="IN202" s="56"/>
      <c r="IP202" s="56"/>
      <c r="IQ202" s="56"/>
      <c r="IR202" s="56"/>
      <c r="IS202" s="56"/>
      <c r="IT202" s="56"/>
      <c r="IU202" s="56"/>
    </row>
    <row r="203" spans="1:255" ht="12.75" customHeight="1" thickBot="1" x14ac:dyDescent="0.25">
      <c r="A203" s="221"/>
      <c r="B203" s="106">
        <v>3158.93</v>
      </c>
      <c r="C203" s="85" t="s">
        <v>77</v>
      </c>
      <c r="D203" s="86"/>
      <c r="E203" s="47"/>
      <c r="F203" s="47"/>
      <c r="G203" s="47"/>
      <c r="H203" s="48"/>
      <c r="I203" s="49"/>
      <c r="J203" s="56"/>
      <c r="K203" s="56"/>
      <c r="L203" s="56"/>
      <c r="M203" s="56"/>
      <c r="N203" s="56"/>
      <c r="O203" s="56"/>
      <c r="P203" s="56"/>
      <c r="Q203" s="56"/>
      <c r="R203" s="56"/>
      <c r="T203" s="56"/>
      <c r="U203" s="56"/>
      <c r="V203" s="56"/>
      <c r="W203" s="56"/>
      <c r="X203" s="56"/>
      <c r="Y203" s="56"/>
      <c r="Z203" s="56"/>
      <c r="AA203" s="56"/>
      <c r="AB203" s="56"/>
      <c r="AD203" s="56"/>
      <c r="AE203" s="56"/>
      <c r="AF203" s="56"/>
      <c r="AG203" s="56"/>
      <c r="AH203" s="56"/>
      <c r="AI203" s="56"/>
      <c r="AJ203" s="56"/>
      <c r="AK203" s="56"/>
      <c r="AL203" s="56"/>
      <c r="AN203" s="56"/>
      <c r="AO203" s="56"/>
      <c r="AP203" s="56"/>
      <c r="AQ203" s="56"/>
      <c r="AR203" s="56"/>
      <c r="AS203" s="56"/>
      <c r="AT203" s="56"/>
      <c r="AU203" s="56"/>
      <c r="AV203" s="56"/>
      <c r="AX203" s="56"/>
      <c r="AY203" s="56"/>
      <c r="AZ203" s="56"/>
      <c r="BA203" s="56"/>
      <c r="BB203" s="56"/>
      <c r="BC203" s="56"/>
      <c r="BD203" s="56"/>
      <c r="BE203" s="56"/>
      <c r="BF203" s="56"/>
      <c r="BH203" s="56"/>
      <c r="BI203" s="56"/>
      <c r="BJ203" s="56"/>
      <c r="BK203" s="56"/>
      <c r="BL203" s="56"/>
      <c r="BM203" s="56"/>
      <c r="BN203" s="56"/>
      <c r="BO203" s="56"/>
      <c r="BP203" s="56"/>
      <c r="BR203" s="56"/>
      <c r="BS203" s="56"/>
      <c r="BT203" s="56"/>
      <c r="BU203" s="56"/>
      <c r="BV203" s="56"/>
      <c r="BW203" s="56"/>
      <c r="BX203" s="56"/>
      <c r="BY203" s="56"/>
      <c r="BZ203" s="56"/>
      <c r="CB203" s="56"/>
      <c r="CC203" s="56"/>
      <c r="CD203" s="56"/>
      <c r="CE203" s="56"/>
      <c r="CF203" s="56"/>
      <c r="CG203" s="56"/>
      <c r="CH203" s="56"/>
      <c r="CI203" s="56"/>
      <c r="CJ203" s="56"/>
      <c r="CL203" s="56"/>
      <c r="CM203" s="56"/>
      <c r="CN203" s="56"/>
      <c r="CO203" s="56"/>
      <c r="CP203" s="56"/>
      <c r="CQ203" s="56"/>
      <c r="CR203" s="56"/>
      <c r="CS203" s="56"/>
      <c r="CT203" s="56"/>
      <c r="CV203" s="56"/>
      <c r="CW203" s="56"/>
      <c r="CX203" s="56"/>
      <c r="CY203" s="56"/>
      <c r="CZ203" s="56"/>
      <c r="DA203" s="56"/>
      <c r="DB203" s="56"/>
      <c r="DC203" s="56"/>
      <c r="DD203" s="56"/>
      <c r="DF203" s="56"/>
      <c r="DG203" s="56"/>
      <c r="DH203" s="56"/>
      <c r="DI203" s="56"/>
      <c r="DJ203" s="56"/>
      <c r="DK203" s="56"/>
      <c r="DL203" s="56"/>
      <c r="DM203" s="56"/>
      <c r="DN203" s="56"/>
      <c r="DP203" s="56"/>
      <c r="DQ203" s="56"/>
      <c r="DR203" s="56"/>
      <c r="DS203" s="56"/>
      <c r="DT203" s="56"/>
      <c r="DU203" s="56"/>
      <c r="DV203" s="56"/>
      <c r="DW203" s="56"/>
      <c r="DX203" s="56"/>
      <c r="DZ203" s="56"/>
      <c r="EA203" s="56"/>
      <c r="EB203" s="56"/>
      <c r="EC203" s="56"/>
      <c r="ED203" s="56"/>
      <c r="EE203" s="56"/>
      <c r="EF203" s="56"/>
      <c r="EG203" s="56"/>
      <c r="EH203" s="56"/>
      <c r="EJ203" s="56"/>
      <c r="EK203" s="56"/>
      <c r="EL203" s="56"/>
      <c r="EM203" s="56"/>
      <c r="EN203" s="56"/>
      <c r="EO203" s="56"/>
      <c r="EP203" s="56"/>
      <c r="EQ203" s="56"/>
      <c r="ER203" s="56"/>
      <c r="ET203" s="56"/>
      <c r="EU203" s="56"/>
      <c r="EV203" s="56"/>
      <c r="EW203" s="56"/>
      <c r="EX203" s="56"/>
      <c r="EY203" s="56"/>
      <c r="EZ203" s="56"/>
      <c r="FA203" s="56"/>
      <c r="FB203" s="56"/>
      <c r="FD203" s="56"/>
      <c r="FE203" s="56"/>
      <c r="FF203" s="56"/>
      <c r="FG203" s="56"/>
      <c r="FH203" s="56"/>
      <c r="FI203" s="56"/>
      <c r="FJ203" s="56"/>
      <c r="FK203" s="56"/>
      <c r="FL203" s="56"/>
      <c r="FN203" s="56"/>
      <c r="FO203" s="56"/>
      <c r="FP203" s="56"/>
      <c r="FQ203" s="56"/>
      <c r="FR203" s="56"/>
      <c r="FS203" s="56"/>
      <c r="FT203" s="56"/>
      <c r="FU203" s="56"/>
      <c r="FV203" s="56"/>
      <c r="FX203" s="56"/>
      <c r="FY203" s="56"/>
      <c r="FZ203" s="56"/>
      <c r="GA203" s="56"/>
      <c r="GB203" s="56"/>
      <c r="GC203" s="56"/>
      <c r="GD203" s="56"/>
      <c r="GE203" s="56"/>
      <c r="GF203" s="56"/>
      <c r="GH203" s="56"/>
      <c r="GI203" s="56"/>
      <c r="GJ203" s="56"/>
      <c r="GK203" s="56"/>
      <c r="GL203" s="56"/>
      <c r="GM203" s="56"/>
      <c r="GN203" s="56"/>
      <c r="GO203" s="56"/>
      <c r="GP203" s="56"/>
      <c r="GR203" s="56"/>
      <c r="GS203" s="56"/>
      <c r="GT203" s="56"/>
      <c r="GU203" s="56"/>
      <c r="GV203" s="56"/>
      <c r="GW203" s="56"/>
      <c r="GX203" s="56"/>
      <c r="GY203" s="56"/>
      <c r="GZ203" s="56"/>
      <c r="HB203" s="56"/>
      <c r="HC203" s="56"/>
      <c r="HD203" s="56"/>
      <c r="HE203" s="56"/>
      <c r="HF203" s="56"/>
      <c r="HG203" s="56"/>
      <c r="HH203" s="56"/>
      <c r="HI203" s="56"/>
      <c r="HJ203" s="56"/>
      <c r="HL203" s="56"/>
      <c r="HM203" s="56"/>
      <c r="HN203" s="56"/>
      <c r="HO203" s="56"/>
      <c r="HP203" s="56"/>
      <c r="HQ203" s="56"/>
      <c r="HR203" s="56"/>
      <c r="HS203" s="56"/>
      <c r="HT203" s="56"/>
      <c r="HV203" s="56"/>
      <c r="HW203" s="56"/>
      <c r="HX203" s="56"/>
      <c r="HY203" s="56"/>
      <c r="HZ203" s="56"/>
      <c r="IA203" s="56"/>
      <c r="IB203" s="56"/>
      <c r="IC203" s="56"/>
      <c r="ID203" s="56"/>
      <c r="IF203" s="56"/>
      <c r="IG203" s="56"/>
      <c r="IH203" s="56"/>
      <c r="II203" s="56"/>
      <c r="IJ203" s="56"/>
      <c r="IK203" s="56"/>
      <c r="IL203" s="56"/>
      <c r="IM203" s="56"/>
      <c r="IN203" s="56"/>
      <c r="IP203" s="56"/>
      <c r="IQ203" s="56"/>
      <c r="IR203" s="56"/>
      <c r="IS203" s="56"/>
      <c r="IT203" s="56"/>
      <c r="IU203" s="56"/>
    </row>
    <row r="204" spans="1:255" ht="12.75" customHeight="1" thickBot="1" x14ac:dyDescent="0.25">
      <c r="A204" s="221"/>
      <c r="B204" s="106">
        <v>2435.56</v>
      </c>
      <c r="C204" s="85" t="s">
        <v>78</v>
      </c>
      <c r="D204" s="86"/>
      <c r="E204" s="47"/>
      <c r="F204" s="47"/>
      <c r="G204" s="47"/>
      <c r="H204" s="48"/>
      <c r="I204" s="49"/>
      <c r="J204" s="56"/>
      <c r="K204" s="56"/>
      <c r="L204" s="56"/>
      <c r="M204" s="56"/>
      <c r="N204" s="56"/>
      <c r="O204" s="56"/>
      <c r="P204" s="56"/>
      <c r="Q204" s="56"/>
      <c r="R204" s="56"/>
      <c r="T204" s="56"/>
      <c r="U204" s="56"/>
      <c r="V204" s="56"/>
      <c r="W204" s="56"/>
      <c r="X204" s="56"/>
      <c r="Y204" s="56"/>
      <c r="Z204" s="56"/>
      <c r="AA204" s="56"/>
      <c r="AB204" s="56"/>
      <c r="AD204" s="56"/>
      <c r="AE204" s="56"/>
      <c r="AF204" s="56"/>
      <c r="AG204" s="56"/>
      <c r="AH204" s="56"/>
      <c r="AI204" s="56"/>
      <c r="AJ204" s="56"/>
      <c r="AK204" s="56"/>
      <c r="AL204" s="56"/>
      <c r="AN204" s="56"/>
      <c r="AO204" s="56"/>
      <c r="AP204" s="56"/>
      <c r="AQ204" s="56"/>
      <c r="AR204" s="56"/>
      <c r="AS204" s="56"/>
      <c r="AT204" s="56"/>
      <c r="AU204" s="56"/>
      <c r="AV204" s="56"/>
      <c r="AX204" s="56"/>
      <c r="AY204" s="56"/>
      <c r="AZ204" s="56"/>
      <c r="BA204" s="56"/>
      <c r="BB204" s="56"/>
      <c r="BC204" s="56"/>
      <c r="BD204" s="56"/>
      <c r="BE204" s="56"/>
      <c r="BF204" s="56"/>
      <c r="BH204" s="56"/>
      <c r="BI204" s="56"/>
      <c r="BJ204" s="56"/>
      <c r="BK204" s="56"/>
      <c r="BL204" s="56"/>
      <c r="BM204" s="56"/>
      <c r="BN204" s="56"/>
      <c r="BO204" s="56"/>
      <c r="BP204" s="56"/>
      <c r="BR204" s="56"/>
      <c r="BS204" s="56"/>
      <c r="BT204" s="56"/>
      <c r="BU204" s="56"/>
      <c r="BV204" s="56"/>
      <c r="BW204" s="56"/>
      <c r="BX204" s="56"/>
      <c r="BY204" s="56"/>
      <c r="BZ204" s="56"/>
      <c r="CB204" s="56"/>
      <c r="CC204" s="56"/>
      <c r="CD204" s="56"/>
      <c r="CE204" s="56"/>
      <c r="CF204" s="56"/>
      <c r="CG204" s="56"/>
      <c r="CH204" s="56"/>
      <c r="CI204" s="56"/>
      <c r="CJ204" s="56"/>
      <c r="CL204" s="56"/>
      <c r="CM204" s="56"/>
      <c r="CN204" s="56"/>
      <c r="CO204" s="56"/>
      <c r="CP204" s="56"/>
      <c r="CQ204" s="56"/>
      <c r="CR204" s="56"/>
      <c r="CS204" s="56"/>
      <c r="CT204" s="56"/>
      <c r="CV204" s="56"/>
      <c r="CW204" s="56"/>
      <c r="CX204" s="56"/>
      <c r="CY204" s="56"/>
      <c r="CZ204" s="56"/>
      <c r="DA204" s="56"/>
      <c r="DB204" s="56"/>
      <c r="DC204" s="56"/>
      <c r="DD204" s="56"/>
      <c r="DF204" s="56"/>
      <c r="DG204" s="56"/>
      <c r="DH204" s="56"/>
      <c r="DI204" s="56"/>
      <c r="DJ204" s="56"/>
      <c r="DK204" s="56"/>
      <c r="DL204" s="56"/>
      <c r="DM204" s="56"/>
      <c r="DN204" s="56"/>
      <c r="DP204" s="56"/>
      <c r="DQ204" s="56"/>
      <c r="DR204" s="56"/>
      <c r="DS204" s="56"/>
      <c r="DT204" s="56"/>
      <c r="DU204" s="56"/>
      <c r="DV204" s="56"/>
      <c r="DW204" s="56"/>
      <c r="DX204" s="56"/>
      <c r="DZ204" s="56"/>
      <c r="EA204" s="56"/>
      <c r="EB204" s="56"/>
      <c r="EC204" s="56"/>
      <c r="ED204" s="56"/>
      <c r="EE204" s="56"/>
      <c r="EF204" s="56"/>
      <c r="EG204" s="56"/>
      <c r="EH204" s="56"/>
      <c r="EJ204" s="56"/>
      <c r="EK204" s="56"/>
      <c r="EL204" s="56"/>
      <c r="EM204" s="56"/>
      <c r="EN204" s="56"/>
      <c r="EO204" s="56"/>
      <c r="EP204" s="56"/>
      <c r="EQ204" s="56"/>
      <c r="ER204" s="56"/>
      <c r="ET204" s="56"/>
      <c r="EU204" s="56"/>
      <c r="EV204" s="56"/>
      <c r="EW204" s="56"/>
      <c r="EX204" s="56"/>
      <c r="EY204" s="56"/>
      <c r="EZ204" s="56"/>
      <c r="FA204" s="56"/>
      <c r="FB204" s="56"/>
      <c r="FD204" s="56"/>
      <c r="FE204" s="56"/>
      <c r="FF204" s="56"/>
      <c r="FG204" s="56"/>
      <c r="FH204" s="56"/>
      <c r="FI204" s="56"/>
      <c r="FJ204" s="56"/>
      <c r="FK204" s="56"/>
      <c r="FL204" s="56"/>
      <c r="FN204" s="56"/>
      <c r="FO204" s="56"/>
      <c r="FP204" s="56"/>
      <c r="FQ204" s="56"/>
      <c r="FR204" s="56"/>
      <c r="FS204" s="56"/>
      <c r="FT204" s="56"/>
      <c r="FU204" s="56"/>
      <c r="FV204" s="56"/>
      <c r="FX204" s="56"/>
      <c r="FY204" s="56"/>
      <c r="FZ204" s="56"/>
      <c r="GA204" s="56"/>
      <c r="GB204" s="56"/>
      <c r="GC204" s="56"/>
      <c r="GD204" s="56"/>
      <c r="GE204" s="56"/>
      <c r="GF204" s="56"/>
      <c r="GH204" s="56"/>
      <c r="GI204" s="56"/>
      <c r="GJ204" s="56"/>
      <c r="GK204" s="56"/>
      <c r="GL204" s="56"/>
      <c r="GM204" s="56"/>
      <c r="GN204" s="56"/>
      <c r="GO204" s="56"/>
      <c r="GP204" s="56"/>
      <c r="GR204" s="56"/>
      <c r="GS204" s="56"/>
      <c r="GT204" s="56"/>
      <c r="GU204" s="56"/>
      <c r="GV204" s="56"/>
      <c r="GW204" s="56"/>
      <c r="GX204" s="56"/>
      <c r="GY204" s="56"/>
      <c r="GZ204" s="56"/>
      <c r="HB204" s="56"/>
      <c r="HC204" s="56"/>
      <c r="HD204" s="56"/>
      <c r="HE204" s="56"/>
      <c r="HF204" s="56"/>
      <c r="HG204" s="56"/>
      <c r="HH204" s="56"/>
      <c r="HI204" s="56"/>
      <c r="HJ204" s="56"/>
      <c r="HL204" s="56"/>
      <c r="HM204" s="56"/>
      <c r="HN204" s="56"/>
      <c r="HO204" s="56"/>
      <c r="HP204" s="56"/>
      <c r="HQ204" s="56"/>
      <c r="HR204" s="56"/>
      <c r="HS204" s="56"/>
      <c r="HT204" s="56"/>
      <c r="HV204" s="56"/>
      <c r="HW204" s="56"/>
      <c r="HX204" s="56"/>
      <c r="HY204" s="56"/>
      <c r="HZ204" s="56"/>
      <c r="IA204" s="56"/>
      <c r="IB204" s="56"/>
      <c r="IC204" s="56"/>
      <c r="ID204" s="56"/>
      <c r="IF204" s="56"/>
      <c r="IG204" s="56"/>
      <c r="IH204" s="56"/>
      <c r="II204" s="56"/>
      <c r="IJ204" s="56"/>
      <c r="IK204" s="56"/>
      <c r="IL204" s="56"/>
      <c r="IM204" s="56"/>
      <c r="IN204" s="56"/>
      <c r="IP204" s="56"/>
      <c r="IQ204" s="56"/>
      <c r="IR204" s="56"/>
      <c r="IS204" s="56"/>
      <c r="IT204" s="56"/>
      <c r="IU204" s="56"/>
    </row>
    <row r="205" spans="1:255" ht="12.75" customHeight="1" thickBot="1" x14ac:dyDescent="0.25">
      <c r="A205" s="221"/>
      <c r="B205" s="106">
        <v>3088.91</v>
      </c>
      <c r="C205" s="85" t="s">
        <v>79</v>
      </c>
      <c r="D205" s="86"/>
      <c r="E205" s="47"/>
      <c r="F205" s="47"/>
      <c r="G205" s="47"/>
      <c r="H205" s="48"/>
      <c r="I205" s="49"/>
      <c r="J205" s="56"/>
      <c r="K205" s="56"/>
      <c r="L205" s="56"/>
      <c r="M205" s="56"/>
      <c r="N205" s="56"/>
      <c r="O205" s="56"/>
      <c r="P205" s="56"/>
      <c r="Q205" s="56"/>
      <c r="R205" s="56"/>
      <c r="T205" s="56"/>
      <c r="U205" s="56"/>
      <c r="V205" s="56"/>
      <c r="W205" s="56"/>
      <c r="X205" s="56"/>
      <c r="Y205" s="56"/>
      <c r="Z205" s="56"/>
      <c r="AA205" s="56"/>
      <c r="AB205" s="56"/>
      <c r="AD205" s="56"/>
      <c r="AE205" s="56"/>
      <c r="AF205" s="56"/>
      <c r="AG205" s="56"/>
      <c r="AH205" s="56"/>
      <c r="AI205" s="56"/>
      <c r="AJ205" s="56"/>
      <c r="AK205" s="56"/>
      <c r="AL205" s="56"/>
      <c r="AN205" s="56"/>
      <c r="AO205" s="56"/>
      <c r="AP205" s="56"/>
      <c r="AQ205" s="56"/>
      <c r="AR205" s="56"/>
      <c r="AS205" s="56"/>
      <c r="AT205" s="56"/>
      <c r="AU205" s="56"/>
      <c r="AV205" s="56"/>
      <c r="AX205" s="56"/>
      <c r="AY205" s="56"/>
      <c r="AZ205" s="56"/>
      <c r="BA205" s="56"/>
      <c r="BB205" s="56"/>
      <c r="BC205" s="56"/>
      <c r="BD205" s="56"/>
      <c r="BE205" s="56"/>
      <c r="BF205" s="56"/>
      <c r="BH205" s="56"/>
      <c r="BI205" s="56"/>
      <c r="BJ205" s="56"/>
      <c r="BK205" s="56"/>
      <c r="BL205" s="56"/>
      <c r="BM205" s="56"/>
      <c r="BN205" s="56"/>
      <c r="BO205" s="56"/>
      <c r="BP205" s="56"/>
      <c r="BR205" s="56"/>
      <c r="BS205" s="56"/>
      <c r="BT205" s="56"/>
      <c r="BU205" s="56"/>
      <c r="BV205" s="56"/>
      <c r="BW205" s="56"/>
      <c r="BX205" s="56"/>
      <c r="BY205" s="56"/>
      <c r="BZ205" s="56"/>
      <c r="CB205" s="56"/>
      <c r="CC205" s="56"/>
      <c r="CD205" s="56"/>
      <c r="CE205" s="56"/>
      <c r="CF205" s="56"/>
      <c r="CG205" s="56"/>
      <c r="CH205" s="56"/>
      <c r="CI205" s="56"/>
      <c r="CJ205" s="56"/>
      <c r="CL205" s="56"/>
      <c r="CM205" s="56"/>
      <c r="CN205" s="56"/>
      <c r="CO205" s="56"/>
      <c r="CP205" s="56"/>
      <c r="CQ205" s="56"/>
      <c r="CR205" s="56"/>
      <c r="CS205" s="56"/>
      <c r="CT205" s="56"/>
      <c r="CV205" s="56"/>
      <c r="CW205" s="56"/>
      <c r="CX205" s="56"/>
      <c r="CY205" s="56"/>
      <c r="CZ205" s="56"/>
      <c r="DA205" s="56"/>
      <c r="DB205" s="56"/>
      <c r="DC205" s="56"/>
      <c r="DD205" s="56"/>
      <c r="DF205" s="56"/>
      <c r="DG205" s="56"/>
      <c r="DH205" s="56"/>
      <c r="DI205" s="56"/>
      <c r="DJ205" s="56"/>
      <c r="DK205" s="56"/>
      <c r="DL205" s="56"/>
      <c r="DM205" s="56"/>
      <c r="DN205" s="56"/>
      <c r="DP205" s="56"/>
      <c r="DQ205" s="56"/>
      <c r="DR205" s="56"/>
      <c r="DS205" s="56"/>
      <c r="DT205" s="56"/>
      <c r="DU205" s="56"/>
      <c r="DV205" s="56"/>
      <c r="DW205" s="56"/>
      <c r="DX205" s="56"/>
      <c r="DZ205" s="56"/>
      <c r="EA205" s="56"/>
      <c r="EB205" s="56"/>
      <c r="EC205" s="56"/>
      <c r="ED205" s="56"/>
      <c r="EE205" s="56"/>
      <c r="EF205" s="56"/>
      <c r="EG205" s="56"/>
      <c r="EH205" s="56"/>
      <c r="EJ205" s="56"/>
      <c r="EK205" s="56"/>
      <c r="EL205" s="56"/>
      <c r="EM205" s="56"/>
      <c r="EN205" s="56"/>
      <c r="EO205" s="56"/>
      <c r="EP205" s="56"/>
      <c r="EQ205" s="56"/>
      <c r="ER205" s="56"/>
      <c r="ET205" s="56"/>
      <c r="EU205" s="56"/>
      <c r="EV205" s="56"/>
      <c r="EW205" s="56"/>
      <c r="EX205" s="56"/>
      <c r="EY205" s="56"/>
      <c r="EZ205" s="56"/>
      <c r="FA205" s="56"/>
      <c r="FB205" s="56"/>
      <c r="FD205" s="56"/>
      <c r="FE205" s="56"/>
      <c r="FF205" s="56"/>
      <c r="FG205" s="56"/>
      <c r="FH205" s="56"/>
      <c r="FI205" s="56"/>
      <c r="FJ205" s="56"/>
      <c r="FK205" s="56"/>
      <c r="FL205" s="56"/>
      <c r="FN205" s="56"/>
      <c r="FO205" s="56"/>
      <c r="FP205" s="56"/>
      <c r="FQ205" s="56"/>
      <c r="FR205" s="56"/>
      <c r="FS205" s="56"/>
      <c r="FT205" s="56"/>
      <c r="FU205" s="56"/>
      <c r="FV205" s="56"/>
      <c r="FX205" s="56"/>
      <c r="FY205" s="56"/>
      <c r="FZ205" s="56"/>
      <c r="GA205" s="56"/>
      <c r="GB205" s="56"/>
      <c r="GC205" s="56"/>
      <c r="GD205" s="56"/>
      <c r="GE205" s="56"/>
      <c r="GF205" s="56"/>
      <c r="GH205" s="56"/>
      <c r="GI205" s="56"/>
      <c r="GJ205" s="56"/>
      <c r="GK205" s="56"/>
      <c r="GL205" s="56"/>
      <c r="GM205" s="56"/>
      <c r="GN205" s="56"/>
      <c r="GO205" s="56"/>
      <c r="GP205" s="56"/>
      <c r="GR205" s="56"/>
      <c r="GS205" s="56"/>
      <c r="GT205" s="56"/>
      <c r="GU205" s="56"/>
      <c r="GV205" s="56"/>
      <c r="GW205" s="56"/>
      <c r="GX205" s="56"/>
      <c r="GY205" s="56"/>
      <c r="GZ205" s="56"/>
      <c r="HB205" s="56"/>
      <c r="HC205" s="56"/>
      <c r="HD205" s="56"/>
      <c r="HE205" s="56"/>
      <c r="HF205" s="56"/>
      <c r="HG205" s="56"/>
      <c r="HH205" s="56"/>
      <c r="HI205" s="56"/>
      <c r="HJ205" s="56"/>
      <c r="HL205" s="56"/>
      <c r="HM205" s="56"/>
      <c r="HN205" s="56"/>
      <c r="HO205" s="56"/>
      <c r="HP205" s="56"/>
      <c r="HQ205" s="56"/>
      <c r="HR205" s="56"/>
      <c r="HS205" s="56"/>
      <c r="HT205" s="56"/>
      <c r="HV205" s="56"/>
      <c r="HW205" s="56"/>
      <c r="HX205" s="56"/>
      <c r="HY205" s="56"/>
      <c r="HZ205" s="56"/>
      <c r="IA205" s="56"/>
      <c r="IB205" s="56"/>
      <c r="IC205" s="56"/>
      <c r="ID205" s="56"/>
      <c r="IF205" s="56"/>
      <c r="IG205" s="56"/>
      <c r="IH205" s="56"/>
      <c r="II205" s="56"/>
      <c r="IJ205" s="56"/>
      <c r="IK205" s="56"/>
      <c r="IL205" s="56"/>
      <c r="IM205" s="56"/>
      <c r="IN205" s="56"/>
      <c r="IP205" s="56"/>
      <c r="IQ205" s="56"/>
      <c r="IR205" s="56"/>
      <c r="IS205" s="56"/>
      <c r="IT205" s="56"/>
      <c r="IU205" s="56"/>
    </row>
    <row r="206" spans="1:255" ht="12.75" customHeight="1" thickBot="1" x14ac:dyDescent="0.25">
      <c r="A206" s="221"/>
      <c r="B206" s="106">
        <v>2287.02</v>
      </c>
      <c r="C206" s="85" t="s">
        <v>80</v>
      </c>
      <c r="D206" s="86"/>
      <c r="E206" s="47"/>
      <c r="F206" s="47"/>
      <c r="G206" s="47"/>
      <c r="H206" s="48"/>
      <c r="I206" s="49"/>
      <c r="J206" s="56"/>
      <c r="K206" s="56"/>
      <c r="L206" s="56"/>
      <c r="M206" s="56"/>
      <c r="N206" s="56"/>
      <c r="O206" s="56"/>
      <c r="P206" s="56"/>
      <c r="Q206" s="56"/>
      <c r="R206" s="56"/>
      <c r="T206" s="56"/>
      <c r="U206" s="56"/>
      <c r="V206" s="56"/>
      <c r="W206" s="56"/>
      <c r="X206" s="56"/>
      <c r="Y206" s="56"/>
      <c r="Z206" s="56"/>
      <c r="AA206" s="56"/>
      <c r="AB206" s="56"/>
      <c r="AD206" s="56"/>
      <c r="AE206" s="56"/>
      <c r="AF206" s="56"/>
      <c r="AG206" s="56"/>
      <c r="AH206" s="56"/>
      <c r="AI206" s="56"/>
      <c r="AJ206" s="56"/>
      <c r="AK206" s="56"/>
      <c r="AL206" s="56"/>
      <c r="AN206" s="56"/>
      <c r="AO206" s="56"/>
      <c r="AP206" s="56"/>
      <c r="AQ206" s="56"/>
      <c r="AR206" s="56"/>
      <c r="AS206" s="56"/>
      <c r="AT206" s="56"/>
      <c r="AU206" s="56"/>
      <c r="AV206" s="56"/>
      <c r="AX206" s="56"/>
      <c r="AY206" s="56"/>
      <c r="AZ206" s="56"/>
      <c r="BA206" s="56"/>
      <c r="BB206" s="56"/>
      <c r="BC206" s="56"/>
      <c r="BD206" s="56"/>
      <c r="BE206" s="56"/>
      <c r="BF206" s="56"/>
      <c r="BH206" s="56"/>
      <c r="BI206" s="56"/>
      <c r="BJ206" s="56"/>
      <c r="BK206" s="56"/>
      <c r="BL206" s="56"/>
      <c r="BM206" s="56"/>
      <c r="BN206" s="56"/>
      <c r="BO206" s="56"/>
      <c r="BP206" s="56"/>
      <c r="BR206" s="56"/>
      <c r="BS206" s="56"/>
      <c r="BT206" s="56"/>
      <c r="BU206" s="56"/>
      <c r="BV206" s="56"/>
      <c r="BW206" s="56"/>
      <c r="BX206" s="56"/>
      <c r="BY206" s="56"/>
      <c r="BZ206" s="56"/>
      <c r="CB206" s="56"/>
      <c r="CC206" s="56"/>
      <c r="CD206" s="56"/>
      <c r="CE206" s="56"/>
      <c r="CF206" s="56"/>
      <c r="CG206" s="56"/>
      <c r="CH206" s="56"/>
      <c r="CI206" s="56"/>
      <c r="CJ206" s="56"/>
      <c r="CL206" s="56"/>
      <c r="CM206" s="56"/>
      <c r="CN206" s="56"/>
      <c r="CO206" s="56"/>
      <c r="CP206" s="56"/>
      <c r="CQ206" s="56"/>
      <c r="CR206" s="56"/>
      <c r="CS206" s="56"/>
      <c r="CT206" s="56"/>
      <c r="CV206" s="56"/>
      <c r="CW206" s="56"/>
      <c r="CX206" s="56"/>
      <c r="CY206" s="56"/>
      <c r="CZ206" s="56"/>
      <c r="DA206" s="56"/>
      <c r="DB206" s="56"/>
      <c r="DC206" s="56"/>
      <c r="DD206" s="56"/>
      <c r="DF206" s="56"/>
      <c r="DG206" s="56"/>
      <c r="DH206" s="56"/>
      <c r="DI206" s="56"/>
      <c r="DJ206" s="56"/>
      <c r="DK206" s="56"/>
      <c r="DL206" s="56"/>
      <c r="DM206" s="56"/>
      <c r="DN206" s="56"/>
      <c r="DP206" s="56"/>
      <c r="DQ206" s="56"/>
      <c r="DR206" s="56"/>
      <c r="DS206" s="56"/>
      <c r="DT206" s="56"/>
      <c r="DU206" s="56"/>
      <c r="DV206" s="56"/>
      <c r="DW206" s="56"/>
      <c r="DX206" s="56"/>
      <c r="DZ206" s="56"/>
      <c r="EA206" s="56"/>
      <c r="EB206" s="56"/>
      <c r="EC206" s="56"/>
      <c r="ED206" s="56"/>
      <c r="EE206" s="56"/>
      <c r="EF206" s="56"/>
      <c r="EG206" s="56"/>
      <c r="EH206" s="56"/>
      <c r="EJ206" s="56"/>
      <c r="EK206" s="56"/>
      <c r="EL206" s="56"/>
      <c r="EM206" s="56"/>
      <c r="EN206" s="56"/>
      <c r="EO206" s="56"/>
      <c r="EP206" s="56"/>
      <c r="EQ206" s="56"/>
      <c r="ER206" s="56"/>
      <c r="ET206" s="56"/>
      <c r="EU206" s="56"/>
      <c r="EV206" s="56"/>
      <c r="EW206" s="56"/>
      <c r="EX206" s="56"/>
      <c r="EY206" s="56"/>
      <c r="EZ206" s="56"/>
      <c r="FA206" s="56"/>
      <c r="FB206" s="56"/>
      <c r="FD206" s="56"/>
      <c r="FE206" s="56"/>
      <c r="FF206" s="56"/>
      <c r="FG206" s="56"/>
      <c r="FH206" s="56"/>
      <c r="FI206" s="56"/>
      <c r="FJ206" s="56"/>
      <c r="FK206" s="56"/>
      <c r="FL206" s="56"/>
      <c r="FN206" s="56"/>
      <c r="FO206" s="56"/>
      <c r="FP206" s="56"/>
      <c r="FQ206" s="56"/>
      <c r="FR206" s="56"/>
      <c r="FS206" s="56"/>
      <c r="FT206" s="56"/>
      <c r="FU206" s="56"/>
      <c r="FV206" s="56"/>
      <c r="FX206" s="56"/>
      <c r="FY206" s="56"/>
      <c r="FZ206" s="56"/>
      <c r="GA206" s="56"/>
      <c r="GB206" s="56"/>
      <c r="GC206" s="56"/>
      <c r="GD206" s="56"/>
      <c r="GE206" s="56"/>
      <c r="GF206" s="56"/>
      <c r="GH206" s="56"/>
      <c r="GI206" s="56"/>
      <c r="GJ206" s="56"/>
      <c r="GK206" s="56"/>
      <c r="GL206" s="56"/>
      <c r="GM206" s="56"/>
      <c r="GN206" s="56"/>
      <c r="GO206" s="56"/>
      <c r="GP206" s="56"/>
      <c r="GR206" s="56"/>
      <c r="GS206" s="56"/>
      <c r="GT206" s="56"/>
      <c r="GU206" s="56"/>
      <c r="GV206" s="56"/>
      <c r="GW206" s="56"/>
      <c r="GX206" s="56"/>
      <c r="GY206" s="56"/>
      <c r="GZ206" s="56"/>
      <c r="HB206" s="56"/>
      <c r="HC206" s="56"/>
      <c r="HD206" s="56"/>
      <c r="HE206" s="56"/>
      <c r="HF206" s="56"/>
      <c r="HG206" s="56"/>
      <c r="HH206" s="56"/>
      <c r="HI206" s="56"/>
      <c r="HJ206" s="56"/>
      <c r="HL206" s="56"/>
      <c r="HM206" s="56"/>
      <c r="HN206" s="56"/>
      <c r="HO206" s="56"/>
      <c r="HP206" s="56"/>
      <c r="HQ206" s="56"/>
      <c r="HR206" s="56"/>
      <c r="HS206" s="56"/>
      <c r="HT206" s="56"/>
      <c r="HV206" s="56"/>
      <c r="HW206" s="56"/>
      <c r="HX206" s="56"/>
      <c r="HY206" s="56"/>
      <c r="HZ206" s="56"/>
      <c r="IA206" s="56"/>
      <c r="IB206" s="56"/>
      <c r="IC206" s="56"/>
      <c r="ID206" s="56"/>
      <c r="IF206" s="56"/>
      <c r="IG206" s="56"/>
      <c r="IH206" s="56"/>
      <c r="II206" s="56"/>
      <c r="IJ206" s="56"/>
      <c r="IK206" s="56"/>
      <c r="IL206" s="56"/>
      <c r="IM206" s="56"/>
      <c r="IN206" s="56"/>
      <c r="IP206" s="56"/>
      <c r="IQ206" s="56"/>
      <c r="IR206" s="56"/>
      <c r="IS206" s="56"/>
      <c r="IT206" s="56"/>
      <c r="IU206" s="56"/>
    </row>
    <row r="207" spans="1:255" ht="13.5" thickBot="1" x14ac:dyDescent="0.25">
      <c r="A207" s="227"/>
      <c r="B207" s="106"/>
      <c r="C207" s="85" t="s">
        <v>87</v>
      </c>
      <c r="D207" s="86"/>
      <c r="E207" s="47"/>
      <c r="F207" s="47"/>
      <c r="G207" s="47"/>
      <c r="H207" s="48"/>
      <c r="I207" s="49">
        <v>1531.77</v>
      </c>
      <c r="J207" s="56"/>
      <c r="K207" s="56"/>
      <c r="L207" s="56"/>
      <c r="M207" s="56"/>
      <c r="N207" s="56"/>
      <c r="O207" s="56"/>
      <c r="P207" s="56"/>
      <c r="Q207" s="56"/>
      <c r="R207" s="56"/>
      <c r="T207" s="56"/>
      <c r="U207" s="56"/>
      <c r="V207" s="56"/>
      <c r="W207" s="56"/>
      <c r="X207" s="56"/>
      <c r="Y207" s="56"/>
      <c r="Z207" s="56"/>
      <c r="AA207" s="56"/>
      <c r="AB207" s="56"/>
      <c r="AD207" s="56"/>
      <c r="AE207" s="56"/>
      <c r="AF207" s="56"/>
      <c r="AG207" s="56"/>
      <c r="AH207" s="56"/>
      <c r="AI207" s="56"/>
      <c r="AJ207" s="56"/>
      <c r="AK207" s="56"/>
      <c r="AL207" s="56"/>
      <c r="AN207" s="56"/>
      <c r="AO207" s="56"/>
      <c r="AP207" s="56"/>
      <c r="AQ207" s="56"/>
      <c r="AR207" s="56"/>
      <c r="AS207" s="56"/>
      <c r="AT207" s="56"/>
      <c r="AU207" s="56"/>
      <c r="AV207" s="56"/>
      <c r="AX207" s="56"/>
      <c r="AY207" s="56"/>
      <c r="AZ207" s="56"/>
      <c r="BA207" s="56"/>
      <c r="BB207" s="56"/>
      <c r="BC207" s="56"/>
      <c r="BD207" s="56"/>
      <c r="BE207" s="56"/>
      <c r="BF207" s="56"/>
      <c r="BH207" s="56"/>
      <c r="BI207" s="56"/>
      <c r="BJ207" s="56"/>
      <c r="BK207" s="56"/>
      <c r="BL207" s="56"/>
      <c r="BM207" s="56"/>
      <c r="BN207" s="56"/>
      <c r="BO207" s="56"/>
      <c r="BP207" s="56"/>
      <c r="BR207" s="56"/>
      <c r="BS207" s="56"/>
      <c r="BT207" s="56"/>
      <c r="BU207" s="56"/>
      <c r="BV207" s="56"/>
      <c r="BW207" s="56"/>
      <c r="BX207" s="56"/>
      <c r="BY207" s="56"/>
      <c r="BZ207" s="56"/>
      <c r="CB207" s="56"/>
      <c r="CC207" s="56"/>
      <c r="CD207" s="56"/>
      <c r="CE207" s="56"/>
      <c r="CF207" s="56"/>
      <c r="CG207" s="56"/>
      <c r="CH207" s="56"/>
      <c r="CI207" s="56"/>
      <c r="CJ207" s="56"/>
      <c r="CL207" s="56"/>
      <c r="CM207" s="56"/>
      <c r="CN207" s="56"/>
      <c r="CO207" s="56"/>
      <c r="CP207" s="56"/>
      <c r="CQ207" s="56"/>
      <c r="CR207" s="56"/>
      <c r="CS207" s="56"/>
      <c r="CT207" s="56"/>
      <c r="CV207" s="56"/>
      <c r="CW207" s="56"/>
      <c r="CX207" s="56"/>
      <c r="CY207" s="56"/>
      <c r="CZ207" s="56"/>
      <c r="DA207" s="56"/>
      <c r="DB207" s="56"/>
      <c r="DC207" s="56"/>
      <c r="DD207" s="56"/>
      <c r="DF207" s="56"/>
      <c r="DG207" s="56"/>
      <c r="DH207" s="56"/>
      <c r="DI207" s="56"/>
      <c r="DJ207" s="56"/>
      <c r="DK207" s="56"/>
      <c r="DL207" s="56"/>
      <c r="DM207" s="56"/>
      <c r="DN207" s="56"/>
      <c r="DP207" s="56"/>
      <c r="DQ207" s="56"/>
      <c r="DR207" s="56"/>
      <c r="DS207" s="56"/>
      <c r="DT207" s="56"/>
      <c r="DU207" s="56"/>
      <c r="DV207" s="56"/>
      <c r="DW207" s="56"/>
      <c r="DX207" s="56"/>
      <c r="DZ207" s="56"/>
      <c r="EA207" s="56"/>
      <c r="EB207" s="56"/>
      <c r="EC207" s="56"/>
      <c r="ED207" s="56"/>
      <c r="EE207" s="56"/>
      <c r="EF207" s="56"/>
      <c r="EG207" s="56"/>
      <c r="EH207" s="56"/>
      <c r="EJ207" s="56"/>
      <c r="EK207" s="56"/>
      <c r="EL207" s="56"/>
      <c r="EM207" s="56"/>
      <c r="EN207" s="56"/>
      <c r="EO207" s="56"/>
      <c r="EP207" s="56"/>
      <c r="EQ207" s="56"/>
      <c r="ER207" s="56"/>
      <c r="ET207" s="56"/>
      <c r="EU207" s="56"/>
      <c r="EV207" s="56"/>
      <c r="EW207" s="56"/>
      <c r="EX207" s="56"/>
      <c r="EY207" s="56"/>
      <c r="EZ207" s="56"/>
      <c r="FA207" s="56"/>
      <c r="FB207" s="56"/>
      <c r="FD207" s="56"/>
      <c r="FE207" s="56"/>
      <c r="FF207" s="56"/>
      <c r="FG207" s="56"/>
      <c r="FH207" s="56"/>
      <c r="FI207" s="56"/>
      <c r="FJ207" s="56"/>
      <c r="FK207" s="56"/>
      <c r="FL207" s="56"/>
      <c r="FN207" s="56"/>
      <c r="FO207" s="56"/>
      <c r="FP207" s="56"/>
      <c r="FQ207" s="56"/>
      <c r="FR207" s="56"/>
      <c r="FS207" s="56"/>
      <c r="FT207" s="56"/>
      <c r="FU207" s="56"/>
      <c r="FV207" s="56"/>
      <c r="FX207" s="56"/>
      <c r="FY207" s="56"/>
      <c r="FZ207" s="56"/>
      <c r="GA207" s="56"/>
      <c r="GB207" s="56"/>
      <c r="GC207" s="56"/>
      <c r="GD207" s="56"/>
      <c r="GE207" s="56"/>
      <c r="GF207" s="56"/>
      <c r="GH207" s="56"/>
      <c r="GI207" s="56"/>
      <c r="GJ207" s="56"/>
      <c r="GK207" s="56"/>
      <c r="GL207" s="56"/>
      <c r="GM207" s="56"/>
      <c r="GN207" s="56"/>
      <c r="GO207" s="56"/>
      <c r="GP207" s="56"/>
      <c r="GR207" s="56"/>
      <c r="GS207" s="56"/>
      <c r="GT207" s="56"/>
      <c r="GU207" s="56"/>
      <c r="GV207" s="56"/>
      <c r="GW207" s="56"/>
      <c r="GX207" s="56"/>
      <c r="GY207" s="56"/>
      <c r="GZ207" s="56"/>
      <c r="HB207" s="56"/>
      <c r="HC207" s="56"/>
      <c r="HD207" s="56"/>
      <c r="HE207" s="56"/>
      <c r="HF207" s="56"/>
      <c r="HG207" s="56"/>
      <c r="HH207" s="56"/>
      <c r="HI207" s="56"/>
      <c r="HJ207" s="56"/>
      <c r="HL207" s="56"/>
      <c r="HM207" s="56"/>
      <c r="HN207" s="56"/>
      <c r="HO207" s="56"/>
      <c r="HP207" s="56"/>
      <c r="HQ207" s="56"/>
      <c r="HR207" s="56"/>
      <c r="HS207" s="56"/>
      <c r="HT207" s="56"/>
      <c r="HV207" s="56"/>
      <c r="HW207" s="56"/>
      <c r="HX207" s="56"/>
      <c r="HY207" s="56"/>
      <c r="HZ207" s="56"/>
      <c r="IA207" s="56"/>
      <c r="IB207" s="56"/>
      <c r="IC207" s="56"/>
      <c r="ID207" s="56"/>
      <c r="IF207" s="56"/>
      <c r="IG207" s="56"/>
      <c r="IH207" s="56"/>
      <c r="II207" s="56"/>
      <c r="IJ207" s="56"/>
      <c r="IK207" s="56"/>
      <c r="IL207" s="56"/>
      <c r="IM207" s="56"/>
      <c r="IN207" s="56"/>
      <c r="IP207" s="56"/>
      <c r="IQ207" s="56"/>
      <c r="IR207" s="56"/>
      <c r="IS207" s="56"/>
      <c r="IT207" s="56"/>
      <c r="IU207" s="56"/>
    </row>
    <row r="208" spans="1:255" ht="12.75" customHeight="1" thickBot="1" x14ac:dyDescent="0.25">
      <c r="A208" s="221"/>
      <c r="B208" s="51">
        <f>SUM(B195:B206)</f>
        <v>35011.760000000002</v>
      </c>
      <c r="C208" s="50"/>
      <c r="D208" s="51"/>
      <c r="E208" s="52"/>
      <c r="F208" s="50"/>
      <c r="G208" s="50"/>
      <c r="H208" s="51" t="s">
        <v>17</v>
      </c>
      <c r="I208" s="237">
        <f>SUM(I195:I207)</f>
        <v>1531.77</v>
      </c>
      <c r="J208" s="56"/>
      <c r="K208" s="56"/>
      <c r="L208" s="56"/>
      <c r="M208" s="56"/>
      <c r="N208" s="56"/>
      <c r="O208" s="56"/>
      <c r="P208" s="56"/>
      <c r="Q208" s="56"/>
      <c r="R208" s="56"/>
      <c r="T208" s="56"/>
      <c r="U208" s="56"/>
      <c r="V208" s="56"/>
      <c r="W208" s="56"/>
      <c r="X208" s="56"/>
      <c r="Y208" s="56"/>
      <c r="Z208" s="56"/>
      <c r="AA208" s="56"/>
      <c r="AB208" s="56"/>
      <c r="AD208" s="56"/>
      <c r="AE208" s="56"/>
      <c r="AF208" s="56"/>
      <c r="AG208" s="56"/>
      <c r="AH208" s="56"/>
      <c r="AI208" s="56"/>
      <c r="AJ208" s="56"/>
      <c r="AK208" s="56"/>
      <c r="AL208" s="56"/>
      <c r="AN208" s="56"/>
      <c r="AO208" s="56"/>
      <c r="AP208" s="56"/>
      <c r="AQ208" s="56"/>
      <c r="AR208" s="56"/>
      <c r="AS208" s="56"/>
      <c r="AT208" s="56"/>
      <c r="AU208" s="56"/>
      <c r="AV208" s="56"/>
      <c r="AX208" s="56"/>
      <c r="AY208" s="56"/>
      <c r="AZ208" s="56"/>
      <c r="BA208" s="56"/>
      <c r="BB208" s="56"/>
      <c r="BC208" s="56"/>
      <c r="BD208" s="56"/>
      <c r="BE208" s="56"/>
      <c r="BF208" s="56"/>
      <c r="BH208" s="56"/>
      <c r="BI208" s="56"/>
      <c r="BJ208" s="56"/>
      <c r="BK208" s="56"/>
      <c r="BL208" s="56"/>
      <c r="BM208" s="56"/>
      <c r="BN208" s="56"/>
      <c r="BO208" s="56"/>
      <c r="BP208" s="56"/>
      <c r="BR208" s="56"/>
      <c r="BS208" s="56"/>
      <c r="BT208" s="56"/>
      <c r="BU208" s="56"/>
      <c r="BV208" s="56"/>
      <c r="BW208" s="56"/>
      <c r="BX208" s="56"/>
      <c r="BY208" s="56"/>
      <c r="BZ208" s="56"/>
      <c r="CB208" s="56"/>
      <c r="CC208" s="56"/>
      <c r="CD208" s="56"/>
      <c r="CE208" s="56"/>
      <c r="CF208" s="56"/>
      <c r="CG208" s="56"/>
      <c r="CH208" s="56"/>
      <c r="CI208" s="56"/>
      <c r="CJ208" s="56"/>
      <c r="CL208" s="56"/>
      <c r="CM208" s="56"/>
      <c r="CN208" s="56"/>
      <c r="CO208" s="56"/>
      <c r="CP208" s="56"/>
      <c r="CQ208" s="56"/>
      <c r="CR208" s="56"/>
      <c r="CS208" s="56"/>
      <c r="CT208" s="56"/>
      <c r="CV208" s="56"/>
      <c r="CW208" s="56"/>
      <c r="CX208" s="56"/>
      <c r="CY208" s="56"/>
      <c r="CZ208" s="56"/>
      <c r="DA208" s="56"/>
      <c r="DB208" s="56"/>
      <c r="DC208" s="56"/>
      <c r="DD208" s="56"/>
      <c r="DF208" s="56"/>
      <c r="DG208" s="56"/>
      <c r="DH208" s="56"/>
      <c r="DI208" s="56"/>
      <c r="DJ208" s="56"/>
      <c r="DK208" s="56"/>
      <c r="DL208" s="56"/>
      <c r="DM208" s="56"/>
      <c r="DN208" s="56"/>
      <c r="DP208" s="56"/>
      <c r="DQ208" s="56"/>
      <c r="DR208" s="56"/>
      <c r="DS208" s="56"/>
      <c r="DT208" s="56"/>
      <c r="DU208" s="56"/>
      <c r="DV208" s="56"/>
      <c r="DW208" s="56"/>
      <c r="DX208" s="56"/>
      <c r="DZ208" s="56"/>
      <c r="EA208" s="56"/>
      <c r="EB208" s="56"/>
      <c r="EC208" s="56"/>
      <c r="ED208" s="56"/>
      <c r="EE208" s="56"/>
      <c r="EF208" s="56"/>
      <c r="EG208" s="56"/>
      <c r="EH208" s="56"/>
      <c r="EJ208" s="56"/>
      <c r="EK208" s="56"/>
      <c r="EL208" s="56"/>
      <c r="EM208" s="56"/>
      <c r="EN208" s="56"/>
      <c r="EO208" s="56"/>
      <c r="EP208" s="56"/>
      <c r="EQ208" s="56"/>
      <c r="ER208" s="56"/>
      <c r="ET208" s="56"/>
      <c r="EU208" s="56"/>
      <c r="EV208" s="56"/>
      <c r="EW208" s="56"/>
      <c r="EX208" s="56"/>
      <c r="EY208" s="56"/>
      <c r="EZ208" s="56"/>
      <c r="FA208" s="56"/>
      <c r="FB208" s="56"/>
      <c r="FD208" s="56"/>
      <c r="FE208" s="56"/>
      <c r="FF208" s="56"/>
      <c r="FG208" s="56"/>
      <c r="FH208" s="56"/>
      <c r="FI208" s="56"/>
      <c r="FJ208" s="56"/>
      <c r="FK208" s="56"/>
      <c r="FL208" s="56"/>
      <c r="FN208" s="56"/>
      <c r="FO208" s="56"/>
      <c r="FP208" s="56"/>
      <c r="FQ208" s="56"/>
      <c r="FR208" s="56"/>
      <c r="FS208" s="56"/>
      <c r="FT208" s="56"/>
      <c r="FU208" s="56"/>
      <c r="FV208" s="56"/>
      <c r="FX208" s="56"/>
      <c r="FY208" s="56"/>
      <c r="FZ208" s="56"/>
      <c r="GA208" s="56"/>
      <c r="GB208" s="56"/>
      <c r="GC208" s="56"/>
      <c r="GD208" s="56"/>
      <c r="GE208" s="56"/>
      <c r="GF208" s="56"/>
      <c r="GH208" s="56"/>
      <c r="GI208" s="56"/>
      <c r="GJ208" s="56"/>
      <c r="GK208" s="56"/>
      <c r="GL208" s="56"/>
      <c r="GM208" s="56"/>
      <c r="GN208" s="56"/>
      <c r="GO208" s="56"/>
      <c r="GP208" s="56"/>
      <c r="GR208" s="56"/>
      <c r="GS208" s="56"/>
      <c r="GT208" s="56"/>
      <c r="GU208" s="56"/>
      <c r="GV208" s="56"/>
      <c r="GW208" s="56"/>
      <c r="GX208" s="56"/>
      <c r="GY208" s="56"/>
      <c r="GZ208" s="56"/>
      <c r="HB208" s="56"/>
      <c r="HC208" s="56"/>
      <c r="HD208" s="56"/>
      <c r="HE208" s="56"/>
      <c r="HF208" s="56"/>
      <c r="HG208" s="56"/>
      <c r="HH208" s="56"/>
      <c r="HI208" s="56"/>
      <c r="HJ208" s="56"/>
      <c r="HL208" s="56"/>
      <c r="HM208" s="56"/>
      <c r="HN208" s="56"/>
      <c r="HO208" s="56"/>
      <c r="HP208" s="56"/>
      <c r="HQ208" s="56"/>
      <c r="HR208" s="56"/>
      <c r="HS208" s="56"/>
      <c r="HT208" s="56"/>
      <c r="HV208" s="56"/>
      <c r="HW208" s="56"/>
      <c r="HX208" s="56"/>
      <c r="HY208" s="56"/>
      <c r="HZ208" s="56"/>
      <c r="IA208" s="56"/>
      <c r="IB208" s="56"/>
      <c r="IC208" s="56"/>
      <c r="ID208" s="56"/>
      <c r="IF208" s="56"/>
      <c r="IG208" s="56"/>
      <c r="IH208" s="56"/>
      <c r="II208" s="56"/>
      <c r="IJ208" s="56"/>
      <c r="IK208" s="56"/>
      <c r="IL208" s="56"/>
      <c r="IM208" s="56"/>
      <c r="IN208" s="56"/>
      <c r="IP208" s="56"/>
      <c r="IQ208" s="56"/>
      <c r="IR208" s="56"/>
      <c r="IS208" s="56"/>
      <c r="IT208" s="56"/>
      <c r="IU208" s="56"/>
    </row>
    <row r="209" spans="1:255" ht="55.5" customHeight="1" thickBot="1" x14ac:dyDescent="0.25">
      <c r="A209" s="46" t="s">
        <v>97</v>
      </c>
      <c r="B209" s="114" t="s">
        <v>16</v>
      </c>
      <c r="C209" s="114" t="s">
        <v>5</v>
      </c>
      <c r="D209" s="114" t="s">
        <v>23</v>
      </c>
      <c r="E209" s="118" t="s">
        <v>18</v>
      </c>
      <c r="F209" s="114" t="s">
        <v>19</v>
      </c>
      <c r="G209" s="114" t="s">
        <v>10</v>
      </c>
      <c r="H209" s="114" t="s">
        <v>13</v>
      </c>
      <c r="I209" s="115" t="s">
        <v>12</v>
      </c>
      <c r="J209" s="56"/>
      <c r="K209" s="56"/>
      <c r="L209" s="56"/>
      <c r="M209" s="56"/>
      <c r="N209" s="56"/>
      <c r="O209" s="56"/>
      <c r="P209" s="56"/>
      <c r="Q209" s="56"/>
      <c r="R209" s="56"/>
      <c r="T209" s="56"/>
      <c r="U209" s="56"/>
      <c r="V209" s="56"/>
      <c r="W209" s="56"/>
      <c r="X209" s="56"/>
      <c r="Y209" s="56"/>
      <c r="Z209" s="56"/>
      <c r="AA209" s="56"/>
      <c r="AB209" s="56"/>
      <c r="AD209" s="56"/>
      <c r="AE209" s="56"/>
      <c r="AF209" s="56"/>
      <c r="AG209" s="56"/>
      <c r="AH209" s="56"/>
      <c r="AI209" s="56"/>
      <c r="AJ209" s="56"/>
      <c r="AK209" s="56"/>
      <c r="AL209" s="56"/>
      <c r="AN209" s="56"/>
      <c r="AO209" s="56"/>
      <c r="AP209" s="56"/>
      <c r="AQ209" s="56"/>
      <c r="AR209" s="56"/>
      <c r="AS209" s="56"/>
      <c r="AT209" s="56"/>
      <c r="AU209" s="56"/>
      <c r="AV209" s="56"/>
      <c r="AX209" s="56"/>
      <c r="AY209" s="56"/>
      <c r="AZ209" s="56"/>
      <c r="BA209" s="56"/>
      <c r="BB209" s="56"/>
      <c r="BC209" s="56"/>
      <c r="BD209" s="56"/>
      <c r="BE209" s="56"/>
      <c r="BF209" s="56"/>
      <c r="BH209" s="56"/>
      <c r="BI209" s="56"/>
      <c r="BJ209" s="56"/>
      <c r="BK209" s="56"/>
      <c r="BL209" s="56"/>
      <c r="BM209" s="56"/>
      <c r="BN209" s="56"/>
      <c r="BO209" s="56"/>
      <c r="BP209" s="56"/>
      <c r="BR209" s="56"/>
      <c r="BS209" s="56"/>
      <c r="BT209" s="56"/>
      <c r="BU209" s="56"/>
      <c r="BV209" s="56"/>
      <c r="BW209" s="56"/>
      <c r="BX209" s="56"/>
      <c r="BY209" s="56"/>
      <c r="BZ209" s="56"/>
      <c r="CB209" s="56"/>
      <c r="CC209" s="56"/>
      <c r="CD209" s="56"/>
      <c r="CE209" s="56"/>
      <c r="CF209" s="56"/>
      <c r="CG209" s="56"/>
      <c r="CH209" s="56"/>
      <c r="CI209" s="56"/>
      <c r="CJ209" s="56"/>
      <c r="CL209" s="56"/>
      <c r="CM209" s="56"/>
      <c r="CN209" s="56"/>
      <c r="CO209" s="56"/>
      <c r="CP209" s="56"/>
      <c r="CQ209" s="56"/>
      <c r="CR209" s="56"/>
      <c r="CS209" s="56"/>
      <c r="CT209" s="56"/>
      <c r="CV209" s="56"/>
      <c r="CW209" s="56"/>
      <c r="CX209" s="56"/>
      <c r="CY209" s="56"/>
      <c r="CZ209" s="56"/>
      <c r="DA209" s="56"/>
      <c r="DB209" s="56"/>
      <c r="DC209" s="56"/>
      <c r="DD209" s="56"/>
      <c r="DF209" s="56"/>
      <c r="DG209" s="56"/>
      <c r="DH209" s="56"/>
      <c r="DI209" s="56"/>
      <c r="DJ209" s="56"/>
      <c r="DK209" s="56"/>
      <c r="DL209" s="56"/>
      <c r="DM209" s="56"/>
      <c r="DN209" s="56"/>
      <c r="DP209" s="56"/>
      <c r="DQ209" s="56"/>
      <c r="DR209" s="56"/>
      <c r="DS209" s="56"/>
      <c r="DT209" s="56"/>
      <c r="DU209" s="56"/>
      <c r="DV209" s="56"/>
      <c r="DW209" s="56"/>
      <c r="DX209" s="56"/>
      <c r="DZ209" s="56"/>
      <c r="EA209" s="56"/>
      <c r="EB209" s="56"/>
      <c r="EC209" s="56"/>
      <c r="ED209" s="56"/>
      <c r="EE209" s="56"/>
      <c r="EF209" s="56"/>
      <c r="EG209" s="56"/>
      <c r="EH209" s="56"/>
      <c r="EJ209" s="56"/>
      <c r="EK209" s="56"/>
      <c r="EL209" s="56"/>
      <c r="EM209" s="56"/>
      <c r="EN209" s="56"/>
      <c r="EO209" s="56"/>
      <c r="EP209" s="56"/>
      <c r="EQ209" s="56"/>
      <c r="ER209" s="56"/>
      <c r="ET209" s="56"/>
      <c r="EU209" s="56"/>
      <c r="EV209" s="56"/>
      <c r="EW209" s="56"/>
      <c r="EX209" s="56"/>
      <c r="EY209" s="56"/>
      <c r="EZ209" s="56"/>
      <c r="FA209" s="56"/>
      <c r="FB209" s="56"/>
      <c r="FD209" s="56"/>
      <c r="FE209" s="56"/>
      <c r="FF209" s="56"/>
      <c r="FG209" s="56"/>
      <c r="FH209" s="56"/>
      <c r="FI209" s="56"/>
      <c r="FJ209" s="56"/>
      <c r="FK209" s="56"/>
      <c r="FL209" s="56"/>
      <c r="FN209" s="56"/>
      <c r="FO209" s="56"/>
      <c r="FP209" s="56"/>
      <c r="FQ209" s="56"/>
      <c r="FR209" s="56"/>
      <c r="FS209" s="56"/>
      <c r="FT209" s="56"/>
      <c r="FU209" s="56"/>
      <c r="FV209" s="56"/>
      <c r="FX209" s="56"/>
      <c r="FY209" s="56"/>
      <c r="FZ209" s="56"/>
      <c r="GA209" s="56"/>
      <c r="GB209" s="56"/>
      <c r="GC209" s="56"/>
      <c r="GD209" s="56"/>
      <c r="GE209" s="56"/>
      <c r="GF209" s="56"/>
      <c r="GH209" s="56"/>
      <c r="GI209" s="56"/>
      <c r="GJ209" s="56"/>
      <c r="GK209" s="56"/>
      <c r="GL209" s="56"/>
      <c r="GM209" s="56"/>
      <c r="GN209" s="56"/>
      <c r="GO209" s="56"/>
      <c r="GP209" s="56"/>
      <c r="GR209" s="56"/>
      <c r="GS209" s="56"/>
      <c r="GT209" s="56"/>
      <c r="GU209" s="56"/>
      <c r="GV209" s="56"/>
      <c r="GW209" s="56"/>
      <c r="GX209" s="56"/>
      <c r="GY209" s="56"/>
      <c r="GZ209" s="56"/>
      <c r="HB209" s="56"/>
      <c r="HC209" s="56"/>
      <c r="HD209" s="56"/>
      <c r="HE209" s="56"/>
      <c r="HF209" s="56"/>
      <c r="HG209" s="56"/>
      <c r="HH209" s="56"/>
      <c r="HI209" s="56"/>
      <c r="HJ209" s="56"/>
      <c r="HL209" s="56"/>
      <c r="HM209" s="56"/>
      <c r="HN209" s="56"/>
      <c r="HO209" s="56"/>
      <c r="HP209" s="56"/>
      <c r="HQ209" s="56"/>
      <c r="HR209" s="56"/>
      <c r="HS209" s="56"/>
      <c r="HT209" s="56"/>
      <c r="HV209" s="56"/>
      <c r="HW209" s="56"/>
      <c r="HX209" s="56"/>
      <c r="HY209" s="56"/>
      <c r="HZ209" s="56"/>
      <c r="IA209" s="56"/>
      <c r="IB209" s="56"/>
      <c r="IC209" s="56"/>
      <c r="ID209" s="56"/>
      <c r="IF209" s="56"/>
      <c r="IG209" s="56"/>
      <c r="IH209" s="56"/>
      <c r="II209" s="56"/>
      <c r="IJ209" s="56"/>
      <c r="IK209" s="56"/>
      <c r="IL209" s="56"/>
      <c r="IM209" s="56"/>
      <c r="IN209" s="56"/>
      <c r="IP209" s="56"/>
      <c r="IQ209" s="56"/>
      <c r="IR209" s="56"/>
      <c r="IS209" s="56"/>
      <c r="IT209" s="56"/>
      <c r="IU209" s="56"/>
    </row>
    <row r="210" spans="1:255" ht="38.25" customHeight="1" thickBot="1" x14ac:dyDescent="0.25">
      <c r="A210" s="117" t="s">
        <v>2277</v>
      </c>
      <c r="B210" s="164"/>
      <c r="C210" s="85" t="s">
        <v>87</v>
      </c>
      <c r="D210" s="253"/>
      <c r="E210" s="254"/>
      <c r="F210" s="253"/>
      <c r="G210" s="254"/>
      <c r="H210" s="254"/>
      <c r="I210" s="49">
        <v>34543.699999999997</v>
      </c>
    </row>
    <row r="211" spans="1:255" ht="13.5" thickBot="1" x14ac:dyDescent="0.25">
      <c r="A211" s="46"/>
      <c r="B211" s="76">
        <f>SUM(B210:B210)</f>
        <v>0</v>
      </c>
      <c r="C211" s="75"/>
      <c r="D211" s="76"/>
      <c r="E211" s="77"/>
      <c r="F211" s="75"/>
      <c r="G211" s="75"/>
      <c r="H211" s="76" t="s">
        <v>17</v>
      </c>
      <c r="I211" s="78">
        <f>SUM(I210:I210)</f>
        <v>34543.699999999997</v>
      </c>
    </row>
    <row r="212" spans="1:255" ht="51.75" thickBot="1" x14ac:dyDescent="0.25">
      <c r="A212" s="134" t="s">
        <v>96</v>
      </c>
      <c r="B212" s="114" t="s">
        <v>16</v>
      </c>
      <c r="C212" s="114" t="s">
        <v>5</v>
      </c>
      <c r="D212" s="114" t="s">
        <v>23</v>
      </c>
      <c r="E212" s="279" t="s">
        <v>18</v>
      </c>
      <c r="F212" s="114" t="s">
        <v>19</v>
      </c>
      <c r="G212" s="114" t="s">
        <v>10</v>
      </c>
      <c r="H212" s="114" t="s">
        <v>13</v>
      </c>
      <c r="I212" s="115" t="s">
        <v>12</v>
      </c>
    </row>
    <row r="213" spans="1:255" ht="12.75" customHeight="1" thickBot="1" x14ac:dyDescent="0.25">
      <c r="A213" s="206"/>
      <c r="B213" s="185"/>
      <c r="C213" s="70" t="s">
        <v>87</v>
      </c>
      <c r="D213" s="163"/>
      <c r="E213" s="53"/>
      <c r="F213" s="53"/>
      <c r="G213" s="53"/>
      <c r="H213" s="153"/>
      <c r="I213" s="471">
        <v>48796.09</v>
      </c>
    </row>
    <row r="214" spans="1:255" ht="12.75" customHeight="1" thickBot="1" x14ac:dyDescent="0.25">
      <c r="A214" s="134"/>
      <c r="B214" s="271"/>
      <c r="C214" s="75"/>
      <c r="D214" s="76"/>
      <c r="E214" s="77"/>
      <c r="F214" s="75"/>
      <c r="G214" s="75"/>
      <c r="H214" s="76"/>
      <c r="I214" s="78">
        <f>SUM(I213)</f>
        <v>48796.09</v>
      </c>
    </row>
    <row r="215" spans="1:255" ht="12.75" customHeight="1" x14ac:dyDescent="0.2">
      <c r="A215" s="9"/>
      <c r="B215" s="9"/>
      <c r="C215" s="9"/>
      <c r="D215" s="9"/>
      <c r="E215" s="9"/>
      <c r="F215" s="20"/>
      <c r="G215" s="20"/>
      <c r="H215" s="20"/>
      <c r="I215" s="20"/>
    </row>
    <row r="216" spans="1:255" ht="12.75" customHeight="1" x14ac:dyDescent="0.2">
      <c r="A216" s="21" t="s">
        <v>21</v>
      </c>
      <c r="B216" s="22"/>
      <c r="C216" s="23"/>
      <c r="D216" s="4" t="s">
        <v>9</v>
      </c>
      <c r="E216" s="4" t="s">
        <v>6</v>
      </c>
      <c r="F216" s="119" t="s">
        <v>7</v>
      </c>
    </row>
    <row r="217" spans="1:255" ht="12.75" customHeight="1" x14ac:dyDescent="0.2">
      <c r="A217" s="642" t="s">
        <v>15</v>
      </c>
      <c r="B217" s="643"/>
      <c r="C217" s="25"/>
      <c r="D217" s="26">
        <f>B67</f>
        <v>98547.29</v>
      </c>
      <c r="E217" s="26">
        <f>I67</f>
        <v>23501.126000000004</v>
      </c>
      <c r="F217" s="120">
        <f>D217+E217</f>
        <v>122048.416</v>
      </c>
    </row>
    <row r="218" spans="1:255" ht="12.75" customHeight="1" x14ac:dyDescent="0.2">
      <c r="A218" s="642" t="s">
        <v>1067</v>
      </c>
      <c r="B218" s="643"/>
      <c r="C218" s="25"/>
      <c r="D218" s="26">
        <f>B155</f>
        <v>261009.08</v>
      </c>
      <c r="E218" s="26">
        <f>I155</f>
        <v>29811.309999999998</v>
      </c>
      <c r="F218" s="120">
        <f>D218+E218</f>
        <v>290820.39</v>
      </c>
    </row>
    <row r="219" spans="1:255" ht="16.149999999999999" customHeight="1" x14ac:dyDescent="0.2">
      <c r="A219" s="642" t="s">
        <v>14</v>
      </c>
      <c r="B219" s="643"/>
      <c r="C219" s="25"/>
      <c r="D219" s="26">
        <f>B174</f>
        <v>62712.825799999999</v>
      </c>
      <c r="E219" s="26">
        <f>I174</f>
        <v>700.29</v>
      </c>
      <c r="F219" s="120">
        <f>D219+E219</f>
        <v>63413.1158</v>
      </c>
    </row>
    <row r="220" spans="1:255" ht="17.45" customHeight="1" x14ac:dyDescent="0.2">
      <c r="A220" s="642" t="s">
        <v>146</v>
      </c>
      <c r="B220" s="643"/>
      <c r="C220" s="25"/>
      <c r="D220" s="26">
        <f>B189</f>
        <v>55408.204600000005</v>
      </c>
      <c r="E220" s="26">
        <f>I189</f>
        <v>892.99</v>
      </c>
      <c r="F220" s="120">
        <f>D220+E220</f>
        <v>56301.194600000003</v>
      </c>
      <c r="G220" s="56"/>
    </row>
    <row r="221" spans="1:255" ht="12.75" customHeight="1" x14ac:dyDescent="0.2">
      <c r="A221" s="642" t="s">
        <v>26</v>
      </c>
      <c r="B221" s="643"/>
      <c r="C221" s="25"/>
      <c r="D221" s="26">
        <f>B208</f>
        <v>35011.760000000002</v>
      </c>
      <c r="E221" s="26">
        <f>I208</f>
        <v>1531.77</v>
      </c>
      <c r="F221" s="120">
        <f>D221+E221</f>
        <v>36543.53</v>
      </c>
      <c r="G221" s="56"/>
    </row>
    <row r="222" spans="1:255" ht="15" customHeight="1" x14ac:dyDescent="0.2">
      <c r="A222" s="646" t="s">
        <v>69</v>
      </c>
      <c r="B222" s="647"/>
      <c r="C222" s="245"/>
      <c r="D222" s="246"/>
      <c r="E222" s="246"/>
      <c r="F222" s="242">
        <f>F223+F224</f>
        <v>90799.78</v>
      </c>
      <c r="G222" s="56"/>
    </row>
    <row r="223" spans="1:255" ht="17.45" customHeight="1" x14ac:dyDescent="0.2">
      <c r="A223" s="642" t="s">
        <v>2270</v>
      </c>
      <c r="B223" s="643"/>
      <c r="C223" s="25"/>
      <c r="D223" s="26"/>
      <c r="E223" s="26"/>
      <c r="F223" s="120">
        <f>I191</f>
        <v>86220.63</v>
      </c>
      <c r="G223" s="56"/>
    </row>
    <row r="224" spans="1:255" ht="12.75" customHeight="1" x14ac:dyDescent="0.2">
      <c r="A224" s="644" t="s">
        <v>88</v>
      </c>
      <c r="B224" s="645"/>
      <c r="C224" s="25"/>
      <c r="D224" s="26"/>
      <c r="E224" s="26"/>
      <c r="F224" s="120">
        <f>I192</f>
        <v>4579.1499999999996</v>
      </c>
      <c r="G224" s="56"/>
    </row>
    <row r="225" spans="1:7" ht="12.75" customHeight="1" x14ac:dyDescent="0.2">
      <c r="A225" s="650" t="s">
        <v>2</v>
      </c>
      <c r="B225" s="651"/>
      <c r="C225" s="25"/>
      <c r="D225" s="26">
        <f>B211</f>
        <v>0</v>
      </c>
      <c r="E225" s="26"/>
      <c r="F225" s="120">
        <f>D225+E225+I211</f>
        <v>34543.699999999997</v>
      </c>
      <c r="G225" s="56"/>
    </row>
    <row r="226" spans="1:7" ht="24" customHeight="1" x14ac:dyDescent="0.2">
      <c r="A226" s="650" t="s">
        <v>96</v>
      </c>
      <c r="B226" s="651"/>
      <c r="C226" s="25"/>
      <c r="D226" s="26"/>
      <c r="E226" s="26"/>
      <c r="F226" s="120">
        <f>I214</f>
        <v>48796.09</v>
      </c>
      <c r="G226" s="56"/>
    </row>
    <row r="227" spans="1:7" ht="12.75" customHeight="1" x14ac:dyDescent="0.2">
      <c r="A227" s="648" t="s">
        <v>22</v>
      </c>
      <c r="B227" s="649"/>
      <c r="C227" s="27"/>
      <c r="D227" s="28">
        <f>SUM(D217:D225)</f>
        <v>512689.16039999999</v>
      </c>
      <c r="E227" s="28">
        <f>SUM(E217:E221)</f>
        <v>56437.485999999997</v>
      </c>
      <c r="F227" s="121">
        <f>F217+F218+F219+F220+F221+F222+F225+F226</f>
        <v>743266.21640000003</v>
      </c>
    </row>
  </sheetData>
  <autoFilter ref="A5:I208"/>
  <mergeCells count="98">
    <mergeCell ref="A15:A16"/>
    <mergeCell ref="C17:C22"/>
    <mergeCell ref="A17:A22"/>
    <mergeCell ref="B15:B16"/>
    <mergeCell ref="C37:C41"/>
    <mergeCell ref="A123:A128"/>
    <mergeCell ref="C118:C151"/>
    <mergeCell ref="B118:B151"/>
    <mergeCell ref="A129:A138"/>
    <mergeCell ref="A90:A93"/>
    <mergeCell ref="D152:D153"/>
    <mergeCell ref="D109:D117"/>
    <mergeCell ref="B109:B117"/>
    <mergeCell ref="C109:C117"/>
    <mergeCell ref="D123:D128"/>
    <mergeCell ref="D139:D141"/>
    <mergeCell ref="D129:D138"/>
    <mergeCell ref="D119:D122"/>
    <mergeCell ref="D142:D149"/>
    <mergeCell ref="C152:C153"/>
    <mergeCell ref="D86:D89"/>
    <mergeCell ref="D90:D93"/>
    <mergeCell ref="A139:A141"/>
    <mergeCell ref="A106:A108"/>
    <mergeCell ref="A95:A98"/>
    <mergeCell ref="D150:D151"/>
    <mergeCell ref="B95:B108"/>
    <mergeCell ref="A150:A151"/>
    <mergeCell ref="D95:D98"/>
    <mergeCell ref="A142:A149"/>
    <mergeCell ref="A170:A172"/>
    <mergeCell ref="A63:A64"/>
    <mergeCell ref="B86:B93"/>
    <mergeCell ref="B74:B82"/>
    <mergeCell ref="A221:B221"/>
    <mergeCell ref="A86:A89"/>
    <mergeCell ref="A218:B218"/>
    <mergeCell ref="A152:A153"/>
    <mergeCell ref="B152:B153"/>
    <mergeCell ref="A69:A70"/>
    <mergeCell ref="A99:A105"/>
    <mergeCell ref="C69:C70"/>
    <mergeCell ref="B71:B72"/>
    <mergeCell ref="A109:A117"/>
    <mergeCell ref="A71:A72"/>
    <mergeCell ref="C74:C82"/>
    <mergeCell ref="A74:A82"/>
    <mergeCell ref="A84:A85"/>
    <mergeCell ref="A119:A122"/>
    <mergeCell ref="D15:D16"/>
    <mergeCell ref="A227:B227"/>
    <mergeCell ref="A223:B223"/>
    <mergeCell ref="A226:B226"/>
    <mergeCell ref="A225:B225"/>
    <mergeCell ref="A217:B217"/>
    <mergeCell ref="A222:B222"/>
    <mergeCell ref="A219:B219"/>
    <mergeCell ref="A224:B224"/>
    <mergeCell ref="A220:B220"/>
    <mergeCell ref="D74:D82"/>
    <mergeCell ref="G1:H1"/>
    <mergeCell ref="G2:H2"/>
    <mergeCell ref="A1:B1"/>
    <mergeCell ref="C8:C14"/>
    <mergeCell ref="D8:D11"/>
    <mergeCell ref="C15:C16"/>
    <mergeCell ref="A8:A11"/>
    <mergeCell ref="D12:D14"/>
    <mergeCell ref="A12:A14"/>
    <mergeCell ref="B42:B60"/>
    <mergeCell ref="B8:B14"/>
    <mergeCell ref="D69:D70"/>
    <mergeCell ref="C84:C85"/>
    <mergeCell ref="D84:D85"/>
    <mergeCell ref="D23:D36"/>
    <mergeCell ref="D51:D60"/>
    <mergeCell ref="B37:B41"/>
    <mergeCell ref="D17:D22"/>
    <mergeCell ref="B17:B22"/>
    <mergeCell ref="A37:A41"/>
    <mergeCell ref="D37:D41"/>
    <mergeCell ref="B69:B70"/>
    <mergeCell ref="B84:B85"/>
    <mergeCell ref="C71:C72"/>
    <mergeCell ref="C63:C64"/>
    <mergeCell ref="D63:D64"/>
    <mergeCell ref="D43:D50"/>
    <mergeCell ref="C42:C60"/>
    <mergeCell ref="A23:A36"/>
    <mergeCell ref="D99:D105"/>
    <mergeCell ref="C95:C108"/>
    <mergeCell ref="D106:D108"/>
    <mergeCell ref="C86:C93"/>
    <mergeCell ref="A43:A60"/>
    <mergeCell ref="C23:C36"/>
    <mergeCell ref="B23:B36"/>
    <mergeCell ref="D71:D72"/>
    <mergeCell ref="B63:B64"/>
  </mergeCells>
  <phoneticPr fontId="0" type="noConversion"/>
  <pageMargins left="0" right="0" top="0" bottom="0" header="0.51181102362204722" footer="0.51181102362204722"/>
  <pageSetup paperSize="9" scale="95" orientation="landscape" horizontalDpi="300" verticalDpi="300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4"/>
  <dimension ref="A1:IU145"/>
  <sheetViews>
    <sheetView topLeftCell="A49" zoomScaleNormal="100" workbookViewId="0">
      <selection activeCell="B67" sqref="B67"/>
    </sheetView>
  </sheetViews>
  <sheetFormatPr defaultRowHeight="12.75" customHeight="1" x14ac:dyDescent="0.2"/>
  <cols>
    <col min="1" max="1" width="23.140625" customWidth="1"/>
    <col min="2" max="2" width="11.5703125" customWidth="1"/>
    <col min="3" max="3" width="13.28515625" customWidth="1"/>
    <col min="4" max="4" width="16.28515625" customWidth="1"/>
    <col min="5" max="5" width="26.42578125" customWidth="1"/>
    <col min="6" max="6" width="12.42578125" customWidth="1"/>
    <col min="7" max="7" width="7.28515625" customWidth="1"/>
    <col min="8" max="8" width="12.85546875" customWidth="1"/>
    <col min="9" max="9" width="11.42578125" customWidth="1"/>
  </cols>
  <sheetData>
    <row r="1" spans="1:9" ht="12.75" customHeight="1" x14ac:dyDescent="0.2">
      <c r="A1" s="638" t="s">
        <v>85</v>
      </c>
      <c r="B1" s="63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1472.4</v>
      </c>
      <c r="E2" s="5">
        <v>430469.29</v>
      </c>
      <c r="F2" s="6">
        <v>402812.22</v>
      </c>
      <c r="G2" s="640">
        <f>E2-F2</f>
        <v>27657.070000000007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33</v>
      </c>
      <c r="E3" s="1">
        <v>4</v>
      </c>
      <c r="F3" s="1"/>
      <c r="G3" s="1"/>
      <c r="H3" s="1" t="s">
        <v>25</v>
      </c>
      <c r="I3" s="8">
        <f>F2-F145</f>
        <v>-38157.270000000077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x14ac:dyDescent="0.2">
      <c r="A6" s="390"/>
      <c r="B6" s="33">
        <v>3535.63</v>
      </c>
      <c r="C6" s="33" t="s">
        <v>66</v>
      </c>
      <c r="D6" s="262"/>
      <c r="E6" s="35"/>
      <c r="F6" s="35"/>
      <c r="G6" s="35"/>
      <c r="H6" s="36"/>
      <c r="I6" s="43">
        <f t="shared" ref="I6:I18" si="0">G6*H6</f>
        <v>0</v>
      </c>
    </row>
    <row r="7" spans="1:9" ht="12.75" customHeight="1" x14ac:dyDescent="0.2">
      <c r="A7" s="406"/>
      <c r="B7" s="71">
        <v>3842.74</v>
      </c>
      <c r="C7" s="71" t="s">
        <v>67</v>
      </c>
      <c r="D7" s="309"/>
      <c r="E7" s="73"/>
      <c r="F7" s="73"/>
      <c r="G7" s="73"/>
      <c r="H7" s="74"/>
      <c r="I7" s="43">
        <f t="shared" si="0"/>
        <v>0</v>
      </c>
    </row>
    <row r="8" spans="1:9" x14ac:dyDescent="0.2">
      <c r="A8" s="11"/>
      <c r="B8" s="13">
        <v>5355.84</v>
      </c>
      <c r="C8" s="71" t="s">
        <v>70</v>
      </c>
      <c r="D8" s="265"/>
      <c r="E8" s="15"/>
      <c r="F8" s="15"/>
      <c r="G8" s="15"/>
      <c r="H8" s="16"/>
      <c r="I8" s="43">
        <f t="shared" si="0"/>
        <v>0</v>
      </c>
    </row>
    <row r="9" spans="1:9" ht="13.5" thickBot="1" x14ac:dyDescent="0.25">
      <c r="A9" s="30"/>
      <c r="B9" s="71">
        <v>4568.63</v>
      </c>
      <c r="C9" s="71" t="s">
        <v>72</v>
      </c>
      <c r="D9" s="311"/>
      <c r="E9" s="73"/>
      <c r="F9" s="73"/>
      <c r="G9" s="73"/>
      <c r="H9" s="74"/>
      <c r="I9" s="201">
        <f t="shared" si="0"/>
        <v>0</v>
      </c>
    </row>
    <row r="10" spans="1:9" ht="12.75" customHeight="1" x14ac:dyDescent="0.2">
      <c r="A10" s="622" t="s">
        <v>1003</v>
      </c>
      <c r="B10" s="625">
        <v>4148.71</v>
      </c>
      <c r="C10" s="625" t="s">
        <v>73</v>
      </c>
      <c r="D10" s="627" t="s">
        <v>407</v>
      </c>
      <c r="E10" s="37" t="s">
        <v>765</v>
      </c>
      <c r="F10" s="37" t="s">
        <v>100</v>
      </c>
      <c r="G10" s="37">
        <v>0.1</v>
      </c>
      <c r="H10" s="38">
        <v>170</v>
      </c>
      <c r="I10" s="39">
        <f t="shared" si="0"/>
        <v>17</v>
      </c>
    </row>
    <row r="11" spans="1:9" ht="12.75" customHeight="1" thickBot="1" x14ac:dyDescent="0.25">
      <c r="A11" s="624"/>
      <c r="B11" s="626"/>
      <c r="C11" s="626"/>
      <c r="D11" s="629"/>
      <c r="E11" s="40" t="s">
        <v>128</v>
      </c>
      <c r="F11" s="40" t="s">
        <v>100</v>
      </c>
      <c r="G11" s="40">
        <v>0.1</v>
      </c>
      <c r="H11" s="41">
        <v>170</v>
      </c>
      <c r="I11" s="42">
        <f t="shared" si="0"/>
        <v>17</v>
      </c>
    </row>
    <row r="12" spans="1:9" ht="12.75" customHeight="1" x14ac:dyDescent="0.2">
      <c r="A12" s="260"/>
      <c r="B12" s="33">
        <v>4935.91</v>
      </c>
      <c r="C12" s="33" t="s">
        <v>74</v>
      </c>
      <c r="D12" s="262"/>
      <c r="E12" s="35"/>
      <c r="F12" s="35"/>
      <c r="G12" s="35"/>
      <c r="H12" s="36"/>
      <c r="I12" s="157">
        <f t="shared" si="0"/>
        <v>0</v>
      </c>
    </row>
    <row r="13" spans="1:9" ht="12.75" customHeight="1" x14ac:dyDescent="0.2">
      <c r="A13" s="263"/>
      <c r="B13" s="13">
        <v>4650.25</v>
      </c>
      <c r="C13" s="33" t="s">
        <v>75</v>
      </c>
      <c r="D13" s="265"/>
      <c r="E13" s="15"/>
      <c r="F13" s="15"/>
      <c r="G13" s="15"/>
      <c r="H13" s="16"/>
      <c r="I13" s="43">
        <f t="shared" si="0"/>
        <v>0</v>
      </c>
    </row>
    <row r="14" spans="1:9" ht="12.75" customHeight="1" x14ac:dyDescent="0.2">
      <c r="A14" s="263"/>
      <c r="B14" s="13">
        <v>6538.93</v>
      </c>
      <c r="C14" s="33" t="s">
        <v>76</v>
      </c>
      <c r="D14" s="265"/>
      <c r="E14" s="15"/>
      <c r="F14" s="15"/>
      <c r="G14" s="15"/>
      <c r="H14" s="16"/>
      <c r="I14" s="43">
        <f t="shared" si="0"/>
        <v>0</v>
      </c>
    </row>
    <row r="15" spans="1:9" ht="12.75" customHeight="1" x14ac:dyDescent="0.2">
      <c r="A15" s="263"/>
      <c r="B15" s="13">
        <v>6523.76</v>
      </c>
      <c r="C15" s="33" t="s">
        <v>77</v>
      </c>
      <c r="D15" s="265"/>
      <c r="E15" s="15"/>
      <c r="F15" s="15"/>
      <c r="G15" s="15"/>
      <c r="H15" s="16"/>
      <c r="I15" s="43">
        <f t="shared" si="0"/>
        <v>0</v>
      </c>
    </row>
    <row r="16" spans="1:9" ht="12.75" customHeight="1" x14ac:dyDescent="0.2">
      <c r="A16" s="263"/>
      <c r="B16" s="13">
        <v>9671.82</v>
      </c>
      <c r="C16" s="33" t="s">
        <v>78</v>
      </c>
      <c r="D16" s="265"/>
      <c r="E16" s="15"/>
      <c r="F16" s="15"/>
      <c r="G16" s="15"/>
      <c r="H16" s="16"/>
      <c r="I16" s="43">
        <f t="shared" si="0"/>
        <v>0</v>
      </c>
    </row>
    <row r="17" spans="1:9" ht="12.75" customHeight="1" x14ac:dyDescent="0.2">
      <c r="A17" s="263"/>
      <c r="B17" s="13">
        <v>7935.3</v>
      </c>
      <c r="C17" s="33" t="s">
        <v>79</v>
      </c>
      <c r="D17" s="265"/>
      <c r="E17" s="15"/>
      <c r="F17" s="15"/>
      <c r="G17" s="15"/>
      <c r="H17" s="16"/>
      <c r="I17" s="43">
        <f t="shared" si="0"/>
        <v>0</v>
      </c>
    </row>
    <row r="18" spans="1:9" ht="12.75" customHeight="1" thickBot="1" x14ac:dyDescent="0.25">
      <c r="A18" s="308"/>
      <c r="B18" s="71">
        <v>8019.39</v>
      </c>
      <c r="C18" s="70" t="s">
        <v>80</v>
      </c>
      <c r="D18" s="309"/>
      <c r="E18" s="73"/>
      <c r="F18" s="73"/>
      <c r="G18" s="73"/>
      <c r="H18" s="74"/>
      <c r="I18" s="201">
        <f t="shared" si="0"/>
        <v>0</v>
      </c>
    </row>
    <row r="19" spans="1:9" ht="12.75" customHeight="1" thickBot="1" x14ac:dyDescent="0.25">
      <c r="A19" s="440"/>
      <c r="B19" s="85"/>
      <c r="C19" s="85" t="s">
        <v>87</v>
      </c>
      <c r="D19" s="441"/>
      <c r="E19" s="47"/>
      <c r="F19" s="47"/>
      <c r="G19" s="47"/>
      <c r="H19" s="48"/>
      <c r="I19" s="49">
        <v>681.78</v>
      </c>
    </row>
    <row r="20" spans="1:9" ht="12.75" customHeight="1" thickBot="1" x14ac:dyDescent="0.25">
      <c r="A20" s="46"/>
      <c r="B20" s="76">
        <f>SUM(B6:B18)</f>
        <v>69726.91</v>
      </c>
      <c r="C20" s="75"/>
      <c r="D20" s="76"/>
      <c r="E20" s="77"/>
      <c r="F20" s="75"/>
      <c r="G20" s="75"/>
      <c r="H20" s="76" t="s">
        <v>17</v>
      </c>
      <c r="I20" s="78">
        <f>SUM(I6:I19)</f>
        <v>715.78</v>
      </c>
    </row>
    <row r="21" spans="1:9" ht="77.25" thickBot="1" x14ac:dyDescent="0.25">
      <c r="A21" s="134" t="s">
        <v>1066</v>
      </c>
      <c r="B21" s="114" t="s">
        <v>16</v>
      </c>
      <c r="C21" s="114" t="s">
        <v>5</v>
      </c>
      <c r="D21" s="114" t="s">
        <v>23</v>
      </c>
      <c r="E21" s="118" t="s">
        <v>18</v>
      </c>
      <c r="F21" s="114" t="s">
        <v>19</v>
      </c>
      <c r="G21" s="114" t="s">
        <v>10</v>
      </c>
      <c r="H21" s="114" t="s">
        <v>13</v>
      </c>
      <c r="I21" s="115" t="s">
        <v>12</v>
      </c>
    </row>
    <row r="22" spans="1:9" x14ac:dyDescent="0.2">
      <c r="A22" s="622" t="s">
        <v>107</v>
      </c>
      <c r="B22" s="625">
        <v>5970.11</v>
      </c>
      <c r="C22" s="625" t="s">
        <v>66</v>
      </c>
      <c r="D22" s="627" t="s">
        <v>354</v>
      </c>
      <c r="E22" s="37" t="s">
        <v>136</v>
      </c>
      <c r="F22" s="37" t="s">
        <v>101</v>
      </c>
      <c r="G22" s="37">
        <v>4</v>
      </c>
      <c r="H22" s="38">
        <v>55.65</v>
      </c>
      <c r="I22" s="39">
        <f t="shared" ref="I22:I45" si="1">G22*H22</f>
        <v>222.6</v>
      </c>
    </row>
    <row r="23" spans="1:9" ht="12.75" customHeight="1" x14ac:dyDescent="0.2">
      <c r="A23" s="623"/>
      <c r="B23" s="632"/>
      <c r="C23" s="632"/>
      <c r="D23" s="628"/>
      <c r="E23" s="15" t="s">
        <v>297</v>
      </c>
      <c r="F23" s="15" t="s">
        <v>99</v>
      </c>
      <c r="G23" s="15">
        <v>2</v>
      </c>
      <c r="H23" s="16">
        <v>155.53</v>
      </c>
      <c r="I23" s="43">
        <f t="shared" si="1"/>
        <v>311.06</v>
      </c>
    </row>
    <row r="24" spans="1:9" ht="12.75" customHeight="1" x14ac:dyDescent="0.2">
      <c r="A24" s="623"/>
      <c r="B24" s="632"/>
      <c r="C24" s="632"/>
      <c r="D24" s="628"/>
      <c r="E24" s="15" t="s">
        <v>355</v>
      </c>
      <c r="F24" s="15" t="s">
        <v>99</v>
      </c>
      <c r="G24" s="15">
        <v>2</v>
      </c>
      <c r="H24" s="16">
        <v>159.21</v>
      </c>
      <c r="I24" s="43">
        <f t="shared" si="1"/>
        <v>318.42</v>
      </c>
    </row>
    <row r="25" spans="1:9" ht="13.5" thickBot="1" x14ac:dyDescent="0.25">
      <c r="A25" s="623"/>
      <c r="B25" s="632"/>
      <c r="C25" s="632"/>
      <c r="D25" s="629"/>
      <c r="E25" s="40" t="s">
        <v>267</v>
      </c>
      <c r="F25" s="40" t="s">
        <v>99</v>
      </c>
      <c r="G25" s="40">
        <v>2</v>
      </c>
      <c r="H25" s="41">
        <v>159.21</v>
      </c>
      <c r="I25" s="42">
        <f t="shared" si="1"/>
        <v>318.42</v>
      </c>
    </row>
    <row r="26" spans="1:9" ht="12.75" customHeight="1" x14ac:dyDescent="0.2">
      <c r="A26" s="623"/>
      <c r="B26" s="632"/>
      <c r="C26" s="632"/>
      <c r="D26" s="627" t="s">
        <v>356</v>
      </c>
      <c r="E26" s="37" t="s">
        <v>116</v>
      </c>
      <c r="F26" s="37" t="s">
        <v>101</v>
      </c>
      <c r="G26" s="37">
        <v>1</v>
      </c>
      <c r="H26" s="38">
        <v>33.479999999999997</v>
      </c>
      <c r="I26" s="39">
        <f t="shared" si="1"/>
        <v>33.479999999999997</v>
      </c>
    </row>
    <row r="27" spans="1:9" x14ac:dyDescent="0.2">
      <c r="A27" s="623"/>
      <c r="B27" s="632"/>
      <c r="C27" s="632"/>
      <c r="D27" s="628"/>
      <c r="E27" s="15" t="s">
        <v>310</v>
      </c>
      <c r="F27" s="15" t="s">
        <v>99</v>
      </c>
      <c r="G27" s="15">
        <v>2</v>
      </c>
      <c r="H27" s="16">
        <v>2.4</v>
      </c>
      <c r="I27" s="43">
        <f t="shared" si="1"/>
        <v>4.8</v>
      </c>
    </row>
    <row r="28" spans="1:9" ht="12.75" customHeight="1" x14ac:dyDescent="0.2">
      <c r="A28" s="623"/>
      <c r="B28" s="632"/>
      <c r="C28" s="632"/>
      <c r="D28" s="628"/>
      <c r="E28" s="15" t="s">
        <v>118</v>
      </c>
      <c r="F28" s="15" t="s">
        <v>99</v>
      </c>
      <c r="G28" s="15">
        <v>1</v>
      </c>
      <c r="H28" s="16">
        <v>117.24</v>
      </c>
      <c r="I28" s="43">
        <f t="shared" si="1"/>
        <v>117.24</v>
      </c>
    </row>
    <row r="29" spans="1:9" ht="12.75" customHeight="1" thickBot="1" x14ac:dyDescent="0.25">
      <c r="A29" s="624"/>
      <c r="B29" s="626"/>
      <c r="C29" s="626"/>
      <c r="D29" s="629"/>
      <c r="E29" s="40" t="s">
        <v>134</v>
      </c>
      <c r="F29" s="40" t="s">
        <v>104</v>
      </c>
      <c r="G29" s="40">
        <v>2</v>
      </c>
      <c r="H29" s="41">
        <v>75</v>
      </c>
      <c r="I29" s="42">
        <f t="shared" si="1"/>
        <v>150</v>
      </c>
    </row>
    <row r="30" spans="1:9" ht="12.75" customHeight="1" x14ac:dyDescent="0.2">
      <c r="A30" s="260"/>
      <c r="B30" s="33">
        <v>5809.24</v>
      </c>
      <c r="C30" s="33" t="s">
        <v>67</v>
      </c>
      <c r="D30" s="262"/>
      <c r="E30" s="35"/>
      <c r="F30" s="35"/>
      <c r="G30" s="35"/>
      <c r="H30" s="36"/>
      <c r="I30" s="157">
        <f t="shared" si="1"/>
        <v>0</v>
      </c>
    </row>
    <row r="31" spans="1:9" ht="12.75" customHeight="1" x14ac:dyDescent="0.2">
      <c r="A31" s="263"/>
      <c r="B31" s="13">
        <v>5733.06</v>
      </c>
      <c r="C31" s="33" t="s">
        <v>70</v>
      </c>
      <c r="D31" s="265"/>
      <c r="E31" s="15"/>
      <c r="F31" s="15"/>
      <c r="G31" s="15"/>
      <c r="H31" s="16"/>
      <c r="I31" s="43">
        <f t="shared" si="1"/>
        <v>0</v>
      </c>
    </row>
    <row r="32" spans="1:9" ht="13.5" thickBot="1" x14ac:dyDescent="0.25">
      <c r="A32" s="308"/>
      <c r="B32" s="71">
        <v>7646.6</v>
      </c>
      <c r="C32" s="70" t="s">
        <v>72</v>
      </c>
      <c r="D32" s="309"/>
      <c r="E32" s="73"/>
      <c r="F32" s="73"/>
      <c r="G32" s="73"/>
      <c r="H32" s="74"/>
      <c r="I32" s="201">
        <f t="shared" si="1"/>
        <v>0</v>
      </c>
    </row>
    <row r="33" spans="1:9" ht="26.25" thickBot="1" x14ac:dyDescent="0.25">
      <c r="A33" s="46" t="s">
        <v>329</v>
      </c>
      <c r="B33" s="85">
        <v>7513.31</v>
      </c>
      <c r="C33" s="85" t="s">
        <v>73</v>
      </c>
      <c r="D33" s="47" t="s">
        <v>330</v>
      </c>
      <c r="E33" s="47" t="s">
        <v>331</v>
      </c>
      <c r="F33" s="47" t="s">
        <v>99</v>
      </c>
      <c r="G33" s="47">
        <v>2</v>
      </c>
      <c r="H33" s="48">
        <v>8.6999999999999993</v>
      </c>
      <c r="I33" s="49">
        <f t="shared" si="1"/>
        <v>17.399999999999999</v>
      </c>
    </row>
    <row r="34" spans="1:9" ht="12.75" customHeight="1" x14ac:dyDescent="0.2">
      <c r="A34" s="622" t="s">
        <v>329</v>
      </c>
      <c r="B34" s="625">
        <v>6497.9</v>
      </c>
      <c r="C34" s="625" t="s">
        <v>74</v>
      </c>
      <c r="D34" s="627" t="s">
        <v>330</v>
      </c>
      <c r="E34" s="37" t="s">
        <v>331</v>
      </c>
      <c r="F34" s="37" t="s">
        <v>99</v>
      </c>
      <c r="G34" s="37">
        <v>3</v>
      </c>
      <c r="H34" s="38">
        <v>8.6999999999999993</v>
      </c>
      <c r="I34" s="39">
        <f t="shared" si="1"/>
        <v>26.099999999999998</v>
      </c>
    </row>
    <row r="35" spans="1:9" ht="12.75" customHeight="1" x14ac:dyDescent="0.2">
      <c r="A35" s="623"/>
      <c r="B35" s="632"/>
      <c r="C35" s="632"/>
      <c r="D35" s="628"/>
      <c r="E35" s="15" t="s">
        <v>342</v>
      </c>
      <c r="F35" s="15" t="s">
        <v>99</v>
      </c>
      <c r="G35" s="15">
        <v>1</v>
      </c>
      <c r="H35" s="16">
        <v>107.47</v>
      </c>
      <c r="I35" s="43">
        <f t="shared" si="1"/>
        <v>107.47</v>
      </c>
    </row>
    <row r="36" spans="1:9" ht="12.75" customHeight="1" thickBot="1" x14ac:dyDescent="0.25">
      <c r="A36" s="624"/>
      <c r="B36" s="632"/>
      <c r="C36" s="632"/>
      <c r="D36" s="629"/>
      <c r="E36" s="40" t="s">
        <v>337</v>
      </c>
      <c r="F36" s="40" t="s">
        <v>99</v>
      </c>
      <c r="G36" s="40">
        <v>1</v>
      </c>
      <c r="H36" s="41">
        <v>44.8</v>
      </c>
      <c r="I36" s="42">
        <f t="shared" si="1"/>
        <v>44.8</v>
      </c>
    </row>
    <row r="37" spans="1:9" ht="12.75" customHeight="1" x14ac:dyDescent="0.2">
      <c r="A37" s="622" t="s">
        <v>107</v>
      </c>
      <c r="B37" s="632"/>
      <c r="C37" s="632"/>
      <c r="D37" s="627" t="s">
        <v>1096</v>
      </c>
      <c r="E37" s="37" t="s">
        <v>118</v>
      </c>
      <c r="F37" s="37" t="s">
        <v>99</v>
      </c>
      <c r="G37" s="37">
        <v>1</v>
      </c>
      <c r="H37" s="38">
        <v>117.24</v>
      </c>
      <c r="I37" s="39">
        <f t="shared" si="1"/>
        <v>117.24</v>
      </c>
    </row>
    <row r="38" spans="1:9" ht="12.75" customHeight="1" x14ac:dyDescent="0.2">
      <c r="A38" s="623"/>
      <c r="B38" s="632"/>
      <c r="C38" s="632"/>
      <c r="D38" s="628"/>
      <c r="E38" s="15" t="s">
        <v>686</v>
      </c>
      <c r="F38" s="15" t="s">
        <v>99</v>
      </c>
      <c r="G38" s="15">
        <v>1</v>
      </c>
      <c r="H38" s="16">
        <v>13.56</v>
      </c>
      <c r="I38" s="43">
        <f t="shared" si="1"/>
        <v>13.56</v>
      </c>
    </row>
    <row r="39" spans="1:9" ht="13.5" thickBot="1" x14ac:dyDescent="0.25">
      <c r="A39" s="624"/>
      <c r="B39" s="626"/>
      <c r="C39" s="626"/>
      <c r="D39" s="629"/>
      <c r="E39" s="499" t="s">
        <v>627</v>
      </c>
      <c r="F39" s="499" t="s">
        <v>99</v>
      </c>
      <c r="G39" s="499">
        <v>1</v>
      </c>
      <c r="H39" s="500">
        <v>84.72</v>
      </c>
      <c r="I39" s="42">
        <f t="shared" si="1"/>
        <v>84.72</v>
      </c>
    </row>
    <row r="40" spans="1:9" ht="26.25" thickBot="1" x14ac:dyDescent="0.25">
      <c r="A40" s="46" t="s">
        <v>329</v>
      </c>
      <c r="B40" s="85">
        <v>6462.48</v>
      </c>
      <c r="C40" s="85" t="s">
        <v>75</v>
      </c>
      <c r="D40" s="55" t="s">
        <v>330</v>
      </c>
      <c r="E40" s="47" t="s">
        <v>331</v>
      </c>
      <c r="F40" s="47" t="s">
        <v>99</v>
      </c>
      <c r="G40" s="47">
        <v>1</v>
      </c>
      <c r="H40" s="48">
        <v>8.6999999999999993</v>
      </c>
      <c r="I40" s="49">
        <f t="shared" si="1"/>
        <v>8.6999999999999993</v>
      </c>
    </row>
    <row r="41" spans="1:9" ht="26.25" thickBot="1" x14ac:dyDescent="0.25">
      <c r="A41" s="32" t="s">
        <v>329</v>
      </c>
      <c r="B41" s="33">
        <v>7301.29</v>
      </c>
      <c r="C41" s="33" t="s">
        <v>76</v>
      </c>
      <c r="D41" s="307" t="s">
        <v>330</v>
      </c>
      <c r="E41" s="35" t="s">
        <v>331</v>
      </c>
      <c r="F41" s="35" t="s">
        <v>99</v>
      </c>
      <c r="G41" s="35">
        <v>2</v>
      </c>
      <c r="H41" s="36">
        <v>7.53</v>
      </c>
      <c r="I41" s="157">
        <f>G41*H41</f>
        <v>15.06</v>
      </c>
    </row>
    <row r="42" spans="1:9" ht="26.25" thickBot="1" x14ac:dyDescent="0.25">
      <c r="A42" s="46" t="s">
        <v>329</v>
      </c>
      <c r="B42" s="85">
        <v>7547.64</v>
      </c>
      <c r="C42" s="85" t="s">
        <v>77</v>
      </c>
      <c r="D42" s="55" t="s">
        <v>330</v>
      </c>
      <c r="E42" s="47" t="s">
        <v>331</v>
      </c>
      <c r="F42" s="47" t="s">
        <v>99</v>
      </c>
      <c r="G42" s="47">
        <v>3</v>
      </c>
      <c r="H42" s="48">
        <v>7.53</v>
      </c>
      <c r="I42" s="49">
        <f>G42*H42</f>
        <v>22.59</v>
      </c>
    </row>
    <row r="43" spans="1:9" ht="26.25" thickBot="1" x14ac:dyDescent="0.25">
      <c r="A43" s="46" t="s">
        <v>329</v>
      </c>
      <c r="B43" s="85">
        <v>9409.23</v>
      </c>
      <c r="C43" s="85" t="s">
        <v>78</v>
      </c>
      <c r="D43" s="441" t="s">
        <v>330</v>
      </c>
      <c r="E43" s="47" t="s">
        <v>331</v>
      </c>
      <c r="F43" s="47" t="s">
        <v>99</v>
      </c>
      <c r="G43" s="47">
        <v>1</v>
      </c>
      <c r="H43" s="48">
        <v>7.53</v>
      </c>
      <c r="I43" s="49">
        <f>G43*H43</f>
        <v>7.53</v>
      </c>
    </row>
    <row r="44" spans="1:9" ht="12.75" customHeight="1" thickBot="1" x14ac:dyDescent="0.25">
      <c r="A44" s="313"/>
      <c r="B44" s="70">
        <v>8694.02</v>
      </c>
      <c r="C44" s="70" t="s">
        <v>79</v>
      </c>
      <c r="D44" s="509"/>
      <c r="E44" s="53"/>
      <c r="F44" s="53"/>
      <c r="G44" s="53"/>
      <c r="H44" s="153"/>
      <c r="I44" s="165">
        <f t="shared" si="1"/>
        <v>0</v>
      </c>
    </row>
    <row r="45" spans="1:9" ht="26.25" thickBot="1" x14ac:dyDescent="0.25">
      <c r="A45" s="46" t="s">
        <v>329</v>
      </c>
      <c r="B45" s="85">
        <v>9276.98</v>
      </c>
      <c r="C45" s="85" t="s">
        <v>80</v>
      </c>
      <c r="D45" s="85" t="s">
        <v>330</v>
      </c>
      <c r="E45" s="47" t="s">
        <v>331</v>
      </c>
      <c r="F45" s="47" t="s">
        <v>99</v>
      </c>
      <c r="G45" s="47">
        <v>3</v>
      </c>
      <c r="H45" s="48">
        <v>7.53</v>
      </c>
      <c r="I45" s="49">
        <f t="shared" si="1"/>
        <v>22.59</v>
      </c>
    </row>
    <row r="46" spans="1:9" ht="13.5" thickBot="1" x14ac:dyDescent="0.25">
      <c r="A46" s="180"/>
      <c r="B46" s="70"/>
      <c r="C46" s="70" t="s">
        <v>87</v>
      </c>
      <c r="D46" s="70"/>
      <c r="E46" s="53"/>
      <c r="F46" s="53"/>
      <c r="G46" s="53"/>
      <c r="H46" s="153"/>
      <c r="I46" s="165">
        <v>682.09</v>
      </c>
    </row>
    <row r="47" spans="1:9" ht="12.75" customHeight="1" thickBot="1" x14ac:dyDescent="0.25">
      <c r="A47" s="46"/>
      <c r="B47" s="76">
        <f>SUM(B22:B45)</f>
        <v>87861.86</v>
      </c>
      <c r="C47" s="75"/>
      <c r="D47" s="76"/>
      <c r="E47" s="77"/>
      <c r="F47" s="75"/>
      <c r="G47" s="75"/>
      <c r="H47" s="76" t="s">
        <v>17</v>
      </c>
      <c r="I47" s="78">
        <f>SUM(I22:I46)</f>
        <v>2645.87</v>
      </c>
    </row>
    <row r="48" spans="1:9" ht="64.5" thickBot="1" x14ac:dyDescent="0.25">
      <c r="A48" s="134" t="s">
        <v>144</v>
      </c>
      <c r="B48" s="114" t="s">
        <v>16</v>
      </c>
      <c r="C48" s="114" t="s">
        <v>5</v>
      </c>
      <c r="D48" s="114" t="s">
        <v>23</v>
      </c>
      <c r="E48" s="118" t="s">
        <v>18</v>
      </c>
      <c r="F48" s="114" t="s">
        <v>19</v>
      </c>
      <c r="G48" s="114" t="s">
        <v>10</v>
      </c>
      <c r="H48" s="114" t="s">
        <v>13</v>
      </c>
      <c r="I48" s="115" t="s">
        <v>12</v>
      </c>
    </row>
    <row r="49" spans="1:9" ht="12.75" customHeight="1" thickBot="1" x14ac:dyDescent="0.25">
      <c r="A49" s="227"/>
      <c r="B49" s="104">
        <v>3073.7</v>
      </c>
      <c r="C49" s="58" t="s">
        <v>66</v>
      </c>
      <c r="D49" s="64"/>
      <c r="E49" s="59"/>
      <c r="F49" s="59"/>
      <c r="G49" s="59"/>
      <c r="H49" s="60"/>
      <c r="I49" s="61"/>
    </row>
    <row r="50" spans="1:9" ht="12.75" customHeight="1" thickBot="1" x14ac:dyDescent="0.25">
      <c r="A50" s="227"/>
      <c r="B50" s="122">
        <v>2960.63</v>
      </c>
      <c r="C50" s="123" t="s">
        <v>67</v>
      </c>
      <c r="D50" s="124"/>
      <c r="E50" s="125"/>
      <c r="F50" s="125"/>
      <c r="G50" s="125"/>
      <c r="H50" s="126"/>
      <c r="I50" s="127"/>
    </row>
    <row r="51" spans="1:9" ht="12.75" customHeight="1" thickBot="1" x14ac:dyDescent="0.25">
      <c r="A51" s="227"/>
      <c r="B51" s="106">
        <v>3014.68</v>
      </c>
      <c r="C51" s="85" t="s">
        <v>70</v>
      </c>
      <c r="D51" s="86"/>
      <c r="E51" s="47"/>
      <c r="F51" s="47"/>
      <c r="G51" s="47"/>
      <c r="H51" s="48"/>
      <c r="I51" s="49"/>
    </row>
    <row r="52" spans="1:9" ht="12.75" customHeight="1" thickBot="1" x14ac:dyDescent="0.25">
      <c r="A52" s="227"/>
      <c r="B52" s="106">
        <v>1716.79</v>
      </c>
      <c r="C52" s="85" t="s">
        <v>72</v>
      </c>
      <c r="D52" s="86"/>
      <c r="E52" s="47"/>
      <c r="F52" s="47"/>
      <c r="G52" s="47"/>
      <c r="H52" s="48"/>
      <c r="I52" s="49"/>
    </row>
    <row r="53" spans="1:9" ht="12.75" customHeight="1" thickBot="1" x14ac:dyDescent="0.25">
      <c r="A53" s="227"/>
      <c r="B53" s="106">
        <v>3219.79</v>
      </c>
      <c r="C53" s="85" t="s">
        <v>73</v>
      </c>
      <c r="D53" s="86"/>
      <c r="E53" s="47"/>
      <c r="F53" s="47"/>
      <c r="G53" s="47"/>
      <c r="H53" s="48"/>
      <c r="I53" s="49"/>
    </row>
    <row r="54" spans="1:9" ht="12.75" customHeight="1" thickBot="1" x14ac:dyDescent="0.25">
      <c r="A54" s="227"/>
      <c r="B54" s="106">
        <v>3057.71</v>
      </c>
      <c r="C54" s="85" t="s">
        <v>74</v>
      </c>
      <c r="D54" s="86"/>
      <c r="E54" s="47"/>
      <c r="F54" s="47"/>
      <c r="G54" s="47"/>
      <c r="H54" s="48"/>
      <c r="I54" s="49"/>
    </row>
    <row r="55" spans="1:9" ht="12.75" customHeight="1" thickBot="1" x14ac:dyDescent="0.25">
      <c r="A55" s="227"/>
      <c r="B55" s="106">
        <v>3680.73</v>
      </c>
      <c r="C55" s="85" t="s">
        <v>75</v>
      </c>
      <c r="D55" s="86"/>
      <c r="E55" s="47"/>
      <c r="F55" s="47"/>
      <c r="G55" s="47"/>
      <c r="H55" s="48"/>
      <c r="I55" s="49"/>
    </row>
    <row r="56" spans="1:9" ht="12.75" customHeight="1" thickBot="1" x14ac:dyDescent="0.25">
      <c r="A56" s="221"/>
      <c r="B56" s="106">
        <v>5235.28</v>
      </c>
      <c r="C56" s="85" t="s">
        <v>76</v>
      </c>
      <c r="D56" s="86"/>
      <c r="E56" s="47"/>
      <c r="F56" s="47"/>
      <c r="G56" s="47"/>
      <c r="H56" s="48"/>
      <c r="I56" s="49"/>
    </row>
    <row r="57" spans="1:9" ht="12.75" customHeight="1" thickBot="1" x14ac:dyDescent="0.25">
      <c r="A57" s="221"/>
      <c r="B57" s="106">
        <v>7534.39</v>
      </c>
      <c r="C57" s="85" t="s">
        <v>77</v>
      </c>
      <c r="D57" s="86"/>
      <c r="E57" s="47"/>
      <c r="F57" s="47"/>
      <c r="G57" s="47"/>
      <c r="H57" s="48"/>
      <c r="I57" s="49"/>
    </row>
    <row r="58" spans="1:9" ht="12.75" customHeight="1" thickBot="1" x14ac:dyDescent="0.25">
      <c r="A58" s="221"/>
      <c r="B58" s="106">
        <v>8200.84</v>
      </c>
      <c r="C58" s="85" t="s">
        <v>78</v>
      </c>
      <c r="D58" s="86"/>
      <c r="E58" s="47"/>
      <c r="F58" s="47"/>
      <c r="G58" s="47"/>
      <c r="H58" s="48"/>
      <c r="I58" s="49"/>
    </row>
    <row r="59" spans="1:9" ht="12.75" customHeight="1" thickBot="1" x14ac:dyDescent="0.25">
      <c r="A59" s="221"/>
      <c r="B59" s="106">
        <v>7702.37</v>
      </c>
      <c r="C59" s="85" t="s">
        <v>79</v>
      </c>
      <c r="D59" s="86"/>
      <c r="E59" s="47"/>
      <c r="F59" s="47"/>
      <c r="G59" s="47"/>
      <c r="H59" s="48"/>
      <c r="I59" s="49"/>
    </row>
    <row r="60" spans="1:9" ht="12.75" customHeight="1" thickBot="1" x14ac:dyDescent="0.25">
      <c r="A60" s="221"/>
      <c r="B60" s="106">
        <v>8189.59</v>
      </c>
      <c r="C60" s="85" t="s">
        <v>80</v>
      </c>
      <c r="D60" s="86"/>
      <c r="E60" s="47"/>
      <c r="F60" s="47"/>
      <c r="G60" s="47"/>
      <c r="H60" s="48"/>
      <c r="I60" s="49"/>
    </row>
    <row r="61" spans="1:9" ht="12.75" customHeight="1" thickBot="1" x14ac:dyDescent="0.25">
      <c r="A61" s="228"/>
      <c r="B61" s="454">
        <f>SUM(B49:B60)</f>
        <v>57586.5</v>
      </c>
      <c r="C61" s="458" t="s">
        <v>87</v>
      </c>
      <c r="D61" s="86"/>
      <c r="E61" s="47"/>
      <c r="F61" s="47"/>
      <c r="G61" s="47"/>
      <c r="H61" s="48"/>
      <c r="I61" s="49"/>
    </row>
    <row r="62" spans="1:9" ht="12.75" customHeight="1" thickBot="1" x14ac:dyDescent="0.25">
      <c r="A62" s="655" t="s">
        <v>106</v>
      </c>
      <c r="B62" s="106">
        <v>579.5</v>
      </c>
      <c r="C62" s="85" t="s">
        <v>74</v>
      </c>
      <c r="D62" s="86"/>
      <c r="E62" s="47"/>
      <c r="F62" s="47"/>
      <c r="G62" s="47"/>
      <c r="H62" s="48"/>
      <c r="I62" s="49"/>
    </row>
    <row r="63" spans="1:9" ht="12.75" customHeight="1" thickBot="1" x14ac:dyDescent="0.25">
      <c r="A63" s="656"/>
      <c r="B63" s="106">
        <v>244.92</v>
      </c>
      <c r="C63" s="85" t="s">
        <v>75</v>
      </c>
      <c r="D63" s="86"/>
      <c r="E63" s="47"/>
      <c r="F63" s="47"/>
      <c r="G63" s="47"/>
      <c r="H63" s="48"/>
      <c r="I63" s="49"/>
    </row>
    <row r="64" spans="1:9" ht="12.75" customHeight="1" thickBot="1" x14ac:dyDescent="0.25">
      <c r="A64" s="656"/>
      <c r="B64" s="106">
        <v>304.7</v>
      </c>
      <c r="C64" s="85" t="s">
        <v>76</v>
      </c>
      <c r="D64" s="86"/>
      <c r="E64" s="47"/>
      <c r="F64" s="47"/>
      <c r="G64" s="47"/>
      <c r="H64" s="48"/>
      <c r="I64" s="49"/>
    </row>
    <row r="65" spans="1:9" ht="12.75" customHeight="1" thickBot="1" x14ac:dyDescent="0.25">
      <c r="A65" s="657"/>
      <c r="B65" s="454">
        <f>SUM(B62:B64)</f>
        <v>1129.1199999999999</v>
      </c>
      <c r="C65" s="458" t="s">
        <v>87</v>
      </c>
      <c r="D65" s="86"/>
      <c r="E65" s="47"/>
      <c r="F65" s="47"/>
      <c r="G65" s="47"/>
      <c r="H65" s="48"/>
      <c r="I65" s="49">
        <v>974.1</v>
      </c>
    </row>
    <row r="66" spans="1:9" ht="12.75" customHeight="1" thickBot="1" x14ac:dyDescent="0.25">
      <c r="A66" s="180"/>
      <c r="B66" s="197">
        <f>B61+B65</f>
        <v>58715.62</v>
      </c>
      <c r="C66" s="198"/>
      <c r="D66" s="197"/>
      <c r="E66" s="199"/>
      <c r="F66" s="198"/>
      <c r="G66" s="198"/>
      <c r="H66" s="197" t="s">
        <v>17</v>
      </c>
      <c r="I66" s="230">
        <f>SUM(I49:I65)</f>
        <v>974.1</v>
      </c>
    </row>
    <row r="67" spans="1:9" ht="77.25" thickBot="1" x14ac:dyDescent="0.25">
      <c r="A67" s="134" t="s">
        <v>145</v>
      </c>
      <c r="B67" s="114" t="s">
        <v>16</v>
      </c>
      <c r="C67" s="114" t="s">
        <v>5</v>
      </c>
      <c r="D67" s="114" t="s">
        <v>23</v>
      </c>
      <c r="E67" s="118" t="s">
        <v>18</v>
      </c>
      <c r="F67" s="114" t="s">
        <v>19</v>
      </c>
      <c r="G67" s="114" t="s">
        <v>10</v>
      </c>
      <c r="H67" s="114" t="s">
        <v>13</v>
      </c>
      <c r="I67" s="115" t="s">
        <v>12</v>
      </c>
    </row>
    <row r="68" spans="1:9" ht="12.75" customHeight="1" thickBot="1" x14ac:dyDescent="0.25">
      <c r="A68" s="227"/>
      <c r="B68" s="106">
        <v>3852.63</v>
      </c>
      <c r="C68" s="33" t="s">
        <v>66</v>
      </c>
      <c r="D68" s="86"/>
      <c r="E68" s="47"/>
      <c r="F68" s="47"/>
      <c r="G68" s="47"/>
      <c r="H68" s="48"/>
      <c r="I68" s="49"/>
    </row>
    <row r="69" spans="1:9" ht="12.75" customHeight="1" thickBot="1" x14ac:dyDescent="0.25">
      <c r="A69" s="227"/>
      <c r="B69" s="106">
        <v>3949.03</v>
      </c>
      <c r="C69" s="13" t="s">
        <v>67</v>
      </c>
      <c r="D69" s="86"/>
      <c r="E69" s="47"/>
      <c r="F69" s="47"/>
      <c r="G69" s="47"/>
      <c r="H69" s="48"/>
      <c r="I69" s="49"/>
    </row>
    <row r="70" spans="1:9" ht="12.75" customHeight="1" thickBot="1" x14ac:dyDescent="0.25">
      <c r="A70" s="227"/>
      <c r="B70" s="106">
        <v>4147.57</v>
      </c>
      <c r="C70" s="33" t="s">
        <v>70</v>
      </c>
      <c r="D70" s="86"/>
      <c r="E70" s="47"/>
      <c r="F70" s="47"/>
      <c r="G70" s="47"/>
      <c r="H70" s="48"/>
      <c r="I70" s="49"/>
    </row>
    <row r="71" spans="1:9" ht="12.75" customHeight="1" thickBot="1" x14ac:dyDescent="0.25">
      <c r="A71" s="227"/>
      <c r="B71" s="106">
        <v>3947.64</v>
      </c>
      <c r="C71" s="13" t="s">
        <v>72</v>
      </c>
      <c r="D71" s="86"/>
      <c r="E71" s="47"/>
      <c r="F71" s="47"/>
      <c r="G71" s="47"/>
      <c r="H71" s="48"/>
      <c r="I71" s="49"/>
    </row>
    <row r="72" spans="1:9" ht="12.75" customHeight="1" thickBot="1" x14ac:dyDescent="0.25">
      <c r="A72" s="227"/>
      <c r="B72" s="106">
        <v>4022.31</v>
      </c>
      <c r="C72" s="33" t="s">
        <v>73</v>
      </c>
      <c r="D72" s="86"/>
      <c r="E72" s="47"/>
      <c r="F72" s="47"/>
      <c r="G72" s="47"/>
      <c r="H72" s="48"/>
      <c r="I72" s="49"/>
    </row>
    <row r="73" spans="1:9" ht="12.75" customHeight="1" thickBot="1" x14ac:dyDescent="0.25">
      <c r="A73" s="227"/>
      <c r="B73" s="106">
        <v>4628.8100000000004</v>
      </c>
      <c r="C73" s="13" t="s">
        <v>74</v>
      </c>
      <c r="D73" s="86"/>
      <c r="E73" s="47"/>
      <c r="F73" s="47"/>
      <c r="G73" s="47"/>
      <c r="H73" s="48"/>
      <c r="I73" s="49"/>
    </row>
    <row r="74" spans="1:9" ht="12.75" customHeight="1" thickBot="1" x14ac:dyDescent="0.25">
      <c r="A74" s="227"/>
      <c r="B74" s="106">
        <v>2908.64</v>
      </c>
      <c r="C74" s="33" t="s">
        <v>75</v>
      </c>
      <c r="D74" s="86"/>
      <c r="E74" s="47"/>
      <c r="F74" s="47"/>
      <c r="G74" s="47"/>
      <c r="H74" s="48"/>
      <c r="I74" s="49"/>
    </row>
    <row r="75" spans="1:9" ht="12.75" customHeight="1" thickBot="1" x14ac:dyDescent="0.25">
      <c r="A75" s="227"/>
      <c r="B75" s="106">
        <v>3589.34</v>
      </c>
      <c r="C75" s="13" t="s">
        <v>76</v>
      </c>
      <c r="D75" s="86"/>
      <c r="E75" s="47"/>
      <c r="F75" s="47"/>
      <c r="G75" s="47"/>
      <c r="H75" s="48"/>
      <c r="I75" s="49"/>
    </row>
    <row r="76" spans="1:9" ht="12.75" customHeight="1" thickBot="1" x14ac:dyDescent="0.25">
      <c r="A76" s="227"/>
      <c r="B76" s="106">
        <v>3642.19</v>
      </c>
      <c r="C76" s="33" t="s">
        <v>77</v>
      </c>
      <c r="D76" s="86"/>
      <c r="E76" s="47"/>
      <c r="F76" s="47"/>
      <c r="G76" s="47"/>
      <c r="H76" s="48"/>
      <c r="I76" s="49"/>
    </row>
    <row r="77" spans="1:9" ht="12.75" customHeight="1" thickBot="1" x14ac:dyDescent="0.25">
      <c r="A77" s="227"/>
      <c r="B77" s="106">
        <v>3899.22</v>
      </c>
      <c r="C77" s="13" t="s">
        <v>78</v>
      </c>
      <c r="D77" s="86"/>
      <c r="E77" s="47"/>
      <c r="F77" s="47"/>
      <c r="G77" s="47"/>
      <c r="H77" s="48"/>
      <c r="I77" s="49"/>
    </row>
    <row r="78" spans="1:9" ht="12.75" customHeight="1" thickBot="1" x14ac:dyDescent="0.25">
      <c r="A78" s="227"/>
      <c r="B78" s="106">
        <v>3746.73</v>
      </c>
      <c r="C78" s="13" t="s">
        <v>79</v>
      </c>
      <c r="D78" s="86"/>
      <c r="E78" s="47"/>
      <c r="F78" s="47"/>
      <c r="G78" s="47"/>
      <c r="H78" s="48"/>
      <c r="I78" s="49"/>
    </row>
    <row r="79" spans="1:9" ht="12.75" customHeight="1" thickBot="1" x14ac:dyDescent="0.25">
      <c r="A79" s="227"/>
      <c r="B79" s="106">
        <v>3792.05</v>
      </c>
      <c r="C79" s="13" t="s">
        <v>80</v>
      </c>
      <c r="D79" s="86"/>
      <c r="E79" s="47"/>
      <c r="F79" s="47"/>
      <c r="G79" s="47"/>
      <c r="H79" s="48"/>
      <c r="I79" s="49"/>
    </row>
    <row r="80" spans="1:9" ht="12.75" customHeight="1" thickBot="1" x14ac:dyDescent="0.25">
      <c r="A80" s="227"/>
      <c r="B80" s="106"/>
      <c r="C80" s="85" t="s">
        <v>87</v>
      </c>
      <c r="D80" s="86"/>
      <c r="E80" s="47"/>
      <c r="F80" s="47"/>
      <c r="G80" s="47"/>
      <c r="H80" s="48"/>
      <c r="I80" s="49">
        <v>672.31</v>
      </c>
    </row>
    <row r="81" spans="1:9" ht="13.5" thickBot="1" x14ac:dyDescent="0.25">
      <c r="A81" s="180"/>
      <c r="B81" s="197">
        <f>SUM(B68:B80)</f>
        <v>46126.160000000011</v>
      </c>
      <c r="C81" s="198"/>
      <c r="D81" s="197"/>
      <c r="E81" s="199"/>
      <c r="F81" s="198"/>
      <c r="G81" s="198"/>
      <c r="H81" s="197" t="s">
        <v>17</v>
      </c>
      <c r="I81" s="230">
        <f>SUM(I68:I80)</f>
        <v>672.31</v>
      </c>
    </row>
    <row r="82" spans="1:9" ht="26.25" thickBot="1" x14ac:dyDescent="0.25">
      <c r="A82" s="46" t="s">
        <v>8</v>
      </c>
      <c r="B82" s="114" t="s">
        <v>16</v>
      </c>
      <c r="C82" s="114" t="s">
        <v>5</v>
      </c>
      <c r="D82" s="114" t="s">
        <v>23</v>
      </c>
      <c r="E82" s="118" t="s">
        <v>18</v>
      </c>
      <c r="F82" s="114" t="s">
        <v>19</v>
      </c>
      <c r="G82" s="114" t="s">
        <v>10</v>
      </c>
      <c r="H82" s="114" t="s">
        <v>13</v>
      </c>
      <c r="I82" s="115" t="s">
        <v>12</v>
      </c>
    </row>
    <row r="83" spans="1:9" ht="12.75" customHeight="1" x14ac:dyDescent="0.2">
      <c r="A83" s="623" t="s">
        <v>82</v>
      </c>
      <c r="B83" s="33"/>
      <c r="C83" s="33" t="s">
        <v>66</v>
      </c>
      <c r="D83" s="34"/>
      <c r="E83" s="35"/>
      <c r="F83" s="35" t="s">
        <v>83</v>
      </c>
      <c r="G83" s="35">
        <v>201</v>
      </c>
      <c r="H83" s="16">
        <v>4.8099999999999996</v>
      </c>
      <c r="I83" s="157">
        <f>G83*H83</f>
        <v>966.81</v>
      </c>
    </row>
    <row r="84" spans="1:9" ht="12.75" customHeight="1" x14ac:dyDescent="0.2">
      <c r="A84" s="623"/>
      <c r="B84" s="13"/>
      <c r="C84" s="13" t="s">
        <v>67</v>
      </c>
      <c r="D84" s="14"/>
      <c r="E84" s="15"/>
      <c r="F84" s="15" t="s">
        <v>83</v>
      </c>
      <c r="G84" s="15">
        <v>181</v>
      </c>
      <c r="H84" s="16">
        <v>4.8099999999999996</v>
      </c>
      <c r="I84" s="43">
        <f>G84*H84</f>
        <v>870.6099999999999</v>
      </c>
    </row>
    <row r="85" spans="1:9" x14ac:dyDescent="0.2">
      <c r="A85" s="623"/>
      <c r="B85" s="13"/>
      <c r="C85" s="13" t="s">
        <v>70</v>
      </c>
      <c r="D85" s="14"/>
      <c r="E85" s="15"/>
      <c r="F85" s="15" t="s">
        <v>83</v>
      </c>
      <c r="G85" s="15">
        <v>201</v>
      </c>
      <c r="H85" s="16">
        <v>4.8099999999999996</v>
      </c>
      <c r="I85" s="43">
        <f>G85*H85</f>
        <v>966.81</v>
      </c>
    </row>
    <row r="86" spans="1:9" ht="12.75" customHeight="1" x14ac:dyDescent="0.2">
      <c r="A86" s="623"/>
      <c r="B86" s="13"/>
      <c r="C86" s="13" t="s">
        <v>72</v>
      </c>
      <c r="D86" s="14"/>
      <c r="E86" s="15"/>
      <c r="F86" s="15" t="s">
        <v>83</v>
      </c>
      <c r="G86" s="15">
        <v>194</v>
      </c>
      <c r="H86" s="16">
        <v>4.8099999999999996</v>
      </c>
      <c r="I86" s="43">
        <f t="shared" ref="I86:I92" si="2">G86*H86</f>
        <v>933.13999999999987</v>
      </c>
    </row>
    <row r="87" spans="1:9" x14ac:dyDescent="0.2">
      <c r="A87" s="623"/>
      <c r="B87" s="13"/>
      <c r="C87" s="13" t="s">
        <v>73</v>
      </c>
      <c r="D87" s="14"/>
      <c r="E87" s="15"/>
      <c r="F87" s="15" t="s">
        <v>83</v>
      </c>
      <c r="G87" s="15">
        <v>90</v>
      </c>
      <c r="H87" s="16">
        <v>4.8099999999999996</v>
      </c>
      <c r="I87" s="43">
        <f t="shared" si="2"/>
        <v>432.9</v>
      </c>
    </row>
    <row r="88" spans="1:9" ht="12.75" customHeight="1" x14ac:dyDescent="0.2">
      <c r="A88" s="623"/>
      <c r="B88" s="13"/>
      <c r="C88" s="13" t="s">
        <v>74</v>
      </c>
      <c r="D88" s="14"/>
      <c r="E88" s="15"/>
      <c r="F88" s="15" t="s">
        <v>83</v>
      </c>
      <c r="G88" s="15">
        <v>90</v>
      </c>
      <c r="H88" s="16">
        <v>4.8099999999999996</v>
      </c>
      <c r="I88" s="43">
        <f t="shared" si="2"/>
        <v>432.9</v>
      </c>
    </row>
    <row r="89" spans="1:9" ht="12.75" customHeight="1" x14ac:dyDescent="0.2">
      <c r="A89" s="623"/>
      <c r="B89" s="13"/>
      <c r="C89" s="13" t="s">
        <v>75</v>
      </c>
      <c r="D89" s="14"/>
      <c r="E89" s="15"/>
      <c r="F89" s="15" t="s">
        <v>83</v>
      </c>
      <c r="G89" s="15">
        <v>90</v>
      </c>
      <c r="H89" s="16">
        <v>5.04</v>
      </c>
      <c r="I89" s="43">
        <f t="shared" si="2"/>
        <v>453.6</v>
      </c>
    </row>
    <row r="90" spans="1:9" ht="12.75" customHeight="1" x14ac:dyDescent="0.2">
      <c r="A90" s="623"/>
      <c r="B90" s="13"/>
      <c r="C90" s="13" t="s">
        <v>76</v>
      </c>
      <c r="D90" s="14"/>
      <c r="E90" s="15"/>
      <c r="F90" s="15" t="s">
        <v>83</v>
      </c>
      <c r="G90" s="15">
        <v>90</v>
      </c>
      <c r="H90" s="16">
        <v>5.04</v>
      </c>
      <c r="I90" s="43">
        <f t="shared" si="2"/>
        <v>453.6</v>
      </c>
    </row>
    <row r="91" spans="1:9" ht="12.75" customHeight="1" x14ac:dyDescent="0.2">
      <c r="A91" s="623"/>
      <c r="B91" s="13"/>
      <c r="C91" s="13" t="s">
        <v>77</v>
      </c>
      <c r="D91" s="14"/>
      <c r="E91" s="15"/>
      <c r="F91" s="15" t="s">
        <v>83</v>
      </c>
      <c r="G91" s="15">
        <v>90</v>
      </c>
      <c r="H91" s="16">
        <v>5.04</v>
      </c>
      <c r="I91" s="43">
        <f t="shared" si="2"/>
        <v>453.6</v>
      </c>
    </row>
    <row r="92" spans="1:9" ht="12.75" customHeight="1" x14ac:dyDescent="0.2">
      <c r="A92" s="623"/>
      <c r="B92" s="13"/>
      <c r="C92" s="13" t="s">
        <v>78</v>
      </c>
      <c r="D92" s="14"/>
      <c r="E92" s="15"/>
      <c r="F92" s="15" t="s">
        <v>83</v>
      </c>
      <c r="G92" s="15">
        <v>90</v>
      </c>
      <c r="H92" s="16">
        <v>5.04</v>
      </c>
      <c r="I92" s="43">
        <f t="shared" si="2"/>
        <v>453.6</v>
      </c>
    </row>
    <row r="93" spans="1:9" ht="12.75" customHeight="1" x14ac:dyDescent="0.2">
      <c r="A93" s="623"/>
      <c r="B93" s="13"/>
      <c r="C93" s="13" t="s">
        <v>79</v>
      </c>
      <c r="D93" s="14"/>
      <c r="E93" s="15"/>
      <c r="F93" s="15" t="s">
        <v>83</v>
      </c>
      <c r="G93" s="15">
        <v>90</v>
      </c>
      <c r="H93" s="16">
        <v>5.04</v>
      </c>
      <c r="I93" s="43">
        <f>G93*H93</f>
        <v>453.6</v>
      </c>
    </row>
    <row r="94" spans="1:9" ht="12.75" customHeight="1" x14ac:dyDescent="0.2">
      <c r="A94" s="623"/>
      <c r="B94" s="13"/>
      <c r="C94" s="13" t="s">
        <v>80</v>
      </c>
      <c r="D94" s="14"/>
      <c r="E94" s="15"/>
      <c r="F94" s="15" t="s">
        <v>83</v>
      </c>
      <c r="G94" s="15">
        <v>90</v>
      </c>
      <c r="H94" s="16">
        <v>5.04</v>
      </c>
      <c r="I94" s="43">
        <f>G94*H94</f>
        <v>453.6</v>
      </c>
    </row>
    <row r="95" spans="1:9" ht="12.75" customHeight="1" x14ac:dyDescent="0.2">
      <c r="A95" s="704"/>
      <c r="B95" s="13"/>
      <c r="C95" s="244" t="s">
        <v>87</v>
      </c>
      <c r="D95" s="14"/>
      <c r="E95" s="15"/>
      <c r="F95" s="15" t="s">
        <v>83</v>
      </c>
      <c r="G95" s="15">
        <f>SUM(G83:G94)</f>
        <v>1497</v>
      </c>
      <c r="H95" s="16"/>
      <c r="I95" s="243">
        <f>SUM(I83:I94)</f>
        <v>7324.7700000000013</v>
      </c>
    </row>
    <row r="96" spans="1:9" ht="33" customHeight="1" x14ac:dyDescent="0.2">
      <c r="A96" s="652" t="s">
        <v>2272</v>
      </c>
      <c r="B96" s="71"/>
      <c r="C96" s="13" t="s">
        <v>2273</v>
      </c>
      <c r="D96" s="72"/>
      <c r="E96" s="73"/>
      <c r="F96" s="15"/>
      <c r="G96" s="327"/>
      <c r="H96" s="74"/>
      <c r="I96" s="598">
        <v>77.42</v>
      </c>
    </row>
    <row r="97" spans="1:255" ht="27" customHeight="1" x14ac:dyDescent="0.2">
      <c r="A97" s="653"/>
      <c r="B97" s="71"/>
      <c r="C97" s="13" t="s">
        <v>2274</v>
      </c>
      <c r="D97" s="72"/>
      <c r="E97" s="73"/>
      <c r="F97" s="15"/>
      <c r="G97" s="327"/>
      <c r="H97" s="74"/>
      <c r="I97" s="598">
        <v>95.82</v>
      </c>
    </row>
    <row r="98" spans="1:255" ht="25.15" customHeight="1" x14ac:dyDescent="0.2">
      <c r="A98" s="654"/>
      <c r="B98" s="412"/>
      <c r="C98" s="244" t="s">
        <v>87</v>
      </c>
      <c r="D98" s="72"/>
      <c r="E98" s="73"/>
      <c r="F98" s="15"/>
      <c r="G98" s="327"/>
      <c r="H98" s="74"/>
      <c r="I98" s="241">
        <f>SUM(I96:I97)</f>
        <v>173.24</v>
      </c>
    </row>
    <row r="99" spans="1:255" ht="36.6" customHeight="1" x14ac:dyDescent="0.2">
      <c r="A99" s="652" t="s">
        <v>2271</v>
      </c>
      <c r="B99" s="71"/>
      <c r="C99" s="33" t="s">
        <v>2273</v>
      </c>
      <c r="D99" s="72"/>
      <c r="E99" s="73"/>
      <c r="F99" s="15"/>
      <c r="G99" s="327"/>
      <c r="H99" s="74"/>
      <c r="I99" s="598">
        <v>438.58</v>
      </c>
    </row>
    <row r="100" spans="1:255" ht="27" customHeight="1" x14ac:dyDescent="0.2">
      <c r="A100" s="653"/>
      <c r="B100" s="71"/>
      <c r="C100" s="71" t="s">
        <v>2274</v>
      </c>
      <c r="D100" s="72"/>
      <c r="E100" s="73"/>
      <c r="F100" s="15"/>
      <c r="G100" s="327"/>
      <c r="H100" s="74"/>
      <c r="I100" s="598">
        <v>574.99</v>
      </c>
    </row>
    <row r="101" spans="1:255" ht="26.45" customHeight="1" x14ac:dyDescent="0.2">
      <c r="A101" s="654"/>
      <c r="B101" s="71"/>
      <c r="C101" s="412" t="s">
        <v>87</v>
      </c>
      <c r="D101" s="72"/>
      <c r="E101" s="73"/>
      <c r="F101" s="73"/>
      <c r="G101" s="327"/>
      <c r="H101" s="74"/>
      <c r="I101" s="241">
        <f>SUM(I99:I100)</f>
        <v>1013.5699999999999</v>
      </c>
    </row>
    <row r="102" spans="1:255" ht="25.5" x14ac:dyDescent="0.2">
      <c r="A102" s="221" t="s">
        <v>2270</v>
      </c>
      <c r="B102" s="13"/>
      <c r="C102" s="244" t="s">
        <v>87</v>
      </c>
      <c r="D102" s="14"/>
      <c r="E102" s="15"/>
      <c r="F102" s="15"/>
      <c r="G102" s="15"/>
      <c r="H102" s="16"/>
      <c r="I102" s="243">
        <v>67814.039999999994</v>
      </c>
    </row>
    <row r="103" spans="1:255" ht="12.75" customHeight="1" x14ac:dyDescent="0.2">
      <c r="A103" s="221" t="s">
        <v>84</v>
      </c>
      <c r="B103" s="13"/>
      <c r="C103" s="244" t="s">
        <v>87</v>
      </c>
      <c r="D103" s="14"/>
      <c r="E103" s="15"/>
      <c r="F103" s="15"/>
      <c r="G103" s="15"/>
      <c r="H103" s="16"/>
      <c r="I103" s="243">
        <v>5017.9399999999996</v>
      </c>
    </row>
    <row r="104" spans="1:255" ht="12.75" customHeight="1" x14ac:dyDescent="0.2">
      <c r="A104" s="221" t="s">
        <v>86</v>
      </c>
      <c r="B104" s="13"/>
      <c r="C104" s="244" t="s">
        <v>87</v>
      </c>
      <c r="D104" s="14"/>
      <c r="E104" s="15"/>
      <c r="F104" s="15"/>
      <c r="G104" s="15"/>
      <c r="H104" s="16"/>
      <c r="I104" s="243">
        <v>4576.22</v>
      </c>
    </row>
    <row r="105" spans="1:255" ht="12.75" customHeight="1" x14ac:dyDescent="0.2">
      <c r="A105" s="219" t="s">
        <v>88</v>
      </c>
      <c r="B105" s="13"/>
      <c r="C105" s="244" t="s">
        <v>87</v>
      </c>
      <c r="D105" s="14"/>
      <c r="E105" s="15"/>
      <c r="F105" s="15"/>
      <c r="G105" s="15"/>
      <c r="H105" s="16"/>
      <c r="I105" s="243">
        <v>3357.07</v>
      </c>
    </row>
    <row r="106" spans="1:255" ht="12.75" customHeight="1" thickBot="1" x14ac:dyDescent="0.25">
      <c r="A106" s="219"/>
      <c r="B106" s="109"/>
      <c r="C106" s="109"/>
      <c r="D106" s="108"/>
      <c r="E106" s="110"/>
      <c r="F106" s="109"/>
      <c r="G106" s="109"/>
      <c r="H106" s="108" t="s">
        <v>17</v>
      </c>
      <c r="I106" s="232">
        <f>I95+I98+I101+I102+I103+I104+I105</f>
        <v>89276.85</v>
      </c>
    </row>
    <row r="107" spans="1:255" s="45" customFormat="1" ht="83.25" customHeight="1" thickBot="1" x14ac:dyDescent="0.25">
      <c r="A107" s="117" t="s">
        <v>95</v>
      </c>
      <c r="B107" s="114" t="s">
        <v>16</v>
      </c>
      <c r="C107" s="114" t="s">
        <v>5</v>
      </c>
      <c r="D107" s="114" t="s">
        <v>23</v>
      </c>
      <c r="E107" s="118" t="s">
        <v>18</v>
      </c>
      <c r="F107" s="114" t="s">
        <v>19</v>
      </c>
      <c r="G107" s="114" t="s">
        <v>10</v>
      </c>
      <c r="H107" s="114" t="s">
        <v>13</v>
      </c>
      <c r="I107" s="115" t="s">
        <v>12</v>
      </c>
      <c r="J107" s="56"/>
      <c r="K107" s="56"/>
      <c r="L107" s="56"/>
      <c r="M107" s="56"/>
      <c r="N107" s="56"/>
      <c r="O107" s="56"/>
      <c r="P107" s="56"/>
      <c r="Q107" s="56"/>
      <c r="R107" s="56"/>
      <c r="T107" s="56"/>
      <c r="U107" s="56"/>
      <c r="V107" s="56"/>
      <c r="W107" s="56"/>
      <c r="X107" s="56"/>
      <c r="Y107" s="56"/>
      <c r="Z107" s="56"/>
      <c r="AA107" s="56"/>
      <c r="AB107" s="56"/>
      <c r="AD107" s="56"/>
      <c r="AE107" s="56"/>
      <c r="AF107" s="56"/>
      <c r="AG107" s="56"/>
      <c r="AH107" s="56"/>
      <c r="AI107" s="56"/>
      <c r="AJ107" s="56"/>
      <c r="AK107" s="56"/>
      <c r="AL107" s="56"/>
      <c r="AN107" s="56"/>
      <c r="AO107" s="56"/>
      <c r="AP107" s="56"/>
      <c r="AQ107" s="56"/>
      <c r="AR107" s="56"/>
      <c r="AS107" s="56"/>
      <c r="AT107" s="56"/>
      <c r="AU107" s="56"/>
      <c r="AV107" s="56"/>
      <c r="AX107" s="56"/>
      <c r="AY107" s="56"/>
      <c r="AZ107" s="56"/>
      <c r="BA107" s="56"/>
      <c r="BB107" s="56"/>
      <c r="BC107" s="56"/>
      <c r="BD107" s="56"/>
      <c r="BE107" s="56"/>
      <c r="BF107" s="56"/>
      <c r="BH107" s="56"/>
      <c r="BI107" s="56"/>
      <c r="BJ107" s="56"/>
      <c r="BK107" s="56"/>
      <c r="BL107" s="56"/>
      <c r="BM107" s="56"/>
      <c r="BN107" s="56"/>
      <c r="BO107" s="56"/>
      <c r="BP107" s="56"/>
      <c r="BR107" s="56"/>
      <c r="BS107" s="56"/>
      <c r="BT107" s="56"/>
      <c r="BU107" s="56"/>
      <c r="BV107" s="56"/>
      <c r="BW107" s="56"/>
      <c r="BX107" s="56"/>
      <c r="BY107" s="56"/>
      <c r="BZ107" s="56"/>
      <c r="CB107" s="56"/>
      <c r="CC107" s="56"/>
      <c r="CD107" s="56"/>
      <c r="CE107" s="56"/>
      <c r="CF107" s="56"/>
      <c r="CG107" s="56"/>
      <c r="CH107" s="56"/>
      <c r="CI107" s="56"/>
      <c r="CJ107" s="56"/>
      <c r="CL107" s="56"/>
      <c r="CM107" s="56"/>
      <c r="CN107" s="56"/>
      <c r="CO107" s="56"/>
      <c r="CP107" s="56"/>
      <c r="CQ107" s="56"/>
      <c r="CR107" s="56"/>
      <c r="CS107" s="56"/>
      <c r="CT107" s="56"/>
      <c r="CV107" s="56"/>
      <c r="CW107" s="56"/>
      <c r="CX107" s="56"/>
      <c r="CY107" s="56"/>
      <c r="CZ107" s="56"/>
      <c r="DA107" s="56"/>
      <c r="DB107" s="56"/>
      <c r="DC107" s="56"/>
      <c r="DD107" s="56"/>
      <c r="DF107" s="56"/>
      <c r="DG107" s="56"/>
      <c r="DH107" s="56"/>
      <c r="DI107" s="56"/>
      <c r="DJ107" s="56"/>
      <c r="DK107" s="56"/>
      <c r="DL107" s="56"/>
      <c r="DM107" s="56"/>
      <c r="DN107" s="56"/>
      <c r="DP107" s="56"/>
      <c r="DQ107" s="56"/>
      <c r="DR107" s="56"/>
      <c r="DS107" s="56"/>
      <c r="DT107" s="56"/>
      <c r="DU107" s="56"/>
      <c r="DV107" s="56"/>
      <c r="DW107" s="56"/>
      <c r="DX107" s="56"/>
      <c r="DZ107" s="56"/>
      <c r="EA107" s="56"/>
      <c r="EB107" s="56"/>
      <c r="EC107" s="56"/>
      <c r="ED107" s="56"/>
      <c r="EE107" s="56"/>
      <c r="EF107" s="56"/>
      <c r="EG107" s="56"/>
      <c r="EH107" s="56"/>
      <c r="EJ107" s="56"/>
      <c r="EK107" s="56"/>
      <c r="EL107" s="56"/>
      <c r="EM107" s="56"/>
      <c r="EN107" s="56"/>
      <c r="EO107" s="56"/>
      <c r="EP107" s="56"/>
      <c r="EQ107" s="56"/>
      <c r="ER107" s="56"/>
      <c r="ET107" s="56"/>
      <c r="EU107" s="56"/>
      <c r="EV107" s="56"/>
      <c r="EW107" s="56"/>
      <c r="EX107" s="56"/>
      <c r="EY107" s="56"/>
      <c r="EZ107" s="56"/>
      <c r="FA107" s="56"/>
      <c r="FB107" s="56"/>
      <c r="FD107" s="56"/>
      <c r="FE107" s="56"/>
      <c r="FF107" s="56"/>
      <c r="FG107" s="56"/>
      <c r="FH107" s="56"/>
      <c r="FI107" s="56"/>
      <c r="FJ107" s="56"/>
      <c r="FK107" s="56"/>
      <c r="FL107" s="56"/>
      <c r="FN107" s="56"/>
      <c r="FO107" s="56"/>
      <c r="FP107" s="56"/>
      <c r="FQ107" s="56"/>
      <c r="FR107" s="56"/>
      <c r="FS107" s="56"/>
      <c r="FT107" s="56"/>
      <c r="FU107" s="56"/>
      <c r="FV107" s="56"/>
      <c r="FX107" s="56"/>
      <c r="FY107" s="56"/>
      <c r="FZ107" s="56"/>
      <c r="GA107" s="56"/>
      <c r="GB107" s="56"/>
      <c r="GC107" s="56"/>
      <c r="GD107" s="56"/>
      <c r="GE107" s="56"/>
      <c r="GF107" s="56"/>
      <c r="GH107" s="56"/>
      <c r="GI107" s="56"/>
      <c r="GJ107" s="56"/>
      <c r="GK107" s="56"/>
      <c r="GL107" s="56"/>
      <c r="GM107" s="56"/>
      <c r="GN107" s="56"/>
      <c r="GO107" s="56"/>
      <c r="GP107" s="56"/>
      <c r="GR107" s="56"/>
      <c r="GS107" s="56"/>
      <c r="GT107" s="56"/>
      <c r="GU107" s="56"/>
      <c r="GV107" s="56"/>
      <c r="GW107" s="56"/>
      <c r="GX107" s="56"/>
      <c r="GY107" s="56"/>
      <c r="GZ107" s="56"/>
      <c r="HB107" s="56"/>
      <c r="HC107" s="56"/>
      <c r="HD107" s="56"/>
      <c r="HE107" s="56"/>
      <c r="HF107" s="56"/>
      <c r="HG107" s="56"/>
      <c r="HH107" s="56"/>
      <c r="HI107" s="56"/>
      <c r="HJ107" s="56"/>
      <c r="HL107" s="56"/>
      <c r="HM107" s="56"/>
      <c r="HN107" s="56"/>
      <c r="HO107" s="56"/>
      <c r="HP107" s="56"/>
      <c r="HQ107" s="56"/>
      <c r="HR107" s="56"/>
      <c r="HS107" s="56"/>
      <c r="HT107" s="56"/>
      <c r="HV107" s="56"/>
      <c r="HW107" s="56"/>
      <c r="HX107" s="56"/>
      <c r="HY107" s="56"/>
      <c r="HZ107" s="56"/>
      <c r="IA107" s="56"/>
      <c r="IB107" s="56"/>
      <c r="IC107" s="56"/>
      <c r="ID107" s="56"/>
      <c r="IF107" s="56"/>
      <c r="IG107" s="56"/>
      <c r="IH107" s="56"/>
      <c r="II107" s="56"/>
      <c r="IJ107" s="56"/>
      <c r="IK107" s="56"/>
      <c r="IL107" s="56"/>
      <c r="IM107" s="56"/>
      <c r="IN107" s="56"/>
      <c r="IP107" s="56"/>
      <c r="IQ107" s="56"/>
      <c r="IR107" s="56"/>
      <c r="IS107" s="56"/>
      <c r="IT107" s="56"/>
      <c r="IU107" s="56"/>
    </row>
    <row r="108" spans="1:255" ht="12.75" customHeight="1" thickBot="1" x14ac:dyDescent="0.25">
      <c r="A108" s="220"/>
      <c r="B108" s="340">
        <v>1634.81</v>
      </c>
      <c r="C108" s="340" t="s">
        <v>66</v>
      </c>
      <c r="D108" s="341"/>
      <c r="E108" s="342"/>
      <c r="F108" s="342"/>
      <c r="G108" s="342"/>
      <c r="H108" s="343"/>
      <c r="I108" s="405"/>
      <c r="J108" s="56"/>
      <c r="K108" s="56"/>
      <c r="L108" s="56"/>
      <c r="M108" s="56"/>
      <c r="N108" s="56"/>
      <c r="O108" s="56"/>
      <c r="P108" s="56"/>
      <c r="Q108" s="56"/>
      <c r="R108" s="56"/>
      <c r="T108" s="56"/>
      <c r="U108" s="56"/>
      <c r="V108" s="56"/>
      <c r="W108" s="56"/>
      <c r="X108" s="56"/>
      <c r="Y108" s="56"/>
      <c r="Z108" s="56"/>
      <c r="AA108" s="56"/>
      <c r="AB108" s="56"/>
      <c r="AD108" s="56"/>
      <c r="AE108" s="56"/>
      <c r="AF108" s="56"/>
      <c r="AG108" s="56"/>
      <c r="AH108" s="56"/>
      <c r="AI108" s="56"/>
      <c r="AJ108" s="56"/>
      <c r="AK108" s="56"/>
      <c r="AL108" s="56"/>
      <c r="AN108" s="56"/>
      <c r="AO108" s="56"/>
      <c r="AP108" s="56"/>
      <c r="AQ108" s="56"/>
      <c r="AR108" s="56"/>
      <c r="AS108" s="56"/>
      <c r="AT108" s="56"/>
      <c r="AU108" s="56"/>
      <c r="AV108" s="56"/>
      <c r="AX108" s="56"/>
      <c r="AY108" s="56"/>
      <c r="AZ108" s="56"/>
      <c r="BA108" s="56"/>
      <c r="BB108" s="56"/>
      <c r="BC108" s="56"/>
      <c r="BD108" s="56"/>
      <c r="BE108" s="56"/>
      <c r="BF108" s="56"/>
      <c r="BH108" s="56"/>
      <c r="BI108" s="56"/>
      <c r="BJ108" s="56"/>
      <c r="BK108" s="56"/>
      <c r="BL108" s="56"/>
      <c r="BM108" s="56"/>
      <c r="BN108" s="56"/>
      <c r="BO108" s="56"/>
      <c r="BP108" s="56"/>
      <c r="BR108" s="56"/>
      <c r="BS108" s="56"/>
      <c r="BT108" s="56"/>
      <c r="BU108" s="56"/>
      <c r="BV108" s="56"/>
      <c r="BW108" s="56"/>
      <c r="BX108" s="56"/>
      <c r="BY108" s="56"/>
      <c r="BZ108" s="56"/>
      <c r="CB108" s="56"/>
      <c r="CC108" s="56"/>
      <c r="CD108" s="56"/>
      <c r="CE108" s="56"/>
      <c r="CF108" s="56"/>
      <c r="CG108" s="56"/>
      <c r="CH108" s="56"/>
      <c r="CI108" s="56"/>
      <c r="CJ108" s="56"/>
      <c r="CL108" s="56"/>
      <c r="CM108" s="56"/>
      <c r="CN108" s="56"/>
      <c r="CO108" s="56"/>
      <c r="CP108" s="56"/>
      <c r="CQ108" s="56"/>
      <c r="CR108" s="56"/>
      <c r="CS108" s="56"/>
      <c r="CT108" s="56"/>
      <c r="CV108" s="56"/>
      <c r="CW108" s="56"/>
      <c r="CX108" s="56"/>
      <c r="CY108" s="56"/>
      <c r="CZ108" s="56"/>
      <c r="DA108" s="56"/>
      <c r="DB108" s="56"/>
      <c r="DC108" s="56"/>
      <c r="DD108" s="56"/>
      <c r="DF108" s="56"/>
      <c r="DG108" s="56"/>
      <c r="DH108" s="56"/>
      <c r="DI108" s="56"/>
      <c r="DJ108" s="56"/>
      <c r="DK108" s="56"/>
      <c r="DL108" s="56"/>
      <c r="DM108" s="56"/>
      <c r="DN108" s="56"/>
      <c r="DP108" s="56"/>
      <c r="DQ108" s="56"/>
      <c r="DR108" s="56"/>
      <c r="DS108" s="56"/>
      <c r="DT108" s="56"/>
      <c r="DU108" s="56"/>
      <c r="DV108" s="56"/>
      <c r="DW108" s="56"/>
      <c r="DX108" s="56"/>
      <c r="DZ108" s="56"/>
      <c r="EA108" s="56"/>
      <c r="EB108" s="56"/>
      <c r="EC108" s="56"/>
      <c r="ED108" s="56"/>
      <c r="EE108" s="56"/>
      <c r="EF108" s="56"/>
      <c r="EG108" s="56"/>
      <c r="EH108" s="56"/>
      <c r="EJ108" s="56"/>
      <c r="EK108" s="56"/>
      <c r="EL108" s="56"/>
      <c r="EM108" s="56"/>
      <c r="EN108" s="56"/>
      <c r="EO108" s="56"/>
      <c r="EP108" s="56"/>
      <c r="EQ108" s="56"/>
      <c r="ER108" s="56"/>
      <c r="ET108" s="56"/>
      <c r="EU108" s="56"/>
      <c r="EV108" s="56"/>
      <c r="EW108" s="56"/>
      <c r="EX108" s="56"/>
      <c r="EY108" s="56"/>
      <c r="EZ108" s="56"/>
      <c r="FA108" s="56"/>
      <c r="FB108" s="56"/>
      <c r="FD108" s="56"/>
      <c r="FE108" s="56"/>
      <c r="FF108" s="56"/>
      <c r="FG108" s="56"/>
      <c r="FH108" s="56"/>
      <c r="FI108" s="56"/>
      <c r="FJ108" s="56"/>
      <c r="FK108" s="56"/>
      <c r="FL108" s="56"/>
      <c r="FN108" s="56"/>
      <c r="FO108" s="56"/>
      <c r="FP108" s="56"/>
      <c r="FQ108" s="56"/>
      <c r="FR108" s="56"/>
      <c r="FS108" s="56"/>
      <c r="FT108" s="56"/>
      <c r="FU108" s="56"/>
      <c r="FV108" s="56"/>
      <c r="FX108" s="56"/>
      <c r="FY108" s="56"/>
      <c r="FZ108" s="56"/>
      <c r="GA108" s="56"/>
      <c r="GB108" s="56"/>
      <c r="GC108" s="56"/>
      <c r="GD108" s="56"/>
      <c r="GE108" s="56"/>
      <c r="GF108" s="56"/>
      <c r="GH108" s="56"/>
      <c r="GI108" s="56"/>
      <c r="GJ108" s="56"/>
      <c r="GK108" s="56"/>
      <c r="GL108" s="56"/>
      <c r="GM108" s="56"/>
      <c r="GN108" s="56"/>
      <c r="GO108" s="56"/>
      <c r="GP108" s="56"/>
      <c r="GR108" s="56"/>
      <c r="GS108" s="56"/>
      <c r="GT108" s="56"/>
      <c r="GU108" s="56"/>
      <c r="GV108" s="56"/>
      <c r="GW108" s="56"/>
      <c r="GX108" s="56"/>
      <c r="GY108" s="56"/>
      <c r="GZ108" s="56"/>
      <c r="HB108" s="56"/>
      <c r="HC108" s="56"/>
      <c r="HD108" s="56"/>
      <c r="HE108" s="56"/>
      <c r="HF108" s="56"/>
      <c r="HG108" s="56"/>
      <c r="HH108" s="56"/>
      <c r="HI108" s="56"/>
      <c r="HJ108" s="56"/>
      <c r="HL108" s="56"/>
      <c r="HM108" s="56"/>
      <c r="HN108" s="56"/>
      <c r="HO108" s="56"/>
      <c r="HP108" s="56"/>
      <c r="HQ108" s="56"/>
      <c r="HR108" s="56"/>
      <c r="HS108" s="56"/>
      <c r="HT108" s="56"/>
      <c r="HV108" s="56"/>
      <c r="HW108" s="56"/>
      <c r="HX108" s="56"/>
      <c r="HY108" s="56"/>
      <c r="HZ108" s="56"/>
      <c r="IA108" s="56"/>
      <c r="IB108" s="56"/>
      <c r="IC108" s="56"/>
      <c r="ID108" s="56"/>
      <c r="IF108" s="56"/>
      <c r="IG108" s="56"/>
      <c r="IH108" s="56"/>
      <c r="II108" s="56"/>
      <c r="IJ108" s="56"/>
      <c r="IK108" s="56"/>
      <c r="IL108" s="56"/>
      <c r="IM108" s="56"/>
      <c r="IN108" s="56"/>
      <c r="IP108" s="56"/>
      <c r="IQ108" s="56"/>
      <c r="IR108" s="56"/>
      <c r="IS108" s="56"/>
      <c r="IT108" s="56"/>
      <c r="IU108" s="56"/>
    </row>
    <row r="109" spans="1:255" ht="12.75" customHeight="1" thickBot="1" x14ac:dyDescent="0.25">
      <c r="A109" s="227"/>
      <c r="B109" s="122">
        <v>1985.4</v>
      </c>
      <c r="C109" s="123" t="s">
        <v>67</v>
      </c>
      <c r="D109" s="124"/>
      <c r="E109" s="125"/>
      <c r="F109" s="125"/>
      <c r="G109" s="125"/>
      <c r="H109" s="126"/>
      <c r="I109" s="127"/>
      <c r="J109" s="56"/>
      <c r="K109" s="56"/>
      <c r="L109" s="56"/>
      <c r="M109" s="56"/>
      <c r="N109" s="56"/>
      <c r="O109" s="56"/>
      <c r="P109" s="56"/>
      <c r="Q109" s="56"/>
      <c r="R109" s="56"/>
      <c r="T109" s="56"/>
      <c r="U109" s="56"/>
      <c r="V109" s="56"/>
      <c r="W109" s="56"/>
      <c r="X109" s="56"/>
      <c r="Y109" s="56"/>
      <c r="Z109" s="56"/>
      <c r="AA109" s="56"/>
      <c r="AB109" s="56"/>
      <c r="AD109" s="56"/>
      <c r="AE109" s="56"/>
      <c r="AF109" s="56"/>
      <c r="AG109" s="56"/>
      <c r="AH109" s="56"/>
      <c r="AI109" s="56"/>
      <c r="AJ109" s="56"/>
      <c r="AK109" s="56"/>
      <c r="AL109" s="56"/>
      <c r="AN109" s="56"/>
      <c r="AO109" s="56"/>
      <c r="AP109" s="56"/>
      <c r="AQ109" s="56"/>
      <c r="AR109" s="56"/>
      <c r="AS109" s="56"/>
      <c r="AT109" s="56"/>
      <c r="AU109" s="56"/>
      <c r="AV109" s="56"/>
      <c r="AX109" s="56"/>
      <c r="AY109" s="56"/>
      <c r="AZ109" s="56"/>
      <c r="BA109" s="56"/>
      <c r="BB109" s="56"/>
      <c r="BC109" s="56"/>
      <c r="BD109" s="56"/>
      <c r="BE109" s="56"/>
      <c r="BF109" s="56"/>
      <c r="BH109" s="56"/>
      <c r="BI109" s="56"/>
      <c r="BJ109" s="56"/>
      <c r="BK109" s="56"/>
      <c r="BL109" s="56"/>
      <c r="BM109" s="56"/>
      <c r="BN109" s="56"/>
      <c r="BO109" s="56"/>
      <c r="BP109" s="56"/>
      <c r="BR109" s="56"/>
      <c r="BS109" s="56"/>
      <c r="BT109" s="56"/>
      <c r="BU109" s="56"/>
      <c r="BV109" s="56"/>
      <c r="BW109" s="56"/>
      <c r="BX109" s="56"/>
      <c r="BY109" s="56"/>
      <c r="BZ109" s="56"/>
      <c r="CB109" s="56"/>
      <c r="CC109" s="56"/>
      <c r="CD109" s="56"/>
      <c r="CE109" s="56"/>
      <c r="CF109" s="56"/>
      <c r="CG109" s="56"/>
      <c r="CH109" s="56"/>
      <c r="CI109" s="56"/>
      <c r="CJ109" s="56"/>
      <c r="CL109" s="56"/>
      <c r="CM109" s="56"/>
      <c r="CN109" s="56"/>
      <c r="CO109" s="56"/>
      <c r="CP109" s="56"/>
      <c r="CQ109" s="56"/>
      <c r="CR109" s="56"/>
      <c r="CS109" s="56"/>
      <c r="CT109" s="56"/>
      <c r="CV109" s="56"/>
      <c r="CW109" s="56"/>
      <c r="CX109" s="56"/>
      <c r="CY109" s="56"/>
      <c r="CZ109" s="56"/>
      <c r="DA109" s="56"/>
      <c r="DB109" s="56"/>
      <c r="DC109" s="56"/>
      <c r="DD109" s="56"/>
      <c r="DF109" s="56"/>
      <c r="DG109" s="56"/>
      <c r="DH109" s="56"/>
      <c r="DI109" s="56"/>
      <c r="DJ109" s="56"/>
      <c r="DK109" s="56"/>
      <c r="DL109" s="56"/>
      <c r="DM109" s="56"/>
      <c r="DN109" s="56"/>
      <c r="DP109" s="56"/>
      <c r="DQ109" s="56"/>
      <c r="DR109" s="56"/>
      <c r="DS109" s="56"/>
      <c r="DT109" s="56"/>
      <c r="DU109" s="56"/>
      <c r="DV109" s="56"/>
      <c r="DW109" s="56"/>
      <c r="DX109" s="56"/>
      <c r="DZ109" s="56"/>
      <c r="EA109" s="56"/>
      <c r="EB109" s="56"/>
      <c r="EC109" s="56"/>
      <c r="ED109" s="56"/>
      <c r="EE109" s="56"/>
      <c r="EF109" s="56"/>
      <c r="EG109" s="56"/>
      <c r="EH109" s="56"/>
      <c r="EJ109" s="56"/>
      <c r="EK109" s="56"/>
      <c r="EL109" s="56"/>
      <c r="EM109" s="56"/>
      <c r="EN109" s="56"/>
      <c r="EO109" s="56"/>
      <c r="EP109" s="56"/>
      <c r="EQ109" s="56"/>
      <c r="ER109" s="56"/>
      <c r="ET109" s="56"/>
      <c r="EU109" s="56"/>
      <c r="EV109" s="56"/>
      <c r="EW109" s="56"/>
      <c r="EX109" s="56"/>
      <c r="EY109" s="56"/>
      <c r="EZ109" s="56"/>
      <c r="FA109" s="56"/>
      <c r="FB109" s="56"/>
      <c r="FD109" s="56"/>
      <c r="FE109" s="56"/>
      <c r="FF109" s="56"/>
      <c r="FG109" s="56"/>
      <c r="FH109" s="56"/>
      <c r="FI109" s="56"/>
      <c r="FJ109" s="56"/>
      <c r="FK109" s="56"/>
      <c r="FL109" s="56"/>
      <c r="FN109" s="56"/>
      <c r="FO109" s="56"/>
      <c r="FP109" s="56"/>
      <c r="FQ109" s="56"/>
      <c r="FR109" s="56"/>
      <c r="FS109" s="56"/>
      <c r="FT109" s="56"/>
      <c r="FU109" s="56"/>
      <c r="FV109" s="56"/>
      <c r="FX109" s="56"/>
      <c r="FY109" s="56"/>
      <c r="FZ109" s="56"/>
      <c r="GA109" s="56"/>
      <c r="GB109" s="56"/>
      <c r="GC109" s="56"/>
      <c r="GD109" s="56"/>
      <c r="GE109" s="56"/>
      <c r="GF109" s="56"/>
      <c r="GH109" s="56"/>
      <c r="GI109" s="56"/>
      <c r="GJ109" s="56"/>
      <c r="GK109" s="56"/>
      <c r="GL109" s="56"/>
      <c r="GM109" s="56"/>
      <c r="GN109" s="56"/>
      <c r="GO109" s="56"/>
      <c r="GP109" s="56"/>
      <c r="GR109" s="56"/>
      <c r="GS109" s="56"/>
      <c r="GT109" s="56"/>
      <c r="GU109" s="56"/>
      <c r="GV109" s="56"/>
      <c r="GW109" s="56"/>
      <c r="GX109" s="56"/>
      <c r="GY109" s="56"/>
      <c r="GZ109" s="56"/>
      <c r="HB109" s="56"/>
      <c r="HC109" s="56"/>
      <c r="HD109" s="56"/>
      <c r="HE109" s="56"/>
      <c r="HF109" s="56"/>
      <c r="HG109" s="56"/>
      <c r="HH109" s="56"/>
      <c r="HI109" s="56"/>
      <c r="HJ109" s="56"/>
      <c r="HL109" s="56"/>
      <c r="HM109" s="56"/>
      <c r="HN109" s="56"/>
      <c r="HO109" s="56"/>
      <c r="HP109" s="56"/>
      <c r="HQ109" s="56"/>
      <c r="HR109" s="56"/>
      <c r="HS109" s="56"/>
      <c r="HT109" s="56"/>
      <c r="HV109" s="56"/>
      <c r="HW109" s="56"/>
      <c r="HX109" s="56"/>
      <c r="HY109" s="56"/>
      <c r="HZ109" s="56"/>
      <c r="IA109" s="56"/>
      <c r="IB109" s="56"/>
      <c r="IC109" s="56"/>
      <c r="ID109" s="56"/>
      <c r="IF109" s="56"/>
      <c r="IG109" s="56"/>
      <c r="IH109" s="56"/>
      <c r="II109" s="56"/>
      <c r="IJ109" s="56"/>
      <c r="IK109" s="56"/>
      <c r="IL109" s="56"/>
      <c r="IM109" s="56"/>
      <c r="IN109" s="56"/>
      <c r="IP109" s="56"/>
      <c r="IQ109" s="56"/>
      <c r="IR109" s="56"/>
      <c r="IS109" s="56"/>
      <c r="IT109" s="56"/>
      <c r="IU109" s="56"/>
    </row>
    <row r="110" spans="1:255" ht="12.75" customHeight="1" thickBot="1" x14ac:dyDescent="0.25">
      <c r="A110" s="227"/>
      <c r="B110" s="106">
        <v>1653.51</v>
      </c>
      <c r="C110" s="85" t="s">
        <v>70</v>
      </c>
      <c r="D110" s="86"/>
      <c r="E110" s="47"/>
      <c r="F110" s="47"/>
      <c r="G110" s="47"/>
      <c r="H110" s="48"/>
      <c r="I110" s="49"/>
      <c r="J110" s="56"/>
      <c r="K110" s="56"/>
      <c r="L110" s="56"/>
      <c r="M110" s="56"/>
      <c r="N110" s="56"/>
      <c r="O110" s="56"/>
      <c r="P110" s="56"/>
      <c r="Q110" s="56"/>
      <c r="R110" s="56"/>
      <c r="T110" s="56"/>
      <c r="U110" s="56"/>
      <c r="V110" s="56"/>
      <c r="W110" s="56"/>
      <c r="X110" s="56"/>
      <c r="Y110" s="56"/>
      <c r="Z110" s="56"/>
      <c r="AA110" s="56"/>
      <c r="AB110" s="56"/>
      <c r="AD110" s="56"/>
      <c r="AE110" s="56"/>
      <c r="AF110" s="56"/>
      <c r="AG110" s="56"/>
      <c r="AH110" s="56"/>
      <c r="AI110" s="56"/>
      <c r="AJ110" s="56"/>
      <c r="AK110" s="56"/>
      <c r="AL110" s="56"/>
      <c r="AN110" s="56"/>
      <c r="AO110" s="56"/>
      <c r="AP110" s="56"/>
      <c r="AQ110" s="56"/>
      <c r="AR110" s="56"/>
      <c r="AS110" s="56"/>
      <c r="AT110" s="56"/>
      <c r="AU110" s="56"/>
      <c r="AV110" s="56"/>
      <c r="AX110" s="56"/>
      <c r="AY110" s="56"/>
      <c r="AZ110" s="56"/>
      <c r="BA110" s="56"/>
      <c r="BB110" s="56"/>
      <c r="BC110" s="56"/>
      <c r="BD110" s="56"/>
      <c r="BE110" s="56"/>
      <c r="BF110" s="56"/>
      <c r="BH110" s="56"/>
      <c r="BI110" s="56"/>
      <c r="BJ110" s="56"/>
      <c r="BK110" s="56"/>
      <c r="BL110" s="56"/>
      <c r="BM110" s="56"/>
      <c r="BN110" s="56"/>
      <c r="BO110" s="56"/>
      <c r="BP110" s="56"/>
      <c r="BR110" s="56"/>
      <c r="BS110" s="56"/>
      <c r="BT110" s="56"/>
      <c r="BU110" s="56"/>
      <c r="BV110" s="56"/>
      <c r="BW110" s="56"/>
      <c r="BX110" s="56"/>
      <c r="BY110" s="56"/>
      <c r="BZ110" s="56"/>
      <c r="CB110" s="56"/>
      <c r="CC110" s="56"/>
      <c r="CD110" s="56"/>
      <c r="CE110" s="56"/>
      <c r="CF110" s="56"/>
      <c r="CG110" s="56"/>
      <c r="CH110" s="56"/>
      <c r="CI110" s="56"/>
      <c r="CJ110" s="56"/>
      <c r="CL110" s="56"/>
      <c r="CM110" s="56"/>
      <c r="CN110" s="56"/>
      <c r="CO110" s="56"/>
      <c r="CP110" s="56"/>
      <c r="CQ110" s="56"/>
      <c r="CR110" s="56"/>
      <c r="CS110" s="56"/>
      <c r="CT110" s="56"/>
      <c r="CV110" s="56"/>
      <c r="CW110" s="56"/>
      <c r="CX110" s="56"/>
      <c r="CY110" s="56"/>
      <c r="CZ110" s="56"/>
      <c r="DA110" s="56"/>
      <c r="DB110" s="56"/>
      <c r="DC110" s="56"/>
      <c r="DD110" s="56"/>
      <c r="DF110" s="56"/>
      <c r="DG110" s="56"/>
      <c r="DH110" s="56"/>
      <c r="DI110" s="56"/>
      <c r="DJ110" s="56"/>
      <c r="DK110" s="56"/>
      <c r="DL110" s="56"/>
      <c r="DM110" s="56"/>
      <c r="DN110" s="56"/>
      <c r="DP110" s="56"/>
      <c r="DQ110" s="56"/>
      <c r="DR110" s="56"/>
      <c r="DS110" s="56"/>
      <c r="DT110" s="56"/>
      <c r="DU110" s="56"/>
      <c r="DV110" s="56"/>
      <c r="DW110" s="56"/>
      <c r="DX110" s="56"/>
      <c r="DZ110" s="56"/>
      <c r="EA110" s="56"/>
      <c r="EB110" s="56"/>
      <c r="EC110" s="56"/>
      <c r="ED110" s="56"/>
      <c r="EE110" s="56"/>
      <c r="EF110" s="56"/>
      <c r="EG110" s="56"/>
      <c r="EH110" s="56"/>
      <c r="EJ110" s="56"/>
      <c r="EK110" s="56"/>
      <c r="EL110" s="56"/>
      <c r="EM110" s="56"/>
      <c r="EN110" s="56"/>
      <c r="EO110" s="56"/>
      <c r="EP110" s="56"/>
      <c r="EQ110" s="56"/>
      <c r="ER110" s="56"/>
      <c r="ET110" s="56"/>
      <c r="EU110" s="56"/>
      <c r="EV110" s="56"/>
      <c r="EW110" s="56"/>
      <c r="EX110" s="56"/>
      <c r="EY110" s="56"/>
      <c r="EZ110" s="56"/>
      <c r="FA110" s="56"/>
      <c r="FB110" s="56"/>
      <c r="FD110" s="56"/>
      <c r="FE110" s="56"/>
      <c r="FF110" s="56"/>
      <c r="FG110" s="56"/>
      <c r="FH110" s="56"/>
      <c r="FI110" s="56"/>
      <c r="FJ110" s="56"/>
      <c r="FK110" s="56"/>
      <c r="FL110" s="56"/>
      <c r="FN110" s="56"/>
      <c r="FO110" s="56"/>
      <c r="FP110" s="56"/>
      <c r="FQ110" s="56"/>
      <c r="FR110" s="56"/>
      <c r="FS110" s="56"/>
      <c r="FT110" s="56"/>
      <c r="FU110" s="56"/>
      <c r="FV110" s="56"/>
      <c r="FX110" s="56"/>
      <c r="FY110" s="56"/>
      <c r="FZ110" s="56"/>
      <c r="GA110" s="56"/>
      <c r="GB110" s="56"/>
      <c r="GC110" s="56"/>
      <c r="GD110" s="56"/>
      <c r="GE110" s="56"/>
      <c r="GF110" s="56"/>
      <c r="GH110" s="56"/>
      <c r="GI110" s="56"/>
      <c r="GJ110" s="56"/>
      <c r="GK110" s="56"/>
      <c r="GL110" s="56"/>
      <c r="GM110" s="56"/>
      <c r="GN110" s="56"/>
      <c r="GO110" s="56"/>
      <c r="GP110" s="56"/>
      <c r="GR110" s="56"/>
      <c r="GS110" s="56"/>
      <c r="GT110" s="56"/>
      <c r="GU110" s="56"/>
      <c r="GV110" s="56"/>
      <c r="GW110" s="56"/>
      <c r="GX110" s="56"/>
      <c r="GY110" s="56"/>
      <c r="GZ110" s="56"/>
      <c r="HB110" s="56"/>
      <c r="HC110" s="56"/>
      <c r="HD110" s="56"/>
      <c r="HE110" s="56"/>
      <c r="HF110" s="56"/>
      <c r="HG110" s="56"/>
      <c r="HH110" s="56"/>
      <c r="HI110" s="56"/>
      <c r="HJ110" s="56"/>
      <c r="HL110" s="56"/>
      <c r="HM110" s="56"/>
      <c r="HN110" s="56"/>
      <c r="HO110" s="56"/>
      <c r="HP110" s="56"/>
      <c r="HQ110" s="56"/>
      <c r="HR110" s="56"/>
      <c r="HS110" s="56"/>
      <c r="HT110" s="56"/>
      <c r="HV110" s="56"/>
      <c r="HW110" s="56"/>
      <c r="HX110" s="56"/>
      <c r="HY110" s="56"/>
      <c r="HZ110" s="56"/>
      <c r="IA110" s="56"/>
      <c r="IB110" s="56"/>
      <c r="IC110" s="56"/>
      <c r="ID110" s="56"/>
      <c r="IF110" s="56"/>
      <c r="IG110" s="56"/>
      <c r="IH110" s="56"/>
      <c r="II110" s="56"/>
      <c r="IJ110" s="56"/>
      <c r="IK110" s="56"/>
      <c r="IL110" s="56"/>
      <c r="IM110" s="56"/>
      <c r="IN110" s="56"/>
      <c r="IP110" s="56"/>
      <c r="IQ110" s="56"/>
      <c r="IR110" s="56"/>
      <c r="IS110" s="56"/>
      <c r="IT110" s="56"/>
      <c r="IU110" s="56"/>
    </row>
    <row r="111" spans="1:255" ht="12.75" customHeight="1" thickBot="1" x14ac:dyDescent="0.25">
      <c r="A111" s="227"/>
      <c r="B111" s="106">
        <v>1762.57</v>
      </c>
      <c r="C111" s="85" t="s">
        <v>72</v>
      </c>
      <c r="D111" s="86"/>
      <c r="E111" s="47"/>
      <c r="F111" s="47"/>
      <c r="G111" s="47"/>
      <c r="H111" s="48"/>
      <c r="I111" s="49"/>
      <c r="J111" s="56"/>
      <c r="K111" s="56"/>
      <c r="L111" s="56"/>
      <c r="M111" s="56"/>
      <c r="N111" s="56"/>
      <c r="O111" s="56"/>
      <c r="P111" s="56"/>
      <c r="Q111" s="56"/>
      <c r="R111" s="56"/>
      <c r="T111" s="56"/>
      <c r="U111" s="56"/>
      <c r="V111" s="56"/>
      <c r="W111" s="56"/>
      <c r="X111" s="56"/>
      <c r="Y111" s="56"/>
      <c r="Z111" s="56"/>
      <c r="AA111" s="56"/>
      <c r="AB111" s="56"/>
      <c r="AD111" s="56"/>
      <c r="AE111" s="56"/>
      <c r="AF111" s="56"/>
      <c r="AG111" s="56"/>
      <c r="AH111" s="56"/>
      <c r="AI111" s="56"/>
      <c r="AJ111" s="56"/>
      <c r="AK111" s="56"/>
      <c r="AL111" s="56"/>
      <c r="AN111" s="56"/>
      <c r="AO111" s="56"/>
      <c r="AP111" s="56"/>
      <c r="AQ111" s="56"/>
      <c r="AR111" s="56"/>
      <c r="AS111" s="56"/>
      <c r="AT111" s="56"/>
      <c r="AU111" s="56"/>
      <c r="AV111" s="56"/>
      <c r="AX111" s="56"/>
      <c r="AY111" s="56"/>
      <c r="AZ111" s="56"/>
      <c r="BA111" s="56"/>
      <c r="BB111" s="56"/>
      <c r="BC111" s="56"/>
      <c r="BD111" s="56"/>
      <c r="BE111" s="56"/>
      <c r="BF111" s="56"/>
      <c r="BH111" s="56"/>
      <c r="BI111" s="56"/>
      <c r="BJ111" s="56"/>
      <c r="BK111" s="56"/>
      <c r="BL111" s="56"/>
      <c r="BM111" s="56"/>
      <c r="BN111" s="56"/>
      <c r="BO111" s="56"/>
      <c r="BP111" s="56"/>
      <c r="BR111" s="56"/>
      <c r="BS111" s="56"/>
      <c r="BT111" s="56"/>
      <c r="BU111" s="56"/>
      <c r="BV111" s="56"/>
      <c r="BW111" s="56"/>
      <c r="BX111" s="56"/>
      <c r="BY111" s="56"/>
      <c r="BZ111" s="56"/>
      <c r="CB111" s="56"/>
      <c r="CC111" s="56"/>
      <c r="CD111" s="56"/>
      <c r="CE111" s="56"/>
      <c r="CF111" s="56"/>
      <c r="CG111" s="56"/>
      <c r="CH111" s="56"/>
      <c r="CI111" s="56"/>
      <c r="CJ111" s="56"/>
      <c r="CL111" s="56"/>
      <c r="CM111" s="56"/>
      <c r="CN111" s="56"/>
      <c r="CO111" s="56"/>
      <c r="CP111" s="56"/>
      <c r="CQ111" s="56"/>
      <c r="CR111" s="56"/>
      <c r="CS111" s="56"/>
      <c r="CT111" s="56"/>
      <c r="CV111" s="56"/>
      <c r="CW111" s="56"/>
      <c r="CX111" s="56"/>
      <c r="CY111" s="56"/>
      <c r="CZ111" s="56"/>
      <c r="DA111" s="56"/>
      <c r="DB111" s="56"/>
      <c r="DC111" s="56"/>
      <c r="DD111" s="56"/>
      <c r="DF111" s="56"/>
      <c r="DG111" s="56"/>
      <c r="DH111" s="56"/>
      <c r="DI111" s="56"/>
      <c r="DJ111" s="56"/>
      <c r="DK111" s="56"/>
      <c r="DL111" s="56"/>
      <c r="DM111" s="56"/>
      <c r="DN111" s="56"/>
      <c r="DP111" s="56"/>
      <c r="DQ111" s="56"/>
      <c r="DR111" s="56"/>
      <c r="DS111" s="56"/>
      <c r="DT111" s="56"/>
      <c r="DU111" s="56"/>
      <c r="DV111" s="56"/>
      <c r="DW111" s="56"/>
      <c r="DX111" s="56"/>
      <c r="DZ111" s="56"/>
      <c r="EA111" s="56"/>
      <c r="EB111" s="56"/>
      <c r="EC111" s="56"/>
      <c r="ED111" s="56"/>
      <c r="EE111" s="56"/>
      <c r="EF111" s="56"/>
      <c r="EG111" s="56"/>
      <c r="EH111" s="56"/>
      <c r="EJ111" s="56"/>
      <c r="EK111" s="56"/>
      <c r="EL111" s="56"/>
      <c r="EM111" s="56"/>
      <c r="EN111" s="56"/>
      <c r="EO111" s="56"/>
      <c r="EP111" s="56"/>
      <c r="EQ111" s="56"/>
      <c r="ER111" s="56"/>
      <c r="ET111" s="56"/>
      <c r="EU111" s="56"/>
      <c r="EV111" s="56"/>
      <c r="EW111" s="56"/>
      <c r="EX111" s="56"/>
      <c r="EY111" s="56"/>
      <c r="EZ111" s="56"/>
      <c r="FA111" s="56"/>
      <c r="FB111" s="56"/>
      <c r="FD111" s="56"/>
      <c r="FE111" s="56"/>
      <c r="FF111" s="56"/>
      <c r="FG111" s="56"/>
      <c r="FH111" s="56"/>
      <c r="FI111" s="56"/>
      <c r="FJ111" s="56"/>
      <c r="FK111" s="56"/>
      <c r="FL111" s="56"/>
      <c r="FN111" s="56"/>
      <c r="FO111" s="56"/>
      <c r="FP111" s="56"/>
      <c r="FQ111" s="56"/>
      <c r="FR111" s="56"/>
      <c r="FS111" s="56"/>
      <c r="FT111" s="56"/>
      <c r="FU111" s="56"/>
      <c r="FV111" s="56"/>
      <c r="FX111" s="56"/>
      <c r="FY111" s="56"/>
      <c r="FZ111" s="56"/>
      <c r="GA111" s="56"/>
      <c r="GB111" s="56"/>
      <c r="GC111" s="56"/>
      <c r="GD111" s="56"/>
      <c r="GE111" s="56"/>
      <c r="GF111" s="56"/>
      <c r="GH111" s="56"/>
      <c r="GI111" s="56"/>
      <c r="GJ111" s="56"/>
      <c r="GK111" s="56"/>
      <c r="GL111" s="56"/>
      <c r="GM111" s="56"/>
      <c r="GN111" s="56"/>
      <c r="GO111" s="56"/>
      <c r="GP111" s="56"/>
      <c r="GR111" s="56"/>
      <c r="GS111" s="56"/>
      <c r="GT111" s="56"/>
      <c r="GU111" s="56"/>
      <c r="GV111" s="56"/>
      <c r="GW111" s="56"/>
      <c r="GX111" s="56"/>
      <c r="GY111" s="56"/>
      <c r="GZ111" s="56"/>
      <c r="HB111" s="56"/>
      <c r="HC111" s="56"/>
      <c r="HD111" s="56"/>
      <c r="HE111" s="56"/>
      <c r="HF111" s="56"/>
      <c r="HG111" s="56"/>
      <c r="HH111" s="56"/>
      <c r="HI111" s="56"/>
      <c r="HJ111" s="56"/>
      <c r="HL111" s="56"/>
      <c r="HM111" s="56"/>
      <c r="HN111" s="56"/>
      <c r="HO111" s="56"/>
      <c r="HP111" s="56"/>
      <c r="HQ111" s="56"/>
      <c r="HR111" s="56"/>
      <c r="HS111" s="56"/>
      <c r="HT111" s="56"/>
      <c r="HV111" s="56"/>
      <c r="HW111" s="56"/>
      <c r="HX111" s="56"/>
      <c r="HY111" s="56"/>
      <c r="HZ111" s="56"/>
      <c r="IA111" s="56"/>
      <c r="IB111" s="56"/>
      <c r="IC111" s="56"/>
      <c r="ID111" s="56"/>
      <c r="IF111" s="56"/>
      <c r="IG111" s="56"/>
      <c r="IH111" s="56"/>
      <c r="II111" s="56"/>
      <c r="IJ111" s="56"/>
      <c r="IK111" s="56"/>
      <c r="IL111" s="56"/>
      <c r="IM111" s="56"/>
      <c r="IN111" s="56"/>
      <c r="IP111" s="56"/>
      <c r="IQ111" s="56"/>
      <c r="IR111" s="56"/>
      <c r="IS111" s="56"/>
      <c r="IT111" s="56"/>
      <c r="IU111" s="56"/>
    </row>
    <row r="112" spans="1:255" ht="12.75" customHeight="1" thickBot="1" x14ac:dyDescent="0.25">
      <c r="A112" s="227"/>
      <c r="B112" s="106">
        <v>1958.86</v>
      </c>
      <c r="C112" s="85" t="s">
        <v>73</v>
      </c>
      <c r="D112" s="86"/>
      <c r="E112" s="47"/>
      <c r="F112" s="47"/>
      <c r="G112" s="47"/>
      <c r="H112" s="48"/>
      <c r="I112" s="49"/>
      <c r="J112" s="56"/>
      <c r="K112" s="56"/>
      <c r="L112" s="56"/>
      <c r="M112" s="56"/>
      <c r="N112" s="56"/>
      <c r="O112" s="56"/>
      <c r="P112" s="56"/>
      <c r="Q112" s="56"/>
      <c r="R112" s="56"/>
      <c r="T112" s="56"/>
      <c r="U112" s="56"/>
      <c r="V112" s="56"/>
      <c r="W112" s="56"/>
      <c r="X112" s="56"/>
      <c r="Y112" s="56"/>
      <c r="Z112" s="56"/>
      <c r="AA112" s="56"/>
      <c r="AB112" s="56"/>
      <c r="AD112" s="56"/>
      <c r="AE112" s="56"/>
      <c r="AF112" s="56"/>
      <c r="AG112" s="56"/>
      <c r="AH112" s="56"/>
      <c r="AI112" s="56"/>
      <c r="AJ112" s="56"/>
      <c r="AK112" s="56"/>
      <c r="AL112" s="56"/>
      <c r="AN112" s="56"/>
      <c r="AO112" s="56"/>
      <c r="AP112" s="56"/>
      <c r="AQ112" s="56"/>
      <c r="AR112" s="56"/>
      <c r="AS112" s="56"/>
      <c r="AT112" s="56"/>
      <c r="AU112" s="56"/>
      <c r="AV112" s="56"/>
      <c r="AX112" s="56"/>
      <c r="AY112" s="56"/>
      <c r="AZ112" s="56"/>
      <c r="BA112" s="56"/>
      <c r="BB112" s="56"/>
      <c r="BC112" s="56"/>
      <c r="BD112" s="56"/>
      <c r="BE112" s="56"/>
      <c r="BF112" s="56"/>
      <c r="BH112" s="56"/>
      <c r="BI112" s="56"/>
      <c r="BJ112" s="56"/>
      <c r="BK112" s="56"/>
      <c r="BL112" s="56"/>
      <c r="BM112" s="56"/>
      <c r="BN112" s="56"/>
      <c r="BO112" s="56"/>
      <c r="BP112" s="56"/>
      <c r="BR112" s="56"/>
      <c r="BS112" s="56"/>
      <c r="BT112" s="56"/>
      <c r="BU112" s="56"/>
      <c r="BV112" s="56"/>
      <c r="BW112" s="56"/>
      <c r="BX112" s="56"/>
      <c r="BY112" s="56"/>
      <c r="BZ112" s="56"/>
      <c r="CB112" s="56"/>
      <c r="CC112" s="56"/>
      <c r="CD112" s="56"/>
      <c r="CE112" s="56"/>
      <c r="CF112" s="56"/>
      <c r="CG112" s="56"/>
      <c r="CH112" s="56"/>
      <c r="CI112" s="56"/>
      <c r="CJ112" s="56"/>
      <c r="CL112" s="56"/>
      <c r="CM112" s="56"/>
      <c r="CN112" s="56"/>
      <c r="CO112" s="56"/>
      <c r="CP112" s="56"/>
      <c r="CQ112" s="56"/>
      <c r="CR112" s="56"/>
      <c r="CS112" s="56"/>
      <c r="CT112" s="56"/>
      <c r="CV112" s="56"/>
      <c r="CW112" s="56"/>
      <c r="CX112" s="56"/>
      <c r="CY112" s="56"/>
      <c r="CZ112" s="56"/>
      <c r="DA112" s="56"/>
      <c r="DB112" s="56"/>
      <c r="DC112" s="56"/>
      <c r="DD112" s="56"/>
      <c r="DF112" s="56"/>
      <c r="DG112" s="56"/>
      <c r="DH112" s="56"/>
      <c r="DI112" s="56"/>
      <c r="DJ112" s="56"/>
      <c r="DK112" s="56"/>
      <c r="DL112" s="56"/>
      <c r="DM112" s="56"/>
      <c r="DN112" s="56"/>
      <c r="DP112" s="56"/>
      <c r="DQ112" s="56"/>
      <c r="DR112" s="56"/>
      <c r="DS112" s="56"/>
      <c r="DT112" s="56"/>
      <c r="DU112" s="56"/>
      <c r="DV112" s="56"/>
      <c r="DW112" s="56"/>
      <c r="DX112" s="56"/>
      <c r="DZ112" s="56"/>
      <c r="EA112" s="56"/>
      <c r="EB112" s="56"/>
      <c r="EC112" s="56"/>
      <c r="ED112" s="56"/>
      <c r="EE112" s="56"/>
      <c r="EF112" s="56"/>
      <c r="EG112" s="56"/>
      <c r="EH112" s="56"/>
      <c r="EJ112" s="56"/>
      <c r="EK112" s="56"/>
      <c r="EL112" s="56"/>
      <c r="EM112" s="56"/>
      <c r="EN112" s="56"/>
      <c r="EO112" s="56"/>
      <c r="EP112" s="56"/>
      <c r="EQ112" s="56"/>
      <c r="ER112" s="56"/>
      <c r="ET112" s="56"/>
      <c r="EU112" s="56"/>
      <c r="EV112" s="56"/>
      <c r="EW112" s="56"/>
      <c r="EX112" s="56"/>
      <c r="EY112" s="56"/>
      <c r="EZ112" s="56"/>
      <c r="FA112" s="56"/>
      <c r="FB112" s="56"/>
      <c r="FD112" s="56"/>
      <c r="FE112" s="56"/>
      <c r="FF112" s="56"/>
      <c r="FG112" s="56"/>
      <c r="FH112" s="56"/>
      <c r="FI112" s="56"/>
      <c r="FJ112" s="56"/>
      <c r="FK112" s="56"/>
      <c r="FL112" s="56"/>
      <c r="FN112" s="56"/>
      <c r="FO112" s="56"/>
      <c r="FP112" s="56"/>
      <c r="FQ112" s="56"/>
      <c r="FR112" s="56"/>
      <c r="FS112" s="56"/>
      <c r="FT112" s="56"/>
      <c r="FU112" s="56"/>
      <c r="FV112" s="56"/>
      <c r="FX112" s="56"/>
      <c r="FY112" s="56"/>
      <c r="FZ112" s="56"/>
      <c r="GA112" s="56"/>
      <c r="GB112" s="56"/>
      <c r="GC112" s="56"/>
      <c r="GD112" s="56"/>
      <c r="GE112" s="56"/>
      <c r="GF112" s="56"/>
      <c r="GH112" s="56"/>
      <c r="GI112" s="56"/>
      <c r="GJ112" s="56"/>
      <c r="GK112" s="56"/>
      <c r="GL112" s="56"/>
      <c r="GM112" s="56"/>
      <c r="GN112" s="56"/>
      <c r="GO112" s="56"/>
      <c r="GP112" s="56"/>
      <c r="GR112" s="56"/>
      <c r="GS112" s="56"/>
      <c r="GT112" s="56"/>
      <c r="GU112" s="56"/>
      <c r="GV112" s="56"/>
      <c r="GW112" s="56"/>
      <c r="GX112" s="56"/>
      <c r="GY112" s="56"/>
      <c r="GZ112" s="56"/>
      <c r="HB112" s="56"/>
      <c r="HC112" s="56"/>
      <c r="HD112" s="56"/>
      <c r="HE112" s="56"/>
      <c r="HF112" s="56"/>
      <c r="HG112" s="56"/>
      <c r="HH112" s="56"/>
      <c r="HI112" s="56"/>
      <c r="HJ112" s="56"/>
      <c r="HL112" s="56"/>
      <c r="HM112" s="56"/>
      <c r="HN112" s="56"/>
      <c r="HO112" s="56"/>
      <c r="HP112" s="56"/>
      <c r="HQ112" s="56"/>
      <c r="HR112" s="56"/>
      <c r="HS112" s="56"/>
      <c r="HT112" s="56"/>
      <c r="HV112" s="56"/>
      <c r="HW112" s="56"/>
      <c r="HX112" s="56"/>
      <c r="HY112" s="56"/>
      <c r="HZ112" s="56"/>
      <c r="IA112" s="56"/>
      <c r="IB112" s="56"/>
      <c r="IC112" s="56"/>
      <c r="ID112" s="56"/>
      <c r="IF112" s="56"/>
      <c r="IG112" s="56"/>
      <c r="IH112" s="56"/>
      <c r="II112" s="56"/>
      <c r="IJ112" s="56"/>
      <c r="IK112" s="56"/>
      <c r="IL112" s="56"/>
      <c r="IM112" s="56"/>
      <c r="IN112" s="56"/>
      <c r="IP112" s="56"/>
      <c r="IQ112" s="56"/>
      <c r="IR112" s="56"/>
      <c r="IS112" s="56"/>
      <c r="IT112" s="56"/>
      <c r="IU112" s="56"/>
    </row>
    <row r="113" spans="1:255" ht="12.75" customHeight="1" thickBot="1" x14ac:dyDescent="0.25">
      <c r="A113" s="227"/>
      <c r="B113" s="106">
        <v>1774.2</v>
      </c>
      <c r="C113" s="85" t="s">
        <v>74</v>
      </c>
      <c r="D113" s="86"/>
      <c r="E113" s="47"/>
      <c r="F113" s="47"/>
      <c r="G113" s="47"/>
      <c r="H113" s="48"/>
      <c r="I113" s="49"/>
      <c r="J113" s="56"/>
      <c r="K113" s="56"/>
      <c r="L113" s="56"/>
      <c r="M113" s="56"/>
      <c r="N113" s="56"/>
      <c r="O113" s="56"/>
      <c r="P113" s="56"/>
      <c r="Q113" s="56"/>
      <c r="R113" s="56"/>
      <c r="T113" s="56"/>
      <c r="U113" s="56"/>
      <c r="V113" s="56"/>
      <c r="W113" s="56"/>
      <c r="X113" s="56"/>
      <c r="Y113" s="56"/>
      <c r="Z113" s="56"/>
      <c r="AA113" s="56"/>
      <c r="AB113" s="56"/>
      <c r="AD113" s="56"/>
      <c r="AE113" s="56"/>
      <c r="AF113" s="56"/>
      <c r="AG113" s="56"/>
      <c r="AH113" s="56"/>
      <c r="AI113" s="56"/>
      <c r="AJ113" s="56"/>
      <c r="AK113" s="56"/>
      <c r="AL113" s="56"/>
      <c r="AN113" s="56"/>
      <c r="AO113" s="56"/>
      <c r="AP113" s="56"/>
      <c r="AQ113" s="56"/>
      <c r="AR113" s="56"/>
      <c r="AS113" s="56"/>
      <c r="AT113" s="56"/>
      <c r="AU113" s="56"/>
      <c r="AV113" s="56"/>
      <c r="AX113" s="56"/>
      <c r="AY113" s="56"/>
      <c r="AZ113" s="56"/>
      <c r="BA113" s="56"/>
      <c r="BB113" s="56"/>
      <c r="BC113" s="56"/>
      <c r="BD113" s="56"/>
      <c r="BE113" s="56"/>
      <c r="BF113" s="56"/>
      <c r="BH113" s="56"/>
      <c r="BI113" s="56"/>
      <c r="BJ113" s="56"/>
      <c r="BK113" s="56"/>
      <c r="BL113" s="56"/>
      <c r="BM113" s="56"/>
      <c r="BN113" s="56"/>
      <c r="BO113" s="56"/>
      <c r="BP113" s="56"/>
      <c r="BR113" s="56"/>
      <c r="BS113" s="56"/>
      <c r="BT113" s="56"/>
      <c r="BU113" s="56"/>
      <c r="BV113" s="56"/>
      <c r="BW113" s="56"/>
      <c r="BX113" s="56"/>
      <c r="BY113" s="56"/>
      <c r="BZ113" s="56"/>
      <c r="CB113" s="56"/>
      <c r="CC113" s="56"/>
      <c r="CD113" s="56"/>
      <c r="CE113" s="56"/>
      <c r="CF113" s="56"/>
      <c r="CG113" s="56"/>
      <c r="CH113" s="56"/>
      <c r="CI113" s="56"/>
      <c r="CJ113" s="56"/>
      <c r="CL113" s="56"/>
      <c r="CM113" s="56"/>
      <c r="CN113" s="56"/>
      <c r="CO113" s="56"/>
      <c r="CP113" s="56"/>
      <c r="CQ113" s="56"/>
      <c r="CR113" s="56"/>
      <c r="CS113" s="56"/>
      <c r="CT113" s="56"/>
      <c r="CV113" s="56"/>
      <c r="CW113" s="56"/>
      <c r="CX113" s="56"/>
      <c r="CY113" s="56"/>
      <c r="CZ113" s="56"/>
      <c r="DA113" s="56"/>
      <c r="DB113" s="56"/>
      <c r="DC113" s="56"/>
      <c r="DD113" s="56"/>
      <c r="DF113" s="56"/>
      <c r="DG113" s="56"/>
      <c r="DH113" s="56"/>
      <c r="DI113" s="56"/>
      <c r="DJ113" s="56"/>
      <c r="DK113" s="56"/>
      <c r="DL113" s="56"/>
      <c r="DM113" s="56"/>
      <c r="DN113" s="56"/>
      <c r="DP113" s="56"/>
      <c r="DQ113" s="56"/>
      <c r="DR113" s="56"/>
      <c r="DS113" s="56"/>
      <c r="DT113" s="56"/>
      <c r="DU113" s="56"/>
      <c r="DV113" s="56"/>
      <c r="DW113" s="56"/>
      <c r="DX113" s="56"/>
      <c r="DZ113" s="56"/>
      <c r="EA113" s="56"/>
      <c r="EB113" s="56"/>
      <c r="EC113" s="56"/>
      <c r="ED113" s="56"/>
      <c r="EE113" s="56"/>
      <c r="EF113" s="56"/>
      <c r="EG113" s="56"/>
      <c r="EH113" s="56"/>
      <c r="EJ113" s="56"/>
      <c r="EK113" s="56"/>
      <c r="EL113" s="56"/>
      <c r="EM113" s="56"/>
      <c r="EN113" s="56"/>
      <c r="EO113" s="56"/>
      <c r="EP113" s="56"/>
      <c r="EQ113" s="56"/>
      <c r="ER113" s="56"/>
      <c r="ET113" s="56"/>
      <c r="EU113" s="56"/>
      <c r="EV113" s="56"/>
      <c r="EW113" s="56"/>
      <c r="EX113" s="56"/>
      <c r="EY113" s="56"/>
      <c r="EZ113" s="56"/>
      <c r="FA113" s="56"/>
      <c r="FB113" s="56"/>
      <c r="FD113" s="56"/>
      <c r="FE113" s="56"/>
      <c r="FF113" s="56"/>
      <c r="FG113" s="56"/>
      <c r="FH113" s="56"/>
      <c r="FI113" s="56"/>
      <c r="FJ113" s="56"/>
      <c r="FK113" s="56"/>
      <c r="FL113" s="56"/>
      <c r="FN113" s="56"/>
      <c r="FO113" s="56"/>
      <c r="FP113" s="56"/>
      <c r="FQ113" s="56"/>
      <c r="FR113" s="56"/>
      <c r="FS113" s="56"/>
      <c r="FT113" s="56"/>
      <c r="FU113" s="56"/>
      <c r="FV113" s="56"/>
      <c r="FX113" s="56"/>
      <c r="FY113" s="56"/>
      <c r="FZ113" s="56"/>
      <c r="GA113" s="56"/>
      <c r="GB113" s="56"/>
      <c r="GC113" s="56"/>
      <c r="GD113" s="56"/>
      <c r="GE113" s="56"/>
      <c r="GF113" s="56"/>
      <c r="GH113" s="56"/>
      <c r="GI113" s="56"/>
      <c r="GJ113" s="56"/>
      <c r="GK113" s="56"/>
      <c r="GL113" s="56"/>
      <c r="GM113" s="56"/>
      <c r="GN113" s="56"/>
      <c r="GO113" s="56"/>
      <c r="GP113" s="56"/>
      <c r="GR113" s="56"/>
      <c r="GS113" s="56"/>
      <c r="GT113" s="56"/>
      <c r="GU113" s="56"/>
      <c r="GV113" s="56"/>
      <c r="GW113" s="56"/>
      <c r="GX113" s="56"/>
      <c r="GY113" s="56"/>
      <c r="GZ113" s="56"/>
      <c r="HB113" s="56"/>
      <c r="HC113" s="56"/>
      <c r="HD113" s="56"/>
      <c r="HE113" s="56"/>
      <c r="HF113" s="56"/>
      <c r="HG113" s="56"/>
      <c r="HH113" s="56"/>
      <c r="HI113" s="56"/>
      <c r="HJ113" s="56"/>
      <c r="HL113" s="56"/>
      <c r="HM113" s="56"/>
      <c r="HN113" s="56"/>
      <c r="HO113" s="56"/>
      <c r="HP113" s="56"/>
      <c r="HQ113" s="56"/>
      <c r="HR113" s="56"/>
      <c r="HS113" s="56"/>
      <c r="HT113" s="56"/>
      <c r="HV113" s="56"/>
      <c r="HW113" s="56"/>
      <c r="HX113" s="56"/>
      <c r="HY113" s="56"/>
      <c r="HZ113" s="56"/>
      <c r="IA113" s="56"/>
      <c r="IB113" s="56"/>
      <c r="IC113" s="56"/>
      <c r="ID113" s="56"/>
      <c r="IF113" s="56"/>
      <c r="IG113" s="56"/>
      <c r="IH113" s="56"/>
      <c r="II113" s="56"/>
      <c r="IJ113" s="56"/>
      <c r="IK113" s="56"/>
      <c r="IL113" s="56"/>
      <c r="IM113" s="56"/>
      <c r="IN113" s="56"/>
      <c r="IP113" s="56"/>
      <c r="IQ113" s="56"/>
      <c r="IR113" s="56"/>
      <c r="IS113" s="56"/>
      <c r="IT113" s="56"/>
      <c r="IU113" s="56"/>
    </row>
    <row r="114" spans="1:255" ht="12.75" customHeight="1" thickBot="1" x14ac:dyDescent="0.25">
      <c r="A114" s="227"/>
      <c r="B114" s="106">
        <v>1525.05</v>
      </c>
      <c r="C114" s="85" t="s">
        <v>75</v>
      </c>
      <c r="D114" s="86"/>
      <c r="E114" s="47"/>
      <c r="F114" s="47"/>
      <c r="G114" s="47"/>
      <c r="H114" s="48"/>
      <c r="I114" s="49"/>
      <c r="J114" s="56"/>
      <c r="K114" s="56"/>
      <c r="L114" s="56"/>
      <c r="M114" s="56"/>
      <c r="N114" s="56"/>
      <c r="O114" s="56"/>
      <c r="P114" s="56"/>
      <c r="Q114" s="56"/>
      <c r="R114" s="56"/>
      <c r="T114" s="56"/>
      <c r="U114" s="56"/>
      <c r="V114" s="56"/>
      <c r="W114" s="56"/>
      <c r="X114" s="56"/>
      <c r="Y114" s="56"/>
      <c r="Z114" s="56"/>
      <c r="AA114" s="56"/>
      <c r="AB114" s="56"/>
      <c r="AD114" s="56"/>
      <c r="AE114" s="56"/>
      <c r="AF114" s="56"/>
      <c r="AG114" s="56"/>
      <c r="AH114" s="56"/>
      <c r="AI114" s="56"/>
      <c r="AJ114" s="56"/>
      <c r="AK114" s="56"/>
      <c r="AL114" s="56"/>
      <c r="AN114" s="56"/>
      <c r="AO114" s="56"/>
      <c r="AP114" s="56"/>
      <c r="AQ114" s="56"/>
      <c r="AR114" s="56"/>
      <c r="AS114" s="56"/>
      <c r="AT114" s="56"/>
      <c r="AU114" s="56"/>
      <c r="AV114" s="56"/>
      <c r="AX114" s="56"/>
      <c r="AY114" s="56"/>
      <c r="AZ114" s="56"/>
      <c r="BA114" s="56"/>
      <c r="BB114" s="56"/>
      <c r="BC114" s="56"/>
      <c r="BD114" s="56"/>
      <c r="BE114" s="56"/>
      <c r="BF114" s="56"/>
      <c r="BH114" s="56"/>
      <c r="BI114" s="56"/>
      <c r="BJ114" s="56"/>
      <c r="BK114" s="56"/>
      <c r="BL114" s="56"/>
      <c r="BM114" s="56"/>
      <c r="BN114" s="56"/>
      <c r="BO114" s="56"/>
      <c r="BP114" s="56"/>
      <c r="BR114" s="56"/>
      <c r="BS114" s="56"/>
      <c r="BT114" s="56"/>
      <c r="BU114" s="56"/>
      <c r="BV114" s="56"/>
      <c r="BW114" s="56"/>
      <c r="BX114" s="56"/>
      <c r="BY114" s="56"/>
      <c r="BZ114" s="56"/>
      <c r="CB114" s="56"/>
      <c r="CC114" s="56"/>
      <c r="CD114" s="56"/>
      <c r="CE114" s="56"/>
      <c r="CF114" s="56"/>
      <c r="CG114" s="56"/>
      <c r="CH114" s="56"/>
      <c r="CI114" s="56"/>
      <c r="CJ114" s="56"/>
      <c r="CL114" s="56"/>
      <c r="CM114" s="56"/>
      <c r="CN114" s="56"/>
      <c r="CO114" s="56"/>
      <c r="CP114" s="56"/>
      <c r="CQ114" s="56"/>
      <c r="CR114" s="56"/>
      <c r="CS114" s="56"/>
      <c r="CT114" s="56"/>
      <c r="CV114" s="56"/>
      <c r="CW114" s="56"/>
      <c r="CX114" s="56"/>
      <c r="CY114" s="56"/>
      <c r="CZ114" s="56"/>
      <c r="DA114" s="56"/>
      <c r="DB114" s="56"/>
      <c r="DC114" s="56"/>
      <c r="DD114" s="56"/>
      <c r="DF114" s="56"/>
      <c r="DG114" s="56"/>
      <c r="DH114" s="56"/>
      <c r="DI114" s="56"/>
      <c r="DJ114" s="56"/>
      <c r="DK114" s="56"/>
      <c r="DL114" s="56"/>
      <c r="DM114" s="56"/>
      <c r="DN114" s="56"/>
      <c r="DP114" s="56"/>
      <c r="DQ114" s="56"/>
      <c r="DR114" s="56"/>
      <c r="DS114" s="56"/>
      <c r="DT114" s="56"/>
      <c r="DU114" s="56"/>
      <c r="DV114" s="56"/>
      <c r="DW114" s="56"/>
      <c r="DX114" s="56"/>
      <c r="DZ114" s="56"/>
      <c r="EA114" s="56"/>
      <c r="EB114" s="56"/>
      <c r="EC114" s="56"/>
      <c r="ED114" s="56"/>
      <c r="EE114" s="56"/>
      <c r="EF114" s="56"/>
      <c r="EG114" s="56"/>
      <c r="EH114" s="56"/>
      <c r="EJ114" s="56"/>
      <c r="EK114" s="56"/>
      <c r="EL114" s="56"/>
      <c r="EM114" s="56"/>
      <c r="EN114" s="56"/>
      <c r="EO114" s="56"/>
      <c r="EP114" s="56"/>
      <c r="EQ114" s="56"/>
      <c r="ER114" s="56"/>
      <c r="ET114" s="56"/>
      <c r="EU114" s="56"/>
      <c r="EV114" s="56"/>
      <c r="EW114" s="56"/>
      <c r="EX114" s="56"/>
      <c r="EY114" s="56"/>
      <c r="EZ114" s="56"/>
      <c r="FA114" s="56"/>
      <c r="FB114" s="56"/>
      <c r="FD114" s="56"/>
      <c r="FE114" s="56"/>
      <c r="FF114" s="56"/>
      <c r="FG114" s="56"/>
      <c r="FH114" s="56"/>
      <c r="FI114" s="56"/>
      <c r="FJ114" s="56"/>
      <c r="FK114" s="56"/>
      <c r="FL114" s="56"/>
      <c r="FN114" s="56"/>
      <c r="FO114" s="56"/>
      <c r="FP114" s="56"/>
      <c r="FQ114" s="56"/>
      <c r="FR114" s="56"/>
      <c r="FS114" s="56"/>
      <c r="FT114" s="56"/>
      <c r="FU114" s="56"/>
      <c r="FV114" s="56"/>
      <c r="FX114" s="56"/>
      <c r="FY114" s="56"/>
      <c r="FZ114" s="56"/>
      <c r="GA114" s="56"/>
      <c r="GB114" s="56"/>
      <c r="GC114" s="56"/>
      <c r="GD114" s="56"/>
      <c r="GE114" s="56"/>
      <c r="GF114" s="56"/>
      <c r="GH114" s="56"/>
      <c r="GI114" s="56"/>
      <c r="GJ114" s="56"/>
      <c r="GK114" s="56"/>
      <c r="GL114" s="56"/>
      <c r="GM114" s="56"/>
      <c r="GN114" s="56"/>
      <c r="GO114" s="56"/>
      <c r="GP114" s="56"/>
      <c r="GR114" s="56"/>
      <c r="GS114" s="56"/>
      <c r="GT114" s="56"/>
      <c r="GU114" s="56"/>
      <c r="GV114" s="56"/>
      <c r="GW114" s="56"/>
      <c r="GX114" s="56"/>
      <c r="GY114" s="56"/>
      <c r="GZ114" s="56"/>
      <c r="HB114" s="56"/>
      <c r="HC114" s="56"/>
      <c r="HD114" s="56"/>
      <c r="HE114" s="56"/>
      <c r="HF114" s="56"/>
      <c r="HG114" s="56"/>
      <c r="HH114" s="56"/>
      <c r="HI114" s="56"/>
      <c r="HJ114" s="56"/>
      <c r="HL114" s="56"/>
      <c r="HM114" s="56"/>
      <c r="HN114" s="56"/>
      <c r="HO114" s="56"/>
      <c r="HP114" s="56"/>
      <c r="HQ114" s="56"/>
      <c r="HR114" s="56"/>
      <c r="HS114" s="56"/>
      <c r="HT114" s="56"/>
      <c r="HV114" s="56"/>
      <c r="HW114" s="56"/>
      <c r="HX114" s="56"/>
      <c r="HY114" s="56"/>
      <c r="HZ114" s="56"/>
      <c r="IA114" s="56"/>
      <c r="IB114" s="56"/>
      <c r="IC114" s="56"/>
      <c r="ID114" s="56"/>
      <c r="IF114" s="56"/>
      <c r="IG114" s="56"/>
      <c r="IH114" s="56"/>
      <c r="II114" s="56"/>
      <c r="IJ114" s="56"/>
      <c r="IK114" s="56"/>
      <c r="IL114" s="56"/>
      <c r="IM114" s="56"/>
      <c r="IN114" s="56"/>
      <c r="IP114" s="56"/>
      <c r="IQ114" s="56"/>
      <c r="IR114" s="56"/>
      <c r="IS114" s="56"/>
      <c r="IT114" s="56"/>
      <c r="IU114" s="56"/>
    </row>
    <row r="115" spans="1:255" ht="12.75" customHeight="1" thickBot="1" x14ac:dyDescent="0.25">
      <c r="A115" s="221"/>
      <c r="B115" s="106">
        <v>1666.09</v>
      </c>
      <c r="C115" s="85" t="s">
        <v>76</v>
      </c>
      <c r="D115" s="86"/>
      <c r="E115" s="47"/>
      <c r="F115" s="47"/>
      <c r="G115" s="47"/>
      <c r="H115" s="48"/>
      <c r="I115" s="49"/>
      <c r="J115" s="56"/>
      <c r="K115" s="56"/>
      <c r="L115" s="56"/>
      <c r="M115" s="56"/>
      <c r="N115" s="56"/>
      <c r="O115" s="56"/>
      <c r="P115" s="56"/>
      <c r="Q115" s="56"/>
      <c r="R115" s="56"/>
      <c r="T115" s="56"/>
      <c r="U115" s="56"/>
      <c r="V115" s="56"/>
      <c r="W115" s="56"/>
      <c r="X115" s="56"/>
      <c r="Y115" s="56"/>
      <c r="Z115" s="56"/>
      <c r="AA115" s="56"/>
      <c r="AB115" s="56"/>
      <c r="AD115" s="56"/>
      <c r="AE115" s="56"/>
      <c r="AF115" s="56"/>
      <c r="AG115" s="56"/>
      <c r="AH115" s="56"/>
      <c r="AI115" s="56"/>
      <c r="AJ115" s="56"/>
      <c r="AK115" s="56"/>
      <c r="AL115" s="56"/>
      <c r="AN115" s="56"/>
      <c r="AO115" s="56"/>
      <c r="AP115" s="56"/>
      <c r="AQ115" s="56"/>
      <c r="AR115" s="56"/>
      <c r="AS115" s="56"/>
      <c r="AT115" s="56"/>
      <c r="AU115" s="56"/>
      <c r="AV115" s="56"/>
      <c r="AX115" s="56"/>
      <c r="AY115" s="56"/>
      <c r="AZ115" s="56"/>
      <c r="BA115" s="56"/>
      <c r="BB115" s="56"/>
      <c r="BC115" s="56"/>
      <c r="BD115" s="56"/>
      <c r="BE115" s="56"/>
      <c r="BF115" s="56"/>
      <c r="BH115" s="56"/>
      <c r="BI115" s="56"/>
      <c r="BJ115" s="56"/>
      <c r="BK115" s="56"/>
      <c r="BL115" s="56"/>
      <c r="BM115" s="56"/>
      <c r="BN115" s="56"/>
      <c r="BO115" s="56"/>
      <c r="BP115" s="56"/>
      <c r="BR115" s="56"/>
      <c r="BS115" s="56"/>
      <c r="BT115" s="56"/>
      <c r="BU115" s="56"/>
      <c r="BV115" s="56"/>
      <c r="BW115" s="56"/>
      <c r="BX115" s="56"/>
      <c r="BY115" s="56"/>
      <c r="BZ115" s="56"/>
      <c r="CB115" s="56"/>
      <c r="CC115" s="56"/>
      <c r="CD115" s="56"/>
      <c r="CE115" s="56"/>
      <c r="CF115" s="56"/>
      <c r="CG115" s="56"/>
      <c r="CH115" s="56"/>
      <c r="CI115" s="56"/>
      <c r="CJ115" s="56"/>
      <c r="CL115" s="56"/>
      <c r="CM115" s="56"/>
      <c r="CN115" s="56"/>
      <c r="CO115" s="56"/>
      <c r="CP115" s="56"/>
      <c r="CQ115" s="56"/>
      <c r="CR115" s="56"/>
      <c r="CS115" s="56"/>
      <c r="CT115" s="56"/>
      <c r="CV115" s="56"/>
      <c r="CW115" s="56"/>
      <c r="CX115" s="56"/>
      <c r="CY115" s="56"/>
      <c r="CZ115" s="56"/>
      <c r="DA115" s="56"/>
      <c r="DB115" s="56"/>
      <c r="DC115" s="56"/>
      <c r="DD115" s="56"/>
      <c r="DF115" s="56"/>
      <c r="DG115" s="56"/>
      <c r="DH115" s="56"/>
      <c r="DI115" s="56"/>
      <c r="DJ115" s="56"/>
      <c r="DK115" s="56"/>
      <c r="DL115" s="56"/>
      <c r="DM115" s="56"/>
      <c r="DN115" s="56"/>
      <c r="DP115" s="56"/>
      <c r="DQ115" s="56"/>
      <c r="DR115" s="56"/>
      <c r="DS115" s="56"/>
      <c r="DT115" s="56"/>
      <c r="DU115" s="56"/>
      <c r="DV115" s="56"/>
      <c r="DW115" s="56"/>
      <c r="DX115" s="56"/>
      <c r="DZ115" s="56"/>
      <c r="EA115" s="56"/>
      <c r="EB115" s="56"/>
      <c r="EC115" s="56"/>
      <c r="ED115" s="56"/>
      <c r="EE115" s="56"/>
      <c r="EF115" s="56"/>
      <c r="EG115" s="56"/>
      <c r="EH115" s="56"/>
      <c r="EJ115" s="56"/>
      <c r="EK115" s="56"/>
      <c r="EL115" s="56"/>
      <c r="EM115" s="56"/>
      <c r="EN115" s="56"/>
      <c r="EO115" s="56"/>
      <c r="EP115" s="56"/>
      <c r="EQ115" s="56"/>
      <c r="ER115" s="56"/>
      <c r="ET115" s="56"/>
      <c r="EU115" s="56"/>
      <c r="EV115" s="56"/>
      <c r="EW115" s="56"/>
      <c r="EX115" s="56"/>
      <c r="EY115" s="56"/>
      <c r="EZ115" s="56"/>
      <c r="FA115" s="56"/>
      <c r="FB115" s="56"/>
      <c r="FD115" s="56"/>
      <c r="FE115" s="56"/>
      <c r="FF115" s="56"/>
      <c r="FG115" s="56"/>
      <c r="FH115" s="56"/>
      <c r="FI115" s="56"/>
      <c r="FJ115" s="56"/>
      <c r="FK115" s="56"/>
      <c r="FL115" s="56"/>
      <c r="FN115" s="56"/>
      <c r="FO115" s="56"/>
      <c r="FP115" s="56"/>
      <c r="FQ115" s="56"/>
      <c r="FR115" s="56"/>
      <c r="FS115" s="56"/>
      <c r="FT115" s="56"/>
      <c r="FU115" s="56"/>
      <c r="FV115" s="56"/>
      <c r="FX115" s="56"/>
      <c r="FY115" s="56"/>
      <c r="FZ115" s="56"/>
      <c r="GA115" s="56"/>
      <c r="GB115" s="56"/>
      <c r="GC115" s="56"/>
      <c r="GD115" s="56"/>
      <c r="GE115" s="56"/>
      <c r="GF115" s="56"/>
      <c r="GH115" s="56"/>
      <c r="GI115" s="56"/>
      <c r="GJ115" s="56"/>
      <c r="GK115" s="56"/>
      <c r="GL115" s="56"/>
      <c r="GM115" s="56"/>
      <c r="GN115" s="56"/>
      <c r="GO115" s="56"/>
      <c r="GP115" s="56"/>
      <c r="GR115" s="56"/>
      <c r="GS115" s="56"/>
      <c r="GT115" s="56"/>
      <c r="GU115" s="56"/>
      <c r="GV115" s="56"/>
      <c r="GW115" s="56"/>
      <c r="GX115" s="56"/>
      <c r="GY115" s="56"/>
      <c r="GZ115" s="56"/>
      <c r="HB115" s="56"/>
      <c r="HC115" s="56"/>
      <c r="HD115" s="56"/>
      <c r="HE115" s="56"/>
      <c r="HF115" s="56"/>
      <c r="HG115" s="56"/>
      <c r="HH115" s="56"/>
      <c r="HI115" s="56"/>
      <c r="HJ115" s="56"/>
      <c r="HL115" s="56"/>
      <c r="HM115" s="56"/>
      <c r="HN115" s="56"/>
      <c r="HO115" s="56"/>
      <c r="HP115" s="56"/>
      <c r="HQ115" s="56"/>
      <c r="HR115" s="56"/>
      <c r="HS115" s="56"/>
      <c r="HT115" s="56"/>
      <c r="HV115" s="56"/>
      <c r="HW115" s="56"/>
      <c r="HX115" s="56"/>
      <c r="HY115" s="56"/>
      <c r="HZ115" s="56"/>
      <c r="IA115" s="56"/>
      <c r="IB115" s="56"/>
      <c r="IC115" s="56"/>
      <c r="ID115" s="56"/>
      <c r="IF115" s="56"/>
      <c r="IG115" s="56"/>
      <c r="IH115" s="56"/>
      <c r="II115" s="56"/>
      <c r="IJ115" s="56"/>
      <c r="IK115" s="56"/>
      <c r="IL115" s="56"/>
      <c r="IM115" s="56"/>
      <c r="IN115" s="56"/>
      <c r="IP115" s="56"/>
      <c r="IQ115" s="56"/>
      <c r="IR115" s="56"/>
      <c r="IS115" s="56"/>
      <c r="IT115" s="56"/>
      <c r="IU115" s="56"/>
    </row>
    <row r="116" spans="1:255" ht="12.75" customHeight="1" thickBot="1" x14ac:dyDescent="0.25">
      <c r="A116" s="221"/>
      <c r="B116" s="106">
        <v>2323.38</v>
      </c>
      <c r="C116" s="85" t="s">
        <v>77</v>
      </c>
      <c r="D116" s="86"/>
      <c r="E116" s="47"/>
      <c r="F116" s="47"/>
      <c r="G116" s="47"/>
      <c r="H116" s="48"/>
      <c r="I116" s="49"/>
      <c r="J116" s="56"/>
      <c r="K116" s="56"/>
      <c r="L116" s="56"/>
      <c r="M116" s="56"/>
      <c r="N116" s="56"/>
      <c r="O116" s="56"/>
      <c r="P116" s="56"/>
      <c r="Q116" s="56"/>
      <c r="R116" s="56"/>
      <c r="T116" s="56"/>
      <c r="U116" s="56"/>
      <c r="V116" s="56"/>
      <c r="W116" s="56"/>
      <c r="X116" s="56"/>
      <c r="Y116" s="56"/>
      <c r="Z116" s="56"/>
      <c r="AA116" s="56"/>
      <c r="AB116" s="56"/>
      <c r="AD116" s="56"/>
      <c r="AE116" s="56"/>
      <c r="AF116" s="56"/>
      <c r="AG116" s="56"/>
      <c r="AH116" s="56"/>
      <c r="AI116" s="56"/>
      <c r="AJ116" s="56"/>
      <c r="AK116" s="56"/>
      <c r="AL116" s="56"/>
      <c r="AN116" s="56"/>
      <c r="AO116" s="56"/>
      <c r="AP116" s="56"/>
      <c r="AQ116" s="56"/>
      <c r="AR116" s="56"/>
      <c r="AS116" s="56"/>
      <c r="AT116" s="56"/>
      <c r="AU116" s="56"/>
      <c r="AV116" s="56"/>
      <c r="AX116" s="56"/>
      <c r="AY116" s="56"/>
      <c r="AZ116" s="56"/>
      <c r="BA116" s="56"/>
      <c r="BB116" s="56"/>
      <c r="BC116" s="56"/>
      <c r="BD116" s="56"/>
      <c r="BE116" s="56"/>
      <c r="BF116" s="56"/>
      <c r="BH116" s="56"/>
      <c r="BI116" s="56"/>
      <c r="BJ116" s="56"/>
      <c r="BK116" s="56"/>
      <c r="BL116" s="56"/>
      <c r="BM116" s="56"/>
      <c r="BN116" s="56"/>
      <c r="BO116" s="56"/>
      <c r="BP116" s="56"/>
      <c r="BR116" s="56"/>
      <c r="BS116" s="56"/>
      <c r="BT116" s="56"/>
      <c r="BU116" s="56"/>
      <c r="BV116" s="56"/>
      <c r="BW116" s="56"/>
      <c r="BX116" s="56"/>
      <c r="BY116" s="56"/>
      <c r="BZ116" s="56"/>
      <c r="CB116" s="56"/>
      <c r="CC116" s="56"/>
      <c r="CD116" s="56"/>
      <c r="CE116" s="56"/>
      <c r="CF116" s="56"/>
      <c r="CG116" s="56"/>
      <c r="CH116" s="56"/>
      <c r="CI116" s="56"/>
      <c r="CJ116" s="56"/>
      <c r="CL116" s="56"/>
      <c r="CM116" s="56"/>
      <c r="CN116" s="56"/>
      <c r="CO116" s="56"/>
      <c r="CP116" s="56"/>
      <c r="CQ116" s="56"/>
      <c r="CR116" s="56"/>
      <c r="CS116" s="56"/>
      <c r="CT116" s="56"/>
      <c r="CV116" s="56"/>
      <c r="CW116" s="56"/>
      <c r="CX116" s="56"/>
      <c r="CY116" s="56"/>
      <c r="CZ116" s="56"/>
      <c r="DA116" s="56"/>
      <c r="DB116" s="56"/>
      <c r="DC116" s="56"/>
      <c r="DD116" s="56"/>
      <c r="DF116" s="56"/>
      <c r="DG116" s="56"/>
      <c r="DH116" s="56"/>
      <c r="DI116" s="56"/>
      <c r="DJ116" s="56"/>
      <c r="DK116" s="56"/>
      <c r="DL116" s="56"/>
      <c r="DM116" s="56"/>
      <c r="DN116" s="56"/>
      <c r="DP116" s="56"/>
      <c r="DQ116" s="56"/>
      <c r="DR116" s="56"/>
      <c r="DS116" s="56"/>
      <c r="DT116" s="56"/>
      <c r="DU116" s="56"/>
      <c r="DV116" s="56"/>
      <c r="DW116" s="56"/>
      <c r="DX116" s="56"/>
      <c r="DZ116" s="56"/>
      <c r="EA116" s="56"/>
      <c r="EB116" s="56"/>
      <c r="EC116" s="56"/>
      <c r="ED116" s="56"/>
      <c r="EE116" s="56"/>
      <c r="EF116" s="56"/>
      <c r="EG116" s="56"/>
      <c r="EH116" s="56"/>
      <c r="EJ116" s="56"/>
      <c r="EK116" s="56"/>
      <c r="EL116" s="56"/>
      <c r="EM116" s="56"/>
      <c r="EN116" s="56"/>
      <c r="EO116" s="56"/>
      <c r="EP116" s="56"/>
      <c r="EQ116" s="56"/>
      <c r="ER116" s="56"/>
      <c r="ET116" s="56"/>
      <c r="EU116" s="56"/>
      <c r="EV116" s="56"/>
      <c r="EW116" s="56"/>
      <c r="EX116" s="56"/>
      <c r="EY116" s="56"/>
      <c r="EZ116" s="56"/>
      <c r="FA116" s="56"/>
      <c r="FB116" s="56"/>
      <c r="FD116" s="56"/>
      <c r="FE116" s="56"/>
      <c r="FF116" s="56"/>
      <c r="FG116" s="56"/>
      <c r="FH116" s="56"/>
      <c r="FI116" s="56"/>
      <c r="FJ116" s="56"/>
      <c r="FK116" s="56"/>
      <c r="FL116" s="56"/>
      <c r="FN116" s="56"/>
      <c r="FO116" s="56"/>
      <c r="FP116" s="56"/>
      <c r="FQ116" s="56"/>
      <c r="FR116" s="56"/>
      <c r="FS116" s="56"/>
      <c r="FT116" s="56"/>
      <c r="FU116" s="56"/>
      <c r="FV116" s="56"/>
      <c r="FX116" s="56"/>
      <c r="FY116" s="56"/>
      <c r="FZ116" s="56"/>
      <c r="GA116" s="56"/>
      <c r="GB116" s="56"/>
      <c r="GC116" s="56"/>
      <c r="GD116" s="56"/>
      <c r="GE116" s="56"/>
      <c r="GF116" s="56"/>
      <c r="GH116" s="56"/>
      <c r="GI116" s="56"/>
      <c r="GJ116" s="56"/>
      <c r="GK116" s="56"/>
      <c r="GL116" s="56"/>
      <c r="GM116" s="56"/>
      <c r="GN116" s="56"/>
      <c r="GO116" s="56"/>
      <c r="GP116" s="56"/>
      <c r="GR116" s="56"/>
      <c r="GS116" s="56"/>
      <c r="GT116" s="56"/>
      <c r="GU116" s="56"/>
      <c r="GV116" s="56"/>
      <c r="GW116" s="56"/>
      <c r="GX116" s="56"/>
      <c r="GY116" s="56"/>
      <c r="GZ116" s="56"/>
      <c r="HB116" s="56"/>
      <c r="HC116" s="56"/>
      <c r="HD116" s="56"/>
      <c r="HE116" s="56"/>
      <c r="HF116" s="56"/>
      <c r="HG116" s="56"/>
      <c r="HH116" s="56"/>
      <c r="HI116" s="56"/>
      <c r="HJ116" s="56"/>
      <c r="HL116" s="56"/>
      <c r="HM116" s="56"/>
      <c r="HN116" s="56"/>
      <c r="HO116" s="56"/>
      <c r="HP116" s="56"/>
      <c r="HQ116" s="56"/>
      <c r="HR116" s="56"/>
      <c r="HS116" s="56"/>
      <c r="HT116" s="56"/>
      <c r="HV116" s="56"/>
      <c r="HW116" s="56"/>
      <c r="HX116" s="56"/>
      <c r="HY116" s="56"/>
      <c r="HZ116" s="56"/>
      <c r="IA116" s="56"/>
      <c r="IB116" s="56"/>
      <c r="IC116" s="56"/>
      <c r="ID116" s="56"/>
      <c r="IF116" s="56"/>
      <c r="IG116" s="56"/>
      <c r="IH116" s="56"/>
      <c r="II116" s="56"/>
      <c r="IJ116" s="56"/>
      <c r="IK116" s="56"/>
      <c r="IL116" s="56"/>
      <c r="IM116" s="56"/>
      <c r="IN116" s="56"/>
      <c r="IP116" s="56"/>
      <c r="IQ116" s="56"/>
      <c r="IR116" s="56"/>
      <c r="IS116" s="56"/>
      <c r="IT116" s="56"/>
      <c r="IU116" s="56"/>
    </row>
    <row r="117" spans="1:255" ht="12.75" customHeight="1" thickBot="1" x14ac:dyDescent="0.25">
      <c r="A117" s="221"/>
      <c r="B117" s="106">
        <v>1791.56</v>
      </c>
      <c r="C117" s="85" t="s">
        <v>78</v>
      </c>
      <c r="D117" s="86"/>
      <c r="E117" s="47"/>
      <c r="F117" s="47"/>
      <c r="G117" s="47"/>
      <c r="H117" s="48"/>
      <c r="I117" s="49"/>
      <c r="J117" s="56"/>
      <c r="K117" s="56"/>
      <c r="L117" s="56"/>
      <c r="M117" s="56"/>
      <c r="N117" s="56"/>
      <c r="O117" s="56"/>
      <c r="P117" s="56"/>
      <c r="Q117" s="56"/>
      <c r="R117" s="56"/>
      <c r="T117" s="56"/>
      <c r="U117" s="56"/>
      <c r="V117" s="56"/>
      <c r="W117" s="56"/>
      <c r="X117" s="56"/>
      <c r="Y117" s="56"/>
      <c r="Z117" s="56"/>
      <c r="AA117" s="56"/>
      <c r="AB117" s="56"/>
      <c r="AD117" s="56"/>
      <c r="AE117" s="56"/>
      <c r="AF117" s="56"/>
      <c r="AG117" s="56"/>
      <c r="AH117" s="56"/>
      <c r="AI117" s="56"/>
      <c r="AJ117" s="56"/>
      <c r="AK117" s="56"/>
      <c r="AL117" s="56"/>
      <c r="AN117" s="56"/>
      <c r="AO117" s="56"/>
      <c r="AP117" s="56"/>
      <c r="AQ117" s="56"/>
      <c r="AR117" s="56"/>
      <c r="AS117" s="56"/>
      <c r="AT117" s="56"/>
      <c r="AU117" s="56"/>
      <c r="AV117" s="56"/>
      <c r="AX117" s="56"/>
      <c r="AY117" s="56"/>
      <c r="AZ117" s="56"/>
      <c r="BA117" s="56"/>
      <c r="BB117" s="56"/>
      <c r="BC117" s="56"/>
      <c r="BD117" s="56"/>
      <c r="BE117" s="56"/>
      <c r="BF117" s="56"/>
      <c r="BH117" s="56"/>
      <c r="BI117" s="56"/>
      <c r="BJ117" s="56"/>
      <c r="BK117" s="56"/>
      <c r="BL117" s="56"/>
      <c r="BM117" s="56"/>
      <c r="BN117" s="56"/>
      <c r="BO117" s="56"/>
      <c r="BP117" s="56"/>
      <c r="BR117" s="56"/>
      <c r="BS117" s="56"/>
      <c r="BT117" s="56"/>
      <c r="BU117" s="56"/>
      <c r="BV117" s="56"/>
      <c r="BW117" s="56"/>
      <c r="BX117" s="56"/>
      <c r="BY117" s="56"/>
      <c r="BZ117" s="56"/>
      <c r="CB117" s="56"/>
      <c r="CC117" s="56"/>
      <c r="CD117" s="56"/>
      <c r="CE117" s="56"/>
      <c r="CF117" s="56"/>
      <c r="CG117" s="56"/>
      <c r="CH117" s="56"/>
      <c r="CI117" s="56"/>
      <c r="CJ117" s="56"/>
      <c r="CL117" s="56"/>
      <c r="CM117" s="56"/>
      <c r="CN117" s="56"/>
      <c r="CO117" s="56"/>
      <c r="CP117" s="56"/>
      <c r="CQ117" s="56"/>
      <c r="CR117" s="56"/>
      <c r="CS117" s="56"/>
      <c r="CT117" s="56"/>
      <c r="CV117" s="56"/>
      <c r="CW117" s="56"/>
      <c r="CX117" s="56"/>
      <c r="CY117" s="56"/>
      <c r="CZ117" s="56"/>
      <c r="DA117" s="56"/>
      <c r="DB117" s="56"/>
      <c r="DC117" s="56"/>
      <c r="DD117" s="56"/>
      <c r="DF117" s="56"/>
      <c r="DG117" s="56"/>
      <c r="DH117" s="56"/>
      <c r="DI117" s="56"/>
      <c r="DJ117" s="56"/>
      <c r="DK117" s="56"/>
      <c r="DL117" s="56"/>
      <c r="DM117" s="56"/>
      <c r="DN117" s="56"/>
      <c r="DP117" s="56"/>
      <c r="DQ117" s="56"/>
      <c r="DR117" s="56"/>
      <c r="DS117" s="56"/>
      <c r="DT117" s="56"/>
      <c r="DU117" s="56"/>
      <c r="DV117" s="56"/>
      <c r="DW117" s="56"/>
      <c r="DX117" s="56"/>
      <c r="DZ117" s="56"/>
      <c r="EA117" s="56"/>
      <c r="EB117" s="56"/>
      <c r="EC117" s="56"/>
      <c r="ED117" s="56"/>
      <c r="EE117" s="56"/>
      <c r="EF117" s="56"/>
      <c r="EG117" s="56"/>
      <c r="EH117" s="56"/>
      <c r="EJ117" s="56"/>
      <c r="EK117" s="56"/>
      <c r="EL117" s="56"/>
      <c r="EM117" s="56"/>
      <c r="EN117" s="56"/>
      <c r="EO117" s="56"/>
      <c r="EP117" s="56"/>
      <c r="EQ117" s="56"/>
      <c r="ER117" s="56"/>
      <c r="ET117" s="56"/>
      <c r="EU117" s="56"/>
      <c r="EV117" s="56"/>
      <c r="EW117" s="56"/>
      <c r="EX117" s="56"/>
      <c r="EY117" s="56"/>
      <c r="EZ117" s="56"/>
      <c r="FA117" s="56"/>
      <c r="FB117" s="56"/>
      <c r="FD117" s="56"/>
      <c r="FE117" s="56"/>
      <c r="FF117" s="56"/>
      <c r="FG117" s="56"/>
      <c r="FH117" s="56"/>
      <c r="FI117" s="56"/>
      <c r="FJ117" s="56"/>
      <c r="FK117" s="56"/>
      <c r="FL117" s="56"/>
      <c r="FN117" s="56"/>
      <c r="FO117" s="56"/>
      <c r="FP117" s="56"/>
      <c r="FQ117" s="56"/>
      <c r="FR117" s="56"/>
      <c r="FS117" s="56"/>
      <c r="FT117" s="56"/>
      <c r="FU117" s="56"/>
      <c r="FV117" s="56"/>
      <c r="FX117" s="56"/>
      <c r="FY117" s="56"/>
      <c r="FZ117" s="56"/>
      <c r="GA117" s="56"/>
      <c r="GB117" s="56"/>
      <c r="GC117" s="56"/>
      <c r="GD117" s="56"/>
      <c r="GE117" s="56"/>
      <c r="GF117" s="56"/>
      <c r="GH117" s="56"/>
      <c r="GI117" s="56"/>
      <c r="GJ117" s="56"/>
      <c r="GK117" s="56"/>
      <c r="GL117" s="56"/>
      <c r="GM117" s="56"/>
      <c r="GN117" s="56"/>
      <c r="GO117" s="56"/>
      <c r="GP117" s="56"/>
      <c r="GR117" s="56"/>
      <c r="GS117" s="56"/>
      <c r="GT117" s="56"/>
      <c r="GU117" s="56"/>
      <c r="GV117" s="56"/>
      <c r="GW117" s="56"/>
      <c r="GX117" s="56"/>
      <c r="GY117" s="56"/>
      <c r="GZ117" s="56"/>
      <c r="HB117" s="56"/>
      <c r="HC117" s="56"/>
      <c r="HD117" s="56"/>
      <c r="HE117" s="56"/>
      <c r="HF117" s="56"/>
      <c r="HG117" s="56"/>
      <c r="HH117" s="56"/>
      <c r="HI117" s="56"/>
      <c r="HJ117" s="56"/>
      <c r="HL117" s="56"/>
      <c r="HM117" s="56"/>
      <c r="HN117" s="56"/>
      <c r="HO117" s="56"/>
      <c r="HP117" s="56"/>
      <c r="HQ117" s="56"/>
      <c r="HR117" s="56"/>
      <c r="HS117" s="56"/>
      <c r="HT117" s="56"/>
      <c r="HV117" s="56"/>
      <c r="HW117" s="56"/>
      <c r="HX117" s="56"/>
      <c r="HY117" s="56"/>
      <c r="HZ117" s="56"/>
      <c r="IA117" s="56"/>
      <c r="IB117" s="56"/>
      <c r="IC117" s="56"/>
      <c r="ID117" s="56"/>
      <c r="IF117" s="56"/>
      <c r="IG117" s="56"/>
      <c r="IH117" s="56"/>
      <c r="II117" s="56"/>
      <c r="IJ117" s="56"/>
      <c r="IK117" s="56"/>
      <c r="IL117" s="56"/>
      <c r="IM117" s="56"/>
      <c r="IN117" s="56"/>
      <c r="IP117" s="56"/>
      <c r="IQ117" s="56"/>
      <c r="IR117" s="56"/>
      <c r="IS117" s="56"/>
      <c r="IT117" s="56"/>
      <c r="IU117" s="56"/>
    </row>
    <row r="118" spans="1:255" ht="12.75" customHeight="1" thickBot="1" x14ac:dyDescent="0.25">
      <c r="A118" s="221"/>
      <c r="B118" s="106">
        <v>2271.66</v>
      </c>
      <c r="C118" s="85" t="s">
        <v>79</v>
      </c>
      <c r="D118" s="86"/>
      <c r="E118" s="47"/>
      <c r="F118" s="47"/>
      <c r="G118" s="47"/>
      <c r="H118" s="48"/>
      <c r="I118" s="49"/>
      <c r="J118" s="56"/>
      <c r="K118" s="56"/>
      <c r="L118" s="56"/>
      <c r="M118" s="56"/>
      <c r="N118" s="56"/>
      <c r="O118" s="56"/>
      <c r="P118" s="56"/>
      <c r="Q118" s="56"/>
      <c r="R118" s="56"/>
      <c r="T118" s="56"/>
      <c r="U118" s="56"/>
      <c r="V118" s="56"/>
      <c r="W118" s="56"/>
      <c r="X118" s="56"/>
      <c r="Y118" s="56"/>
      <c r="Z118" s="56"/>
      <c r="AA118" s="56"/>
      <c r="AB118" s="56"/>
      <c r="AD118" s="56"/>
      <c r="AE118" s="56"/>
      <c r="AF118" s="56"/>
      <c r="AG118" s="56"/>
      <c r="AH118" s="56"/>
      <c r="AI118" s="56"/>
      <c r="AJ118" s="56"/>
      <c r="AK118" s="56"/>
      <c r="AL118" s="56"/>
      <c r="AN118" s="56"/>
      <c r="AO118" s="56"/>
      <c r="AP118" s="56"/>
      <c r="AQ118" s="56"/>
      <c r="AR118" s="56"/>
      <c r="AS118" s="56"/>
      <c r="AT118" s="56"/>
      <c r="AU118" s="56"/>
      <c r="AV118" s="56"/>
      <c r="AX118" s="56"/>
      <c r="AY118" s="56"/>
      <c r="AZ118" s="56"/>
      <c r="BA118" s="56"/>
      <c r="BB118" s="56"/>
      <c r="BC118" s="56"/>
      <c r="BD118" s="56"/>
      <c r="BE118" s="56"/>
      <c r="BF118" s="56"/>
      <c r="BH118" s="56"/>
      <c r="BI118" s="56"/>
      <c r="BJ118" s="56"/>
      <c r="BK118" s="56"/>
      <c r="BL118" s="56"/>
      <c r="BM118" s="56"/>
      <c r="BN118" s="56"/>
      <c r="BO118" s="56"/>
      <c r="BP118" s="56"/>
      <c r="BR118" s="56"/>
      <c r="BS118" s="56"/>
      <c r="BT118" s="56"/>
      <c r="BU118" s="56"/>
      <c r="BV118" s="56"/>
      <c r="BW118" s="56"/>
      <c r="BX118" s="56"/>
      <c r="BY118" s="56"/>
      <c r="BZ118" s="56"/>
      <c r="CB118" s="56"/>
      <c r="CC118" s="56"/>
      <c r="CD118" s="56"/>
      <c r="CE118" s="56"/>
      <c r="CF118" s="56"/>
      <c r="CG118" s="56"/>
      <c r="CH118" s="56"/>
      <c r="CI118" s="56"/>
      <c r="CJ118" s="56"/>
      <c r="CL118" s="56"/>
      <c r="CM118" s="56"/>
      <c r="CN118" s="56"/>
      <c r="CO118" s="56"/>
      <c r="CP118" s="56"/>
      <c r="CQ118" s="56"/>
      <c r="CR118" s="56"/>
      <c r="CS118" s="56"/>
      <c r="CT118" s="56"/>
      <c r="CV118" s="56"/>
      <c r="CW118" s="56"/>
      <c r="CX118" s="56"/>
      <c r="CY118" s="56"/>
      <c r="CZ118" s="56"/>
      <c r="DA118" s="56"/>
      <c r="DB118" s="56"/>
      <c r="DC118" s="56"/>
      <c r="DD118" s="56"/>
      <c r="DF118" s="56"/>
      <c r="DG118" s="56"/>
      <c r="DH118" s="56"/>
      <c r="DI118" s="56"/>
      <c r="DJ118" s="56"/>
      <c r="DK118" s="56"/>
      <c r="DL118" s="56"/>
      <c r="DM118" s="56"/>
      <c r="DN118" s="56"/>
      <c r="DP118" s="56"/>
      <c r="DQ118" s="56"/>
      <c r="DR118" s="56"/>
      <c r="DS118" s="56"/>
      <c r="DT118" s="56"/>
      <c r="DU118" s="56"/>
      <c r="DV118" s="56"/>
      <c r="DW118" s="56"/>
      <c r="DX118" s="56"/>
      <c r="DZ118" s="56"/>
      <c r="EA118" s="56"/>
      <c r="EB118" s="56"/>
      <c r="EC118" s="56"/>
      <c r="ED118" s="56"/>
      <c r="EE118" s="56"/>
      <c r="EF118" s="56"/>
      <c r="EG118" s="56"/>
      <c r="EH118" s="56"/>
      <c r="EJ118" s="56"/>
      <c r="EK118" s="56"/>
      <c r="EL118" s="56"/>
      <c r="EM118" s="56"/>
      <c r="EN118" s="56"/>
      <c r="EO118" s="56"/>
      <c r="EP118" s="56"/>
      <c r="EQ118" s="56"/>
      <c r="ER118" s="56"/>
      <c r="ET118" s="56"/>
      <c r="EU118" s="56"/>
      <c r="EV118" s="56"/>
      <c r="EW118" s="56"/>
      <c r="EX118" s="56"/>
      <c r="EY118" s="56"/>
      <c r="EZ118" s="56"/>
      <c r="FA118" s="56"/>
      <c r="FB118" s="56"/>
      <c r="FD118" s="56"/>
      <c r="FE118" s="56"/>
      <c r="FF118" s="56"/>
      <c r="FG118" s="56"/>
      <c r="FH118" s="56"/>
      <c r="FI118" s="56"/>
      <c r="FJ118" s="56"/>
      <c r="FK118" s="56"/>
      <c r="FL118" s="56"/>
      <c r="FN118" s="56"/>
      <c r="FO118" s="56"/>
      <c r="FP118" s="56"/>
      <c r="FQ118" s="56"/>
      <c r="FR118" s="56"/>
      <c r="FS118" s="56"/>
      <c r="FT118" s="56"/>
      <c r="FU118" s="56"/>
      <c r="FV118" s="56"/>
      <c r="FX118" s="56"/>
      <c r="FY118" s="56"/>
      <c r="FZ118" s="56"/>
      <c r="GA118" s="56"/>
      <c r="GB118" s="56"/>
      <c r="GC118" s="56"/>
      <c r="GD118" s="56"/>
      <c r="GE118" s="56"/>
      <c r="GF118" s="56"/>
      <c r="GH118" s="56"/>
      <c r="GI118" s="56"/>
      <c r="GJ118" s="56"/>
      <c r="GK118" s="56"/>
      <c r="GL118" s="56"/>
      <c r="GM118" s="56"/>
      <c r="GN118" s="56"/>
      <c r="GO118" s="56"/>
      <c r="GP118" s="56"/>
      <c r="GR118" s="56"/>
      <c r="GS118" s="56"/>
      <c r="GT118" s="56"/>
      <c r="GU118" s="56"/>
      <c r="GV118" s="56"/>
      <c r="GW118" s="56"/>
      <c r="GX118" s="56"/>
      <c r="GY118" s="56"/>
      <c r="GZ118" s="56"/>
      <c r="HB118" s="56"/>
      <c r="HC118" s="56"/>
      <c r="HD118" s="56"/>
      <c r="HE118" s="56"/>
      <c r="HF118" s="56"/>
      <c r="HG118" s="56"/>
      <c r="HH118" s="56"/>
      <c r="HI118" s="56"/>
      <c r="HJ118" s="56"/>
      <c r="HL118" s="56"/>
      <c r="HM118" s="56"/>
      <c r="HN118" s="56"/>
      <c r="HO118" s="56"/>
      <c r="HP118" s="56"/>
      <c r="HQ118" s="56"/>
      <c r="HR118" s="56"/>
      <c r="HS118" s="56"/>
      <c r="HT118" s="56"/>
      <c r="HV118" s="56"/>
      <c r="HW118" s="56"/>
      <c r="HX118" s="56"/>
      <c r="HY118" s="56"/>
      <c r="HZ118" s="56"/>
      <c r="IA118" s="56"/>
      <c r="IB118" s="56"/>
      <c r="IC118" s="56"/>
      <c r="ID118" s="56"/>
      <c r="IF118" s="56"/>
      <c r="IG118" s="56"/>
      <c r="IH118" s="56"/>
      <c r="II118" s="56"/>
      <c r="IJ118" s="56"/>
      <c r="IK118" s="56"/>
      <c r="IL118" s="56"/>
      <c r="IM118" s="56"/>
      <c r="IN118" s="56"/>
      <c r="IP118" s="56"/>
      <c r="IQ118" s="56"/>
      <c r="IR118" s="56"/>
      <c r="IS118" s="56"/>
      <c r="IT118" s="56"/>
      <c r="IU118" s="56"/>
    </row>
    <row r="119" spans="1:255" ht="12.75" customHeight="1" thickBot="1" x14ac:dyDescent="0.25">
      <c r="A119" s="221"/>
      <c r="B119" s="106">
        <v>1681.98</v>
      </c>
      <c r="C119" s="85" t="s">
        <v>80</v>
      </c>
      <c r="D119" s="86"/>
      <c r="E119" s="47"/>
      <c r="F119" s="47"/>
      <c r="G119" s="47"/>
      <c r="H119" s="48"/>
      <c r="I119" s="49"/>
      <c r="J119" s="56"/>
      <c r="K119" s="56"/>
      <c r="L119" s="56"/>
      <c r="M119" s="56"/>
      <c r="N119" s="56"/>
      <c r="O119" s="56"/>
      <c r="P119" s="56"/>
      <c r="Q119" s="56"/>
      <c r="R119" s="56"/>
      <c r="T119" s="56"/>
      <c r="U119" s="56"/>
      <c r="V119" s="56"/>
      <c r="W119" s="56"/>
      <c r="X119" s="56"/>
      <c r="Y119" s="56"/>
      <c r="Z119" s="56"/>
      <c r="AA119" s="56"/>
      <c r="AB119" s="56"/>
      <c r="AD119" s="56"/>
      <c r="AE119" s="56"/>
      <c r="AF119" s="56"/>
      <c r="AG119" s="56"/>
      <c r="AH119" s="56"/>
      <c r="AI119" s="56"/>
      <c r="AJ119" s="56"/>
      <c r="AK119" s="56"/>
      <c r="AL119" s="56"/>
      <c r="AN119" s="56"/>
      <c r="AO119" s="56"/>
      <c r="AP119" s="56"/>
      <c r="AQ119" s="56"/>
      <c r="AR119" s="56"/>
      <c r="AS119" s="56"/>
      <c r="AT119" s="56"/>
      <c r="AU119" s="56"/>
      <c r="AV119" s="56"/>
      <c r="AX119" s="56"/>
      <c r="AY119" s="56"/>
      <c r="AZ119" s="56"/>
      <c r="BA119" s="56"/>
      <c r="BB119" s="56"/>
      <c r="BC119" s="56"/>
      <c r="BD119" s="56"/>
      <c r="BE119" s="56"/>
      <c r="BF119" s="56"/>
      <c r="BH119" s="56"/>
      <c r="BI119" s="56"/>
      <c r="BJ119" s="56"/>
      <c r="BK119" s="56"/>
      <c r="BL119" s="56"/>
      <c r="BM119" s="56"/>
      <c r="BN119" s="56"/>
      <c r="BO119" s="56"/>
      <c r="BP119" s="56"/>
      <c r="BR119" s="56"/>
      <c r="BS119" s="56"/>
      <c r="BT119" s="56"/>
      <c r="BU119" s="56"/>
      <c r="BV119" s="56"/>
      <c r="BW119" s="56"/>
      <c r="BX119" s="56"/>
      <c r="BY119" s="56"/>
      <c r="BZ119" s="56"/>
      <c r="CB119" s="56"/>
      <c r="CC119" s="56"/>
      <c r="CD119" s="56"/>
      <c r="CE119" s="56"/>
      <c r="CF119" s="56"/>
      <c r="CG119" s="56"/>
      <c r="CH119" s="56"/>
      <c r="CI119" s="56"/>
      <c r="CJ119" s="56"/>
      <c r="CL119" s="56"/>
      <c r="CM119" s="56"/>
      <c r="CN119" s="56"/>
      <c r="CO119" s="56"/>
      <c r="CP119" s="56"/>
      <c r="CQ119" s="56"/>
      <c r="CR119" s="56"/>
      <c r="CS119" s="56"/>
      <c r="CT119" s="56"/>
      <c r="CV119" s="56"/>
      <c r="CW119" s="56"/>
      <c r="CX119" s="56"/>
      <c r="CY119" s="56"/>
      <c r="CZ119" s="56"/>
      <c r="DA119" s="56"/>
      <c r="DB119" s="56"/>
      <c r="DC119" s="56"/>
      <c r="DD119" s="56"/>
      <c r="DF119" s="56"/>
      <c r="DG119" s="56"/>
      <c r="DH119" s="56"/>
      <c r="DI119" s="56"/>
      <c r="DJ119" s="56"/>
      <c r="DK119" s="56"/>
      <c r="DL119" s="56"/>
      <c r="DM119" s="56"/>
      <c r="DN119" s="56"/>
      <c r="DP119" s="56"/>
      <c r="DQ119" s="56"/>
      <c r="DR119" s="56"/>
      <c r="DS119" s="56"/>
      <c r="DT119" s="56"/>
      <c r="DU119" s="56"/>
      <c r="DV119" s="56"/>
      <c r="DW119" s="56"/>
      <c r="DX119" s="56"/>
      <c r="DZ119" s="56"/>
      <c r="EA119" s="56"/>
      <c r="EB119" s="56"/>
      <c r="EC119" s="56"/>
      <c r="ED119" s="56"/>
      <c r="EE119" s="56"/>
      <c r="EF119" s="56"/>
      <c r="EG119" s="56"/>
      <c r="EH119" s="56"/>
      <c r="EJ119" s="56"/>
      <c r="EK119" s="56"/>
      <c r="EL119" s="56"/>
      <c r="EM119" s="56"/>
      <c r="EN119" s="56"/>
      <c r="EO119" s="56"/>
      <c r="EP119" s="56"/>
      <c r="EQ119" s="56"/>
      <c r="ER119" s="56"/>
      <c r="ET119" s="56"/>
      <c r="EU119" s="56"/>
      <c r="EV119" s="56"/>
      <c r="EW119" s="56"/>
      <c r="EX119" s="56"/>
      <c r="EY119" s="56"/>
      <c r="EZ119" s="56"/>
      <c r="FA119" s="56"/>
      <c r="FB119" s="56"/>
      <c r="FD119" s="56"/>
      <c r="FE119" s="56"/>
      <c r="FF119" s="56"/>
      <c r="FG119" s="56"/>
      <c r="FH119" s="56"/>
      <c r="FI119" s="56"/>
      <c r="FJ119" s="56"/>
      <c r="FK119" s="56"/>
      <c r="FL119" s="56"/>
      <c r="FN119" s="56"/>
      <c r="FO119" s="56"/>
      <c r="FP119" s="56"/>
      <c r="FQ119" s="56"/>
      <c r="FR119" s="56"/>
      <c r="FS119" s="56"/>
      <c r="FT119" s="56"/>
      <c r="FU119" s="56"/>
      <c r="FV119" s="56"/>
      <c r="FX119" s="56"/>
      <c r="FY119" s="56"/>
      <c r="FZ119" s="56"/>
      <c r="GA119" s="56"/>
      <c r="GB119" s="56"/>
      <c r="GC119" s="56"/>
      <c r="GD119" s="56"/>
      <c r="GE119" s="56"/>
      <c r="GF119" s="56"/>
      <c r="GH119" s="56"/>
      <c r="GI119" s="56"/>
      <c r="GJ119" s="56"/>
      <c r="GK119" s="56"/>
      <c r="GL119" s="56"/>
      <c r="GM119" s="56"/>
      <c r="GN119" s="56"/>
      <c r="GO119" s="56"/>
      <c r="GP119" s="56"/>
      <c r="GR119" s="56"/>
      <c r="GS119" s="56"/>
      <c r="GT119" s="56"/>
      <c r="GU119" s="56"/>
      <c r="GV119" s="56"/>
      <c r="GW119" s="56"/>
      <c r="GX119" s="56"/>
      <c r="GY119" s="56"/>
      <c r="GZ119" s="56"/>
      <c r="HB119" s="56"/>
      <c r="HC119" s="56"/>
      <c r="HD119" s="56"/>
      <c r="HE119" s="56"/>
      <c r="HF119" s="56"/>
      <c r="HG119" s="56"/>
      <c r="HH119" s="56"/>
      <c r="HI119" s="56"/>
      <c r="HJ119" s="56"/>
      <c r="HL119" s="56"/>
      <c r="HM119" s="56"/>
      <c r="HN119" s="56"/>
      <c r="HO119" s="56"/>
      <c r="HP119" s="56"/>
      <c r="HQ119" s="56"/>
      <c r="HR119" s="56"/>
      <c r="HS119" s="56"/>
      <c r="HT119" s="56"/>
      <c r="HV119" s="56"/>
      <c r="HW119" s="56"/>
      <c r="HX119" s="56"/>
      <c r="HY119" s="56"/>
      <c r="HZ119" s="56"/>
      <c r="IA119" s="56"/>
      <c r="IB119" s="56"/>
      <c r="IC119" s="56"/>
      <c r="ID119" s="56"/>
      <c r="IF119" s="56"/>
      <c r="IG119" s="56"/>
      <c r="IH119" s="56"/>
      <c r="II119" s="56"/>
      <c r="IJ119" s="56"/>
      <c r="IK119" s="56"/>
      <c r="IL119" s="56"/>
      <c r="IM119" s="56"/>
      <c r="IN119" s="56"/>
      <c r="IP119" s="56"/>
      <c r="IQ119" s="56"/>
      <c r="IR119" s="56"/>
      <c r="IS119" s="56"/>
      <c r="IT119" s="56"/>
      <c r="IU119" s="56"/>
    </row>
    <row r="120" spans="1:255" ht="13.5" thickBot="1" x14ac:dyDescent="0.25">
      <c r="A120" s="227"/>
      <c r="B120" s="106"/>
      <c r="C120" s="85" t="s">
        <v>87</v>
      </c>
      <c r="D120" s="86"/>
      <c r="E120" s="47"/>
      <c r="F120" s="47"/>
      <c r="G120" s="47"/>
      <c r="H120" s="48"/>
      <c r="I120" s="49">
        <v>1126.81</v>
      </c>
      <c r="J120" s="56"/>
      <c r="K120" s="56"/>
      <c r="L120" s="56"/>
      <c r="M120" s="56"/>
      <c r="N120" s="56"/>
      <c r="O120" s="56"/>
      <c r="P120" s="56"/>
      <c r="Q120" s="56"/>
      <c r="R120" s="56"/>
      <c r="T120" s="56"/>
      <c r="U120" s="56"/>
      <c r="V120" s="56"/>
      <c r="W120" s="56"/>
      <c r="X120" s="56"/>
      <c r="Y120" s="56"/>
      <c r="Z120" s="56"/>
      <c r="AA120" s="56"/>
      <c r="AB120" s="56"/>
      <c r="AD120" s="56"/>
      <c r="AE120" s="56"/>
      <c r="AF120" s="56"/>
      <c r="AG120" s="56"/>
      <c r="AH120" s="56"/>
      <c r="AI120" s="56"/>
      <c r="AJ120" s="56"/>
      <c r="AK120" s="56"/>
      <c r="AL120" s="56"/>
      <c r="AN120" s="56"/>
      <c r="AO120" s="56"/>
      <c r="AP120" s="56"/>
      <c r="AQ120" s="56"/>
      <c r="AR120" s="56"/>
      <c r="AS120" s="56"/>
      <c r="AT120" s="56"/>
      <c r="AU120" s="56"/>
      <c r="AV120" s="56"/>
      <c r="AX120" s="56"/>
      <c r="AY120" s="56"/>
      <c r="AZ120" s="56"/>
      <c r="BA120" s="56"/>
      <c r="BB120" s="56"/>
      <c r="BC120" s="56"/>
      <c r="BD120" s="56"/>
      <c r="BE120" s="56"/>
      <c r="BF120" s="56"/>
      <c r="BH120" s="56"/>
      <c r="BI120" s="56"/>
      <c r="BJ120" s="56"/>
      <c r="BK120" s="56"/>
      <c r="BL120" s="56"/>
      <c r="BM120" s="56"/>
      <c r="BN120" s="56"/>
      <c r="BO120" s="56"/>
      <c r="BP120" s="56"/>
      <c r="BR120" s="56"/>
      <c r="BS120" s="56"/>
      <c r="BT120" s="56"/>
      <c r="BU120" s="56"/>
      <c r="BV120" s="56"/>
      <c r="BW120" s="56"/>
      <c r="BX120" s="56"/>
      <c r="BY120" s="56"/>
      <c r="BZ120" s="56"/>
      <c r="CB120" s="56"/>
      <c r="CC120" s="56"/>
      <c r="CD120" s="56"/>
      <c r="CE120" s="56"/>
      <c r="CF120" s="56"/>
      <c r="CG120" s="56"/>
      <c r="CH120" s="56"/>
      <c r="CI120" s="56"/>
      <c r="CJ120" s="56"/>
      <c r="CL120" s="56"/>
      <c r="CM120" s="56"/>
      <c r="CN120" s="56"/>
      <c r="CO120" s="56"/>
      <c r="CP120" s="56"/>
      <c r="CQ120" s="56"/>
      <c r="CR120" s="56"/>
      <c r="CS120" s="56"/>
      <c r="CT120" s="56"/>
      <c r="CV120" s="56"/>
      <c r="CW120" s="56"/>
      <c r="CX120" s="56"/>
      <c r="CY120" s="56"/>
      <c r="CZ120" s="56"/>
      <c r="DA120" s="56"/>
      <c r="DB120" s="56"/>
      <c r="DC120" s="56"/>
      <c r="DD120" s="56"/>
      <c r="DF120" s="56"/>
      <c r="DG120" s="56"/>
      <c r="DH120" s="56"/>
      <c r="DI120" s="56"/>
      <c r="DJ120" s="56"/>
      <c r="DK120" s="56"/>
      <c r="DL120" s="56"/>
      <c r="DM120" s="56"/>
      <c r="DN120" s="56"/>
      <c r="DP120" s="56"/>
      <c r="DQ120" s="56"/>
      <c r="DR120" s="56"/>
      <c r="DS120" s="56"/>
      <c r="DT120" s="56"/>
      <c r="DU120" s="56"/>
      <c r="DV120" s="56"/>
      <c r="DW120" s="56"/>
      <c r="DX120" s="56"/>
      <c r="DZ120" s="56"/>
      <c r="EA120" s="56"/>
      <c r="EB120" s="56"/>
      <c r="EC120" s="56"/>
      <c r="ED120" s="56"/>
      <c r="EE120" s="56"/>
      <c r="EF120" s="56"/>
      <c r="EG120" s="56"/>
      <c r="EH120" s="56"/>
      <c r="EJ120" s="56"/>
      <c r="EK120" s="56"/>
      <c r="EL120" s="56"/>
      <c r="EM120" s="56"/>
      <c r="EN120" s="56"/>
      <c r="EO120" s="56"/>
      <c r="EP120" s="56"/>
      <c r="EQ120" s="56"/>
      <c r="ER120" s="56"/>
      <c r="ET120" s="56"/>
      <c r="EU120" s="56"/>
      <c r="EV120" s="56"/>
      <c r="EW120" s="56"/>
      <c r="EX120" s="56"/>
      <c r="EY120" s="56"/>
      <c r="EZ120" s="56"/>
      <c r="FA120" s="56"/>
      <c r="FB120" s="56"/>
      <c r="FD120" s="56"/>
      <c r="FE120" s="56"/>
      <c r="FF120" s="56"/>
      <c r="FG120" s="56"/>
      <c r="FH120" s="56"/>
      <c r="FI120" s="56"/>
      <c r="FJ120" s="56"/>
      <c r="FK120" s="56"/>
      <c r="FL120" s="56"/>
      <c r="FN120" s="56"/>
      <c r="FO120" s="56"/>
      <c r="FP120" s="56"/>
      <c r="FQ120" s="56"/>
      <c r="FR120" s="56"/>
      <c r="FS120" s="56"/>
      <c r="FT120" s="56"/>
      <c r="FU120" s="56"/>
      <c r="FV120" s="56"/>
      <c r="FX120" s="56"/>
      <c r="FY120" s="56"/>
      <c r="FZ120" s="56"/>
      <c r="GA120" s="56"/>
      <c r="GB120" s="56"/>
      <c r="GC120" s="56"/>
      <c r="GD120" s="56"/>
      <c r="GE120" s="56"/>
      <c r="GF120" s="56"/>
      <c r="GH120" s="56"/>
      <c r="GI120" s="56"/>
      <c r="GJ120" s="56"/>
      <c r="GK120" s="56"/>
      <c r="GL120" s="56"/>
      <c r="GM120" s="56"/>
      <c r="GN120" s="56"/>
      <c r="GO120" s="56"/>
      <c r="GP120" s="56"/>
      <c r="GR120" s="56"/>
      <c r="GS120" s="56"/>
      <c r="GT120" s="56"/>
      <c r="GU120" s="56"/>
      <c r="GV120" s="56"/>
      <c r="GW120" s="56"/>
      <c r="GX120" s="56"/>
      <c r="GY120" s="56"/>
      <c r="GZ120" s="56"/>
      <c r="HB120" s="56"/>
      <c r="HC120" s="56"/>
      <c r="HD120" s="56"/>
      <c r="HE120" s="56"/>
      <c r="HF120" s="56"/>
      <c r="HG120" s="56"/>
      <c r="HH120" s="56"/>
      <c r="HI120" s="56"/>
      <c r="HJ120" s="56"/>
      <c r="HL120" s="56"/>
      <c r="HM120" s="56"/>
      <c r="HN120" s="56"/>
      <c r="HO120" s="56"/>
      <c r="HP120" s="56"/>
      <c r="HQ120" s="56"/>
      <c r="HR120" s="56"/>
      <c r="HS120" s="56"/>
      <c r="HT120" s="56"/>
      <c r="HV120" s="56"/>
      <c r="HW120" s="56"/>
      <c r="HX120" s="56"/>
      <c r="HY120" s="56"/>
      <c r="HZ120" s="56"/>
      <c r="IA120" s="56"/>
      <c r="IB120" s="56"/>
      <c r="IC120" s="56"/>
      <c r="ID120" s="56"/>
      <c r="IF120" s="56"/>
      <c r="IG120" s="56"/>
      <c r="IH120" s="56"/>
      <c r="II120" s="56"/>
      <c r="IJ120" s="56"/>
      <c r="IK120" s="56"/>
      <c r="IL120" s="56"/>
      <c r="IM120" s="56"/>
      <c r="IN120" s="56"/>
      <c r="IP120" s="56"/>
      <c r="IQ120" s="56"/>
      <c r="IR120" s="56"/>
      <c r="IS120" s="56"/>
      <c r="IT120" s="56"/>
      <c r="IU120" s="56"/>
    </row>
    <row r="121" spans="1:255" ht="12.75" customHeight="1" thickBot="1" x14ac:dyDescent="0.25">
      <c r="A121" s="221"/>
      <c r="B121" s="51">
        <f>SUM(B108:B119)</f>
        <v>22029.07</v>
      </c>
      <c r="C121" s="50"/>
      <c r="D121" s="51"/>
      <c r="E121" s="52"/>
      <c r="F121" s="50"/>
      <c r="G121" s="50"/>
      <c r="H121" s="51" t="s">
        <v>17</v>
      </c>
      <c r="I121" s="237">
        <f>SUM(I108:I120)</f>
        <v>1126.81</v>
      </c>
      <c r="J121" s="56"/>
      <c r="K121" s="56"/>
      <c r="L121" s="56"/>
      <c r="M121" s="56"/>
      <c r="N121" s="56"/>
      <c r="O121" s="56"/>
      <c r="P121" s="56"/>
      <c r="Q121" s="56"/>
      <c r="R121" s="56"/>
      <c r="T121" s="56"/>
      <c r="U121" s="56"/>
      <c r="V121" s="56"/>
      <c r="W121" s="56"/>
      <c r="X121" s="56"/>
      <c r="Y121" s="56"/>
      <c r="Z121" s="56"/>
      <c r="AA121" s="56"/>
      <c r="AB121" s="56"/>
      <c r="AD121" s="56"/>
      <c r="AE121" s="56"/>
      <c r="AF121" s="56"/>
      <c r="AG121" s="56"/>
      <c r="AH121" s="56"/>
      <c r="AI121" s="56"/>
      <c r="AJ121" s="56"/>
      <c r="AK121" s="56"/>
      <c r="AL121" s="56"/>
      <c r="AN121" s="56"/>
      <c r="AO121" s="56"/>
      <c r="AP121" s="56"/>
      <c r="AQ121" s="56"/>
      <c r="AR121" s="56"/>
      <c r="AS121" s="56"/>
      <c r="AT121" s="56"/>
      <c r="AU121" s="56"/>
      <c r="AV121" s="56"/>
      <c r="AX121" s="56"/>
      <c r="AY121" s="56"/>
      <c r="AZ121" s="56"/>
      <c r="BA121" s="56"/>
      <c r="BB121" s="56"/>
      <c r="BC121" s="56"/>
      <c r="BD121" s="56"/>
      <c r="BE121" s="56"/>
      <c r="BF121" s="56"/>
      <c r="BH121" s="56"/>
      <c r="BI121" s="56"/>
      <c r="BJ121" s="56"/>
      <c r="BK121" s="56"/>
      <c r="BL121" s="56"/>
      <c r="BM121" s="56"/>
      <c r="BN121" s="56"/>
      <c r="BO121" s="56"/>
      <c r="BP121" s="56"/>
      <c r="BR121" s="56"/>
      <c r="BS121" s="56"/>
      <c r="BT121" s="56"/>
      <c r="BU121" s="56"/>
      <c r="BV121" s="56"/>
      <c r="BW121" s="56"/>
      <c r="BX121" s="56"/>
      <c r="BY121" s="56"/>
      <c r="BZ121" s="56"/>
      <c r="CB121" s="56"/>
      <c r="CC121" s="56"/>
      <c r="CD121" s="56"/>
      <c r="CE121" s="56"/>
      <c r="CF121" s="56"/>
      <c r="CG121" s="56"/>
      <c r="CH121" s="56"/>
      <c r="CI121" s="56"/>
      <c r="CJ121" s="56"/>
      <c r="CL121" s="56"/>
      <c r="CM121" s="56"/>
      <c r="CN121" s="56"/>
      <c r="CO121" s="56"/>
      <c r="CP121" s="56"/>
      <c r="CQ121" s="56"/>
      <c r="CR121" s="56"/>
      <c r="CS121" s="56"/>
      <c r="CT121" s="56"/>
      <c r="CV121" s="56"/>
      <c r="CW121" s="56"/>
      <c r="CX121" s="56"/>
      <c r="CY121" s="56"/>
      <c r="CZ121" s="56"/>
      <c r="DA121" s="56"/>
      <c r="DB121" s="56"/>
      <c r="DC121" s="56"/>
      <c r="DD121" s="56"/>
      <c r="DF121" s="56"/>
      <c r="DG121" s="56"/>
      <c r="DH121" s="56"/>
      <c r="DI121" s="56"/>
      <c r="DJ121" s="56"/>
      <c r="DK121" s="56"/>
      <c r="DL121" s="56"/>
      <c r="DM121" s="56"/>
      <c r="DN121" s="56"/>
      <c r="DP121" s="56"/>
      <c r="DQ121" s="56"/>
      <c r="DR121" s="56"/>
      <c r="DS121" s="56"/>
      <c r="DT121" s="56"/>
      <c r="DU121" s="56"/>
      <c r="DV121" s="56"/>
      <c r="DW121" s="56"/>
      <c r="DX121" s="56"/>
      <c r="DZ121" s="56"/>
      <c r="EA121" s="56"/>
      <c r="EB121" s="56"/>
      <c r="EC121" s="56"/>
      <c r="ED121" s="56"/>
      <c r="EE121" s="56"/>
      <c r="EF121" s="56"/>
      <c r="EG121" s="56"/>
      <c r="EH121" s="56"/>
      <c r="EJ121" s="56"/>
      <c r="EK121" s="56"/>
      <c r="EL121" s="56"/>
      <c r="EM121" s="56"/>
      <c r="EN121" s="56"/>
      <c r="EO121" s="56"/>
      <c r="EP121" s="56"/>
      <c r="EQ121" s="56"/>
      <c r="ER121" s="56"/>
      <c r="ET121" s="56"/>
      <c r="EU121" s="56"/>
      <c r="EV121" s="56"/>
      <c r="EW121" s="56"/>
      <c r="EX121" s="56"/>
      <c r="EY121" s="56"/>
      <c r="EZ121" s="56"/>
      <c r="FA121" s="56"/>
      <c r="FB121" s="56"/>
      <c r="FD121" s="56"/>
      <c r="FE121" s="56"/>
      <c r="FF121" s="56"/>
      <c r="FG121" s="56"/>
      <c r="FH121" s="56"/>
      <c r="FI121" s="56"/>
      <c r="FJ121" s="56"/>
      <c r="FK121" s="56"/>
      <c r="FL121" s="56"/>
      <c r="FN121" s="56"/>
      <c r="FO121" s="56"/>
      <c r="FP121" s="56"/>
      <c r="FQ121" s="56"/>
      <c r="FR121" s="56"/>
      <c r="FS121" s="56"/>
      <c r="FT121" s="56"/>
      <c r="FU121" s="56"/>
      <c r="FV121" s="56"/>
      <c r="FX121" s="56"/>
      <c r="FY121" s="56"/>
      <c r="FZ121" s="56"/>
      <c r="GA121" s="56"/>
      <c r="GB121" s="56"/>
      <c r="GC121" s="56"/>
      <c r="GD121" s="56"/>
      <c r="GE121" s="56"/>
      <c r="GF121" s="56"/>
      <c r="GH121" s="56"/>
      <c r="GI121" s="56"/>
      <c r="GJ121" s="56"/>
      <c r="GK121" s="56"/>
      <c r="GL121" s="56"/>
      <c r="GM121" s="56"/>
      <c r="GN121" s="56"/>
      <c r="GO121" s="56"/>
      <c r="GP121" s="56"/>
      <c r="GR121" s="56"/>
      <c r="GS121" s="56"/>
      <c r="GT121" s="56"/>
      <c r="GU121" s="56"/>
      <c r="GV121" s="56"/>
      <c r="GW121" s="56"/>
      <c r="GX121" s="56"/>
      <c r="GY121" s="56"/>
      <c r="GZ121" s="56"/>
      <c r="HB121" s="56"/>
      <c r="HC121" s="56"/>
      <c r="HD121" s="56"/>
      <c r="HE121" s="56"/>
      <c r="HF121" s="56"/>
      <c r="HG121" s="56"/>
      <c r="HH121" s="56"/>
      <c r="HI121" s="56"/>
      <c r="HJ121" s="56"/>
      <c r="HL121" s="56"/>
      <c r="HM121" s="56"/>
      <c r="HN121" s="56"/>
      <c r="HO121" s="56"/>
      <c r="HP121" s="56"/>
      <c r="HQ121" s="56"/>
      <c r="HR121" s="56"/>
      <c r="HS121" s="56"/>
      <c r="HT121" s="56"/>
      <c r="HV121" s="56"/>
      <c r="HW121" s="56"/>
      <c r="HX121" s="56"/>
      <c r="HY121" s="56"/>
      <c r="HZ121" s="56"/>
      <c r="IA121" s="56"/>
      <c r="IB121" s="56"/>
      <c r="IC121" s="56"/>
      <c r="ID121" s="56"/>
      <c r="IF121" s="56"/>
      <c r="IG121" s="56"/>
      <c r="IH121" s="56"/>
      <c r="II121" s="56"/>
      <c r="IJ121" s="56"/>
      <c r="IK121" s="56"/>
      <c r="IL121" s="56"/>
      <c r="IM121" s="56"/>
      <c r="IN121" s="56"/>
      <c r="IP121" s="56"/>
      <c r="IQ121" s="56"/>
      <c r="IR121" s="56"/>
      <c r="IS121" s="56"/>
      <c r="IT121" s="56"/>
      <c r="IU121" s="56"/>
    </row>
    <row r="122" spans="1:255" ht="77.25" thickBot="1" x14ac:dyDescent="0.25">
      <c r="A122" s="191" t="s">
        <v>97</v>
      </c>
      <c r="B122" s="87" t="s">
        <v>16</v>
      </c>
      <c r="C122" s="87" t="s">
        <v>5</v>
      </c>
      <c r="D122" s="87" t="s">
        <v>23</v>
      </c>
      <c r="E122" s="88" t="s">
        <v>18</v>
      </c>
      <c r="F122" s="87" t="s">
        <v>19</v>
      </c>
      <c r="G122" s="87" t="s">
        <v>10</v>
      </c>
      <c r="H122" s="87" t="s">
        <v>13</v>
      </c>
      <c r="I122" s="89" t="s">
        <v>12</v>
      </c>
      <c r="J122" s="56"/>
      <c r="K122" s="56"/>
      <c r="L122" s="56"/>
      <c r="M122" s="56"/>
      <c r="N122" s="56"/>
      <c r="O122" s="56"/>
      <c r="P122" s="56"/>
      <c r="Q122" s="56"/>
      <c r="R122" s="56"/>
      <c r="T122" s="56"/>
      <c r="U122" s="56"/>
      <c r="V122" s="56"/>
      <c r="W122" s="56"/>
      <c r="X122" s="56"/>
      <c r="Y122" s="56"/>
      <c r="Z122" s="56"/>
      <c r="AA122" s="56"/>
      <c r="AB122" s="56"/>
      <c r="AD122" s="56"/>
      <c r="AE122" s="56"/>
      <c r="AF122" s="56"/>
      <c r="AG122" s="56"/>
      <c r="AH122" s="56"/>
      <c r="AI122" s="56"/>
      <c r="AJ122" s="56"/>
      <c r="AK122" s="56"/>
      <c r="AL122" s="56"/>
      <c r="AN122" s="56"/>
      <c r="AO122" s="56"/>
      <c r="AP122" s="56"/>
      <c r="AQ122" s="56"/>
      <c r="AR122" s="56"/>
      <c r="AS122" s="56"/>
      <c r="AT122" s="56"/>
      <c r="AU122" s="56"/>
      <c r="AV122" s="56"/>
      <c r="AX122" s="56"/>
      <c r="AY122" s="56"/>
      <c r="AZ122" s="56"/>
      <c r="BA122" s="56"/>
      <c r="BB122" s="56"/>
      <c r="BC122" s="56"/>
      <c r="BD122" s="56"/>
      <c r="BE122" s="56"/>
      <c r="BF122" s="56"/>
      <c r="BH122" s="56"/>
      <c r="BI122" s="56"/>
      <c r="BJ122" s="56"/>
      <c r="BK122" s="56"/>
      <c r="BL122" s="56"/>
      <c r="BM122" s="56"/>
      <c r="BN122" s="56"/>
      <c r="BO122" s="56"/>
      <c r="BP122" s="56"/>
      <c r="BR122" s="56"/>
      <c r="BS122" s="56"/>
      <c r="BT122" s="56"/>
      <c r="BU122" s="56"/>
      <c r="BV122" s="56"/>
      <c r="BW122" s="56"/>
      <c r="BX122" s="56"/>
      <c r="BY122" s="56"/>
      <c r="BZ122" s="56"/>
      <c r="CB122" s="56"/>
      <c r="CC122" s="56"/>
      <c r="CD122" s="56"/>
      <c r="CE122" s="56"/>
      <c r="CF122" s="56"/>
      <c r="CG122" s="56"/>
      <c r="CH122" s="56"/>
      <c r="CI122" s="56"/>
      <c r="CJ122" s="56"/>
      <c r="CL122" s="56"/>
      <c r="CM122" s="56"/>
      <c r="CN122" s="56"/>
      <c r="CO122" s="56"/>
      <c r="CP122" s="56"/>
      <c r="CQ122" s="56"/>
      <c r="CR122" s="56"/>
      <c r="CS122" s="56"/>
      <c r="CT122" s="56"/>
      <c r="CV122" s="56"/>
      <c r="CW122" s="56"/>
      <c r="CX122" s="56"/>
      <c r="CY122" s="56"/>
      <c r="CZ122" s="56"/>
      <c r="DA122" s="56"/>
      <c r="DB122" s="56"/>
      <c r="DC122" s="56"/>
      <c r="DD122" s="56"/>
      <c r="DF122" s="56"/>
      <c r="DG122" s="56"/>
      <c r="DH122" s="56"/>
      <c r="DI122" s="56"/>
      <c r="DJ122" s="56"/>
      <c r="DK122" s="56"/>
      <c r="DL122" s="56"/>
      <c r="DM122" s="56"/>
      <c r="DN122" s="56"/>
      <c r="DP122" s="56"/>
      <c r="DQ122" s="56"/>
      <c r="DR122" s="56"/>
      <c r="DS122" s="56"/>
      <c r="DT122" s="56"/>
      <c r="DU122" s="56"/>
      <c r="DV122" s="56"/>
      <c r="DW122" s="56"/>
      <c r="DX122" s="56"/>
      <c r="DZ122" s="56"/>
      <c r="EA122" s="56"/>
      <c r="EB122" s="56"/>
      <c r="EC122" s="56"/>
      <c r="ED122" s="56"/>
      <c r="EE122" s="56"/>
      <c r="EF122" s="56"/>
      <c r="EG122" s="56"/>
      <c r="EH122" s="56"/>
      <c r="EJ122" s="56"/>
      <c r="EK122" s="56"/>
      <c r="EL122" s="56"/>
      <c r="EM122" s="56"/>
      <c r="EN122" s="56"/>
      <c r="EO122" s="56"/>
      <c r="EP122" s="56"/>
      <c r="EQ122" s="56"/>
      <c r="ER122" s="56"/>
      <c r="ET122" s="56"/>
      <c r="EU122" s="56"/>
      <c r="EV122" s="56"/>
      <c r="EW122" s="56"/>
      <c r="EX122" s="56"/>
      <c r="EY122" s="56"/>
      <c r="EZ122" s="56"/>
      <c r="FA122" s="56"/>
      <c r="FB122" s="56"/>
      <c r="FD122" s="56"/>
      <c r="FE122" s="56"/>
      <c r="FF122" s="56"/>
      <c r="FG122" s="56"/>
      <c r="FH122" s="56"/>
      <c r="FI122" s="56"/>
      <c r="FJ122" s="56"/>
      <c r="FK122" s="56"/>
      <c r="FL122" s="56"/>
      <c r="FN122" s="56"/>
      <c r="FO122" s="56"/>
      <c r="FP122" s="56"/>
      <c r="FQ122" s="56"/>
      <c r="FR122" s="56"/>
      <c r="FS122" s="56"/>
      <c r="FT122" s="56"/>
      <c r="FU122" s="56"/>
      <c r="FV122" s="56"/>
      <c r="FX122" s="56"/>
      <c r="FY122" s="56"/>
      <c r="FZ122" s="56"/>
      <c r="GA122" s="56"/>
      <c r="GB122" s="56"/>
      <c r="GC122" s="56"/>
      <c r="GD122" s="56"/>
      <c r="GE122" s="56"/>
      <c r="GF122" s="56"/>
      <c r="GH122" s="56"/>
      <c r="GI122" s="56"/>
      <c r="GJ122" s="56"/>
      <c r="GK122" s="56"/>
      <c r="GL122" s="56"/>
      <c r="GM122" s="56"/>
      <c r="GN122" s="56"/>
      <c r="GO122" s="56"/>
      <c r="GP122" s="56"/>
      <c r="GR122" s="56"/>
      <c r="GS122" s="56"/>
      <c r="GT122" s="56"/>
      <c r="GU122" s="56"/>
      <c r="GV122" s="56"/>
      <c r="GW122" s="56"/>
      <c r="GX122" s="56"/>
      <c r="GY122" s="56"/>
      <c r="GZ122" s="56"/>
      <c r="HB122" s="56"/>
      <c r="HC122" s="56"/>
      <c r="HD122" s="56"/>
      <c r="HE122" s="56"/>
      <c r="HF122" s="56"/>
      <c r="HG122" s="56"/>
      <c r="HH122" s="56"/>
      <c r="HI122" s="56"/>
      <c r="HJ122" s="56"/>
      <c r="HL122" s="56"/>
      <c r="HM122" s="56"/>
      <c r="HN122" s="56"/>
      <c r="HO122" s="56"/>
      <c r="HP122" s="56"/>
      <c r="HQ122" s="56"/>
      <c r="HR122" s="56"/>
      <c r="HS122" s="56"/>
      <c r="HT122" s="56"/>
      <c r="HV122" s="56"/>
      <c r="HW122" s="56"/>
      <c r="HX122" s="56"/>
      <c r="HY122" s="56"/>
      <c r="HZ122" s="56"/>
      <c r="IA122" s="56"/>
      <c r="IB122" s="56"/>
      <c r="IC122" s="56"/>
      <c r="ID122" s="56"/>
      <c r="IF122" s="56"/>
      <c r="IG122" s="56"/>
      <c r="IH122" s="56"/>
      <c r="II122" s="56"/>
      <c r="IJ122" s="56"/>
      <c r="IK122" s="56"/>
      <c r="IL122" s="56"/>
      <c r="IM122" s="56"/>
      <c r="IN122" s="56"/>
      <c r="IP122" s="56"/>
      <c r="IQ122" s="56"/>
      <c r="IR122" s="56"/>
      <c r="IS122" s="56"/>
      <c r="IT122" s="56"/>
      <c r="IU122" s="56"/>
    </row>
    <row r="123" spans="1:255" ht="39" thickBot="1" x14ac:dyDescent="0.25">
      <c r="A123" s="117" t="s">
        <v>2277</v>
      </c>
      <c r="B123" s="164"/>
      <c r="C123" s="85" t="s">
        <v>87</v>
      </c>
      <c r="D123" s="253"/>
      <c r="E123" s="254"/>
      <c r="F123" s="253"/>
      <c r="G123" s="254"/>
      <c r="H123" s="254"/>
      <c r="I123" s="49">
        <v>25324.720000000001</v>
      </c>
    </row>
    <row r="124" spans="1:255" ht="13.5" thickBot="1" x14ac:dyDescent="0.25">
      <c r="A124" s="46"/>
      <c r="B124" s="76">
        <f>SUM(B123:B123)</f>
        <v>0</v>
      </c>
      <c r="C124" s="75"/>
      <c r="D124" s="76"/>
      <c r="E124" s="77"/>
      <c r="F124" s="75"/>
      <c r="G124" s="75"/>
      <c r="H124" s="76" t="s">
        <v>17</v>
      </c>
      <c r="I124" s="78">
        <f>SUM(I123:I123)</f>
        <v>25324.720000000001</v>
      </c>
    </row>
    <row r="125" spans="1:255" ht="30" customHeight="1" thickBot="1" x14ac:dyDescent="0.25">
      <c r="A125" s="134" t="s">
        <v>96</v>
      </c>
      <c r="B125" s="114" t="s">
        <v>16</v>
      </c>
      <c r="C125" s="114" t="s">
        <v>5</v>
      </c>
      <c r="D125" s="114" t="s">
        <v>23</v>
      </c>
      <c r="E125" s="279" t="s">
        <v>18</v>
      </c>
      <c r="F125" s="114" t="s">
        <v>19</v>
      </c>
      <c r="G125" s="114" t="s">
        <v>10</v>
      </c>
      <c r="H125" s="114" t="s">
        <v>13</v>
      </c>
      <c r="I125" s="115" t="s">
        <v>12</v>
      </c>
    </row>
    <row r="126" spans="1:255" ht="13.5" thickBot="1" x14ac:dyDescent="0.25">
      <c r="A126" s="206"/>
      <c r="B126" s="185"/>
      <c r="C126" s="70" t="s">
        <v>87</v>
      </c>
      <c r="D126" s="163"/>
      <c r="E126" s="53"/>
      <c r="F126" s="53"/>
      <c r="G126" s="53"/>
      <c r="H126" s="153"/>
      <c r="I126" s="471">
        <v>35773.43</v>
      </c>
    </row>
    <row r="127" spans="1:255" ht="13.5" thickBot="1" x14ac:dyDescent="0.25">
      <c r="A127" s="134"/>
      <c r="B127" s="271"/>
      <c r="C127" s="75"/>
      <c r="D127" s="76"/>
      <c r="E127" s="77"/>
      <c r="F127" s="75"/>
      <c r="G127" s="75"/>
      <c r="H127" s="76"/>
      <c r="I127" s="78">
        <f>SUM(I126)</f>
        <v>35773.43</v>
      </c>
    </row>
    <row r="128" spans="1:255" x14ac:dyDescent="0.2">
      <c r="A128" s="9"/>
      <c r="B128" s="9"/>
      <c r="C128" s="9"/>
      <c r="D128" s="9"/>
      <c r="E128" s="9"/>
      <c r="F128" s="20"/>
      <c r="G128" s="20"/>
      <c r="H128" s="20"/>
      <c r="I128" s="20"/>
    </row>
    <row r="129" spans="1:7" ht="12.75" customHeight="1" x14ac:dyDescent="0.2">
      <c r="A129" s="21" t="s">
        <v>21</v>
      </c>
      <c r="B129" s="22"/>
      <c r="C129" s="23"/>
      <c r="D129" s="4" t="s">
        <v>9</v>
      </c>
      <c r="E129" s="4" t="s">
        <v>6</v>
      </c>
      <c r="F129" s="119" t="s">
        <v>7</v>
      </c>
    </row>
    <row r="130" spans="1:7" ht="12.75" customHeight="1" x14ac:dyDescent="0.2">
      <c r="A130" s="642" t="s">
        <v>15</v>
      </c>
      <c r="B130" s="643"/>
      <c r="C130" s="25"/>
      <c r="D130" s="26">
        <f>B20</f>
        <v>69726.91</v>
      </c>
      <c r="E130" s="26">
        <f>I20</f>
        <v>715.78</v>
      </c>
      <c r="F130" s="120">
        <f>D130+E130</f>
        <v>70442.69</v>
      </c>
    </row>
    <row r="131" spans="1:7" ht="12.75" customHeight="1" x14ac:dyDescent="0.2">
      <c r="A131" s="642" t="s">
        <v>1067</v>
      </c>
      <c r="B131" s="643"/>
      <c r="C131" s="25"/>
      <c r="D131" s="26">
        <f>B47</f>
        <v>87861.86</v>
      </c>
      <c r="E131" s="26">
        <f>I47</f>
        <v>2645.87</v>
      </c>
      <c r="F131" s="120">
        <f>D131+E131</f>
        <v>90507.73</v>
      </c>
    </row>
    <row r="132" spans="1:7" ht="12.75" customHeight="1" x14ac:dyDescent="0.2">
      <c r="A132" s="642" t="s">
        <v>14</v>
      </c>
      <c r="B132" s="643"/>
      <c r="C132" s="25"/>
      <c r="D132" s="26">
        <f>B66</f>
        <v>58715.62</v>
      </c>
      <c r="E132" s="26">
        <f>I66</f>
        <v>974.1</v>
      </c>
      <c r="F132" s="120">
        <f>D132+E132</f>
        <v>59689.72</v>
      </c>
    </row>
    <row r="133" spans="1:7" ht="12.75" customHeight="1" x14ac:dyDescent="0.2">
      <c r="A133" s="642" t="s">
        <v>146</v>
      </c>
      <c r="B133" s="643"/>
      <c r="C133" s="25"/>
      <c r="D133" s="26">
        <f>B81</f>
        <v>46126.160000000011</v>
      </c>
      <c r="E133" s="26">
        <f>I81</f>
        <v>672.31</v>
      </c>
      <c r="F133" s="120">
        <f>D133+E133</f>
        <v>46798.470000000008</v>
      </c>
      <c r="G133" s="56"/>
    </row>
    <row r="134" spans="1:7" ht="12.75" customHeight="1" x14ac:dyDescent="0.2">
      <c r="A134" s="642" t="s">
        <v>26</v>
      </c>
      <c r="B134" s="643"/>
      <c r="C134" s="25"/>
      <c r="D134" s="26">
        <f>B121</f>
        <v>22029.07</v>
      </c>
      <c r="E134" s="26">
        <f>I121</f>
        <v>1126.81</v>
      </c>
      <c r="F134" s="120">
        <f>D134+E134</f>
        <v>23155.88</v>
      </c>
      <c r="G134" s="56"/>
    </row>
    <row r="135" spans="1:7" ht="12.75" customHeight="1" x14ac:dyDescent="0.2">
      <c r="A135" s="646" t="s">
        <v>69</v>
      </c>
      <c r="B135" s="647"/>
      <c r="C135" s="245"/>
      <c r="D135" s="246"/>
      <c r="E135" s="246"/>
      <c r="F135" s="242">
        <f>F136+F139+F140+F141+F142+F137+F138</f>
        <v>89276.85000000002</v>
      </c>
      <c r="G135" s="56"/>
    </row>
    <row r="136" spans="1:7" ht="12.75" customHeight="1" x14ac:dyDescent="0.2">
      <c r="A136" s="644" t="s">
        <v>82</v>
      </c>
      <c r="B136" s="645"/>
      <c r="C136" s="25"/>
      <c r="D136" s="26"/>
      <c r="E136" s="26"/>
      <c r="F136" s="120">
        <f>I95</f>
        <v>7324.7700000000013</v>
      </c>
      <c r="G136" s="56"/>
    </row>
    <row r="137" spans="1:7" ht="55.15" customHeight="1" x14ac:dyDescent="0.2">
      <c r="A137" s="650" t="s">
        <v>2275</v>
      </c>
      <c r="B137" s="651"/>
      <c r="C137" s="25"/>
      <c r="D137" s="26"/>
      <c r="E137" s="26"/>
      <c r="F137" s="120">
        <f>I98</f>
        <v>173.24</v>
      </c>
      <c r="G137" s="56"/>
    </row>
    <row r="138" spans="1:7" ht="55.9" customHeight="1" x14ac:dyDescent="0.2">
      <c r="A138" s="650" t="s">
        <v>2276</v>
      </c>
      <c r="B138" s="651"/>
      <c r="C138" s="25"/>
      <c r="D138" s="26"/>
      <c r="E138" s="26"/>
      <c r="F138" s="120">
        <f>I101</f>
        <v>1013.5699999999999</v>
      </c>
      <c r="G138" s="56"/>
    </row>
    <row r="139" spans="1:7" ht="12.75" customHeight="1" x14ac:dyDescent="0.2">
      <c r="A139" s="642" t="s">
        <v>2270</v>
      </c>
      <c r="B139" s="643"/>
      <c r="C139" s="25"/>
      <c r="D139" s="26"/>
      <c r="E139" s="26"/>
      <c r="F139" s="120">
        <f>I102</f>
        <v>67814.039999999994</v>
      </c>
      <c r="G139" s="56"/>
    </row>
    <row r="140" spans="1:7" ht="12.75" customHeight="1" x14ac:dyDescent="0.2">
      <c r="A140" s="644" t="s">
        <v>84</v>
      </c>
      <c r="B140" s="645"/>
      <c r="C140" s="25"/>
      <c r="D140" s="26"/>
      <c r="E140" s="26"/>
      <c r="F140" s="120">
        <f>I103</f>
        <v>5017.9399999999996</v>
      </c>
      <c r="G140" s="56"/>
    </row>
    <row r="141" spans="1:7" ht="12.75" customHeight="1" x14ac:dyDescent="0.2">
      <c r="A141" s="644" t="s">
        <v>86</v>
      </c>
      <c r="B141" s="645"/>
      <c r="C141" s="25"/>
      <c r="D141" s="26"/>
      <c r="E141" s="26"/>
      <c r="F141" s="120">
        <f>I104</f>
        <v>4576.22</v>
      </c>
      <c r="G141" s="56"/>
    </row>
    <row r="142" spans="1:7" ht="12.75" customHeight="1" x14ac:dyDescent="0.2">
      <c r="A142" s="644" t="s">
        <v>88</v>
      </c>
      <c r="B142" s="645"/>
      <c r="C142" s="25"/>
      <c r="D142" s="26"/>
      <c r="E142" s="26"/>
      <c r="F142" s="120">
        <f>I105</f>
        <v>3357.07</v>
      </c>
      <c r="G142" s="56"/>
    </row>
    <row r="143" spans="1:7" ht="12.75" customHeight="1" x14ac:dyDescent="0.2">
      <c r="A143" s="650" t="s">
        <v>2</v>
      </c>
      <c r="B143" s="651"/>
      <c r="C143" s="25"/>
      <c r="D143" s="26">
        <f>B124</f>
        <v>0</v>
      </c>
      <c r="E143" s="26"/>
      <c r="F143" s="120">
        <f>D143+E143+I124</f>
        <v>25324.720000000001</v>
      </c>
      <c r="G143" s="56"/>
    </row>
    <row r="144" spans="1:7" ht="12.75" customHeight="1" x14ac:dyDescent="0.2">
      <c r="A144" s="650" t="s">
        <v>96</v>
      </c>
      <c r="B144" s="651"/>
      <c r="C144" s="25"/>
      <c r="D144" s="26"/>
      <c r="E144" s="26"/>
      <c r="F144" s="120">
        <f>I127</f>
        <v>35773.43</v>
      </c>
      <c r="G144" s="56"/>
    </row>
    <row r="145" spans="1:6" ht="12.75" customHeight="1" x14ac:dyDescent="0.2">
      <c r="A145" s="648" t="s">
        <v>22</v>
      </c>
      <c r="B145" s="649"/>
      <c r="C145" s="27"/>
      <c r="D145" s="28">
        <f>SUM(D130:D143)</f>
        <v>284459.62000000005</v>
      </c>
      <c r="E145" s="28">
        <f>SUM(E130:E134)</f>
        <v>6134.869999999999</v>
      </c>
      <c r="F145" s="121">
        <f>F130+F131+F132+F133+F134+F135+F143+F144</f>
        <v>440969.49000000005</v>
      </c>
    </row>
  </sheetData>
  <autoFilter ref="A5:I121"/>
  <mergeCells count="38">
    <mergeCell ref="D37:D39"/>
    <mergeCell ref="B34:B39"/>
    <mergeCell ref="A131:B131"/>
    <mergeCell ref="A130:B130"/>
    <mergeCell ref="A133:B133"/>
    <mergeCell ref="A62:A65"/>
    <mergeCell ref="A96:A98"/>
    <mergeCell ref="A99:A101"/>
    <mergeCell ref="G1:H1"/>
    <mergeCell ref="G2:H2"/>
    <mergeCell ref="A83:A95"/>
    <mergeCell ref="A132:B132"/>
    <mergeCell ref="A34:A36"/>
    <mergeCell ref="D34:D36"/>
    <mergeCell ref="A37:A39"/>
    <mergeCell ref="A1:B1"/>
    <mergeCell ref="A10:A11"/>
    <mergeCell ref="C10:C11"/>
    <mergeCell ref="A145:B145"/>
    <mergeCell ref="A143:B143"/>
    <mergeCell ref="A136:B136"/>
    <mergeCell ref="A140:B140"/>
    <mergeCell ref="A142:B142"/>
    <mergeCell ref="A134:B134"/>
    <mergeCell ref="A144:B144"/>
    <mergeCell ref="A141:B141"/>
    <mergeCell ref="A139:B139"/>
    <mergeCell ref="A135:B135"/>
    <mergeCell ref="A137:B137"/>
    <mergeCell ref="A138:B138"/>
    <mergeCell ref="D10:D11"/>
    <mergeCell ref="B10:B11"/>
    <mergeCell ref="A22:A29"/>
    <mergeCell ref="C22:C29"/>
    <mergeCell ref="D26:D29"/>
    <mergeCell ref="B22:B29"/>
    <mergeCell ref="D22:D25"/>
    <mergeCell ref="C34:C39"/>
  </mergeCells>
  <phoneticPr fontId="0" type="noConversion"/>
  <pageMargins left="0" right="0" top="0.19685039370078741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5"/>
  <dimension ref="A1:IU212"/>
  <sheetViews>
    <sheetView topLeftCell="A124" zoomScaleNormal="100" workbookViewId="0">
      <selection activeCell="B133" sqref="B133"/>
    </sheetView>
  </sheetViews>
  <sheetFormatPr defaultRowHeight="12.75" customHeight="1" x14ac:dyDescent="0.2"/>
  <cols>
    <col min="1" max="1" width="23.28515625" customWidth="1"/>
    <col min="2" max="2" width="12" customWidth="1"/>
    <col min="3" max="3" width="13.28515625" customWidth="1"/>
    <col min="4" max="4" width="16.140625" customWidth="1"/>
    <col min="5" max="5" width="26.7109375" customWidth="1"/>
    <col min="6" max="6" width="11.7109375" customWidth="1"/>
    <col min="7" max="7" width="7.28515625" customWidth="1"/>
    <col min="8" max="8" width="12.42578125" customWidth="1"/>
    <col min="9" max="9" width="13.140625" customWidth="1"/>
  </cols>
  <sheetData>
    <row r="1" spans="1:9" ht="12.75" customHeight="1" x14ac:dyDescent="0.2">
      <c r="A1" s="638" t="s">
        <v>85</v>
      </c>
      <c r="B1" s="63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1590.6</v>
      </c>
      <c r="E2" s="5">
        <v>461238.34</v>
      </c>
      <c r="F2" s="6">
        <v>399167.07</v>
      </c>
      <c r="G2" s="640">
        <f>E2-F2</f>
        <v>62071.270000000019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33</v>
      </c>
      <c r="E3" s="1">
        <v>5</v>
      </c>
      <c r="F3" s="1"/>
      <c r="G3" s="1"/>
      <c r="H3" s="1" t="s">
        <v>25</v>
      </c>
      <c r="I3" s="8">
        <f>F2-F212</f>
        <v>-124229.23799999995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x14ac:dyDescent="0.2">
      <c r="A6" s="32"/>
      <c r="B6" s="33">
        <v>3819.46</v>
      </c>
      <c r="C6" s="33" t="s">
        <v>66</v>
      </c>
      <c r="D6" s="34"/>
      <c r="E6" s="35"/>
      <c r="F6" s="35"/>
      <c r="G6" s="35"/>
      <c r="H6" s="36"/>
      <c r="I6" s="157">
        <f t="shared" ref="I6:I81" si="0">G6*H6</f>
        <v>0</v>
      </c>
    </row>
    <row r="7" spans="1:9" ht="12.75" customHeight="1" x14ac:dyDescent="0.2">
      <c r="A7" s="308"/>
      <c r="B7" s="71">
        <v>4151.2299999999996</v>
      </c>
      <c r="C7" s="71" t="s">
        <v>67</v>
      </c>
      <c r="D7" s="318"/>
      <c r="E7" s="73"/>
      <c r="F7" s="73"/>
      <c r="G7" s="73"/>
      <c r="H7" s="74"/>
      <c r="I7" s="157">
        <f t="shared" si="0"/>
        <v>0</v>
      </c>
    </row>
    <row r="8" spans="1:9" x14ac:dyDescent="0.2">
      <c r="A8" s="11"/>
      <c r="B8" s="13">
        <v>5785.8</v>
      </c>
      <c r="C8" s="71" t="s">
        <v>70</v>
      </c>
      <c r="D8" s="265"/>
      <c r="E8" s="15"/>
      <c r="F8" s="15"/>
      <c r="G8" s="15"/>
      <c r="H8" s="16"/>
      <c r="I8" s="157">
        <f t="shared" si="0"/>
        <v>0</v>
      </c>
    </row>
    <row r="9" spans="1:9" x14ac:dyDescent="0.2">
      <c r="A9" s="11"/>
      <c r="B9" s="13">
        <v>4935.3900000000003</v>
      </c>
      <c r="C9" s="71" t="s">
        <v>72</v>
      </c>
      <c r="D9" s="268"/>
      <c r="E9" s="15"/>
      <c r="F9" s="15"/>
      <c r="G9" s="15"/>
      <c r="H9" s="16"/>
      <c r="I9" s="157">
        <f t="shared" si="0"/>
        <v>0</v>
      </c>
    </row>
    <row r="10" spans="1:9" ht="12.75" customHeight="1" x14ac:dyDescent="0.2">
      <c r="A10" s="263"/>
      <c r="B10" s="13">
        <v>4481.75</v>
      </c>
      <c r="C10" s="71" t="s">
        <v>73</v>
      </c>
      <c r="D10" s="268"/>
      <c r="E10" s="15"/>
      <c r="F10" s="15"/>
      <c r="G10" s="15"/>
      <c r="H10" s="16"/>
      <c r="I10" s="157">
        <f t="shared" si="0"/>
        <v>0</v>
      </c>
    </row>
    <row r="11" spans="1:9" x14ac:dyDescent="0.2">
      <c r="A11" s="11"/>
      <c r="B11" s="13">
        <v>5332.15</v>
      </c>
      <c r="C11" s="71" t="s">
        <v>74</v>
      </c>
      <c r="D11" s="268"/>
      <c r="E11" s="15"/>
      <c r="F11" s="15"/>
      <c r="G11" s="15"/>
      <c r="H11" s="16"/>
      <c r="I11" s="157">
        <f t="shared" si="0"/>
        <v>0</v>
      </c>
    </row>
    <row r="12" spans="1:9" ht="12.75" customHeight="1" x14ac:dyDescent="0.2">
      <c r="A12" s="263"/>
      <c r="B12" s="13">
        <v>4650.25</v>
      </c>
      <c r="C12" s="71" t="s">
        <v>75</v>
      </c>
      <c r="D12" s="268"/>
      <c r="E12" s="15"/>
      <c r="F12" s="15"/>
      <c r="G12" s="15"/>
      <c r="H12" s="16"/>
      <c r="I12" s="157">
        <f t="shared" si="0"/>
        <v>0</v>
      </c>
    </row>
    <row r="13" spans="1:9" ht="12.75" customHeight="1" x14ac:dyDescent="0.2">
      <c r="A13" s="263"/>
      <c r="B13" s="13">
        <v>6538.93</v>
      </c>
      <c r="C13" s="71" t="s">
        <v>76</v>
      </c>
      <c r="D13" s="268"/>
      <c r="E13" s="15"/>
      <c r="F13" s="15"/>
      <c r="G13" s="15"/>
      <c r="H13" s="16"/>
      <c r="I13" s="157">
        <f t="shared" si="0"/>
        <v>0</v>
      </c>
    </row>
    <row r="14" spans="1:9" ht="12.75" customHeight="1" x14ac:dyDescent="0.2">
      <c r="A14" s="263"/>
      <c r="B14" s="13">
        <v>6523.76</v>
      </c>
      <c r="C14" s="71" t="s">
        <v>77</v>
      </c>
      <c r="D14" s="268"/>
      <c r="E14" s="15"/>
      <c r="F14" s="15"/>
      <c r="G14" s="15"/>
      <c r="H14" s="16"/>
      <c r="I14" s="157">
        <f t="shared" si="0"/>
        <v>0</v>
      </c>
    </row>
    <row r="15" spans="1:9" ht="12.75" customHeight="1" x14ac:dyDescent="0.2">
      <c r="A15" s="263"/>
      <c r="B15" s="13">
        <v>9671.82</v>
      </c>
      <c r="C15" s="71" t="s">
        <v>78</v>
      </c>
      <c r="D15" s="268"/>
      <c r="E15" s="15"/>
      <c r="F15" s="15"/>
      <c r="G15" s="15"/>
      <c r="H15" s="16"/>
      <c r="I15" s="157">
        <f t="shared" si="0"/>
        <v>0</v>
      </c>
    </row>
    <row r="16" spans="1:9" ht="12.75" customHeight="1" thickBot="1" x14ac:dyDescent="0.25">
      <c r="A16" s="308"/>
      <c r="B16" s="71">
        <v>7935.3</v>
      </c>
      <c r="C16" s="71" t="s">
        <v>79</v>
      </c>
      <c r="D16" s="318"/>
      <c r="E16" s="73"/>
      <c r="F16" s="73"/>
      <c r="G16" s="73"/>
      <c r="H16" s="74"/>
      <c r="I16" s="165">
        <f t="shared" si="0"/>
        <v>0</v>
      </c>
    </row>
    <row r="17" spans="1:9" ht="12.75" customHeight="1" x14ac:dyDescent="0.2">
      <c r="A17" s="622" t="s">
        <v>324</v>
      </c>
      <c r="B17" s="625">
        <v>8019.39</v>
      </c>
      <c r="C17" s="625" t="s">
        <v>80</v>
      </c>
      <c r="D17" s="627" t="s">
        <v>953</v>
      </c>
      <c r="E17" s="37" t="s">
        <v>1498</v>
      </c>
      <c r="F17" s="37" t="s">
        <v>99</v>
      </c>
      <c r="G17" s="37">
        <v>2</v>
      </c>
      <c r="H17" s="38">
        <v>97</v>
      </c>
      <c r="I17" s="39">
        <f t="shared" si="0"/>
        <v>194</v>
      </c>
    </row>
    <row r="18" spans="1:9" ht="12.75" customHeight="1" x14ac:dyDescent="0.2">
      <c r="A18" s="623"/>
      <c r="B18" s="632"/>
      <c r="C18" s="632"/>
      <c r="D18" s="628"/>
      <c r="E18" s="15" t="s">
        <v>2242</v>
      </c>
      <c r="F18" s="15" t="s">
        <v>99</v>
      </c>
      <c r="G18" s="15">
        <v>3</v>
      </c>
      <c r="H18" s="16">
        <v>332</v>
      </c>
      <c r="I18" s="157">
        <f t="shared" si="0"/>
        <v>996</v>
      </c>
    </row>
    <row r="19" spans="1:9" ht="12.75" customHeight="1" x14ac:dyDescent="0.2">
      <c r="A19" s="623"/>
      <c r="B19" s="632"/>
      <c r="C19" s="632"/>
      <c r="D19" s="628"/>
      <c r="E19" s="15" t="s">
        <v>2071</v>
      </c>
      <c r="F19" s="15" t="s">
        <v>99</v>
      </c>
      <c r="G19" s="15">
        <v>3</v>
      </c>
      <c r="H19" s="16">
        <v>142</v>
      </c>
      <c r="I19" s="157">
        <f t="shared" si="0"/>
        <v>426</v>
      </c>
    </row>
    <row r="20" spans="1:9" ht="12.75" customHeight="1" x14ac:dyDescent="0.2">
      <c r="A20" s="623"/>
      <c r="B20" s="632"/>
      <c r="C20" s="632"/>
      <c r="D20" s="628"/>
      <c r="E20" s="15" t="s">
        <v>2148</v>
      </c>
      <c r="F20" s="15" t="s">
        <v>99</v>
      </c>
      <c r="G20" s="15">
        <v>18</v>
      </c>
      <c r="H20" s="16">
        <v>314</v>
      </c>
      <c r="I20" s="157">
        <f t="shared" si="0"/>
        <v>5652</v>
      </c>
    </row>
    <row r="21" spans="1:9" ht="12.75" customHeight="1" x14ac:dyDescent="0.2">
      <c r="A21" s="623"/>
      <c r="B21" s="632"/>
      <c r="C21" s="632"/>
      <c r="D21" s="628"/>
      <c r="E21" s="15" t="s">
        <v>2243</v>
      </c>
      <c r="F21" s="15" t="s">
        <v>99</v>
      </c>
      <c r="G21" s="15">
        <v>7</v>
      </c>
      <c r="H21" s="16">
        <v>274</v>
      </c>
      <c r="I21" s="157">
        <f t="shared" si="0"/>
        <v>1918</v>
      </c>
    </row>
    <row r="22" spans="1:9" ht="12.75" customHeight="1" x14ac:dyDescent="0.2">
      <c r="A22" s="623"/>
      <c r="B22" s="632"/>
      <c r="C22" s="632"/>
      <c r="D22" s="628"/>
      <c r="E22" s="15" t="s">
        <v>2083</v>
      </c>
      <c r="F22" s="15" t="s">
        <v>99</v>
      </c>
      <c r="G22" s="15">
        <v>10</v>
      </c>
      <c r="H22" s="16">
        <v>40</v>
      </c>
      <c r="I22" s="157">
        <f t="shared" si="0"/>
        <v>400</v>
      </c>
    </row>
    <row r="23" spans="1:9" ht="12.75" customHeight="1" x14ac:dyDescent="0.2">
      <c r="A23" s="623"/>
      <c r="B23" s="632"/>
      <c r="C23" s="632"/>
      <c r="D23" s="628"/>
      <c r="E23" s="15" t="s">
        <v>2244</v>
      </c>
      <c r="F23" s="15" t="s">
        <v>99</v>
      </c>
      <c r="G23" s="15">
        <v>10</v>
      </c>
      <c r="H23" s="16">
        <v>112</v>
      </c>
      <c r="I23" s="157">
        <f t="shared" si="0"/>
        <v>1120</v>
      </c>
    </row>
    <row r="24" spans="1:9" ht="12.75" customHeight="1" x14ac:dyDescent="0.2">
      <c r="A24" s="623"/>
      <c r="B24" s="632"/>
      <c r="C24" s="632"/>
      <c r="D24" s="628"/>
      <c r="E24" s="15" t="s">
        <v>2245</v>
      </c>
      <c r="F24" s="15" t="s">
        <v>99</v>
      </c>
      <c r="G24" s="15">
        <v>1</v>
      </c>
      <c r="H24" s="16">
        <v>618</v>
      </c>
      <c r="I24" s="157">
        <f t="shared" si="0"/>
        <v>618</v>
      </c>
    </row>
    <row r="25" spans="1:9" ht="12.75" customHeight="1" x14ac:dyDescent="0.2">
      <c r="A25" s="623"/>
      <c r="B25" s="632"/>
      <c r="C25" s="632"/>
      <c r="D25" s="628"/>
      <c r="E25" s="15" t="s">
        <v>2246</v>
      </c>
      <c r="F25" s="15" t="s">
        <v>99</v>
      </c>
      <c r="G25" s="15">
        <v>4</v>
      </c>
      <c r="H25" s="16">
        <v>248</v>
      </c>
      <c r="I25" s="157">
        <f t="shared" si="0"/>
        <v>992</v>
      </c>
    </row>
    <row r="26" spans="1:9" ht="12.75" customHeight="1" x14ac:dyDescent="0.2">
      <c r="A26" s="623"/>
      <c r="B26" s="632"/>
      <c r="C26" s="632"/>
      <c r="D26" s="628"/>
      <c r="E26" s="15" t="s">
        <v>1495</v>
      </c>
      <c r="F26" s="15" t="s">
        <v>99</v>
      </c>
      <c r="G26" s="15">
        <v>1</v>
      </c>
      <c r="H26" s="16">
        <v>3</v>
      </c>
      <c r="I26" s="157">
        <f t="shared" si="0"/>
        <v>3</v>
      </c>
    </row>
    <row r="27" spans="1:9" ht="12.75" customHeight="1" x14ac:dyDescent="0.2">
      <c r="A27" s="623"/>
      <c r="B27" s="632"/>
      <c r="C27" s="632"/>
      <c r="D27" s="628"/>
      <c r="E27" s="15" t="s">
        <v>248</v>
      </c>
      <c r="F27" s="15" t="s">
        <v>233</v>
      </c>
      <c r="G27" s="15">
        <v>12</v>
      </c>
      <c r="H27" s="16">
        <v>365</v>
      </c>
      <c r="I27" s="157">
        <f t="shared" si="0"/>
        <v>4380</v>
      </c>
    </row>
    <row r="28" spans="1:9" ht="12.75" customHeight="1" x14ac:dyDescent="0.2">
      <c r="A28" s="623"/>
      <c r="B28" s="632"/>
      <c r="C28" s="632"/>
      <c r="D28" s="628"/>
      <c r="E28" s="15" t="s">
        <v>737</v>
      </c>
      <c r="F28" s="15" t="s">
        <v>99</v>
      </c>
      <c r="G28" s="15">
        <v>8</v>
      </c>
      <c r="H28" s="16">
        <v>13</v>
      </c>
      <c r="I28" s="157">
        <f t="shared" si="0"/>
        <v>104</v>
      </c>
    </row>
    <row r="29" spans="1:9" ht="12.75" customHeight="1" x14ac:dyDescent="0.2">
      <c r="A29" s="623"/>
      <c r="B29" s="632"/>
      <c r="C29" s="632"/>
      <c r="D29" s="628"/>
      <c r="E29" s="15" t="s">
        <v>930</v>
      </c>
      <c r="F29" s="15" t="s">
        <v>99</v>
      </c>
      <c r="G29" s="15">
        <v>4</v>
      </c>
      <c r="H29" s="16">
        <v>46</v>
      </c>
      <c r="I29" s="157">
        <f t="shared" si="0"/>
        <v>184</v>
      </c>
    </row>
    <row r="30" spans="1:9" ht="12.75" customHeight="1" x14ac:dyDescent="0.2">
      <c r="A30" s="623"/>
      <c r="B30" s="632"/>
      <c r="C30" s="632"/>
      <c r="D30" s="628"/>
      <c r="E30" s="15" t="s">
        <v>1186</v>
      </c>
      <c r="F30" s="15" t="s">
        <v>99</v>
      </c>
      <c r="G30" s="15">
        <v>7</v>
      </c>
      <c r="H30" s="16">
        <v>38</v>
      </c>
      <c r="I30" s="157">
        <f t="shared" si="0"/>
        <v>266</v>
      </c>
    </row>
    <row r="31" spans="1:9" ht="12.75" customHeight="1" x14ac:dyDescent="0.2">
      <c r="A31" s="623"/>
      <c r="B31" s="632"/>
      <c r="C31" s="632"/>
      <c r="D31" s="628"/>
      <c r="E31" s="15" t="s">
        <v>738</v>
      </c>
      <c r="F31" s="15" t="s">
        <v>99</v>
      </c>
      <c r="G31" s="15">
        <v>6</v>
      </c>
      <c r="H31" s="16">
        <v>31</v>
      </c>
      <c r="I31" s="157">
        <f t="shared" si="0"/>
        <v>186</v>
      </c>
    </row>
    <row r="32" spans="1:9" ht="12.75" customHeight="1" x14ac:dyDescent="0.2">
      <c r="A32" s="623"/>
      <c r="B32" s="632"/>
      <c r="C32" s="632"/>
      <c r="D32" s="628"/>
      <c r="E32" s="15" t="s">
        <v>2247</v>
      </c>
      <c r="F32" s="15" t="s">
        <v>99</v>
      </c>
      <c r="G32" s="15">
        <v>6</v>
      </c>
      <c r="H32" s="16">
        <v>40</v>
      </c>
      <c r="I32" s="157">
        <f t="shared" si="0"/>
        <v>240</v>
      </c>
    </row>
    <row r="33" spans="1:9" ht="12.75" customHeight="1" x14ac:dyDescent="0.2">
      <c r="A33" s="623"/>
      <c r="B33" s="632"/>
      <c r="C33" s="632"/>
      <c r="D33" s="628"/>
      <c r="E33" s="15" t="s">
        <v>2248</v>
      </c>
      <c r="F33" s="15" t="s">
        <v>99</v>
      </c>
      <c r="G33" s="15">
        <v>6</v>
      </c>
      <c r="H33" s="16">
        <v>56</v>
      </c>
      <c r="I33" s="157">
        <f t="shared" si="0"/>
        <v>336</v>
      </c>
    </row>
    <row r="34" spans="1:9" ht="12.75" customHeight="1" x14ac:dyDescent="0.2">
      <c r="A34" s="623"/>
      <c r="B34" s="632"/>
      <c r="C34" s="632"/>
      <c r="D34" s="628"/>
      <c r="E34" s="15" t="s">
        <v>1501</v>
      </c>
      <c r="F34" s="15" t="s">
        <v>99</v>
      </c>
      <c r="G34" s="15">
        <v>4</v>
      </c>
      <c r="H34" s="16">
        <v>37</v>
      </c>
      <c r="I34" s="157">
        <f t="shared" si="0"/>
        <v>148</v>
      </c>
    </row>
    <row r="35" spans="1:9" ht="12.75" customHeight="1" x14ac:dyDescent="0.2">
      <c r="A35" s="623"/>
      <c r="B35" s="632"/>
      <c r="C35" s="632"/>
      <c r="D35" s="628"/>
      <c r="E35" s="15" t="s">
        <v>1433</v>
      </c>
      <c r="F35" s="15" t="s">
        <v>99</v>
      </c>
      <c r="G35" s="15">
        <v>4</v>
      </c>
      <c r="H35" s="16">
        <v>73</v>
      </c>
      <c r="I35" s="157">
        <f t="shared" si="0"/>
        <v>292</v>
      </c>
    </row>
    <row r="36" spans="1:9" ht="12.75" customHeight="1" x14ac:dyDescent="0.2">
      <c r="A36" s="623"/>
      <c r="B36" s="632"/>
      <c r="C36" s="632"/>
      <c r="D36" s="628"/>
      <c r="E36" s="15" t="s">
        <v>837</v>
      </c>
      <c r="F36" s="15" t="s">
        <v>99</v>
      </c>
      <c r="G36" s="15">
        <v>4</v>
      </c>
      <c r="H36" s="16">
        <v>21</v>
      </c>
      <c r="I36" s="157">
        <f t="shared" si="0"/>
        <v>84</v>
      </c>
    </row>
    <row r="37" spans="1:9" ht="12.75" customHeight="1" x14ac:dyDescent="0.2">
      <c r="A37" s="623"/>
      <c r="B37" s="632"/>
      <c r="C37" s="632"/>
      <c r="D37" s="628"/>
      <c r="E37" s="15" t="s">
        <v>1382</v>
      </c>
      <c r="F37" s="15" t="s">
        <v>99</v>
      </c>
      <c r="G37" s="15">
        <v>6</v>
      </c>
      <c r="H37" s="16">
        <v>52</v>
      </c>
      <c r="I37" s="157">
        <f t="shared" si="0"/>
        <v>312</v>
      </c>
    </row>
    <row r="38" spans="1:9" ht="12.75" customHeight="1" x14ac:dyDescent="0.2">
      <c r="A38" s="623"/>
      <c r="B38" s="632"/>
      <c r="C38" s="632"/>
      <c r="D38" s="628"/>
      <c r="E38" s="15" t="s">
        <v>2249</v>
      </c>
      <c r="F38" s="15" t="s">
        <v>99</v>
      </c>
      <c r="G38" s="15">
        <v>2</v>
      </c>
      <c r="H38" s="16">
        <v>38</v>
      </c>
      <c r="I38" s="157">
        <f t="shared" si="0"/>
        <v>76</v>
      </c>
    </row>
    <row r="39" spans="1:9" ht="12.75" customHeight="1" x14ac:dyDescent="0.2">
      <c r="A39" s="623"/>
      <c r="B39" s="632"/>
      <c r="C39" s="632"/>
      <c r="D39" s="628"/>
      <c r="E39" s="15" t="s">
        <v>1381</v>
      </c>
      <c r="F39" s="15" t="s">
        <v>99</v>
      </c>
      <c r="G39" s="15">
        <v>12</v>
      </c>
      <c r="H39" s="16">
        <v>91</v>
      </c>
      <c r="I39" s="157">
        <f t="shared" si="0"/>
        <v>1092</v>
      </c>
    </row>
    <row r="40" spans="1:9" ht="12.75" customHeight="1" x14ac:dyDescent="0.2">
      <c r="A40" s="623"/>
      <c r="B40" s="632"/>
      <c r="C40" s="632"/>
      <c r="D40" s="628"/>
      <c r="E40" s="15" t="s">
        <v>2250</v>
      </c>
      <c r="F40" s="15" t="s">
        <v>99</v>
      </c>
      <c r="G40" s="15">
        <v>8</v>
      </c>
      <c r="H40" s="16">
        <v>52</v>
      </c>
      <c r="I40" s="157">
        <f t="shared" si="0"/>
        <v>416</v>
      </c>
    </row>
    <row r="41" spans="1:9" ht="12.75" customHeight="1" x14ac:dyDescent="0.2">
      <c r="A41" s="623"/>
      <c r="B41" s="632"/>
      <c r="C41" s="632"/>
      <c r="D41" s="628"/>
      <c r="E41" s="15" t="s">
        <v>770</v>
      </c>
      <c r="F41" s="15" t="s">
        <v>99</v>
      </c>
      <c r="G41" s="15">
        <v>2</v>
      </c>
      <c r="H41" s="16">
        <v>138</v>
      </c>
      <c r="I41" s="157">
        <f t="shared" si="0"/>
        <v>276</v>
      </c>
    </row>
    <row r="42" spans="1:9" ht="12.75" customHeight="1" x14ac:dyDescent="0.2">
      <c r="A42" s="623"/>
      <c r="B42" s="632"/>
      <c r="C42" s="632"/>
      <c r="D42" s="665"/>
      <c r="E42" s="15" t="s">
        <v>747</v>
      </c>
      <c r="F42" s="15" t="s">
        <v>99</v>
      </c>
      <c r="G42" s="15">
        <v>1</v>
      </c>
      <c r="H42" s="16">
        <v>55</v>
      </c>
      <c r="I42" s="157">
        <f t="shared" si="0"/>
        <v>55</v>
      </c>
    </row>
    <row r="43" spans="1:9" ht="12.75" customHeight="1" x14ac:dyDescent="0.2">
      <c r="A43" s="623"/>
      <c r="B43" s="632"/>
      <c r="C43" s="632"/>
      <c r="D43" s="664" t="s">
        <v>111</v>
      </c>
      <c r="E43" s="15" t="s">
        <v>926</v>
      </c>
      <c r="F43" s="15" t="s">
        <v>99</v>
      </c>
      <c r="G43" s="15">
        <v>5</v>
      </c>
      <c r="H43" s="16">
        <v>90</v>
      </c>
      <c r="I43" s="157">
        <f t="shared" si="0"/>
        <v>450</v>
      </c>
    </row>
    <row r="44" spans="1:9" ht="12.75" customHeight="1" x14ac:dyDescent="0.2">
      <c r="A44" s="623"/>
      <c r="B44" s="632"/>
      <c r="C44" s="632"/>
      <c r="D44" s="628"/>
      <c r="E44" s="15" t="s">
        <v>2251</v>
      </c>
      <c r="F44" s="15" t="s">
        <v>100</v>
      </c>
      <c r="G44" s="15">
        <v>8</v>
      </c>
      <c r="H44" s="16">
        <v>82.5</v>
      </c>
      <c r="I44" s="157">
        <f t="shared" si="0"/>
        <v>660</v>
      </c>
    </row>
    <row r="45" spans="1:9" ht="12.75" customHeight="1" x14ac:dyDescent="0.2">
      <c r="A45" s="623"/>
      <c r="B45" s="632"/>
      <c r="C45" s="632"/>
      <c r="D45" s="628"/>
      <c r="E45" s="15" t="s">
        <v>255</v>
      </c>
      <c r="F45" s="15" t="s">
        <v>1942</v>
      </c>
      <c r="G45" s="15">
        <v>0.5</v>
      </c>
      <c r="H45" s="16">
        <v>770</v>
      </c>
      <c r="I45" s="157">
        <f t="shared" si="0"/>
        <v>385</v>
      </c>
    </row>
    <row r="46" spans="1:9" ht="12.75" customHeight="1" x14ac:dyDescent="0.2">
      <c r="A46" s="623"/>
      <c r="B46" s="632"/>
      <c r="C46" s="632"/>
      <c r="D46" s="628"/>
      <c r="E46" s="15" t="s">
        <v>2156</v>
      </c>
      <c r="F46" s="15" t="s">
        <v>349</v>
      </c>
      <c r="G46" s="15">
        <v>6</v>
      </c>
      <c r="H46" s="16">
        <v>1260</v>
      </c>
      <c r="I46" s="157">
        <f t="shared" si="0"/>
        <v>7560</v>
      </c>
    </row>
    <row r="47" spans="1:9" ht="12.75" customHeight="1" x14ac:dyDescent="0.2">
      <c r="A47" s="623"/>
      <c r="B47" s="632"/>
      <c r="C47" s="632"/>
      <c r="D47" s="628"/>
      <c r="E47" s="15" t="s">
        <v>1362</v>
      </c>
      <c r="F47" s="15" t="s">
        <v>99</v>
      </c>
      <c r="G47" s="15">
        <v>2</v>
      </c>
      <c r="H47" s="16">
        <v>1440</v>
      </c>
      <c r="I47" s="157">
        <f t="shared" si="0"/>
        <v>2880</v>
      </c>
    </row>
    <row r="48" spans="1:9" ht="12.75" customHeight="1" x14ac:dyDescent="0.2">
      <c r="A48" s="623"/>
      <c r="B48" s="632"/>
      <c r="C48" s="632"/>
      <c r="D48" s="628"/>
      <c r="E48" s="15" t="s">
        <v>254</v>
      </c>
      <c r="F48" s="15" t="s">
        <v>100</v>
      </c>
      <c r="G48" s="15">
        <v>13</v>
      </c>
      <c r="H48" s="16">
        <v>69.709999999999994</v>
      </c>
      <c r="I48" s="157">
        <f t="shared" si="0"/>
        <v>906.2299999999999</v>
      </c>
    </row>
    <row r="49" spans="1:9" ht="12.75" customHeight="1" x14ac:dyDescent="0.2">
      <c r="A49" s="623"/>
      <c r="B49" s="632"/>
      <c r="C49" s="632"/>
      <c r="D49" s="628"/>
      <c r="E49" s="15" t="s">
        <v>745</v>
      </c>
      <c r="F49" s="15" t="s">
        <v>100</v>
      </c>
      <c r="G49" s="15">
        <v>4</v>
      </c>
      <c r="H49" s="16">
        <v>74.2</v>
      </c>
      <c r="I49" s="157">
        <f t="shared" si="0"/>
        <v>296.8</v>
      </c>
    </row>
    <row r="50" spans="1:9" ht="12.75" customHeight="1" x14ac:dyDescent="0.2">
      <c r="A50" s="623"/>
      <c r="B50" s="632"/>
      <c r="C50" s="632"/>
      <c r="D50" s="628"/>
      <c r="E50" s="15" t="s">
        <v>1417</v>
      </c>
      <c r="F50" s="15" t="s">
        <v>99</v>
      </c>
      <c r="G50" s="15">
        <v>2</v>
      </c>
      <c r="H50" s="16">
        <v>15</v>
      </c>
      <c r="I50" s="157">
        <f t="shared" si="0"/>
        <v>30</v>
      </c>
    </row>
    <row r="51" spans="1:9" ht="12.75" customHeight="1" x14ac:dyDescent="0.2">
      <c r="A51" s="623"/>
      <c r="B51" s="632"/>
      <c r="C51" s="632"/>
      <c r="D51" s="628"/>
      <c r="E51" s="15" t="s">
        <v>2066</v>
      </c>
      <c r="F51" s="15" t="s">
        <v>100</v>
      </c>
      <c r="G51" s="15">
        <v>5</v>
      </c>
      <c r="H51" s="16">
        <v>54.65</v>
      </c>
      <c r="I51" s="157">
        <f t="shared" si="0"/>
        <v>273.25</v>
      </c>
    </row>
    <row r="52" spans="1:9" ht="12.75" customHeight="1" x14ac:dyDescent="0.2">
      <c r="A52" s="623"/>
      <c r="B52" s="632"/>
      <c r="C52" s="632"/>
      <c r="D52" s="628"/>
      <c r="E52" s="15" t="s">
        <v>123</v>
      </c>
      <c r="F52" s="15" t="s">
        <v>445</v>
      </c>
      <c r="G52" s="15">
        <v>4.16</v>
      </c>
      <c r="H52" s="16">
        <v>299.95</v>
      </c>
      <c r="I52" s="157">
        <f t="shared" si="0"/>
        <v>1247.7919999999999</v>
      </c>
    </row>
    <row r="53" spans="1:9" ht="12.75" customHeight="1" x14ac:dyDescent="0.2">
      <c r="A53" s="623"/>
      <c r="B53" s="632"/>
      <c r="C53" s="632"/>
      <c r="D53" s="628"/>
      <c r="E53" s="15" t="s">
        <v>124</v>
      </c>
      <c r="F53" s="15" t="s">
        <v>100</v>
      </c>
      <c r="G53" s="15">
        <v>0.1</v>
      </c>
      <c r="H53" s="16">
        <v>100</v>
      </c>
      <c r="I53" s="157">
        <f t="shared" si="0"/>
        <v>10</v>
      </c>
    </row>
    <row r="54" spans="1:9" ht="12.75" customHeight="1" x14ac:dyDescent="0.2">
      <c r="A54" s="623"/>
      <c r="B54" s="632"/>
      <c r="C54" s="632"/>
      <c r="D54" s="628"/>
      <c r="E54" s="15" t="s">
        <v>1777</v>
      </c>
      <c r="F54" s="15" t="s">
        <v>349</v>
      </c>
      <c r="G54" s="15">
        <v>1</v>
      </c>
      <c r="H54" s="16">
        <v>1100</v>
      </c>
      <c r="I54" s="157">
        <f t="shared" si="0"/>
        <v>1100</v>
      </c>
    </row>
    <row r="55" spans="1:9" ht="12.75" customHeight="1" x14ac:dyDescent="0.2">
      <c r="A55" s="623"/>
      <c r="B55" s="632"/>
      <c r="C55" s="632"/>
      <c r="D55" s="665"/>
      <c r="E55" s="15" t="s">
        <v>256</v>
      </c>
      <c r="F55" s="15" t="s">
        <v>100</v>
      </c>
      <c r="G55" s="15">
        <v>9</v>
      </c>
      <c r="H55" s="16">
        <v>86.5</v>
      </c>
      <c r="I55" s="157">
        <f t="shared" si="0"/>
        <v>778.5</v>
      </c>
    </row>
    <row r="56" spans="1:9" ht="12.75" customHeight="1" x14ac:dyDescent="0.2">
      <c r="A56" s="623"/>
      <c r="B56" s="632"/>
      <c r="C56" s="632"/>
      <c r="D56" s="664" t="s">
        <v>356</v>
      </c>
      <c r="E56" s="15" t="s">
        <v>1777</v>
      </c>
      <c r="F56" s="15" t="s">
        <v>349</v>
      </c>
      <c r="G56" s="15">
        <v>1</v>
      </c>
      <c r="H56" s="16">
        <v>1100</v>
      </c>
      <c r="I56" s="157">
        <f t="shared" si="0"/>
        <v>1100</v>
      </c>
    </row>
    <row r="57" spans="1:9" ht="12.75" customHeight="1" x14ac:dyDescent="0.2">
      <c r="A57" s="623"/>
      <c r="B57" s="632"/>
      <c r="C57" s="632"/>
      <c r="D57" s="628"/>
      <c r="E57" s="15" t="s">
        <v>2156</v>
      </c>
      <c r="F57" s="15" t="s">
        <v>349</v>
      </c>
      <c r="G57" s="15">
        <v>4</v>
      </c>
      <c r="H57" s="16">
        <v>1260</v>
      </c>
      <c r="I57" s="157">
        <f t="shared" si="0"/>
        <v>5040</v>
      </c>
    </row>
    <row r="58" spans="1:9" ht="12.75" customHeight="1" x14ac:dyDescent="0.2">
      <c r="A58" s="623"/>
      <c r="B58" s="632"/>
      <c r="C58" s="632"/>
      <c r="D58" s="628"/>
      <c r="E58" s="15" t="s">
        <v>926</v>
      </c>
      <c r="F58" s="15" t="s">
        <v>99</v>
      </c>
      <c r="G58" s="15">
        <v>5</v>
      </c>
      <c r="H58" s="16">
        <v>90</v>
      </c>
      <c r="I58" s="157">
        <f t="shared" si="0"/>
        <v>450</v>
      </c>
    </row>
    <row r="59" spans="1:9" ht="12.75" customHeight="1" x14ac:dyDescent="0.2">
      <c r="A59" s="623"/>
      <c r="B59" s="632"/>
      <c r="C59" s="632"/>
      <c r="D59" s="628"/>
      <c r="E59" s="15" t="s">
        <v>2066</v>
      </c>
      <c r="F59" s="15" t="s">
        <v>100</v>
      </c>
      <c r="G59" s="15">
        <v>7</v>
      </c>
      <c r="H59" s="16">
        <v>54.65</v>
      </c>
      <c r="I59" s="157">
        <f t="shared" si="0"/>
        <v>382.55</v>
      </c>
    </row>
    <row r="60" spans="1:9" ht="12.75" customHeight="1" x14ac:dyDescent="0.2">
      <c r="A60" s="623"/>
      <c r="B60" s="632"/>
      <c r="C60" s="632"/>
      <c r="D60" s="628"/>
      <c r="E60" s="15" t="s">
        <v>123</v>
      </c>
      <c r="F60" s="15" t="s">
        <v>110</v>
      </c>
      <c r="G60" s="15">
        <v>3.12</v>
      </c>
      <c r="H60" s="16">
        <v>299.95</v>
      </c>
      <c r="I60" s="157">
        <f t="shared" si="0"/>
        <v>935.84400000000005</v>
      </c>
    </row>
    <row r="61" spans="1:9" ht="12.75" customHeight="1" x14ac:dyDescent="0.2">
      <c r="A61" s="623"/>
      <c r="B61" s="632"/>
      <c r="C61" s="632"/>
      <c r="D61" s="628"/>
      <c r="E61" s="15" t="s">
        <v>2150</v>
      </c>
      <c r="F61" s="15" t="s">
        <v>99</v>
      </c>
      <c r="G61" s="15">
        <v>1</v>
      </c>
      <c r="H61" s="16">
        <v>2140</v>
      </c>
      <c r="I61" s="157">
        <f t="shared" si="0"/>
        <v>2140</v>
      </c>
    </row>
    <row r="62" spans="1:9" ht="12.75" customHeight="1" x14ac:dyDescent="0.2">
      <c r="A62" s="623"/>
      <c r="B62" s="632"/>
      <c r="C62" s="632"/>
      <c r="D62" s="628"/>
      <c r="E62" s="15" t="s">
        <v>1362</v>
      </c>
      <c r="F62" s="15" t="s">
        <v>99</v>
      </c>
      <c r="G62" s="15">
        <v>1</v>
      </c>
      <c r="H62" s="16">
        <v>1440</v>
      </c>
      <c r="I62" s="157">
        <f t="shared" si="0"/>
        <v>1440</v>
      </c>
    </row>
    <row r="63" spans="1:9" ht="12.75" customHeight="1" x14ac:dyDescent="0.2">
      <c r="A63" s="623"/>
      <c r="B63" s="632"/>
      <c r="C63" s="632"/>
      <c r="D63" s="628"/>
      <c r="E63" s="15" t="s">
        <v>2251</v>
      </c>
      <c r="F63" s="15" t="s">
        <v>100</v>
      </c>
      <c r="G63" s="15">
        <v>7</v>
      </c>
      <c r="H63" s="16">
        <v>82.5</v>
      </c>
      <c r="I63" s="157">
        <f t="shared" si="0"/>
        <v>577.5</v>
      </c>
    </row>
    <row r="64" spans="1:9" ht="12.75" customHeight="1" x14ac:dyDescent="0.2">
      <c r="A64" s="623"/>
      <c r="B64" s="632"/>
      <c r="C64" s="632"/>
      <c r="D64" s="628"/>
      <c r="E64" s="15" t="s">
        <v>254</v>
      </c>
      <c r="F64" s="15" t="s">
        <v>100</v>
      </c>
      <c r="G64" s="15">
        <v>12</v>
      </c>
      <c r="H64" s="16">
        <v>69.709999999999994</v>
      </c>
      <c r="I64" s="157">
        <f t="shared" si="0"/>
        <v>836.52</v>
      </c>
    </row>
    <row r="65" spans="1:9" ht="12.75" customHeight="1" x14ac:dyDescent="0.2">
      <c r="A65" s="623"/>
      <c r="B65" s="632"/>
      <c r="C65" s="632"/>
      <c r="D65" s="628"/>
      <c r="E65" s="15" t="s">
        <v>1417</v>
      </c>
      <c r="F65" s="15" t="s">
        <v>99</v>
      </c>
      <c r="G65" s="15">
        <v>2</v>
      </c>
      <c r="H65" s="16">
        <v>15</v>
      </c>
      <c r="I65" s="157">
        <f t="shared" si="0"/>
        <v>30</v>
      </c>
    </row>
    <row r="66" spans="1:9" ht="12.75" customHeight="1" x14ac:dyDescent="0.2">
      <c r="A66" s="623"/>
      <c r="B66" s="632"/>
      <c r="C66" s="632"/>
      <c r="D66" s="628"/>
      <c r="E66" s="15" t="s">
        <v>256</v>
      </c>
      <c r="F66" s="15" t="s">
        <v>100</v>
      </c>
      <c r="G66" s="15">
        <v>9</v>
      </c>
      <c r="H66" s="16">
        <v>86.5</v>
      </c>
      <c r="I66" s="157">
        <f t="shared" si="0"/>
        <v>778.5</v>
      </c>
    </row>
    <row r="67" spans="1:9" ht="12.75" customHeight="1" x14ac:dyDescent="0.2">
      <c r="A67" s="623"/>
      <c r="B67" s="632"/>
      <c r="C67" s="632"/>
      <c r="D67" s="628"/>
      <c r="E67" s="15" t="s">
        <v>396</v>
      </c>
      <c r="F67" s="15" t="s">
        <v>99</v>
      </c>
      <c r="G67" s="15">
        <v>50</v>
      </c>
      <c r="H67" s="16">
        <v>2.34</v>
      </c>
      <c r="I67" s="157">
        <f t="shared" si="0"/>
        <v>117</v>
      </c>
    </row>
    <row r="68" spans="1:9" ht="12.75" customHeight="1" x14ac:dyDescent="0.2">
      <c r="A68" s="623"/>
      <c r="B68" s="632"/>
      <c r="C68" s="632"/>
      <c r="D68" s="628"/>
      <c r="E68" s="15" t="s">
        <v>1518</v>
      </c>
      <c r="F68" s="15" t="s">
        <v>100</v>
      </c>
      <c r="G68" s="15">
        <v>0.2</v>
      </c>
      <c r="H68" s="16">
        <v>170</v>
      </c>
      <c r="I68" s="157">
        <f t="shared" si="0"/>
        <v>34</v>
      </c>
    </row>
    <row r="69" spans="1:9" ht="12.75" customHeight="1" x14ac:dyDescent="0.2">
      <c r="A69" s="623"/>
      <c r="B69" s="632"/>
      <c r="C69" s="632"/>
      <c r="D69" s="665"/>
      <c r="E69" s="15" t="s">
        <v>255</v>
      </c>
      <c r="F69" s="15" t="s">
        <v>1942</v>
      </c>
      <c r="G69" s="15">
        <v>0.5</v>
      </c>
      <c r="H69" s="16">
        <v>770</v>
      </c>
      <c r="I69" s="157">
        <f t="shared" si="0"/>
        <v>385</v>
      </c>
    </row>
    <row r="70" spans="1:9" ht="12.75" customHeight="1" x14ac:dyDescent="0.2">
      <c r="A70" s="623"/>
      <c r="B70" s="632"/>
      <c r="C70" s="632"/>
      <c r="D70" s="664" t="s">
        <v>407</v>
      </c>
      <c r="E70" s="15" t="s">
        <v>252</v>
      </c>
      <c r="F70" s="15" t="s">
        <v>99</v>
      </c>
      <c r="G70" s="15">
        <v>12</v>
      </c>
      <c r="H70" s="16">
        <v>45</v>
      </c>
      <c r="I70" s="157">
        <f t="shared" si="0"/>
        <v>540</v>
      </c>
    </row>
    <row r="71" spans="1:9" ht="12.75" customHeight="1" x14ac:dyDescent="0.2">
      <c r="A71" s="623"/>
      <c r="B71" s="632"/>
      <c r="C71" s="632"/>
      <c r="D71" s="628"/>
      <c r="E71" s="15" t="s">
        <v>256</v>
      </c>
      <c r="F71" s="15" t="s">
        <v>100</v>
      </c>
      <c r="G71" s="15">
        <v>8</v>
      </c>
      <c r="H71" s="16">
        <v>86.5</v>
      </c>
      <c r="I71" s="157">
        <f t="shared" si="0"/>
        <v>692</v>
      </c>
    </row>
    <row r="72" spans="1:9" ht="12.75" customHeight="1" x14ac:dyDescent="0.2">
      <c r="A72" s="623"/>
      <c r="B72" s="632"/>
      <c r="C72" s="632"/>
      <c r="D72" s="628"/>
      <c r="E72" s="15" t="s">
        <v>255</v>
      </c>
      <c r="F72" s="15" t="s">
        <v>1942</v>
      </c>
      <c r="G72" s="15">
        <v>0.5</v>
      </c>
      <c r="H72" s="16">
        <v>770</v>
      </c>
      <c r="I72" s="157">
        <f t="shared" si="0"/>
        <v>385</v>
      </c>
    </row>
    <row r="73" spans="1:9" ht="12.75" customHeight="1" x14ac:dyDescent="0.2">
      <c r="A73" s="623"/>
      <c r="B73" s="632"/>
      <c r="C73" s="632"/>
      <c r="D73" s="628"/>
      <c r="E73" s="15" t="s">
        <v>2251</v>
      </c>
      <c r="F73" s="15" t="s">
        <v>258</v>
      </c>
      <c r="G73" s="15">
        <v>1</v>
      </c>
      <c r="H73" s="16">
        <v>810</v>
      </c>
      <c r="I73" s="157">
        <f t="shared" si="0"/>
        <v>810</v>
      </c>
    </row>
    <row r="74" spans="1:9" ht="12.75" customHeight="1" x14ac:dyDescent="0.2">
      <c r="A74" s="623"/>
      <c r="B74" s="632"/>
      <c r="C74" s="632"/>
      <c r="D74" s="628"/>
      <c r="E74" s="15" t="s">
        <v>123</v>
      </c>
      <c r="F74" s="15" t="s">
        <v>110</v>
      </c>
      <c r="G74" s="15">
        <v>4.16</v>
      </c>
      <c r="H74" s="16">
        <v>299.95</v>
      </c>
      <c r="I74" s="157">
        <f t="shared" si="0"/>
        <v>1247.7919999999999</v>
      </c>
    </row>
    <row r="75" spans="1:9" ht="12.75" customHeight="1" x14ac:dyDescent="0.2">
      <c r="A75" s="623"/>
      <c r="B75" s="632"/>
      <c r="C75" s="632"/>
      <c r="D75" s="628"/>
      <c r="E75" s="15" t="s">
        <v>1362</v>
      </c>
      <c r="F75" s="15" t="s">
        <v>99</v>
      </c>
      <c r="G75" s="15">
        <v>2</v>
      </c>
      <c r="H75" s="16">
        <v>1440</v>
      </c>
      <c r="I75" s="157">
        <f t="shared" si="0"/>
        <v>2880</v>
      </c>
    </row>
    <row r="76" spans="1:9" ht="12.75" customHeight="1" x14ac:dyDescent="0.2">
      <c r="A76" s="623"/>
      <c r="B76" s="632"/>
      <c r="C76" s="632"/>
      <c r="D76" s="628"/>
      <c r="E76" s="15" t="s">
        <v>2156</v>
      </c>
      <c r="F76" s="15" t="s">
        <v>349</v>
      </c>
      <c r="G76" s="15">
        <v>4</v>
      </c>
      <c r="H76" s="16">
        <v>1620</v>
      </c>
      <c r="I76" s="157">
        <f t="shared" si="0"/>
        <v>6480</v>
      </c>
    </row>
    <row r="77" spans="1:9" ht="12.75" customHeight="1" x14ac:dyDescent="0.2">
      <c r="A77" s="623"/>
      <c r="B77" s="632"/>
      <c r="C77" s="632"/>
      <c r="D77" s="628"/>
      <c r="E77" s="15" t="s">
        <v>1777</v>
      </c>
      <c r="F77" s="15" t="s">
        <v>349</v>
      </c>
      <c r="G77" s="15">
        <v>1</v>
      </c>
      <c r="H77" s="16">
        <v>1100</v>
      </c>
      <c r="I77" s="157">
        <f t="shared" si="0"/>
        <v>1100</v>
      </c>
    </row>
    <row r="78" spans="1:9" ht="12.75" customHeight="1" x14ac:dyDescent="0.2">
      <c r="A78" s="623"/>
      <c r="B78" s="632"/>
      <c r="C78" s="632"/>
      <c r="D78" s="628"/>
      <c r="E78" s="15" t="s">
        <v>2066</v>
      </c>
      <c r="F78" s="15" t="s">
        <v>100</v>
      </c>
      <c r="G78" s="15">
        <v>4</v>
      </c>
      <c r="H78" s="16">
        <v>54.65</v>
      </c>
      <c r="I78" s="157">
        <f t="shared" si="0"/>
        <v>218.6</v>
      </c>
    </row>
    <row r="79" spans="1:9" ht="12.75" customHeight="1" x14ac:dyDescent="0.2">
      <c r="A79" s="623"/>
      <c r="B79" s="632"/>
      <c r="C79" s="632"/>
      <c r="D79" s="628"/>
      <c r="E79" s="15" t="s">
        <v>124</v>
      </c>
      <c r="F79" s="15" t="s">
        <v>100</v>
      </c>
      <c r="G79" s="15">
        <v>0.1</v>
      </c>
      <c r="H79" s="16">
        <v>100</v>
      </c>
      <c r="I79" s="157">
        <f t="shared" si="0"/>
        <v>10</v>
      </c>
    </row>
    <row r="80" spans="1:9" ht="12.75" customHeight="1" x14ac:dyDescent="0.2">
      <c r="A80" s="623"/>
      <c r="B80" s="632"/>
      <c r="C80" s="632"/>
      <c r="D80" s="628"/>
      <c r="E80" s="15" t="s">
        <v>396</v>
      </c>
      <c r="F80" s="15" t="s">
        <v>99</v>
      </c>
      <c r="G80" s="15">
        <v>35</v>
      </c>
      <c r="H80" s="16">
        <v>2.34</v>
      </c>
      <c r="I80" s="157">
        <f t="shared" si="0"/>
        <v>81.899999999999991</v>
      </c>
    </row>
    <row r="81" spans="1:9" ht="12.75" customHeight="1" thickBot="1" x14ac:dyDescent="0.25">
      <c r="A81" s="624"/>
      <c r="B81" s="626"/>
      <c r="C81" s="626"/>
      <c r="D81" s="629"/>
      <c r="E81" s="83" t="s">
        <v>254</v>
      </c>
      <c r="F81" s="83" t="s">
        <v>100</v>
      </c>
      <c r="G81" s="83">
        <v>8</v>
      </c>
      <c r="H81" s="84">
        <v>69.709999999999994</v>
      </c>
      <c r="I81" s="200">
        <f t="shared" si="0"/>
        <v>557.67999999999995</v>
      </c>
    </row>
    <row r="82" spans="1:9" ht="12.75" customHeight="1" thickBot="1" x14ac:dyDescent="0.25">
      <c r="A82" s="46"/>
      <c r="B82" s="85"/>
      <c r="C82" s="85" t="s">
        <v>87</v>
      </c>
      <c r="D82" s="85"/>
      <c r="E82" s="47"/>
      <c r="F82" s="47"/>
      <c r="G82" s="47"/>
      <c r="H82" s="48"/>
      <c r="I82" s="49">
        <v>681.78</v>
      </c>
    </row>
    <row r="83" spans="1:9" ht="12.75" customHeight="1" thickBot="1" x14ac:dyDescent="0.25">
      <c r="A83" s="46"/>
      <c r="B83" s="76">
        <f>SUM(B6:B81)</f>
        <v>71845.23000000001</v>
      </c>
      <c r="C83" s="75"/>
      <c r="D83" s="76"/>
      <c r="E83" s="77"/>
      <c r="F83" s="75"/>
      <c r="G83" s="75"/>
      <c r="H83" s="76" t="s">
        <v>17</v>
      </c>
      <c r="I83" s="78">
        <f>SUM(I6:I82)</f>
        <v>67275.237999999998</v>
      </c>
    </row>
    <row r="84" spans="1:9" ht="77.25" thickBot="1" x14ac:dyDescent="0.25">
      <c r="A84" s="134" t="s">
        <v>1066</v>
      </c>
      <c r="B84" s="114" t="s">
        <v>16</v>
      </c>
      <c r="C84" s="114" t="s">
        <v>5</v>
      </c>
      <c r="D84" s="114" t="s">
        <v>23</v>
      </c>
      <c r="E84" s="118" t="s">
        <v>18</v>
      </c>
      <c r="F84" s="114" t="s">
        <v>19</v>
      </c>
      <c r="G84" s="114" t="s">
        <v>10</v>
      </c>
      <c r="H84" s="114" t="s">
        <v>13</v>
      </c>
      <c r="I84" s="115" t="s">
        <v>12</v>
      </c>
    </row>
    <row r="85" spans="1:9" ht="12.75" customHeight="1" x14ac:dyDescent="0.2">
      <c r="A85" s="622"/>
      <c r="B85" s="625">
        <v>6449.38</v>
      </c>
      <c r="C85" s="625" t="s">
        <v>66</v>
      </c>
      <c r="D85" s="627"/>
      <c r="E85" s="82"/>
      <c r="F85" s="82"/>
      <c r="G85" s="82"/>
      <c r="H85" s="155"/>
      <c r="I85" s="39">
        <f t="shared" ref="I85:I112" si="1">G85*H85</f>
        <v>0</v>
      </c>
    </row>
    <row r="86" spans="1:9" ht="12.75" customHeight="1" thickBot="1" x14ac:dyDescent="0.25">
      <c r="A86" s="624"/>
      <c r="B86" s="626"/>
      <c r="C86" s="626"/>
      <c r="D86" s="629"/>
      <c r="E86" s="40"/>
      <c r="F86" s="40"/>
      <c r="G86" s="40"/>
      <c r="H86" s="41"/>
      <c r="I86" s="200">
        <f t="shared" si="1"/>
        <v>0</v>
      </c>
    </row>
    <row r="87" spans="1:9" ht="26.25" thickBot="1" x14ac:dyDescent="0.25">
      <c r="A87" s="46" t="s">
        <v>329</v>
      </c>
      <c r="B87" s="491">
        <v>6275.58</v>
      </c>
      <c r="C87" s="85" t="s">
        <v>67</v>
      </c>
      <c r="D87" s="47" t="s">
        <v>330</v>
      </c>
      <c r="E87" s="47" t="s">
        <v>331</v>
      </c>
      <c r="F87" s="47" t="s">
        <v>99</v>
      </c>
      <c r="G87" s="47">
        <v>1</v>
      </c>
      <c r="H87" s="48">
        <v>8.89</v>
      </c>
      <c r="I87" s="49">
        <f>G87*H87</f>
        <v>8.89</v>
      </c>
    </row>
    <row r="88" spans="1:9" ht="12.75" customHeight="1" x14ac:dyDescent="0.2">
      <c r="A88" s="622" t="s">
        <v>329</v>
      </c>
      <c r="B88" s="625">
        <v>6193.3</v>
      </c>
      <c r="C88" s="625" t="s">
        <v>70</v>
      </c>
      <c r="D88" s="627" t="s">
        <v>330</v>
      </c>
      <c r="E88" s="37" t="s">
        <v>331</v>
      </c>
      <c r="F88" s="37" t="s">
        <v>99</v>
      </c>
      <c r="G88" s="37">
        <v>2</v>
      </c>
      <c r="H88" s="38">
        <v>17</v>
      </c>
      <c r="I88" s="39">
        <f t="shared" si="1"/>
        <v>34</v>
      </c>
    </row>
    <row r="89" spans="1:9" ht="12.75" customHeight="1" x14ac:dyDescent="0.2">
      <c r="A89" s="623"/>
      <c r="B89" s="632"/>
      <c r="C89" s="632"/>
      <c r="D89" s="628"/>
      <c r="E89" s="15" t="s">
        <v>588</v>
      </c>
      <c r="F89" s="15" t="s">
        <v>99</v>
      </c>
      <c r="G89" s="15">
        <v>1</v>
      </c>
      <c r="H89" s="16">
        <v>18.54</v>
      </c>
      <c r="I89" s="157">
        <f t="shared" si="1"/>
        <v>18.54</v>
      </c>
    </row>
    <row r="90" spans="1:9" ht="12.75" customHeight="1" x14ac:dyDescent="0.2">
      <c r="A90" s="623"/>
      <c r="B90" s="632"/>
      <c r="C90" s="632"/>
      <c r="D90" s="628"/>
      <c r="E90" s="15" t="s">
        <v>337</v>
      </c>
      <c r="F90" s="15" t="s">
        <v>99</v>
      </c>
      <c r="G90" s="15">
        <v>2</v>
      </c>
      <c r="H90" s="16">
        <v>44.8</v>
      </c>
      <c r="I90" s="157">
        <f t="shared" si="1"/>
        <v>89.6</v>
      </c>
    </row>
    <row r="91" spans="1:9" ht="12.75" customHeight="1" thickBot="1" x14ac:dyDescent="0.25">
      <c r="A91" s="624"/>
      <c r="B91" s="626"/>
      <c r="C91" s="626"/>
      <c r="D91" s="629"/>
      <c r="E91" s="40" t="s">
        <v>338</v>
      </c>
      <c r="F91" s="40" t="s">
        <v>99</v>
      </c>
      <c r="G91" s="40">
        <v>1</v>
      </c>
      <c r="H91" s="41">
        <v>20.95</v>
      </c>
      <c r="I91" s="200">
        <f t="shared" si="1"/>
        <v>20.95</v>
      </c>
    </row>
    <row r="92" spans="1:9" ht="12.75" customHeight="1" x14ac:dyDescent="0.2">
      <c r="A92" s="313"/>
      <c r="B92" s="70">
        <v>8260.4500000000007</v>
      </c>
      <c r="C92" s="70" t="s">
        <v>72</v>
      </c>
      <c r="D92" s="315"/>
      <c r="E92" s="53"/>
      <c r="F92" s="53"/>
      <c r="G92" s="53"/>
      <c r="H92" s="153"/>
      <c r="I92" s="157">
        <f t="shared" si="1"/>
        <v>0</v>
      </c>
    </row>
    <row r="93" spans="1:9" x14ac:dyDescent="0.2">
      <c r="A93" s="11"/>
      <c r="B93" s="13">
        <v>8116.46</v>
      </c>
      <c r="C93" s="13" t="s">
        <v>73</v>
      </c>
      <c r="D93" s="15"/>
      <c r="E93" s="15"/>
      <c r="F93" s="15"/>
      <c r="G93" s="15"/>
      <c r="H93" s="16"/>
      <c r="I93" s="157">
        <f t="shared" si="1"/>
        <v>0</v>
      </c>
    </row>
    <row r="94" spans="1:9" ht="12.75" customHeight="1" x14ac:dyDescent="0.2">
      <c r="A94" s="263"/>
      <c r="B94" s="13">
        <v>7019.53</v>
      </c>
      <c r="C94" s="13" t="s">
        <v>74</v>
      </c>
      <c r="D94" s="15"/>
      <c r="E94" s="15"/>
      <c r="F94" s="15"/>
      <c r="G94" s="15"/>
      <c r="H94" s="16"/>
      <c r="I94" s="157">
        <f t="shared" si="1"/>
        <v>0</v>
      </c>
    </row>
    <row r="95" spans="1:9" ht="12.75" customHeight="1" x14ac:dyDescent="0.2">
      <c r="A95" s="263"/>
      <c r="B95" s="13">
        <v>7018.38</v>
      </c>
      <c r="C95" s="13" t="s">
        <v>75</v>
      </c>
      <c r="D95" s="265"/>
      <c r="E95" s="15"/>
      <c r="F95" s="15"/>
      <c r="G95" s="15"/>
      <c r="H95" s="16"/>
      <c r="I95" s="157">
        <f t="shared" si="1"/>
        <v>0</v>
      </c>
    </row>
    <row r="96" spans="1:9" ht="12.75" customHeight="1" thickBot="1" x14ac:dyDescent="0.25">
      <c r="A96" s="308"/>
      <c r="B96" s="71">
        <v>7929.35</v>
      </c>
      <c r="C96" s="13" t="s">
        <v>76</v>
      </c>
      <c r="D96" s="309"/>
      <c r="E96" s="73"/>
      <c r="F96" s="73"/>
      <c r="G96" s="73"/>
      <c r="H96" s="74"/>
      <c r="I96" s="165">
        <f t="shared" si="1"/>
        <v>0</v>
      </c>
    </row>
    <row r="97" spans="1:9" ht="12.75" customHeight="1" x14ac:dyDescent="0.2">
      <c r="A97" s="622" t="s">
        <v>329</v>
      </c>
      <c r="B97" s="625">
        <v>8196.9</v>
      </c>
      <c r="C97" s="625" t="s">
        <v>77</v>
      </c>
      <c r="D97" s="627" t="s">
        <v>330</v>
      </c>
      <c r="E97" s="37" t="s">
        <v>331</v>
      </c>
      <c r="F97" s="37" t="s">
        <v>99</v>
      </c>
      <c r="G97" s="37">
        <v>1</v>
      </c>
      <c r="H97" s="38">
        <v>7.53</v>
      </c>
      <c r="I97" s="39">
        <f t="shared" si="1"/>
        <v>7.53</v>
      </c>
    </row>
    <row r="98" spans="1:9" ht="12.75" customHeight="1" thickBot="1" x14ac:dyDescent="0.25">
      <c r="A98" s="624"/>
      <c r="B98" s="626"/>
      <c r="C98" s="626"/>
      <c r="D98" s="629"/>
      <c r="E98" s="40" t="s">
        <v>429</v>
      </c>
      <c r="F98" s="40" t="s">
        <v>99</v>
      </c>
      <c r="G98" s="40">
        <v>20</v>
      </c>
      <c r="H98" s="41">
        <v>2.34</v>
      </c>
      <c r="I98" s="200">
        <f t="shared" si="1"/>
        <v>46.8</v>
      </c>
    </row>
    <row r="99" spans="1:9" ht="12.75" customHeight="1" thickBot="1" x14ac:dyDescent="0.25">
      <c r="A99" s="313"/>
      <c r="B99" s="70">
        <v>10218.629999999999</v>
      </c>
      <c r="C99" s="70" t="s">
        <v>78</v>
      </c>
      <c r="D99" s="315"/>
      <c r="E99" s="53"/>
      <c r="F99" s="53"/>
      <c r="G99" s="53"/>
      <c r="H99" s="153"/>
      <c r="I99" s="165">
        <f t="shared" si="1"/>
        <v>0</v>
      </c>
    </row>
    <row r="100" spans="1:9" ht="12.75" customHeight="1" x14ac:dyDescent="0.2">
      <c r="A100" s="622" t="s">
        <v>329</v>
      </c>
      <c r="B100" s="625">
        <v>9441.9</v>
      </c>
      <c r="C100" s="625" t="s">
        <v>79</v>
      </c>
      <c r="D100" s="627" t="s">
        <v>330</v>
      </c>
      <c r="E100" s="37" t="s">
        <v>1722</v>
      </c>
      <c r="F100" s="37" t="s">
        <v>99</v>
      </c>
      <c r="G100" s="37">
        <v>11</v>
      </c>
      <c r="H100" s="38">
        <v>99.69</v>
      </c>
      <c r="I100" s="39">
        <f t="shared" si="1"/>
        <v>1096.5899999999999</v>
      </c>
    </row>
    <row r="101" spans="1:9" ht="12.75" customHeight="1" x14ac:dyDescent="0.2">
      <c r="A101" s="623"/>
      <c r="B101" s="632"/>
      <c r="C101" s="632"/>
      <c r="D101" s="628"/>
      <c r="E101" s="35" t="s">
        <v>331</v>
      </c>
      <c r="F101" s="35" t="s">
        <v>99</v>
      </c>
      <c r="G101" s="35">
        <v>13</v>
      </c>
      <c r="H101" s="36">
        <v>7.53</v>
      </c>
      <c r="I101" s="157">
        <f t="shared" si="1"/>
        <v>97.89</v>
      </c>
    </row>
    <row r="102" spans="1:9" ht="12.75" customHeight="1" x14ac:dyDescent="0.2">
      <c r="A102" s="623"/>
      <c r="B102" s="632"/>
      <c r="C102" s="632"/>
      <c r="D102" s="628"/>
      <c r="E102" s="35" t="s">
        <v>1635</v>
      </c>
      <c r="F102" s="35" t="s">
        <v>101</v>
      </c>
      <c r="G102" s="35">
        <v>26</v>
      </c>
      <c r="H102" s="36">
        <v>8.56</v>
      </c>
      <c r="I102" s="157">
        <f t="shared" si="1"/>
        <v>222.56</v>
      </c>
    </row>
    <row r="103" spans="1:9" ht="12.75" customHeight="1" x14ac:dyDescent="0.2">
      <c r="A103" s="623"/>
      <c r="B103" s="632"/>
      <c r="C103" s="632"/>
      <c r="D103" s="628"/>
      <c r="E103" s="35" t="s">
        <v>1902</v>
      </c>
      <c r="F103" s="35" t="s">
        <v>101</v>
      </c>
      <c r="G103" s="35">
        <v>26</v>
      </c>
      <c r="H103" s="36">
        <v>9.56</v>
      </c>
      <c r="I103" s="157">
        <f t="shared" si="1"/>
        <v>248.56</v>
      </c>
    </row>
    <row r="104" spans="1:9" ht="12.75" customHeight="1" x14ac:dyDescent="0.2">
      <c r="A104" s="623"/>
      <c r="B104" s="632"/>
      <c r="C104" s="632"/>
      <c r="D104" s="628"/>
      <c r="E104" s="35" t="s">
        <v>1903</v>
      </c>
      <c r="F104" s="35" t="s">
        <v>101</v>
      </c>
      <c r="G104" s="35">
        <v>22</v>
      </c>
      <c r="H104" s="36">
        <v>30</v>
      </c>
      <c r="I104" s="157">
        <f t="shared" si="1"/>
        <v>660</v>
      </c>
    </row>
    <row r="105" spans="1:9" ht="12.75" customHeight="1" x14ac:dyDescent="0.2">
      <c r="A105" s="623"/>
      <c r="B105" s="632"/>
      <c r="C105" s="632"/>
      <c r="D105" s="628"/>
      <c r="E105" s="35" t="s">
        <v>1731</v>
      </c>
      <c r="F105" s="35" t="s">
        <v>101</v>
      </c>
      <c r="G105" s="35">
        <v>13.5</v>
      </c>
      <c r="H105" s="36">
        <v>18</v>
      </c>
      <c r="I105" s="157">
        <f t="shared" si="1"/>
        <v>243</v>
      </c>
    </row>
    <row r="106" spans="1:9" ht="12.75" customHeight="1" x14ac:dyDescent="0.2">
      <c r="A106" s="623"/>
      <c r="B106" s="632"/>
      <c r="C106" s="632"/>
      <c r="D106" s="628"/>
      <c r="E106" s="35" t="s">
        <v>1904</v>
      </c>
      <c r="F106" s="35" t="s">
        <v>99</v>
      </c>
      <c r="G106" s="35">
        <v>2</v>
      </c>
      <c r="H106" s="36">
        <v>35</v>
      </c>
      <c r="I106" s="157">
        <f t="shared" si="1"/>
        <v>70</v>
      </c>
    </row>
    <row r="107" spans="1:9" ht="12.75" customHeight="1" x14ac:dyDescent="0.2">
      <c r="A107" s="623"/>
      <c r="B107" s="632"/>
      <c r="C107" s="632"/>
      <c r="D107" s="628"/>
      <c r="E107" s="35" t="s">
        <v>908</v>
      </c>
      <c r="F107" s="35" t="s">
        <v>99</v>
      </c>
      <c r="G107" s="35">
        <v>20</v>
      </c>
      <c r="H107" s="36">
        <v>0.98</v>
      </c>
      <c r="I107" s="157">
        <f t="shared" si="1"/>
        <v>19.600000000000001</v>
      </c>
    </row>
    <row r="108" spans="1:9" ht="12.75" customHeight="1" thickBot="1" x14ac:dyDescent="0.25">
      <c r="A108" s="624"/>
      <c r="B108" s="626"/>
      <c r="C108" s="626"/>
      <c r="D108" s="629"/>
      <c r="E108" s="83" t="s">
        <v>337</v>
      </c>
      <c r="F108" s="83" t="s">
        <v>99</v>
      </c>
      <c r="G108" s="83">
        <v>2</v>
      </c>
      <c r="H108" s="84">
        <v>42.56</v>
      </c>
      <c r="I108" s="200">
        <f t="shared" si="1"/>
        <v>85.12</v>
      </c>
    </row>
    <row r="109" spans="1:9" ht="12.75" customHeight="1" x14ac:dyDescent="0.2">
      <c r="A109" s="622" t="s">
        <v>107</v>
      </c>
      <c r="B109" s="625">
        <v>10074.99</v>
      </c>
      <c r="C109" s="625" t="s">
        <v>80</v>
      </c>
      <c r="D109" s="627" t="s">
        <v>108</v>
      </c>
      <c r="E109" s="37" t="s">
        <v>134</v>
      </c>
      <c r="F109" s="37" t="s">
        <v>104</v>
      </c>
      <c r="G109" s="37">
        <v>2</v>
      </c>
      <c r="H109" s="38">
        <v>75</v>
      </c>
      <c r="I109" s="39">
        <f t="shared" si="1"/>
        <v>150</v>
      </c>
    </row>
    <row r="110" spans="1:9" x14ac:dyDescent="0.2">
      <c r="A110" s="623"/>
      <c r="B110" s="632"/>
      <c r="C110" s="632"/>
      <c r="D110" s="665"/>
      <c r="E110" s="15" t="s">
        <v>2241</v>
      </c>
      <c r="F110" s="15" t="s">
        <v>99</v>
      </c>
      <c r="G110" s="15">
        <v>1</v>
      </c>
      <c r="H110" s="16">
        <v>389.31</v>
      </c>
      <c r="I110" s="157">
        <f t="shared" si="1"/>
        <v>389.31</v>
      </c>
    </row>
    <row r="111" spans="1:9" x14ac:dyDescent="0.2">
      <c r="A111" s="623"/>
      <c r="B111" s="632"/>
      <c r="C111" s="632"/>
      <c r="D111" s="664" t="s">
        <v>717</v>
      </c>
      <c r="E111" s="15" t="s">
        <v>136</v>
      </c>
      <c r="F111" s="15" t="s">
        <v>101</v>
      </c>
      <c r="G111" s="15">
        <v>2</v>
      </c>
      <c r="H111" s="16">
        <v>66.39</v>
      </c>
      <c r="I111" s="157">
        <f t="shared" si="1"/>
        <v>132.78</v>
      </c>
    </row>
    <row r="112" spans="1:9" ht="12.75" customHeight="1" thickBot="1" x14ac:dyDescent="0.25">
      <c r="A112" s="624"/>
      <c r="B112" s="626"/>
      <c r="C112" s="626"/>
      <c r="D112" s="629"/>
      <c r="E112" s="40" t="s">
        <v>226</v>
      </c>
      <c r="F112" s="40" t="s">
        <v>99</v>
      </c>
      <c r="G112" s="40">
        <v>1</v>
      </c>
      <c r="H112" s="41">
        <v>98.83</v>
      </c>
      <c r="I112" s="200">
        <f t="shared" si="1"/>
        <v>98.83</v>
      </c>
    </row>
    <row r="113" spans="1:9" ht="12.75" customHeight="1" thickBot="1" x14ac:dyDescent="0.25">
      <c r="A113" s="442"/>
      <c r="B113" s="70"/>
      <c r="C113" s="70" t="s">
        <v>87</v>
      </c>
      <c r="D113" s="53"/>
      <c r="E113" s="53"/>
      <c r="F113" s="53"/>
      <c r="G113" s="53"/>
      <c r="H113" s="153"/>
      <c r="I113" s="160">
        <v>740.77</v>
      </c>
    </row>
    <row r="114" spans="1:9" ht="12.75" customHeight="1" thickBot="1" x14ac:dyDescent="0.25">
      <c r="A114" s="46"/>
      <c r="B114" s="76">
        <f>SUM(B85:B112)</f>
        <v>95194.849999999991</v>
      </c>
      <c r="C114" s="75"/>
      <c r="D114" s="76"/>
      <c r="E114" s="77"/>
      <c r="F114" s="75"/>
      <c r="G114" s="75"/>
      <c r="H114" s="76" t="s">
        <v>17</v>
      </c>
      <c r="I114" s="78">
        <f>SUM(I85:I113)</f>
        <v>4481.32</v>
      </c>
    </row>
    <row r="115" spans="1:9" ht="64.5" thickBot="1" x14ac:dyDescent="0.25">
      <c r="A115" s="134" t="s">
        <v>144</v>
      </c>
      <c r="B115" s="114" t="s">
        <v>16</v>
      </c>
      <c r="C115" s="114" t="s">
        <v>5</v>
      </c>
      <c r="D115" s="114" t="s">
        <v>23</v>
      </c>
      <c r="E115" s="118" t="s">
        <v>18</v>
      </c>
      <c r="F115" s="114" t="s">
        <v>19</v>
      </c>
      <c r="G115" s="114" t="s">
        <v>10</v>
      </c>
      <c r="H115" s="114" t="s">
        <v>13</v>
      </c>
      <c r="I115" s="115" t="s">
        <v>12</v>
      </c>
    </row>
    <row r="116" spans="1:9" ht="12.75" customHeight="1" thickBot="1" x14ac:dyDescent="0.25">
      <c r="A116" s="103"/>
      <c r="B116" s="104">
        <v>3320.45</v>
      </c>
      <c r="C116" s="58" t="s">
        <v>66</v>
      </c>
      <c r="D116" s="64"/>
      <c r="E116" s="59"/>
      <c r="F116" s="59"/>
      <c r="G116" s="59"/>
      <c r="H116" s="60"/>
      <c r="I116" s="61"/>
    </row>
    <row r="117" spans="1:9" ht="12.75" customHeight="1" thickBot="1" x14ac:dyDescent="0.25">
      <c r="A117" s="103"/>
      <c r="B117" s="122">
        <v>3198.3</v>
      </c>
      <c r="C117" s="123" t="s">
        <v>67</v>
      </c>
      <c r="D117" s="124"/>
      <c r="E117" s="125"/>
      <c r="F117" s="125"/>
      <c r="G117" s="125"/>
      <c r="H117" s="126"/>
      <c r="I117" s="127"/>
    </row>
    <row r="118" spans="1:9" ht="12.75" customHeight="1" thickBot="1" x14ac:dyDescent="0.25">
      <c r="A118" s="103"/>
      <c r="B118" s="106">
        <v>3256.7</v>
      </c>
      <c r="C118" s="85" t="s">
        <v>70</v>
      </c>
      <c r="D118" s="86"/>
      <c r="E118" s="47"/>
      <c r="F118" s="47"/>
      <c r="G118" s="47"/>
      <c r="H118" s="48"/>
      <c r="I118" s="49"/>
    </row>
    <row r="119" spans="1:9" ht="12.75" customHeight="1" thickBot="1" x14ac:dyDescent="0.25">
      <c r="A119" s="103"/>
      <c r="B119" s="106">
        <v>1854.6</v>
      </c>
      <c r="C119" s="85" t="s">
        <v>72</v>
      </c>
      <c r="D119" s="86"/>
      <c r="E119" s="47"/>
      <c r="F119" s="47"/>
      <c r="G119" s="47"/>
      <c r="H119" s="48"/>
      <c r="I119" s="49"/>
    </row>
    <row r="120" spans="1:9" ht="12.75" customHeight="1" thickBot="1" x14ac:dyDescent="0.25">
      <c r="A120" s="103"/>
      <c r="B120" s="106">
        <v>3478.27</v>
      </c>
      <c r="C120" s="85" t="s">
        <v>73</v>
      </c>
      <c r="D120" s="86"/>
      <c r="E120" s="47"/>
      <c r="F120" s="47"/>
      <c r="G120" s="47"/>
      <c r="H120" s="48"/>
      <c r="I120" s="49"/>
    </row>
    <row r="121" spans="1:9" ht="12.75" customHeight="1" thickBot="1" x14ac:dyDescent="0.25">
      <c r="A121" s="103"/>
      <c r="B121" s="106">
        <v>3303.18</v>
      </c>
      <c r="C121" s="85" t="s">
        <v>74</v>
      </c>
      <c r="D121" s="86"/>
      <c r="E121" s="47"/>
      <c r="F121" s="47"/>
      <c r="G121" s="47"/>
      <c r="H121" s="48"/>
      <c r="I121" s="49"/>
    </row>
    <row r="122" spans="1:9" ht="12.75" customHeight="1" thickBot="1" x14ac:dyDescent="0.25">
      <c r="A122" s="103"/>
      <c r="B122" s="106">
        <v>2749.61</v>
      </c>
      <c r="C122" s="85" t="s">
        <v>75</v>
      </c>
      <c r="D122" s="86"/>
      <c r="E122" s="47"/>
      <c r="F122" s="47"/>
      <c r="G122" s="47"/>
      <c r="H122" s="48"/>
      <c r="I122" s="49"/>
    </row>
    <row r="123" spans="1:9" ht="12.75" customHeight="1" thickBot="1" x14ac:dyDescent="0.25">
      <c r="A123" s="11"/>
      <c r="B123" s="106">
        <v>3806.84</v>
      </c>
      <c r="C123" s="85" t="s">
        <v>76</v>
      </c>
      <c r="D123" s="86"/>
      <c r="E123" s="47"/>
      <c r="F123" s="47"/>
      <c r="G123" s="47"/>
      <c r="H123" s="48"/>
      <c r="I123" s="49"/>
    </row>
    <row r="124" spans="1:9" ht="12.75" customHeight="1" thickBot="1" x14ac:dyDescent="0.25">
      <c r="A124" s="11"/>
      <c r="B124" s="106">
        <v>5368.89</v>
      </c>
      <c r="C124" s="85" t="s">
        <v>77</v>
      </c>
      <c r="D124" s="86"/>
      <c r="E124" s="47"/>
      <c r="F124" s="47"/>
      <c r="G124" s="47"/>
      <c r="H124" s="48"/>
      <c r="I124" s="49"/>
    </row>
    <row r="125" spans="1:9" ht="12.75" customHeight="1" thickBot="1" x14ac:dyDescent="0.25">
      <c r="A125" s="11"/>
      <c r="B125" s="106">
        <v>5825.75</v>
      </c>
      <c r="C125" s="85" t="s">
        <v>78</v>
      </c>
      <c r="D125" s="86"/>
      <c r="E125" s="47"/>
      <c r="F125" s="47"/>
      <c r="G125" s="47"/>
      <c r="H125" s="48"/>
      <c r="I125" s="49"/>
    </row>
    <row r="126" spans="1:9" ht="12.75" customHeight="1" thickBot="1" x14ac:dyDescent="0.25">
      <c r="A126" s="11"/>
      <c r="B126" s="106">
        <v>5481.64</v>
      </c>
      <c r="C126" s="85" t="s">
        <v>79</v>
      </c>
      <c r="D126" s="86"/>
      <c r="E126" s="47"/>
      <c r="F126" s="47"/>
      <c r="G126" s="47"/>
      <c r="H126" s="48"/>
      <c r="I126" s="49"/>
    </row>
    <row r="127" spans="1:9" ht="12.75" customHeight="1" thickBot="1" x14ac:dyDescent="0.25">
      <c r="A127" s="11"/>
      <c r="B127" s="106">
        <v>5819.76</v>
      </c>
      <c r="C127" s="85" t="s">
        <v>80</v>
      </c>
      <c r="D127" s="55"/>
      <c r="E127" s="47"/>
      <c r="F127" s="47"/>
      <c r="G127" s="47"/>
      <c r="H127" s="48"/>
      <c r="I127" s="49"/>
    </row>
    <row r="128" spans="1:9" ht="12.75" customHeight="1" thickBot="1" x14ac:dyDescent="0.25">
      <c r="A128" s="418"/>
      <c r="B128" s="454">
        <f>SUM(B116:B127)</f>
        <v>47463.99</v>
      </c>
      <c r="C128" s="458" t="s">
        <v>87</v>
      </c>
      <c r="D128" s="55"/>
      <c r="E128" s="47"/>
      <c r="F128" s="47"/>
      <c r="G128" s="47"/>
      <c r="H128" s="48"/>
      <c r="I128" s="49"/>
    </row>
    <row r="129" spans="1:9" ht="12.75" customHeight="1" thickBot="1" x14ac:dyDescent="0.25">
      <c r="A129" s="655" t="s">
        <v>106</v>
      </c>
      <c r="B129" s="106">
        <v>626.02</v>
      </c>
      <c r="C129" s="85" t="s">
        <v>74</v>
      </c>
      <c r="D129" s="86"/>
      <c r="E129" s="47"/>
      <c r="F129" s="47"/>
      <c r="G129" s="47"/>
      <c r="H129" s="48"/>
      <c r="I129" s="49"/>
    </row>
    <row r="130" spans="1:9" ht="12.75" customHeight="1" thickBot="1" x14ac:dyDescent="0.25">
      <c r="A130" s="656"/>
      <c r="B130" s="106">
        <v>263.8</v>
      </c>
      <c r="C130" s="85" t="s">
        <v>75</v>
      </c>
      <c r="D130" s="86"/>
      <c r="E130" s="47"/>
      <c r="F130" s="47"/>
      <c r="G130" s="47"/>
      <c r="H130" s="48"/>
      <c r="I130" s="49"/>
    </row>
    <row r="131" spans="1:9" ht="12.75" customHeight="1" thickBot="1" x14ac:dyDescent="0.25">
      <c r="A131" s="656"/>
      <c r="B131" s="106">
        <v>328.19</v>
      </c>
      <c r="C131" s="85" t="s">
        <v>76</v>
      </c>
      <c r="D131" s="86"/>
      <c r="E131" s="47"/>
      <c r="F131" s="47"/>
      <c r="G131" s="47"/>
      <c r="H131" s="48"/>
      <c r="I131" s="49"/>
    </row>
    <row r="132" spans="1:9" ht="12.75" customHeight="1" thickBot="1" x14ac:dyDescent="0.25">
      <c r="A132" s="657"/>
      <c r="B132" s="454">
        <f>SUM(B129:B131)</f>
        <v>1218.01</v>
      </c>
      <c r="C132" s="458" t="s">
        <v>87</v>
      </c>
      <c r="D132" s="86"/>
      <c r="E132" s="47"/>
      <c r="F132" s="47"/>
      <c r="G132" s="47"/>
      <c r="H132" s="48"/>
      <c r="I132" s="49">
        <v>661.68</v>
      </c>
    </row>
    <row r="133" spans="1:9" ht="12.75" customHeight="1" thickBot="1" x14ac:dyDescent="0.25">
      <c r="A133" s="79"/>
      <c r="B133" s="197">
        <f>B128+B132</f>
        <v>48682</v>
      </c>
      <c r="C133" s="198"/>
      <c r="D133" s="197"/>
      <c r="E133" s="199"/>
      <c r="F133" s="198"/>
      <c r="G133" s="198"/>
      <c r="H133" s="197" t="s">
        <v>17</v>
      </c>
      <c r="I133" s="197">
        <f>SUM(I116:I132)</f>
        <v>661.68</v>
      </c>
    </row>
    <row r="134" spans="1:9" ht="77.25" thickBot="1" x14ac:dyDescent="0.25">
      <c r="A134" s="134" t="s">
        <v>145</v>
      </c>
      <c r="B134" s="117" t="s">
        <v>16</v>
      </c>
      <c r="C134" s="131" t="s">
        <v>5</v>
      </c>
      <c r="D134" s="117" t="s">
        <v>23</v>
      </c>
      <c r="E134" s="132" t="s">
        <v>18</v>
      </c>
      <c r="F134" s="117" t="s">
        <v>19</v>
      </c>
      <c r="G134" s="131" t="s">
        <v>10</v>
      </c>
      <c r="H134" s="117" t="s">
        <v>13</v>
      </c>
      <c r="I134" s="117" t="s">
        <v>12</v>
      </c>
    </row>
    <row r="135" spans="1:9" ht="12.75" customHeight="1" thickBot="1" x14ac:dyDescent="0.25">
      <c r="A135" s="227"/>
      <c r="B135" s="106">
        <v>4161.91</v>
      </c>
      <c r="C135" s="55" t="s">
        <v>66</v>
      </c>
      <c r="D135" s="86"/>
      <c r="E135" s="47"/>
      <c r="F135" s="47"/>
      <c r="G135" s="47"/>
      <c r="H135" s="48"/>
      <c r="I135" s="49"/>
    </row>
    <row r="136" spans="1:9" ht="12.75" customHeight="1" thickBot="1" x14ac:dyDescent="0.25">
      <c r="A136" s="227"/>
      <c r="B136" s="106">
        <v>4266.05</v>
      </c>
      <c r="C136" s="55" t="s">
        <v>67</v>
      </c>
      <c r="D136" s="86"/>
      <c r="E136" s="47"/>
      <c r="F136" s="47"/>
      <c r="G136" s="47"/>
      <c r="H136" s="48"/>
      <c r="I136" s="49"/>
    </row>
    <row r="137" spans="1:9" ht="12.75" customHeight="1" thickBot="1" x14ac:dyDescent="0.25">
      <c r="A137" s="227"/>
      <c r="B137" s="106">
        <v>4480.53</v>
      </c>
      <c r="C137" s="85" t="s">
        <v>70</v>
      </c>
      <c r="D137" s="86"/>
      <c r="E137" s="47"/>
      <c r="F137" s="47"/>
      <c r="G137" s="47"/>
      <c r="H137" s="48"/>
      <c r="I137" s="49"/>
    </row>
    <row r="138" spans="1:9" ht="12.75" customHeight="1" thickBot="1" x14ac:dyDescent="0.25">
      <c r="A138" s="227"/>
      <c r="B138" s="106">
        <v>4264.54</v>
      </c>
      <c r="C138" s="85" t="s">
        <v>72</v>
      </c>
      <c r="D138" s="86"/>
      <c r="E138" s="47"/>
      <c r="F138" s="47"/>
      <c r="G138" s="47"/>
      <c r="H138" s="48"/>
      <c r="I138" s="49"/>
    </row>
    <row r="139" spans="1:9" ht="12.75" customHeight="1" thickBot="1" x14ac:dyDescent="0.25">
      <c r="A139" s="227"/>
      <c r="B139" s="106">
        <v>4345.21</v>
      </c>
      <c r="C139" s="85" t="s">
        <v>73</v>
      </c>
      <c r="D139" s="86"/>
      <c r="E139" s="47"/>
      <c r="F139" s="47"/>
      <c r="G139" s="47"/>
      <c r="H139" s="48"/>
      <c r="I139" s="49"/>
    </row>
    <row r="140" spans="1:9" ht="12.75" customHeight="1" thickBot="1" x14ac:dyDescent="0.25">
      <c r="A140" s="227"/>
      <c r="B140" s="106">
        <v>5000.3999999999996</v>
      </c>
      <c r="C140" s="85" t="s">
        <v>74</v>
      </c>
      <c r="D140" s="86"/>
      <c r="E140" s="47"/>
      <c r="F140" s="47"/>
      <c r="G140" s="47"/>
      <c r="H140" s="48"/>
      <c r="I140" s="49"/>
    </row>
    <row r="141" spans="1:9" ht="12.75" customHeight="1" thickBot="1" x14ac:dyDescent="0.25">
      <c r="A141" s="227"/>
      <c r="B141" s="106">
        <v>2888.86</v>
      </c>
      <c r="C141" s="85" t="s">
        <v>75</v>
      </c>
      <c r="D141" s="86"/>
      <c r="E141" s="47"/>
      <c r="F141" s="47"/>
      <c r="G141" s="47"/>
      <c r="H141" s="48"/>
      <c r="I141" s="49"/>
    </row>
    <row r="142" spans="1:9" ht="12.75" customHeight="1" thickBot="1" x14ac:dyDescent="0.25">
      <c r="A142" s="227"/>
      <c r="B142" s="106">
        <v>3564.93</v>
      </c>
      <c r="C142" s="85" t="s">
        <v>76</v>
      </c>
      <c r="D142" s="86"/>
      <c r="E142" s="47"/>
      <c r="F142" s="47"/>
      <c r="G142" s="47"/>
      <c r="H142" s="48"/>
      <c r="I142" s="49"/>
    </row>
    <row r="143" spans="1:9" ht="12.75" customHeight="1" thickBot="1" x14ac:dyDescent="0.25">
      <c r="A143" s="227" t="s">
        <v>103</v>
      </c>
      <c r="B143" s="106">
        <v>3617.42</v>
      </c>
      <c r="C143" s="33" t="s">
        <v>77</v>
      </c>
      <c r="D143" s="55" t="s">
        <v>108</v>
      </c>
      <c r="E143" s="47" t="s">
        <v>444</v>
      </c>
      <c r="F143" s="47" t="s">
        <v>327</v>
      </c>
      <c r="G143" s="47">
        <v>0.5</v>
      </c>
      <c r="H143" s="48">
        <v>750</v>
      </c>
      <c r="I143" s="49">
        <f>H143*G143</f>
        <v>375</v>
      </c>
    </row>
    <row r="144" spans="1:9" ht="12.75" customHeight="1" thickBot="1" x14ac:dyDescent="0.25">
      <c r="A144" s="227"/>
      <c r="B144" s="106">
        <v>3872.71</v>
      </c>
      <c r="C144" s="85" t="s">
        <v>78</v>
      </c>
      <c r="D144" s="86"/>
      <c r="E144" s="47"/>
      <c r="F144" s="47"/>
      <c r="G144" s="47"/>
      <c r="H144" s="48"/>
      <c r="I144" s="49"/>
    </row>
    <row r="145" spans="1:9" ht="12.75" customHeight="1" thickBot="1" x14ac:dyDescent="0.25">
      <c r="A145" s="227"/>
      <c r="B145" s="106">
        <v>3721.25</v>
      </c>
      <c r="C145" s="85" t="s">
        <v>79</v>
      </c>
      <c r="D145" s="86"/>
      <c r="E145" s="47"/>
      <c r="F145" s="47"/>
      <c r="G145" s="47"/>
      <c r="H145" s="48"/>
      <c r="I145" s="49"/>
    </row>
    <row r="146" spans="1:9" ht="12.75" customHeight="1" thickBot="1" x14ac:dyDescent="0.25">
      <c r="A146" s="227"/>
      <c r="B146" s="106">
        <v>3766.27</v>
      </c>
      <c r="C146" s="85" t="s">
        <v>80</v>
      </c>
      <c r="D146" s="86"/>
      <c r="E146" s="47"/>
      <c r="F146" s="47"/>
      <c r="G146" s="47"/>
      <c r="H146" s="48"/>
      <c r="I146" s="49"/>
    </row>
    <row r="147" spans="1:9" ht="12.75" customHeight="1" thickBot="1" x14ac:dyDescent="0.25">
      <c r="A147" s="227"/>
      <c r="B147" s="106"/>
      <c r="C147" s="167" t="s">
        <v>87</v>
      </c>
      <c r="D147" s="86"/>
      <c r="E147" s="47"/>
      <c r="F147" s="47"/>
      <c r="G147" s="47"/>
      <c r="H147" s="48"/>
      <c r="I147" s="49">
        <v>667.74</v>
      </c>
    </row>
    <row r="148" spans="1:9" ht="13.5" thickBot="1" x14ac:dyDescent="0.25">
      <c r="A148" s="180"/>
      <c r="B148" s="197">
        <f>SUM(B135:B147)</f>
        <v>47950.079999999994</v>
      </c>
      <c r="C148" s="198"/>
      <c r="D148" s="197"/>
      <c r="E148" s="199"/>
      <c r="F148" s="198"/>
      <c r="G148" s="198"/>
      <c r="H148" s="197" t="s">
        <v>17</v>
      </c>
      <c r="I148" s="230">
        <f>SUM(I135:I147)</f>
        <v>1042.74</v>
      </c>
    </row>
    <row r="149" spans="1:9" ht="26.25" thickBot="1" x14ac:dyDescent="0.25">
      <c r="A149" s="46" t="s">
        <v>8</v>
      </c>
      <c r="B149" s="114" t="s">
        <v>16</v>
      </c>
      <c r="C149" s="114" t="s">
        <v>5</v>
      </c>
      <c r="D149" s="114" t="s">
        <v>23</v>
      </c>
      <c r="E149" s="118" t="s">
        <v>18</v>
      </c>
      <c r="F149" s="114" t="s">
        <v>19</v>
      </c>
      <c r="G149" s="114" t="s">
        <v>10</v>
      </c>
      <c r="H149" s="114" t="s">
        <v>13</v>
      </c>
      <c r="I149" s="115" t="s">
        <v>12</v>
      </c>
    </row>
    <row r="150" spans="1:9" ht="12.75" customHeight="1" x14ac:dyDescent="0.2">
      <c r="A150" s="679" t="s">
        <v>82</v>
      </c>
      <c r="B150" s="33"/>
      <c r="C150" s="33" t="s">
        <v>66</v>
      </c>
      <c r="D150" s="34"/>
      <c r="E150" s="35"/>
      <c r="F150" s="35" t="s">
        <v>83</v>
      </c>
      <c r="G150" s="35">
        <v>201</v>
      </c>
      <c r="H150" s="16">
        <v>4.8099999999999996</v>
      </c>
      <c r="I150" s="33">
        <f t="shared" ref="I150:I161" si="2">G150*H150</f>
        <v>966.81</v>
      </c>
    </row>
    <row r="151" spans="1:9" ht="12.75" customHeight="1" x14ac:dyDescent="0.2">
      <c r="A151" s="679"/>
      <c r="B151" s="13"/>
      <c r="C151" s="13" t="s">
        <v>67</v>
      </c>
      <c r="D151" s="14"/>
      <c r="E151" s="15"/>
      <c r="F151" s="15" t="s">
        <v>83</v>
      </c>
      <c r="G151" s="15">
        <v>181</v>
      </c>
      <c r="H151" s="16">
        <v>4.8099999999999996</v>
      </c>
      <c r="I151" s="13">
        <f t="shared" si="2"/>
        <v>870.6099999999999</v>
      </c>
    </row>
    <row r="152" spans="1:9" x14ac:dyDescent="0.2">
      <c r="A152" s="679"/>
      <c r="B152" s="13"/>
      <c r="C152" s="13" t="s">
        <v>70</v>
      </c>
      <c r="D152" s="14"/>
      <c r="E152" s="15"/>
      <c r="F152" s="15" t="s">
        <v>83</v>
      </c>
      <c r="G152" s="15">
        <v>201</v>
      </c>
      <c r="H152" s="16">
        <v>4.8099999999999996</v>
      </c>
      <c r="I152" s="13">
        <f t="shared" si="2"/>
        <v>966.81</v>
      </c>
    </row>
    <row r="153" spans="1:9" ht="12.75" customHeight="1" x14ac:dyDescent="0.2">
      <c r="A153" s="679"/>
      <c r="B153" s="13"/>
      <c r="C153" s="13" t="s">
        <v>72</v>
      </c>
      <c r="D153" s="14"/>
      <c r="E153" s="15"/>
      <c r="F153" s="15" t="s">
        <v>83</v>
      </c>
      <c r="G153" s="15">
        <v>194</v>
      </c>
      <c r="H153" s="16">
        <v>4.8099999999999996</v>
      </c>
      <c r="I153" s="13">
        <f t="shared" si="2"/>
        <v>933.13999999999987</v>
      </c>
    </row>
    <row r="154" spans="1:9" x14ac:dyDescent="0.2">
      <c r="A154" s="679"/>
      <c r="B154" s="13"/>
      <c r="C154" s="13" t="s">
        <v>73</v>
      </c>
      <c r="D154" s="14"/>
      <c r="E154" s="15"/>
      <c r="F154" s="15" t="s">
        <v>83</v>
      </c>
      <c r="G154" s="15">
        <v>89</v>
      </c>
      <c r="H154" s="16">
        <v>4.8099999999999996</v>
      </c>
      <c r="I154" s="13">
        <f t="shared" si="2"/>
        <v>428.09</v>
      </c>
    </row>
    <row r="155" spans="1:9" ht="12.75" customHeight="1" x14ac:dyDescent="0.2">
      <c r="A155" s="679"/>
      <c r="B155" s="13"/>
      <c r="C155" s="13" t="s">
        <v>74</v>
      </c>
      <c r="D155" s="14"/>
      <c r="E155" s="15"/>
      <c r="F155" s="15" t="s">
        <v>83</v>
      </c>
      <c r="G155" s="15">
        <v>89</v>
      </c>
      <c r="H155" s="16">
        <v>4.8099999999999996</v>
      </c>
      <c r="I155" s="13">
        <f t="shared" si="2"/>
        <v>428.09</v>
      </c>
    </row>
    <row r="156" spans="1:9" ht="12.75" customHeight="1" x14ac:dyDescent="0.2">
      <c r="A156" s="679"/>
      <c r="B156" s="13"/>
      <c r="C156" s="13" t="s">
        <v>75</v>
      </c>
      <c r="D156" s="14"/>
      <c r="E156" s="15"/>
      <c r="F156" s="15" t="s">
        <v>83</v>
      </c>
      <c r="G156" s="15">
        <v>89</v>
      </c>
      <c r="H156" s="16">
        <v>5.04</v>
      </c>
      <c r="I156" s="13">
        <f t="shared" si="2"/>
        <v>448.56</v>
      </c>
    </row>
    <row r="157" spans="1:9" ht="12.75" customHeight="1" x14ac:dyDescent="0.2">
      <c r="A157" s="679"/>
      <c r="B157" s="13"/>
      <c r="C157" s="13" t="s">
        <v>76</v>
      </c>
      <c r="D157" s="14"/>
      <c r="E157" s="15"/>
      <c r="F157" s="15" t="s">
        <v>83</v>
      </c>
      <c r="G157" s="15">
        <v>89</v>
      </c>
      <c r="H157" s="16">
        <v>5.04</v>
      </c>
      <c r="I157" s="13">
        <f t="shared" si="2"/>
        <v>448.56</v>
      </c>
    </row>
    <row r="158" spans="1:9" ht="12.75" customHeight="1" x14ac:dyDescent="0.2">
      <c r="A158" s="679"/>
      <c r="B158" s="13"/>
      <c r="C158" s="13" t="s">
        <v>77</v>
      </c>
      <c r="D158" s="14"/>
      <c r="E158" s="15"/>
      <c r="F158" s="15" t="s">
        <v>83</v>
      </c>
      <c r="G158" s="15">
        <v>89</v>
      </c>
      <c r="H158" s="16">
        <v>5.04</v>
      </c>
      <c r="I158" s="13">
        <f t="shared" si="2"/>
        <v>448.56</v>
      </c>
    </row>
    <row r="159" spans="1:9" ht="12.75" customHeight="1" x14ac:dyDescent="0.2">
      <c r="A159" s="679"/>
      <c r="B159" s="13"/>
      <c r="C159" s="13" t="s">
        <v>78</v>
      </c>
      <c r="D159" s="14"/>
      <c r="E159" s="15"/>
      <c r="F159" s="15" t="s">
        <v>83</v>
      </c>
      <c r="G159" s="15">
        <v>89</v>
      </c>
      <c r="H159" s="16">
        <v>5.04</v>
      </c>
      <c r="I159" s="13">
        <f t="shared" si="2"/>
        <v>448.56</v>
      </c>
    </row>
    <row r="160" spans="1:9" ht="12.75" customHeight="1" x14ac:dyDescent="0.2">
      <c r="A160" s="679"/>
      <c r="B160" s="13"/>
      <c r="C160" s="13" t="s">
        <v>79</v>
      </c>
      <c r="D160" s="14"/>
      <c r="E160" s="15"/>
      <c r="F160" s="15" t="s">
        <v>83</v>
      </c>
      <c r="G160" s="15">
        <v>89</v>
      </c>
      <c r="H160" s="16">
        <v>5.04</v>
      </c>
      <c r="I160" s="13">
        <f t="shared" si="2"/>
        <v>448.56</v>
      </c>
    </row>
    <row r="161" spans="1:255" ht="12.75" customHeight="1" x14ac:dyDescent="0.2">
      <c r="A161" s="679"/>
      <c r="B161" s="13"/>
      <c r="C161" s="13" t="s">
        <v>80</v>
      </c>
      <c r="D161" s="14"/>
      <c r="E161" s="15"/>
      <c r="F161" s="15" t="s">
        <v>83</v>
      </c>
      <c r="G161" s="15">
        <v>89</v>
      </c>
      <c r="H161" s="16">
        <v>5.04</v>
      </c>
      <c r="I161" s="13">
        <f t="shared" si="2"/>
        <v>448.56</v>
      </c>
    </row>
    <row r="162" spans="1:255" ht="12.75" customHeight="1" x14ac:dyDescent="0.2">
      <c r="A162" s="693"/>
      <c r="B162" s="13"/>
      <c r="C162" s="244" t="s">
        <v>87</v>
      </c>
      <c r="D162" s="14"/>
      <c r="E162" s="15"/>
      <c r="F162" s="15" t="s">
        <v>83</v>
      </c>
      <c r="G162" s="15">
        <f>SUM(G150:G161)</f>
        <v>1489</v>
      </c>
      <c r="H162" s="16"/>
      <c r="I162" s="244">
        <f>SUM(I150:I161)</f>
        <v>7284.9100000000017</v>
      </c>
    </row>
    <row r="163" spans="1:255" ht="27" customHeight="1" x14ac:dyDescent="0.2">
      <c r="A163" s="652" t="s">
        <v>2272</v>
      </c>
      <c r="B163" s="71"/>
      <c r="C163" s="13" t="s">
        <v>2273</v>
      </c>
      <c r="D163" s="72"/>
      <c r="E163" s="73"/>
      <c r="F163" s="15"/>
      <c r="G163" s="327"/>
      <c r="H163" s="74"/>
      <c r="I163" s="598">
        <v>116.24</v>
      </c>
    </row>
    <row r="164" spans="1:255" ht="26.45" customHeight="1" x14ac:dyDescent="0.2">
      <c r="A164" s="653"/>
      <c r="B164" s="71"/>
      <c r="C164" s="13" t="s">
        <v>2274</v>
      </c>
      <c r="D164" s="72"/>
      <c r="E164" s="73"/>
      <c r="F164" s="15"/>
      <c r="G164" s="327"/>
      <c r="H164" s="74"/>
      <c r="I164" s="598">
        <v>124.11</v>
      </c>
    </row>
    <row r="165" spans="1:255" ht="29.45" customHeight="1" x14ac:dyDescent="0.2">
      <c r="A165" s="654"/>
      <c r="B165" s="412"/>
      <c r="C165" s="244" t="s">
        <v>87</v>
      </c>
      <c r="D165" s="72"/>
      <c r="E165" s="73"/>
      <c r="F165" s="15"/>
      <c r="G165" s="327"/>
      <c r="H165" s="74"/>
      <c r="I165" s="241">
        <f>SUM(I163:I164)</f>
        <v>240.35</v>
      </c>
    </row>
    <row r="166" spans="1:255" ht="27" customHeight="1" x14ac:dyDescent="0.2">
      <c r="A166" s="652" t="s">
        <v>2271</v>
      </c>
      <c r="B166" s="71"/>
      <c r="C166" s="33" t="s">
        <v>2273</v>
      </c>
      <c r="D166" s="72"/>
      <c r="E166" s="73"/>
      <c r="F166" s="15"/>
      <c r="G166" s="327"/>
      <c r="H166" s="74"/>
      <c r="I166" s="598">
        <v>658.22</v>
      </c>
    </row>
    <row r="167" spans="1:255" ht="24" customHeight="1" x14ac:dyDescent="0.2">
      <c r="A167" s="653"/>
      <c r="B167" s="71"/>
      <c r="C167" s="71" t="s">
        <v>2274</v>
      </c>
      <c r="D167" s="72"/>
      <c r="E167" s="73"/>
      <c r="F167" s="15"/>
      <c r="G167" s="327"/>
      <c r="H167" s="74"/>
      <c r="I167" s="598">
        <v>744.27</v>
      </c>
    </row>
    <row r="168" spans="1:255" ht="29.45" customHeight="1" x14ac:dyDescent="0.2">
      <c r="A168" s="654"/>
      <c r="B168" s="71"/>
      <c r="C168" s="412" t="s">
        <v>87</v>
      </c>
      <c r="D168" s="72"/>
      <c r="E168" s="73"/>
      <c r="F168" s="73"/>
      <c r="G168" s="327"/>
      <c r="H168" s="74"/>
      <c r="I168" s="241">
        <f>SUM(I166:I167)</f>
        <v>1402.49</v>
      </c>
    </row>
    <row r="169" spans="1:255" ht="25.5" x14ac:dyDescent="0.2">
      <c r="A169" s="221" t="s">
        <v>2270</v>
      </c>
      <c r="B169" s="13"/>
      <c r="C169" s="244" t="s">
        <v>87</v>
      </c>
      <c r="D169" s="14"/>
      <c r="E169" s="15"/>
      <c r="F169" s="15"/>
      <c r="G169" s="15"/>
      <c r="H169" s="16"/>
      <c r="I169" s="244">
        <v>72602.7</v>
      </c>
    </row>
    <row r="170" spans="1:255" ht="12.75" customHeight="1" x14ac:dyDescent="0.2">
      <c r="A170" s="11" t="s">
        <v>84</v>
      </c>
      <c r="B170" s="13"/>
      <c r="C170" s="244" t="s">
        <v>87</v>
      </c>
      <c r="D170" s="14"/>
      <c r="E170" s="15"/>
      <c r="F170" s="15"/>
      <c r="G170" s="15"/>
      <c r="H170" s="16"/>
      <c r="I170" s="244">
        <v>5404.75</v>
      </c>
    </row>
    <row r="171" spans="1:255" ht="12.75" customHeight="1" x14ac:dyDescent="0.2">
      <c r="A171" s="11" t="s">
        <v>86</v>
      </c>
      <c r="B171" s="13"/>
      <c r="C171" s="244" t="s">
        <v>87</v>
      </c>
      <c r="D171" s="14"/>
      <c r="E171" s="15"/>
      <c r="F171" s="15"/>
      <c r="G171" s="15"/>
      <c r="H171" s="16"/>
      <c r="I171" s="244">
        <v>4928.9799999999996</v>
      </c>
    </row>
    <row r="172" spans="1:255" ht="12.75" customHeight="1" x14ac:dyDescent="0.2">
      <c r="A172" s="240" t="s">
        <v>88</v>
      </c>
      <c r="B172" s="13"/>
      <c r="C172" s="244" t="s">
        <v>87</v>
      </c>
      <c r="D172" s="14"/>
      <c r="E172" s="15"/>
      <c r="F172" s="15"/>
      <c r="G172" s="15"/>
      <c r="H172" s="16"/>
      <c r="I172" s="244">
        <v>3615.85</v>
      </c>
    </row>
    <row r="173" spans="1:255" ht="12.75" customHeight="1" thickBot="1" x14ac:dyDescent="0.25">
      <c r="A173" s="30"/>
      <c r="B173" s="109"/>
      <c r="C173" s="109"/>
      <c r="D173" s="108"/>
      <c r="E173" s="110"/>
      <c r="F173" s="109"/>
      <c r="G173" s="109"/>
      <c r="H173" s="108" t="s">
        <v>17</v>
      </c>
      <c r="I173" s="108">
        <f>I162+I165+I168+I169+I170+I171+I172</f>
        <v>95480.03</v>
      </c>
    </row>
    <row r="174" spans="1:255" s="45" customFormat="1" ht="70.900000000000006" customHeight="1" thickBot="1" x14ac:dyDescent="0.25">
      <c r="A174" s="117" t="s">
        <v>95</v>
      </c>
      <c r="B174" s="114" t="s">
        <v>16</v>
      </c>
      <c r="C174" s="114" t="s">
        <v>5</v>
      </c>
      <c r="D174" s="114" t="s">
        <v>23</v>
      </c>
      <c r="E174" s="118" t="s">
        <v>18</v>
      </c>
      <c r="F174" s="114" t="s">
        <v>19</v>
      </c>
      <c r="G174" s="114" t="s">
        <v>10</v>
      </c>
      <c r="H174" s="114" t="s">
        <v>13</v>
      </c>
      <c r="I174" s="115" t="s">
        <v>12</v>
      </c>
      <c r="J174" s="56"/>
      <c r="K174" s="56"/>
      <c r="L174" s="56"/>
      <c r="M174" s="56"/>
      <c r="N174" s="56"/>
      <c r="O174" s="56"/>
      <c r="P174" s="56"/>
      <c r="Q174" s="56"/>
      <c r="R174" s="56"/>
      <c r="T174" s="56"/>
      <c r="U174" s="56"/>
      <c r="V174" s="56"/>
      <c r="W174" s="56"/>
      <c r="X174" s="56"/>
      <c r="Y174" s="56"/>
      <c r="Z174" s="56"/>
      <c r="AA174" s="56"/>
      <c r="AB174" s="56"/>
      <c r="AD174" s="56"/>
      <c r="AE174" s="56"/>
      <c r="AF174" s="56"/>
      <c r="AG174" s="56"/>
      <c r="AH174" s="56"/>
      <c r="AI174" s="56"/>
      <c r="AJ174" s="56"/>
      <c r="AK174" s="56"/>
      <c r="AL174" s="56"/>
      <c r="AN174" s="56"/>
      <c r="AO174" s="56"/>
      <c r="AP174" s="56"/>
      <c r="AQ174" s="56"/>
      <c r="AR174" s="56"/>
      <c r="AS174" s="56"/>
      <c r="AT174" s="56"/>
      <c r="AU174" s="56"/>
      <c r="AV174" s="56"/>
      <c r="AX174" s="56"/>
      <c r="AY174" s="56"/>
      <c r="AZ174" s="56"/>
      <c r="BA174" s="56"/>
      <c r="BB174" s="56"/>
      <c r="BC174" s="56"/>
      <c r="BD174" s="56"/>
      <c r="BE174" s="56"/>
      <c r="BF174" s="56"/>
      <c r="BH174" s="56"/>
      <c r="BI174" s="56"/>
      <c r="BJ174" s="56"/>
      <c r="BK174" s="56"/>
      <c r="BL174" s="56"/>
      <c r="BM174" s="56"/>
      <c r="BN174" s="56"/>
      <c r="BO174" s="56"/>
      <c r="BP174" s="56"/>
      <c r="BR174" s="56"/>
      <c r="BS174" s="56"/>
      <c r="BT174" s="56"/>
      <c r="BU174" s="56"/>
      <c r="BV174" s="56"/>
      <c r="BW174" s="56"/>
      <c r="BX174" s="56"/>
      <c r="BY174" s="56"/>
      <c r="BZ174" s="56"/>
      <c r="CB174" s="56"/>
      <c r="CC174" s="56"/>
      <c r="CD174" s="56"/>
      <c r="CE174" s="56"/>
      <c r="CF174" s="56"/>
      <c r="CG174" s="56"/>
      <c r="CH174" s="56"/>
      <c r="CI174" s="56"/>
      <c r="CJ174" s="56"/>
      <c r="CL174" s="56"/>
      <c r="CM174" s="56"/>
      <c r="CN174" s="56"/>
      <c r="CO174" s="56"/>
      <c r="CP174" s="56"/>
      <c r="CQ174" s="56"/>
      <c r="CR174" s="56"/>
      <c r="CS174" s="56"/>
      <c r="CT174" s="56"/>
      <c r="CV174" s="56"/>
      <c r="CW174" s="56"/>
      <c r="CX174" s="56"/>
      <c r="CY174" s="56"/>
      <c r="CZ174" s="56"/>
      <c r="DA174" s="56"/>
      <c r="DB174" s="56"/>
      <c r="DC174" s="56"/>
      <c r="DD174" s="56"/>
      <c r="DF174" s="56"/>
      <c r="DG174" s="56"/>
      <c r="DH174" s="56"/>
      <c r="DI174" s="56"/>
      <c r="DJ174" s="56"/>
      <c r="DK174" s="56"/>
      <c r="DL174" s="56"/>
      <c r="DM174" s="56"/>
      <c r="DN174" s="56"/>
      <c r="DP174" s="56"/>
      <c r="DQ174" s="56"/>
      <c r="DR174" s="56"/>
      <c r="DS174" s="56"/>
      <c r="DT174" s="56"/>
      <c r="DU174" s="56"/>
      <c r="DV174" s="56"/>
      <c r="DW174" s="56"/>
      <c r="DX174" s="56"/>
      <c r="DZ174" s="56"/>
      <c r="EA174" s="56"/>
      <c r="EB174" s="56"/>
      <c r="EC174" s="56"/>
      <c r="ED174" s="56"/>
      <c r="EE174" s="56"/>
      <c r="EF174" s="56"/>
      <c r="EG174" s="56"/>
      <c r="EH174" s="56"/>
      <c r="EJ174" s="56"/>
      <c r="EK174" s="56"/>
      <c r="EL174" s="56"/>
      <c r="EM174" s="56"/>
      <c r="EN174" s="56"/>
      <c r="EO174" s="56"/>
      <c r="EP174" s="56"/>
      <c r="EQ174" s="56"/>
      <c r="ER174" s="56"/>
      <c r="ET174" s="56"/>
      <c r="EU174" s="56"/>
      <c r="EV174" s="56"/>
      <c r="EW174" s="56"/>
      <c r="EX174" s="56"/>
      <c r="EY174" s="56"/>
      <c r="EZ174" s="56"/>
      <c r="FA174" s="56"/>
      <c r="FB174" s="56"/>
      <c r="FD174" s="56"/>
      <c r="FE174" s="56"/>
      <c r="FF174" s="56"/>
      <c r="FG174" s="56"/>
      <c r="FH174" s="56"/>
      <c r="FI174" s="56"/>
      <c r="FJ174" s="56"/>
      <c r="FK174" s="56"/>
      <c r="FL174" s="56"/>
      <c r="FN174" s="56"/>
      <c r="FO174" s="56"/>
      <c r="FP174" s="56"/>
      <c r="FQ174" s="56"/>
      <c r="FR174" s="56"/>
      <c r="FS174" s="56"/>
      <c r="FT174" s="56"/>
      <c r="FU174" s="56"/>
      <c r="FV174" s="56"/>
      <c r="FX174" s="56"/>
      <c r="FY174" s="56"/>
      <c r="FZ174" s="56"/>
      <c r="GA174" s="56"/>
      <c r="GB174" s="56"/>
      <c r="GC174" s="56"/>
      <c r="GD174" s="56"/>
      <c r="GE174" s="56"/>
      <c r="GF174" s="56"/>
      <c r="GH174" s="56"/>
      <c r="GI174" s="56"/>
      <c r="GJ174" s="56"/>
      <c r="GK174" s="56"/>
      <c r="GL174" s="56"/>
      <c r="GM174" s="56"/>
      <c r="GN174" s="56"/>
      <c r="GO174" s="56"/>
      <c r="GP174" s="56"/>
      <c r="GR174" s="56"/>
      <c r="GS174" s="56"/>
      <c r="GT174" s="56"/>
      <c r="GU174" s="56"/>
      <c r="GV174" s="56"/>
      <c r="GW174" s="56"/>
      <c r="GX174" s="56"/>
      <c r="GY174" s="56"/>
      <c r="GZ174" s="56"/>
      <c r="HB174" s="56"/>
      <c r="HC174" s="56"/>
      <c r="HD174" s="56"/>
      <c r="HE174" s="56"/>
      <c r="HF174" s="56"/>
      <c r="HG174" s="56"/>
      <c r="HH174" s="56"/>
      <c r="HI174" s="56"/>
      <c r="HJ174" s="56"/>
      <c r="HL174" s="56"/>
      <c r="HM174" s="56"/>
      <c r="HN174" s="56"/>
      <c r="HO174" s="56"/>
      <c r="HP174" s="56"/>
      <c r="HQ174" s="56"/>
      <c r="HR174" s="56"/>
      <c r="HS174" s="56"/>
      <c r="HT174" s="56"/>
      <c r="HV174" s="56"/>
      <c r="HW174" s="56"/>
      <c r="HX174" s="56"/>
      <c r="HY174" s="56"/>
      <c r="HZ174" s="56"/>
      <c r="IA174" s="56"/>
      <c r="IB174" s="56"/>
      <c r="IC174" s="56"/>
      <c r="ID174" s="56"/>
      <c r="IF174" s="56"/>
      <c r="IG174" s="56"/>
      <c r="IH174" s="56"/>
      <c r="II174" s="56"/>
      <c r="IJ174" s="56"/>
      <c r="IK174" s="56"/>
      <c r="IL174" s="56"/>
      <c r="IM174" s="56"/>
      <c r="IN174" s="56"/>
      <c r="IP174" s="56"/>
      <c r="IQ174" s="56"/>
      <c r="IR174" s="56"/>
      <c r="IS174" s="56"/>
      <c r="IT174" s="56"/>
      <c r="IU174" s="56"/>
    </row>
    <row r="175" spans="1:255" ht="12.75" customHeight="1" thickBot="1" x14ac:dyDescent="0.25">
      <c r="A175" s="103"/>
      <c r="B175" s="104">
        <v>1766.05</v>
      </c>
      <c r="C175" s="58" t="s">
        <v>66</v>
      </c>
      <c r="D175" s="64"/>
      <c r="E175" s="59"/>
      <c r="F175" s="59"/>
      <c r="G175" s="59"/>
      <c r="H175" s="60"/>
      <c r="I175" s="61"/>
      <c r="J175" s="56"/>
      <c r="K175" s="56"/>
      <c r="L175" s="56"/>
      <c r="M175" s="56"/>
      <c r="N175" s="56"/>
      <c r="O175" s="56"/>
      <c r="P175" s="56"/>
      <c r="Q175" s="56"/>
      <c r="R175" s="56"/>
      <c r="T175" s="56"/>
      <c r="U175" s="56"/>
      <c r="V175" s="56"/>
      <c r="W175" s="56"/>
      <c r="X175" s="56"/>
      <c r="Y175" s="56"/>
      <c r="Z175" s="56"/>
      <c r="AA175" s="56"/>
      <c r="AB175" s="56"/>
      <c r="AD175" s="56"/>
      <c r="AE175" s="56"/>
      <c r="AF175" s="56"/>
      <c r="AG175" s="56"/>
      <c r="AH175" s="56"/>
      <c r="AI175" s="56"/>
      <c r="AJ175" s="56"/>
      <c r="AK175" s="56"/>
      <c r="AL175" s="56"/>
      <c r="AN175" s="56"/>
      <c r="AO175" s="56"/>
      <c r="AP175" s="56"/>
      <c r="AQ175" s="56"/>
      <c r="AR175" s="56"/>
      <c r="AS175" s="56"/>
      <c r="AT175" s="56"/>
      <c r="AU175" s="56"/>
      <c r="AV175" s="56"/>
      <c r="AX175" s="56"/>
      <c r="AY175" s="56"/>
      <c r="AZ175" s="56"/>
      <c r="BA175" s="56"/>
      <c r="BB175" s="56"/>
      <c r="BC175" s="56"/>
      <c r="BD175" s="56"/>
      <c r="BE175" s="56"/>
      <c r="BF175" s="56"/>
      <c r="BH175" s="56"/>
      <c r="BI175" s="56"/>
      <c r="BJ175" s="56"/>
      <c r="BK175" s="56"/>
      <c r="BL175" s="56"/>
      <c r="BM175" s="56"/>
      <c r="BN175" s="56"/>
      <c r="BO175" s="56"/>
      <c r="BP175" s="56"/>
      <c r="BR175" s="56"/>
      <c r="BS175" s="56"/>
      <c r="BT175" s="56"/>
      <c r="BU175" s="56"/>
      <c r="BV175" s="56"/>
      <c r="BW175" s="56"/>
      <c r="BX175" s="56"/>
      <c r="BY175" s="56"/>
      <c r="BZ175" s="56"/>
      <c r="CB175" s="56"/>
      <c r="CC175" s="56"/>
      <c r="CD175" s="56"/>
      <c r="CE175" s="56"/>
      <c r="CF175" s="56"/>
      <c r="CG175" s="56"/>
      <c r="CH175" s="56"/>
      <c r="CI175" s="56"/>
      <c r="CJ175" s="56"/>
      <c r="CL175" s="56"/>
      <c r="CM175" s="56"/>
      <c r="CN175" s="56"/>
      <c r="CO175" s="56"/>
      <c r="CP175" s="56"/>
      <c r="CQ175" s="56"/>
      <c r="CR175" s="56"/>
      <c r="CS175" s="56"/>
      <c r="CT175" s="56"/>
      <c r="CV175" s="56"/>
      <c r="CW175" s="56"/>
      <c r="CX175" s="56"/>
      <c r="CY175" s="56"/>
      <c r="CZ175" s="56"/>
      <c r="DA175" s="56"/>
      <c r="DB175" s="56"/>
      <c r="DC175" s="56"/>
      <c r="DD175" s="56"/>
      <c r="DF175" s="56"/>
      <c r="DG175" s="56"/>
      <c r="DH175" s="56"/>
      <c r="DI175" s="56"/>
      <c r="DJ175" s="56"/>
      <c r="DK175" s="56"/>
      <c r="DL175" s="56"/>
      <c r="DM175" s="56"/>
      <c r="DN175" s="56"/>
      <c r="DP175" s="56"/>
      <c r="DQ175" s="56"/>
      <c r="DR175" s="56"/>
      <c r="DS175" s="56"/>
      <c r="DT175" s="56"/>
      <c r="DU175" s="56"/>
      <c r="DV175" s="56"/>
      <c r="DW175" s="56"/>
      <c r="DX175" s="56"/>
      <c r="DZ175" s="56"/>
      <c r="EA175" s="56"/>
      <c r="EB175" s="56"/>
      <c r="EC175" s="56"/>
      <c r="ED175" s="56"/>
      <c r="EE175" s="56"/>
      <c r="EF175" s="56"/>
      <c r="EG175" s="56"/>
      <c r="EH175" s="56"/>
      <c r="EJ175" s="56"/>
      <c r="EK175" s="56"/>
      <c r="EL175" s="56"/>
      <c r="EM175" s="56"/>
      <c r="EN175" s="56"/>
      <c r="EO175" s="56"/>
      <c r="EP175" s="56"/>
      <c r="EQ175" s="56"/>
      <c r="ER175" s="56"/>
      <c r="ET175" s="56"/>
      <c r="EU175" s="56"/>
      <c r="EV175" s="56"/>
      <c r="EW175" s="56"/>
      <c r="EX175" s="56"/>
      <c r="EY175" s="56"/>
      <c r="EZ175" s="56"/>
      <c r="FA175" s="56"/>
      <c r="FB175" s="56"/>
      <c r="FD175" s="56"/>
      <c r="FE175" s="56"/>
      <c r="FF175" s="56"/>
      <c r="FG175" s="56"/>
      <c r="FH175" s="56"/>
      <c r="FI175" s="56"/>
      <c r="FJ175" s="56"/>
      <c r="FK175" s="56"/>
      <c r="FL175" s="56"/>
      <c r="FN175" s="56"/>
      <c r="FO175" s="56"/>
      <c r="FP175" s="56"/>
      <c r="FQ175" s="56"/>
      <c r="FR175" s="56"/>
      <c r="FS175" s="56"/>
      <c r="FT175" s="56"/>
      <c r="FU175" s="56"/>
      <c r="FV175" s="56"/>
      <c r="FX175" s="56"/>
      <c r="FY175" s="56"/>
      <c r="FZ175" s="56"/>
      <c r="GA175" s="56"/>
      <c r="GB175" s="56"/>
      <c r="GC175" s="56"/>
      <c r="GD175" s="56"/>
      <c r="GE175" s="56"/>
      <c r="GF175" s="56"/>
      <c r="GH175" s="56"/>
      <c r="GI175" s="56"/>
      <c r="GJ175" s="56"/>
      <c r="GK175" s="56"/>
      <c r="GL175" s="56"/>
      <c r="GM175" s="56"/>
      <c r="GN175" s="56"/>
      <c r="GO175" s="56"/>
      <c r="GP175" s="56"/>
      <c r="GR175" s="56"/>
      <c r="GS175" s="56"/>
      <c r="GT175" s="56"/>
      <c r="GU175" s="56"/>
      <c r="GV175" s="56"/>
      <c r="GW175" s="56"/>
      <c r="GX175" s="56"/>
      <c r="GY175" s="56"/>
      <c r="GZ175" s="56"/>
      <c r="HB175" s="56"/>
      <c r="HC175" s="56"/>
      <c r="HD175" s="56"/>
      <c r="HE175" s="56"/>
      <c r="HF175" s="56"/>
      <c r="HG175" s="56"/>
      <c r="HH175" s="56"/>
      <c r="HI175" s="56"/>
      <c r="HJ175" s="56"/>
      <c r="HL175" s="56"/>
      <c r="HM175" s="56"/>
      <c r="HN175" s="56"/>
      <c r="HO175" s="56"/>
      <c r="HP175" s="56"/>
      <c r="HQ175" s="56"/>
      <c r="HR175" s="56"/>
      <c r="HS175" s="56"/>
      <c r="HT175" s="56"/>
      <c r="HV175" s="56"/>
      <c r="HW175" s="56"/>
      <c r="HX175" s="56"/>
      <c r="HY175" s="56"/>
      <c r="HZ175" s="56"/>
      <c r="IA175" s="56"/>
      <c r="IB175" s="56"/>
      <c r="IC175" s="56"/>
      <c r="ID175" s="56"/>
      <c r="IF175" s="56"/>
      <c r="IG175" s="56"/>
      <c r="IH175" s="56"/>
      <c r="II175" s="56"/>
      <c r="IJ175" s="56"/>
      <c r="IK175" s="56"/>
      <c r="IL175" s="56"/>
      <c r="IM175" s="56"/>
      <c r="IN175" s="56"/>
      <c r="IP175" s="56"/>
      <c r="IQ175" s="56"/>
      <c r="IR175" s="56"/>
      <c r="IS175" s="56"/>
      <c r="IT175" s="56"/>
      <c r="IU175" s="56"/>
    </row>
    <row r="176" spans="1:255" ht="12.75" customHeight="1" thickBot="1" x14ac:dyDescent="0.25">
      <c r="A176" s="103"/>
      <c r="B176" s="105">
        <v>2144.7800000000002</v>
      </c>
      <c r="C176" s="92" t="s">
        <v>67</v>
      </c>
      <c r="D176" s="93"/>
      <c r="E176" s="94"/>
      <c r="F176" s="94"/>
      <c r="G176" s="94"/>
      <c r="H176" s="95"/>
      <c r="I176" s="96"/>
      <c r="J176" s="56"/>
      <c r="K176" s="56"/>
      <c r="L176" s="56"/>
      <c r="M176" s="56"/>
      <c r="N176" s="56"/>
      <c r="O176" s="56"/>
      <c r="P176" s="56"/>
      <c r="Q176" s="56"/>
      <c r="R176" s="56"/>
      <c r="T176" s="56"/>
      <c r="U176" s="56"/>
      <c r="V176" s="56"/>
      <c r="W176" s="56"/>
      <c r="X176" s="56"/>
      <c r="Y176" s="56"/>
      <c r="Z176" s="56"/>
      <c r="AA176" s="56"/>
      <c r="AB176" s="56"/>
      <c r="AD176" s="56"/>
      <c r="AE176" s="56"/>
      <c r="AF176" s="56"/>
      <c r="AG176" s="56"/>
      <c r="AH176" s="56"/>
      <c r="AI176" s="56"/>
      <c r="AJ176" s="56"/>
      <c r="AK176" s="56"/>
      <c r="AL176" s="56"/>
      <c r="AN176" s="56"/>
      <c r="AO176" s="56"/>
      <c r="AP176" s="56"/>
      <c r="AQ176" s="56"/>
      <c r="AR176" s="56"/>
      <c r="AS176" s="56"/>
      <c r="AT176" s="56"/>
      <c r="AU176" s="56"/>
      <c r="AV176" s="56"/>
      <c r="AX176" s="56"/>
      <c r="AY176" s="56"/>
      <c r="AZ176" s="56"/>
      <c r="BA176" s="56"/>
      <c r="BB176" s="56"/>
      <c r="BC176" s="56"/>
      <c r="BD176" s="56"/>
      <c r="BE176" s="56"/>
      <c r="BF176" s="56"/>
      <c r="BH176" s="56"/>
      <c r="BI176" s="56"/>
      <c r="BJ176" s="56"/>
      <c r="BK176" s="56"/>
      <c r="BL176" s="56"/>
      <c r="BM176" s="56"/>
      <c r="BN176" s="56"/>
      <c r="BO176" s="56"/>
      <c r="BP176" s="56"/>
      <c r="BR176" s="56"/>
      <c r="BS176" s="56"/>
      <c r="BT176" s="56"/>
      <c r="BU176" s="56"/>
      <c r="BV176" s="56"/>
      <c r="BW176" s="56"/>
      <c r="BX176" s="56"/>
      <c r="BY176" s="56"/>
      <c r="BZ176" s="56"/>
      <c r="CB176" s="56"/>
      <c r="CC176" s="56"/>
      <c r="CD176" s="56"/>
      <c r="CE176" s="56"/>
      <c r="CF176" s="56"/>
      <c r="CG176" s="56"/>
      <c r="CH176" s="56"/>
      <c r="CI176" s="56"/>
      <c r="CJ176" s="56"/>
      <c r="CL176" s="56"/>
      <c r="CM176" s="56"/>
      <c r="CN176" s="56"/>
      <c r="CO176" s="56"/>
      <c r="CP176" s="56"/>
      <c r="CQ176" s="56"/>
      <c r="CR176" s="56"/>
      <c r="CS176" s="56"/>
      <c r="CT176" s="56"/>
      <c r="CV176" s="56"/>
      <c r="CW176" s="56"/>
      <c r="CX176" s="56"/>
      <c r="CY176" s="56"/>
      <c r="CZ176" s="56"/>
      <c r="DA176" s="56"/>
      <c r="DB176" s="56"/>
      <c r="DC176" s="56"/>
      <c r="DD176" s="56"/>
      <c r="DF176" s="56"/>
      <c r="DG176" s="56"/>
      <c r="DH176" s="56"/>
      <c r="DI176" s="56"/>
      <c r="DJ176" s="56"/>
      <c r="DK176" s="56"/>
      <c r="DL176" s="56"/>
      <c r="DM176" s="56"/>
      <c r="DN176" s="56"/>
      <c r="DP176" s="56"/>
      <c r="DQ176" s="56"/>
      <c r="DR176" s="56"/>
      <c r="DS176" s="56"/>
      <c r="DT176" s="56"/>
      <c r="DU176" s="56"/>
      <c r="DV176" s="56"/>
      <c r="DW176" s="56"/>
      <c r="DX176" s="56"/>
      <c r="DZ176" s="56"/>
      <c r="EA176" s="56"/>
      <c r="EB176" s="56"/>
      <c r="EC176" s="56"/>
      <c r="ED176" s="56"/>
      <c r="EE176" s="56"/>
      <c r="EF176" s="56"/>
      <c r="EG176" s="56"/>
      <c r="EH176" s="56"/>
      <c r="EJ176" s="56"/>
      <c r="EK176" s="56"/>
      <c r="EL176" s="56"/>
      <c r="EM176" s="56"/>
      <c r="EN176" s="56"/>
      <c r="EO176" s="56"/>
      <c r="EP176" s="56"/>
      <c r="EQ176" s="56"/>
      <c r="ER176" s="56"/>
      <c r="ET176" s="56"/>
      <c r="EU176" s="56"/>
      <c r="EV176" s="56"/>
      <c r="EW176" s="56"/>
      <c r="EX176" s="56"/>
      <c r="EY176" s="56"/>
      <c r="EZ176" s="56"/>
      <c r="FA176" s="56"/>
      <c r="FB176" s="56"/>
      <c r="FD176" s="56"/>
      <c r="FE176" s="56"/>
      <c r="FF176" s="56"/>
      <c r="FG176" s="56"/>
      <c r="FH176" s="56"/>
      <c r="FI176" s="56"/>
      <c r="FJ176" s="56"/>
      <c r="FK176" s="56"/>
      <c r="FL176" s="56"/>
      <c r="FN176" s="56"/>
      <c r="FO176" s="56"/>
      <c r="FP176" s="56"/>
      <c r="FQ176" s="56"/>
      <c r="FR176" s="56"/>
      <c r="FS176" s="56"/>
      <c r="FT176" s="56"/>
      <c r="FU176" s="56"/>
      <c r="FV176" s="56"/>
      <c r="FX176" s="56"/>
      <c r="FY176" s="56"/>
      <c r="FZ176" s="56"/>
      <c r="GA176" s="56"/>
      <c r="GB176" s="56"/>
      <c r="GC176" s="56"/>
      <c r="GD176" s="56"/>
      <c r="GE176" s="56"/>
      <c r="GF176" s="56"/>
      <c r="GH176" s="56"/>
      <c r="GI176" s="56"/>
      <c r="GJ176" s="56"/>
      <c r="GK176" s="56"/>
      <c r="GL176" s="56"/>
      <c r="GM176" s="56"/>
      <c r="GN176" s="56"/>
      <c r="GO176" s="56"/>
      <c r="GP176" s="56"/>
      <c r="GR176" s="56"/>
      <c r="GS176" s="56"/>
      <c r="GT176" s="56"/>
      <c r="GU176" s="56"/>
      <c r="GV176" s="56"/>
      <c r="GW176" s="56"/>
      <c r="GX176" s="56"/>
      <c r="GY176" s="56"/>
      <c r="GZ176" s="56"/>
      <c r="HB176" s="56"/>
      <c r="HC176" s="56"/>
      <c r="HD176" s="56"/>
      <c r="HE176" s="56"/>
      <c r="HF176" s="56"/>
      <c r="HG176" s="56"/>
      <c r="HH176" s="56"/>
      <c r="HI176" s="56"/>
      <c r="HJ176" s="56"/>
      <c r="HL176" s="56"/>
      <c r="HM176" s="56"/>
      <c r="HN176" s="56"/>
      <c r="HO176" s="56"/>
      <c r="HP176" s="56"/>
      <c r="HQ176" s="56"/>
      <c r="HR176" s="56"/>
      <c r="HS176" s="56"/>
      <c r="HT176" s="56"/>
      <c r="HV176" s="56"/>
      <c r="HW176" s="56"/>
      <c r="HX176" s="56"/>
      <c r="HY176" s="56"/>
      <c r="HZ176" s="56"/>
      <c r="IA176" s="56"/>
      <c r="IB176" s="56"/>
      <c r="IC176" s="56"/>
      <c r="ID176" s="56"/>
      <c r="IF176" s="56"/>
      <c r="IG176" s="56"/>
      <c r="IH176" s="56"/>
      <c r="II176" s="56"/>
      <c r="IJ176" s="56"/>
      <c r="IK176" s="56"/>
      <c r="IL176" s="56"/>
      <c r="IM176" s="56"/>
      <c r="IN176" s="56"/>
      <c r="IP176" s="56"/>
      <c r="IQ176" s="56"/>
      <c r="IR176" s="56"/>
      <c r="IS176" s="56"/>
      <c r="IT176" s="56"/>
      <c r="IU176" s="56"/>
    </row>
    <row r="177" spans="1:255" ht="12.75" customHeight="1" thickBot="1" x14ac:dyDescent="0.25">
      <c r="A177" s="103"/>
      <c r="B177" s="106">
        <v>1786.25</v>
      </c>
      <c r="C177" s="85" t="s">
        <v>70</v>
      </c>
      <c r="D177" s="86"/>
      <c r="E177" s="47"/>
      <c r="F177" s="47"/>
      <c r="G177" s="47"/>
      <c r="H177" s="48"/>
      <c r="I177" s="49"/>
      <c r="J177" s="56"/>
      <c r="K177" s="56"/>
      <c r="L177" s="56"/>
      <c r="M177" s="56"/>
      <c r="N177" s="56"/>
      <c r="O177" s="56"/>
      <c r="P177" s="56"/>
      <c r="Q177" s="56"/>
      <c r="R177" s="56"/>
      <c r="T177" s="56"/>
      <c r="U177" s="56"/>
      <c r="V177" s="56"/>
      <c r="W177" s="56"/>
      <c r="X177" s="56"/>
      <c r="Y177" s="56"/>
      <c r="Z177" s="56"/>
      <c r="AA177" s="56"/>
      <c r="AB177" s="56"/>
      <c r="AD177" s="56"/>
      <c r="AE177" s="56"/>
      <c r="AF177" s="56"/>
      <c r="AG177" s="56"/>
      <c r="AH177" s="56"/>
      <c r="AI177" s="56"/>
      <c r="AJ177" s="56"/>
      <c r="AK177" s="56"/>
      <c r="AL177" s="56"/>
      <c r="AN177" s="56"/>
      <c r="AO177" s="56"/>
      <c r="AP177" s="56"/>
      <c r="AQ177" s="56"/>
      <c r="AR177" s="56"/>
      <c r="AS177" s="56"/>
      <c r="AT177" s="56"/>
      <c r="AU177" s="56"/>
      <c r="AV177" s="56"/>
      <c r="AX177" s="56"/>
      <c r="AY177" s="56"/>
      <c r="AZ177" s="56"/>
      <c r="BA177" s="56"/>
      <c r="BB177" s="56"/>
      <c r="BC177" s="56"/>
      <c r="BD177" s="56"/>
      <c r="BE177" s="56"/>
      <c r="BF177" s="56"/>
      <c r="BH177" s="56"/>
      <c r="BI177" s="56"/>
      <c r="BJ177" s="56"/>
      <c r="BK177" s="56"/>
      <c r="BL177" s="56"/>
      <c r="BM177" s="56"/>
      <c r="BN177" s="56"/>
      <c r="BO177" s="56"/>
      <c r="BP177" s="56"/>
      <c r="BR177" s="56"/>
      <c r="BS177" s="56"/>
      <c r="BT177" s="56"/>
      <c r="BU177" s="56"/>
      <c r="BV177" s="56"/>
      <c r="BW177" s="56"/>
      <c r="BX177" s="56"/>
      <c r="BY177" s="56"/>
      <c r="BZ177" s="56"/>
      <c r="CB177" s="56"/>
      <c r="CC177" s="56"/>
      <c r="CD177" s="56"/>
      <c r="CE177" s="56"/>
      <c r="CF177" s="56"/>
      <c r="CG177" s="56"/>
      <c r="CH177" s="56"/>
      <c r="CI177" s="56"/>
      <c r="CJ177" s="56"/>
      <c r="CL177" s="56"/>
      <c r="CM177" s="56"/>
      <c r="CN177" s="56"/>
      <c r="CO177" s="56"/>
      <c r="CP177" s="56"/>
      <c r="CQ177" s="56"/>
      <c r="CR177" s="56"/>
      <c r="CS177" s="56"/>
      <c r="CT177" s="56"/>
      <c r="CV177" s="56"/>
      <c r="CW177" s="56"/>
      <c r="CX177" s="56"/>
      <c r="CY177" s="56"/>
      <c r="CZ177" s="56"/>
      <c r="DA177" s="56"/>
      <c r="DB177" s="56"/>
      <c r="DC177" s="56"/>
      <c r="DD177" s="56"/>
      <c r="DF177" s="56"/>
      <c r="DG177" s="56"/>
      <c r="DH177" s="56"/>
      <c r="DI177" s="56"/>
      <c r="DJ177" s="56"/>
      <c r="DK177" s="56"/>
      <c r="DL177" s="56"/>
      <c r="DM177" s="56"/>
      <c r="DN177" s="56"/>
      <c r="DP177" s="56"/>
      <c r="DQ177" s="56"/>
      <c r="DR177" s="56"/>
      <c r="DS177" s="56"/>
      <c r="DT177" s="56"/>
      <c r="DU177" s="56"/>
      <c r="DV177" s="56"/>
      <c r="DW177" s="56"/>
      <c r="DX177" s="56"/>
      <c r="DZ177" s="56"/>
      <c r="EA177" s="56"/>
      <c r="EB177" s="56"/>
      <c r="EC177" s="56"/>
      <c r="ED177" s="56"/>
      <c r="EE177" s="56"/>
      <c r="EF177" s="56"/>
      <c r="EG177" s="56"/>
      <c r="EH177" s="56"/>
      <c r="EJ177" s="56"/>
      <c r="EK177" s="56"/>
      <c r="EL177" s="56"/>
      <c r="EM177" s="56"/>
      <c r="EN177" s="56"/>
      <c r="EO177" s="56"/>
      <c r="EP177" s="56"/>
      <c r="EQ177" s="56"/>
      <c r="ER177" s="56"/>
      <c r="ET177" s="56"/>
      <c r="EU177" s="56"/>
      <c r="EV177" s="56"/>
      <c r="EW177" s="56"/>
      <c r="EX177" s="56"/>
      <c r="EY177" s="56"/>
      <c r="EZ177" s="56"/>
      <c r="FA177" s="56"/>
      <c r="FB177" s="56"/>
      <c r="FD177" s="56"/>
      <c r="FE177" s="56"/>
      <c r="FF177" s="56"/>
      <c r="FG177" s="56"/>
      <c r="FH177" s="56"/>
      <c r="FI177" s="56"/>
      <c r="FJ177" s="56"/>
      <c r="FK177" s="56"/>
      <c r="FL177" s="56"/>
      <c r="FN177" s="56"/>
      <c r="FO177" s="56"/>
      <c r="FP177" s="56"/>
      <c r="FQ177" s="56"/>
      <c r="FR177" s="56"/>
      <c r="FS177" s="56"/>
      <c r="FT177" s="56"/>
      <c r="FU177" s="56"/>
      <c r="FV177" s="56"/>
      <c r="FX177" s="56"/>
      <c r="FY177" s="56"/>
      <c r="FZ177" s="56"/>
      <c r="GA177" s="56"/>
      <c r="GB177" s="56"/>
      <c r="GC177" s="56"/>
      <c r="GD177" s="56"/>
      <c r="GE177" s="56"/>
      <c r="GF177" s="56"/>
      <c r="GH177" s="56"/>
      <c r="GI177" s="56"/>
      <c r="GJ177" s="56"/>
      <c r="GK177" s="56"/>
      <c r="GL177" s="56"/>
      <c r="GM177" s="56"/>
      <c r="GN177" s="56"/>
      <c r="GO177" s="56"/>
      <c r="GP177" s="56"/>
      <c r="GR177" s="56"/>
      <c r="GS177" s="56"/>
      <c r="GT177" s="56"/>
      <c r="GU177" s="56"/>
      <c r="GV177" s="56"/>
      <c r="GW177" s="56"/>
      <c r="GX177" s="56"/>
      <c r="GY177" s="56"/>
      <c r="GZ177" s="56"/>
      <c r="HB177" s="56"/>
      <c r="HC177" s="56"/>
      <c r="HD177" s="56"/>
      <c r="HE177" s="56"/>
      <c r="HF177" s="56"/>
      <c r="HG177" s="56"/>
      <c r="HH177" s="56"/>
      <c r="HI177" s="56"/>
      <c r="HJ177" s="56"/>
      <c r="HL177" s="56"/>
      <c r="HM177" s="56"/>
      <c r="HN177" s="56"/>
      <c r="HO177" s="56"/>
      <c r="HP177" s="56"/>
      <c r="HQ177" s="56"/>
      <c r="HR177" s="56"/>
      <c r="HS177" s="56"/>
      <c r="HT177" s="56"/>
      <c r="HV177" s="56"/>
      <c r="HW177" s="56"/>
      <c r="HX177" s="56"/>
      <c r="HY177" s="56"/>
      <c r="HZ177" s="56"/>
      <c r="IA177" s="56"/>
      <c r="IB177" s="56"/>
      <c r="IC177" s="56"/>
      <c r="ID177" s="56"/>
      <c r="IF177" s="56"/>
      <c r="IG177" s="56"/>
      <c r="IH177" s="56"/>
      <c r="II177" s="56"/>
      <c r="IJ177" s="56"/>
      <c r="IK177" s="56"/>
      <c r="IL177" s="56"/>
      <c r="IM177" s="56"/>
      <c r="IN177" s="56"/>
      <c r="IP177" s="56"/>
      <c r="IQ177" s="56"/>
      <c r="IR177" s="56"/>
      <c r="IS177" s="56"/>
      <c r="IT177" s="56"/>
      <c r="IU177" s="56"/>
    </row>
    <row r="178" spans="1:255" ht="12.75" customHeight="1" thickBot="1" x14ac:dyDescent="0.25">
      <c r="A178" s="103"/>
      <c r="B178" s="106">
        <v>1904.07</v>
      </c>
      <c r="C178" s="85" t="s">
        <v>72</v>
      </c>
      <c r="D178" s="86"/>
      <c r="E178" s="47"/>
      <c r="F178" s="47"/>
      <c r="G178" s="47"/>
      <c r="H178" s="48"/>
      <c r="I178" s="49"/>
      <c r="J178" s="56"/>
      <c r="K178" s="56"/>
      <c r="L178" s="56"/>
      <c r="M178" s="56"/>
      <c r="N178" s="56"/>
      <c r="O178" s="56"/>
      <c r="P178" s="56"/>
      <c r="Q178" s="56"/>
      <c r="R178" s="56"/>
      <c r="T178" s="56"/>
      <c r="U178" s="56"/>
      <c r="V178" s="56"/>
      <c r="W178" s="56"/>
      <c r="X178" s="56"/>
      <c r="Y178" s="56"/>
      <c r="Z178" s="56"/>
      <c r="AA178" s="56"/>
      <c r="AB178" s="56"/>
      <c r="AD178" s="56"/>
      <c r="AE178" s="56"/>
      <c r="AF178" s="56"/>
      <c r="AG178" s="56"/>
      <c r="AH178" s="56"/>
      <c r="AI178" s="56"/>
      <c r="AJ178" s="56"/>
      <c r="AK178" s="56"/>
      <c r="AL178" s="56"/>
      <c r="AN178" s="56"/>
      <c r="AO178" s="56"/>
      <c r="AP178" s="56"/>
      <c r="AQ178" s="56"/>
      <c r="AR178" s="56"/>
      <c r="AS178" s="56"/>
      <c r="AT178" s="56"/>
      <c r="AU178" s="56"/>
      <c r="AV178" s="56"/>
      <c r="AX178" s="56"/>
      <c r="AY178" s="56"/>
      <c r="AZ178" s="56"/>
      <c r="BA178" s="56"/>
      <c r="BB178" s="56"/>
      <c r="BC178" s="56"/>
      <c r="BD178" s="56"/>
      <c r="BE178" s="56"/>
      <c r="BF178" s="56"/>
      <c r="BH178" s="56"/>
      <c r="BI178" s="56"/>
      <c r="BJ178" s="56"/>
      <c r="BK178" s="56"/>
      <c r="BL178" s="56"/>
      <c r="BM178" s="56"/>
      <c r="BN178" s="56"/>
      <c r="BO178" s="56"/>
      <c r="BP178" s="56"/>
      <c r="BR178" s="56"/>
      <c r="BS178" s="56"/>
      <c r="BT178" s="56"/>
      <c r="BU178" s="56"/>
      <c r="BV178" s="56"/>
      <c r="BW178" s="56"/>
      <c r="BX178" s="56"/>
      <c r="BY178" s="56"/>
      <c r="BZ178" s="56"/>
      <c r="CB178" s="56"/>
      <c r="CC178" s="56"/>
      <c r="CD178" s="56"/>
      <c r="CE178" s="56"/>
      <c r="CF178" s="56"/>
      <c r="CG178" s="56"/>
      <c r="CH178" s="56"/>
      <c r="CI178" s="56"/>
      <c r="CJ178" s="56"/>
      <c r="CL178" s="56"/>
      <c r="CM178" s="56"/>
      <c r="CN178" s="56"/>
      <c r="CO178" s="56"/>
      <c r="CP178" s="56"/>
      <c r="CQ178" s="56"/>
      <c r="CR178" s="56"/>
      <c r="CS178" s="56"/>
      <c r="CT178" s="56"/>
      <c r="CV178" s="56"/>
      <c r="CW178" s="56"/>
      <c r="CX178" s="56"/>
      <c r="CY178" s="56"/>
      <c r="CZ178" s="56"/>
      <c r="DA178" s="56"/>
      <c r="DB178" s="56"/>
      <c r="DC178" s="56"/>
      <c r="DD178" s="56"/>
      <c r="DF178" s="56"/>
      <c r="DG178" s="56"/>
      <c r="DH178" s="56"/>
      <c r="DI178" s="56"/>
      <c r="DJ178" s="56"/>
      <c r="DK178" s="56"/>
      <c r="DL178" s="56"/>
      <c r="DM178" s="56"/>
      <c r="DN178" s="56"/>
      <c r="DP178" s="56"/>
      <c r="DQ178" s="56"/>
      <c r="DR178" s="56"/>
      <c r="DS178" s="56"/>
      <c r="DT178" s="56"/>
      <c r="DU178" s="56"/>
      <c r="DV178" s="56"/>
      <c r="DW178" s="56"/>
      <c r="DX178" s="56"/>
      <c r="DZ178" s="56"/>
      <c r="EA178" s="56"/>
      <c r="EB178" s="56"/>
      <c r="EC178" s="56"/>
      <c r="ED178" s="56"/>
      <c r="EE178" s="56"/>
      <c r="EF178" s="56"/>
      <c r="EG178" s="56"/>
      <c r="EH178" s="56"/>
      <c r="EJ178" s="56"/>
      <c r="EK178" s="56"/>
      <c r="EL178" s="56"/>
      <c r="EM178" s="56"/>
      <c r="EN178" s="56"/>
      <c r="EO178" s="56"/>
      <c r="EP178" s="56"/>
      <c r="EQ178" s="56"/>
      <c r="ER178" s="56"/>
      <c r="ET178" s="56"/>
      <c r="EU178" s="56"/>
      <c r="EV178" s="56"/>
      <c r="EW178" s="56"/>
      <c r="EX178" s="56"/>
      <c r="EY178" s="56"/>
      <c r="EZ178" s="56"/>
      <c r="FA178" s="56"/>
      <c r="FB178" s="56"/>
      <c r="FD178" s="56"/>
      <c r="FE178" s="56"/>
      <c r="FF178" s="56"/>
      <c r="FG178" s="56"/>
      <c r="FH178" s="56"/>
      <c r="FI178" s="56"/>
      <c r="FJ178" s="56"/>
      <c r="FK178" s="56"/>
      <c r="FL178" s="56"/>
      <c r="FN178" s="56"/>
      <c r="FO178" s="56"/>
      <c r="FP178" s="56"/>
      <c r="FQ178" s="56"/>
      <c r="FR178" s="56"/>
      <c r="FS178" s="56"/>
      <c r="FT178" s="56"/>
      <c r="FU178" s="56"/>
      <c r="FV178" s="56"/>
      <c r="FX178" s="56"/>
      <c r="FY178" s="56"/>
      <c r="FZ178" s="56"/>
      <c r="GA178" s="56"/>
      <c r="GB178" s="56"/>
      <c r="GC178" s="56"/>
      <c r="GD178" s="56"/>
      <c r="GE178" s="56"/>
      <c r="GF178" s="56"/>
      <c r="GH178" s="56"/>
      <c r="GI178" s="56"/>
      <c r="GJ178" s="56"/>
      <c r="GK178" s="56"/>
      <c r="GL178" s="56"/>
      <c r="GM178" s="56"/>
      <c r="GN178" s="56"/>
      <c r="GO178" s="56"/>
      <c r="GP178" s="56"/>
      <c r="GR178" s="56"/>
      <c r="GS178" s="56"/>
      <c r="GT178" s="56"/>
      <c r="GU178" s="56"/>
      <c r="GV178" s="56"/>
      <c r="GW178" s="56"/>
      <c r="GX178" s="56"/>
      <c r="GY178" s="56"/>
      <c r="GZ178" s="56"/>
      <c r="HB178" s="56"/>
      <c r="HC178" s="56"/>
      <c r="HD178" s="56"/>
      <c r="HE178" s="56"/>
      <c r="HF178" s="56"/>
      <c r="HG178" s="56"/>
      <c r="HH178" s="56"/>
      <c r="HI178" s="56"/>
      <c r="HJ178" s="56"/>
      <c r="HL178" s="56"/>
      <c r="HM178" s="56"/>
      <c r="HN178" s="56"/>
      <c r="HO178" s="56"/>
      <c r="HP178" s="56"/>
      <c r="HQ178" s="56"/>
      <c r="HR178" s="56"/>
      <c r="HS178" s="56"/>
      <c r="HT178" s="56"/>
      <c r="HV178" s="56"/>
      <c r="HW178" s="56"/>
      <c r="HX178" s="56"/>
      <c r="HY178" s="56"/>
      <c r="HZ178" s="56"/>
      <c r="IA178" s="56"/>
      <c r="IB178" s="56"/>
      <c r="IC178" s="56"/>
      <c r="ID178" s="56"/>
      <c r="IF178" s="56"/>
      <c r="IG178" s="56"/>
      <c r="IH178" s="56"/>
      <c r="II178" s="56"/>
      <c r="IJ178" s="56"/>
      <c r="IK178" s="56"/>
      <c r="IL178" s="56"/>
      <c r="IM178" s="56"/>
      <c r="IN178" s="56"/>
      <c r="IP178" s="56"/>
      <c r="IQ178" s="56"/>
      <c r="IR178" s="56"/>
      <c r="IS178" s="56"/>
      <c r="IT178" s="56"/>
      <c r="IU178" s="56"/>
    </row>
    <row r="179" spans="1:255" ht="12.75" customHeight="1" thickBot="1" x14ac:dyDescent="0.25">
      <c r="A179" s="103"/>
      <c r="B179" s="106">
        <v>2116.11</v>
      </c>
      <c r="C179" s="85" t="s">
        <v>73</v>
      </c>
      <c r="D179" s="86"/>
      <c r="E179" s="47"/>
      <c r="F179" s="47"/>
      <c r="G179" s="47"/>
      <c r="H179" s="48"/>
      <c r="I179" s="49"/>
      <c r="J179" s="56"/>
      <c r="K179" s="56"/>
      <c r="L179" s="56"/>
      <c r="M179" s="56"/>
      <c r="N179" s="56"/>
      <c r="O179" s="56"/>
      <c r="P179" s="56"/>
      <c r="Q179" s="56"/>
      <c r="R179" s="56"/>
      <c r="T179" s="56"/>
      <c r="U179" s="56"/>
      <c r="V179" s="56"/>
      <c r="W179" s="56"/>
      <c r="X179" s="56"/>
      <c r="Y179" s="56"/>
      <c r="Z179" s="56"/>
      <c r="AA179" s="56"/>
      <c r="AB179" s="56"/>
      <c r="AD179" s="56"/>
      <c r="AE179" s="56"/>
      <c r="AF179" s="56"/>
      <c r="AG179" s="56"/>
      <c r="AH179" s="56"/>
      <c r="AI179" s="56"/>
      <c r="AJ179" s="56"/>
      <c r="AK179" s="56"/>
      <c r="AL179" s="56"/>
      <c r="AN179" s="56"/>
      <c r="AO179" s="56"/>
      <c r="AP179" s="56"/>
      <c r="AQ179" s="56"/>
      <c r="AR179" s="56"/>
      <c r="AS179" s="56"/>
      <c r="AT179" s="56"/>
      <c r="AU179" s="56"/>
      <c r="AV179" s="56"/>
      <c r="AX179" s="56"/>
      <c r="AY179" s="56"/>
      <c r="AZ179" s="56"/>
      <c r="BA179" s="56"/>
      <c r="BB179" s="56"/>
      <c r="BC179" s="56"/>
      <c r="BD179" s="56"/>
      <c r="BE179" s="56"/>
      <c r="BF179" s="56"/>
      <c r="BH179" s="56"/>
      <c r="BI179" s="56"/>
      <c r="BJ179" s="56"/>
      <c r="BK179" s="56"/>
      <c r="BL179" s="56"/>
      <c r="BM179" s="56"/>
      <c r="BN179" s="56"/>
      <c r="BO179" s="56"/>
      <c r="BP179" s="56"/>
      <c r="BR179" s="56"/>
      <c r="BS179" s="56"/>
      <c r="BT179" s="56"/>
      <c r="BU179" s="56"/>
      <c r="BV179" s="56"/>
      <c r="BW179" s="56"/>
      <c r="BX179" s="56"/>
      <c r="BY179" s="56"/>
      <c r="BZ179" s="56"/>
      <c r="CB179" s="56"/>
      <c r="CC179" s="56"/>
      <c r="CD179" s="56"/>
      <c r="CE179" s="56"/>
      <c r="CF179" s="56"/>
      <c r="CG179" s="56"/>
      <c r="CH179" s="56"/>
      <c r="CI179" s="56"/>
      <c r="CJ179" s="56"/>
      <c r="CL179" s="56"/>
      <c r="CM179" s="56"/>
      <c r="CN179" s="56"/>
      <c r="CO179" s="56"/>
      <c r="CP179" s="56"/>
      <c r="CQ179" s="56"/>
      <c r="CR179" s="56"/>
      <c r="CS179" s="56"/>
      <c r="CT179" s="56"/>
      <c r="CV179" s="56"/>
      <c r="CW179" s="56"/>
      <c r="CX179" s="56"/>
      <c r="CY179" s="56"/>
      <c r="CZ179" s="56"/>
      <c r="DA179" s="56"/>
      <c r="DB179" s="56"/>
      <c r="DC179" s="56"/>
      <c r="DD179" s="56"/>
      <c r="DF179" s="56"/>
      <c r="DG179" s="56"/>
      <c r="DH179" s="56"/>
      <c r="DI179" s="56"/>
      <c r="DJ179" s="56"/>
      <c r="DK179" s="56"/>
      <c r="DL179" s="56"/>
      <c r="DM179" s="56"/>
      <c r="DN179" s="56"/>
      <c r="DP179" s="56"/>
      <c r="DQ179" s="56"/>
      <c r="DR179" s="56"/>
      <c r="DS179" s="56"/>
      <c r="DT179" s="56"/>
      <c r="DU179" s="56"/>
      <c r="DV179" s="56"/>
      <c r="DW179" s="56"/>
      <c r="DX179" s="56"/>
      <c r="DZ179" s="56"/>
      <c r="EA179" s="56"/>
      <c r="EB179" s="56"/>
      <c r="EC179" s="56"/>
      <c r="ED179" s="56"/>
      <c r="EE179" s="56"/>
      <c r="EF179" s="56"/>
      <c r="EG179" s="56"/>
      <c r="EH179" s="56"/>
      <c r="EJ179" s="56"/>
      <c r="EK179" s="56"/>
      <c r="EL179" s="56"/>
      <c r="EM179" s="56"/>
      <c r="EN179" s="56"/>
      <c r="EO179" s="56"/>
      <c r="EP179" s="56"/>
      <c r="EQ179" s="56"/>
      <c r="ER179" s="56"/>
      <c r="ET179" s="56"/>
      <c r="EU179" s="56"/>
      <c r="EV179" s="56"/>
      <c r="EW179" s="56"/>
      <c r="EX179" s="56"/>
      <c r="EY179" s="56"/>
      <c r="EZ179" s="56"/>
      <c r="FA179" s="56"/>
      <c r="FB179" s="56"/>
      <c r="FD179" s="56"/>
      <c r="FE179" s="56"/>
      <c r="FF179" s="56"/>
      <c r="FG179" s="56"/>
      <c r="FH179" s="56"/>
      <c r="FI179" s="56"/>
      <c r="FJ179" s="56"/>
      <c r="FK179" s="56"/>
      <c r="FL179" s="56"/>
      <c r="FN179" s="56"/>
      <c r="FO179" s="56"/>
      <c r="FP179" s="56"/>
      <c r="FQ179" s="56"/>
      <c r="FR179" s="56"/>
      <c r="FS179" s="56"/>
      <c r="FT179" s="56"/>
      <c r="FU179" s="56"/>
      <c r="FV179" s="56"/>
      <c r="FX179" s="56"/>
      <c r="FY179" s="56"/>
      <c r="FZ179" s="56"/>
      <c r="GA179" s="56"/>
      <c r="GB179" s="56"/>
      <c r="GC179" s="56"/>
      <c r="GD179" s="56"/>
      <c r="GE179" s="56"/>
      <c r="GF179" s="56"/>
      <c r="GH179" s="56"/>
      <c r="GI179" s="56"/>
      <c r="GJ179" s="56"/>
      <c r="GK179" s="56"/>
      <c r="GL179" s="56"/>
      <c r="GM179" s="56"/>
      <c r="GN179" s="56"/>
      <c r="GO179" s="56"/>
      <c r="GP179" s="56"/>
      <c r="GR179" s="56"/>
      <c r="GS179" s="56"/>
      <c r="GT179" s="56"/>
      <c r="GU179" s="56"/>
      <c r="GV179" s="56"/>
      <c r="GW179" s="56"/>
      <c r="GX179" s="56"/>
      <c r="GY179" s="56"/>
      <c r="GZ179" s="56"/>
      <c r="HB179" s="56"/>
      <c r="HC179" s="56"/>
      <c r="HD179" s="56"/>
      <c r="HE179" s="56"/>
      <c r="HF179" s="56"/>
      <c r="HG179" s="56"/>
      <c r="HH179" s="56"/>
      <c r="HI179" s="56"/>
      <c r="HJ179" s="56"/>
      <c r="HL179" s="56"/>
      <c r="HM179" s="56"/>
      <c r="HN179" s="56"/>
      <c r="HO179" s="56"/>
      <c r="HP179" s="56"/>
      <c r="HQ179" s="56"/>
      <c r="HR179" s="56"/>
      <c r="HS179" s="56"/>
      <c r="HT179" s="56"/>
      <c r="HV179" s="56"/>
      <c r="HW179" s="56"/>
      <c r="HX179" s="56"/>
      <c r="HY179" s="56"/>
      <c r="HZ179" s="56"/>
      <c r="IA179" s="56"/>
      <c r="IB179" s="56"/>
      <c r="IC179" s="56"/>
      <c r="ID179" s="56"/>
      <c r="IF179" s="56"/>
      <c r="IG179" s="56"/>
      <c r="IH179" s="56"/>
      <c r="II179" s="56"/>
      <c r="IJ179" s="56"/>
      <c r="IK179" s="56"/>
      <c r="IL179" s="56"/>
      <c r="IM179" s="56"/>
      <c r="IN179" s="56"/>
      <c r="IP179" s="56"/>
      <c r="IQ179" s="56"/>
      <c r="IR179" s="56"/>
      <c r="IS179" s="56"/>
      <c r="IT179" s="56"/>
      <c r="IU179" s="56"/>
    </row>
    <row r="180" spans="1:255" ht="12.75" customHeight="1" thickBot="1" x14ac:dyDescent="0.25">
      <c r="A180" s="103"/>
      <c r="B180" s="106">
        <v>1916.62</v>
      </c>
      <c r="C180" s="85" t="s">
        <v>74</v>
      </c>
      <c r="D180" s="86"/>
      <c r="E180" s="47"/>
      <c r="F180" s="47"/>
      <c r="G180" s="47"/>
      <c r="H180" s="48"/>
      <c r="I180" s="49"/>
      <c r="J180" s="56"/>
      <c r="K180" s="56"/>
      <c r="L180" s="56"/>
      <c r="M180" s="56"/>
      <c r="N180" s="56"/>
      <c r="O180" s="56"/>
      <c r="P180" s="56"/>
      <c r="Q180" s="56"/>
      <c r="R180" s="56"/>
      <c r="T180" s="56"/>
      <c r="U180" s="56"/>
      <c r="V180" s="56"/>
      <c r="W180" s="56"/>
      <c r="X180" s="56"/>
      <c r="Y180" s="56"/>
      <c r="Z180" s="56"/>
      <c r="AA180" s="56"/>
      <c r="AB180" s="56"/>
      <c r="AD180" s="56"/>
      <c r="AE180" s="56"/>
      <c r="AF180" s="56"/>
      <c r="AG180" s="56"/>
      <c r="AH180" s="56"/>
      <c r="AI180" s="56"/>
      <c r="AJ180" s="56"/>
      <c r="AK180" s="56"/>
      <c r="AL180" s="56"/>
      <c r="AN180" s="56"/>
      <c r="AO180" s="56"/>
      <c r="AP180" s="56"/>
      <c r="AQ180" s="56"/>
      <c r="AR180" s="56"/>
      <c r="AS180" s="56"/>
      <c r="AT180" s="56"/>
      <c r="AU180" s="56"/>
      <c r="AV180" s="56"/>
      <c r="AX180" s="56"/>
      <c r="AY180" s="56"/>
      <c r="AZ180" s="56"/>
      <c r="BA180" s="56"/>
      <c r="BB180" s="56"/>
      <c r="BC180" s="56"/>
      <c r="BD180" s="56"/>
      <c r="BE180" s="56"/>
      <c r="BF180" s="56"/>
      <c r="BH180" s="56"/>
      <c r="BI180" s="56"/>
      <c r="BJ180" s="56"/>
      <c r="BK180" s="56"/>
      <c r="BL180" s="56"/>
      <c r="BM180" s="56"/>
      <c r="BN180" s="56"/>
      <c r="BO180" s="56"/>
      <c r="BP180" s="56"/>
      <c r="BR180" s="56"/>
      <c r="BS180" s="56"/>
      <c r="BT180" s="56"/>
      <c r="BU180" s="56"/>
      <c r="BV180" s="56"/>
      <c r="BW180" s="56"/>
      <c r="BX180" s="56"/>
      <c r="BY180" s="56"/>
      <c r="BZ180" s="56"/>
      <c r="CB180" s="56"/>
      <c r="CC180" s="56"/>
      <c r="CD180" s="56"/>
      <c r="CE180" s="56"/>
      <c r="CF180" s="56"/>
      <c r="CG180" s="56"/>
      <c r="CH180" s="56"/>
      <c r="CI180" s="56"/>
      <c r="CJ180" s="56"/>
      <c r="CL180" s="56"/>
      <c r="CM180" s="56"/>
      <c r="CN180" s="56"/>
      <c r="CO180" s="56"/>
      <c r="CP180" s="56"/>
      <c r="CQ180" s="56"/>
      <c r="CR180" s="56"/>
      <c r="CS180" s="56"/>
      <c r="CT180" s="56"/>
      <c r="CV180" s="56"/>
      <c r="CW180" s="56"/>
      <c r="CX180" s="56"/>
      <c r="CY180" s="56"/>
      <c r="CZ180" s="56"/>
      <c r="DA180" s="56"/>
      <c r="DB180" s="56"/>
      <c r="DC180" s="56"/>
      <c r="DD180" s="56"/>
      <c r="DF180" s="56"/>
      <c r="DG180" s="56"/>
      <c r="DH180" s="56"/>
      <c r="DI180" s="56"/>
      <c r="DJ180" s="56"/>
      <c r="DK180" s="56"/>
      <c r="DL180" s="56"/>
      <c r="DM180" s="56"/>
      <c r="DN180" s="56"/>
      <c r="DP180" s="56"/>
      <c r="DQ180" s="56"/>
      <c r="DR180" s="56"/>
      <c r="DS180" s="56"/>
      <c r="DT180" s="56"/>
      <c r="DU180" s="56"/>
      <c r="DV180" s="56"/>
      <c r="DW180" s="56"/>
      <c r="DX180" s="56"/>
      <c r="DZ180" s="56"/>
      <c r="EA180" s="56"/>
      <c r="EB180" s="56"/>
      <c r="EC180" s="56"/>
      <c r="ED180" s="56"/>
      <c r="EE180" s="56"/>
      <c r="EF180" s="56"/>
      <c r="EG180" s="56"/>
      <c r="EH180" s="56"/>
      <c r="EJ180" s="56"/>
      <c r="EK180" s="56"/>
      <c r="EL180" s="56"/>
      <c r="EM180" s="56"/>
      <c r="EN180" s="56"/>
      <c r="EO180" s="56"/>
      <c r="EP180" s="56"/>
      <c r="EQ180" s="56"/>
      <c r="ER180" s="56"/>
      <c r="ET180" s="56"/>
      <c r="EU180" s="56"/>
      <c r="EV180" s="56"/>
      <c r="EW180" s="56"/>
      <c r="EX180" s="56"/>
      <c r="EY180" s="56"/>
      <c r="EZ180" s="56"/>
      <c r="FA180" s="56"/>
      <c r="FB180" s="56"/>
      <c r="FD180" s="56"/>
      <c r="FE180" s="56"/>
      <c r="FF180" s="56"/>
      <c r="FG180" s="56"/>
      <c r="FH180" s="56"/>
      <c r="FI180" s="56"/>
      <c r="FJ180" s="56"/>
      <c r="FK180" s="56"/>
      <c r="FL180" s="56"/>
      <c r="FN180" s="56"/>
      <c r="FO180" s="56"/>
      <c r="FP180" s="56"/>
      <c r="FQ180" s="56"/>
      <c r="FR180" s="56"/>
      <c r="FS180" s="56"/>
      <c r="FT180" s="56"/>
      <c r="FU180" s="56"/>
      <c r="FV180" s="56"/>
      <c r="FX180" s="56"/>
      <c r="FY180" s="56"/>
      <c r="FZ180" s="56"/>
      <c r="GA180" s="56"/>
      <c r="GB180" s="56"/>
      <c r="GC180" s="56"/>
      <c r="GD180" s="56"/>
      <c r="GE180" s="56"/>
      <c r="GF180" s="56"/>
      <c r="GH180" s="56"/>
      <c r="GI180" s="56"/>
      <c r="GJ180" s="56"/>
      <c r="GK180" s="56"/>
      <c r="GL180" s="56"/>
      <c r="GM180" s="56"/>
      <c r="GN180" s="56"/>
      <c r="GO180" s="56"/>
      <c r="GP180" s="56"/>
      <c r="GR180" s="56"/>
      <c r="GS180" s="56"/>
      <c r="GT180" s="56"/>
      <c r="GU180" s="56"/>
      <c r="GV180" s="56"/>
      <c r="GW180" s="56"/>
      <c r="GX180" s="56"/>
      <c r="GY180" s="56"/>
      <c r="GZ180" s="56"/>
      <c r="HB180" s="56"/>
      <c r="HC180" s="56"/>
      <c r="HD180" s="56"/>
      <c r="HE180" s="56"/>
      <c r="HF180" s="56"/>
      <c r="HG180" s="56"/>
      <c r="HH180" s="56"/>
      <c r="HI180" s="56"/>
      <c r="HJ180" s="56"/>
      <c r="HL180" s="56"/>
      <c r="HM180" s="56"/>
      <c r="HN180" s="56"/>
      <c r="HO180" s="56"/>
      <c r="HP180" s="56"/>
      <c r="HQ180" s="56"/>
      <c r="HR180" s="56"/>
      <c r="HS180" s="56"/>
      <c r="HT180" s="56"/>
      <c r="HV180" s="56"/>
      <c r="HW180" s="56"/>
      <c r="HX180" s="56"/>
      <c r="HY180" s="56"/>
      <c r="HZ180" s="56"/>
      <c r="IA180" s="56"/>
      <c r="IB180" s="56"/>
      <c r="IC180" s="56"/>
      <c r="ID180" s="56"/>
      <c r="IF180" s="56"/>
      <c r="IG180" s="56"/>
      <c r="IH180" s="56"/>
      <c r="II180" s="56"/>
      <c r="IJ180" s="56"/>
      <c r="IK180" s="56"/>
      <c r="IL180" s="56"/>
      <c r="IM180" s="56"/>
      <c r="IN180" s="56"/>
      <c r="IP180" s="56"/>
      <c r="IQ180" s="56"/>
      <c r="IR180" s="56"/>
      <c r="IS180" s="56"/>
      <c r="IT180" s="56"/>
      <c r="IU180" s="56"/>
    </row>
    <row r="181" spans="1:255" ht="12.75" customHeight="1" thickBot="1" x14ac:dyDescent="0.25">
      <c r="A181" s="103"/>
      <c r="B181" s="106">
        <v>1642.6</v>
      </c>
      <c r="C181" s="85" t="s">
        <v>75</v>
      </c>
      <c r="D181" s="86"/>
      <c r="E181" s="47"/>
      <c r="F181" s="47"/>
      <c r="G181" s="47"/>
      <c r="H181" s="48"/>
      <c r="I181" s="49"/>
      <c r="J181" s="56"/>
      <c r="K181" s="56"/>
      <c r="L181" s="56"/>
      <c r="M181" s="56"/>
      <c r="N181" s="56"/>
      <c r="O181" s="56"/>
      <c r="P181" s="56"/>
      <c r="Q181" s="56"/>
      <c r="R181" s="56"/>
      <c r="T181" s="56"/>
      <c r="U181" s="56"/>
      <c r="V181" s="56"/>
      <c r="W181" s="56"/>
      <c r="X181" s="56"/>
      <c r="Y181" s="56"/>
      <c r="Z181" s="56"/>
      <c r="AA181" s="56"/>
      <c r="AB181" s="56"/>
      <c r="AD181" s="56"/>
      <c r="AE181" s="56"/>
      <c r="AF181" s="56"/>
      <c r="AG181" s="56"/>
      <c r="AH181" s="56"/>
      <c r="AI181" s="56"/>
      <c r="AJ181" s="56"/>
      <c r="AK181" s="56"/>
      <c r="AL181" s="56"/>
      <c r="AN181" s="56"/>
      <c r="AO181" s="56"/>
      <c r="AP181" s="56"/>
      <c r="AQ181" s="56"/>
      <c r="AR181" s="56"/>
      <c r="AS181" s="56"/>
      <c r="AT181" s="56"/>
      <c r="AU181" s="56"/>
      <c r="AV181" s="56"/>
      <c r="AX181" s="56"/>
      <c r="AY181" s="56"/>
      <c r="AZ181" s="56"/>
      <c r="BA181" s="56"/>
      <c r="BB181" s="56"/>
      <c r="BC181" s="56"/>
      <c r="BD181" s="56"/>
      <c r="BE181" s="56"/>
      <c r="BF181" s="56"/>
      <c r="BH181" s="56"/>
      <c r="BI181" s="56"/>
      <c r="BJ181" s="56"/>
      <c r="BK181" s="56"/>
      <c r="BL181" s="56"/>
      <c r="BM181" s="56"/>
      <c r="BN181" s="56"/>
      <c r="BO181" s="56"/>
      <c r="BP181" s="56"/>
      <c r="BR181" s="56"/>
      <c r="BS181" s="56"/>
      <c r="BT181" s="56"/>
      <c r="BU181" s="56"/>
      <c r="BV181" s="56"/>
      <c r="BW181" s="56"/>
      <c r="BX181" s="56"/>
      <c r="BY181" s="56"/>
      <c r="BZ181" s="56"/>
      <c r="CB181" s="56"/>
      <c r="CC181" s="56"/>
      <c r="CD181" s="56"/>
      <c r="CE181" s="56"/>
      <c r="CF181" s="56"/>
      <c r="CG181" s="56"/>
      <c r="CH181" s="56"/>
      <c r="CI181" s="56"/>
      <c r="CJ181" s="56"/>
      <c r="CL181" s="56"/>
      <c r="CM181" s="56"/>
      <c r="CN181" s="56"/>
      <c r="CO181" s="56"/>
      <c r="CP181" s="56"/>
      <c r="CQ181" s="56"/>
      <c r="CR181" s="56"/>
      <c r="CS181" s="56"/>
      <c r="CT181" s="56"/>
      <c r="CV181" s="56"/>
      <c r="CW181" s="56"/>
      <c r="CX181" s="56"/>
      <c r="CY181" s="56"/>
      <c r="CZ181" s="56"/>
      <c r="DA181" s="56"/>
      <c r="DB181" s="56"/>
      <c r="DC181" s="56"/>
      <c r="DD181" s="56"/>
      <c r="DF181" s="56"/>
      <c r="DG181" s="56"/>
      <c r="DH181" s="56"/>
      <c r="DI181" s="56"/>
      <c r="DJ181" s="56"/>
      <c r="DK181" s="56"/>
      <c r="DL181" s="56"/>
      <c r="DM181" s="56"/>
      <c r="DN181" s="56"/>
      <c r="DP181" s="56"/>
      <c r="DQ181" s="56"/>
      <c r="DR181" s="56"/>
      <c r="DS181" s="56"/>
      <c r="DT181" s="56"/>
      <c r="DU181" s="56"/>
      <c r="DV181" s="56"/>
      <c r="DW181" s="56"/>
      <c r="DX181" s="56"/>
      <c r="DZ181" s="56"/>
      <c r="EA181" s="56"/>
      <c r="EB181" s="56"/>
      <c r="EC181" s="56"/>
      <c r="ED181" s="56"/>
      <c r="EE181" s="56"/>
      <c r="EF181" s="56"/>
      <c r="EG181" s="56"/>
      <c r="EH181" s="56"/>
      <c r="EJ181" s="56"/>
      <c r="EK181" s="56"/>
      <c r="EL181" s="56"/>
      <c r="EM181" s="56"/>
      <c r="EN181" s="56"/>
      <c r="EO181" s="56"/>
      <c r="EP181" s="56"/>
      <c r="EQ181" s="56"/>
      <c r="ER181" s="56"/>
      <c r="ET181" s="56"/>
      <c r="EU181" s="56"/>
      <c r="EV181" s="56"/>
      <c r="EW181" s="56"/>
      <c r="EX181" s="56"/>
      <c r="EY181" s="56"/>
      <c r="EZ181" s="56"/>
      <c r="FA181" s="56"/>
      <c r="FB181" s="56"/>
      <c r="FD181" s="56"/>
      <c r="FE181" s="56"/>
      <c r="FF181" s="56"/>
      <c r="FG181" s="56"/>
      <c r="FH181" s="56"/>
      <c r="FI181" s="56"/>
      <c r="FJ181" s="56"/>
      <c r="FK181" s="56"/>
      <c r="FL181" s="56"/>
      <c r="FN181" s="56"/>
      <c r="FO181" s="56"/>
      <c r="FP181" s="56"/>
      <c r="FQ181" s="56"/>
      <c r="FR181" s="56"/>
      <c r="FS181" s="56"/>
      <c r="FT181" s="56"/>
      <c r="FU181" s="56"/>
      <c r="FV181" s="56"/>
      <c r="FX181" s="56"/>
      <c r="FY181" s="56"/>
      <c r="FZ181" s="56"/>
      <c r="GA181" s="56"/>
      <c r="GB181" s="56"/>
      <c r="GC181" s="56"/>
      <c r="GD181" s="56"/>
      <c r="GE181" s="56"/>
      <c r="GF181" s="56"/>
      <c r="GH181" s="56"/>
      <c r="GI181" s="56"/>
      <c r="GJ181" s="56"/>
      <c r="GK181" s="56"/>
      <c r="GL181" s="56"/>
      <c r="GM181" s="56"/>
      <c r="GN181" s="56"/>
      <c r="GO181" s="56"/>
      <c r="GP181" s="56"/>
      <c r="GR181" s="56"/>
      <c r="GS181" s="56"/>
      <c r="GT181" s="56"/>
      <c r="GU181" s="56"/>
      <c r="GV181" s="56"/>
      <c r="GW181" s="56"/>
      <c r="GX181" s="56"/>
      <c r="GY181" s="56"/>
      <c r="GZ181" s="56"/>
      <c r="HB181" s="56"/>
      <c r="HC181" s="56"/>
      <c r="HD181" s="56"/>
      <c r="HE181" s="56"/>
      <c r="HF181" s="56"/>
      <c r="HG181" s="56"/>
      <c r="HH181" s="56"/>
      <c r="HI181" s="56"/>
      <c r="HJ181" s="56"/>
      <c r="HL181" s="56"/>
      <c r="HM181" s="56"/>
      <c r="HN181" s="56"/>
      <c r="HO181" s="56"/>
      <c r="HP181" s="56"/>
      <c r="HQ181" s="56"/>
      <c r="HR181" s="56"/>
      <c r="HS181" s="56"/>
      <c r="HT181" s="56"/>
      <c r="HV181" s="56"/>
      <c r="HW181" s="56"/>
      <c r="HX181" s="56"/>
      <c r="HY181" s="56"/>
      <c r="HZ181" s="56"/>
      <c r="IA181" s="56"/>
      <c r="IB181" s="56"/>
      <c r="IC181" s="56"/>
      <c r="ID181" s="56"/>
      <c r="IF181" s="56"/>
      <c r="IG181" s="56"/>
      <c r="IH181" s="56"/>
      <c r="II181" s="56"/>
      <c r="IJ181" s="56"/>
      <c r="IK181" s="56"/>
      <c r="IL181" s="56"/>
      <c r="IM181" s="56"/>
      <c r="IN181" s="56"/>
      <c r="IP181" s="56"/>
      <c r="IQ181" s="56"/>
      <c r="IR181" s="56"/>
      <c r="IS181" s="56"/>
      <c r="IT181" s="56"/>
      <c r="IU181" s="56"/>
    </row>
    <row r="182" spans="1:255" ht="12.75" customHeight="1" thickBot="1" x14ac:dyDescent="0.25">
      <c r="A182" s="11"/>
      <c r="B182" s="106">
        <v>1794.53</v>
      </c>
      <c r="C182" s="85" t="s">
        <v>76</v>
      </c>
      <c r="D182" s="86"/>
      <c r="E182" s="47"/>
      <c r="F182" s="47"/>
      <c r="G182" s="47"/>
      <c r="H182" s="48"/>
      <c r="I182" s="49"/>
      <c r="J182" s="56"/>
      <c r="K182" s="56"/>
      <c r="L182" s="56"/>
      <c r="M182" s="56"/>
      <c r="N182" s="56"/>
      <c r="O182" s="56"/>
      <c r="P182" s="56"/>
      <c r="Q182" s="56"/>
      <c r="R182" s="56"/>
      <c r="T182" s="56"/>
      <c r="U182" s="56"/>
      <c r="V182" s="56"/>
      <c r="W182" s="56"/>
      <c r="X182" s="56"/>
      <c r="Y182" s="56"/>
      <c r="Z182" s="56"/>
      <c r="AA182" s="56"/>
      <c r="AB182" s="56"/>
      <c r="AD182" s="56"/>
      <c r="AE182" s="56"/>
      <c r="AF182" s="56"/>
      <c r="AG182" s="56"/>
      <c r="AH182" s="56"/>
      <c r="AI182" s="56"/>
      <c r="AJ182" s="56"/>
      <c r="AK182" s="56"/>
      <c r="AL182" s="56"/>
      <c r="AN182" s="56"/>
      <c r="AO182" s="56"/>
      <c r="AP182" s="56"/>
      <c r="AQ182" s="56"/>
      <c r="AR182" s="56"/>
      <c r="AS182" s="56"/>
      <c r="AT182" s="56"/>
      <c r="AU182" s="56"/>
      <c r="AV182" s="56"/>
      <c r="AX182" s="56"/>
      <c r="AY182" s="56"/>
      <c r="AZ182" s="56"/>
      <c r="BA182" s="56"/>
      <c r="BB182" s="56"/>
      <c r="BC182" s="56"/>
      <c r="BD182" s="56"/>
      <c r="BE182" s="56"/>
      <c r="BF182" s="56"/>
      <c r="BH182" s="56"/>
      <c r="BI182" s="56"/>
      <c r="BJ182" s="56"/>
      <c r="BK182" s="56"/>
      <c r="BL182" s="56"/>
      <c r="BM182" s="56"/>
      <c r="BN182" s="56"/>
      <c r="BO182" s="56"/>
      <c r="BP182" s="56"/>
      <c r="BR182" s="56"/>
      <c r="BS182" s="56"/>
      <c r="BT182" s="56"/>
      <c r="BU182" s="56"/>
      <c r="BV182" s="56"/>
      <c r="BW182" s="56"/>
      <c r="BX182" s="56"/>
      <c r="BY182" s="56"/>
      <c r="BZ182" s="56"/>
      <c r="CB182" s="56"/>
      <c r="CC182" s="56"/>
      <c r="CD182" s="56"/>
      <c r="CE182" s="56"/>
      <c r="CF182" s="56"/>
      <c r="CG182" s="56"/>
      <c r="CH182" s="56"/>
      <c r="CI182" s="56"/>
      <c r="CJ182" s="56"/>
      <c r="CL182" s="56"/>
      <c r="CM182" s="56"/>
      <c r="CN182" s="56"/>
      <c r="CO182" s="56"/>
      <c r="CP182" s="56"/>
      <c r="CQ182" s="56"/>
      <c r="CR182" s="56"/>
      <c r="CS182" s="56"/>
      <c r="CT182" s="56"/>
      <c r="CV182" s="56"/>
      <c r="CW182" s="56"/>
      <c r="CX182" s="56"/>
      <c r="CY182" s="56"/>
      <c r="CZ182" s="56"/>
      <c r="DA182" s="56"/>
      <c r="DB182" s="56"/>
      <c r="DC182" s="56"/>
      <c r="DD182" s="56"/>
      <c r="DF182" s="56"/>
      <c r="DG182" s="56"/>
      <c r="DH182" s="56"/>
      <c r="DI182" s="56"/>
      <c r="DJ182" s="56"/>
      <c r="DK182" s="56"/>
      <c r="DL182" s="56"/>
      <c r="DM182" s="56"/>
      <c r="DN182" s="56"/>
      <c r="DP182" s="56"/>
      <c r="DQ182" s="56"/>
      <c r="DR182" s="56"/>
      <c r="DS182" s="56"/>
      <c r="DT182" s="56"/>
      <c r="DU182" s="56"/>
      <c r="DV182" s="56"/>
      <c r="DW182" s="56"/>
      <c r="DX182" s="56"/>
      <c r="DZ182" s="56"/>
      <c r="EA182" s="56"/>
      <c r="EB182" s="56"/>
      <c r="EC182" s="56"/>
      <c r="ED182" s="56"/>
      <c r="EE182" s="56"/>
      <c r="EF182" s="56"/>
      <c r="EG182" s="56"/>
      <c r="EH182" s="56"/>
      <c r="EJ182" s="56"/>
      <c r="EK182" s="56"/>
      <c r="EL182" s="56"/>
      <c r="EM182" s="56"/>
      <c r="EN182" s="56"/>
      <c r="EO182" s="56"/>
      <c r="EP182" s="56"/>
      <c r="EQ182" s="56"/>
      <c r="ER182" s="56"/>
      <c r="ET182" s="56"/>
      <c r="EU182" s="56"/>
      <c r="EV182" s="56"/>
      <c r="EW182" s="56"/>
      <c r="EX182" s="56"/>
      <c r="EY182" s="56"/>
      <c r="EZ182" s="56"/>
      <c r="FA182" s="56"/>
      <c r="FB182" s="56"/>
      <c r="FD182" s="56"/>
      <c r="FE182" s="56"/>
      <c r="FF182" s="56"/>
      <c r="FG182" s="56"/>
      <c r="FH182" s="56"/>
      <c r="FI182" s="56"/>
      <c r="FJ182" s="56"/>
      <c r="FK182" s="56"/>
      <c r="FL182" s="56"/>
      <c r="FN182" s="56"/>
      <c r="FO182" s="56"/>
      <c r="FP182" s="56"/>
      <c r="FQ182" s="56"/>
      <c r="FR182" s="56"/>
      <c r="FS182" s="56"/>
      <c r="FT182" s="56"/>
      <c r="FU182" s="56"/>
      <c r="FV182" s="56"/>
      <c r="FX182" s="56"/>
      <c r="FY182" s="56"/>
      <c r="FZ182" s="56"/>
      <c r="GA182" s="56"/>
      <c r="GB182" s="56"/>
      <c r="GC182" s="56"/>
      <c r="GD182" s="56"/>
      <c r="GE182" s="56"/>
      <c r="GF182" s="56"/>
      <c r="GH182" s="56"/>
      <c r="GI182" s="56"/>
      <c r="GJ182" s="56"/>
      <c r="GK182" s="56"/>
      <c r="GL182" s="56"/>
      <c r="GM182" s="56"/>
      <c r="GN182" s="56"/>
      <c r="GO182" s="56"/>
      <c r="GP182" s="56"/>
      <c r="GR182" s="56"/>
      <c r="GS182" s="56"/>
      <c r="GT182" s="56"/>
      <c r="GU182" s="56"/>
      <c r="GV182" s="56"/>
      <c r="GW182" s="56"/>
      <c r="GX182" s="56"/>
      <c r="GY182" s="56"/>
      <c r="GZ182" s="56"/>
      <c r="HB182" s="56"/>
      <c r="HC182" s="56"/>
      <c r="HD182" s="56"/>
      <c r="HE182" s="56"/>
      <c r="HF182" s="56"/>
      <c r="HG182" s="56"/>
      <c r="HH182" s="56"/>
      <c r="HI182" s="56"/>
      <c r="HJ182" s="56"/>
      <c r="HL182" s="56"/>
      <c r="HM182" s="56"/>
      <c r="HN182" s="56"/>
      <c r="HO182" s="56"/>
      <c r="HP182" s="56"/>
      <c r="HQ182" s="56"/>
      <c r="HR182" s="56"/>
      <c r="HS182" s="56"/>
      <c r="HT182" s="56"/>
      <c r="HV182" s="56"/>
      <c r="HW182" s="56"/>
      <c r="HX182" s="56"/>
      <c r="HY182" s="56"/>
      <c r="HZ182" s="56"/>
      <c r="IA182" s="56"/>
      <c r="IB182" s="56"/>
      <c r="IC182" s="56"/>
      <c r="ID182" s="56"/>
      <c r="IF182" s="56"/>
      <c r="IG182" s="56"/>
      <c r="IH182" s="56"/>
      <c r="II182" s="56"/>
      <c r="IJ182" s="56"/>
      <c r="IK182" s="56"/>
      <c r="IL182" s="56"/>
      <c r="IM182" s="56"/>
      <c r="IN182" s="56"/>
      <c r="IP182" s="56"/>
      <c r="IQ182" s="56"/>
      <c r="IR182" s="56"/>
      <c r="IS182" s="56"/>
      <c r="IT182" s="56"/>
      <c r="IU182" s="56"/>
    </row>
    <row r="183" spans="1:255" ht="12.75" customHeight="1" thickBot="1" x14ac:dyDescent="0.25">
      <c r="A183" s="11"/>
      <c r="B183" s="106">
        <v>2502.48</v>
      </c>
      <c r="C183" s="85" t="s">
        <v>77</v>
      </c>
      <c r="D183" s="86"/>
      <c r="E183" s="47"/>
      <c r="F183" s="47"/>
      <c r="G183" s="47"/>
      <c r="H183" s="48"/>
      <c r="I183" s="49"/>
      <c r="J183" s="56"/>
      <c r="K183" s="56"/>
      <c r="L183" s="56"/>
      <c r="M183" s="56"/>
      <c r="N183" s="56"/>
      <c r="O183" s="56"/>
      <c r="P183" s="56"/>
      <c r="Q183" s="56"/>
      <c r="R183" s="56"/>
      <c r="T183" s="56"/>
      <c r="U183" s="56"/>
      <c r="V183" s="56"/>
      <c r="W183" s="56"/>
      <c r="X183" s="56"/>
      <c r="Y183" s="56"/>
      <c r="Z183" s="56"/>
      <c r="AA183" s="56"/>
      <c r="AB183" s="56"/>
      <c r="AD183" s="56"/>
      <c r="AE183" s="56"/>
      <c r="AF183" s="56"/>
      <c r="AG183" s="56"/>
      <c r="AH183" s="56"/>
      <c r="AI183" s="56"/>
      <c r="AJ183" s="56"/>
      <c r="AK183" s="56"/>
      <c r="AL183" s="56"/>
      <c r="AN183" s="56"/>
      <c r="AO183" s="56"/>
      <c r="AP183" s="56"/>
      <c r="AQ183" s="56"/>
      <c r="AR183" s="56"/>
      <c r="AS183" s="56"/>
      <c r="AT183" s="56"/>
      <c r="AU183" s="56"/>
      <c r="AV183" s="56"/>
      <c r="AX183" s="56"/>
      <c r="AY183" s="56"/>
      <c r="AZ183" s="56"/>
      <c r="BA183" s="56"/>
      <c r="BB183" s="56"/>
      <c r="BC183" s="56"/>
      <c r="BD183" s="56"/>
      <c r="BE183" s="56"/>
      <c r="BF183" s="56"/>
      <c r="BH183" s="56"/>
      <c r="BI183" s="56"/>
      <c r="BJ183" s="56"/>
      <c r="BK183" s="56"/>
      <c r="BL183" s="56"/>
      <c r="BM183" s="56"/>
      <c r="BN183" s="56"/>
      <c r="BO183" s="56"/>
      <c r="BP183" s="56"/>
      <c r="BR183" s="56"/>
      <c r="BS183" s="56"/>
      <c r="BT183" s="56"/>
      <c r="BU183" s="56"/>
      <c r="BV183" s="56"/>
      <c r="BW183" s="56"/>
      <c r="BX183" s="56"/>
      <c r="BY183" s="56"/>
      <c r="BZ183" s="56"/>
      <c r="CB183" s="56"/>
      <c r="CC183" s="56"/>
      <c r="CD183" s="56"/>
      <c r="CE183" s="56"/>
      <c r="CF183" s="56"/>
      <c r="CG183" s="56"/>
      <c r="CH183" s="56"/>
      <c r="CI183" s="56"/>
      <c r="CJ183" s="56"/>
      <c r="CL183" s="56"/>
      <c r="CM183" s="56"/>
      <c r="CN183" s="56"/>
      <c r="CO183" s="56"/>
      <c r="CP183" s="56"/>
      <c r="CQ183" s="56"/>
      <c r="CR183" s="56"/>
      <c r="CS183" s="56"/>
      <c r="CT183" s="56"/>
      <c r="CV183" s="56"/>
      <c r="CW183" s="56"/>
      <c r="CX183" s="56"/>
      <c r="CY183" s="56"/>
      <c r="CZ183" s="56"/>
      <c r="DA183" s="56"/>
      <c r="DB183" s="56"/>
      <c r="DC183" s="56"/>
      <c r="DD183" s="56"/>
      <c r="DF183" s="56"/>
      <c r="DG183" s="56"/>
      <c r="DH183" s="56"/>
      <c r="DI183" s="56"/>
      <c r="DJ183" s="56"/>
      <c r="DK183" s="56"/>
      <c r="DL183" s="56"/>
      <c r="DM183" s="56"/>
      <c r="DN183" s="56"/>
      <c r="DP183" s="56"/>
      <c r="DQ183" s="56"/>
      <c r="DR183" s="56"/>
      <c r="DS183" s="56"/>
      <c r="DT183" s="56"/>
      <c r="DU183" s="56"/>
      <c r="DV183" s="56"/>
      <c r="DW183" s="56"/>
      <c r="DX183" s="56"/>
      <c r="DZ183" s="56"/>
      <c r="EA183" s="56"/>
      <c r="EB183" s="56"/>
      <c r="EC183" s="56"/>
      <c r="ED183" s="56"/>
      <c r="EE183" s="56"/>
      <c r="EF183" s="56"/>
      <c r="EG183" s="56"/>
      <c r="EH183" s="56"/>
      <c r="EJ183" s="56"/>
      <c r="EK183" s="56"/>
      <c r="EL183" s="56"/>
      <c r="EM183" s="56"/>
      <c r="EN183" s="56"/>
      <c r="EO183" s="56"/>
      <c r="EP183" s="56"/>
      <c r="EQ183" s="56"/>
      <c r="ER183" s="56"/>
      <c r="ET183" s="56"/>
      <c r="EU183" s="56"/>
      <c r="EV183" s="56"/>
      <c r="EW183" s="56"/>
      <c r="EX183" s="56"/>
      <c r="EY183" s="56"/>
      <c r="EZ183" s="56"/>
      <c r="FA183" s="56"/>
      <c r="FB183" s="56"/>
      <c r="FD183" s="56"/>
      <c r="FE183" s="56"/>
      <c r="FF183" s="56"/>
      <c r="FG183" s="56"/>
      <c r="FH183" s="56"/>
      <c r="FI183" s="56"/>
      <c r="FJ183" s="56"/>
      <c r="FK183" s="56"/>
      <c r="FL183" s="56"/>
      <c r="FN183" s="56"/>
      <c r="FO183" s="56"/>
      <c r="FP183" s="56"/>
      <c r="FQ183" s="56"/>
      <c r="FR183" s="56"/>
      <c r="FS183" s="56"/>
      <c r="FT183" s="56"/>
      <c r="FU183" s="56"/>
      <c r="FV183" s="56"/>
      <c r="FX183" s="56"/>
      <c r="FY183" s="56"/>
      <c r="FZ183" s="56"/>
      <c r="GA183" s="56"/>
      <c r="GB183" s="56"/>
      <c r="GC183" s="56"/>
      <c r="GD183" s="56"/>
      <c r="GE183" s="56"/>
      <c r="GF183" s="56"/>
      <c r="GH183" s="56"/>
      <c r="GI183" s="56"/>
      <c r="GJ183" s="56"/>
      <c r="GK183" s="56"/>
      <c r="GL183" s="56"/>
      <c r="GM183" s="56"/>
      <c r="GN183" s="56"/>
      <c r="GO183" s="56"/>
      <c r="GP183" s="56"/>
      <c r="GR183" s="56"/>
      <c r="GS183" s="56"/>
      <c r="GT183" s="56"/>
      <c r="GU183" s="56"/>
      <c r="GV183" s="56"/>
      <c r="GW183" s="56"/>
      <c r="GX183" s="56"/>
      <c r="GY183" s="56"/>
      <c r="GZ183" s="56"/>
      <c r="HB183" s="56"/>
      <c r="HC183" s="56"/>
      <c r="HD183" s="56"/>
      <c r="HE183" s="56"/>
      <c r="HF183" s="56"/>
      <c r="HG183" s="56"/>
      <c r="HH183" s="56"/>
      <c r="HI183" s="56"/>
      <c r="HJ183" s="56"/>
      <c r="HL183" s="56"/>
      <c r="HM183" s="56"/>
      <c r="HN183" s="56"/>
      <c r="HO183" s="56"/>
      <c r="HP183" s="56"/>
      <c r="HQ183" s="56"/>
      <c r="HR183" s="56"/>
      <c r="HS183" s="56"/>
      <c r="HT183" s="56"/>
      <c r="HV183" s="56"/>
      <c r="HW183" s="56"/>
      <c r="HX183" s="56"/>
      <c r="HY183" s="56"/>
      <c r="HZ183" s="56"/>
      <c r="IA183" s="56"/>
      <c r="IB183" s="56"/>
      <c r="IC183" s="56"/>
      <c r="ID183" s="56"/>
      <c r="IF183" s="56"/>
      <c r="IG183" s="56"/>
      <c r="IH183" s="56"/>
      <c r="II183" s="56"/>
      <c r="IJ183" s="56"/>
      <c r="IK183" s="56"/>
      <c r="IL183" s="56"/>
      <c r="IM183" s="56"/>
      <c r="IN183" s="56"/>
      <c r="IP183" s="56"/>
      <c r="IQ183" s="56"/>
      <c r="IR183" s="56"/>
      <c r="IS183" s="56"/>
      <c r="IT183" s="56"/>
      <c r="IU183" s="56"/>
    </row>
    <row r="184" spans="1:255" ht="12.75" customHeight="1" thickBot="1" x14ac:dyDescent="0.25">
      <c r="A184" s="11"/>
      <c r="B184" s="106">
        <v>1929.66</v>
      </c>
      <c r="C184" s="85" t="s">
        <v>78</v>
      </c>
      <c r="D184" s="86"/>
      <c r="E184" s="47"/>
      <c r="F184" s="47"/>
      <c r="G184" s="47"/>
      <c r="H184" s="48"/>
      <c r="I184" s="49"/>
      <c r="J184" s="56"/>
      <c r="K184" s="56"/>
      <c r="L184" s="56"/>
      <c r="M184" s="56"/>
      <c r="N184" s="56"/>
      <c r="O184" s="56"/>
      <c r="P184" s="56"/>
      <c r="Q184" s="56"/>
      <c r="R184" s="56"/>
      <c r="T184" s="56"/>
      <c r="U184" s="56"/>
      <c r="V184" s="56"/>
      <c r="W184" s="56"/>
      <c r="X184" s="56"/>
      <c r="Y184" s="56"/>
      <c r="Z184" s="56"/>
      <c r="AA184" s="56"/>
      <c r="AB184" s="56"/>
      <c r="AD184" s="56"/>
      <c r="AE184" s="56"/>
      <c r="AF184" s="56"/>
      <c r="AG184" s="56"/>
      <c r="AH184" s="56"/>
      <c r="AI184" s="56"/>
      <c r="AJ184" s="56"/>
      <c r="AK184" s="56"/>
      <c r="AL184" s="56"/>
      <c r="AN184" s="56"/>
      <c r="AO184" s="56"/>
      <c r="AP184" s="56"/>
      <c r="AQ184" s="56"/>
      <c r="AR184" s="56"/>
      <c r="AS184" s="56"/>
      <c r="AT184" s="56"/>
      <c r="AU184" s="56"/>
      <c r="AV184" s="56"/>
      <c r="AX184" s="56"/>
      <c r="AY184" s="56"/>
      <c r="AZ184" s="56"/>
      <c r="BA184" s="56"/>
      <c r="BB184" s="56"/>
      <c r="BC184" s="56"/>
      <c r="BD184" s="56"/>
      <c r="BE184" s="56"/>
      <c r="BF184" s="56"/>
      <c r="BH184" s="56"/>
      <c r="BI184" s="56"/>
      <c r="BJ184" s="56"/>
      <c r="BK184" s="56"/>
      <c r="BL184" s="56"/>
      <c r="BM184" s="56"/>
      <c r="BN184" s="56"/>
      <c r="BO184" s="56"/>
      <c r="BP184" s="56"/>
      <c r="BR184" s="56"/>
      <c r="BS184" s="56"/>
      <c r="BT184" s="56"/>
      <c r="BU184" s="56"/>
      <c r="BV184" s="56"/>
      <c r="BW184" s="56"/>
      <c r="BX184" s="56"/>
      <c r="BY184" s="56"/>
      <c r="BZ184" s="56"/>
      <c r="CB184" s="56"/>
      <c r="CC184" s="56"/>
      <c r="CD184" s="56"/>
      <c r="CE184" s="56"/>
      <c r="CF184" s="56"/>
      <c r="CG184" s="56"/>
      <c r="CH184" s="56"/>
      <c r="CI184" s="56"/>
      <c r="CJ184" s="56"/>
      <c r="CL184" s="56"/>
      <c r="CM184" s="56"/>
      <c r="CN184" s="56"/>
      <c r="CO184" s="56"/>
      <c r="CP184" s="56"/>
      <c r="CQ184" s="56"/>
      <c r="CR184" s="56"/>
      <c r="CS184" s="56"/>
      <c r="CT184" s="56"/>
      <c r="CV184" s="56"/>
      <c r="CW184" s="56"/>
      <c r="CX184" s="56"/>
      <c r="CY184" s="56"/>
      <c r="CZ184" s="56"/>
      <c r="DA184" s="56"/>
      <c r="DB184" s="56"/>
      <c r="DC184" s="56"/>
      <c r="DD184" s="56"/>
      <c r="DF184" s="56"/>
      <c r="DG184" s="56"/>
      <c r="DH184" s="56"/>
      <c r="DI184" s="56"/>
      <c r="DJ184" s="56"/>
      <c r="DK184" s="56"/>
      <c r="DL184" s="56"/>
      <c r="DM184" s="56"/>
      <c r="DN184" s="56"/>
      <c r="DP184" s="56"/>
      <c r="DQ184" s="56"/>
      <c r="DR184" s="56"/>
      <c r="DS184" s="56"/>
      <c r="DT184" s="56"/>
      <c r="DU184" s="56"/>
      <c r="DV184" s="56"/>
      <c r="DW184" s="56"/>
      <c r="DX184" s="56"/>
      <c r="DZ184" s="56"/>
      <c r="EA184" s="56"/>
      <c r="EB184" s="56"/>
      <c r="EC184" s="56"/>
      <c r="ED184" s="56"/>
      <c r="EE184" s="56"/>
      <c r="EF184" s="56"/>
      <c r="EG184" s="56"/>
      <c r="EH184" s="56"/>
      <c r="EJ184" s="56"/>
      <c r="EK184" s="56"/>
      <c r="EL184" s="56"/>
      <c r="EM184" s="56"/>
      <c r="EN184" s="56"/>
      <c r="EO184" s="56"/>
      <c r="EP184" s="56"/>
      <c r="EQ184" s="56"/>
      <c r="ER184" s="56"/>
      <c r="ET184" s="56"/>
      <c r="EU184" s="56"/>
      <c r="EV184" s="56"/>
      <c r="EW184" s="56"/>
      <c r="EX184" s="56"/>
      <c r="EY184" s="56"/>
      <c r="EZ184" s="56"/>
      <c r="FA184" s="56"/>
      <c r="FB184" s="56"/>
      <c r="FD184" s="56"/>
      <c r="FE184" s="56"/>
      <c r="FF184" s="56"/>
      <c r="FG184" s="56"/>
      <c r="FH184" s="56"/>
      <c r="FI184" s="56"/>
      <c r="FJ184" s="56"/>
      <c r="FK184" s="56"/>
      <c r="FL184" s="56"/>
      <c r="FN184" s="56"/>
      <c r="FO184" s="56"/>
      <c r="FP184" s="56"/>
      <c r="FQ184" s="56"/>
      <c r="FR184" s="56"/>
      <c r="FS184" s="56"/>
      <c r="FT184" s="56"/>
      <c r="FU184" s="56"/>
      <c r="FV184" s="56"/>
      <c r="FX184" s="56"/>
      <c r="FY184" s="56"/>
      <c r="FZ184" s="56"/>
      <c r="GA184" s="56"/>
      <c r="GB184" s="56"/>
      <c r="GC184" s="56"/>
      <c r="GD184" s="56"/>
      <c r="GE184" s="56"/>
      <c r="GF184" s="56"/>
      <c r="GH184" s="56"/>
      <c r="GI184" s="56"/>
      <c r="GJ184" s="56"/>
      <c r="GK184" s="56"/>
      <c r="GL184" s="56"/>
      <c r="GM184" s="56"/>
      <c r="GN184" s="56"/>
      <c r="GO184" s="56"/>
      <c r="GP184" s="56"/>
      <c r="GR184" s="56"/>
      <c r="GS184" s="56"/>
      <c r="GT184" s="56"/>
      <c r="GU184" s="56"/>
      <c r="GV184" s="56"/>
      <c r="GW184" s="56"/>
      <c r="GX184" s="56"/>
      <c r="GY184" s="56"/>
      <c r="GZ184" s="56"/>
      <c r="HB184" s="56"/>
      <c r="HC184" s="56"/>
      <c r="HD184" s="56"/>
      <c r="HE184" s="56"/>
      <c r="HF184" s="56"/>
      <c r="HG184" s="56"/>
      <c r="HH184" s="56"/>
      <c r="HI184" s="56"/>
      <c r="HJ184" s="56"/>
      <c r="HL184" s="56"/>
      <c r="HM184" s="56"/>
      <c r="HN184" s="56"/>
      <c r="HO184" s="56"/>
      <c r="HP184" s="56"/>
      <c r="HQ184" s="56"/>
      <c r="HR184" s="56"/>
      <c r="HS184" s="56"/>
      <c r="HT184" s="56"/>
      <c r="HV184" s="56"/>
      <c r="HW184" s="56"/>
      <c r="HX184" s="56"/>
      <c r="HY184" s="56"/>
      <c r="HZ184" s="56"/>
      <c r="IA184" s="56"/>
      <c r="IB184" s="56"/>
      <c r="IC184" s="56"/>
      <c r="ID184" s="56"/>
      <c r="IF184" s="56"/>
      <c r="IG184" s="56"/>
      <c r="IH184" s="56"/>
      <c r="II184" s="56"/>
      <c r="IJ184" s="56"/>
      <c r="IK184" s="56"/>
      <c r="IL184" s="56"/>
      <c r="IM184" s="56"/>
      <c r="IN184" s="56"/>
      <c r="IP184" s="56"/>
      <c r="IQ184" s="56"/>
      <c r="IR184" s="56"/>
      <c r="IS184" s="56"/>
      <c r="IT184" s="56"/>
      <c r="IU184" s="56"/>
    </row>
    <row r="185" spans="1:255" ht="12.75" customHeight="1" thickBot="1" x14ac:dyDescent="0.25">
      <c r="A185" s="11"/>
      <c r="B185" s="106">
        <v>2446.77</v>
      </c>
      <c r="C185" s="85" t="s">
        <v>79</v>
      </c>
      <c r="D185" s="86"/>
      <c r="E185" s="47"/>
      <c r="F185" s="47"/>
      <c r="G185" s="47"/>
      <c r="H185" s="48"/>
      <c r="I185" s="49"/>
      <c r="J185" s="56"/>
      <c r="K185" s="56"/>
      <c r="L185" s="56"/>
      <c r="M185" s="56"/>
      <c r="N185" s="56"/>
      <c r="O185" s="56"/>
      <c r="P185" s="56"/>
      <c r="Q185" s="56"/>
      <c r="R185" s="56"/>
      <c r="T185" s="56"/>
      <c r="U185" s="56"/>
      <c r="V185" s="56"/>
      <c r="W185" s="56"/>
      <c r="X185" s="56"/>
      <c r="Y185" s="56"/>
      <c r="Z185" s="56"/>
      <c r="AA185" s="56"/>
      <c r="AB185" s="56"/>
      <c r="AD185" s="56"/>
      <c r="AE185" s="56"/>
      <c r="AF185" s="56"/>
      <c r="AG185" s="56"/>
      <c r="AH185" s="56"/>
      <c r="AI185" s="56"/>
      <c r="AJ185" s="56"/>
      <c r="AK185" s="56"/>
      <c r="AL185" s="56"/>
      <c r="AN185" s="56"/>
      <c r="AO185" s="56"/>
      <c r="AP185" s="56"/>
      <c r="AQ185" s="56"/>
      <c r="AR185" s="56"/>
      <c r="AS185" s="56"/>
      <c r="AT185" s="56"/>
      <c r="AU185" s="56"/>
      <c r="AV185" s="56"/>
      <c r="AX185" s="56"/>
      <c r="AY185" s="56"/>
      <c r="AZ185" s="56"/>
      <c r="BA185" s="56"/>
      <c r="BB185" s="56"/>
      <c r="BC185" s="56"/>
      <c r="BD185" s="56"/>
      <c r="BE185" s="56"/>
      <c r="BF185" s="56"/>
      <c r="BH185" s="56"/>
      <c r="BI185" s="56"/>
      <c r="BJ185" s="56"/>
      <c r="BK185" s="56"/>
      <c r="BL185" s="56"/>
      <c r="BM185" s="56"/>
      <c r="BN185" s="56"/>
      <c r="BO185" s="56"/>
      <c r="BP185" s="56"/>
      <c r="BR185" s="56"/>
      <c r="BS185" s="56"/>
      <c r="BT185" s="56"/>
      <c r="BU185" s="56"/>
      <c r="BV185" s="56"/>
      <c r="BW185" s="56"/>
      <c r="BX185" s="56"/>
      <c r="BY185" s="56"/>
      <c r="BZ185" s="56"/>
      <c r="CB185" s="56"/>
      <c r="CC185" s="56"/>
      <c r="CD185" s="56"/>
      <c r="CE185" s="56"/>
      <c r="CF185" s="56"/>
      <c r="CG185" s="56"/>
      <c r="CH185" s="56"/>
      <c r="CI185" s="56"/>
      <c r="CJ185" s="56"/>
      <c r="CL185" s="56"/>
      <c r="CM185" s="56"/>
      <c r="CN185" s="56"/>
      <c r="CO185" s="56"/>
      <c r="CP185" s="56"/>
      <c r="CQ185" s="56"/>
      <c r="CR185" s="56"/>
      <c r="CS185" s="56"/>
      <c r="CT185" s="56"/>
      <c r="CV185" s="56"/>
      <c r="CW185" s="56"/>
      <c r="CX185" s="56"/>
      <c r="CY185" s="56"/>
      <c r="CZ185" s="56"/>
      <c r="DA185" s="56"/>
      <c r="DB185" s="56"/>
      <c r="DC185" s="56"/>
      <c r="DD185" s="56"/>
      <c r="DF185" s="56"/>
      <c r="DG185" s="56"/>
      <c r="DH185" s="56"/>
      <c r="DI185" s="56"/>
      <c r="DJ185" s="56"/>
      <c r="DK185" s="56"/>
      <c r="DL185" s="56"/>
      <c r="DM185" s="56"/>
      <c r="DN185" s="56"/>
      <c r="DP185" s="56"/>
      <c r="DQ185" s="56"/>
      <c r="DR185" s="56"/>
      <c r="DS185" s="56"/>
      <c r="DT185" s="56"/>
      <c r="DU185" s="56"/>
      <c r="DV185" s="56"/>
      <c r="DW185" s="56"/>
      <c r="DX185" s="56"/>
      <c r="DZ185" s="56"/>
      <c r="EA185" s="56"/>
      <c r="EB185" s="56"/>
      <c r="EC185" s="56"/>
      <c r="ED185" s="56"/>
      <c r="EE185" s="56"/>
      <c r="EF185" s="56"/>
      <c r="EG185" s="56"/>
      <c r="EH185" s="56"/>
      <c r="EJ185" s="56"/>
      <c r="EK185" s="56"/>
      <c r="EL185" s="56"/>
      <c r="EM185" s="56"/>
      <c r="EN185" s="56"/>
      <c r="EO185" s="56"/>
      <c r="EP185" s="56"/>
      <c r="EQ185" s="56"/>
      <c r="ER185" s="56"/>
      <c r="ET185" s="56"/>
      <c r="EU185" s="56"/>
      <c r="EV185" s="56"/>
      <c r="EW185" s="56"/>
      <c r="EX185" s="56"/>
      <c r="EY185" s="56"/>
      <c r="EZ185" s="56"/>
      <c r="FA185" s="56"/>
      <c r="FB185" s="56"/>
      <c r="FD185" s="56"/>
      <c r="FE185" s="56"/>
      <c r="FF185" s="56"/>
      <c r="FG185" s="56"/>
      <c r="FH185" s="56"/>
      <c r="FI185" s="56"/>
      <c r="FJ185" s="56"/>
      <c r="FK185" s="56"/>
      <c r="FL185" s="56"/>
      <c r="FN185" s="56"/>
      <c r="FO185" s="56"/>
      <c r="FP185" s="56"/>
      <c r="FQ185" s="56"/>
      <c r="FR185" s="56"/>
      <c r="FS185" s="56"/>
      <c r="FT185" s="56"/>
      <c r="FU185" s="56"/>
      <c r="FV185" s="56"/>
      <c r="FX185" s="56"/>
      <c r="FY185" s="56"/>
      <c r="FZ185" s="56"/>
      <c r="GA185" s="56"/>
      <c r="GB185" s="56"/>
      <c r="GC185" s="56"/>
      <c r="GD185" s="56"/>
      <c r="GE185" s="56"/>
      <c r="GF185" s="56"/>
      <c r="GH185" s="56"/>
      <c r="GI185" s="56"/>
      <c r="GJ185" s="56"/>
      <c r="GK185" s="56"/>
      <c r="GL185" s="56"/>
      <c r="GM185" s="56"/>
      <c r="GN185" s="56"/>
      <c r="GO185" s="56"/>
      <c r="GP185" s="56"/>
      <c r="GR185" s="56"/>
      <c r="GS185" s="56"/>
      <c r="GT185" s="56"/>
      <c r="GU185" s="56"/>
      <c r="GV185" s="56"/>
      <c r="GW185" s="56"/>
      <c r="GX185" s="56"/>
      <c r="GY185" s="56"/>
      <c r="GZ185" s="56"/>
      <c r="HB185" s="56"/>
      <c r="HC185" s="56"/>
      <c r="HD185" s="56"/>
      <c r="HE185" s="56"/>
      <c r="HF185" s="56"/>
      <c r="HG185" s="56"/>
      <c r="HH185" s="56"/>
      <c r="HI185" s="56"/>
      <c r="HJ185" s="56"/>
      <c r="HL185" s="56"/>
      <c r="HM185" s="56"/>
      <c r="HN185" s="56"/>
      <c r="HO185" s="56"/>
      <c r="HP185" s="56"/>
      <c r="HQ185" s="56"/>
      <c r="HR185" s="56"/>
      <c r="HS185" s="56"/>
      <c r="HT185" s="56"/>
      <c r="HV185" s="56"/>
      <c r="HW185" s="56"/>
      <c r="HX185" s="56"/>
      <c r="HY185" s="56"/>
      <c r="HZ185" s="56"/>
      <c r="IA185" s="56"/>
      <c r="IB185" s="56"/>
      <c r="IC185" s="56"/>
      <c r="ID185" s="56"/>
      <c r="IF185" s="56"/>
      <c r="IG185" s="56"/>
      <c r="IH185" s="56"/>
      <c r="II185" s="56"/>
      <c r="IJ185" s="56"/>
      <c r="IK185" s="56"/>
      <c r="IL185" s="56"/>
      <c r="IM185" s="56"/>
      <c r="IN185" s="56"/>
      <c r="IP185" s="56"/>
      <c r="IQ185" s="56"/>
      <c r="IR185" s="56"/>
      <c r="IS185" s="56"/>
      <c r="IT185" s="56"/>
      <c r="IU185" s="56"/>
    </row>
    <row r="186" spans="1:255" ht="12.75" customHeight="1" thickBot="1" x14ac:dyDescent="0.25">
      <c r="A186" s="11"/>
      <c r="B186" s="106">
        <v>1811.64</v>
      </c>
      <c r="C186" s="85" t="s">
        <v>80</v>
      </c>
      <c r="D186" s="86"/>
      <c r="E186" s="47"/>
      <c r="F186" s="47"/>
      <c r="G186" s="47"/>
      <c r="H186" s="48"/>
      <c r="I186" s="49"/>
      <c r="J186" s="56"/>
      <c r="K186" s="56"/>
      <c r="L186" s="56"/>
      <c r="M186" s="56"/>
      <c r="N186" s="56"/>
      <c r="O186" s="56"/>
      <c r="P186" s="56"/>
      <c r="Q186" s="56"/>
      <c r="R186" s="56"/>
      <c r="T186" s="56"/>
      <c r="U186" s="56"/>
      <c r="V186" s="56"/>
      <c r="W186" s="56"/>
      <c r="X186" s="56"/>
      <c r="Y186" s="56"/>
      <c r="Z186" s="56"/>
      <c r="AA186" s="56"/>
      <c r="AB186" s="56"/>
      <c r="AD186" s="56"/>
      <c r="AE186" s="56"/>
      <c r="AF186" s="56"/>
      <c r="AG186" s="56"/>
      <c r="AH186" s="56"/>
      <c r="AI186" s="56"/>
      <c r="AJ186" s="56"/>
      <c r="AK186" s="56"/>
      <c r="AL186" s="56"/>
      <c r="AN186" s="56"/>
      <c r="AO186" s="56"/>
      <c r="AP186" s="56"/>
      <c r="AQ186" s="56"/>
      <c r="AR186" s="56"/>
      <c r="AS186" s="56"/>
      <c r="AT186" s="56"/>
      <c r="AU186" s="56"/>
      <c r="AV186" s="56"/>
      <c r="AX186" s="56"/>
      <c r="AY186" s="56"/>
      <c r="AZ186" s="56"/>
      <c r="BA186" s="56"/>
      <c r="BB186" s="56"/>
      <c r="BC186" s="56"/>
      <c r="BD186" s="56"/>
      <c r="BE186" s="56"/>
      <c r="BF186" s="56"/>
      <c r="BH186" s="56"/>
      <c r="BI186" s="56"/>
      <c r="BJ186" s="56"/>
      <c r="BK186" s="56"/>
      <c r="BL186" s="56"/>
      <c r="BM186" s="56"/>
      <c r="BN186" s="56"/>
      <c r="BO186" s="56"/>
      <c r="BP186" s="56"/>
      <c r="BR186" s="56"/>
      <c r="BS186" s="56"/>
      <c r="BT186" s="56"/>
      <c r="BU186" s="56"/>
      <c r="BV186" s="56"/>
      <c r="BW186" s="56"/>
      <c r="BX186" s="56"/>
      <c r="BY186" s="56"/>
      <c r="BZ186" s="56"/>
      <c r="CB186" s="56"/>
      <c r="CC186" s="56"/>
      <c r="CD186" s="56"/>
      <c r="CE186" s="56"/>
      <c r="CF186" s="56"/>
      <c r="CG186" s="56"/>
      <c r="CH186" s="56"/>
      <c r="CI186" s="56"/>
      <c r="CJ186" s="56"/>
      <c r="CL186" s="56"/>
      <c r="CM186" s="56"/>
      <c r="CN186" s="56"/>
      <c r="CO186" s="56"/>
      <c r="CP186" s="56"/>
      <c r="CQ186" s="56"/>
      <c r="CR186" s="56"/>
      <c r="CS186" s="56"/>
      <c r="CT186" s="56"/>
      <c r="CV186" s="56"/>
      <c r="CW186" s="56"/>
      <c r="CX186" s="56"/>
      <c r="CY186" s="56"/>
      <c r="CZ186" s="56"/>
      <c r="DA186" s="56"/>
      <c r="DB186" s="56"/>
      <c r="DC186" s="56"/>
      <c r="DD186" s="56"/>
      <c r="DF186" s="56"/>
      <c r="DG186" s="56"/>
      <c r="DH186" s="56"/>
      <c r="DI186" s="56"/>
      <c r="DJ186" s="56"/>
      <c r="DK186" s="56"/>
      <c r="DL186" s="56"/>
      <c r="DM186" s="56"/>
      <c r="DN186" s="56"/>
      <c r="DP186" s="56"/>
      <c r="DQ186" s="56"/>
      <c r="DR186" s="56"/>
      <c r="DS186" s="56"/>
      <c r="DT186" s="56"/>
      <c r="DU186" s="56"/>
      <c r="DV186" s="56"/>
      <c r="DW186" s="56"/>
      <c r="DX186" s="56"/>
      <c r="DZ186" s="56"/>
      <c r="EA186" s="56"/>
      <c r="EB186" s="56"/>
      <c r="EC186" s="56"/>
      <c r="ED186" s="56"/>
      <c r="EE186" s="56"/>
      <c r="EF186" s="56"/>
      <c r="EG186" s="56"/>
      <c r="EH186" s="56"/>
      <c r="EJ186" s="56"/>
      <c r="EK186" s="56"/>
      <c r="EL186" s="56"/>
      <c r="EM186" s="56"/>
      <c r="EN186" s="56"/>
      <c r="EO186" s="56"/>
      <c r="EP186" s="56"/>
      <c r="EQ186" s="56"/>
      <c r="ER186" s="56"/>
      <c r="ET186" s="56"/>
      <c r="EU186" s="56"/>
      <c r="EV186" s="56"/>
      <c r="EW186" s="56"/>
      <c r="EX186" s="56"/>
      <c r="EY186" s="56"/>
      <c r="EZ186" s="56"/>
      <c r="FA186" s="56"/>
      <c r="FB186" s="56"/>
      <c r="FD186" s="56"/>
      <c r="FE186" s="56"/>
      <c r="FF186" s="56"/>
      <c r="FG186" s="56"/>
      <c r="FH186" s="56"/>
      <c r="FI186" s="56"/>
      <c r="FJ186" s="56"/>
      <c r="FK186" s="56"/>
      <c r="FL186" s="56"/>
      <c r="FN186" s="56"/>
      <c r="FO186" s="56"/>
      <c r="FP186" s="56"/>
      <c r="FQ186" s="56"/>
      <c r="FR186" s="56"/>
      <c r="FS186" s="56"/>
      <c r="FT186" s="56"/>
      <c r="FU186" s="56"/>
      <c r="FV186" s="56"/>
      <c r="FX186" s="56"/>
      <c r="FY186" s="56"/>
      <c r="FZ186" s="56"/>
      <c r="GA186" s="56"/>
      <c r="GB186" s="56"/>
      <c r="GC186" s="56"/>
      <c r="GD186" s="56"/>
      <c r="GE186" s="56"/>
      <c r="GF186" s="56"/>
      <c r="GH186" s="56"/>
      <c r="GI186" s="56"/>
      <c r="GJ186" s="56"/>
      <c r="GK186" s="56"/>
      <c r="GL186" s="56"/>
      <c r="GM186" s="56"/>
      <c r="GN186" s="56"/>
      <c r="GO186" s="56"/>
      <c r="GP186" s="56"/>
      <c r="GR186" s="56"/>
      <c r="GS186" s="56"/>
      <c r="GT186" s="56"/>
      <c r="GU186" s="56"/>
      <c r="GV186" s="56"/>
      <c r="GW186" s="56"/>
      <c r="GX186" s="56"/>
      <c r="GY186" s="56"/>
      <c r="GZ186" s="56"/>
      <c r="HB186" s="56"/>
      <c r="HC186" s="56"/>
      <c r="HD186" s="56"/>
      <c r="HE186" s="56"/>
      <c r="HF186" s="56"/>
      <c r="HG186" s="56"/>
      <c r="HH186" s="56"/>
      <c r="HI186" s="56"/>
      <c r="HJ186" s="56"/>
      <c r="HL186" s="56"/>
      <c r="HM186" s="56"/>
      <c r="HN186" s="56"/>
      <c r="HO186" s="56"/>
      <c r="HP186" s="56"/>
      <c r="HQ186" s="56"/>
      <c r="HR186" s="56"/>
      <c r="HS186" s="56"/>
      <c r="HT186" s="56"/>
      <c r="HV186" s="56"/>
      <c r="HW186" s="56"/>
      <c r="HX186" s="56"/>
      <c r="HY186" s="56"/>
      <c r="HZ186" s="56"/>
      <c r="IA186" s="56"/>
      <c r="IB186" s="56"/>
      <c r="IC186" s="56"/>
      <c r="ID186" s="56"/>
      <c r="IF186" s="56"/>
      <c r="IG186" s="56"/>
      <c r="IH186" s="56"/>
      <c r="II186" s="56"/>
      <c r="IJ186" s="56"/>
      <c r="IK186" s="56"/>
      <c r="IL186" s="56"/>
      <c r="IM186" s="56"/>
      <c r="IN186" s="56"/>
      <c r="IP186" s="56"/>
      <c r="IQ186" s="56"/>
      <c r="IR186" s="56"/>
      <c r="IS186" s="56"/>
      <c r="IT186" s="56"/>
      <c r="IU186" s="56"/>
    </row>
    <row r="187" spans="1:255" ht="13.5" thickBot="1" x14ac:dyDescent="0.25">
      <c r="A187" s="103"/>
      <c r="B187" s="106"/>
      <c r="C187" s="85" t="s">
        <v>87</v>
      </c>
      <c r="D187" s="86"/>
      <c r="E187" s="47"/>
      <c r="F187" s="47"/>
      <c r="G187" s="47"/>
      <c r="H187" s="48"/>
      <c r="I187" s="49">
        <v>1213.67</v>
      </c>
      <c r="J187" s="56"/>
      <c r="K187" s="56"/>
      <c r="L187" s="56"/>
      <c r="M187" s="56"/>
      <c r="N187" s="56"/>
      <c r="O187" s="56"/>
      <c r="P187" s="56"/>
      <c r="Q187" s="56"/>
      <c r="R187" s="56"/>
      <c r="T187" s="56"/>
      <c r="U187" s="56"/>
      <c r="V187" s="56"/>
      <c r="W187" s="56"/>
      <c r="X187" s="56"/>
      <c r="Y187" s="56"/>
      <c r="Z187" s="56"/>
      <c r="AA187" s="56"/>
      <c r="AB187" s="56"/>
      <c r="AD187" s="56"/>
      <c r="AE187" s="56"/>
      <c r="AF187" s="56"/>
      <c r="AG187" s="56"/>
      <c r="AH187" s="56"/>
      <c r="AI187" s="56"/>
      <c r="AJ187" s="56"/>
      <c r="AK187" s="56"/>
      <c r="AL187" s="56"/>
      <c r="AN187" s="56"/>
      <c r="AO187" s="56"/>
      <c r="AP187" s="56"/>
      <c r="AQ187" s="56"/>
      <c r="AR187" s="56"/>
      <c r="AS187" s="56"/>
      <c r="AT187" s="56"/>
      <c r="AU187" s="56"/>
      <c r="AV187" s="56"/>
      <c r="AX187" s="56"/>
      <c r="AY187" s="56"/>
      <c r="AZ187" s="56"/>
      <c r="BA187" s="56"/>
      <c r="BB187" s="56"/>
      <c r="BC187" s="56"/>
      <c r="BD187" s="56"/>
      <c r="BE187" s="56"/>
      <c r="BF187" s="56"/>
      <c r="BH187" s="56"/>
      <c r="BI187" s="56"/>
      <c r="BJ187" s="56"/>
      <c r="BK187" s="56"/>
      <c r="BL187" s="56"/>
      <c r="BM187" s="56"/>
      <c r="BN187" s="56"/>
      <c r="BO187" s="56"/>
      <c r="BP187" s="56"/>
      <c r="BR187" s="56"/>
      <c r="BS187" s="56"/>
      <c r="BT187" s="56"/>
      <c r="BU187" s="56"/>
      <c r="BV187" s="56"/>
      <c r="BW187" s="56"/>
      <c r="BX187" s="56"/>
      <c r="BY187" s="56"/>
      <c r="BZ187" s="56"/>
      <c r="CB187" s="56"/>
      <c r="CC187" s="56"/>
      <c r="CD187" s="56"/>
      <c r="CE187" s="56"/>
      <c r="CF187" s="56"/>
      <c r="CG187" s="56"/>
      <c r="CH187" s="56"/>
      <c r="CI187" s="56"/>
      <c r="CJ187" s="56"/>
      <c r="CL187" s="56"/>
      <c r="CM187" s="56"/>
      <c r="CN187" s="56"/>
      <c r="CO187" s="56"/>
      <c r="CP187" s="56"/>
      <c r="CQ187" s="56"/>
      <c r="CR187" s="56"/>
      <c r="CS187" s="56"/>
      <c r="CT187" s="56"/>
      <c r="CV187" s="56"/>
      <c r="CW187" s="56"/>
      <c r="CX187" s="56"/>
      <c r="CY187" s="56"/>
      <c r="CZ187" s="56"/>
      <c r="DA187" s="56"/>
      <c r="DB187" s="56"/>
      <c r="DC187" s="56"/>
      <c r="DD187" s="56"/>
      <c r="DF187" s="56"/>
      <c r="DG187" s="56"/>
      <c r="DH187" s="56"/>
      <c r="DI187" s="56"/>
      <c r="DJ187" s="56"/>
      <c r="DK187" s="56"/>
      <c r="DL187" s="56"/>
      <c r="DM187" s="56"/>
      <c r="DN187" s="56"/>
      <c r="DP187" s="56"/>
      <c r="DQ187" s="56"/>
      <c r="DR187" s="56"/>
      <c r="DS187" s="56"/>
      <c r="DT187" s="56"/>
      <c r="DU187" s="56"/>
      <c r="DV187" s="56"/>
      <c r="DW187" s="56"/>
      <c r="DX187" s="56"/>
      <c r="DZ187" s="56"/>
      <c r="EA187" s="56"/>
      <c r="EB187" s="56"/>
      <c r="EC187" s="56"/>
      <c r="ED187" s="56"/>
      <c r="EE187" s="56"/>
      <c r="EF187" s="56"/>
      <c r="EG187" s="56"/>
      <c r="EH187" s="56"/>
      <c r="EJ187" s="56"/>
      <c r="EK187" s="56"/>
      <c r="EL187" s="56"/>
      <c r="EM187" s="56"/>
      <c r="EN187" s="56"/>
      <c r="EO187" s="56"/>
      <c r="EP187" s="56"/>
      <c r="EQ187" s="56"/>
      <c r="ER187" s="56"/>
      <c r="ET187" s="56"/>
      <c r="EU187" s="56"/>
      <c r="EV187" s="56"/>
      <c r="EW187" s="56"/>
      <c r="EX187" s="56"/>
      <c r="EY187" s="56"/>
      <c r="EZ187" s="56"/>
      <c r="FA187" s="56"/>
      <c r="FB187" s="56"/>
      <c r="FD187" s="56"/>
      <c r="FE187" s="56"/>
      <c r="FF187" s="56"/>
      <c r="FG187" s="56"/>
      <c r="FH187" s="56"/>
      <c r="FI187" s="56"/>
      <c r="FJ187" s="56"/>
      <c r="FK187" s="56"/>
      <c r="FL187" s="56"/>
      <c r="FN187" s="56"/>
      <c r="FO187" s="56"/>
      <c r="FP187" s="56"/>
      <c r="FQ187" s="56"/>
      <c r="FR187" s="56"/>
      <c r="FS187" s="56"/>
      <c r="FT187" s="56"/>
      <c r="FU187" s="56"/>
      <c r="FV187" s="56"/>
      <c r="FX187" s="56"/>
      <c r="FY187" s="56"/>
      <c r="FZ187" s="56"/>
      <c r="GA187" s="56"/>
      <c r="GB187" s="56"/>
      <c r="GC187" s="56"/>
      <c r="GD187" s="56"/>
      <c r="GE187" s="56"/>
      <c r="GF187" s="56"/>
      <c r="GH187" s="56"/>
      <c r="GI187" s="56"/>
      <c r="GJ187" s="56"/>
      <c r="GK187" s="56"/>
      <c r="GL187" s="56"/>
      <c r="GM187" s="56"/>
      <c r="GN187" s="56"/>
      <c r="GO187" s="56"/>
      <c r="GP187" s="56"/>
      <c r="GR187" s="56"/>
      <c r="GS187" s="56"/>
      <c r="GT187" s="56"/>
      <c r="GU187" s="56"/>
      <c r="GV187" s="56"/>
      <c r="GW187" s="56"/>
      <c r="GX187" s="56"/>
      <c r="GY187" s="56"/>
      <c r="GZ187" s="56"/>
      <c r="HB187" s="56"/>
      <c r="HC187" s="56"/>
      <c r="HD187" s="56"/>
      <c r="HE187" s="56"/>
      <c r="HF187" s="56"/>
      <c r="HG187" s="56"/>
      <c r="HH187" s="56"/>
      <c r="HI187" s="56"/>
      <c r="HJ187" s="56"/>
      <c r="HL187" s="56"/>
      <c r="HM187" s="56"/>
      <c r="HN187" s="56"/>
      <c r="HO187" s="56"/>
      <c r="HP187" s="56"/>
      <c r="HQ187" s="56"/>
      <c r="HR187" s="56"/>
      <c r="HS187" s="56"/>
      <c r="HT187" s="56"/>
      <c r="HV187" s="56"/>
      <c r="HW187" s="56"/>
      <c r="HX187" s="56"/>
      <c r="HY187" s="56"/>
      <c r="HZ187" s="56"/>
      <c r="IA187" s="56"/>
      <c r="IB187" s="56"/>
      <c r="IC187" s="56"/>
      <c r="ID187" s="56"/>
      <c r="IF187" s="56"/>
      <c r="IG187" s="56"/>
      <c r="IH187" s="56"/>
      <c r="II187" s="56"/>
      <c r="IJ187" s="56"/>
      <c r="IK187" s="56"/>
      <c r="IL187" s="56"/>
      <c r="IM187" s="56"/>
      <c r="IN187" s="56"/>
      <c r="IP187" s="56"/>
      <c r="IQ187" s="56"/>
      <c r="IR187" s="56"/>
      <c r="IS187" s="56"/>
      <c r="IT187" s="56"/>
      <c r="IU187" s="56"/>
    </row>
    <row r="188" spans="1:255" ht="12.75" customHeight="1" thickBot="1" x14ac:dyDescent="0.25">
      <c r="A188" s="11"/>
      <c r="B188" s="51">
        <f>SUM(B175:B187)</f>
        <v>23761.56</v>
      </c>
      <c r="C188" s="50"/>
      <c r="D188" s="51"/>
      <c r="E188" s="52"/>
      <c r="F188" s="50"/>
      <c r="G188" s="50"/>
      <c r="H188" s="51" t="s">
        <v>17</v>
      </c>
      <c r="I188" s="51">
        <f>SUM(I175:I187)</f>
        <v>1213.67</v>
      </c>
      <c r="J188" s="56"/>
      <c r="K188" s="56"/>
      <c r="L188" s="56"/>
      <c r="M188" s="56"/>
      <c r="N188" s="56"/>
      <c r="O188" s="56"/>
      <c r="P188" s="56"/>
      <c r="Q188" s="56"/>
      <c r="R188" s="56"/>
      <c r="T188" s="56"/>
      <c r="U188" s="56"/>
      <c r="V188" s="56"/>
      <c r="W188" s="56"/>
      <c r="X188" s="56"/>
      <c r="Y188" s="56"/>
      <c r="Z188" s="56"/>
      <c r="AA188" s="56"/>
      <c r="AB188" s="56"/>
      <c r="AD188" s="56"/>
      <c r="AE188" s="56"/>
      <c r="AF188" s="56"/>
      <c r="AG188" s="56"/>
      <c r="AH188" s="56"/>
      <c r="AI188" s="56"/>
      <c r="AJ188" s="56"/>
      <c r="AK188" s="56"/>
      <c r="AL188" s="56"/>
      <c r="AN188" s="56"/>
      <c r="AO188" s="56"/>
      <c r="AP188" s="56"/>
      <c r="AQ188" s="56"/>
      <c r="AR188" s="56"/>
      <c r="AS188" s="56"/>
      <c r="AT188" s="56"/>
      <c r="AU188" s="56"/>
      <c r="AV188" s="56"/>
      <c r="AX188" s="56"/>
      <c r="AY188" s="56"/>
      <c r="AZ188" s="56"/>
      <c r="BA188" s="56"/>
      <c r="BB188" s="56"/>
      <c r="BC188" s="56"/>
      <c r="BD188" s="56"/>
      <c r="BE188" s="56"/>
      <c r="BF188" s="56"/>
      <c r="BH188" s="56"/>
      <c r="BI188" s="56"/>
      <c r="BJ188" s="56"/>
      <c r="BK188" s="56"/>
      <c r="BL188" s="56"/>
      <c r="BM188" s="56"/>
      <c r="BN188" s="56"/>
      <c r="BO188" s="56"/>
      <c r="BP188" s="56"/>
      <c r="BR188" s="56"/>
      <c r="BS188" s="56"/>
      <c r="BT188" s="56"/>
      <c r="BU188" s="56"/>
      <c r="BV188" s="56"/>
      <c r="BW188" s="56"/>
      <c r="BX188" s="56"/>
      <c r="BY188" s="56"/>
      <c r="BZ188" s="56"/>
      <c r="CB188" s="56"/>
      <c r="CC188" s="56"/>
      <c r="CD188" s="56"/>
      <c r="CE188" s="56"/>
      <c r="CF188" s="56"/>
      <c r="CG188" s="56"/>
      <c r="CH188" s="56"/>
      <c r="CI188" s="56"/>
      <c r="CJ188" s="56"/>
      <c r="CL188" s="56"/>
      <c r="CM188" s="56"/>
      <c r="CN188" s="56"/>
      <c r="CO188" s="56"/>
      <c r="CP188" s="56"/>
      <c r="CQ188" s="56"/>
      <c r="CR188" s="56"/>
      <c r="CS188" s="56"/>
      <c r="CT188" s="56"/>
      <c r="CV188" s="56"/>
      <c r="CW188" s="56"/>
      <c r="CX188" s="56"/>
      <c r="CY188" s="56"/>
      <c r="CZ188" s="56"/>
      <c r="DA188" s="56"/>
      <c r="DB188" s="56"/>
      <c r="DC188" s="56"/>
      <c r="DD188" s="56"/>
      <c r="DF188" s="56"/>
      <c r="DG188" s="56"/>
      <c r="DH188" s="56"/>
      <c r="DI188" s="56"/>
      <c r="DJ188" s="56"/>
      <c r="DK188" s="56"/>
      <c r="DL188" s="56"/>
      <c r="DM188" s="56"/>
      <c r="DN188" s="56"/>
      <c r="DP188" s="56"/>
      <c r="DQ188" s="56"/>
      <c r="DR188" s="56"/>
      <c r="DS188" s="56"/>
      <c r="DT188" s="56"/>
      <c r="DU188" s="56"/>
      <c r="DV188" s="56"/>
      <c r="DW188" s="56"/>
      <c r="DX188" s="56"/>
      <c r="DZ188" s="56"/>
      <c r="EA188" s="56"/>
      <c r="EB188" s="56"/>
      <c r="EC188" s="56"/>
      <c r="ED188" s="56"/>
      <c r="EE188" s="56"/>
      <c r="EF188" s="56"/>
      <c r="EG188" s="56"/>
      <c r="EH188" s="56"/>
      <c r="EJ188" s="56"/>
      <c r="EK188" s="56"/>
      <c r="EL188" s="56"/>
      <c r="EM188" s="56"/>
      <c r="EN188" s="56"/>
      <c r="EO188" s="56"/>
      <c r="EP188" s="56"/>
      <c r="EQ188" s="56"/>
      <c r="ER188" s="56"/>
      <c r="ET188" s="56"/>
      <c r="EU188" s="56"/>
      <c r="EV188" s="56"/>
      <c r="EW188" s="56"/>
      <c r="EX188" s="56"/>
      <c r="EY188" s="56"/>
      <c r="EZ188" s="56"/>
      <c r="FA188" s="56"/>
      <c r="FB188" s="56"/>
      <c r="FD188" s="56"/>
      <c r="FE188" s="56"/>
      <c r="FF188" s="56"/>
      <c r="FG188" s="56"/>
      <c r="FH188" s="56"/>
      <c r="FI188" s="56"/>
      <c r="FJ188" s="56"/>
      <c r="FK188" s="56"/>
      <c r="FL188" s="56"/>
      <c r="FN188" s="56"/>
      <c r="FO188" s="56"/>
      <c r="FP188" s="56"/>
      <c r="FQ188" s="56"/>
      <c r="FR188" s="56"/>
      <c r="FS188" s="56"/>
      <c r="FT188" s="56"/>
      <c r="FU188" s="56"/>
      <c r="FV188" s="56"/>
      <c r="FX188" s="56"/>
      <c r="FY188" s="56"/>
      <c r="FZ188" s="56"/>
      <c r="GA188" s="56"/>
      <c r="GB188" s="56"/>
      <c r="GC188" s="56"/>
      <c r="GD188" s="56"/>
      <c r="GE188" s="56"/>
      <c r="GF188" s="56"/>
      <c r="GH188" s="56"/>
      <c r="GI188" s="56"/>
      <c r="GJ188" s="56"/>
      <c r="GK188" s="56"/>
      <c r="GL188" s="56"/>
      <c r="GM188" s="56"/>
      <c r="GN188" s="56"/>
      <c r="GO188" s="56"/>
      <c r="GP188" s="56"/>
      <c r="GR188" s="56"/>
      <c r="GS188" s="56"/>
      <c r="GT188" s="56"/>
      <c r="GU188" s="56"/>
      <c r="GV188" s="56"/>
      <c r="GW188" s="56"/>
      <c r="GX188" s="56"/>
      <c r="GY188" s="56"/>
      <c r="GZ188" s="56"/>
      <c r="HB188" s="56"/>
      <c r="HC188" s="56"/>
      <c r="HD188" s="56"/>
      <c r="HE188" s="56"/>
      <c r="HF188" s="56"/>
      <c r="HG188" s="56"/>
      <c r="HH188" s="56"/>
      <c r="HI188" s="56"/>
      <c r="HJ188" s="56"/>
      <c r="HL188" s="56"/>
      <c r="HM188" s="56"/>
      <c r="HN188" s="56"/>
      <c r="HO188" s="56"/>
      <c r="HP188" s="56"/>
      <c r="HQ188" s="56"/>
      <c r="HR188" s="56"/>
      <c r="HS188" s="56"/>
      <c r="HT188" s="56"/>
      <c r="HV188" s="56"/>
      <c r="HW188" s="56"/>
      <c r="HX188" s="56"/>
      <c r="HY188" s="56"/>
      <c r="HZ188" s="56"/>
      <c r="IA188" s="56"/>
      <c r="IB188" s="56"/>
      <c r="IC188" s="56"/>
      <c r="ID188" s="56"/>
      <c r="IF188" s="56"/>
      <c r="IG188" s="56"/>
      <c r="IH188" s="56"/>
      <c r="II188" s="56"/>
      <c r="IJ188" s="56"/>
      <c r="IK188" s="56"/>
      <c r="IL188" s="56"/>
      <c r="IM188" s="56"/>
      <c r="IN188" s="56"/>
      <c r="IP188" s="56"/>
      <c r="IQ188" s="56"/>
      <c r="IR188" s="56"/>
      <c r="IS188" s="56"/>
      <c r="IT188" s="56"/>
      <c r="IU188" s="56"/>
    </row>
    <row r="189" spans="1:255" ht="77.25" thickBot="1" x14ac:dyDescent="0.25">
      <c r="A189" s="191" t="s">
        <v>97</v>
      </c>
      <c r="B189" s="87" t="s">
        <v>16</v>
      </c>
      <c r="C189" s="87" t="s">
        <v>5</v>
      </c>
      <c r="D189" s="87" t="s">
        <v>23</v>
      </c>
      <c r="E189" s="88" t="s">
        <v>18</v>
      </c>
      <c r="F189" s="87" t="s">
        <v>19</v>
      </c>
      <c r="G189" s="87" t="s">
        <v>10</v>
      </c>
      <c r="H189" s="87" t="s">
        <v>13</v>
      </c>
      <c r="I189" s="212" t="s">
        <v>12</v>
      </c>
      <c r="J189" s="56"/>
      <c r="K189" s="56"/>
      <c r="L189" s="56"/>
      <c r="M189" s="56"/>
      <c r="N189" s="56"/>
      <c r="O189" s="56"/>
      <c r="P189" s="56"/>
      <c r="Q189" s="56"/>
      <c r="R189" s="56"/>
      <c r="T189" s="56"/>
      <c r="U189" s="56"/>
      <c r="V189" s="56"/>
      <c r="W189" s="56"/>
      <c r="X189" s="56"/>
      <c r="Y189" s="56"/>
      <c r="Z189" s="56"/>
      <c r="AA189" s="56"/>
      <c r="AB189" s="56"/>
      <c r="AD189" s="56"/>
      <c r="AE189" s="56"/>
      <c r="AF189" s="56"/>
      <c r="AG189" s="56"/>
      <c r="AH189" s="56"/>
      <c r="AI189" s="56"/>
      <c r="AJ189" s="56"/>
      <c r="AK189" s="56"/>
      <c r="AL189" s="56"/>
      <c r="AN189" s="56"/>
      <c r="AO189" s="56"/>
      <c r="AP189" s="56"/>
      <c r="AQ189" s="56"/>
      <c r="AR189" s="56"/>
      <c r="AS189" s="56"/>
      <c r="AT189" s="56"/>
      <c r="AU189" s="56"/>
      <c r="AV189" s="56"/>
      <c r="AX189" s="56"/>
      <c r="AY189" s="56"/>
      <c r="AZ189" s="56"/>
      <c r="BA189" s="56"/>
      <c r="BB189" s="56"/>
      <c r="BC189" s="56"/>
      <c r="BD189" s="56"/>
      <c r="BE189" s="56"/>
      <c r="BF189" s="56"/>
      <c r="BH189" s="56"/>
      <c r="BI189" s="56"/>
      <c r="BJ189" s="56"/>
      <c r="BK189" s="56"/>
      <c r="BL189" s="56"/>
      <c r="BM189" s="56"/>
      <c r="BN189" s="56"/>
      <c r="BO189" s="56"/>
      <c r="BP189" s="56"/>
      <c r="BR189" s="56"/>
      <c r="BS189" s="56"/>
      <c r="BT189" s="56"/>
      <c r="BU189" s="56"/>
      <c r="BV189" s="56"/>
      <c r="BW189" s="56"/>
      <c r="BX189" s="56"/>
      <c r="BY189" s="56"/>
      <c r="BZ189" s="56"/>
      <c r="CB189" s="56"/>
      <c r="CC189" s="56"/>
      <c r="CD189" s="56"/>
      <c r="CE189" s="56"/>
      <c r="CF189" s="56"/>
      <c r="CG189" s="56"/>
      <c r="CH189" s="56"/>
      <c r="CI189" s="56"/>
      <c r="CJ189" s="56"/>
      <c r="CL189" s="56"/>
      <c r="CM189" s="56"/>
      <c r="CN189" s="56"/>
      <c r="CO189" s="56"/>
      <c r="CP189" s="56"/>
      <c r="CQ189" s="56"/>
      <c r="CR189" s="56"/>
      <c r="CS189" s="56"/>
      <c r="CT189" s="56"/>
      <c r="CV189" s="56"/>
      <c r="CW189" s="56"/>
      <c r="CX189" s="56"/>
      <c r="CY189" s="56"/>
      <c r="CZ189" s="56"/>
      <c r="DA189" s="56"/>
      <c r="DB189" s="56"/>
      <c r="DC189" s="56"/>
      <c r="DD189" s="56"/>
      <c r="DF189" s="56"/>
      <c r="DG189" s="56"/>
      <c r="DH189" s="56"/>
      <c r="DI189" s="56"/>
      <c r="DJ189" s="56"/>
      <c r="DK189" s="56"/>
      <c r="DL189" s="56"/>
      <c r="DM189" s="56"/>
      <c r="DN189" s="56"/>
      <c r="DP189" s="56"/>
      <c r="DQ189" s="56"/>
      <c r="DR189" s="56"/>
      <c r="DS189" s="56"/>
      <c r="DT189" s="56"/>
      <c r="DU189" s="56"/>
      <c r="DV189" s="56"/>
      <c r="DW189" s="56"/>
      <c r="DX189" s="56"/>
      <c r="DZ189" s="56"/>
      <c r="EA189" s="56"/>
      <c r="EB189" s="56"/>
      <c r="EC189" s="56"/>
      <c r="ED189" s="56"/>
      <c r="EE189" s="56"/>
      <c r="EF189" s="56"/>
      <c r="EG189" s="56"/>
      <c r="EH189" s="56"/>
      <c r="EJ189" s="56"/>
      <c r="EK189" s="56"/>
      <c r="EL189" s="56"/>
      <c r="EM189" s="56"/>
      <c r="EN189" s="56"/>
      <c r="EO189" s="56"/>
      <c r="EP189" s="56"/>
      <c r="EQ189" s="56"/>
      <c r="ER189" s="56"/>
      <c r="ET189" s="56"/>
      <c r="EU189" s="56"/>
      <c r="EV189" s="56"/>
      <c r="EW189" s="56"/>
      <c r="EX189" s="56"/>
      <c r="EY189" s="56"/>
      <c r="EZ189" s="56"/>
      <c r="FA189" s="56"/>
      <c r="FB189" s="56"/>
      <c r="FD189" s="56"/>
      <c r="FE189" s="56"/>
      <c r="FF189" s="56"/>
      <c r="FG189" s="56"/>
      <c r="FH189" s="56"/>
      <c r="FI189" s="56"/>
      <c r="FJ189" s="56"/>
      <c r="FK189" s="56"/>
      <c r="FL189" s="56"/>
      <c r="FN189" s="56"/>
      <c r="FO189" s="56"/>
      <c r="FP189" s="56"/>
      <c r="FQ189" s="56"/>
      <c r="FR189" s="56"/>
      <c r="FS189" s="56"/>
      <c r="FT189" s="56"/>
      <c r="FU189" s="56"/>
      <c r="FV189" s="56"/>
      <c r="FX189" s="56"/>
      <c r="FY189" s="56"/>
      <c r="FZ189" s="56"/>
      <c r="GA189" s="56"/>
      <c r="GB189" s="56"/>
      <c r="GC189" s="56"/>
      <c r="GD189" s="56"/>
      <c r="GE189" s="56"/>
      <c r="GF189" s="56"/>
      <c r="GH189" s="56"/>
      <c r="GI189" s="56"/>
      <c r="GJ189" s="56"/>
      <c r="GK189" s="56"/>
      <c r="GL189" s="56"/>
      <c r="GM189" s="56"/>
      <c r="GN189" s="56"/>
      <c r="GO189" s="56"/>
      <c r="GP189" s="56"/>
      <c r="GR189" s="56"/>
      <c r="GS189" s="56"/>
      <c r="GT189" s="56"/>
      <c r="GU189" s="56"/>
      <c r="GV189" s="56"/>
      <c r="GW189" s="56"/>
      <c r="GX189" s="56"/>
      <c r="GY189" s="56"/>
      <c r="GZ189" s="56"/>
      <c r="HB189" s="56"/>
      <c r="HC189" s="56"/>
      <c r="HD189" s="56"/>
      <c r="HE189" s="56"/>
      <c r="HF189" s="56"/>
      <c r="HG189" s="56"/>
      <c r="HH189" s="56"/>
      <c r="HI189" s="56"/>
      <c r="HJ189" s="56"/>
      <c r="HL189" s="56"/>
      <c r="HM189" s="56"/>
      <c r="HN189" s="56"/>
      <c r="HO189" s="56"/>
      <c r="HP189" s="56"/>
      <c r="HQ189" s="56"/>
      <c r="HR189" s="56"/>
      <c r="HS189" s="56"/>
      <c r="HT189" s="56"/>
      <c r="HV189" s="56"/>
      <c r="HW189" s="56"/>
      <c r="HX189" s="56"/>
      <c r="HY189" s="56"/>
      <c r="HZ189" s="56"/>
      <c r="IA189" s="56"/>
      <c r="IB189" s="56"/>
      <c r="IC189" s="56"/>
      <c r="ID189" s="56"/>
      <c r="IF189" s="56"/>
      <c r="IG189" s="56"/>
      <c r="IH189" s="56"/>
      <c r="II189" s="56"/>
      <c r="IJ189" s="56"/>
      <c r="IK189" s="56"/>
      <c r="IL189" s="56"/>
      <c r="IM189" s="56"/>
      <c r="IN189" s="56"/>
      <c r="IP189" s="56"/>
      <c r="IQ189" s="56"/>
      <c r="IR189" s="56"/>
      <c r="IS189" s="56"/>
      <c r="IT189" s="56"/>
      <c r="IU189" s="56"/>
    </row>
    <row r="190" spans="1:255" ht="39" thickBot="1" x14ac:dyDescent="0.25">
      <c r="A190" s="117" t="s">
        <v>2277</v>
      </c>
      <c r="B190" s="164"/>
      <c r="C190" s="85" t="s">
        <v>87</v>
      </c>
      <c r="D190" s="253"/>
      <c r="E190" s="254"/>
      <c r="F190" s="253"/>
      <c r="G190" s="254"/>
      <c r="H190" s="254"/>
      <c r="I190" s="49">
        <v>27276.880000000001</v>
      </c>
    </row>
    <row r="191" spans="1:255" ht="13.5" thickBot="1" x14ac:dyDescent="0.25">
      <c r="A191" s="46"/>
      <c r="B191" s="76">
        <f>SUM(B190:B190)</f>
        <v>0</v>
      </c>
      <c r="C191" s="75"/>
      <c r="D191" s="76"/>
      <c r="E191" s="77"/>
      <c r="F191" s="75"/>
      <c r="G191" s="75"/>
      <c r="H191" s="76" t="s">
        <v>17</v>
      </c>
      <c r="I191" s="76">
        <f>SUM(I190:I190)</f>
        <v>27276.880000000001</v>
      </c>
    </row>
    <row r="192" spans="1:255" ht="28.15" customHeight="1" thickBot="1" x14ac:dyDescent="0.25">
      <c r="A192" s="134" t="s">
        <v>96</v>
      </c>
      <c r="B192" s="114" t="s">
        <v>16</v>
      </c>
      <c r="C192" s="114" t="s">
        <v>5</v>
      </c>
      <c r="D192" s="114" t="s">
        <v>23</v>
      </c>
      <c r="E192" s="279" t="s">
        <v>18</v>
      </c>
      <c r="F192" s="114" t="s">
        <v>19</v>
      </c>
      <c r="G192" s="114" t="s">
        <v>10</v>
      </c>
      <c r="H192" s="114" t="s">
        <v>13</v>
      </c>
      <c r="I192" s="115" t="s">
        <v>12</v>
      </c>
    </row>
    <row r="193" spans="1:9" ht="13.5" thickBot="1" x14ac:dyDescent="0.25">
      <c r="A193" s="206"/>
      <c r="B193" s="185"/>
      <c r="C193" s="70" t="s">
        <v>87</v>
      </c>
      <c r="D193" s="163"/>
      <c r="E193" s="53"/>
      <c r="F193" s="53"/>
      <c r="G193" s="53"/>
      <c r="H193" s="153"/>
      <c r="I193" s="471">
        <v>38531.03</v>
      </c>
    </row>
    <row r="194" spans="1:9" ht="13.5" thickBot="1" x14ac:dyDescent="0.25">
      <c r="A194" s="134"/>
      <c r="B194" s="271"/>
      <c r="C194" s="75"/>
      <c r="D194" s="76"/>
      <c r="E194" s="77"/>
      <c r="F194" s="75"/>
      <c r="G194" s="75"/>
      <c r="H194" s="76"/>
      <c r="I194" s="78">
        <f>SUM(I193)</f>
        <v>38531.03</v>
      </c>
    </row>
    <row r="195" spans="1:9" x14ac:dyDescent="0.2">
      <c r="A195" s="9"/>
      <c r="B195" s="9"/>
      <c r="C195" s="9"/>
      <c r="D195" s="9"/>
      <c r="E195" s="9"/>
      <c r="F195" s="20"/>
      <c r="G195" s="20"/>
      <c r="H195" s="20"/>
      <c r="I195" s="20"/>
    </row>
    <row r="196" spans="1:9" ht="12.75" customHeight="1" x14ac:dyDescent="0.2">
      <c r="A196" s="21" t="s">
        <v>21</v>
      </c>
      <c r="B196" s="22"/>
      <c r="C196" s="23"/>
      <c r="D196" s="4" t="s">
        <v>9</v>
      </c>
      <c r="E196" s="4" t="s">
        <v>6</v>
      </c>
      <c r="F196" s="119" t="s">
        <v>7</v>
      </c>
    </row>
    <row r="197" spans="1:9" ht="12.75" customHeight="1" x14ac:dyDescent="0.2">
      <c r="A197" s="642" t="s">
        <v>15</v>
      </c>
      <c r="B197" s="643"/>
      <c r="C197" s="25"/>
      <c r="D197" s="26">
        <f>B83</f>
        <v>71845.23000000001</v>
      </c>
      <c r="E197" s="26">
        <f>I83</f>
        <v>67275.237999999998</v>
      </c>
      <c r="F197" s="120">
        <f>D197+E197</f>
        <v>139120.46799999999</v>
      </c>
    </row>
    <row r="198" spans="1:9" ht="12.75" customHeight="1" x14ac:dyDescent="0.2">
      <c r="A198" s="642" t="s">
        <v>1067</v>
      </c>
      <c r="B198" s="643"/>
      <c r="C198" s="25"/>
      <c r="D198" s="26">
        <f>B114</f>
        <v>95194.849999999991</v>
      </c>
      <c r="E198" s="26">
        <f>I114</f>
        <v>4481.32</v>
      </c>
      <c r="F198" s="120">
        <f>D198+E198</f>
        <v>99676.169999999984</v>
      </c>
    </row>
    <row r="199" spans="1:9" ht="12.75" customHeight="1" x14ac:dyDescent="0.2">
      <c r="A199" s="642" t="s">
        <v>14</v>
      </c>
      <c r="B199" s="643"/>
      <c r="C199" s="25"/>
      <c r="D199" s="26">
        <f>B133</f>
        <v>48682</v>
      </c>
      <c r="E199" s="26">
        <f>I133</f>
        <v>661.68</v>
      </c>
      <c r="F199" s="120">
        <f>D199+E199</f>
        <v>49343.68</v>
      </c>
    </row>
    <row r="200" spans="1:9" ht="12.75" customHeight="1" x14ac:dyDescent="0.2">
      <c r="A200" s="642" t="s">
        <v>146</v>
      </c>
      <c r="B200" s="643"/>
      <c r="C200" s="25"/>
      <c r="D200" s="26">
        <f>B148</f>
        <v>47950.079999999994</v>
      </c>
      <c r="E200" s="26">
        <f>I148</f>
        <v>1042.74</v>
      </c>
      <c r="F200" s="120">
        <f>D200+E200</f>
        <v>48992.819999999992</v>
      </c>
      <c r="G200" s="56"/>
    </row>
    <row r="201" spans="1:9" ht="12.75" customHeight="1" x14ac:dyDescent="0.2">
      <c r="A201" s="642" t="s">
        <v>26</v>
      </c>
      <c r="B201" s="643"/>
      <c r="C201" s="25"/>
      <c r="D201" s="26">
        <f>B188</f>
        <v>23761.56</v>
      </c>
      <c r="E201" s="26">
        <f>I188</f>
        <v>1213.67</v>
      </c>
      <c r="F201" s="120">
        <f>D201+E201</f>
        <v>24975.230000000003</v>
      </c>
      <c r="G201" s="56"/>
    </row>
    <row r="202" spans="1:9" ht="12.75" customHeight="1" x14ac:dyDescent="0.2">
      <c r="A202" s="646" t="s">
        <v>69</v>
      </c>
      <c r="B202" s="647"/>
      <c r="C202" s="245"/>
      <c r="D202" s="246"/>
      <c r="E202" s="246"/>
      <c r="F202" s="242">
        <f>F203+F206+F207+F208+F209+F204+F205</f>
        <v>95480.030000000013</v>
      </c>
      <c r="G202" s="56"/>
    </row>
    <row r="203" spans="1:9" ht="12.75" customHeight="1" x14ac:dyDescent="0.2">
      <c r="A203" s="644" t="s">
        <v>82</v>
      </c>
      <c r="B203" s="645"/>
      <c r="C203" s="25"/>
      <c r="D203" s="26"/>
      <c r="E203" s="26"/>
      <c r="F203" s="120">
        <f>I162</f>
        <v>7284.9100000000017</v>
      </c>
      <c r="G203" s="56"/>
    </row>
    <row r="204" spans="1:9" ht="57" customHeight="1" x14ac:dyDescent="0.2">
      <c r="A204" s="650" t="s">
        <v>2275</v>
      </c>
      <c r="B204" s="651"/>
      <c r="C204" s="25"/>
      <c r="D204" s="26"/>
      <c r="E204" s="26"/>
      <c r="F204" s="120">
        <f>I165</f>
        <v>240.35</v>
      </c>
      <c r="G204" s="56"/>
    </row>
    <row r="205" spans="1:9" ht="46.15" customHeight="1" x14ac:dyDescent="0.2">
      <c r="A205" s="650" t="s">
        <v>2276</v>
      </c>
      <c r="B205" s="651"/>
      <c r="C205" s="25"/>
      <c r="D205" s="26"/>
      <c r="E205" s="26"/>
      <c r="F205" s="120">
        <f>I168</f>
        <v>1402.49</v>
      </c>
      <c r="G205" s="56"/>
    </row>
    <row r="206" spans="1:9" ht="12.75" customHeight="1" x14ac:dyDescent="0.2">
      <c r="A206" s="642" t="s">
        <v>2270</v>
      </c>
      <c r="B206" s="643"/>
      <c r="C206" s="25"/>
      <c r="D206" s="26"/>
      <c r="E206" s="26"/>
      <c r="F206" s="120">
        <f>I169</f>
        <v>72602.7</v>
      </c>
      <c r="G206" s="56"/>
    </row>
    <row r="207" spans="1:9" ht="12.75" customHeight="1" x14ac:dyDescent="0.2">
      <c r="A207" s="644" t="s">
        <v>84</v>
      </c>
      <c r="B207" s="645"/>
      <c r="C207" s="25"/>
      <c r="D207" s="26"/>
      <c r="E207" s="26"/>
      <c r="F207" s="120">
        <f>I170</f>
        <v>5404.75</v>
      </c>
      <c r="G207" s="56"/>
    </row>
    <row r="208" spans="1:9" ht="12.75" customHeight="1" x14ac:dyDescent="0.2">
      <c r="A208" s="644" t="s">
        <v>86</v>
      </c>
      <c r="B208" s="645"/>
      <c r="C208" s="25"/>
      <c r="D208" s="26"/>
      <c r="E208" s="26"/>
      <c r="F208" s="120">
        <f>I171</f>
        <v>4928.9799999999996</v>
      </c>
      <c r="G208" s="56"/>
    </row>
    <row r="209" spans="1:7" ht="12.75" customHeight="1" x14ac:dyDescent="0.2">
      <c r="A209" s="644" t="s">
        <v>88</v>
      </c>
      <c r="B209" s="645"/>
      <c r="C209" s="25"/>
      <c r="D209" s="26"/>
      <c r="E209" s="26"/>
      <c r="F209" s="120">
        <f>I172</f>
        <v>3615.85</v>
      </c>
      <c r="G209" s="56"/>
    </row>
    <row r="210" spans="1:7" ht="12.75" customHeight="1" x14ac:dyDescent="0.2">
      <c r="A210" s="650" t="s">
        <v>2</v>
      </c>
      <c r="B210" s="651"/>
      <c r="C210" s="25"/>
      <c r="D210" s="26">
        <f>B191</f>
        <v>0</v>
      </c>
      <c r="E210" s="26"/>
      <c r="F210" s="120">
        <f>D210+E210+I191</f>
        <v>27276.880000000001</v>
      </c>
      <c r="G210" s="56"/>
    </row>
    <row r="211" spans="1:7" ht="12.75" customHeight="1" x14ac:dyDescent="0.2">
      <c r="A211" s="650" t="s">
        <v>96</v>
      </c>
      <c r="B211" s="651"/>
      <c r="C211" s="25"/>
      <c r="D211" s="26"/>
      <c r="E211" s="26"/>
      <c r="F211" s="120">
        <f>I194</f>
        <v>38531.03</v>
      </c>
      <c r="G211" s="56"/>
    </row>
    <row r="212" spans="1:7" ht="12.75" customHeight="1" x14ac:dyDescent="0.2">
      <c r="A212" s="648" t="s">
        <v>22</v>
      </c>
      <c r="B212" s="649"/>
      <c r="C212" s="27"/>
      <c r="D212" s="28">
        <f>SUM(D197:D210)</f>
        <v>287433.72000000003</v>
      </c>
      <c r="E212" s="28">
        <f>SUM(E197:E201)</f>
        <v>74674.647999999986</v>
      </c>
      <c r="F212" s="121">
        <f>F197+F198+F199+F200+F201+F202+F210+F211</f>
        <v>523396.30799999996</v>
      </c>
    </row>
  </sheetData>
  <autoFilter ref="A5:I188"/>
  <mergeCells count="51">
    <mergeCell ref="D17:D42"/>
    <mergeCell ref="D43:D55"/>
    <mergeCell ref="D56:D69"/>
    <mergeCell ref="D70:D81"/>
    <mergeCell ref="A206:B206"/>
    <mergeCell ref="A212:B212"/>
    <mergeCell ref="A209:B209"/>
    <mergeCell ref="A211:B211"/>
    <mergeCell ref="A208:B208"/>
    <mergeCell ref="A210:B210"/>
    <mergeCell ref="A207:B207"/>
    <mergeCell ref="D85:D86"/>
    <mergeCell ref="A201:B201"/>
    <mergeCell ref="A200:B200"/>
    <mergeCell ref="D97:D98"/>
    <mergeCell ref="A197:B197"/>
    <mergeCell ref="D88:D91"/>
    <mergeCell ref="A109:A112"/>
    <mergeCell ref="C109:C112"/>
    <mergeCell ref="B109:B112"/>
    <mergeCell ref="C85:C86"/>
    <mergeCell ref="B85:B86"/>
    <mergeCell ref="B17:B81"/>
    <mergeCell ref="C17:C81"/>
    <mergeCell ref="B97:B98"/>
    <mergeCell ref="C88:C91"/>
    <mergeCell ref="A17:A81"/>
    <mergeCell ref="A88:A91"/>
    <mergeCell ref="B88:B91"/>
    <mergeCell ref="A97:A98"/>
    <mergeCell ref="A100:A108"/>
    <mergeCell ref="A166:A168"/>
    <mergeCell ref="A129:A132"/>
    <mergeCell ref="B100:B108"/>
    <mergeCell ref="A203:B203"/>
    <mergeCell ref="A198:B198"/>
    <mergeCell ref="A202:B202"/>
    <mergeCell ref="A199:B199"/>
    <mergeCell ref="D109:D110"/>
    <mergeCell ref="A150:A162"/>
    <mergeCell ref="D111:D112"/>
    <mergeCell ref="A204:B204"/>
    <mergeCell ref="A205:B205"/>
    <mergeCell ref="G1:H1"/>
    <mergeCell ref="G2:H2"/>
    <mergeCell ref="A1:B1"/>
    <mergeCell ref="C97:C98"/>
    <mergeCell ref="A85:A86"/>
    <mergeCell ref="A163:A165"/>
    <mergeCell ref="D100:D108"/>
    <mergeCell ref="C100:C108"/>
  </mergeCells>
  <phoneticPr fontId="0" type="noConversion"/>
  <pageMargins left="0" right="0" top="0.19685039370078741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6"/>
  <dimension ref="A1:IU262"/>
  <sheetViews>
    <sheetView topLeftCell="A169" zoomScaleNormal="100" workbookViewId="0">
      <selection activeCell="B181" sqref="B181"/>
    </sheetView>
  </sheetViews>
  <sheetFormatPr defaultRowHeight="12.75" customHeight="1" x14ac:dyDescent="0.2"/>
  <cols>
    <col min="1" max="1" width="22.7109375" customWidth="1"/>
    <col min="2" max="2" width="13.28515625" customWidth="1"/>
    <col min="3" max="3" width="13.42578125" customWidth="1"/>
    <col min="4" max="4" width="15.42578125" customWidth="1"/>
    <col min="5" max="5" width="26.7109375" customWidth="1"/>
    <col min="6" max="6" width="11.85546875" customWidth="1"/>
    <col min="7" max="7" width="7.28515625" customWidth="1"/>
    <col min="8" max="8" width="12.85546875" customWidth="1"/>
    <col min="9" max="9" width="11.42578125" customWidth="1"/>
  </cols>
  <sheetData>
    <row r="1" spans="1:9" ht="12.75" customHeight="1" x14ac:dyDescent="0.2">
      <c r="A1" s="638" t="s">
        <v>85</v>
      </c>
      <c r="B1" s="63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730.8</v>
      </c>
      <c r="E2" s="5">
        <v>214110.12</v>
      </c>
      <c r="F2" s="6">
        <v>207986.71</v>
      </c>
      <c r="G2" s="640">
        <f>E2-F2</f>
        <v>6123.4100000000035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33</v>
      </c>
      <c r="E3" s="1">
        <v>6</v>
      </c>
      <c r="F3" s="1"/>
      <c r="G3" s="1"/>
      <c r="H3" s="1" t="s">
        <v>25</v>
      </c>
      <c r="I3" s="8">
        <f>F2-F262</f>
        <v>-65049.840000000055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3.5" thickBot="1" x14ac:dyDescent="0.25">
      <c r="A6" s="46" t="s">
        <v>357</v>
      </c>
      <c r="B6" s="85">
        <v>1754.81</v>
      </c>
      <c r="C6" s="85" t="s">
        <v>66</v>
      </c>
      <c r="D6" s="47" t="s">
        <v>358</v>
      </c>
      <c r="E6" s="47" t="s">
        <v>359</v>
      </c>
      <c r="F6" s="47" t="s">
        <v>101</v>
      </c>
      <c r="G6" s="47">
        <v>3</v>
      </c>
      <c r="H6" s="48">
        <v>28.1</v>
      </c>
      <c r="I6" s="49">
        <f>G6*H6</f>
        <v>84.300000000000011</v>
      </c>
    </row>
    <row r="7" spans="1:9" ht="12.75" customHeight="1" x14ac:dyDescent="0.2">
      <c r="A7" s="220"/>
      <c r="B7" s="33">
        <v>1907.28</v>
      </c>
      <c r="C7" s="33" t="s">
        <v>67</v>
      </c>
      <c r="D7" s="35"/>
      <c r="E7" s="35"/>
      <c r="F7" s="35"/>
      <c r="G7" s="35"/>
      <c r="H7" s="36"/>
      <c r="I7" s="157">
        <f t="shared" ref="I7:I18" si="0">G7*H7</f>
        <v>0</v>
      </c>
    </row>
    <row r="8" spans="1:9" ht="12.75" customHeight="1" x14ac:dyDescent="0.2">
      <c r="A8" s="219"/>
      <c r="B8" s="71">
        <v>2658.29</v>
      </c>
      <c r="C8" s="71" t="s">
        <v>70</v>
      </c>
      <c r="D8" s="73"/>
      <c r="E8" s="73"/>
      <c r="F8" s="73"/>
      <c r="G8" s="73"/>
      <c r="H8" s="74"/>
      <c r="I8" s="43">
        <f t="shared" si="0"/>
        <v>0</v>
      </c>
    </row>
    <row r="9" spans="1:9" ht="12.75" customHeight="1" x14ac:dyDescent="0.2">
      <c r="A9" s="11"/>
      <c r="B9" s="13">
        <v>2267.56</v>
      </c>
      <c r="C9" s="71" t="s">
        <v>72</v>
      </c>
      <c r="D9" s="57"/>
      <c r="E9" s="15"/>
      <c r="F9" s="15"/>
      <c r="G9" s="15"/>
      <c r="H9" s="16"/>
      <c r="I9" s="43">
        <f t="shared" si="0"/>
        <v>0</v>
      </c>
    </row>
    <row r="10" spans="1:9" ht="12.75" customHeight="1" x14ac:dyDescent="0.2">
      <c r="A10" s="11"/>
      <c r="B10" s="13">
        <v>2058.94</v>
      </c>
      <c r="C10" s="71" t="s">
        <v>73</v>
      </c>
      <c r="D10" s="15"/>
      <c r="E10" s="15"/>
      <c r="F10" s="15"/>
      <c r="G10" s="15"/>
      <c r="H10" s="16"/>
      <c r="I10" s="43">
        <f t="shared" si="0"/>
        <v>0</v>
      </c>
    </row>
    <row r="11" spans="1:9" ht="12.75" customHeight="1" x14ac:dyDescent="0.2">
      <c r="A11" s="11"/>
      <c r="B11" s="13">
        <v>2449.9499999999998</v>
      </c>
      <c r="C11" s="71" t="s">
        <v>74</v>
      </c>
      <c r="D11" s="265"/>
      <c r="E11" s="15"/>
      <c r="F11" s="15"/>
      <c r="G11" s="15"/>
      <c r="H11" s="16"/>
      <c r="I11" s="43">
        <f t="shared" si="0"/>
        <v>0</v>
      </c>
    </row>
    <row r="12" spans="1:9" ht="12.75" customHeight="1" x14ac:dyDescent="0.2">
      <c r="A12" s="263"/>
      <c r="B12" s="13">
        <v>2250.12</v>
      </c>
      <c r="C12" s="71" t="s">
        <v>75</v>
      </c>
      <c r="D12" s="265"/>
      <c r="E12" s="15"/>
      <c r="F12" s="15"/>
      <c r="G12" s="15"/>
      <c r="H12" s="16"/>
      <c r="I12" s="43">
        <f t="shared" si="0"/>
        <v>0</v>
      </c>
    </row>
    <row r="13" spans="1:9" ht="12.75" customHeight="1" thickBot="1" x14ac:dyDescent="0.25">
      <c r="A13" s="308"/>
      <c r="B13" s="71">
        <v>3164.01</v>
      </c>
      <c r="C13" s="71" t="s">
        <v>76</v>
      </c>
      <c r="D13" s="309"/>
      <c r="E13" s="73"/>
      <c r="F13" s="73"/>
      <c r="G13" s="73"/>
      <c r="H13" s="74"/>
      <c r="I13" s="201">
        <f t="shared" si="0"/>
        <v>0</v>
      </c>
    </row>
    <row r="14" spans="1:9" x14ac:dyDescent="0.2">
      <c r="A14" s="622" t="s">
        <v>1643</v>
      </c>
      <c r="B14" s="625">
        <v>3156.65</v>
      </c>
      <c r="C14" s="625" t="s">
        <v>77</v>
      </c>
      <c r="D14" s="627" t="s">
        <v>628</v>
      </c>
      <c r="E14" s="37" t="s">
        <v>1644</v>
      </c>
      <c r="F14" s="37" t="s">
        <v>349</v>
      </c>
      <c r="G14" s="37">
        <v>1</v>
      </c>
      <c r="H14" s="38">
        <v>1100</v>
      </c>
      <c r="I14" s="39">
        <f t="shared" si="0"/>
        <v>1100</v>
      </c>
    </row>
    <row r="15" spans="1:9" ht="13.5" thickBot="1" x14ac:dyDescent="0.25">
      <c r="A15" s="624"/>
      <c r="B15" s="626"/>
      <c r="C15" s="626"/>
      <c r="D15" s="629"/>
      <c r="E15" s="40" t="s">
        <v>1645</v>
      </c>
      <c r="F15" s="40" t="s">
        <v>100</v>
      </c>
      <c r="G15" s="40">
        <v>5</v>
      </c>
      <c r="H15" s="41">
        <v>147.5</v>
      </c>
      <c r="I15" s="42">
        <f t="shared" si="0"/>
        <v>737.5</v>
      </c>
    </row>
    <row r="16" spans="1:9" ht="12.75" customHeight="1" x14ac:dyDescent="0.2">
      <c r="A16" s="32"/>
      <c r="B16" s="33">
        <v>4679.92</v>
      </c>
      <c r="C16" s="33" t="s">
        <v>78</v>
      </c>
      <c r="D16" s="34"/>
      <c r="E16" s="35"/>
      <c r="F16" s="35"/>
      <c r="G16" s="35"/>
      <c r="H16" s="36"/>
      <c r="I16" s="157">
        <f t="shared" si="0"/>
        <v>0</v>
      </c>
    </row>
    <row r="17" spans="1:9" ht="12.75" customHeight="1" x14ac:dyDescent="0.2">
      <c r="A17" s="263"/>
      <c r="B17" s="13">
        <v>3839.67</v>
      </c>
      <c r="C17" s="33" t="s">
        <v>79</v>
      </c>
      <c r="D17" s="265"/>
      <c r="E17" s="15"/>
      <c r="F17" s="15"/>
      <c r="G17" s="15"/>
      <c r="H17" s="16"/>
      <c r="I17" s="43">
        <f t="shared" si="0"/>
        <v>0</v>
      </c>
    </row>
    <row r="18" spans="1:9" ht="12.75" customHeight="1" thickBot="1" x14ac:dyDescent="0.25">
      <c r="A18" s="263"/>
      <c r="B18" s="13">
        <v>3880.36</v>
      </c>
      <c r="C18" s="33" t="s">
        <v>80</v>
      </c>
      <c r="D18" s="265"/>
      <c r="E18" s="15"/>
      <c r="F18" s="15"/>
      <c r="G18" s="15"/>
      <c r="H18" s="16"/>
      <c r="I18" s="43">
        <f t="shared" si="0"/>
        <v>0</v>
      </c>
    </row>
    <row r="19" spans="1:9" ht="12.75" customHeight="1" thickBot="1" x14ac:dyDescent="0.25">
      <c r="A19" s="46"/>
      <c r="B19" s="85"/>
      <c r="C19" s="85" t="s">
        <v>87</v>
      </c>
      <c r="D19" s="85"/>
      <c r="E19" s="47"/>
      <c r="F19" s="47"/>
      <c r="G19" s="47"/>
      <c r="H19" s="48"/>
      <c r="I19" s="49">
        <v>329.89</v>
      </c>
    </row>
    <row r="20" spans="1:9" ht="12.75" customHeight="1" thickBot="1" x14ac:dyDescent="0.25">
      <c r="A20" s="46"/>
      <c r="B20" s="76">
        <f>SUM(B6:B18)</f>
        <v>34067.56</v>
      </c>
      <c r="C20" s="75"/>
      <c r="D20" s="76"/>
      <c r="E20" s="77"/>
      <c r="F20" s="75"/>
      <c r="G20" s="75"/>
      <c r="H20" s="76" t="s">
        <v>17</v>
      </c>
      <c r="I20" s="78">
        <f>SUM(I6:I19)</f>
        <v>2251.69</v>
      </c>
    </row>
    <row r="21" spans="1:9" ht="77.25" thickBot="1" x14ac:dyDescent="0.25">
      <c r="A21" s="134" t="s">
        <v>1066</v>
      </c>
      <c r="B21" s="114" t="s">
        <v>16</v>
      </c>
      <c r="C21" s="114" t="s">
        <v>5</v>
      </c>
      <c r="D21" s="114" t="s">
        <v>23</v>
      </c>
      <c r="E21" s="118" t="s">
        <v>18</v>
      </c>
      <c r="F21" s="114" t="s">
        <v>19</v>
      </c>
      <c r="G21" s="114" t="s">
        <v>10</v>
      </c>
      <c r="H21" s="114" t="s">
        <v>13</v>
      </c>
      <c r="I21" s="115" t="s">
        <v>12</v>
      </c>
    </row>
    <row r="22" spans="1:9" ht="12.75" customHeight="1" x14ac:dyDescent="0.2">
      <c r="A22" s="622" t="s">
        <v>112</v>
      </c>
      <c r="B22" s="625">
        <v>2963.26</v>
      </c>
      <c r="C22" s="625" t="s">
        <v>66</v>
      </c>
      <c r="D22" s="627" t="s">
        <v>108</v>
      </c>
      <c r="E22" s="37" t="s">
        <v>134</v>
      </c>
      <c r="F22" s="37" t="s">
        <v>104</v>
      </c>
      <c r="G22" s="37">
        <v>4</v>
      </c>
      <c r="H22" s="38">
        <v>75</v>
      </c>
      <c r="I22" s="39">
        <f t="shared" ref="I22:I130" si="1">G22*H22</f>
        <v>300</v>
      </c>
    </row>
    <row r="23" spans="1:9" ht="12.75" customHeight="1" x14ac:dyDescent="0.2">
      <c r="A23" s="623"/>
      <c r="B23" s="632"/>
      <c r="C23" s="632"/>
      <c r="D23" s="628"/>
      <c r="E23" s="15" t="s">
        <v>361</v>
      </c>
      <c r="F23" s="15" t="s">
        <v>101</v>
      </c>
      <c r="G23" s="15">
        <v>1</v>
      </c>
      <c r="H23" s="16">
        <v>52.03</v>
      </c>
      <c r="I23" s="43">
        <f t="shared" si="1"/>
        <v>52.03</v>
      </c>
    </row>
    <row r="24" spans="1:9" ht="12.75" customHeight="1" thickBot="1" x14ac:dyDescent="0.25">
      <c r="A24" s="624"/>
      <c r="B24" s="626"/>
      <c r="C24" s="626"/>
      <c r="D24" s="629"/>
      <c r="E24" s="40" t="s">
        <v>362</v>
      </c>
      <c r="F24" s="40" t="s">
        <v>99</v>
      </c>
      <c r="G24" s="40">
        <v>2</v>
      </c>
      <c r="H24" s="41">
        <v>100</v>
      </c>
      <c r="I24" s="42">
        <f t="shared" si="1"/>
        <v>200</v>
      </c>
    </row>
    <row r="25" spans="1:9" ht="12.75" customHeight="1" thickBot="1" x14ac:dyDescent="0.25">
      <c r="A25" s="313"/>
      <c r="B25" s="314">
        <v>2883.31</v>
      </c>
      <c r="C25" s="70" t="s">
        <v>67</v>
      </c>
      <c r="D25" s="315"/>
      <c r="E25" s="53"/>
      <c r="F25" s="53"/>
      <c r="G25" s="53"/>
      <c r="H25" s="153"/>
      <c r="I25" s="165">
        <f t="shared" si="1"/>
        <v>0</v>
      </c>
    </row>
    <row r="26" spans="1:9" ht="12.75" customHeight="1" x14ac:dyDescent="0.2">
      <c r="A26" s="622" t="s">
        <v>598</v>
      </c>
      <c r="B26" s="625">
        <v>2845.5</v>
      </c>
      <c r="C26" s="625" t="s">
        <v>70</v>
      </c>
      <c r="D26" s="627"/>
      <c r="E26" s="37" t="s">
        <v>599</v>
      </c>
      <c r="F26" s="37" t="s">
        <v>99</v>
      </c>
      <c r="G26" s="37">
        <v>1</v>
      </c>
      <c r="H26" s="38">
        <v>3888.65</v>
      </c>
      <c r="I26" s="39">
        <f t="shared" si="1"/>
        <v>3888.65</v>
      </c>
    </row>
    <row r="27" spans="1:9" ht="12.75" customHeight="1" x14ac:dyDescent="0.2">
      <c r="A27" s="623"/>
      <c r="B27" s="632"/>
      <c r="C27" s="632"/>
      <c r="D27" s="628"/>
      <c r="E27" s="15" t="s">
        <v>600</v>
      </c>
      <c r="F27" s="15" t="s">
        <v>101</v>
      </c>
      <c r="G27" s="15">
        <v>10</v>
      </c>
      <c r="H27" s="16">
        <v>115</v>
      </c>
      <c r="I27" s="43">
        <f t="shared" si="1"/>
        <v>1150</v>
      </c>
    </row>
    <row r="28" spans="1:9" ht="12.75" customHeight="1" thickBot="1" x14ac:dyDescent="0.25">
      <c r="A28" s="624"/>
      <c r="B28" s="632"/>
      <c r="C28" s="632"/>
      <c r="D28" s="629"/>
      <c r="E28" s="40" t="s">
        <v>601</v>
      </c>
      <c r="F28" s="40" t="s">
        <v>99</v>
      </c>
      <c r="G28" s="40">
        <v>4</v>
      </c>
      <c r="H28" s="41">
        <v>18</v>
      </c>
      <c r="I28" s="42">
        <f t="shared" si="1"/>
        <v>72</v>
      </c>
    </row>
    <row r="29" spans="1:9" ht="12.75" customHeight="1" x14ac:dyDescent="0.2">
      <c r="A29" s="622" t="s">
        <v>486</v>
      </c>
      <c r="B29" s="632"/>
      <c r="C29" s="632"/>
      <c r="D29" s="627" t="s">
        <v>114</v>
      </c>
      <c r="E29" s="37" t="s">
        <v>156</v>
      </c>
      <c r="F29" s="37" t="s">
        <v>99</v>
      </c>
      <c r="G29" s="37">
        <v>7</v>
      </c>
      <c r="H29" s="38">
        <v>235.8</v>
      </c>
      <c r="I29" s="39">
        <f t="shared" si="1"/>
        <v>1650.6000000000001</v>
      </c>
    </row>
    <row r="30" spans="1:9" ht="12.75" customHeight="1" x14ac:dyDescent="0.2">
      <c r="A30" s="623"/>
      <c r="B30" s="632"/>
      <c r="C30" s="632"/>
      <c r="D30" s="628"/>
      <c r="E30" s="15" t="s">
        <v>491</v>
      </c>
      <c r="F30" s="15" t="s">
        <v>99</v>
      </c>
      <c r="G30" s="15">
        <v>4</v>
      </c>
      <c r="H30" s="16">
        <v>32.4</v>
      </c>
      <c r="I30" s="43">
        <f t="shared" si="1"/>
        <v>129.6</v>
      </c>
    </row>
    <row r="31" spans="1:9" ht="12.75" customHeight="1" x14ac:dyDescent="0.2">
      <c r="A31" s="623"/>
      <c r="B31" s="632"/>
      <c r="C31" s="632"/>
      <c r="D31" s="628"/>
      <c r="E31" s="15" t="s">
        <v>515</v>
      </c>
      <c r="F31" s="15" t="s">
        <v>99</v>
      </c>
      <c r="G31" s="15">
        <v>6</v>
      </c>
      <c r="H31" s="16">
        <v>58</v>
      </c>
      <c r="I31" s="43">
        <f t="shared" si="1"/>
        <v>348</v>
      </c>
    </row>
    <row r="32" spans="1:9" x14ac:dyDescent="0.2">
      <c r="A32" s="623"/>
      <c r="B32" s="632"/>
      <c r="C32" s="632"/>
      <c r="D32" s="628"/>
      <c r="E32" s="15" t="s">
        <v>516</v>
      </c>
      <c r="F32" s="15" t="s">
        <v>99</v>
      </c>
      <c r="G32" s="15">
        <v>3</v>
      </c>
      <c r="H32" s="16">
        <v>63.36</v>
      </c>
      <c r="I32" s="43">
        <f t="shared" si="1"/>
        <v>190.07999999999998</v>
      </c>
    </row>
    <row r="33" spans="1:9" ht="12.75" customHeight="1" x14ac:dyDescent="0.2">
      <c r="A33" s="623"/>
      <c r="B33" s="632"/>
      <c r="C33" s="632"/>
      <c r="D33" s="628"/>
      <c r="E33" s="15" t="s">
        <v>697</v>
      </c>
      <c r="F33" s="15" t="s">
        <v>99</v>
      </c>
      <c r="G33" s="15">
        <v>1</v>
      </c>
      <c r="H33" s="16">
        <v>137.69999999999999</v>
      </c>
      <c r="I33" s="43">
        <f t="shared" si="1"/>
        <v>137.69999999999999</v>
      </c>
    </row>
    <row r="34" spans="1:9" ht="12.75" customHeight="1" x14ac:dyDescent="0.2">
      <c r="A34" s="623"/>
      <c r="B34" s="632"/>
      <c r="C34" s="632"/>
      <c r="D34" s="628"/>
      <c r="E34" s="15" t="s">
        <v>698</v>
      </c>
      <c r="F34" s="15" t="s">
        <v>99</v>
      </c>
      <c r="G34" s="15">
        <v>4</v>
      </c>
      <c r="H34" s="16">
        <v>48</v>
      </c>
      <c r="I34" s="43">
        <f t="shared" si="1"/>
        <v>192</v>
      </c>
    </row>
    <row r="35" spans="1:9" ht="12.75" customHeight="1" x14ac:dyDescent="0.2">
      <c r="A35" s="623"/>
      <c r="B35" s="632"/>
      <c r="C35" s="632"/>
      <c r="D35" s="628"/>
      <c r="E35" s="15" t="s">
        <v>119</v>
      </c>
      <c r="F35" s="15" t="s">
        <v>99</v>
      </c>
      <c r="G35" s="15">
        <v>6</v>
      </c>
      <c r="H35" s="16">
        <v>10.8</v>
      </c>
      <c r="I35" s="43">
        <f t="shared" si="1"/>
        <v>64.800000000000011</v>
      </c>
    </row>
    <row r="36" spans="1:9" ht="12.75" customHeight="1" x14ac:dyDescent="0.2">
      <c r="A36" s="623"/>
      <c r="B36" s="632"/>
      <c r="C36" s="632"/>
      <c r="D36" s="628"/>
      <c r="E36" s="15" t="s">
        <v>201</v>
      </c>
      <c r="F36" s="15" t="s">
        <v>99</v>
      </c>
      <c r="G36" s="15">
        <v>3</v>
      </c>
      <c r="H36" s="16">
        <v>23.4</v>
      </c>
      <c r="I36" s="43">
        <f t="shared" si="1"/>
        <v>70.199999999999989</v>
      </c>
    </row>
    <row r="37" spans="1:9" x14ac:dyDescent="0.2">
      <c r="A37" s="623"/>
      <c r="B37" s="632"/>
      <c r="C37" s="632"/>
      <c r="D37" s="628"/>
      <c r="E37" s="15" t="s">
        <v>699</v>
      </c>
      <c r="F37" s="15" t="s">
        <v>99</v>
      </c>
      <c r="G37" s="15">
        <v>4</v>
      </c>
      <c r="H37" s="16">
        <v>6.6</v>
      </c>
      <c r="I37" s="43">
        <f t="shared" si="1"/>
        <v>26.4</v>
      </c>
    </row>
    <row r="38" spans="1:9" ht="12.75" customHeight="1" x14ac:dyDescent="0.2">
      <c r="A38" s="623"/>
      <c r="B38" s="632"/>
      <c r="C38" s="632"/>
      <c r="D38" s="628"/>
      <c r="E38" s="15" t="s">
        <v>135</v>
      </c>
      <c r="F38" s="15" t="s">
        <v>99</v>
      </c>
      <c r="G38" s="15">
        <v>3</v>
      </c>
      <c r="H38" s="16">
        <v>8.52</v>
      </c>
      <c r="I38" s="43">
        <f t="shared" si="1"/>
        <v>25.56</v>
      </c>
    </row>
    <row r="39" spans="1:9" ht="12.75" customHeight="1" x14ac:dyDescent="0.2">
      <c r="A39" s="623"/>
      <c r="B39" s="632"/>
      <c r="C39" s="632"/>
      <c r="D39" s="628"/>
      <c r="E39" s="15" t="s">
        <v>150</v>
      </c>
      <c r="F39" s="15" t="s">
        <v>99</v>
      </c>
      <c r="G39" s="15">
        <v>2</v>
      </c>
      <c r="H39" s="16">
        <v>32</v>
      </c>
      <c r="I39" s="43">
        <f t="shared" si="1"/>
        <v>64</v>
      </c>
    </row>
    <row r="40" spans="1:9" ht="12.75" customHeight="1" x14ac:dyDescent="0.2">
      <c r="A40" s="623"/>
      <c r="B40" s="632"/>
      <c r="C40" s="632"/>
      <c r="D40" s="628"/>
      <c r="E40" s="15" t="s">
        <v>492</v>
      </c>
      <c r="F40" s="15" t="s">
        <v>99</v>
      </c>
      <c r="G40" s="15">
        <v>2</v>
      </c>
      <c r="H40" s="16">
        <v>50</v>
      </c>
      <c r="I40" s="43">
        <f t="shared" si="1"/>
        <v>100</v>
      </c>
    </row>
    <row r="41" spans="1:9" ht="12.75" customHeight="1" x14ac:dyDescent="0.2">
      <c r="A41" s="623"/>
      <c r="B41" s="632"/>
      <c r="C41" s="632"/>
      <c r="D41" s="628"/>
      <c r="E41" s="15" t="s">
        <v>700</v>
      </c>
      <c r="F41" s="15" t="s">
        <v>99</v>
      </c>
      <c r="G41" s="15">
        <v>4</v>
      </c>
      <c r="H41" s="16">
        <v>37.9</v>
      </c>
      <c r="I41" s="43">
        <f t="shared" si="1"/>
        <v>151.6</v>
      </c>
    </row>
    <row r="42" spans="1:9" ht="12.75" customHeight="1" x14ac:dyDescent="0.2">
      <c r="A42" s="623"/>
      <c r="B42" s="632"/>
      <c r="C42" s="632"/>
      <c r="D42" s="628"/>
      <c r="E42" s="15" t="s">
        <v>277</v>
      </c>
      <c r="F42" s="15" t="s">
        <v>99</v>
      </c>
      <c r="G42" s="15">
        <v>8</v>
      </c>
      <c r="H42" s="16">
        <v>27</v>
      </c>
      <c r="I42" s="43">
        <f t="shared" si="1"/>
        <v>216</v>
      </c>
    </row>
    <row r="43" spans="1:9" ht="12.75" customHeight="1" x14ac:dyDescent="0.2">
      <c r="A43" s="623"/>
      <c r="B43" s="632"/>
      <c r="C43" s="632"/>
      <c r="D43" s="628"/>
      <c r="E43" s="15" t="s">
        <v>701</v>
      </c>
      <c r="F43" s="15" t="s">
        <v>99</v>
      </c>
      <c r="G43" s="15">
        <v>2</v>
      </c>
      <c r="H43" s="16">
        <v>15</v>
      </c>
      <c r="I43" s="43">
        <f t="shared" si="1"/>
        <v>30</v>
      </c>
    </row>
    <row r="44" spans="1:9" ht="12.75" customHeight="1" x14ac:dyDescent="0.2">
      <c r="A44" s="623"/>
      <c r="B44" s="632"/>
      <c r="C44" s="632"/>
      <c r="D44" s="628"/>
      <c r="E44" s="15" t="s">
        <v>656</v>
      </c>
      <c r="F44" s="15" t="s">
        <v>99</v>
      </c>
      <c r="G44" s="15">
        <v>4</v>
      </c>
      <c r="H44" s="16">
        <v>22</v>
      </c>
      <c r="I44" s="43">
        <f t="shared" si="1"/>
        <v>88</v>
      </c>
    </row>
    <row r="45" spans="1:9" ht="12.75" customHeight="1" x14ac:dyDescent="0.2">
      <c r="A45" s="623"/>
      <c r="B45" s="632"/>
      <c r="C45" s="632"/>
      <c r="D45" s="628"/>
      <c r="E45" s="15" t="s">
        <v>223</v>
      </c>
      <c r="F45" s="15" t="s">
        <v>99</v>
      </c>
      <c r="G45" s="15">
        <v>1</v>
      </c>
      <c r="H45" s="16">
        <v>290</v>
      </c>
      <c r="I45" s="43">
        <f t="shared" si="1"/>
        <v>290</v>
      </c>
    </row>
    <row r="46" spans="1:9" ht="12.75" customHeight="1" thickBot="1" x14ac:dyDescent="0.25">
      <c r="A46" s="624"/>
      <c r="B46" s="632"/>
      <c r="C46" s="632"/>
      <c r="D46" s="629"/>
      <c r="E46" s="40" t="s">
        <v>359</v>
      </c>
      <c r="F46" s="40" t="s">
        <v>101</v>
      </c>
      <c r="G46" s="40">
        <v>4</v>
      </c>
      <c r="H46" s="41">
        <v>32.049999999999997</v>
      </c>
      <c r="I46" s="42">
        <f t="shared" si="1"/>
        <v>128.19999999999999</v>
      </c>
    </row>
    <row r="47" spans="1:9" ht="12.75" customHeight="1" x14ac:dyDescent="0.2">
      <c r="A47" s="622" t="s">
        <v>107</v>
      </c>
      <c r="B47" s="632"/>
      <c r="C47" s="632"/>
      <c r="D47" s="627" t="s">
        <v>702</v>
      </c>
      <c r="E47" s="37" t="s">
        <v>235</v>
      </c>
      <c r="F47" s="37" t="s">
        <v>101</v>
      </c>
      <c r="G47" s="37">
        <v>4</v>
      </c>
      <c r="H47" s="38">
        <v>125.85</v>
      </c>
      <c r="I47" s="39">
        <f t="shared" si="1"/>
        <v>503.4</v>
      </c>
    </row>
    <row r="48" spans="1:9" ht="12.75" customHeight="1" x14ac:dyDescent="0.2">
      <c r="A48" s="623"/>
      <c r="B48" s="632"/>
      <c r="C48" s="632"/>
      <c r="D48" s="628"/>
      <c r="E48" s="15" t="s">
        <v>569</v>
      </c>
      <c r="F48" s="15" t="s">
        <v>99</v>
      </c>
      <c r="G48" s="15">
        <v>2</v>
      </c>
      <c r="H48" s="16">
        <v>11.1</v>
      </c>
      <c r="I48" s="43">
        <f t="shared" si="1"/>
        <v>22.2</v>
      </c>
    </row>
    <row r="49" spans="1:9" ht="12.75" customHeight="1" thickBot="1" x14ac:dyDescent="0.25">
      <c r="A49" s="623"/>
      <c r="B49" s="632"/>
      <c r="C49" s="632"/>
      <c r="D49" s="629"/>
      <c r="E49" s="40" t="s">
        <v>134</v>
      </c>
      <c r="F49" s="40" t="s">
        <v>104</v>
      </c>
      <c r="G49" s="40">
        <v>2</v>
      </c>
      <c r="H49" s="41">
        <v>75</v>
      </c>
      <c r="I49" s="42">
        <f t="shared" si="1"/>
        <v>150</v>
      </c>
    </row>
    <row r="50" spans="1:9" ht="12.75" customHeight="1" x14ac:dyDescent="0.2">
      <c r="A50" s="623"/>
      <c r="B50" s="632"/>
      <c r="C50" s="632"/>
      <c r="D50" s="627" t="s">
        <v>703</v>
      </c>
      <c r="E50" s="37" t="s">
        <v>704</v>
      </c>
      <c r="F50" s="37" t="s">
        <v>99</v>
      </c>
      <c r="G50" s="37">
        <v>2</v>
      </c>
      <c r="H50" s="38">
        <v>55</v>
      </c>
      <c r="I50" s="39">
        <f t="shared" si="1"/>
        <v>110</v>
      </c>
    </row>
    <row r="51" spans="1:9" ht="12.75" customHeight="1" x14ac:dyDescent="0.2">
      <c r="A51" s="623"/>
      <c r="B51" s="632"/>
      <c r="C51" s="632"/>
      <c r="D51" s="628"/>
      <c r="E51" s="15" t="s">
        <v>116</v>
      </c>
      <c r="F51" s="15" t="s">
        <v>101</v>
      </c>
      <c r="G51" s="15">
        <v>8</v>
      </c>
      <c r="H51" s="16">
        <v>75</v>
      </c>
      <c r="I51" s="43">
        <f t="shared" si="1"/>
        <v>600</v>
      </c>
    </row>
    <row r="52" spans="1:9" ht="12.75" customHeight="1" x14ac:dyDescent="0.2">
      <c r="A52" s="623"/>
      <c r="B52" s="632"/>
      <c r="C52" s="632"/>
      <c r="D52" s="628"/>
      <c r="E52" s="35" t="s">
        <v>393</v>
      </c>
      <c r="F52" s="35" t="s">
        <v>99</v>
      </c>
      <c r="G52" s="35">
        <v>10</v>
      </c>
      <c r="H52" s="36">
        <v>10</v>
      </c>
      <c r="I52" s="43">
        <f t="shared" si="1"/>
        <v>100</v>
      </c>
    </row>
    <row r="53" spans="1:9" ht="12.75" customHeight="1" x14ac:dyDescent="0.2">
      <c r="A53" s="623"/>
      <c r="B53" s="632"/>
      <c r="C53" s="632"/>
      <c r="D53" s="628"/>
      <c r="E53" s="15" t="s">
        <v>311</v>
      </c>
      <c r="F53" s="15" t="s">
        <v>99</v>
      </c>
      <c r="G53" s="15">
        <v>4</v>
      </c>
      <c r="H53" s="16">
        <v>13</v>
      </c>
      <c r="I53" s="43">
        <f t="shared" si="1"/>
        <v>52</v>
      </c>
    </row>
    <row r="54" spans="1:9" ht="12.75" customHeight="1" x14ac:dyDescent="0.2">
      <c r="A54" s="623"/>
      <c r="B54" s="632"/>
      <c r="C54" s="632"/>
      <c r="D54" s="628"/>
      <c r="E54" s="15" t="s">
        <v>705</v>
      </c>
      <c r="F54" s="15" t="s">
        <v>99</v>
      </c>
      <c r="G54" s="15">
        <v>5</v>
      </c>
      <c r="H54" s="16">
        <v>90</v>
      </c>
      <c r="I54" s="43">
        <f t="shared" si="1"/>
        <v>450</v>
      </c>
    </row>
    <row r="55" spans="1:9" ht="12.75" customHeight="1" x14ac:dyDescent="0.2">
      <c r="A55" s="623"/>
      <c r="B55" s="632"/>
      <c r="C55" s="632"/>
      <c r="D55" s="628"/>
      <c r="E55" s="15" t="s">
        <v>706</v>
      </c>
      <c r="F55" s="15" t="s">
        <v>99</v>
      </c>
      <c r="G55" s="15">
        <v>3</v>
      </c>
      <c r="H55" s="16">
        <v>65</v>
      </c>
      <c r="I55" s="43">
        <f t="shared" si="1"/>
        <v>195</v>
      </c>
    </row>
    <row r="56" spans="1:9" ht="12.75" customHeight="1" x14ac:dyDescent="0.2">
      <c r="A56" s="623"/>
      <c r="B56" s="632"/>
      <c r="C56" s="632"/>
      <c r="D56" s="628"/>
      <c r="E56" s="15" t="s">
        <v>707</v>
      </c>
      <c r="F56" s="15" t="s">
        <v>99</v>
      </c>
      <c r="G56" s="15">
        <v>4</v>
      </c>
      <c r="H56" s="16">
        <v>75</v>
      </c>
      <c r="I56" s="43">
        <f t="shared" si="1"/>
        <v>300</v>
      </c>
    </row>
    <row r="57" spans="1:9" ht="12.75" customHeight="1" x14ac:dyDescent="0.2">
      <c r="A57" s="623"/>
      <c r="B57" s="632"/>
      <c r="C57" s="632"/>
      <c r="D57" s="628"/>
      <c r="E57" s="15" t="s">
        <v>708</v>
      </c>
      <c r="F57" s="15" t="s">
        <v>99</v>
      </c>
      <c r="G57" s="15">
        <v>6</v>
      </c>
      <c r="H57" s="16">
        <v>10</v>
      </c>
      <c r="I57" s="43">
        <f t="shared" si="1"/>
        <v>60</v>
      </c>
    </row>
    <row r="58" spans="1:9" ht="12.75" customHeight="1" thickBot="1" x14ac:dyDescent="0.25">
      <c r="A58" s="623"/>
      <c r="B58" s="632"/>
      <c r="C58" s="632"/>
      <c r="D58" s="629"/>
      <c r="E58" s="40" t="s">
        <v>709</v>
      </c>
      <c r="F58" s="40" t="s">
        <v>99</v>
      </c>
      <c r="G58" s="40">
        <v>2</v>
      </c>
      <c r="H58" s="41">
        <v>235</v>
      </c>
      <c r="I58" s="42">
        <f t="shared" si="1"/>
        <v>470</v>
      </c>
    </row>
    <row r="59" spans="1:9" ht="12.75" customHeight="1" x14ac:dyDescent="0.2">
      <c r="A59" s="623"/>
      <c r="B59" s="632"/>
      <c r="C59" s="632"/>
      <c r="D59" s="633" t="s">
        <v>710</v>
      </c>
      <c r="E59" s="37" t="s">
        <v>383</v>
      </c>
      <c r="F59" s="37" t="s">
        <v>99</v>
      </c>
      <c r="G59" s="37">
        <v>3</v>
      </c>
      <c r="H59" s="38">
        <v>235</v>
      </c>
      <c r="I59" s="39">
        <f t="shared" si="1"/>
        <v>705</v>
      </c>
    </row>
    <row r="60" spans="1:9" ht="12.75" customHeight="1" x14ac:dyDescent="0.2">
      <c r="A60" s="623"/>
      <c r="B60" s="632"/>
      <c r="C60" s="632"/>
      <c r="D60" s="634"/>
      <c r="E60" s="35" t="s">
        <v>711</v>
      </c>
      <c r="F60" s="35" t="s">
        <v>99</v>
      </c>
      <c r="G60" s="35">
        <v>1</v>
      </c>
      <c r="H60" s="36">
        <v>390</v>
      </c>
      <c r="I60" s="157">
        <f t="shared" si="1"/>
        <v>390</v>
      </c>
    </row>
    <row r="61" spans="1:9" ht="12.75" customHeight="1" x14ac:dyDescent="0.2">
      <c r="A61" s="623"/>
      <c r="B61" s="632"/>
      <c r="C61" s="632"/>
      <c r="D61" s="634"/>
      <c r="E61" s="35" t="s">
        <v>496</v>
      </c>
      <c r="F61" s="35" t="s">
        <v>99</v>
      </c>
      <c r="G61" s="35">
        <v>2</v>
      </c>
      <c r="H61" s="36">
        <v>330</v>
      </c>
      <c r="I61" s="157">
        <f t="shared" si="1"/>
        <v>660</v>
      </c>
    </row>
    <row r="62" spans="1:9" ht="12.75" customHeight="1" x14ac:dyDescent="0.2">
      <c r="A62" s="623"/>
      <c r="B62" s="632"/>
      <c r="C62" s="632"/>
      <c r="D62" s="634"/>
      <c r="E62" s="35" t="s">
        <v>712</v>
      </c>
      <c r="F62" s="35" t="s">
        <v>99</v>
      </c>
      <c r="G62" s="35">
        <v>1</v>
      </c>
      <c r="H62" s="36">
        <v>30</v>
      </c>
      <c r="I62" s="157">
        <f t="shared" si="1"/>
        <v>30</v>
      </c>
    </row>
    <row r="63" spans="1:9" ht="12.75" customHeight="1" x14ac:dyDescent="0.2">
      <c r="A63" s="623"/>
      <c r="B63" s="632"/>
      <c r="C63" s="632"/>
      <c r="D63" s="634"/>
      <c r="E63" s="35" t="s">
        <v>713</v>
      </c>
      <c r="F63" s="35" t="s">
        <v>99</v>
      </c>
      <c r="G63" s="35">
        <v>1</v>
      </c>
      <c r="H63" s="36">
        <v>450</v>
      </c>
      <c r="I63" s="157">
        <f t="shared" si="1"/>
        <v>450</v>
      </c>
    </row>
    <row r="64" spans="1:9" ht="12.75" customHeight="1" x14ac:dyDescent="0.2">
      <c r="A64" s="623"/>
      <c r="B64" s="632"/>
      <c r="C64" s="632"/>
      <c r="D64" s="634"/>
      <c r="E64" s="35" t="s">
        <v>714</v>
      </c>
      <c r="F64" s="35" t="s">
        <v>99</v>
      </c>
      <c r="G64" s="35">
        <v>1</v>
      </c>
      <c r="H64" s="36">
        <v>75</v>
      </c>
      <c r="I64" s="157">
        <f t="shared" si="1"/>
        <v>75</v>
      </c>
    </row>
    <row r="65" spans="1:9" ht="12.75" customHeight="1" x14ac:dyDescent="0.2">
      <c r="A65" s="623"/>
      <c r="B65" s="632"/>
      <c r="C65" s="632"/>
      <c r="D65" s="634"/>
      <c r="E65" s="35" t="s">
        <v>715</v>
      </c>
      <c r="F65" s="35" t="s">
        <v>99</v>
      </c>
      <c r="G65" s="35">
        <v>2</v>
      </c>
      <c r="H65" s="36">
        <v>160</v>
      </c>
      <c r="I65" s="157">
        <f t="shared" si="1"/>
        <v>320</v>
      </c>
    </row>
    <row r="66" spans="1:9" ht="12.75" customHeight="1" thickBot="1" x14ac:dyDescent="0.25">
      <c r="A66" s="624"/>
      <c r="B66" s="626"/>
      <c r="C66" s="626"/>
      <c r="D66" s="635"/>
      <c r="E66" s="83" t="s">
        <v>716</v>
      </c>
      <c r="F66" s="83" t="s">
        <v>99</v>
      </c>
      <c r="G66" s="83">
        <v>1</v>
      </c>
      <c r="H66" s="84">
        <v>125</v>
      </c>
      <c r="I66" s="200">
        <f t="shared" si="1"/>
        <v>125</v>
      </c>
    </row>
    <row r="67" spans="1:9" ht="12.75" customHeight="1" x14ac:dyDescent="0.2">
      <c r="A67" s="622" t="s">
        <v>486</v>
      </c>
      <c r="B67" s="625">
        <v>3795.35</v>
      </c>
      <c r="C67" s="625" t="s">
        <v>72</v>
      </c>
      <c r="D67" s="627" t="s">
        <v>108</v>
      </c>
      <c r="E67" s="37" t="s">
        <v>366</v>
      </c>
      <c r="F67" s="37" t="s">
        <v>101</v>
      </c>
      <c r="G67" s="37">
        <v>1</v>
      </c>
      <c r="H67" s="38">
        <v>49.76</v>
      </c>
      <c r="I67" s="39">
        <f t="shared" si="1"/>
        <v>49.76</v>
      </c>
    </row>
    <row r="68" spans="1:9" ht="12.75" customHeight="1" x14ac:dyDescent="0.2">
      <c r="A68" s="623"/>
      <c r="B68" s="632"/>
      <c r="C68" s="632"/>
      <c r="D68" s="628"/>
      <c r="E68" s="35" t="s">
        <v>118</v>
      </c>
      <c r="F68" s="35" t="s">
        <v>99</v>
      </c>
      <c r="G68" s="35">
        <v>1</v>
      </c>
      <c r="H68" s="36">
        <v>117.24</v>
      </c>
      <c r="I68" s="157">
        <f t="shared" si="1"/>
        <v>117.24</v>
      </c>
    </row>
    <row r="69" spans="1:9" ht="12.75" customHeight="1" x14ac:dyDescent="0.2">
      <c r="A69" s="623"/>
      <c r="B69" s="632"/>
      <c r="C69" s="632"/>
      <c r="D69" s="628"/>
      <c r="E69" s="35" t="s">
        <v>121</v>
      </c>
      <c r="F69" s="35" t="s">
        <v>99</v>
      </c>
      <c r="G69" s="35">
        <v>1</v>
      </c>
      <c r="H69" s="36">
        <v>5.85</v>
      </c>
      <c r="I69" s="157">
        <f t="shared" si="1"/>
        <v>5.85</v>
      </c>
    </row>
    <row r="70" spans="1:9" ht="12.75" customHeight="1" x14ac:dyDescent="0.2">
      <c r="A70" s="623"/>
      <c r="B70" s="632"/>
      <c r="C70" s="632"/>
      <c r="D70" s="628"/>
      <c r="E70" s="35" t="s">
        <v>861</v>
      </c>
      <c r="F70" s="35" t="s">
        <v>99</v>
      </c>
      <c r="G70" s="35">
        <v>2</v>
      </c>
      <c r="H70" s="36">
        <v>46</v>
      </c>
      <c r="I70" s="157">
        <f t="shared" si="1"/>
        <v>92</v>
      </c>
    </row>
    <row r="71" spans="1:9" ht="12.75" customHeight="1" x14ac:dyDescent="0.2">
      <c r="A71" s="623"/>
      <c r="B71" s="632"/>
      <c r="C71" s="632"/>
      <c r="D71" s="628"/>
      <c r="E71" s="35" t="s">
        <v>216</v>
      </c>
      <c r="F71" s="35" t="s">
        <v>99</v>
      </c>
      <c r="G71" s="35">
        <v>6</v>
      </c>
      <c r="H71" s="36">
        <v>52.03</v>
      </c>
      <c r="I71" s="157">
        <f t="shared" si="1"/>
        <v>312.18</v>
      </c>
    </row>
    <row r="72" spans="1:9" ht="12.75" customHeight="1" x14ac:dyDescent="0.2">
      <c r="A72" s="623"/>
      <c r="B72" s="632"/>
      <c r="C72" s="632"/>
      <c r="D72" s="628"/>
      <c r="E72" s="35" t="s">
        <v>362</v>
      </c>
      <c r="F72" s="35" t="s">
        <v>99</v>
      </c>
      <c r="G72" s="35">
        <v>2</v>
      </c>
      <c r="H72" s="36">
        <v>100</v>
      </c>
      <c r="I72" s="157">
        <f t="shared" si="1"/>
        <v>200</v>
      </c>
    </row>
    <row r="73" spans="1:9" ht="12.75" customHeight="1" x14ac:dyDescent="0.2">
      <c r="A73" s="623"/>
      <c r="B73" s="632"/>
      <c r="C73" s="632"/>
      <c r="D73" s="628"/>
      <c r="E73" s="35" t="s">
        <v>447</v>
      </c>
      <c r="F73" s="35" t="s">
        <v>99</v>
      </c>
      <c r="G73" s="35">
        <v>14</v>
      </c>
      <c r="H73" s="36">
        <v>25</v>
      </c>
      <c r="I73" s="157">
        <f t="shared" si="1"/>
        <v>350</v>
      </c>
    </row>
    <row r="74" spans="1:9" ht="12.75" customHeight="1" x14ac:dyDescent="0.2">
      <c r="A74" s="623"/>
      <c r="B74" s="632"/>
      <c r="C74" s="632"/>
      <c r="D74" s="628"/>
      <c r="E74" s="35" t="s">
        <v>134</v>
      </c>
      <c r="F74" s="35" t="s">
        <v>99</v>
      </c>
      <c r="G74" s="35">
        <v>4</v>
      </c>
      <c r="H74" s="36">
        <v>75</v>
      </c>
      <c r="I74" s="157">
        <f t="shared" si="1"/>
        <v>300</v>
      </c>
    </row>
    <row r="75" spans="1:9" ht="12.75" customHeight="1" x14ac:dyDescent="0.2">
      <c r="A75" s="623"/>
      <c r="B75" s="632"/>
      <c r="C75" s="632"/>
      <c r="D75" s="628"/>
      <c r="E75" s="35" t="s">
        <v>223</v>
      </c>
      <c r="F75" s="35" t="s">
        <v>99</v>
      </c>
      <c r="G75" s="35">
        <v>1</v>
      </c>
      <c r="H75" s="36">
        <v>290</v>
      </c>
      <c r="I75" s="157">
        <f t="shared" si="1"/>
        <v>290</v>
      </c>
    </row>
    <row r="76" spans="1:9" ht="12.75" customHeight="1" x14ac:dyDescent="0.2">
      <c r="A76" s="623"/>
      <c r="B76" s="632"/>
      <c r="C76" s="632"/>
      <c r="D76" s="628"/>
      <c r="E76" s="35" t="s">
        <v>862</v>
      </c>
      <c r="F76" s="35" t="s">
        <v>99</v>
      </c>
      <c r="G76" s="35">
        <v>11</v>
      </c>
      <c r="H76" s="36">
        <v>20</v>
      </c>
      <c r="I76" s="157">
        <f t="shared" si="1"/>
        <v>220</v>
      </c>
    </row>
    <row r="77" spans="1:9" ht="12.75" customHeight="1" x14ac:dyDescent="0.2">
      <c r="A77" s="623"/>
      <c r="B77" s="632"/>
      <c r="C77" s="632"/>
      <c r="D77" s="628"/>
      <c r="E77" s="35" t="s">
        <v>863</v>
      </c>
      <c r="F77" s="35" t="s">
        <v>99</v>
      </c>
      <c r="G77" s="35">
        <v>2</v>
      </c>
      <c r="H77" s="36">
        <v>34</v>
      </c>
      <c r="I77" s="157">
        <f t="shared" si="1"/>
        <v>68</v>
      </c>
    </row>
    <row r="78" spans="1:9" ht="12.75" customHeight="1" x14ac:dyDescent="0.2">
      <c r="A78" s="623"/>
      <c r="B78" s="632"/>
      <c r="C78" s="632"/>
      <c r="D78" s="628"/>
      <c r="E78" s="35" t="s">
        <v>654</v>
      </c>
      <c r="F78" s="35" t="s">
        <v>99</v>
      </c>
      <c r="G78" s="35">
        <v>1</v>
      </c>
      <c r="H78" s="36">
        <v>90</v>
      </c>
      <c r="I78" s="157">
        <f t="shared" si="1"/>
        <v>90</v>
      </c>
    </row>
    <row r="79" spans="1:9" ht="12.75" customHeight="1" x14ac:dyDescent="0.2">
      <c r="A79" s="623"/>
      <c r="B79" s="632"/>
      <c r="C79" s="632"/>
      <c r="D79" s="628"/>
      <c r="E79" s="35" t="s">
        <v>155</v>
      </c>
      <c r="F79" s="35" t="s">
        <v>99</v>
      </c>
      <c r="G79" s="35">
        <v>1</v>
      </c>
      <c r="H79" s="36">
        <v>25.8</v>
      </c>
      <c r="I79" s="157">
        <f t="shared" si="1"/>
        <v>25.8</v>
      </c>
    </row>
    <row r="80" spans="1:9" ht="12.75" customHeight="1" x14ac:dyDescent="0.2">
      <c r="A80" s="623"/>
      <c r="B80" s="632"/>
      <c r="C80" s="632"/>
      <c r="D80" s="628"/>
      <c r="E80" s="35" t="s">
        <v>135</v>
      </c>
      <c r="F80" s="35" t="s">
        <v>99</v>
      </c>
      <c r="G80" s="35">
        <v>1</v>
      </c>
      <c r="H80" s="36">
        <v>8.52</v>
      </c>
      <c r="I80" s="157">
        <f t="shared" si="1"/>
        <v>8.52</v>
      </c>
    </row>
    <row r="81" spans="1:9" ht="12.75" customHeight="1" x14ac:dyDescent="0.2">
      <c r="A81" s="623"/>
      <c r="B81" s="632"/>
      <c r="C81" s="632"/>
      <c r="D81" s="628"/>
      <c r="E81" s="35" t="s">
        <v>699</v>
      </c>
      <c r="F81" s="35" t="s">
        <v>99</v>
      </c>
      <c r="G81" s="35">
        <v>1</v>
      </c>
      <c r="H81" s="36">
        <v>6.6</v>
      </c>
      <c r="I81" s="157">
        <f t="shared" si="1"/>
        <v>6.6</v>
      </c>
    </row>
    <row r="82" spans="1:9" ht="12.75" customHeight="1" x14ac:dyDescent="0.2">
      <c r="A82" s="623"/>
      <c r="B82" s="632"/>
      <c r="C82" s="632"/>
      <c r="D82" s="628"/>
      <c r="E82" s="15" t="s">
        <v>491</v>
      </c>
      <c r="F82" s="15" t="s">
        <v>99</v>
      </c>
      <c r="G82" s="15">
        <v>4</v>
      </c>
      <c r="H82" s="16">
        <v>32.4</v>
      </c>
      <c r="I82" s="43">
        <f t="shared" si="1"/>
        <v>129.6</v>
      </c>
    </row>
    <row r="83" spans="1:9" ht="12.75" customHeight="1" thickBot="1" x14ac:dyDescent="0.25">
      <c r="A83" s="624"/>
      <c r="B83" s="626"/>
      <c r="C83" s="626"/>
      <c r="D83" s="629"/>
      <c r="E83" s="40" t="s">
        <v>317</v>
      </c>
      <c r="F83" s="40" t="s">
        <v>99</v>
      </c>
      <c r="G83" s="40">
        <v>1</v>
      </c>
      <c r="H83" s="41">
        <v>140</v>
      </c>
      <c r="I83" s="42">
        <f t="shared" si="1"/>
        <v>140</v>
      </c>
    </row>
    <row r="84" spans="1:9" ht="26.25" thickBot="1" x14ac:dyDescent="0.25">
      <c r="A84" s="46" t="s">
        <v>329</v>
      </c>
      <c r="B84" s="625">
        <v>3729.1</v>
      </c>
      <c r="C84" s="625" t="s">
        <v>73</v>
      </c>
      <c r="D84" s="47" t="s">
        <v>330</v>
      </c>
      <c r="E84" s="47" t="s">
        <v>331</v>
      </c>
      <c r="F84" s="47" t="s">
        <v>99</v>
      </c>
      <c r="G84" s="47">
        <v>1</v>
      </c>
      <c r="H84" s="48">
        <v>8.6999999999999993</v>
      </c>
      <c r="I84" s="49">
        <f t="shared" si="1"/>
        <v>8.6999999999999993</v>
      </c>
    </row>
    <row r="85" spans="1:9" ht="12.75" customHeight="1" x14ac:dyDescent="0.2">
      <c r="A85" s="622" t="s">
        <v>107</v>
      </c>
      <c r="B85" s="632"/>
      <c r="C85" s="632"/>
      <c r="D85" s="627" t="s">
        <v>108</v>
      </c>
      <c r="E85" s="37" t="s">
        <v>136</v>
      </c>
      <c r="F85" s="37" t="s">
        <v>101</v>
      </c>
      <c r="G85" s="37">
        <v>2</v>
      </c>
      <c r="H85" s="38">
        <v>66.39</v>
      </c>
      <c r="I85" s="39">
        <f t="shared" si="1"/>
        <v>132.78</v>
      </c>
    </row>
    <row r="86" spans="1:9" ht="12.75" customHeight="1" x14ac:dyDescent="0.2">
      <c r="A86" s="623"/>
      <c r="B86" s="632"/>
      <c r="C86" s="632"/>
      <c r="D86" s="628"/>
      <c r="E86" s="35" t="s">
        <v>1004</v>
      </c>
      <c r="F86" s="35" t="s">
        <v>99</v>
      </c>
      <c r="G86" s="35">
        <v>2</v>
      </c>
      <c r="H86" s="36">
        <v>84.72</v>
      </c>
      <c r="I86" s="157">
        <f t="shared" si="1"/>
        <v>169.44</v>
      </c>
    </row>
    <row r="87" spans="1:9" ht="12.75" customHeight="1" x14ac:dyDescent="0.2">
      <c r="A87" s="623"/>
      <c r="B87" s="632"/>
      <c r="C87" s="632"/>
      <c r="D87" s="628"/>
      <c r="E87" s="35" t="s">
        <v>1005</v>
      </c>
      <c r="F87" s="35" t="s">
        <v>99</v>
      </c>
      <c r="G87" s="35">
        <v>1</v>
      </c>
      <c r="H87" s="36">
        <v>210</v>
      </c>
      <c r="I87" s="157">
        <f t="shared" si="1"/>
        <v>210</v>
      </c>
    </row>
    <row r="88" spans="1:9" ht="12.75" customHeight="1" x14ac:dyDescent="0.2">
      <c r="A88" s="623"/>
      <c r="B88" s="632"/>
      <c r="C88" s="632"/>
      <c r="D88" s="628"/>
      <c r="E88" s="35" t="s">
        <v>223</v>
      </c>
      <c r="F88" s="35" t="s">
        <v>99</v>
      </c>
      <c r="G88" s="35">
        <v>1</v>
      </c>
      <c r="H88" s="36">
        <v>290</v>
      </c>
      <c r="I88" s="157">
        <f t="shared" si="1"/>
        <v>290</v>
      </c>
    </row>
    <row r="89" spans="1:9" ht="12.75" customHeight="1" thickBot="1" x14ac:dyDescent="0.25">
      <c r="A89" s="624"/>
      <c r="B89" s="632"/>
      <c r="C89" s="632"/>
      <c r="D89" s="629"/>
      <c r="E89" s="83" t="s">
        <v>1006</v>
      </c>
      <c r="F89" s="83" t="s">
        <v>99</v>
      </c>
      <c r="G89" s="83">
        <v>2</v>
      </c>
      <c r="H89" s="84">
        <v>139.31</v>
      </c>
      <c r="I89" s="200">
        <f t="shared" si="1"/>
        <v>278.62</v>
      </c>
    </row>
    <row r="90" spans="1:9" ht="12.75" customHeight="1" x14ac:dyDescent="0.2">
      <c r="A90" s="622" t="s">
        <v>112</v>
      </c>
      <c r="B90" s="632"/>
      <c r="C90" s="632"/>
      <c r="D90" s="627" t="s">
        <v>114</v>
      </c>
      <c r="E90" s="37" t="s">
        <v>130</v>
      </c>
      <c r="F90" s="37" t="s">
        <v>99</v>
      </c>
      <c r="G90" s="37">
        <v>2</v>
      </c>
      <c r="H90" s="38">
        <v>3.82</v>
      </c>
      <c r="I90" s="39">
        <f t="shared" si="1"/>
        <v>7.64</v>
      </c>
    </row>
    <row r="91" spans="1:9" ht="12.75" customHeight="1" x14ac:dyDescent="0.2">
      <c r="A91" s="623"/>
      <c r="B91" s="632"/>
      <c r="C91" s="632"/>
      <c r="D91" s="628"/>
      <c r="E91" s="35" t="s">
        <v>1007</v>
      </c>
      <c r="F91" s="35" t="s">
        <v>99</v>
      </c>
      <c r="G91" s="35">
        <v>4</v>
      </c>
      <c r="H91" s="36">
        <v>59.75</v>
      </c>
      <c r="I91" s="157">
        <f t="shared" si="1"/>
        <v>239</v>
      </c>
    </row>
    <row r="92" spans="1:9" ht="12.75" customHeight="1" x14ac:dyDescent="0.2">
      <c r="A92" s="623"/>
      <c r="B92" s="632"/>
      <c r="C92" s="632"/>
      <c r="D92" s="628"/>
      <c r="E92" s="35" t="s">
        <v>177</v>
      </c>
      <c r="F92" s="35" t="s">
        <v>99</v>
      </c>
      <c r="G92" s="35">
        <v>4</v>
      </c>
      <c r="H92" s="36">
        <v>5.26</v>
      </c>
      <c r="I92" s="157">
        <f t="shared" si="1"/>
        <v>21.04</v>
      </c>
    </row>
    <row r="93" spans="1:9" ht="12.75" customHeight="1" x14ac:dyDescent="0.2">
      <c r="A93" s="623"/>
      <c r="B93" s="632"/>
      <c r="C93" s="632"/>
      <c r="D93" s="628"/>
      <c r="E93" s="35" t="s">
        <v>129</v>
      </c>
      <c r="F93" s="35" t="s">
        <v>99</v>
      </c>
      <c r="G93" s="35">
        <v>4</v>
      </c>
      <c r="H93" s="36">
        <v>7.7</v>
      </c>
      <c r="I93" s="157">
        <f t="shared" si="1"/>
        <v>30.8</v>
      </c>
    </row>
    <row r="94" spans="1:9" ht="12.75" customHeight="1" x14ac:dyDescent="0.2">
      <c r="A94" s="623"/>
      <c r="B94" s="632"/>
      <c r="C94" s="632"/>
      <c r="D94" s="628"/>
      <c r="E94" s="35" t="s">
        <v>1008</v>
      </c>
      <c r="F94" s="35" t="s">
        <v>99</v>
      </c>
      <c r="G94" s="35">
        <v>4</v>
      </c>
      <c r="H94" s="36">
        <v>12.8</v>
      </c>
      <c r="I94" s="157">
        <f t="shared" si="1"/>
        <v>51.2</v>
      </c>
    </row>
    <row r="95" spans="1:9" ht="12.75" customHeight="1" x14ac:dyDescent="0.2">
      <c r="A95" s="623"/>
      <c r="B95" s="632"/>
      <c r="C95" s="632"/>
      <c r="D95" s="628"/>
      <c r="E95" s="35" t="s">
        <v>133</v>
      </c>
      <c r="F95" s="35" t="s">
        <v>99</v>
      </c>
      <c r="G95" s="35">
        <v>4</v>
      </c>
      <c r="H95" s="36">
        <v>354.23</v>
      </c>
      <c r="I95" s="157">
        <f t="shared" si="1"/>
        <v>1416.92</v>
      </c>
    </row>
    <row r="96" spans="1:9" ht="12.75" customHeight="1" x14ac:dyDescent="0.2">
      <c r="A96" s="623"/>
      <c r="B96" s="632"/>
      <c r="C96" s="632"/>
      <c r="D96" s="628"/>
      <c r="E96" s="35" t="s">
        <v>1009</v>
      </c>
      <c r="F96" s="35" t="s">
        <v>99</v>
      </c>
      <c r="G96" s="35">
        <v>1</v>
      </c>
      <c r="H96" s="36">
        <v>15.35</v>
      </c>
      <c r="I96" s="157">
        <f t="shared" si="1"/>
        <v>15.35</v>
      </c>
    </row>
    <row r="97" spans="1:9" ht="12.75" customHeight="1" x14ac:dyDescent="0.2">
      <c r="A97" s="623"/>
      <c r="B97" s="632"/>
      <c r="C97" s="632"/>
      <c r="D97" s="628"/>
      <c r="E97" s="35" t="s">
        <v>1010</v>
      </c>
      <c r="F97" s="35" t="s">
        <v>99</v>
      </c>
      <c r="G97" s="35">
        <v>2</v>
      </c>
      <c r="H97" s="36">
        <v>6.53</v>
      </c>
      <c r="I97" s="157">
        <f t="shared" si="1"/>
        <v>13.06</v>
      </c>
    </row>
    <row r="98" spans="1:9" ht="12.75" customHeight="1" thickBot="1" x14ac:dyDescent="0.25">
      <c r="A98" s="624"/>
      <c r="B98" s="626"/>
      <c r="C98" s="626"/>
      <c r="D98" s="629"/>
      <c r="E98" s="83" t="s">
        <v>726</v>
      </c>
      <c r="F98" s="83" t="s">
        <v>99</v>
      </c>
      <c r="G98" s="83">
        <v>2</v>
      </c>
      <c r="H98" s="84">
        <v>11.73</v>
      </c>
      <c r="I98" s="200">
        <f t="shared" si="1"/>
        <v>23.46</v>
      </c>
    </row>
    <row r="99" spans="1:9" ht="12.75" customHeight="1" x14ac:dyDescent="0.2">
      <c r="A99" s="622" t="s">
        <v>112</v>
      </c>
      <c r="B99" s="625">
        <v>3225.02</v>
      </c>
      <c r="C99" s="625" t="s">
        <v>74</v>
      </c>
      <c r="D99" s="627" t="s">
        <v>628</v>
      </c>
      <c r="E99" s="37" t="s">
        <v>565</v>
      </c>
      <c r="F99" s="37" t="s">
        <v>101</v>
      </c>
      <c r="G99" s="37">
        <v>4</v>
      </c>
      <c r="H99" s="38">
        <v>83.57</v>
      </c>
      <c r="I99" s="39">
        <f t="shared" si="1"/>
        <v>334.28</v>
      </c>
    </row>
    <row r="100" spans="1:9" ht="12.75" customHeight="1" x14ac:dyDescent="0.2">
      <c r="A100" s="623"/>
      <c r="B100" s="632"/>
      <c r="C100" s="632"/>
      <c r="D100" s="628"/>
      <c r="E100" s="35" t="s">
        <v>131</v>
      </c>
      <c r="F100" s="35" t="s">
        <v>101</v>
      </c>
      <c r="G100" s="35">
        <v>8</v>
      </c>
      <c r="H100" s="36">
        <v>41.67</v>
      </c>
      <c r="I100" s="157">
        <f t="shared" si="1"/>
        <v>333.36</v>
      </c>
    </row>
    <row r="101" spans="1:9" ht="12.75" customHeight="1" x14ac:dyDescent="0.2">
      <c r="A101" s="623"/>
      <c r="B101" s="632"/>
      <c r="C101" s="632"/>
      <c r="D101" s="628"/>
      <c r="E101" s="35" t="s">
        <v>118</v>
      </c>
      <c r="F101" s="35" t="s">
        <v>99</v>
      </c>
      <c r="G101" s="35">
        <v>1</v>
      </c>
      <c r="H101" s="36">
        <v>117.24</v>
      </c>
      <c r="I101" s="157">
        <f t="shared" si="1"/>
        <v>117.24</v>
      </c>
    </row>
    <row r="102" spans="1:9" ht="12.75" customHeight="1" x14ac:dyDescent="0.2">
      <c r="A102" s="623"/>
      <c r="B102" s="632"/>
      <c r="C102" s="632"/>
      <c r="D102" s="628"/>
      <c r="E102" s="35" t="s">
        <v>659</v>
      </c>
      <c r="F102" s="35" t="s">
        <v>99</v>
      </c>
      <c r="G102" s="35">
        <v>1</v>
      </c>
      <c r="H102" s="36">
        <v>190.25</v>
      </c>
      <c r="I102" s="157">
        <f t="shared" si="1"/>
        <v>190.25</v>
      </c>
    </row>
    <row r="103" spans="1:9" ht="12.75" customHeight="1" x14ac:dyDescent="0.2">
      <c r="A103" s="623"/>
      <c r="B103" s="632"/>
      <c r="C103" s="632"/>
      <c r="D103" s="628"/>
      <c r="E103" s="35" t="s">
        <v>129</v>
      </c>
      <c r="F103" s="35" t="s">
        <v>99</v>
      </c>
      <c r="G103" s="35">
        <v>1</v>
      </c>
      <c r="H103" s="36">
        <v>7.7</v>
      </c>
      <c r="I103" s="157">
        <f t="shared" si="1"/>
        <v>7.7</v>
      </c>
    </row>
    <row r="104" spans="1:9" ht="12.75" customHeight="1" x14ac:dyDescent="0.2">
      <c r="A104" s="623"/>
      <c r="B104" s="632"/>
      <c r="C104" s="632"/>
      <c r="D104" s="628"/>
      <c r="E104" s="35" t="s">
        <v>133</v>
      </c>
      <c r="F104" s="35" t="s">
        <v>99</v>
      </c>
      <c r="G104" s="35">
        <v>1</v>
      </c>
      <c r="H104" s="36">
        <v>354.23</v>
      </c>
      <c r="I104" s="157">
        <f t="shared" si="1"/>
        <v>354.23</v>
      </c>
    </row>
    <row r="105" spans="1:9" ht="12.75" customHeight="1" x14ac:dyDescent="0.2">
      <c r="A105" s="623"/>
      <c r="B105" s="632"/>
      <c r="C105" s="632"/>
      <c r="D105" s="628"/>
      <c r="E105" s="35" t="s">
        <v>1097</v>
      </c>
      <c r="F105" s="35" t="s">
        <v>99</v>
      </c>
      <c r="G105" s="35">
        <v>1</v>
      </c>
      <c r="H105" s="36">
        <v>13.43</v>
      </c>
      <c r="I105" s="157">
        <f t="shared" si="1"/>
        <v>13.43</v>
      </c>
    </row>
    <row r="106" spans="1:9" ht="12.75" customHeight="1" x14ac:dyDescent="0.2">
      <c r="A106" s="623"/>
      <c r="B106" s="632"/>
      <c r="C106" s="632"/>
      <c r="D106" s="628"/>
      <c r="E106" s="35" t="s">
        <v>1098</v>
      </c>
      <c r="F106" s="35" t="s">
        <v>99</v>
      </c>
      <c r="G106" s="35">
        <v>1</v>
      </c>
      <c r="H106" s="36">
        <v>5.84</v>
      </c>
      <c r="I106" s="157">
        <f t="shared" si="1"/>
        <v>5.84</v>
      </c>
    </row>
    <row r="107" spans="1:9" ht="12.75" customHeight="1" x14ac:dyDescent="0.2">
      <c r="A107" s="623"/>
      <c r="B107" s="632"/>
      <c r="C107" s="632"/>
      <c r="D107" s="628"/>
      <c r="E107" s="35" t="s">
        <v>132</v>
      </c>
      <c r="F107" s="35" t="s">
        <v>99</v>
      </c>
      <c r="G107" s="35">
        <v>2</v>
      </c>
      <c r="H107" s="36">
        <v>4.59</v>
      </c>
      <c r="I107" s="157">
        <f t="shared" si="1"/>
        <v>9.18</v>
      </c>
    </row>
    <row r="108" spans="1:9" ht="12.75" customHeight="1" x14ac:dyDescent="0.2">
      <c r="A108" s="623"/>
      <c r="B108" s="632"/>
      <c r="C108" s="632"/>
      <c r="D108" s="628"/>
      <c r="E108" s="35" t="s">
        <v>1099</v>
      </c>
      <c r="F108" s="35" t="s">
        <v>99</v>
      </c>
      <c r="G108" s="35">
        <v>4</v>
      </c>
      <c r="H108" s="36">
        <v>17.27</v>
      </c>
      <c r="I108" s="157">
        <f t="shared" si="1"/>
        <v>69.08</v>
      </c>
    </row>
    <row r="109" spans="1:9" ht="12.75" customHeight="1" x14ac:dyDescent="0.2">
      <c r="A109" s="623"/>
      <c r="B109" s="632"/>
      <c r="C109" s="632"/>
      <c r="D109" s="628"/>
      <c r="E109" s="35" t="s">
        <v>183</v>
      </c>
      <c r="F109" s="35" t="s">
        <v>99</v>
      </c>
      <c r="G109" s="35">
        <v>1</v>
      </c>
      <c r="H109" s="36">
        <v>50</v>
      </c>
      <c r="I109" s="157">
        <f t="shared" si="1"/>
        <v>50</v>
      </c>
    </row>
    <row r="110" spans="1:9" ht="12.75" customHeight="1" x14ac:dyDescent="0.2">
      <c r="A110" s="623"/>
      <c r="B110" s="632"/>
      <c r="C110" s="632"/>
      <c r="D110" s="628"/>
      <c r="E110" s="35" t="s">
        <v>115</v>
      </c>
      <c r="F110" s="35" t="s">
        <v>99</v>
      </c>
      <c r="G110" s="35">
        <v>3</v>
      </c>
      <c r="H110" s="36">
        <v>42</v>
      </c>
      <c r="I110" s="157">
        <f t="shared" si="1"/>
        <v>126</v>
      </c>
    </row>
    <row r="111" spans="1:9" ht="12.75" customHeight="1" x14ac:dyDescent="0.2">
      <c r="A111" s="623"/>
      <c r="B111" s="632"/>
      <c r="C111" s="632"/>
      <c r="D111" s="628"/>
      <c r="E111" s="35" t="s">
        <v>277</v>
      </c>
      <c r="F111" s="35" t="s">
        <v>99</v>
      </c>
      <c r="G111" s="35">
        <v>2</v>
      </c>
      <c r="H111" s="36">
        <v>23</v>
      </c>
      <c r="I111" s="157">
        <f t="shared" si="1"/>
        <v>46</v>
      </c>
    </row>
    <row r="112" spans="1:9" ht="12.75" customHeight="1" x14ac:dyDescent="0.2">
      <c r="A112" s="623"/>
      <c r="B112" s="632"/>
      <c r="C112" s="632"/>
      <c r="D112" s="628"/>
      <c r="E112" s="35" t="s">
        <v>481</v>
      </c>
      <c r="F112" s="35" t="s">
        <v>99</v>
      </c>
      <c r="G112" s="35">
        <v>2</v>
      </c>
      <c r="H112" s="36">
        <v>3.85</v>
      </c>
      <c r="I112" s="157">
        <f t="shared" si="1"/>
        <v>7.7</v>
      </c>
    </row>
    <row r="113" spans="1:9" ht="12.75" customHeight="1" thickBot="1" x14ac:dyDescent="0.25">
      <c r="A113" s="624"/>
      <c r="B113" s="626"/>
      <c r="C113" s="626"/>
      <c r="D113" s="629"/>
      <c r="E113" s="83" t="s">
        <v>223</v>
      </c>
      <c r="F113" s="83" t="s">
        <v>99</v>
      </c>
      <c r="G113" s="83">
        <v>1</v>
      </c>
      <c r="H113" s="84">
        <v>290</v>
      </c>
      <c r="I113" s="200">
        <f t="shared" si="1"/>
        <v>290</v>
      </c>
    </row>
    <row r="114" spans="1:9" ht="12.75" customHeight="1" x14ac:dyDescent="0.2">
      <c r="A114" s="622" t="s">
        <v>112</v>
      </c>
      <c r="B114" s="625">
        <v>3279.88</v>
      </c>
      <c r="C114" s="625" t="s">
        <v>75</v>
      </c>
      <c r="D114" s="627" t="s">
        <v>628</v>
      </c>
      <c r="E114" s="37" t="s">
        <v>565</v>
      </c>
      <c r="F114" s="37" t="s">
        <v>101</v>
      </c>
      <c r="G114" s="37">
        <v>4</v>
      </c>
      <c r="H114" s="38">
        <v>165</v>
      </c>
      <c r="I114" s="39">
        <f t="shared" si="1"/>
        <v>660</v>
      </c>
    </row>
    <row r="115" spans="1:9" ht="12.75" customHeight="1" x14ac:dyDescent="0.2">
      <c r="A115" s="623"/>
      <c r="B115" s="632"/>
      <c r="C115" s="632"/>
      <c r="D115" s="628"/>
      <c r="E115" s="35" t="s">
        <v>1145</v>
      </c>
      <c r="F115" s="35" t="s">
        <v>99</v>
      </c>
      <c r="G115" s="35">
        <v>1</v>
      </c>
      <c r="H115" s="36">
        <v>17</v>
      </c>
      <c r="I115" s="157">
        <f t="shared" si="1"/>
        <v>17</v>
      </c>
    </row>
    <row r="116" spans="1:9" ht="12.75" customHeight="1" x14ac:dyDescent="0.2">
      <c r="A116" s="623"/>
      <c r="B116" s="632"/>
      <c r="C116" s="632"/>
      <c r="D116" s="628"/>
      <c r="E116" s="35" t="s">
        <v>1243</v>
      </c>
      <c r="F116" s="35" t="s">
        <v>99</v>
      </c>
      <c r="G116" s="35">
        <v>2</v>
      </c>
      <c r="H116" s="36">
        <v>17</v>
      </c>
      <c r="I116" s="157">
        <f t="shared" si="1"/>
        <v>34</v>
      </c>
    </row>
    <row r="117" spans="1:9" ht="12.75" customHeight="1" thickBot="1" x14ac:dyDescent="0.25">
      <c r="A117" s="624"/>
      <c r="B117" s="632"/>
      <c r="C117" s="632"/>
      <c r="D117" s="629"/>
      <c r="E117" s="83" t="s">
        <v>1269</v>
      </c>
      <c r="F117" s="83" t="s">
        <v>99</v>
      </c>
      <c r="G117" s="83">
        <v>1</v>
      </c>
      <c r="H117" s="84">
        <v>315</v>
      </c>
      <c r="I117" s="200">
        <f t="shared" si="1"/>
        <v>315</v>
      </c>
    </row>
    <row r="118" spans="1:9" ht="12.75" customHeight="1" x14ac:dyDescent="0.2">
      <c r="A118" s="622" t="s">
        <v>486</v>
      </c>
      <c r="B118" s="632"/>
      <c r="C118" s="632"/>
      <c r="D118" s="627" t="s">
        <v>1270</v>
      </c>
      <c r="E118" s="37" t="s">
        <v>317</v>
      </c>
      <c r="F118" s="37" t="s">
        <v>99</v>
      </c>
      <c r="G118" s="37">
        <v>3</v>
      </c>
      <c r="H118" s="38">
        <v>140</v>
      </c>
      <c r="I118" s="39">
        <f t="shared" si="1"/>
        <v>420</v>
      </c>
    </row>
    <row r="119" spans="1:9" ht="12.75" customHeight="1" x14ac:dyDescent="0.2">
      <c r="A119" s="623"/>
      <c r="B119" s="632"/>
      <c r="C119" s="632"/>
      <c r="D119" s="628"/>
      <c r="E119" s="35" t="s">
        <v>966</v>
      </c>
      <c r="F119" s="35" t="s">
        <v>99</v>
      </c>
      <c r="G119" s="35">
        <v>2</v>
      </c>
      <c r="H119" s="36">
        <v>33.659999999999997</v>
      </c>
      <c r="I119" s="157">
        <f t="shared" si="1"/>
        <v>67.319999999999993</v>
      </c>
    </row>
    <row r="120" spans="1:9" ht="12.75" customHeight="1" x14ac:dyDescent="0.2">
      <c r="A120" s="623"/>
      <c r="B120" s="632"/>
      <c r="C120" s="632"/>
      <c r="D120" s="628"/>
      <c r="E120" s="35" t="s">
        <v>491</v>
      </c>
      <c r="F120" s="35" t="s">
        <v>99</v>
      </c>
      <c r="G120" s="35">
        <v>2</v>
      </c>
      <c r="H120" s="36">
        <v>32.4</v>
      </c>
      <c r="I120" s="157">
        <f t="shared" si="1"/>
        <v>64.8</v>
      </c>
    </row>
    <row r="121" spans="1:9" ht="12.75" customHeight="1" x14ac:dyDescent="0.2">
      <c r="A121" s="623"/>
      <c r="B121" s="632"/>
      <c r="C121" s="632"/>
      <c r="D121" s="628"/>
      <c r="E121" s="35" t="s">
        <v>996</v>
      </c>
      <c r="F121" s="35" t="s">
        <v>99</v>
      </c>
      <c r="G121" s="35">
        <v>1</v>
      </c>
      <c r="H121" s="36">
        <v>50</v>
      </c>
      <c r="I121" s="157">
        <f t="shared" si="1"/>
        <v>50</v>
      </c>
    </row>
    <row r="122" spans="1:9" ht="12.75" customHeight="1" x14ac:dyDescent="0.2">
      <c r="A122" s="623"/>
      <c r="B122" s="632"/>
      <c r="C122" s="632"/>
      <c r="D122" s="628"/>
      <c r="E122" s="35" t="s">
        <v>223</v>
      </c>
      <c r="F122" s="35" t="s">
        <v>99</v>
      </c>
      <c r="G122" s="35">
        <v>1</v>
      </c>
      <c r="H122" s="36">
        <v>290</v>
      </c>
      <c r="I122" s="157">
        <f t="shared" si="1"/>
        <v>290</v>
      </c>
    </row>
    <row r="123" spans="1:9" ht="12.75" customHeight="1" x14ac:dyDescent="0.2">
      <c r="A123" s="623"/>
      <c r="B123" s="632"/>
      <c r="C123" s="632"/>
      <c r="D123" s="628"/>
      <c r="E123" s="35" t="s">
        <v>1212</v>
      </c>
      <c r="F123" s="35" t="s">
        <v>99</v>
      </c>
      <c r="G123" s="35">
        <v>4</v>
      </c>
      <c r="H123" s="36">
        <v>27</v>
      </c>
      <c r="I123" s="157">
        <f t="shared" si="1"/>
        <v>108</v>
      </c>
    </row>
    <row r="124" spans="1:9" ht="12.75" customHeight="1" x14ac:dyDescent="0.2">
      <c r="A124" s="623"/>
      <c r="B124" s="632"/>
      <c r="C124" s="632"/>
      <c r="D124" s="628"/>
      <c r="E124" s="35" t="s">
        <v>1271</v>
      </c>
      <c r="F124" s="35" t="s">
        <v>99</v>
      </c>
      <c r="G124" s="35">
        <v>1</v>
      </c>
      <c r="H124" s="36">
        <v>70</v>
      </c>
      <c r="I124" s="157">
        <f t="shared" si="1"/>
        <v>70</v>
      </c>
    </row>
    <row r="125" spans="1:9" ht="12.75" customHeight="1" x14ac:dyDescent="0.2">
      <c r="A125" s="623"/>
      <c r="B125" s="632"/>
      <c r="C125" s="632"/>
      <c r="D125" s="628"/>
      <c r="E125" s="35" t="s">
        <v>1272</v>
      </c>
      <c r="F125" s="35" t="s">
        <v>99</v>
      </c>
      <c r="G125" s="35">
        <v>1</v>
      </c>
      <c r="H125" s="36">
        <v>70</v>
      </c>
      <c r="I125" s="157">
        <f t="shared" si="1"/>
        <v>70</v>
      </c>
    </row>
    <row r="126" spans="1:9" ht="12.75" customHeight="1" thickBot="1" x14ac:dyDescent="0.25">
      <c r="A126" s="624"/>
      <c r="B126" s="626"/>
      <c r="C126" s="626"/>
      <c r="D126" s="629"/>
      <c r="E126" s="83" t="s">
        <v>1137</v>
      </c>
      <c r="F126" s="83" t="s">
        <v>99</v>
      </c>
      <c r="G126" s="83">
        <v>1</v>
      </c>
      <c r="H126" s="84">
        <v>50</v>
      </c>
      <c r="I126" s="200">
        <f t="shared" si="1"/>
        <v>50</v>
      </c>
    </row>
    <row r="127" spans="1:9" ht="12.75" customHeight="1" x14ac:dyDescent="0.2">
      <c r="A127" s="622" t="s">
        <v>1490</v>
      </c>
      <c r="B127" s="625">
        <v>3705.59</v>
      </c>
      <c r="C127" s="625" t="s">
        <v>76</v>
      </c>
      <c r="D127" s="627" t="s">
        <v>628</v>
      </c>
      <c r="E127" s="37" t="s">
        <v>452</v>
      </c>
      <c r="F127" s="37" t="s">
        <v>99</v>
      </c>
      <c r="G127" s="37">
        <v>16</v>
      </c>
      <c r="H127" s="38">
        <v>417.3</v>
      </c>
      <c r="I127" s="39">
        <f t="shared" si="1"/>
        <v>6676.8</v>
      </c>
    </row>
    <row r="128" spans="1:9" ht="12.75" customHeight="1" x14ac:dyDescent="0.2">
      <c r="A128" s="623"/>
      <c r="B128" s="632"/>
      <c r="C128" s="632"/>
      <c r="D128" s="628"/>
      <c r="E128" s="35" t="s">
        <v>450</v>
      </c>
      <c r="F128" s="35" t="s">
        <v>100</v>
      </c>
      <c r="G128" s="35">
        <v>5</v>
      </c>
      <c r="H128" s="36">
        <v>108.62</v>
      </c>
      <c r="I128" s="157">
        <f t="shared" si="1"/>
        <v>543.1</v>
      </c>
    </row>
    <row r="129" spans="1:9" ht="12.75" customHeight="1" x14ac:dyDescent="0.2">
      <c r="A129" s="623"/>
      <c r="B129" s="632"/>
      <c r="C129" s="632"/>
      <c r="D129" s="628"/>
      <c r="E129" s="35" t="s">
        <v>115</v>
      </c>
      <c r="F129" s="35" t="s">
        <v>99</v>
      </c>
      <c r="G129" s="35">
        <v>35</v>
      </c>
      <c r="H129" s="36">
        <v>42</v>
      </c>
      <c r="I129" s="157">
        <f t="shared" si="1"/>
        <v>1470</v>
      </c>
    </row>
    <row r="130" spans="1:9" ht="12.75" customHeight="1" thickBot="1" x14ac:dyDescent="0.25">
      <c r="A130" s="624"/>
      <c r="B130" s="626"/>
      <c r="C130" s="626"/>
      <c r="D130" s="629"/>
      <c r="E130" s="83" t="s">
        <v>1376</v>
      </c>
      <c r="F130" s="83" t="s">
        <v>101</v>
      </c>
      <c r="G130" s="83">
        <v>2</v>
      </c>
      <c r="H130" s="84">
        <v>43.46</v>
      </c>
      <c r="I130" s="200">
        <f t="shared" si="1"/>
        <v>86.92</v>
      </c>
    </row>
    <row r="131" spans="1:9" ht="26.25" thickBot="1" x14ac:dyDescent="0.25">
      <c r="A131" s="46" t="s">
        <v>329</v>
      </c>
      <c r="B131" s="625">
        <v>3830.64</v>
      </c>
      <c r="C131" s="625" t="s">
        <v>77</v>
      </c>
      <c r="D131" s="55" t="s">
        <v>330</v>
      </c>
      <c r="E131" s="47" t="s">
        <v>331</v>
      </c>
      <c r="F131" s="47" t="s">
        <v>99</v>
      </c>
      <c r="G131" s="47">
        <v>10</v>
      </c>
      <c r="H131" s="48">
        <v>7.53</v>
      </c>
      <c r="I131" s="49">
        <f t="shared" ref="I131:I160" si="2">G131*H131</f>
        <v>75.3</v>
      </c>
    </row>
    <row r="132" spans="1:9" ht="12.75" customHeight="1" x14ac:dyDescent="0.2">
      <c r="A132" s="622" t="s">
        <v>107</v>
      </c>
      <c r="B132" s="632"/>
      <c r="C132" s="632"/>
      <c r="D132" s="627" t="s">
        <v>628</v>
      </c>
      <c r="E132" s="37" t="s">
        <v>122</v>
      </c>
      <c r="F132" s="37" t="s">
        <v>99</v>
      </c>
      <c r="G132" s="37">
        <v>2</v>
      </c>
      <c r="H132" s="38">
        <v>191.48</v>
      </c>
      <c r="I132" s="39">
        <f t="shared" si="2"/>
        <v>382.96</v>
      </c>
    </row>
    <row r="133" spans="1:9" ht="12.75" customHeight="1" thickBot="1" x14ac:dyDescent="0.25">
      <c r="A133" s="624"/>
      <c r="B133" s="632"/>
      <c r="C133" s="632"/>
      <c r="D133" s="629"/>
      <c r="E133" s="83" t="s">
        <v>223</v>
      </c>
      <c r="F133" s="83" t="s">
        <v>99</v>
      </c>
      <c r="G133" s="83">
        <v>1</v>
      </c>
      <c r="H133" s="84">
        <v>290</v>
      </c>
      <c r="I133" s="200">
        <f t="shared" si="2"/>
        <v>290</v>
      </c>
    </row>
    <row r="134" spans="1:9" ht="12.75" customHeight="1" x14ac:dyDescent="0.2">
      <c r="A134" s="622" t="s">
        <v>1641</v>
      </c>
      <c r="B134" s="632"/>
      <c r="C134" s="632"/>
      <c r="D134" s="627" t="s">
        <v>628</v>
      </c>
      <c r="E134" s="37" t="s">
        <v>131</v>
      </c>
      <c r="F134" s="37" t="s">
        <v>101</v>
      </c>
      <c r="G134" s="37">
        <v>16</v>
      </c>
      <c r="H134" s="38">
        <v>41.67</v>
      </c>
      <c r="I134" s="39">
        <f t="shared" si="2"/>
        <v>666.72</v>
      </c>
    </row>
    <row r="135" spans="1:9" ht="12.75" customHeight="1" x14ac:dyDescent="0.2">
      <c r="A135" s="623"/>
      <c r="B135" s="632"/>
      <c r="C135" s="632"/>
      <c r="D135" s="628"/>
      <c r="E135" s="35" t="s">
        <v>132</v>
      </c>
      <c r="F135" s="35" t="s">
        <v>99</v>
      </c>
      <c r="G135" s="35">
        <v>10</v>
      </c>
      <c r="H135" s="36">
        <v>5.26</v>
      </c>
      <c r="I135" s="157">
        <f t="shared" si="2"/>
        <v>52.599999999999994</v>
      </c>
    </row>
    <row r="136" spans="1:9" ht="12.75" customHeight="1" x14ac:dyDescent="0.2">
      <c r="A136" s="623"/>
      <c r="B136" s="632"/>
      <c r="C136" s="632"/>
      <c r="D136" s="628"/>
      <c r="E136" s="35" t="s">
        <v>130</v>
      </c>
      <c r="F136" s="35" t="s">
        <v>99</v>
      </c>
      <c r="G136" s="35">
        <v>20</v>
      </c>
      <c r="H136" s="36">
        <v>3.85</v>
      </c>
      <c r="I136" s="157">
        <f t="shared" si="2"/>
        <v>77</v>
      </c>
    </row>
    <row r="137" spans="1:9" ht="12.75" customHeight="1" thickBot="1" x14ac:dyDescent="0.25">
      <c r="A137" s="624"/>
      <c r="B137" s="626"/>
      <c r="C137" s="626"/>
      <c r="D137" s="629"/>
      <c r="E137" s="83" t="s">
        <v>1642</v>
      </c>
      <c r="F137" s="83" t="s">
        <v>99</v>
      </c>
      <c r="G137" s="83">
        <v>8</v>
      </c>
      <c r="H137" s="84">
        <v>2.0699999999999998</v>
      </c>
      <c r="I137" s="200">
        <f t="shared" si="2"/>
        <v>16.559999999999999</v>
      </c>
    </row>
    <row r="138" spans="1:9" ht="12.75" customHeight="1" x14ac:dyDescent="0.2">
      <c r="A138" s="622" t="s">
        <v>486</v>
      </c>
      <c r="B138" s="625">
        <v>4775.43</v>
      </c>
      <c r="C138" s="625" t="s">
        <v>78</v>
      </c>
      <c r="D138" s="627" t="s">
        <v>628</v>
      </c>
      <c r="E138" s="37" t="s">
        <v>1762</v>
      </c>
      <c r="F138" s="37" t="s">
        <v>99</v>
      </c>
      <c r="G138" s="37">
        <v>6</v>
      </c>
      <c r="H138" s="38">
        <v>231.8</v>
      </c>
      <c r="I138" s="39">
        <f t="shared" si="2"/>
        <v>1390.8000000000002</v>
      </c>
    </row>
    <row r="139" spans="1:9" ht="12.75" customHeight="1" x14ac:dyDescent="0.2">
      <c r="A139" s="623"/>
      <c r="B139" s="632"/>
      <c r="C139" s="632"/>
      <c r="D139" s="628"/>
      <c r="E139" s="35" t="s">
        <v>491</v>
      </c>
      <c r="F139" s="35" t="s">
        <v>99</v>
      </c>
      <c r="G139" s="35">
        <v>6</v>
      </c>
      <c r="H139" s="36">
        <v>32.4</v>
      </c>
      <c r="I139" s="157">
        <f t="shared" si="2"/>
        <v>194.39999999999998</v>
      </c>
    </row>
    <row r="140" spans="1:9" ht="12.75" customHeight="1" x14ac:dyDescent="0.2">
      <c r="A140" s="623"/>
      <c r="B140" s="632"/>
      <c r="C140" s="632"/>
      <c r="D140" s="628"/>
      <c r="E140" s="35" t="s">
        <v>155</v>
      </c>
      <c r="F140" s="35" t="s">
        <v>99</v>
      </c>
      <c r="G140" s="35">
        <v>1</v>
      </c>
      <c r="H140" s="36">
        <v>25.8</v>
      </c>
      <c r="I140" s="157">
        <f t="shared" si="2"/>
        <v>25.8</v>
      </c>
    </row>
    <row r="141" spans="1:9" ht="12.75" customHeight="1" x14ac:dyDescent="0.2">
      <c r="A141" s="623"/>
      <c r="B141" s="632"/>
      <c r="C141" s="632"/>
      <c r="D141" s="628"/>
      <c r="E141" s="35" t="s">
        <v>163</v>
      </c>
      <c r="F141" s="35" t="s">
        <v>99</v>
      </c>
      <c r="G141" s="35">
        <v>1</v>
      </c>
      <c r="H141" s="36">
        <v>37.9</v>
      </c>
      <c r="I141" s="157">
        <f t="shared" si="2"/>
        <v>37.9</v>
      </c>
    </row>
    <row r="142" spans="1:9" ht="12.75" customHeight="1" thickBot="1" x14ac:dyDescent="0.25">
      <c r="A142" s="624"/>
      <c r="B142" s="632"/>
      <c r="C142" s="632"/>
      <c r="D142" s="629"/>
      <c r="E142" s="83" t="s">
        <v>359</v>
      </c>
      <c r="F142" s="83" t="s">
        <v>101</v>
      </c>
      <c r="G142" s="83">
        <v>4</v>
      </c>
      <c r="H142" s="84">
        <v>377.2</v>
      </c>
      <c r="I142" s="200">
        <f t="shared" si="2"/>
        <v>1508.8</v>
      </c>
    </row>
    <row r="143" spans="1:9" ht="12.75" customHeight="1" x14ac:dyDescent="0.2">
      <c r="A143" s="622" t="s">
        <v>107</v>
      </c>
      <c r="B143" s="632"/>
      <c r="C143" s="632"/>
      <c r="D143" s="627" t="s">
        <v>628</v>
      </c>
      <c r="E143" s="37" t="s">
        <v>122</v>
      </c>
      <c r="F143" s="37" t="s">
        <v>99</v>
      </c>
      <c r="G143" s="37">
        <v>3</v>
      </c>
      <c r="H143" s="38">
        <v>173.33</v>
      </c>
      <c r="I143" s="39">
        <f t="shared" si="2"/>
        <v>519.99</v>
      </c>
    </row>
    <row r="144" spans="1:9" ht="12.75" customHeight="1" x14ac:dyDescent="0.2">
      <c r="A144" s="623"/>
      <c r="B144" s="632"/>
      <c r="C144" s="632"/>
      <c r="D144" s="628"/>
      <c r="E144" s="35" t="s">
        <v>118</v>
      </c>
      <c r="F144" s="35" t="s">
        <v>99</v>
      </c>
      <c r="G144" s="35">
        <v>1</v>
      </c>
      <c r="H144" s="36">
        <v>98.8</v>
      </c>
      <c r="I144" s="157">
        <f t="shared" si="2"/>
        <v>98.8</v>
      </c>
    </row>
    <row r="145" spans="1:9" ht="12.75" customHeight="1" x14ac:dyDescent="0.2">
      <c r="A145" s="623"/>
      <c r="B145" s="632"/>
      <c r="C145" s="632"/>
      <c r="D145" s="628"/>
      <c r="E145" s="35" t="s">
        <v>116</v>
      </c>
      <c r="F145" s="35" t="s">
        <v>101</v>
      </c>
      <c r="G145" s="35">
        <v>8</v>
      </c>
      <c r="H145" s="36">
        <v>75</v>
      </c>
      <c r="I145" s="157">
        <f t="shared" si="2"/>
        <v>600</v>
      </c>
    </row>
    <row r="146" spans="1:9" ht="12.75" customHeight="1" x14ac:dyDescent="0.2">
      <c r="A146" s="623"/>
      <c r="B146" s="632"/>
      <c r="C146" s="632"/>
      <c r="D146" s="628"/>
      <c r="E146" s="35" t="s">
        <v>222</v>
      </c>
      <c r="F146" s="35" t="s">
        <v>99</v>
      </c>
      <c r="G146" s="35">
        <v>2</v>
      </c>
      <c r="H146" s="36">
        <v>45</v>
      </c>
      <c r="I146" s="157">
        <f t="shared" si="2"/>
        <v>90</v>
      </c>
    </row>
    <row r="147" spans="1:9" ht="12.75" customHeight="1" x14ac:dyDescent="0.2">
      <c r="A147" s="623"/>
      <c r="B147" s="632"/>
      <c r="C147" s="632"/>
      <c r="D147" s="628"/>
      <c r="E147" s="35" t="s">
        <v>307</v>
      </c>
      <c r="F147" s="35" t="s">
        <v>99</v>
      </c>
      <c r="G147" s="35">
        <v>2</v>
      </c>
      <c r="H147" s="36">
        <v>150</v>
      </c>
      <c r="I147" s="157">
        <f t="shared" si="2"/>
        <v>300</v>
      </c>
    </row>
    <row r="148" spans="1:9" ht="12.75" customHeight="1" x14ac:dyDescent="0.2">
      <c r="A148" s="623"/>
      <c r="B148" s="632"/>
      <c r="C148" s="632"/>
      <c r="D148" s="628"/>
      <c r="E148" s="35" t="s">
        <v>372</v>
      </c>
      <c r="F148" s="35" t="s">
        <v>99</v>
      </c>
      <c r="G148" s="35">
        <v>1</v>
      </c>
      <c r="H148" s="36">
        <v>35</v>
      </c>
      <c r="I148" s="157">
        <f t="shared" si="2"/>
        <v>35</v>
      </c>
    </row>
    <row r="149" spans="1:9" ht="12.75" customHeight="1" x14ac:dyDescent="0.2">
      <c r="A149" s="623"/>
      <c r="B149" s="632"/>
      <c r="C149" s="632"/>
      <c r="D149" s="628"/>
      <c r="E149" s="35" t="s">
        <v>1763</v>
      </c>
      <c r="F149" s="35" t="s">
        <v>99</v>
      </c>
      <c r="G149" s="35">
        <v>3</v>
      </c>
      <c r="H149" s="36">
        <v>120</v>
      </c>
      <c r="I149" s="157">
        <f t="shared" si="2"/>
        <v>360</v>
      </c>
    </row>
    <row r="150" spans="1:9" ht="12.75" customHeight="1" x14ac:dyDescent="0.2">
      <c r="A150" s="623"/>
      <c r="B150" s="632"/>
      <c r="C150" s="632"/>
      <c r="D150" s="628"/>
      <c r="E150" s="35" t="s">
        <v>383</v>
      </c>
      <c r="F150" s="35" t="s">
        <v>99</v>
      </c>
      <c r="G150" s="35">
        <v>3</v>
      </c>
      <c r="H150" s="36">
        <v>235</v>
      </c>
      <c r="I150" s="157">
        <f t="shared" si="2"/>
        <v>705</v>
      </c>
    </row>
    <row r="151" spans="1:9" ht="12.75" customHeight="1" thickBot="1" x14ac:dyDescent="0.25">
      <c r="A151" s="624"/>
      <c r="B151" s="626"/>
      <c r="C151" s="626"/>
      <c r="D151" s="629"/>
      <c r="E151" s="83" t="s">
        <v>393</v>
      </c>
      <c r="F151" s="83" t="s">
        <v>99</v>
      </c>
      <c r="G151" s="83">
        <v>12</v>
      </c>
      <c r="H151" s="84">
        <v>10</v>
      </c>
      <c r="I151" s="200">
        <f t="shared" si="2"/>
        <v>120</v>
      </c>
    </row>
    <row r="152" spans="1:9" ht="26.25" thickBot="1" x14ac:dyDescent="0.25">
      <c r="A152" s="46" t="s">
        <v>329</v>
      </c>
      <c r="B152" s="85">
        <v>4412.45</v>
      </c>
      <c r="C152" s="85" t="s">
        <v>79</v>
      </c>
      <c r="D152" s="47" t="s">
        <v>330</v>
      </c>
      <c r="E152" s="47" t="s">
        <v>331</v>
      </c>
      <c r="F152" s="47" t="s">
        <v>99</v>
      </c>
      <c r="G152" s="47">
        <v>2</v>
      </c>
      <c r="H152" s="48">
        <v>7.53</v>
      </c>
      <c r="I152" s="49">
        <f t="shared" si="2"/>
        <v>15.06</v>
      </c>
    </row>
    <row r="153" spans="1:9" ht="12.75" customHeight="1" x14ac:dyDescent="0.2">
      <c r="A153" s="622" t="s">
        <v>329</v>
      </c>
      <c r="B153" s="625">
        <v>4708.32</v>
      </c>
      <c r="C153" s="625" t="s">
        <v>80</v>
      </c>
      <c r="D153" s="625" t="s">
        <v>330</v>
      </c>
      <c r="E153" s="82" t="s">
        <v>331</v>
      </c>
      <c r="F153" s="82" t="s">
        <v>99</v>
      </c>
      <c r="G153" s="82">
        <v>3</v>
      </c>
      <c r="H153" s="155">
        <v>7.53</v>
      </c>
      <c r="I153" s="156">
        <f t="shared" si="2"/>
        <v>22.59</v>
      </c>
    </row>
    <row r="154" spans="1:9" ht="12.75" customHeight="1" x14ac:dyDescent="0.2">
      <c r="A154" s="623"/>
      <c r="B154" s="632"/>
      <c r="C154" s="632"/>
      <c r="D154" s="632"/>
      <c r="E154" s="15" t="s">
        <v>2111</v>
      </c>
      <c r="F154" s="15" t="s">
        <v>99</v>
      </c>
      <c r="G154" s="15">
        <v>1</v>
      </c>
      <c r="H154" s="16">
        <v>448.08</v>
      </c>
      <c r="I154" s="43">
        <f t="shared" si="2"/>
        <v>448.08</v>
      </c>
    </row>
    <row r="155" spans="1:9" ht="12.75" customHeight="1" thickBot="1" x14ac:dyDescent="0.25">
      <c r="A155" s="624"/>
      <c r="B155" s="632"/>
      <c r="C155" s="632"/>
      <c r="D155" s="626"/>
      <c r="E155" s="83" t="s">
        <v>337</v>
      </c>
      <c r="F155" s="83" t="s">
        <v>99</v>
      </c>
      <c r="G155" s="83">
        <v>2</v>
      </c>
      <c r="H155" s="84">
        <v>45</v>
      </c>
      <c r="I155" s="200">
        <f t="shared" si="2"/>
        <v>90</v>
      </c>
    </row>
    <row r="156" spans="1:9" ht="12.75" customHeight="1" x14ac:dyDescent="0.2">
      <c r="A156" s="622" t="s">
        <v>486</v>
      </c>
      <c r="B156" s="632"/>
      <c r="C156" s="632"/>
      <c r="D156" s="627" t="s">
        <v>614</v>
      </c>
      <c r="E156" s="37" t="s">
        <v>2252</v>
      </c>
      <c r="F156" s="37" t="s">
        <v>99</v>
      </c>
      <c r="G156" s="37">
        <v>1</v>
      </c>
      <c r="H156" s="38">
        <v>30</v>
      </c>
      <c r="I156" s="39">
        <f t="shared" si="2"/>
        <v>30</v>
      </c>
    </row>
    <row r="157" spans="1:9" ht="12.75" customHeight="1" x14ac:dyDescent="0.2">
      <c r="A157" s="623"/>
      <c r="B157" s="632"/>
      <c r="C157" s="632"/>
      <c r="D157" s="665"/>
      <c r="E157" s="35" t="s">
        <v>1408</v>
      </c>
      <c r="F157" s="35" t="s">
        <v>99</v>
      </c>
      <c r="G157" s="35">
        <v>1</v>
      </c>
      <c r="H157" s="36">
        <v>40</v>
      </c>
      <c r="I157" s="157">
        <f t="shared" si="2"/>
        <v>40</v>
      </c>
    </row>
    <row r="158" spans="1:9" ht="12.75" customHeight="1" x14ac:dyDescent="0.2">
      <c r="A158" s="623"/>
      <c r="B158" s="632"/>
      <c r="C158" s="632"/>
      <c r="D158" s="664" t="s">
        <v>108</v>
      </c>
      <c r="E158" s="35" t="s">
        <v>277</v>
      </c>
      <c r="F158" s="35" t="s">
        <v>99</v>
      </c>
      <c r="G158" s="35">
        <v>3</v>
      </c>
      <c r="H158" s="36">
        <v>27</v>
      </c>
      <c r="I158" s="157">
        <f t="shared" si="2"/>
        <v>81</v>
      </c>
    </row>
    <row r="159" spans="1:9" ht="12.75" customHeight="1" x14ac:dyDescent="0.2">
      <c r="A159" s="623"/>
      <c r="B159" s="632"/>
      <c r="C159" s="632"/>
      <c r="D159" s="665"/>
      <c r="E159" s="35" t="s">
        <v>134</v>
      </c>
      <c r="F159" s="35" t="s">
        <v>104</v>
      </c>
      <c r="G159" s="35">
        <v>1</v>
      </c>
      <c r="H159" s="36">
        <v>75</v>
      </c>
      <c r="I159" s="157">
        <f t="shared" si="2"/>
        <v>75</v>
      </c>
    </row>
    <row r="160" spans="1:9" ht="15" customHeight="1" thickBot="1" x14ac:dyDescent="0.25">
      <c r="A160" s="624"/>
      <c r="B160" s="626"/>
      <c r="C160" s="626"/>
      <c r="D160" s="83" t="s">
        <v>793</v>
      </c>
      <c r="E160" s="83" t="s">
        <v>2253</v>
      </c>
      <c r="F160" s="83" t="s">
        <v>99</v>
      </c>
      <c r="G160" s="83">
        <v>1</v>
      </c>
      <c r="H160" s="84">
        <v>43</v>
      </c>
      <c r="I160" s="200">
        <f t="shared" si="2"/>
        <v>43</v>
      </c>
    </row>
    <row r="161" spans="1:9" ht="15" customHeight="1" thickBot="1" x14ac:dyDescent="0.25">
      <c r="A161" s="180"/>
      <c r="B161" s="70"/>
      <c r="C161" s="70"/>
      <c r="D161" s="53"/>
      <c r="E161" s="53"/>
      <c r="F161" s="53"/>
      <c r="G161" s="53"/>
      <c r="H161" s="153"/>
      <c r="I161" s="165">
        <v>346.18</v>
      </c>
    </row>
    <row r="162" spans="1:9" ht="12.75" customHeight="1" thickBot="1" x14ac:dyDescent="0.25">
      <c r="A162" s="46"/>
      <c r="B162" s="76">
        <f>SUM(B22:B160)</f>
        <v>44153.85</v>
      </c>
      <c r="C162" s="75"/>
      <c r="D162" s="76"/>
      <c r="E162" s="77"/>
      <c r="F162" s="75"/>
      <c r="G162" s="75"/>
      <c r="H162" s="76" t="s">
        <v>17</v>
      </c>
      <c r="I162" s="78">
        <f>SUM(I22:I161)</f>
        <v>42332.350000000006</v>
      </c>
    </row>
    <row r="163" spans="1:9" ht="64.5" thickBot="1" x14ac:dyDescent="0.25">
      <c r="A163" s="134" t="s">
        <v>144</v>
      </c>
      <c r="B163" s="114" t="s">
        <v>16</v>
      </c>
      <c r="C163" s="114" t="s">
        <v>5</v>
      </c>
      <c r="D163" s="114" t="s">
        <v>23</v>
      </c>
      <c r="E163" s="118" t="s">
        <v>18</v>
      </c>
      <c r="F163" s="114" t="s">
        <v>19</v>
      </c>
      <c r="G163" s="114" t="s">
        <v>10</v>
      </c>
      <c r="H163" s="114" t="s">
        <v>13</v>
      </c>
      <c r="I163" s="115" t="s">
        <v>12</v>
      </c>
    </row>
    <row r="164" spans="1:9" ht="12.75" customHeight="1" thickBot="1" x14ac:dyDescent="0.25">
      <c r="A164" s="227"/>
      <c r="B164" s="104">
        <v>1525.48</v>
      </c>
      <c r="C164" s="58" t="s">
        <v>66</v>
      </c>
      <c r="D164" s="64"/>
      <c r="E164" s="59"/>
      <c r="F164" s="59"/>
      <c r="G164" s="59"/>
      <c r="H164" s="60"/>
      <c r="I164" s="61"/>
    </row>
    <row r="165" spans="1:9" ht="12.75" customHeight="1" thickBot="1" x14ac:dyDescent="0.25">
      <c r="A165" s="227"/>
      <c r="B165" s="105">
        <v>1469.46</v>
      </c>
      <c r="C165" s="92" t="s">
        <v>67</v>
      </c>
      <c r="D165" s="93"/>
      <c r="E165" s="94"/>
      <c r="F165" s="94"/>
      <c r="G165" s="94"/>
      <c r="H165" s="95"/>
      <c r="I165" s="96"/>
    </row>
    <row r="166" spans="1:9" ht="12.75" customHeight="1" thickBot="1" x14ac:dyDescent="0.25">
      <c r="A166" s="227"/>
      <c r="B166" s="106">
        <v>1496.29</v>
      </c>
      <c r="C166" s="85" t="s">
        <v>70</v>
      </c>
      <c r="D166" s="86"/>
      <c r="E166" s="47"/>
      <c r="F166" s="47"/>
      <c r="G166" s="47"/>
      <c r="H166" s="48"/>
      <c r="I166" s="49"/>
    </row>
    <row r="167" spans="1:9" ht="12.75" customHeight="1" thickBot="1" x14ac:dyDescent="0.25">
      <c r="A167" s="227"/>
      <c r="B167" s="106">
        <v>852.1</v>
      </c>
      <c r="C167" s="85" t="s">
        <v>72</v>
      </c>
      <c r="D167" s="86"/>
      <c r="E167" s="47"/>
      <c r="F167" s="47"/>
      <c r="G167" s="47"/>
      <c r="H167" s="48"/>
      <c r="I167" s="49"/>
    </row>
    <row r="168" spans="1:9" ht="12.75" customHeight="1" thickBot="1" x14ac:dyDescent="0.25">
      <c r="A168" s="227"/>
      <c r="B168" s="106">
        <v>1598.09</v>
      </c>
      <c r="C168" s="85" t="s">
        <v>73</v>
      </c>
      <c r="D168" s="86"/>
      <c r="E168" s="47"/>
      <c r="F168" s="47"/>
      <c r="G168" s="47"/>
      <c r="H168" s="48"/>
      <c r="I168" s="49"/>
    </row>
    <row r="169" spans="1:9" ht="12.75" customHeight="1" thickBot="1" x14ac:dyDescent="0.25">
      <c r="A169" s="227"/>
      <c r="B169" s="106">
        <v>1517.64</v>
      </c>
      <c r="C169" s="85" t="s">
        <v>74</v>
      </c>
      <c r="D169" s="86"/>
      <c r="E169" s="47"/>
      <c r="F169" s="47"/>
      <c r="G169" s="47"/>
      <c r="H169" s="48"/>
      <c r="I169" s="49"/>
    </row>
    <row r="170" spans="1:9" ht="12.75" customHeight="1" thickBot="1" x14ac:dyDescent="0.25">
      <c r="A170" s="227"/>
      <c r="B170" s="106">
        <v>2289.4499999999998</v>
      </c>
      <c r="C170" s="85" t="s">
        <v>75</v>
      </c>
      <c r="D170" s="86"/>
      <c r="E170" s="47"/>
      <c r="F170" s="47"/>
      <c r="G170" s="47"/>
      <c r="H170" s="48"/>
      <c r="I170" s="49"/>
    </row>
    <row r="171" spans="1:9" ht="12.75" customHeight="1" thickBot="1" x14ac:dyDescent="0.25">
      <c r="A171" s="221"/>
      <c r="B171" s="106">
        <v>3296</v>
      </c>
      <c r="C171" s="85" t="s">
        <v>76</v>
      </c>
      <c r="D171" s="86"/>
      <c r="E171" s="47"/>
      <c r="F171" s="47"/>
      <c r="G171" s="47"/>
      <c r="H171" s="48"/>
      <c r="I171" s="49"/>
    </row>
    <row r="172" spans="1:9" ht="12.75" customHeight="1" thickBot="1" x14ac:dyDescent="0.25">
      <c r="A172" s="221"/>
      <c r="B172" s="106">
        <v>4785.25</v>
      </c>
      <c r="C172" s="85" t="s">
        <v>77</v>
      </c>
      <c r="D172" s="86"/>
      <c r="E172" s="47"/>
      <c r="F172" s="47"/>
      <c r="G172" s="47"/>
      <c r="H172" s="48"/>
      <c r="I172" s="49"/>
    </row>
    <row r="173" spans="1:9" ht="12.75" customHeight="1" thickBot="1" x14ac:dyDescent="0.25">
      <c r="A173" s="221"/>
      <c r="B173" s="106">
        <v>5215.41</v>
      </c>
      <c r="C173" s="85" t="s">
        <v>78</v>
      </c>
      <c r="D173" s="86"/>
      <c r="E173" s="47"/>
      <c r="F173" s="47"/>
      <c r="G173" s="47"/>
      <c r="H173" s="48"/>
      <c r="I173" s="49"/>
    </row>
    <row r="174" spans="1:9" ht="12.75" customHeight="1" thickBot="1" x14ac:dyDescent="0.25">
      <c r="A174" s="221"/>
      <c r="B174" s="106">
        <v>4894.59</v>
      </c>
      <c r="C174" s="85" t="s">
        <v>79</v>
      </c>
      <c r="D174" s="86"/>
      <c r="E174" s="47"/>
      <c r="F174" s="47"/>
      <c r="G174" s="47"/>
      <c r="H174" s="48"/>
      <c r="I174" s="49"/>
    </row>
    <row r="175" spans="1:9" ht="12.75" customHeight="1" thickBot="1" x14ac:dyDescent="0.25">
      <c r="A175" s="221"/>
      <c r="B175" s="106">
        <v>5207.49</v>
      </c>
      <c r="C175" s="85" t="s">
        <v>80</v>
      </c>
      <c r="D175" s="86"/>
      <c r="E175" s="47"/>
      <c r="F175" s="47"/>
      <c r="G175" s="47"/>
      <c r="H175" s="48"/>
      <c r="I175" s="49"/>
    </row>
    <row r="176" spans="1:9" ht="12.75" customHeight="1" thickBot="1" x14ac:dyDescent="0.25">
      <c r="A176" s="228"/>
      <c r="B176" s="454">
        <f>SUM(B164:B175)</f>
        <v>34147.25</v>
      </c>
      <c r="C176" s="458" t="s">
        <v>87</v>
      </c>
      <c r="D176" s="86"/>
      <c r="E176" s="47"/>
      <c r="F176" s="47"/>
      <c r="G176" s="47"/>
      <c r="H176" s="48"/>
      <c r="I176" s="49"/>
    </row>
    <row r="177" spans="1:9" ht="12.75" customHeight="1" thickBot="1" x14ac:dyDescent="0.25">
      <c r="A177" s="655" t="s">
        <v>106</v>
      </c>
      <c r="B177" s="106">
        <v>287.62</v>
      </c>
      <c r="C177" s="85" t="s">
        <v>74</v>
      </c>
      <c r="D177" s="86"/>
      <c r="E177" s="47"/>
      <c r="F177" s="47"/>
      <c r="G177" s="47"/>
      <c r="H177" s="48"/>
      <c r="I177" s="49"/>
    </row>
    <row r="178" spans="1:9" ht="12.75" customHeight="1" thickBot="1" x14ac:dyDescent="0.25">
      <c r="A178" s="656"/>
      <c r="B178" s="106">
        <v>121.56</v>
      </c>
      <c r="C178" s="85" t="s">
        <v>75</v>
      </c>
      <c r="D178" s="86"/>
      <c r="E178" s="47"/>
      <c r="F178" s="47"/>
      <c r="G178" s="47"/>
      <c r="H178" s="48"/>
      <c r="I178" s="49"/>
    </row>
    <row r="179" spans="1:9" ht="12.75" customHeight="1" thickBot="1" x14ac:dyDescent="0.25">
      <c r="A179" s="657"/>
      <c r="B179" s="106">
        <v>151.22999999999999</v>
      </c>
      <c r="C179" s="85" t="s">
        <v>76</v>
      </c>
      <c r="D179" s="86"/>
      <c r="E179" s="47"/>
      <c r="F179" s="47"/>
      <c r="G179" s="47"/>
      <c r="H179" s="48"/>
      <c r="I179" s="49"/>
    </row>
    <row r="180" spans="1:9" ht="12.75" customHeight="1" thickBot="1" x14ac:dyDescent="0.25">
      <c r="A180" s="526"/>
      <c r="B180" s="454">
        <f>SUM(B177:B179)</f>
        <v>560.41</v>
      </c>
      <c r="C180" s="458" t="s">
        <v>87</v>
      </c>
      <c r="D180" s="86"/>
      <c r="E180" s="47"/>
      <c r="F180" s="47"/>
      <c r="G180" s="47"/>
      <c r="H180" s="48"/>
      <c r="I180" s="49">
        <v>631.03</v>
      </c>
    </row>
    <row r="181" spans="1:9" ht="12.75" customHeight="1" thickBot="1" x14ac:dyDescent="0.25">
      <c r="A181" s="180"/>
      <c r="B181" s="197">
        <f>B176+B180</f>
        <v>34707.660000000003</v>
      </c>
      <c r="C181" s="198"/>
      <c r="D181" s="197"/>
      <c r="E181" s="199"/>
      <c r="F181" s="198"/>
      <c r="G181" s="198"/>
      <c r="H181" s="197" t="s">
        <v>17</v>
      </c>
      <c r="I181" s="230">
        <f>SUM(I164:I180)</f>
        <v>631.03</v>
      </c>
    </row>
    <row r="182" spans="1:9" ht="77.25" thickBot="1" x14ac:dyDescent="0.25">
      <c r="A182" s="134" t="s">
        <v>145</v>
      </c>
      <c r="B182" s="117" t="s">
        <v>16</v>
      </c>
      <c r="C182" s="131" t="s">
        <v>5</v>
      </c>
      <c r="D182" s="117" t="s">
        <v>23</v>
      </c>
      <c r="E182" s="132" t="s">
        <v>18</v>
      </c>
      <c r="F182" s="117" t="s">
        <v>19</v>
      </c>
      <c r="G182" s="131" t="s">
        <v>10</v>
      </c>
      <c r="H182" s="117" t="s">
        <v>13</v>
      </c>
      <c r="I182" s="117" t="s">
        <v>12</v>
      </c>
    </row>
    <row r="183" spans="1:9" ht="12.75" customHeight="1" thickBot="1" x14ac:dyDescent="0.25">
      <c r="A183" s="227" t="s">
        <v>103</v>
      </c>
      <c r="B183" s="106">
        <v>1912.19</v>
      </c>
      <c r="C183" s="55" t="s">
        <v>66</v>
      </c>
      <c r="D183" s="55" t="s">
        <v>108</v>
      </c>
      <c r="E183" s="47" t="s">
        <v>348</v>
      </c>
      <c r="F183" s="47" t="s">
        <v>327</v>
      </c>
      <c r="G183" s="47">
        <v>11</v>
      </c>
      <c r="H183" s="48">
        <v>210</v>
      </c>
      <c r="I183" s="49">
        <f>G183*H183</f>
        <v>2310</v>
      </c>
    </row>
    <row r="184" spans="1:9" ht="12.75" customHeight="1" x14ac:dyDescent="0.2">
      <c r="A184" s="655" t="s">
        <v>103</v>
      </c>
      <c r="B184" s="672">
        <v>1959.94</v>
      </c>
      <c r="C184" s="625" t="s">
        <v>67</v>
      </c>
      <c r="D184" s="627" t="s">
        <v>108</v>
      </c>
      <c r="E184" s="82" t="s">
        <v>348</v>
      </c>
      <c r="F184" s="82" t="s">
        <v>327</v>
      </c>
      <c r="G184" s="82">
        <v>11</v>
      </c>
      <c r="H184" s="155">
        <v>210</v>
      </c>
      <c r="I184" s="156">
        <f>G184*H184</f>
        <v>2310</v>
      </c>
    </row>
    <row r="185" spans="1:9" ht="12.75" customHeight="1" x14ac:dyDescent="0.2">
      <c r="A185" s="656"/>
      <c r="B185" s="681"/>
      <c r="C185" s="632"/>
      <c r="D185" s="628"/>
      <c r="E185" s="15" t="s">
        <v>98</v>
      </c>
      <c r="F185" s="15" t="s">
        <v>99</v>
      </c>
      <c r="G185" s="15">
        <v>7</v>
      </c>
      <c r="H185" s="16">
        <v>25</v>
      </c>
      <c r="I185" s="43">
        <f>G185*H185</f>
        <v>175</v>
      </c>
    </row>
    <row r="186" spans="1:9" ht="12.75" customHeight="1" thickBot="1" x14ac:dyDescent="0.25">
      <c r="A186" s="657"/>
      <c r="B186" s="673"/>
      <c r="C186" s="626"/>
      <c r="D186" s="629"/>
      <c r="E186" s="83" t="s">
        <v>444</v>
      </c>
      <c r="F186" s="83" t="s">
        <v>327</v>
      </c>
      <c r="G186" s="83">
        <v>0.5</v>
      </c>
      <c r="H186" s="84">
        <v>755</v>
      </c>
      <c r="I186" s="200">
        <f>G186*H186</f>
        <v>377.5</v>
      </c>
    </row>
    <row r="187" spans="1:9" ht="12.75" customHeight="1" thickBot="1" x14ac:dyDescent="0.25">
      <c r="A187" s="227"/>
      <c r="B187" s="106">
        <v>2058.58</v>
      </c>
      <c r="C187" s="85" t="s">
        <v>70</v>
      </c>
      <c r="D187" s="86"/>
      <c r="E187" s="47"/>
      <c r="F187" s="47"/>
      <c r="G187" s="47"/>
      <c r="H187" s="48"/>
      <c r="I187" s="49"/>
    </row>
    <row r="188" spans="1:9" ht="12.75" customHeight="1" thickBot="1" x14ac:dyDescent="0.25">
      <c r="A188" s="227"/>
      <c r="B188" s="106">
        <v>1959.34</v>
      </c>
      <c r="C188" s="85" t="s">
        <v>72</v>
      </c>
      <c r="D188" s="86"/>
      <c r="E188" s="47"/>
      <c r="F188" s="47"/>
      <c r="G188" s="47"/>
      <c r="H188" s="48"/>
      <c r="I188" s="49"/>
    </row>
    <row r="189" spans="1:9" ht="12.75" customHeight="1" thickBot="1" x14ac:dyDescent="0.25">
      <c r="A189" s="227"/>
      <c r="B189" s="106">
        <v>1996.41</v>
      </c>
      <c r="C189" s="85" t="s">
        <v>73</v>
      </c>
      <c r="D189" s="86"/>
      <c r="E189" s="47"/>
      <c r="F189" s="47"/>
      <c r="G189" s="47"/>
      <c r="H189" s="48"/>
      <c r="I189" s="49"/>
    </row>
    <row r="190" spans="1:9" ht="12.75" customHeight="1" thickBot="1" x14ac:dyDescent="0.25">
      <c r="A190" s="227"/>
      <c r="B190" s="106">
        <v>2297.42</v>
      </c>
      <c r="C190" s="85" t="s">
        <v>74</v>
      </c>
      <c r="D190" s="86"/>
      <c r="E190" s="47"/>
      <c r="F190" s="47"/>
      <c r="G190" s="47"/>
      <c r="H190" s="48"/>
      <c r="I190" s="49"/>
    </row>
    <row r="191" spans="1:9" ht="12.75" customHeight="1" thickBot="1" x14ac:dyDescent="0.25">
      <c r="A191" s="227"/>
      <c r="B191" s="106">
        <v>1318.87</v>
      </c>
      <c r="C191" s="85" t="s">
        <v>75</v>
      </c>
      <c r="D191" s="86"/>
      <c r="E191" s="47"/>
      <c r="F191" s="47"/>
      <c r="G191" s="47"/>
      <c r="H191" s="48"/>
      <c r="I191" s="49"/>
    </row>
    <row r="192" spans="1:9" ht="12.75" customHeight="1" thickBot="1" x14ac:dyDescent="0.25">
      <c r="A192" s="227"/>
      <c r="B192" s="106">
        <v>1627.52</v>
      </c>
      <c r="C192" s="85" t="s">
        <v>76</v>
      </c>
      <c r="D192" s="86"/>
      <c r="E192" s="47"/>
      <c r="F192" s="47"/>
      <c r="G192" s="47"/>
      <c r="H192" s="48"/>
      <c r="I192" s="49"/>
    </row>
    <row r="193" spans="1:9" ht="12.75" customHeight="1" thickBot="1" x14ac:dyDescent="0.25">
      <c r="A193" s="227"/>
      <c r="B193" s="106">
        <v>1651.49</v>
      </c>
      <c r="C193" s="85" t="s">
        <v>77</v>
      </c>
      <c r="D193" s="86"/>
      <c r="E193" s="47"/>
      <c r="F193" s="47"/>
      <c r="G193" s="47"/>
      <c r="H193" s="48"/>
      <c r="I193" s="49"/>
    </row>
    <row r="194" spans="1:9" ht="12.75" customHeight="1" thickBot="1" x14ac:dyDescent="0.25">
      <c r="A194" s="227"/>
      <c r="B194" s="106">
        <v>1768.04</v>
      </c>
      <c r="C194" s="85" t="s">
        <v>78</v>
      </c>
      <c r="D194" s="86"/>
      <c r="E194" s="47"/>
      <c r="F194" s="47"/>
      <c r="G194" s="47"/>
      <c r="H194" s="48"/>
      <c r="I194" s="49"/>
    </row>
    <row r="195" spans="1:9" ht="12.75" customHeight="1" thickBot="1" x14ac:dyDescent="0.25">
      <c r="A195" s="227"/>
      <c r="B195" s="106">
        <v>1698.89</v>
      </c>
      <c r="C195" s="85" t="s">
        <v>79</v>
      </c>
      <c r="D195" s="86"/>
      <c r="E195" s="47"/>
      <c r="F195" s="47"/>
      <c r="G195" s="47"/>
      <c r="H195" s="48"/>
      <c r="I195" s="49"/>
    </row>
    <row r="196" spans="1:9" ht="12.75" customHeight="1" thickBot="1" x14ac:dyDescent="0.25">
      <c r="A196" s="227"/>
      <c r="B196" s="106">
        <v>1719.44</v>
      </c>
      <c r="C196" s="85" t="s">
        <v>80</v>
      </c>
      <c r="D196" s="86"/>
      <c r="E196" s="47"/>
      <c r="F196" s="47"/>
      <c r="G196" s="47"/>
      <c r="H196" s="48"/>
      <c r="I196" s="49"/>
    </row>
    <row r="197" spans="1:9" ht="12.75" customHeight="1" thickBot="1" x14ac:dyDescent="0.25">
      <c r="A197" s="227"/>
      <c r="B197" s="106"/>
      <c r="C197" s="167" t="s">
        <v>87</v>
      </c>
      <c r="D197" s="86"/>
      <c r="E197" s="47"/>
      <c r="F197" s="47"/>
      <c r="G197" s="47"/>
      <c r="H197" s="48"/>
      <c r="I197" s="49">
        <v>304.85000000000002</v>
      </c>
    </row>
    <row r="198" spans="1:9" ht="13.5" thickBot="1" x14ac:dyDescent="0.25">
      <c r="A198" s="180"/>
      <c r="B198" s="197">
        <f>SUM(B183:B197)</f>
        <v>21968.13</v>
      </c>
      <c r="C198" s="198"/>
      <c r="D198" s="197"/>
      <c r="E198" s="199"/>
      <c r="F198" s="198"/>
      <c r="G198" s="198"/>
      <c r="H198" s="197" t="s">
        <v>17</v>
      </c>
      <c r="I198" s="230">
        <f>SUM(I183:I197)</f>
        <v>5477.35</v>
      </c>
    </row>
    <row r="199" spans="1:9" ht="26.25" thickBot="1" x14ac:dyDescent="0.25">
      <c r="A199" s="46" t="s">
        <v>8</v>
      </c>
      <c r="B199" s="114" t="s">
        <v>16</v>
      </c>
      <c r="C199" s="114" t="s">
        <v>5</v>
      </c>
      <c r="D199" s="114" t="s">
        <v>23</v>
      </c>
      <c r="E199" s="118" t="s">
        <v>18</v>
      </c>
      <c r="F199" s="114" t="s">
        <v>19</v>
      </c>
      <c r="G199" s="114" t="s">
        <v>10</v>
      </c>
      <c r="H199" s="114" t="s">
        <v>13</v>
      </c>
      <c r="I199" s="115" t="s">
        <v>12</v>
      </c>
    </row>
    <row r="200" spans="1:9" ht="12.75" customHeight="1" x14ac:dyDescent="0.2">
      <c r="A200" s="623" t="s">
        <v>82</v>
      </c>
      <c r="B200" s="33"/>
      <c r="C200" s="33" t="s">
        <v>66</v>
      </c>
      <c r="D200" s="34"/>
      <c r="E200" s="35"/>
      <c r="F200" s="35" t="s">
        <v>83</v>
      </c>
      <c r="G200" s="35">
        <v>134</v>
      </c>
      <c r="H200" s="16">
        <v>4.8099999999999996</v>
      </c>
      <c r="I200" s="157">
        <f t="shared" ref="I200:I211" si="3">G200*H200</f>
        <v>644.54</v>
      </c>
    </row>
    <row r="201" spans="1:9" ht="12.75" customHeight="1" x14ac:dyDescent="0.2">
      <c r="A201" s="623"/>
      <c r="B201" s="13"/>
      <c r="C201" s="13" t="s">
        <v>67</v>
      </c>
      <c r="D201" s="14"/>
      <c r="E201" s="15"/>
      <c r="F201" s="15" t="s">
        <v>83</v>
      </c>
      <c r="G201" s="15">
        <v>121</v>
      </c>
      <c r="H201" s="16">
        <v>4.8099999999999996</v>
      </c>
      <c r="I201" s="43">
        <f t="shared" si="3"/>
        <v>582.01</v>
      </c>
    </row>
    <row r="202" spans="1:9" x14ac:dyDescent="0.2">
      <c r="A202" s="623"/>
      <c r="B202" s="13"/>
      <c r="C202" s="13" t="s">
        <v>70</v>
      </c>
      <c r="D202" s="14"/>
      <c r="E202" s="15"/>
      <c r="F202" s="15" t="s">
        <v>83</v>
      </c>
      <c r="G202" s="15">
        <v>134</v>
      </c>
      <c r="H202" s="16">
        <v>4.8099999999999996</v>
      </c>
      <c r="I202" s="43">
        <f t="shared" si="3"/>
        <v>644.54</v>
      </c>
    </row>
    <row r="203" spans="1:9" ht="12.75" customHeight="1" x14ac:dyDescent="0.2">
      <c r="A203" s="623"/>
      <c r="B203" s="13"/>
      <c r="C203" s="13" t="s">
        <v>72</v>
      </c>
      <c r="D203" s="14"/>
      <c r="E203" s="15"/>
      <c r="F203" s="15" t="s">
        <v>83</v>
      </c>
      <c r="G203" s="15">
        <v>130</v>
      </c>
      <c r="H203" s="16">
        <v>4.8099999999999996</v>
      </c>
      <c r="I203" s="43">
        <f t="shared" si="3"/>
        <v>625.29999999999995</v>
      </c>
    </row>
    <row r="204" spans="1:9" x14ac:dyDescent="0.2">
      <c r="A204" s="623"/>
      <c r="B204" s="13"/>
      <c r="C204" s="13" t="s">
        <v>73</v>
      </c>
      <c r="D204" s="14"/>
      <c r="E204" s="15"/>
      <c r="F204" s="15" t="s">
        <v>83</v>
      </c>
      <c r="G204" s="15">
        <v>41</v>
      </c>
      <c r="H204" s="16">
        <v>4.8099999999999996</v>
      </c>
      <c r="I204" s="43">
        <f t="shared" si="3"/>
        <v>197.20999999999998</v>
      </c>
    </row>
    <row r="205" spans="1:9" ht="12.75" customHeight="1" x14ac:dyDescent="0.2">
      <c r="A205" s="623"/>
      <c r="B205" s="13"/>
      <c r="C205" s="13" t="s">
        <v>74</v>
      </c>
      <c r="D205" s="14"/>
      <c r="E205" s="15"/>
      <c r="F205" s="15" t="s">
        <v>83</v>
      </c>
      <c r="G205" s="15">
        <v>41</v>
      </c>
      <c r="H205" s="16">
        <v>4.8099999999999996</v>
      </c>
      <c r="I205" s="43">
        <f t="shared" si="3"/>
        <v>197.20999999999998</v>
      </c>
    </row>
    <row r="206" spans="1:9" ht="12.75" customHeight="1" x14ac:dyDescent="0.2">
      <c r="A206" s="623"/>
      <c r="B206" s="13"/>
      <c r="C206" s="13" t="s">
        <v>75</v>
      </c>
      <c r="D206" s="14"/>
      <c r="E206" s="15"/>
      <c r="F206" s="15" t="s">
        <v>83</v>
      </c>
      <c r="G206" s="15">
        <v>41</v>
      </c>
      <c r="H206" s="16">
        <v>5.04</v>
      </c>
      <c r="I206" s="43">
        <f t="shared" si="3"/>
        <v>206.64000000000001</v>
      </c>
    </row>
    <row r="207" spans="1:9" ht="12.75" customHeight="1" x14ac:dyDescent="0.2">
      <c r="A207" s="623"/>
      <c r="B207" s="13"/>
      <c r="C207" s="13" t="s">
        <v>76</v>
      </c>
      <c r="D207" s="14"/>
      <c r="E207" s="15"/>
      <c r="F207" s="15" t="s">
        <v>83</v>
      </c>
      <c r="G207" s="15">
        <v>41</v>
      </c>
      <c r="H207" s="16">
        <v>5.04</v>
      </c>
      <c r="I207" s="43">
        <f t="shared" si="3"/>
        <v>206.64000000000001</v>
      </c>
    </row>
    <row r="208" spans="1:9" ht="12.75" customHeight="1" x14ac:dyDescent="0.2">
      <c r="A208" s="623"/>
      <c r="B208" s="13"/>
      <c r="C208" s="13" t="s">
        <v>77</v>
      </c>
      <c r="D208" s="14"/>
      <c r="E208" s="15"/>
      <c r="F208" s="15" t="s">
        <v>83</v>
      </c>
      <c r="G208" s="15">
        <v>41</v>
      </c>
      <c r="H208" s="16">
        <v>5.04</v>
      </c>
      <c r="I208" s="43">
        <f t="shared" si="3"/>
        <v>206.64000000000001</v>
      </c>
    </row>
    <row r="209" spans="1:255" ht="12.75" customHeight="1" x14ac:dyDescent="0.2">
      <c r="A209" s="623"/>
      <c r="B209" s="13"/>
      <c r="C209" s="13" t="s">
        <v>78</v>
      </c>
      <c r="D209" s="14"/>
      <c r="E209" s="15"/>
      <c r="F209" s="15" t="s">
        <v>83</v>
      </c>
      <c r="G209" s="15">
        <v>41</v>
      </c>
      <c r="H209" s="16">
        <v>5.04</v>
      </c>
      <c r="I209" s="43">
        <f t="shared" si="3"/>
        <v>206.64000000000001</v>
      </c>
    </row>
    <row r="210" spans="1:255" ht="12.75" customHeight="1" x14ac:dyDescent="0.2">
      <c r="A210" s="623"/>
      <c r="B210" s="13"/>
      <c r="C210" s="13" t="s">
        <v>79</v>
      </c>
      <c r="D210" s="14"/>
      <c r="E210" s="15"/>
      <c r="F210" s="15" t="s">
        <v>83</v>
      </c>
      <c r="G210" s="15">
        <v>41</v>
      </c>
      <c r="H210" s="16">
        <v>5.04</v>
      </c>
      <c r="I210" s="43">
        <f t="shared" si="3"/>
        <v>206.64000000000001</v>
      </c>
    </row>
    <row r="211" spans="1:255" ht="12.75" customHeight="1" x14ac:dyDescent="0.2">
      <c r="A211" s="623"/>
      <c r="B211" s="13"/>
      <c r="C211" s="13" t="s">
        <v>80</v>
      </c>
      <c r="D211" s="14"/>
      <c r="E211" s="15"/>
      <c r="F211" s="15" t="s">
        <v>83</v>
      </c>
      <c r="G211" s="15">
        <v>41</v>
      </c>
      <c r="H211" s="16">
        <v>5.04</v>
      </c>
      <c r="I211" s="43">
        <f t="shared" si="3"/>
        <v>206.64000000000001</v>
      </c>
    </row>
    <row r="212" spans="1:255" ht="12.75" customHeight="1" x14ac:dyDescent="0.2">
      <c r="A212" s="704"/>
      <c r="B212" s="13"/>
      <c r="C212" s="244" t="s">
        <v>87</v>
      </c>
      <c r="D212" s="14"/>
      <c r="E212" s="15"/>
      <c r="F212" s="15" t="s">
        <v>83</v>
      </c>
      <c r="G212" s="15">
        <f>SUM(G200:G211)</f>
        <v>847</v>
      </c>
      <c r="H212" s="16"/>
      <c r="I212" s="243">
        <f>SUM(I200:I211)</f>
        <v>4130.6499999999996</v>
      </c>
    </row>
    <row r="213" spans="1:255" ht="30" customHeight="1" x14ac:dyDescent="0.2">
      <c r="A213" s="652" t="s">
        <v>2272</v>
      </c>
      <c r="B213" s="71"/>
      <c r="C213" s="13" t="s">
        <v>2273</v>
      </c>
      <c r="D213" s="72"/>
      <c r="E213" s="73"/>
      <c r="F213" s="15"/>
      <c r="G213" s="327"/>
      <c r="H213" s="74"/>
      <c r="I213" s="598">
        <v>108.6</v>
      </c>
    </row>
    <row r="214" spans="1:255" ht="28.9" customHeight="1" x14ac:dyDescent="0.2">
      <c r="A214" s="653"/>
      <c r="B214" s="71"/>
      <c r="C214" s="13" t="s">
        <v>2274</v>
      </c>
      <c r="D214" s="72"/>
      <c r="E214" s="73"/>
      <c r="F214" s="15"/>
      <c r="G214" s="327"/>
      <c r="H214" s="74"/>
      <c r="I214" s="598">
        <v>108.6</v>
      </c>
    </row>
    <row r="215" spans="1:255" ht="33.6" customHeight="1" x14ac:dyDescent="0.2">
      <c r="A215" s="654"/>
      <c r="B215" s="412"/>
      <c r="C215" s="244" t="s">
        <v>87</v>
      </c>
      <c r="D215" s="72"/>
      <c r="E215" s="73"/>
      <c r="F215" s="15"/>
      <c r="G215" s="327"/>
      <c r="H215" s="74"/>
      <c r="I215" s="241">
        <f>SUM(I213:I214)</f>
        <v>217.2</v>
      </c>
    </row>
    <row r="216" spans="1:255" ht="30.6" customHeight="1" x14ac:dyDescent="0.2">
      <c r="A216" s="652" t="s">
        <v>2271</v>
      </c>
      <c r="B216" s="71"/>
      <c r="C216" s="33" t="s">
        <v>2273</v>
      </c>
      <c r="D216" s="72"/>
      <c r="E216" s="73"/>
      <c r="F216" s="15"/>
      <c r="G216" s="327"/>
      <c r="H216" s="74"/>
      <c r="I216" s="598">
        <v>615.24</v>
      </c>
    </row>
    <row r="217" spans="1:255" ht="30" customHeight="1" x14ac:dyDescent="0.2">
      <c r="A217" s="653"/>
      <c r="B217" s="71"/>
      <c r="C217" s="71" t="s">
        <v>2274</v>
      </c>
      <c r="D217" s="72"/>
      <c r="E217" s="73"/>
      <c r="F217" s="15"/>
      <c r="G217" s="327"/>
      <c r="H217" s="74"/>
      <c r="I217" s="598">
        <v>651.41999999999996</v>
      </c>
    </row>
    <row r="218" spans="1:255" ht="24" customHeight="1" x14ac:dyDescent="0.2">
      <c r="A218" s="654"/>
      <c r="B218" s="71"/>
      <c r="C218" s="412" t="s">
        <v>87</v>
      </c>
      <c r="D218" s="72"/>
      <c r="E218" s="73"/>
      <c r="F218" s="73"/>
      <c r="G218" s="327"/>
      <c r="H218" s="74"/>
      <c r="I218" s="241">
        <f>SUM(I216:I217)</f>
        <v>1266.6599999999999</v>
      </c>
    </row>
    <row r="219" spans="1:255" ht="25.5" x14ac:dyDescent="0.2">
      <c r="A219" s="221" t="s">
        <v>2270</v>
      </c>
      <c r="B219" s="13"/>
      <c r="C219" s="244" t="s">
        <v>87</v>
      </c>
      <c r="D219" s="14"/>
      <c r="E219" s="15"/>
      <c r="F219" s="15"/>
      <c r="G219" s="15"/>
      <c r="H219" s="16"/>
      <c r="I219" s="243">
        <v>33588.839999999997</v>
      </c>
    </row>
    <row r="220" spans="1:255" ht="12.75" customHeight="1" x14ac:dyDescent="0.2">
      <c r="A220" s="221" t="s">
        <v>84</v>
      </c>
      <c r="B220" s="13"/>
      <c r="C220" s="244" t="s">
        <v>87</v>
      </c>
      <c r="D220" s="14"/>
      <c r="E220" s="15"/>
      <c r="F220" s="15"/>
      <c r="G220" s="15"/>
      <c r="H220" s="16"/>
      <c r="I220" s="243">
        <v>2487.94</v>
      </c>
    </row>
    <row r="221" spans="1:255" ht="12.75" customHeight="1" x14ac:dyDescent="0.2">
      <c r="A221" s="221" t="s">
        <v>86</v>
      </c>
      <c r="B221" s="13"/>
      <c r="C221" s="244" t="s">
        <v>87</v>
      </c>
      <c r="D221" s="14"/>
      <c r="E221" s="15"/>
      <c r="F221" s="15"/>
      <c r="G221" s="15"/>
      <c r="H221" s="16"/>
      <c r="I221" s="243">
        <v>2271.33</v>
      </c>
    </row>
    <row r="222" spans="1:255" ht="12.75" customHeight="1" x14ac:dyDescent="0.2">
      <c r="A222" s="219" t="s">
        <v>88</v>
      </c>
      <c r="B222" s="13"/>
      <c r="C222" s="244" t="s">
        <v>87</v>
      </c>
      <c r="D222" s="14"/>
      <c r="E222" s="15"/>
      <c r="F222" s="15"/>
      <c r="G222" s="15"/>
      <c r="H222" s="16"/>
      <c r="I222" s="243">
        <v>1666.22</v>
      </c>
    </row>
    <row r="223" spans="1:255" ht="12.75" customHeight="1" thickBot="1" x14ac:dyDescent="0.25">
      <c r="A223" s="219"/>
      <c r="B223" s="109"/>
      <c r="C223" s="109"/>
      <c r="D223" s="108"/>
      <c r="E223" s="110"/>
      <c r="F223" s="109"/>
      <c r="G223" s="109"/>
      <c r="H223" s="108" t="s">
        <v>17</v>
      </c>
      <c r="I223" s="232">
        <f>I212+I215+I218+I219+I220+I221+I222</f>
        <v>45628.840000000004</v>
      </c>
    </row>
    <row r="224" spans="1:255" s="45" customFormat="1" ht="68.45" customHeight="1" thickBot="1" x14ac:dyDescent="0.25">
      <c r="A224" s="117" t="s">
        <v>95</v>
      </c>
      <c r="B224" s="114" t="s">
        <v>16</v>
      </c>
      <c r="C224" s="114" t="s">
        <v>5</v>
      </c>
      <c r="D224" s="114" t="s">
        <v>23</v>
      </c>
      <c r="E224" s="118" t="s">
        <v>18</v>
      </c>
      <c r="F224" s="114" t="s">
        <v>19</v>
      </c>
      <c r="G224" s="114" t="s">
        <v>10</v>
      </c>
      <c r="H224" s="114" t="s">
        <v>13</v>
      </c>
      <c r="I224" s="115" t="s">
        <v>12</v>
      </c>
      <c r="J224" s="56"/>
      <c r="K224" s="56"/>
      <c r="L224" s="56"/>
      <c r="M224" s="56"/>
      <c r="N224" s="56"/>
      <c r="O224" s="56"/>
      <c r="P224" s="56"/>
      <c r="Q224" s="56"/>
      <c r="R224" s="56"/>
      <c r="T224" s="56"/>
      <c r="U224" s="56"/>
      <c r="V224" s="56"/>
      <c r="W224" s="56"/>
      <c r="X224" s="56"/>
      <c r="Y224" s="56"/>
      <c r="Z224" s="56"/>
      <c r="AA224" s="56"/>
      <c r="AB224" s="56"/>
      <c r="AD224" s="56"/>
      <c r="AE224" s="56"/>
      <c r="AF224" s="56"/>
      <c r="AG224" s="56"/>
      <c r="AH224" s="56"/>
      <c r="AI224" s="56"/>
      <c r="AJ224" s="56"/>
      <c r="AK224" s="56"/>
      <c r="AL224" s="56"/>
      <c r="AN224" s="56"/>
      <c r="AO224" s="56"/>
      <c r="AP224" s="56"/>
      <c r="AQ224" s="56"/>
      <c r="AR224" s="56"/>
      <c r="AS224" s="56"/>
      <c r="AT224" s="56"/>
      <c r="AU224" s="56"/>
      <c r="AV224" s="56"/>
      <c r="AX224" s="56"/>
      <c r="AY224" s="56"/>
      <c r="AZ224" s="56"/>
      <c r="BA224" s="56"/>
      <c r="BB224" s="56"/>
      <c r="BC224" s="56"/>
      <c r="BD224" s="56"/>
      <c r="BE224" s="56"/>
      <c r="BF224" s="56"/>
      <c r="BH224" s="56"/>
      <c r="BI224" s="56"/>
      <c r="BJ224" s="56"/>
      <c r="BK224" s="56"/>
      <c r="BL224" s="56"/>
      <c r="BM224" s="56"/>
      <c r="BN224" s="56"/>
      <c r="BO224" s="56"/>
      <c r="BP224" s="56"/>
      <c r="BR224" s="56"/>
      <c r="BS224" s="56"/>
      <c r="BT224" s="56"/>
      <c r="BU224" s="56"/>
      <c r="BV224" s="56"/>
      <c r="BW224" s="56"/>
      <c r="BX224" s="56"/>
      <c r="BY224" s="56"/>
      <c r="BZ224" s="56"/>
      <c r="CB224" s="56"/>
      <c r="CC224" s="56"/>
      <c r="CD224" s="56"/>
      <c r="CE224" s="56"/>
      <c r="CF224" s="56"/>
      <c r="CG224" s="56"/>
      <c r="CH224" s="56"/>
      <c r="CI224" s="56"/>
      <c r="CJ224" s="56"/>
      <c r="CL224" s="56"/>
      <c r="CM224" s="56"/>
      <c r="CN224" s="56"/>
      <c r="CO224" s="56"/>
      <c r="CP224" s="56"/>
      <c r="CQ224" s="56"/>
      <c r="CR224" s="56"/>
      <c r="CS224" s="56"/>
      <c r="CT224" s="56"/>
      <c r="CV224" s="56"/>
      <c r="CW224" s="56"/>
      <c r="CX224" s="56"/>
      <c r="CY224" s="56"/>
      <c r="CZ224" s="56"/>
      <c r="DA224" s="56"/>
      <c r="DB224" s="56"/>
      <c r="DC224" s="56"/>
      <c r="DD224" s="56"/>
      <c r="DF224" s="56"/>
      <c r="DG224" s="56"/>
      <c r="DH224" s="56"/>
      <c r="DI224" s="56"/>
      <c r="DJ224" s="56"/>
      <c r="DK224" s="56"/>
      <c r="DL224" s="56"/>
      <c r="DM224" s="56"/>
      <c r="DN224" s="56"/>
      <c r="DP224" s="56"/>
      <c r="DQ224" s="56"/>
      <c r="DR224" s="56"/>
      <c r="DS224" s="56"/>
      <c r="DT224" s="56"/>
      <c r="DU224" s="56"/>
      <c r="DV224" s="56"/>
      <c r="DW224" s="56"/>
      <c r="DX224" s="56"/>
      <c r="DZ224" s="56"/>
      <c r="EA224" s="56"/>
      <c r="EB224" s="56"/>
      <c r="EC224" s="56"/>
      <c r="ED224" s="56"/>
      <c r="EE224" s="56"/>
      <c r="EF224" s="56"/>
      <c r="EG224" s="56"/>
      <c r="EH224" s="56"/>
      <c r="EJ224" s="56"/>
      <c r="EK224" s="56"/>
      <c r="EL224" s="56"/>
      <c r="EM224" s="56"/>
      <c r="EN224" s="56"/>
      <c r="EO224" s="56"/>
      <c r="EP224" s="56"/>
      <c r="EQ224" s="56"/>
      <c r="ER224" s="56"/>
      <c r="ET224" s="56"/>
      <c r="EU224" s="56"/>
      <c r="EV224" s="56"/>
      <c r="EW224" s="56"/>
      <c r="EX224" s="56"/>
      <c r="EY224" s="56"/>
      <c r="EZ224" s="56"/>
      <c r="FA224" s="56"/>
      <c r="FB224" s="56"/>
      <c r="FD224" s="56"/>
      <c r="FE224" s="56"/>
      <c r="FF224" s="56"/>
      <c r="FG224" s="56"/>
      <c r="FH224" s="56"/>
      <c r="FI224" s="56"/>
      <c r="FJ224" s="56"/>
      <c r="FK224" s="56"/>
      <c r="FL224" s="56"/>
      <c r="FN224" s="56"/>
      <c r="FO224" s="56"/>
      <c r="FP224" s="56"/>
      <c r="FQ224" s="56"/>
      <c r="FR224" s="56"/>
      <c r="FS224" s="56"/>
      <c r="FT224" s="56"/>
      <c r="FU224" s="56"/>
      <c r="FV224" s="56"/>
      <c r="FX224" s="56"/>
      <c r="FY224" s="56"/>
      <c r="FZ224" s="56"/>
      <c r="GA224" s="56"/>
      <c r="GB224" s="56"/>
      <c r="GC224" s="56"/>
      <c r="GD224" s="56"/>
      <c r="GE224" s="56"/>
      <c r="GF224" s="56"/>
      <c r="GH224" s="56"/>
      <c r="GI224" s="56"/>
      <c r="GJ224" s="56"/>
      <c r="GK224" s="56"/>
      <c r="GL224" s="56"/>
      <c r="GM224" s="56"/>
      <c r="GN224" s="56"/>
      <c r="GO224" s="56"/>
      <c r="GP224" s="56"/>
      <c r="GR224" s="56"/>
      <c r="GS224" s="56"/>
      <c r="GT224" s="56"/>
      <c r="GU224" s="56"/>
      <c r="GV224" s="56"/>
      <c r="GW224" s="56"/>
      <c r="GX224" s="56"/>
      <c r="GY224" s="56"/>
      <c r="GZ224" s="56"/>
      <c r="HB224" s="56"/>
      <c r="HC224" s="56"/>
      <c r="HD224" s="56"/>
      <c r="HE224" s="56"/>
      <c r="HF224" s="56"/>
      <c r="HG224" s="56"/>
      <c r="HH224" s="56"/>
      <c r="HI224" s="56"/>
      <c r="HJ224" s="56"/>
      <c r="HL224" s="56"/>
      <c r="HM224" s="56"/>
      <c r="HN224" s="56"/>
      <c r="HO224" s="56"/>
      <c r="HP224" s="56"/>
      <c r="HQ224" s="56"/>
      <c r="HR224" s="56"/>
      <c r="HS224" s="56"/>
      <c r="HT224" s="56"/>
      <c r="HV224" s="56"/>
      <c r="HW224" s="56"/>
      <c r="HX224" s="56"/>
      <c r="HY224" s="56"/>
      <c r="HZ224" s="56"/>
      <c r="IA224" s="56"/>
      <c r="IB224" s="56"/>
      <c r="IC224" s="56"/>
      <c r="ID224" s="56"/>
      <c r="IF224" s="56"/>
      <c r="IG224" s="56"/>
      <c r="IH224" s="56"/>
      <c r="II224" s="56"/>
      <c r="IJ224" s="56"/>
      <c r="IK224" s="56"/>
      <c r="IL224" s="56"/>
      <c r="IM224" s="56"/>
      <c r="IN224" s="56"/>
      <c r="IP224" s="56"/>
      <c r="IQ224" s="56"/>
      <c r="IR224" s="56"/>
      <c r="IS224" s="56"/>
      <c r="IT224" s="56"/>
      <c r="IU224" s="56"/>
    </row>
    <row r="225" spans="1:255" ht="12.75" customHeight="1" thickBot="1" x14ac:dyDescent="0.25">
      <c r="A225" s="227"/>
      <c r="B225" s="104">
        <v>811.41</v>
      </c>
      <c r="C225" s="58" t="s">
        <v>66</v>
      </c>
      <c r="D225" s="64"/>
      <c r="E225" s="59"/>
      <c r="F225" s="59"/>
      <c r="G225" s="59"/>
      <c r="H225" s="60"/>
      <c r="I225" s="61"/>
      <c r="J225" s="56"/>
      <c r="K225" s="56"/>
      <c r="L225" s="56"/>
      <c r="M225" s="56"/>
      <c r="N225" s="56"/>
      <c r="O225" s="56"/>
      <c r="P225" s="56"/>
      <c r="Q225" s="56"/>
      <c r="R225" s="56"/>
      <c r="T225" s="56"/>
      <c r="U225" s="56"/>
      <c r="V225" s="56"/>
      <c r="W225" s="56"/>
      <c r="X225" s="56"/>
      <c r="Y225" s="56"/>
      <c r="Z225" s="56"/>
      <c r="AA225" s="56"/>
      <c r="AB225" s="56"/>
      <c r="AD225" s="56"/>
      <c r="AE225" s="56"/>
      <c r="AF225" s="56"/>
      <c r="AG225" s="56"/>
      <c r="AH225" s="56"/>
      <c r="AI225" s="56"/>
      <c r="AJ225" s="56"/>
      <c r="AK225" s="56"/>
      <c r="AL225" s="56"/>
      <c r="AN225" s="56"/>
      <c r="AO225" s="56"/>
      <c r="AP225" s="56"/>
      <c r="AQ225" s="56"/>
      <c r="AR225" s="56"/>
      <c r="AS225" s="56"/>
      <c r="AT225" s="56"/>
      <c r="AU225" s="56"/>
      <c r="AV225" s="56"/>
      <c r="AX225" s="56"/>
      <c r="AY225" s="56"/>
      <c r="AZ225" s="56"/>
      <c r="BA225" s="56"/>
      <c r="BB225" s="56"/>
      <c r="BC225" s="56"/>
      <c r="BD225" s="56"/>
      <c r="BE225" s="56"/>
      <c r="BF225" s="56"/>
      <c r="BH225" s="56"/>
      <c r="BI225" s="56"/>
      <c r="BJ225" s="56"/>
      <c r="BK225" s="56"/>
      <c r="BL225" s="56"/>
      <c r="BM225" s="56"/>
      <c r="BN225" s="56"/>
      <c r="BO225" s="56"/>
      <c r="BP225" s="56"/>
      <c r="BR225" s="56"/>
      <c r="BS225" s="56"/>
      <c r="BT225" s="56"/>
      <c r="BU225" s="56"/>
      <c r="BV225" s="56"/>
      <c r="BW225" s="56"/>
      <c r="BX225" s="56"/>
      <c r="BY225" s="56"/>
      <c r="BZ225" s="56"/>
      <c r="CB225" s="56"/>
      <c r="CC225" s="56"/>
      <c r="CD225" s="56"/>
      <c r="CE225" s="56"/>
      <c r="CF225" s="56"/>
      <c r="CG225" s="56"/>
      <c r="CH225" s="56"/>
      <c r="CI225" s="56"/>
      <c r="CJ225" s="56"/>
      <c r="CL225" s="56"/>
      <c r="CM225" s="56"/>
      <c r="CN225" s="56"/>
      <c r="CO225" s="56"/>
      <c r="CP225" s="56"/>
      <c r="CQ225" s="56"/>
      <c r="CR225" s="56"/>
      <c r="CS225" s="56"/>
      <c r="CT225" s="56"/>
      <c r="CV225" s="56"/>
      <c r="CW225" s="56"/>
      <c r="CX225" s="56"/>
      <c r="CY225" s="56"/>
      <c r="CZ225" s="56"/>
      <c r="DA225" s="56"/>
      <c r="DB225" s="56"/>
      <c r="DC225" s="56"/>
      <c r="DD225" s="56"/>
      <c r="DF225" s="56"/>
      <c r="DG225" s="56"/>
      <c r="DH225" s="56"/>
      <c r="DI225" s="56"/>
      <c r="DJ225" s="56"/>
      <c r="DK225" s="56"/>
      <c r="DL225" s="56"/>
      <c r="DM225" s="56"/>
      <c r="DN225" s="56"/>
      <c r="DP225" s="56"/>
      <c r="DQ225" s="56"/>
      <c r="DR225" s="56"/>
      <c r="DS225" s="56"/>
      <c r="DT225" s="56"/>
      <c r="DU225" s="56"/>
      <c r="DV225" s="56"/>
      <c r="DW225" s="56"/>
      <c r="DX225" s="56"/>
      <c r="DZ225" s="56"/>
      <c r="EA225" s="56"/>
      <c r="EB225" s="56"/>
      <c r="EC225" s="56"/>
      <c r="ED225" s="56"/>
      <c r="EE225" s="56"/>
      <c r="EF225" s="56"/>
      <c r="EG225" s="56"/>
      <c r="EH225" s="56"/>
      <c r="EJ225" s="56"/>
      <c r="EK225" s="56"/>
      <c r="EL225" s="56"/>
      <c r="EM225" s="56"/>
      <c r="EN225" s="56"/>
      <c r="EO225" s="56"/>
      <c r="EP225" s="56"/>
      <c r="EQ225" s="56"/>
      <c r="ER225" s="56"/>
      <c r="ET225" s="56"/>
      <c r="EU225" s="56"/>
      <c r="EV225" s="56"/>
      <c r="EW225" s="56"/>
      <c r="EX225" s="56"/>
      <c r="EY225" s="56"/>
      <c r="EZ225" s="56"/>
      <c r="FA225" s="56"/>
      <c r="FB225" s="56"/>
      <c r="FD225" s="56"/>
      <c r="FE225" s="56"/>
      <c r="FF225" s="56"/>
      <c r="FG225" s="56"/>
      <c r="FH225" s="56"/>
      <c r="FI225" s="56"/>
      <c r="FJ225" s="56"/>
      <c r="FK225" s="56"/>
      <c r="FL225" s="56"/>
      <c r="FN225" s="56"/>
      <c r="FO225" s="56"/>
      <c r="FP225" s="56"/>
      <c r="FQ225" s="56"/>
      <c r="FR225" s="56"/>
      <c r="FS225" s="56"/>
      <c r="FT225" s="56"/>
      <c r="FU225" s="56"/>
      <c r="FV225" s="56"/>
      <c r="FX225" s="56"/>
      <c r="FY225" s="56"/>
      <c r="FZ225" s="56"/>
      <c r="GA225" s="56"/>
      <c r="GB225" s="56"/>
      <c r="GC225" s="56"/>
      <c r="GD225" s="56"/>
      <c r="GE225" s="56"/>
      <c r="GF225" s="56"/>
      <c r="GH225" s="56"/>
      <c r="GI225" s="56"/>
      <c r="GJ225" s="56"/>
      <c r="GK225" s="56"/>
      <c r="GL225" s="56"/>
      <c r="GM225" s="56"/>
      <c r="GN225" s="56"/>
      <c r="GO225" s="56"/>
      <c r="GP225" s="56"/>
      <c r="GR225" s="56"/>
      <c r="GS225" s="56"/>
      <c r="GT225" s="56"/>
      <c r="GU225" s="56"/>
      <c r="GV225" s="56"/>
      <c r="GW225" s="56"/>
      <c r="GX225" s="56"/>
      <c r="GY225" s="56"/>
      <c r="GZ225" s="56"/>
      <c r="HB225" s="56"/>
      <c r="HC225" s="56"/>
      <c r="HD225" s="56"/>
      <c r="HE225" s="56"/>
      <c r="HF225" s="56"/>
      <c r="HG225" s="56"/>
      <c r="HH225" s="56"/>
      <c r="HI225" s="56"/>
      <c r="HJ225" s="56"/>
      <c r="HL225" s="56"/>
      <c r="HM225" s="56"/>
      <c r="HN225" s="56"/>
      <c r="HO225" s="56"/>
      <c r="HP225" s="56"/>
      <c r="HQ225" s="56"/>
      <c r="HR225" s="56"/>
      <c r="HS225" s="56"/>
      <c r="HT225" s="56"/>
      <c r="HV225" s="56"/>
      <c r="HW225" s="56"/>
      <c r="HX225" s="56"/>
      <c r="HY225" s="56"/>
      <c r="HZ225" s="56"/>
      <c r="IA225" s="56"/>
      <c r="IB225" s="56"/>
      <c r="IC225" s="56"/>
      <c r="ID225" s="56"/>
      <c r="IF225" s="56"/>
      <c r="IG225" s="56"/>
      <c r="IH225" s="56"/>
      <c r="II225" s="56"/>
      <c r="IJ225" s="56"/>
      <c r="IK225" s="56"/>
      <c r="IL225" s="56"/>
      <c r="IM225" s="56"/>
      <c r="IN225" s="56"/>
      <c r="IP225" s="56"/>
      <c r="IQ225" s="56"/>
      <c r="IR225" s="56"/>
      <c r="IS225" s="56"/>
      <c r="IT225" s="56"/>
      <c r="IU225" s="56"/>
    </row>
    <row r="226" spans="1:255" ht="12.75" customHeight="1" thickBot="1" x14ac:dyDescent="0.25">
      <c r="A226" s="227"/>
      <c r="B226" s="105">
        <v>985.51</v>
      </c>
      <c r="C226" s="92" t="s">
        <v>67</v>
      </c>
      <c r="D226" s="93"/>
      <c r="E226" s="94"/>
      <c r="F226" s="94"/>
      <c r="G226" s="94"/>
      <c r="H226" s="95"/>
      <c r="I226" s="96"/>
      <c r="J226" s="56"/>
      <c r="K226" s="56"/>
      <c r="L226" s="56"/>
      <c r="M226" s="56"/>
      <c r="N226" s="56"/>
      <c r="O226" s="56"/>
      <c r="P226" s="56"/>
      <c r="Q226" s="56"/>
      <c r="R226" s="56"/>
      <c r="T226" s="56"/>
      <c r="U226" s="56"/>
      <c r="V226" s="56"/>
      <c r="W226" s="56"/>
      <c r="X226" s="56"/>
      <c r="Y226" s="56"/>
      <c r="Z226" s="56"/>
      <c r="AA226" s="56"/>
      <c r="AB226" s="56"/>
      <c r="AD226" s="56"/>
      <c r="AE226" s="56"/>
      <c r="AF226" s="56"/>
      <c r="AG226" s="56"/>
      <c r="AH226" s="56"/>
      <c r="AI226" s="56"/>
      <c r="AJ226" s="56"/>
      <c r="AK226" s="56"/>
      <c r="AL226" s="56"/>
      <c r="AN226" s="56"/>
      <c r="AO226" s="56"/>
      <c r="AP226" s="56"/>
      <c r="AQ226" s="56"/>
      <c r="AR226" s="56"/>
      <c r="AS226" s="56"/>
      <c r="AT226" s="56"/>
      <c r="AU226" s="56"/>
      <c r="AV226" s="56"/>
      <c r="AX226" s="56"/>
      <c r="AY226" s="56"/>
      <c r="AZ226" s="56"/>
      <c r="BA226" s="56"/>
      <c r="BB226" s="56"/>
      <c r="BC226" s="56"/>
      <c r="BD226" s="56"/>
      <c r="BE226" s="56"/>
      <c r="BF226" s="56"/>
      <c r="BH226" s="56"/>
      <c r="BI226" s="56"/>
      <c r="BJ226" s="56"/>
      <c r="BK226" s="56"/>
      <c r="BL226" s="56"/>
      <c r="BM226" s="56"/>
      <c r="BN226" s="56"/>
      <c r="BO226" s="56"/>
      <c r="BP226" s="56"/>
      <c r="BR226" s="56"/>
      <c r="BS226" s="56"/>
      <c r="BT226" s="56"/>
      <c r="BU226" s="56"/>
      <c r="BV226" s="56"/>
      <c r="BW226" s="56"/>
      <c r="BX226" s="56"/>
      <c r="BY226" s="56"/>
      <c r="BZ226" s="56"/>
      <c r="CB226" s="56"/>
      <c r="CC226" s="56"/>
      <c r="CD226" s="56"/>
      <c r="CE226" s="56"/>
      <c r="CF226" s="56"/>
      <c r="CG226" s="56"/>
      <c r="CH226" s="56"/>
      <c r="CI226" s="56"/>
      <c r="CJ226" s="56"/>
      <c r="CL226" s="56"/>
      <c r="CM226" s="56"/>
      <c r="CN226" s="56"/>
      <c r="CO226" s="56"/>
      <c r="CP226" s="56"/>
      <c r="CQ226" s="56"/>
      <c r="CR226" s="56"/>
      <c r="CS226" s="56"/>
      <c r="CT226" s="56"/>
      <c r="CV226" s="56"/>
      <c r="CW226" s="56"/>
      <c r="CX226" s="56"/>
      <c r="CY226" s="56"/>
      <c r="CZ226" s="56"/>
      <c r="DA226" s="56"/>
      <c r="DB226" s="56"/>
      <c r="DC226" s="56"/>
      <c r="DD226" s="56"/>
      <c r="DF226" s="56"/>
      <c r="DG226" s="56"/>
      <c r="DH226" s="56"/>
      <c r="DI226" s="56"/>
      <c r="DJ226" s="56"/>
      <c r="DK226" s="56"/>
      <c r="DL226" s="56"/>
      <c r="DM226" s="56"/>
      <c r="DN226" s="56"/>
      <c r="DP226" s="56"/>
      <c r="DQ226" s="56"/>
      <c r="DR226" s="56"/>
      <c r="DS226" s="56"/>
      <c r="DT226" s="56"/>
      <c r="DU226" s="56"/>
      <c r="DV226" s="56"/>
      <c r="DW226" s="56"/>
      <c r="DX226" s="56"/>
      <c r="DZ226" s="56"/>
      <c r="EA226" s="56"/>
      <c r="EB226" s="56"/>
      <c r="EC226" s="56"/>
      <c r="ED226" s="56"/>
      <c r="EE226" s="56"/>
      <c r="EF226" s="56"/>
      <c r="EG226" s="56"/>
      <c r="EH226" s="56"/>
      <c r="EJ226" s="56"/>
      <c r="EK226" s="56"/>
      <c r="EL226" s="56"/>
      <c r="EM226" s="56"/>
      <c r="EN226" s="56"/>
      <c r="EO226" s="56"/>
      <c r="EP226" s="56"/>
      <c r="EQ226" s="56"/>
      <c r="ER226" s="56"/>
      <c r="ET226" s="56"/>
      <c r="EU226" s="56"/>
      <c r="EV226" s="56"/>
      <c r="EW226" s="56"/>
      <c r="EX226" s="56"/>
      <c r="EY226" s="56"/>
      <c r="EZ226" s="56"/>
      <c r="FA226" s="56"/>
      <c r="FB226" s="56"/>
      <c r="FD226" s="56"/>
      <c r="FE226" s="56"/>
      <c r="FF226" s="56"/>
      <c r="FG226" s="56"/>
      <c r="FH226" s="56"/>
      <c r="FI226" s="56"/>
      <c r="FJ226" s="56"/>
      <c r="FK226" s="56"/>
      <c r="FL226" s="56"/>
      <c r="FN226" s="56"/>
      <c r="FO226" s="56"/>
      <c r="FP226" s="56"/>
      <c r="FQ226" s="56"/>
      <c r="FR226" s="56"/>
      <c r="FS226" s="56"/>
      <c r="FT226" s="56"/>
      <c r="FU226" s="56"/>
      <c r="FV226" s="56"/>
      <c r="FX226" s="56"/>
      <c r="FY226" s="56"/>
      <c r="FZ226" s="56"/>
      <c r="GA226" s="56"/>
      <c r="GB226" s="56"/>
      <c r="GC226" s="56"/>
      <c r="GD226" s="56"/>
      <c r="GE226" s="56"/>
      <c r="GF226" s="56"/>
      <c r="GH226" s="56"/>
      <c r="GI226" s="56"/>
      <c r="GJ226" s="56"/>
      <c r="GK226" s="56"/>
      <c r="GL226" s="56"/>
      <c r="GM226" s="56"/>
      <c r="GN226" s="56"/>
      <c r="GO226" s="56"/>
      <c r="GP226" s="56"/>
      <c r="GR226" s="56"/>
      <c r="GS226" s="56"/>
      <c r="GT226" s="56"/>
      <c r="GU226" s="56"/>
      <c r="GV226" s="56"/>
      <c r="GW226" s="56"/>
      <c r="GX226" s="56"/>
      <c r="GY226" s="56"/>
      <c r="GZ226" s="56"/>
      <c r="HB226" s="56"/>
      <c r="HC226" s="56"/>
      <c r="HD226" s="56"/>
      <c r="HE226" s="56"/>
      <c r="HF226" s="56"/>
      <c r="HG226" s="56"/>
      <c r="HH226" s="56"/>
      <c r="HI226" s="56"/>
      <c r="HJ226" s="56"/>
      <c r="HL226" s="56"/>
      <c r="HM226" s="56"/>
      <c r="HN226" s="56"/>
      <c r="HO226" s="56"/>
      <c r="HP226" s="56"/>
      <c r="HQ226" s="56"/>
      <c r="HR226" s="56"/>
      <c r="HS226" s="56"/>
      <c r="HT226" s="56"/>
      <c r="HV226" s="56"/>
      <c r="HW226" s="56"/>
      <c r="HX226" s="56"/>
      <c r="HY226" s="56"/>
      <c r="HZ226" s="56"/>
      <c r="IA226" s="56"/>
      <c r="IB226" s="56"/>
      <c r="IC226" s="56"/>
      <c r="ID226" s="56"/>
      <c r="IF226" s="56"/>
      <c r="IG226" s="56"/>
      <c r="IH226" s="56"/>
      <c r="II226" s="56"/>
      <c r="IJ226" s="56"/>
      <c r="IK226" s="56"/>
      <c r="IL226" s="56"/>
      <c r="IM226" s="56"/>
      <c r="IN226" s="56"/>
      <c r="IP226" s="56"/>
      <c r="IQ226" s="56"/>
      <c r="IR226" s="56"/>
      <c r="IS226" s="56"/>
      <c r="IT226" s="56"/>
      <c r="IU226" s="56"/>
    </row>
    <row r="227" spans="1:255" ht="12.75" customHeight="1" thickBot="1" x14ac:dyDescent="0.25">
      <c r="A227" s="227"/>
      <c r="B227" s="106">
        <v>820.69</v>
      </c>
      <c r="C227" s="85" t="s">
        <v>70</v>
      </c>
      <c r="D227" s="86"/>
      <c r="E227" s="47"/>
      <c r="F227" s="47"/>
      <c r="G227" s="47"/>
      <c r="H227" s="48"/>
      <c r="I227" s="49"/>
      <c r="J227" s="56"/>
      <c r="K227" s="56"/>
      <c r="L227" s="56"/>
      <c r="M227" s="56"/>
      <c r="N227" s="56"/>
      <c r="O227" s="56"/>
      <c r="P227" s="56"/>
      <c r="Q227" s="56"/>
      <c r="R227" s="56"/>
      <c r="T227" s="56"/>
      <c r="U227" s="56"/>
      <c r="V227" s="56"/>
      <c r="W227" s="56"/>
      <c r="X227" s="56"/>
      <c r="Y227" s="56"/>
      <c r="Z227" s="56"/>
      <c r="AA227" s="56"/>
      <c r="AB227" s="56"/>
      <c r="AD227" s="56"/>
      <c r="AE227" s="56"/>
      <c r="AF227" s="56"/>
      <c r="AG227" s="56"/>
      <c r="AH227" s="56"/>
      <c r="AI227" s="56"/>
      <c r="AJ227" s="56"/>
      <c r="AK227" s="56"/>
      <c r="AL227" s="56"/>
      <c r="AN227" s="56"/>
      <c r="AO227" s="56"/>
      <c r="AP227" s="56"/>
      <c r="AQ227" s="56"/>
      <c r="AR227" s="56"/>
      <c r="AS227" s="56"/>
      <c r="AT227" s="56"/>
      <c r="AU227" s="56"/>
      <c r="AV227" s="56"/>
      <c r="AX227" s="56"/>
      <c r="AY227" s="56"/>
      <c r="AZ227" s="56"/>
      <c r="BA227" s="56"/>
      <c r="BB227" s="56"/>
      <c r="BC227" s="56"/>
      <c r="BD227" s="56"/>
      <c r="BE227" s="56"/>
      <c r="BF227" s="56"/>
      <c r="BH227" s="56"/>
      <c r="BI227" s="56"/>
      <c r="BJ227" s="56"/>
      <c r="BK227" s="56"/>
      <c r="BL227" s="56"/>
      <c r="BM227" s="56"/>
      <c r="BN227" s="56"/>
      <c r="BO227" s="56"/>
      <c r="BP227" s="56"/>
      <c r="BR227" s="56"/>
      <c r="BS227" s="56"/>
      <c r="BT227" s="56"/>
      <c r="BU227" s="56"/>
      <c r="BV227" s="56"/>
      <c r="BW227" s="56"/>
      <c r="BX227" s="56"/>
      <c r="BY227" s="56"/>
      <c r="BZ227" s="56"/>
      <c r="CB227" s="56"/>
      <c r="CC227" s="56"/>
      <c r="CD227" s="56"/>
      <c r="CE227" s="56"/>
      <c r="CF227" s="56"/>
      <c r="CG227" s="56"/>
      <c r="CH227" s="56"/>
      <c r="CI227" s="56"/>
      <c r="CJ227" s="56"/>
      <c r="CL227" s="56"/>
      <c r="CM227" s="56"/>
      <c r="CN227" s="56"/>
      <c r="CO227" s="56"/>
      <c r="CP227" s="56"/>
      <c r="CQ227" s="56"/>
      <c r="CR227" s="56"/>
      <c r="CS227" s="56"/>
      <c r="CT227" s="56"/>
      <c r="CV227" s="56"/>
      <c r="CW227" s="56"/>
      <c r="CX227" s="56"/>
      <c r="CY227" s="56"/>
      <c r="CZ227" s="56"/>
      <c r="DA227" s="56"/>
      <c r="DB227" s="56"/>
      <c r="DC227" s="56"/>
      <c r="DD227" s="56"/>
      <c r="DF227" s="56"/>
      <c r="DG227" s="56"/>
      <c r="DH227" s="56"/>
      <c r="DI227" s="56"/>
      <c r="DJ227" s="56"/>
      <c r="DK227" s="56"/>
      <c r="DL227" s="56"/>
      <c r="DM227" s="56"/>
      <c r="DN227" s="56"/>
      <c r="DP227" s="56"/>
      <c r="DQ227" s="56"/>
      <c r="DR227" s="56"/>
      <c r="DS227" s="56"/>
      <c r="DT227" s="56"/>
      <c r="DU227" s="56"/>
      <c r="DV227" s="56"/>
      <c r="DW227" s="56"/>
      <c r="DX227" s="56"/>
      <c r="DZ227" s="56"/>
      <c r="EA227" s="56"/>
      <c r="EB227" s="56"/>
      <c r="EC227" s="56"/>
      <c r="ED227" s="56"/>
      <c r="EE227" s="56"/>
      <c r="EF227" s="56"/>
      <c r="EG227" s="56"/>
      <c r="EH227" s="56"/>
      <c r="EJ227" s="56"/>
      <c r="EK227" s="56"/>
      <c r="EL227" s="56"/>
      <c r="EM227" s="56"/>
      <c r="EN227" s="56"/>
      <c r="EO227" s="56"/>
      <c r="EP227" s="56"/>
      <c r="EQ227" s="56"/>
      <c r="ER227" s="56"/>
      <c r="ET227" s="56"/>
      <c r="EU227" s="56"/>
      <c r="EV227" s="56"/>
      <c r="EW227" s="56"/>
      <c r="EX227" s="56"/>
      <c r="EY227" s="56"/>
      <c r="EZ227" s="56"/>
      <c r="FA227" s="56"/>
      <c r="FB227" s="56"/>
      <c r="FD227" s="56"/>
      <c r="FE227" s="56"/>
      <c r="FF227" s="56"/>
      <c r="FG227" s="56"/>
      <c r="FH227" s="56"/>
      <c r="FI227" s="56"/>
      <c r="FJ227" s="56"/>
      <c r="FK227" s="56"/>
      <c r="FL227" s="56"/>
      <c r="FN227" s="56"/>
      <c r="FO227" s="56"/>
      <c r="FP227" s="56"/>
      <c r="FQ227" s="56"/>
      <c r="FR227" s="56"/>
      <c r="FS227" s="56"/>
      <c r="FT227" s="56"/>
      <c r="FU227" s="56"/>
      <c r="FV227" s="56"/>
      <c r="FX227" s="56"/>
      <c r="FY227" s="56"/>
      <c r="FZ227" s="56"/>
      <c r="GA227" s="56"/>
      <c r="GB227" s="56"/>
      <c r="GC227" s="56"/>
      <c r="GD227" s="56"/>
      <c r="GE227" s="56"/>
      <c r="GF227" s="56"/>
      <c r="GH227" s="56"/>
      <c r="GI227" s="56"/>
      <c r="GJ227" s="56"/>
      <c r="GK227" s="56"/>
      <c r="GL227" s="56"/>
      <c r="GM227" s="56"/>
      <c r="GN227" s="56"/>
      <c r="GO227" s="56"/>
      <c r="GP227" s="56"/>
      <c r="GR227" s="56"/>
      <c r="GS227" s="56"/>
      <c r="GT227" s="56"/>
      <c r="GU227" s="56"/>
      <c r="GV227" s="56"/>
      <c r="GW227" s="56"/>
      <c r="GX227" s="56"/>
      <c r="GY227" s="56"/>
      <c r="GZ227" s="56"/>
      <c r="HB227" s="56"/>
      <c r="HC227" s="56"/>
      <c r="HD227" s="56"/>
      <c r="HE227" s="56"/>
      <c r="HF227" s="56"/>
      <c r="HG227" s="56"/>
      <c r="HH227" s="56"/>
      <c r="HI227" s="56"/>
      <c r="HJ227" s="56"/>
      <c r="HL227" s="56"/>
      <c r="HM227" s="56"/>
      <c r="HN227" s="56"/>
      <c r="HO227" s="56"/>
      <c r="HP227" s="56"/>
      <c r="HQ227" s="56"/>
      <c r="HR227" s="56"/>
      <c r="HS227" s="56"/>
      <c r="HT227" s="56"/>
      <c r="HV227" s="56"/>
      <c r="HW227" s="56"/>
      <c r="HX227" s="56"/>
      <c r="HY227" s="56"/>
      <c r="HZ227" s="56"/>
      <c r="IA227" s="56"/>
      <c r="IB227" s="56"/>
      <c r="IC227" s="56"/>
      <c r="ID227" s="56"/>
      <c r="IF227" s="56"/>
      <c r="IG227" s="56"/>
      <c r="IH227" s="56"/>
      <c r="II227" s="56"/>
      <c r="IJ227" s="56"/>
      <c r="IK227" s="56"/>
      <c r="IL227" s="56"/>
      <c r="IM227" s="56"/>
      <c r="IN227" s="56"/>
      <c r="IP227" s="56"/>
      <c r="IQ227" s="56"/>
      <c r="IR227" s="56"/>
      <c r="IS227" s="56"/>
      <c r="IT227" s="56"/>
      <c r="IU227" s="56"/>
    </row>
    <row r="228" spans="1:255" ht="12.75" customHeight="1" thickBot="1" x14ac:dyDescent="0.25">
      <c r="A228" s="227"/>
      <c r="B228" s="106">
        <v>874.82</v>
      </c>
      <c r="C228" s="85" t="s">
        <v>72</v>
      </c>
      <c r="D228" s="86"/>
      <c r="E228" s="47"/>
      <c r="F228" s="47"/>
      <c r="G228" s="47"/>
      <c r="H228" s="48"/>
      <c r="I228" s="49"/>
      <c r="J228" s="56"/>
      <c r="K228" s="56"/>
      <c r="L228" s="56"/>
      <c r="M228" s="56"/>
      <c r="N228" s="56"/>
      <c r="O228" s="56"/>
      <c r="P228" s="56"/>
      <c r="Q228" s="56"/>
      <c r="R228" s="56"/>
      <c r="T228" s="56"/>
      <c r="U228" s="56"/>
      <c r="V228" s="56"/>
      <c r="W228" s="56"/>
      <c r="X228" s="56"/>
      <c r="Y228" s="56"/>
      <c r="Z228" s="56"/>
      <c r="AA228" s="56"/>
      <c r="AB228" s="56"/>
      <c r="AD228" s="56"/>
      <c r="AE228" s="56"/>
      <c r="AF228" s="56"/>
      <c r="AG228" s="56"/>
      <c r="AH228" s="56"/>
      <c r="AI228" s="56"/>
      <c r="AJ228" s="56"/>
      <c r="AK228" s="56"/>
      <c r="AL228" s="56"/>
      <c r="AN228" s="56"/>
      <c r="AO228" s="56"/>
      <c r="AP228" s="56"/>
      <c r="AQ228" s="56"/>
      <c r="AR228" s="56"/>
      <c r="AS228" s="56"/>
      <c r="AT228" s="56"/>
      <c r="AU228" s="56"/>
      <c r="AV228" s="56"/>
      <c r="AX228" s="56"/>
      <c r="AY228" s="56"/>
      <c r="AZ228" s="56"/>
      <c r="BA228" s="56"/>
      <c r="BB228" s="56"/>
      <c r="BC228" s="56"/>
      <c r="BD228" s="56"/>
      <c r="BE228" s="56"/>
      <c r="BF228" s="56"/>
      <c r="BH228" s="56"/>
      <c r="BI228" s="56"/>
      <c r="BJ228" s="56"/>
      <c r="BK228" s="56"/>
      <c r="BL228" s="56"/>
      <c r="BM228" s="56"/>
      <c r="BN228" s="56"/>
      <c r="BO228" s="56"/>
      <c r="BP228" s="56"/>
      <c r="BR228" s="56"/>
      <c r="BS228" s="56"/>
      <c r="BT228" s="56"/>
      <c r="BU228" s="56"/>
      <c r="BV228" s="56"/>
      <c r="BW228" s="56"/>
      <c r="BX228" s="56"/>
      <c r="BY228" s="56"/>
      <c r="BZ228" s="56"/>
      <c r="CB228" s="56"/>
      <c r="CC228" s="56"/>
      <c r="CD228" s="56"/>
      <c r="CE228" s="56"/>
      <c r="CF228" s="56"/>
      <c r="CG228" s="56"/>
      <c r="CH228" s="56"/>
      <c r="CI228" s="56"/>
      <c r="CJ228" s="56"/>
      <c r="CL228" s="56"/>
      <c r="CM228" s="56"/>
      <c r="CN228" s="56"/>
      <c r="CO228" s="56"/>
      <c r="CP228" s="56"/>
      <c r="CQ228" s="56"/>
      <c r="CR228" s="56"/>
      <c r="CS228" s="56"/>
      <c r="CT228" s="56"/>
      <c r="CV228" s="56"/>
      <c r="CW228" s="56"/>
      <c r="CX228" s="56"/>
      <c r="CY228" s="56"/>
      <c r="CZ228" s="56"/>
      <c r="DA228" s="56"/>
      <c r="DB228" s="56"/>
      <c r="DC228" s="56"/>
      <c r="DD228" s="56"/>
      <c r="DF228" s="56"/>
      <c r="DG228" s="56"/>
      <c r="DH228" s="56"/>
      <c r="DI228" s="56"/>
      <c r="DJ228" s="56"/>
      <c r="DK228" s="56"/>
      <c r="DL228" s="56"/>
      <c r="DM228" s="56"/>
      <c r="DN228" s="56"/>
      <c r="DP228" s="56"/>
      <c r="DQ228" s="56"/>
      <c r="DR228" s="56"/>
      <c r="DS228" s="56"/>
      <c r="DT228" s="56"/>
      <c r="DU228" s="56"/>
      <c r="DV228" s="56"/>
      <c r="DW228" s="56"/>
      <c r="DX228" s="56"/>
      <c r="DZ228" s="56"/>
      <c r="EA228" s="56"/>
      <c r="EB228" s="56"/>
      <c r="EC228" s="56"/>
      <c r="ED228" s="56"/>
      <c r="EE228" s="56"/>
      <c r="EF228" s="56"/>
      <c r="EG228" s="56"/>
      <c r="EH228" s="56"/>
      <c r="EJ228" s="56"/>
      <c r="EK228" s="56"/>
      <c r="EL228" s="56"/>
      <c r="EM228" s="56"/>
      <c r="EN228" s="56"/>
      <c r="EO228" s="56"/>
      <c r="EP228" s="56"/>
      <c r="EQ228" s="56"/>
      <c r="ER228" s="56"/>
      <c r="ET228" s="56"/>
      <c r="EU228" s="56"/>
      <c r="EV228" s="56"/>
      <c r="EW228" s="56"/>
      <c r="EX228" s="56"/>
      <c r="EY228" s="56"/>
      <c r="EZ228" s="56"/>
      <c r="FA228" s="56"/>
      <c r="FB228" s="56"/>
      <c r="FD228" s="56"/>
      <c r="FE228" s="56"/>
      <c r="FF228" s="56"/>
      <c r="FG228" s="56"/>
      <c r="FH228" s="56"/>
      <c r="FI228" s="56"/>
      <c r="FJ228" s="56"/>
      <c r="FK228" s="56"/>
      <c r="FL228" s="56"/>
      <c r="FN228" s="56"/>
      <c r="FO228" s="56"/>
      <c r="FP228" s="56"/>
      <c r="FQ228" s="56"/>
      <c r="FR228" s="56"/>
      <c r="FS228" s="56"/>
      <c r="FT228" s="56"/>
      <c r="FU228" s="56"/>
      <c r="FV228" s="56"/>
      <c r="FX228" s="56"/>
      <c r="FY228" s="56"/>
      <c r="FZ228" s="56"/>
      <c r="GA228" s="56"/>
      <c r="GB228" s="56"/>
      <c r="GC228" s="56"/>
      <c r="GD228" s="56"/>
      <c r="GE228" s="56"/>
      <c r="GF228" s="56"/>
      <c r="GH228" s="56"/>
      <c r="GI228" s="56"/>
      <c r="GJ228" s="56"/>
      <c r="GK228" s="56"/>
      <c r="GL228" s="56"/>
      <c r="GM228" s="56"/>
      <c r="GN228" s="56"/>
      <c r="GO228" s="56"/>
      <c r="GP228" s="56"/>
      <c r="GR228" s="56"/>
      <c r="GS228" s="56"/>
      <c r="GT228" s="56"/>
      <c r="GU228" s="56"/>
      <c r="GV228" s="56"/>
      <c r="GW228" s="56"/>
      <c r="GX228" s="56"/>
      <c r="GY228" s="56"/>
      <c r="GZ228" s="56"/>
      <c r="HB228" s="56"/>
      <c r="HC228" s="56"/>
      <c r="HD228" s="56"/>
      <c r="HE228" s="56"/>
      <c r="HF228" s="56"/>
      <c r="HG228" s="56"/>
      <c r="HH228" s="56"/>
      <c r="HI228" s="56"/>
      <c r="HJ228" s="56"/>
      <c r="HL228" s="56"/>
      <c r="HM228" s="56"/>
      <c r="HN228" s="56"/>
      <c r="HO228" s="56"/>
      <c r="HP228" s="56"/>
      <c r="HQ228" s="56"/>
      <c r="HR228" s="56"/>
      <c r="HS228" s="56"/>
      <c r="HT228" s="56"/>
      <c r="HV228" s="56"/>
      <c r="HW228" s="56"/>
      <c r="HX228" s="56"/>
      <c r="HY228" s="56"/>
      <c r="HZ228" s="56"/>
      <c r="IA228" s="56"/>
      <c r="IB228" s="56"/>
      <c r="IC228" s="56"/>
      <c r="ID228" s="56"/>
      <c r="IF228" s="56"/>
      <c r="IG228" s="56"/>
      <c r="IH228" s="56"/>
      <c r="II228" s="56"/>
      <c r="IJ228" s="56"/>
      <c r="IK228" s="56"/>
      <c r="IL228" s="56"/>
      <c r="IM228" s="56"/>
      <c r="IN228" s="56"/>
      <c r="IP228" s="56"/>
      <c r="IQ228" s="56"/>
      <c r="IR228" s="56"/>
      <c r="IS228" s="56"/>
      <c r="IT228" s="56"/>
      <c r="IU228" s="56"/>
    </row>
    <row r="229" spans="1:255" ht="12.75" customHeight="1" thickBot="1" x14ac:dyDescent="0.25">
      <c r="A229" s="227"/>
      <c r="B229" s="106">
        <v>972.24</v>
      </c>
      <c r="C229" s="85" t="s">
        <v>73</v>
      </c>
      <c r="D229" s="86"/>
      <c r="E229" s="47"/>
      <c r="F229" s="47"/>
      <c r="G229" s="47"/>
      <c r="H229" s="48"/>
      <c r="I229" s="49"/>
      <c r="J229" s="56"/>
      <c r="K229" s="56"/>
      <c r="L229" s="56"/>
      <c r="M229" s="56"/>
      <c r="N229" s="56"/>
      <c r="O229" s="56"/>
      <c r="P229" s="56"/>
      <c r="Q229" s="56"/>
      <c r="R229" s="56"/>
      <c r="T229" s="56"/>
      <c r="U229" s="56"/>
      <c r="V229" s="56"/>
      <c r="W229" s="56"/>
      <c r="X229" s="56"/>
      <c r="Y229" s="56"/>
      <c r="Z229" s="56"/>
      <c r="AA229" s="56"/>
      <c r="AB229" s="56"/>
      <c r="AD229" s="56"/>
      <c r="AE229" s="56"/>
      <c r="AF229" s="56"/>
      <c r="AG229" s="56"/>
      <c r="AH229" s="56"/>
      <c r="AI229" s="56"/>
      <c r="AJ229" s="56"/>
      <c r="AK229" s="56"/>
      <c r="AL229" s="56"/>
      <c r="AN229" s="56"/>
      <c r="AO229" s="56"/>
      <c r="AP229" s="56"/>
      <c r="AQ229" s="56"/>
      <c r="AR229" s="56"/>
      <c r="AS229" s="56"/>
      <c r="AT229" s="56"/>
      <c r="AU229" s="56"/>
      <c r="AV229" s="56"/>
      <c r="AX229" s="56"/>
      <c r="AY229" s="56"/>
      <c r="AZ229" s="56"/>
      <c r="BA229" s="56"/>
      <c r="BB229" s="56"/>
      <c r="BC229" s="56"/>
      <c r="BD229" s="56"/>
      <c r="BE229" s="56"/>
      <c r="BF229" s="56"/>
      <c r="BH229" s="56"/>
      <c r="BI229" s="56"/>
      <c r="BJ229" s="56"/>
      <c r="BK229" s="56"/>
      <c r="BL229" s="56"/>
      <c r="BM229" s="56"/>
      <c r="BN229" s="56"/>
      <c r="BO229" s="56"/>
      <c r="BP229" s="56"/>
      <c r="BR229" s="56"/>
      <c r="BS229" s="56"/>
      <c r="BT229" s="56"/>
      <c r="BU229" s="56"/>
      <c r="BV229" s="56"/>
      <c r="BW229" s="56"/>
      <c r="BX229" s="56"/>
      <c r="BY229" s="56"/>
      <c r="BZ229" s="56"/>
      <c r="CB229" s="56"/>
      <c r="CC229" s="56"/>
      <c r="CD229" s="56"/>
      <c r="CE229" s="56"/>
      <c r="CF229" s="56"/>
      <c r="CG229" s="56"/>
      <c r="CH229" s="56"/>
      <c r="CI229" s="56"/>
      <c r="CJ229" s="56"/>
      <c r="CL229" s="56"/>
      <c r="CM229" s="56"/>
      <c r="CN229" s="56"/>
      <c r="CO229" s="56"/>
      <c r="CP229" s="56"/>
      <c r="CQ229" s="56"/>
      <c r="CR229" s="56"/>
      <c r="CS229" s="56"/>
      <c r="CT229" s="56"/>
      <c r="CV229" s="56"/>
      <c r="CW229" s="56"/>
      <c r="CX229" s="56"/>
      <c r="CY229" s="56"/>
      <c r="CZ229" s="56"/>
      <c r="DA229" s="56"/>
      <c r="DB229" s="56"/>
      <c r="DC229" s="56"/>
      <c r="DD229" s="56"/>
      <c r="DF229" s="56"/>
      <c r="DG229" s="56"/>
      <c r="DH229" s="56"/>
      <c r="DI229" s="56"/>
      <c r="DJ229" s="56"/>
      <c r="DK229" s="56"/>
      <c r="DL229" s="56"/>
      <c r="DM229" s="56"/>
      <c r="DN229" s="56"/>
      <c r="DP229" s="56"/>
      <c r="DQ229" s="56"/>
      <c r="DR229" s="56"/>
      <c r="DS229" s="56"/>
      <c r="DT229" s="56"/>
      <c r="DU229" s="56"/>
      <c r="DV229" s="56"/>
      <c r="DW229" s="56"/>
      <c r="DX229" s="56"/>
      <c r="DZ229" s="56"/>
      <c r="EA229" s="56"/>
      <c r="EB229" s="56"/>
      <c r="EC229" s="56"/>
      <c r="ED229" s="56"/>
      <c r="EE229" s="56"/>
      <c r="EF229" s="56"/>
      <c r="EG229" s="56"/>
      <c r="EH229" s="56"/>
      <c r="EJ229" s="56"/>
      <c r="EK229" s="56"/>
      <c r="EL229" s="56"/>
      <c r="EM229" s="56"/>
      <c r="EN229" s="56"/>
      <c r="EO229" s="56"/>
      <c r="EP229" s="56"/>
      <c r="EQ229" s="56"/>
      <c r="ER229" s="56"/>
      <c r="ET229" s="56"/>
      <c r="EU229" s="56"/>
      <c r="EV229" s="56"/>
      <c r="EW229" s="56"/>
      <c r="EX229" s="56"/>
      <c r="EY229" s="56"/>
      <c r="EZ229" s="56"/>
      <c r="FA229" s="56"/>
      <c r="FB229" s="56"/>
      <c r="FD229" s="56"/>
      <c r="FE229" s="56"/>
      <c r="FF229" s="56"/>
      <c r="FG229" s="56"/>
      <c r="FH229" s="56"/>
      <c r="FI229" s="56"/>
      <c r="FJ229" s="56"/>
      <c r="FK229" s="56"/>
      <c r="FL229" s="56"/>
      <c r="FN229" s="56"/>
      <c r="FO229" s="56"/>
      <c r="FP229" s="56"/>
      <c r="FQ229" s="56"/>
      <c r="FR229" s="56"/>
      <c r="FS229" s="56"/>
      <c r="FT229" s="56"/>
      <c r="FU229" s="56"/>
      <c r="FV229" s="56"/>
      <c r="FX229" s="56"/>
      <c r="FY229" s="56"/>
      <c r="FZ229" s="56"/>
      <c r="GA229" s="56"/>
      <c r="GB229" s="56"/>
      <c r="GC229" s="56"/>
      <c r="GD229" s="56"/>
      <c r="GE229" s="56"/>
      <c r="GF229" s="56"/>
      <c r="GH229" s="56"/>
      <c r="GI229" s="56"/>
      <c r="GJ229" s="56"/>
      <c r="GK229" s="56"/>
      <c r="GL229" s="56"/>
      <c r="GM229" s="56"/>
      <c r="GN229" s="56"/>
      <c r="GO229" s="56"/>
      <c r="GP229" s="56"/>
      <c r="GR229" s="56"/>
      <c r="GS229" s="56"/>
      <c r="GT229" s="56"/>
      <c r="GU229" s="56"/>
      <c r="GV229" s="56"/>
      <c r="GW229" s="56"/>
      <c r="GX229" s="56"/>
      <c r="GY229" s="56"/>
      <c r="GZ229" s="56"/>
      <c r="HB229" s="56"/>
      <c r="HC229" s="56"/>
      <c r="HD229" s="56"/>
      <c r="HE229" s="56"/>
      <c r="HF229" s="56"/>
      <c r="HG229" s="56"/>
      <c r="HH229" s="56"/>
      <c r="HI229" s="56"/>
      <c r="HJ229" s="56"/>
      <c r="HL229" s="56"/>
      <c r="HM229" s="56"/>
      <c r="HN229" s="56"/>
      <c r="HO229" s="56"/>
      <c r="HP229" s="56"/>
      <c r="HQ229" s="56"/>
      <c r="HR229" s="56"/>
      <c r="HS229" s="56"/>
      <c r="HT229" s="56"/>
      <c r="HV229" s="56"/>
      <c r="HW229" s="56"/>
      <c r="HX229" s="56"/>
      <c r="HY229" s="56"/>
      <c r="HZ229" s="56"/>
      <c r="IA229" s="56"/>
      <c r="IB229" s="56"/>
      <c r="IC229" s="56"/>
      <c r="ID229" s="56"/>
      <c r="IF229" s="56"/>
      <c r="IG229" s="56"/>
      <c r="IH229" s="56"/>
      <c r="II229" s="56"/>
      <c r="IJ229" s="56"/>
      <c r="IK229" s="56"/>
      <c r="IL229" s="56"/>
      <c r="IM229" s="56"/>
      <c r="IN229" s="56"/>
      <c r="IP229" s="56"/>
      <c r="IQ229" s="56"/>
      <c r="IR229" s="56"/>
      <c r="IS229" s="56"/>
      <c r="IT229" s="56"/>
      <c r="IU229" s="56"/>
    </row>
    <row r="230" spans="1:255" ht="12.75" customHeight="1" thickBot="1" x14ac:dyDescent="0.25">
      <c r="A230" s="227"/>
      <c r="B230" s="106">
        <v>880.59</v>
      </c>
      <c r="C230" s="85" t="s">
        <v>74</v>
      </c>
      <c r="D230" s="86"/>
      <c r="E230" s="47"/>
      <c r="F230" s="47"/>
      <c r="G230" s="47"/>
      <c r="H230" s="48"/>
      <c r="I230" s="49"/>
      <c r="J230" s="56"/>
      <c r="K230" s="56"/>
      <c r="L230" s="56"/>
      <c r="M230" s="56"/>
      <c r="N230" s="56"/>
      <c r="O230" s="56"/>
      <c r="P230" s="56"/>
      <c r="Q230" s="56"/>
      <c r="R230" s="56"/>
      <c r="T230" s="56"/>
      <c r="U230" s="56"/>
      <c r="V230" s="56"/>
      <c r="W230" s="56"/>
      <c r="X230" s="56"/>
      <c r="Y230" s="56"/>
      <c r="Z230" s="56"/>
      <c r="AA230" s="56"/>
      <c r="AB230" s="56"/>
      <c r="AD230" s="56"/>
      <c r="AE230" s="56"/>
      <c r="AF230" s="56"/>
      <c r="AG230" s="56"/>
      <c r="AH230" s="56"/>
      <c r="AI230" s="56"/>
      <c r="AJ230" s="56"/>
      <c r="AK230" s="56"/>
      <c r="AL230" s="56"/>
      <c r="AN230" s="56"/>
      <c r="AO230" s="56"/>
      <c r="AP230" s="56"/>
      <c r="AQ230" s="56"/>
      <c r="AR230" s="56"/>
      <c r="AS230" s="56"/>
      <c r="AT230" s="56"/>
      <c r="AU230" s="56"/>
      <c r="AV230" s="56"/>
      <c r="AX230" s="56"/>
      <c r="AY230" s="56"/>
      <c r="AZ230" s="56"/>
      <c r="BA230" s="56"/>
      <c r="BB230" s="56"/>
      <c r="BC230" s="56"/>
      <c r="BD230" s="56"/>
      <c r="BE230" s="56"/>
      <c r="BF230" s="56"/>
      <c r="BH230" s="56"/>
      <c r="BI230" s="56"/>
      <c r="BJ230" s="56"/>
      <c r="BK230" s="56"/>
      <c r="BL230" s="56"/>
      <c r="BM230" s="56"/>
      <c r="BN230" s="56"/>
      <c r="BO230" s="56"/>
      <c r="BP230" s="56"/>
      <c r="BR230" s="56"/>
      <c r="BS230" s="56"/>
      <c r="BT230" s="56"/>
      <c r="BU230" s="56"/>
      <c r="BV230" s="56"/>
      <c r="BW230" s="56"/>
      <c r="BX230" s="56"/>
      <c r="BY230" s="56"/>
      <c r="BZ230" s="56"/>
      <c r="CB230" s="56"/>
      <c r="CC230" s="56"/>
      <c r="CD230" s="56"/>
      <c r="CE230" s="56"/>
      <c r="CF230" s="56"/>
      <c r="CG230" s="56"/>
      <c r="CH230" s="56"/>
      <c r="CI230" s="56"/>
      <c r="CJ230" s="56"/>
      <c r="CL230" s="56"/>
      <c r="CM230" s="56"/>
      <c r="CN230" s="56"/>
      <c r="CO230" s="56"/>
      <c r="CP230" s="56"/>
      <c r="CQ230" s="56"/>
      <c r="CR230" s="56"/>
      <c r="CS230" s="56"/>
      <c r="CT230" s="56"/>
      <c r="CV230" s="56"/>
      <c r="CW230" s="56"/>
      <c r="CX230" s="56"/>
      <c r="CY230" s="56"/>
      <c r="CZ230" s="56"/>
      <c r="DA230" s="56"/>
      <c r="DB230" s="56"/>
      <c r="DC230" s="56"/>
      <c r="DD230" s="56"/>
      <c r="DF230" s="56"/>
      <c r="DG230" s="56"/>
      <c r="DH230" s="56"/>
      <c r="DI230" s="56"/>
      <c r="DJ230" s="56"/>
      <c r="DK230" s="56"/>
      <c r="DL230" s="56"/>
      <c r="DM230" s="56"/>
      <c r="DN230" s="56"/>
      <c r="DP230" s="56"/>
      <c r="DQ230" s="56"/>
      <c r="DR230" s="56"/>
      <c r="DS230" s="56"/>
      <c r="DT230" s="56"/>
      <c r="DU230" s="56"/>
      <c r="DV230" s="56"/>
      <c r="DW230" s="56"/>
      <c r="DX230" s="56"/>
      <c r="DZ230" s="56"/>
      <c r="EA230" s="56"/>
      <c r="EB230" s="56"/>
      <c r="EC230" s="56"/>
      <c r="ED230" s="56"/>
      <c r="EE230" s="56"/>
      <c r="EF230" s="56"/>
      <c r="EG230" s="56"/>
      <c r="EH230" s="56"/>
      <c r="EJ230" s="56"/>
      <c r="EK230" s="56"/>
      <c r="EL230" s="56"/>
      <c r="EM230" s="56"/>
      <c r="EN230" s="56"/>
      <c r="EO230" s="56"/>
      <c r="EP230" s="56"/>
      <c r="EQ230" s="56"/>
      <c r="ER230" s="56"/>
      <c r="ET230" s="56"/>
      <c r="EU230" s="56"/>
      <c r="EV230" s="56"/>
      <c r="EW230" s="56"/>
      <c r="EX230" s="56"/>
      <c r="EY230" s="56"/>
      <c r="EZ230" s="56"/>
      <c r="FA230" s="56"/>
      <c r="FB230" s="56"/>
      <c r="FD230" s="56"/>
      <c r="FE230" s="56"/>
      <c r="FF230" s="56"/>
      <c r="FG230" s="56"/>
      <c r="FH230" s="56"/>
      <c r="FI230" s="56"/>
      <c r="FJ230" s="56"/>
      <c r="FK230" s="56"/>
      <c r="FL230" s="56"/>
      <c r="FN230" s="56"/>
      <c r="FO230" s="56"/>
      <c r="FP230" s="56"/>
      <c r="FQ230" s="56"/>
      <c r="FR230" s="56"/>
      <c r="FS230" s="56"/>
      <c r="FT230" s="56"/>
      <c r="FU230" s="56"/>
      <c r="FV230" s="56"/>
      <c r="FX230" s="56"/>
      <c r="FY230" s="56"/>
      <c r="FZ230" s="56"/>
      <c r="GA230" s="56"/>
      <c r="GB230" s="56"/>
      <c r="GC230" s="56"/>
      <c r="GD230" s="56"/>
      <c r="GE230" s="56"/>
      <c r="GF230" s="56"/>
      <c r="GH230" s="56"/>
      <c r="GI230" s="56"/>
      <c r="GJ230" s="56"/>
      <c r="GK230" s="56"/>
      <c r="GL230" s="56"/>
      <c r="GM230" s="56"/>
      <c r="GN230" s="56"/>
      <c r="GO230" s="56"/>
      <c r="GP230" s="56"/>
      <c r="GR230" s="56"/>
      <c r="GS230" s="56"/>
      <c r="GT230" s="56"/>
      <c r="GU230" s="56"/>
      <c r="GV230" s="56"/>
      <c r="GW230" s="56"/>
      <c r="GX230" s="56"/>
      <c r="GY230" s="56"/>
      <c r="GZ230" s="56"/>
      <c r="HB230" s="56"/>
      <c r="HC230" s="56"/>
      <c r="HD230" s="56"/>
      <c r="HE230" s="56"/>
      <c r="HF230" s="56"/>
      <c r="HG230" s="56"/>
      <c r="HH230" s="56"/>
      <c r="HI230" s="56"/>
      <c r="HJ230" s="56"/>
      <c r="HL230" s="56"/>
      <c r="HM230" s="56"/>
      <c r="HN230" s="56"/>
      <c r="HO230" s="56"/>
      <c r="HP230" s="56"/>
      <c r="HQ230" s="56"/>
      <c r="HR230" s="56"/>
      <c r="HS230" s="56"/>
      <c r="HT230" s="56"/>
      <c r="HV230" s="56"/>
      <c r="HW230" s="56"/>
      <c r="HX230" s="56"/>
      <c r="HY230" s="56"/>
      <c r="HZ230" s="56"/>
      <c r="IA230" s="56"/>
      <c r="IB230" s="56"/>
      <c r="IC230" s="56"/>
      <c r="ID230" s="56"/>
      <c r="IF230" s="56"/>
      <c r="IG230" s="56"/>
      <c r="IH230" s="56"/>
      <c r="II230" s="56"/>
      <c r="IJ230" s="56"/>
      <c r="IK230" s="56"/>
      <c r="IL230" s="56"/>
      <c r="IM230" s="56"/>
      <c r="IN230" s="56"/>
      <c r="IP230" s="56"/>
      <c r="IQ230" s="56"/>
      <c r="IR230" s="56"/>
      <c r="IS230" s="56"/>
      <c r="IT230" s="56"/>
      <c r="IU230" s="56"/>
    </row>
    <row r="231" spans="1:255" ht="12.75" customHeight="1" thickBot="1" x14ac:dyDescent="0.25">
      <c r="A231" s="227"/>
      <c r="B231" s="106">
        <v>756.93</v>
      </c>
      <c r="C231" s="85" t="s">
        <v>75</v>
      </c>
      <c r="D231" s="86"/>
      <c r="E231" s="47"/>
      <c r="F231" s="47"/>
      <c r="G231" s="47"/>
      <c r="H231" s="48"/>
      <c r="I231" s="49"/>
      <c r="J231" s="56"/>
      <c r="K231" s="56"/>
      <c r="L231" s="56"/>
      <c r="M231" s="56"/>
      <c r="N231" s="56"/>
      <c r="O231" s="56"/>
      <c r="P231" s="56"/>
      <c r="Q231" s="56"/>
      <c r="R231" s="56"/>
      <c r="T231" s="56"/>
      <c r="U231" s="56"/>
      <c r="V231" s="56"/>
      <c r="W231" s="56"/>
      <c r="X231" s="56"/>
      <c r="Y231" s="56"/>
      <c r="Z231" s="56"/>
      <c r="AA231" s="56"/>
      <c r="AB231" s="56"/>
      <c r="AD231" s="56"/>
      <c r="AE231" s="56"/>
      <c r="AF231" s="56"/>
      <c r="AG231" s="56"/>
      <c r="AH231" s="56"/>
      <c r="AI231" s="56"/>
      <c r="AJ231" s="56"/>
      <c r="AK231" s="56"/>
      <c r="AL231" s="56"/>
      <c r="AN231" s="56"/>
      <c r="AO231" s="56"/>
      <c r="AP231" s="56"/>
      <c r="AQ231" s="56"/>
      <c r="AR231" s="56"/>
      <c r="AS231" s="56"/>
      <c r="AT231" s="56"/>
      <c r="AU231" s="56"/>
      <c r="AV231" s="56"/>
      <c r="AX231" s="56"/>
      <c r="AY231" s="56"/>
      <c r="AZ231" s="56"/>
      <c r="BA231" s="56"/>
      <c r="BB231" s="56"/>
      <c r="BC231" s="56"/>
      <c r="BD231" s="56"/>
      <c r="BE231" s="56"/>
      <c r="BF231" s="56"/>
      <c r="BH231" s="56"/>
      <c r="BI231" s="56"/>
      <c r="BJ231" s="56"/>
      <c r="BK231" s="56"/>
      <c r="BL231" s="56"/>
      <c r="BM231" s="56"/>
      <c r="BN231" s="56"/>
      <c r="BO231" s="56"/>
      <c r="BP231" s="56"/>
      <c r="BR231" s="56"/>
      <c r="BS231" s="56"/>
      <c r="BT231" s="56"/>
      <c r="BU231" s="56"/>
      <c r="BV231" s="56"/>
      <c r="BW231" s="56"/>
      <c r="BX231" s="56"/>
      <c r="BY231" s="56"/>
      <c r="BZ231" s="56"/>
      <c r="CB231" s="56"/>
      <c r="CC231" s="56"/>
      <c r="CD231" s="56"/>
      <c r="CE231" s="56"/>
      <c r="CF231" s="56"/>
      <c r="CG231" s="56"/>
      <c r="CH231" s="56"/>
      <c r="CI231" s="56"/>
      <c r="CJ231" s="56"/>
      <c r="CL231" s="56"/>
      <c r="CM231" s="56"/>
      <c r="CN231" s="56"/>
      <c r="CO231" s="56"/>
      <c r="CP231" s="56"/>
      <c r="CQ231" s="56"/>
      <c r="CR231" s="56"/>
      <c r="CS231" s="56"/>
      <c r="CT231" s="56"/>
      <c r="CV231" s="56"/>
      <c r="CW231" s="56"/>
      <c r="CX231" s="56"/>
      <c r="CY231" s="56"/>
      <c r="CZ231" s="56"/>
      <c r="DA231" s="56"/>
      <c r="DB231" s="56"/>
      <c r="DC231" s="56"/>
      <c r="DD231" s="56"/>
      <c r="DF231" s="56"/>
      <c r="DG231" s="56"/>
      <c r="DH231" s="56"/>
      <c r="DI231" s="56"/>
      <c r="DJ231" s="56"/>
      <c r="DK231" s="56"/>
      <c r="DL231" s="56"/>
      <c r="DM231" s="56"/>
      <c r="DN231" s="56"/>
      <c r="DP231" s="56"/>
      <c r="DQ231" s="56"/>
      <c r="DR231" s="56"/>
      <c r="DS231" s="56"/>
      <c r="DT231" s="56"/>
      <c r="DU231" s="56"/>
      <c r="DV231" s="56"/>
      <c r="DW231" s="56"/>
      <c r="DX231" s="56"/>
      <c r="DZ231" s="56"/>
      <c r="EA231" s="56"/>
      <c r="EB231" s="56"/>
      <c r="EC231" s="56"/>
      <c r="ED231" s="56"/>
      <c r="EE231" s="56"/>
      <c r="EF231" s="56"/>
      <c r="EG231" s="56"/>
      <c r="EH231" s="56"/>
      <c r="EJ231" s="56"/>
      <c r="EK231" s="56"/>
      <c r="EL231" s="56"/>
      <c r="EM231" s="56"/>
      <c r="EN231" s="56"/>
      <c r="EO231" s="56"/>
      <c r="EP231" s="56"/>
      <c r="EQ231" s="56"/>
      <c r="ER231" s="56"/>
      <c r="ET231" s="56"/>
      <c r="EU231" s="56"/>
      <c r="EV231" s="56"/>
      <c r="EW231" s="56"/>
      <c r="EX231" s="56"/>
      <c r="EY231" s="56"/>
      <c r="EZ231" s="56"/>
      <c r="FA231" s="56"/>
      <c r="FB231" s="56"/>
      <c r="FD231" s="56"/>
      <c r="FE231" s="56"/>
      <c r="FF231" s="56"/>
      <c r="FG231" s="56"/>
      <c r="FH231" s="56"/>
      <c r="FI231" s="56"/>
      <c r="FJ231" s="56"/>
      <c r="FK231" s="56"/>
      <c r="FL231" s="56"/>
      <c r="FN231" s="56"/>
      <c r="FO231" s="56"/>
      <c r="FP231" s="56"/>
      <c r="FQ231" s="56"/>
      <c r="FR231" s="56"/>
      <c r="FS231" s="56"/>
      <c r="FT231" s="56"/>
      <c r="FU231" s="56"/>
      <c r="FV231" s="56"/>
      <c r="FX231" s="56"/>
      <c r="FY231" s="56"/>
      <c r="FZ231" s="56"/>
      <c r="GA231" s="56"/>
      <c r="GB231" s="56"/>
      <c r="GC231" s="56"/>
      <c r="GD231" s="56"/>
      <c r="GE231" s="56"/>
      <c r="GF231" s="56"/>
      <c r="GH231" s="56"/>
      <c r="GI231" s="56"/>
      <c r="GJ231" s="56"/>
      <c r="GK231" s="56"/>
      <c r="GL231" s="56"/>
      <c r="GM231" s="56"/>
      <c r="GN231" s="56"/>
      <c r="GO231" s="56"/>
      <c r="GP231" s="56"/>
      <c r="GR231" s="56"/>
      <c r="GS231" s="56"/>
      <c r="GT231" s="56"/>
      <c r="GU231" s="56"/>
      <c r="GV231" s="56"/>
      <c r="GW231" s="56"/>
      <c r="GX231" s="56"/>
      <c r="GY231" s="56"/>
      <c r="GZ231" s="56"/>
      <c r="HB231" s="56"/>
      <c r="HC231" s="56"/>
      <c r="HD231" s="56"/>
      <c r="HE231" s="56"/>
      <c r="HF231" s="56"/>
      <c r="HG231" s="56"/>
      <c r="HH231" s="56"/>
      <c r="HI231" s="56"/>
      <c r="HJ231" s="56"/>
      <c r="HL231" s="56"/>
      <c r="HM231" s="56"/>
      <c r="HN231" s="56"/>
      <c r="HO231" s="56"/>
      <c r="HP231" s="56"/>
      <c r="HQ231" s="56"/>
      <c r="HR231" s="56"/>
      <c r="HS231" s="56"/>
      <c r="HT231" s="56"/>
      <c r="HV231" s="56"/>
      <c r="HW231" s="56"/>
      <c r="HX231" s="56"/>
      <c r="HY231" s="56"/>
      <c r="HZ231" s="56"/>
      <c r="IA231" s="56"/>
      <c r="IB231" s="56"/>
      <c r="IC231" s="56"/>
      <c r="ID231" s="56"/>
      <c r="IF231" s="56"/>
      <c r="IG231" s="56"/>
      <c r="IH231" s="56"/>
      <c r="II231" s="56"/>
      <c r="IJ231" s="56"/>
      <c r="IK231" s="56"/>
      <c r="IL231" s="56"/>
      <c r="IM231" s="56"/>
      <c r="IN231" s="56"/>
      <c r="IP231" s="56"/>
      <c r="IQ231" s="56"/>
      <c r="IR231" s="56"/>
      <c r="IS231" s="56"/>
      <c r="IT231" s="56"/>
      <c r="IU231" s="56"/>
    </row>
    <row r="232" spans="1:255" ht="12.75" customHeight="1" thickBot="1" x14ac:dyDescent="0.25">
      <c r="A232" s="227"/>
      <c r="B232" s="106">
        <v>826.94</v>
      </c>
      <c r="C232" s="85" t="s">
        <v>76</v>
      </c>
      <c r="D232" s="86"/>
      <c r="E232" s="47"/>
      <c r="F232" s="47"/>
      <c r="G232" s="47"/>
      <c r="H232" s="48"/>
      <c r="I232" s="49"/>
      <c r="J232" s="56"/>
      <c r="K232" s="56"/>
      <c r="L232" s="56"/>
      <c r="M232" s="56"/>
      <c r="N232" s="56"/>
      <c r="O232" s="56"/>
      <c r="P232" s="56"/>
      <c r="Q232" s="56"/>
      <c r="R232" s="56"/>
      <c r="T232" s="56"/>
      <c r="U232" s="56"/>
      <c r="V232" s="56"/>
      <c r="W232" s="56"/>
      <c r="X232" s="56"/>
      <c r="Y232" s="56"/>
      <c r="Z232" s="56"/>
      <c r="AA232" s="56"/>
      <c r="AB232" s="56"/>
      <c r="AD232" s="56"/>
      <c r="AE232" s="56"/>
      <c r="AF232" s="56"/>
      <c r="AG232" s="56"/>
      <c r="AH232" s="56"/>
      <c r="AI232" s="56"/>
      <c r="AJ232" s="56"/>
      <c r="AK232" s="56"/>
      <c r="AL232" s="56"/>
      <c r="AN232" s="56"/>
      <c r="AO232" s="56"/>
      <c r="AP232" s="56"/>
      <c r="AQ232" s="56"/>
      <c r="AR232" s="56"/>
      <c r="AS232" s="56"/>
      <c r="AT232" s="56"/>
      <c r="AU232" s="56"/>
      <c r="AV232" s="56"/>
      <c r="AX232" s="56"/>
      <c r="AY232" s="56"/>
      <c r="AZ232" s="56"/>
      <c r="BA232" s="56"/>
      <c r="BB232" s="56"/>
      <c r="BC232" s="56"/>
      <c r="BD232" s="56"/>
      <c r="BE232" s="56"/>
      <c r="BF232" s="56"/>
      <c r="BH232" s="56"/>
      <c r="BI232" s="56"/>
      <c r="BJ232" s="56"/>
      <c r="BK232" s="56"/>
      <c r="BL232" s="56"/>
      <c r="BM232" s="56"/>
      <c r="BN232" s="56"/>
      <c r="BO232" s="56"/>
      <c r="BP232" s="56"/>
      <c r="BR232" s="56"/>
      <c r="BS232" s="56"/>
      <c r="BT232" s="56"/>
      <c r="BU232" s="56"/>
      <c r="BV232" s="56"/>
      <c r="BW232" s="56"/>
      <c r="BX232" s="56"/>
      <c r="BY232" s="56"/>
      <c r="BZ232" s="56"/>
      <c r="CB232" s="56"/>
      <c r="CC232" s="56"/>
      <c r="CD232" s="56"/>
      <c r="CE232" s="56"/>
      <c r="CF232" s="56"/>
      <c r="CG232" s="56"/>
      <c r="CH232" s="56"/>
      <c r="CI232" s="56"/>
      <c r="CJ232" s="56"/>
      <c r="CL232" s="56"/>
      <c r="CM232" s="56"/>
      <c r="CN232" s="56"/>
      <c r="CO232" s="56"/>
      <c r="CP232" s="56"/>
      <c r="CQ232" s="56"/>
      <c r="CR232" s="56"/>
      <c r="CS232" s="56"/>
      <c r="CT232" s="56"/>
      <c r="CV232" s="56"/>
      <c r="CW232" s="56"/>
      <c r="CX232" s="56"/>
      <c r="CY232" s="56"/>
      <c r="CZ232" s="56"/>
      <c r="DA232" s="56"/>
      <c r="DB232" s="56"/>
      <c r="DC232" s="56"/>
      <c r="DD232" s="56"/>
      <c r="DF232" s="56"/>
      <c r="DG232" s="56"/>
      <c r="DH232" s="56"/>
      <c r="DI232" s="56"/>
      <c r="DJ232" s="56"/>
      <c r="DK232" s="56"/>
      <c r="DL232" s="56"/>
      <c r="DM232" s="56"/>
      <c r="DN232" s="56"/>
      <c r="DP232" s="56"/>
      <c r="DQ232" s="56"/>
      <c r="DR232" s="56"/>
      <c r="DS232" s="56"/>
      <c r="DT232" s="56"/>
      <c r="DU232" s="56"/>
      <c r="DV232" s="56"/>
      <c r="DW232" s="56"/>
      <c r="DX232" s="56"/>
      <c r="DZ232" s="56"/>
      <c r="EA232" s="56"/>
      <c r="EB232" s="56"/>
      <c r="EC232" s="56"/>
      <c r="ED232" s="56"/>
      <c r="EE232" s="56"/>
      <c r="EF232" s="56"/>
      <c r="EG232" s="56"/>
      <c r="EH232" s="56"/>
      <c r="EJ232" s="56"/>
      <c r="EK232" s="56"/>
      <c r="EL232" s="56"/>
      <c r="EM232" s="56"/>
      <c r="EN232" s="56"/>
      <c r="EO232" s="56"/>
      <c r="EP232" s="56"/>
      <c r="EQ232" s="56"/>
      <c r="ER232" s="56"/>
      <c r="ET232" s="56"/>
      <c r="EU232" s="56"/>
      <c r="EV232" s="56"/>
      <c r="EW232" s="56"/>
      <c r="EX232" s="56"/>
      <c r="EY232" s="56"/>
      <c r="EZ232" s="56"/>
      <c r="FA232" s="56"/>
      <c r="FB232" s="56"/>
      <c r="FD232" s="56"/>
      <c r="FE232" s="56"/>
      <c r="FF232" s="56"/>
      <c r="FG232" s="56"/>
      <c r="FH232" s="56"/>
      <c r="FI232" s="56"/>
      <c r="FJ232" s="56"/>
      <c r="FK232" s="56"/>
      <c r="FL232" s="56"/>
      <c r="FN232" s="56"/>
      <c r="FO232" s="56"/>
      <c r="FP232" s="56"/>
      <c r="FQ232" s="56"/>
      <c r="FR232" s="56"/>
      <c r="FS232" s="56"/>
      <c r="FT232" s="56"/>
      <c r="FU232" s="56"/>
      <c r="FV232" s="56"/>
      <c r="FX232" s="56"/>
      <c r="FY232" s="56"/>
      <c r="FZ232" s="56"/>
      <c r="GA232" s="56"/>
      <c r="GB232" s="56"/>
      <c r="GC232" s="56"/>
      <c r="GD232" s="56"/>
      <c r="GE232" s="56"/>
      <c r="GF232" s="56"/>
      <c r="GH232" s="56"/>
      <c r="GI232" s="56"/>
      <c r="GJ232" s="56"/>
      <c r="GK232" s="56"/>
      <c r="GL232" s="56"/>
      <c r="GM232" s="56"/>
      <c r="GN232" s="56"/>
      <c r="GO232" s="56"/>
      <c r="GP232" s="56"/>
      <c r="GR232" s="56"/>
      <c r="GS232" s="56"/>
      <c r="GT232" s="56"/>
      <c r="GU232" s="56"/>
      <c r="GV232" s="56"/>
      <c r="GW232" s="56"/>
      <c r="GX232" s="56"/>
      <c r="GY232" s="56"/>
      <c r="GZ232" s="56"/>
      <c r="HB232" s="56"/>
      <c r="HC232" s="56"/>
      <c r="HD232" s="56"/>
      <c r="HE232" s="56"/>
      <c r="HF232" s="56"/>
      <c r="HG232" s="56"/>
      <c r="HH232" s="56"/>
      <c r="HI232" s="56"/>
      <c r="HJ232" s="56"/>
      <c r="HL232" s="56"/>
      <c r="HM232" s="56"/>
      <c r="HN232" s="56"/>
      <c r="HO232" s="56"/>
      <c r="HP232" s="56"/>
      <c r="HQ232" s="56"/>
      <c r="HR232" s="56"/>
      <c r="HS232" s="56"/>
      <c r="HT232" s="56"/>
      <c r="HV232" s="56"/>
      <c r="HW232" s="56"/>
      <c r="HX232" s="56"/>
      <c r="HY232" s="56"/>
      <c r="HZ232" s="56"/>
      <c r="IA232" s="56"/>
      <c r="IB232" s="56"/>
      <c r="IC232" s="56"/>
      <c r="ID232" s="56"/>
      <c r="IF232" s="56"/>
      <c r="IG232" s="56"/>
      <c r="IH232" s="56"/>
      <c r="II232" s="56"/>
      <c r="IJ232" s="56"/>
      <c r="IK232" s="56"/>
      <c r="IL232" s="56"/>
      <c r="IM232" s="56"/>
      <c r="IN232" s="56"/>
      <c r="IP232" s="56"/>
      <c r="IQ232" s="56"/>
      <c r="IR232" s="56"/>
      <c r="IS232" s="56"/>
      <c r="IT232" s="56"/>
      <c r="IU232" s="56"/>
    </row>
    <row r="233" spans="1:255" ht="12.75" customHeight="1" thickBot="1" x14ac:dyDescent="0.25">
      <c r="A233" s="227"/>
      <c r="B233" s="106">
        <v>1153.17</v>
      </c>
      <c r="C233" s="85" t="s">
        <v>77</v>
      </c>
      <c r="D233" s="86"/>
      <c r="E233" s="47"/>
      <c r="F233" s="47"/>
      <c r="G233" s="47"/>
      <c r="H233" s="48"/>
      <c r="I233" s="49"/>
      <c r="J233" s="56"/>
      <c r="K233" s="56"/>
      <c r="L233" s="56"/>
      <c r="M233" s="56"/>
      <c r="N233" s="56"/>
      <c r="O233" s="56"/>
      <c r="P233" s="56"/>
      <c r="Q233" s="56"/>
      <c r="R233" s="56"/>
      <c r="T233" s="56"/>
      <c r="U233" s="56"/>
      <c r="V233" s="56"/>
      <c r="W233" s="56"/>
      <c r="X233" s="56"/>
      <c r="Y233" s="56"/>
      <c r="Z233" s="56"/>
      <c r="AA233" s="56"/>
      <c r="AB233" s="56"/>
      <c r="AD233" s="56"/>
      <c r="AE233" s="56"/>
      <c r="AF233" s="56"/>
      <c r="AG233" s="56"/>
      <c r="AH233" s="56"/>
      <c r="AI233" s="56"/>
      <c r="AJ233" s="56"/>
      <c r="AK233" s="56"/>
      <c r="AL233" s="56"/>
      <c r="AN233" s="56"/>
      <c r="AO233" s="56"/>
      <c r="AP233" s="56"/>
      <c r="AQ233" s="56"/>
      <c r="AR233" s="56"/>
      <c r="AS233" s="56"/>
      <c r="AT233" s="56"/>
      <c r="AU233" s="56"/>
      <c r="AV233" s="56"/>
      <c r="AX233" s="56"/>
      <c r="AY233" s="56"/>
      <c r="AZ233" s="56"/>
      <c r="BA233" s="56"/>
      <c r="BB233" s="56"/>
      <c r="BC233" s="56"/>
      <c r="BD233" s="56"/>
      <c r="BE233" s="56"/>
      <c r="BF233" s="56"/>
      <c r="BH233" s="56"/>
      <c r="BI233" s="56"/>
      <c r="BJ233" s="56"/>
      <c r="BK233" s="56"/>
      <c r="BL233" s="56"/>
      <c r="BM233" s="56"/>
      <c r="BN233" s="56"/>
      <c r="BO233" s="56"/>
      <c r="BP233" s="56"/>
      <c r="BR233" s="56"/>
      <c r="BS233" s="56"/>
      <c r="BT233" s="56"/>
      <c r="BU233" s="56"/>
      <c r="BV233" s="56"/>
      <c r="BW233" s="56"/>
      <c r="BX233" s="56"/>
      <c r="BY233" s="56"/>
      <c r="BZ233" s="56"/>
      <c r="CB233" s="56"/>
      <c r="CC233" s="56"/>
      <c r="CD233" s="56"/>
      <c r="CE233" s="56"/>
      <c r="CF233" s="56"/>
      <c r="CG233" s="56"/>
      <c r="CH233" s="56"/>
      <c r="CI233" s="56"/>
      <c r="CJ233" s="56"/>
      <c r="CL233" s="56"/>
      <c r="CM233" s="56"/>
      <c r="CN233" s="56"/>
      <c r="CO233" s="56"/>
      <c r="CP233" s="56"/>
      <c r="CQ233" s="56"/>
      <c r="CR233" s="56"/>
      <c r="CS233" s="56"/>
      <c r="CT233" s="56"/>
      <c r="CV233" s="56"/>
      <c r="CW233" s="56"/>
      <c r="CX233" s="56"/>
      <c r="CY233" s="56"/>
      <c r="CZ233" s="56"/>
      <c r="DA233" s="56"/>
      <c r="DB233" s="56"/>
      <c r="DC233" s="56"/>
      <c r="DD233" s="56"/>
      <c r="DF233" s="56"/>
      <c r="DG233" s="56"/>
      <c r="DH233" s="56"/>
      <c r="DI233" s="56"/>
      <c r="DJ233" s="56"/>
      <c r="DK233" s="56"/>
      <c r="DL233" s="56"/>
      <c r="DM233" s="56"/>
      <c r="DN233" s="56"/>
      <c r="DP233" s="56"/>
      <c r="DQ233" s="56"/>
      <c r="DR233" s="56"/>
      <c r="DS233" s="56"/>
      <c r="DT233" s="56"/>
      <c r="DU233" s="56"/>
      <c r="DV233" s="56"/>
      <c r="DW233" s="56"/>
      <c r="DX233" s="56"/>
      <c r="DZ233" s="56"/>
      <c r="EA233" s="56"/>
      <c r="EB233" s="56"/>
      <c r="EC233" s="56"/>
      <c r="ED233" s="56"/>
      <c r="EE233" s="56"/>
      <c r="EF233" s="56"/>
      <c r="EG233" s="56"/>
      <c r="EH233" s="56"/>
      <c r="EJ233" s="56"/>
      <c r="EK233" s="56"/>
      <c r="EL233" s="56"/>
      <c r="EM233" s="56"/>
      <c r="EN233" s="56"/>
      <c r="EO233" s="56"/>
      <c r="EP233" s="56"/>
      <c r="EQ233" s="56"/>
      <c r="ER233" s="56"/>
      <c r="ET233" s="56"/>
      <c r="EU233" s="56"/>
      <c r="EV233" s="56"/>
      <c r="EW233" s="56"/>
      <c r="EX233" s="56"/>
      <c r="EY233" s="56"/>
      <c r="EZ233" s="56"/>
      <c r="FA233" s="56"/>
      <c r="FB233" s="56"/>
      <c r="FD233" s="56"/>
      <c r="FE233" s="56"/>
      <c r="FF233" s="56"/>
      <c r="FG233" s="56"/>
      <c r="FH233" s="56"/>
      <c r="FI233" s="56"/>
      <c r="FJ233" s="56"/>
      <c r="FK233" s="56"/>
      <c r="FL233" s="56"/>
      <c r="FN233" s="56"/>
      <c r="FO233" s="56"/>
      <c r="FP233" s="56"/>
      <c r="FQ233" s="56"/>
      <c r="FR233" s="56"/>
      <c r="FS233" s="56"/>
      <c r="FT233" s="56"/>
      <c r="FU233" s="56"/>
      <c r="FV233" s="56"/>
      <c r="FX233" s="56"/>
      <c r="FY233" s="56"/>
      <c r="FZ233" s="56"/>
      <c r="GA233" s="56"/>
      <c r="GB233" s="56"/>
      <c r="GC233" s="56"/>
      <c r="GD233" s="56"/>
      <c r="GE233" s="56"/>
      <c r="GF233" s="56"/>
      <c r="GH233" s="56"/>
      <c r="GI233" s="56"/>
      <c r="GJ233" s="56"/>
      <c r="GK233" s="56"/>
      <c r="GL233" s="56"/>
      <c r="GM233" s="56"/>
      <c r="GN233" s="56"/>
      <c r="GO233" s="56"/>
      <c r="GP233" s="56"/>
      <c r="GR233" s="56"/>
      <c r="GS233" s="56"/>
      <c r="GT233" s="56"/>
      <c r="GU233" s="56"/>
      <c r="GV233" s="56"/>
      <c r="GW233" s="56"/>
      <c r="GX233" s="56"/>
      <c r="GY233" s="56"/>
      <c r="GZ233" s="56"/>
      <c r="HB233" s="56"/>
      <c r="HC233" s="56"/>
      <c r="HD233" s="56"/>
      <c r="HE233" s="56"/>
      <c r="HF233" s="56"/>
      <c r="HG233" s="56"/>
      <c r="HH233" s="56"/>
      <c r="HI233" s="56"/>
      <c r="HJ233" s="56"/>
      <c r="HL233" s="56"/>
      <c r="HM233" s="56"/>
      <c r="HN233" s="56"/>
      <c r="HO233" s="56"/>
      <c r="HP233" s="56"/>
      <c r="HQ233" s="56"/>
      <c r="HR233" s="56"/>
      <c r="HS233" s="56"/>
      <c r="HT233" s="56"/>
      <c r="HV233" s="56"/>
      <c r="HW233" s="56"/>
      <c r="HX233" s="56"/>
      <c r="HY233" s="56"/>
      <c r="HZ233" s="56"/>
      <c r="IA233" s="56"/>
      <c r="IB233" s="56"/>
      <c r="IC233" s="56"/>
      <c r="ID233" s="56"/>
      <c r="IF233" s="56"/>
      <c r="IG233" s="56"/>
      <c r="IH233" s="56"/>
      <c r="II233" s="56"/>
      <c r="IJ233" s="56"/>
      <c r="IK233" s="56"/>
      <c r="IL233" s="56"/>
      <c r="IM233" s="56"/>
      <c r="IN233" s="56"/>
      <c r="IP233" s="56"/>
      <c r="IQ233" s="56"/>
      <c r="IR233" s="56"/>
      <c r="IS233" s="56"/>
      <c r="IT233" s="56"/>
      <c r="IU233" s="56"/>
    </row>
    <row r="234" spans="1:255" ht="12.75" customHeight="1" thickBot="1" x14ac:dyDescent="0.25">
      <c r="A234" s="227"/>
      <c r="B234" s="106">
        <v>889.21</v>
      </c>
      <c r="C234" s="85" t="s">
        <v>78</v>
      </c>
      <c r="D234" s="86"/>
      <c r="E234" s="47"/>
      <c r="F234" s="47"/>
      <c r="G234" s="47"/>
      <c r="H234" s="48"/>
      <c r="I234" s="49"/>
      <c r="J234" s="56"/>
      <c r="K234" s="56"/>
      <c r="L234" s="56"/>
      <c r="M234" s="56"/>
      <c r="N234" s="56"/>
      <c r="O234" s="56"/>
      <c r="P234" s="56"/>
      <c r="Q234" s="56"/>
      <c r="R234" s="56"/>
      <c r="T234" s="56"/>
      <c r="U234" s="56"/>
      <c r="V234" s="56"/>
      <c r="W234" s="56"/>
      <c r="X234" s="56"/>
      <c r="Y234" s="56"/>
      <c r="Z234" s="56"/>
      <c r="AA234" s="56"/>
      <c r="AB234" s="56"/>
      <c r="AD234" s="56"/>
      <c r="AE234" s="56"/>
      <c r="AF234" s="56"/>
      <c r="AG234" s="56"/>
      <c r="AH234" s="56"/>
      <c r="AI234" s="56"/>
      <c r="AJ234" s="56"/>
      <c r="AK234" s="56"/>
      <c r="AL234" s="56"/>
      <c r="AN234" s="56"/>
      <c r="AO234" s="56"/>
      <c r="AP234" s="56"/>
      <c r="AQ234" s="56"/>
      <c r="AR234" s="56"/>
      <c r="AS234" s="56"/>
      <c r="AT234" s="56"/>
      <c r="AU234" s="56"/>
      <c r="AV234" s="56"/>
      <c r="AX234" s="56"/>
      <c r="AY234" s="56"/>
      <c r="AZ234" s="56"/>
      <c r="BA234" s="56"/>
      <c r="BB234" s="56"/>
      <c r="BC234" s="56"/>
      <c r="BD234" s="56"/>
      <c r="BE234" s="56"/>
      <c r="BF234" s="56"/>
      <c r="BH234" s="56"/>
      <c r="BI234" s="56"/>
      <c r="BJ234" s="56"/>
      <c r="BK234" s="56"/>
      <c r="BL234" s="56"/>
      <c r="BM234" s="56"/>
      <c r="BN234" s="56"/>
      <c r="BO234" s="56"/>
      <c r="BP234" s="56"/>
      <c r="BR234" s="56"/>
      <c r="BS234" s="56"/>
      <c r="BT234" s="56"/>
      <c r="BU234" s="56"/>
      <c r="BV234" s="56"/>
      <c r="BW234" s="56"/>
      <c r="BX234" s="56"/>
      <c r="BY234" s="56"/>
      <c r="BZ234" s="56"/>
      <c r="CB234" s="56"/>
      <c r="CC234" s="56"/>
      <c r="CD234" s="56"/>
      <c r="CE234" s="56"/>
      <c r="CF234" s="56"/>
      <c r="CG234" s="56"/>
      <c r="CH234" s="56"/>
      <c r="CI234" s="56"/>
      <c r="CJ234" s="56"/>
      <c r="CL234" s="56"/>
      <c r="CM234" s="56"/>
      <c r="CN234" s="56"/>
      <c r="CO234" s="56"/>
      <c r="CP234" s="56"/>
      <c r="CQ234" s="56"/>
      <c r="CR234" s="56"/>
      <c r="CS234" s="56"/>
      <c r="CT234" s="56"/>
      <c r="CV234" s="56"/>
      <c r="CW234" s="56"/>
      <c r="CX234" s="56"/>
      <c r="CY234" s="56"/>
      <c r="CZ234" s="56"/>
      <c r="DA234" s="56"/>
      <c r="DB234" s="56"/>
      <c r="DC234" s="56"/>
      <c r="DD234" s="56"/>
      <c r="DF234" s="56"/>
      <c r="DG234" s="56"/>
      <c r="DH234" s="56"/>
      <c r="DI234" s="56"/>
      <c r="DJ234" s="56"/>
      <c r="DK234" s="56"/>
      <c r="DL234" s="56"/>
      <c r="DM234" s="56"/>
      <c r="DN234" s="56"/>
      <c r="DP234" s="56"/>
      <c r="DQ234" s="56"/>
      <c r="DR234" s="56"/>
      <c r="DS234" s="56"/>
      <c r="DT234" s="56"/>
      <c r="DU234" s="56"/>
      <c r="DV234" s="56"/>
      <c r="DW234" s="56"/>
      <c r="DX234" s="56"/>
      <c r="DZ234" s="56"/>
      <c r="EA234" s="56"/>
      <c r="EB234" s="56"/>
      <c r="EC234" s="56"/>
      <c r="ED234" s="56"/>
      <c r="EE234" s="56"/>
      <c r="EF234" s="56"/>
      <c r="EG234" s="56"/>
      <c r="EH234" s="56"/>
      <c r="EJ234" s="56"/>
      <c r="EK234" s="56"/>
      <c r="EL234" s="56"/>
      <c r="EM234" s="56"/>
      <c r="EN234" s="56"/>
      <c r="EO234" s="56"/>
      <c r="EP234" s="56"/>
      <c r="EQ234" s="56"/>
      <c r="ER234" s="56"/>
      <c r="ET234" s="56"/>
      <c r="EU234" s="56"/>
      <c r="EV234" s="56"/>
      <c r="EW234" s="56"/>
      <c r="EX234" s="56"/>
      <c r="EY234" s="56"/>
      <c r="EZ234" s="56"/>
      <c r="FA234" s="56"/>
      <c r="FB234" s="56"/>
      <c r="FD234" s="56"/>
      <c r="FE234" s="56"/>
      <c r="FF234" s="56"/>
      <c r="FG234" s="56"/>
      <c r="FH234" s="56"/>
      <c r="FI234" s="56"/>
      <c r="FJ234" s="56"/>
      <c r="FK234" s="56"/>
      <c r="FL234" s="56"/>
      <c r="FN234" s="56"/>
      <c r="FO234" s="56"/>
      <c r="FP234" s="56"/>
      <c r="FQ234" s="56"/>
      <c r="FR234" s="56"/>
      <c r="FS234" s="56"/>
      <c r="FT234" s="56"/>
      <c r="FU234" s="56"/>
      <c r="FV234" s="56"/>
      <c r="FX234" s="56"/>
      <c r="FY234" s="56"/>
      <c r="FZ234" s="56"/>
      <c r="GA234" s="56"/>
      <c r="GB234" s="56"/>
      <c r="GC234" s="56"/>
      <c r="GD234" s="56"/>
      <c r="GE234" s="56"/>
      <c r="GF234" s="56"/>
      <c r="GH234" s="56"/>
      <c r="GI234" s="56"/>
      <c r="GJ234" s="56"/>
      <c r="GK234" s="56"/>
      <c r="GL234" s="56"/>
      <c r="GM234" s="56"/>
      <c r="GN234" s="56"/>
      <c r="GO234" s="56"/>
      <c r="GP234" s="56"/>
      <c r="GR234" s="56"/>
      <c r="GS234" s="56"/>
      <c r="GT234" s="56"/>
      <c r="GU234" s="56"/>
      <c r="GV234" s="56"/>
      <c r="GW234" s="56"/>
      <c r="GX234" s="56"/>
      <c r="GY234" s="56"/>
      <c r="GZ234" s="56"/>
      <c r="HB234" s="56"/>
      <c r="HC234" s="56"/>
      <c r="HD234" s="56"/>
      <c r="HE234" s="56"/>
      <c r="HF234" s="56"/>
      <c r="HG234" s="56"/>
      <c r="HH234" s="56"/>
      <c r="HI234" s="56"/>
      <c r="HJ234" s="56"/>
      <c r="HL234" s="56"/>
      <c r="HM234" s="56"/>
      <c r="HN234" s="56"/>
      <c r="HO234" s="56"/>
      <c r="HP234" s="56"/>
      <c r="HQ234" s="56"/>
      <c r="HR234" s="56"/>
      <c r="HS234" s="56"/>
      <c r="HT234" s="56"/>
      <c r="HV234" s="56"/>
      <c r="HW234" s="56"/>
      <c r="HX234" s="56"/>
      <c r="HY234" s="56"/>
      <c r="HZ234" s="56"/>
      <c r="IA234" s="56"/>
      <c r="IB234" s="56"/>
      <c r="IC234" s="56"/>
      <c r="ID234" s="56"/>
      <c r="IF234" s="56"/>
      <c r="IG234" s="56"/>
      <c r="IH234" s="56"/>
      <c r="II234" s="56"/>
      <c r="IJ234" s="56"/>
      <c r="IK234" s="56"/>
      <c r="IL234" s="56"/>
      <c r="IM234" s="56"/>
      <c r="IN234" s="56"/>
      <c r="IP234" s="56"/>
      <c r="IQ234" s="56"/>
      <c r="IR234" s="56"/>
      <c r="IS234" s="56"/>
      <c r="IT234" s="56"/>
      <c r="IU234" s="56"/>
    </row>
    <row r="235" spans="1:255" ht="12.75" customHeight="1" thickBot="1" x14ac:dyDescent="0.25">
      <c r="A235" s="227"/>
      <c r="B235" s="106">
        <v>1127.5</v>
      </c>
      <c r="C235" s="85" t="s">
        <v>79</v>
      </c>
      <c r="D235" s="86"/>
      <c r="E235" s="47"/>
      <c r="F235" s="47"/>
      <c r="G235" s="47"/>
      <c r="H235" s="48"/>
      <c r="I235" s="49"/>
      <c r="J235" s="56"/>
      <c r="K235" s="56"/>
      <c r="L235" s="56"/>
      <c r="M235" s="56"/>
      <c r="N235" s="56"/>
      <c r="O235" s="56"/>
      <c r="P235" s="56"/>
      <c r="Q235" s="56"/>
      <c r="R235" s="56"/>
      <c r="T235" s="56"/>
      <c r="U235" s="56"/>
      <c r="V235" s="56"/>
      <c r="W235" s="56"/>
      <c r="X235" s="56"/>
      <c r="Y235" s="56"/>
      <c r="Z235" s="56"/>
      <c r="AA235" s="56"/>
      <c r="AB235" s="56"/>
      <c r="AD235" s="56"/>
      <c r="AE235" s="56"/>
      <c r="AF235" s="56"/>
      <c r="AG235" s="56"/>
      <c r="AH235" s="56"/>
      <c r="AI235" s="56"/>
      <c r="AJ235" s="56"/>
      <c r="AK235" s="56"/>
      <c r="AL235" s="56"/>
      <c r="AN235" s="56"/>
      <c r="AO235" s="56"/>
      <c r="AP235" s="56"/>
      <c r="AQ235" s="56"/>
      <c r="AR235" s="56"/>
      <c r="AS235" s="56"/>
      <c r="AT235" s="56"/>
      <c r="AU235" s="56"/>
      <c r="AV235" s="56"/>
      <c r="AX235" s="56"/>
      <c r="AY235" s="56"/>
      <c r="AZ235" s="56"/>
      <c r="BA235" s="56"/>
      <c r="BB235" s="56"/>
      <c r="BC235" s="56"/>
      <c r="BD235" s="56"/>
      <c r="BE235" s="56"/>
      <c r="BF235" s="56"/>
      <c r="BH235" s="56"/>
      <c r="BI235" s="56"/>
      <c r="BJ235" s="56"/>
      <c r="BK235" s="56"/>
      <c r="BL235" s="56"/>
      <c r="BM235" s="56"/>
      <c r="BN235" s="56"/>
      <c r="BO235" s="56"/>
      <c r="BP235" s="56"/>
      <c r="BR235" s="56"/>
      <c r="BS235" s="56"/>
      <c r="BT235" s="56"/>
      <c r="BU235" s="56"/>
      <c r="BV235" s="56"/>
      <c r="BW235" s="56"/>
      <c r="BX235" s="56"/>
      <c r="BY235" s="56"/>
      <c r="BZ235" s="56"/>
      <c r="CB235" s="56"/>
      <c r="CC235" s="56"/>
      <c r="CD235" s="56"/>
      <c r="CE235" s="56"/>
      <c r="CF235" s="56"/>
      <c r="CG235" s="56"/>
      <c r="CH235" s="56"/>
      <c r="CI235" s="56"/>
      <c r="CJ235" s="56"/>
      <c r="CL235" s="56"/>
      <c r="CM235" s="56"/>
      <c r="CN235" s="56"/>
      <c r="CO235" s="56"/>
      <c r="CP235" s="56"/>
      <c r="CQ235" s="56"/>
      <c r="CR235" s="56"/>
      <c r="CS235" s="56"/>
      <c r="CT235" s="56"/>
      <c r="CV235" s="56"/>
      <c r="CW235" s="56"/>
      <c r="CX235" s="56"/>
      <c r="CY235" s="56"/>
      <c r="CZ235" s="56"/>
      <c r="DA235" s="56"/>
      <c r="DB235" s="56"/>
      <c r="DC235" s="56"/>
      <c r="DD235" s="56"/>
      <c r="DF235" s="56"/>
      <c r="DG235" s="56"/>
      <c r="DH235" s="56"/>
      <c r="DI235" s="56"/>
      <c r="DJ235" s="56"/>
      <c r="DK235" s="56"/>
      <c r="DL235" s="56"/>
      <c r="DM235" s="56"/>
      <c r="DN235" s="56"/>
      <c r="DP235" s="56"/>
      <c r="DQ235" s="56"/>
      <c r="DR235" s="56"/>
      <c r="DS235" s="56"/>
      <c r="DT235" s="56"/>
      <c r="DU235" s="56"/>
      <c r="DV235" s="56"/>
      <c r="DW235" s="56"/>
      <c r="DX235" s="56"/>
      <c r="DZ235" s="56"/>
      <c r="EA235" s="56"/>
      <c r="EB235" s="56"/>
      <c r="EC235" s="56"/>
      <c r="ED235" s="56"/>
      <c r="EE235" s="56"/>
      <c r="EF235" s="56"/>
      <c r="EG235" s="56"/>
      <c r="EH235" s="56"/>
      <c r="EJ235" s="56"/>
      <c r="EK235" s="56"/>
      <c r="EL235" s="56"/>
      <c r="EM235" s="56"/>
      <c r="EN235" s="56"/>
      <c r="EO235" s="56"/>
      <c r="EP235" s="56"/>
      <c r="EQ235" s="56"/>
      <c r="ER235" s="56"/>
      <c r="ET235" s="56"/>
      <c r="EU235" s="56"/>
      <c r="EV235" s="56"/>
      <c r="EW235" s="56"/>
      <c r="EX235" s="56"/>
      <c r="EY235" s="56"/>
      <c r="EZ235" s="56"/>
      <c r="FA235" s="56"/>
      <c r="FB235" s="56"/>
      <c r="FD235" s="56"/>
      <c r="FE235" s="56"/>
      <c r="FF235" s="56"/>
      <c r="FG235" s="56"/>
      <c r="FH235" s="56"/>
      <c r="FI235" s="56"/>
      <c r="FJ235" s="56"/>
      <c r="FK235" s="56"/>
      <c r="FL235" s="56"/>
      <c r="FN235" s="56"/>
      <c r="FO235" s="56"/>
      <c r="FP235" s="56"/>
      <c r="FQ235" s="56"/>
      <c r="FR235" s="56"/>
      <c r="FS235" s="56"/>
      <c r="FT235" s="56"/>
      <c r="FU235" s="56"/>
      <c r="FV235" s="56"/>
      <c r="FX235" s="56"/>
      <c r="FY235" s="56"/>
      <c r="FZ235" s="56"/>
      <c r="GA235" s="56"/>
      <c r="GB235" s="56"/>
      <c r="GC235" s="56"/>
      <c r="GD235" s="56"/>
      <c r="GE235" s="56"/>
      <c r="GF235" s="56"/>
      <c r="GH235" s="56"/>
      <c r="GI235" s="56"/>
      <c r="GJ235" s="56"/>
      <c r="GK235" s="56"/>
      <c r="GL235" s="56"/>
      <c r="GM235" s="56"/>
      <c r="GN235" s="56"/>
      <c r="GO235" s="56"/>
      <c r="GP235" s="56"/>
      <c r="GR235" s="56"/>
      <c r="GS235" s="56"/>
      <c r="GT235" s="56"/>
      <c r="GU235" s="56"/>
      <c r="GV235" s="56"/>
      <c r="GW235" s="56"/>
      <c r="GX235" s="56"/>
      <c r="GY235" s="56"/>
      <c r="GZ235" s="56"/>
      <c r="HB235" s="56"/>
      <c r="HC235" s="56"/>
      <c r="HD235" s="56"/>
      <c r="HE235" s="56"/>
      <c r="HF235" s="56"/>
      <c r="HG235" s="56"/>
      <c r="HH235" s="56"/>
      <c r="HI235" s="56"/>
      <c r="HJ235" s="56"/>
      <c r="HL235" s="56"/>
      <c r="HM235" s="56"/>
      <c r="HN235" s="56"/>
      <c r="HO235" s="56"/>
      <c r="HP235" s="56"/>
      <c r="HQ235" s="56"/>
      <c r="HR235" s="56"/>
      <c r="HS235" s="56"/>
      <c r="HT235" s="56"/>
      <c r="HV235" s="56"/>
      <c r="HW235" s="56"/>
      <c r="HX235" s="56"/>
      <c r="HY235" s="56"/>
      <c r="HZ235" s="56"/>
      <c r="IA235" s="56"/>
      <c r="IB235" s="56"/>
      <c r="IC235" s="56"/>
      <c r="ID235" s="56"/>
      <c r="IF235" s="56"/>
      <c r="IG235" s="56"/>
      <c r="IH235" s="56"/>
      <c r="II235" s="56"/>
      <c r="IJ235" s="56"/>
      <c r="IK235" s="56"/>
      <c r="IL235" s="56"/>
      <c r="IM235" s="56"/>
      <c r="IN235" s="56"/>
      <c r="IP235" s="56"/>
      <c r="IQ235" s="56"/>
      <c r="IR235" s="56"/>
      <c r="IS235" s="56"/>
      <c r="IT235" s="56"/>
      <c r="IU235" s="56"/>
    </row>
    <row r="236" spans="1:255" ht="12.75" customHeight="1" thickBot="1" x14ac:dyDescent="0.25">
      <c r="A236" s="227"/>
      <c r="B236" s="106">
        <v>834.82</v>
      </c>
      <c r="C236" s="85" t="s">
        <v>80</v>
      </c>
      <c r="D236" s="86"/>
      <c r="E236" s="47"/>
      <c r="F236" s="47"/>
      <c r="G236" s="47"/>
      <c r="H236" s="48"/>
      <c r="I236" s="49"/>
      <c r="J236" s="56"/>
      <c r="K236" s="56"/>
      <c r="L236" s="56"/>
      <c r="M236" s="56"/>
      <c r="N236" s="56"/>
      <c r="O236" s="56"/>
      <c r="P236" s="56"/>
      <c r="Q236" s="56"/>
      <c r="R236" s="56"/>
      <c r="T236" s="56"/>
      <c r="U236" s="56"/>
      <c r="V236" s="56"/>
      <c r="W236" s="56"/>
      <c r="X236" s="56"/>
      <c r="Y236" s="56"/>
      <c r="Z236" s="56"/>
      <c r="AA236" s="56"/>
      <c r="AB236" s="56"/>
      <c r="AD236" s="56"/>
      <c r="AE236" s="56"/>
      <c r="AF236" s="56"/>
      <c r="AG236" s="56"/>
      <c r="AH236" s="56"/>
      <c r="AI236" s="56"/>
      <c r="AJ236" s="56"/>
      <c r="AK236" s="56"/>
      <c r="AL236" s="56"/>
      <c r="AN236" s="56"/>
      <c r="AO236" s="56"/>
      <c r="AP236" s="56"/>
      <c r="AQ236" s="56"/>
      <c r="AR236" s="56"/>
      <c r="AS236" s="56"/>
      <c r="AT236" s="56"/>
      <c r="AU236" s="56"/>
      <c r="AV236" s="56"/>
      <c r="AX236" s="56"/>
      <c r="AY236" s="56"/>
      <c r="AZ236" s="56"/>
      <c r="BA236" s="56"/>
      <c r="BB236" s="56"/>
      <c r="BC236" s="56"/>
      <c r="BD236" s="56"/>
      <c r="BE236" s="56"/>
      <c r="BF236" s="56"/>
      <c r="BH236" s="56"/>
      <c r="BI236" s="56"/>
      <c r="BJ236" s="56"/>
      <c r="BK236" s="56"/>
      <c r="BL236" s="56"/>
      <c r="BM236" s="56"/>
      <c r="BN236" s="56"/>
      <c r="BO236" s="56"/>
      <c r="BP236" s="56"/>
      <c r="BR236" s="56"/>
      <c r="BS236" s="56"/>
      <c r="BT236" s="56"/>
      <c r="BU236" s="56"/>
      <c r="BV236" s="56"/>
      <c r="BW236" s="56"/>
      <c r="BX236" s="56"/>
      <c r="BY236" s="56"/>
      <c r="BZ236" s="56"/>
      <c r="CB236" s="56"/>
      <c r="CC236" s="56"/>
      <c r="CD236" s="56"/>
      <c r="CE236" s="56"/>
      <c r="CF236" s="56"/>
      <c r="CG236" s="56"/>
      <c r="CH236" s="56"/>
      <c r="CI236" s="56"/>
      <c r="CJ236" s="56"/>
      <c r="CL236" s="56"/>
      <c r="CM236" s="56"/>
      <c r="CN236" s="56"/>
      <c r="CO236" s="56"/>
      <c r="CP236" s="56"/>
      <c r="CQ236" s="56"/>
      <c r="CR236" s="56"/>
      <c r="CS236" s="56"/>
      <c r="CT236" s="56"/>
      <c r="CV236" s="56"/>
      <c r="CW236" s="56"/>
      <c r="CX236" s="56"/>
      <c r="CY236" s="56"/>
      <c r="CZ236" s="56"/>
      <c r="DA236" s="56"/>
      <c r="DB236" s="56"/>
      <c r="DC236" s="56"/>
      <c r="DD236" s="56"/>
      <c r="DF236" s="56"/>
      <c r="DG236" s="56"/>
      <c r="DH236" s="56"/>
      <c r="DI236" s="56"/>
      <c r="DJ236" s="56"/>
      <c r="DK236" s="56"/>
      <c r="DL236" s="56"/>
      <c r="DM236" s="56"/>
      <c r="DN236" s="56"/>
      <c r="DP236" s="56"/>
      <c r="DQ236" s="56"/>
      <c r="DR236" s="56"/>
      <c r="DS236" s="56"/>
      <c r="DT236" s="56"/>
      <c r="DU236" s="56"/>
      <c r="DV236" s="56"/>
      <c r="DW236" s="56"/>
      <c r="DX236" s="56"/>
      <c r="DZ236" s="56"/>
      <c r="EA236" s="56"/>
      <c r="EB236" s="56"/>
      <c r="EC236" s="56"/>
      <c r="ED236" s="56"/>
      <c r="EE236" s="56"/>
      <c r="EF236" s="56"/>
      <c r="EG236" s="56"/>
      <c r="EH236" s="56"/>
      <c r="EJ236" s="56"/>
      <c r="EK236" s="56"/>
      <c r="EL236" s="56"/>
      <c r="EM236" s="56"/>
      <c r="EN236" s="56"/>
      <c r="EO236" s="56"/>
      <c r="EP236" s="56"/>
      <c r="EQ236" s="56"/>
      <c r="ER236" s="56"/>
      <c r="ET236" s="56"/>
      <c r="EU236" s="56"/>
      <c r="EV236" s="56"/>
      <c r="EW236" s="56"/>
      <c r="EX236" s="56"/>
      <c r="EY236" s="56"/>
      <c r="EZ236" s="56"/>
      <c r="FA236" s="56"/>
      <c r="FB236" s="56"/>
      <c r="FD236" s="56"/>
      <c r="FE236" s="56"/>
      <c r="FF236" s="56"/>
      <c r="FG236" s="56"/>
      <c r="FH236" s="56"/>
      <c r="FI236" s="56"/>
      <c r="FJ236" s="56"/>
      <c r="FK236" s="56"/>
      <c r="FL236" s="56"/>
      <c r="FN236" s="56"/>
      <c r="FO236" s="56"/>
      <c r="FP236" s="56"/>
      <c r="FQ236" s="56"/>
      <c r="FR236" s="56"/>
      <c r="FS236" s="56"/>
      <c r="FT236" s="56"/>
      <c r="FU236" s="56"/>
      <c r="FV236" s="56"/>
      <c r="FX236" s="56"/>
      <c r="FY236" s="56"/>
      <c r="FZ236" s="56"/>
      <c r="GA236" s="56"/>
      <c r="GB236" s="56"/>
      <c r="GC236" s="56"/>
      <c r="GD236" s="56"/>
      <c r="GE236" s="56"/>
      <c r="GF236" s="56"/>
      <c r="GH236" s="56"/>
      <c r="GI236" s="56"/>
      <c r="GJ236" s="56"/>
      <c r="GK236" s="56"/>
      <c r="GL236" s="56"/>
      <c r="GM236" s="56"/>
      <c r="GN236" s="56"/>
      <c r="GO236" s="56"/>
      <c r="GP236" s="56"/>
      <c r="GR236" s="56"/>
      <c r="GS236" s="56"/>
      <c r="GT236" s="56"/>
      <c r="GU236" s="56"/>
      <c r="GV236" s="56"/>
      <c r="GW236" s="56"/>
      <c r="GX236" s="56"/>
      <c r="GY236" s="56"/>
      <c r="GZ236" s="56"/>
      <c r="HB236" s="56"/>
      <c r="HC236" s="56"/>
      <c r="HD236" s="56"/>
      <c r="HE236" s="56"/>
      <c r="HF236" s="56"/>
      <c r="HG236" s="56"/>
      <c r="HH236" s="56"/>
      <c r="HI236" s="56"/>
      <c r="HJ236" s="56"/>
      <c r="HL236" s="56"/>
      <c r="HM236" s="56"/>
      <c r="HN236" s="56"/>
      <c r="HO236" s="56"/>
      <c r="HP236" s="56"/>
      <c r="HQ236" s="56"/>
      <c r="HR236" s="56"/>
      <c r="HS236" s="56"/>
      <c r="HT236" s="56"/>
      <c r="HV236" s="56"/>
      <c r="HW236" s="56"/>
      <c r="HX236" s="56"/>
      <c r="HY236" s="56"/>
      <c r="HZ236" s="56"/>
      <c r="IA236" s="56"/>
      <c r="IB236" s="56"/>
      <c r="IC236" s="56"/>
      <c r="ID236" s="56"/>
      <c r="IF236" s="56"/>
      <c r="IG236" s="56"/>
      <c r="IH236" s="56"/>
      <c r="II236" s="56"/>
      <c r="IJ236" s="56"/>
      <c r="IK236" s="56"/>
      <c r="IL236" s="56"/>
      <c r="IM236" s="56"/>
      <c r="IN236" s="56"/>
      <c r="IP236" s="56"/>
      <c r="IQ236" s="56"/>
      <c r="IR236" s="56"/>
      <c r="IS236" s="56"/>
      <c r="IT236" s="56"/>
      <c r="IU236" s="56"/>
    </row>
    <row r="237" spans="1:255" ht="13.5" thickBot="1" x14ac:dyDescent="0.25">
      <c r="A237" s="227"/>
      <c r="B237" s="106"/>
      <c r="C237" s="85" t="s">
        <v>87</v>
      </c>
      <c r="D237" s="86"/>
      <c r="E237" s="47"/>
      <c r="F237" s="47"/>
      <c r="G237" s="47"/>
      <c r="H237" s="48"/>
      <c r="I237" s="49">
        <v>559.27</v>
      </c>
      <c r="J237" s="56"/>
      <c r="K237" s="56"/>
      <c r="L237" s="56"/>
      <c r="M237" s="56"/>
      <c r="N237" s="56"/>
      <c r="O237" s="56"/>
      <c r="P237" s="56"/>
      <c r="Q237" s="56"/>
      <c r="R237" s="56"/>
      <c r="T237" s="56"/>
      <c r="U237" s="56"/>
      <c r="V237" s="56"/>
      <c r="W237" s="56"/>
      <c r="X237" s="56"/>
      <c r="Y237" s="56"/>
      <c r="Z237" s="56"/>
      <c r="AA237" s="56"/>
      <c r="AB237" s="56"/>
      <c r="AD237" s="56"/>
      <c r="AE237" s="56"/>
      <c r="AF237" s="56"/>
      <c r="AG237" s="56"/>
      <c r="AH237" s="56"/>
      <c r="AI237" s="56"/>
      <c r="AJ237" s="56"/>
      <c r="AK237" s="56"/>
      <c r="AL237" s="56"/>
      <c r="AN237" s="56"/>
      <c r="AO237" s="56"/>
      <c r="AP237" s="56"/>
      <c r="AQ237" s="56"/>
      <c r="AR237" s="56"/>
      <c r="AS237" s="56"/>
      <c r="AT237" s="56"/>
      <c r="AU237" s="56"/>
      <c r="AV237" s="56"/>
      <c r="AX237" s="56"/>
      <c r="AY237" s="56"/>
      <c r="AZ237" s="56"/>
      <c r="BA237" s="56"/>
      <c r="BB237" s="56"/>
      <c r="BC237" s="56"/>
      <c r="BD237" s="56"/>
      <c r="BE237" s="56"/>
      <c r="BF237" s="56"/>
      <c r="BH237" s="56"/>
      <c r="BI237" s="56"/>
      <c r="BJ237" s="56"/>
      <c r="BK237" s="56"/>
      <c r="BL237" s="56"/>
      <c r="BM237" s="56"/>
      <c r="BN237" s="56"/>
      <c r="BO237" s="56"/>
      <c r="BP237" s="56"/>
      <c r="BR237" s="56"/>
      <c r="BS237" s="56"/>
      <c r="BT237" s="56"/>
      <c r="BU237" s="56"/>
      <c r="BV237" s="56"/>
      <c r="BW237" s="56"/>
      <c r="BX237" s="56"/>
      <c r="BY237" s="56"/>
      <c r="BZ237" s="56"/>
      <c r="CB237" s="56"/>
      <c r="CC237" s="56"/>
      <c r="CD237" s="56"/>
      <c r="CE237" s="56"/>
      <c r="CF237" s="56"/>
      <c r="CG237" s="56"/>
      <c r="CH237" s="56"/>
      <c r="CI237" s="56"/>
      <c r="CJ237" s="56"/>
      <c r="CL237" s="56"/>
      <c r="CM237" s="56"/>
      <c r="CN237" s="56"/>
      <c r="CO237" s="56"/>
      <c r="CP237" s="56"/>
      <c r="CQ237" s="56"/>
      <c r="CR237" s="56"/>
      <c r="CS237" s="56"/>
      <c r="CT237" s="56"/>
      <c r="CV237" s="56"/>
      <c r="CW237" s="56"/>
      <c r="CX237" s="56"/>
      <c r="CY237" s="56"/>
      <c r="CZ237" s="56"/>
      <c r="DA237" s="56"/>
      <c r="DB237" s="56"/>
      <c r="DC237" s="56"/>
      <c r="DD237" s="56"/>
      <c r="DF237" s="56"/>
      <c r="DG237" s="56"/>
      <c r="DH237" s="56"/>
      <c r="DI237" s="56"/>
      <c r="DJ237" s="56"/>
      <c r="DK237" s="56"/>
      <c r="DL237" s="56"/>
      <c r="DM237" s="56"/>
      <c r="DN237" s="56"/>
      <c r="DP237" s="56"/>
      <c r="DQ237" s="56"/>
      <c r="DR237" s="56"/>
      <c r="DS237" s="56"/>
      <c r="DT237" s="56"/>
      <c r="DU237" s="56"/>
      <c r="DV237" s="56"/>
      <c r="DW237" s="56"/>
      <c r="DX237" s="56"/>
      <c r="DZ237" s="56"/>
      <c r="EA237" s="56"/>
      <c r="EB237" s="56"/>
      <c r="EC237" s="56"/>
      <c r="ED237" s="56"/>
      <c r="EE237" s="56"/>
      <c r="EF237" s="56"/>
      <c r="EG237" s="56"/>
      <c r="EH237" s="56"/>
      <c r="EJ237" s="56"/>
      <c r="EK237" s="56"/>
      <c r="EL237" s="56"/>
      <c r="EM237" s="56"/>
      <c r="EN237" s="56"/>
      <c r="EO237" s="56"/>
      <c r="EP237" s="56"/>
      <c r="EQ237" s="56"/>
      <c r="ER237" s="56"/>
      <c r="ET237" s="56"/>
      <c r="EU237" s="56"/>
      <c r="EV237" s="56"/>
      <c r="EW237" s="56"/>
      <c r="EX237" s="56"/>
      <c r="EY237" s="56"/>
      <c r="EZ237" s="56"/>
      <c r="FA237" s="56"/>
      <c r="FB237" s="56"/>
      <c r="FD237" s="56"/>
      <c r="FE237" s="56"/>
      <c r="FF237" s="56"/>
      <c r="FG237" s="56"/>
      <c r="FH237" s="56"/>
      <c r="FI237" s="56"/>
      <c r="FJ237" s="56"/>
      <c r="FK237" s="56"/>
      <c r="FL237" s="56"/>
      <c r="FN237" s="56"/>
      <c r="FO237" s="56"/>
      <c r="FP237" s="56"/>
      <c r="FQ237" s="56"/>
      <c r="FR237" s="56"/>
      <c r="FS237" s="56"/>
      <c r="FT237" s="56"/>
      <c r="FU237" s="56"/>
      <c r="FV237" s="56"/>
      <c r="FX237" s="56"/>
      <c r="FY237" s="56"/>
      <c r="FZ237" s="56"/>
      <c r="GA237" s="56"/>
      <c r="GB237" s="56"/>
      <c r="GC237" s="56"/>
      <c r="GD237" s="56"/>
      <c r="GE237" s="56"/>
      <c r="GF237" s="56"/>
      <c r="GH237" s="56"/>
      <c r="GI237" s="56"/>
      <c r="GJ237" s="56"/>
      <c r="GK237" s="56"/>
      <c r="GL237" s="56"/>
      <c r="GM237" s="56"/>
      <c r="GN237" s="56"/>
      <c r="GO237" s="56"/>
      <c r="GP237" s="56"/>
      <c r="GR237" s="56"/>
      <c r="GS237" s="56"/>
      <c r="GT237" s="56"/>
      <c r="GU237" s="56"/>
      <c r="GV237" s="56"/>
      <c r="GW237" s="56"/>
      <c r="GX237" s="56"/>
      <c r="GY237" s="56"/>
      <c r="GZ237" s="56"/>
      <c r="HB237" s="56"/>
      <c r="HC237" s="56"/>
      <c r="HD237" s="56"/>
      <c r="HE237" s="56"/>
      <c r="HF237" s="56"/>
      <c r="HG237" s="56"/>
      <c r="HH237" s="56"/>
      <c r="HI237" s="56"/>
      <c r="HJ237" s="56"/>
      <c r="HL237" s="56"/>
      <c r="HM237" s="56"/>
      <c r="HN237" s="56"/>
      <c r="HO237" s="56"/>
      <c r="HP237" s="56"/>
      <c r="HQ237" s="56"/>
      <c r="HR237" s="56"/>
      <c r="HS237" s="56"/>
      <c r="HT237" s="56"/>
      <c r="HV237" s="56"/>
      <c r="HW237" s="56"/>
      <c r="HX237" s="56"/>
      <c r="HY237" s="56"/>
      <c r="HZ237" s="56"/>
      <c r="IA237" s="56"/>
      <c r="IB237" s="56"/>
      <c r="IC237" s="56"/>
      <c r="ID237" s="56"/>
      <c r="IF237" s="56"/>
      <c r="IG237" s="56"/>
      <c r="IH237" s="56"/>
      <c r="II237" s="56"/>
      <c r="IJ237" s="56"/>
      <c r="IK237" s="56"/>
      <c r="IL237" s="56"/>
      <c r="IM237" s="56"/>
      <c r="IN237" s="56"/>
      <c r="IP237" s="56"/>
      <c r="IQ237" s="56"/>
      <c r="IR237" s="56"/>
      <c r="IS237" s="56"/>
      <c r="IT237" s="56"/>
      <c r="IU237" s="56"/>
    </row>
    <row r="238" spans="1:255" ht="12.75" customHeight="1" thickBot="1" x14ac:dyDescent="0.25">
      <c r="A238" s="221"/>
      <c r="B238" s="51">
        <f>SUM(B225:B236)</f>
        <v>10933.830000000002</v>
      </c>
      <c r="C238" s="50"/>
      <c r="D238" s="51"/>
      <c r="E238" s="52"/>
      <c r="F238" s="50"/>
      <c r="G238" s="50"/>
      <c r="H238" s="51" t="s">
        <v>17</v>
      </c>
      <c r="I238" s="237">
        <f>SUM(I225:I237)</f>
        <v>559.27</v>
      </c>
      <c r="J238" s="56"/>
      <c r="K238" s="56"/>
      <c r="L238" s="56"/>
      <c r="M238" s="56"/>
      <c r="N238" s="56"/>
      <c r="O238" s="56"/>
      <c r="P238" s="56"/>
      <c r="Q238" s="56"/>
      <c r="R238" s="56"/>
      <c r="T238" s="56"/>
      <c r="U238" s="56"/>
      <c r="V238" s="56"/>
      <c r="W238" s="56"/>
      <c r="X238" s="56"/>
      <c r="Y238" s="56"/>
      <c r="Z238" s="56"/>
      <c r="AA238" s="56"/>
      <c r="AB238" s="56"/>
      <c r="AD238" s="56"/>
      <c r="AE238" s="56"/>
      <c r="AF238" s="56"/>
      <c r="AG238" s="56"/>
      <c r="AH238" s="56"/>
      <c r="AI238" s="56"/>
      <c r="AJ238" s="56"/>
      <c r="AK238" s="56"/>
      <c r="AL238" s="56"/>
      <c r="AN238" s="56"/>
      <c r="AO238" s="56"/>
      <c r="AP238" s="56"/>
      <c r="AQ238" s="56"/>
      <c r="AR238" s="56"/>
      <c r="AS238" s="56"/>
      <c r="AT238" s="56"/>
      <c r="AU238" s="56"/>
      <c r="AV238" s="56"/>
      <c r="AX238" s="56"/>
      <c r="AY238" s="56"/>
      <c r="AZ238" s="56"/>
      <c r="BA238" s="56"/>
      <c r="BB238" s="56"/>
      <c r="BC238" s="56"/>
      <c r="BD238" s="56"/>
      <c r="BE238" s="56"/>
      <c r="BF238" s="56"/>
      <c r="BH238" s="56"/>
      <c r="BI238" s="56"/>
      <c r="BJ238" s="56"/>
      <c r="BK238" s="56"/>
      <c r="BL238" s="56"/>
      <c r="BM238" s="56"/>
      <c r="BN238" s="56"/>
      <c r="BO238" s="56"/>
      <c r="BP238" s="56"/>
      <c r="BR238" s="56"/>
      <c r="BS238" s="56"/>
      <c r="BT238" s="56"/>
      <c r="BU238" s="56"/>
      <c r="BV238" s="56"/>
      <c r="BW238" s="56"/>
      <c r="BX238" s="56"/>
      <c r="BY238" s="56"/>
      <c r="BZ238" s="56"/>
      <c r="CB238" s="56"/>
      <c r="CC238" s="56"/>
      <c r="CD238" s="56"/>
      <c r="CE238" s="56"/>
      <c r="CF238" s="56"/>
      <c r="CG238" s="56"/>
      <c r="CH238" s="56"/>
      <c r="CI238" s="56"/>
      <c r="CJ238" s="56"/>
      <c r="CL238" s="56"/>
      <c r="CM238" s="56"/>
      <c r="CN238" s="56"/>
      <c r="CO238" s="56"/>
      <c r="CP238" s="56"/>
      <c r="CQ238" s="56"/>
      <c r="CR238" s="56"/>
      <c r="CS238" s="56"/>
      <c r="CT238" s="56"/>
      <c r="CV238" s="56"/>
      <c r="CW238" s="56"/>
      <c r="CX238" s="56"/>
      <c r="CY238" s="56"/>
      <c r="CZ238" s="56"/>
      <c r="DA238" s="56"/>
      <c r="DB238" s="56"/>
      <c r="DC238" s="56"/>
      <c r="DD238" s="56"/>
      <c r="DF238" s="56"/>
      <c r="DG238" s="56"/>
      <c r="DH238" s="56"/>
      <c r="DI238" s="56"/>
      <c r="DJ238" s="56"/>
      <c r="DK238" s="56"/>
      <c r="DL238" s="56"/>
      <c r="DM238" s="56"/>
      <c r="DN238" s="56"/>
      <c r="DP238" s="56"/>
      <c r="DQ238" s="56"/>
      <c r="DR238" s="56"/>
      <c r="DS238" s="56"/>
      <c r="DT238" s="56"/>
      <c r="DU238" s="56"/>
      <c r="DV238" s="56"/>
      <c r="DW238" s="56"/>
      <c r="DX238" s="56"/>
      <c r="DZ238" s="56"/>
      <c r="EA238" s="56"/>
      <c r="EB238" s="56"/>
      <c r="EC238" s="56"/>
      <c r="ED238" s="56"/>
      <c r="EE238" s="56"/>
      <c r="EF238" s="56"/>
      <c r="EG238" s="56"/>
      <c r="EH238" s="56"/>
      <c r="EJ238" s="56"/>
      <c r="EK238" s="56"/>
      <c r="EL238" s="56"/>
      <c r="EM238" s="56"/>
      <c r="EN238" s="56"/>
      <c r="EO238" s="56"/>
      <c r="EP238" s="56"/>
      <c r="EQ238" s="56"/>
      <c r="ER238" s="56"/>
      <c r="ET238" s="56"/>
      <c r="EU238" s="56"/>
      <c r="EV238" s="56"/>
      <c r="EW238" s="56"/>
      <c r="EX238" s="56"/>
      <c r="EY238" s="56"/>
      <c r="EZ238" s="56"/>
      <c r="FA238" s="56"/>
      <c r="FB238" s="56"/>
      <c r="FD238" s="56"/>
      <c r="FE238" s="56"/>
      <c r="FF238" s="56"/>
      <c r="FG238" s="56"/>
      <c r="FH238" s="56"/>
      <c r="FI238" s="56"/>
      <c r="FJ238" s="56"/>
      <c r="FK238" s="56"/>
      <c r="FL238" s="56"/>
      <c r="FN238" s="56"/>
      <c r="FO238" s="56"/>
      <c r="FP238" s="56"/>
      <c r="FQ238" s="56"/>
      <c r="FR238" s="56"/>
      <c r="FS238" s="56"/>
      <c r="FT238" s="56"/>
      <c r="FU238" s="56"/>
      <c r="FV238" s="56"/>
      <c r="FX238" s="56"/>
      <c r="FY238" s="56"/>
      <c r="FZ238" s="56"/>
      <c r="GA238" s="56"/>
      <c r="GB238" s="56"/>
      <c r="GC238" s="56"/>
      <c r="GD238" s="56"/>
      <c r="GE238" s="56"/>
      <c r="GF238" s="56"/>
      <c r="GH238" s="56"/>
      <c r="GI238" s="56"/>
      <c r="GJ238" s="56"/>
      <c r="GK238" s="56"/>
      <c r="GL238" s="56"/>
      <c r="GM238" s="56"/>
      <c r="GN238" s="56"/>
      <c r="GO238" s="56"/>
      <c r="GP238" s="56"/>
      <c r="GR238" s="56"/>
      <c r="GS238" s="56"/>
      <c r="GT238" s="56"/>
      <c r="GU238" s="56"/>
      <c r="GV238" s="56"/>
      <c r="GW238" s="56"/>
      <c r="GX238" s="56"/>
      <c r="GY238" s="56"/>
      <c r="GZ238" s="56"/>
      <c r="HB238" s="56"/>
      <c r="HC238" s="56"/>
      <c r="HD238" s="56"/>
      <c r="HE238" s="56"/>
      <c r="HF238" s="56"/>
      <c r="HG238" s="56"/>
      <c r="HH238" s="56"/>
      <c r="HI238" s="56"/>
      <c r="HJ238" s="56"/>
      <c r="HL238" s="56"/>
      <c r="HM238" s="56"/>
      <c r="HN238" s="56"/>
      <c r="HO238" s="56"/>
      <c r="HP238" s="56"/>
      <c r="HQ238" s="56"/>
      <c r="HR238" s="56"/>
      <c r="HS238" s="56"/>
      <c r="HT238" s="56"/>
      <c r="HV238" s="56"/>
      <c r="HW238" s="56"/>
      <c r="HX238" s="56"/>
      <c r="HY238" s="56"/>
      <c r="HZ238" s="56"/>
      <c r="IA238" s="56"/>
      <c r="IB238" s="56"/>
      <c r="IC238" s="56"/>
      <c r="ID238" s="56"/>
      <c r="IF238" s="56"/>
      <c r="IG238" s="56"/>
      <c r="IH238" s="56"/>
      <c r="II238" s="56"/>
      <c r="IJ238" s="56"/>
      <c r="IK238" s="56"/>
      <c r="IL238" s="56"/>
      <c r="IM238" s="56"/>
      <c r="IN238" s="56"/>
      <c r="IP238" s="56"/>
      <c r="IQ238" s="56"/>
      <c r="IR238" s="56"/>
      <c r="IS238" s="56"/>
      <c r="IT238" s="56"/>
      <c r="IU238" s="56"/>
    </row>
    <row r="239" spans="1:255" ht="77.25" thickBot="1" x14ac:dyDescent="0.25">
      <c r="A239" s="46" t="s">
        <v>97</v>
      </c>
      <c r="B239" s="114" t="s">
        <v>16</v>
      </c>
      <c r="C239" s="114" t="s">
        <v>5</v>
      </c>
      <c r="D239" s="114" t="s">
        <v>23</v>
      </c>
      <c r="E239" s="118" t="s">
        <v>18</v>
      </c>
      <c r="F239" s="114" t="s">
        <v>19</v>
      </c>
      <c r="G239" s="114" t="s">
        <v>10</v>
      </c>
      <c r="H239" s="114" t="s">
        <v>13</v>
      </c>
      <c r="I239" s="115" t="s">
        <v>12</v>
      </c>
      <c r="J239" s="56"/>
      <c r="K239" s="56"/>
      <c r="L239" s="56"/>
      <c r="M239" s="56"/>
      <c r="N239" s="56"/>
      <c r="O239" s="56"/>
      <c r="P239" s="56"/>
      <c r="Q239" s="56"/>
      <c r="R239" s="56"/>
      <c r="T239" s="56"/>
      <c r="U239" s="56"/>
      <c r="V239" s="56"/>
      <c r="W239" s="56"/>
      <c r="X239" s="56"/>
      <c r="Y239" s="56"/>
      <c r="Z239" s="56"/>
      <c r="AA239" s="56"/>
      <c r="AB239" s="56"/>
      <c r="AD239" s="56"/>
      <c r="AE239" s="56"/>
      <c r="AF239" s="56"/>
      <c r="AG239" s="56"/>
      <c r="AH239" s="56"/>
      <c r="AI239" s="56"/>
      <c r="AJ239" s="56"/>
      <c r="AK239" s="56"/>
      <c r="AL239" s="56"/>
      <c r="AN239" s="56"/>
      <c r="AO239" s="56"/>
      <c r="AP239" s="56"/>
      <c r="AQ239" s="56"/>
      <c r="AR239" s="56"/>
      <c r="AS239" s="56"/>
      <c r="AT239" s="56"/>
      <c r="AU239" s="56"/>
      <c r="AV239" s="56"/>
      <c r="AX239" s="56"/>
      <c r="AY239" s="56"/>
      <c r="AZ239" s="56"/>
      <c r="BA239" s="56"/>
      <c r="BB239" s="56"/>
      <c r="BC239" s="56"/>
      <c r="BD239" s="56"/>
      <c r="BE239" s="56"/>
      <c r="BF239" s="56"/>
      <c r="BH239" s="56"/>
      <c r="BI239" s="56"/>
      <c r="BJ239" s="56"/>
      <c r="BK239" s="56"/>
      <c r="BL239" s="56"/>
      <c r="BM239" s="56"/>
      <c r="BN239" s="56"/>
      <c r="BO239" s="56"/>
      <c r="BP239" s="56"/>
      <c r="BR239" s="56"/>
      <c r="BS239" s="56"/>
      <c r="BT239" s="56"/>
      <c r="BU239" s="56"/>
      <c r="BV239" s="56"/>
      <c r="BW239" s="56"/>
      <c r="BX239" s="56"/>
      <c r="BY239" s="56"/>
      <c r="BZ239" s="56"/>
      <c r="CB239" s="56"/>
      <c r="CC239" s="56"/>
      <c r="CD239" s="56"/>
      <c r="CE239" s="56"/>
      <c r="CF239" s="56"/>
      <c r="CG239" s="56"/>
      <c r="CH239" s="56"/>
      <c r="CI239" s="56"/>
      <c r="CJ239" s="56"/>
      <c r="CL239" s="56"/>
      <c r="CM239" s="56"/>
      <c r="CN239" s="56"/>
      <c r="CO239" s="56"/>
      <c r="CP239" s="56"/>
      <c r="CQ239" s="56"/>
      <c r="CR239" s="56"/>
      <c r="CS239" s="56"/>
      <c r="CT239" s="56"/>
      <c r="CV239" s="56"/>
      <c r="CW239" s="56"/>
      <c r="CX239" s="56"/>
      <c r="CY239" s="56"/>
      <c r="CZ239" s="56"/>
      <c r="DA239" s="56"/>
      <c r="DB239" s="56"/>
      <c r="DC239" s="56"/>
      <c r="DD239" s="56"/>
      <c r="DF239" s="56"/>
      <c r="DG239" s="56"/>
      <c r="DH239" s="56"/>
      <c r="DI239" s="56"/>
      <c r="DJ239" s="56"/>
      <c r="DK239" s="56"/>
      <c r="DL239" s="56"/>
      <c r="DM239" s="56"/>
      <c r="DN239" s="56"/>
      <c r="DP239" s="56"/>
      <c r="DQ239" s="56"/>
      <c r="DR239" s="56"/>
      <c r="DS239" s="56"/>
      <c r="DT239" s="56"/>
      <c r="DU239" s="56"/>
      <c r="DV239" s="56"/>
      <c r="DW239" s="56"/>
      <c r="DX239" s="56"/>
      <c r="DZ239" s="56"/>
      <c r="EA239" s="56"/>
      <c r="EB239" s="56"/>
      <c r="EC239" s="56"/>
      <c r="ED239" s="56"/>
      <c r="EE239" s="56"/>
      <c r="EF239" s="56"/>
      <c r="EG239" s="56"/>
      <c r="EH239" s="56"/>
      <c r="EJ239" s="56"/>
      <c r="EK239" s="56"/>
      <c r="EL239" s="56"/>
      <c r="EM239" s="56"/>
      <c r="EN239" s="56"/>
      <c r="EO239" s="56"/>
      <c r="EP239" s="56"/>
      <c r="EQ239" s="56"/>
      <c r="ER239" s="56"/>
      <c r="ET239" s="56"/>
      <c r="EU239" s="56"/>
      <c r="EV239" s="56"/>
      <c r="EW239" s="56"/>
      <c r="EX239" s="56"/>
      <c r="EY239" s="56"/>
      <c r="EZ239" s="56"/>
      <c r="FA239" s="56"/>
      <c r="FB239" s="56"/>
      <c r="FD239" s="56"/>
      <c r="FE239" s="56"/>
      <c r="FF239" s="56"/>
      <c r="FG239" s="56"/>
      <c r="FH239" s="56"/>
      <c r="FI239" s="56"/>
      <c r="FJ239" s="56"/>
      <c r="FK239" s="56"/>
      <c r="FL239" s="56"/>
      <c r="FN239" s="56"/>
      <c r="FO239" s="56"/>
      <c r="FP239" s="56"/>
      <c r="FQ239" s="56"/>
      <c r="FR239" s="56"/>
      <c r="FS239" s="56"/>
      <c r="FT239" s="56"/>
      <c r="FU239" s="56"/>
      <c r="FV239" s="56"/>
      <c r="FX239" s="56"/>
      <c r="FY239" s="56"/>
      <c r="FZ239" s="56"/>
      <c r="GA239" s="56"/>
      <c r="GB239" s="56"/>
      <c r="GC239" s="56"/>
      <c r="GD239" s="56"/>
      <c r="GE239" s="56"/>
      <c r="GF239" s="56"/>
      <c r="GH239" s="56"/>
      <c r="GI239" s="56"/>
      <c r="GJ239" s="56"/>
      <c r="GK239" s="56"/>
      <c r="GL239" s="56"/>
      <c r="GM239" s="56"/>
      <c r="GN239" s="56"/>
      <c r="GO239" s="56"/>
      <c r="GP239" s="56"/>
      <c r="GR239" s="56"/>
      <c r="GS239" s="56"/>
      <c r="GT239" s="56"/>
      <c r="GU239" s="56"/>
      <c r="GV239" s="56"/>
      <c r="GW239" s="56"/>
      <c r="GX239" s="56"/>
      <c r="GY239" s="56"/>
      <c r="GZ239" s="56"/>
      <c r="HB239" s="56"/>
      <c r="HC239" s="56"/>
      <c r="HD239" s="56"/>
      <c r="HE239" s="56"/>
      <c r="HF239" s="56"/>
      <c r="HG239" s="56"/>
      <c r="HH239" s="56"/>
      <c r="HI239" s="56"/>
      <c r="HJ239" s="56"/>
      <c r="HL239" s="56"/>
      <c r="HM239" s="56"/>
      <c r="HN239" s="56"/>
      <c r="HO239" s="56"/>
      <c r="HP239" s="56"/>
      <c r="HQ239" s="56"/>
      <c r="HR239" s="56"/>
      <c r="HS239" s="56"/>
      <c r="HT239" s="56"/>
      <c r="HV239" s="56"/>
      <c r="HW239" s="56"/>
      <c r="HX239" s="56"/>
      <c r="HY239" s="56"/>
      <c r="HZ239" s="56"/>
      <c r="IA239" s="56"/>
      <c r="IB239" s="56"/>
      <c r="IC239" s="56"/>
      <c r="ID239" s="56"/>
      <c r="IF239" s="56"/>
      <c r="IG239" s="56"/>
      <c r="IH239" s="56"/>
      <c r="II239" s="56"/>
      <c r="IJ239" s="56"/>
      <c r="IK239" s="56"/>
      <c r="IL239" s="56"/>
      <c r="IM239" s="56"/>
      <c r="IN239" s="56"/>
      <c r="IP239" s="56"/>
      <c r="IQ239" s="56"/>
      <c r="IR239" s="56"/>
      <c r="IS239" s="56"/>
      <c r="IT239" s="56"/>
      <c r="IU239" s="56"/>
    </row>
    <row r="240" spans="1:255" ht="39" thickBot="1" x14ac:dyDescent="0.25">
      <c r="A240" s="117" t="s">
        <v>2277</v>
      </c>
      <c r="B240" s="182"/>
      <c r="C240" s="167" t="s">
        <v>87</v>
      </c>
      <c r="D240" s="238"/>
      <c r="E240" s="239"/>
      <c r="F240" s="238"/>
      <c r="G240" s="239"/>
      <c r="H240" s="239"/>
      <c r="I240" s="200">
        <v>12569.47</v>
      </c>
    </row>
    <row r="241" spans="1:9" ht="13.5" thickBot="1" x14ac:dyDescent="0.25">
      <c r="A241" s="46"/>
      <c r="B241" s="76">
        <f>SUM(B240:B240)</f>
        <v>0</v>
      </c>
      <c r="C241" s="75"/>
      <c r="D241" s="76"/>
      <c r="E241" s="77"/>
      <c r="F241" s="75"/>
      <c r="G241" s="75"/>
      <c r="H241" s="76" t="s">
        <v>17</v>
      </c>
      <c r="I241" s="78">
        <f>SUM(I240:I240)</f>
        <v>12569.47</v>
      </c>
    </row>
    <row r="242" spans="1:9" ht="29.45" customHeight="1" thickBot="1" x14ac:dyDescent="0.25">
      <c r="A242" s="134" t="s">
        <v>96</v>
      </c>
      <c r="B242" s="114" t="s">
        <v>16</v>
      </c>
      <c r="C242" s="114" t="s">
        <v>5</v>
      </c>
      <c r="D242" s="114" t="s">
        <v>23</v>
      </c>
      <c r="E242" s="279" t="s">
        <v>18</v>
      </c>
      <c r="F242" s="114" t="s">
        <v>19</v>
      </c>
      <c r="G242" s="114" t="s">
        <v>10</v>
      </c>
      <c r="H242" s="114" t="s">
        <v>13</v>
      </c>
      <c r="I242" s="115" t="s">
        <v>12</v>
      </c>
    </row>
    <row r="243" spans="1:9" ht="13.5" thickBot="1" x14ac:dyDescent="0.25">
      <c r="A243" s="206"/>
      <c r="B243" s="185"/>
      <c r="C243" s="70" t="s">
        <v>87</v>
      </c>
      <c r="D243" s="163"/>
      <c r="E243" s="53"/>
      <c r="F243" s="53"/>
      <c r="G243" s="53"/>
      <c r="H243" s="153"/>
      <c r="I243" s="471">
        <v>17755.52</v>
      </c>
    </row>
    <row r="244" spans="1:9" ht="13.5" thickBot="1" x14ac:dyDescent="0.25">
      <c r="A244" s="134"/>
      <c r="B244" s="271"/>
      <c r="C244" s="75"/>
      <c r="D244" s="76"/>
      <c r="E244" s="77"/>
      <c r="F244" s="75"/>
      <c r="G244" s="75"/>
      <c r="H244" s="76"/>
      <c r="I244" s="78">
        <f>SUM(I243)</f>
        <v>17755.52</v>
      </c>
    </row>
    <row r="245" spans="1:9" x14ac:dyDescent="0.2">
      <c r="A245" s="9"/>
      <c r="B245" s="9"/>
      <c r="C245" s="9"/>
      <c r="D245" s="9"/>
      <c r="E245" s="9"/>
      <c r="F245" s="20"/>
      <c r="G245" s="20"/>
      <c r="H245" s="20"/>
      <c r="I245" s="20"/>
    </row>
    <row r="246" spans="1:9" ht="12.75" customHeight="1" x14ac:dyDescent="0.2">
      <c r="A246" s="21" t="s">
        <v>21</v>
      </c>
      <c r="B246" s="22"/>
      <c r="C246" s="23"/>
      <c r="D246" s="4" t="s">
        <v>9</v>
      </c>
      <c r="E246" s="4" t="s">
        <v>6</v>
      </c>
      <c r="F246" s="119" t="s">
        <v>7</v>
      </c>
    </row>
    <row r="247" spans="1:9" ht="12.75" customHeight="1" x14ac:dyDescent="0.2">
      <c r="A247" s="642" t="s">
        <v>15</v>
      </c>
      <c r="B247" s="643"/>
      <c r="C247" s="25"/>
      <c r="D247" s="26">
        <f>B20</f>
        <v>34067.56</v>
      </c>
      <c r="E247" s="26">
        <f>I20</f>
        <v>2251.69</v>
      </c>
      <c r="F247" s="120">
        <f>D247+E247</f>
        <v>36319.25</v>
      </c>
    </row>
    <row r="248" spans="1:9" ht="12.75" customHeight="1" x14ac:dyDescent="0.2">
      <c r="A248" s="642" t="s">
        <v>1067</v>
      </c>
      <c r="B248" s="643"/>
      <c r="C248" s="25"/>
      <c r="D248" s="26">
        <f>B162</f>
        <v>44153.85</v>
      </c>
      <c r="E248" s="26">
        <f>I162</f>
        <v>42332.350000000006</v>
      </c>
      <c r="F248" s="120">
        <f>D248+E248</f>
        <v>86486.200000000012</v>
      </c>
    </row>
    <row r="249" spans="1:9" ht="12.75" customHeight="1" x14ac:dyDescent="0.2">
      <c r="A249" s="642" t="s">
        <v>14</v>
      </c>
      <c r="B249" s="643"/>
      <c r="C249" s="25"/>
      <c r="D249" s="26">
        <f>B181</f>
        <v>34707.660000000003</v>
      </c>
      <c r="E249" s="26">
        <f>I181</f>
        <v>631.03</v>
      </c>
      <c r="F249" s="120">
        <f>D249+E249</f>
        <v>35338.69</v>
      </c>
    </row>
    <row r="250" spans="1:9" ht="12.75" customHeight="1" x14ac:dyDescent="0.2">
      <c r="A250" s="642" t="s">
        <v>146</v>
      </c>
      <c r="B250" s="643"/>
      <c r="C250" s="25"/>
      <c r="D250" s="26">
        <f>B198</f>
        <v>21968.13</v>
      </c>
      <c r="E250" s="26">
        <f>I198</f>
        <v>5477.35</v>
      </c>
      <c r="F250" s="120">
        <f>D250+E250</f>
        <v>27445.480000000003</v>
      </c>
      <c r="G250" s="56"/>
    </row>
    <row r="251" spans="1:9" ht="12.75" customHeight="1" x14ac:dyDescent="0.2">
      <c r="A251" s="642" t="s">
        <v>26</v>
      </c>
      <c r="B251" s="643"/>
      <c r="C251" s="25"/>
      <c r="D251" s="26">
        <f>B238</f>
        <v>10933.830000000002</v>
      </c>
      <c r="E251" s="26">
        <f>I238</f>
        <v>559.27</v>
      </c>
      <c r="F251" s="120">
        <f>D251+E251</f>
        <v>11493.100000000002</v>
      </c>
      <c r="G251" s="56"/>
    </row>
    <row r="252" spans="1:9" ht="12.75" customHeight="1" x14ac:dyDescent="0.2">
      <c r="A252" s="646" t="s">
        <v>69</v>
      </c>
      <c r="B252" s="647"/>
      <c r="C252" s="245"/>
      <c r="D252" s="246"/>
      <c r="E252" s="246"/>
      <c r="F252" s="242">
        <f>F253+F256+F257+F258+F259+F254+F255</f>
        <v>45628.84</v>
      </c>
      <c r="G252" s="56"/>
    </row>
    <row r="253" spans="1:9" ht="12.75" customHeight="1" x14ac:dyDescent="0.2">
      <c r="A253" s="644" t="s">
        <v>82</v>
      </c>
      <c r="B253" s="645"/>
      <c r="C253" s="25"/>
      <c r="D253" s="26"/>
      <c r="E253" s="26"/>
      <c r="F253" s="120">
        <f>I212</f>
        <v>4130.6499999999996</v>
      </c>
      <c r="G253" s="56"/>
    </row>
    <row r="254" spans="1:9" ht="59.45" customHeight="1" x14ac:dyDescent="0.2">
      <c r="A254" s="650" t="s">
        <v>2275</v>
      </c>
      <c r="B254" s="651"/>
      <c r="C254" s="25"/>
      <c r="D254" s="26"/>
      <c r="E254" s="26"/>
      <c r="F254" s="120">
        <f>I215</f>
        <v>217.2</v>
      </c>
      <c r="G254" s="56"/>
    </row>
    <row r="255" spans="1:9" ht="48" customHeight="1" x14ac:dyDescent="0.2">
      <c r="A255" s="650" t="s">
        <v>2276</v>
      </c>
      <c r="B255" s="651"/>
      <c r="C255" s="25"/>
      <c r="D255" s="26"/>
      <c r="E255" s="26"/>
      <c r="F255" s="120">
        <f>I218</f>
        <v>1266.6599999999999</v>
      </c>
      <c r="G255" s="56"/>
    </row>
    <row r="256" spans="1:9" ht="12.75" customHeight="1" x14ac:dyDescent="0.2">
      <c r="A256" s="642" t="s">
        <v>2270</v>
      </c>
      <c r="B256" s="643"/>
      <c r="C256" s="25"/>
      <c r="D256" s="26"/>
      <c r="E256" s="26"/>
      <c r="F256" s="120">
        <f>I219</f>
        <v>33588.839999999997</v>
      </c>
      <c r="G256" s="56"/>
    </row>
    <row r="257" spans="1:7" ht="12.75" customHeight="1" x14ac:dyDescent="0.2">
      <c r="A257" s="644" t="s">
        <v>84</v>
      </c>
      <c r="B257" s="645"/>
      <c r="C257" s="25"/>
      <c r="D257" s="26"/>
      <c r="E257" s="26"/>
      <c r="F257" s="120">
        <f>I220</f>
        <v>2487.94</v>
      </c>
      <c r="G257" s="56"/>
    </row>
    <row r="258" spans="1:7" ht="12.75" customHeight="1" x14ac:dyDescent="0.2">
      <c r="A258" s="644" t="s">
        <v>86</v>
      </c>
      <c r="B258" s="645"/>
      <c r="C258" s="25"/>
      <c r="D258" s="26"/>
      <c r="E258" s="26"/>
      <c r="F258" s="120">
        <f>I221</f>
        <v>2271.33</v>
      </c>
      <c r="G258" s="56"/>
    </row>
    <row r="259" spans="1:7" ht="12.75" customHeight="1" x14ac:dyDescent="0.2">
      <c r="A259" s="644" t="s">
        <v>88</v>
      </c>
      <c r="B259" s="645"/>
      <c r="C259" s="25"/>
      <c r="D259" s="26"/>
      <c r="E259" s="26"/>
      <c r="F259" s="120">
        <f>I222</f>
        <v>1666.22</v>
      </c>
      <c r="G259" s="56"/>
    </row>
    <row r="260" spans="1:7" ht="12.75" customHeight="1" x14ac:dyDescent="0.2">
      <c r="A260" s="650" t="s">
        <v>2</v>
      </c>
      <c r="B260" s="651"/>
      <c r="C260" s="25"/>
      <c r="D260" s="26">
        <f>B241</f>
        <v>0</v>
      </c>
      <c r="E260" s="26"/>
      <c r="F260" s="120">
        <f>D260+E260+I241</f>
        <v>12569.47</v>
      </c>
      <c r="G260" s="56"/>
    </row>
    <row r="261" spans="1:7" ht="12.75" customHeight="1" x14ac:dyDescent="0.2">
      <c r="A261" s="650" t="s">
        <v>96</v>
      </c>
      <c r="B261" s="651"/>
      <c r="C261" s="25"/>
      <c r="D261" s="26"/>
      <c r="E261" s="26"/>
      <c r="F261" s="120">
        <f>I244</f>
        <v>17755.52</v>
      </c>
      <c r="G261" s="56"/>
    </row>
    <row r="262" spans="1:7" ht="12.75" customHeight="1" x14ac:dyDescent="0.2">
      <c r="A262" s="648" t="s">
        <v>22</v>
      </c>
      <c r="B262" s="649"/>
      <c r="C262" s="27"/>
      <c r="D262" s="28">
        <f>SUM(D247:D260)</f>
        <v>145831.03000000003</v>
      </c>
      <c r="E262" s="28">
        <f>SUM(E247:E251)</f>
        <v>51251.69</v>
      </c>
      <c r="F262" s="121">
        <f>F247+F248+F249+F250+F251+F252+F260+F261</f>
        <v>273036.55000000005</v>
      </c>
    </row>
  </sheetData>
  <autoFilter ref="A5:I238"/>
  <mergeCells count="88">
    <mergeCell ref="A247:B247"/>
    <mergeCell ref="A127:A130"/>
    <mergeCell ref="A132:A133"/>
    <mergeCell ref="A213:A215"/>
    <mergeCell ref="A156:A160"/>
    <mergeCell ref="A216:A218"/>
    <mergeCell ref="A177:A179"/>
    <mergeCell ref="B153:B160"/>
    <mergeCell ref="A134:A137"/>
    <mergeCell ref="A138:A142"/>
    <mergeCell ref="D134:D137"/>
    <mergeCell ref="B131:B137"/>
    <mergeCell ref="C127:C130"/>
    <mergeCell ref="A118:A126"/>
    <mergeCell ref="A184:A186"/>
    <mergeCell ref="C184:C186"/>
    <mergeCell ref="D158:D159"/>
    <mergeCell ref="D132:D133"/>
    <mergeCell ref="D153:D155"/>
    <mergeCell ref="B138:B151"/>
    <mergeCell ref="B67:B83"/>
    <mergeCell ref="A200:A212"/>
    <mergeCell ref="B127:B130"/>
    <mergeCell ref="B184:B186"/>
    <mergeCell ref="C131:C137"/>
    <mergeCell ref="A153:A155"/>
    <mergeCell ref="C153:C160"/>
    <mergeCell ref="B84:B98"/>
    <mergeCell ref="D118:D126"/>
    <mergeCell ref="A99:A113"/>
    <mergeCell ref="D99:D113"/>
    <mergeCell ref="A85:A89"/>
    <mergeCell ref="B114:B126"/>
    <mergeCell ref="A114:A117"/>
    <mergeCell ref="D114:D117"/>
    <mergeCell ref="C114:C126"/>
    <mergeCell ref="C99:C113"/>
    <mergeCell ref="C84:C98"/>
    <mergeCell ref="B22:B24"/>
    <mergeCell ref="D67:D83"/>
    <mergeCell ref="C67:C83"/>
    <mergeCell ref="A67:A83"/>
    <mergeCell ref="B99:B113"/>
    <mergeCell ref="D90:D98"/>
    <mergeCell ref="B26:B66"/>
    <mergeCell ref="A90:A98"/>
    <mergeCell ref="A47:A66"/>
    <mergeCell ref="D85:D89"/>
    <mergeCell ref="G1:H1"/>
    <mergeCell ref="A1:B1"/>
    <mergeCell ref="G2:H2"/>
    <mergeCell ref="D59:D66"/>
    <mergeCell ref="C26:C66"/>
    <mergeCell ref="A14:A15"/>
    <mergeCell ref="D14:D15"/>
    <mergeCell ref="C14:C15"/>
    <mergeCell ref="B14:B15"/>
    <mergeCell ref="D47:D49"/>
    <mergeCell ref="A262:B262"/>
    <mergeCell ref="A248:B248"/>
    <mergeCell ref="A249:B249"/>
    <mergeCell ref="A252:B252"/>
    <mergeCell ref="A260:B260"/>
    <mergeCell ref="D127:D130"/>
    <mergeCell ref="D184:D186"/>
    <mergeCell ref="A250:B250"/>
    <mergeCell ref="A251:B251"/>
    <mergeCell ref="D156:D157"/>
    <mergeCell ref="A254:B254"/>
    <mergeCell ref="A256:B256"/>
    <mergeCell ref="A29:A46"/>
    <mergeCell ref="C22:C24"/>
    <mergeCell ref="D22:D24"/>
    <mergeCell ref="A22:A24"/>
    <mergeCell ref="A26:A28"/>
    <mergeCell ref="D29:D46"/>
    <mergeCell ref="D50:D58"/>
    <mergeCell ref="D26:D28"/>
    <mergeCell ref="A255:B255"/>
    <mergeCell ref="A257:B257"/>
    <mergeCell ref="A261:B261"/>
    <mergeCell ref="A258:B258"/>
    <mergeCell ref="A253:B253"/>
    <mergeCell ref="D138:D142"/>
    <mergeCell ref="A143:A151"/>
    <mergeCell ref="C138:C151"/>
    <mergeCell ref="D143:D151"/>
    <mergeCell ref="A259:B259"/>
  </mergeCells>
  <phoneticPr fontId="0" type="noConversion"/>
  <pageMargins left="0" right="0" top="0.19685039370078741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7"/>
  <dimension ref="A1:IU171"/>
  <sheetViews>
    <sheetView topLeftCell="A70" zoomScaleNormal="100" workbookViewId="0">
      <selection activeCell="B92" sqref="B92"/>
    </sheetView>
  </sheetViews>
  <sheetFormatPr defaultRowHeight="12.75" customHeight="1" x14ac:dyDescent="0.2"/>
  <cols>
    <col min="1" max="1" width="23.140625" customWidth="1"/>
    <col min="2" max="2" width="12" customWidth="1"/>
    <col min="3" max="3" width="13.5703125" customWidth="1"/>
    <col min="4" max="4" width="15.5703125" customWidth="1"/>
    <col min="5" max="5" width="26.28515625" customWidth="1"/>
    <col min="6" max="6" width="12.42578125" bestFit="1" customWidth="1"/>
    <col min="7" max="7" width="7.28515625" customWidth="1"/>
    <col min="8" max="8" width="11.140625" customWidth="1"/>
    <col min="9" max="9" width="13.28515625" customWidth="1"/>
  </cols>
  <sheetData>
    <row r="1" spans="1:9" ht="12.75" customHeight="1" x14ac:dyDescent="0.2">
      <c r="A1" s="638" t="s">
        <v>85</v>
      </c>
      <c r="B1" s="63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2750.9</v>
      </c>
      <c r="E2" s="5">
        <v>531105.07999999996</v>
      </c>
      <c r="F2" s="6">
        <v>485671.97</v>
      </c>
      <c r="G2" s="640">
        <f>E2-F2</f>
        <v>45433.109999999986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33</v>
      </c>
      <c r="E3" s="1" t="s">
        <v>34</v>
      </c>
      <c r="F3" s="1"/>
      <c r="G3" s="1"/>
      <c r="H3" s="1" t="s">
        <v>25</v>
      </c>
      <c r="I3" s="8">
        <f>F2-F171</f>
        <v>-175819.3186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204" t="s">
        <v>94</v>
      </c>
      <c r="B5" s="87" t="s">
        <v>16</v>
      </c>
      <c r="C5" s="87" t="s">
        <v>5</v>
      </c>
      <c r="D5" s="87" t="s">
        <v>23</v>
      </c>
      <c r="E5" s="88" t="s">
        <v>18</v>
      </c>
      <c r="F5" s="87" t="s">
        <v>19</v>
      </c>
      <c r="G5" s="87" t="s">
        <v>10</v>
      </c>
      <c r="H5" s="87" t="s">
        <v>13</v>
      </c>
      <c r="I5" s="115" t="s">
        <v>12</v>
      </c>
    </row>
    <row r="6" spans="1:9" ht="12.75" customHeight="1" x14ac:dyDescent="0.2">
      <c r="A6" s="622" t="s">
        <v>126</v>
      </c>
      <c r="B6" s="625">
        <v>6605.5</v>
      </c>
      <c r="C6" s="625" t="s">
        <v>66</v>
      </c>
      <c r="D6" s="627" t="s">
        <v>193</v>
      </c>
      <c r="E6" s="37" t="s">
        <v>123</v>
      </c>
      <c r="F6" s="37" t="s">
        <v>110</v>
      </c>
      <c r="G6" s="37">
        <v>1.04</v>
      </c>
      <c r="H6" s="38">
        <v>197.09</v>
      </c>
      <c r="I6" s="39">
        <f>G6*H6</f>
        <v>204.9736</v>
      </c>
    </row>
    <row r="7" spans="1:9" ht="12.75" customHeight="1" thickBot="1" x14ac:dyDescent="0.25">
      <c r="A7" s="624"/>
      <c r="B7" s="626"/>
      <c r="C7" s="626"/>
      <c r="D7" s="629"/>
      <c r="E7" s="40" t="s">
        <v>124</v>
      </c>
      <c r="F7" s="40" t="s">
        <v>100</v>
      </c>
      <c r="G7" s="40">
        <v>0.05</v>
      </c>
      <c r="H7" s="41">
        <v>116</v>
      </c>
      <c r="I7" s="42">
        <f>G7*H7</f>
        <v>5.8000000000000007</v>
      </c>
    </row>
    <row r="8" spans="1:9" x14ac:dyDescent="0.2">
      <c r="A8" s="263"/>
      <c r="B8" s="13">
        <v>7179.43</v>
      </c>
      <c r="C8" s="13" t="s">
        <v>67</v>
      </c>
      <c r="D8" s="265"/>
      <c r="E8" s="15"/>
      <c r="F8" s="15"/>
      <c r="G8" s="15"/>
      <c r="H8" s="16"/>
      <c r="I8" s="43">
        <f t="shared" ref="I8:I18" si="0">G8*H8</f>
        <v>0</v>
      </c>
    </row>
    <row r="9" spans="1:9" ht="12.75" customHeight="1" x14ac:dyDescent="0.2">
      <c r="A9" s="263"/>
      <c r="B9" s="13">
        <v>10006.42</v>
      </c>
      <c r="C9" s="13" t="s">
        <v>70</v>
      </c>
      <c r="D9" s="265"/>
      <c r="E9" s="15"/>
      <c r="F9" s="15"/>
      <c r="G9" s="15"/>
      <c r="H9" s="16"/>
      <c r="I9" s="43">
        <f t="shared" si="0"/>
        <v>0</v>
      </c>
    </row>
    <row r="10" spans="1:9" ht="12.75" customHeight="1" x14ac:dyDescent="0.2">
      <c r="A10" s="263"/>
      <c r="B10" s="13">
        <v>8535.6299999999992</v>
      </c>
      <c r="C10" s="13" t="s">
        <v>72</v>
      </c>
      <c r="D10" s="265"/>
      <c r="E10" s="15"/>
      <c r="F10" s="15"/>
      <c r="G10" s="15"/>
      <c r="H10" s="16"/>
      <c r="I10" s="43">
        <f t="shared" si="0"/>
        <v>0</v>
      </c>
    </row>
    <row r="11" spans="1:9" ht="12.75" customHeight="1" x14ac:dyDescent="0.2">
      <c r="A11" s="263"/>
      <c r="B11" s="13">
        <v>7751.07</v>
      </c>
      <c r="C11" s="13" t="s">
        <v>73</v>
      </c>
      <c r="D11" s="265"/>
      <c r="E11" s="15"/>
      <c r="F11" s="15"/>
      <c r="G11" s="15"/>
      <c r="H11" s="16"/>
      <c r="I11" s="43">
        <f t="shared" si="0"/>
        <v>0</v>
      </c>
    </row>
    <row r="12" spans="1:9" ht="12.75" customHeight="1" x14ac:dyDescent="0.2">
      <c r="A12" s="11"/>
      <c r="B12" s="13">
        <v>9222.19</v>
      </c>
      <c r="C12" s="13" t="s">
        <v>74</v>
      </c>
      <c r="D12" s="15"/>
      <c r="E12" s="15"/>
      <c r="F12" s="15"/>
      <c r="G12" s="15"/>
      <c r="H12" s="16"/>
      <c r="I12" s="43">
        <f t="shared" si="0"/>
        <v>0</v>
      </c>
    </row>
    <row r="13" spans="1:9" ht="12.75" customHeight="1" x14ac:dyDescent="0.2">
      <c r="A13" s="263"/>
      <c r="B13" s="13">
        <v>0</v>
      </c>
      <c r="C13" s="13" t="s">
        <v>75</v>
      </c>
      <c r="D13" s="265"/>
      <c r="E13" s="15"/>
      <c r="F13" s="15"/>
      <c r="G13" s="15"/>
      <c r="H13" s="16"/>
      <c r="I13" s="43">
        <f t="shared" si="0"/>
        <v>0</v>
      </c>
    </row>
    <row r="14" spans="1:9" ht="12.75" customHeight="1" x14ac:dyDescent="0.2">
      <c r="A14" s="263"/>
      <c r="B14" s="13">
        <v>0</v>
      </c>
      <c r="C14" s="13" t="s">
        <v>76</v>
      </c>
      <c r="D14" s="265"/>
      <c r="E14" s="15"/>
      <c r="F14" s="15"/>
      <c r="G14" s="15"/>
      <c r="H14" s="16"/>
      <c r="I14" s="43">
        <f t="shared" si="0"/>
        <v>0</v>
      </c>
    </row>
    <row r="15" spans="1:9" x14ac:dyDescent="0.2">
      <c r="A15" s="263"/>
      <c r="B15" s="13">
        <v>0</v>
      </c>
      <c r="C15" s="13" t="s">
        <v>77</v>
      </c>
      <c r="D15" s="268"/>
      <c r="E15" s="15"/>
      <c r="F15" s="15"/>
      <c r="G15" s="15"/>
      <c r="H15" s="16"/>
      <c r="I15" s="43">
        <f t="shared" si="0"/>
        <v>0</v>
      </c>
    </row>
    <row r="16" spans="1:9" ht="12.75" customHeight="1" x14ac:dyDescent="0.2">
      <c r="A16" s="263"/>
      <c r="B16" s="13">
        <v>0</v>
      </c>
      <c r="C16" s="13" t="s">
        <v>78</v>
      </c>
      <c r="D16" s="268"/>
      <c r="E16" s="15"/>
      <c r="F16" s="15"/>
      <c r="G16" s="15"/>
      <c r="H16" s="16"/>
      <c r="I16" s="43">
        <f t="shared" si="0"/>
        <v>0</v>
      </c>
    </row>
    <row r="17" spans="1:9" ht="12.75" customHeight="1" x14ac:dyDescent="0.2">
      <c r="A17" s="263"/>
      <c r="B17" s="13">
        <v>0</v>
      </c>
      <c r="C17" s="13" t="s">
        <v>79</v>
      </c>
      <c r="D17" s="268"/>
      <c r="E17" s="15"/>
      <c r="F17" s="15"/>
      <c r="G17" s="15"/>
      <c r="H17" s="16"/>
      <c r="I17" s="43">
        <f t="shared" si="0"/>
        <v>0</v>
      </c>
    </row>
    <row r="18" spans="1:9" ht="12.75" customHeight="1" thickBot="1" x14ac:dyDescent="0.25">
      <c r="A18" s="260"/>
      <c r="B18" s="13">
        <v>0</v>
      </c>
      <c r="C18" s="13" t="s">
        <v>80</v>
      </c>
      <c r="D18" s="262"/>
      <c r="E18" s="35"/>
      <c r="F18" s="35"/>
      <c r="G18" s="35"/>
      <c r="H18" s="36"/>
      <c r="I18" s="43">
        <f t="shared" si="0"/>
        <v>0</v>
      </c>
    </row>
    <row r="19" spans="1:9" ht="12.75" customHeight="1" thickBot="1" x14ac:dyDescent="0.25">
      <c r="A19" s="440"/>
      <c r="B19" s="85"/>
      <c r="C19" s="85" t="s">
        <v>87</v>
      </c>
      <c r="D19" s="441"/>
      <c r="E19" s="47"/>
      <c r="F19" s="47"/>
      <c r="G19" s="47"/>
      <c r="H19" s="48"/>
      <c r="I19" s="49">
        <v>0</v>
      </c>
    </row>
    <row r="20" spans="1:9" ht="12.75" customHeight="1" thickBot="1" x14ac:dyDescent="0.25">
      <c r="A20" s="46"/>
      <c r="B20" s="76">
        <f>SUM(B6:B18)</f>
        <v>49300.24</v>
      </c>
      <c r="C20" s="75"/>
      <c r="D20" s="76"/>
      <c r="E20" s="77"/>
      <c r="F20" s="75"/>
      <c r="G20" s="75"/>
      <c r="H20" s="76" t="s">
        <v>17</v>
      </c>
      <c r="I20" s="78">
        <f>SUM(I6:I19)</f>
        <v>210.77360000000002</v>
      </c>
    </row>
    <row r="21" spans="1:9" ht="77.25" thickBot="1" x14ac:dyDescent="0.25">
      <c r="A21" s="134" t="s">
        <v>1066</v>
      </c>
      <c r="B21" s="87" t="s">
        <v>16</v>
      </c>
      <c r="C21" s="87" t="s">
        <v>5</v>
      </c>
      <c r="D21" s="87" t="s">
        <v>23</v>
      </c>
      <c r="E21" s="88" t="s">
        <v>18</v>
      </c>
      <c r="F21" s="87" t="s">
        <v>19</v>
      </c>
      <c r="G21" s="87" t="s">
        <v>10</v>
      </c>
      <c r="H21" s="87" t="s">
        <v>13</v>
      </c>
      <c r="I21" s="115" t="s">
        <v>12</v>
      </c>
    </row>
    <row r="22" spans="1:9" x14ac:dyDescent="0.2">
      <c r="A22" s="622" t="s">
        <v>107</v>
      </c>
      <c r="B22" s="625">
        <v>11154.4</v>
      </c>
      <c r="C22" s="625"/>
      <c r="D22" s="627" t="s">
        <v>268</v>
      </c>
      <c r="E22" s="37" t="s">
        <v>137</v>
      </c>
      <c r="F22" s="37" t="s">
        <v>101</v>
      </c>
      <c r="G22" s="37">
        <v>2</v>
      </c>
      <c r="H22" s="38">
        <v>109.78</v>
      </c>
      <c r="I22" s="39">
        <f>G22*H22</f>
        <v>219.56</v>
      </c>
    </row>
    <row r="23" spans="1:9" x14ac:dyDescent="0.2">
      <c r="A23" s="623"/>
      <c r="B23" s="632"/>
      <c r="C23" s="632"/>
      <c r="D23" s="628"/>
      <c r="E23" s="15" t="s">
        <v>363</v>
      </c>
      <c r="F23" s="15" t="s">
        <v>99</v>
      </c>
      <c r="G23" s="15">
        <v>2</v>
      </c>
      <c r="H23" s="16">
        <v>320</v>
      </c>
      <c r="I23" s="43">
        <f>G23*H23</f>
        <v>640</v>
      </c>
    </row>
    <row r="24" spans="1:9" ht="13.5" thickBot="1" x14ac:dyDescent="0.25">
      <c r="A24" s="623"/>
      <c r="B24" s="632"/>
      <c r="C24" s="632"/>
      <c r="D24" s="629"/>
      <c r="E24" s="40" t="s">
        <v>273</v>
      </c>
      <c r="F24" s="40" t="s">
        <v>99</v>
      </c>
      <c r="G24" s="40">
        <v>1</v>
      </c>
      <c r="H24" s="41">
        <v>117.27</v>
      </c>
      <c r="I24" s="42">
        <f>G24*H24</f>
        <v>117.27</v>
      </c>
    </row>
    <row r="25" spans="1:9" x14ac:dyDescent="0.2">
      <c r="A25" s="623"/>
      <c r="B25" s="632"/>
      <c r="C25" s="632"/>
      <c r="D25" s="627" t="s">
        <v>108</v>
      </c>
      <c r="E25" s="37" t="s">
        <v>364</v>
      </c>
      <c r="F25" s="37" t="s">
        <v>101</v>
      </c>
      <c r="G25" s="37">
        <v>3</v>
      </c>
      <c r="H25" s="38">
        <v>154.05000000000001</v>
      </c>
      <c r="I25" s="39">
        <f t="shared" ref="I25:I48" si="1">G25*H25</f>
        <v>462.15000000000003</v>
      </c>
    </row>
    <row r="26" spans="1:9" ht="12.75" customHeight="1" x14ac:dyDescent="0.2">
      <c r="A26" s="623"/>
      <c r="B26" s="632"/>
      <c r="C26" s="632"/>
      <c r="D26" s="628"/>
      <c r="E26" s="15" t="s">
        <v>365</v>
      </c>
      <c r="F26" s="15" t="s">
        <v>101</v>
      </c>
      <c r="G26" s="15">
        <v>2.5</v>
      </c>
      <c r="H26" s="16">
        <v>187.36</v>
      </c>
      <c r="I26" s="43">
        <f t="shared" si="1"/>
        <v>468.40000000000003</v>
      </c>
    </row>
    <row r="27" spans="1:9" x14ac:dyDescent="0.2">
      <c r="A27" s="623"/>
      <c r="B27" s="632"/>
      <c r="C27" s="632"/>
      <c r="D27" s="628"/>
      <c r="E27" s="15" t="s">
        <v>366</v>
      </c>
      <c r="F27" s="15" t="s">
        <v>101</v>
      </c>
      <c r="G27" s="15">
        <v>6</v>
      </c>
      <c r="H27" s="16">
        <v>49.76</v>
      </c>
      <c r="I27" s="43">
        <f t="shared" si="1"/>
        <v>298.56</v>
      </c>
    </row>
    <row r="28" spans="1:9" ht="12.75" customHeight="1" x14ac:dyDescent="0.2">
      <c r="A28" s="623"/>
      <c r="B28" s="632"/>
      <c r="C28" s="632"/>
      <c r="D28" s="628"/>
      <c r="E28" s="15" t="s">
        <v>367</v>
      </c>
      <c r="F28" s="15" t="s">
        <v>99</v>
      </c>
      <c r="G28" s="15">
        <v>1</v>
      </c>
      <c r="H28" s="16">
        <v>32.520000000000003</v>
      </c>
      <c r="I28" s="43">
        <f t="shared" si="1"/>
        <v>32.520000000000003</v>
      </c>
    </row>
    <row r="29" spans="1:9" ht="12.75" customHeight="1" x14ac:dyDescent="0.2">
      <c r="A29" s="623"/>
      <c r="B29" s="632"/>
      <c r="C29" s="632"/>
      <c r="D29" s="628"/>
      <c r="E29" s="15" t="s">
        <v>368</v>
      </c>
      <c r="F29" s="15" t="s">
        <v>100</v>
      </c>
      <c r="G29" s="15">
        <v>2</v>
      </c>
      <c r="H29" s="16">
        <v>69.81</v>
      </c>
      <c r="I29" s="43">
        <f t="shared" si="1"/>
        <v>139.62</v>
      </c>
    </row>
    <row r="30" spans="1:9" x14ac:dyDescent="0.2">
      <c r="A30" s="623"/>
      <c r="B30" s="632"/>
      <c r="C30" s="632"/>
      <c r="D30" s="628"/>
      <c r="E30" s="172" t="s">
        <v>223</v>
      </c>
      <c r="F30" s="15" t="s">
        <v>99</v>
      </c>
      <c r="G30" s="172">
        <v>1</v>
      </c>
      <c r="H30" s="296">
        <v>60</v>
      </c>
      <c r="I30" s="43">
        <f t="shared" si="1"/>
        <v>60</v>
      </c>
    </row>
    <row r="31" spans="1:9" ht="12.75" customHeight="1" x14ac:dyDescent="0.2">
      <c r="A31" s="623"/>
      <c r="B31" s="632"/>
      <c r="C31" s="632"/>
      <c r="D31" s="628"/>
      <c r="E31" s="15" t="s">
        <v>369</v>
      </c>
      <c r="F31" s="15" t="s">
        <v>99</v>
      </c>
      <c r="G31" s="15">
        <v>1</v>
      </c>
      <c r="H31" s="16">
        <v>290</v>
      </c>
      <c r="I31" s="43">
        <f t="shared" si="1"/>
        <v>290</v>
      </c>
    </row>
    <row r="32" spans="1:9" ht="12.75" customHeight="1" x14ac:dyDescent="0.2">
      <c r="A32" s="623"/>
      <c r="B32" s="632"/>
      <c r="C32" s="632"/>
      <c r="D32" s="628"/>
      <c r="E32" s="15" t="s">
        <v>370</v>
      </c>
      <c r="F32" s="15" t="s">
        <v>99</v>
      </c>
      <c r="G32" s="15">
        <v>1</v>
      </c>
      <c r="H32" s="16">
        <v>280</v>
      </c>
      <c r="I32" s="43">
        <f t="shared" si="1"/>
        <v>280</v>
      </c>
    </row>
    <row r="33" spans="1:9" ht="12.75" customHeight="1" x14ac:dyDescent="0.2">
      <c r="A33" s="623"/>
      <c r="B33" s="632"/>
      <c r="C33" s="632"/>
      <c r="D33" s="628"/>
      <c r="E33" s="15" t="s">
        <v>136</v>
      </c>
      <c r="F33" s="15" t="s">
        <v>101</v>
      </c>
      <c r="G33" s="15">
        <v>2</v>
      </c>
      <c r="H33" s="16">
        <v>120</v>
      </c>
      <c r="I33" s="43">
        <f t="shared" si="1"/>
        <v>240</v>
      </c>
    </row>
    <row r="34" spans="1:9" x14ac:dyDescent="0.2">
      <c r="A34" s="623"/>
      <c r="B34" s="632"/>
      <c r="C34" s="632"/>
      <c r="D34" s="628"/>
      <c r="E34" s="15" t="s">
        <v>371</v>
      </c>
      <c r="F34" s="15" t="s">
        <v>99</v>
      </c>
      <c r="G34" s="15">
        <v>1</v>
      </c>
      <c r="H34" s="16">
        <v>220</v>
      </c>
      <c r="I34" s="43">
        <f t="shared" si="1"/>
        <v>220</v>
      </c>
    </row>
    <row r="35" spans="1:9" x14ac:dyDescent="0.2">
      <c r="A35" s="623"/>
      <c r="B35" s="632"/>
      <c r="C35" s="632"/>
      <c r="D35" s="628"/>
      <c r="E35" s="15" t="s">
        <v>362</v>
      </c>
      <c r="F35" s="15" t="s">
        <v>99</v>
      </c>
      <c r="G35" s="15">
        <v>2</v>
      </c>
      <c r="H35" s="16">
        <v>100</v>
      </c>
      <c r="I35" s="43">
        <f t="shared" si="1"/>
        <v>200</v>
      </c>
    </row>
    <row r="36" spans="1:9" x14ac:dyDescent="0.2">
      <c r="A36" s="623"/>
      <c r="B36" s="632"/>
      <c r="C36" s="632"/>
      <c r="D36" s="628"/>
      <c r="E36" s="15" t="s">
        <v>372</v>
      </c>
      <c r="F36" s="15" t="s">
        <v>99</v>
      </c>
      <c r="G36" s="15">
        <v>1</v>
      </c>
      <c r="H36" s="16">
        <v>38</v>
      </c>
      <c r="I36" s="43">
        <f t="shared" si="1"/>
        <v>38</v>
      </c>
    </row>
    <row r="37" spans="1:9" x14ac:dyDescent="0.2">
      <c r="A37" s="623"/>
      <c r="B37" s="632"/>
      <c r="C37" s="632"/>
      <c r="D37" s="628"/>
      <c r="E37" s="15" t="s">
        <v>222</v>
      </c>
      <c r="F37" s="15" t="s">
        <v>99</v>
      </c>
      <c r="G37" s="15">
        <v>1</v>
      </c>
      <c r="H37" s="16">
        <v>45</v>
      </c>
      <c r="I37" s="43">
        <f t="shared" si="1"/>
        <v>45</v>
      </c>
    </row>
    <row r="38" spans="1:9" x14ac:dyDescent="0.2">
      <c r="A38" s="623"/>
      <c r="B38" s="632"/>
      <c r="C38" s="632"/>
      <c r="D38" s="628"/>
      <c r="E38" s="15" t="s">
        <v>373</v>
      </c>
      <c r="F38" s="15" t="s">
        <v>99</v>
      </c>
      <c r="G38" s="15">
        <v>4</v>
      </c>
      <c r="H38" s="16">
        <v>3</v>
      </c>
      <c r="I38" s="43">
        <f t="shared" si="1"/>
        <v>12</v>
      </c>
    </row>
    <row r="39" spans="1:9" x14ac:dyDescent="0.2">
      <c r="A39" s="623"/>
      <c r="B39" s="632"/>
      <c r="C39" s="632"/>
      <c r="D39" s="628"/>
      <c r="E39" s="15" t="s">
        <v>299</v>
      </c>
      <c r="F39" s="15" t="s">
        <v>99</v>
      </c>
      <c r="G39" s="15">
        <v>2</v>
      </c>
      <c r="H39" s="16">
        <v>275</v>
      </c>
      <c r="I39" s="43">
        <f t="shared" si="1"/>
        <v>550</v>
      </c>
    </row>
    <row r="40" spans="1:9" ht="13.5" thickBot="1" x14ac:dyDescent="0.25">
      <c r="A40" s="624"/>
      <c r="B40" s="626"/>
      <c r="C40" s="626"/>
      <c r="D40" s="629"/>
      <c r="E40" s="40" t="s">
        <v>374</v>
      </c>
      <c r="F40" s="40" t="s">
        <v>99</v>
      </c>
      <c r="G40" s="40">
        <v>1</v>
      </c>
      <c r="H40" s="41">
        <v>18</v>
      </c>
      <c r="I40" s="42">
        <f t="shared" si="1"/>
        <v>18</v>
      </c>
    </row>
    <row r="41" spans="1:9" ht="26.25" thickBot="1" x14ac:dyDescent="0.25">
      <c r="A41" s="79" t="s">
        <v>329</v>
      </c>
      <c r="B41" s="314">
        <v>10853.5</v>
      </c>
      <c r="C41" s="70" t="s">
        <v>67</v>
      </c>
      <c r="D41" s="53" t="s">
        <v>330</v>
      </c>
      <c r="E41" s="53" t="s">
        <v>331</v>
      </c>
      <c r="F41" s="53" t="s">
        <v>99</v>
      </c>
      <c r="G41" s="53">
        <v>3</v>
      </c>
      <c r="H41" s="153">
        <v>8.89</v>
      </c>
      <c r="I41" s="165">
        <f t="shared" si="1"/>
        <v>26.67</v>
      </c>
    </row>
    <row r="42" spans="1:9" x14ac:dyDescent="0.2">
      <c r="A42" s="622" t="s">
        <v>329</v>
      </c>
      <c r="B42" s="625">
        <v>10711.1</v>
      </c>
      <c r="C42" s="625" t="s">
        <v>70</v>
      </c>
      <c r="D42" s="627" t="s">
        <v>330</v>
      </c>
      <c r="E42" s="37" t="s">
        <v>331</v>
      </c>
      <c r="F42" s="37" t="s">
        <v>99</v>
      </c>
      <c r="G42" s="37">
        <v>2</v>
      </c>
      <c r="H42" s="38">
        <v>17</v>
      </c>
      <c r="I42" s="39">
        <f t="shared" si="1"/>
        <v>34</v>
      </c>
    </row>
    <row r="43" spans="1:9" ht="13.5" thickBot="1" x14ac:dyDescent="0.25">
      <c r="A43" s="624"/>
      <c r="B43" s="626"/>
      <c r="C43" s="626"/>
      <c r="D43" s="629"/>
      <c r="E43" s="40" t="s">
        <v>594</v>
      </c>
      <c r="F43" s="40" t="s">
        <v>99</v>
      </c>
      <c r="G43" s="40">
        <v>1</v>
      </c>
      <c r="H43" s="41">
        <v>50.73</v>
      </c>
      <c r="I43" s="42">
        <f t="shared" si="1"/>
        <v>50.73</v>
      </c>
    </row>
    <row r="44" spans="1:9" ht="13.5" thickBot="1" x14ac:dyDescent="0.25">
      <c r="A44" s="79"/>
      <c r="B44" s="314">
        <v>14286.59</v>
      </c>
      <c r="C44" s="70" t="s">
        <v>72</v>
      </c>
      <c r="D44" s="315"/>
      <c r="E44" s="53"/>
      <c r="F44" s="53"/>
      <c r="G44" s="53"/>
      <c r="H44" s="153"/>
      <c r="I44" s="165">
        <f t="shared" si="1"/>
        <v>0</v>
      </c>
    </row>
    <row r="45" spans="1:9" ht="26.25" thickBot="1" x14ac:dyDescent="0.25">
      <c r="A45" s="46" t="s">
        <v>329</v>
      </c>
      <c r="B45" s="625">
        <v>14037.2</v>
      </c>
      <c r="C45" s="625" t="s">
        <v>73</v>
      </c>
      <c r="D45" s="47" t="s">
        <v>330</v>
      </c>
      <c r="E45" s="47" t="s">
        <v>331</v>
      </c>
      <c r="F45" s="47" t="s">
        <v>99</v>
      </c>
      <c r="G45" s="47">
        <v>4</v>
      </c>
      <c r="H45" s="48">
        <v>8.6999999999999993</v>
      </c>
      <c r="I45" s="49">
        <f t="shared" si="1"/>
        <v>34.799999999999997</v>
      </c>
    </row>
    <row r="46" spans="1:9" ht="13.5" thickBot="1" x14ac:dyDescent="0.25">
      <c r="A46" s="46" t="s">
        <v>107</v>
      </c>
      <c r="B46" s="626"/>
      <c r="C46" s="626"/>
      <c r="D46" s="47" t="s">
        <v>108</v>
      </c>
      <c r="E46" s="452" t="s">
        <v>1011</v>
      </c>
      <c r="F46" s="452" t="s">
        <v>99</v>
      </c>
      <c r="G46" s="452">
        <v>2</v>
      </c>
      <c r="H46" s="48">
        <v>220</v>
      </c>
      <c r="I46" s="49">
        <f t="shared" si="1"/>
        <v>440</v>
      </c>
    </row>
    <row r="47" spans="1:9" ht="26.25" thickBot="1" x14ac:dyDescent="0.25">
      <c r="A47" s="46" t="s">
        <v>329</v>
      </c>
      <c r="B47" s="491">
        <v>12139.71</v>
      </c>
      <c r="C47" s="85" t="s">
        <v>74</v>
      </c>
      <c r="D47" s="47" t="s">
        <v>330</v>
      </c>
      <c r="E47" s="47" t="s">
        <v>331</v>
      </c>
      <c r="F47" s="47" t="s">
        <v>99</v>
      </c>
      <c r="G47" s="47">
        <v>2</v>
      </c>
      <c r="H47" s="48">
        <v>8.6999999999999993</v>
      </c>
      <c r="I47" s="49">
        <f t="shared" si="1"/>
        <v>17.399999999999999</v>
      </c>
    </row>
    <row r="48" spans="1:9" ht="26.25" thickBot="1" x14ac:dyDescent="0.25">
      <c r="A48" s="46" t="s">
        <v>329</v>
      </c>
      <c r="B48" s="491">
        <v>8164.95</v>
      </c>
      <c r="C48" s="85" t="s">
        <v>75</v>
      </c>
      <c r="D48" s="55" t="s">
        <v>330</v>
      </c>
      <c r="E48" s="47" t="s">
        <v>331</v>
      </c>
      <c r="F48" s="47" t="s">
        <v>99</v>
      </c>
      <c r="G48" s="47">
        <v>1</v>
      </c>
      <c r="H48" s="48">
        <v>8.6999999999999993</v>
      </c>
      <c r="I48" s="49">
        <f t="shared" si="1"/>
        <v>8.6999999999999993</v>
      </c>
    </row>
    <row r="49" spans="1:9" ht="26.25" thickBot="1" x14ac:dyDescent="0.25">
      <c r="A49" s="32" t="s">
        <v>329</v>
      </c>
      <c r="B49" s="261">
        <v>9224.74</v>
      </c>
      <c r="C49" s="33" t="s">
        <v>76</v>
      </c>
      <c r="D49" s="307" t="s">
        <v>330</v>
      </c>
      <c r="E49" s="35" t="s">
        <v>331</v>
      </c>
      <c r="F49" s="35" t="s">
        <v>99</v>
      </c>
      <c r="G49" s="35">
        <v>1</v>
      </c>
      <c r="H49" s="36">
        <v>7.53</v>
      </c>
      <c r="I49" s="157">
        <f t="shared" ref="I49:I71" si="2">G49*H49</f>
        <v>7.53</v>
      </c>
    </row>
    <row r="50" spans="1:9" ht="26.25" thickBot="1" x14ac:dyDescent="0.25">
      <c r="A50" s="46" t="s">
        <v>329</v>
      </c>
      <c r="B50" s="625">
        <v>9536.01</v>
      </c>
      <c r="C50" s="625" t="s">
        <v>77</v>
      </c>
      <c r="D50" s="55" t="s">
        <v>330</v>
      </c>
      <c r="E50" s="47" t="s">
        <v>331</v>
      </c>
      <c r="F50" s="47" t="s">
        <v>99</v>
      </c>
      <c r="G50" s="47">
        <v>6</v>
      </c>
      <c r="H50" s="48">
        <v>7.53</v>
      </c>
      <c r="I50" s="49">
        <f t="shared" si="2"/>
        <v>45.18</v>
      </c>
    </row>
    <row r="51" spans="1:9" x14ac:dyDescent="0.2">
      <c r="A51" s="622" t="s">
        <v>113</v>
      </c>
      <c r="B51" s="632"/>
      <c r="C51" s="632"/>
      <c r="D51" s="627" t="s">
        <v>108</v>
      </c>
      <c r="E51" s="37" t="s">
        <v>556</v>
      </c>
      <c r="F51" s="37" t="s">
        <v>99</v>
      </c>
      <c r="G51" s="37">
        <v>0.5</v>
      </c>
      <c r="H51" s="38">
        <v>226.69</v>
      </c>
      <c r="I51" s="39">
        <f t="shared" si="2"/>
        <v>113.345</v>
      </c>
    </row>
    <row r="52" spans="1:9" x14ac:dyDescent="0.2">
      <c r="A52" s="623"/>
      <c r="B52" s="632"/>
      <c r="C52" s="632"/>
      <c r="D52" s="628"/>
      <c r="E52" s="15" t="s">
        <v>1646</v>
      </c>
      <c r="F52" s="15" t="s">
        <v>99</v>
      </c>
      <c r="G52" s="15">
        <v>1</v>
      </c>
      <c r="H52" s="16">
        <v>750</v>
      </c>
      <c r="I52" s="43">
        <f t="shared" si="2"/>
        <v>750</v>
      </c>
    </row>
    <row r="53" spans="1:9" x14ac:dyDescent="0.2">
      <c r="A53" s="623"/>
      <c r="B53" s="632"/>
      <c r="C53" s="632"/>
      <c r="D53" s="628"/>
      <c r="E53" s="15" t="s">
        <v>141</v>
      </c>
      <c r="F53" s="15" t="s">
        <v>101</v>
      </c>
      <c r="G53" s="15">
        <v>2.5</v>
      </c>
      <c r="H53" s="16">
        <v>131.84</v>
      </c>
      <c r="I53" s="43">
        <f t="shared" si="2"/>
        <v>329.6</v>
      </c>
    </row>
    <row r="54" spans="1:9" x14ac:dyDescent="0.2">
      <c r="A54" s="623"/>
      <c r="B54" s="632"/>
      <c r="C54" s="632"/>
      <c r="D54" s="628"/>
      <c r="E54" s="15" t="s">
        <v>197</v>
      </c>
      <c r="F54" s="15" t="s">
        <v>101</v>
      </c>
      <c r="G54" s="15">
        <v>1</v>
      </c>
      <c r="H54" s="16">
        <v>92.29</v>
      </c>
      <c r="I54" s="43">
        <f t="shared" si="2"/>
        <v>92.29</v>
      </c>
    </row>
    <row r="55" spans="1:9" x14ac:dyDescent="0.2">
      <c r="A55" s="623"/>
      <c r="B55" s="632"/>
      <c r="C55" s="632"/>
      <c r="D55" s="628"/>
      <c r="E55" s="15" t="s">
        <v>138</v>
      </c>
      <c r="F55" s="15" t="s">
        <v>99</v>
      </c>
      <c r="G55" s="15">
        <v>1</v>
      </c>
      <c r="H55" s="16">
        <v>567.34</v>
      </c>
      <c r="I55" s="43">
        <f t="shared" si="2"/>
        <v>567.34</v>
      </c>
    </row>
    <row r="56" spans="1:9" x14ac:dyDescent="0.2">
      <c r="A56" s="623"/>
      <c r="B56" s="632"/>
      <c r="C56" s="632"/>
      <c r="D56" s="628"/>
      <c r="E56" s="15" t="s">
        <v>239</v>
      </c>
      <c r="F56" s="15" t="s">
        <v>99</v>
      </c>
      <c r="G56" s="15">
        <v>3</v>
      </c>
      <c r="H56" s="16">
        <v>410.43</v>
      </c>
      <c r="I56" s="43">
        <f t="shared" si="2"/>
        <v>1231.29</v>
      </c>
    </row>
    <row r="57" spans="1:9" x14ac:dyDescent="0.2">
      <c r="A57" s="623"/>
      <c r="B57" s="632"/>
      <c r="C57" s="632"/>
      <c r="D57" s="628"/>
      <c r="E57" s="15" t="s">
        <v>118</v>
      </c>
      <c r="F57" s="15" t="s">
        <v>99</v>
      </c>
      <c r="G57" s="15">
        <v>3</v>
      </c>
      <c r="H57" s="16">
        <v>117.24</v>
      </c>
      <c r="I57" s="43">
        <f t="shared" si="2"/>
        <v>351.71999999999997</v>
      </c>
    </row>
    <row r="58" spans="1:9" x14ac:dyDescent="0.2">
      <c r="A58" s="623"/>
      <c r="B58" s="632"/>
      <c r="C58" s="632"/>
      <c r="D58" s="628"/>
      <c r="E58" s="15" t="s">
        <v>238</v>
      </c>
      <c r="F58" s="15" t="s">
        <v>99</v>
      </c>
      <c r="G58" s="15">
        <v>3</v>
      </c>
      <c r="H58" s="16">
        <v>12.46</v>
      </c>
      <c r="I58" s="43">
        <f t="shared" si="2"/>
        <v>37.380000000000003</v>
      </c>
    </row>
    <row r="59" spans="1:9" x14ac:dyDescent="0.2">
      <c r="A59" s="623"/>
      <c r="B59" s="632"/>
      <c r="C59" s="632"/>
      <c r="D59" s="628"/>
      <c r="E59" s="15" t="s">
        <v>142</v>
      </c>
      <c r="F59" s="15" t="s">
        <v>99</v>
      </c>
      <c r="G59" s="15">
        <v>2</v>
      </c>
      <c r="H59" s="16">
        <v>9.98</v>
      </c>
      <c r="I59" s="43">
        <f t="shared" si="2"/>
        <v>19.96</v>
      </c>
    </row>
    <row r="60" spans="1:9" x14ac:dyDescent="0.2">
      <c r="A60" s="623"/>
      <c r="B60" s="632"/>
      <c r="C60" s="632"/>
      <c r="D60" s="628"/>
      <c r="E60" s="15" t="s">
        <v>223</v>
      </c>
      <c r="F60" s="15" t="s">
        <v>99</v>
      </c>
      <c r="G60" s="15">
        <v>1</v>
      </c>
      <c r="H60" s="16">
        <v>290</v>
      </c>
      <c r="I60" s="43">
        <f t="shared" si="2"/>
        <v>290</v>
      </c>
    </row>
    <row r="61" spans="1:9" x14ac:dyDescent="0.2">
      <c r="A61" s="623"/>
      <c r="B61" s="632"/>
      <c r="C61" s="632"/>
      <c r="D61" s="628"/>
      <c r="E61" s="15" t="s">
        <v>121</v>
      </c>
      <c r="F61" s="15" t="s">
        <v>99</v>
      </c>
      <c r="G61" s="15">
        <v>3</v>
      </c>
      <c r="H61" s="16">
        <v>5.85</v>
      </c>
      <c r="I61" s="43">
        <f t="shared" si="2"/>
        <v>17.549999999999997</v>
      </c>
    </row>
    <row r="62" spans="1:9" ht="13.5" thickBot="1" x14ac:dyDescent="0.25">
      <c r="A62" s="624"/>
      <c r="B62" s="626"/>
      <c r="C62" s="626"/>
      <c r="D62" s="629"/>
      <c r="E62" s="40" t="s">
        <v>368</v>
      </c>
      <c r="F62" s="40" t="s">
        <v>100</v>
      </c>
      <c r="G62" s="40">
        <v>2</v>
      </c>
      <c r="H62" s="41">
        <v>69.81</v>
      </c>
      <c r="I62" s="42">
        <f t="shared" si="2"/>
        <v>139.62</v>
      </c>
    </row>
    <row r="63" spans="1:9" ht="26.25" thickBot="1" x14ac:dyDescent="0.25">
      <c r="A63" s="46" t="s">
        <v>329</v>
      </c>
      <c r="B63" s="625">
        <v>11888.01</v>
      </c>
      <c r="C63" s="625" t="s">
        <v>78</v>
      </c>
      <c r="D63" s="47" t="s">
        <v>330</v>
      </c>
      <c r="E63" s="47" t="s">
        <v>331</v>
      </c>
      <c r="F63" s="47" t="s">
        <v>99</v>
      </c>
      <c r="G63" s="47">
        <v>4</v>
      </c>
      <c r="H63" s="48">
        <v>7.53</v>
      </c>
      <c r="I63" s="310">
        <f t="shared" si="2"/>
        <v>30.12</v>
      </c>
    </row>
    <row r="64" spans="1:9" x14ac:dyDescent="0.2">
      <c r="A64" s="622" t="s">
        <v>107</v>
      </c>
      <c r="B64" s="632"/>
      <c r="C64" s="632"/>
      <c r="D64" s="627" t="s">
        <v>409</v>
      </c>
      <c r="E64" s="37" t="s">
        <v>118</v>
      </c>
      <c r="F64" s="37" t="s">
        <v>99</v>
      </c>
      <c r="G64" s="37">
        <v>1</v>
      </c>
      <c r="H64" s="38">
        <v>98.8</v>
      </c>
      <c r="I64" s="39">
        <f t="shared" si="2"/>
        <v>98.8</v>
      </c>
    </row>
    <row r="65" spans="1:9" ht="13.5" thickBot="1" x14ac:dyDescent="0.25">
      <c r="A65" s="624"/>
      <c r="B65" s="626"/>
      <c r="C65" s="626"/>
      <c r="D65" s="629"/>
      <c r="E65" s="40" t="s">
        <v>121</v>
      </c>
      <c r="F65" s="40" t="s">
        <v>99</v>
      </c>
      <c r="G65" s="40">
        <v>1</v>
      </c>
      <c r="H65" s="41">
        <v>5.85</v>
      </c>
      <c r="I65" s="42">
        <f t="shared" si="2"/>
        <v>5.85</v>
      </c>
    </row>
    <row r="66" spans="1:9" ht="26.25" thickBot="1" x14ac:dyDescent="0.25">
      <c r="A66" s="46" t="s">
        <v>329</v>
      </c>
      <c r="B66" s="625">
        <v>10984.38</v>
      </c>
      <c r="C66" s="625" t="s">
        <v>79</v>
      </c>
      <c r="D66" s="47" t="s">
        <v>330</v>
      </c>
      <c r="E66" s="47" t="s">
        <v>331</v>
      </c>
      <c r="F66" s="47" t="s">
        <v>99</v>
      </c>
      <c r="G66" s="47">
        <v>9</v>
      </c>
      <c r="H66" s="48">
        <v>7.53</v>
      </c>
      <c r="I66" s="49">
        <f t="shared" si="2"/>
        <v>67.77</v>
      </c>
    </row>
    <row r="67" spans="1:9" ht="26.25" thickBot="1" x14ac:dyDescent="0.25">
      <c r="A67" s="46" t="s">
        <v>1924</v>
      </c>
      <c r="B67" s="632"/>
      <c r="C67" s="632"/>
      <c r="D67" s="47" t="s">
        <v>268</v>
      </c>
      <c r="E67" s="47" t="s">
        <v>216</v>
      </c>
      <c r="F67" s="47" t="s">
        <v>101</v>
      </c>
      <c r="G67" s="47">
        <v>1</v>
      </c>
      <c r="H67" s="48">
        <v>50</v>
      </c>
      <c r="I67" s="49">
        <f t="shared" si="2"/>
        <v>50</v>
      </c>
    </row>
    <row r="68" spans="1:9" ht="13.5" thickBot="1" x14ac:dyDescent="0.25">
      <c r="A68" s="46" t="s">
        <v>112</v>
      </c>
      <c r="B68" s="626"/>
      <c r="C68" s="626"/>
      <c r="D68" s="47" t="s">
        <v>1925</v>
      </c>
      <c r="E68" s="47" t="s">
        <v>372</v>
      </c>
      <c r="F68" s="47" t="s">
        <v>99</v>
      </c>
      <c r="G68" s="47">
        <v>2</v>
      </c>
      <c r="H68" s="48">
        <v>35</v>
      </c>
      <c r="I68" s="49">
        <f t="shared" si="2"/>
        <v>70</v>
      </c>
    </row>
    <row r="69" spans="1:9" x14ac:dyDescent="0.2">
      <c r="A69" s="622" t="s">
        <v>329</v>
      </c>
      <c r="B69" s="625">
        <v>11720.91</v>
      </c>
      <c r="C69" s="625" t="s">
        <v>80</v>
      </c>
      <c r="D69" s="625" t="s">
        <v>330</v>
      </c>
      <c r="E69" s="82" t="s">
        <v>331</v>
      </c>
      <c r="F69" s="82" t="s">
        <v>99</v>
      </c>
      <c r="G69" s="82">
        <v>2</v>
      </c>
      <c r="H69" s="155">
        <v>17</v>
      </c>
      <c r="I69" s="156">
        <f t="shared" si="2"/>
        <v>34</v>
      </c>
    </row>
    <row r="70" spans="1:9" x14ac:dyDescent="0.2">
      <c r="A70" s="623"/>
      <c r="B70" s="632"/>
      <c r="C70" s="632"/>
      <c r="D70" s="632"/>
      <c r="E70" s="15" t="s">
        <v>1737</v>
      </c>
      <c r="F70" s="15" t="s">
        <v>99</v>
      </c>
      <c r="G70" s="15">
        <v>1</v>
      </c>
      <c r="H70" s="16">
        <v>18.54</v>
      </c>
      <c r="I70" s="43">
        <f t="shared" si="2"/>
        <v>18.54</v>
      </c>
    </row>
    <row r="71" spans="1:9" ht="13.5" thickBot="1" x14ac:dyDescent="0.25">
      <c r="A71" s="624"/>
      <c r="B71" s="626"/>
      <c r="C71" s="626"/>
      <c r="D71" s="626"/>
      <c r="E71" s="40" t="s">
        <v>331</v>
      </c>
      <c r="F71" s="40" t="s">
        <v>99</v>
      </c>
      <c r="G71" s="40">
        <v>5</v>
      </c>
      <c r="H71" s="41">
        <v>7.53</v>
      </c>
      <c r="I71" s="42">
        <f t="shared" si="2"/>
        <v>37.65</v>
      </c>
    </row>
    <row r="72" spans="1:9" ht="13.5" thickBot="1" x14ac:dyDescent="0.25">
      <c r="A72" s="180"/>
      <c r="B72" s="70"/>
      <c r="C72" s="70" t="s">
        <v>87</v>
      </c>
      <c r="D72" s="70"/>
      <c r="E72" s="53"/>
      <c r="F72" s="53"/>
      <c r="G72" s="53"/>
      <c r="H72" s="153"/>
      <c r="I72" s="165">
        <v>861.78</v>
      </c>
    </row>
    <row r="73" spans="1:9" ht="12.75" customHeight="1" thickBot="1" x14ac:dyDescent="0.25">
      <c r="A73" s="46"/>
      <c r="B73" s="76">
        <f>SUM(B22:B71)</f>
        <v>134701.5</v>
      </c>
      <c r="C73" s="75"/>
      <c r="D73" s="76"/>
      <c r="E73" s="77"/>
      <c r="F73" s="75"/>
      <c r="G73" s="75"/>
      <c r="H73" s="76" t="s">
        <v>17</v>
      </c>
      <c r="I73" s="78">
        <f>SUM(I22:I72)</f>
        <v>10210.695</v>
      </c>
    </row>
    <row r="74" spans="1:9" ht="64.5" thickBot="1" x14ac:dyDescent="0.25">
      <c r="A74" s="134" t="s">
        <v>144</v>
      </c>
      <c r="B74" s="114" t="s">
        <v>16</v>
      </c>
      <c r="C74" s="114" t="s">
        <v>5</v>
      </c>
      <c r="D74" s="114" t="s">
        <v>23</v>
      </c>
      <c r="E74" s="118" t="s">
        <v>18</v>
      </c>
      <c r="F74" s="114" t="s">
        <v>19</v>
      </c>
      <c r="G74" s="114" t="s">
        <v>10</v>
      </c>
      <c r="H74" s="114" t="s">
        <v>13</v>
      </c>
      <c r="I74" s="115" t="s">
        <v>12</v>
      </c>
    </row>
    <row r="75" spans="1:9" ht="12.75" customHeight="1" thickBot="1" x14ac:dyDescent="0.25">
      <c r="A75" s="227"/>
      <c r="B75" s="104">
        <v>5742.25</v>
      </c>
      <c r="C75" s="58" t="s">
        <v>66</v>
      </c>
      <c r="D75" s="64"/>
      <c r="E75" s="59"/>
      <c r="F75" s="59"/>
      <c r="G75" s="59"/>
      <c r="H75" s="60"/>
      <c r="I75" s="61"/>
    </row>
    <row r="76" spans="1:9" ht="12.75" customHeight="1" thickBot="1" x14ac:dyDescent="0.25">
      <c r="A76" s="227"/>
      <c r="B76" s="122">
        <v>5531.73</v>
      </c>
      <c r="C76" s="123" t="s">
        <v>67</v>
      </c>
      <c r="D76" s="124"/>
      <c r="E76" s="125"/>
      <c r="F76" s="125"/>
      <c r="G76" s="125"/>
      <c r="H76" s="126"/>
      <c r="I76" s="127"/>
    </row>
    <row r="77" spans="1:9" ht="12.75" customHeight="1" thickBot="1" x14ac:dyDescent="0.25">
      <c r="A77" s="227"/>
      <c r="B77" s="106">
        <v>5632.4</v>
      </c>
      <c r="C77" s="85" t="s">
        <v>70</v>
      </c>
      <c r="D77" s="86"/>
      <c r="E77" s="47"/>
      <c r="F77" s="47"/>
      <c r="G77" s="47"/>
      <c r="H77" s="48"/>
      <c r="I77" s="49"/>
    </row>
    <row r="78" spans="1:9" ht="12.75" customHeight="1" thickBot="1" x14ac:dyDescent="0.25">
      <c r="A78" s="227"/>
      <c r="B78" s="106">
        <v>3207.49</v>
      </c>
      <c r="C78" s="85" t="s">
        <v>72</v>
      </c>
      <c r="D78" s="86"/>
      <c r="E78" s="47"/>
      <c r="F78" s="47"/>
      <c r="G78" s="47"/>
      <c r="H78" s="48"/>
      <c r="I78" s="49"/>
    </row>
    <row r="79" spans="1:9" ht="12.75" customHeight="1" thickBot="1" x14ac:dyDescent="0.25">
      <c r="A79" s="227"/>
      <c r="B79" s="106">
        <v>6015.57</v>
      </c>
      <c r="C79" s="85" t="s">
        <v>73</v>
      </c>
      <c r="D79" s="86"/>
      <c r="E79" s="47"/>
      <c r="F79" s="47"/>
      <c r="G79" s="47"/>
      <c r="H79" s="48"/>
      <c r="I79" s="49"/>
    </row>
    <row r="80" spans="1:9" ht="12.75" customHeight="1" thickBot="1" x14ac:dyDescent="0.25">
      <c r="A80" s="227"/>
      <c r="B80" s="106">
        <v>5712.76</v>
      </c>
      <c r="C80" s="85" t="s">
        <v>74</v>
      </c>
      <c r="D80" s="86"/>
      <c r="E80" s="47"/>
      <c r="F80" s="47"/>
      <c r="G80" s="47"/>
      <c r="H80" s="48"/>
      <c r="I80" s="49"/>
    </row>
    <row r="81" spans="1:9" ht="12.75" customHeight="1" thickBot="1" x14ac:dyDescent="0.25">
      <c r="A81" s="221"/>
      <c r="B81" s="106">
        <v>3382.48</v>
      </c>
      <c r="C81" s="85" t="s">
        <v>75</v>
      </c>
      <c r="D81" s="86"/>
      <c r="E81" s="47"/>
      <c r="F81" s="47"/>
      <c r="G81" s="47"/>
      <c r="H81" s="48"/>
      <c r="I81" s="49"/>
    </row>
    <row r="82" spans="1:9" ht="12.75" customHeight="1" thickBot="1" x14ac:dyDescent="0.25">
      <c r="A82" s="221"/>
      <c r="B82" s="106">
        <v>4513.12</v>
      </c>
      <c r="C82" s="85" t="s">
        <v>76</v>
      </c>
      <c r="D82" s="86"/>
      <c r="E82" s="47"/>
      <c r="F82" s="47"/>
      <c r="G82" s="47"/>
      <c r="H82" s="48"/>
      <c r="I82" s="49"/>
    </row>
    <row r="83" spans="1:9" ht="12.75" customHeight="1" thickBot="1" x14ac:dyDescent="0.25">
      <c r="A83" s="221"/>
      <c r="B83" s="106">
        <v>6180.85</v>
      </c>
      <c r="C83" s="85" t="s">
        <v>77</v>
      </c>
      <c r="D83" s="86"/>
      <c r="E83" s="47"/>
      <c r="F83" s="47"/>
      <c r="G83" s="47"/>
      <c r="H83" s="48"/>
      <c r="I83" s="49"/>
    </row>
    <row r="84" spans="1:9" ht="12.75" customHeight="1" thickBot="1" x14ac:dyDescent="0.25">
      <c r="A84" s="221"/>
      <c r="B84" s="106">
        <v>6675.88</v>
      </c>
      <c r="C84" s="85" t="s">
        <v>78</v>
      </c>
      <c r="D84" s="86"/>
      <c r="E84" s="47"/>
      <c r="F84" s="47"/>
      <c r="G84" s="47"/>
      <c r="H84" s="48"/>
      <c r="I84" s="49"/>
    </row>
    <row r="85" spans="1:9" ht="12.75" customHeight="1" thickBot="1" x14ac:dyDescent="0.25">
      <c r="A85" s="221"/>
      <c r="B85" s="106">
        <v>6298.73</v>
      </c>
      <c r="C85" s="85" t="s">
        <v>79</v>
      </c>
      <c r="D85" s="86"/>
      <c r="E85" s="47"/>
      <c r="F85" s="47"/>
      <c r="G85" s="47"/>
      <c r="H85" s="48"/>
      <c r="I85" s="49"/>
    </row>
    <row r="86" spans="1:9" ht="12.75" customHeight="1" thickBot="1" x14ac:dyDescent="0.25">
      <c r="A86" s="221"/>
      <c r="B86" s="106">
        <v>6672.43</v>
      </c>
      <c r="C86" s="85" t="s">
        <v>80</v>
      </c>
      <c r="D86" s="86"/>
      <c r="E86" s="47"/>
      <c r="F86" s="47"/>
      <c r="G86" s="47"/>
      <c r="H86" s="48"/>
      <c r="I86" s="49"/>
    </row>
    <row r="87" spans="1:9" ht="12.75" customHeight="1" thickBot="1" x14ac:dyDescent="0.25">
      <c r="A87" s="228"/>
      <c r="B87" s="454">
        <f>SUM(B75:B86)</f>
        <v>65565.69</v>
      </c>
      <c r="C87" s="458" t="s">
        <v>87</v>
      </c>
      <c r="D87" s="86"/>
      <c r="E87" s="47"/>
      <c r="F87" s="47"/>
      <c r="G87" s="47"/>
      <c r="H87" s="48"/>
      <c r="I87" s="49"/>
    </row>
    <row r="88" spans="1:9" ht="12.75" customHeight="1" thickBot="1" x14ac:dyDescent="0.25">
      <c r="A88" s="655" t="s">
        <v>106</v>
      </c>
      <c r="B88" s="106">
        <v>1082.69</v>
      </c>
      <c r="C88" s="85" t="s">
        <v>74</v>
      </c>
      <c r="D88" s="86"/>
      <c r="E88" s="47"/>
      <c r="F88" s="47"/>
      <c r="G88" s="47"/>
      <c r="H88" s="48"/>
      <c r="I88" s="49"/>
    </row>
    <row r="89" spans="1:9" ht="12.75" customHeight="1" thickBot="1" x14ac:dyDescent="0.25">
      <c r="A89" s="656"/>
      <c r="B89" s="106">
        <v>456.56</v>
      </c>
      <c r="C89" s="85" t="s">
        <v>75</v>
      </c>
      <c r="D89" s="86"/>
      <c r="E89" s="47"/>
      <c r="F89" s="47"/>
      <c r="G89" s="47"/>
      <c r="H89" s="48"/>
      <c r="I89" s="49"/>
    </row>
    <row r="90" spans="1:9" ht="12.75" customHeight="1" thickBot="1" x14ac:dyDescent="0.25">
      <c r="A90" s="657"/>
      <c r="B90" s="106">
        <v>567.99</v>
      </c>
      <c r="C90" s="85" t="s">
        <v>76</v>
      </c>
      <c r="D90" s="86"/>
      <c r="E90" s="47"/>
      <c r="F90" s="47"/>
      <c r="G90" s="47"/>
      <c r="H90" s="48"/>
      <c r="I90" s="49"/>
    </row>
    <row r="91" spans="1:9" ht="12.75" customHeight="1" thickBot="1" x14ac:dyDescent="0.25">
      <c r="A91" s="526"/>
      <c r="B91" s="454">
        <f>SUM(B88:B90)</f>
        <v>2107.2399999999998</v>
      </c>
      <c r="C91" s="458" t="s">
        <v>87</v>
      </c>
      <c r="D91" s="86"/>
      <c r="E91" s="47"/>
      <c r="F91" s="47"/>
      <c r="G91" s="47"/>
      <c r="H91" s="48"/>
      <c r="I91" s="49">
        <v>706.19</v>
      </c>
    </row>
    <row r="92" spans="1:9" ht="12.75" customHeight="1" thickBot="1" x14ac:dyDescent="0.25">
      <c r="A92" s="180"/>
      <c r="B92" s="197">
        <f>B87+B91</f>
        <v>67672.930000000008</v>
      </c>
      <c r="C92" s="198"/>
      <c r="D92" s="197"/>
      <c r="E92" s="199"/>
      <c r="F92" s="198"/>
      <c r="G92" s="198"/>
      <c r="H92" s="197" t="s">
        <v>17</v>
      </c>
      <c r="I92" s="230">
        <f>SUM(I75:I91)</f>
        <v>706.19</v>
      </c>
    </row>
    <row r="93" spans="1:9" ht="77.25" thickBot="1" x14ac:dyDescent="0.25">
      <c r="A93" s="134" t="s">
        <v>145</v>
      </c>
      <c r="B93" s="117" t="s">
        <v>16</v>
      </c>
      <c r="C93" s="131" t="s">
        <v>5</v>
      </c>
      <c r="D93" s="117" t="s">
        <v>23</v>
      </c>
      <c r="E93" s="132" t="s">
        <v>18</v>
      </c>
      <c r="F93" s="117" t="s">
        <v>19</v>
      </c>
      <c r="G93" s="131" t="s">
        <v>10</v>
      </c>
      <c r="H93" s="117" t="s">
        <v>13</v>
      </c>
      <c r="I93" s="117" t="s">
        <v>12</v>
      </c>
    </row>
    <row r="94" spans="1:9" ht="12.75" customHeight="1" thickBot="1" x14ac:dyDescent="0.25">
      <c r="A94" s="227"/>
      <c r="B94" s="106">
        <v>7197.91</v>
      </c>
      <c r="C94" s="55" t="s">
        <v>66</v>
      </c>
      <c r="D94" s="86"/>
      <c r="E94" s="47"/>
      <c r="F94" s="47"/>
      <c r="G94" s="47"/>
      <c r="H94" s="48"/>
      <c r="I94" s="49"/>
    </row>
    <row r="95" spans="1:9" ht="12.75" customHeight="1" thickBot="1" x14ac:dyDescent="0.25">
      <c r="A95" s="227"/>
      <c r="B95" s="106">
        <v>7377.66</v>
      </c>
      <c r="C95" s="55" t="s">
        <v>67</v>
      </c>
      <c r="D95" s="86"/>
      <c r="E95" s="47"/>
      <c r="F95" s="47"/>
      <c r="G95" s="47"/>
      <c r="H95" s="48"/>
      <c r="I95" s="49"/>
    </row>
    <row r="96" spans="1:9" ht="12.75" customHeight="1" thickBot="1" x14ac:dyDescent="0.25">
      <c r="A96" s="227"/>
      <c r="B96" s="106">
        <v>7748.96</v>
      </c>
      <c r="C96" s="85" t="s">
        <v>70</v>
      </c>
      <c r="D96" s="86"/>
      <c r="E96" s="47"/>
      <c r="F96" s="47"/>
      <c r="G96" s="47"/>
      <c r="H96" s="48"/>
      <c r="I96" s="49"/>
    </row>
    <row r="97" spans="1:9" ht="12.75" customHeight="1" thickBot="1" x14ac:dyDescent="0.25">
      <c r="A97" s="227"/>
      <c r="B97" s="106">
        <v>7375.41</v>
      </c>
      <c r="C97" s="85" t="s">
        <v>72</v>
      </c>
      <c r="D97" s="86"/>
      <c r="E97" s="47"/>
      <c r="F97" s="47"/>
      <c r="G97" s="47"/>
      <c r="H97" s="48"/>
      <c r="I97" s="49"/>
    </row>
    <row r="98" spans="1:9" ht="12.75" customHeight="1" thickBot="1" x14ac:dyDescent="0.25">
      <c r="A98" s="227"/>
      <c r="B98" s="106">
        <v>7514.93</v>
      </c>
      <c r="C98" s="85" t="s">
        <v>73</v>
      </c>
      <c r="D98" s="86"/>
      <c r="E98" s="47"/>
      <c r="F98" s="47"/>
      <c r="G98" s="47"/>
      <c r="H98" s="48"/>
      <c r="I98" s="49"/>
    </row>
    <row r="99" spans="1:9" ht="12.75" customHeight="1" thickBot="1" x14ac:dyDescent="0.25">
      <c r="A99" s="227"/>
      <c r="B99" s="106">
        <v>8648.02</v>
      </c>
      <c r="C99" s="85" t="s">
        <v>74</v>
      </c>
      <c r="D99" s="86"/>
      <c r="E99" s="47"/>
      <c r="F99" s="47"/>
      <c r="G99" s="47"/>
      <c r="H99" s="48"/>
      <c r="I99" s="49"/>
    </row>
    <row r="100" spans="1:9" ht="12.75" customHeight="1" thickBot="1" x14ac:dyDescent="0.25">
      <c r="A100" s="227"/>
      <c r="B100" s="106">
        <v>8205.8799999999992</v>
      </c>
      <c r="C100" s="85" t="s">
        <v>75</v>
      </c>
      <c r="D100" s="86"/>
      <c r="E100" s="47"/>
      <c r="F100" s="47"/>
      <c r="G100" s="47"/>
      <c r="H100" s="48"/>
      <c r="I100" s="49"/>
    </row>
    <row r="101" spans="1:9" ht="12.75" customHeight="1" thickBot="1" x14ac:dyDescent="0.25">
      <c r="A101" s="227"/>
      <c r="B101" s="106">
        <v>10126.27</v>
      </c>
      <c r="C101" s="85" t="s">
        <v>76</v>
      </c>
      <c r="D101" s="86"/>
      <c r="E101" s="47"/>
      <c r="F101" s="47"/>
      <c r="G101" s="47"/>
      <c r="H101" s="48"/>
      <c r="I101" s="49"/>
    </row>
    <row r="102" spans="1:9" ht="12.75" customHeight="1" thickBot="1" x14ac:dyDescent="0.25">
      <c r="A102" s="227"/>
      <c r="B102" s="106">
        <v>10275.370000000001</v>
      </c>
      <c r="C102" s="85" t="s">
        <v>77</v>
      </c>
      <c r="D102" s="86"/>
      <c r="E102" s="47"/>
      <c r="F102" s="47"/>
      <c r="G102" s="47"/>
      <c r="H102" s="48"/>
      <c r="I102" s="49"/>
    </row>
    <row r="103" spans="1:9" ht="12.75" customHeight="1" thickBot="1" x14ac:dyDescent="0.25">
      <c r="A103" s="227"/>
      <c r="B103" s="106">
        <v>11000.52</v>
      </c>
      <c r="C103" s="85" t="s">
        <v>78</v>
      </c>
      <c r="D103" s="86"/>
      <c r="E103" s="47"/>
      <c r="F103" s="47"/>
      <c r="G103" s="47"/>
      <c r="H103" s="48"/>
      <c r="I103" s="49"/>
    </row>
    <row r="104" spans="1:9" ht="12.75" customHeight="1" thickBot="1" x14ac:dyDescent="0.25">
      <c r="A104" s="227"/>
      <c r="B104" s="106">
        <v>10570.3</v>
      </c>
      <c r="C104" s="85" t="s">
        <v>79</v>
      </c>
      <c r="D104" s="86"/>
      <c r="E104" s="47"/>
      <c r="F104" s="47"/>
      <c r="G104" s="47"/>
      <c r="H104" s="48"/>
      <c r="I104" s="49"/>
    </row>
    <row r="105" spans="1:9" ht="12.75" customHeight="1" thickBot="1" x14ac:dyDescent="0.25">
      <c r="A105" s="227"/>
      <c r="B105" s="106">
        <v>10698.17</v>
      </c>
      <c r="C105" s="85" t="s">
        <v>80</v>
      </c>
      <c r="D105" s="86"/>
      <c r="E105" s="47"/>
      <c r="F105" s="47"/>
      <c r="G105" s="47"/>
      <c r="H105" s="48"/>
      <c r="I105" s="49"/>
    </row>
    <row r="106" spans="1:9" ht="12.75" customHeight="1" thickBot="1" x14ac:dyDescent="0.25">
      <c r="A106" s="227"/>
      <c r="B106" s="106"/>
      <c r="C106" s="167" t="s">
        <v>87</v>
      </c>
      <c r="D106" s="86"/>
      <c r="E106" s="47"/>
      <c r="F106" s="47"/>
      <c r="G106" s="47"/>
      <c r="H106" s="48"/>
      <c r="I106" s="49">
        <v>1896.72</v>
      </c>
    </row>
    <row r="107" spans="1:9" ht="13.5" thickBot="1" x14ac:dyDescent="0.25">
      <c r="A107" s="180"/>
      <c r="B107" s="197">
        <f>SUM(B94:B106)</f>
        <v>106739.4</v>
      </c>
      <c r="C107" s="198"/>
      <c r="D107" s="197"/>
      <c r="E107" s="199"/>
      <c r="F107" s="198"/>
      <c r="G107" s="198"/>
      <c r="H107" s="197" t="s">
        <v>17</v>
      </c>
      <c r="I107" s="230">
        <f>SUM(I94:I106)</f>
        <v>1896.72</v>
      </c>
    </row>
    <row r="108" spans="1:9" ht="26.25" thickBot="1" x14ac:dyDescent="0.25">
      <c r="A108" s="46" t="s">
        <v>8</v>
      </c>
      <c r="B108" s="114" t="s">
        <v>16</v>
      </c>
      <c r="C108" s="114" t="s">
        <v>5</v>
      </c>
      <c r="D108" s="114" t="s">
        <v>23</v>
      </c>
      <c r="E108" s="118" t="s">
        <v>18</v>
      </c>
      <c r="F108" s="114" t="s">
        <v>19</v>
      </c>
      <c r="G108" s="114" t="s">
        <v>10</v>
      </c>
      <c r="H108" s="114" t="s">
        <v>13</v>
      </c>
      <c r="I108" s="115" t="s">
        <v>12</v>
      </c>
    </row>
    <row r="109" spans="1:9" ht="12.75" customHeight="1" x14ac:dyDescent="0.2">
      <c r="A109" s="623" t="s">
        <v>82</v>
      </c>
      <c r="B109" s="33"/>
      <c r="C109" s="33" t="s">
        <v>66</v>
      </c>
      <c r="D109" s="34"/>
      <c r="E109" s="35"/>
      <c r="F109" s="35" t="s">
        <v>83</v>
      </c>
      <c r="G109" s="35">
        <v>446</v>
      </c>
      <c r="H109" s="16">
        <v>4.8099999999999996</v>
      </c>
      <c r="I109" s="157">
        <f>G109*H109</f>
        <v>2145.2599999999998</v>
      </c>
    </row>
    <row r="110" spans="1:9" ht="12.75" customHeight="1" x14ac:dyDescent="0.2">
      <c r="A110" s="623"/>
      <c r="B110" s="13"/>
      <c r="C110" s="13" t="s">
        <v>67</v>
      </c>
      <c r="D110" s="14"/>
      <c r="E110" s="15"/>
      <c r="F110" s="15" t="s">
        <v>83</v>
      </c>
      <c r="G110" s="15">
        <v>403</v>
      </c>
      <c r="H110" s="16">
        <v>4.8099999999999996</v>
      </c>
      <c r="I110" s="43">
        <f>G110*H110</f>
        <v>1938.4299999999998</v>
      </c>
    </row>
    <row r="111" spans="1:9" x14ac:dyDescent="0.2">
      <c r="A111" s="623"/>
      <c r="B111" s="13"/>
      <c r="C111" s="13" t="s">
        <v>70</v>
      </c>
      <c r="D111" s="14"/>
      <c r="E111" s="15"/>
      <c r="F111" s="15" t="s">
        <v>83</v>
      </c>
      <c r="G111" s="15">
        <v>446</v>
      </c>
      <c r="H111" s="16">
        <v>4.8099999999999996</v>
      </c>
      <c r="I111" s="43">
        <f>G111*H111</f>
        <v>2145.2599999999998</v>
      </c>
    </row>
    <row r="112" spans="1:9" ht="12.75" customHeight="1" x14ac:dyDescent="0.2">
      <c r="A112" s="623"/>
      <c r="B112" s="13"/>
      <c r="C112" s="13" t="s">
        <v>72</v>
      </c>
      <c r="D112" s="14"/>
      <c r="E112" s="15"/>
      <c r="F112" s="15" t="s">
        <v>83</v>
      </c>
      <c r="G112" s="15">
        <v>432</v>
      </c>
      <c r="H112" s="16">
        <v>4.8099999999999996</v>
      </c>
      <c r="I112" s="43">
        <f t="shared" ref="I112:I118" si="3">G112*H112</f>
        <v>2077.9199999999996</v>
      </c>
    </row>
    <row r="113" spans="1:9" x14ac:dyDescent="0.2">
      <c r="A113" s="623"/>
      <c r="B113" s="13"/>
      <c r="C113" s="13" t="s">
        <v>73</v>
      </c>
      <c r="D113" s="14"/>
      <c r="E113" s="15"/>
      <c r="F113" s="15" t="s">
        <v>83</v>
      </c>
      <c r="G113" s="15">
        <v>253</v>
      </c>
      <c r="H113" s="16">
        <v>4.8099999999999996</v>
      </c>
      <c r="I113" s="43">
        <f t="shared" si="3"/>
        <v>1216.9299999999998</v>
      </c>
    </row>
    <row r="114" spans="1:9" ht="12.75" customHeight="1" x14ac:dyDescent="0.2">
      <c r="A114" s="623"/>
      <c r="B114" s="13"/>
      <c r="C114" s="13" t="s">
        <v>74</v>
      </c>
      <c r="D114" s="14"/>
      <c r="E114" s="15"/>
      <c r="F114" s="15" t="s">
        <v>83</v>
      </c>
      <c r="G114" s="15">
        <v>253</v>
      </c>
      <c r="H114" s="16">
        <v>4.8099999999999996</v>
      </c>
      <c r="I114" s="43">
        <f t="shared" si="3"/>
        <v>1216.9299999999998</v>
      </c>
    </row>
    <row r="115" spans="1:9" ht="12.75" customHeight="1" x14ac:dyDescent="0.2">
      <c r="A115" s="623"/>
      <c r="B115" s="13"/>
      <c r="C115" s="13" t="s">
        <v>75</v>
      </c>
      <c r="D115" s="14"/>
      <c r="E115" s="15"/>
      <c r="F115" s="15" t="s">
        <v>83</v>
      </c>
      <c r="G115" s="15">
        <v>253</v>
      </c>
      <c r="H115" s="16">
        <v>5.04</v>
      </c>
      <c r="I115" s="43">
        <f t="shared" si="3"/>
        <v>1275.1200000000001</v>
      </c>
    </row>
    <row r="116" spans="1:9" ht="12.75" customHeight="1" x14ac:dyDescent="0.2">
      <c r="A116" s="623"/>
      <c r="B116" s="13"/>
      <c r="C116" s="13" t="s">
        <v>76</v>
      </c>
      <c r="D116" s="14"/>
      <c r="E116" s="15"/>
      <c r="F116" s="15" t="s">
        <v>83</v>
      </c>
      <c r="G116" s="15">
        <v>253</v>
      </c>
      <c r="H116" s="16">
        <v>5.04</v>
      </c>
      <c r="I116" s="43">
        <f t="shared" si="3"/>
        <v>1275.1200000000001</v>
      </c>
    </row>
    <row r="117" spans="1:9" ht="12.75" customHeight="1" x14ac:dyDescent="0.2">
      <c r="A117" s="623"/>
      <c r="B117" s="13"/>
      <c r="C117" s="13" t="s">
        <v>77</v>
      </c>
      <c r="D117" s="14"/>
      <c r="E117" s="15"/>
      <c r="F117" s="15" t="s">
        <v>83</v>
      </c>
      <c r="G117" s="15">
        <v>253</v>
      </c>
      <c r="H117" s="16">
        <v>5.04</v>
      </c>
      <c r="I117" s="43">
        <f t="shared" si="3"/>
        <v>1275.1200000000001</v>
      </c>
    </row>
    <row r="118" spans="1:9" ht="12.75" customHeight="1" x14ac:dyDescent="0.2">
      <c r="A118" s="623"/>
      <c r="B118" s="13"/>
      <c r="C118" s="13" t="s">
        <v>78</v>
      </c>
      <c r="D118" s="14"/>
      <c r="E118" s="15"/>
      <c r="F118" s="15" t="s">
        <v>83</v>
      </c>
      <c r="G118" s="15">
        <v>253</v>
      </c>
      <c r="H118" s="16">
        <v>5.04</v>
      </c>
      <c r="I118" s="43">
        <f t="shared" si="3"/>
        <v>1275.1200000000001</v>
      </c>
    </row>
    <row r="119" spans="1:9" ht="12.75" customHeight="1" x14ac:dyDescent="0.2">
      <c r="A119" s="623"/>
      <c r="B119" s="13"/>
      <c r="C119" s="13" t="s">
        <v>79</v>
      </c>
      <c r="D119" s="14"/>
      <c r="E119" s="15"/>
      <c r="F119" s="15" t="s">
        <v>83</v>
      </c>
      <c r="G119" s="15">
        <v>253</v>
      </c>
      <c r="H119" s="16">
        <v>5.04</v>
      </c>
      <c r="I119" s="43">
        <f>G119*H119</f>
        <v>1275.1200000000001</v>
      </c>
    </row>
    <row r="120" spans="1:9" ht="12.75" customHeight="1" x14ac:dyDescent="0.2">
      <c r="A120" s="623"/>
      <c r="B120" s="13"/>
      <c r="C120" s="13" t="s">
        <v>80</v>
      </c>
      <c r="D120" s="14"/>
      <c r="E120" s="15"/>
      <c r="F120" s="15" t="s">
        <v>83</v>
      </c>
      <c r="G120" s="15">
        <v>253</v>
      </c>
      <c r="H120" s="16">
        <v>5.04</v>
      </c>
      <c r="I120" s="43">
        <f>G120*H120</f>
        <v>1275.1200000000001</v>
      </c>
    </row>
    <row r="121" spans="1:9" ht="12.75" customHeight="1" x14ac:dyDescent="0.2">
      <c r="A121" s="704"/>
      <c r="B121" s="13"/>
      <c r="C121" s="244" t="s">
        <v>87</v>
      </c>
      <c r="D121" s="14"/>
      <c r="E121" s="15"/>
      <c r="F121" s="15" t="s">
        <v>83</v>
      </c>
      <c r="G121" s="15">
        <f>SUM(G109:G120)</f>
        <v>3751</v>
      </c>
      <c r="H121" s="16"/>
      <c r="I121" s="243">
        <f>SUM(I109:I120)</f>
        <v>18391.45</v>
      </c>
    </row>
    <row r="122" spans="1:9" ht="27" customHeight="1" x14ac:dyDescent="0.2">
      <c r="A122" s="652" t="s">
        <v>2272</v>
      </c>
      <c r="B122" s="71"/>
      <c r="C122" s="13" t="s">
        <v>2273</v>
      </c>
      <c r="D122" s="72"/>
      <c r="E122" s="73"/>
      <c r="F122" s="15"/>
      <c r="G122" s="327"/>
      <c r="H122" s="74"/>
      <c r="I122" s="598">
        <v>47.34</v>
      </c>
    </row>
    <row r="123" spans="1:9" ht="24" customHeight="1" x14ac:dyDescent="0.2">
      <c r="A123" s="653"/>
      <c r="B123" s="71"/>
      <c r="C123" s="13" t="s">
        <v>2274</v>
      </c>
      <c r="D123" s="72"/>
      <c r="E123" s="73"/>
      <c r="F123" s="15"/>
      <c r="G123" s="327"/>
      <c r="H123" s="74"/>
      <c r="I123" s="598">
        <v>41.91</v>
      </c>
    </row>
    <row r="124" spans="1:9" ht="24" customHeight="1" x14ac:dyDescent="0.2">
      <c r="A124" s="654"/>
      <c r="B124" s="412"/>
      <c r="C124" s="244" t="s">
        <v>87</v>
      </c>
      <c r="D124" s="72"/>
      <c r="E124" s="73"/>
      <c r="F124" s="15"/>
      <c r="G124" s="327"/>
      <c r="H124" s="74"/>
      <c r="I124" s="241">
        <f>SUM(I122:I123)</f>
        <v>89.25</v>
      </c>
    </row>
    <row r="125" spans="1:9" ht="28.9" customHeight="1" x14ac:dyDescent="0.2">
      <c r="A125" s="652" t="s">
        <v>2271</v>
      </c>
      <c r="B125" s="71"/>
      <c r="C125" s="33" t="s">
        <v>2273</v>
      </c>
      <c r="D125" s="72"/>
      <c r="E125" s="73"/>
      <c r="F125" s="15"/>
      <c r="G125" s="327"/>
      <c r="H125" s="74"/>
      <c r="I125" s="598">
        <v>267.83999999999997</v>
      </c>
    </row>
    <row r="126" spans="1:9" ht="29.45" customHeight="1" x14ac:dyDescent="0.2">
      <c r="A126" s="653"/>
      <c r="B126" s="71"/>
      <c r="C126" s="71" t="s">
        <v>2274</v>
      </c>
      <c r="D126" s="72"/>
      <c r="E126" s="73"/>
      <c r="F126" s="15"/>
      <c r="G126" s="327"/>
      <c r="H126" s="74"/>
      <c r="I126" s="598">
        <v>251.09</v>
      </c>
    </row>
    <row r="127" spans="1:9" ht="28.9" customHeight="1" x14ac:dyDescent="0.2">
      <c r="A127" s="654"/>
      <c r="B127" s="71"/>
      <c r="C127" s="412" t="s">
        <v>87</v>
      </c>
      <c r="D127" s="72"/>
      <c r="E127" s="73"/>
      <c r="F127" s="73"/>
      <c r="G127" s="327"/>
      <c r="H127" s="74"/>
      <c r="I127" s="241">
        <f>SUM(I125:I126)</f>
        <v>518.92999999999995</v>
      </c>
    </row>
    <row r="128" spans="1:9" ht="25.5" x14ac:dyDescent="0.2">
      <c r="A128" s="221" t="s">
        <v>2270</v>
      </c>
      <c r="B128" s="13"/>
      <c r="C128" s="244" t="s">
        <v>87</v>
      </c>
      <c r="D128" s="14"/>
      <c r="E128" s="15"/>
      <c r="F128" s="15"/>
      <c r="G128" s="15"/>
      <c r="H128" s="16"/>
      <c r="I128" s="243">
        <v>89817.88</v>
      </c>
    </row>
    <row r="129" spans="1:255" ht="12.75" customHeight="1" x14ac:dyDescent="0.2">
      <c r="A129" s="221" t="s">
        <v>84</v>
      </c>
      <c r="B129" s="13"/>
      <c r="C129" s="244" t="s">
        <v>87</v>
      </c>
      <c r="D129" s="14"/>
      <c r="E129" s="15"/>
      <c r="F129" s="15"/>
      <c r="G129" s="15"/>
      <c r="H129" s="16"/>
      <c r="I129" s="243">
        <v>9344.06</v>
      </c>
    </row>
    <row r="130" spans="1:255" ht="12.75" customHeight="1" x14ac:dyDescent="0.2">
      <c r="A130" s="221" t="s">
        <v>86</v>
      </c>
      <c r="B130" s="13"/>
      <c r="C130" s="244" t="s">
        <v>87</v>
      </c>
      <c r="D130" s="14"/>
      <c r="E130" s="15"/>
      <c r="F130" s="15"/>
      <c r="G130" s="15"/>
      <c r="H130" s="16"/>
      <c r="I130" s="243">
        <v>8530.5300000000007</v>
      </c>
    </row>
    <row r="131" spans="1:255" ht="12.75" customHeight="1" x14ac:dyDescent="0.2">
      <c r="A131" s="219" t="s">
        <v>88</v>
      </c>
      <c r="B131" s="13"/>
      <c r="C131" s="244" t="s">
        <v>87</v>
      </c>
      <c r="D131" s="14"/>
      <c r="E131" s="15"/>
      <c r="F131" s="15"/>
      <c r="G131" s="15"/>
      <c r="H131" s="16"/>
      <c r="I131" s="243">
        <v>6257.92</v>
      </c>
    </row>
    <row r="132" spans="1:255" ht="12.75" customHeight="1" thickBot="1" x14ac:dyDescent="0.25">
      <c r="A132" s="219"/>
      <c r="B132" s="109"/>
      <c r="C132" s="109"/>
      <c r="D132" s="108"/>
      <c r="E132" s="110"/>
      <c r="F132" s="109"/>
      <c r="G132" s="109"/>
      <c r="H132" s="108" t="s">
        <v>17</v>
      </c>
      <c r="I132" s="232">
        <f>I121+I124+I127+I128+I129+I130+I131</f>
        <v>132950.02000000002</v>
      </c>
    </row>
    <row r="133" spans="1:255" s="45" customFormat="1" ht="65.45" customHeight="1" thickBot="1" x14ac:dyDescent="0.25">
      <c r="A133" s="117" t="s">
        <v>95</v>
      </c>
      <c r="B133" s="114" t="s">
        <v>16</v>
      </c>
      <c r="C133" s="114" t="s">
        <v>5</v>
      </c>
      <c r="D133" s="114" t="s">
        <v>23</v>
      </c>
      <c r="E133" s="118" t="s">
        <v>18</v>
      </c>
      <c r="F133" s="114" t="s">
        <v>19</v>
      </c>
      <c r="G133" s="114" t="s">
        <v>10</v>
      </c>
      <c r="H133" s="114" t="s">
        <v>13</v>
      </c>
      <c r="I133" s="115" t="s">
        <v>12</v>
      </c>
      <c r="J133" s="56"/>
      <c r="K133" s="56"/>
      <c r="L133" s="56"/>
      <c r="M133" s="56"/>
      <c r="N133" s="56"/>
      <c r="O133" s="56"/>
      <c r="P133" s="56"/>
      <c r="Q133" s="56"/>
      <c r="R133" s="56"/>
      <c r="T133" s="56"/>
      <c r="U133" s="56"/>
      <c r="V133" s="56"/>
      <c r="W133" s="56"/>
      <c r="X133" s="56"/>
      <c r="Y133" s="56"/>
      <c r="Z133" s="56"/>
      <c r="AA133" s="56"/>
      <c r="AB133" s="56"/>
      <c r="AD133" s="56"/>
      <c r="AE133" s="56"/>
      <c r="AF133" s="56"/>
      <c r="AG133" s="56"/>
      <c r="AH133" s="56"/>
      <c r="AI133" s="56"/>
      <c r="AJ133" s="56"/>
      <c r="AK133" s="56"/>
      <c r="AL133" s="56"/>
      <c r="AN133" s="56"/>
      <c r="AO133" s="56"/>
      <c r="AP133" s="56"/>
      <c r="AQ133" s="56"/>
      <c r="AR133" s="56"/>
      <c r="AS133" s="56"/>
      <c r="AT133" s="56"/>
      <c r="AU133" s="56"/>
      <c r="AV133" s="56"/>
      <c r="AX133" s="56"/>
      <c r="AY133" s="56"/>
      <c r="AZ133" s="56"/>
      <c r="BA133" s="56"/>
      <c r="BB133" s="56"/>
      <c r="BC133" s="56"/>
      <c r="BD133" s="56"/>
      <c r="BE133" s="56"/>
      <c r="BF133" s="56"/>
      <c r="BH133" s="56"/>
      <c r="BI133" s="56"/>
      <c r="BJ133" s="56"/>
      <c r="BK133" s="56"/>
      <c r="BL133" s="56"/>
      <c r="BM133" s="56"/>
      <c r="BN133" s="56"/>
      <c r="BO133" s="56"/>
      <c r="BP133" s="56"/>
      <c r="BR133" s="56"/>
      <c r="BS133" s="56"/>
      <c r="BT133" s="56"/>
      <c r="BU133" s="56"/>
      <c r="BV133" s="56"/>
      <c r="BW133" s="56"/>
      <c r="BX133" s="56"/>
      <c r="BY133" s="56"/>
      <c r="BZ133" s="56"/>
      <c r="CB133" s="56"/>
      <c r="CC133" s="56"/>
      <c r="CD133" s="56"/>
      <c r="CE133" s="56"/>
      <c r="CF133" s="56"/>
      <c r="CG133" s="56"/>
      <c r="CH133" s="56"/>
      <c r="CI133" s="56"/>
      <c r="CJ133" s="56"/>
      <c r="CL133" s="56"/>
      <c r="CM133" s="56"/>
      <c r="CN133" s="56"/>
      <c r="CO133" s="56"/>
      <c r="CP133" s="56"/>
      <c r="CQ133" s="56"/>
      <c r="CR133" s="56"/>
      <c r="CS133" s="56"/>
      <c r="CT133" s="56"/>
      <c r="CV133" s="56"/>
      <c r="CW133" s="56"/>
      <c r="CX133" s="56"/>
      <c r="CY133" s="56"/>
      <c r="CZ133" s="56"/>
      <c r="DA133" s="56"/>
      <c r="DB133" s="56"/>
      <c r="DC133" s="56"/>
      <c r="DD133" s="56"/>
      <c r="DF133" s="56"/>
      <c r="DG133" s="56"/>
      <c r="DH133" s="56"/>
      <c r="DI133" s="56"/>
      <c r="DJ133" s="56"/>
      <c r="DK133" s="56"/>
      <c r="DL133" s="56"/>
      <c r="DM133" s="56"/>
      <c r="DN133" s="56"/>
      <c r="DP133" s="56"/>
      <c r="DQ133" s="56"/>
      <c r="DR133" s="56"/>
      <c r="DS133" s="56"/>
      <c r="DT133" s="56"/>
      <c r="DU133" s="56"/>
      <c r="DV133" s="56"/>
      <c r="DW133" s="56"/>
      <c r="DX133" s="56"/>
      <c r="DZ133" s="56"/>
      <c r="EA133" s="56"/>
      <c r="EB133" s="56"/>
      <c r="EC133" s="56"/>
      <c r="ED133" s="56"/>
      <c r="EE133" s="56"/>
      <c r="EF133" s="56"/>
      <c r="EG133" s="56"/>
      <c r="EH133" s="56"/>
      <c r="EJ133" s="56"/>
      <c r="EK133" s="56"/>
      <c r="EL133" s="56"/>
      <c r="EM133" s="56"/>
      <c r="EN133" s="56"/>
      <c r="EO133" s="56"/>
      <c r="EP133" s="56"/>
      <c r="EQ133" s="56"/>
      <c r="ER133" s="56"/>
      <c r="ET133" s="56"/>
      <c r="EU133" s="56"/>
      <c r="EV133" s="56"/>
      <c r="EW133" s="56"/>
      <c r="EX133" s="56"/>
      <c r="EY133" s="56"/>
      <c r="EZ133" s="56"/>
      <c r="FA133" s="56"/>
      <c r="FB133" s="56"/>
      <c r="FD133" s="56"/>
      <c r="FE133" s="56"/>
      <c r="FF133" s="56"/>
      <c r="FG133" s="56"/>
      <c r="FH133" s="56"/>
      <c r="FI133" s="56"/>
      <c r="FJ133" s="56"/>
      <c r="FK133" s="56"/>
      <c r="FL133" s="56"/>
      <c r="FN133" s="56"/>
      <c r="FO133" s="56"/>
      <c r="FP133" s="56"/>
      <c r="FQ133" s="56"/>
      <c r="FR133" s="56"/>
      <c r="FS133" s="56"/>
      <c r="FT133" s="56"/>
      <c r="FU133" s="56"/>
      <c r="FV133" s="56"/>
      <c r="FX133" s="56"/>
      <c r="FY133" s="56"/>
      <c r="FZ133" s="56"/>
      <c r="GA133" s="56"/>
      <c r="GB133" s="56"/>
      <c r="GC133" s="56"/>
      <c r="GD133" s="56"/>
      <c r="GE133" s="56"/>
      <c r="GF133" s="56"/>
      <c r="GH133" s="56"/>
      <c r="GI133" s="56"/>
      <c r="GJ133" s="56"/>
      <c r="GK133" s="56"/>
      <c r="GL133" s="56"/>
      <c r="GM133" s="56"/>
      <c r="GN133" s="56"/>
      <c r="GO133" s="56"/>
      <c r="GP133" s="56"/>
      <c r="GR133" s="56"/>
      <c r="GS133" s="56"/>
      <c r="GT133" s="56"/>
      <c r="GU133" s="56"/>
      <c r="GV133" s="56"/>
      <c r="GW133" s="56"/>
      <c r="GX133" s="56"/>
      <c r="GY133" s="56"/>
      <c r="GZ133" s="56"/>
      <c r="HB133" s="56"/>
      <c r="HC133" s="56"/>
      <c r="HD133" s="56"/>
      <c r="HE133" s="56"/>
      <c r="HF133" s="56"/>
      <c r="HG133" s="56"/>
      <c r="HH133" s="56"/>
      <c r="HI133" s="56"/>
      <c r="HJ133" s="56"/>
      <c r="HL133" s="56"/>
      <c r="HM133" s="56"/>
      <c r="HN133" s="56"/>
      <c r="HO133" s="56"/>
      <c r="HP133" s="56"/>
      <c r="HQ133" s="56"/>
      <c r="HR133" s="56"/>
      <c r="HS133" s="56"/>
      <c r="HT133" s="56"/>
      <c r="HV133" s="56"/>
      <c r="HW133" s="56"/>
      <c r="HX133" s="56"/>
      <c r="HY133" s="56"/>
      <c r="HZ133" s="56"/>
      <c r="IA133" s="56"/>
      <c r="IB133" s="56"/>
      <c r="IC133" s="56"/>
      <c r="ID133" s="56"/>
      <c r="IF133" s="56"/>
      <c r="IG133" s="56"/>
      <c r="IH133" s="56"/>
      <c r="II133" s="56"/>
      <c r="IJ133" s="56"/>
      <c r="IK133" s="56"/>
      <c r="IL133" s="56"/>
      <c r="IM133" s="56"/>
      <c r="IN133" s="56"/>
      <c r="IP133" s="56"/>
      <c r="IQ133" s="56"/>
      <c r="IR133" s="56"/>
      <c r="IS133" s="56"/>
      <c r="IT133" s="56"/>
      <c r="IU133" s="56"/>
    </row>
    <row r="134" spans="1:255" ht="12.75" customHeight="1" thickBot="1" x14ac:dyDescent="0.25">
      <c r="A134" s="227"/>
      <c r="B134" s="104">
        <v>3053.96</v>
      </c>
      <c r="C134" s="58" t="s">
        <v>66</v>
      </c>
      <c r="D134" s="64"/>
      <c r="E134" s="59"/>
      <c r="F134" s="59"/>
      <c r="G134" s="59"/>
      <c r="H134" s="60"/>
      <c r="I134" s="61"/>
      <c r="J134" s="56"/>
      <c r="K134" s="56"/>
      <c r="L134" s="56"/>
      <c r="M134" s="56"/>
      <c r="N134" s="56"/>
      <c r="O134" s="56"/>
      <c r="P134" s="56"/>
      <c r="Q134" s="56"/>
      <c r="R134" s="56"/>
      <c r="T134" s="56"/>
      <c r="U134" s="56"/>
      <c r="V134" s="56"/>
      <c r="W134" s="56"/>
      <c r="X134" s="56"/>
      <c r="Y134" s="56"/>
      <c r="Z134" s="56"/>
      <c r="AA134" s="56"/>
      <c r="AB134" s="56"/>
      <c r="AD134" s="56"/>
      <c r="AE134" s="56"/>
      <c r="AF134" s="56"/>
      <c r="AG134" s="56"/>
      <c r="AH134" s="56"/>
      <c r="AI134" s="56"/>
      <c r="AJ134" s="56"/>
      <c r="AK134" s="56"/>
      <c r="AL134" s="56"/>
      <c r="AN134" s="56"/>
      <c r="AO134" s="56"/>
      <c r="AP134" s="56"/>
      <c r="AQ134" s="56"/>
      <c r="AR134" s="56"/>
      <c r="AS134" s="56"/>
      <c r="AT134" s="56"/>
      <c r="AU134" s="56"/>
      <c r="AV134" s="56"/>
      <c r="AX134" s="56"/>
      <c r="AY134" s="56"/>
      <c r="AZ134" s="56"/>
      <c r="BA134" s="56"/>
      <c r="BB134" s="56"/>
      <c r="BC134" s="56"/>
      <c r="BD134" s="56"/>
      <c r="BE134" s="56"/>
      <c r="BF134" s="56"/>
      <c r="BH134" s="56"/>
      <c r="BI134" s="56"/>
      <c r="BJ134" s="56"/>
      <c r="BK134" s="56"/>
      <c r="BL134" s="56"/>
      <c r="BM134" s="56"/>
      <c r="BN134" s="56"/>
      <c r="BO134" s="56"/>
      <c r="BP134" s="56"/>
      <c r="BR134" s="56"/>
      <c r="BS134" s="56"/>
      <c r="BT134" s="56"/>
      <c r="BU134" s="56"/>
      <c r="BV134" s="56"/>
      <c r="BW134" s="56"/>
      <c r="BX134" s="56"/>
      <c r="BY134" s="56"/>
      <c r="BZ134" s="56"/>
      <c r="CB134" s="56"/>
      <c r="CC134" s="56"/>
      <c r="CD134" s="56"/>
      <c r="CE134" s="56"/>
      <c r="CF134" s="56"/>
      <c r="CG134" s="56"/>
      <c r="CH134" s="56"/>
      <c r="CI134" s="56"/>
      <c r="CJ134" s="56"/>
      <c r="CL134" s="56"/>
      <c r="CM134" s="56"/>
      <c r="CN134" s="56"/>
      <c r="CO134" s="56"/>
      <c r="CP134" s="56"/>
      <c r="CQ134" s="56"/>
      <c r="CR134" s="56"/>
      <c r="CS134" s="56"/>
      <c r="CT134" s="56"/>
      <c r="CV134" s="56"/>
      <c r="CW134" s="56"/>
      <c r="CX134" s="56"/>
      <c r="CY134" s="56"/>
      <c r="CZ134" s="56"/>
      <c r="DA134" s="56"/>
      <c r="DB134" s="56"/>
      <c r="DC134" s="56"/>
      <c r="DD134" s="56"/>
      <c r="DF134" s="56"/>
      <c r="DG134" s="56"/>
      <c r="DH134" s="56"/>
      <c r="DI134" s="56"/>
      <c r="DJ134" s="56"/>
      <c r="DK134" s="56"/>
      <c r="DL134" s="56"/>
      <c r="DM134" s="56"/>
      <c r="DN134" s="56"/>
      <c r="DP134" s="56"/>
      <c r="DQ134" s="56"/>
      <c r="DR134" s="56"/>
      <c r="DS134" s="56"/>
      <c r="DT134" s="56"/>
      <c r="DU134" s="56"/>
      <c r="DV134" s="56"/>
      <c r="DW134" s="56"/>
      <c r="DX134" s="56"/>
      <c r="DZ134" s="56"/>
      <c r="EA134" s="56"/>
      <c r="EB134" s="56"/>
      <c r="EC134" s="56"/>
      <c r="ED134" s="56"/>
      <c r="EE134" s="56"/>
      <c r="EF134" s="56"/>
      <c r="EG134" s="56"/>
      <c r="EH134" s="56"/>
      <c r="EJ134" s="56"/>
      <c r="EK134" s="56"/>
      <c r="EL134" s="56"/>
      <c r="EM134" s="56"/>
      <c r="EN134" s="56"/>
      <c r="EO134" s="56"/>
      <c r="EP134" s="56"/>
      <c r="EQ134" s="56"/>
      <c r="ER134" s="56"/>
      <c r="ET134" s="56"/>
      <c r="EU134" s="56"/>
      <c r="EV134" s="56"/>
      <c r="EW134" s="56"/>
      <c r="EX134" s="56"/>
      <c r="EY134" s="56"/>
      <c r="EZ134" s="56"/>
      <c r="FA134" s="56"/>
      <c r="FB134" s="56"/>
      <c r="FD134" s="56"/>
      <c r="FE134" s="56"/>
      <c r="FF134" s="56"/>
      <c r="FG134" s="56"/>
      <c r="FH134" s="56"/>
      <c r="FI134" s="56"/>
      <c r="FJ134" s="56"/>
      <c r="FK134" s="56"/>
      <c r="FL134" s="56"/>
      <c r="FN134" s="56"/>
      <c r="FO134" s="56"/>
      <c r="FP134" s="56"/>
      <c r="FQ134" s="56"/>
      <c r="FR134" s="56"/>
      <c r="FS134" s="56"/>
      <c r="FT134" s="56"/>
      <c r="FU134" s="56"/>
      <c r="FV134" s="56"/>
      <c r="FX134" s="56"/>
      <c r="FY134" s="56"/>
      <c r="FZ134" s="56"/>
      <c r="GA134" s="56"/>
      <c r="GB134" s="56"/>
      <c r="GC134" s="56"/>
      <c r="GD134" s="56"/>
      <c r="GE134" s="56"/>
      <c r="GF134" s="56"/>
      <c r="GH134" s="56"/>
      <c r="GI134" s="56"/>
      <c r="GJ134" s="56"/>
      <c r="GK134" s="56"/>
      <c r="GL134" s="56"/>
      <c r="GM134" s="56"/>
      <c r="GN134" s="56"/>
      <c r="GO134" s="56"/>
      <c r="GP134" s="56"/>
      <c r="GR134" s="56"/>
      <c r="GS134" s="56"/>
      <c r="GT134" s="56"/>
      <c r="GU134" s="56"/>
      <c r="GV134" s="56"/>
      <c r="GW134" s="56"/>
      <c r="GX134" s="56"/>
      <c r="GY134" s="56"/>
      <c r="GZ134" s="56"/>
      <c r="HB134" s="56"/>
      <c r="HC134" s="56"/>
      <c r="HD134" s="56"/>
      <c r="HE134" s="56"/>
      <c r="HF134" s="56"/>
      <c r="HG134" s="56"/>
      <c r="HH134" s="56"/>
      <c r="HI134" s="56"/>
      <c r="HJ134" s="56"/>
      <c r="HL134" s="56"/>
      <c r="HM134" s="56"/>
      <c r="HN134" s="56"/>
      <c r="HO134" s="56"/>
      <c r="HP134" s="56"/>
      <c r="HQ134" s="56"/>
      <c r="HR134" s="56"/>
      <c r="HS134" s="56"/>
      <c r="HT134" s="56"/>
      <c r="HV134" s="56"/>
      <c r="HW134" s="56"/>
      <c r="HX134" s="56"/>
      <c r="HY134" s="56"/>
      <c r="HZ134" s="56"/>
      <c r="IA134" s="56"/>
      <c r="IB134" s="56"/>
      <c r="IC134" s="56"/>
      <c r="ID134" s="56"/>
      <c r="IF134" s="56"/>
      <c r="IG134" s="56"/>
      <c r="IH134" s="56"/>
      <c r="II134" s="56"/>
      <c r="IJ134" s="56"/>
      <c r="IK134" s="56"/>
      <c r="IL134" s="56"/>
      <c r="IM134" s="56"/>
      <c r="IN134" s="56"/>
      <c r="IP134" s="56"/>
      <c r="IQ134" s="56"/>
      <c r="IR134" s="56"/>
      <c r="IS134" s="56"/>
      <c r="IT134" s="56"/>
      <c r="IU134" s="56"/>
    </row>
    <row r="135" spans="1:255" ht="12.75" customHeight="1" thickBot="1" x14ac:dyDescent="0.25">
      <c r="A135" s="227"/>
      <c r="B135" s="105">
        <v>3709.7</v>
      </c>
      <c r="C135" s="92" t="s">
        <v>67</v>
      </c>
      <c r="D135" s="93"/>
      <c r="E135" s="94"/>
      <c r="F135" s="94"/>
      <c r="G135" s="94"/>
      <c r="H135" s="95"/>
      <c r="I135" s="96"/>
      <c r="J135" s="56"/>
      <c r="K135" s="56"/>
      <c r="L135" s="56"/>
      <c r="M135" s="56"/>
      <c r="N135" s="56"/>
      <c r="O135" s="56"/>
      <c r="P135" s="56"/>
      <c r="Q135" s="56"/>
      <c r="R135" s="56"/>
      <c r="T135" s="56"/>
      <c r="U135" s="56"/>
      <c r="V135" s="56"/>
      <c r="W135" s="56"/>
      <c r="X135" s="56"/>
      <c r="Y135" s="56"/>
      <c r="Z135" s="56"/>
      <c r="AA135" s="56"/>
      <c r="AB135" s="56"/>
      <c r="AD135" s="56"/>
      <c r="AE135" s="56"/>
      <c r="AF135" s="56"/>
      <c r="AG135" s="56"/>
      <c r="AH135" s="56"/>
      <c r="AI135" s="56"/>
      <c r="AJ135" s="56"/>
      <c r="AK135" s="56"/>
      <c r="AL135" s="56"/>
      <c r="AN135" s="56"/>
      <c r="AO135" s="56"/>
      <c r="AP135" s="56"/>
      <c r="AQ135" s="56"/>
      <c r="AR135" s="56"/>
      <c r="AS135" s="56"/>
      <c r="AT135" s="56"/>
      <c r="AU135" s="56"/>
      <c r="AV135" s="56"/>
      <c r="AX135" s="56"/>
      <c r="AY135" s="56"/>
      <c r="AZ135" s="56"/>
      <c r="BA135" s="56"/>
      <c r="BB135" s="56"/>
      <c r="BC135" s="56"/>
      <c r="BD135" s="56"/>
      <c r="BE135" s="56"/>
      <c r="BF135" s="56"/>
      <c r="BH135" s="56"/>
      <c r="BI135" s="56"/>
      <c r="BJ135" s="56"/>
      <c r="BK135" s="56"/>
      <c r="BL135" s="56"/>
      <c r="BM135" s="56"/>
      <c r="BN135" s="56"/>
      <c r="BO135" s="56"/>
      <c r="BP135" s="56"/>
      <c r="BR135" s="56"/>
      <c r="BS135" s="56"/>
      <c r="BT135" s="56"/>
      <c r="BU135" s="56"/>
      <c r="BV135" s="56"/>
      <c r="BW135" s="56"/>
      <c r="BX135" s="56"/>
      <c r="BY135" s="56"/>
      <c r="BZ135" s="56"/>
      <c r="CB135" s="56"/>
      <c r="CC135" s="56"/>
      <c r="CD135" s="56"/>
      <c r="CE135" s="56"/>
      <c r="CF135" s="56"/>
      <c r="CG135" s="56"/>
      <c r="CH135" s="56"/>
      <c r="CI135" s="56"/>
      <c r="CJ135" s="56"/>
      <c r="CL135" s="56"/>
      <c r="CM135" s="56"/>
      <c r="CN135" s="56"/>
      <c r="CO135" s="56"/>
      <c r="CP135" s="56"/>
      <c r="CQ135" s="56"/>
      <c r="CR135" s="56"/>
      <c r="CS135" s="56"/>
      <c r="CT135" s="56"/>
      <c r="CV135" s="56"/>
      <c r="CW135" s="56"/>
      <c r="CX135" s="56"/>
      <c r="CY135" s="56"/>
      <c r="CZ135" s="56"/>
      <c r="DA135" s="56"/>
      <c r="DB135" s="56"/>
      <c r="DC135" s="56"/>
      <c r="DD135" s="56"/>
      <c r="DF135" s="56"/>
      <c r="DG135" s="56"/>
      <c r="DH135" s="56"/>
      <c r="DI135" s="56"/>
      <c r="DJ135" s="56"/>
      <c r="DK135" s="56"/>
      <c r="DL135" s="56"/>
      <c r="DM135" s="56"/>
      <c r="DN135" s="56"/>
      <c r="DP135" s="56"/>
      <c r="DQ135" s="56"/>
      <c r="DR135" s="56"/>
      <c r="DS135" s="56"/>
      <c r="DT135" s="56"/>
      <c r="DU135" s="56"/>
      <c r="DV135" s="56"/>
      <c r="DW135" s="56"/>
      <c r="DX135" s="56"/>
      <c r="DZ135" s="56"/>
      <c r="EA135" s="56"/>
      <c r="EB135" s="56"/>
      <c r="EC135" s="56"/>
      <c r="ED135" s="56"/>
      <c r="EE135" s="56"/>
      <c r="EF135" s="56"/>
      <c r="EG135" s="56"/>
      <c r="EH135" s="56"/>
      <c r="EJ135" s="56"/>
      <c r="EK135" s="56"/>
      <c r="EL135" s="56"/>
      <c r="EM135" s="56"/>
      <c r="EN135" s="56"/>
      <c r="EO135" s="56"/>
      <c r="EP135" s="56"/>
      <c r="EQ135" s="56"/>
      <c r="ER135" s="56"/>
      <c r="ET135" s="56"/>
      <c r="EU135" s="56"/>
      <c r="EV135" s="56"/>
      <c r="EW135" s="56"/>
      <c r="EX135" s="56"/>
      <c r="EY135" s="56"/>
      <c r="EZ135" s="56"/>
      <c r="FA135" s="56"/>
      <c r="FB135" s="56"/>
      <c r="FD135" s="56"/>
      <c r="FE135" s="56"/>
      <c r="FF135" s="56"/>
      <c r="FG135" s="56"/>
      <c r="FH135" s="56"/>
      <c r="FI135" s="56"/>
      <c r="FJ135" s="56"/>
      <c r="FK135" s="56"/>
      <c r="FL135" s="56"/>
      <c r="FN135" s="56"/>
      <c r="FO135" s="56"/>
      <c r="FP135" s="56"/>
      <c r="FQ135" s="56"/>
      <c r="FR135" s="56"/>
      <c r="FS135" s="56"/>
      <c r="FT135" s="56"/>
      <c r="FU135" s="56"/>
      <c r="FV135" s="56"/>
      <c r="FX135" s="56"/>
      <c r="FY135" s="56"/>
      <c r="FZ135" s="56"/>
      <c r="GA135" s="56"/>
      <c r="GB135" s="56"/>
      <c r="GC135" s="56"/>
      <c r="GD135" s="56"/>
      <c r="GE135" s="56"/>
      <c r="GF135" s="56"/>
      <c r="GH135" s="56"/>
      <c r="GI135" s="56"/>
      <c r="GJ135" s="56"/>
      <c r="GK135" s="56"/>
      <c r="GL135" s="56"/>
      <c r="GM135" s="56"/>
      <c r="GN135" s="56"/>
      <c r="GO135" s="56"/>
      <c r="GP135" s="56"/>
      <c r="GR135" s="56"/>
      <c r="GS135" s="56"/>
      <c r="GT135" s="56"/>
      <c r="GU135" s="56"/>
      <c r="GV135" s="56"/>
      <c r="GW135" s="56"/>
      <c r="GX135" s="56"/>
      <c r="GY135" s="56"/>
      <c r="GZ135" s="56"/>
      <c r="HB135" s="56"/>
      <c r="HC135" s="56"/>
      <c r="HD135" s="56"/>
      <c r="HE135" s="56"/>
      <c r="HF135" s="56"/>
      <c r="HG135" s="56"/>
      <c r="HH135" s="56"/>
      <c r="HI135" s="56"/>
      <c r="HJ135" s="56"/>
      <c r="HL135" s="56"/>
      <c r="HM135" s="56"/>
      <c r="HN135" s="56"/>
      <c r="HO135" s="56"/>
      <c r="HP135" s="56"/>
      <c r="HQ135" s="56"/>
      <c r="HR135" s="56"/>
      <c r="HS135" s="56"/>
      <c r="HT135" s="56"/>
      <c r="HV135" s="56"/>
      <c r="HW135" s="56"/>
      <c r="HX135" s="56"/>
      <c r="HY135" s="56"/>
      <c r="HZ135" s="56"/>
      <c r="IA135" s="56"/>
      <c r="IB135" s="56"/>
      <c r="IC135" s="56"/>
      <c r="ID135" s="56"/>
      <c r="IF135" s="56"/>
      <c r="IG135" s="56"/>
      <c r="IH135" s="56"/>
      <c r="II135" s="56"/>
      <c r="IJ135" s="56"/>
      <c r="IK135" s="56"/>
      <c r="IL135" s="56"/>
      <c r="IM135" s="56"/>
      <c r="IN135" s="56"/>
      <c r="IP135" s="56"/>
      <c r="IQ135" s="56"/>
      <c r="IR135" s="56"/>
      <c r="IS135" s="56"/>
      <c r="IT135" s="56"/>
      <c r="IU135" s="56"/>
    </row>
    <row r="136" spans="1:255" ht="12.75" customHeight="1" thickBot="1" x14ac:dyDescent="0.25">
      <c r="A136" s="227"/>
      <c r="B136" s="105">
        <v>3089.27</v>
      </c>
      <c r="C136" s="92" t="s">
        <v>70</v>
      </c>
      <c r="D136" s="93"/>
      <c r="E136" s="94"/>
      <c r="F136" s="94"/>
      <c r="G136" s="94"/>
      <c r="H136" s="95"/>
      <c r="I136" s="96"/>
      <c r="J136" s="56"/>
      <c r="K136" s="56"/>
      <c r="L136" s="56"/>
      <c r="M136" s="56"/>
      <c r="N136" s="56"/>
      <c r="O136" s="56"/>
      <c r="P136" s="56"/>
      <c r="Q136" s="56"/>
      <c r="R136" s="56"/>
      <c r="T136" s="56"/>
      <c r="U136" s="56"/>
      <c r="V136" s="56"/>
      <c r="W136" s="56"/>
      <c r="X136" s="56"/>
      <c r="Y136" s="56"/>
      <c r="Z136" s="56"/>
      <c r="AA136" s="56"/>
      <c r="AB136" s="56"/>
      <c r="AD136" s="56"/>
      <c r="AE136" s="56"/>
      <c r="AF136" s="56"/>
      <c r="AG136" s="56"/>
      <c r="AH136" s="56"/>
      <c r="AI136" s="56"/>
      <c r="AJ136" s="56"/>
      <c r="AK136" s="56"/>
      <c r="AL136" s="56"/>
      <c r="AN136" s="56"/>
      <c r="AO136" s="56"/>
      <c r="AP136" s="56"/>
      <c r="AQ136" s="56"/>
      <c r="AR136" s="56"/>
      <c r="AS136" s="56"/>
      <c r="AT136" s="56"/>
      <c r="AU136" s="56"/>
      <c r="AV136" s="56"/>
      <c r="AX136" s="56"/>
      <c r="AY136" s="56"/>
      <c r="AZ136" s="56"/>
      <c r="BA136" s="56"/>
      <c r="BB136" s="56"/>
      <c r="BC136" s="56"/>
      <c r="BD136" s="56"/>
      <c r="BE136" s="56"/>
      <c r="BF136" s="56"/>
      <c r="BH136" s="56"/>
      <c r="BI136" s="56"/>
      <c r="BJ136" s="56"/>
      <c r="BK136" s="56"/>
      <c r="BL136" s="56"/>
      <c r="BM136" s="56"/>
      <c r="BN136" s="56"/>
      <c r="BO136" s="56"/>
      <c r="BP136" s="56"/>
      <c r="BR136" s="56"/>
      <c r="BS136" s="56"/>
      <c r="BT136" s="56"/>
      <c r="BU136" s="56"/>
      <c r="BV136" s="56"/>
      <c r="BW136" s="56"/>
      <c r="BX136" s="56"/>
      <c r="BY136" s="56"/>
      <c r="BZ136" s="56"/>
      <c r="CB136" s="56"/>
      <c r="CC136" s="56"/>
      <c r="CD136" s="56"/>
      <c r="CE136" s="56"/>
      <c r="CF136" s="56"/>
      <c r="CG136" s="56"/>
      <c r="CH136" s="56"/>
      <c r="CI136" s="56"/>
      <c r="CJ136" s="56"/>
      <c r="CL136" s="56"/>
      <c r="CM136" s="56"/>
      <c r="CN136" s="56"/>
      <c r="CO136" s="56"/>
      <c r="CP136" s="56"/>
      <c r="CQ136" s="56"/>
      <c r="CR136" s="56"/>
      <c r="CS136" s="56"/>
      <c r="CT136" s="56"/>
      <c r="CV136" s="56"/>
      <c r="CW136" s="56"/>
      <c r="CX136" s="56"/>
      <c r="CY136" s="56"/>
      <c r="CZ136" s="56"/>
      <c r="DA136" s="56"/>
      <c r="DB136" s="56"/>
      <c r="DC136" s="56"/>
      <c r="DD136" s="56"/>
      <c r="DF136" s="56"/>
      <c r="DG136" s="56"/>
      <c r="DH136" s="56"/>
      <c r="DI136" s="56"/>
      <c r="DJ136" s="56"/>
      <c r="DK136" s="56"/>
      <c r="DL136" s="56"/>
      <c r="DM136" s="56"/>
      <c r="DN136" s="56"/>
      <c r="DP136" s="56"/>
      <c r="DQ136" s="56"/>
      <c r="DR136" s="56"/>
      <c r="DS136" s="56"/>
      <c r="DT136" s="56"/>
      <c r="DU136" s="56"/>
      <c r="DV136" s="56"/>
      <c r="DW136" s="56"/>
      <c r="DX136" s="56"/>
      <c r="DZ136" s="56"/>
      <c r="EA136" s="56"/>
      <c r="EB136" s="56"/>
      <c r="EC136" s="56"/>
      <c r="ED136" s="56"/>
      <c r="EE136" s="56"/>
      <c r="EF136" s="56"/>
      <c r="EG136" s="56"/>
      <c r="EH136" s="56"/>
      <c r="EJ136" s="56"/>
      <c r="EK136" s="56"/>
      <c r="EL136" s="56"/>
      <c r="EM136" s="56"/>
      <c r="EN136" s="56"/>
      <c r="EO136" s="56"/>
      <c r="EP136" s="56"/>
      <c r="EQ136" s="56"/>
      <c r="ER136" s="56"/>
      <c r="ET136" s="56"/>
      <c r="EU136" s="56"/>
      <c r="EV136" s="56"/>
      <c r="EW136" s="56"/>
      <c r="EX136" s="56"/>
      <c r="EY136" s="56"/>
      <c r="EZ136" s="56"/>
      <c r="FA136" s="56"/>
      <c r="FB136" s="56"/>
      <c r="FD136" s="56"/>
      <c r="FE136" s="56"/>
      <c r="FF136" s="56"/>
      <c r="FG136" s="56"/>
      <c r="FH136" s="56"/>
      <c r="FI136" s="56"/>
      <c r="FJ136" s="56"/>
      <c r="FK136" s="56"/>
      <c r="FL136" s="56"/>
      <c r="FN136" s="56"/>
      <c r="FO136" s="56"/>
      <c r="FP136" s="56"/>
      <c r="FQ136" s="56"/>
      <c r="FR136" s="56"/>
      <c r="FS136" s="56"/>
      <c r="FT136" s="56"/>
      <c r="FU136" s="56"/>
      <c r="FV136" s="56"/>
      <c r="FX136" s="56"/>
      <c r="FY136" s="56"/>
      <c r="FZ136" s="56"/>
      <c r="GA136" s="56"/>
      <c r="GB136" s="56"/>
      <c r="GC136" s="56"/>
      <c r="GD136" s="56"/>
      <c r="GE136" s="56"/>
      <c r="GF136" s="56"/>
      <c r="GH136" s="56"/>
      <c r="GI136" s="56"/>
      <c r="GJ136" s="56"/>
      <c r="GK136" s="56"/>
      <c r="GL136" s="56"/>
      <c r="GM136" s="56"/>
      <c r="GN136" s="56"/>
      <c r="GO136" s="56"/>
      <c r="GP136" s="56"/>
      <c r="GR136" s="56"/>
      <c r="GS136" s="56"/>
      <c r="GT136" s="56"/>
      <c r="GU136" s="56"/>
      <c r="GV136" s="56"/>
      <c r="GW136" s="56"/>
      <c r="GX136" s="56"/>
      <c r="GY136" s="56"/>
      <c r="GZ136" s="56"/>
      <c r="HB136" s="56"/>
      <c r="HC136" s="56"/>
      <c r="HD136" s="56"/>
      <c r="HE136" s="56"/>
      <c r="HF136" s="56"/>
      <c r="HG136" s="56"/>
      <c r="HH136" s="56"/>
      <c r="HI136" s="56"/>
      <c r="HJ136" s="56"/>
      <c r="HL136" s="56"/>
      <c r="HM136" s="56"/>
      <c r="HN136" s="56"/>
      <c r="HO136" s="56"/>
      <c r="HP136" s="56"/>
      <c r="HQ136" s="56"/>
      <c r="HR136" s="56"/>
      <c r="HS136" s="56"/>
      <c r="HT136" s="56"/>
      <c r="HV136" s="56"/>
      <c r="HW136" s="56"/>
      <c r="HX136" s="56"/>
      <c r="HY136" s="56"/>
      <c r="HZ136" s="56"/>
      <c r="IA136" s="56"/>
      <c r="IB136" s="56"/>
      <c r="IC136" s="56"/>
      <c r="ID136" s="56"/>
      <c r="IF136" s="56"/>
      <c r="IG136" s="56"/>
      <c r="IH136" s="56"/>
      <c r="II136" s="56"/>
      <c r="IJ136" s="56"/>
      <c r="IK136" s="56"/>
      <c r="IL136" s="56"/>
      <c r="IM136" s="56"/>
      <c r="IN136" s="56"/>
      <c r="IP136" s="56"/>
      <c r="IQ136" s="56"/>
      <c r="IR136" s="56"/>
      <c r="IS136" s="56"/>
      <c r="IT136" s="56"/>
      <c r="IU136" s="56"/>
    </row>
    <row r="137" spans="1:255" ht="12.75" customHeight="1" thickBot="1" x14ac:dyDescent="0.25">
      <c r="A137" s="227"/>
      <c r="B137" s="106">
        <v>3293.03</v>
      </c>
      <c r="C137" s="85" t="s">
        <v>72</v>
      </c>
      <c r="D137" s="86"/>
      <c r="E137" s="47"/>
      <c r="F137" s="47"/>
      <c r="G137" s="47"/>
      <c r="H137" s="48"/>
      <c r="I137" s="49"/>
      <c r="J137" s="56"/>
      <c r="K137" s="56"/>
      <c r="L137" s="56"/>
      <c r="M137" s="56"/>
      <c r="N137" s="56"/>
      <c r="O137" s="56"/>
      <c r="P137" s="56"/>
      <c r="Q137" s="56"/>
      <c r="R137" s="56"/>
      <c r="T137" s="56"/>
      <c r="U137" s="56"/>
      <c r="V137" s="56"/>
      <c r="W137" s="56"/>
      <c r="X137" s="56"/>
      <c r="Y137" s="56"/>
      <c r="Z137" s="56"/>
      <c r="AA137" s="56"/>
      <c r="AB137" s="56"/>
      <c r="AD137" s="56"/>
      <c r="AE137" s="56"/>
      <c r="AF137" s="56"/>
      <c r="AG137" s="56"/>
      <c r="AH137" s="56"/>
      <c r="AI137" s="56"/>
      <c r="AJ137" s="56"/>
      <c r="AK137" s="56"/>
      <c r="AL137" s="56"/>
      <c r="AN137" s="56"/>
      <c r="AO137" s="56"/>
      <c r="AP137" s="56"/>
      <c r="AQ137" s="56"/>
      <c r="AR137" s="56"/>
      <c r="AS137" s="56"/>
      <c r="AT137" s="56"/>
      <c r="AU137" s="56"/>
      <c r="AV137" s="56"/>
      <c r="AX137" s="56"/>
      <c r="AY137" s="56"/>
      <c r="AZ137" s="56"/>
      <c r="BA137" s="56"/>
      <c r="BB137" s="56"/>
      <c r="BC137" s="56"/>
      <c r="BD137" s="56"/>
      <c r="BE137" s="56"/>
      <c r="BF137" s="56"/>
      <c r="BH137" s="56"/>
      <c r="BI137" s="56"/>
      <c r="BJ137" s="56"/>
      <c r="BK137" s="56"/>
      <c r="BL137" s="56"/>
      <c r="BM137" s="56"/>
      <c r="BN137" s="56"/>
      <c r="BO137" s="56"/>
      <c r="BP137" s="56"/>
      <c r="BR137" s="56"/>
      <c r="BS137" s="56"/>
      <c r="BT137" s="56"/>
      <c r="BU137" s="56"/>
      <c r="BV137" s="56"/>
      <c r="BW137" s="56"/>
      <c r="BX137" s="56"/>
      <c r="BY137" s="56"/>
      <c r="BZ137" s="56"/>
      <c r="CB137" s="56"/>
      <c r="CC137" s="56"/>
      <c r="CD137" s="56"/>
      <c r="CE137" s="56"/>
      <c r="CF137" s="56"/>
      <c r="CG137" s="56"/>
      <c r="CH137" s="56"/>
      <c r="CI137" s="56"/>
      <c r="CJ137" s="56"/>
      <c r="CL137" s="56"/>
      <c r="CM137" s="56"/>
      <c r="CN137" s="56"/>
      <c r="CO137" s="56"/>
      <c r="CP137" s="56"/>
      <c r="CQ137" s="56"/>
      <c r="CR137" s="56"/>
      <c r="CS137" s="56"/>
      <c r="CT137" s="56"/>
      <c r="CV137" s="56"/>
      <c r="CW137" s="56"/>
      <c r="CX137" s="56"/>
      <c r="CY137" s="56"/>
      <c r="CZ137" s="56"/>
      <c r="DA137" s="56"/>
      <c r="DB137" s="56"/>
      <c r="DC137" s="56"/>
      <c r="DD137" s="56"/>
      <c r="DF137" s="56"/>
      <c r="DG137" s="56"/>
      <c r="DH137" s="56"/>
      <c r="DI137" s="56"/>
      <c r="DJ137" s="56"/>
      <c r="DK137" s="56"/>
      <c r="DL137" s="56"/>
      <c r="DM137" s="56"/>
      <c r="DN137" s="56"/>
      <c r="DP137" s="56"/>
      <c r="DQ137" s="56"/>
      <c r="DR137" s="56"/>
      <c r="DS137" s="56"/>
      <c r="DT137" s="56"/>
      <c r="DU137" s="56"/>
      <c r="DV137" s="56"/>
      <c r="DW137" s="56"/>
      <c r="DX137" s="56"/>
      <c r="DZ137" s="56"/>
      <c r="EA137" s="56"/>
      <c r="EB137" s="56"/>
      <c r="EC137" s="56"/>
      <c r="ED137" s="56"/>
      <c r="EE137" s="56"/>
      <c r="EF137" s="56"/>
      <c r="EG137" s="56"/>
      <c r="EH137" s="56"/>
      <c r="EJ137" s="56"/>
      <c r="EK137" s="56"/>
      <c r="EL137" s="56"/>
      <c r="EM137" s="56"/>
      <c r="EN137" s="56"/>
      <c r="EO137" s="56"/>
      <c r="EP137" s="56"/>
      <c r="EQ137" s="56"/>
      <c r="ER137" s="56"/>
      <c r="ET137" s="56"/>
      <c r="EU137" s="56"/>
      <c r="EV137" s="56"/>
      <c r="EW137" s="56"/>
      <c r="EX137" s="56"/>
      <c r="EY137" s="56"/>
      <c r="EZ137" s="56"/>
      <c r="FA137" s="56"/>
      <c r="FB137" s="56"/>
      <c r="FD137" s="56"/>
      <c r="FE137" s="56"/>
      <c r="FF137" s="56"/>
      <c r="FG137" s="56"/>
      <c r="FH137" s="56"/>
      <c r="FI137" s="56"/>
      <c r="FJ137" s="56"/>
      <c r="FK137" s="56"/>
      <c r="FL137" s="56"/>
      <c r="FN137" s="56"/>
      <c r="FO137" s="56"/>
      <c r="FP137" s="56"/>
      <c r="FQ137" s="56"/>
      <c r="FR137" s="56"/>
      <c r="FS137" s="56"/>
      <c r="FT137" s="56"/>
      <c r="FU137" s="56"/>
      <c r="FV137" s="56"/>
      <c r="FX137" s="56"/>
      <c r="FY137" s="56"/>
      <c r="FZ137" s="56"/>
      <c r="GA137" s="56"/>
      <c r="GB137" s="56"/>
      <c r="GC137" s="56"/>
      <c r="GD137" s="56"/>
      <c r="GE137" s="56"/>
      <c r="GF137" s="56"/>
      <c r="GH137" s="56"/>
      <c r="GI137" s="56"/>
      <c r="GJ137" s="56"/>
      <c r="GK137" s="56"/>
      <c r="GL137" s="56"/>
      <c r="GM137" s="56"/>
      <c r="GN137" s="56"/>
      <c r="GO137" s="56"/>
      <c r="GP137" s="56"/>
      <c r="GR137" s="56"/>
      <c r="GS137" s="56"/>
      <c r="GT137" s="56"/>
      <c r="GU137" s="56"/>
      <c r="GV137" s="56"/>
      <c r="GW137" s="56"/>
      <c r="GX137" s="56"/>
      <c r="GY137" s="56"/>
      <c r="GZ137" s="56"/>
      <c r="HB137" s="56"/>
      <c r="HC137" s="56"/>
      <c r="HD137" s="56"/>
      <c r="HE137" s="56"/>
      <c r="HF137" s="56"/>
      <c r="HG137" s="56"/>
      <c r="HH137" s="56"/>
      <c r="HI137" s="56"/>
      <c r="HJ137" s="56"/>
      <c r="HL137" s="56"/>
      <c r="HM137" s="56"/>
      <c r="HN137" s="56"/>
      <c r="HO137" s="56"/>
      <c r="HP137" s="56"/>
      <c r="HQ137" s="56"/>
      <c r="HR137" s="56"/>
      <c r="HS137" s="56"/>
      <c r="HT137" s="56"/>
      <c r="HV137" s="56"/>
      <c r="HW137" s="56"/>
      <c r="HX137" s="56"/>
      <c r="HY137" s="56"/>
      <c r="HZ137" s="56"/>
      <c r="IA137" s="56"/>
      <c r="IB137" s="56"/>
      <c r="IC137" s="56"/>
      <c r="ID137" s="56"/>
      <c r="IF137" s="56"/>
      <c r="IG137" s="56"/>
      <c r="IH137" s="56"/>
      <c r="II137" s="56"/>
      <c r="IJ137" s="56"/>
      <c r="IK137" s="56"/>
      <c r="IL137" s="56"/>
      <c r="IM137" s="56"/>
      <c r="IN137" s="56"/>
      <c r="IP137" s="56"/>
      <c r="IQ137" s="56"/>
      <c r="IR137" s="56"/>
      <c r="IS137" s="56"/>
      <c r="IT137" s="56"/>
      <c r="IU137" s="56"/>
    </row>
    <row r="138" spans="1:255" ht="12.75" customHeight="1" thickBot="1" x14ac:dyDescent="0.25">
      <c r="A138" s="227"/>
      <c r="B138" s="106">
        <v>3659.38</v>
      </c>
      <c r="C138" s="85" t="s">
        <v>73</v>
      </c>
      <c r="D138" s="86"/>
      <c r="E138" s="47"/>
      <c r="F138" s="47"/>
      <c r="G138" s="47"/>
      <c r="H138" s="48"/>
      <c r="I138" s="49"/>
      <c r="J138" s="56"/>
      <c r="K138" s="56"/>
      <c r="L138" s="56"/>
      <c r="M138" s="56"/>
      <c r="N138" s="56"/>
      <c r="O138" s="56"/>
      <c r="P138" s="56"/>
      <c r="Q138" s="56"/>
      <c r="R138" s="56"/>
      <c r="T138" s="56"/>
      <c r="U138" s="56"/>
      <c r="V138" s="56"/>
      <c r="W138" s="56"/>
      <c r="X138" s="56"/>
      <c r="Y138" s="56"/>
      <c r="Z138" s="56"/>
      <c r="AA138" s="56"/>
      <c r="AB138" s="56"/>
      <c r="AD138" s="56"/>
      <c r="AE138" s="56"/>
      <c r="AF138" s="56"/>
      <c r="AG138" s="56"/>
      <c r="AH138" s="56"/>
      <c r="AI138" s="56"/>
      <c r="AJ138" s="56"/>
      <c r="AK138" s="56"/>
      <c r="AL138" s="56"/>
      <c r="AN138" s="56"/>
      <c r="AO138" s="56"/>
      <c r="AP138" s="56"/>
      <c r="AQ138" s="56"/>
      <c r="AR138" s="56"/>
      <c r="AS138" s="56"/>
      <c r="AT138" s="56"/>
      <c r="AU138" s="56"/>
      <c r="AV138" s="56"/>
      <c r="AX138" s="56"/>
      <c r="AY138" s="56"/>
      <c r="AZ138" s="56"/>
      <c r="BA138" s="56"/>
      <c r="BB138" s="56"/>
      <c r="BC138" s="56"/>
      <c r="BD138" s="56"/>
      <c r="BE138" s="56"/>
      <c r="BF138" s="56"/>
      <c r="BH138" s="56"/>
      <c r="BI138" s="56"/>
      <c r="BJ138" s="56"/>
      <c r="BK138" s="56"/>
      <c r="BL138" s="56"/>
      <c r="BM138" s="56"/>
      <c r="BN138" s="56"/>
      <c r="BO138" s="56"/>
      <c r="BP138" s="56"/>
      <c r="BR138" s="56"/>
      <c r="BS138" s="56"/>
      <c r="BT138" s="56"/>
      <c r="BU138" s="56"/>
      <c r="BV138" s="56"/>
      <c r="BW138" s="56"/>
      <c r="BX138" s="56"/>
      <c r="BY138" s="56"/>
      <c r="BZ138" s="56"/>
      <c r="CB138" s="56"/>
      <c r="CC138" s="56"/>
      <c r="CD138" s="56"/>
      <c r="CE138" s="56"/>
      <c r="CF138" s="56"/>
      <c r="CG138" s="56"/>
      <c r="CH138" s="56"/>
      <c r="CI138" s="56"/>
      <c r="CJ138" s="56"/>
      <c r="CL138" s="56"/>
      <c r="CM138" s="56"/>
      <c r="CN138" s="56"/>
      <c r="CO138" s="56"/>
      <c r="CP138" s="56"/>
      <c r="CQ138" s="56"/>
      <c r="CR138" s="56"/>
      <c r="CS138" s="56"/>
      <c r="CT138" s="56"/>
      <c r="CV138" s="56"/>
      <c r="CW138" s="56"/>
      <c r="CX138" s="56"/>
      <c r="CY138" s="56"/>
      <c r="CZ138" s="56"/>
      <c r="DA138" s="56"/>
      <c r="DB138" s="56"/>
      <c r="DC138" s="56"/>
      <c r="DD138" s="56"/>
      <c r="DF138" s="56"/>
      <c r="DG138" s="56"/>
      <c r="DH138" s="56"/>
      <c r="DI138" s="56"/>
      <c r="DJ138" s="56"/>
      <c r="DK138" s="56"/>
      <c r="DL138" s="56"/>
      <c r="DM138" s="56"/>
      <c r="DN138" s="56"/>
      <c r="DP138" s="56"/>
      <c r="DQ138" s="56"/>
      <c r="DR138" s="56"/>
      <c r="DS138" s="56"/>
      <c r="DT138" s="56"/>
      <c r="DU138" s="56"/>
      <c r="DV138" s="56"/>
      <c r="DW138" s="56"/>
      <c r="DX138" s="56"/>
      <c r="DZ138" s="56"/>
      <c r="EA138" s="56"/>
      <c r="EB138" s="56"/>
      <c r="EC138" s="56"/>
      <c r="ED138" s="56"/>
      <c r="EE138" s="56"/>
      <c r="EF138" s="56"/>
      <c r="EG138" s="56"/>
      <c r="EH138" s="56"/>
      <c r="EJ138" s="56"/>
      <c r="EK138" s="56"/>
      <c r="EL138" s="56"/>
      <c r="EM138" s="56"/>
      <c r="EN138" s="56"/>
      <c r="EO138" s="56"/>
      <c r="EP138" s="56"/>
      <c r="EQ138" s="56"/>
      <c r="ER138" s="56"/>
      <c r="ET138" s="56"/>
      <c r="EU138" s="56"/>
      <c r="EV138" s="56"/>
      <c r="EW138" s="56"/>
      <c r="EX138" s="56"/>
      <c r="EY138" s="56"/>
      <c r="EZ138" s="56"/>
      <c r="FA138" s="56"/>
      <c r="FB138" s="56"/>
      <c r="FD138" s="56"/>
      <c r="FE138" s="56"/>
      <c r="FF138" s="56"/>
      <c r="FG138" s="56"/>
      <c r="FH138" s="56"/>
      <c r="FI138" s="56"/>
      <c r="FJ138" s="56"/>
      <c r="FK138" s="56"/>
      <c r="FL138" s="56"/>
      <c r="FN138" s="56"/>
      <c r="FO138" s="56"/>
      <c r="FP138" s="56"/>
      <c r="FQ138" s="56"/>
      <c r="FR138" s="56"/>
      <c r="FS138" s="56"/>
      <c r="FT138" s="56"/>
      <c r="FU138" s="56"/>
      <c r="FV138" s="56"/>
      <c r="FX138" s="56"/>
      <c r="FY138" s="56"/>
      <c r="FZ138" s="56"/>
      <c r="GA138" s="56"/>
      <c r="GB138" s="56"/>
      <c r="GC138" s="56"/>
      <c r="GD138" s="56"/>
      <c r="GE138" s="56"/>
      <c r="GF138" s="56"/>
      <c r="GH138" s="56"/>
      <c r="GI138" s="56"/>
      <c r="GJ138" s="56"/>
      <c r="GK138" s="56"/>
      <c r="GL138" s="56"/>
      <c r="GM138" s="56"/>
      <c r="GN138" s="56"/>
      <c r="GO138" s="56"/>
      <c r="GP138" s="56"/>
      <c r="GR138" s="56"/>
      <c r="GS138" s="56"/>
      <c r="GT138" s="56"/>
      <c r="GU138" s="56"/>
      <c r="GV138" s="56"/>
      <c r="GW138" s="56"/>
      <c r="GX138" s="56"/>
      <c r="GY138" s="56"/>
      <c r="GZ138" s="56"/>
      <c r="HB138" s="56"/>
      <c r="HC138" s="56"/>
      <c r="HD138" s="56"/>
      <c r="HE138" s="56"/>
      <c r="HF138" s="56"/>
      <c r="HG138" s="56"/>
      <c r="HH138" s="56"/>
      <c r="HI138" s="56"/>
      <c r="HJ138" s="56"/>
      <c r="HL138" s="56"/>
      <c r="HM138" s="56"/>
      <c r="HN138" s="56"/>
      <c r="HO138" s="56"/>
      <c r="HP138" s="56"/>
      <c r="HQ138" s="56"/>
      <c r="HR138" s="56"/>
      <c r="HS138" s="56"/>
      <c r="HT138" s="56"/>
      <c r="HV138" s="56"/>
      <c r="HW138" s="56"/>
      <c r="HX138" s="56"/>
      <c r="HY138" s="56"/>
      <c r="HZ138" s="56"/>
      <c r="IA138" s="56"/>
      <c r="IB138" s="56"/>
      <c r="IC138" s="56"/>
      <c r="ID138" s="56"/>
      <c r="IF138" s="56"/>
      <c r="IG138" s="56"/>
      <c r="IH138" s="56"/>
      <c r="II138" s="56"/>
      <c r="IJ138" s="56"/>
      <c r="IK138" s="56"/>
      <c r="IL138" s="56"/>
      <c r="IM138" s="56"/>
      <c r="IN138" s="56"/>
      <c r="IP138" s="56"/>
      <c r="IQ138" s="56"/>
      <c r="IR138" s="56"/>
      <c r="IS138" s="56"/>
      <c r="IT138" s="56"/>
      <c r="IU138" s="56"/>
    </row>
    <row r="139" spans="1:255" ht="12.75" customHeight="1" thickBot="1" x14ac:dyDescent="0.25">
      <c r="A139" s="227"/>
      <c r="B139" s="106">
        <v>3314.75</v>
      </c>
      <c r="C139" s="85" t="s">
        <v>74</v>
      </c>
      <c r="D139" s="86"/>
      <c r="E139" s="47"/>
      <c r="F139" s="47"/>
      <c r="G139" s="47"/>
      <c r="H139" s="48"/>
      <c r="I139" s="49"/>
      <c r="J139" s="56"/>
      <c r="K139" s="56"/>
      <c r="L139" s="56"/>
      <c r="M139" s="56"/>
      <c r="N139" s="56"/>
      <c r="O139" s="56"/>
      <c r="P139" s="56"/>
      <c r="Q139" s="56"/>
      <c r="R139" s="56"/>
      <c r="T139" s="56"/>
      <c r="U139" s="56"/>
      <c r="V139" s="56"/>
      <c r="W139" s="56"/>
      <c r="X139" s="56"/>
      <c r="Y139" s="56"/>
      <c r="Z139" s="56"/>
      <c r="AA139" s="56"/>
      <c r="AB139" s="56"/>
      <c r="AD139" s="56"/>
      <c r="AE139" s="56"/>
      <c r="AF139" s="56"/>
      <c r="AG139" s="56"/>
      <c r="AH139" s="56"/>
      <c r="AI139" s="56"/>
      <c r="AJ139" s="56"/>
      <c r="AK139" s="56"/>
      <c r="AL139" s="56"/>
      <c r="AN139" s="56"/>
      <c r="AO139" s="56"/>
      <c r="AP139" s="56"/>
      <c r="AQ139" s="56"/>
      <c r="AR139" s="56"/>
      <c r="AS139" s="56"/>
      <c r="AT139" s="56"/>
      <c r="AU139" s="56"/>
      <c r="AV139" s="56"/>
      <c r="AX139" s="56"/>
      <c r="AY139" s="56"/>
      <c r="AZ139" s="56"/>
      <c r="BA139" s="56"/>
      <c r="BB139" s="56"/>
      <c r="BC139" s="56"/>
      <c r="BD139" s="56"/>
      <c r="BE139" s="56"/>
      <c r="BF139" s="56"/>
      <c r="BH139" s="56"/>
      <c r="BI139" s="56"/>
      <c r="BJ139" s="56"/>
      <c r="BK139" s="56"/>
      <c r="BL139" s="56"/>
      <c r="BM139" s="56"/>
      <c r="BN139" s="56"/>
      <c r="BO139" s="56"/>
      <c r="BP139" s="56"/>
      <c r="BR139" s="56"/>
      <c r="BS139" s="56"/>
      <c r="BT139" s="56"/>
      <c r="BU139" s="56"/>
      <c r="BV139" s="56"/>
      <c r="BW139" s="56"/>
      <c r="BX139" s="56"/>
      <c r="BY139" s="56"/>
      <c r="BZ139" s="56"/>
      <c r="CB139" s="56"/>
      <c r="CC139" s="56"/>
      <c r="CD139" s="56"/>
      <c r="CE139" s="56"/>
      <c r="CF139" s="56"/>
      <c r="CG139" s="56"/>
      <c r="CH139" s="56"/>
      <c r="CI139" s="56"/>
      <c r="CJ139" s="56"/>
      <c r="CL139" s="56"/>
      <c r="CM139" s="56"/>
      <c r="CN139" s="56"/>
      <c r="CO139" s="56"/>
      <c r="CP139" s="56"/>
      <c r="CQ139" s="56"/>
      <c r="CR139" s="56"/>
      <c r="CS139" s="56"/>
      <c r="CT139" s="56"/>
      <c r="CV139" s="56"/>
      <c r="CW139" s="56"/>
      <c r="CX139" s="56"/>
      <c r="CY139" s="56"/>
      <c r="CZ139" s="56"/>
      <c r="DA139" s="56"/>
      <c r="DB139" s="56"/>
      <c r="DC139" s="56"/>
      <c r="DD139" s="56"/>
      <c r="DF139" s="56"/>
      <c r="DG139" s="56"/>
      <c r="DH139" s="56"/>
      <c r="DI139" s="56"/>
      <c r="DJ139" s="56"/>
      <c r="DK139" s="56"/>
      <c r="DL139" s="56"/>
      <c r="DM139" s="56"/>
      <c r="DN139" s="56"/>
      <c r="DP139" s="56"/>
      <c r="DQ139" s="56"/>
      <c r="DR139" s="56"/>
      <c r="DS139" s="56"/>
      <c r="DT139" s="56"/>
      <c r="DU139" s="56"/>
      <c r="DV139" s="56"/>
      <c r="DW139" s="56"/>
      <c r="DX139" s="56"/>
      <c r="DZ139" s="56"/>
      <c r="EA139" s="56"/>
      <c r="EB139" s="56"/>
      <c r="EC139" s="56"/>
      <c r="ED139" s="56"/>
      <c r="EE139" s="56"/>
      <c r="EF139" s="56"/>
      <c r="EG139" s="56"/>
      <c r="EH139" s="56"/>
      <c r="EJ139" s="56"/>
      <c r="EK139" s="56"/>
      <c r="EL139" s="56"/>
      <c r="EM139" s="56"/>
      <c r="EN139" s="56"/>
      <c r="EO139" s="56"/>
      <c r="EP139" s="56"/>
      <c r="EQ139" s="56"/>
      <c r="ER139" s="56"/>
      <c r="ET139" s="56"/>
      <c r="EU139" s="56"/>
      <c r="EV139" s="56"/>
      <c r="EW139" s="56"/>
      <c r="EX139" s="56"/>
      <c r="EY139" s="56"/>
      <c r="EZ139" s="56"/>
      <c r="FA139" s="56"/>
      <c r="FB139" s="56"/>
      <c r="FD139" s="56"/>
      <c r="FE139" s="56"/>
      <c r="FF139" s="56"/>
      <c r="FG139" s="56"/>
      <c r="FH139" s="56"/>
      <c r="FI139" s="56"/>
      <c r="FJ139" s="56"/>
      <c r="FK139" s="56"/>
      <c r="FL139" s="56"/>
      <c r="FN139" s="56"/>
      <c r="FO139" s="56"/>
      <c r="FP139" s="56"/>
      <c r="FQ139" s="56"/>
      <c r="FR139" s="56"/>
      <c r="FS139" s="56"/>
      <c r="FT139" s="56"/>
      <c r="FU139" s="56"/>
      <c r="FV139" s="56"/>
      <c r="FX139" s="56"/>
      <c r="FY139" s="56"/>
      <c r="FZ139" s="56"/>
      <c r="GA139" s="56"/>
      <c r="GB139" s="56"/>
      <c r="GC139" s="56"/>
      <c r="GD139" s="56"/>
      <c r="GE139" s="56"/>
      <c r="GF139" s="56"/>
      <c r="GH139" s="56"/>
      <c r="GI139" s="56"/>
      <c r="GJ139" s="56"/>
      <c r="GK139" s="56"/>
      <c r="GL139" s="56"/>
      <c r="GM139" s="56"/>
      <c r="GN139" s="56"/>
      <c r="GO139" s="56"/>
      <c r="GP139" s="56"/>
      <c r="GR139" s="56"/>
      <c r="GS139" s="56"/>
      <c r="GT139" s="56"/>
      <c r="GU139" s="56"/>
      <c r="GV139" s="56"/>
      <c r="GW139" s="56"/>
      <c r="GX139" s="56"/>
      <c r="GY139" s="56"/>
      <c r="GZ139" s="56"/>
      <c r="HB139" s="56"/>
      <c r="HC139" s="56"/>
      <c r="HD139" s="56"/>
      <c r="HE139" s="56"/>
      <c r="HF139" s="56"/>
      <c r="HG139" s="56"/>
      <c r="HH139" s="56"/>
      <c r="HI139" s="56"/>
      <c r="HJ139" s="56"/>
      <c r="HL139" s="56"/>
      <c r="HM139" s="56"/>
      <c r="HN139" s="56"/>
      <c r="HO139" s="56"/>
      <c r="HP139" s="56"/>
      <c r="HQ139" s="56"/>
      <c r="HR139" s="56"/>
      <c r="HS139" s="56"/>
      <c r="HT139" s="56"/>
      <c r="HV139" s="56"/>
      <c r="HW139" s="56"/>
      <c r="HX139" s="56"/>
      <c r="HY139" s="56"/>
      <c r="HZ139" s="56"/>
      <c r="IA139" s="56"/>
      <c r="IB139" s="56"/>
      <c r="IC139" s="56"/>
      <c r="ID139" s="56"/>
      <c r="IF139" s="56"/>
      <c r="IG139" s="56"/>
      <c r="IH139" s="56"/>
      <c r="II139" s="56"/>
      <c r="IJ139" s="56"/>
      <c r="IK139" s="56"/>
      <c r="IL139" s="56"/>
      <c r="IM139" s="56"/>
      <c r="IN139" s="56"/>
      <c r="IP139" s="56"/>
      <c r="IQ139" s="56"/>
      <c r="IR139" s="56"/>
      <c r="IS139" s="56"/>
      <c r="IT139" s="56"/>
      <c r="IU139" s="56"/>
    </row>
    <row r="140" spans="1:255" ht="12.75" customHeight="1" thickBot="1" x14ac:dyDescent="0.25">
      <c r="A140" s="221"/>
      <c r="B140" s="106">
        <v>2842.84</v>
      </c>
      <c r="C140" s="85" t="s">
        <v>75</v>
      </c>
      <c r="D140" s="86"/>
      <c r="E140" s="47"/>
      <c r="F140" s="47"/>
      <c r="G140" s="47"/>
      <c r="H140" s="48"/>
      <c r="I140" s="49"/>
      <c r="J140" s="56"/>
      <c r="K140" s="56"/>
      <c r="L140" s="56"/>
      <c r="M140" s="56"/>
      <c r="N140" s="56"/>
      <c r="O140" s="56"/>
      <c r="P140" s="56"/>
      <c r="Q140" s="56"/>
      <c r="R140" s="56"/>
      <c r="T140" s="56"/>
      <c r="U140" s="56"/>
      <c r="V140" s="56"/>
      <c r="W140" s="56"/>
      <c r="X140" s="56"/>
      <c r="Y140" s="56"/>
      <c r="Z140" s="56"/>
      <c r="AA140" s="56"/>
      <c r="AB140" s="56"/>
      <c r="AD140" s="56"/>
      <c r="AE140" s="56"/>
      <c r="AF140" s="56"/>
      <c r="AG140" s="56"/>
      <c r="AH140" s="56"/>
      <c r="AI140" s="56"/>
      <c r="AJ140" s="56"/>
      <c r="AK140" s="56"/>
      <c r="AL140" s="56"/>
      <c r="AN140" s="56"/>
      <c r="AO140" s="56"/>
      <c r="AP140" s="56"/>
      <c r="AQ140" s="56"/>
      <c r="AR140" s="56"/>
      <c r="AS140" s="56"/>
      <c r="AT140" s="56"/>
      <c r="AU140" s="56"/>
      <c r="AV140" s="56"/>
      <c r="AX140" s="56"/>
      <c r="AY140" s="56"/>
      <c r="AZ140" s="56"/>
      <c r="BA140" s="56"/>
      <c r="BB140" s="56"/>
      <c r="BC140" s="56"/>
      <c r="BD140" s="56"/>
      <c r="BE140" s="56"/>
      <c r="BF140" s="56"/>
      <c r="BH140" s="56"/>
      <c r="BI140" s="56"/>
      <c r="BJ140" s="56"/>
      <c r="BK140" s="56"/>
      <c r="BL140" s="56"/>
      <c r="BM140" s="56"/>
      <c r="BN140" s="56"/>
      <c r="BO140" s="56"/>
      <c r="BP140" s="56"/>
      <c r="BR140" s="56"/>
      <c r="BS140" s="56"/>
      <c r="BT140" s="56"/>
      <c r="BU140" s="56"/>
      <c r="BV140" s="56"/>
      <c r="BW140" s="56"/>
      <c r="BX140" s="56"/>
      <c r="BY140" s="56"/>
      <c r="BZ140" s="56"/>
      <c r="CB140" s="56"/>
      <c r="CC140" s="56"/>
      <c r="CD140" s="56"/>
      <c r="CE140" s="56"/>
      <c r="CF140" s="56"/>
      <c r="CG140" s="56"/>
      <c r="CH140" s="56"/>
      <c r="CI140" s="56"/>
      <c r="CJ140" s="56"/>
      <c r="CL140" s="56"/>
      <c r="CM140" s="56"/>
      <c r="CN140" s="56"/>
      <c r="CO140" s="56"/>
      <c r="CP140" s="56"/>
      <c r="CQ140" s="56"/>
      <c r="CR140" s="56"/>
      <c r="CS140" s="56"/>
      <c r="CT140" s="56"/>
      <c r="CV140" s="56"/>
      <c r="CW140" s="56"/>
      <c r="CX140" s="56"/>
      <c r="CY140" s="56"/>
      <c r="CZ140" s="56"/>
      <c r="DA140" s="56"/>
      <c r="DB140" s="56"/>
      <c r="DC140" s="56"/>
      <c r="DD140" s="56"/>
      <c r="DF140" s="56"/>
      <c r="DG140" s="56"/>
      <c r="DH140" s="56"/>
      <c r="DI140" s="56"/>
      <c r="DJ140" s="56"/>
      <c r="DK140" s="56"/>
      <c r="DL140" s="56"/>
      <c r="DM140" s="56"/>
      <c r="DN140" s="56"/>
      <c r="DP140" s="56"/>
      <c r="DQ140" s="56"/>
      <c r="DR140" s="56"/>
      <c r="DS140" s="56"/>
      <c r="DT140" s="56"/>
      <c r="DU140" s="56"/>
      <c r="DV140" s="56"/>
      <c r="DW140" s="56"/>
      <c r="DX140" s="56"/>
      <c r="DZ140" s="56"/>
      <c r="EA140" s="56"/>
      <c r="EB140" s="56"/>
      <c r="EC140" s="56"/>
      <c r="ED140" s="56"/>
      <c r="EE140" s="56"/>
      <c r="EF140" s="56"/>
      <c r="EG140" s="56"/>
      <c r="EH140" s="56"/>
      <c r="EJ140" s="56"/>
      <c r="EK140" s="56"/>
      <c r="EL140" s="56"/>
      <c r="EM140" s="56"/>
      <c r="EN140" s="56"/>
      <c r="EO140" s="56"/>
      <c r="EP140" s="56"/>
      <c r="EQ140" s="56"/>
      <c r="ER140" s="56"/>
      <c r="ET140" s="56"/>
      <c r="EU140" s="56"/>
      <c r="EV140" s="56"/>
      <c r="EW140" s="56"/>
      <c r="EX140" s="56"/>
      <c r="EY140" s="56"/>
      <c r="EZ140" s="56"/>
      <c r="FA140" s="56"/>
      <c r="FB140" s="56"/>
      <c r="FD140" s="56"/>
      <c r="FE140" s="56"/>
      <c r="FF140" s="56"/>
      <c r="FG140" s="56"/>
      <c r="FH140" s="56"/>
      <c r="FI140" s="56"/>
      <c r="FJ140" s="56"/>
      <c r="FK140" s="56"/>
      <c r="FL140" s="56"/>
      <c r="FN140" s="56"/>
      <c r="FO140" s="56"/>
      <c r="FP140" s="56"/>
      <c r="FQ140" s="56"/>
      <c r="FR140" s="56"/>
      <c r="FS140" s="56"/>
      <c r="FT140" s="56"/>
      <c r="FU140" s="56"/>
      <c r="FV140" s="56"/>
      <c r="FX140" s="56"/>
      <c r="FY140" s="56"/>
      <c r="FZ140" s="56"/>
      <c r="GA140" s="56"/>
      <c r="GB140" s="56"/>
      <c r="GC140" s="56"/>
      <c r="GD140" s="56"/>
      <c r="GE140" s="56"/>
      <c r="GF140" s="56"/>
      <c r="GH140" s="56"/>
      <c r="GI140" s="56"/>
      <c r="GJ140" s="56"/>
      <c r="GK140" s="56"/>
      <c r="GL140" s="56"/>
      <c r="GM140" s="56"/>
      <c r="GN140" s="56"/>
      <c r="GO140" s="56"/>
      <c r="GP140" s="56"/>
      <c r="GR140" s="56"/>
      <c r="GS140" s="56"/>
      <c r="GT140" s="56"/>
      <c r="GU140" s="56"/>
      <c r="GV140" s="56"/>
      <c r="GW140" s="56"/>
      <c r="GX140" s="56"/>
      <c r="GY140" s="56"/>
      <c r="GZ140" s="56"/>
      <c r="HB140" s="56"/>
      <c r="HC140" s="56"/>
      <c r="HD140" s="56"/>
      <c r="HE140" s="56"/>
      <c r="HF140" s="56"/>
      <c r="HG140" s="56"/>
      <c r="HH140" s="56"/>
      <c r="HI140" s="56"/>
      <c r="HJ140" s="56"/>
      <c r="HL140" s="56"/>
      <c r="HM140" s="56"/>
      <c r="HN140" s="56"/>
      <c r="HO140" s="56"/>
      <c r="HP140" s="56"/>
      <c r="HQ140" s="56"/>
      <c r="HR140" s="56"/>
      <c r="HS140" s="56"/>
      <c r="HT140" s="56"/>
      <c r="HV140" s="56"/>
      <c r="HW140" s="56"/>
      <c r="HX140" s="56"/>
      <c r="HY140" s="56"/>
      <c r="HZ140" s="56"/>
      <c r="IA140" s="56"/>
      <c r="IB140" s="56"/>
      <c r="IC140" s="56"/>
      <c r="ID140" s="56"/>
      <c r="IF140" s="56"/>
      <c r="IG140" s="56"/>
      <c r="IH140" s="56"/>
      <c r="II140" s="56"/>
      <c r="IJ140" s="56"/>
      <c r="IK140" s="56"/>
      <c r="IL140" s="56"/>
      <c r="IM140" s="56"/>
      <c r="IN140" s="56"/>
      <c r="IP140" s="56"/>
      <c r="IQ140" s="56"/>
      <c r="IR140" s="56"/>
      <c r="IS140" s="56"/>
      <c r="IT140" s="56"/>
      <c r="IU140" s="56"/>
    </row>
    <row r="141" spans="1:255" ht="12.75" customHeight="1" thickBot="1" x14ac:dyDescent="0.25">
      <c r="A141" s="221"/>
      <c r="B141" s="106">
        <v>3105.77</v>
      </c>
      <c r="C141" s="85" t="s">
        <v>76</v>
      </c>
      <c r="D141" s="86"/>
      <c r="E141" s="47"/>
      <c r="F141" s="47"/>
      <c r="G141" s="47"/>
      <c r="H141" s="48"/>
      <c r="I141" s="49"/>
      <c r="J141" s="56"/>
      <c r="K141" s="56"/>
      <c r="L141" s="56"/>
      <c r="M141" s="56"/>
      <c r="N141" s="56"/>
      <c r="O141" s="56"/>
      <c r="P141" s="56"/>
      <c r="Q141" s="56"/>
      <c r="R141" s="56"/>
      <c r="T141" s="56"/>
      <c r="U141" s="56"/>
      <c r="V141" s="56"/>
      <c r="W141" s="56"/>
      <c r="X141" s="56"/>
      <c r="Y141" s="56"/>
      <c r="Z141" s="56"/>
      <c r="AA141" s="56"/>
      <c r="AB141" s="56"/>
      <c r="AD141" s="56"/>
      <c r="AE141" s="56"/>
      <c r="AF141" s="56"/>
      <c r="AG141" s="56"/>
      <c r="AH141" s="56"/>
      <c r="AI141" s="56"/>
      <c r="AJ141" s="56"/>
      <c r="AK141" s="56"/>
      <c r="AL141" s="56"/>
      <c r="AN141" s="56"/>
      <c r="AO141" s="56"/>
      <c r="AP141" s="56"/>
      <c r="AQ141" s="56"/>
      <c r="AR141" s="56"/>
      <c r="AS141" s="56"/>
      <c r="AT141" s="56"/>
      <c r="AU141" s="56"/>
      <c r="AV141" s="56"/>
      <c r="AX141" s="56"/>
      <c r="AY141" s="56"/>
      <c r="AZ141" s="56"/>
      <c r="BA141" s="56"/>
      <c r="BB141" s="56"/>
      <c r="BC141" s="56"/>
      <c r="BD141" s="56"/>
      <c r="BE141" s="56"/>
      <c r="BF141" s="56"/>
      <c r="BH141" s="56"/>
      <c r="BI141" s="56"/>
      <c r="BJ141" s="56"/>
      <c r="BK141" s="56"/>
      <c r="BL141" s="56"/>
      <c r="BM141" s="56"/>
      <c r="BN141" s="56"/>
      <c r="BO141" s="56"/>
      <c r="BP141" s="56"/>
      <c r="BR141" s="56"/>
      <c r="BS141" s="56"/>
      <c r="BT141" s="56"/>
      <c r="BU141" s="56"/>
      <c r="BV141" s="56"/>
      <c r="BW141" s="56"/>
      <c r="BX141" s="56"/>
      <c r="BY141" s="56"/>
      <c r="BZ141" s="56"/>
      <c r="CB141" s="56"/>
      <c r="CC141" s="56"/>
      <c r="CD141" s="56"/>
      <c r="CE141" s="56"/>
      <c r="CF141" s="56"/>
      <c r="CG141" s="56"/>
      <c r="CH141" s="56"/>
      <c r="CI141" s="56"/>
      <c r="CJ141" s="56"/>
      <c r="CL141" s="56"/>
      <c r="CM141" s="56"/>
      <c r="CN141" s="56"/>
      <c r="CO141" s="56"/>
      <c r="CP141" s="56"/>
      <c r="CQ141" s="56"/>
      <c r="CR141" s="56"/>
      <c r="CS141" s="56"/>
      <c r="CT141" s="56"/>
      <c r="CV141" s="56"/>
      <c r="CW141" s="56"/>
      <c r="CX141" s="56"/>
      <c r="CY141" s="56"/>
      <c r="CZ141" s="56"/>
      <c r="DA141" s="56"/>
      <c r="DB141" s="56"/>
      <c r="DC141" s="56"/>
      <c r="DD141" s="56"/>
      <c r="DF141" s="56"/>
      <c r="DG141" s="56"/>
      <c r="DH141" s="56"/>
      <c r="DI141" s="56"/>
      <c r="DJ141" s="56"/>
      <c r="DK141" s="56"/>
      <c r="DL141" s="56"/>
      <c r="DM141" s="56"/>
      <c r="DN141" s="56"/>
      <c r="DP141" s="56"/>
      <c r="DQ141" s="56"/>
      <c r="DR141" s="56"/>
      <c r="DS141" s="56"/>
      <c r="DT141" s="56"/>
      <c r="DU141" s="56"/>
      <c r="DV141" s="56"/>
      <c r="DW141" s="56"/>
      <c r="DX141" s="56"/>
      <c r="DZ141" s="56"/>
      <c r="EA141" s="56"/>
      <c r="EB141" s="56"/>
      <c r="EC141" s="56"/>
      <c r="ED141" s="56"/>
      <c r="EE141" s="56"/>
      <c r="EF141" s="56"/>
      <c r="EG141" s="56"/>
      <c r="EH141" s="56"/>
      <c r="EJ141" s="56"/>
      <c r="EK141" s="56"/>
      <c r="EL141" s="56"/>
      <c r="EM141" s="56"/>
      <c r="EN141" s="56"/>
      <c r="EO141" s="56"/>
      <c r="EP141" s="56"/>
      <c r="EQ141" s="56"/>
      <c r="ER141" s="56"/>
      <c r="ET141" s="56"/>
      <c r="EU141" s="56"/>
      <c r="EV141" s="56"/>
      <c r="EW141" s="56"/>
      <c r="EX141" s="56"/>
      <c r="EY141" s="56"/>
      <c r="EZ141" s="56"/>
      <c r="FA141" s="56"/>
      <c r="FB141" s="56"/>
      <c r="FD141" s="56"/>
      <c r="FE141" s="56"/>
      <c r="FF141" s="56"/>
      <c r="FG141" s="56"/>
      <c r="FH141" s="56"/>
      <c r="FI141" s="56"/>
      <c r="FJ141" s="56"/>
      <c r="FK141" s="56"/>
      <c r="FL141" s="56"/>
      <c r="FN141" s="56"/>
      <c r="FO141" s="56"/>
      <c r="FP141" s="56"/>
      <c r="FQ141" s="56"/>
      <c r="FR141" s="56"/>
      <c r="FS141" s="56"/>
      <c r="FT141" s="56"/>
      <c r="FU141" s="56"/>
      <c r="FV141" s="56"/>
      <c r="FX141" s="56"/>
      <c r="FY141" s="56"/>
      <c r="FZ141" s="56"/>
      <c r="GA141" s="56"/>
      <c r="GB141" s="56"/>
      <c r="GC141" s="56"/>
      <c r="GD141" s="56"/>
      <c r="GE141" s="56"/>
      <c r="GF141" s="56"/>
      <c r="GH141" s="56"/>
      <c r="GI141" s="56"/>
      <c r="GJ141" s="56"/>
      <c r="GK141" s="56"/>
      <c r="GL141" s="56"/>
      <c r="GM141" s="56"/>
      <c r="GN141" s="56"/>
      <c r="GO141" s="56"/>
      <c r="GP141" s="56"/>
      <c r="GR141" s="56"/>
      <c r="GS141" s="56"/>
      <c r="GT141" s="56"/>
      <c r="GU141" s="56"/>
      <c r="GV141" s="56"/>
      <c r="GW141" s="56"/>
      <c r="GX141" s="56"/>
      <c r="GY141" s="56"/>
      <c r="GZ141" s="56"/>
      <c r="HB141" s="56"/>
      <c r="HC141" s="56"/>
      <c r="HD141" s="56"/>
      <c r="HE141" s="56"/>
      <c r="HF141" s="56"/>
      <c r="HG141" s="56"/>
      <c r="HH141" s="56"/>
      <c r="HI141" s="56"/>
      <c r="HJ141" s="56"/>
      <c r="HL141" s="56"/>
      <c r="HM141" s="56"/>
      <c r="HN141" s="56"/>
      <c r="HO141" s="56"/>
      <c r="HP141" s="56"/>
      <c r="HQ141" s="56"/>
      <c r="HR141" s="56"/>
      <c r="HS141" s="56"/>
      <c r="HT141" s="56"/>
      <c r="HV141" s="56"/>
      <c r="HW141" s="56"/>
      <c r="HX141" s="56"/>
      <c r="HY141" s="56"/>
      <c r="HZ141" s="56"/>
      <c r="IA141" s="56"/>
      <c r="IB141" s="56"/>
      <c r="IC141" s="56"/>
      <c r="ID141" s="56"/>
      <c r="IF141" s="56"/>
      <c r="IG141" s="56"/>
      <c r="IH141" s="56"/>
      <c r="II141" s="56"/>
      <c r="IJ141" s="56"/>
      <c r="IK141" s="56"/>
      <c r="IL141" s="56"/>
      <c r="IM141" s="56"/>
      <c r="IN141" s="56"/>
      <c r="IP141" s="56"/>
      <c r="IQ141" s="56"/>
      <c r="IR141" s="56"/>
      <c r="IS141" s="56"/>
      <c r="IT141" s="56"/>
      <c r="IU141" s="56"/>
    </row>
    <row r="142" spans="1:255" ht="12.75" customHeight="1" thickBot="1" x14ac:dyDescent="0.25">
      <c r="A142" s="221"/>
      <c r="B142" s="106">
        <v>4331.01</v>
      </c>
      <c r="C142" s="85" t="s">
        <v>77</v>
      </c>
      <c r="D142" s="86"/>
      <c r="E142" s="47"/>
      <c r="F142" s="47"/>
      <c r="G142" s="47"/>
      <c r="H142" s="48"/>
      <c r="I142" s="49"/>
      <c r="J142" s="56"/>
      <c r="K142" s="56"/>
      <c r="L142" s="56"/>
      <c r="M142" s="56"/>
      <c r="N142" s="56"/>
      <c r="O142" s="56"/>
      <c r="P142" s="56"/>
      <c r="Q142" s="56"/>
      <c r="R142" s="56"/>
      <c r="T142" s="56"/>
      <c r="U142" s="56"/>
      <c r="V142" s="56"/>
      <c r="W142" s="56"/>
      <c r="X142" s="56"/>
      <c r="Y142" s="56"/>
      <c r="Z142" s="56"/>
      <c r="AA142" s="56"/>
      <c r="AB142" s="56"/>
      <c r="AD142" s="56"/>
      <c r="AE142" s="56"/>
      <c r="AF142" s="56"/>
      <c r="AG142" s="56"/>
      <c r="AH142" s="56"/>
      <c r="AI142" s="56"/>
      <c r="AJ142" s="56"/>
      <c r="AK142" s="56"/>
      <c r="AL142" s="56"/>
      <c r="AN142" s="56"/>
      <c r="AO142" s="56"/>
      <c r="AP142" s="56"/>
      <c r="AQ142" s="56"/>
      <c r="AR142" s="56"/>
      <c r="AS142" s="56"/>
      <c r="AT142" s="56"/>
      <c r="AU142" s="56"/>
      <c r="AV142" s="56"/>
      <c r="AX142" s="56"/>
      <c r="AY142" s="56"/>
      <c r="AZ142" s="56"/>
      <c r="BA142" s="56"/>
      <c r="BB142" s="56"/>
      <c r="BC142" s="56"/>
      <c r="BD142" s="56"/>
      <c r="BE142" s="56"/>
      <c r="BF142" s="56"/>
      <c r="BH142" s="56"/>
      <c r="BI142" s="56"/>
      <c r="BJ142" s="56"/>
      <c r="BK142" s="56"/>
      <c r="BL142" s="56"/>
      <c r="BM142" s="56"/>
      <c r="BN142" s="56"/>
      <c r="BO142" s="56"/>
      <c r="BP142" s="56"/>
      <c r="BR142" s="56"/>
      <c r="BS142" s="56"/>
      <c r="BT142" s="56"/>
      <c r="BU142" s="56"/>
      <c r="BV142" s="56"/>
      <c r="BW142" s="56"/>
      <c r="BX142" s="56"/>
      <c r="BY142" s="56"/>
      <c r="BZ142" s="56"/>
      <c r="CB142" s="56"/>
      <c r="CC142" s="56"/>
      <c r="CD142" s="56"/>
      <c r="CE142" s="56"/>
      <c r="CF142" s="56"/>
      <c r="CG142" s="56"/>
      <c r="CH142" s="56"/>
      <c r="CI142" s="56"/>
      <c r="CJ142" s="56"/>
      <c r="CL142" s="56"/>
      <c r="CM142" s="56"/>
      <c r="CN142" s="56"/>
      <c r="CO142" s="56"/>
      <c r="CP142" s="56"/>
      <c r="CQ142" s="56"/>
      <c r="CR142" s="56"/>
      <c r="CS142" s="56"/>
      <c r="CT142" s="56"/>
      <c r="CV142" s="56"/>
      <c r="CW142" s="56"/>
      <c r="CX142" s="56"/>
      <c r="CY142" s="56"/>
      <c r="CZ142" s="56"/>
      <c r="DA142" s="56"/>
      <c r="DB142" s="56"/>
      <c r="DC142" s="56"/>
      <c r="DD142" s="56"/>
      <c r="DF142" s="56"/>
      <c r="DG142" s="56"/>
      <c r="DH142" s="56"/>
      <c r="DI142" s="56"/>
      <c r="DJ142" s="56"/>
      <c r="DK142" s="56"/>
      <c r="DL142" s="56"/>
      <c r="DM142" s="56"/>
      <c r="DN142" s="56"/>
      <c r="DP142" s="56"/>
      <c r="DQ142" s="56"/>
      <c r="DR142" s="56"/>
      <c r="DS142" s="56"/>
      <c r="DT142" s="56"/>
      <c r="DU142" s="56"/>
      <c r="DV142" s="56"/>
      <c r="DW142" s="56"/>
      <c r="DX142" s="56"/>
      <c r="DZ142" s="56"/>
      <c r="EA142" s="56"/>
      <c r="EB142" s="56"/>
      <c r="EC142" s="56"/>
      <c r="ED142" s="56"/>
      <c r="EE142" s="56"/>
      <c r="EF142" s="56"/>
      <c r="EG142" s="56"/>
      <c r="EH142" s="56"/>
      <c r="EJ142" s="56"/>
      <c r="EK142" s="56"/>
      <c r="EL142" s="56"/>
      <c r="EM142" s="56"/>
      <c r="EN142" s="56"/>
      <c r="EO142" s="56"/>
      <c r="EP142" s="56"/>
      <c r="EQ142" s="56"/>
      <c r="ER142" s="56"/>
      <c r="ET142" s="56"/>
      <c r="EU142" s="56"/>
      <c r="EV142" s="56"/>
      <c r="EW142" s="56"/>
      <c r="EX142" s="56"/>
      <c r="EY142" s="56"/>
      <c r="EZ142" s="56"/>
      <c r="FA142" s="56"/>
      <c r="FB142" s="56"/>
      <c r="FD142" s="56"/>
      <c r="FE142" s="56"/>
      <c r="FF142" s="56"/>
      <c r="FG142" s="56"/>
      <c r="FH142" s="56"/>
      <c r="FI142" s="56"/>
      <c r="FJ142" s="56"/>
      <c r="FK142" s="56"/>
      <c r="FL142" s="56"/>
      <c r="FN142" s="56"/>
      <c r="FO142" s="56"/>
      <c r="FP142" s="56"/>
      <c r="FQ142" s="56"/>
      <c r="FR142" s="56"/>
      <c r="FS142" s="56"/>
      <c r="FT142" s="56"/>
      <c r="FU142" s="56"/>
      <c r="FV142" s="56"/>
      <c r="FX142" s="56"/>
      <c r="FY142" s="56"/>
      <c r="FZ142" s="56"/>
      <c r="GA142" s="56"/>
      <c r="GB142" s="56"/>
      <c r="GC142" s="56"/>
      <c r="GD142" s="56"/>
      <c r="GE142" s="56"/>
      <c r="GF142" s="56"/>
      <c r="GH142" s="56"/>
      <c r="GI142" s="56"/>
      <c r="GJ142" s="56"/>
      <c r="GK142" s="56"/>
      <c r="GL142" s="56"/>
      <c r="GM142" s="56"/>
      <c r="GN142" s="56"/>
      <c r="GO142" s="56"/>
      <c r="GP142" s="56"/>
      <c r="GR142" s="56"/>
      <c r="GS142" s="56"/>
      <c r="GT142" s="56"/>
      <c r="GU142" s="56"/>
      <c r="GV142" s="56"/>
      <c r="GW142" s="56"/>
      <c r="GX142" s="56"/>
      <c r="GY142" s="56"/>
      <c r="GZ142" s="56"/>
      <c r="HB142" s="56"/>
      <c r="HC142" s="56"/>
      <c r="HD142" s="56"/>
      <c r="HE142" s="56"/>
      <c r="HF142" s="56"/>
      <c r="HG142" s="56"/>
      <c r="HH142" s="56"/>
      <c r="HI142" s="56"/>
      <c r="HJ142" s="56"/>
      <c r="HL142" s="56"/>
      <c r="HM142" s="56"/>
      <c r="HN142" s="56"/>
      <c r="HO142" s="56"/>
      <c r="HP142" s="56"/>
      <c r="HQ142" s="56"/>
      <c r="HR142" s="56"/>
      <c r="HS142" s="56"/>
      <c r="HT142" s="56"/>
      <c r="HV142" s="56"/>
      <c r="HW142" s="56"/>
      <c r="HX142" s="56"/>
      <c r="HY142" s="56"/>
      <c r="HZ142" s="56"/>
      <c r="IA142" s="56"/>
      <c r="IB142" s="56"/>
      <c r="IC142" s="56"/>
      <c r="ID142" s="56"/>
      <c r="IF142" s="56"/>
      <c r="IG142" s="56"/>
      <c r="IH142" s="56"/>
      <c r="II142" s="56"/>
      <c r="IJ142" s="56"/>
      <c r="IK142" s="56"/>
      <c r="IL142" s="56"/>
      <c r="IM142" s="56"/>
      <c r="IN142" s="56"/>
      <c r="IP142" s="56"/>
      <c r="IQ142" s="56"/>
      <c r="IR142" s="56"/>
      <c r="IS142" s="56"/>
      <c r="IT142" s="56"/>
      <c r="IU142" s="56"/>
    </row>
    <row r="143" spans="1:255" ht="12.75" customHeight="1" thickBot="1" x14ac:dyDescent="0.25">
      <c r="A143" s="221"/>
      <c r="B143" s="106">
        <v>3339.65</v>
      </c>
      <c r="C143" s="85" t="s">
        <v>78</v>
      </c>
      <c r="D143" s="86"/>
      <c r="E143" s="47"/>
      <c r="F143" s="47"/>
      <c r="G143" s="47"/>
      <c r="H143" s="48"/>
      <c r="I143" s="49"/>
      <c r="J143" s="56"/>
      <c r="K143" s="56"/>
      <c r="L143" s="56"/>
      <c r="M143" s="56"/>
      <c r="N143" s="56"/>
      <c r="O143" s="56"/>
      <c r="P143" s="56"/>
      <c r="Q143" s="56"/>
      <c r="R143" s="56"/>
      <c r="T143" s="56"/>
      <c r="U143" s="56"/>
      <c r="V143" s="56"/>
      <c r="W143" s="56"/>
      <c r="X143" s="56"/>
      <c r="Y143" s="56"/>
      <c r="Z143" s="56"/>
      <c r="AA143" s="56"/>
      <c r="AB143" s="56"/>
      <c r="AD143" s="56"/>
      <c r="AE143" s="56"/>
      <c r="AF143" s="56"/>
      <c r="AG143" s="56"/>
      <c r="AH143" s="56"/>
      <c r="AI143" s="56"/>
      <c r="AJ143" s="56"/>
      <c r="AK143" s="56"/>
      <c r="AL143" s="56"/>
      <c r="AN143" s="56"/>
      <c r="AO143" s="56"/>
      <c r="AP143" s="56"/>
      <c r="AQ143" s="56"/>
      <c r="AR143" s="56"/>
      <c r="AS143" s="56"/>
      <c r="AT143" s="56"/>
      <c r="AU143" s="56"/>
      <c r="AV143" s="56"/>
      <c r="AX143" s="56"/>
      <c r="AY143" s="56"/>
      <c r="AZ143" s="56"/>
      <c r="BA143" s="56"/>
      <c r="BB143" s="56"/>
      <c r="BC143" s="56"/>
      <c r="BD143" s="56"/>
      <c r="BE143" s="56"/>
      <c r="BF143" s="56"/>
      <c r="BH143" s="56"/>
      <c r="BI143" s="56"/>
      <c r="BJ143" s="56"/>
      <c r="BK143" s="56"/>
      <c r="BL143" s="56"/>
      <c r="BM143" s="56"/>
      <c r="BN143" s="56"/>
      <c r="BO143" s="56"/>
      <c r="BP143" s="56"/>
      <c r="BR143" s="56"/>
      <c r="BS143" s="56"/>
      <c r="BT143" s="56"/>
      <c r="BU143" s="56"/>
      <c r="BV143" s="56"/>
      <c r="BW143" s="56"/>
      <c r="BX143" s="56"/>
      <c r="BY143" s="56"/>
      <c r="BZ143" s="56"/>
      <c r="CB143" s="56"/>
      <c r="CC143" s="56"/>
      <c r="CD143" s="56"/>
      <c r="CE143" s="56"/>
      <c r="CF143" s="56"/>
      <c r="CG143" s="56"/>
      <c r="CH143" s="56"/>
      <c r="CI143" s="56"/>
      <c r="CJ143" s="56"/>
      <c r="CL143" s="56"/>
      <c r="CM143" s="56"/>
      <c r="CN143" s="56"/>
      <c r="CO143" s="56"/>
      <c r="CP143" s="56"/>
      <c r="CQ143" s="56"/>
      <c r="CR143" s="56"/>
      <c r="CS143" s="56"/>
      <c r="CT143" s="56"/>
      <c r="CV143" s="56"/>
      <c r="CW143" s="56"/>
      <c r="CX143" s="56"/>
      <c r="CY143" s="56"/>
      <c r="CZ143" s="56"/>
      <c r="DA143" s="56"/>
      <c r="DB143" s="56"/>
      <c r="DC143" s="56"/>
      <c r="DD143" s="56"/>
      <c r="DF143" s="56"/>
      <c r="DG143" s="56"/>
      <c r="DH143" s="56"/>
      <c r="DI143" s="56"/>
      <c r="DJ143" s="56"/>
      <c r="DK143" s="56"/>
      <c r="DL143" s="56"/>
      <c r="DM143" s="56"/>
      <c r="DN143" s="56"/>
      <c r="DP143" s="56"/>
      <c r="DQ143" s="56"/>
      <c r="DR143" s="56"/>
      <c r="DS143" s="56"/>
      <c r="DT143" s="56"/>
      <c r="DU143" s="56"/>
      <c r="DV143" s="56"/>
      <c r="DW143" s="56"/>
      <c r="DX143" s="56"/>
      <c r="DZ143" s="56"/>
      <c r="EA143" s="56"/>
      <c r="EB143" s="56"/>
      <c r="EC143" s="56"/>
      <c r="ED143" s="56"/>
      <c r="EE143" s="56"/>
      <c r="EF143" s="56"/>
      <c r="EG143" s="56"/>
      <c r="EH143" s="56"/>
      <c r="EJ143" s="56"/>
      <c r="EK143" s="56"/>
      <c r="EL143" s="56"/>
      <c r="EM143" s="56"/>
      <c r="EN143" s="56"/>
      <c r="EO143" s="56"/>
      <c r="EP143" s="56"/>
      <c r="EQ143" s="56"/>
      <c r="ER143" s="56"/>
      <c r="ET143" s="56"/>
      <c r="EU143" s="56"/>
      <c r="EV143" s="56"/>
      <c r="EW143" s="56"/>
      <c r="EX143" s="56"/>
      <c r="EY143" s="56"/>
      <c r="EZ143" s="56"/>
      <c r="FA143" s="56"/>
      <c r="FB143" s="56"/>
      <c r="FD143" s="56"/>
      <c r="FE143" s="56"/>
      <c r="FF143" s="56"/>
      <c r="FG143" s="56"/>
      <c r="FH143" s="56"/>
      <c r="FI143" s="56"/>
      <c r="FJ143" s="56"/>
      <c r="FK143" s="56"/>
      <c r="FL143" s="56"/>
      <c r="FN143" s="56"/>
      <c r="FO143" s="56"/>
      <c r="FP143" s="56"/>
      <c r="FQ143" s="56"/>
      <c r="FR143" s="56"/>
      <c r="FS143" s="56"/>
      <c r="FT143" s="56"/>
      <c r="FU143" s="56"/>
      <c r="FV143" s="56"/>
      <c r="FX143" s="56"/>
      <c r="FY143" s="56"/>
      <c r="FZ143" s="56"/>
      <c r="GA143" s="56"/>
      <c r="GB143" s="56"/>
      <c r="GC143" s="56"/>
      <c r="GD143" s="56"/>
      <c r="GE143" s="56"/>
      <c r="GF143" s="56"/>
      <c r="GH143" s="56"/>
      <c r="GI143" s="56"/>
      <c r="GJ143" s="56"/>
      <c r="GK143" s="56"/>
      <c r="GL143" s="56"/>
      <c r="GM143" s="56"/>
      <c r="GN143" s="56"/>
      <c r="GO143" s="56"/>
      <c r="GP143" s="56"/>
      <c r="GR143" s="56"/>
      <c r="GS143" s="56"/>
      <c r="GT143" s="56"/>
      <c r="GU143" s="56"/>
      <c r="GV143" s="56"/>
      <c r="GW143" s="56"/>
      <c r="GX143" s="56"/>
      <c r="GY143" s="56"/>
      <c r="GZ143" s="56"/>
      <c r="HB143" s="56"/>
      <c r="HC143" s="56"/>
      <c r="HD143" s="56"/>
      <c r="HE143" s="56"/>
      <c r="HF143" s="56"/>
      <c r="HG143" s="56"/>
      <c r="HH143" s="56"/>
      <c r="HI143" s="56"/>
      <c r="HJ143" s="56"/>
      <c r="HL143" s="56"/>
      <c r="HM143" s="56"/>
      <c r="HN143" s="56"/>
      <c r="HO143" s="56"/>
      <c r="HP143" s="56"/>
      <c r="HQ143" s="56"/>
      <c r="HR143" s="56"/>
      <c r="HS143" s="56"/>
      <c r="HT143" s="56"/>
      <c r="HV143" s="56"/>
      <c r="HW143" s="56"/>
      <c r="HX143" s="56"/>
      <c r="HY143" s="56"/>
      <c r="HZ143" s="56"/>
      <c r="IA143" s="56"/>
      <c r="IB143" s="56"/>
      <c r="IC143" s="56"/>
      <c r="ID143" s="56"/>
      <c r="IF143" s="56"/>
      <c r="IG143" s="56"/>
      <c r="IH143" s="56"/>
      <c r="II143" s="56"/>
      <c r="IJ143" s="56"/>
      <c r="IK143" s="56"/>
      <c r="IL143" s="56"/>
      <c r="IM143" s="56"/>
      <c r="IN143" s="56"/>
      <c r="IP143" s="56"/>
      <c r="IQ143" s="56"/>
      <c r="IR143" s="56"/>
      <c r="IS143" s="56"/>
      <c r="IT143" s="56"/>
      <c r="IU143" s="56"/>
    </row>
    <row r="144" spans="1:255" ht="12.75" customHeight="1" thickBot="1" x14ac:dyDescent="0.25">
      <c r="A144" s="221"/>
      <c r="B144" s="106">
        <v>4234.6099999999997</v>
      </c>
      <c r="C144" s="85" t="s">
        <v>79</v>
      </c>
      <c r="D144" s="86"/>
      <c r="E144" s="47"/>
      <c r="F144" s="47"/>
      <c r="G144" s="47"/>
      <c r="H144" s="48"/>
      <c r="I144" s="49"/>
      <c r="J144" s="56"/>
      <c r="K144" s="56"/>
      <c r="L144" s="56"/>
      <c r="M144" s="56"/>
      <c r="N144" s="56"/>
      <c r="O144" s="56"/>
      <c r="P144" s="56"/>
      <c r="Q144" s="56"/>
      <c r="R144" s="56"/>
      <c r="T144" s="56"/>
      <c r="U144" s="56"/>
      <c r="V144" s="56"/>
      <c r="W144" s="56"/>
      <c r="X144" s="56"/>
      <c r="Y144" s="56"/>
      <c r="Z144" s="56"/>
      <c r="AA144" s="56"/>
      <c r="AB144" s="56"/>
      <c r="AD144" s="56"/>
      <c r="AE144" s="56"/>
      <c r="AF144" s="56"/>
      <c r="AG144" s="56"/>
      <c r="AH144" s="56"/>
      <c r="AI144" s="56"/>
      <c r="AJ144" s="56"/>
      <c r="AK144" s="56"/>
      <c r="AL144" s="56"/>
      <c r="AN144" s="56"/>
      <c r="AO144" s="56"/>
      <c r="AP144" s="56"/>
      <c r="AQ144" s="56"/>
      <c r="AR144" s="56"/>
      <c r="AS144" s="56"/>
      <c r="AT144" s="56"/>
      <c r="AU144" s="56"/>
      <c r="AV144" s="56"/>
      <c r="AX144" s="56"/>
      <c r="AY144" s="56"/>
      <c r="AZ144" s="56"/>
      <c r="BA144" s="56"/>
      <c r="BB144" s="56"/>
      <c r="BC144" s="56"/>
      <c r="BD144" s="56"/>
      <c r="BE144" s="56"/>
      <c r="BF144" s="56"/>
      <c r="BH144" s="56"/>
      <c r="BI144" s="56"/>
      <c r="BJ144" s="56"/>
      <c r="BK144" s="56"/>
      <c r="BL144" s="56"/>
      <c r="BM144" s="56"/>
      <c r="BN144" s="56"/>
      <c r="BO144" s="56"/>
      <c r="BP144" s="56"/>
      <c r="BR144" s="56"/>
      <c r="BS144" s="56"/>
      <c r="BT144" s="56"/>
      <c r="BU144" s="56"/>
      <c r="BV144" s="56"/>
      <c r="BW144" s="56"/>
      <c r="BX144" s="56"/>
      <c r="BY144" s="56"/>
      <c r="BZ144" s="56"/>
      <c r="CB144" s="56"/>
      <c r="CC144" s="56"/>
      <c r="CD144" s="56"/>
      <c r="CE144" s="56"/>
      <c r="CF144" s="56"/>
      <c r="CG144" s="56"/>
      <c r="CH144" s="56"/>
      <c r="CI144" s="56"/>
      <c r="CJ144" s="56"/>
      <c r="CL144" s="56"/>
      <c r="CM144" s="56"/>
      <c r="CN144" s="56"/>
      <c r="CO144" s="56"/>
      <c r="CP144" s="56"/>
      <c r="CQ144" s="56"/>
      <c r="CR144" s="56"/>
      <c r="CS144" s="56"/>
      <c r="CT144" s="56"/>
      <c r="CV144" s="56"/>
      <c r="CW144" s="56"/>
      <c r="CX144" s="56"/>
      <c r="CY144" s="56"/>
      <c r="CZ144" s="56"/>
      <c r="DA144" s="56"/>
      <c r="DB144" s="56"/>
      <c r="DC144" s="56"/>
      <c r="DD144" s="56"/>
      <c r="DF144" s="56"/>
      <c r="DG144" s="56"/>
      <c r="DH144" s="56"/>
      <c r="DI144" s="56"/>
      <c r="DJ144" s="56"/>
      <c r="DK144" s="56"/>
      <c r="DL144" s="56"/>
      <c r="DM144" s="56"/>
      <c r="DN144" s="56"/>
      <c r="DP144" s="56"/>
      <c r="DQ144" s="56"/>
      <c r="DR144" s="56"/>
      <c r="DS144" s="56"/>
      <c r="DT144" s="56"/>
      <c r="DU144" s="56"/>
      <c r="DV144" s="56"/>
      <c r="DW144" s="56"/>
      <c r="DX144" s="56"/>
      <c r="DZ144" s="56"/>
      <c r="EA144" s="56"/>
      <c r="EB144" s="56"/>
      <c r="EC144" s="56"/>
      <c r="ED144" s="56"/>
      <c r="EE144" s="56"/>
      <c r="EF144" s="56"/>
      <c r="EG144" s="56"/>
      <c r="EH144" s="56"/>
      <c r="EJ144" s="56"/>
      <c r="EK144" s="56"/>
      <c r="EL144" s="56"/>
      <c r="EM144" s="56"/>
      <c r="EN144" s="56"/>
      <c r="EO144" s="56"/>
      <c r="EP144" s="56"/>
      <c r="EQ144" s="56"/>
      <c r="ER144" s="56"/>
      <c r="ET144" s="56"/>
      <c r="EU144" s="56"/>
      <c r="EV144" s="56"/>
      <c r="EW144" s="56"/>
      <c r="EX144" s="56"/>
      <c r="EY144" s="56"/>
      <c r="EZ144" s="56"/>
      <c r="FA144" s="56"/>
      <c r="FB144" s="56"/>
      <c r="FD144" s="56"/>
      <c r="FE144" s="56"/>
      <c r="FF144" s="56"/>
      <c r="FG144" s="56"/>
      <c r="FH144" s="56"/>
      <c r="FI144" s="56"/>
      <c r="FJ144" s="56"/>
      <c r="FK144" s="56"/>
      <c r="FL144" s="56"/>
      <c r="FN144" s="56"/>
      <c r="FO144" s="56"/>
      <c r="FP144" s="56"/>
      <c r="FQ144" s="56"/>
      <c r="FR144" s="56"/>
      <c r="FS144" s="56"/>
      <c r="FT144" s="56"/>
      <c r="FU144" s="56"/>
      <c r="FV144" s="56"/>
      <c r="FX144" s="56"/>
      <c r="FY144" s="56"/>
      <c r="FZ144" s="56"/>
      <c r="GA144" s="56"/>
      <c r="GB144" s="56"/>
      <c r="GC144" s="56"/>
      <c r="GD144" s="56"/>
      <c r="GE144" s="56"/>
      <c r="GF144" s="56"/>
      <c r="GH144" s="56"/>
      <c r="GI144" s="56"/>
      <c r="GJ144" s="56"/>
      <c r="GK144" s="56"/>
      <c r="GL144" s="56"/>
      <c r="GM144" s="56"/>
      <c r="GN144" s="56"/>
      <c r="GO144" s="56"/>
      <c r="GP144" s="56"/>
      <c r="GR144" s="56"/>
      <c r="GS144" s="56"/>
      <c r="GT144" s="56"/>
      <c r="GU144" s="56"/>
      <c r="GV144" s="56"/>
      <c r="GW144" s="56"/>
      <c r="GX144" s="56"/>
      <c r="GY144" s="56"/>
      <c r="GZ144" s="56"/>
      <c r="HB144" s="56"/>
      <c r="HC144" s="56"/>
      <c r="HD144" s="56"/>
      <c r="HE144" s="56"/>
      <c r="HF144" s="56"/>
      <c r="HG144" s="56"/>
      <c r="HH144" s="56"/>
      <c r="HI144" s="56"/>
      <c r="HJ144" s="56"/>
      <c r="HL144" s="56"/>
      <c r="HM144" s="56"/>
      <c r="HN144" s="56"/>
      <c r="HO144" s="56"/>
      <c r="HP144" s="56"/>
      <c r="HQ144" s="56"/>
      <c r="HR144" s="56"/>
      <c r="HS144" s="56"/>
      <c r="HT144" s="56"/>
      <c r="HV144" s="56"/>
      <c r="HW144" s="56"/>
      <c r="HX144" s="56"/>
      <c r="HY144" s="56"/>
      <c r="HZ144" s="56"/>
      <c r="IA144" s="56"/>
      <c r="IB144" s="56"/>
      <c r="IC144" s="56"/>
      <c r="ID144" s="56"/>
      <c r="IF144" s="56"/>
      <c r="IG144" s="56"/>
      <c r="IH144" s="56"/>
      <c r="II144" s="56"/>
      <c r="IJ144" s="56"/>
      <c r="IK144" s="56"/>
      <c r="IL144" s="56"/>
      <c r="IM144" s="56"/>
      <c r="IN144" s="56"/>
      <c r="IP144" s="56"/>
      <c r="IQ144" s="56"/>
      <c r="IR144" s="56"/>
      <c r="IS144" s="56"/>
      <c r="IT144" s="56"/>
      <c r="IU144" s="56"/>
    </row>
    <row r="145" spans="1:255" ht="12.75" customHeight="1" thickBot="1" x14ac:dyDescent="0.25">
      <c r="A145" s="221"/>
      <c r="B145" s="106">
        <v>3135.39</v>
      </c>
      <c r="C145" s="85" t="s">
        <v>80</v>
      </c>
      <c r="D145" s="86"/>
      <c r="E145" s="47"/>
      <c r="F145" s="47"/>
      <c r="G145" s="47"/>
      <c r="H145" s="48"/>
      <c r="I145" s="49"/>
      <c r="J145" s="56"/>
      <c r="K145" s="56"/>
      <c r="L145" s="56"/>
      <c r="M145" s="56"/>
      <c r="N145" s="56"/>
      <c r="O145" s="56"/>
      <c r="P145" s="56"/>
      <c r="Q145" s="56"/>
      <c r="R145" s="56"/>
      <c r="T145" s="56"/>
      <c r="U145" s="56"/>
      <c r="V145" s="56"/>
      <c r="W145" s="56"/>
      <c r="X145" s="56"/>
      <c r="Y145" s="56"/>
      <c r="Z145" s="56"/>
      <c r="AA145" s="56"/>
      <c r="AB145" s="56"/>
      <c r="AD145" s="56"/>
      <c r="AE145" s="56"/>
      <c r="AF145" s="56"/>
      <c r="AG145" s="56"/>
      <c r="AH145" s="56"/>
      <c r="AI145" s="56"/>
      <c r="AJ145" s="56"/>
      <c r="AK145" s="56"/>
      <c r="AL145" s="56"/>
      <c r="AN145" s="56"/>
      <c r="AO145" s="56"/>
      <c r="AP145" s="56"/>
      <c r="AQ145" s="56"/>
      <c r="AR145" s="56"/>
      <c r="AS145" s="56"/>
      <c r="AT145" s="56"/>
      <c r="AU145" s="56"/>
      <c r="AV145" s="56"/>
      <c r="AX145" s="56"/>
      <c r="AY145" s="56"/>
      <c r="AZ145" s="56"/>
      <c r="BA145" s="56"/>
      <c r="BB145" s="56"/>
      <c r="BC145" s="56"/>
      <c r="BD145" s="56"/>
      <c r="BE145" s="56"/>
      <c r="BF145" s="56"/>
      <c r="BH145" s="56"/>
      <c r="BI145" s="56"/>
      <c r="BJ145" s="56"/>
      <c r="BK145" s="56"/>
      <c r="BL145" s="56"/>
      <c r="BM145" s="56"/>
      <c r="BN145" s="56"/>
      <c r="BO145" s="56"/>
      <c r="BP145" s="56"/>
      <c r="BR145" s="56"/>
      <c r="BS145" s="56"/>
      <c r="BT145" s="56"/>
      <c r="BU145" s="56"/>
      <c r="BV145" s="56"/>
      <c r="BW145" s="56"/>
      <c r="BX145" s="56"/>
      <c r="BY145" s="56"/>
      <c r="BZ145" s="56"/>
      <c r="CB145" s="56"/>
      <c r="CC145" s="56"/>
      <c r="CD145" s="56"/>
      <c r="CE145" s="56"/>
      <c r="CF145" s="56"/>
      <c r="CG145" s="56"/>
      <c r="CH145" s="56"/>
      <c r="CI145" s="56"/>
      <c r="CJ145" s="56"/>
      <c r="CL145" s="56"/>
      <c r="CM145" s="56"/>
      <c r="CN145" s="56"/>
      <c r="CO145" s="56"/>
      <c r="CP145" s="56"/>
      <c r="CQ145" s="56"/>
      <c r="CR145" s="56"/>
      <c r="CS145" s="56"/>
      <c r="CT145" s="56"/>
      <c r="CV145" s="56"/>
      <c r="CW145" s="56"/>
      <c r="CX145" s="56"/>
      <c r="CY145" s="56"/>
      <c r="CZ145" s="56"/>
      <c r="DA145" s="56"/>
      <c r="DB145" s="56"/>
      <c r="DC145" s="56"/>
      <c r="DD145" s="56"/>
      <c r="DF145" s="56"/>
      <c r="DG145" s="56"/>
      <c r="DH145" s="56"/>
      <c r="DI145" s="56"/>
      <c r="DJ145" s="56"/>
      <c r="DK145" s="56"/>
      <c r="DL145" s="56"/>
      <c r="DM145" s="56"/>
      <c r="DN145" s="56"/>
      <c r="DP145" s="56"/>
      <c r="DQ145" s="56"/>
      <c r="DR145" s="56"/>
      <c r="DS145" s="56"/>
      <c r="DT145" s="56"/>
      <c r="DU145" s="56"/>
      <c r="DV145" s="56"/>
      <c r="DW145" s="56"/>
      <c r="DX145" s="56"/>
      <c r="DZ145" s="56"/>
      <c r="EA145" s="56"/>
      <c r="EB145" s="56"/>
      <c r="EC145" s="56"/>
      <c r="ED145" s="56"/>
      <c r="EE145" s="56"/>
      <c r="EF145" s="56"/>
      <c r="EG145" s="56"/>
      <c r="EH145" s="56"/>
      <c r="EJ145" s="56"/>
      <c r="EK145" s="56"/>
      <c r="EL145" s="56"/>
      <c r="EM145" s="56"/>
      <c r="EN145" s="56"/>
      <c r="EO145" s="56"/>
      <c r="EP145" s="56"/>
      <c r="EQ145" s="56"/>
      <c r="ER145" s="56"/>
      <c r="ET145" s="56"/>
      <c r="EU145" s="56"/>
      <c r="EV145" s="56"/>
      <c r="EW145" s="56"/>
      <c r="EX145" s="56"/>
      <c r="EY145" s="56"/>
      <c r="EZ145" s="56"/>
      <c r="FA145" s="56"/>
      <c r="FB145" s="56"/>
      <c r="FD145" s="56"/>
      <c r="FE145" s="56"/>
      <c r="FF145" s="56"/>
      <c r="FG145" s="56"/>
      <c r="FH145" s="56"/>
      <c r="FI145" s="56"/>
      <c r="FJ145" s="56"/>
      <c r="FK145" s="56"/>
      <c r="FL145" s="56"/>
      <c r="FN145" s="56"/>
      <c r="FO145" s="56"/>
      <c r="FP145" s="56"/>
      <c r="FQ145" s="56"/>
      <c r="FR145" s="56"/>
      <c r="FS145" s="56"/>
      <c r="FT145" s="56"/>
      <c r="FU145" s="56"/>
      <c r="FV145" s="56"/>
      <c r="FX145" s="56"/>
      <c r="FY145" s="56"/>
      <c r="FZ145" s="56"/>
      <c r="GA145" s="56"/>
      <c r="GB145" s="56"/>
      <c r="GC145" s="56"/>
      <c r="GD145" s="56"/>
      <c r="GE145" s="56"/>
      <c r="GF145" s="56"/>
      <c r="GH145" s="56"/>
      <c r="GI145" s="56"/>
      <c r="GJ145" s="56"/>
      <c r="GK145" s="56"/>
      <c r="GL145" s="56"/>
      <c r="GM145" s="56"/>
      <c r="GN145" s="56"/>
      <c r="GO145" s="56"/>
      <c r="GP145" s="56"/>
      <c r="GR145" s="56"/>
      <c r="GS145" s="56"/>
      <c r="GT145" s="56"/>
      <c r="GU145" s="56"/>
      <c r="GV145" s="56"/>
      <c r="GW145" s="56"/>
      <c r="GX145" s="56"/>
      <c r="GY145" s="56"/>
      <c r="GZ145" s="56"/>
      <c r="HB145" s="56"/>
      <c r="HC145" s="56"/>
      <c r="HD145" s="56"/>
      <c r="HE145" s="56"/>
      <c r="HF145" s="56"/>
      <c r="HG145" s="56"/>
      <c r="HH145" s="56"/>
      <c r="HI145" s="56"/>
      <c r="HJ145" s="56"/>
      <c r="HL145" s="56"/>
      <c r="HM145" s="56"/>
      <c r="HN145" s="56"/>
      <c r="HO145" s="56"/>
      <c r="HP145" s="56"/>
      <c r="HQ145" s="56"/>
      <c r="HR145" s="56"/>
      <c r="HS145" s="56"/>
      <c r="HT145" s="56"/>
      <c r="HV145" s="56"/>
      <c r="HW145" s="56"/>
      <c r="HX145" s="56"/>
      <c r="HY145" s="56"/>
      <c r="HZ145" s="56"/>
      <c r="IA145" s="56"/>
      <c r="IB145" s="56"/>
      <c r="IC145" s="56"/>
      <c r="ID145" s="56"/>
      <c r="IF145" s="56"/>
      <c r="IG145" s="56"/>
      <c r="IH145" s="56"/>
      <c r="II145" s="56"/>
      <c r="IJ145" s="56"/>
      <c r="IK145" s="56"/>
      <c r="IL145" s="56"/>
      <c r="IM145" s="56"/>
      <c r="IN145" s="56"/>
      <c r="IP145" s="56"/>
      <c r="IQ145" s="56"/>
      <c r="IR145" s="56"/>
      <c r="IS145" s="56"/>
      <c r="IT145" s="56"/>
      <c r="IU145" s="56"/>
    </row>
    <row r="146" spans="1:255" ht="13.5" thickBot="1" x14ac:dyDescent="0.25">
      <c r="A146" s="221"/>
      <c r="B146" s="185"/>
      <c r="C146" s="70" t="s">
        <v>87</v>
      </c>
      <c r="D146" s="163"/>
      <c r="E146" s="53"/>
      <c r="F146" s="53"/>
      <c r="G146" s="53"/>
      <c r="H146" s="153"/>
      <c r="I146" s="49">
        <v>2100.46</v>
      </c>
      <c r="J146" s="56"/>
      <c r="K146" s="56"/>
      <c r="L146" s="56"/>
      <c r="M146" s="56"/>
      <c r="N146" s="56"/>
      <c r="O146" s="56"/>
      <c r="P146" s="56"/>
      <c r="Q146" s="56"/>
      <c r="R146" s="56"/>
      <c r="T146" s="56"/>
      <c r="U146" s="56"/>
      <c r="V146" s="56"/>
      <c r="W146" s="56"/>
      <c r="X146" s="56"/>
      <c r="Y146" s="56"/>
      <c r="Z146" s="56"/>
      <c r="AA146" s="56"/>
      <c r="AB146" s="56"/>
      <c r="AD146" s="56"/>
      <c r="AE146" s="56"/>
      <c r="AF146" s="56"/>
      <c r="AG146" s="56"/>
      <c r="AH146" s="56"/>
      <c r="AI146" s="56"/>
      <c r="AJ146" s="56"/>
      <c r="AK146" s="56"/>
      <c r="AL146" s="56"/>
      <c r="AN146" s="56"/>
      <c r="AO146" s="56"/>
      <c r="AP146" s="56"/>
      <c r="AQ146" s="56"/>
      <c r="AR146" s="56"/>
      <c r="AS146" s="56"/>
      <c r="AT146" s="56"/>
      <c r="AU146" s="56"/>
      <c r="AV146" s="56"/>
      <c r="AX146" s="56"/>
      <c r="AY146" s="56"/>
      <c r="AZ146" s="56"/>
      <c r="BA146" s="56"/>
      <c r="BB146" s="56"/>
      <c r="BC146" s="56"/>
      <c r="BD146" s="56"/>
      <c r="BE146" s="56"/>
      <c r="BF146" s="56"/>
      <c r="BH146" s="56"/>
      <c r="BI146" s="56"/>
      <c r="BJ146" s="56"/>
      <c r="BK146" s="56"/>
      <c r="BL146" s="56"/>
      <c r="BM146" s="56"/>
      <c r="BN146" s="56"/>
      <c r="BO146" s="56"/>
      <c r="BP146" s="56"/>
      <c r="BR146" s="56"/>
      <c r="BS146" s="56"/>
      <c r="BT146" s="56"/>
      <c r="BU146" s="56"/>
      <c r="BV146" s="56"/>
      <c r="BW146" s="56"/>
      <c r="BX146" s="56"/>
      <c r="BY146" s="56"/>
      <c r="BZ146" s="56"/>
      <c r="CB146" s="56"/>
      <c r="CC146" s="56"/>
      <c r="CD146" s="56"/>
      <c r="CE146" s="56"/>
      <c r="CF146" s="56"/>
      <c r="CG146" s="56"/>
      <c r="CH146" s="56"/>
      <c r="CI146" s="56"/>
      <c r="CJ146" s="56"/>
      <c r="CL146" s="56"/>
      <c r="CM146" s="56"/>
      <c r="CN146" s="56"/>
      <c r="CO146" s="56"/>
      <c r="CP146" s="56"/>
      <c r="CQ146" s="56"/>
      <c r="CR146" s="56"/>
      <c r="CS146" s="56"/>
      <c r="CT146" s="56"/>
      <c r="CV146" s="56"/>
      <c r="CW146" s="56"/>
      <c r="CX146" s="56"/>
      <c r="CY146" s="56"/>
      <c r="CZ146" s="56"/>
      <c r="DA146" s="56"/>
      <c r="DB146" s="56"/>
      <c r="DC146" s="56"/>
      <c r="DD146" s="56"/>
      <c r="DF146" s="56"/>
      <c r="DG146" s="56"/>
      <c r="DH146" s="56"/>
      <c r="DI146" s="56"/>
      <c r="DJ146" s="56"/>
      <c r="DK146" s="56"/>
      <c r="DL146" s="56"/>
      <c r="DM146" s="56"/>
      <c r="DN146" s="56"/>
      <c r="DP146" s="56"/>
      <c r="DQ146" s="56"/>
      <c r="DR146" s="56"/>
      <c r="DS146" s="56"/>
      <c r="DT146" s="56"/>
      <c r="DU146" s="56"/>
      <c r="DV146" s="56"/>
      <c r="DW146" s="56"/>
      <c r="DX146" s="56"/>
      <c r="DZ146" s="56"/>
      <c r="EA146" s="56"/>
      <c r="EB146" s="56"/>
      <c r="EC146" s="56"/>
      <c r="ED146" s="56"/>
      <c r="EE146" s="56"/>
      <c r="EF146" s="56"/>
      <c r="EG146" s="56"/>
      <c r="EH146" s="56"/>
      <c r="EJ146" s="56"/>
      <c r="EK146" s="56"/>
      <c r="EL146" s="56"/>
      <c r="EM146" s="56"/>
      <c r="EN146" s="56"/>
      <c r="EO146" s="56"/>
      <c r="EP146" s="56"/>
      <c r="EQ146" s="56"/>
      <c r="ER146" s="56"/>
      <c r="ET146" s="56"/>
      <c r="EU146" s="56"/>
      <c r="EV146" s="56"/>
      <c r="EW146" s="56"/>
      <c r="EX146" s="56"/>
      <c r="EY146" s="56"/>
      <c r="EZ146" s="56"/>
      <c r="FA146" s="56"/>
      <c r="FB146" s="56"/>
      <c r="FD146" s="56"/>
      <c r="FE146" s="56"/>
      <c r="FF146" s="56"/>
      <c r="FG146" s="56"/>
      <c r="FH146" s="56"/>
      <c r="FI146" s="56"/>
      <c r="FJ146" s="56"/>
      <c r="FK146" s="56"/>
      <c r="FL146" s="56"/>
      <c r="FN146" s="56"/>
      <c r="FO146" s="56"/>
      <c r="FP146" s="56"/>
      <c r="FQ146" s="56"/>
      <c r="FR146" s="56"/>
      <c r="FS146" s="56"/>
      <c r="FT146" s="56"/>
      <c r="FU146" s="56"/>
      <c r="FV146" s="56"/>
      <c r="FX146" s="56"/>
      <c r="FY146" s="56"/>
      <c r="FZ146" s="56"/>
      <c r="GA146" s="56"/>
      <c r="GB146" s="56"/>
      <c r="GC146" s="56"/>
      <c r="GD146" s="56"/>
      <c r="GE146" s="56"/>
      <c r="GF146" s="56"/>
      <c r="GH146" s="56"/>
      <c r="GI146" s="56"/>
      <c r="GJ146" s="56"/>
      <c r="GK146" s="56"/>
      <c r="GL146" s="56"/>
      <c r="GM146" s="56"/>
      <c r="GN146" s="56"/>
      <c r="GO146" s="56"/>
      <c r="GP146" s="56"/>
      <c r="GR146" s="56"/>
      <c r="GS146" s="56"/>
      <c r="GT146" s="56"/>
      <c r="GU146" s="56"/>
      <c r="GV146" s="56"/>
      <c r="GW146" s="56"/>
      <c r="GX146" s="56"/>
      <c r="GY146" s="56"/>
      <c r="GZ146" s="56"/>
      <c r="HB146" s="56"/>
      <c r="HC146" s="56"/>
      <c r="HD146" s="56"/>
      <c r="HE146" s="56"/>
      <c r="HF146" s="56"/>
      <c r="HG146" s="56"/>
      <c r="HH146" s="56"/>
      <c r="HI146" s="56"/>
      <c r="HJ146" s="56"/>
      <c r="HL146" s="56"/>
      <c r="HM146" s="56"/>
      <c r="HN146" s="56"/>
      <c r="HO146" s="56"/>
      <c r="HP146" s="56"/>
      <c r="HQ146" s="56"/>
      <c r="HR146" s="56"/>
      <c r="HS146" s="56"/>
      <c r="HT146" s="56"/>
      <c r="HV146" s="56"/>
      <c r="HW146" s="56"/>
      <c r="HX146" s="56"/>
      <c r="HY146" s="56"/>
      <c r="HZ146" s="56"/>
      <c r="IA146" s="56"/>
      <c r="IB146" s="56"/>
      <c r="IC146" s="56"/>
      <c r="ID146" s="56"/>
      <c r="IF146" s="56"/>
      <c r="IG146" s="56"/>
      <c r="IH146" s="56"/>
      <c r="II146" s="56"/>
      <c r="IJ146" s="56"/>
      <c r="IK146" s="56"/>
      <c r="IL146" s="56"/>
      <c r="IM146" s="56"/>
      <c r="IN146" s="56"/>
      <c r="IP146" s="56"/>
      <c r="IQ146" s="56"/>
      <c r="IR146" s="56"/>
      <c r="IS146" s="56"/>
      <c r="IT146" s="56"/>
      <c r="IU146" s="56"/>
    </row>
    <row r="147" spans="1:255" ht="12.75" customHeight="1" thickBot="1" x14ac:dyDescent="0.25">
      <c r="A147" s="221"/>
      <c r="B147" s="18">
        <f>SUM(B134:B146)</f>
        <v>41109.360000000001</v>
      </c>
      <c r="C147" s="17"/>
      <c r="D147" s="18"/>
      <c r="E147" s="19"/>
      <c r="F147" s="17"/>
      <c r="G147" s="17"/>
      <c r="H147" s="18" t="s">
        <v>17</v>
      </c>
      <c r="I147" s="233">
        <f>SUM(I134:I146)</f>
        <v>2100.46</v>
      </c>
      <c r="J147" s="56"/>
      <c r="K147" s="56"/>
      <c r="L147" s="56"/>
      <c r="M147" s="56"/>
      <c r="N147" s="56"/>
      <c r="O147" s="56"/>
      <c r="P147" s="56"/>
      <c r="Q147" s="56"/>
      <c r="R147" s="56"/>
      <c r="T147" s="56"/>
      <c r="U147" s="56"/>
      <c r="V147" s="56"/>
      <c r="W147" s="56"/>
      <c r="X147" s="56"/>
      <c r="Y147" s="56"/>
      <c r="Z147" s="56"/>
      <c r="AA147" s="56"/>
      <c r="AB147" s="56"/>
      <c r="AD147" s="56"/>
      <c r="AE147" s="56"/>
      <c r="AF147" s="56"/>
      <c r="AG147" s="56"/>
      <c r="AH147" s="56"/>
      <c r="AI147" s="56"/>
      <c r="AJ147" s="56"/>
      <c r="AK147" s="56"/>
      <c r="AL147" s="56"/>
      <c r="AN147" s="56"/>
      <c r="AO147" s="56"/>
      <c r="AP147" s="56"/>
      <c r="AQ147" s="56"/>
      <c r="AR147" s="56"/>
      <c r="AS147" s="56"/>
      <c r="AT147" s="56"/>
      <c r="AU147" s="56"/>
      <c r="AV147" s="56"/>
      <c r="AX147" s="56"/>
      <c r="AY147" s="56"/>
      <c r="AZ147" s="56"/>
      <c r="BA147" s="56"/>
      <c r="BB147" s="56"/>
      <c r="BC147" s="56"/>
      <c r="BD147" s="56"/>
      <c r="BE147" s="56"/>
      <c r="BF147" s="56"/>
      <c r="BH147" s="56"/>
      <c r="BI147" s="56"/>
      <c r="BJ147" s="56"/>
      <c r="BK147" s="56"/>
      <c r="BL147" s="56"/>
      <c r="BM147" s="56"/>
      <c r="BN147" s="56"/>
      <c r="BO147" s="56"/>
      <c r="BP147" s="56"/>
      <c r="BR147" s="56"/>
      <c r="BS147" s="56"/>
      <c r="BT147" s="56"/>
      <c r="BU147" s="56"/>
      <c r="BV147" s="56"/>
      <c r="BW147" s="56"/>
      <c r="BX147" s="56"/>
      <c r="BY147" s="56"/>
      <c r="BZ147" s="56"/>
      <c r="CB147" s="56"/>
      <c r="CC147" s="56"/>
      <c r="CD147" s="56"/>
      <c r="CE147" s="56"/>
      <c r="CF147" s="56"/>
      <c r="CG147" s="56"/>
      <c r="CH147" s="56"/>
      <c r="CI147" s="56"/>
      <c r="CJ147" s="56"/>
      <c r="CL147" s="56"/>
      <c r="CM147" s="56"/>
      <c r="CN147" s="56"/>
      <c r="CO147" s="56"/>
      <c r="CP147" s="56"/>
      <c r="CQ147" s="56"/>
      <c r="CR147" s="56"/>
      <c r="CS147" s="56"/>
      <c r="CT147" s="56"/>
      <c r="CV147" s="56"/>
      <c r="CW147" s="56"/>
      <c r="CX147" s="56"/>
      <c r="CY147" s="56"/>
      <c r="CZ147" s="56"/>
      <c r="DA147" s="56"/>
      <c r="DB147" s="56"/>
      <c r="DC147" s="56"/>
      <c r="DD147" s="56"/>
      <c r="DF147" s="56"/>
      <c r="DG147" s="56"/>
      <c r="DH147" s="56"/>
      <c r="DI147" s="56"/>
      <c r="DJ147" s="56"/>
      <c r="DK147" s="56"/>
      <c r="DL147" s="56"/>
      <c r="DM147" s="56"/>
      <c r="DN147" s="56"/>
      <c r="DP147" s="56"/>
      <c r="DQ147" s="56"/>
      <c r="DR147" s="56"/>
      <c r="DS147" s="56"/>
      <c r="DT147" s="56"/>
      <c r="DU147" s="56"/>
      <c r="DV147" s="56"/>
      <c r="DW147" s="56"/>
      <c r="DX147" s="56"/>
      <c r="DZ147" s="56"/>
      <c r="EA147" s="56"/>
      <c r="EB147" s="56"/>
      <c r="EC147" s="56"/>
      <c r="ED147" s="56"/>
      <c r="EE147" s="56"/>
      <c r="EF147" s="56"/>
      <c r="EG147" s="56"/>
      <c r="EH147" s="56"/>
      <c r="EJ147" s="56"/>
      <c r="EK147" s="56"/>
      <c r="EL147" s="56"/>
      <c r="EM147" s="56"/>
      <c r="EN147" s="56"/>
      <c r="EO147" s="56"/>
      <c r="EP147" s="56"/>
      <c r="EQ147" s="56"/>
      <c r="ER147" s="56"/>
      <c r="ET147" s="56"/>
      <c r="EU147" s="56"/>
      <c r="EV147" s="56"/>
      <c r="EW147" s="56"/>
      <c r="EX147" s="56"/>
      <c r="EY147" s="56"/>
      <c r="EZ147" s="56"/>
      <c r="FA147" s="56"/>
      <c r="FB147" s="56"/>
      <c r="FD147" s="56"/>
      <c r="FE147" s="56"/>
      <c r="FF147" s="56"/>
      <c r="FG147" s="56"/>
      <c r="FH147" s="56"/>
      <c r="FI147" s="56"/>
      <c r="FJ147" s="56"/>
      <c r="FK147" s="56"/>
      <c r="FL147" s="56"/>
      <c r="FN147" s="56"/>
      <c r="FO147" s="56"/>
      <c r="FP147" s="56"/>
      <c r="FQ147" s="56"/>
      <c r="FR147" s="56"/>
      <c r="FS147" s="56"/>
      <c r="FT147" s="56"/>
      <c r="FU147" s="56"/>
      <c r="FV147" s="56"/>
      <c r="FX147" s="56"/>
      <c r="FY147" s="56"/>
      <c r="FZ147" s="56"/>
      <c r="GA147" s="56"/>
      <c r="GB147" s="56"/>
      <c r="GC147" s="56"/>
      <c r="GD147" s="56"/>
      <c r="GE147" s="56"/>
      <c r="GF147" s="56"/>
      <c r="GH147" s="56"/>
      <c r="GI147" s="56"/>
      <c r="GJ147" s="56"/>
      <c r="GK147" s="56"/>
      <c r="GL147" s="56"/>
      <c r="GM147" s="56"/>
      <c r="GN147" s="56"/>
      <c r="GO147" s="56"/>
      <c r="GP147" s="56"/>
      <c r="GR147" s="56"/>
      <c r="GS147" s="56"/>
      <c r="GT147" s="56"/>
      <c r="GU147" s="56"/>
      <c r="GV147" s="56"/>
      <c r="GW147" s="56"/>
      <c r="GX147" s="56"/>
      <c r="GY147" s="56"/>
      <c r="GZ147" s="56"/>
      <c r="HB147" s="56"/>
      <c r="HC147" s="56"/>
      <c r="HD147" s="56"/>
      <c r="HE147" s="56"/>
      <c r="HF147" s="56"/>
      <c r="HG147" s="56"/>
      <c r="HH147" s="56"/>
      <c r="HI147" s="56"/>
      <c r="HJ147" s="56"/>
      <c r="HL147" s="56"/>
      <c r="HM147" s="56"/>
      <c r="HN147" s="56"/>
      <c r="HO147" s="56"/>
      <c r="HP147" s="56"/>
      <c r="HQ147" s="56"/>
      <c r="HR147" s="56"/>
      <c r="HS147" s="56"/>
      <c r="HT147" s="56"/>
      <c r="HV147" s="56"/>
      <c r="HW147" s="56"/>
      <c r="HX147" s="56"/>
      <c r="HY147" s="56"/>
      <c r="HZ147" s="56"/>
      <c r="IA147" s="56"/>
      <c r="IB147" s="56"/>
      <c r="IC147" s="56"/>
      <c r="ID147" s="56"/>
      <c r="IF147" s="56"/>
      <c r="IG147" s="56"/>
      <c r="IH147" s="56"/>
      <c r="II147" s="56"/>
      <c r="IJ147" s="56"/>
      <c r="IK147" s="56"/>
      <c r="IL147" s="56"/>
      <c r="IM147" s="56"/>
      <c r="IN147" s="56"/>
      <c r="IP147" s="56"/>
      <c r="IQ147" s="56"/>
      <c r="IR147" s="56"/>
      <c r="IS147" s="56"/>
      <c r="IT147" s="56"/>
      <c r="IU147" s="56"/>
    </row>
    <row r="148" spans="1:255" ht="66.599999999999994" customHeight="1" thickBot="1" x14ac:dyDescent="0.25">
      <c r="A148" s="46" t="s">
        <v>97</v>
      </c>
      <c r="B148" s="114" t="s">
        <v>16</v>
      </c>
      <c r="C148" s="114" t="s">
        <v>5</v>
      </c>
      <c r="D148" s="114" t="s">
        <v>23</v>
      </c>
      <c r="E148" s="118" t="s">
        <v>18</v>
      </c>
      <c r="F148" s="114" t="s">
        <v>19</v>
      </c>
      <c r="G148" s="114" t="s">
        <v>10</v>
      </c>
      <c r="H148" s="114" t="s">
        <v>13</v>
      </c>
      <c r="I148" s="115" t="s">
        <v>12</v>
      </c>
      <c r="J148" s="56"/>
      <c r="K148" s="56"/>
      <c r="L148" s="56"/>
      <c r="M148" s="56"/>
      <c r="N148" s="56"/>
      <c r="O148" s="56"/>
      <c r="P148" s="56"/>
      <c r="Q148" s="56"/>
      <c r="R148" s="56"/>
      <c r="T148" s="56"/>
      <c r="U148" s="56"/>
      <c r="V148" s="56"/>
      <c r="W148" s="56"/>
      <c r="X148" s="56"/>
      <c r="Y148" s="56"/>
      <c r="Z148" s="56"/>
      <c r="AA148" s="56"/>
      <c r="AB148" s="56"/>
      <c r="AD148" s="56"/>
      <c r="AE148" s="56"/>
      <c r="AF148" s="56"/>
      <c r="AG148" s="56"/>
      <c r="AH148" s="56"/>
      <c r="AI148" s="56"/>
      <c r="AJ148" s="56"/>
      <c r="AK148" s="56"/>
      <c r="AL148" s="56"/>
      <c r="AN148" s="56"/>
      <c r="AO148" s="56"/>
      <c r="AP148" s="56"/>
      <c r="AQ148" s="56"/>
      <c r="AR148" s="56"/>
      <c r="AS148" s="56"/>
      <c r="AT148" s="56"/>
      <c r="AU148" s="56"/>
      <c r="AV148" s="56"/>
      <c r="AX148" s="56"/>
      <c r="AY148" s="56"/>
      <c r="AZ148" s="56"/>
      <c r="BA148" s="56"/>
      <c r="BB148" s="56"/>
      <c r="BC148" s="56"/>
      <c r="BD148" s="56"/>
      <c r="BE148" s="56"/>
      <c r="BF148" s="56"/>
      <c r="BH148" s="56"/>
      <c r="BI148" s="56"/>
      <c r="BJ148" s="56"/>
      <c r="BK148" s="56"/>
      <c r="BL148" s="56"/>
      <c r="BM148" s="56"/>
      <c r="BN148" s="56"/>
      <c r="BO148" s="56"/>
      <c r="BP148" s="56"/>
      <c r="BR148" s="56"/>
      <c r="BS148" s="56"/>
      <c r="BT148" s="56"/>
      <c r="BU148" s="56"/>
      <c r="BV148" s="56"/>
      <c r="BW148" s="56"/>
      <c r="BX148" s="56"/>
      <c r="BY148" s="56"/>
      <c r="BZ148" s="56"/>
      <c r="CB148" s="56"/>
      <c r="CC148" s="56"/>
      <c r="CD148" s="56"/>
      <c r="CE148" s="56"/>
      <c r="CF148" s="56"/>
      <c r="CG148" s="56"/>
      <c r="CH148" s="56"/>
      <c r="CI148" s="56"/>
      <c r="CJ148" s="56"/>
      <c r="CL148" s="56"/>
      <c r="CM148" s="56"/>
      <c r="CN148" s="56"/>
      <c r="CO148" s="56"/>
      <c r="CP148" s="56"/>
      <c r="CQ148" s="56"/>
      <c r="CR148" s="56"/>
      <c r="CS148" s="56"/>
      <c r="CT148" s="56"/>
      <c r="CV148" s="56"/>
      <c r="CW148" s="56"/>
      <c r="CX148" s="56"/>
      <c r="CY148" s="56"/>
      <c r="CZ148" s="56"/>
      <c r="DA148" s="56"/>
      <c r="DB148" s="56"/>
      <c r="DC148" s="56"/>
      <c r="DD148" s="56"/>
      <c r="DF148" s="56"/>
      <c r="DG148" s="56"/>
      <c r="DH148" s="56"/>
      <c r="DI148" s="56"/>
      <c r="DJ148" s="56"/>
      <c r="DK148" s="56"/>
      <c r="DL148" s="56"/>
      <c r="DM148" s="56"/>
      <c r="DN148" s="56"/>
      <c r="DP148" s="56"/>
      <c r="DQ148" s="56"/>
      <c r="DR148" s="56"/>
      <c r="DS148" s="56"/>
      <c r="DT148" s="56"/>
      <c r="DU148" s="56"/>
      <c r="DV148" s="56"/>
      <c r="DW148" s="56"/>
      <c r="DX148" s="56"/>
      <c r="DZ148" s="56"/>
      <c r="EA148" s="56"/>
      <c r="EB148" s="56"/>
      <c r="EC148" s="56"/>
      <c r="ED148" s="56"/>
      <c r="EE148" s="56"/>
      <c r="EF148" s="56"/>
      <c r="EG148" s="56"/>
      <c r="EH148" s="56"/>
      <c r="EJ148" s="56"/>
      <c r="EK148" s="56"/>
      <c r="EL148" s="56"/>
      <c r="EM148" s="56"/>
      <c r="EN148" s="56"/>
      <c r="EO148" s="56"/>
      <c r="EP148" s="56"/>
      <c r="EQ148" s="56"/>
      <c r="ER148" s="56"/>
      <c r="ET148" s="56"/>
      <c r="EU148" s="56"/>
      <c r="EV148" s="56"/>
      <c r="EW148" s="56"/>
      <c r="EX148" s="56"/>
      <c r="EY148" s="56"/>
      <c r="EZ148" s="56"/>
      <c r="FA148" s="56"/>
      <c r="FB148" s="56"/>
      <c r="FD148" s="56"/>
      <c r="FE148" s="56"/>
      <c r="FF148" s="56"/>
      <c r="FG148" s="56"/>
      <c r="FH148" s="56"/>
      <c r="FI148" s="56"/>
      <c r="FJ148" s="56"/>
      <c r="FK148" s="56"/>
      <c r="FL148" s="56"/>
      <c r="FN148" s="56"/>
      <c r="FO148" s="56"/>
      <c r="FP148" s="56"/>
      <c r="FQ148" s="56"/>
      <c r="FR148" s="56"/>
      <c r="FS148" s="56"/>
      <c r="FT148" s="56"/>
      <c r="FU148" s="56"/>
      <c r="FV148" s="56"/>
      <c r="FX148" s="56"/>
      <c r="FY148" s="56"/>
      <c r="FZ148" s="56"/>
      <c r="GA148" s="56"/>
      <c r="GB148" s="56"/>
      <c r="GC148" s="56"/>
      <c r="GD148" s="56"/>
      <c r="GE148" s="56"/>
      <c r="GF148" s="56"/>
      <c r="GH148" s="56"/>
      <c r="GI148" s="56"/>
      <c r="GJ148" s="56"/>
      <c r="GK148" s="56"/>
      <c r="GL148" s="56"/>
      <c r="GM148" s="56"/>
      <c r="GN148" s="56"/>
      <c r="GO148" s="56"/>
      <c r="GP148" s="56"/>
      <c r="GR148" s="56"/>
      <c r="GS148" s="56"/>
      <c r="GT148" s="56"/>
      <c r="GU148" s="56"/>
      <c r="GV148" s="56"/>
      <c r="GW148" s="56"/>
      <c r="GX148" s="56"/>
      <c r="GY148" s="56"/>
      <c r="GZ148" s="56"/>
      <c r="HB148" s="56"/>
      <c r="HC148" s="56"/>
      <c r="HD148" s="56"/>
      <c r="HE148" s="56"/>
      <c r="HF148" s="56"/>
      <c r="HG148" s="56"/>
      <c r="HH148" s="56"/>
      <c r="HI148" s="56"/>
      <c r="HJ148" s="56"/>
      <c r="HL148" s="56"/>
      <c r="HM148" s="56"/>
      <c r="HN148" s="56"/>
      <c r="HO148" s="56"/>
      <c r="HP148" s="56"/>
      <c r="HQ148" s="56"/>
      <c r="HR148" s="56"/>
      <c r="HS148" s="56"/>
      <c r="HT148" s="56"/>
      <c r="HV148" s="56"/>
      <c r="HW148" s="56"/>
      <c r="HX148" s="56"/>
      <c r="HY148" s="56"/>
      <c r="HZ148" s="56"/>
      <c r="IA148" s="56"/>
      <c r="IB148" s="56"/>
      <c r="IC148" s="56"/>
      <c r="ID148" s="56"/>
      <c r="IF148" s="56"/>
      <c r="IG148" s="56"/>
      <c r="IH148" s="56"/>
      <c r="II148" s="56"/>
      <c r="IJ148" s="56"/>
      <c r="IK148" s="56"/>
      <c r="IL148" s="56"/>
      <c r="IM148" s="56"/>
      <c r="IN148" s="56"/>
      <c r="IP148" s="56"/>
      <c r="IQ148" s="56"/>
      <c r="IR148" s="56"/>
      <c r="IS148" s="56"/>
      <c r="IT148" s="56"/>
      <c r="IU148" s="56"/>
    </row>
    <row r="149" spans="1:255" ht="39" thickBot="1" x14ac:dyDescent="0.25">
      <c r="A149" s="117" t="s">
        <v>2277</v>
      </c>
      <c r="B149" s="164"/>
      <c r="C149" s="85" t="s">
        <v>87</v>
      </c>
      <c r="D149" s="238"/>
      <c r="E149" s="239"/>
      <c r="F149" s="238"/>
      <c r="G149" s="239"/>
      <c r="H149" s="239"/>
      <c r="I149" s="49">
        <v>47207.77</v>
      </c>
    </row>
    <row r="150" spans="1:255" ht="13.5" thickBot="1" x14ac:dyDescent="0.25">
      <c r="A150" s="46"/>
      <c r="B150" s="76">
        <f>SUM(B149:B149)</f>
        <v>0</v>
      </c>
      <c r="C150" s="75"/>
      <c r="D150" s="76"/>
      <c r="E150" s="77"/>
      <c r="F150" s="75"/>
      <c r="G150" s="75"/>
      <c r="H150" s="76" t="s">
        <v>17</v>
      </c>
      <c r="I150" s="78">
        <f>SUM(I149:I149)</f>
        <v>47207.77</v>
      </c>
    </row>
    <row r="151" spans="1:255" ht="31.15" customHeight="1" thickBot="1" x14ac:dyDescent="0.25">
      <c r="A151" s="134" t="s">
        <v>96</v>
      </c>
      <c r="B151" s="114" t="s">
        <v>16</v>
      </c>
      <c r="C151" s="114" t="s">
        <v>5</v>
      </c>
      <c r="D151" s="114" t="s">
        <v>23</v>
      </c>
      <c r="E151" s="279" t="s">
        <v>18</v>
      </c>
      <c r="F151" s="114" t="s">
        <v>19</v>
      </c>
      <c r="G151" s="114" t="s">
        <v>10</v>
      </c>
      <c r="H151" s="114" t="s">
        <v>13</v>
      </c>
      <c r="I151" s="115" t="s">
        <v>12</v>
      </c>
    </row>
    <row r="152" spans="1:255" ht="13.5" thickBot="1" x14ac:dyDescent="0.25">
      <c r="A152" s="206"/>
      <c r="B152" s="185"/>
      <c r="C152" s="70" t="s">
        <v>87</v>
      </c>
      <c r="D152" s="163"/>
      <c r="E152" s="53"/>
      <c r="F152" s="53"/>
      <c r="G152" s="53"/>
      <c r="H152" s="153"/>
      <c r="I152" s="471">
        <v>66685.23</v>
      </c>
    </row>
    <row r="153" spans="1:255" ht="13.5" thickBot="1" x14ac:dyDescent="0.25">
      <c r="A153" s="134"/>
      <c r="B153" s="271"/>
      <c r="C153" s="75"/>
      <c r="D153" s="76"/>
      <c r="E153" s="77"/>
      <c r="F153" s="75"/>
      <c r="G153" s="75"/>
      <c r="H153" s="76"/>
      <c r="I153" s="78">
        <f>SUM(I152)</f>
        <v>66685.23</v>
      </c>
    </row>
    <row r="154" spans="1:255" x14ac:dyDescent="0.2">
      <c r="A154" s="9"/>
      <c r="B154" s="9"/>
      <c r="C154" s="9"/>
      <c r="D154" s="9"/>
      <c r="E154" s="9"/>
      <c r="F154" s="20"/>
      <c r="G154" s="20"/>
      <c r="H154" s="20"/>
      <c r="I154" s="20"/>
    </row>
    <row r="155" spans="1:255" ht="12.75" customHeight="1" x14ac:dyDescent="0.2">
      <c r="A155" s="21" t="s">
        <v>21</v>
      </c>
      <c r="B155" s="22"/>
      <c r="C155" s="23"/>
      <c r="D155" s="4" t="s">
        <v>9</v>
      </c>
      <c r="E155" s="4" t="s">
        <v>6</v>
      </c>
      <c r="F155" s="119" t="s">
        <v>7</v>
      </c>
    </row>
    <row r="156" spans="1:255" ht="12.75" customHeight="1" x14ac:dyDescent="0.2">
      <c r="A156" s="642" t="s">
        <v>15</v>
      </c>
      <c r="B156" s="643"/>
      <c r="C156" s="25"/>
      <c r="D156" s="26">
        <f>B20</f>
        <v>49300.24</v>
      </c>
      <c r="E156" s="26">
        <f>I20</f>
        <v>210.77360000000002</v>
      </c>
      <c r="F156" s="120">
        <f>D156+E156</f>
        <v>49511.013599999998</v>
      </c>
    </row>
    <row r="157" spans="1:255" ht="12.75" customHeight="1" x14ac:dyDescent="0.2">
      <c r="A157" s="642" t="s">
        <v>1067</v>
      </c>
      <c r="B157" s="643"/>
      <c r="C157" s="25"/>
      <c r="D157" s="26">
        <f>B73</f>
        <v>134701.5</v>
      </c>
      <c r="E157" s="26">
        <f>I73</f>
        <v>10210.695</v>
      </c>
      <c r="F157" s="120">
        <f>D157+E157</f>
        <v>144912.19500000001</v>
      </c>
    </row>
    <row r="158" spans="1:255" ht="12.75" customHeight="1" x14ac:dyDescent="0.2">
      <c r="A158" s="642" t="s">
        <v>14</v>
      </c>
      <c r="B158" s="643"/>
      <c r="C158" s="25"/>
      <c r="D158" s="26">
        <f>B92</f>
        <v>67672.930000000008</v>
      </c>
      <c r="E158" s="26">
        <f>I92</f>
        <v>706.19</v>
      </c>
      <c r="F158" s="120">
        <f>D158+E158</f>
        <v>68379.12000000001</v>
      </c>
    </row>
    <row r="159" spans="1:255" ht="12.75" customHeight="1" x14ac:dyDescent="0.2">
      <c r="A159" s="642" t="s">
        <v>146</v>
      </c>
      <c r="B159" s="643"/>
      <c r="C159" s="25"/>
      <c r="D159" s="26">
        <f>B107</f>
        <v>106739.4</v>
      </c>
      <c r="E159" s="26">
        <f>I107</f>
        <v>1896.72</v>
      </c>
      <c r="F159" s="120">
        <f>D159+E159</f>
        <v>108636.12</v>
      </c>
      <c r="G159" s="56"/>
    </row>
    <row r="160" spans="1:255" ht="12.75" customHeight="1" x14ac:dyDescent="0.2">
      <c r="A160" s="642" t="s">
        <v>26</v>
      </c>
      <c r="B160" s="643"/>
      <c r="C160" s="25"/>
      <c r="D160" s="26">
        <f>B147</f>
        <v>41109.360000000001</v>
      </c>
      <c r="E160" s="26">
        <f>I147</f>
        <v>2100.46</v>
      </c>
      <c r="F160" s="120">
        <f>D160+E160</f>
        <v>43209.82</v>
      </c>
      <c r="G160" s="56"/>
    </row>
    <row r="161" spans="1:7" ht="12.75" customHeight="1" x14ac:dyDescent="0.2">
      <c r="A161" s="646" t="s">
        <v>69</v>
      </c>
      <c r="B161" s="647"/>
      <c r="C161" s="245"/>
      <c r="D161" s="246"/>
      <c r="E161" s="246"/>
      <c r="F161" s="242">
        <f>F162+F165+F166+F167+F168+F163+F164</f>
        <v>132950.01999999999</v>
      </c>
      <c r="G161" s="56"/>
    </row>
    <row r="162" spans="1:7" ht="12.75" customHeight="1" x14ac:dyDescent="0.2">
      <c r="A162" s="644" t="s">
        <v>82</v>
      </c>
      <c r="B162" s="645"/>
      <c r="C162" s="25"/>
      <c r="D162" s="26"/>
      <c r="E162" s="26"/>
      <c r="F162" s="120">
        <f>I121</f>
        <v>18391.45</v>
      </c>
      <c r="G162" s="56"/>
    </row>
    <row r="163" spans="1:7" ht="53.45" customHeight="1" x14ac:dyDescent="0.2">
      <c r="A163" s="650" t="s">
        <v>2275</v>
      </c>
      <c r="B163" s="651"/>
      <c r="C163" s="25"/>
      <c r="D163" s="26"/>
      <c r="E163" s="26"/>
      <c r="F163" s="120">
        <f>I124</f>
        <v>89.25</v>
      </c>
      <c r="G163" s="56"/>
    </row>
    <row r="164" spans="1:7" ht="57" customHeight="1" x14ac:dyDescent="0.2">
      <c r="A164" s="650" t="s">
        <v>2276</v>
      </c>
      <c r="B164" s="651"/>
      <c r="C164" s="25"/>
      <c r="D164" s="26"/>
      <c r="E164" s="26"/>
      <c r="F164" s="120">
        <f>I127</f>
        <v>518.92999999999995</v>
      </c>
      <c r="G164" s="56"/>
    </row>
    <row r="165" spans="1:7" ht="12.75" customHeight="1" x14ac:dyDescent="0.2">
      <c r="A165" s="642" t="s">
        <v>2270</v>
      </c>
      <c r="B165" s="643"/>
      <c r="C165" s="25"/>
      <c r="D165" s="26"/>
      <c r="E165" s="26"/>
      <c r="F165" s="120">
        <f>I128</f>
        <v>89817.88</v>
      </c>
      <c r="G165" s="56"/>
    </row>
    <row r="166" spans="1:7" ht="12.75" customHeight="1" x14ac:dyDescent="0.2">
      <c r="A166" s="644" t="s">
        <v>84</v>
      </c>
      <c r="B166" s="645"/>
      <c r="C166" s="25"/>
      <c r="D166" s="26"/>
      <c r="E166" s="26"/>
      <c r="F166" s="120">
        <f>I129</f>
        <v>9344.06</v>
      </c>
      <c r="G166" s="56"/>
    </row>
    <row r="167" spans="1:7" ht="12.75" customHeight="1" x14ac:dyDescent="0.2">
      <c r="A167" s="644" t="s">
        <v>86</v>
      </c>
      <c r="B167" s="645"/>
      <c r="C167" s="25"/>
      <c r="D167" s="26"/>
      <c r="E167" s="26"/>
      <c r="F167" s="120">
        <f>I130</f>
        <v>8530.5300000000007</v>
      </c>
      <c r="G167" s="56"/>
    </row>
    <row r="168" spans="1:7" ht="12.75" customHeight="1" x14ac:dyDescent="0.2">
      <c r="A168" s="644" t="s">
        <v>88</v>
      </c>
      <c r="B168" s="645"/>
      <c r="C168" s="25"/>
      <c r="D168" s="26"/>
      <c r="E168" s="26"/>
      <c r="F168" s="120">
        <f>I131</f>
        <v>6257.92</v>
      </c>
      <c r="G168" s="56"/>
    </row>
    <row r="169" spans="1:7" ht="12.75" customHeight="1" x14ac:dyDescent="0.2">
      <c r="A169" s="650" t="s">
        <v>2</v>
      </c>
      <c r="B169" s="651"/>
      <c r="C169" s="25"/>
      <c r="D169" s="26">
        <f>B150</f>
        <v>0</v>
      </c>
      <c r="E169" s="26"/>
      <c r="F169" s="120">
        <f>D169+E169+I150</f>
        <v>47207.77</v>
      </c>
      <c r="G169" s="56"/>
    </row>
    <row r="170" spans="1:7" ht="12.75" customHeight="1" x14ac:dyDescent="0.2">
      <c r="A170" s="650" t="s">
        <v>96</v>
      </c>
      <c r="B170" s="651"/>
      <c r="C170" s="25"/>
      <c r="D170" s="26"/>
      <c r="E170" s="26"/>
      <c r="F170" s="120">
        <f>I153</f>
        <v>66685.23</v>
      </c>
      <c r="G170" s="56"/>
    </row>
    <row r="171" spans="1:7" ht="12.75" customHeight="1" x14ac:dyDescent="0.2">
      <c r="A171" s="648" t="s">
        <v>22</v>
      </c>
      <c r="B171" s="649"/>
      <c r="C171" s="27"/>
      <c r="D171" s="28">
        <f>SUM(D156:D169)</f>
        <v>399523.42999999993</v>
      </c>
      <c r="E171" s="28">
        <f>SUM(E156:E160)</f>
        <v>15124.838599999999</v>
      </c>
      <c r="F171" s="121">
        <f>F156+F157+F158+F159+F160+F161+F169+F170</f>
        <v>661491.28859999997</v>
      </c>
    </row>
  </sheetData>
  <autoFilter ref="A5:I147"/>
  <mergeCells count="52">
    <mergeCell ref="A88:A90"/>
    <mergeCell ref="D51:D62"/>
    <mergeCell ref="D69:D71"/>
    <mergeCell ref="C69:C71"/>
    <mergeCell ref="B69:B71"/>
    <mergeCell ref="C66:C68"/>
    <mergeCell ref="B66:B68"/>
    <mergeCell ref="C45:C46"/>
    <mergeCell ref="B45:B46"/>
    <mergeCell ref="B50:B62"/>
    <mergeCell ref="A51:A62"/>
    <mergeCell ref="C50:C62"/>
    <mergeCell ref="A69:A71"/>
    <mergeCell ref="A109:A121"/>
    <mergeCell ref="A64:A65"/>
    <mergeCell ref="C63:C65"/>
    <mergeCell ref="B63:B65"/>
    <mergeCell ref="D64:D65"/>
    <mergeCell ref="A167:B167"/>
    <mergeCell ref="A160:B160"/>
    <mergeCell ref="A159:B159"/>
    <mergeCell ref="A161:B161"/>
    <mergeCell ref="A122:A124"/>
    <mergeCell ref="D25:D40"/>
    <mergeCell ref="D6:D7"/>
    <mergeCell ref="B6:B7"/>
    <mergeCell ref="B22:B40"/>
    <mergeCell ref="A42:A43"/>
    <mergeCell ref="C42:C43"/>
    <mergeCell ref="D22:D24"/>
    <mergeCell ref="D42:D43"/>
    <mergeCell ref="B42:B43"/>
    <mergeCell ref="A166:B166"/>
    <mergeCell ref="A162:B162"/>
    <mergeCell ref="A165:B165"/>
    <mergeCell ref="G1:H1"/>
    <mergeCell ref="G2:H2"/>
    <mergeCell ref="A1:B1"/>
    <mergeCell ref="A6:A7"/>
    <mergeCell ref="C6:C7"/>
    <mergeCell ref="A22:A40"/>
    <mergeCell ref="C22:C40"/>
    <mergeCell ref="A163:B163"/>
    <mergeCell ref="A164:B164"/>
    <mergeCell ref="A125:A127"/>
    <mergeCell ref="A171:B171"/>
    <mergeCell ref="A157:B157"/>
    <mergeCell ref="A158:B158"/>
    <mergeCell ref="A156:B156"/>
    <mergeCell ref="A169:B169"/>
    <mergeCell ref="A170:B170"/>
    <mergeCell ref="A168:B168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9"/>
  <dimension ref="A1:IU147"/>
  <sheetViews>
    <sheetView topLeftCell="A55" zoomScaleNormal="100" workbookViewId="0">
      <selection activeCell="B68" sqref="B68"/>
    </sheetView>
  </sheetViews>
  <sheetFormatPr defaultRowHeight="12.75" customHeight="1" x14ac:dyDescent="0.2"/>
  <cols>
    <col min="1" max="1" width="23" customWidth="1"/>
    <col min="2" max="2" width="10.85546875" customWidth="1"/>
    <col min="3" max="3" width="13" customWidth="1"/>
    <col min="4" max="4" width="15" customWidth="1"/>
    <col min="5" max="5" width="27.85546875" customWidth="1"/>
    <col min="6" max="6" width="12.42578125" customWidth="1"/>
    <col min="7" max="7" width="7.28515625" customWidth="1"/>
    <col min="8" max="8" width="12.85546875" customWidth="1"/>
    <col min="9" max="9" width="12.140625" customWidth="1"/>
  </cols>
  <sheetData>
    <row r="1" spans="1:9" ht="12.75" customHeight="1" x14ac:dyDescent="0.2">
      <c r="A1" s="638" t="s">
        <v>85</v>
      </c>
      <c r="B1" s="63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1493.5</v>
      </c>
      <c r="E2" s="5">
        <v>416545.31</v>
      </c>
      <c r="F2" s="6">
        <v>419546.16</v>
      </c>
      <c r="G2" s="640">
        <f>E2-F2</f>
        <v>-3000.8499999999767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33</v>
      </c>
      <c r="E3" s="1">
        <v>7</v>
      </c>
      <c r="F3" s="1"/>
      <c r="G3" s="1"/>
      <c r="H3" s="1" t="s">
        <v>25</v>
      </c>
      <c r="I3" s="8">
        <f>F2-F147</f>
        <v>-8661.273600000015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x14ac:dyDescent="0.2">
      <c r="A6" s="622" t="s">
        <v>126</v>
      </c>
      <c r="B6" s="625">
        <v>3586.29</v>
      </c>
      <c r="C6" s="625" t="s">
        <v>66</v>
      </c>
      <c r="D6" s="633" t="s">
        <v>111</v>
      </c>
      <c r="E6" s="37" t="s">
        <v>123</v>
      </c>
      <c r="F6" s="37" t="s">
        <v>110</v>
      </c>
      <c r="G6" s="37">
        <v>1.04</v>
      </c>
      <c r="H6" s="38">
        <v>197.09</v>
      </c>
      <c r="I6" s="39">
        <f>G6*H6</f>
        <v>204.9736</v>
      </c>
    </row>
    <row r="7" spans="1:9" ht="12.75" customHeight="1" thickBot="1" x14ac:dyDescent="0.25">
      <c r="A7" s="624"/>
      <c r="B7" s="626"/>
      <c r="C7" s="626"/>
      <c r="D7" s="635"/>
      <c r="E7" s="40" t="s">
        <v>124</v>
      </c>
      <c r="F7" s="40" t="s">
        <v>100</v>
      </c>
      <c r="G7" s="40">
        <v>0.05</v>
      </c>
      <c r="H7" s="41">
        <v>116</v>
      </c>
      <c r="I7" s="42">
        <f>G7*H7</f>
        <v>5.8000000000000007</v>
      </c>
    </row>
    <row r="8" spans="1:9" ht="12.75" customHeight="1" x14ac:dyDescent="0.2">
      <c r="A8" s="263"/>
      <c r="B8" s="264">
        <v>3897.81</v>
      </c>
      <c r="C8" s="13" t="s">
        <v>67</v>
      </c>
      <c r="D8" s="265"/>
      <c r="E8" s="15"/>
      <c r="F8" s="15"/>
      <c r="G8" s="15"/>
      <c r="H8" s="16"/>
      <c r="I8" s="43">
        <f t="shared" ref="I8:I20" si="0">G8*H8</f>
        <v>0</v>
      </c>
    </row>
    <row r="9" spans="1:9" ht="12.75" customHeight="1" x14ac:dyDescent="0.2">
      <c r="A9" s="263"/>
      <c r="B9" s="264">
        <v>5432.6</v>
      </c>
      <c r="C9" s="13" t="s">
        <v>70</v>
      </c>
      <c r="D9" s="265"/>
      <c r="E9" s="15"/>
      <c r="F9" s="15"/>
      <c r="G9" s="15"/>
      <c r="H9" s="16"/>
      <c r="I9" s="43">
        <f t="shared" si="0"/>
        <v>0</v>
      </c>
    </row>
    <row r="10" spans="1:9" x14ac:dyDescent="0.2">
      <c r="A10" s="11"/>
      <c r="B10" s="264">
        <v>4634.1000000000004</v>
      </c>
      <c r="C10" s="13" t="s">
        <v>72</v>
      </c>
      <c r="D10" s="15"/>
      <c r="E10" s="15"/>
      <c r="F10" s="15"/>
      <c r="G10" s="15"/>
      <c r="H10" s="16"/>
      <c r="I10" s="43">
        <f t="shared" si="0"/>
        <v>0</v>
      </c>
    </row>
    <row r="11" spans="1:9" ht="12.75" customHeight="1" x14ac:dyDescent="0.2">
      <c r="A11" s="263"/>
      <c r="B11" s="264">
        <v>4208.16</v>
      </c>
      <c r="C11" s="13" t="s">
        <v>73</v>
      </c>
      <c r="D11" s="265"/>
      <c r="E11" s="15"/>
      <c r="F11" s="15"/>
      <c r="G11" s="15"/>
      <c r="H11" s="16"/>
      <c r="I11" s="43">
        <f t="shared" si="0"/>
        <v>0</v>
      </c>
    </row>
    <row r="12" spans="1:9" ht="12.75" customHeight="1" x14ac:dyDescent="0.2">
      <c r="A12" s="263"/>
      <c r="B12" s="264">
        <v>5006.6400000000003</v>
      </c>
      <c r="C12" s="13" t="s">
        <v>74</v>
      </c>
      <c r="D12" s="265"/>
      <c r="E12" s="15"/>
      <c r="F12" s="15"/>
      <c r="G12" s="15"/>
      <c r="H12" s="16"/>
      <c r="I12" s="43">
        <f t="shared" si="0"/>
        <v>0</v>
      </c>
    </row>
    <row r="13" spans="1:9" ht="12.75" customHeight="1" thickBot="1" x14ac:dyDescent="0.25">
      <c r="A13" s="308"/>
      <c r="B13" s="267">
        <v>4350.24</v>
      </c>
      <c r="C13" s="71" t="s">
        <v>75</v>
      </c>
      <c r="D13" s="309"/>
      <c r="E13" s="73"/>
      <c r="F13" s="73"/>
      <c r="G13" s="73"/>
      <c r="H13" s="74"/>
      <c r="I13" s="201">
        <f t="shared" si="0"/>
        <v>0</v>
      </c>
    </row>
    <row r="14" spans="1:9" ht="12.75" customHeight="1" x14ac:dyDescent="0.2">
      <c r="A14" s="622" t="s">
        <v>1377</v>
      </c>
      <c r="B14" s="625">
        <v>6117.08</v>
      </c>
      <c r="C14" s="625" t="s">
        <v>76</v>
      </c>
      <c r="D14" s="627" t="s">
        <v>111</v>
      </c>
      <c r="E14" s="37" t="s">
        <v>232</v>
      </c>
      <c r="F14" s="37" t="s">
        <v>99</v>
      </c>
      <c r="G14" s="37">
        <v>25</v>
      </c>
      <c r="H14" s="38">
        <v>14</v>
      </c>
      <c r="I14" s="39">
        <f t="shared" si="0"/>
        <v>350</v>
      </c>
    </row>
    <row r="15" spans="1:9" ht="12.75" customHeight="1" x14ac:dyDescent="0.2">
      <c r="A15" s="623"/>
      <c r="B15" s="632"/>
      <c r="C15" s="632"/>
      <c r="D15" s="628"/>
      <c r="E15" s="15" t="s">
        <v>231</v>
      </c>
      <c r="F15" s="15" t="s">
        <v>233</v>
      </c>
      <c r="G15" s="15">
        <v>1</v>
      </c>
      <c r="H15" s="16">
        <v>277</v>
      </c>
      <c r="I15" s="43">
        <f t="shared" si="0"/>
        <v>277</v>
      </c>
    </row>
    <row r="16" spans="1:9" ht="12.75" customHeight="1" thickBot="1" x14ac:dyDescent="0.25">
      <c r="A16" s="624"/>
      <c r="B16" s="626"/>
      <c r="C16" s="626"/>
      <c r="D16" s="629"/>
      <c r="E16" s="40" t="s">
        <v>1016</v>
      </c>
      <c r="F16" s="40" t="s">
        <v>445</v>
      </c>
      <c r="G16" s="40">
        <v>0.2</v>
      </c>
      <c r="H16" s="41">
        <v>330.4</v>
      </c>
      <c r="I16" s="42">
        <f t="shared" si="0"/>
        <v>66.08</v>
      </c>
    </row>
    <row r="17" spans="1:9" ht="12.75" customHeight="1" x14ac:dyDescent="0.2">
      <c r="A17" s="260"/>
      <c r="B17" s="33">
        <v>6102.87</v>
      </c>
      <c r="C17" s="33" t="s">
        <v>77</v>
      </c>
      <c r="D17" s="262"/>
      <c r="E17" s="35"/>
      <c r="F17" s="35"/>
      <c r="G17" s="35"/>
      <c r="H17" s="36"/>
      <c r="I17" s="157">
        <f t="shared" si="0"/>
        <v>0</v>
      </c>
    </row>
    <row r="18" spans="1:9" ht="12.75" customHeight="1" x14ac:dyDescent="0.2">
      <c r="A18" s="263"/>
      <c r="B18" s="13">
        <v>9047.73</v>
      </c>
      <c r="C18" s="33" t="s">
        <v>78</v>
      </c>
      <c r="D18" s="265"/>
      <c r="E18" s="15"/>
      <c r="F18" s="15"/>
      <c r="G18" s="15"/>
      <c r="H18" s="16"/>
      <c r="I18" s="43">
        <f t="shared" si="0"/>
        <v>0</v>
      </c>
    </row>
    <row r="19" spans="1:9" ht="12.75" customHeight="1" x14ac:dyDescent="0.2">
      <c r="A19" s="263"/>
      <c r="B19" s="13">
        <v>7423.35</v>
      </c>
      <c r="C19" s="33" t="s">
        <v>79</v>
      </c>
      <c r="D19" s="265"/>
      <c r="E19" s="15"/>
      <c r="F19" s="15"/>
      <c r="G19" s="15"/>
      <c r="H19" s="16"/>
      <c r="I19" s="43">
        <f t="shared" si="0"/>
        <v>0</v>
      </c>
    </row>
    <row r="20" spans="1:9" ht="12.75" customHeight="1" thickBot="1" x14ac:dyDescent="0.25">
      <c r="A20" s="263"/>
      <c r="B20" s="13">
        <v>7502.01</v>
      </c>
      <c r="C20" s="33" t="s">
        <v>80</v>
      </c>
      <c r="D20" s="265"/>
      <c r="E20" s="15"/>
      <c r="F20" s="15"/>
      <c r="G20" s="15"/>
      <c r="H20" s="16"/>
      <c r="I20" s="43">
        <f t="shared" si="0"/>
        <v>0</v>
      </c>
    </row>
    <row r="21" spans="1:9" ht="12.75" customHeight="1" thickBot="1" x14ac:dyDescent="0.25">
      <c r="A21" s="440"/>
      <c r="B21" s="85"/>
      <c r="C21" s="85" t="s">
        <v>87</v>
      </c>
      <c r="D21" s="441"/>
      <c r="E21" s="47"/>
      <c r="F21" s="47"/>
      <c r="G21" s="47"/>
      <c r="H21" s="48"/>
      <c r="I21" s="49">
        <v>637.79999999999995</v>
      </c>
    </row>
    <row r="22" spans="1:9" ht="12.75" customHeight="1" thickBot="1" x14ac:dyDescent="0.25">
      <c r="A22" s="46"/>
      <c r="B22" s="76">
        <f>SUM(B6:B20)</f>
        <v>67308.88</v>
      </c>
      <c r="C22" s="75"/>
      <c r="D22" s="76"/>
      <c r="E22" s="77"/>
      <c r="F22" s="75"/>
      <c r="G22" s="75"/>
      <c r="H22" s="76" t="s">
        <v>17</v>
      </c>
      <c r="I22" s="78">
        <f>SUM(I6:I21)</f>
        <v>1541.6536000000001</v>
      </c>
    </row>
    <row r="23" spans="1:9" ht="77.25" thickBot="1" x14ac:dyDescent="0.25">
      <c r="A23" s="134" t="s">
        <v>1066</v>
      </c>
      <c r="B23" s="114" t="s">
        <v>16</v>
      </c>
      <c r="C23" s="114" t="s">
        <v>5</v>
      </c>
      <c r="D23" s="114" t="s">
        <v>23</v>
      </c>
      <c r="E23" s="118" t="s">
        <v>18</v>
      </c>
      <c r="F23" s="114" t="s">
        <v>19</v>
      </c>
      <c r="G23" s="114" t="s">
        <v>10</v>
      </c>
      <c r="H23" s="114" t="s">
        <v>13</v>
      </c>
      <c r="I23" s="115" t="s">
        <v>12</v>
      </c>
    </row>
    <row r="24" spans="1:9" x14ac:dyDescent="0.2">
      <c r="A24" s="622" t="s">
        <v>107</v>
      </c>
      <c r="B24" s="625">
        <v>6055.67</v>
      </c>
      <c r="C24" s="625" t="s">
        <v>66</v>
      </c>
      <c r="D24" s="633" t="s">
        <v>375</v>
      </c>
      <c r="E24" s="37" t="s">
        <v>118</v>
      </c>
      <c r="F24" s="37" t="s">
        <v>99</v>
      </c>
      <c r="G24" s="37">
        <v>4</v>
      </c>
      <c r="H24" s="38">
        <v>117.24</v>
      </c>
      <c r="I24" s="39">
        <f t="shared" ref="I24:I47" si="1">G24*H24</f>
        <v>468.96</v>
      </c>
    </row>
    <row r="25" spans="1:9" x14ac:dyDescent="0.2">
      <c r="A25" s="623"/>
      <c r="B25" s="632"/>
      <c r="C25" s="632"/>
      <c r="D25" s="634"/>
      <c r="E25" s="15" t="s">
        <v>122</v>
      </c>
      <c r="F25" s="15" t="s">
        <v>99</v>
      </c>
      <c r="G25" s="15">
        <v>1</v>
      </c>
      <c r="H25" s="16">
        <v>173.33</v>
      </c>
      <c r="I25" s="157">
        <f t="shared" si="1"/>
        <v>173.33</v>
      </c>
    </row>
    <row r="26" spans="1:9" ht="12.75" customHeight="1" thickBot="1" x14ac:dyDescent="0.25">
      <c r="A26" s="624"/>
      <c r="B26" s="626"/>
      <c r="C26" s="626"/>
      <c r="D26" s="635"/>
      <c r="E26" s="40" t="s">
        <v>134</v>
      </c>
      <c r="F26" s="40" t="s">
        <v>99</v>
      </c>
      <c r="G26" s="40">
        <v>5</v>
      </c>
      <c r="H26" s="41">
        <v>75</v>
      </c>
      <c r="I26" s="200">
        <f t="shared" si="1"/>
        <v>375</v>
      </c>
    </row>
    <row r="27" spans="1:9" ht="12.75" customHeight="1" thickBot="1" x14ac:dyDescent="0.25">
      <c r="A27" s="313"/>
      <c r="B27" s="314">
        <v>5892.48</v>
      </c>
      <c r="C27" s="70" t="s">
        <v>67</v>
      </c>
      <c r="D27" s="315"/>
      <c r="E27" s="53"/>
      <c r="F27" s="53"/>
      <c r="G27" s="53"/>
      <c r="H27" s="153"/>
      <c r="I27" s="165">
        <f t="shared" si="1"/>
        <v>0</v>
      </c>
    </row>
    <row r="28" spans="1:9" ht="12.75" customHeight="1" x14ac:dyDescent="0.2">
      <c r="A28" s="622" t="s">
        <v>329</v>
      </c>
      <c r="B28" s="625">
        <v>5815.22</v>
      </c>
      <c r="C28" s="625" t="s">
        <v>70</v>
      </c>
      <c r="D28" s="627" t="s">
        <v>330</v>
      </c>
      <c r="E28" s="37" t="s">
        <v>338</v>
      </c>
      <c r="F28" s="37" t="s">
        <v>99</v>
      </c>
      <c r="G28" s="37">
        <v>2</v>
      </c>
      <c r="H28" s="38">
        <v>20.95</v>
      </c>
      <c r="I28" s="39">
        <f t="shared" si="1"/>
        <v>41.9</v>
      </c>
    </row>
    <row r="29" spans="1:9" ht="12.75" customHeight="1" x14ac:dyDescent="0.2">
      <c r="A29" s="623"/>
      <c r="B29" s="632"/>
      <c r="C29" s="632"/>
      <c r="D29" s="628"/>
      <c r="E29" s="15" t="s">
        <v>342</v>
      </c>
      <c r="F29" s="15" t="s">
        <v>99</v>
      </c>
      <c r="G29" s="15">
        <v>1</v>
      </c>
      <c r="H29" s="16">
        <v>50.73</v>
      </c>
      <c r="I29" s="157">
        <f t="shared" si="1"/>
        <v>50.73</v>
      </c>
    </row>
    <row r="30" spans="1:9" ht="12.75" customHeight="1" thickBot="1" x14ac:dyDescent="0.25">
      <c r="A30" s="624"/>
      <c r="B30" s="626"/>
      <c r="C30" s="626"/>
      <c r="D30" s="629"/>
      <c r="E30" s="40" t="s">
        <v>337</v>
      </c>
      <c r="F30" s="40" t="s">
        <v>99</v>
      </c>
      <c r="G30" s="40">
        <v>2</v>
      </c>
      <c r="H30" s="41">
        <v>44.8</v>
      </c>
      <c r="I30" s="200">
        <f t="shared" si="1"/>
        <v>89.6</v>
      </c>
    </row>
    <row r="31" spans="1:9" ht="26.25" thickBot="1" x14ac:dyDescent="0.25">
      <c r="A31" s="46" t="s">
        <v>329</v>
      </c>
      <c r="B31" s="625">
        <v>7756.18</v>
      </c>
      <c r="C31" s="625" t="s">
        <v>72</v>
      </c>
      <c r="D31" s="452" t="s">
        <v>330</v>
      </c>
      <c r="E31" s="47" t="s">
        <v>338</v>
      </c>
      <c r="F31" s="47" t="s">
        <v>99</v>
      </c>
      <c r="G31" s="47">
        <v>1</v>
      </c>
      <c r="H31" s="48">
        <v>20.95</v>
      </c>
      <c r="I31" s="49">
        <f t="shared" si="1"/>
        <v>20.95</v>
      </c>
    </row>
    <row r="32" spans="1:9" ht="12.75" customHeight="1" thickBot="1" x14ac:dyDescent="0.25">
      <c r="A32" s="622" t="s">
        <v>107</v>
      </c>
      <c r="B32" s="632"/>
      <c r="C32" s="632"/>
      <c r="D32" s="627" t="s">
        <v>108</v>
      </c>
      <c r="E32" s="47" t="s">
        <v>139</v>
      </c>
      <c r="F32" s="47" t="s">
        <v>99</v>
      </c>
      <c r="G32" s="47">
        <v>1</v>
      </c>
      <c r="H32" s="48">
        <v>320</v>
      </c>
      <c r="I32" s="49">
        <f t="shared" si="1"/>
        <v>320</v>
      </c>
    </row>
    <row r="33" spans="1:9" ht="12.75" customHeight="1" x14ac:dyDescent="0.2">
      <c r="A33" s="623"/>
      <c r="B33" s="632"/>
      <c r="C33" s="632"/>
      <c r="D33" s="628"/>
      <c r="E33" s="35" t="s">
        <v>365</v>
      </c>
      <c r="F33" s="35" t="s">
        <v>101</v>
      </c>
      <c r="G33" s="35">
        <v>5.5</v>
      </c>
      <c r="H33" s="36">
        <v>187.36</v>
      </c>
      <c r="I33" s="157">
        <f t="shared" si="1"/>
        <v>1030.48</v>
      </c>
    </row>
    <row r="34" spans="1:9" ht="12.75" customHeight="1" x14ac:dyDescent="0.2">
      <c r="A34" s="623"/>
      <c r="B34" s="632"/>
      <c r="C34" s="632"/>
      <c r="D34" s="628"/>
      <c r="E34" s="15" t="s">
        <v>860</v>
      </c>
      <c r="F34" s="15" t="s">
        <v>99</v>
      </c>
      <c r="G34" s="15">
        <v>5</v>
      </c>
      <c r="H34" s="16">
        <v>71.650000000000006</v>
      </c>
      <c r="I34" s="157">
        <f t="shared" si="1"/>
        <v>358.25</v>
      </c>
    </row>
    <row r="35" spans="1:9" ht="13.5" thickBot="1" x14ac:dyDescent="0.25">
      <c r="A35" s="624"/>
      <c r="B35" s="626"/>
      <c r="C35" s="626"/>
      <c r="D35" s="629"/>
      <c r="E35" s="40" t="s">
        <v>864</v>
      </c>
      <c r="F35" s="40" t="s">
        <v>99</v>
      </c>
      <c r="G35" s="40">
        <v>2</v>
      </c>
      <c r="H35" s="41">
        <v>246</v>
      </c>
      <c r="I35" s="200">
        <f t="shared" si="1"/>
        <v>492</v>
      </c>
    </row>
    <row r="36" spans="1:9" ht="12.75" customHeight="1" thickBot="1" x14ac:dyDescent="0.25">
      <c r="A36" s="313"/>
      <c r="B36" s="314">
        <v>7620.98</v>
      </c>
      <c r="C36" s="70" t="s">
        <v>73</v>
      </c>
      <c r="D36" s="315"/>
      <c r="E36" s="53"/>
      <c r="F36" s="53"/>
      <c r="G36" s="53"/>
      <c r="H36" s="153"/>
      <c r="I36" s="165">
        <f t="shared" si="1"/>
        <v>0</v>
      </c>
    </row>
    <row r="37" spans="1:9" ht="12.75" customHeight="1" x14ac:dyDescent="0.2">
      <c r="A37" s="622" t="s">
        <v>329</v>
      </c>
      <c r="B37" s="625">
        <v>6591.01</v>
      </c>
      <c r="C37" s="625" t="s">
        <v>74</v>
      </c>
      <c r="D37" s="627" t="s">
        <v>330</v>
      </c>
      <c r="E37" s="37" t="s">
        <v>1087</v>
      </c>
      <c r="F37" s="37" t="s">
        <v>99</v>
      </c>
      <c r="G37" s="37">
        <v>1</v>
      </c>
      <c r="H37" s="38">
        <v>55.88</v>
      </c>
      <c r="I37" s="39">
        <f t="shared" si="1"/>
        <v>55.88</v>
      </c>
    </row>
    <row r="38" spans="1:9" ht="12.75" customHeight="1" x14ac:dyDescent="0.2">
      <c r="A38" s="623"/>
      <c r="B38" s="632"/>
      <c r="C38" s="632"/>
      <c r="D38" s="628"/>
      <c r="E38" s="15" t="s">
        <v>1088</v>
      </c>
      <c r="F38" s="15" t="s">
        <v>99</v>
      </c>
      <c r="G38" s="15">
        <v>1</v>
      </c>
      <c r="H38" s="16">
        <v>2186.3200000000002</v>
      </c>
      <c r="I38" s="157">
        <f t="shared" si="1"/>
        <v>2186.3200000000002</v>
      </c>
    </row>
    <row r="39" spans="1:9" ht="12.75" customHeight="1" x14ac:dyDescent="0.2">
      <c r="A39" s="623"/>
      <c r="B39" s="632"/>
      <c r="C39" s="632"/>
      <c r="D39" s="628"/>
      <c r="E39" s="15" t="s">
        <v>337</v>
      </c>
      <c r="F39" s="15" t="s">
        <v>99</v>
      </c>
      <c r="G39" s="15">
        <v>2</v>
      </c>
      <c r="H39" s="16">
        <v>44.8</v>
      </c>
      <c r="I39" s="157">
        <f t="shared" si="1"/>
        <v>89.6</v>
      </c>
    </row>
    <row r="40" spans="1:9" ht="12.75" customHeight="1" x14ac:dyDescent="0.2">
      <c r="A40" s="623"/>
      <c r="B40" s="632"/>
      <c r="C40" s="632"/>
      <c r="D40" s="628"/>
      <c r="E40" s="15" t="s">
        <v>344</v>
      </c>
      <c r="F40" s="15" t="s">
        <v>99</v>
      </c>
      <c r="G40" s="15">
        <v>2</v>
      </c>
      <c r="H40" s="16">
        <v>56.09</v>
      </c>
      <c r="I40" s="157">
        <f t="shared" si="1"/>
        <v>112.18</v>
      </c>
    </row>
    <row r="41" spans="1:9" ht="12.75" customHeight="1" thickBot="1" x14ac:dyDescent="0.25">
      <c r="A41" s="624"/>
      <c r="B41" s="626"/>
      <c r="C41" s="626"/>
      <c r="D41" s="629"/>
      <c r="E41" s="40" t="s">
        <v>1089</v>
      </c>
      <c r="F41" s="40" t="s">
        <v>99</v>
      </c>
      <c r="G41" s="40">
        <v>3</v>
      </c>
      <c r="H41" s="41">
        <v>40</v>
      </c>
      <c r="I41" s="200">
        <f t="shared" si="1"/>
        <v>120</v>
      </c>
    </row>
    <row r="42" spans="1:9" ht="26.25" thickBot="1" x14ac:dyDescent="0.25">
      <c r="A42" s="46" t="s">
        <v>329</v>
      </c>
      <c r="B42" s="85">
        <v>5812.75</v>
      </c>
      <c r="C42" s="85" t="s">
        <v>75</v>
      </c>
      <c r="D42" s="55" t="s">
        <v>330</v>
      </c>
      <c r="E42" s="47" t="s">
        <v>331</v>
      </c>
      <c r="F42" s="47" t="s">
        <v>99</v>
      </c>
      <c r="G42" s="47">
        <v>3</v>
      </c>
      <c r="H42" s="48">
        <v>8.6999999999999993</v>
      </c>
      <c r="I42" s="49">
        <f t="shared" si="1"/>
        <v>26.099999999999998</v>
      </c>
    </row>
    <row r="43" spans="1:9" ht="12.75" customHeight="1" thickBot="1" x14ac:dyDescent="0.25">
      <c r="A43" s="260"/>
      <c r="B43" s="33">
        <v>6567.23</v>
      </c>
      <c r="C43" s="85" t="s">
        <v>76</v>
      </c>
      <c r="D43" s="262"/>
      <c r="E43" s="545"/>
      <c r="F43" s="545"/>
      <c r="G43" s="545"/>
      <c r="H43" s="490"/>
      <c r="I43" s="157">
        <f t="shared" si="1"/>
        <v>0</v>
      </c>
    </row>
    <row r="44" spans="1:9" ht="26.25" thickBot="1" x14ac:dyDescent="0.25">
      <c r="A44" s="46" t="s">
        <v>329</v>
      </c>
      <c r="B44" s="85">
        <v>6788.82</v>
      </c>
      <c r="C44" s="85" t="s">
        <v>77</v>
      </c>
      <c r="D44" s="55" t="s">
        <v>330</v>
      </c>
      <c r="E44" s="47" t="s">
        <v>331</v>
      </c>
      <c r="F44" s="47" t="s">
        <v>99</v>
      </c>
      <c r="G44" s="47">
        <v>2</v>
      </c>
      <c r="H44" s="48">
        <v>7.53</v>
      </c>
      <c r="I44" s="49">
        <f t="shared" si="1"/>
        <v>15.06</v>
      </c>
    </row>
    <row r="45" spans="1:9" ht="12.75" customHeight="1" x14ac:dyDescent="0.2">
      <c r="A45" s="263"/>
      <c r="B45" s="13">
        <v>8463.25</v>
      </c>
      <c r="C45" s="13" t="s">
        <v>78</v>
      </c>
      <c r="D45" s="265"/>
      <c r="E45" s="15"/>
      <c r="F45" s="15"/>
      <c r="G45" s="15"/>
      <c r="H45" s="16"/>
      <c r="I45" s="157">
        <f t="shared" si="1"/>
        <v>0</v>
      </c>
    </row>
    <row r="46" spans="1:9" ht="12.75" customHeight="1" x14ac:dyDescent="0.2">
      <c r="A46" s="263"/>
      <c r="B46" s="288">
        <v>7819.95</v>
      </c>
      <c r="C46" s="13" t="s">
        <v>79</v>
      </c>
      <c r="D46" s="265"/>
      <c r="E46" s="15"/>
      <c r="F46" s="15"/>
      <c r="G46" s="15"/>
      <c r="H46" s="16"/>
      <c r="I46" s="157">
        <f t="shared" si="1"/>
        <v>0</v>
      </c>
    </row>
    <row r="47" spans="1:9" ht="12.75" customHeight="1" thickBot="1" x14ac:dyDescent="0.25">
      <c r="A47" s="263"/>
      <c r="B47" s="288">
        <v>8344.2900000000009</v>
      </c>
      <c r="C47" s="13" t="s">
        <v>80</v>
      </c>
      <c r="D47" s="265"/>
      <c r="E47" s="15"/>
      <c r="F47" s="15"/>
      <c r="G47" s="15"/>
      <c r="H47" s="16"/>
      <c r="I47" s="157">
        <f t="shared" si="1"/>
        <v>0</v>
      </c>
    </row>
    <row r="48" spans="1:9" ht="12.75" customHeight="1" thickBot="1" x14ac:dyDescent="0.25">
      <c r="A48" s="440"/>
      <c r="B48" s="85"/>
      <c r="C48" s="85" t="s">
        <v>87</v>
      </c>
      <c r="D48" s="441"/>
      <c r="E48" s="47"/>
      <c r="F48" s="47"/>
      <c r="G48" s="47"/>
      <c r="H48" s="48"/>
      <c r="I48" s="49">
        <v>613.52</v>
      </c>
    </row>
    <row r="49" spans="1:9" ht="12.75" customHeight="1" thickBot="1" x14ac:dyDescent="0.25">
      <c r="A49" s="46"/>
      <c r="B49" s="76">
        <f>SUM(B24:B47)</f>
        <v>83527.829999999987</v>
      </c>
      <c r="C49" s="75"/>
      <c r="D49" s="76"/>
      <c r="E49" s="77"/>
      <c r="F49" s="75"/>
      <c r="G49" s="75"/>
      <c r="H49" s="76" t="s">
        <v>17</v>
      </c>
      <c r="I49" s="78">
        <f>SUM(I24:I48)</f>
        <v>6639.8600000000006</v>
      </c>
    </row>
    <row r="50" spans="1:9" ht="64.5" thickBot="1" x14ac:dyDescent="0.25">
      <c r="A50" s="134" t="s">
        <v>144</v>
      </c>
      <c r="B50" s="114" t="s">
        <v>16</v>
      </c>
      <c r="C50" s="114" t="s">
        <v>5</v>
      </c>
      <c r="D50" s="114" t="s">
        <v>23</v>
      </c>
      <c r="E50" s="118" t="s">
        <v>18</v>
      </c>
      <c r="F50" s="114" t="s">
        <v>19</v>
      </c>
      <c r="G50" s="114" t="s">
        <v>10</v>
      </c>
      <c r="H50" s="114" t="s">
        <v>13</v>
      </c>
      <c r="I50" s="115" t="s">
        <v>12</v>
      </c>
    </row>
    <row r="51" spans="1:9" ht="12.75" customHeight="1" thickBot="1" x14ac:dyDescent="0.25">
      <c r="A51" s="227"/>
      <c r="B51" s="104">
        <v>3117.75</v>
      </c>
      <c r="C51" s="58" t="s">
        <v>66</v>
      </c>
      <c r="D51" s="64"/>
      <c r="E51" s="59"/>
      <c r="F51" s="59"/>
      <c r="G51" s="59"/>
      <c r="H51" s="60"/>
      <c r="I51" s="61"/>
    </row>
    <row r="52" spans="1:9" ht="12.75" customHeight="1" thickBot="1" x14ac:dyDescent="0.25">
      <c r="A52" s="227"/>
      <c r="B52" s="122">
        <v>3003.05</v>
      </c>
      <c r="C52" s="123" t="s">
        <v>67</v>
      </c>
      <c r="D52" s="124"/>
      <c r="E52" s="125"/>
      <c r="F52" s="125"/>
      <c r="G52" s="125"/>
      <c r="H52" s="126"/>
      <c r="I52" s="127"/>
    </row>
    <row r="53" spans="1:9" ht="12.75" customHeight="1" thickBot="1" x14ac:dyDescent="0.25">
      <c r="A53" s="227"/>
      <c r="B53" s="106">
        <v>3057.88</v>
      </c>
      <c r="C53" s="85" t="s">
        <v>70</v>
      </c>
      <c r="D53" s="86"/>
      <c r="E53" s="47"/>
      <c r="F53" s="47"/>
      <c r="G53" s="47"/>
      <c r="H53" s="48"/>
      <c r="I53" s="49"/>
    </row>
    <row r="54" spans="1:9" ht="12.75" customHeight="1" thickBot="1" x14ac:dyDescent="0.25">
      <c r="A54" s="227"/>
      <c r="B54" s="106">
        <v>1741.39</v>
      </c>
      <c r="C54" s="85" t="s">
        <v>72</v>
      </c>
      <c r="D54" s="86"/>
      <c r="E54" s="47"/>
      <c r="F54" s="47"/>
      <c r="G54" s="47"/>
      <c r="H54" s="48"/>
      <c r="I54" s="49"/>
    </row>
    <row r="55" spans="1:9" ht="12.75" customHeight="1" thickBot="1" x14ac:dyDescent="0.25">
      <c r="A55" s="227"/>
      <c r="B55" s="106">
        <v>3265.93</v>
      </c>
      <c r="C55" s="85" t="s">
        <v>73</v>
      </c>
      <c r="D55" s="86"/>
      <c r="E55" s="47"/>
      <c r="F55" s="47"/>
      <c r="G55" s="47"/>
      <c r="H55" s="48"/>
      <c r="I55" s="49"/>
    </row>
    <row r="56" spans="1:9" ht="12.75" customHeight="1" thickBot="1" x14ac:dyDescent="0.25">
      <c r="A56" s="227"/>
      <c r="B56" s="106">
        <v>3101.53</v>
      </c>
      <c r="C56" s="85" t="s">
        <v>74</v>
      </c>
      <c r="D56" s="86"/>
      <c r="E56" s="47"/>
      <c r="F56" s="47"/>
      <c r="G56" s="47"/>
      <c r="H56" s="48"/>
      <c r="I56" s="49"/>
    </row>
    <row r="57" spans="1:9" ht="12.75" customHeight="1" thickBot="1" x14ac:dyDescent="0.25">
      <c r="A57" s="227"/>
      <c r="B57" s="106">
        <v>2832.93</v>
      </c>
      <c r="C57" s="85" t="s">
        <v>75</v>
      </c>
      <c r="D57" s="86"/>
      <c r="E57" s="47"/>
      <c r="F57" s="47"/>
      <c r="G57" s="47"/>
      <c r="H57" s="48"/>
      <c r="I57" s="49"/>
    </row>
    <row r="58" spans="1:9" ht="12.75" customHeight="1" thickBot="1" x14ac:dyDescent="0.25">
      <c r="A58" s="227"/>
      <c r="B58" s="106">
        <v>3952.86</v>
      </c>
      <c r="C58" s="85" t="s">
        <v>76</v>
      </c>
      <c r="D58" s="86"/>
      <c r="E58" s="47"/>
      <c r="F58" s="47"/>
      <c r="G58" s="47"/>
      <c r="H58" s="48"/>
      <c r="I58" s="49"/>
    </row>
    <row r="59" spans="1:9" ht="12.75" customHeight="1" thickBot="1" x14ac:dyDescent="0.25">
      <c r="A59" s="221"/>
      <c r="B59" s="106">
        <v>5608.05</v>
      </c>
      <c r="C59" s="85" t="s">
        <v>77</v>
      </c>
      <c r="D59" s="86"/>
      <c r="E59" s="47"/>
      <c r="F59" s="47"/>
      <c r="G59" s="47"/>
      <c r="H59" s="48"/>
      <c r="I59" s="49"/>
    </row>
    <row r="60" spans="1:9" ht="12.75" customHeight="1" thickBot="1" x14ac:dyDescent="0.25">
      <c r="A60" s="221"/>
      <c r="B60" s="106">
        <v>6090.83</v>
      </c>
      <c r="C60" s="85" t="s">
        <v>78</v>
      </c>
      <c r="D60" s="86"/>
      <c r="E60" s="47"/>
      <c r="F60" s="47"/>
      <c r="G60" s="47"/>
      <c r="H60" s="48"/>
      <c r="I60" s="49"/>
    </row>
    <row r="61" spans="1:9" ht="12.75" customHeight="1" thickBot="1" x14ac:dyDescent="0.25">
      <c r="A61" s="221"/>
      <c r="B61" s="106">
        <v>5727.96</v>
      </c>
      <c r="C61" s="85" t="s">
        <v>79</v>
      </c>
      <c r="D61" s="86"/>
      <c r="E61" s="47"/>
      <c r="F61" s="47"/>
      <c r="G61" s="47"/>
      <c r="H61" s="48"/>
      <c r="I61" s="49"/>
    </row>
    <row r="62" spans="1:9" ht="12.75" customHeight="1" thickBot="1" x14ac:dyDescent="0.25">
      <c r="A62" s="221"/>
      <c r="B62" s="106">
        <v>6083.93</v>
      </c>
      <c r="C62" s="85" t="s">
        <v>80</v>
      </c>
      <c r="D62" s="86"/>
      <c r="E62" s="47"/>
      <c r="F62" s="47"/>
      <c r="G62" s="47"/>
      <c r="H62" s="48"/>
      <c r="I62" s="49"/>
    </row>
    <row r="63" spans="1:9" ht="12.75" customHeight="1" thickBot="1" x14ac:dyDescent="0.25">
      <c r="A63" s="228"/>
      <c r="B63" s="454">
        <f>SUM(B51:B62)</f>
        <v>47584.09</v>
      </c>
      <c r="C63" s="458" t="s">
        <v>87</v>
      </c>
      <c r="D63" s="86"/>
      <c r="E63" s="47"/>
      <c r="F63" s="47"/>
      <c r="G63" s="47"/>
      <c r="H63" s="48"/>
      <c r="I63" s="49"/>
    </row>
    <row r="64" spans="1:9" ht="12.75" customHeight="1" thickBot="1" x14ac:dyDescent="0.25">
      <c r="A64" s="655" t="s">
        <v>106</v>
      </c>
      <c r="B64" s="106">
        <v>587.79999999999995</v>
      </c>
      <c r="C64" s="85" t="s">
        <v>74</v>
      </c>
      <c r="D64" s="86"/>
      <c r="E64" s="47"/>
      <c r="F64" s="47"/>
      <c r="G64" s="47"/>
      <c r="H64" s="48"/>
      <c r="I64" s="49"/>
    </row>
    <row r="65" spans="1:9" ht="12.75" customHeight="1" thickBot="1" x14ac:dyDescent="0.25">
      <c r="A65" s="656"/>
      <c r="B65" s="106">
        <v>247.98</v>
      </c>
      <c r="C65" s="85" t="s">
        <v>75</v>
      </c>
      <c r="D65" s="86"/>
      <c r="E65" s="47"/>
      <c r="F65" s="47"/>
      <c r="G65" s="47"/>
      <c r="H65" s="48"/>
      <c r="I65" s="49"/>
    </row>
    <row r="66" spans="1:9" ht="12.75" customHeight="1" thickBot="1" x14ac:dyDescent="0.25">
      <c r="A66" s="657"/>
      <c r="B66" s="106">
        <v>308.51</v>
      </c>
      <c r="C66" s="85" t="s">
        <v>76</v>
      </c>
      <c r="D66" s="86"/>
      <c r="E66" s="47"/>
      <c r="F66" s="47"/>
      <c r="G66" s="47"/>
      <c r="H66" s="48"/>
      <c r="I66" s="49"/>
    </row>
    <row r="67" spans="1:9" ht="12.75" customHeight="1" thickBot="1" x14ac:dyDescent="0.25">
      <c r="A67" s="526"/>
      <c r="B67" s="454">
        <f>SUM(B64:B66)</f>
        <v>1144.29</v>
      </c>
      <c r="C67" s="458" t="s">
        <v>87</v>
      </c>
      <c r="D67" s="86"/>
      <c r="E67" s="47"/>
      <c r="F67" s="47"/>
      <c r="G67" s="47"/>
      <c r="H67" s="48"/>
      <c r="I67" s="49">
        <v>701.18</v>
      </c>
    </row>
    <row r="68" spans="1:9" ht="12.75" customHeight="1" thickBot="1" x14ac:dyDescent="0.25">
      <c r="A68" s="180"/>
      <c r="B68" s="197">
        <f>B63+B67</f>
        <v>48728.38</v>
      </c>
      <c r="C68" s="198"/>
      <c r="D68" s="197"/>
      <c r="E68" s="199"/>
      <c r="F68" s="198"/>
      <c r="G68" s="198"/>
      <c r="H68" s="197" t="s">
        <v>17</v>
      </c>
      <c r="I68" s="230">
        <f>SUM(I51:I67)</f>
        <v>701.18</v>
      </c>
    </row>
    <row r="69" spans="1:9" ht="77.25" thickBot="1" x14ac:dyDescent="0.25">
      <c r="A69" s="134" t="s">
        <v>145</v>
      </c>
      <c r="B69" s="117" t="s">
        <v>16</v>
      </c>
      <c r="C69" s="131" t="s">
        <v>5</v>
      </c>
      <c r="D69" s="117" t="s">
        <v>23</v>
      </c>
      <c r="E69" s="132" t="s">
        <v>18</v>
      </c>
      <c r="F69" s="117" t="s">
        <v>19</v>
      </c>
      <c r="G69" s="131" t="s">
        <v>10</v>
      </c>
      <c r="H69" s="117" t="s">
        <v>13</v>
      </c>
      <c r="I69" s="117" t="s">
        <v>12</v>
      </c>
    </row>
    <row r="70" spans="1:9" ht="12.75" customHeight="1" thickBot="1" x14ac:dyDescent="0.25">
      <c r="A70" s="227"/>
      <c r="B70" s="106">
        <v>3907.84</v>
      </c>
      <c r="C70" s="55" t="s">
        <v>66</v>
      </c>
      <c r="D70" s="86"/>
      <c r="E70" s="47"/>
      <c r="F70" s="47"/>
      <c r="G70" s="47"/>
      <c r="H70" s="48"/>
      <c r="I70" s="49"/>
    </row>
    <row r="71" spans="1:9" ht="12.75" customHeight="1" thickBot="1" x14ac:dyDescent="0.25">
      <c r="A71" s="227"/>
      <c r="B71" s="106">
        <v>4005.62</v>
      </c>
      <c r="C71" s="55" t="s">
        <v>67</v>
      </c>
      <c r="D71" s="86"/>
      <c r="E71" s="47"/>
      <c r="F71" s="47"/>
      <c r="G71" s="47"/>
      <c r="H71" s="48"/>
      <c r="I71" s="49"/>
    </row>
    <row r="72" spans="1:9" ht="12.75" customHeight="1" thickBot="1" x14ac:dyDescent="0.25">
      <c r="A72" s="227"/>
      <c r="B72" s="106">
        <v>4207.01</v>
      </c>
      <c r="C72" s="85" t="s">
        <v>70</v>
      </c>
      <c r="D72" s="86"/>
      <c r="E72" s="47"/>
      <c r="F72" s="47"/>
      <c r="G72" s="47"/>
      <c r="H72" s="48"/>
      <c r="I72" s="49"/>
    </row>
    <row r="73" spans="1:9" ht="12.75" customHeight="1" thickBot="1" x14ac:dyDescent="0.25">
      <c r="A73" s="227"/>
      <c r="B73" s="106">
        <v>4004.21</v>
      </c>
      <c r="C73" s="85" t="s">
        <v>72</v>
      </c>
      <c r="D73" s="86"/>
      <c r="E73" s="47"/>
      <c r="F73" s="47"/>
      <c r="G73" s="47"/>
      <c r="H73" s="48"/>
      <c r="I73" s="49"/>
    </row>
    <row r="74" spans="1:9" ht="12.75" customHeight="1" thickBot="1" x14ac:dyDescent="0.25">
      <c r="A74" s="227"/>
      <c r="B74" s="106">
        <v>4079.96</v>
      </c>
      <c r="C74" s="85" t="s">
        <v>73</v>
      </c>
      <c r="D74" s="86"/>
      <c r="E74" s="47"/>
      <c r="F74" s="47"/>
      <c r="G74" s="47"/>
      <c r="H74" s="48"/>
      <c r="I74" s="49"/>
    </row>
    <row r="75" spans="1:9" ht="12.75" customHeight="1" thickBot="1" x14ac:dyDescent="0.25">
      <c r="A75" s="227"/>
      <c r="B75" s="106">
        <v>4695.1499999999996</v>
      </c>
      <c r="C75" s="85" t="s">
        <v>74</v>
      </c>
      <c r="D75" s="86"/>
      <c r="E75" s="47"/>
      <c r="F75" s="47"/>
      <c r="G75" s="47"/>
      <c r="H75" s="48"/>
      <c r="I75" s="49"/>
    </row>
    <row r="76" spans="1:9" ht="12.75" customHeight="1" thickBot="1" x14ac:dyDescent="0.25">
      <c r="A76" s="227"/>
      <c r="B76" s="106">
        <v>2886.88</v>
      </c>
      <c r="C76" s="85" t="s">
        <v>75</v>
      </c>
      <c r="D76" s="86"/>
      <c r="E76" s="47"/>
      <c r="F76" s="47"/>
      <c r="G76" s="47"/>
      <c r="H76" s="48"/>
      <c r="I76" s="49"/>
    </row>
    <row r="77" spans="1:9" ht="12.75" customHeight="1" thickBot="1" x14ac:dyDescent="0.25">
      <c r="A77" s="227"/>
      <c r="B77" s="106">
        <v>3562.5</v>
      </c>
      <c r="C77" s="85" t="s">
        <v>76</v>
      </c>
      <c r="D77" s="86"/>
      <c r="E77" s="47"/>
      <c r="F77" s="47"/>
      <c r="G77" s="47"/>
      <c r="H77" s="48"/>
      <c r="I77" s="49"/>
    </row>
    <row r="78" spans="1:9" ht="12.75" customHeight="1" thickBot="1" x14ac:dyDescent="0.25">
      <c r="A78" s="227"/>
      <c r="B78" s="106">
        <v>3614.95</v>
      </c>
      <c r="C78" s="85" t="s">
        <v>77</v>
      </c>
      <c r="D78" s="86"/>
      <c r="E78" s="47"/>
      <c r="F78" s="47"/>
      <c r="G78" s="47"/>
      <c r="H78" s="48"/>
      <c r="I78" s="49"/>
    </row>
    <row r="79" spans="1:9" ht="12.75" customHeight="1" thickBot="1" x14ac:dyDescent="0.25">
      <c r="A79" s="227"/>
      <c r="B79" s="106">
        <v>3870.07</v>
      </c>
      <c r="C79" s="85" t="s">
        <v>78</v>
      </c>
      <c r="D79" s="86"/>
      <c r="E79" s="47"/>
      <c r="F79" s="47"/>
      <c r="G79" s="47"/>
      <c r="H79" s="48"/>
      <c r="I79" s="49"/>
    </row>
    <row r="80" spans="1:9" ht="12.75" customHeight="1" thickBot="1" x14ac:dyDescent="0.25">
      <c r="A80" s="227"/>
      <c r="B80" s="106">
        <v>3718.71</v>
      </c>
      <c r="C80" s="85" t="s">
        <v>79</v>
      </c>
      <c r="D80" s="86"/>
      <c r="E80" s="47"/>
      <c r="F80" s="47"/>
      <c r="G80" s="47"/>
      <c r="H80" s="48"/>
      <c r="I80" s="49"/>
    </row>
    <row r="81" spans="1:9" ht="12.75" customHeight="1" thickBot="1" x14ac:dyDescent="0.25">
      <c r="A81" s="227"/>
      <c r="B81" s="106">
        <v>3763.69</v>
      </c>
      <c r="C81" s="85" t="s">
        <v>80</v>
      </c>
      <c r="D81" s="86"/>
      <c r="E81" s="47"/>
      <c r="F81" s="47"/>
      <c r="G81" s="47"/>
      <c r="H81" s="48"/>
      <c r="I81" s="49"/>
    </row>
    <row r="82" spans="1:9" ht="12.75" customHeight="1" thickBot="1" x14ac:dyDescent="0.25">
      <c r="A82" s="227"/>
      <c r="B82" s="106"/>
      <c r="C82" s="167" t="s">
        <v>87</v>
      </c>
      <c r="D82" s="86"/>
      <c r="E82" s="47"/>
      <c r="F82" s="47"/>
      <c r="G82" s="47"/>
      <c r="H82" s="48"/>
      <c r="I82" s="49">
        <v>667.28</v>
      </c>
    </row>
    <row r="83" spans="1:9" ht="13.5" thickBot="1" x14ac:dyDescent="0.25">
      <c r="A83" s="180"/>
      <c r="B83" s="197">
        <f>SUM(B70:B82)</f>
        <v>46316.590000000004</v>
      </c>
      <c r="C83" s="198"/>
      <c r="D83" s="197"/>
      <c r="E83" s="199"/>
      <c r="F83" s="198"/>
      <c r="G83" s="198"/>
      <c r="H83" s="197" t="s">
        <v>17</v>
      </c>
      <c r="I83" s="230">
        <f>SUM(I70:I82)</f>
        <v>667.28</v>
      </c>
    </row>
    <row r="84" spans="1:9" ht="26.25" thickBot="1" x14ac:dyDescent="0.25">
      <c r="A84" s="46" t="s">
        <v>8</v>
      </c>
      <c r="B84" s="114" t="s">
        <v>16</v>
      </c>
      <c r="C84" s="114" t="s">
        <v>5</v>
      </c>
      <c r="D84" s="114" t="s">
        <v>23</v>
      </c>
      <c r="E84" s="118" t="s">
        <v>18</v>
      </c>
      <c r="F84" s="114" t="s">
        <v>19</v>
      </c>
      <c r="G84" s="114" t="s">
        <v>10</v>
      </c>
      <c r="H84" s="114" t="s">
        <v>13</v>
      </c>
      <c r="I84" s="115" t="s">
        <v>12</v>
      </c>
    </row>
    <row r="85" spans="1:9" ht="12.75" customHeight="1" x14ac:dyDescent="0.2">
      <c r="A85" s="623" t="s">
        <v>82</v>
      </c>
      <c r="B85" s="33"/>
      <c r="C85" s="33" t="s">
        <v>66</v>
      </c>
      <c r="D85" s="34"/>
      <c r="E85" s="35"/>
      <c r="F85" s="35" t="s">
        <v>83</v>
      </c>
      <c r="G85" s="35">
        <v>201</v>
      </c>
      <c r="H85" s="16">
        <v>4.8099999999999996</v>
      </c>
      <c r="I85" s="157">
        <f t="shared" ref="I85:I96" si="2">G85*H85</f>
        <v>966.81</v>
      </c>
    </row>
    <row r="86" spans="1:9" ht="12.75" customHeight="1" x14ac:dyDescent="0.2">
      <c r="A86" s="623"/>
      <c r="B86" s="13"/>
      <c r="C86" s="13" t="s">
        <v>67</v>
      </c>
      <c r="D86" s="14"/>
      <c r="E86" s="15"/>
      <c r="F86" s="15" t="s">
        <v>83</v>
      </c>
      <c r="G86" s="15">
        <v>181</v>
      </c>
      <c r="H86" s="16">
        <v>4.8099999999999996</v>
      </c>
      <c r="I86" s="43">
        <f t="shared" si="2"/>
        <v>870.6099999999999</v>
      </c>
    </row>
    <row r="87" spans="1:9" x14ac:dyDescent="0.2">
      <c r="A87" s="623"/>
      <c r="B87" s="13"/>
      <c r="C87" s="13" t="s">
        <v>70</v>
      </c>
      <c r="D87" s="14"/>
      <c r="E87" s="15"/>
      <c r="F87" s="15" t="s">
        <v>83</v>
      </c>
      <c r="G87" s="15">
        <v>201</v>
      </c>
      <c r="H87" s="16">
        <v>4.8099999999999996</v>
      </c>
      <c r="I87" s="43">
        <f t="shared" si="2"/>
        <v>966.81</v>
      </c>
    </row>
    <row r="88" spans="1:9" ht="12.75" customHeight="1" x14ac:dyDescent="0.2">
      <c r="A88" s="623"/>
      <c r="B88" s="13"/>
      <c r="C88" s="13" t="s">
        <v>72</v>
      </c>
      <c r="D88" s="14"/>
      <c r="E88" s="15"/>
      <c r="F88" s="15" t="s">
        <v>83</v>
      </c>
      <c r="G88" s="15">
        <v>194</v>
      </c>
      <c r="H88" s="16">
        <v>4.8099999999999996</v>
      </c>
      <c r="I88" s="43">
        <f t="shared" si="2"/>
        <v>933.13999999999987</v>
      </c>
    </row>
    <row r="89" spans="1:9" x14ac:dyDescent="0.2">
      <c r="A89" s="623"/>
      <c r="B89" s="13"/>
      <c r="C89" s="13" t="s">
        <v>73</v>
      </c>
      <c r="D89" s="14"/>
      <c r="E89" s="15"/>
      <c r="F89" s="15" t="s">
        <v>83</v>
      </c>
      <c r="G89" s="15">
        <v>89</v>
      </c>
      <c r="H89" s="16">
        <v>4.8099999999999996</v>
      </c>
      <c r="I89" s="43">
        <f t="shared" si="2"/>
        <v>428.09</v>
      </c>
    </row>
    <row r="90" spans="1:9" ht="12.75" customHeight="1" x14ac:dyDescent="0.2">
      <c r="A90" s="623"/>
      <c r="B90" s="13"/>
      <c r="C90" s="13" t="s">
        <v>74</v>
      </c>
      <c r="D90" s="14"/>
      <c r="E90" s="15"/>
      <c r="F90" s="15" t="s">
        <v>83</v>
      </c>
      <c r="G90" s="15">
        <v>89</v>
      </c>
      <c r="H90" s="16">
        <v>4.8099999999999996</v>
      </c>
      <c r="I90" s="43">
        <f t="shared" si="2"/>
        <v>428.09</v>
      </c>
    </row>
    <row r="91" spans="1:9" ht="12.75" customHeight="1" x14ac:dyDescent="0.2">
      <c r="A91" s="623"/>
      <c r="B91" s="13"/>
      <c r="C91" s="13" t="s">
        <v>75</v>
      </c>
      <c r="D91" s="14"/>
      <c r="E91" s="15"/>
      <c r="F91" s="15" t="s">
        <v>83</v>
      </c>
      <c r="G91" s="15">
        <v>89</v>
      </c>
      <c r="H91" s="16">
        <v>5.04</v>
      </c>
      <c r="I91" s="43">
        <f t="shared" si="2"/>
        <v>448.56</v>
      </c>
    </row>
    <row r="92" spans="1:9" ht="12.75" customHeight="1" x14ac:dyDescent="0.2">
      <c r="A92" s="623"/>
      <c r="B92" s="13"/>
      <c r="C92" s="13" t="s">
        <v>76</v>
      </c>
      <c r="D92" s="14"/>
      <c r="E92" s="15"/>
      <c r="F92" s="15" t="s">
        <v>83</v>
      </c>
      <c r="G92" s="15">
        <v>89</v>
      </c>
      <c r="H92" s="16">
        <v>5.04</v>
      </c>
      <c r="I92" s="43">
        <f t="shared" si="2"/>
        <v>448.56</v>
      </c>
    </row>
    <row r="93" spans="1:9" ht="12.75" customHeight="1" x14ac:dyDescent="0.2">
      <c r="A93" s="623"/>
      <c r="B93" s="13"/>
      <c r="C93" s="13" t="s">
        <v>77</v>
      </c>
      <c r="D93" s="14"/>
      <c r="E93" s="15"/>
      <c r="F93" s="15" t="s">
        <v>83</v>
      </c>
      <c r="G93" s="15">
        <v>89</v>
      </c>
      <c r="H93" s="16">
        <v>5.04</v>
      </c>
      <c r="I93" s="43">
        <f t="shared" si="2"/>
        <v>448.56</v>
      </c>
    </row>
    <row r="94" spans="1:9" ht="12.75" customHeight="1" x14ac:dyDescent="0.2">
      <c r="A94" s="623"/>
      <c r="B94" s="13"/>
      <c r="C94" s="13" t="s">
        <v>78</v>
      </c>
      <c r="D94" s="14"/>
      <c r="E94" s="15"/>
      <c r="F94" s="15" t="s">
        <v>83</v>
      </c>
      <c r="G94" s="15">
        <v>89</v>
      </c>
      <c r="H94" s="16">
        <v>5.04</v>
      </c>
      <c r="I94" s="43">
        <f t="shared" si="2"/>
        <v>448.56</v>
      </c>
    </row>
    <row r="95" spans="1:9" ht="12.75" customHeight="1" x14ac:dyDescent="0.2">
      <c r="A95" s="623"/>
      <c r="B95" s="13"/>
      <c r="C95" s="13" t="s">
        <v>79</v>
      </c>
      <c r="D95" s="14"/>
      <c r="E95" s="15"/>
      <c r="F95" s="15" t="s">
        <v>83</v>
      </c>
      <c r="G95" s="15">
        <v>89</v>
      </c>
      <c r="H95" s="16">
        <v>5.04</v>
      </c>
      <c r="I95" s="43">
        <f t="shared" si="2"/>
        <v>448.56</v>
      </c>
    </row>
    <row r="96" spans="1:9" ht="12.75" customHeight="1" x14ac:dyDescent="0.2">
      <c r="A96" s="623"/>
      <c r="B96" s="13"/>
      <c r="C96" s="13" t="s">
        <v>80</v>
      </c>
      <c r="D96" s="14"/>
      <c r="E96" s="15"/>
      <c r="F96" s="15" t="s">
        <v>83</v>
      </c>
      <c r="G96" s="15">
        <v>89</v>
      </c>
      <c r="H96" s="16">
        <v>5.04</v>
      </c>
      <c r="I96" s="43">
        <f t="shared" si="2"/>
        <v>448.56</v>
      </c>
    </row>
    <row r="97" spans="1:255" ht="12.75" customHeight="1" x14ac:dyDescent="0.2">
      <c r="A97" s="704"/>
      <c r="B97" s="13"/>
      <c r="C97" s="244" t="s">
        <v>87</v>
      </c>
      <c r="D97" s="14"/>
      <c r="E97" s="15"/>
      <c r="F97" s="15" t="s">
        <v>83</v>
      </c>
      <c r="G97" s="15">
        <f>SUM(G85:G96)</f>
        <v>1489</v>
      </c>
      <c r="H97" s="16"/>
      <c r="I97" s="243">
        <f>SUM(I85:I96)</f>
        <v>7284.9100000000017</v>
      </c>
    </row>
    <row r="98" spans="1:255" ht="28.9" customHeight="1" x14ac:dyDescent="0.2">
      <c r="A98" s="652" t="s">
        <v>2272</v>
      </c>
      <c r="B98" s="71"/>
      <c r="C98" s="13" t="s">
        <v>2273</v>
      </c>
      <c r="D98" s="72"/>
      <c r="E98" s="73"/>
      <c r="F98" s="15"/>
      <c r="G98" s="327"/>
      <c r="H98" s="74"/>
      <c r="I98" s="598">
        <v>92.07</v>
      </c>
    </row>
    <row r="99" spans="1:255" ht="33.6" customHeight="1" x14ac:dyDescent="0.2">
      <c r="A99" s="653"/>
      <c r="B99" s="71"/>
      <c r="C99" s="13" t="s">
        <v>2274</v>
      </c>
      <c r="D99" s="72"/>
      <c r="E99" s="73"/>
      <c r="F99" s="15"/>
      <c r="G99" s="327"/>
      <c r="H99" s="74"/>
      <c r="I99" s="598">
        <v>98.28</v>
      </c>
    </row>
    <row r="100" spans="1:255" ht="33" customHeight="1" x14ac:dyDescent="0.2">
      <c r="A100" s="654"/>
      <c r="B100" s="412"/>
      <c r="C100" s="244" t="s">
        <v>87</v>
      </c>
      <c r="D100" s="72"/>
      <c r="E100" s="73"/>
      <c r="F100" s="15"/>
      <c r="G100" s="327"/>
      <c r="H100" s="74"/>
      <c r="I100" s="241">
        <f>SUM(I98:I99)</f>
        <v>190.35</v>
      </c>
    </row>
    <row r="101" spans="1:255" ht="29.45" customHeight="1" x14ac:dyDescent="0.2">
      <c r="A101" s="652" t="s">
        <v>2271</v>
      </c>
      <c r="B101" s="71"/>
      <c r="C101" s="33" t="s">
        <v>2273</v>
      </c>
      <c r="D101" s="72"/>
      <c r="E101" s="73"/>
      <c r="F101" s="15"/>
      <c r="G101" s="327"/>
      <c r="H101" s="74"/>
      <c r="I101" s="598">
        <v>522</v>
      </c>
    </row>
    <row r="102" spans="1:255" ht="25.9" customHeight="1" x14ac:dyDescent="0.2">
      <c r="A102" s="653"/>
      <c r="B102" s="71"/>
      <c r="C102" s="71" t="s">
        <v>2274</v>
      </c>
      <c r="D102" s="72"/>
      <c r="E102" s="73"/>
      <c r="F102" s="15"/>
      <c r="G102" s="327"/>
      <c r="H102" s="74"/>
      <c r="I102" s="598">
        <v>589.86</v>
      </c>
    </row>
    <row r="103" spans="1:255" ht="29.45" customHeight="1" x14ac:dyDescent="0.2">
      <c r="A103" s="654"/>
      <c r="B103" s="71"/>
      <c r="C103" s="412" t="s">
        <v>87</v>
      </c>
      <c r="D103" s="72"/>
      <c r="E103" s="73"/>
      <c r="F103" s="73"/>
      <c r="G103" s="327"/>
      <c r="H103" s="74"/>
      <c r="I103" s="241">
        <f>SUM(I101:I102)</f>
        <v>1111.8600000000001</v>
      </c>
    </row>
    <row r="104" spans="1:255" ht="25.5" x14ac:dyDescent="0.2">
      <c r="A104" s="221" t="s">
        <v>2270</v>
      </c>
      <c r="B104" s="13"/>
      <c r="C104" s="244" t="s">
        <v>87</v>
      </c>
      <c r="D104" s="14"/>
      <c r="E104" s="15"/>
      <c r="F104" s="15"/>
      <c r="G104" s="15"/>
      <c r="H104" s="16"/>
      <c r="I104" s="243">
        <v>65748.92</v>
      </c>
    </row>
    <row r="105" spans="1:255" ht="12.75" customHeight="1" x14ac:dyDescent="0.2">
      <c r="A105" s="221" t="s">
        <v>84</v>
      </c>
      <c r="B105" s="13"/>
      <c r="C105" s="244" t="s">
        <v>87</v>
      </c>
      <c r="D105" s="14"/>
      <c r="E105" s="15"/>
      <c r="F105" s="15"/>
      <c r="G105" s="15"/>
      <c r="H105" s="16"/>
      <c r="I105" s="243">
        <v>5080.6499999999996</v>
      </c>
    </row>
    <row r="106" spans="1:255" ht="12.75" customHeight="1" x14ac:dyDescent="0.2">
      <c r="A106" s="221" t="s">
        <v>86</v>
      </c>
      <c r="B106" s="13"/>
      <c r="C106" s="244" t="s">
        <v>87</v>
      </c>
      <c r="D106" s="14"/>
      <c r="E106" s="15"/>
      <c r="F106" s="15"/>
      <c r="G106" s="15"/>
      <c r="H106" s="16"/>
      <c r="I106" s="243">
        <v>4633.41</v>
      </c>
    </row>
    <row r="107" spans="1:255" ht="12.75" customHeight="1" x14ac:dyDescent="0.2">
      <c r="A107" s="219" t="s">
        <v>88</v>
      </c>
      <c r="B107" s="13"/>
      <c r="C107" s="244" t="s">
        <v>87</v>
      </c>
      <c r="D107" s="14"/>
      <c r="E107" s="15"/>
      <c r="F107" s="15"/>
      <c r="G107" s="15"/>
      <c r="H107" s="16"/>
      <c r="I107" s="243">
        <v>3399.02</v>
      </c>
    </row>
    <row r="108" spans="1:255" ht="12.75" customHeight="1" thickBot="1" x14ac:dyDescent="0.25">
      <c r="A108" s="219"/>
      <c r="B108" s="109"/>
      <c r="C108" s="109"/>
      <c r="D108" s="108"/>
      <c r="E108" s="110"/>
      <c r="F108" s="109"/>
      <c r="G108" s="109"/>
      <c r="H108" s="108" t="s">
        <v>17</v>
      </c>
      <c r="I108" s="232">
        <f>I97+I100+I103+I104+I105+I106+I107</f>
        <v>87449.12000000001</v>
      </c>
    </row>
    <row r="109" spans="1:255" s="45" customFormat="1" ht="69.599999999999994" customHeight="1" thickBot="1" x14ac:dyDescent="0.25">
      <c r="A109" s="117" t="s">
        <v>95</v>
      </c>
      <c r="B109" s="114" t="s">
        <v>16</v>
      </c>
      <c r="C109" s="114" t="s">
        <v>5</v>
      </c>
      <c r="D109" s="114" t="s">
        <v>23</v>
      </c>
      <c r="E109" s="118" t="s">
        <v>18</v>
      </c>
      <c r="F109" s="114" t="s">
        <v>19</v>
      </c>
      <c r="G109" s="114" t="s">
        <v>10</v>
      </c>
      <c r="H109" s="114" t="s">
        <v>13</v>
      </c>
      <c r="I109" s="115" t="s">
        <v>12</v>
      </c>
      <c r="J109" s="56"/>
      <c r="K109" s="56"/>
      <c r="L109" s="56"/>
      <c r="M109" s="56"/>
      <c r="N109" s="56"/>
      <c r="O109" s="56"/>
      <c r="P109" s="56"/>
      <c r="Q109" s="56"/>
      <c r="R109" s="56"/>
      <c r="T109" s="56"/>
      <c r="U109" s="56"/>
      <c r="V109" s="56"/>
      <c r="W109" s="56"/>
      <c r="X109" s="56"/>
      <c r="Y109" s="56"/>
      <c r="Z109" s="56"/>
      <c r="AA109" s="56"/>
      <c r="AB109" s="56"/>
      <c r="AD109" s="56"/>
      <c r="AE109" s="56"/>
      <c r="AF109" s="56"/>
      <c r="AG109" s="56"/>
      <c r="AH109" s="56"/>
      <c r="AI109" s="56"/>
      <c r="AJ109" s="56"/>
      <c r="AK109" s="56"/>
      <c r="AL109" s="56"/>
      <c r="AN109" s="56"/>
      <c r="AO109" s="56"/>
      <c r="AP109" s="56"/>
      <c r="AQ109" s="56"/>
      <c r="AR109" s="56"/>
      <c r="AS109" s="56"/>
      <c r="AT109" s="56"/>
      <c r="AU109" s="56"/>
      <c r="AV109" s="56"/>
      <c r="AX109" s="56"/>
      <c r="AY109" s="56"/>
      <c r="AZ109" s="56"/>
      <c r="BA109" s="56"/>
      <c r="BB109" s="56"/>
      <c r="BC109" s="56"/>
      <c r="BD109" s="56"/>
      <c r="BE109" s="56"/>
      <c r="BF109" s="56"/>
      <c r="BH109" s="56"/>
      <c r="BI109" s="56"/>
      <c r="BJ109" s="56"/>
      <c r="BK109" s="56"/>
      <c r="BL109" s="56"/>
      <c r="BM109" s="56"/>
      <c r="BN109" s="56"/>
      <c r="BO109" s="56"/>
      <c r="BP109" s="56"/>
      <c r="BR109" s="56"/>
      <c r="BS109" s="56"/>
      <c r="BT109" s="56"/>
      <c r="BU109" s="56"/>
      <c r="BV109" s="56"/>
      <c r="BW109" s="56"/>
      <c r="BX109" s="56"/>
      <c r="BY109" s="56"/>
      <c r="BZ109" s="56"/>
      <c r="CB109" s="56"/>
      <c r="CC109" s="56"/>
      <c r="CD109" s="56"/>
      <c r="CE109" s="56"/>
      <c r="CF109" s="56"/>
      <c r="CG109" s="56"/>
      <c r="CH109" s="56"/>
      <c r="CI109" s="56"/>
      <c r="CJ109" s="56"/>
      <c r="CL109" s="56"/>
      <c r="CM109" s="56"/>
      <c r="CN109" s="56"/>
      <c r="CO109" s="56"/>
      <c r="CP109" s="56"/>
      <c r="CQ109" s="56"/>
      <c r="CR109" s="56"/>
      <c r="CS109" s="56"/>
      <c r="CT109" s="56"/>
      <c r="CV109" s="56"/>
      <c r="CW109" s="56"/>
      <c r="CX109" s="56"/>
      <c r="CY109" s="56"/>
      <c r="CZ109" s="56"/>
      <c r="DA109" s="56"/>
      <c r="DB109" s="56"/>
      <c r="DC109" s="56"/>
      <c r="DD109" s="56"/>
      <c r="DF109" s="56"/>
      <c r="DG109" s="56"/>
      <c r="DH109" s="56"/>
      <c r="DI109" s="56"/>
      <c r="DJ109" s="56"/>
      <c r="DK109" s="56"/>
      <c r="DL109" s="56"/>
      <c r="DM109" s="56"/>
      <c r="DN109" s="56"/>
      <c r="DP109" s="56"/>
      <c r="DQ109" s="56"/>
      <c r="DR109" s="56"/>
      <c r="DS109" s="56"/>
      <c r="DT109" s="56"/>
      <c r="DU109" s="56"/>
      <c r="DV109" s="56"/>
      <c r="DW109" s="56"/>
      <c r="DX109" s="56"/>
      <c r="DZ109" s="56"/>
      <c r="EA109" s="56"/>
      <c r="EB109" s="56"/>
      <c r="EC109" s="56"/>
      <c r="ED109" s="56"/>
      <c r="EE109" s="56"/>
      <c r="EF109" s="56"/>
      <c r="EG109" s="56"/>
      <c r="EH109" s="56"/>
      <c r="EJ109" s="56"/>
      <c r="EK109" s="56"/>
      <c r="EL109" s="56"/>
      <c r="EM109" s="56"/>
      <c r="EN109" s="56"/>
      <c r="EO109" s="56"/>
      <c r="EP109" s="56"/>
      <c r="EQ109" s="56"/>
      <c r="ER109" s="56"/>
      <c r="ET109" s="56"/>
      <c r="EU109" s="56"/>
      <c r="EV109" s="56"/>
      <c r="EW109" s="56"/>
      <c r="EX109" s="56"/>
      <c r="EY109" s="56"/>
      <c r="EZ109" s="56"/>
      <c r="FA109" s="56"/>
      <c r="FB109" s="56"/>
      <c r="FD109" s="56"/>
      <c r="FE109" s="56"/>
      <c r="FF109" s="56"/>
      <c r="FG109" s="56"/>
      <c r="FH109" s="56"/>
      <c r="FI109" s="56"/>
      <c r="FJ109" s="56"/>
      <c r="FK109" s="56"/>
      <c r="FL109" s="56"/>
      <c r="FN109" s="56"/>
      <c r="FO109" s="56"/>
      <c r="FP109" s="56"/>
      <c r="FQ109" s="56"/>
      <c r="FR109" s="56"/>
      <c r="FS109" s="56"/>
      <c r="FT109" s="56"/>
      <c r="FU109" s="56"/>
      <c r="FV109" s="56"/>
      <c r="FX109" s="56"/>
      <c r="FY109" s="56"/>
      <c r="FZ109" s="56"/>
      <c r="GA109" s="56"/>
      <c r="GB109" s="56"/>
      <c r="GC109" s="56"/>
      <c r="GD109" s="56"/>
      <c r="GE109" s="56"/>
      <c r="GF109" s="56"/>
      <c r="GH109" s="56"/>
      <c r="GI109" s="56"/>
      <c r="GJ109" s="56"/>
      <c r="GK109" s="56"/>
      <c r="GL109" s="56"/>
      <c r="GM109" s="56"/>
      <c r="GN109" s="56"/>
      <c r="GO109" s="56"/>
      <c r="GP109" s="56"/>
      <c r="GR109" s="56"/>
      <c r="GS109" s="56"/>
      <c r="GT109" s="56"/>
      <c r="GU109" s="56"/>
      <c r="GV109" s="56"/>
      <c r="GW109" s="56"/>
      <c r="GX109" s="56"/>
      <c r="GY109" s="56"/>
      <c r="GZ109" s="56"/>
      <c r="HB109" s="56"/>
      <c r="HC109" s="56"/>
      <c r="HD109" s="56"/>
      <c r="HE109" s="56"/>
      <c r="HF109" s="56"/>
      <c r="HG109" s="56"/>
      <c r="HH109" s="56"/>
      <c r="HI109" s="56"/>
      <c r="HJ109" s="56"/>
      <c r="HL109" s="56"/>
      <c r="HM109" s="56"/>
      <c r="HN109" s="56"/>
      <c r="HO109" s="56"/>
      <c r="HP109" s="56"/>
      <c r="HQ109" s="56"/>
      <c r="HR109" s="56"/>
      <c r="HS109" s="56"/>
      <c r="HT109" s="56"/>
      <c r="HV109" s="56"/>
      <c r="HW109" s="56"/>
      <c r="HX109" s="56"/>
      <c r="HY109" s="56"/>
      <c r="HZ109" s="56"/>
      <c r="IA109" s="56"/>
      <c r="IB109" s="56"/>
      <c r="IC109" s="56"/>
      <c r="ID109" s="56"/>
      <c r="IF109" s="56"/>
      <c r="IG109" s="56"/>
      <c r="IH109" s="56"/>
      <c r="II109" s="56"/>
      <c r="IJ109" s="56"/>
      <c r="IK109" s="56"/>
      <c r="IL109" s="56"/>
      <c r="IM109" s="56"/>
      <c r="IN109" s="56"/>
      <c r="IP109" s="56"/>
      <c r="IQ109" s="56"/>
      <c r="IR109" s="56"/>
      <c r="IS109" s="56"/>
      <c r="IT109" s="56"/>
      <c r="IU109" s="56"/>
    </row>
    <row r="110" spans="1:255" ht="12.75" customHeight="1" thickBot="1" x14ac:dyDescent="0.25">
      <c r="A110" s="227"/>
      <c r="B110" s="104">
        <v>1658.24</v>
      </c>
      <c r="C110" s="58" t="s">
        <v>66</v>
      </c>
      <c r="D110" s="64"/>
      <c r="E110" s="59"/>
      <c r="F110" s="59"/>
      <c r="G110" s="59"/>
      <c r="H110" s="60"/>
      <c r="I110" s="61"/>
      <c r="J110" s="56"/>
      <c r="K110" s="56"/>
      <c r="L110" s="56"/>
      <c r="M110" s="56"/>
      <c r="N110" s="56"/>
      <c r="O110" s="56"/>
      <c r="P110" s="56"/>
      <c r="Q110" s="56"/>
      <c r="R110" s="56"/>
      <c r="T110" s="56"/>
      <c r="U110" s="56"/>
      <c r="V110" s="56"/>
      <c r="W110" s="56"/>
      <c r="X110" s="56"/>
      <c r="Y110" s="56"/>
      <c r="Z110" s="56"/>
      <c r="AA110" s="56"/>
      <c r="AB110" s="56"/>
      <c r="AD110" s="56"/>
      <c r="AE110" s="56"/>
      <c r="AF110" s="56"/>
      <c r="AG110" s="56"/>
      <c r="AH110" s="56"/>
      <c r="AI110" s="56"/>
      <c r="AJ110" s="56"/>
      <c r="AK110" s="56"/>
      <c r="AL110" s="56"/>
      <c r="AN110" s="56"/>
      <c r="AO110" s="56"/>
      <c r="AP110" s="56"/>
      <c r="AQ110" s="56"/>
      <c r="AR110" s="56"/>
      <c r="AS110" s="56"/>
      <c r="AT110" s="56"/>
      <c r="AU110" s="56"/>
      <c r="AV110" s="56"/>
      <c r="AX110" s="56"/>
      <c r="AY110" s="56"/>
      <c r="AZ110" s="56"/>
      <c r="BA110" s="56"/>
      <c r="BB110" s="56"/>
      <c r="BC110" s="56"/>
      <c r="BD110" s="56"/>
      <c r="BE110" s="56"/>
      <c r="BF110" s="56"/>
      <c r="BH110" s="56"/>
      <c r="BI110" s="56"/>
      <c r="BJ110" s="56"/>
      <c r="BK110" s="56"/>
      <c r="BL110" s="56"/>
      <c r="BM110" s="56"/>
      <c r="BN110" s="56"/>
      <c r="BO110" s="56"/>
      <c r="BP110" s="56"/>
      <c r="BR110" s="56"/>
      <c r="BS110" s="56"/>
      <c r="BT110" s="56"/>
      <c r="BU110" s="56"/>
      <c r="BV110" s="56"/>
      <c r="BW110" s="56"/>
      <c r="BX110" s="56"/>
      <c r="BY110" s="56"/>
      <c r="BZ110" s="56"/>
      <c r="CB110" s="56"/>
      <c r="CC110" s="56"/>
      <c r="CD110" s="56"/>
      <c r="CE110" s="56"/>
      <c r="CF110" s="56"/>
      <c r="CG110" s="56"/>
      <c r="CH110" s="56"/>
      <c r="CI110" s="56"/>
      <c r="CJ110" s="56"/>
      <c r="CL110" s="56"/>
      <c r="CM110" s="56"/>
      <c r="CN110" s="56"/>
      <c r="CO110" s="56"/>
      <c r="CP110" s="56"/>
      <c r="CQ110" s="56"/>
      <c r="CR110" s="56"/>
      <c r="CS110" s="56"/>
      <c r="CT110" s="56"/>
      <c r="CV110" s="56"/>
      <c r="CW110" s="56"/>
      <c r="CX110" s="56"/>
      <c r="CY110" s="56"/>
      <c r="CZ110" s="56"/>
      <c r="DA110" s="56"/>
      <c r="DB110" s="56"/>
      <c r="DC110" s="56"/>
      <c r="DD110" s="56"/>
      <c r="DF110" s="56"/>
      <c r="DG110" s="56"/>
      <c r="DH110" s="56"/>
      <c r="DI110" s="56"/>
      <c r="DJ110" s="56"/>
      <c r="DK110" s="56"/>
      <c r="DL110" s="56"/>
      <c r="DM110" s="56"/>
      <c r="DN110" s="56"/>
      <c r="DP110" s="56"/>
      <c r="DQ110" s="56"/>
      <c r="DR110" s="56"/>
      <c r="DS110" s="56"/>
      <c r="DT110" s="56"/>
      <c r="DU110" s="56"/>
      <c r="DV110" s="56"/>
      <c r="DW110" s="56"/>
      <c r="DX110" s="56"/>
      <c r="DZ110" s="56"/>
      <c r="EA110" s="56"/>
      <c r="EB110" s="56"/>
      <c r="EC110" s="56"/>
      <c r="ED110" s="56"/>
      <c r="EE110" s="56"/>
      <c r="EF110" s="56"/>
      <c r="EG110" s="56"/>
      <c r="EH110" s="56"/>
      <c r="EJ110" s="56"/>
      <c r="EK110" s="56"/>
      <c r="EL110" s="56"/>
      <c r="EM110" s="56"/>
      <c r="EN110" s="56"/>
      <c r="EO110" s="56"/>
      <c r="EP110" s="56"/>
      <c r="EQ110" s="56"/>
      <c r="ER110" s="56"/>
      <c r="ET110" s="56"/>
      <c r="EU110" s="56"/>
      <c r="EV110" s="56"/>
      <c r="EW110" s="56"/>
      <c r="EX110" s="56"/>
      <c r="EY110" s="56"/>
      <c r="EZ110" s="56"/>
      <c r="FA110" s="56"/>
      <c r="FB110" s="56"/>
      <c r="FD110" s="56"/>
      <c r="FE110" s="56"/>
      <c r="FF110" s="56"/>
      <c r="FG110" s="56"/>
      <c r="FH110" s="56"/>
      <c r="FI110" s="56"/>
      <c r="FJ110" s="56"/>
      <c r="FK110" s="56"/>
      <c r="FL110" s="56"/>
      <c r="FN110" s="56"/>
      <c r="FO110" s="56"/>
      <c r="FP110" s="56"/>
      <c r="FQ110" s="56"/>
      <c r="FR110" s="56"/>
      <c r="FS110" s="56"/>
      <c r="FT110" s="56"/>
      <c r="FU110" s="56"/>
      <c r="FV110" s="56"/>
      <c r="FX110" s="56"/>
      <c r="FY110" s="56"/>
      <c r="FZ110" s="56"/>
      <c r="GA110" s="56"/>
      <c r="GB110" s="56"/>
      <c r="GC110" s="56"/>
      <c r="GD110" s="56"/>
      <c r="GE110" s="56"/>
      <c r="GF110" s="56"/>
      <c r="GH110" s="56"/>
      <c r="GI110" s="56"/>
      <c r="GJ110" s="56"/>
      <c r="GK110" s="56"/>
      <c r="GL110" s="56"/>
      <c r="GM110" s="56"/>
      <c r="GN110" s="56"/>
      <c r="GO110" s="56"/>
      <c r="GP110" s="56"/>
      <c r="GR110" s="56"/>
      <c r="GS110" s="56"/>
      <c r="GT110" s="56"/>
      <c r="GU110" s="56"/>
      <c r="GV110" s="56"/>
      <c r="GW110" s="56"/>
      <c r="GX110" s="56"/>
      <c r="GY110" s="56"/>
      <c r="GZ110" s="56"/>
      <c r="HB110" s="56"/>
      <c r="HC110" s="56"/>
      <c r="HD110" s="56"/>
      <c r="HE110" s="56"/>
      <c r="HF110" s="56"/>
      <c r="HG110" s="56"/>
      <c r="HH110" s="56"/>
      <c r="HI110" s="56"/>
      <c r="HJ110" s="56"/>
      <c r="HL110" s="56"/>
      <c r="HM110" s="56"/>
      <c r="HN110" s="56"/>
      <c r="HO110" s="56"/>
      <c r="HP110" s="56"/>
      <c r="HQ110" s="56"/>
      <c r="HR110" s="56"/>
      <c r="HS110" s="56"/>
      <c r="HT110" s="56"/>
      <c r="HV110" s="56"/>
      <c r="HW110" s="56"/>
      <c r="HX110" s="56"/>
      <c r="HY110" s="56"/>
      <c r="HZ110" s="56"/>
      <c r="IA110" s="56"/>
      <c r="IB110" s="56"/>
      <c r="IC110" s="56"/>
      <c r="ID110" s="56"/>
      <c r="IF110" s="56"/>
      <c r="IG110" s="56"/>
      <c r="IH110" s="56"/>
      <c r="II110" s="56"/>
      <c r="IJ110" s="56"/>
      <c r="IK110" s="56"/>
      <c r="IL110" s="56"/>
      <c r="IM110" s="56"/>
      <c r="IN110" s="56"/>
      <c r="IP110" s="56"/>
      <c r="IQ110" s="56"/>
      <c r="IR110" s="56"/>
      <c r="IS110" s="56"/>
      <c r="IT110" s="56"/>
      <c r="IU110" s="56"/>
    </row>
    <row r="111" spans="1:255" ht="12.75" customHeight="1" thickBot="1" x14ac:dyDescent="0.25">
      <c r="A111" s="227"/>
      <c r="B111" s="122">
        <v>2013.85</v>
      </c>
      <c r="C111" s="123" t="s">
        <v>67</v>
      </c>
      <c r="D111" s="124"/>
      <c r="E111" s="125"/>
      <c r="F111" s="125"/>
      <c r="G111" s="125"/>
      <c r="H111" s="126"/>
      <c r="I111" s="127"/>
      <c r="J111" s="56"/>
      <c r="K111" s="56"/>
      <c r="L111" s="56"/>
      <c r="M111" s="56"/>
      <c r="N111" s="56"/>
      <c r="O111" s="56"/>
      <c r="P111" s="56"/>
      <c r="Q111" s="56"/>
      <c r="R111" s="56"/>
      <c r="T111" s="56"/>
      <c r="U111" s="56"/>
      <c r="V111" s="56"/>
      <c r="W111" s="56"/>
      <c r="X111" s="56"/>
      <c r="Y111" s="56"/>
      <c r="Z111" s="56"/>
      <c r="AA111" s="56"/>
      <c r="AB111" s="56"/>
      <c r="AD111" s="56"/>
      <c r="AE111" s="56"/>
      <c r="AF111" s="56"/>
      <c r="AG111" s="56"/>
      <c r="AH111" s="56"/>
      <c r="AI111" s="56"/>
      <c r="AJ111" s="56"/>
      <c r="AK111" s="56"/>
      <c r="AL111" s="56"/>
      <c r="AN111" s="56"/>
      <c r="AO111" s="56"/>
      <c r="AP111" s="56"/>
      <c r="AQ111" s="56"/>
      <c r="AR111" s="56"/>
      <c r="AS111" s="56"/>
      <c r="AT111" s="56"/>
      <c r="AU111" s="56"/>
      <c r="AV111" s="56"/>
      <c r="AX111" s="56"/>
      <c r="AY111" s="56"/>
      <c r="AZ111" s="56"/>
      <c r="BA111" s="56"/>
      <c r="BB111" s="56"/>
      <c r="BC111" s="56"/>
      <c r="BD111" s="56"/>
      <c r="BE111" s="56"/>
      <c r="BF111" s="56"/>
      <c r="BH111" s="56"/>
      <c r="BI111" s="56"/>
      <c r="BJ111" s="56"/>
      <c r="BK111" s="56"/>
      <c r="BL111" s="56"/>
      <c r="BM111" s="56"/>
      <c r="BN111" s="56"/>
      <c r="BO111" s="56"/>
      <c r="BP111" s="56"/>
      <c r="BR111" s="56"/>
      <c r="BS111" s="56"/>
      <c r="BT111" s="56"/>
      <c r="BU111" s="56"/>
      <c r="BV111" s="56"/>
      <c r="BW111" s="56"/>
      <c r="BX111" s="56"/>
      <c r="BY111" s="56"/>
      <c r="BZ111" s="56"/>
      <c r="CB111" s="56"/>
      <c r="CC111" s="56"/>
      <c r="CD111" s="56"/>
      <c r="CE111" s="56"/>
      <c r="CF111" s="56"/>
      <c r="CG111" s="56"/>
      <c r="CH111" s="56"/>
      <c r="CI111" s="56"/>
      <c r="CJ111" s="56"/>
      <c r="CL111" s="56"/>
      <c r="CM111" s="56"/>
      <c r="CN111" s="56"/>
      <c r="CO111" s="56"/>
      <c r="CP111" s="56"/>
      <c r="CQ111" s="56"/>
      <c r="CR111" s="56"/>
      <c r="CS111" s="56"/>
      <c r="CT111" s="56"/>
      <c r="CV111" s="56"/>
      <c r="CW111" s="56"/>
      <c r="CX111" s="56"/>
      <c r="CY111" s="56"/>
      <c r="CZ111" s="56"/>
      <c r="DA111" s="56"/>
      <c r="DB111" s="56"/>
      <c r="DC111" s="56"/>
      <c r="DD111" s="56"/>
      <c r="DF111" s="56"/>
      <c r="DG111" s="56"/>
      <c r="DH111" s="56"/>
      <c r="DI111" s="56"/>
      <c r="DJ111" s="56"/>
      <c r="DK111" s="56"/>
      <c r="DL111" s="56"/>
      <c r="DM111" s="56"/>
      <c r="DN111" s="56"/>
      <c r="DP111" s="56"/>
      <c r="DQ111" s="56"/>
      <c r="DR111" s="56"/>
      <c r="DS111" s="56"/>
      <c r="DT111" s="56"/>
      <c r="DU111" s="56"/>
      <c r="DV111" s="56"/>
      <c r="DW111" s="56"/>
      <c r="DX111" s="56"/>
      <c r="DZ111" s="56"/>
      <c r="EA111" s="56"/>
      <c r="EB111" s="56"/>
      <c r="EC111" s="56"/>
      <c r="ED111" s="56"/>
      <c r="EE111" s="56"/>
      <c r="EF111" s="56"/>
      <c r="EG111" s="56"/>
      <c r="EH111" s="56"/>
      <c r="EJ111" s="56"/>
      <c r="EK111" s="56"/>
      <c r="EL111" s="56"/>
      <c r="EM111" s="56"/>
      <c r="EN111" s="56"/>
      <c r="EO111" s="56"/>
      <c r="EP111" s="56"/>
      <c r="EQ111" s="56"/>
      <c r="ER111" s="56"/>
      <c r="ET111" s="56"/>
      <c r="EU111" s="56"/>
      <c r="EV111" s="56"/>
      <c r="EW111" s="56"/>
      <c r="EX111" s="56"/>
      <c r="EY111" s="56"/>
      <c r="EZ111" s="56"/>
      <c r="FA111" s="56"/>
      <c r="FB111" s="56"/>
      <c r="FD111" s="56"/>
      <c r="FE111" s="56"/>
      <c r="FF111" s="56"/>
      <c r="FG111" s="56"/>
      <c r="FH111" s="56"/>
      <c r="FI111" s="56"/>
      <c r="FJ111" s="56"/>
      <c r="FK111" s="56"/>
      <c r="FL111" s="56"/>
      <c r="FN111" s="56"/>
      <c r="FO111" s="56"/>
      <c r="FP111" s="56"/>
      <c r="FQ111" s="56"/>
      <c r="FR111" s="56"/>
      <c r="FS111" s="56"/>
      <c r="FT111" s="56"/>
      <c r="FU111" s="56"/>
      <c r="FV111" s="56"/>
      <c r="FX111" s="56"/>
      <c r="FY111" s="56"/>
      <c r="FZ111" s="56"/>
      <c r="GA111" s="56"/>
      <c r="GB111" s="56"/>
      <c r="GC111" s="56"/>
      <c r="GD111" s="56"/>
      <c r="GE111" s="56"/>
      <c r="GF111" s="56"/>
      <c r="GH111" s="56"/>
      <c r="GI111" s="56"/>
      <c r="GJ111" s="56"/>
      <c r="GK111" s="56"/>
      <c r="GL111" s="56"/>
      <c r="GM111" s="56"/>
      <c r="GN111" s="56"/>
      <c r="GO111" s="56"/>
      <c r="GP111" s="56"/>
      <c r="GR111" s="56"/>
      <c r="GS111" s="56"/>
      <c r="GT111" s="56"/>
      <c r="GU111" s="56"/>
      <c r="GV111" s="56"/>
      <c r="GW111" s="56"/>
      <c r="GX111" s="56"/>
      <c r="GY111" s="56"/>
      <c r="GZ111" s="56"/>
      <c r="HB111" s="56"/>
      <c r="HC111" s="56"/>
      <c r="HD111" s="56"/>
      <c r="HE111" s="56"/>
      <c r="HF111" s="56"/>
      <c r="HG111" s="56"/>
      <c r="HH111" s="56"/>
      <c r="HI111" s="56"/>
      <c r="HJ111" s="56"/>
      <c r="HL111" s="56"/>
      <c r="HM111" s="56"/>
      <c r="HN111" s="56"/>
      <c r="HO111" s="56"/>
      <c r="HP111" s="56"/>
      <c r="HQ111" s="56"/>
      <c r="HR111" s="56"/>
      <c r="HS111" s="56"/>
      <c r="HT111" s="56"/>
      <c r="HV111" s="56"/>
      <c r="HW111" s="56"/>
      <c r="HX111" s="56"/>
      <c r="HY111" s="56"/>
      <c r="HZ111" s="56"/>
      <c r="IA111" s="56"/>
      <c r="IB111" s="56"/>
      <c r="IC111" s="56"/>
      <c r="ID111" s="56"/>
      <c r="IF111" s="56"/>
      <c r="IG111" s="56"/>
      <c r="IH111" s="56"/>
      <c r="II111" s="56"/>
      <c r="IJ111" s="56"/>
      <c r="IK111" s="56"/>
      <c r="IL111" s="56"/>
      <c r="IM111" s="56"/>
      <c r="IN111" s="56"/>
      <c r="IP111" s="56"/>
      <c r="IQ111" s="56"/>
      <c r="IR111" s="56"/>
      <c r="IS111" s="56"/>
      <c r="IT111" s="56"/>
      <c r="IU111" s="56"/>
    </row>
    <row r="112" spans="1:255" ht="12.75" customHeight="1" thickBot="1" x14ac:dyDescent="0.25">
      <c r="A112" s="227"/>
      <c r="B112" s="106">
        <v>1677.2</v>
      </c>
      <c r="C112" s="85" t="s">
        <v>70</v>
      </c>
      <c r="D112" s="86"/>
      <c r="E112" s="47"/>
      <c r="F112" s="47"/>
      <c r="G112" s="47"/>
      <c r="H112" s="48"/>
      <c r="I112" s="49"/>
      <c r="J112" s="56"/>
      <c r="K112" s="56"/>
      <c r="L112" s="56"/>
      <c r="M112" s="56"/>
      <c r="N112" s="56"/>
      <c r="O112" s="56"/>
      <c r="P112" s="56"/>
      <c r="Q112" s="56"/>
      <c r="R112" s="56"/>
      <c r="T112" s="56"/>
      <c r="U112" s="56"/>
      <c r="V112" s="56"/>
      <c r="W112" s="56"/>
      <c r="X112" s="56"/>
      <c r="Y112" s="56"/>
      <c r="Z112" s="56"/>
      <c r="AA112" s="56"/>
      <c r="AB112" s="56"/>
      <c r="AD112" s="56"/>
      <c r="AE112" s="56"/>
      <c r="AF112" s="56"/>
      <c r="AG112" s="56"/>
      <c r="AH112" s="56"/>
      <c r="AI112" s="56"/>
      <c r="AJ112" s="56"/>
      <c r="AK112" s="56"/>
      <c r="AL112" s="56"/>
      <c r="AN112" s="56"/>
      <c r="AO112" s="56"/>
      <c r="AP112" s="56"/>
      <c r="AQ112" s="56"/>
      <c r="AR112" s="56"/>
      <c r="AS112" s="56"/>
      <c r="AT112" s="56"/>
      <c r="AU112" s="56"/>
      <c r="AV112" s="56"/>
      <c r="AX112" s="56"/>
      <c r="AY112" s="56"/>
      <c r="AZ112" s="56"/>
      <c r="BA112" s="56"/>
      <c r="BB112" s="56"/>
      <c r="BC112" s="56"/>
      <c r="BD112" s="56"/>
      <c r="BE112" s="56"/>
      <c r="BF112" s="56"/>
      <c r="BH112" s="56"/>
      <c r="BI112" s="56"/>
      <c r="BJ112" s="56"/>
      <c r="BK112" s="56"/>
      <c r="BL112" s="56"/>
      <c r="BM112" s="56"/>
      <c r="BN112" s="56"/>
      <c r="BO112" s="56"/>
      <c r="BP112" s="56"/>
      <c r="BR112" s="56"/>
      <c r="BS112" s="56"/>
      <c r="BT112" s="56"/>
      <c r="BU112" s="56"/>
      <c r="BV112" s="56"/>
      <c r="BW112" s="56"/>
      <c r="BX112" s="56"/>
      <c r="BY112" s="56"/>
      <c r="BZ112" s="56"/>
      <c r="CB112" s="56"/>
      <c r="CC112" s="56"/>
      <c r="CD112" s="56"/>
      <c r="CE112" s="56"/>
      <c r="CF112" s="56"/>
      <c r="CG112" s="56"/>
      <c r="CH112" s="56"/>
      <c r="CI112" s="56"/>
      <c r="CJ112" s="56"/>
      <c r="CL112" s="56"/>
      <c r="CM112" s="56"/>
      <c r="CN112" s="56"/>
      <c r="CO112" s="56"/>
      <c r="CP112" s="56"/>
      <c r="CQ112" s="56"/>
      <c r="CR112" s="56"/>
      <c r="CS112" s="56"/>
      <c r="CT112" s="56"/>
      <c r="CV112" s="56"/>
      <c r="CW112" s="56"/>
      <c r="CX112" s="56"/>
      <c r="CY112" s="56"/>
      <c r="CZ112" s="56"/>
      <c r="DA112" s="56"/>
      <c r="DB112" s="56"/>
      <c r="DC112" s="56"/>
      <c r="DD112" s="56"/>
      <c r="DF112" s="56"/>
      <c r="DG112" s="56"/>
      <c r="DH112" s="56"/>
      <c r="DI112" s="56"/>
      <c r="DJ112" s="56"/>
      <c r="DK112" s="56"/>
      <c r="DL112" s="56"/>
      <c r="DM112" s="56"/>
      <c r="DN112" s="56"/>
      <c r="DP112" s="56"/>
      <c r="DQ112" s="56"/>
      <c r="DR112" s="56"/>
      <c r="DS112" s="56"/>
      <c r="DT112" s="56"/>
      <c r="DU112" s="56"/>
      <c r="DV112" s="56"/>
      <c r="DW112" s="56"/>
      <c r="DX112" s="56"/>
      <c r="DZ112" s="56"/>
      <c r="EA112" s="56"/>
      <c r="EB112" s="56"/>
      <c r="EC112" s="56"/>
      <c r="ED112" s="56"/>
      <c r="EE112" s="56"/>
      <c r="EF112" s="56"/>
      <c r="EG112" s="56"/>
      <c r="EH112" s="56"/>
      <c r="EJ112" s="56"/>
      <c r="EK112" s="56"/>
      <c r="EL112" s="56"/>
      <c r="EM112" s="56"/>
      <c r="EN112" s="56"/>
      <c r="EO112" s="56"/>
      <c r="EP112" s="56"/>
      <c r="EQ112" s="56"/>
      <c r="ER112" s="56"/>
      <c r="ET112" s="56"/>
      <c r="EU112" s="56"/>
      <c r="EV112" s="56"/>
      <c r="EW112" s="56"/>
      <c r="EX112" s="56"/>
      <c r="EY112" s="56"/>
      <c r="EZ112" s="56"/>
      <c r="FA112" s="56"/>
      <c r="FB112" s="56"/>
      <c r="FD112" s="56"/>
      <c r="FE112" s="56"/>
      <c r="FF112" s="56"/>
      <c r="FG112" s="56"/>
      <c r="FH112" s="56"/>
      <c r="FI112" s="56"/>
      <c r="FJ112" s="56"/>
      <c r="FK112" s="56"/>
      <c r="FL112" s="56"/>
      <c r="FN112" s="56"/>
      <c r="FO112" s="56"/>
      <c r="FP112" s="56"/>
      <c r="FQ112" s="56"/>
      <c r="FR112" s="56"/>
      <c r="FS112" s="56"/>
      <c r="FT112" s="56"/>
      <c r="FU112" s="56"/>
      <c r="FV112" s="56"/>
      <c r="FX112" s="56"/>
      <c r="FY112" s="56"/>
      <c r="FZ112" s="56"/>
      <c r="GA112" s="56"/>
      <c r="GB112" s="56"/>
      <c r="GC112" s="56"/>
      <c r="GD112" s="56"/>
      <c r="GE112" s="56"/>
      <c r="GF112" s="56"/>
      <c r="GH112" s="56"/>
      <c r="GI112" s="56"/>
      <c r="GJ112" s="56"/>
      <c r="GK112" s="56"/>
      <c r="GL112" s="56"/>
      <c r="GM112" s="56"/>
      <c r="GN112" s="56"/>
      <c r="GO112" s="56"/>
      <c r="GP112" s="56"/>
      <c r="GR112" s="56"/>
      <c r="GS112" s="56"/>
      <c r="GT112" s="56"/>
      <c r="GU112" s="56"/>
      <c r="GV112" s="56"/>
      <c r="GW112" s="56"/>
      <c r="GX112" s="56"/>
      <c r="GY112" s="56"/>
      <c r="GZ112" s="56"/>
      <c r="HB112" s="56"/>
      <c r="HC112" s="56"/>
      <c r="HD112" s="56"/>
      <c r="HE112" s="56"/>
      <c r="HF112" s="56"/>
      <c r="HG112" s="56"/>
      <c r="HH112" s="56"/>
      <c r="HI112" s="56"/>
      <c r="HJ112" s="56"/>
      <c r="HL112" s="56"/>
      <c r="HM112" s="56"/>
      <c r="HN112" s="56"/>
      <c r="HO112" s="56"/>
      <c r="HP112" s="56"/>
      <c r="HQ112" s="56"/>
      <c r="HR112" s="56"/>
      <c r="HS112" s="56"/>
      <c r="HT112" s="56"/>
      <c r="HV112" s="56"/>
      <c r="HW112" s="56"/>
      <c r="HX112" s="56"/>
      <c r="HY112" s="56"/>
      <c r="HZ112" s="56"/>
      <c r="IA112" s="56"/>
      <c r="IB112" s="56"/>
      <c r="IC112" s="56"/>
      <c r="ID112" s="56"/>
      <c r="IF112" s="56"/>
      <c r="IG112" s="56"/>
      <c r="IH112" s="56"/>
      <c r="II112" s="56"/>
      <c r="IJ112" s="56"/>
      <c r="IK112" s="56"/>
      <c r="IL112" s="56"/>
      <c r="IM112" s="56"/>
      <c r="IN112" s="56"/>
      <c r="IP112" s="56"/>
      <c r="IQ112" s="56"/>
      <c r="IR112" s="56"/>
      <c r="IS112" s="56"/>
      <c r="IT112" s="56"/>
      <c r="IU112" s="56"/>
    </row>
    <row r="113" spans="1:255" ht="12.75" customHeight="1" thickBot="1" x14ac:dyDescent="0.25">
      <c r="A113" s="227"/>
      <c r="B113" s="106">
        <v>1787.83</v>
      </c>
      <c r="C113" s="85" t="s">
        <v>72</v>
      </c>
      <c r="D113" s="86"/>
      <c r="E113" s="47"/>
      <c r="F113" s="47"/>
      <c r="G113" s="47"/>
      <c r="H113" s="48"/>
      <c r="I113" s="49"/>
      <c r="J113" s="56"/>
      <c r="K113" s="56"/>
      <c r="L113" s="56"/>
      <c r="M113" s="56"/>
      <c r="N113" s="56"/>
      <c r="O113" s="56"/>
      <c r="P113" s="56"/>
      <c r="Q113" s="56"/>
      <c r="R113" s="56"/>
      <c r="T113" s="56"/>
      <c r="U113" s="56"/>
      <c r="V113" s="56"/>
      <c r="W113" s="56"/>
      <c r="X113" s="56"/>
      <c r="Y113" s="56"/>
      <c r="Z113" s="56"/>
      <c r="AA113" s="56"/>
      <c r="AB113" s="56"/>
      <c r="AD113" s="56"/>
      <c r="AE113" s="56"/>
      <c r="AF113" s="56"/>
      <c r="AG113" s="56"/>
      <c r="AH113" s="56"/>
      <c r="AI113" s="56"/>
      <c r="AJ113" s="56"/>
      <c r="AK113" s="56"/>
      <c r="AL113" s="56"/>
      <c r="AN113" s="56"/>
      <c r="AO113" s="56"/>
      <c r="AP113" s="56"/>
      <c r="AQ113" s="56"/>
      <c r="AR113" s="56"/>
      <c r="AS113" s="56"/>
      <c r="AT113" s="56"/>
      <c r="AU113" s="56"/>
      <c r="AV113" s="56"/>
      <c r="AX113" s="56"/>
      <c r="AY113" s="56"/>
      <c r="AZ113" s="56"/>
      <c r="BA113" s="56"/>
      <c r="BB113" s="56"/>
      <c r="BC113" s="56"/>
      <c r="BD113" s="56"/>
      <c r="BE113" s="56"/>
      <c r="BF113" s="56"/>
      <c r="BH113" s="56"/>
      <c r="BI113" s="56"/>
      <c r="BJ113" s="56"/>
      <c r="BK113" s="56"/>
      <c r="BL113" s="56"/>
      <c r="BM113" s="56"/>
      <c r="BN113" s="56"/>
      <c r="BO113" s="56"/>
      <c r="BP113" s="56"/>
      <c r="BR113" s="56"/>
      <c r="BS113" s="56"/>
      <c r="BT113" s="56"/>
      <c r="BU113" s="56"/>
      <c r="BV113" s="56"/>
      <c r="BW113" s="56"/>
      <c r="BX113" s="56"/>
      <c r="BY113" s="56"/>
      <c r="BZ113" s="56"/>
      <c r="CB113" s="56"/>
      <c r="CC113" s="56"/>
      <c r="CD113" s="56"/>
      <c r="CE113" s="56"/>
      <c r="CF113" s="56"/>
      <c r="CG113" s="56"/>
      <c r="CH113" s="56"/>
      <c r="CI113" s="56"/>
      <c r="CJ113" s="56"/>
      <c r="CL113" s="56"/>
      <c r="CM113" s="56"/>
      <c r="CN113" s="56"/>
      <c r="CO113" s="56"/>
      <c r="CP113" s="56"/>
      <c r="CQ113" s="56"/>
      <c r="CR113" s="56"/>
      <c r="CS113" s="56"/>
      <c r="CT113" s="56"/>
      <c r="CV113" s="56"/>
      <c r="CW113" s="56"/>
      <c r="CX113" s="56"/>
      <c r="CY113" s="56"/>
      <c r="CZ113" s="56"/>
      <c r="DA113" s="56"/>
      <c r="DB113" s="56"/>
      <c r="DC113" s="56"/>
      <c r="DD113" s="56"/>
      <c r="DF113" s="56"/>
      <c r="DG113" s="56"/>
      <c r="DH113" s="56"/>
      <c r="DI113" s="56"/>
      <c r="DJ113" s="56"/>
      <c r="DK113" s="56"/>
      <c r="DL113" s="56"/>
      <c r="DM113" s="56"/>
      <c r="DN113" s="56"/>
      <c r="DP113" s="56"/>
      <c r="DQ113" s="56"/>
      <c r="DR113" s="56"/>
      <c r="DS113" s="56"/>
      <c r="DT113" s="56"/>
      <c r="DU113" s="56"/>
      <c r="DV113" s="56"/>
      <c r="DW113" s="56"/>
      <c r="DX113" s="56"/>
      <c r="DZ113" s="56"/>
      <c r="EA113" s="56"/>
      <c r="EB113" s="56"/>
      <c r="EC113" s="56"/>
      <c r="ED113" s="56"/>
      <c r="EE113" s="56"/>
      <c r="EF113" s="56"/>
      <c r="EG113" s="56"/>
      <c r="EH113" s="56"/>
      <c r="EJ113" s="56"/>
      <c r="EK113" s="56"/>
      <c r="EL113" s="56"/>
      <c r="EM113" s="56"/>
      <c r="EN113" s="56"/>
      <c r="EO113" s="56"/>
      <c r="EP113" s="56"/>
      <c r="EQ113" s="56"/>
      <c r="ER113" s="56"/>
      <c r="ET113" s="56"/>
      <c r="EU113" s="56"/>
      <c r="EV113" s="56"/>
      <c r="EW113" s="56"/>
      <c r="EX113" s="56"/>
      <c r="EY113" s="56"/>
      <c r="EZ113" s="56"/>
      <c r="FA113" s="56"/>
      <c r="FB113" s="56"/>
      <c r="FD113" s="56"/>
      <c r="FE113" s="56"/>
      <c r="FF113" s="56"/>
      <c r="FG113" s="56"/>
      <c r="FH113" s="56"/>
      <c r="FI113" s="56"/>
      <c r="FJ113" s="56"/>
      <c r="FK113" s="56"/>
      <c r="FL113" s="56"/>
      <c r="FN113" s="56"/>
      <c r="FO113" s="56"/>
      <c r="FP113" s="56"/>
      <c r="FQ113" s="56"/>
      <c r="FR113" s="56"/>
      <c r="FS113" s="56"/>
      <c r="FT113" s="56"/>
      <c r="FU113" s="56"/>
      <c r="FV113" s="56"/>
      <c r="FX113" s="56"/>
      <c r="FY113" s="56"/>
      <c r="FZ113" s="56"/>
      <c r="GA113" s="56"/>
      <c r="GB113" s="56"/>
      <c r="GC113" s="56"/>
      <c r="GD113" s="56"/>
      <c r="GE113" s="56"/>
      <c r="GF113" s="56"/>
      <c r="GH113" s="56"/>
      <c r="GI113" s="56"/>
      <c r="GJ113" s="56"/>
      <c r="GK113" s="56"/>
      <c r="GL113" s="56"/>
      <c r="GM113" s="56"/>
      <c r="GN113" s="56"/>
      <c r="GO113" s="56"/>
      <c r="GP113" s="56"/>
      <c r="GR113" s="56"/>
      <c r="GS113" s="56"/>
      <c r="GT113" s="56"/>
      <c r="GU113" s="56"/>
      <c r="GV113" s="56"/>
      <c r="GW113" s="56"/>
      <c r="GX113" s="56"/>
      <c r="GY113" s="56"/>
      <c r="GZ113" s="56"/>
      <c r="HB113" s="56"/>
      <c r="HC113" s="56"/>
      <c r="HD113" s="56"/>
      <c r="HE113" s="56"/>
      <c r="HF113" s="56"/>
      <c r="HG113" s="56"/>
      <c r="HH113" s="56"/>
      <c r="HI113" s="56"/>
      <c r="HJ113" s="56"/>
      <c r="HL113" s="56"/>
      <c r="HM113" s="56"/>
      <c r="HN113" s="56"/>
      <c r="HO113" s="56"/>
      <c r="HP113" s="56"/>
      <c r="HQ113" s="56"/>
      <c r="HR113" s="56"/>
      <c r="HS113" s="56"/>
      <c r="HT113" s="56"/>
      <c r="HV113" s="56"/>
      <c r="HW113" s="56"/>
      <c r="HX113" s="56"/>
      <c r="HY113" s="56"/>
      <c r="HZ113" s="56"/>
      <c r="IA113" s="56"/>
      <c r="IB113" s="56"/>
      <c r="IC113" s="56"/>
      <c r="ID113" s="56"/>
      <c r="IF113" s="56"/>
      <c r="IG113" s="56"/>
      <c r="IH113" s="56"/>
      <c r="II113" s="56"/>
      <c r="IJ113" s="56"/>
      <c r="IK113" s="56"/>
      <c r="IL113" s="56"/>
      <c r="IM113" s="56"/>
      <c r="IN113" s="56"/>
      <c r="IP113" s="56"/>
      <c r="IQ113" s="56"/>
      <c r="IR113" s="56"/>
      <c r="IS113" s="56"/>
      <c r="IT113" s="56"/>
      <c r="IU113" s="56"/>
    </row>
    <row r="114" spans="1:255" ht="12.75" customHeight="1" thickBot="1" x14ac:dyDescent="0.25">
      <c r="A114" s="227"/>
      <c r="B114" s="106">
        <v>1986.93</v>
      </c>
      <c r="C114" s="85" t="s">
        <v>73</v>
      </c>
      <c r="D114" s="86"/>
      <c r="E114" s="47"/>
      <c r="F114" s="47"/>
      <c r="G114" s="47"/>
      <c r="H114" s="48"/>
      <c r="I114" s="49"/>
      <c r="J114" s="56"/>
      <c r="K114" s="56"/>
      <c r="L114" s="56"/>
      <c r="M114" s="56"/>
      <c r="N114" s="56"/>
      <c r="O114" s="56"/>
      <c r="P114" s="56"/>
      <c r="Q114" s="56"/>
      <c r="R114" s="56"/>
      <c r="T114" s="56"/>
      <c r="U114" s="56"/>
      <c r="V114" s="56"/>
      <c r="W114" s="56"/>
      <c r="X114" s="56"/>
      <c r="Y114" s="56"/>
      <c r="Z114" s="56"/>
      <c r="AA114" s="56"/>
      <c r="AB114" s="56"/>
      <c r="AD114" s="56"/>
      <c r="AE114" s="56"/>
      <c r="AF114" s="56"/>
      <c r="AG114" s="56"/>
      <c r="AH114" s="56"/>
      <c r="AI114" s="56"/>
      <c r="AJ114" s="56"/>
      <c r="AK114" s="56"/>
      <c r="AL114" s="56"/>
      <c r="AN114" s="56"/>
      <c r="AO114" s="56"/>
      <c r="AP114" s="56"/>
      <c r="AQ114" s="56"/>
      <c r="AR114" s="56"/>
      <c r="AS114" s="56"/>
      <c r="AT114" s="56"/>
      <c r="AU114" s="56"/>
      <c r="AV114" s="56"/>
      <c r="AX114" s="56"/>
      <c r="AY114" s="56"/>
      <c r="AZ114" s="56"/>
      <c r="BA114" s="56"/>
      <c r="BB114" s="56"/>
      <c r="BC114" s="56"/>
      <c r="BD114" s="56"/>
      <c r="BE114" s="56"/>
      <c r="BF114" s="56"/>
      <c r="BH114" s="56"/>
      <c r="BI114" s="56"/>
      <c r="BJ114" s="56"/>
      <c r="BK114" s="56"/>
      <c r="BL114" s="56"/>
      <c r="BM114" s="56"/>
      <c r="BN114" s="56"/>
      <c r="BO114" s="56"/>
      <c r="BP114" s="56"/>
      <c r="BR114" s="56"/>
      <c r="BS114" s="56"/>
      <c r="BT114" s="56"/>
      <c r="BU114" s="56"/>
      <c r="BV114" s="56"/>
      <c r="BW114" s="56"/>
      <c r="BX114" s="56"/>
      <c r="BY114" s="56"/>
      <c r="BZ114" s="56"/>
      <c r="CB114" s="56"/>
      <c r="CC114" s="56"/>
      <c r="CD114" s="56"/>
      <c r="CE114" s="56"/>
      <c r="CF114" s="56"/>
      <c r="CG114" s="56"/>
      <c r="CH114" s="56"/>
      <c r="CI114" s="56"/>
      <c r="CJ114" s="56"/>
      <c r="CL114" s="56"/>
      <c r="CM114" s="56"/>
      <c r="CN114" s="56"/>
      <c r="CO114" s="56"/>
      <c r="CP114" s="56"/>
      <c r="CQ114" s="56"/>
      <c r="CR114" s="56"/>
      <c r="CS114" s="56"/>
      <c r="CT114" s="56"/>
      <c r="CV114" s="56"/>
      <c r="CW114" s="56"/>
      <c r="CX114" s="56"/>
      <c r="CY114" s="56"/>
      <c r="CZ114" s="56"/>
      <c r="DA114" s="56"/>
      <c r="DB114" s="56"/>
      <c r="DC114" s="56"/>
      <c r="DD114" s="56"/>
      <c r="DF114" s="56"/>
      <c r="DG114" s="56"/>
      <c r="DH114" s="56"/>
      <c r="DI114" s="56"/>
      <c r="DJ114" s="56"/>
      <c r="DK114" s="56"/>
      <c r="DL114" s="56"/>
      <c r="DM114" s="56"/>
      <c r="DN114" s="56"/>
      <c r="DP114" s="56"/>
      <c r="DQ114" s="56"/>
      <c r="DR114" s="56"/>
      <c r="DS114" s="56"/>
      <c r="DT114" s="56"/>
      <c r="DU114" s="56"/>
      <c r="DV114" s="56"/>
      <c r="DW114" s="56"/>
      <c r="DX114" s="56"/>
      <c r="DZ114" s="56"/>
      <c r="EA114" s="56"/>
      <c r="EB114" s="56"/>
      <c r="EC114" s="56"/>
      <c r="ED114" s="56"/>
      <c r="EE114" s="56"/>
      <c r="EF114" s="56"/>
      <c r="EG114" s="56"/>
      <c r="EH114" s="56"/>
      <c r="EJ114" s="56"/>
      <c r="EK114" s="56"/>
      <c r="EL114" s="56"/>
      <c r="EM114" s="56"/>
      <c r="EN114" s="56"/>
      <c r="EO114" s="56"/>
      <c r="EP114" s="56"/>
      <c r="EQ114" s="56"/>
      <c r="ER114" s="56"/>
      <c r="ET114" s="56"/>
      <c r="EU114" s="56"/>
      <c r="EV114" s="56"/>
      <c r="EW114" s="56"/>
      <c r="EX114" s="56"/>
      <c r="EY114" s="56"/>
      <c r="EZ114" s="56"/>
      <c r="FA114" s="56"/>
      <c r="FB114" s="56"/>
      <c r="FD114" s="56"/>
      <c r="FE114" s="56"/>
      <c r="FF114" s="56"/>
      <c r="FG114" s="56"/>
      <c r="FH114" s="56"/>
      <c r="FI114" s="56"/>
      <c r="FJ114" s="56"/>
      <c r="FK114" s="56"/>
      <c r="FL114" s="56"/>
      <c r="FN114" s="56"/>
      <c r="FO114" s="56"/>
      <c r="FP114" s="56"/>
      <c r="FQ114" s="56"/>
      <c r="FR114" s="56"/>
      <c r="FS114" s="56"/>
      <c r="FT114" s="56"/>
      <c r="FU114" s="56"/>
      <c r="FV114" s="56"/>
      <c r="FX114" s="56"/>
      <c r="FY114" s="56"/>
      <c r="FZ114" s="56"/>
      <c r="GA114" s="56"/>
      <c r="GB114" s="56"/>
      <c r="GC114" s="56"/>
      <c r="GD114" s="56"/>
      <c r="GE114" s="56"/>
      <c r="GF114" s="56"/>
      <c r="GH114" s="56"/>
      <c r="GI114" s="56"/>
      <c r="GJ114" s="56"/>
      <c r="GK114" s="56"/>
      <c r="GL114" s="56"/>
      <c r="GM114" s="56"/>
      <c r="GN114" s="56"/>
      <c r="GO114" s="56"/>
      <c r="GP114" s="56"/>
      <c r="GR114" s="56"/>
      <c r="GS114" s="56"/>
      <c r="GT114" s="56"/>
      <c r="GU114" s="56"/>
      <c r="GV114" s="56"/>
      <c r="GW114" s="56"/>
      <c r="GX114" s="56"/>
      <c r="GY114" s="56"/>
      <c r="GZ114" s="56"/>
      <c r="HB114" s="56"/>
      <c r="HC114" s="56"/>
      <c r="HD114" s="56"/>
      <c r="HE114" s="56"/>
      <c r="HF114" s="56"/>
      <c r="HG114" s="56"/>
      <c r="HH114" s="56"/>
      <c r="HI114" s="56"/>
      <c r="HJ114" s="56"/>
      <c r="HL114" s="56"/>
      <c r="HM114" s="56"/>
      <c r="HN114" s="56"/>
      <c r="HO114" s="56"/>
      <c r="HP114" s="56"/>
      <c r="HQ114" s="56"/>
      <c r="HR114" s="56"/>
      <c r="HS114" s="56"/>
      <c r="HT114" s="56"/>
      <c r="HV114" s="56"/>
      <c r="HW114" s="56"/>
      <c r="HX114" s="56"/>
      <c r="HY114" s="56"/>
      <c r="HZ114" s="56"/>
      <c r="IA114" s="56"/>
      <c r="IB114" s="56"/>
      <c r="IC114" s="56"/>
      <c r="ID114" s="56"/>
      <c r="IF114" s="56"/>
      <c r="IG114" s="56"/>
      <c r="IH114" s="56"/>
      <c r="II114" s="56"/>
      <c r="IJ114" s="56"/>
      <c r="IK114" s="56"/>
      <c r="IL114" s="56"/>
      <c r="IM114" s="56"/>
      <c r="IN114" s="56"/>
      <c r="IP114" s="56"/>
      <c r="IQ114" s="56"/>
      <c r="IR114" s="56"/>
      <c r="IS114" s="56"/>
      <c r="IT114" s="56"/>
      <c r="IU114" s="56"/>
    </row>
    <row r="115" spans="1:255" ht="12.75" customHeight="1" thickBot="1" x14ac:dyDescent="0.25">
      <c r="A115" s="227"/>
      <c r="B115" s="106">
        <v>1799.62</v>
      </c>
      <c r="C115" s="85" t="s">
        <v>74</v>
      </c>
      <c r="D115" s="86"/>
      <c r="E115" s="47"/>
      <c r="F115" s="47"/>
      <c r="G115" s="47"/>
      <c r="H115" s="48"/>
      <c r="I115" s="49"/>
      <c r="J115" s="56"/>
      <c r="K115" s="56"/>
      <c r="L115" s="56"/>
      <c r="M115" s="56"/>
      <c r="N115" s="56"/>
      <c r="O115" s="56"/>
      <c r="P115" s="56"/>
      <c r="Q115" s="56"/>
      <c r="R115" s="56"/>
      <c r="T115" s="56"/>
      <c r="U115" s="56"/>
      <c r="V115" s="56"/>
      <c r="W115" s="56"/>
      <c r="X115" s="56"/>
      <c r="Y115" s="56"/>
      <c r="Z115" s="56"/>
      <c r="AA115" s="56"/>
      <c r="AB115" s="56"/>
      <c r="AD115" s="56"/>
      <c r="AE115" s="56"/>
      <c r="AF115" s="56"/>
      <c r="AG115" s="56"/>
      <c r="AH115" s="56"/>
      <c r="AI115" s="56"/>
      <c r="AJ115" s="56"/>
      <c r="AK115" s="56"/>
      <c r="AL115" s="56"/>
      <c r="AN115" s="56"/>
      <c r="AO115" s="56"/>
      <c r="AP115" s="56"/>
      <c r="AQ115" s="56"/>
      <c r="AR115" s="56"/>
      <c r="AS115" s="56"/>
      <c r="AT115" s="56"/>
      <c r="AU115" s="56"/>
      <c r="AV115" s="56"/>
      <c r="AX115" s="56"/>
      <c r="AY115" s="56"/>
      <c r="AZ115" s="56"/>
      <c r="BA115" s="56"/>
      <c r="BB115" s="56"/>
      <c r="BC115" s="56"/>
      <c r="BD115" s="56"/>
      <c r="BE115" s="56"/>
      <c r="BF115" s="56"/>
      <c r="BH115" s="56"/>
      <c r="BI115" s="56"/>
      <c r="BJ115" s="56"/>
      <c r="BK115" s="56"/>
      <c r="BL115" s="56"/>
      <c r="BM115" s="56"/>
      <c r="BN115" s="56"/>
      <c r="BO115" s="56"/>
      <c r="BP115" s="56"/>
      <c r="BR115" s="56"/>
      <c r="BS115" s="56"/>
      <c r="BT115" s="56"/>
      <c r="BU115" s="56"/>
      <c r="BV115" s="56"/>
      <c r="BW115" s="56"/>
      <c r="BX115" s="56"/>
      <c r="BY115" s="56"/>
      <c r="BZ115" s="56"/>
      <c r="CB115" s="56"/>
      <c r="CC115" s="56"/>
      <c r="CD115" s="56"/>
      <c r="CE115" s="56"/>
      <c r="CF115" s="56"/>
      <c r="CG115" s="56"/>
      <c r="CH115" s="56"/>
      <c r="CI115" s="56"/>
      <c r="CJ115" s="56"/>
      <c r="CL115" s="56"/>
      <c r="CM115" s="56"/>
      <c r="CN115" s="56"/>
      <c r="CO115" s="56"/>
      <c r="CP115" s="56"/>
      <c r="CQ115" s="56"/>
      <c r="CR115" s="56"/>
      <c r="CS115" s="56"/>
      <c r="CT115" s="56"/>
      <c r="CV115" s="56"/>
      <c r="CW115" s="56"/>
      <c r="CX115" s="56"/>
      <c r="CY115" s="56"/>
      <c r="CZ115" s="56"/>
      <c r="DA115" s="56"/>
      <c r="DB115" s="56"/>
      <c r="DC115" s="56"/>
      <c r="DD115" s="56"/>
      <c r="DF115" s="56"/>
      <c r="DG115" s="56"/>
      <c r="DH115" s="56"/>
      <c r="DI115" s="56"/>
      <c r="DJ115" s="56"/>
      <c r="DK115" s="56"/>
      <c r="DL115" s="56"/>
      <c r="DM115" s="56"/>
      <c r="DN115" s="56"/>
      <c r="DP115" s="56"/>
      <c r="DQ115" s="56"/>
      <c r="DR115" s="56"/>
      <c r="DS115" s="56"/>
      <c r="DT115" s="56"/>
      <c r="DU115" s="56"/>
      <c r="DV115" s="56"/>
      <c r="DW115" s="56"/>
      <c r="DX115" s="56"/>
      <c r="DZ115" s="56"/>
      <c r="EA115" s="56"/>
      <c r="EB115" s="56"/>
      <c r="EC115" s="56"/>
      <c r="ED115" s="56"/>
      <c r="EE115" s="56"/>
      <c r="EF115" s="56"/>
      <c r="EG115" s="56"/>
      <c r="EH115" s="56"/>
      <c r="EJ115" s="56"/>
      <c r="EK115" s="56"/>
      <c r="EL115" s="56"/>
      <c r="EM115" s="56"/>
      <c r="EN115" s="56"/>
      <c r="EO115" s="56"/>
      <c r="EP115" s="56"/>
      <c r="EQ115" s="56"/>
      <c r="ER115" s="56"/>
      <c r="ET115" s="56"/>
      <c r="EU115" s="56"/>
      <c r="EV115" s="56"/>
      <c r="EW115" s="56"/>
      <c r="EX115" s="56"/>
      <c r="EY115" s="56"/>
      <c r="EZ115" s="56"/>
      <c r="FA115" s="56"/>
      <c r="FB115" s="56"/>
      <c r="FD115" s="56"/>
      <c r="FE115" s="56"/>
      <c r="FF115" s="56"/>
      <c r="FG115" s="56"/>
      <c r="FH115" s="56"/>
      <c r="FI115" s="56"/>
      <c r="FJ115" s="56"/>
      <c r="FK115" s="56"/>
      <c r="FL115" s="56"/>
      <c r="FN115" s="56"/>
      <c r="FO115" s="56"/>
      <c r="FP115" s="56"/>
      <c r="FQ115" s="56"/>
      <c r="FR115" s="56"/>
      <c r="FS115" s="56"/>
      <c r="FT115" s="56"/>
      <c r="FU115" s="56"/>
      <c r="FV115" s="56"/>
      <c r="FX115" s="56"/>
      <c r="FY115" s="56"/>
      <c r="FZ115" s="56"/>
      <c r="GA115" s="56"/>
      <c r="GB115" s="56"/>
      <c r="GC115" s="56"/>
      <c r="GD115" s="56"/>
      <c r="GE115" s="56"/>
      <c r="GF115" s="56"/>
      <c r="GH115" s="56"/>
      <c r="GI115" s="56"/>
      <c r="GJ115" s="56"/>
      <c r="GK115" s="56"/>
      <c r="GL115" s="56"/>
      <c r="GM115" s="56"/>
      <c r="GN115" s="56"/>
      <c r="GO115" s="56"/>
      <c r="GP115" s="56"/>
      <c r="GR115" s="56"/>
      <c r="GS115" s="56"/>
      <c r="GT115" s="56"/>
      <c r="GU115" s="56"/>
      <c r="GV115" s="56"/>
      <c r="GW115" s="56"/>
      <c r="GX115" s="56"/>
      <c r="GY115" s="56"/>
      <c r="GZ115" s="56"/>
      <c r="HB115" s="56"/>
      <c r="HC115" s="56"/>
      <c r="HD115" s="56"/>
      <c r="HE115" s="56"/>
      <c r="HF115" s="56"/>
      <c r="HG115" s="56"/>
      <c r="HH115" s="56"/>
      <c r="HI115" s="56"/>
      <c r="HJ115" s="56"/>
      <c r="HL115" s="56"/>
      <c r="HM115" s="56"/>
      <c r="HN115" s="56"/>
      <c r="HO115" s="56"/>
      <c r="HP115" s="56"/>
      <c r="HQ115" s="56"/>
      <c r="HR115" s="56"/>
      <c r="HS115" s="56"/>
      <c r="HT115" s="56"/>
      <c r="HV115" s="56"/>
      <c r="HW115" s="56"/>
      <c r="HX115" s="56"/>
      <c r="HY115" s="56"/>
      <c r="HZ115" s="56"/>
      <c r="IA115" s="56"/>
      <c r="IB115" s="56"/>
      <c r="IC115" s="56"/>
      <c r="ID115" s="56"/>
      <c r="IF115" s="56"/>
      <c r="IG115" s="56"/>
      <c r="IH115" s="56"/>
      <c r="II115" s="56"/>
      <c r="IJ115" s="56"/>
      <c r="IK115" s="56"/>
      <c r="IL115" s="56"/>
      <c r="IM115" s="56"/>
      <c r="IN115" s="56"/>
      <c r="IP115" s="56"/>
      <c r="IQ115" s="56"/>
      <c r="IR115" s="56"/>
      <c r="IS115" s="56"/>
      <c r="IT115" s="56"/>
      <c r="IU115" s="56"/>
    </row>
    <row r="116" spans="1:255" ht="12.75" customHeight="1" thickBot="1" x14ac:dyDescent="0.25">
      <c r="A116" s="227"/>
      <c r="B116" s="106">
        <v>1544.1</v>
      </c>
      <c r="C116" s="85" t="s">
        <v>75</v>
      </c>
      <c r="D116" s="86"/>
      <c r="E116" s="47"/>
      <c r="F116" s="47"/>
      <c r="G116" s="47"/>
      <c r="H116" s="48"/>
      <c r="I116" s="49"/>
      <c r="J116" s="56"/>
      <c r="K116" s="56"/>
      <c r="L116" s="56"/>
      <c r="M116" s="56"/>
      <c r="N116" s="56"/>
      <c r="O116" s="56"/>
      <c r="P116" s="56"/>
      <c r="Q116" s="56"/>
      <c r="R116" s="56"/>
      <c r="T116" s="56"/>
      <c r="U116" s="56"/>
      <c r="V116" s="56"/>
      <c r="W116" s="56"/>
      <c r="X116" s="56"/>
      <c r="Y116" s="56"/>
      <c r="Z116" s="56"/>
      <c r="AA116" s="56"/>
      <c r="AB116" s="56"/>
      <c r="AD116" s="56"/>
      <c r="AE116" s="56"/>
      <c r="AF116" s="56"/>
      <c r="AG116" s="56"/>
      <c r="AH116" s="56"/>
      <c r="AI116" s="56"/>
      <c r="AJ116" s="56"/>
      <c r="AK116" s="56"/>
      <c r="AL116" s="56"/>
      <c r="AN116" s="56"/>
      <c r="AO116" s="56"/>
      <c r="AP116" s="56"/>
      <c r="AQ116" s="56"/>
      <c r="AR116" s="56"/>
      <c r="AS116" s="56"/>
      <c r="AT116" s="56"/>
      <c r="AU116" s="56"/>
      <c r="AV116" s="56"/>
      <c r="AX116" s="56"/>
      <c r="AY116" s="56"/>
      <c r="AZ116" s="56"/>
      <c r="BA116" s="56"/>
      <c r="BB116" s="56"/>
      <c r="BC116" s="56"/>
      <c r="BD116" s="56"/>
      <c r="BE116" s="56"/>
      <c r="BF116" s="56"/>
      <c r="BH116" s="56"/>
      <c r="BI116" s="56"/>
      <c r="BJ116" s="56"/>
      <c r="BK116" s="56"/>
      <c r="BL116" s="56"/>
      <c r="BM116" s="56"/>
      <c r="BN116" s="56"/>
      <c r="BO116" s="56"/>
      <c r="BP116" s="56"/>
      <c r="BR116" s="56"/>
      <c r="BS116" s="56"/>
      <c r="BT116" s="56"/>
      <c r="BU116" s="56"/>
      <c r="BV116" s="56"/>
      <c r="BW116" s="56"/>
      <c r="BX116" s="56"/>
      <c r="BY116" s="56"/>
      <c r="BZ116" s="56"/>
      <c r="CB116" s="56"/>
      <c r="CC116" s="56"/>
      <c r="CD116" s="56"/>
      <c r="CE116" s="56"/>
      <c r="CF116" s="56"/>
      <c r="CG116" s="56"/>
      <c r="CH116" s="56"/>
      <c r="CI116" s="56"/>
      <c r="CJ116" s="56"/>
      <c r="CL116" s="56"/>
      <c r="CM116" s="56"/>
      <c r="CN116" s="56"/>
      <c r="CO116" s="56"/>
      <c r="CP116" s="56"/>
      <c r="CQ116" s="56"/>
      <c r="CR116" s="56"/>
      <c r="CS116" s="56"/>
      <c r="CT116" s="56"/>
      <c r="CV116" s="56"/>
      <c r="CW116" s="56"/>
      <c r="CX116" s="56"/>
      <c r="CY116" s="56"/>
      <c r="CZ116" s="56"/>
      <c r="DA116" s="56"/>
      <c r="DB116" s="56"/>
      <c r="DC116" s="56"/>
      <c r="DD116" s="56"/>
      <c r="DF116" s="56"/>
      <c r="DG116" s="56"/>
      <c r="DH116" s="56"/>
      <c r="DI116" s="56"/>
      <c r="DJ116" s="56"/>
      <c r="DK116" s="56"/>
      <c r="DL116" s="56"/>
      <c r="DM116" s="56"/>
      <c r="DN116" s="56"/>
      <c r="DP116" s="56"/>
      <c r="DQ116" s="56"/>
      <c r="DR116" s="56"/>
      <c r="DS116" s="56"/>
      <c r="DT116" s="56"/>
      <c r="DU116" s="56"/>
      <c r="DV116" s="56"/>
      <c r="DW116" s="56"/>
      <c r="DX116" s="56"/>
      <c r="DZ116" s="56"/>
      <c r="EA116" s="56"/>
      <c r="EB116" s="56"/>
      <c r="EC116" s="56"/>
      <c r="ED116" s="56"/>
      <c r="EE116" s="56"/>
      <c r="EF116" s="56"/>
      <c r="EG116" s="56"/>
      <c r="EH116" s="56"/>
      <c r="EJ116" s="56"/>
      <c r="EK116" s="56"/>
      <c r="EL116" s="56"/>
      <c r="EM116" s="56"/>
      <c r="EN116" s="56"/>
      <c r="EO116" s="56"/>
      <c r="EP116" s="56"/>
      <c r="EQ116" s="56"/>
      <c r="ER116" s="56"/>
      <c r="ET116" s="56"/>
      <c r="EU116" s="56"/>
      <c r="EV116" s="56"/>
      <c r="EW116" s="56"/>
      <c r="EX116" s="56"/>
      <c r="EY116" s="56"/>
      <c r="EZ116" s="56"/>
      <c r="FA116" s="56"/>
      <c r="FB116" s="56"/>
      <c r="FD116" s="56"/>
      <c r="FE116" s="56"/>
      <c r="FF116" s="56"/>
      <c r="FG116" s="56"/>
      <c r="FH116" s="56"/>
      <c r="FI116" s="56"/>
      <c r="FJ116" s="56"/>
      <c r="FK116" s="56"/>
      <c r="FL116" s="56"/>
      <c r="FN116" s="56"/>
      <c r="FO116" s="56"/>
      <c r="FP116" s="56"/>
      <c r="FQ116" s="56"/>
      <c r="FR116" s="56"/>
      <c r="FS116" s="56"/>
      <c r="FT116" s="56"/>
      <c r="FU116" s="56"/>
      <c r="FV116" s="56"/>
      <c r="FX116" s="56"/>
      <c r="FY116" s="56"/>
      <c r="FZ116" s="56"/>
      <c r="GA116" s="56"/>
      <c r="GB116" s="56"/>
      <c r="GC116" s="56"/>
      <c r="GD116" s="56"/>
      <c r="GE116" s="56"/>
      <c r="GF116" s="56"/>
      <c r="GH116" s="56"/>
      <c r="GI116" s="56"/>
      <c r="GJ116" s="56"/>
      <c r="GK116" s="56"/>
      <c r="GL116" s="56"/>
      <c r="GM116" s="56"/>
      <c r="GN116" s="56"/>
      <c r="GO116" s="56"/>
      <c r="GP116" s="56"/>
      <c r="GR116" s="56"/>
      <c r="GS116" s="56"/>
      <c r="GT116" s="56"/>
      <c r="GU116" s="56"/>
      <c r="GV116" s="56"/>
      <c r="GW116" s="56"/>
      <c r="GX116" s="56"/>
      <c r="GY116" s="56"/>
      <c r="GZ116" s="56"/>
      <c r="HB116" s="56"/>
      <c r="HC116" s="56"/>
      <c r="HD116" s="56"/>
      <c r="HE116" s="56"/>
      <c r="HF116" s="56"/>
      <c r="HG116" s="56"/>
      <c r="HH116" s="56"/>
      <c r="HI116" s="56"/>
      <c r="HJ116" s="56"/>
      <c r="HL116" s="56"/>
      <c r="HM116" s="56"/>
      <c r="HN116" s="56"/>
      <c r="HO116" s="56"/>
      <c r="HP116" s="56"/>
      <c r="HQ116" s="56"/>
      <c r="HR116" s="56"/>
      <c r="HS116" s="56"/>
      <c r="HT116" s="56"/>
      <c r="HV116" s="56"/>
      <c r="HW116" s="56"/>
      <c r="HX116" s="56"/>
      <c r="HY116" s="56"/>
      <c r="HZ116" s="56"/>
      <c r="IA116" s="56"/>
      <c r="IB116" s="56"/>
      <c r="IC116" s="56"/>
      <c r="ID116" s="56"/>
      <c r="IF116" s="56"/>
      <c r="IG116" s="56"/>
      <c r="IH116" s="56"/>
      <c r="II116" s="56"/>
      <c r="IJ116" s="56"/>
      <c r="IK116" s="56"/>
      <c r="IL116" s="56"/>
      <c r="IM116" s="56"/>
      <c r="IN116" s="56"/>
      <c r="IP116" s="56"/>
      <c r="IQ116" s="56"/>
      <c r="IR116" s="56"/>
      <c r="IS116" s="56"/>
      <c r="IT116" s="56"/>
      <c r="IU116" s="56"/>
    </row>
    <row r="117" spans="1:255" ht="12.75" customHeight="1" thickBot="1" x14ac:dyDescent="0.25">
      <c r="A117" s="227"/>
      <c r="B117" s="106">
        <v>1686.92</v>
      </c>
      <c r="C117" s="85" t="s">
        <v>76</v>
      </c>
      <c r="D117" s="86"/>
      <c r="E117" s="47"/>
      <c r="F117" s="47"/>
      <c r="G117" s="47"/>
      <c r="H117" s="48"/>
      <c r="I117" s="49"/>
      <c r="J117" s="56"/>
      <c r="K117" s="56"/>
      <c r="L117" s="56"/>
      <c r="M117" s="56"/>
      <c r="N117" s="56"/>
      <c r="O117" s="56"/>
      <c r="P117" s="56"/>
      <c r="Q117" s="56"/>
      <c r="R117" s="56"/>
      <c r="T117" s="56"/>
      <c r="U117" s="56"/>
      <c r="V117" s="56"/>
      <c r="W117" s="56"/>
      <c r="X117" s="56"/>
      <c r="Y117" s="56"/>
      <c r="Z117" s="56"/>
      <c r="AA117" s="56"/>
      <c r="AB117" s="56"/>
      <c r="AD117" s="56"/>
      <c r="AE117" s="56"/>
      <c r="AF117" s="56"/>
      <c r="AG117" s="56"/>
      <c r="AH117" s="56"/>
      <c r="AI117" s="56"/>
      <c r="AJ117" s="56"/>
      <c r="AK117" s="56"/>
      <c r="AL117" s="56"/>
      <c r="AN117" s="56"/>
      <c r="AO117" s="56"/>
      <c r="AP117" s="56"/>
      <c r="AQ117" s="56"/>
      <c r="AR117" s="56"/>
      <c r="AS117" s="56"/>
      <c r="AT117" s="56"/>
      <c r="AU117" s="56"/>
      <c r="AV117" s="56"/>
      <c r="AX117" s="56"/>
      <c r="AY117" s="56"/>
      <c r="AZ117" s="56"/>
      <c r="BA117" s="56"/>
      <c r="BB117" s="56"/>
      <c r="BC117" s="56"/>
      <c r="BD117" s="56"/>
      <c r="BE117" s="56"/>
      <c r="BF117" s="56"/>
      <c r="BH117" s="56"/>
      <c r="BI117" s="56"/>
      <c r="BJ117" s="56"/>
      <c r="BK117" s="56"/>
      <c r="BL117" s="56"/>
      <c r="BM117" s="56"/>
      <c r="BN117" s="56"/>
      <c r="BO117" s="56"/>
      <c r="BP117" s="56"/>
      <c r="BR117" s="56"/>
      <c r="BS117" s="56"/>
      <c r="BT117" s="56"/>
      <c r="BU117" s="56"/>
      <c r="BV117" s="56"/>
      <c r="BW117" s="56"/>
      <c r="BX117" s="56"/>
      <c r="BY117" s="56"/>
      <c r="BZ117" s="56"/>
      <c r="CB117" s="56"/>
      <c r="CC117" s="56"/>
      <c r="CD117" s="56"/>
      <c r="CE117" s="56"/>
      <c r="CF117" s="56"/>
      <c r="CG117" s="56"/>
      <c r="CH117" s="56"/>
      <c r="CI117" s="56"/>
      <c r="CJ117" s="56"/>
      <c r="CL117" s="56"/>
      <c r="CM117" s="56"/>
      <c r="CN117" s="56"/>
      <c r="CO117" s="56"/>
      <c r="CP117" s="56"/>
      <c r="CQ117" s="56"/>
      <c r="CR117" s="56"/>
      <c r="CS117" s="56"/>
      <c r="CT117" s="56"/>
      <c r="CV117" s="56"/>
      <c r="CW117" s="56"/>
      <c r="CX117" s="56"/>
      <c r="CY117" s="56"/>
      <c r="CZ117" s="56"/>
      <c r="DA117" s="56"/>
      <c r="DB117" s="56"/>
      <c r="DC117" s="56"/>
      <c r="DD117" s="56"/>
      <c r="DF117" s="56"/>
      <c r="DG117" s="56"/>
      <c r="DH117" s="56"/>
      <c r="DI117" s="56"/>
      <c r="DJ117" s="56"/>
      <c r="DK117" s="56"/>
      <c r="DL117" s="56"/>
      <c r="DM117" s="56"/>
      <c r="DN117" s="56"/>
      <c r="DP117" s="56"/>
      <c r="DQ117" s="56"/>
      <c r="DR117" s="56"/>
      <c r="DS117" s="56"/>
      <c r="DT117" s="56"/>
      <c r="DU117" s="56"/>
      <c r="DV117" s="56"/>
      <c r="DW117" s="56"/>
      <c r="DX117" s="56"/>
      <c r="DZ117" s="56"/>
      <c r="EA117" s="56"/>
      <c r="EB117" s="56"/>
      <c r="EC117" s="56"/>
      <c r="ED117" s="56"/>
      <c r="EE117" s="56"/>
      <c r="EF117" s="56"/>
      <c r="EG117" s="56"/>
      <c r="EH117" s="56"/>
      <c r="EJ117" s="56"/>
      <c r="EK117" s="56"/>
      <c r="EL117" s="56"/>
      <c r="EM117" s="56"/>
      <c r="EN117" s="56"/>
      <c r="EO117" s="56"/>
      <c r="EP117" s="56"/>
      <c r="EQ117" s="56"/>
      <c r="ER117" s="56"/>
      <c r="ET117" s="56"/>
      <c r="EU117" s="56"/>
      <c r="EV117" s="56"/>
      <c r="EW117" s="56"/>
      <c r="EX117" s="56"/>
      <c r="EY117" s="56"/>
      <c r="EZ117" s="56"/>
      <c r="FA117" s="56"/>
      <c r="FB117" s="56"/>
      <c r="FD117" s="56"/>
      <c r="FE117" s="56"/>
      <c r="FF117" s="56"/>
      <c r="FG117" s="56"/>
      <c r="FH117" s="56"/>
      <c r="FI117" s="56"/>
      <c r="FJ117" s="56"/>
      <c r="FK117" s="56"/>
      <c r="FL117" s="56"/>
      <c r="FN117" s="56"/>
      <c r="FO117" s="56"/>
      <c r="FP117" s="56"/>
      <c r="FQ117" s="56"/>
      <c r="FR117" s="56"/>
      <c r="FS117" s="56"/>
      <c r="FT117" s="56"/>
      <c r="FU117" s="56"/>
      <c r="FV117" s="56"/>
      <c r="FX117" s="56"/>
      <c r="FY117" s="56"/>
      <c r="FZ117" s="56"/>
      <c r="GA117" s="56"/>
      <c r="GB117" s="56"/>
      <c r="GC117" s="56"/>
      <c r="GD117" s="56"/>
      <c r="GE117" s="56"/>
      <c r="GF117" s="56"/>
      <c r="GH117" s="56"/>
      <c r="GI117" s="56"/>
      <c r="GJ117" s="56"/>
      <c r="GK117" s="56"/>
      <c r="GL117" s="56"/>
      <c r="GM117" s="56"/>
      <c r="GN117" s="56"/>
      <c r="GO117" s="56"/>
      <c r="GP117" s="56"/>
      <c r="GR117" s="56"/>
      <c r="GS117" s="56"/>
      <c r="GT117" s="56"/>
      <c r="GU117" s="56"/>
      <c r="GV117" s="56"/>
      <c r="GW117" s="56"/>
      <c r="GX117" s="56"/>
      <c r="GY117" s="56"/>
      <c r="GZ117" s="56"/>
      <c r="HB117" s="56"/>
      <c r="HC117" s="56"/>
      <c r="HD117" s="56"/>
      <c r="HE117" s="56"/>
      <c r="HF117" s="56"/>
      <c r="HG117" s="56"/>
      <c r="HH117" s="56"/>
      <c r="HI117" s="56"/>
      <c r="HJ117" s="56"/>
      <c r="HL117" s="56"/>
      <c r="HM117" s="56"/>
      <c r="HN117" s="56"/>
      <c r="HO117" s="56"/>
      <c r="HP117" s="56"/>
      <c r="HQ117" s="56"/>
      <c r="HR117" s="56"/>
      <c r="HS117" s="56"/>
      <c r="HT117" s="56"/>
      <c r="HV117" s="56"/>
      <c r="HW117" s="56"/>
      <c r="HX117" s="56"/>
      <c r="HY117" s="56"/>
      <c r="HZ117" s="56"/>
      <c r="IA117" s="56"/>
      <c r="IB117" s="56"/>
      <c r="IC117" s="56"/>
      <c r="ID117" s="56"/>
      <c r="IF117" s="56"/>
      <c r="IG117" s="56"/>
      <c r="IH117" s="56"/>
      <c r="II117" s="56"/>
      <c r="IJ117" s="56"/>
      <c r="IK117" s="56"/>
      <c r="IL117" s="56"/>
      <c r="IM117" s="56"/>
      <c r="IN117" s="56"/>
      <c r="IP117" s="56"/>
      <c r="IQ117" s="56"/>
      <c r="IR117" s="56"/>
      <c r="IS117" s="56"/>
      <c r="IT117" s="56"/>
      <c r="IU117" s="56"/>
    </row>
    <row r="118" spans="1:255" ht="12.75" customHeight="1" thickBot="1" x14ac:dyDescent="0.25">
      <c r="A118" s="221"/>
      <c r="B118" s="106">
        <v>2352.41</v>
      </c>
      <c r="C118" s="85" t="s">
        <v>77</v>
      </c>
      <c r="D118" s="86"/>
      <c r="E118" s="47"/>
      <c r="F118" s="47"/>
      <c r="G118" s="47"/>
      <c r="H118" s="48"/>
      <c r="I118" s="49"/>
      <c r="J118" s="56"/>
      <c r="K118" s="56"/>
      <c r="L118" s="56"/>
      <c r="M118" s="56"/>
      <c r="N118" s="56"/>
      <c r="O118" s="56"/>
      <c r="P118" s="56"/>
      <c r="Q118" s="56"/>
      <c r="R118" s="56"/>
      <c r="T118" s="56"/>
      <c r="U118" s="56"/>
      <c r="V118" s="56"/>
      <c r="W118" s="56"/>
      <c r="X118" s="56"/>
      <c r="Y118" s="56"/>
      <c r="Z118" s="56"/>
      <c r="AA118" s="56"/>
      <c r="AB118" s="56"/>
      <c r="AD118" s="56"/>
      <c r="AE118" s="56"/>
      <c r="AF118" s="56"/>
      <c r="AG118" s="56"/>
      <c r="AH118" s="56"/>
      <c r="AI118" s="56"/>
      <c r="AJ118" s="56"/>
      <c r="AK118" s="56"/>
      <c r="AL118" s="56"/>
      <c r="AN118" s="56"/>
      <c r="AO118" s="56"/>
      <c r="AP118" s="56"/>
      <c r="AQ118" s="56"/>
      <c r="AR118" s="56"/>
      <c r="AS118" s="56"/>
      <c r="AT118" s="56"/>
      <c r="AU118" s="56"/>
      <c r="AV118" s="56"/>
      <c r="AX118" s="56"/>
      <c r="AY118" s="56"/>
      <c r="AZ118" s="56"/>
      <c r="BA118" s="56"/>
      <c r="BB118" s="56"/>
      <c r="BC118" s="56"/>
      <c r="BD118" s="56"/>
      <c r="BE118" s="56"/>
      <c r="BF118" s="56"/>
      <c r="BH118" s="56"/>
      <c r="BI118" s="56"/>
      <c r="BJ118" s="56"/>
      <c r="BK118" s="56"/>
      <c r="BL118" s="56"/>
      <c r="BM118" s="56"/>
      <c r="BN118" s="56"/>
      <c r="BO118" s="56"/>
      <c r="BP118" s="56"/>
      <c r="BR118" s="56"/>
      <c r="BS118" s="56"/>
      <c r="BT118" s="56"/>
      <c r="BU118" s="56"/>
      <c r="BV118" s="56"/>
      <c r="BW118" s="56"/>
      <c r="BX118" s="56"/>
      <c r="BY118" s="56"/>
      <c r="BZ118" s="56"/>
      <c r="CB118" s="56"/>
      <c r="CC118" s="56"/>
      <c r="CD118" s="56"/>
      <c r="CE118" s="56"/>
      <c r="CF118" s="56"/>
      <c r="CG118" s="56"/>
      <c r="CH118" s="56"/>
      <c r="CI118" s="56"/>
      <c r="CJ118" s="56"/>
      <c r="CL118" s="56"/>
      <c r="CM118" s="56"/>
      <c r="CN118" s="56"/>
      <c r="CO118" s="56"/>
      <c r="CP118" s="56"/>
      <c r="CQ118" s="56"/>
      <c r="CR118" s="56"/>
      <c r="CS118" s="56"/>
      <c r="CT118" s="56"/>
      <c r="CV118" s="56"/>
      <c r="CW118" s="56"/>
      <c r="CX118" s="56"/>
      <c r="CY118" s="56"/>
      <c r="CZ118" s="56"/>
      <c r="DA118" s="56"/>
      <c r="DB118" s="56"/>
      <c r="DC118" s="56"/>
      <c r="DD118" s="56"/>
      <c r="DF118" s="56"/>
      <c r="DG118" s="56"/>
      <c r="DH118" s="56"/>
      <c r="DI118" s="56"/>
      <c r="DJ118" s="56"/>
      <c r="DK118" s="56"/>
      <c r="DL118" s="56"/>
      <c r="DM118" s="56"/>
      <c r="DN118" s="56"/>
      <c r="DP118" s="56"/>
      <c r="DQ118" s="56"/>
      <c r="DR118" s="56"/>
      <c r="DS118" s="56"/>
      <c r="DT118" s="56"/>
      <c r="DU118" s="56"/>
      <c r="DV118" s="56"/>
      <c r="DW118" s="56"/>
      <c r="DX118" s="56"/>
      <c r="DZ118" s="56"/>
      <c r="EA118" s="56"/>
      <c r="EB118" s="56"/>
      <c r="EC118" s="56"/>
      <c r="ED118" s="56"/>
      <c r="EE118" s="56"/>
      <c r="EF118" s="56"/>
      <c r="EG118" s="56"/>
      <c r="EH118" s="56"/>
      <c r="EJ118" s="56"/>
      <c r="EK118" s="56"/>
      <c r="EL118" s="56"/>
      <c r="EM118" s="56"/>
      <c r="EN118" s="56"/>
      <c r="EO118" s="56"/>
      <c r="EP118" s="56"/>
      <c r="EQ118" s="56"/>
      <c r="ER118" s="56"/>
      <c r="ET118" s="56"/>
      <c r="EU118" s="56"/>
      <c r="EV118" s="56"/>
      <c r="EW118" s="56"/>
      <c r="EX118" s="56"/>
      <c r="EY118" s="56"/>
      <c r="EZ118" s="56"/>
      <c r="FA118" s="56"/>
      <c r="FB118" s="56"/>
      <c r="FD118" s="56"/>
      <c r="FE118" s="56"/>
      <c r="FF118" s="56"/>
      <c r="FG118" s="56"/>
      <c r="FH118" s="56"/>
      <c r="FI118" s="56"/>
      <c r="FJ118" s="56"/>
      <c r="FK118" s="56"/>
      <c r="FL118" s="56"/>
      <c r="FN118" s="56"/>
      <c r="FO118" s="56"/>
      <c r="FP118" s="56"/>
      <c r="FQ118" s="56"/>
      <c r="FR118" s="56"/>
      <c r="FS118" s="56"/>
      <c r="FT118" s="56"/>
      <c r="FU118" s="56"/>
      <c r="FV118" s="56"/>
      <c r="FX118" s="56"/>
      <c r="FY118" s="56"/>
      <c r="FZ118" s="56"/>
      <c r="GA118" s="56"/>
      <c r="GB118" s="56"/>
      <c r="GC118" s="56"/>
      <c r="GD118" s="56"/>
      <c r="GE118" s="56"/>
      <c r="GF118" s="56"/>
      <c r="GH118" s="56"/>
      <c r="GI118" s="56"/>
      <c r="GJ118" s="56"/>
      <c r="GK118" s="56"/>
      <c r="GL118" s="56"/>
      <c r="GM118" s="56"/>
      <c r="GN118" s="56"/>
      <c r="GO118" s="56"/>
      <c r="GP118" s="56"/>
      <c r="GR118" s="56"/>
      <c r="GS118" s="56"/>
      <c r="GT118" s="56"/>
      <c r="GU118" s="56"/>
      <c r="GV118" s="56"/>
      <c r="GW118" s="56"/>
      <c r="GX118" s="56"/>
      <c r="GY118" s="56"/>
      <c r="GZ118" s="56"/>
      <c r="HB118" s="56"/>
      <c r="HC118" s="56"/>
      <c r="HD118" s="56"/>
      <c r="HE118" s="56"/>
      <c r="HF118" s="56"/>
      <c r="HG118" s="56"/>
      <c r="HH118" s="56"/>
      <c r="HI118" s="56"/>
      <c r="HJ118" s="56"/>
      <c r="HL118" s="56"/>
      <c r="HM118" s="56"/>
      <c r="HN118" s="56"/>
      <c r="HO118" s="56"/>
      <c r="HP118" s="56"/>
      <c r="HQ118" s="56"/>
      <c r="HR118" s="56"/>
      <c r="HS118" s="56"/>
      <c r="HT118" s="56"/>
      <c r="HV118" s="56"/>
      <c r="HW118" s="56"/>
      <c r="HX118" s="56"/>
      <c r="HY118" s="56"/>
      <c r="HZ118" s="56"/>
      <c r="IA118" s="56"/>
      <c r="IB118" s="56"/>
      <c r="IC118" s="56"/>
      <c r="ID118" s="56"/>
      <c r="IF118" s="56"/>
      <c r="IG118" s="56"/>
      <c r="IH118" s="56"/>
      <c r="II118" s="56"/>
      <c r="IJ118" s="56"/>
      <c r="IK118" s="56"/>
      <c r="IL118" s="56"/>
      <c r="IM118" s="56"/>
      <c r="IN118" s="56"/>
      <c r="IP118" s="56"/>
      <c r="IQ118" s="56"/>
      <c r="IR118" s="56"/>
      <c r="IS118" s="56"/>
      <c r="IT118" s="56"/>
      <c r="IU118" s="56"/>
    </row>
    <row r="119" spans="1:255" ht="12.75" customHeight="1" thickBot="1" x14ac:dyDescent="0.25">
      <c r="A119" s="221"/>
      <c r="B119" s="106">
        <v>1813.95</v>
      </c>
      <c r="C119" s="85" t="s">
        <v>78</v>
      </c>
      <c r="D119" s="86"/>
      <c r="E119" s="47"/>
      <c r="F119" s="47"/>
      <c r="G119" s="47"/>
      <c r="H119" s="48"/>
      <c r="I119" s="49"/>
      <c r="J119" s="56"/>
      <c r="K119" s="56"/>
      <c r="L119" s="56"/>
      <c r="M119" s="56"/>
      <c r="N119" s="56"/>
      <c r="O119" s="56"/>
      <c r="P119" s="56"/>
      <c r="Q119" s="56"/>
      <c r="R119" s="56"/>
      <c r="T119" s="56"/>
      <c r="U119" s="56"/>
      <c r="V119" s="56"/>
      <c r="W119" s="56"/>
      <c r="X119" s="56"/>
      <c r="Y119" s="56"/>
      <c r="Z119" s="56"/>
      <c r="AA119" s="56"/>
      <c r="AB119" s="56"/>
      <c r="AD119" s="56"/>
      <c r="AE119" s="56"/>
      <c r="AF119" s="56"/>
      <c r="AG119" s="56"/>
      <c r="AH119" s="56"/>
      <c r="AI119" s="56"/>
      <c r="AJ119" s="56"/>
      <c r="AK119" s="56"/>
      <c r="AL119" s="56"/>
      <c r="AN119" s="56"/>
      <c r="AO119" s="56"/>
      <c r="AP119" s="56"/>
      <c r="AQ119" s="56"/>
      <c r="AR119" s="56"/>
      <c r="AS119" s="56"/>
      <c r="AT119" s="56"/>
      <c r="AU119" s="56"/>
      <c r="AV119" s="56"/>
      <c r="AX119" s="56"/>
      <c r="AY119" s="56"/>
      <c r="AZ119" s="56"/>
      <c r="BA119" s="56"/>
      <c r="BB119" s="56"/>
      <c r="BC119" s="56"/>
      <c r="BD119" s="56"/>
      <c r="BE119" s="56"/>
      <c r="BF119" s="56"/>
      <c r="BH119" s="56"/>
      <c r="BI119" s="56"/>
      <c r="BJ119" s="56"/>
      <c r="BK119" s="56"/>
      <c r="BL119" s="56"/>
      <c r="BM119" s="56"/>
      <c r="BN119" s="56"/>
      <c r="BO119" s="56"/>
      <c r="BP119" s="56"/>
      <c r="BR119" s="56"/>
      <c r="BS119" s="56"/>
      <c r="BT119" s="56"/>
      <c r="BU119" s="56"/>
      <c r="BV119" s="56"/>
      <c r="BW119" s="56"/>
      <c r="BX119" s="56"/>
      <c r="BY119" s="56"/>
      <c r="BZ119" s="56"/>
      <c r="CB119" s="56"/>
      <c r="CC119" s="56"/>
      <c r="CD119" s="56"/>
      <c r="CE119" s="56"/>
      <c r="CF119" s="56"/>
      <c r="CG119" s="56"/>
      <c r="CH119" s="56"/>
      <c r="CI119" s="56"/>
      <c r="CJ119" s="56"/>
      <c r="CL119" s="56"/>
      <c r="CM119" s="56"/>
      <c r="CN119" s="56"/>
      <c r="CO119" s="56"/>
      <c r="CP119" s="56"/>
      <c r="CQ119" s="56"/>
      <c r="CR119" s="56"/>
      <c r="CS119" s="56"/>
      <c r="CT119" s="56"/>
      <c r="CV119" s="56"/>
      <c r="CW119" s="56"/>
      <c r="CX119" s="56"/>
      <c r="CY119" s="56"/>
      <c r="CZ119" s="56"/>
      <c r="DA119" s="56"/>
      <c r="DB119" s="56"/>
      <c r="DC119" s="56"/>
      <c r="DD119" s="56"/>
      <c r="DF119" s="56"/>
      <c r="DG119" s="56"/>
      <c r="DH119" s="56"/>
      <c r="DI119" s="56"/>
      <c r="DJ119" s="56"/>
      <c r="DK119" s="56"/>
      <c r="DL119" s="56"/>
      <c r="DM119" s="56"/>
      <c r="DN119" s="56"/>
      <c r="DP119" s="56"/>
      <c r="DQ119" s="56"/>
      <c r="DR119" s="56"/>
      <c r="DS119" s="56"/>
      <c r="DT119" s="56"/>
      <c r="DU119" s="56"/>
      <c r="DV119" s="56"/>
      <c r="DW119" s="56"/>
      <c r="DX119" s="56"/>
      <c r="DZ119" s="56"/>
      <c r="EA119" s="56"/>
      <c r="EB119" s="56"/>
      <c r="EC119" s="56"/>
      <c r="ED119" s="56"/>
      <c r="EE119" s="56"/>
      <c r="EF119" s="56"/>
      <c r="EG119" s="56"/>
      <c r="EH119" s="56"/>
      <c r="EJ119" s="56"/>
      <c r="EK119" s="56"/>
      <c r="EL119" s="56"/>
      <c r="EM119" s="56"/>
      <c r="EN119" s="56"/>
      <c r="EO119" s="56"/>
      <c r="EP119" s="56"/>
      <c r="EQ119" s="56"/>
      <c r="ER119" s="56"/>
      <c r="ET119" s="56"/>
      <c r="EU119" s="56"/>
      <c r="EV119" s="56"/>
      <c r="EW119" s="56"/>
      <c r="EX119" s="56"/>
      <c r="EY119" s="56"/>
      <c r="EZ119" s="56"/>
      <c r="FA119" s="56"/>
      <c r="FB119" s="56"/>
      <c r="FD119" s="56"/>
      <c r="FE119" s="56"/>
      <c r="FF119" s="56"/>
      <c r="FG119" s="56"/>
      <c r="FH119" s="56"/>
      <c r="FI119" s="56"/>
      <c r="FJ119" s="56"/>
      <c r="FK119" s="56"/>
      <c r="FL119" s="56"/>
      <c r="FN119" s="56"/>
      <c r="FO119" s="56"/>
      <c r="FP119" s="56"/>
      <c r="FQ119" s="56"/>
      <c r="FR119" s="56"/>
      <c r="FS119" s="56"/>
      <c r="FT119" s="56"/>
      <c r="FU119" s="56"/>
      <c r="FV119" s="56"/>
      <c r="FX119" s="56"/>
      <c r="FY119" s="56"/>
      <c r="FZ119" s="56"/>
      <c r="GA119" s="56"/>
      <c r="GB119" s="56"/>
      <c r="GC119" s="56"/>
      <c r="GD119" s="56"/>
      <c r="GE119" s="56"/>
      <c r="GF119" s="56"/>
      <c r="GH119" s="56"/>
      <c r="GI119" s="56"/>
      <c r="GJ119" s="56"/>
      <c r="GK119" s="56"/>
      <c r="GL119" s="56"/>
      <c r="GM119" s="56"/>
      <c r="GN119" s="56"/>
      <c r="GO119" s="56"/>
      <c r="GP119" s="56"/>
      <c r="GR119" s="56"/>
      <c r="GS119" s="56"/>
      <c r="GT119" s="56"/>
      <c r="GU119" s="56"/>
      <c r="GV119" s="56"/>
      <c r="GW119" s="56"/>
      <c r="GX119" s="56"/>
      <c r="GY119" s="56"/>
      <c r="GZ119" s="56"/>
      <c r="HB119" s="56"/>
      <c r="HC119" s="56"/>
      <c r="HD119" s="56"/>
      <c r="HE119" s="56"/>
      <c r="HF119" s="56"/>
      <c r="HG119" s="56"/>
      <c r="HH119" s="56"/>
      <c r="HI119" s="56"/>
      <c r="HJ119" s="56"/>
      <c r="HL119" s="56"/>
      <c r="HM119" s="56"/>
      <c r="HN119" s="56"/>
      <c r="HO119" s="56"/>
      <c r="HP119" s="56"/>
      <c r="HQ119" s="56"/>
      <c r="HR119" s="56"/>
      <c r="HS119" s="56"/>
      <c r="HT119" s="56"/>
      <c r="HV119" s="56"/>
      <c r="HW119" s="56"/>
      <c r="HX119" s="56"/>
      <c r="HY119" s="56"/>
      <c r="HZ119" s="56"/>
      <c r="IA119" s="56"/>
      <c r="IB119" s="56"/>
      <c r="IC119" s="56"/>
      <c r="ID119" s="56"/>
      <c r="IF119" s="56"/>
      <c r="IG119" s="56"/>
      <c r="IH119" s="56"/>
      <c r="II119" s="56"/>
      <c r="IJ119" s="56"/>
      <c r="IK119" s="56"/>
      <c r="IL119" s="56"/>
      <c r="IM119" s="56"/>
      <c r="IN119" s="56"/>
      <c r="IP119" s="56"/>
      <c r="IQ119" s="56"/>
      <c r="IR119" s="56"/>
      <c r="IS119" s="56"/>
      <c r="IT119" s="56"/>
      <c r="IU119" s="56"/>
    </row>
    <row r="120" spans="1:255" ht="12.75" customHeight="1" thickBot="1" x14ac:dyDescent="0.25">
      <c r="A120" s="221"/>
      <c r="B120" s="106">
        <v>2300.0500000000002</v>
      </c>
      <c r="C120" s="85" t="s">
        <v>79</v>
      </c>
      <c r="D120" s="86"/>
      <c r="E120" s="47"/>
      <c r="F120" s="47"/>
      <c r="G120" s="47"/>
      <c r="H120" s="48"/>
      <c r="I120" s="49"/>
      <c r="J120" s="56"/>
      <c r="K120" s="56"/>
      <c r="L120" s="56"/>
      <c r="M120" s="56"/>
      <c r="N120" s="56"/>
      <c r="O120" s="56"/>
      <c r="P120" s="56"/>
      <c r="Q120" s="56"/>
      <c r="R120" s="56"/>
      <c r="T120" s="56"/>
      <c r="U120" s="56"/>
      <c r="V120" s="56"/>
      <c r="W120" s="56"/>
      <c r="X120" s="56"/>
      <c r="Y120" s="56"/>
      <c r="Z120" s="56"/>
      <c r="AA120" s="56"/>
      <c r="AB120" s="56"/>
      <c r="AD120" s="56"/>
      <c r="AE120" s="56"/>
      <c r="AF120" s="56"/>
      <c r="AG120" s="56"/>
      <c r="AH120" s="56"/>
      <c r="AI120" s="56"/>
      <c r="AJ120" s="56"/>
      <c r="AK120" s="56"/>
      <c r="AL120" s="56"/>
      <c r="AN120" s="56"/>
      <c r="AO120" s="56"/>
      <c r="AP120" s="56"/>
      <c r="AQ120" s="56"/>
      <c r="AR120" s="56"/>
      <c r="AS120" s="56"/>
      <c r="AT120" s="56"/>
      <c r="AU120" s="56"/>
      <c r="AV120" s="56"/>
      <c r="AX120" s="56"/>
      <c r="AY120" s="56"/>
      <c r="AZ120" s="56"/>
      <c r="BA120" s="56"/>
      <c r="BB120" s="56"/>
      <c r="BC120" s="56"/>
      <c r="BD120" s="56"/>
      <c r="BE120" s="56"/>
      <c r="BF120" s="56"/>
      <c r="BH120" s="56"/>
      <c r="BI120" s="56"/>
      <c r="BJ120" s="56"/>
      <c r="BK120" s="56"/>
      <c r="BL120" s="56"/>
      <c r="BM120" s="56"/>
      <c r="BN120" s="56"/>
      <c r="BO120" s="56"/>
      <c r="BP120" s="56"/>
      <c r="BR120" s="56"/>
      <c r="BS120" s="56"/>
      <c r="BT120" s="56"/>
      <c r="BU120" s="56"/>
      <c r="BV120" s="56"/>
      <c r="BW120" s="56"/>
      <c r="BX120" s="56"/>
      <c r="BY120" s="56"/>
      <c r="BZ120" s="56"/>
      <c r="CB120" s="56"/>
      <c r="CC120" s="56"/>
      <c r="CD120" s="56"/>
      <c r="CE120" s="56"/>
      <c r="CF120" s="56"/>
      <c r="CG120" s="56"/>
      <c r="CH120" s="56"/>
      <c r="CI120" s="56"/>
      <c r="CJ120" s="56"/>
      <c r="CL120" s="56"/>
      <c r="CM120" s="56"/>
      <c r="CN120" s="56"/>
      <c r="CO120" s="56"/>
      <c r="CP120" s="56"/>
      <c r="CQ120" s="56"/>
      <c r="CR120" s="56"/>
      <c r="CS120" s="56"/>
      <c r="CT120" s="56"/>
      <c r="CV120" s="56"/>
      <c r="CW120" s="56"/>
      <c r="CX120" s="56"/>
      <c r="CY120" s="56"/>
      <c r="CZ120" s="56"/>
      <c r="DA120" s="56"/>
      <c r="DB120" s="56"/>
      <c r="DC120" s="56"/>
      <c r="DD120" s="56"/>
      <c r="DF120" s="56"/>
      <c r="DG120" s="56"/>
      <c r="DH120" s="56"/>
      <c r="DI120" s="56"/>
      <c r="DJ120" s="56"/>
      <c r="DK120" s="56"/>
      <c r="DL120" s="56"/>
      <c r="DM120" s="56"/>
      <c r="DN120" s="56"/>
      <c r="DP120" s="56"/>
      <c r="DQ120" s="56"/>
      <c r="DR120" s="56"/>
      <c r="DS120" s="56"/>
      <c r="DT120" s="56"/>
      <c r="DU120" s="56"/>
      <c r="DV120" s="56"/>
      <c r="DW120" s="56"/>
      <c r="DX120" s="56"/>
      <c r="DZ120" s="56"/>
      <c r="EA120" s="56"/>
      <c r="EB120" s="56"/>
      <c r="EC120" s="56"/>
      <c r="ED120" s="56"/>
      <c r="EE120" s="56"/>
      <c r="EF120" s="56"/>
      <c r="EG120" s="56"/>
      <c r="EH120" s="56"/>
      <c r="EJ120" s="56"/>
      <c r="EK120" s="56"/>
      <c r="EL120" s="56"/>
      <c r="EM120" s="56"/>
      <c r="EN120" s="56"/>
      <c r="EO120" s="56"/>
      <c r="EP120" s="56"/>
      <c r="EQ120" s="56"/>
      <c r="ER120" s="56"/>
      <c r="ET120" s="56"/>
      <c r="EU120" s="56"/>
      <c r="EV120" s="56"/>
      <c r="EW120" s="56"/>
      <c r="EX120" s="56"/>
      <c r="EY120" s="56"/>
      <c r="EZ120" s="56"/>
      <c r="FA120" s="56"/>
      <c r="FB120" s="56"/>
      <c r="FD120" s="56"/>
      <c r="FE120" s="56"/>
      <c r="FF120" s="56"/>
      <c r="FG120" s="56"/>
      <c r="FH120" s="56"/>
      <c r="FI120" s="56"/>
      <c r="FJ120" s="56"/>
      <c r="FK120" s="56"/>
      <c r="FL120" s="56"/>
      <c r="FN120" s="56"/>
      <c r="FO120" s="56"/>
      <c r="FP120" s="56"/>
      <c r="FQ120" s="56"/>
      <c r="FR120" s="56"/>
      <c r="FS120" s="56"/>
      <c r="FT120" s="56"/>
      <c r="FU120" s="56"/>
      <c r="FV120" s="56"/>
      <c r="FX120" s="56"/>
      <c r="FY120" s="56"/>
      <c r="FZ120" s="56"/>
      <c r="GA120" s="56"/>
      <c r="GB120" s="56"/>
      <c r="GC120" s="56"/>
      <c r="GD120" s="56"/>
      <c r="GE120" s="56"/>
      <c r="GF120" s="56"/>
      <c r="GH120" s="56"/>
      <c r="GI120" s="56"/>
      <c r="GJ120" s="56"/>
      <c r="GK120" s="56"/>
      <c r="GL120" s="56"/>
      <c r="GM120" s="56"/>
      <c r="GN120" s="56"/>
      <c r="GO120" s="56"/>
      <c r="GP120" s="56"/>
      <c r="GR120" s="56"/>
      <c r="GS120" s="56"/>
      <c r="GT120" s="56"/>
      <c r="GU120" s="56"/>
      <c r="GV120" s="56"/>
      <c r="GW120" s="56"/>
      <c r="GX120" s="56"/>
      <c r="GY120" s="56"/>
      <c r="GZ120" s="56"/>
      <c r="HB120" s="56"/>
      <c r="HC120" s="56"/>
      <c r="HD120" s="56"/>
      <c r="HE120" s="56"/>
      <c r="HF120" s="56"/>
      <c r="HG120" s="56"/>
      <c r="HH120" s="56"/>
      <c r="HI120" s="56"/>
      <c r="HJ120" s="56"/>
      <c r="HL120" s="56"/>
      <c r="HM120" s="56"/>
      <c r="HN120" s="56"/>
      <c r="HO120" s="56"/>
      <c r="HP120" s="56"/>
      <c r="HQ120" s="56"/>
      <c r="HR120" s="56"/>
      <c r="HS120" s="56"/>
      <c r="HT120" s="56"/>
      <c r="HV120" s="56"/>
      <c r="HW120" s="56"/>
      <c r="HX120" s="56"/>
      <c r="HY120" s="56"/>
      <c r="HZ120" s="56"/>
      <c r="IA120" s="56"/>
      <c r="IB120" s="56"/>
      <c r="IC120" s="56"/>
      <c r="ID120" s="56"/>
      <c r="IF120" s="56"/>
      <c r="IG120" s="56"/>
      <c r="IH120" s="56"/>
      <c r="II120" s="56"/>
      <c r="IJ120" s="56"/>
      <c r="IK120" s="56"/>
      <c r="IL120" s="56"/>
      <c r="IM120" s="56"/>
      <c r="IN120" s="56"/>
      <c r="IP120" s="56"/>
      <c r="IQ120" s="56"/>
      <c r="IR120" s="56"/>
      <c r="IS120" s="56"/>
      <c r="IT120" s="56"/>
      <c r="IU120" s="56"/>
    </row>
    <row r="121" spans="1:255" ht="12.75" customHeight="1" thickBot="1" x14ac:dyDescent="0.25">
      <c r="A121" s="221"/>
      <c r="B121" s="106">
        <v>1703</v>
      </c>
      <c r="C121" s="85" t="s">
        <v>80</v>
      </c>
      <c r="D121" s="86"/>
      <c r="E121" s="47"/>
      <c r="F121" s="47"/>
      <c r="G121" s="47"/>
      <c r="H121" s="48"/>
      <c r="I121" s="49"/>
      <c r="J121" s="56"/>
      <c r="K121" s="56"/>
      <c r="L121" s="56"/>
      <c r="M121" s="56"/>
      <c r="N121" s="56"/>
      <c r="O121" s="56"/>
      <c r="P121" s="56"/>
      <c r="Q121" s="56"/>
      <c r="R121" s="56"/>
      <c r="T121" s="56"/>
      <c r="U121" s="56"/>
      <c r="V121" s="56"/>
      <c r="W121" s="56"/>
      <c r="X121" s="56"/>
      <c r="Y121" s="56"/>
      <c r="Z121" s="56"/>
      <c r="AA121" s="56"/>
      <c r="AB121" s="56"/>
      <c r="AD121" s="56"/>
      <c r="AE121" s="56"/>
      <c r="AF121" s="56"/>
      <c r="AG121" s="56"/>
      <c r="AH121" s="56"/>
      <c r="AI121" s="56"/>
      <c r="AJ121" s="56"/>
      <c r="AK121" s="56"/>
      <c r="AL121" s="56"/>
      <c r="AN121" s="56"/>
      <c r="AO121" s="56"/>
      <c r="AP121" s="56"/>
      <c r="AQ121" s="56"/>
      <c r="AR121" s="56"/>
      <c r="AS121" s="56"/>
      <c r="AT121" s="56"/>
      <c r="AU121" s="56"/>
      <c r="AV121" s="56"/>
      <c r="AX121" s="56"/>
      <c r="AY121" s="56"/>
      <c r="AZ121" s="56"/>
      <c r="BA121" s="56"/>
      <c r="BB121" s="56"/>
      <c r="BC121" s="56"/>
      <c r="BD121" s="56"/>
      <c r="BE121" s="56"/>
      <c r="BF121" s="56"/>
      <c r="BH121" s="56"/>
      <c r="BI121" s="56"/>
      <c r="BJ121" s="56"/>
      <c r="BK121" s="56"/>
      <c r="BL121" s="56"/>
      <c r="BM121" s="56"/>
      <c r="BN121" s="56"/>
      <c r="BO121" s="56"/>
      <c r="BP121" s="56"/>
      <c r="BR121" s="56"/>
      <c r="BS121" s="56"/>
      <c r="BT121" s="56"/>
      <c r="BU121" s="56"/>
      <c r="BV121" s="56"/>
      <c r="BW121" s="56"/>
      <c r="BX121" s="56"/>
      <c r="BY121" s="56"/>
      <c r="BZ121" s="56"/>
      <c r="CB121" s="56"/>
      <c r="CC121" s="56"/>
      <c r="CD121" s="56"/>
      <c r="CE121" s="56"/>
      <c r="CF121" s="56"/>
      <c r="CG121" s="56"/>
      <c r="CH121" s="56"/>
      <c r="CI121" s="56"/>
      <c r="CJ121" s="56"/>
      <c r="CL121" s="56"/>
      <c r="CM121" s="56"/>
      <c r="CN121" s="56"/>
      <c r="CO121" s="56"/>
      <c r="CP121" s="56"/>
      <c r="CQ121" s="56"/>
      <c r="CR121" s="56"/>
      <c r="CS121" s="56"/>
      <c r="CT121" s="56"/>
      <c r="CV121" s="56"/>
      <c r="CW121" s="56"/>
      <c r="CX121" s="56"/>
      <c r="CY121" s="56"/>
      <c r="CZ121" s="56"/>
      <c r="DA121" s="56"/>
      <c r="DB121" s="56"/>
      <c r="DC121" s="56"/>
      <c r="DD121" s="56"/>
      <c r="DF121" s="56"/>
      <c r="DG121" s="56"/>
      <c r="DH121" s="56"/>
      <c r="DI121" s="56"/>
      <c r="DJ121" s="56"/>
      <c r="DK121" s="56"/>
      <c r="DL121" s="56"/>
      <c r="DM121" s="56"/>
      <c r="DN121" s="56"/>
      <c r="DP121" s="56"/>
      <c r="DQ121" s="56"/>
      <c r="DR121" s="56"/>
      <c r="DS121" s="56"/>
      <c r="DT121" s="56"/>
      <c r="DU121" s="56"/>
      <c r="DV121" s="56"/>
      <c r="DW121" s="56"/>
      <c r="DX121" s="56"/>
      <c r="DZ121" s="56"/>
      <c r="EA121" s="56"/>
      <c r="EB121" s="56"/>
      <c r="EC121" s="56"/>
      <c r="ED121" s="56"/>
      <c r="EE121" s="56"/>
      <c r="EF121" s="56"/>
      <c r="EG121" s="56"/>
      <c r="EH121" s="56"/>
      <c r="EJ121" s="56"/>
      <c r="EK121" s="56"/>
      <c r="EL121" s="56"/>
      <c r="EM121" s="56"/>
      <c r="EN121" s="56"/>
      <c r="EO121" s="56"/>
      <c r="EP121" s="56"/>
      <c r="EQ121" s="56"/>
      <c r="ER121" s="56"/>
      <c r="ET121" s="56"/>
      <c r="EU121" s="56"/>
      <c r="EV121" s="56"/>
      <c r="EW121" s="56"/>
      <c r="EX121" s="56"/>
      <c r="EY121" s="56"/>
      <c r="EZ121" s="56"/>
      <c r="FA121" s="56"/>
      <c r="FB121" s="56"/>
      <c r="FD121" s="56"/>
      <c r="FE121" s="56"/>
      <c r="FF121" s="56"/>
      <c r="FG121" s="56"/>
      <c r="FH121" s="56"/>
      <c r="FI121" s="56"/>
      <c r="FJ121" s="56"/>
      <c r="FK121" s="56"/>
      <c r="FL121" s="56"/>
      <c r="FN121" s="56"/>
      <c r="FO121" s="56"/>
      <c r="FP121" s="56"/>
      <c r="FQ121" s="56"/>
      <c r="FR121" s="56"/>
      <c r="FS121" s="56"/>
      <c r="FT121" s="56"/>
      <c r="FU121" s="56"/>
      <c r="FV121" s="56"/>
      <c r="FX121" s="56"/>
      <c r="FY121" s="56"/>
      <c r="FZ121" s="56"/>
      <c r="GA121" s="56"/>
      <c r="GB121" s="56"/>
      <c r="GC121" s="56"/>
      <c r="GD121" s="56"/>
      <c r="GE121" s="56"/>
      <c r="GF121" s="56"/>
      <c r="GH121" s="56"/>
      <c r="GI121" s="56"/>
      <c r="GJ121" s="56"/>
      <c r="GK121" s="56"/>
      <c r="GL121" s="56"/>
      <c r="GM121" s="56"/>
      <c r="GN121" s="56"/>
      <c r="GO121" s="56"/>
      <c r="GP121" s="56"/>
      <c r="GR121" s="56"/>
      <c r="GS121" s="56"/>
      <c r="GT121" s="56"/>
      <c r="GU121" s="56"/>
      <c r="GV121" s="56"/>
      <c r="GW121" s="56"/>
      <c r="GX121" s="56"/>
      <c r="GY121" s="56"/>
      <c r="GZ121" s="56"/>
      <c r="HB121" s="56"/>
      <c r="HC121" s="56"/>
      <c r="HD121" s="56"/>
      <c r="HE121" s="56"/>
      <c r="HF121" s="56"/>
      <c r="HG121" s="56"/>
      <c r="HH121" s="56"/>
      <c r="HI121" s="56"/>
      <c r="HJ121" s="56"/>
      <c r="HL121" s="56"/>
      <c r="HM121" s="56"/>
      <c r="HN121" s="56"/>
      <c r="HO121" s="56"/>
      <c r="HP121" s="56"/>
      <c r="HQ121" s="56"/>
      <c r="HR121" s="56"/>
      <c r="HS121" s="56"/>
      <c r="HT121" s="56"/>
      <c r="HV121" s="56"/>
      <c r="HW121" s="56"/>
      <c r="HX121" s="56"/>
      <c r="HY121" s="56"/>
      <c r="HZ121" s="56"/>
      <c r="IA121" s="56"/>
      <c r="IB121" s="56"/>
      <c r="IC121" s="56"/>
      <c r="ID121" s="56"/>
      <c r="IF121" s="56"/>
      <c r="IG121" s="56"/>
      <c r="IH121" s="56"/>
      <c r="II121" s="56"/>
      <c r="IJ121" s="56"/>
      <c r="IK121" s="56"/>
      <c r="IL121" s="56"/>
      <c r="IM121" s="56"/>
      <c r="IN121" s="56"/>
      <c r="IP121" s="56"/>
      <c r="IQ121" s="56"/>
      <c r="IR121" s="56"/>
      <c r="IS121" s="56"/>
      <c r="IT121" s="56"/>
      <c r="IU121" s="56"/>
    </row>
    <row r="122" spans="1:255" ht="13.5" thickBot="1" x14ac:dyDescent="0.25">
      <c r="A122" s="221"/>
      <c r="B122" s="185"/>
      <c r="C122" s="70" t="s">
        <v>87</v>
      </c>
      <c r="D122" s="163"/>
      <c r="E122" s="53"/>
      <c r="F122" s="53"/>
      <c r="G122" s="53"/>
      <c r="H122" s="153"/>
      <c r="I122" s="49">
        <v>1140.8900000000001</v>
      </c>
      <c r="J122" s="56"/>
      <c r="K122" s="56"/>
      <c r="L122" s="56"/>
      <c r="M122" s="56"/>
      <c r="N122" s="56"/>
      <c r="O122" s="56"/>
      <c r="P122" s="56"/>
      <c r="Q122" s="56"/>
      <c r="R122" s="56"/>
      <c r="T122" s="56"/>
      <c r="U122" s="56"/>
      <c r="V122" s="56"/>
      <c r="W122" s="56"/>
      <c r="X122" s="56"/>
      <c r="Y122" s="56"/>
      <c r="Z122" s="56"/>
      <c r="AA122" s="56"/>
      <c r="AB122" s="56"/>
      <c r="AD122" s="56"/>
      <c r="AE122" s="56"/>
      <c r="AF122" s="56"/>
      <c r="AG122" s="56"/>
      <c r="AH122" s="56"/>
      <c r="AI122" s="56"/>
      <c r="AJ122" s="56"/>
      <c r="AK122" s="56"/>
      <c r="AL122" s="56"/>
      <c r="AN122" s="56"/>
      <c r="AO122" s="56"/>
      <c r="AP122" s="56"/>
      <c r="AQ122" s="56"/>
      <c r="AR122" s="56"/>
      <c r="AS122" s="56"/>
      <c r="AT122" s="56"/>
      <c r="AU122" s="56"/>
      <c r="AV122" s="56"/>
      <c r="AX122" s="56"/>
      <c r="AY122" s="56"/>
      <c r="AZ122" s="56"/>
      <c r="BA122" s="56"/>
      <c r="BB122" s="56"/>
      <c r="BC122" s="56"/>
      <c r="BD122" s="56"/>
      <c r="BE122" s="56"/>
      <c r="BF122" s="56"/>
      <c r="BH122" s="56"/>
      <c r="BI122" s="56"/>
      <c r="BJ122" s="56"/>
      <c r="BK122" s="56"/>
      <c r="BL122" s="56"/>
      <c r="BM122" s="56"/>
      <c r="BN122" s="56"/>
      <c r="BO122" s="56"/>
      <c r="BP122" s="56"/>
      <c r="BR122" s="56"/>
      <c r="BS122" s="56"/>
      <c r="BT122" s="56"/>
      <c r="BU122" s="56"/>
      <c r="BV122" s="56"/>
      <c r="BW122" s="56"/>
      <c r="BX122" s="56"/>
      <c r="BY122" s="56"/>
      <c r="BZ122" s="56"/>
      <c r="CB122" s="56"/>
      <c r="CC122" s="56"/>
      <c r="CD122" s="56"/>
      <c r="CE122" s="56"/>
      <c r="CF122" s="56"/>
      <c r="CG122" s="56"/>
      <c r="CH122" s="56"/>
      <c r="CI122" s="56"/>
      <c r="CJ122" s="56"/>
      <c r="CL122" s="56"/>
      <c r="CM122" s="56"/>
      <c r="CN122" s="56"/>
      <c r="CO122" s="56"/>
      <c r="CP122" s="56"/>
      <c r="CQ122" s="56"/>
      <c r="CR122" s="56"/>
      <c r="CS122" s="56"/>
      <c r="CT122" s="56"/>
      <c r="CV122" s="56"/>
      <c r="CW122" s="56"/>
      <c r="CX122" s="56"/>
      <c r="CY122" s="56"/>
      <c r="CZ122" s="56"/>
      <c r="DA122" s="56"/>
      <c r="DB122" s="56"/>
      <c r="DC122" s="56"/>
      <c r="DD122" s="56"/>
      <c r="DF122" s="56"/>
      <c r="DG122" s="56"/>
      <c r="DH122" s="56"/>
      <c r="DI122" s="56"/>
      <c r="DJ122" s="56"/>
      <c r="DK122" s="56"/>
      <c r="DL122" s="56"/>
      <c r="DM122" s="56"/>
      <c r="DN122" s="56"/>
      <c r="DP122" s="56"/>
      <c r="DQ122" s="56"/>
      <c r="DR122" s="56"/>
      <c r="DS122" s="56"/>
      <c r="DT122" s="56"/>
      <c r="DU122" s="56"/>
      <c r="DV122" s="56"/>
      <c r="DW122" s="56"/>
      <c r="DX122" s="56"/>
      <c r="DZ122" s="56"/>
      <c r="EA122" s="56"/>
      <c r="EB122" s="56"/>
      <c r="EC122" s="56"/>
      <c r="ED122" s="56"/>
      <c r="EE122" s="56"/>
      <c r="EF122" s="56"/>
      <c r="EG122" s="56"/>
      <c r="EH122" s="56"/>
      <c r="EJ122" s="56"/>
      <c r="EK122" s="56"/>
      <c r="EL122" s="56"/>
      <c r="EM122" s="56"/>
      <c r="EN122" s="56"/>
      <c r="EO122" s="56"/>
      <c r="EP122" s="56"/>
      <c r="EQ122" s="56"/>
      <c r="ER122" s="56"/>
      <c r="ET122" s="56"/>
      <c r="EU122" s="56"/>
      <c r="EV122" s="56"/>
      <c r="EW122" s="56"/>
      <c r="EX122" s="56"/>
      <c r="EY122" s="56"/>
      <c r="EZ122" s="56"/>
      <c r="FA122" s="56"/>
      <c r="FB122" s="56"/>
      <c r="FD122" s="56"/>
      <c r="FE122" s="56"/>
      <c r="FF122" s="56"/>
      <c r="FG122" s="56"/>
      <c r="FH122" s="56"/>
      <c r="FI122" s="56"/>
      <c r="FJ122" s="56"/>
      <c r="FK122" s="56"/>
      <c r="FL122" s="56"/>
      <c r="FN122" s="56"/>
      <c r="FO122" s="56"/>
      <c r="FP122" s="56"/>
      <c r="FQ122" s="56"/>
      <c r="FR122" s="56"/>
      <c r="FS122" s="56"/>
      <c r="FT122" s="56"/>
      <c r="FU122" s="56"/>
      <c r="FV122" s="56"/>
      <c r="FX122" s="56"/>
      <c r="FY122" s="56"/>
      <c r="FZ122" s="56"/>
      <c r="GA122" s="56"/>
      <c r="GB122" s="56"/>
      <c r="GC122" s="56"/>
      <c r="GD122" s="56"/>
      <c r="GE122" s="56"/>
      <c r="GF122" s="56"/>
      <c r="GH122" s="56"/>
      <c r="GI122" s="56"/>
      <c r="GJ122" s="56"/>
      <c r="GK122" s="56"/>
      <c r="GL122" s="56"/>
      <c r="GM122" s="56"/>
      <c r="GN122" s="56"/>
      <c r="GO122" s="56"/>
      <c r="GP122" s="56"/>
      <c r="GR122" s="56"/>
      <c r="GS122" s="56"/>
      <c r="GT122" s="56"/>
      <c r="GU122" s="56"/>
      <c r="GV122" s="56"/>
      <c r="GW122" s="56"/>
      <c r="GX122" s="56"/>
      <c r="GY122" s="56"/>
      <c r="GZ122" s="56"/>
      <c r="HB122" s="56"/>
      <c r="HC122" s="56"/>
      <c r="HD122" s="56"/>
      <c r="HE122" s="56"/>
      <c r="HF122" s="56"/>
      <c r="HG122" s="56"/>
      <c r="HH122" s="56"/>
      <c r="HI122" s="56"/>
      <c r="HJ122" s="56"/>
      <c r="HL122" s="56"/>
      <c r="HM122" s="56"/>
      <c r="HN122" s="56"/>
      <c r="HO122" s="56"/>
      <c r="HP122" s="56"/>
      <c r="HQ122" s="56"/>
      <c r="HR122" s="56"/>
      <c r="HS122" s="56"/>
      <c r="HT122" s="56"/>
      <c r="HV122" s="56"/>
      <c r="HW122" s="56"/>
      <c r="HX122" s="56"/>
      <c r="HY122" s="56"/>
      <c r="HZ122" s="56"/>
      <c r="IA122" s="56"/>
      <c r="IB122" s="56"/>
      <c r="IC122" s="56"/>
      <c r="ID122" s="56"/>
      <c r="IF122" s="56"/>
      <c r="IG122" s="56"/>
      <c r="IH122" s="56"/>
      <c r="II122" s="56"/>
      <c r="IJ122" s="56"/>
      <c r="IK122" s="56"/>
      <c r="IL122" s="56"/>
      <c r="IM122" s="56"/>
      <c r="IN122" s="56"/>
      <c r="IP122" s="56"/>
      <c r="IQ122" s="56"/>
      <c r="IR122" s="56"/>
      <c r="IS122" s="56"/>
      <c r="IT122" s="56"/>
      <c r="IU122" s="56"/>
    </row>
    <row r="123" spans="1:255" ht="12.75" customHeight="1" thickBot="1" x14ac:dyDescent="0.25">
      <c r="A123" s="221"/>
      <c r="B123" s="18">
        <f>SUM(B110:B122)</f>
        <v>22324.1</v>
      </c>
      <c r="C123" s="17"/>
      <c r="D123" s="18"/>
      <c r="E123" s="19"/>
      <c r="F123" s="17"/>
      <c r="G123" s="17"/>
      <c r="H123" s="18" t="s">
        <v>17</v>
      </c>
      <c r="I123" s="233">
        <f>SUM(I110:I122)</f>
        <v>1140.8900000000001</v>
      </c>
      <c r="J123" s="56"/>
      <c r="K123" s="56"/>
      <c r="L123" s="56"/>
      <c r="M123" s="56"/>
      <c r="N123" s="56"/>
      <c r="O123" s="56"/>
      <c r="P123" s="56"/>
      <c r="Q123" s="56"/>
      <c r="R123" s="56"/>
      <c r="T123" s="56"/>
      <c r="U123" s="56"/>
      <c r="V123" s="56"/>
      <c r="W123" s="56"/>
      <c r="X123" s="56"/>
      <c r="Y123" s="56"/>
      <c r="Z123" s="56"/>
      <c r="AA123" s="56"/>
      <c r="AB123" s="56"/>
      <c r="AD123" s="56"/>
      <c r="AE123" s="56"/>
      <c r="AF123" s="56"/>
      <c r="AG123" s="56"/>
      <c r="AH123" s="56"/>
      <c r="AI123" s="56"/>
      <c r="AJ123" s="56"/>
      <c r="AK123" s="56"/>
      <c r="AL123" s="56"/>
      <c r="AN123" s="56"/>
      <c r="AO123" s="56"/>
      <c r="AP123" s="56"/>
      <c r="AQ123" s="56"/>
      <c r="AR123" s="56"/>
      <c r="AS123" s="56"/>
      <c r="AT123" s="56"/>
      <c r="AU123" s="56"/>
      <c r="AV123" s="56"/>
      <c r="AX123" s="56"/>
      <c r="AY123" s="56"/>
      <c r="AZ123" s="56"/>
      <c r="BA123" s="56"/>
      <c r="BB123" s="56"/>
      <c r="BC123" s="56"/>
      <c r="BD123" s="56"/>
      <c r="BE123" s="56"/>
      <c r="BF123" s="56"/>
      <c r="BH123" s="56"/>
      <c r="BI123" s="56"/>
      <c r="BJ123" s="56"/>
      <c r="BK123" s="56"/>
      <c r="BL123" s="56"/>
      <c r="BM123" s="56"/>
      <c r="BN123" s="56"/>
      <c r="BO123" s="56"/>
      <c r="BP123" s="56"/>
      <c r="BR123" s="56"/>
      <c r="BS123" s="56"/>
      <c r="BT123" s="56"/>
      <c r="BU123" s="56"/>
      <c r="BV123" s="56"/>
      <c r="BW123" s="56"/>
      <c r="BX123" s="56"/>
      <c r="BY123" s="56"/>
      <c r="BZ123" s="56"/>
      <c r="CB123" s="56"/>
      <c r="CC123" s="56"/>
      <c r="CD123" s="56"/>
      <c r="CE123" s="56"/>
      <c r="CF123" s="56"/>
      <c r="CG123" s="56"/>
      <c r="CH123" s="56"/>
      <c r="CI123" s="56"/>
      <c r="CJ123" s="56"/>
      <c r="CL123" s="56"/>
      <c r="CM123" s="56"/>
      <c r="CN123" s="56"/>
      <c r="CO123" s="56"/>
      <c r="CP123" s="56"/>
      <c r="CQ123" s="56"/>
      <c r="CR123" s="56"/>
      <c r="CS123" s="56"/>
      <c r="CT123" s="56"/>
      <c r="CV123" s="56"/>
      <c r="CW123" s="56"/>
      <c r="CX123" s="56"/>
      <c r="CY123" s="56"/>
      <c r="CZ123" s="56"/>
      <c r="DA123" s="56"/>
      <c r="DB123" s="56"/>
      <c r="DC123" s="56"/>
      <c r="DD123" s="56"/>
      <c r="DF123" s="56"/>
      <c r="DG123" s="56"/>
      <c r="DH123" s="56"/>
      <c r="DI123" s="56"/>
      <c r="DJ123" s="56"/>
      <c r="DK123" s="56"/>
      <c r="DL123" s="56"/>
      <c r="DM123" s="56"/>
      <c r="DN123" s="56"/>
      <c r="DP123" s="56"/>
      <c r="DQ123" s="56"/>
      <c r="DR123" s="56"/>
      <c r="DS123" s="56"/>
      <c r="DT123" s="56"/>
      <c r="DU123" s="56"/>
      <c r="DV123" s="56"/>
      <c r="DW123" s="56"/>
      <c r="DX123" s="56"/>
      <c r="DZ123" s="56"/>
      <c r="EA123" s="56"/>
      <c r="EB123" s="56"/>
      <c r="EC123" s="56"/>
      <c r="ED123" s="56"/>
      <c r="EE123" s="56"/>
      <c r="EF123" s="56"/>
      <c r="EG123" s="56"/>
      <c r="EH123" s="56"/>
      <c r="EJ123" s="56"/>
      <c r="EK123" s="56"/>
      <c r="EL123" s="56"/>
      <c r="EM123" s="56"/>
      <c r="EN123" s="56"/>
      <c r="EO123" s="56"/>
      <c r="EP123" s="56"/>
      <c r="EQ123" s="56"/>
      <c r="ER123" s="56"/>
      <c r="ET123" s="56"/>
      <c r="EU123" s="56"/>
      <c r="EV123" s="56"/>
      <c r="EW123" s="56"/>
      <c r="EX123" s="56"/>
      <c r="EY123" s="56"/>
      <c r="EZ123" s="56"/>
      <c r="FA123" s="56"/>
      <c r="FB123" s="56"/>
      <c r="FD123" s="56"/>
      <c r="FE123" s="56"/>
      <c r="FF123" s="56"/>
      <c r="FG123" s="56"/>
      <c r="FH123" s="56"/>
      <c r="FI123" s="56"/>
      <c r="FJ123" s="56"/>
      <c r="FK123" s="56"/>
      <c r="FL123" s="56"/>
      <c r="FN123" s="56"/>
      <c r="FO123" s="56"/>
      <c r="FP123" s="56"/>
      <c r="FQ123" s="56"/>
      <c r="FR123" s="56"/>
      <c r="FS123" s="56"/>
      <c r="FT123" s="56"/>
      <c r="FU123" s="56"/>
      <c r="FV123" s="56"/>
      <c r="FX123" s="56"/>
      <c r="FY123" s="56"/>
      <c r="FZ123" s="56"/>
      <c r="GA123" s="56"/>
      <c r="GB123" s="56"/>
      <c r="GC123" s="56"/>
      <c r="GD123" s="56"/>
      <c r="GE123" s="56"/>
      <c r="GF123" s="56"/>
      <c r="GH123" s="56"/>
      <c r="GI123" s="56"/>
      <c r="GJ123" s="56"/>
      <c r="GK123" s="56"/>
      <c r="GL123" s="56"/>
      <c r="GM123" s="56"/>
      <c r="GN123" s="56"/>
      <c r="GO123" s="56"/>
      <c r="GP123" s="56"/>
      <c r="GR123" s="56"/>
      <c r="GS123" s="56"/>
      <c r="GT123" s="56"/>
      <c r="GU123" s="56"/>
      <c r="GV123" s="56"/>
      <c r="GW123" s="56"/>
      <c r="GX123" s="56"/>
      <c r="GY123" s="56"/>
      <c r="GZ123" s="56"/>
      <c r="HB123" s="56"/>
      <c r="HC123" s="56"/>
      <c r="HD123" s="56"/>
      <c r="HE123" s="56"/>
      <c r="HF123" s="56"/>
      <c r="HG123" s="56"/>
      <c r="HH123" s="56"/>
      <c r="HI123" s="56"/>
      <c r="HJ123" s="56"/>
      <c r="HL123" s="56"/>
      <c r="HM123" s="56"/>
      <c r="HN123" s="56"/>
      <c r="HO123" s="56"/>
      <c r="HP123" s="56"/>
      <c r="HQ123" s="56"/>
      <c r="HR123" s="56"/>
      <c r="HS123" s="56"/>
      <c r="HT123" s="56"/>
      <c r="HV123" s="56"/>
      <c r="HW123" s="56"/>
      <c r="HX123" s="56"/>
      <c r="HY123" s="56"/>
      <c r="HZ123" s="56"/>
      <c r="IA123" s="56"/>
      <c r="IB123" s="56"/>
      <c r="IC123" s="56"/>
      <c r="ID123" s="56"/>
      <c r="IF123" s="56"/>
      <c r="IG123" s="56"/>
      <c r="IH123" s="56"/>
      <c r="II123" s="56"/>
      <c r="IJ123" s="56"/>
      <c r="IK123" s="56"/>
      <c r="IL123" s="56"/>
      <c r="IM123" s="56"/>
      <c r="IN123" s="56"/>
      <c r="IP123" s="56"/>
      <c r="IQ123" s="56"/>
      <c r="IR123" s="56"/>
      <c r="IS123" s="56"/>
      <c r="IT123" s="56"/>
      <c r="IU123" s="56"/>
    </row>
    <row r="124" spans="1:255" ht="77.25" thickBot="1" x14ac:dyDescent="0.25">
      <c r="A124" s="46" t="s">
        <v>97</v>
      </c>
      <c r="B124" s="114" t="s">
        <v>16</v>
      </c>
      <c r="C124" s="114" t="s">
        <v>5</v>
      </c>
      <c r="D124" s="114" t="s">
        <v>23</v>
      </c>
      <c r="E124" s="118" t="s">
        <v>18</v>
      </c>
      <c r="F124" s="114" t="s">
        <v>19</v>
      </c>
      <c r="G124" s="114" t="s">
        <v>10</v>
      </c>
      <c r="H124" s="114" t="s">
        <v>13</v>
      </c>
      <c r="I124" s="115" t="s">
        <v>12</v>
      </c>
      <c r="J124" s="56"/>
      <c r="K124" s="56"/>
      <c r="L124" s="56"/>
      <c r="M124" s="56"/>
      <c r="N124" s="56"/>
      <c r="O124" s="56"/>
      <c r="P124" s="56"/>
      <c r="Q124" s="56"/>
      <c r="R124" s="56"/>
      <c r="T124" s="56"/>
      <c r="U124" s="56"/>
      <c r="V124" s="56"/>
      <c r="W124" s="56"/>
      <c r="X124" s="56"/>
      <c r="Y124" s="56"/>
      <c r="Z124" s="56"/>
      <c r="AA124" s="56"/>
      <c r="AB124" s="56"/>
      <c r="AD124" s="56"/>
      <c r="AE124" s="56"/>
      <c r="AF124" s="56"/>
      <c r="AG124" s="56"/>
      <c r="AH124" s="56"/>
      <c r="AI124" s="56"/>
      <c r="AJ124" s="56"/>
      <c r="AK124" s="56"/>
      <c r="AL124" s="56"/>
      <c r="AN124" s="56"/>
      <c r="AO124" s="56"/>
      <c r="AP124" s="56"/>
      <c r="AQ124" s="56"/>
      <c r="AR124" s="56"/>
      <c r="AS124" s="56"/>
      <c r="AT124" s="56"/>
      <c r="AU124" s="56"/>
      <c r="AV124" s="56"/>
      <c r="AX124" s="56"/>
      <c r="AY124" s="56"/>
      <c r="AZ124" s="56"/>
      <c r="BA124" s="56"/>
      <c r="BB124" s="56"/>
      <c r="BC124" s="56"/>
      <c r="BD124" s="56"/>
      <c r="BE124" s="56"/>
      <c r="BF124" s="56"/>
      <c r="BH124" s="56"/>
      <c r="BI124" s="56"/>
      <c r="BJ124" s="56"/>
      <c r="BK124" s="56"/>
      <c r="BL124" s="56"/>
      <c r="BM124" s="56"/>
      <c r="BN124" s="56"/>
      <c r="BO124" s="56"/>
      <c r="BP124" s="56"/>
      <c r="BR124" s="56"/>
      <c r="BS124" s="56"/>
      <c r="BT124" s="56"/>
      <c r="BU124" s="56"/>
      <c r="BV124" s="56"/>
      <c r="BW124" s="56"/>
      <c r="BX124" s="56"/>
      <c r="BY124" s="56"/>
      <c r="BZ124" s="56"/>
      <c r="CB124" s="56"/>
      <c r="CC124" s="56"/>
      <c r="CD124" s="56"/>
      <c r="CE124" s="56"/>
      <c r="CF124" s="56"/>
      <c r="CG124" s="56"/>
      <c r="CH124" s="56"/>
      <c r="CI124" s="56"/>
      <c r="CJ124" s="56"/>
      <c r="CL124" s="56"/>
      <c r="CM124" s="56"/>
      <c r="CN124" s="56"/>
      <c r="CO124" s="56"/>
      <c r="CP124" s="56"/>
      <c r="CQ124" s="56"/>
      <c r="CR124" s="56"/>
      <c r="CS124" s="56"/>
      <c r="CT124" s="56"/>
      <c r="CV124" s="56"/>
      <c r="CW124" s="56"/>
      <c r="CX124" s="56"/>
      <c r="CY124" s="56"/>
      <c r="CZ124" s="56"/>
      <c r="DA124" s="56"/>
      <c r="DB124" s="56"/>
      <c r="DC124" s="56"/>
      <c r="DD124" s="56"/>
      <c r="DF124" s="56"/>
      <c r="DG124" s="56"/>
      <c r="DH124" s="56"/>
      <c r="DI124" s="56"/>
      <c r="DJ124" s="56"/>
      <c r="DK124" s="56"/>
      <c r="DL124" s="56"/>
      <c r="DM124" s="56"/>
      <c r="DN124" s="56"/>
      <c r="DP124" s="56"/>
      <c r="DQ124" s="56"/>
      <c r="DR124" s="56"/>
      <c r="DS124" s="56"/>
      <c r="DT124" s="56"/>
      <c r="DU124" s="56"/>
      <c r="DV124" s="56"/>
      <c r="DW124" s="56"/>
      <c r="DX124" s="56"/>
      <c r="DZ124" s="56"/>
      <c r="EA124" s="56"/>
      <c r="EB124" s="56"/>
      <c r="EC124" s="56"/>
      <c r="ED124" s="56"/>
      <c r="EE124" s="56"/>
      <c r="EF124" s="56"/>
      <c r="EG124" s="56"/>
      <c r="EH124" s="56"/>
      <c r="EJ124" s="56"/>
      <c r="EK124" s="56"/>
      <c r="EL124" s="56"/>
      <c r="EM124" s="56"/>
      <c r="EN124" s="56"/>
      <c r="EO124" s="56"/>
      <c r="EP124" s="56"/>
      <c r="EQ124" s="56"/>
      <c r="ER124" s="56"/>
      <c r="ET124" s="56"/>
      <c r="EU124" s="56"/>
      <c r="EV124" s="56"/>
      <c r="EW124" s="56"/>
      <c r="EX124" s="56"/>
      <c r="EY124" s="56"/>
      <c r="EZ124" s="56"/>
      <c r="FA124" s="56"/>
      <c r="FB124" s="56"/>
      <c r="FD124" s="56"/>
      <c r="FE124" s="56"/>
      <c r="FF124" s="56"/>
      <c r="FG124" s="56"/>
      <c r="FH124" s="56"/>
      <c r="FI124" s="56"/>
      <c r="FJ124" s="56"/>
      <c r="FK124" s="56"/>
      <c r="FL124" s="56"/>
      <c r="FN124" s="56"/>
      <c r="FO124" s="56"/>
      <c r="FP124" s="56"/>
      <c r="FQ124" s="56"/>
      <c r="FR124" s="56"/>
      <c r="FS124" s="56"/>
      <c r="FT124" s="56"/>
      <c r="FU124" s="56"/>
      <c r="FV124" s="56"/>
      <c r="FX124" s="56"/>
      <c r="FY124" s="56"/>
      <c r="FZ124" s="56"/>
      <c r="GA124" s="56"/>
      <c r="GB124" s="56"/>
      <c r="GC124" s="56"/>
      <c r="GD124" s="56"/>
      <c r="GE124" s="56"/>
      <c r="GF124" s="56"/>
      <c r="GH124" s="56"/>
      <c r="GI124" s="56"/>
      <c r="GJ124" s="56"/>
      <c r="GK124" s="56"/>
      <c r="GL124" s="56"/>
      <c r="GM124" s="56"/>
      <c r="GN124" s="56"/>
      <c r="GO124" s="56"/>
      <c r="GP124" s="56"/>
      <c r="GR124" s="56"/>
      <c r="GS124" s="56"/>
      <c r="GT124" s="56"/>
      <c r="GU124" s="56"/>
      <c r="GV124" s="56"/>
      <c r="GW124" s="56"/>
      <c r="GX124" s="56"/>
      <c r="GY124" s="56"/>
      <c r="GZ124" s="56"/>
      <c r="HB124" s="56"/>
      <c r="HC124" s="56"/>
      <c r="HD124" s="56"/>
      <c r="HE124" s="56"/>
      <c r="HF124" s="56"/>
      <c r="HG124" s="56"/>
      <c r="HH124" s="56"/>
      <c r="HI124" s="56"/>
      <c r="HJ124" s="56"/>
      <c r="HL124" s="56"/>
      <c r="HM124" s="56"/>
      <c r="HN124" s="56"/>
      <c r="HO124" s="56"/>
      <c r="HP124" s="56"/>
      <c r="HQ124" s="56"/>
      <c r="HR124" s="56"/>
      <c r="HS124" s="56"/>
      <c r="HT124" s="56"/>
      <c r="HV124" s="56"/>
      <c r="HW124" s="56"/>
      <c r="HX124" s="56"/>
      <c r="HY124" s="56"/>
      <c r="HZ124" s="56"/>
      <c r="IA124" s="56"/>
      <c r="IB124" s="56"/>
      <c r="IC124" s="56"/>
      <c r="ID124" s="56"/>
      <c r="IF124" s="56"/>
      <c r="IG124" s="56"/>
      <c r="IH124" s="56"/>
      <c r="II124" s="56"/>
      <c r="IJ124" s="56"/>
      <c r="IK124" s="56"/>
      <c r="IL124" s="56"/>
      <c r="IM124" s="56"/>
      <c r="IN124" s="56"/>
      <c r="IP124" s="56"/>
      <c r="IQ124" s="56"/>
      <c r="IR124" s="56"/>
      <c r="IS124" s="56"/>
      <c r="IT124" s="56"/>
      <c r="IU124" s="56"/>
    </row>
    <row r="125" spans="1:255" ht="39" thickBot="1" x14ac:dyDescent="0.25">
      <c r="A125" s="117" t="s">
        <v>2277</v>
      </c>
      <c r="B125" s="164"/>
      <c r="C125" s="85" t="s">
        <v>87</v>
      </c>
      <c r="D125" s="238"/>
      <c r="E125" s="239"/>
      <c r="F125" s="238"/>
      <c r="G125" s="239"/>
      <c r="H125" s="239"/>
      <c r="I125" s="49">
        <v>25641.19</v>
      </c>
    </row>
    <row r="126" spans="1:255" ht="13.5" thickBot="1" x14ac:dyDescent="0.25">
      <c r="A126" s="46"/>
      <c r="B126" s="76">
        <f>SUM(B125:B125)</f>
        <v>0</v>
      </c>
      <c r="C126" s="75"/>
      <c r="D126" s="76"/>
      <c r="E126" s="77"/>
      <c r="F126" s="75"/>
      <c r="G126" s="75"/>
      <c r="H126" s="76" t="s">
        <v>17</v>
      </c>
      <c r="I126" s="78">
        <f>SUM(I125:I125)</f>
        <v>25641.19</v>
      </c>
    </row>
    <row r="127" spans="1:255" ht="51.75" thickBot="1" x14ac:dyDescent="0.25">
      <c r="A127" s="134" t="s">
        <v>96</v>
      </c>
      <c r="B127" s="114" t="s">
        <v>16</v>
      </c>
      <c r="C127" s="114" t="s">
        <v>5</v>
      </c>
      <c r="D127" s="114" t="s">
        <v>23</v>
      </c>
      <c r="E127" s="279" t="s">
        <v>18</v>
      </c>
      <c r="F127" s="114" t="s">
        <v>19</v>
      </c>
      <c r="G127" s="114" t="s">
        <v>10</v>
      </c>
      <c r="H127" s="114" t="s">
        <v>13</v>
      </c>
      <c r="I127" s="115" t="s">
        <v>12</v>
      </c>
    </row>
    <row r="128" spans="1:255" ht="13.5" thickBot="1" x14ac:dyDescent="0.25">
      <c r="A128" s="206"/>
      <c r="B128" s="185"/>
      <c r="C128" s="70" t="s">
        <v>87</v>
      </c>
      <c r="D128" s="163"/>
      <c r="E128" s="53"/>
      <c r="F128" s="53"/>
      <c r="G128" s="53"/>
      <c r="H128" s="153"/>
      <c r="I128" s="471">
        <v>36220.480000000003</v>
      </c>
    </row>
    <row r="129" spans="1:9" ht="13.5" thickBot="1" x14ac:dyDescent="0.25">
      <c r="A129" s="134"/>
      <c r="B129" s="271"/>
      <c r="C129" s="75"/>
      <c r="D129" s="76"/>
      <c r="E129" s="77"/>
      <c r="F129" s="75"/>
      <c r="G129" s="75"/>
      <c r="H129" s="76"/>
      <c r="I129" s="78">
        <f>SUM(I128)</f>
        <v>36220.480000000003</v>
      </c>
    </row>
    <row r="130" spans="1:9" x14ac:dyDescent="0.2">
      <c r="A130" s="9"/>
      <c r="B130" s="9"/>
      <c r="C130" s="9"/>
      <c r="D130" s="9"/>
      <c r="E130" s="9"/>
      <c r="F130" s="20"/>
      <c r="G130" s="20"/>
      <c r="H130" s="20"/>
      <c r="I130" s="20"/>
    </row>
    <row r="131" spans="1:9" ht="12.75" customHeight="1" x14ac:dyDescent="0.2">
      <c r="A131" s="21" t="s">
        <v>21</v>
      </c>
      <c r="B131" s="22"/>
      <c r="C131" s="23"/>
      <c r="D131" s="4" t="s">
        <v>9</v>
      </c>
      <c r="E131" s="4" t="s">
        <v>6</v>
      </c>
      <c r="F131" s="119" t="s">
        <v>7</v>
      </c>
    </row>
    <row r="132" spans="1:9" ht="12.75" customHeight="1" x14ac:dyDescent="0.2">
      <c r="A132" s="642" t="s">
        <v>15</v>
      </c>
      <c r="B132" s="643"/>
      <c r="C132" s="25"/>
      <c r="D132" s="26">
        <f>B22</f>
        <v>67308.88</v>
      </c>
      <c r="E132" s="26">
        <f>I22</f>
        <v>1541.6536000000001</v>
      </c>
      <c r="F132" s="120">
        <f>D132+E132</f>
        <v>68850.53360000001</v>
      </c>
    </row>
    <row r="133" spans="1:9" ht="12.75" customHeight="1" x14ac:dyDescent="0.2">
      <c r="A133" s="642" t="s">
        <v>1067</v>
      </c>
      <c r="B133" s="643"/>
      <c r="C133" s="25"/>
      <c r="D133" s="26">
        <f>B49</f>
        <v>83527.829999999987</v>
      </c>
      <c r="E133" s="26">
        <f>I49</f>
        <v>6639.8600000000006</v>
      </c>
      <c r="F133" s="120">
        <f>D133+E133</f>
        <v>90167.689999999988</v>
      </c>
    </row>
    <row r="134" spans="1:9" ht="12.75" customHeight="1" x14ac:dyDescent="0.2">
      <c r="A134" s="642" t="s">
        <v>14</v>
      </c>
      <c r="B134" s="643"/>
      <c r="C134" s="25"/>
      <c r="D134" s="26">
        <f>B68</f>
        <v>48728.38</v>
      </c>
      <c r="E134" s="26">
        <f>I68</f>
        <v>701.18</v>
      </c>
      <c r="F134" s="120">
        <f>D134+E134</f>
        <v>49429.56</v>
      </c>
    </row>
    <row r="135" spans="1:9" ht="12.75" customHeight="1" x14ac:dyDescent="0.2">
      <c r="A135" s="642" t="s">
        <v>146</v>
      </c>
      <c r="B135" s="643"/>
      <c r="C135" s="25"/>
      <c r="D135" s="26">
        <f>B83</f>
        <v>46316.590000000004</v>
      </c>
      <c r="E135" s="26">
        <f>I83</f>
        <v>667.28</v>
      </c>
      <c r="F135" s="120">
        <f>D135+E135</f>
        <v>46983.87</v>
      </c>
      <c r="G135" s="56"/>
    </row>
    <row r="136" spans="1:9" ht="12.75" customHeight="1" x14ac:dyDescent="0.2">
      <c r="A136" s="642" t="s">
        <v>26</v>
      </c>
      <c r="B136" s="643"/>
      <c r="C136" s="25"/>
      <c r="D136" s="26">
        <f>B123</f>
        <v>22324.1</v>
      </c>
      <c r="E136" s="26">
        <f>I123</f>
        <v>1140.8900000000001</v>
      </c>
      <c r="F136" s="120">
        <f>D136+E136</f>
        <v>23464.989999999998</v>
      </c>
      <c r="G136" s="56"/>
    </row>
    <row r="137" spans="1:9" ht="12.75" customHeight="1" x14ac:dyDescent="0.2">
      <c r="A137" s="646" t="s">
        <v>69</v>
      </c>
      <c r="B137" s="647"/>
      <c r="C137" s="245"/>
      <c r="D137" s="246"/>
      <c r="E137" s="246"/>
      <c r="F137" s="242">
        <f>F138+F141+F142+F143+F144+F139+F140</f>
        <v>87449.12000000001</v>
      </c>
      <c r="G137" s="56"/>
    </row>
    <row r="138" spans="1:9" ht="12.75" customHeight="1" x14ac:dyDescent="0.2">
      <c r="A138" s="644" t="s">
        <v>82</v>
      </c>
      <c r="B138" s="645"/>
      <c r="C138" s="25"/>
      <c r="D138" s="26"/>
      <c r="E138" s="26"/>
      <c r="F138" s="120">
        <f>I97</f>
        <v>7284.9100000000017</v>
      </c>
      <c r="G138" s="56"/>
    </row>
    <row r="139" spans="1:9" ht="56.45" customHeight="1" x14ac:dyDescent="0.2">
      <c r="A139" s="650" t="s">
        <v>2275</v>
      </c>
      <c r="B139" s="651"/>
      <c r="C139" s="25"/>
      <c r="D139" s="26"/>
      <c r="E139" s="26"/>
      <c r="F139" s="120">
        <f>I100</f>
        <v>190.35</v>
      </c>
      <c r="G139" s="56"/>
    </row>
    <row r="140" spans="1:9" ht="57" customHeight="1" x14ac:dyDescent="0.2">
      <c r="A140" s="650" t="s">
        <v>2276</v>
      </c>
      <c r="B140" s="651"/>
      <c r="C140" s="25"/>
      <c r="D140" s="26"/>
      <c r="E140" s="26"/>
      <c r="F140" s="120">
        <f>I103</f>
        <v>1111.8600000000001</v>
      </c>
      <c r="G140" s="56"/>
    </row>
    <row r="141" spans="1:9" ht="12.75" customHeight="1" x14ac:dyDescent="0.2">
      <c r="A141" s="642" t="s">
        <v>2270</v>
      </c>
      <c r="B141" s="643"/>
      <c r="C141" s="25"/>
      <c r="D141" s="26"/>
      <c r="E141" s="26"/>
      <c r="F141" s="120">
        <f>I104</f>
        <v>65748.92</v>
      </c>
      <c r="G141" s="56"/>
    </row>
    <row r="142" spans="1:9" ht="12.75" customHeight="1" x14ac:dyDescent="0.2">
      <c r="A142" s="644" t="s">
        <v>84</v>
      </c>
      <c r="B142" s="645"/>
      <c r="C142" s="25"/>
      <c r="D142" s="26"/>
      <c r="E142" s="26"/>
      <c r="F142" s="120">
        <f>I105</f>
        <v>5080.6499999999996</v>
      </c>
      <c r="G142" s="56"/>
    </row>
    <row r="143" spans="1:9" ht="12.75" customHeight="1" x14ac:dyDescent="0.2">
      <c r="A143" s="644" t="s">
        <v>86</v>
      </c>
      <c r="B143" s="645"/>
      <c r="C143" s="25"/>
      <c r="D143" s="26"/>
      <c r="E143" s="26"/>
      <c r="F143" s="120">
        <f>I106</f>
        <v>4633.41</v>
      </c>
      <c r="G143" s="56"/>
    </row>
    <row r="144" spans="1:9" ht="12.75" customHeight="1" x14ac:dyDescent="0.2">
      <c r="A144" s="644" t="s">
        <v>88</v>
      </c>
      <c r="B144" s="645"/>
      <c r="C144" s="25"/>
      <c r="D144" s="26"/>
      <c r="E144" s="26"/>
      <c r="F144" s="120">
        <f>I107</f>
        <v>3399.02</v>
      </c>
      <c r="G144" s="56"/>
    </row>
    <row r="145" spans="1:7" ht="12.75" customHeight="1" x14ac:dyDescent="0.2">
      <c r="A145" s="650" t="s">
        <v>2</v>
      </c>
      <c r="B145" s="651"/>
      <c r="C145" s="25"/>
      <c r="D145" s="26">
        <f>B126</f>
        <v>0</v>
      </c>
      <c r="E145" s="26"/>
      <c r="F145" s="120">
        <f>D145+E145+I126</f>
        <v>25641.19</v>
      </c>
      <c r="G145" s="56"/>
    </row>
    <row r="146" spans="1:7" ht="12.75" customHeight="1" x14ac:dyDescent="0.2">
      <c r="A146" s="650" t="s">
        <v>96</v>
      </c>
      <c r="B146" s="651"/>
      <c r="C146" s="25"/>
      <c r="D146" s="26"/>
      <c r="E146" s="26"/>
      <c r="F146" s="120">
        <f>I129</f>
        <v>36220.480000000003</v>
      </c>
      <c r="G146" s="56"/>
    </row>
    <row r="147" spans="1:7" ht="12.75" customHeight="1" x14ac:dyDescent="0.2">
      <c r="A147" s="648" t="s">
        <v>22</v>
      </c>
      <c r="B147" s="649"/>
      <c r="C147" s="27"/>
      <c r="D147" s="28">
        <f>SUM(D132:D145)</f>
        <v>268205.77999999997</v>
      </c>
      <c r="E147" s="28">
        <f>SUM(E132:E136)</f>
        <v>10690.863600000001</v>
      </c>
      <c r="F147" s="121">
        <f>F132+F133+F134+F135+F136+F137+F145+F146</f>
        <v>428207.43359999999</v>
      </c>
    </row>
  </sheetData>
  <autoFilter ref="A5:I23"/>
  <mergeCells count="47">
    <mergeCell ref="G1:H1"/>
    <mergeCell ref="G2:H2"/>
    <mergeCell ref="A1:B1"/>
    <mergeCell ref="A6:A7"/>
    <mergeCell ref="B6:B7"/>
    <mergeCell ref="C6:C7"/>
    <mergeCell ref="D6:D7"/>
    <mergeCell ref="A101:A103"/>
    <mergeCell ref="A147:B147"/>
    <mergeCell ref="A132:B132"/>
    <mergeCell ref="A133:B133"/>
    <mergeCell ref="A134:B134"/>
    <mergeCell ref="A136:B136"/>
    <mergeCell ref="A141:B141"/>
    <mergeCell ref="A135:B135"/>
    <mergeCell ref="A139:B139"/>
    <mergeCell ref="A140:B140"/>
    <mergeCell ref="D32:D35"/>
    <mergeCell ref="A85:A97"/>
    <mergeCell ref="A138:B138"/>
    <mergeCell ref="A146:B146"/>
    <mergeCell ref="A145:B145"/>
    <mergeCell ref="A144:B144"/>
    <mergeCell ref="A142:B142"/>
    <mergeCell ref="A137:B137"/>
    <mergeCell ref="A143:B143"/>
    <mergeCell ref="A98:A100"/>
    <mergeCell ref="C24:C26"/>
    <mergeCell ref="D24:D26"/>
    <mergeCell ref="B24:B26"/>
    <mergeCell ref="A37:A41"/>
    <mergeCell ref="C37:C41"/>
    <mergeCell ref="D37:D41"/>
    <mergeCell ref="B37:B41"/>
    <mergeCell ref="A32:A35"/>
    <mergeCell ref="C31:C35"/>
    <mergeCell ref="B31:B35"/>
    <mergeCell ref="A64:A66"/>
    <mergeCell ref="A14:A16"/>
    <mergeCell ref="D14:D16"/>
    <mergeCell ref="C14:C16"/>
    <mergeCell ref="B14:B16"/>
    <mergeCell ref="A28:A30"/>
    <mergeCell ref="D28:D30"/>
    <mergeCell ref="C28:C30"/>
    <mergeCell ref="B28:B30"/>
    <mergeCell ref="A24:A26"/>
  </mergeCells>
  <phoneticPr fontId="0" type="noConversion"/>
  <pageMargins left="0.19685039370078741" right="0.19685039370078741" top="0.19685039370078741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0"/>
  <dimension ref="A1:IU200"/>
  <sheetViews>
    <sheetView topLeftCell="A113" zoomScale="120" zoomScaleNormal="120" workbookViewId="0">
      <selection activeCell="B121" sqref="B121"/>
    </sheetView>
  </sheetViews>
  <sheetFormatPr defaultRowHeight="12.75" customHeight="1" x14ac:dyDescent="0.2"/>
  <cols>
    <col min="1" max="1" width="23.28515625" customWidth="1"/>
    <col min="2" max="2" width="12.5703125" customWidth="1"/>
    <col min="3" max="3" width="13" customWidth="1"/>
    <col min="4" max="4" width="16.42578125" customWidth="1"/>
    <col min="5" max="5" width="26.7109375" customWidth="1"/>
    <col min="6" max="6" width="12.42578125" customWidth="1"/>
    <col min="7" max="7" width="7.28515625" customWidth="1"/>
    <col min="8" max="8" width="12.85546875" customWidth="1"/>
    <col min="9" max="9" width="11.42578125" customWidth="1"/>
  </cols>
  <sheetData>
    <row r="1" spans="1:9" ht="12.75" customHeight="1" x14ac:dyDescent="0.2">
      <c r="A1" s="638" t="s">
        <v>85</v>
      </c>
      <c r="B1" s="63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879.1</v>
      </c>
      <c r="E2" s="5">
        <v>255026.6</v>
      </c>
      <c r="F2" s="6">
        <v>256518.52</v>
      </c>
      <c r="G2" s="640">
        <f>E2-F2</f>
        <v>-1491.9199999999837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33</v>
      </c>
      <c r="E3" s="1">
        <v>9</v>
      </c>
      <c r="F3" s="1"/>
      <c r="G3" s="1"/>
      <c r="H3" s="1" t="s">
        <v>25</v>
      </c>
      <c r="I3" s="8">
        <f>F2-F200</f>
        <v>-42288.844000000012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5.45" customHeight="1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x14ac:dyDescent="0.2">
      <c r="A6" s="220"/>
      <c r="B6" s="33">
        <v>2110.91</v>
      </c>
      <c r="C6" s="33" t="s">
        <v>66</v>
      </c>
      <c r="D6" s="34"/>
      <c r="E6" s="35"/>
      <c r="F6" s="35"/>
      <c r="G6" s="35"/>
      <c r="H6" s="36"/>
      <c r="I6" s="157">
        <f t="shared" ref="I6:I67" si="0">G6*H6</f>
        <v>0</v>
      </c>
    </row>
    <row r="7" spans="1:9" ht="12.75" customHeight="1" x14ac:dyDescent="0.2">
      <c r="A7" s="358"/>
      <c r="B7" s="13">
        <v>2294.3200000000002</v>
      </c>
      <c r="C7" s="13" t="s">
        <v>67</v>
      </c>
      <c r="D7" s="268"/>
      <c r="E7" s="15"/>
      <c r="F7" s="15"/>
      <c r="G7" s="15"/>
      <c r="H7" s="16"/>
      <c r="I7" s="43">
        <f t="shared" si="0"/>
        <v>0</v>
      </c>
    </row>
    <row r="8" spans="1:9" ht="12.75" customHeight="1" x14ac:dyDescent="0.2">
      <c r="A8" s="358"/>
      <c r="B8" s="13">
        <v>3197.73</v>
      </c>
      <c r="C8" s="13" t="s">
        <v>70</v>
      </c>
      <c r="D8" s="268"/>
      <c r="E8" s="15"/>
      <c r="F8" s="15"/>
      <c r="G8" s="15"/>
      <c r="H8" s="16"/>
      <c r="I8" s="43">
        <f t="shared" si="0"/>
        <v>0</v>
      </c>
    </row>
    <row r="9" spans="1:9" x14ac:dyDescent="0.2">
      <c r="A9" s="220"/>
      <c r="B9" s="33">
        <v>2727.71</v>
      </c>
      <c r="C9" s="33" t="s">
        <v>72</v>
      </c>
      <c r="D9" s="306"/>
      <c r="E9" s="35"/>
      <c r="F9" s="35"/>
      <c r="G9" s="35"/>
      <c r="H9" s="36"/>
      <c r="I9" s="157">
        <f t="shared" si="0"/>
        <v>0</v>
      </c>
    </row>
    <row r="10" spans="1:9" ht="12.75" customHeight="1" x14ac:dyDescent="0.2">
      <c r="A10" s="260"/>
      <c r="B10" s="33">
        <v>2476.7600000000002</v>
      </c>
      <c r="C10" s="33" t="s">
        <v>73</v>
      </c>
      <c r="D10" s="262"/>
      <c r="E10" s="35"/>
      <c r="F10" s="35"/>
      <c r="G10" s="35"/>
      <c r="H10" s="36"/>
      <c r="I10" s="157">
        <f t="shared" si="0"/>
        <v>0</v>
      </c>
    </row>
    <row r="11" spans="1:9" ht="12.75" customHeight="1" x14ac:dyDescent="0.2">
      <c r="A11" s="263"/>
      <c r="B11" s="13">
        <v>2947.12</v>
      </c>
      <c r="C11" s="13" t="s">
        <v>74</v>
      </c>
      <c r="D11" s="265"/>
      <c r="E11" s="15"/>
      <c r="F11" s="15"/>
      <c r="G11" s="15"/>
      <c r="H11" s="16"/>
      <c r="I11" s="43">
        <f t="shared" si="0"/>
        <v>0</v>
      </c>
    </row>
    <row r="12" spans="1:9" ht="12.75" customHeight="1" thickBot="1" x14ac:dyDescent="0.25">
      <c r="A12" s="308"/>
      <c r="B12" s="71">
        <v>2700.15</v>
      </c>
      <c r="C12" s="71" t="s">
        <v>75</v>
      </c>
      <c r="D12" s="309"/>
      <c r="E12" s="73"/>
      <c r="F12" s="73"/>
      <c r="G12" s="73"/>
      <c r="H12" s="74"/>
      <c r="I12" s="201">
        <f t="shared" si="0"/>
        <v>0</v>
      </c>
    </row>
    <row r="13" spans="1:9" x14ac:dyDescent="0.2">
      <c r="A13" s="622" t="s">
        <v>324</v>
      </c>
      <c r="B13" s="625">
        <v>3796.81</v>
      </c>
      <c r="C13" s="625" t="s">
        <v>76</v>
      </c>
      <c r="D13" s="627" t="s">
        <v>111</v>
      </c>
      <c r="E13" s="37" t="s">
        <v>839</v>
      </c>
      <c r="F13" s="37" t="s">
        <v>233</v>
      </c>
      <c r="G13" s="37">
        <v>1</v>
      </c>
      <c r="H13" s="38">
        <v>580</v>
      </c>
      <c r="I13" s="39">
        <f t="shared" si="0"/>
        <v>580</v>
      </c>
    </row>
    <row r="14" spans="1:9" x14ac:dyDescent="0.2">
      <c r="A14" s="623"/>
      <c r="B14" s="632"/>
      <c r="C14" s="632"/>
      <c r="D14" s="628"/>
      <c r="E14" s="289" t="s">
        <v>1378</v>
      </c>
      <c r="F14" s="289" t="s">
        <v>233</v>
      </c>
      <c r="G14" s="289">
        <v>2</v>
      </c>
      <c r="H14" s="290">
        <v>373</v>
      </c>
      <c r="I14" s="293">
        <f t="shared" si="0"/>
        <v>746</v>
      </c>
    </row>
    <row r="15" spans="1:9" x14ac:dyDescent="0.2">
      <c r="A15" s="623"/>
      <c r="B15" s="632"/>
      <c r="C15" s="632"/>
      <c r="D15" s="628"/>
      <c r="E15" s="15" t="s">
        <v>256</v>
      </c>
      <c r="F15" s="15" t="s">
        <v>258</v>
      </c>
      <c r="G15" s="15">
        <v>1</v>
      </c>
      <c r="H15" s="16">
        <v>210</v>
      </c>
      <c r="I15" s="43">
        <f t="shared" si="0"/>
        <v>210</v>
      </c>
    </row>
    <row r="16" spans="1:9" x14ac:dyDescent="0.2">
      <c r="A16" s="623"/>
      <c r="B16" s="632"/>
      <c r="C16" s="632"/>
      <c r="D16" s="628"/>
      <c r="E16" s="15" t="s">
        <v>248</v>
      </c>
      <c r="F16" s="15" t="s">
        <v>233</v>
      </c>
      <c r="G16" s="15">
        <v>2</v>
      </c>
      <c r="H16" s="16">
        <v>500</v>
      </c>
      <c r="I16" s="43">
        <f t="shared" si="0"/>
        <v>1000</v>
      </c>
    </row>
    <row r="17" spans="1:9" x14ac:dyDescent="0.2">
      <c r="A17" s="623"/>
      <c r="B17" s="632"/>
      <c r="C17" s="632"/>
      <c r="D17" s="628"/>
      <c r="E17" s="15" t="s">
        <v>740</v>
      </c>
      <c r="F17" s="15" t="s">
        <v>233</v>
      </c>
      <c r="G17" s="15">
        <v>0.5</v>
      </c>
      <c r="H17" s="16">
        <v>350</v>
      </c>
      <c r="I17" s="43">
        <f t="shared" si="0"/>
        <v>175</v>
      </c>
    </row>
    <row r="18" spans="1:9" x14ac:dyDescent="0.2">
      <c r="A18" s="623"/>
      <c r="B18" s="632"/>
      <c r="C18" s="632"/>
      <c r="D18" s="628"/>
      <c r="E18" s="15" t="s">
        <v>231</v>
      </c>
      <c r="F18" s="15" t="s">
        <v>233</v>
      </c>
      <c r="G18" s="15">
        <v>2</v>
      </c>
      <c r="H18" s="16">
        <v>277</v>
      </c>
      <c r="I18" s="43">
        <f t="shared" si="0"/>
        <v>554</v>
      </c>
    </row>
    <row r="19" spans="1:9" x14ac:dyDescent="0.2">
      <c r="A19" s="623"/>
      <c r="B19" s="632"/>
      <c r="C19" s="632"/>
      <c r="D19" s="628"/>
      <c r="E19" s="289" t="s">
        <v>1379</v>
      </c>
      <c r="F19" s="289" t="s">
        <v>233</v>
      </c>
      <c r="G19" s="289">
        <v>1</v>
      </c>
      <c r="H19" s="290">
        <v>254</v>
      </c>
      <c r="I19" s="293">
        <f t="shared" si="0"/>
        <v>254</v>
      </c>
    </row>
    <row r="20" spans="1:9" x14ac:dyDescent="0.2">
      <c r="A20" s="623"/>
      <c r="B20" s="632"/>
      <c r="C20" s="632"/>
      <c r="D20" s="628"/>
      <c r="E20" s="15" t="s">
        <v>350</v>
      </c>
      <c r="F20" s="15" t="s">
        <v>1380</v>
      </c>
      <c r="G20" s="15">
        <v>1</v>
      </c>
      <c r="H20" s="16">
        <v>108.62</v>
      </c>
      <c r="I20" s="43">
        <f t="shared" si="0"/>
        <v>108.62</v>
      </c>
    </row>
    <row r="21" spans="1:9" x14ac:dyDescent="0.2">
      <c r="A21" s="623"/>
      <c r="B21" s="632"/>
      <c r="C21" s="632"/>
      <c r="D21" s="628"/>
      <c r="E21" s="15" t="s">
        <v>926</v>
      </c>
      <c r="F21" s="15" t="s">
        <v>99</v>
      </c>
      <c r="G21" s="15">
        <v>2</v>
      </c>
      <c r="H21" s="16">
        <v>90</v>
      </c>
      <c r="I21" s="43">
        <f t="shared" si="0"/>
        <v>180</v>
      </c>
    </row>
    <row r="22" spans="1:9" x14ac:dyDescent="0.2">
      <c r="A22" s="623"/>
      <c r="B22" s="632"/>
      <c r="C22" s="632"/>
      <c r="D22" s="628"/>
      <c r="E22" s="15" t="s">
        <v>833</v>
      </c>
      <c r="F22" s="15" t="s">
        <v>99</v>
      </c>
      <c r="G22" s="15">
        <v>1</v>
      </c>
      <c r="H22" s="16">
        <v>240</v>
      </c>
      <c r="I22" s="43">
        <f t="shared" si="0"/>
        <v>240</v>
      </c>
    </row>
    <row r="23" spans="1:9" x14ac:dyDescent="0.2">
      <c r="A23" s="623"/>
      <c r="B23" s="632"/>
      <c r="C23" s="632"/>
      <c r="D23" s="628"/>
      <c r="E23" s="15" t="s">
        <v>738</v>
      </c>
      <c r="F23" s="15" t="s">
        <v>99</v>
      </c>
      <c r="G23" s="15">
        <v>1</v>
      </c>
      <c r="H23" s="16">
        <v>38</v>
      </c>
      <c r="I23" s="43">
        <f t="shared" si="0"/>
        <v>38</v>
      </c>
    </row>
    <row r="24" spans="1:9" x14ac:dyDescent="0.2">
      <c r="A24" s="623"/>
      <c r="B24" s="632"/>
      <c r="C24" s="632"/>
      <c r="D24" s="628"/>
      <c r="E24" s="15" t="s">
        <v>1186</v>
      </c>
      <c r="F24" s="15" t="s">
        <v>99</v>
      </c>
      <c r="G24" s="15">
        <v>1</v>
      </c>
      <c r="H24" s="16">
        <v>52</v>
      </c>
      <c r="I24" s="43">
        <f t="shared" si="0"/>
        <v>52</v>
      </c>
    </row>
    <row r="25" spans="1:9" x14ac:dyDescent="0.2">
      <c r="A25" s="623"/>
      <c r="B25" s="632"/>
      <c r="C25" s="632"/>
      <c r="D25" s="628"/>
      <c r="E25" s="15" t="s">
        <v>737</v>
      </c>
      <c r="F25" s="15" t="s">
        <v>99</v>
      </c>
      <c r="G25" s="15">
        <v>1</v>
      </c>
      <c r="H25" s="16">
        <v>52</v>
      </c>
      <c r="I25" s="43">
        <f t="shared" si="0"/>
        <v>52</v>
      </c>
    </row>
    <row r="26" spans="1:9" x14ac:dyDescent="0.2">
      <c r="A26" s="623"/>
      <c r="B26" s="632"/>
      <c r="C26" s="632"/>
      <c r="D26" s="628"/>
      <c r="E26" s="15" t="s">
        <v>1381</v>
      </c>
      <c r="F26" s="15" t="s">
        <v>99</v>
      </c>
      <c r="G26" s="15">
        <v>1</v>
      </c>
      <c r="H26" s="16">
        <v>91</v>
      </c>
      <c r="I26" s="43">
        <f t="shared" si="0"/>
        <v>91</v>
      </c>
    </row>
    <row r="27" spans="1:9" x14ac:dyDescent="0.2">
      <c r="A27" s="623"/>
      <c r="B27" s="632"/>
      <c r="C27" s="632"/>
      <c r="D27" s="628"/>
      <c r="E27" s="15" t="s">
        <v>1382</v>
      </c>
      <c r="F27" s="15" t="s">
        <v>99</v>
      </c>
      <c r="G27" s="15">
        <v>1</v>
      </c>
      <c r="H27" s="16">
        <v>53</v>
      </c>
      <c r="I27" s="43">
        <f t="shared" si="0"/>
        <v>53</v>
      </c>
    </row>
    <row r="28" spans="1:9" x14ac:dyDescent="0.2">
      <c r="A28" s="623"/>
      <c r="B28" s="632"/>
      <c r="C28" s="632"/>
      <c r="D28" s="628"/>
      <c r="E28" s="15" t="s">
        <v>1383</v>
      </c>
      <c r="F28" s="15" t="s">
        <v>99</v>
      </c>
      <c r="G28" s="15">
        <v>2</v>
      </c>
      <c r="H28" s="16">
        <v>40</v>
      </c>
      <c r="I28" s="43">
        <f t="shared" si="0"/>
        <v>80</v>
      </c>
    </row>
    <row r="29" spans="1:9" x14ac:dyDescent="0.2">
      <c r="A29" s="623"/>
      <c r="B29" s="632"/>
      <c r="C29" s="632"/>
      <c r="D29" s="628"/>
      <c r="E29" s="15" t="s">
        <v>1384</v>
      </c>
      <c r="F29" s="15" t="s">
        <v>99</v>
      </c>
      <c r="G29" s="15">
        <v>2</v>
      </c>
      <c r="H29" s="16">
        <v>15</v>
      </c>
      <c r="I29" s="43">
        <f t="shared" si="0"/>
        <v>30</v>
      </c>
    </row>
    <row r="30" spans="1:9" x14ac:dyDescent="0.2">
      <c r="A30" s="623"/>
      <c r="B30" s="632"/>
      <c r="C30" s="632"/>
      <c r="D30" s="628"/>
      <c r="E30" s="15" t="s">
        <v>256</v>
      </c>
      <c r="F30" s="15" t="s">
        <v>258</v>
      </c>
      <c r="G30" s="15">
        <v>2</v>
      </c>
      <c r="H30" s="16">
        <v>390</v>
      </c>
      <c r="I30" s="43">
        <f t="shared" si="0"/>
        <v>780</v>
      </c>
    </row>
    <row r="31" spans="1:9" x14ac:dyDescent="0.2">
      <c r="A31" s="623"/>
      <c r="B31" s="632"/>
      <c r="C31" s="632"/>
      <c r="D31" s="628"/>
      <c r="E31" s="15" t="s">
        <v>938</v>
      </c>
      <c r="F31" s="15" t="s">
        <v>258</v>
      </c>
      <c r="G31" s="15">
        <v>3</v>
      </c>
      <c r="H31" s="16">
        <v>215</v>
      </c>
      <c r="I31" s="43">
        <f t="shared" si="0"/>
        <v>645</v>
      </c>
    </row>
    <row r="32" spans="1:9" ht="12.75" customHeight="1" x14ac:dyDescent="0.2">
      <c r="A32" s="623"/>
      <c r="B32" s="632"/>
      <c r="C32" s="632"/>
      <c r="D32" s="628"/>
      <c r="E32" s="15" t="s">
        <v>1385</v>
      </c>
      <c r="F32" s="15" t="s">
        <v>258</v>
      </c>
      <c r="G32" s="15">
        <v>1</v>
      </c>
      <c r="H32" s="16">
        <v>655</v>
      </c>
      <c r="I32" s="43">
        <f t="shared" si="0"/>
        <v>655</v>
      </c>
    </row>
    <row r="33" spans="1:9" ht="12.75" customHeight="1" x14ac:dyDescent="0.2">
      <c r="A33" s="623"/>
      <c r="B33" s="632"/>
      <c r="C33" s="632"/>
      <c r="D33" s="628"/>
      <c r="E33" s="15" t="s">
        <v>745</v>
      </c>
      <c r="F33" s="15" t="s">
        <v>100</v>
      </c>
      <c r="G33" s="15">
        <v>1</v>
      </c>
      <c r="H33" s="16">
        <v>105</v>
      </c>
      <c r="I33" s="43">
        <f t="shared" si="0"/>
        <v>105</v>
      </c>
    </row>
    <row r="34" spans="1:9" ht="12.75" customHeight="1" x14ac:dyDescent="0.2">
      <c r="A34" s="623"/>
      <c r="B34" s="632"/>
      <c r="C34" s="632"/>
      <c r="D34" s="628"/>
      <c r="E34" s="15" t="s">
        <v>1386</v>
      </c>
      <c r="F34" s="15" t="s">
        <v>99</v>
      </c>
      <c r="G34" s="15">
        <v>1</v>
      </c>
      <c r="H34" s="16">
        <v>56</v>
      </c>
      <c r="I34" s="43">
        <f t="shared" si="0"/>
        <v>56</v>
      </c>
    </row>
    <row r="35" spans="1:9" ht="12.75" customHeight="1" x14ac:dyDescent="0.2">
      <c r="A35" s="623"/>
      <c r="B35" s="632"/>
      <c r="C35" s="632"/>
      <c r="D35" s="628"/>
      <c r="E35" s="15" t="s">
        <v>231</v>
      </c>
      <c r="F35" s="15" t="s">
        <v>233</v>
      </c>
      <c r="G35" s="15">
        <v>1</v>
      </c>
      <c r="H35" s="16">
        <v>277</v>
      </c>
      <c r="I35" s="43">
        <f t="shared" si="0"/>
        <v>277</v>
      </c>
    </row>
    <row r="36" spans="1:9" ht="12.75" customHeight="1" x14ac:dyDescent="0.2">
      <c r="A36" s="623"/>
      <c r="B36" s="632"/>
      <c r="C36" s="632"/>
      <c r="D36" s="628"/>
      <c r="E36" s="15" t="s">
        <v>1016</v>
      </c>
      <c r="F36" s="15" t="s">
        <v>445</v>
      </c>
      <c r="G36" s="15">
        <v>0.2</v>
      </c>
      <c r="H36" s="16">
        <v>330.4</v>
      </c>
      <c r="I36" s="43">
        <f t="shared" si="0"/>
        <v>66.08</v>
      </c>
    </row>
    <row r="37" spans="1:9" ht="12.75" customHeight="1" x14ac:dyDescent="0.2">
      <c r="A37" s="623"/>
      <c r="B37" s="632"/>
      <c r="C37" s="632"/>
      <c r="D37" s="628"/>
      <c r="E37" s="15" t="s">
        <v>1387</v>
      </c>
      <c r="F37" s="15" t="s">
        <v>99</v>
      </c>
      <c r="G37" s="15">
        <v>0.5</v>
      </c>
      <c r="H37" s="16">
        <v>274</v>
      </c>
      <c r="I37" s="43">
        <f t="shared" si="0"/>
        <v>137</v>
      </c>
    </row>
    <row r="38" spans="1:9" ht="12.75" customHeight="1" x14ac:dyDescent="0.2">
      <c r="A38" s="623"/>
      <c r="B38" s="632"/>
      <c r="C38" s="632"/>
      <c r="D38" s="628"/>
      <c r="E38" s="15" t="s">
        <v>742</v>
      </c>
      <c r="F38" s="15" t="s">
        <v>99</v>
      </c>
      <c r="G38" s="15">
        <v>1</v>
      </c>
      <c r="H38" s="16">
        <v>23</v>
      </c>
      <c r="I38" s="43">
        <f t="shared" si="0"/>
        <v>23</v>
      </c>
    </row>
    <row r="39" spans="1:9" ht="12.75" customHeight="1" x14ac:dyDescent="0.2">
      <c r="A39" s="623"/>
      <c r="B39" s="632"/>
      <c r="C39" s="632"/>
      <c r="D39" s="628"/>
      <c r="E39" s="15" t="s">
        <v>1388</v>
      </c>
      <c r="F39" s="15" t="s">
        <v>99</v>
      </c>
      <c r="G39" s="15">
        <v>1</v>
      </c>
      <c r="H39" s="16">
        <v>16</v>
      </c>
      <c r="I39" s="43">
        <f t="shared" si="0"/>
        <v>16</v>
      </c>
    </row>
    <row r="40" spans="1:9" ht="12.75" customHeight="1" x14ac:dyDescent="0.2">
      <c r="A40" s="623"/>
      <c r="B40" s="632"/>
      <c r="C40" s="632"/>
      <c r="D40" s="628"/>
      <c r="E40" s="15" t="s">
        <v>1389</v>
      </c>
      <c r="F40" s="15" t="s">
        <v>99</v>
      </c>
      <c r="G40" s="15">
        <v>1</v>
      </c>
      <c r="H40" s="16">
        <v>52</v>
      </c>
      <c r="I40" s="43">
        <f t="shared" si="0"/>
        <v>52</v>
      </c>
    </row>
    <row r="41" spans="1:9" ht="12.75" customHeight="1" x14ac:dyDescent="0.2">
      <c r="A41" s="623"/>
      <c r="B41" s="632"/>
      <c r="C41" s="632"/>
      <c r="D41" s="628"/>
      <c r="E41" s="15" t="s">
        <v>1390</v>
      </c>
      <c r="F41" s="15" t="s">
        <v>99</v>
      </c>
      <c r="G41" s="15">
        <v>1</v>
      </c>
      <c r="H41" s="16">
        <v>30</v>
      </c>
      <c r="I41" s="43">
        <f t="shared" si="0"/>
        <v>30</v>
      </c>
    </row>
    <row r="42" spans="1:9" ht="12.75" customHeight="1" thickBot="1" x14ac:dyDescent="0.25">
      <c r="A42" s="624"/>
      <c r="B42" s="626"/>
      <c r="C42" s="626"/>
      <c r="D42" s="629"/>
      <c r="E42" s="443" t="s">
        <v>1355</v>
      </c>
      <c r="F42" s="443" t="s">
        <v>99</v>
      </c>
      <c r="G42" s="443">
        <v>1</v>
      </c>
      <c r="H42" s="444">
        <v>2140</v>
      </c>
      <c r="I42" s="294">
        <f t="shared" si="0"/>
        <v>2140</v>
      </c>
    </row>
    <row r="43" spans="1:9" ht="12.75" customHeight="1" x14ac:dyDescent="0.2">
      <c r="A43" s="622" t="s">
        <v>324</v>
      </c>
      <c r="B43" s="625">
        <v>3787.98</v>
      </c>
      <c r="C43" s="625" t="s">
        <v>77</v>
      </c>
      <c r="D43" s="627" t="s">
        <v>356</v>
      </c>
      <c r="E43" s="37" t="s">
        <v>1649</v>
      </c>
      <c r="F43" s="37" t="s">
        <v>99</v>
      </c>
      <c r="G43" s="37">
        <v>1</v>
      </c>
      <c r="H43" s="38">
        <v>46</v>
      </c>
      <c r="I43" s="39">
        <f t="shared" si="0"/>
        <v>46</v>
      </c>
    </row>
    <row r="44" spans="1:9" ht="12.75" customHeight="1" x14ac:dyDescent="0.2">
      <c r="A44" s="623"/>
      <c r="B44" s="632"/>
      <c r="C44" s="632"/>
      <c r="D44" s="628"/>
      <c r="E44" s="35" t="s">
        <v>1650</v>
      </c>
      <c r="F44" s="35" t="s">
        <v>102</v>
      </c>
      <c r="G44" s="35">
        <v>1</v>
      </c>
      <c r="H44" s="36">
        <v>98.92</v>
      </c>
      <c r="I44" s="157">
        <f t="shared" si="0"/>
        <v>98.92</v>
      </c>
    </row>
    <row r="45" spans="1:9" ht="12.75" customHeight="1" x14ac:dyDescent="0.2">
      <c r="A45" s="623"/>
      <c r="B45" s="632"/>
      <c r="C45" s="632"/>
      <c r="D45" s="628"/>
      <c r="E45" s="35" t="s">
        <v>231</v>
      </c>
      <c r="F45" s="35" t="s">
        <v>233</v>
      </c>
      <c r="G45" s="35">
        <v>4</v>
      </c>
      <c r="H45" s="36">
        <v>277</v>
      </c>
      <c r="I45" s="157">
        <f t="shared" si="0"/>
        <v>1108</v>
      </c>
    </row>
    <row r="46" spans="1:9" ht="12.75" customHeight="1" x14ac:dyDescent="0.2">
      <c r="A46" s="623"/>
      <c r="B46" s="632"/>
      <c r="C46" s="632"/>
      <c r="D46" s="628"/>
      <c r="E46" s="35" t="s">
        <v>1016</v>
      </c>
      <c r="F46" s="35" t="s">
        <v>445</v>
      </c>
      <c r="G46" s="35">
        <v>0.7</v>
      </c>
      <c r="H46" s="36">
        <v>330.4</v>
      </c>
      <c r="I46" s="157">
        <f t="shared" si="0"/>
        <v>231.27999999999997</v>
      </c>
    </row>
    <row r="47" spans="1:9" ht="12.75" customHeight="1" x14ac:dyDescent="0.2">
      <c r="A47" s="623"/>
      <c r="B47" s="632"/>
      <c r="C47" s="632"/>
      <c r="D47" s="628"/>
      <c r="E47" s="35" t="s">
        <v>1387</v>
      </c>
      <c r="F47" s="35" t="s">
        <v>233</v>
      </c>
      <c r="G47" s="35">
        <v>1</v>
      </c>
      <c r="H47" s="36">
        <v>274</v>
      </c>
      <c r="I47" s="157">
        <f t="shared" si="0"/>
        <v>274</v>
      </c>
    </row>
    <row r="48" spans="1:9" ht="12.75" customHeight="1" x14ac:dyDescent="0.2">
      <c r="A48" s="623"/>
      <c r="B48" s="632"/>
      <c r="C48" s="632"/>
      <c r="D48" s="628"/>
      <c r="E48" s="35" t="s">
        <v>1390</v>
      </c>
      <c r="F48" s="35" t="s">
        <v>99</v>
      </c>
      <c r="G48" s="35">
        <v>2</v>
      </c>
      <c r="H48" s="36">
        <v>30</v>
      </c>
      <c r="I48" s="157">
        <f t="shared" si="0"/>
        <v>60</v>
      </c>
    </row>
    <row r="49" spans="1:9" ht="12.75" customHeight="1" x14ac:dyDescent="0.2">
      <c r="A49" s="623"/>
      <c r="B49" s="632"/>
      <c r="C49" s="632"/>
      <c r="D49" s="628"/>
      <c r="E49" s="35" t="s">
        <v>1651</v>
      </c>
      <c r="F49" s="35" t="s">
        <v>99</v>
      </c>
      <c r="G49" s="35">
        <v>2</v>
      </c>
      <c r="H49" s="36">
        <v>52</v>
      </c>
      <c r="I49" s="157">
        <f t="shared" si="0"/>
        <v>104</v>
      </c>
    </row>
    <row r="50" spans="1:9" ht="12.75" customHeight="1" x14ac:dyDescent="0.2">
      <c r="A50" s="623"/>
      <c r="B50" s="632"/>
      <c r="C50" s="632"/>
      <c r="D50" s="628"/>
      <c r="E50" s="35" t="s">
        <v>248</v>
      </c>
      <c r="F50" s="35" t="s">
        <v>233</v>
      </c>
      <c r="G50" s="35">
        <v>1</v>
      </c>
      <c r="H50" s="36">
        <v>480</v>
      </c>
      <c r="I50" s="157">
        <f t="shared" si="0"/>
        <v>480</v>
      </c>
    </row>
    <row r="51" spans="1:9" ht="12.75" customHeight="1" x14ac:dyDescent="0.2">
      <c r="A51" s="623"/>
      <c r="B51" s="632"/>
      <c r="C51" s="632"/>
      <c r="D51" s="628"/>
      <c r="E51" s="35" t="s">
        <v>833</v>
      </c>
      <c r="F51" s="35" t="s">
        <v>99</v>
      </c>
      <c r="G51" s="35">
        <v>1</v>
      </c>
      <c r="H51" s="36">
        <v>150</v>
      </c>
      <c r="I51" s="157">
        <f t="shared" si="0"/>
        <v>150</v>
      </c>
    </row>
    <row r="52" spans="1:9" ht="12.75" customHeight="1" x14ac:dyDescent="0.2">
      <c r="A52" s="623"/>
      <c r="B52" s="632"/>
      <c r="C52" s="632"/>
      <c r="D52" s="628"/>
      <c r="E52" s="35" t="s">
        <v>1652</v>
      </c>
      <c r="F52" s="35" t="s">
        <v>99</v>
      </c>
      <c r="G52" s="35">
        <v>2</v>
      </c>
      <c r="H52" s="36">
        <v>60</v>
      </c>
      <c r="I52" s="157">
        <f t="shared" si="0"/>
        <v>120</v>
      </c>
    </row>
    <row r="53" spans="1:9" ht="12.75" customHeight="1" x14ac:dyDescent="0.2">
      <c r="A53" s="623"/>
      <c r="B53" s="632"/>
      <c r="C53" s="632"/>
      <c r="D53" s="628"/>
      <c r="E53" s="35" t="s">
        <v>1417</v>
      </c>
      <c r="F53" s="35" t="s">
        <v>99</v>
      </c>
      <c r="G53" s="35">
        <v>6</v>
      </c>
      <c r="H53" s="36">
        <v>55</v>
      </c>
      <c r="I53" s="157">
        <f t="shared" si="0"/>
        <v>330</v>
      </c>
    </row>
    <row r="54" spans="1:9" ht="12.75" customHeight="1" x14ac:dyDescent="0.2">
      <c r="A54" s="623"/>
      <c r="B54" s="632"/>
      <c r="C54" s="632"/>
      <c r="D54" s="628"/>
      <c r="E54" s="35" t="s">
        <v>1653</v>
      </c>
      <c r="F54" s="35" t="s">
        <v>99</v>
      </c>
      <c r="G54" s="35">
        <v>1</v>
      </c>
      <c r="H54" s="36">
        <v>28</v>
      </c>
      <c r="I54" s="157">
        <f t="shared" si="0"/>
        <v>28</v>
      </c>
    </row>
    <row r="55" spans="1:9" ht="12.75" customHeight="1" x14ac:dyDescent="0.2">
      <c r="A55" s="623"/>
      <c r="B55" s="632"/>
      <c r="C55" s="632"/>
      <c r="D55" s="628"/>
      <c r="E55" s="35" t="s">
        <v>1654</v>
      </c>
      <c r="F55" s="35" t="s">
        <v>99</v>
      </c>
      <c r="G55" s="35">
        <v>1</v>
      </c>
      <c r="H55" s="36">
        <v>140</v>
      </c>
      <c r="I55" s="157">
        <f t="shared" si="0"/>
        <v>140</v>
      </c>
    </row>
    <row r="56" spans="1:9" ht="12.75" customHeight="1" x14ac:dyDescent="0.2">
      <c r="A56" s="623"/>
      <c r="B56" s="632"/>
      <c r="C56" s="632"/>
      <c r="D56" s="628"/>
      <c r="E56" s="35" t="s">
        <v>1655</v>
      </c>
      <c r="F56" s="35" t="s">
        <v>349</v>
      </c>
      <c r="G56" s="35">
        <v>2</v>
      </c>
      <c r="H56" s="36">
        <v>1260</v>
      </c>
      <c r="I56" s="157">
        <f t="shared" si="0"/>
        <v>2520</v>
      </c>
    </row>
    <row r="57" spans="1:9" ht="12.75" customHeight="1" x14ac:dyDescent="0.2">
      <c r="A57" s="623"/>
      <c r="B57" s="632"/>
      <c r="C57" s="632"/>
      <c r="D57" s="628"/>
      <c r="E57" s="35" t="s">
        <v>740</v>
      </c>
      <c r="F57" s="35" t="s">
        <v>101</v>
      </c>
      <c r="G57" s="35">
        <v>1</v>
      </c>
      <c r="H57" s="36">
        <v>350</v>
      </c>
      <c r="I57" s="157">
        <f t="shared" si="0"/>
        <v>350</v>
      </c>
    </row>
    <row r="58" spans="1:9" ht="12.75" customHeight="1" x14ac:dyDescent="0.2">
      <c r="A58" s="623"/>
      <c r="B58" s="632"/>
      <c r="C58" s="632"/>
      <c r="D58" s="628"/>
      <c r="E58" s="35" t="s">
        <v>123</v>
      </c>
      <c r="F58" s="35" t="s">
        <v>445</v>
      </c>
      <c r="G58" s="35">
        <v>3.12</v>
      </c>
      <c r="H58" s="36">
        <v>299.95</v>
      </c>
      <c r="I58" s="157">
        <f t="shared" si="0"/>
        <v>935.84400000000005</v>
      </c>
    </row>
    <row r="59" spans="1:9" ht="12.75" customHeight="1" x14ac:dyDescent="0.2">
      <c r="A59" s="623"/>
      <c r="B59" s="632"/>
      <c r="C59" s="632"/>
      <c r="D59" s="628"/>
      <c r="E59" s="35" t="s">
        <v>1656</v>
      </c>
      <c r="F59" s="35" t="s">
        <v>99</v>
      </c>
      <c r="G59" s="35">
        <v>1</v>
      </c>
      <c r="H59" s="36">
        <v>2140</v>
      </c>
      <c r="I59" s="157">
        <f t="shared" si="0"/>
        <v>2140</v>
      </c>
    </row>
    <row r="60" spans="1:9" ht="12.75" customHeight="1" x14ac:dyDescent="0.2">
      <c r="A60" s="623"/>
      <c r="B60" s="632"/>
      <c r="C60" s="632"/>
      <c r="D60" s="628"/>
      <c r="E60" s="35" t="s">
        <v>256</v>
      </c>
      <c r="F60" s="35" t="s">
        <v>100</v>
      </c>
      <c r="G60" s="35">
        <v>12</v>
      </c>
      <c r="H60" s="36">
        <v>110</v>
      </c>
      <c r="I60" s="157">
        <f t="shared" si="0"/>
        <v>1320</v>
      </c>
    </row>
    <row r="61" spans="1:9" ht="12.75" customHeight="1" x14ac:dyDescent="0.2">
      <c r="A61" s="623"/>
      <c r="B61" s="632"/>
      <c r="C61" s="632"/>
      <c r="D61" s="628"/>
      <c r="E61" s="35" t="s">
        <v>254</v>
      </c>
      <c r="F61" s="35" t="s">
        <v>100</v>
      </c>
      <c r="G61" s="35">
        <v>7</v>
      </c>
      <c r="H61" s="36">
        <v>147.5</v>
      </c>
      <c r="I61" s="157">
        <f t="shared" si="0"/>
        <v>1032.5</v>
      </c>
    </row>
    <row r="62" spans="1:9" ht="12.75" customHeight="1" x14ac:dyDescent="0.2">
      <c r="A62" s="623"/>
      <c r="B62" s="632"/>
      <c r="C62" s="632"/>
      <c r="D62" s="628"/>
      <c r="E62" s="35" t="s">
        <v>485</v>
      </c>
      <c r="F62" s="35" t="s">
        <v>100</v>
      </c>
      <c r="G62" s="35">
        <v>0.15</v>
      </c>
      <c r="H62" s="36">
        <v>170</v>
      </c>
      <c r="I62" s="157">
        <f t="shared" si="0"/>
        <v>25.5</v>
      </c>
    </row>
    <row r="63" spans="1:9" ht="12.75" customHeight="1" x14ac:dyDescent="0.2">
      <c r="A63" s="623"/>
      <c r="B63" s="632"/>
      <c r="C63" s="632"/>
      <c r="D63" s="628"/>
      <c r="E63" s="15" t="s">
        <v>417</v>
      </c>
      <c r="F63" s="15" t="s">
        <v>100</v>
      </c>
      <c r="G63" s="15">
        <v>0.1</v>
      </c>
      <c r="H63" s="16">
        <v>170</v>
      </c>
      <c r="I63" s="43">
        <f t="shared" si="0"/>
        <v>17</v>
      </c>
    </row>
    <row r="64" spans="1:9" ht="12.75" customHeight="1" thickBot="1" x14ac:dyDescent="0.25">
      <c r="A64" s="624"/>
      <c r="B64" s="626"/>
      <c r="C64" s="626"/>
      <c r="D64" s="629"/>
      <c r="E64" s="40" t="s">
        <v>1657</v>
      </c>
      <c r="F64" s="40" t="s">
        <v>102</v>
      </c>
      <c r="G64" s="40">
        <v>1</v>
      </c>
      <c r="H64" s="41">
        <v>340</v>
      </c>
      <c r="I64" s="42">
        <f t="shared" si="0"/>
        <v>340</v>
      </c>
    </row>
    <row r="65" spans="1:9" ht="12.75" customHeight="1" x14ac:dyDescent="0.2">
      <c r="A65" s="263"/>
      <c r="B65" s="13">
        <v>5615.89</v>
      </c>
      <c r="C65" s="13" t="s">
        <v>78</v>
      </c>
      <c r="D65" s="265"/>
      <c r="E65" s="15"/>
      <c r="F65" s="15"/>
      <c r="G65" s="15"/>
      <c r="H65" s="16"/>
      <c r="I65" s="43">
        <f t="shared" si="0"/>
        <v>0</v>
      </c>
    </row>
    <row r="66" spans="1:9" ht="12.75" customHeight="1" x14ac:dyDescent="0.2">
      <c r="A66" s="263"/>
      <c r="B66" s="13">
        <v>4607.59</v>
      </c>
      <c r="C66" s="13" t="s">
        <v>79</v>
      </c>
      <c r="D66" s="265"/>
      <c r="E66" s="15"/>
      <c r="F66" s="15"/>
      <c r="G66" s="15"/>
      <c r="H66" s="16"/>
      <c r="I66" s="43">
        <f t="shared" si="0"/>
        <v>0</v>
      </c>
    </row>
    <row r="67" spans="1:9" ht="12.75" customHeight="1" thickBot="1" x14ac:dyDescent="0.25">
      <c r="A67" s="263"/>
      <c r="B67" s="13">
        <v>4656.42</v>
      </c>
      <c r="C67" s="13" t="s">
        <v>80</v>
      </c>
      <c r="D67" s="265"/>
      <c r="E67" s="15"/>
      <c r="F67" s="15"/>
      <c r="G67" s="15"/>
      <c r="H67" s="16"/>
      <c r="I67" s="43">
        <f t="shared" si="0"/>
        <v>0</v>
      </c>
    </row>
    <row r="68" spans="1:9" ht="12.75" customHeight="1" thickBot="1" x14ac:dyDescent="0.25">
      <c r="A68" s="440"/>
      <c r="B68" s="85"/>
      <c r="C68" s="85" t="s">
        <v>87</v>
      </c>
      <c r="D68" s="441"/>
      <c r="E68" s="47"/>
      <c r="F68" s="47"/>
      <c r="G68" s="47"/>
      <c r="H68" s="48"/>
      <c r="I68" s="49">
        <v>395.87</v>
      </c>
    </row>
    <row r="69" spans="1:9" ht="12.75" customHeight="1" thickBot="1" x14ac:dyDescent="0.25">
      <c r="A69" s="180"/>
      <c r="B69" s="197">
        <f>SUM(B6:B67)</f>
        <v>40919.39</v>
      </c>
      <c r="C69" s="198"/>
      <c r="D69" s="197"/>
      <c r="E69" s="199"/>
      <c r="F69" s="198"/>
      <c r="G69" s="198"/>
      <c r="H69" s="197" t="s">
        <v>17</v>
      </c>
      <c r="I69" s="230">
        <f>SUM(I6:I68)</f>
        <v>21672.614000000001</v>
      </c>
    </row>
    <row r="70" spans="1:9" ht="77.25" thickBot="1" x14ac:dyDescent="0.25">
      <c r="A70" s="134" t="s">
        <v>1066</v>
      </c>
      <c r="B70" s="114" t="s">
        <v>16</v>
      </c>
      <c r="C70" s="114" t="s">
        <v>5</v>
      </c>
      <c r="D70" s="114" t="s">
        <v>23</v>
      </c>
      <c r="E70" s="118" t="s">
        <v>18</v>
      </c>
      <c r="F70" s="114" t="s">
        <v>19</v>
      </c>
      <c r="G70" s="114" t="s">
        <v>10</v>
      </c>
      <c r="H70" s="114" t="s">
        <v>13</v>
      </c>
      <c r="I70" s="115" t="s">
        <v>12</v>
      </c>
    </row>
    <row r="71" spans="1:9" ht="13.5" thickBot="1" x14ac:dyDescent="0.25">
      <c r="A71" s="313"/>
      <c r="B71" s="70">
        <v>3564.59</v>
      </c>
      <c r="C71" s="70" t="s">
        <v>66</v>
      </c>
      <c r="D71" s="315"/>
      <c r="E71" s="53"/>
      <c r="F71" s="53"/>
      <c r="G71" s="53"/>
      <c r="H71" s="153"/>
      <c r="I71" s="165">
        <f t="shared" ref="I71:I98" si="1">G71*H71</f>
        <v>0</v>
      </c>
    </row>
    <row r="72" spans="1:9" ht="26.25" thickBot="1" x14ac:dyDescent="0.25">
      <c r="A72" s="46" t="s">
        <v>329</v>
      </c>
      <c r="B72" s="85">
        <v>3468.42</v>
      </c>
      <c r="C72" s="85" t="s">
        <v>67</v>
      </c>
      <c r="D72" s="47" t="s">
        <v>330</v>
      </c>
      <c r="E72" s="47" t="s">
        <v>331</v>
      </c>
      <c r="F72" s="47" t="s">
        <v>99</v>
      </c>
      <c r="G72" s="47">
        <v>2</v>
      </c>
      <c r="H72" s="48">
        <v>17</v>
      </c>
      <c r="I72" s="49">
        <f t="shared" si="1"/>
        <v>34</v>
      </c>
    </row>
    <row r="73" spans="1:9" ht="13.5" thickBot="1" x14ac:dyDescent="0.25">
      <c r="A73" s="260"/>
      <c r="B73" s="33">
        <v>3422.93</v>
      </c>
      <c r="C73" s="33" t="s">
        <v>70</v>
      </c>
      <c r="D73" s="262"/>
      <c r="E73" s="35"/>
      <c r="F73" s="35"/>
      <c r="G73" s="35"/>
      <c r="H73" s="36"/>
      <c r="I73" s="157">
        <f t="shared" si="1"/>
        <v>0</v>
      </c>
    </row>
    <row r="74" spans="1:9" x14ac:dyDescent="0.2">
      <c r="A74" s="622" t="s">
        <v>329</v>
      </c>
      <c r="B74" s="625">
        <v>4565.54</v>
      </c>
      <c r="C74" s="625" t="s">
        <v>72</v>
      </c>
      <c r="D74" s="633" t="s">
        <v>330</v>
      </c>
      <c r="E74" s="37" t="s">
        <v>331</v>
      </c>
      <c r="F74" s="37" t="s">
        <v>99</v>
      </c>
      <c r="G74" s="37">
        <v>3</v>
      </c>
      <c r="H74" s="38">
        <v>17</v>
      </c>
      <c r="I74" s="39">
        <f t="shared" si="1"/>
        <v>51</v>
      </c>
    </row>
    <row r="75" spans="1:9" ht="13.5" thickBot="1" x14ac:dyDescent="0.25">
      <c r="A75" s="623"/>
      <c r="B75" s="632"/>
      <c r="C75" s="632"/>
      <c r="D75" s="634"/>
      <c r="E75" s="53" t="s">
        <v>337</v>
      </c>
      <c r="F75" s="53" t="s">
        <v>99</v>
      </c>
      <c r="G75" s="53">
        <v>1</v>
      </c>
      <c r="H75" s="153">
        <v>44.8</v>
      </c>
      <c r="I75" s="165">
        <f t="shared" si="1"/>
        <v>44.8</v>
      </c>
    </row>
    <row r="76" spans="1:9" ht="26.25" thickBot="1" x14ac:dyDescent="0.25">
      <c r="A76" s="46" t="s">
        <v>804</v>
      </c>
      <c r="B76" s="626"/>
      <c r="C76" s="626"/>
      <c r="D76" s="452" t="s">
        <v>108</v>
      </c>
      <c r="E76" s="47" t="s">
        <v>352</v>
      </c>
      <c r="F76" s="47" t="s">
        <v>99</v>
      </c>
      <c r="G76" s="47">
        <v>1</v>
      </c>
      <c r="H76" s="48">
        <v>230</v>
      </c>
      <c r="I76" s="49">
        <f t="shared" si="1"/>
        <v>230</v>
      </c>
    </row>
    <row r="77" spans="1:9" x14ac:dyDescent="0.2">
      <c r="A77" s="622" t="s">
        <v>329</v>
      </c>
      <c r="B77" s="625">
        <v>4485.84</v>
      </c>
      <c r="C77" s="625" t="s">
        <v>73</v>
      </c>
      <c r="D77" s="627" t="s">
        <v>330</v>
      </c>
      <c r="E77" s="37" t="s">
        <v>331</v>
      </c>
      <c r="F77" s="37" t="s">
        <v>99</v>
      </c>
      <c r="G77" s="37">
        <v>4</v>
      </c>
      <c r="H77" s="38">
        <v>8.6999999999999993</v>
      </c>
      <c r="I77" s="39">
        <f t="shared" si="1"/>
        <v>34.799999999999997</v>
      </c>
    </row>
    <row r="78" spans="1:9" ht="13.5" thickBot="1" x14ac:dyDescent="0.25">
      <c r="A78" s="624"/>
      <c r="B78" s="626"/>
      <c r="C78" s="626"/>
      <c r="D78" s="629"/>
      <c r="E78" s="83" t="s">
        <v>337</v>
      </c>
      <c r="F78" s="83" t="s">
        <v>99</v>
      </c>
      <c r="G78" s="83">
        <v>1</v>
      </c>
      <c r="H78" s="84">
        <v>44.8</v>
      </c>
      <c r="I78" s="200">
        <f t="shared" si="1"/>
        <v>44.8</v>
      </c>
    </row>
    <row r="79" spans="1:9" ht="12.75" customHeight="1" x14ac:dyDescent="0.2">
      <c r="A79" s="260"/>
      <c r="B79" s="33">
        <v>3879.46</v>
      </c>
      <c r="C79" s="33" t="s">
        <v>74</v>
      </c>
      <c r="D79" s="35"/>
      <c r="E79" s="35"/>
      <c r="F79" s="35"/>
      <c r="G79" s="35"/>
      <c r="H79" s="36"/>
      <c r="I79" s="13">
        <f t="shared" si="1"/>
        <v>0</v>
      </c>
    </row>
    <row r="80" spans="1:9" ht="12.75" customHeight="1" thickBot="1" x14ac:dyDescent="0.25">
      <c r="A80" s="313"/>
      <c r="B80" s="70">
        <v>4527.21</v>
      </c>
      <c r="C80" s="70" t="s">
        <v>75</v>
      </c>
      <c r="D80" s="53"/>
      <c r="E80" s="53"/>
      <c r="F80" s="53"/>
      <c r="G80" s="53"/>
      <c r="H80" s="153"/>
      <c r="I80" s="71">
        <f t="shared" si="1"/>
        <v>0</v>
      </c>
    </row>
    <row r="81" spans="1:9" ht="12.75" customHeight="1" x14ac:dyDescent="0.2">
      <c r="A81" s="622" t="s">
        <v>329</v>
      </c>
      <c r="B81" s="625">
        <v>5114.82</v>
      </c>
      <c r="C81" s="625" t="s">
        <v>76</v>
      </c>
      <c r="D81" s="627" t="s">
        <v>330</v>
      </c>
      <c r="E81" s="37" t="s">
        <v>842</v>
      </c>
      <c r="F81" s="37" t="s">
        <v>99</v>
      </c>
      <c r="G81" s="37">
        <v>3</v>
      </c>
      <c r="H81" s="38">
        <v>23.72</v>
      </c>
      <c r="I81" s="39">
        <f t="shared" si="1"/>
        <v>71.16</v>
      </c>
    </row>
    <row r="82" spans="1:9" ht="12.75" customHeight="1" x14ac:dyDescent="0.2">
      <c r="A82" s="623"/>
      <c r="B82" s="632"/>
      <c r="C82" s="632"/>
      <c r="D82" s="628"/>
      <c r="E82" s="35" t="s">
        <v>1334</v>
      </c>
      <c r="F82" s="35" t="s">
        <v>99</v>
      </c>
      <c r="G82" s="35">
        <v>3</v>
      </c>
      <c r="H82" s="36">
        <v>30</v>
      </c>
      <c r="I82" s="43">
        <f t="shared" si="1"/>
        <v>90</v>
      </c>
    </row>
    <row r="83" spans="1:9" ht="12.75" customHeight="1" x14ac:dyDescent="0.2">
      <c r="A83" s="623"/>
      <c r="B83" s="632"/>
      <c r="C83" s="632"/>
      <c r="D83" s="628"/>
      <c r="E83" s="35" t="s">
        <v>1330</v>
      </c>
      <c r="F83" s="35" t="s">
        <v>99</v>
      </c>
      <c r="G83" s="35">
        <v>15</v>
      </c>
      <c r="H83" s="36">
        <v>0.39</v>
      </c>
      <c r="I83" s="43">
        <f t="shared" si="1"/>
        <v>5.8500000000000005</v>
      </c>
    </row>
    <row r="84" spans="1:9" ht="12.75" customHeight="1" x14ac:dyDescent="0.2">
      <c r="A84" s="623"/>
      <c r="B84" s="632"/>
      <c r="C84" s="632"/>
      <c r="D84" s="628"/>
      <c r="E84" s="35" t="s">
        <v>331</v>
      </c>
      <c r="F84" s="35" t="s">
        <v>99</v>
      </c>
      <c r="G84" s="35">
        <v>2</v>
      </c>
      <c r="H84" s="36">
        <v>7.53</v>
      </c>
      <c r="I84" s="43">
        <f t="shared" si="1"/>
        <v>15.06</v>
      </c>
    </row>
    <row r="85" spans="1:9" ht="12.75" customHeight="1" thickBot="1" x14ac:dyDescent="0.25">
      <c r="A85" s="624"/>
      <c r="B85" s="626"/>
      <c r="C85" s="626"/>
      <c r="D85" s="629"/>
      <c r="E85" s="83" t="s">
        <v>342</v>
      </c>
      <c r="F85" s="83" t="s">
        <v>99</v>
      </c>
      <c r="G85" s="83">
        <v>1</v>
      </c>
      <c r="H85" s="84">
        <v>107.47</v>
      </c>
      <c r="I85" s="42">
        <f t="shared" si="1"/>
        <v>107.47</v>
      </c>
    </row>
    <row r="86" spans="1:9" ht="26.25" thickBot="1" x14ac:dyDescent="0.25">
      <c r="A86" s="46" t="s">
        <v>329</v>
      </c>
      <c r="B86" s="625">
        <v>5287.41</v>
      </c>
      <c r="C86" s="625" t="s">
        <v>77</v>
      </c>
      <c r="D86" s="55" t="s">
        <v>330</v>
      </c>
      <c r="E86" s="47" t="s">
        <v>331</v>
      </c>
      <c r="F86" s="47" t="s">
        <v>99</v>
      </c>
      <c r="G86" s="47">
        <v>1</v>
      </c>
      <c r="H86" s="48">
        <v>7.53</v>
      </c>
      <c r="I86" s="49">
        <f t="shared" si="1"/>
        <v>7.53</v>
      </c>
    </row>
    <row r="87" spans="1:9" ht="12.75" customHeight="1" x14ac:dyDescent="0.2">
      <c r="A87" s="622" t="s">
        <v>107</v>
      </c>
      <c r="B87" s="632"/>
      <c r="C87" s="632"/>
      <c r="D87" s="627" t="s">
        <v>356</v>
      </c>
      <c r="E87" s="37" t="s">
        <v>211</v>
      </c>
      <c r="F87" s="37" t="s">
        <v>99</v>
      </c>
      <c r="G87" s="37">
        <v>1</v>
      </c>
      <c r="H87" s="38">
        <v>2438.6</v>
      </c>
      <c r="I87" s="39">
        <f t="shared" si="1"/>
        <v>2438.6</v>
      </c>
    </row>
    <row r="88" spans="1:9" ht="12.75" customHeight="1" x14ac:dyDescent="0.2">
      <c r="A88" s="623"/>
      <c r="B88" s="632"/>
      <c r="C88" s="632"/>
      <c r="D88" s="628"/>
      <c r="E88" s="35" t="s">
        <v>116</v>
      </c>
      <c r="F88" s="35" t="s">
        <v>101</v>
      </c>
      <c r="G88" s="35">
        <v>1</v>
      </c>
      <c r="H88" s="36">
        <v>32.020000000000003</v>
      </c>
      <c r="I88" s="43">
        <f t="shared" si="1"/>
        <v>32.020000000000003</v>
      </c>
    </row>
    <row r="89" spans="1:9" ht="12.75" customHeight="1" x14ac:dyDescent="0.2">
      <c r="A89" s="623"/>
      <c r="B89" s="632"/>
      <c r="C89" s="632"/>
      <c r="D89" s="628"/>
      <c r="E89" s="35" t="s">
        <v>117</v>
      </c>
      <c r="F89" s="35" t="s">
        <v>99</v>
      </c>
      <c r="G89" s="35">
        <v>8</v>
      </c>
      <c r="H89" s="36">
        <v>3.79</v>
      </c>
      <c r="I89" s="43">
        <f t="shared" si="1"/>
        <v>30.32</v>
      </c>
    </row>
    <row r="90" spans="1:9" ht="12.75" customHeight="1" x14ac:dyDescent="0.2">
      <c r="A90" s="623"/>
      <c r="B90" s="632"/>
      <c r="C90" s="632"/>
      <c r="D90" s="628"/>
      <c r="E90" s="35" t="s">
        <v>1647</v>
      </c>
      <c r="F90" s="35" t="s">
        <v>99</v>
      </c>
      <c r="G90" s="35">
        <v>2</v>
      </c>
      <c r="H90" s="36">
        <v>40.51</v>
      </c>
      <c r="I90" s="43">
        <f t="shared" si="1"/>
        <v>81.02</v>
      </c>
    </row>
    <row r="91" spans="1:9" ht="12.75" customHeight="1" x14ac:dyDescent="0.2">
      <c r="A91" s="623"/>
      <c r="B91" s="632"/>
      <c r="C91" s="632"/>
      <c r="D91" s="628"/>
      <c r="E91" s="35" t="s">
        <v>1305</v>
      </c>
      <c r="F91" s="35" t="s">
        <v>99</v>
      </c>
      <c r="G91" s="35">
        <v>2</v>
      </c>
      <c r="H91" s="36">
        <v>16.95</v>
      </c>
      <c r="I91" s="43">
        <f t="shared" si="1"/>
        <v>33.9</v>
      </c>
    </row>
    <row r="92" spans="1:9" ht="12.75" customHeight="1" x14ac:dyDescent="0.2">
      <c r="A92" s="623"/>
      <c r="B92" s="632"/>
      <c r="C92" s="632"/>
      <c r="D92" s="628"/>
      <c r="E92" s="35" t="s">
        <v>310</v>
      </c>
      <c r="F92" s="35" t="s">
        <v>99</v>
      </c>
      <c r="G92" s="35">
        <v>4</v>
      </c>
      <c r="H92" s="36">
        <v>2.4</v>
      </c>
      <c r="I92" s="43">
        <f t="shared" si="1"/>
        <v>9.6</v>
      </c>
    </row>
    <row r="93" spans="1:9" ht="12.75" customHeight="1" thickBot="1" x14ac:dyDescent="0.25">
      <c r="A93" s="624"/>
      <c r="B93" s="632"/>
      <c r="C93" s="632"/>
      <c r="D93" s="629"/>
      <c r="E93" s="83" t="s">
        <v>1648</v>
      </c>
      <c r="F93" s="83" t="s">
        <v>99</v>
      </c>
      <c r="G93" s="83">
        <v>2</v>
      </c>
      <c r="H93" s="84">
        <v>41.18</v>
      </c>
      <c r="I93" s="42">
        <f t="shared" si="1"/>
        <v>82.36</v>
      </c>
    </row>
    <row r="94" spans="1:9" ht="26.25" thickBot="1" x14ac:dyDescent="0.25">
      <c r="A94" s="46" t="s">
        <v>1014</v>
      </c>
      <c r="B94" s="626"/>
      <c r="C94" s="626"/>
      <c r="D94" s="47" t="s">
        <v>108</v>
      </c>
      <c r="E94" s="47" t="s">
        <v>352</v>
      </c>
      <c r="F94" s="47" t="s">
        <v>99</v>
      </c>
      <c r="G94" s="47">
        <v>1</v>
      </c>
      <c r="H94" s="48">
        <v>160</v>
      </c>
      <c r="I94" s="49">
        <f t="shared" si="1"/>
        <v>160</v>
      </c>
    </row>
    <row r="95" spans="1:9" ht="26.25" thickBot="1" x14ac:dyDescent="0.25">
      <c r="A95" s="46" t="s">
        <v>329</v>
      </c>
      <c r="B95" s="625">
        <v>6591.52</v>
      </c>
      <c r="C95" s="625" t="s">
        <v>78</v>
      </c>
      <c r="D95" s="47" t="s">
        <v>330</v>
      </c>
      <c r="E95" s="47" t="s">
        <v>331</v>
      </c>
      <c r="F95" s="47" t="s">
        <v>99</v>
      </c>
      <c r="G95" s="47">
        <v>4</v>
      </c>
      <c r="H95" s="48">
        <v>7.53</v>
      </c>
      <c r="I95" s="310">
        <f t="shared" si="1"/>
        <v>30.12</v>
      </c>
    </row>
    <row r="96" spans="1:9" ht="12.75" customHeight="1" x14ac:dyDescent="0.2">
      <c r="A96" s="622" t="s">
        <v>107</v>
      </c>
      <c r="B96" s="632"/>
      <c r="C96" s="632"/>
      <c r="D96" s="627" t="s">
        <v>628</v>
      </c>
      <c r="E96" s="37" t="s">
        <v>389</v>
      </c>
      <c r="F96" s="37" t="s">
        <v>99</v>
      </c>
      <c r="G96" s="37">
        <v>2</v>
      </c>
      <c r="H96" s="38">
        <v>320</v>
      </c>
      <c r="I96" s="39">
        <f t="shared" si="1"/>
        <v>640</v>
      </c>
    </row>
    <row r="97" spans="1:9" ht="12.75" customHeight="1" x14ac:dyDescent="0.2">
      <c r="A97" s="623"/>
      <c r="B97" s="632"/>
      <c r="C97" s="632"/>
      <c r="D97" s="628"/>
      <c r="E97" s="35" t="s">
        <v>229</v>
      </c>
      <c r="F97" s="35" t="s">
        <v>99</v>
      </c>
      <c r="G97" s="35">
        <v>2</v>
      </c>
      <c r="H97" s="36">
        <v>130</v>
      </c>
      <c r="I97" s="157">
        <f t="shared" si="1"/>
        <v>260</v>
      </c>
    </row>
    <row r="98" spans="1:9" ht="12.75" customHeight="1" thickBot="1" x14ac:dyDescent="0.25">
      <c r="A98" s="624"/>
      <c r="B98" s="626"/>
      <c r="C98" s="626"/>
      <c r="D98" s="629"/>
      <c r="E98" s="83" t="s">
        <v>397</v>
      </c>
      <c r="F98" s="83" t="s">
        <v>99</v>
      </c>
      <c r="G98" s="83">
        <v>2</v>
      </c>
      <c r="H98" s="84">
        <v>90</v>
      </c>
      <c r="I98" s="200">
        <f t="shared" si="1"/>
        <v>180</v>
      </c>
    </row>
    <row r="99" spans="1:9" ht="12.75" customHeight="1" thickBot="1" x14ac:dyDescent="0.25">
      <c r="A99" s="313"/>
      <c r="B99" s="70">
        <v>6090.49</v>
      </c>
      <c r="C99" s="71" t="s">
        <v>79</v>
      </c>
      <c r="D99" s="53"/>
      <c r="E99" s="53"/>
      <c r="F99" s="53"/>
      <c r="G99" s="53"/>
      <c r="H99" s="153"/>
      <c r="I99" s="70"/>
    </row>
    <row r="100" spans="1:9" ht="26.25" thickBot="1" x14ac:dyDescent="0.25">
      <c r="A100" s="46" t="s">
        <v>329</v>
      </c>
      <c r="B100" s="85">
        <v>6498.87</v>
      </c>
      <c r="C100" s="85" t="s">
        <v>80</v>
      </c>
      <c r="D100" s="85" t="s">
        <v>330</v>
      </c>
      <c r="E100" s="47" t="s">
        <v>331</v>
      </c>
      <c r="F100" s="47" t="s">
        <v>99</v>
      </c>
      <c r="G100" s="47">
        <v>2</v>
      </c>
      <c r="H100" s="48">
        <v>7.53</v>
      </c>
      <c r="I100" s="49">
        <f>G100*H100</f>
        <v>15.06</v>
      </c>
    </row>
    <row r="101" spans="1:9" ht="13.5" thickBot="1" x14ac:dyDescent="0.25">
      <c r="A101" s="46"/>
      <c r="B101" s="85"/>
      <c r="C101" s="85" t="s">
        <v>87</v>
      </c>
      <c r="D101" s="85"/>
      <c r="E101" s="47"/>
      <c r="F101" s="47"/>
      <c r="G101" s="47"/>
      <c r="H101" s="48"/>
      <c r="I101" s="49">
        <v>477.83</v>
      </c>
    </row>
    <row r="102" spans="1:9" ht="12.75" customHeight="1" thickBot="1" x14ac:dyDescent="0.25">
      <c r="A102" s="180"/>
      <c r="B102" s="197">
        <f>SUM(B71:B100)</f>
        <v>57497.100000000006</v>
      </c>
      <c r="C102" s="198"/>
      <c r="D102" s="197"/>
      <c r="E102" s="199"/>
      <c r="F102" s="198"/>
      <c r="G102" s="198"/>
      <c r="H102" s="197" t="s">
        <v>17</v>
      </c>
      <c r="I102" s="230">
        <f>SUM(I71:I101)</f>
        <v>5207.3</v>
      </c>
    </row>
    <row r="103" spans="1:9" ht="114.6" customHeight="1" thickBot="1" x14ac:dyDescent="0.25">
      <c r="A103" s="134" t="s">
        <v>144</v>
      </c>
      <c r="B103" s="114" t="s">
        <v>16</v>
      </c>
      <c r="C103" s="114" t="s">
        <v>5</v>
      </c>
      <c r="D103" s="114" t="s">
        <v>23</v>
      </c>
      <c r="E103" s="118" t="s">
        <v>18</v>
      </c>
      <c r="F103" s="114" t="s">
        <v>19</v>
      </c>
      <c r="G103" s="114" t="s">
        <v>10</v>
      </c>
      <c r="H103" s="114" t="s">
        <v>13</v>
      </c>
      <c r="I103" s="115" t="s">
        <v>12</v>
      </c>
    </row>
    <row r="104" spans="1:9" ht="12.75" customHeight="1" thickBot="1" x14ac:dyDescent="0.25">
      <c r="A104" s="227"/>
      <c r="B104" s="104">
        <v>1835.04</v>
      </c>
      <c r="C104" s="58" t="s">
        <v>66</v>
      </c>
      <c r="D104" s="64"/>
      <c r="E104" s="59"/>
      <c r="F104" s="59"/>
      <c r="G104" s="59"/>
      <c r="H104" s="60"/>
      <c r="I104" s="61"/>
    </row>
    <row r="105" spans="1:9" ht="12.75" customHeight="1" thickBot="1" x14ac:dyDescent="0.25">
      <c r="A105" s="227"/>
      <c r="B105" s="122">
        <v>1767.65</v>
      </c>
      <c r="C105" s="123" t="s">
        <v>67</v>
      </c>
      <c r="D105" s="124"/>
      <c r="E105" s="125"/>
      <c r="F105" s="125"/>
      <c r="G105" s="125"/>
      <c r="H105" s="126"/>
      <c r="I105" s="127"/>
    </row>
    <row r="106" spans="1:9" ht="12.75" customHeight="1" thickBot="1" x14ac:dyDescent="0.25">
      <c r="A106" s="227"/>
      <c r="B106" s="106">
        <v>1799.93</v>
      </c>
      <c r="C106" s="85" t="s">
        <v>70</v>
      </c>
      <c r="D106" s="86"/>
      <c r="E106" s="47"/>
      <c r="F106" s="47"/>
      <c r="G106" s="47"/>
      <c r="H106" s="48"/>
      <c r="I106" s="49"/>
    </row>
    <row r="107" spans="1:9" ht="12.75" customHeight="1" thickBot="1" x14ac:dyDescent="0.25">
      <c r="A107" s="227"/>
      <c r="B107" s="106">
        <v>1025.01</v>
      </c>
      <c r="C107" s="85" t="s">
        <v>72</v>
      </c>
      <c r="D107" s="86"/>
      <c r="E107" s="47"/>
      <c r="F107" s="47"/>
      <c r="G107" s="47"/>
      <c r="H107" s="48"/>
      <c r="I107" s="49"/>
    </row>
    <row r="108" spans="1:9" ht="12.75" customHeight="1" thickBot="1" x14ac:dyDescent="0.25">
      <c r="A108" s="227"/>
      <c r="B108" s="106">
        <v>1922.39</v>
      </c>
      <c r="C108" s="85" t="s">
        <v>73</v>
      </c>
      <c r="D108" s="86"/>
      <c r="E108" s="47"/>
      <c r="F108" s="47"/>
      <c r="G108" s="47"/>
      <c r="H108" s="48"/>
      <c r="I108" s="49"/>
    </row>
    <row r="109" spans="1:9" ht="12.75" customHeight="1" thickBot="1" x14ac:dyDescent="0.25">
      <c r="A109" s="227"/>
      <c r="B109" s="106">
        <v>1825.62</v>
      </c>
      <c r="C109" s="85" t="s">
        <v>74</v>
      </c>
      <c r="D109" s="86"/>
      <c r="E109" s="47"/>
      <c r="F109" s="47"/>
      <c r="G109" s="47"/>
      <c r="H109" s="48"/>
      <c r="I109" s="49"/>
    </row>
    <row r="110" spans="1:9" ht="12.75" customHeight="1" thickBot="1" x14ac:dyDescent="0.25">
      <c r="A110" s="227"/>
      <c r="B110" s="106">
        <v>2561.23</v>
      </c>
      <c r="C110" s="85" t="s">
        <v>75</v>
      </c>
      <c r="D110" s="86"/>
      <c r="E110" s="47"/>
      <c r="F110" s="47"/>
      <c r="G110" s="47"/>
      <c r="H110" s="48"/>
      <c r="I110" s="49"/>
    </row>
    <row r="111" spans="1:9" ht="12.75" customHeight="1" thickBot="1" x14ac:dyDescent="0.25">
      <c r="A111" s="227"/>
      <c r="B111" s="106">
        <v>3674.66</v>
      </c>
      <c r="C111" s="85" t="s">
        <v>76</v>
      </c>
      <c r="D111" s="86"/>
      <c r="E111" s="47"/>
      <c r="F111" s="47"/>
      <c r="G111" s="47"/>
      <c r="H111" s="48"/>
      <c r="I111" s="49"/>
    </row>
    <row r="112" spans="1:9" ht="12.75" customHeight="1" thickBot="1" x14ac:dyDescent="0.25">
      <c r="A112" s="227"/>
      <c r="B112" s="106">
        <v>5321.84</v>
      </c>
      <c r="C112" s="85" t="s">
        <v>77</v>
      </c>
      <c r="D112" s="86"/>
      <c r="E112" s="47"/>
      <c r="F112" s="47"/>
      <c r="G112" s="47"/>
      <c r="H112" s="48"/>
      <c r="I112" s="49"/>
    </row>
    <row r="113" spans="1:9" ht="12.75" customHeight="1" thickBot="1" x14ac:dyDescent="0.25">
      <c r="A113" s="227"/>
      <c r="B113" s="106">
        <v>5798.08</v>
      </c>
      <c r="C113" s="85" t="s">
        <v>78</v>
      </c>
      <c r="D113" s="86"/>
      <c r="E113" s="47"/>
      <c r="F113" s="47"/>
      <c r="G113" s="47"/>
      <c r="H113" s="48"/>
      <c r="I113" s="49"/>
    </row>
    <row r="114" spans="1:9" ht="12.75" customHeight="1" thickBot="1" x14ac:dyDescent="0.25">
      <c r="A114" s="227"/>
      <c r="B114" s="106">
        <v>5442.62</v>
      </c>
      <c r="C114" s="85" t="s">
        <v>79</v>
      </c>
      <c r="D114" s="86"/>
      <c r="E114" s="47"/>
      <c r="F114" s="47"/>
      <c r="G114" s="47"/>
      <c r="H114" s="48"/>
      <c r="I114" s="49"/>
    </row>
    <row r="115" spans="1:9" ht="12.75" customHeight="1" thickBot="1" x14ac:dyDescent="0.25">
      <c r="A115" s="227"/>
      <c r="B115" s="106">
        <v>5789.53</v>
      </c>
      <c r="C115" s="85" t="s">
        <v>80</v>
      </c>
      <c r="D115" s="86"/>
      <c r="E115" s="47"/>
      <c r="F115" s="47"/>
      <c r="G115" s="47"/>
      <c r="H115" s="48"/>
      <c r="I115" s="49"/>
    </row>
    <row r="116" spans="1:9" ht="12.75" customHeight="1" thickBot="1" x14ac:dyDescent="0.25">
      <c r="A116" s="228"/>
      <c r="B116" s="454">
        <f>SUM(B104:B115)</f>
        <v>38763.599999999999</v>
      </c>
      <c r="C116" s="458" t="s">
        <v>87</v>
      </c>
      <c r="D116" s="86"/>
      <c r="E116" s="47"/>
      <c r="F116" s="47"/>
      <c r="G116" s="47"/>
      <c r="H116" s="48"/>
      <c r="I116" s="49"/>
    </row>
    <row r="117" spans="1:9" ht="12.75" customHeight="1" thickBot="1" x14ac:dyDescent="0.25">
      <c r="A117" s="655" t="s">
        <v>106</v>
      </c>
      <c r="B117" s="106">
        <v>345.99</v>
      </c>
      <c r="C117" s="85" t="s">
        <v>74</v>
      </c>
      <c r="D117" s="86"/>
      <c r="E117" s="47"/>
      <c r="F117" s="47"/>
      <c r="G117" s="47"/>
      <c r="H117" s="48"/>
      <c r="I117" s="49"/>
    </row>
    <row r="118" spans="1:9" ht="12.75" customHeight="1" thickBot="1" x14ac:dyDescent="0.25">
      <c r="A118" s="656"/>
      <c r="B118" s="106">
        <v>145.80000000000001</v>
      </c>
      <c r="C118" s="85" t="s">
        <v>75</v>
      </c>
      <c r="D118" s="86"/>
      <c r="E118" s="47"/>
      <c r="F118" s="47"/>
      <c r="G118" s="47"/>
      <c r="H118" s="48"/>
      <c r="I118" s="49"/>
    </row>
    <row r="119" spans="1:9" ht="12.75" customHeight="1" thickBot="1" x14ac:dyDescent="0.25">
      <c r="A119" s="657"/>
      <c r="B119" s="106">
        <v>181.38</v>
      </c>
      <c r="C119" s="85" t="s">
        <v>76</v>
      </c>
      <c r="D119" s="86"/>
      <c r="E119" s="47"/>
      <c r="F119" s="47"/>
      <c r="G119" s="47"/>
      <c r="H119" s="48"/>
      <c r="I119" s="49"/>
    </row>
    <row r="120" spans="1:9" ht="12.75" customHeight="1" thickBot="1" x14ac:dyDescent="0.25">
      <c r="A120" s="526"/>
      <c r="B120" s="454">
        <f>SUM(B117:B119)</f>
        <v>673.17000000000007</v>
      </c>
      <c r="C120" s="458" t="s">
        <v>87</v>
      </c>
      <c r="D120" s="86"/>
      <c r="E120" s="47"/>
      <c r="F120" s="47"/>
      <c r="G120" s="47"/>
      <c r="H120" s="48"/>
      <c r="I120" s="49">
        <v>697.94</v>
      </c>
    </row>
    <row r="121" spans="1:9" ht="12.75" customHeight="1" thickBot="1" x14ac:dyDescent="0.25">
      <c r="A121" s="180"/>
      <c r="B121" s="197">
        <f>B116+B120</f>
        <v>39436.769999999997</v>
      </c>
      <c r="C121" s="198"/>
      <c r="D121" s="197"/>
      <c r="E121" s="199"/>
      <c r="F121" s="198"/>
      <c r="G121" s="198"/>
      <c r="H121" s="197" t="s">
        <v>17</v>
      </c>
      <c r="I121" s="230">
        <f>SUM(I104:I120)</f>
        <v>697.94</v>
      </c>
    </row>
    <row r="122" spans="1:9" ht="77.25" thickBot="1" x14ac:dyDescent="0.25">
      <c r="A122" s="134" t="s">
        <v>145</v>
      </c>
      <c r="B122" s="117" t="s">
        <v>16</v>
      </c>
      <c r="C122" s="131" t="s">
        <v>5</v>
      </c>
      <c r="D122" s="117" t="s">
        <v>23</v>
      </c>
      <c r="E122" s="132" t="s">
        <v>18</v>
      </c>
      <c r="F122" s="117" t="s">
        <v>19</v>
      </c>
      <c r="G122" s="131" t="s">
        <v>10</v>
      </c>
      <c r="H122" s="117" t="s">
        <v>13</v>
      </c>
      <c r="I122" s="117" t="s">
        <v>12</v>
      </c>
    </row>
    <row r="123" spans="1:9" ht="12.75" customHeight="1" thickBot="1" x14ac:dyDescent="0.25">
      <c r="A123" s="227"/>
      <c r="B123" s="106">
        <v>2300.2199999999998</v>
      </c>
      <c r="C123" s="55" t="s">
        <v>66</v>
      </c>
      <c r="D123" s="86"/>
      <c r="E123" s="47"/>
      <c r="F123" s="47"/>
      <c r="G123" s="47"/>
      <c r="H123" s="48"/>
      <c r="I123" s="49"/>
    </row>
    <row r="124" spans="1:9" ht="12.75" customHeight="1" thickBot="1" x14ac:dyDescent="0.25">
      <c r="A124" s="227"/>
      <c r="B124" s="106">
        <v>2357.66</v>
      </c>
      <c r="C124" s="55" t="s">
        <v>67</v>
      </c>
      <c r="D124" s="86"/>
      <c r="E124" s="47"/>
      <c r="F124" s="47"/>
      <c r="G124" s="47"/>
      <c r="H124" s="48"/>
      <c r="I124" s="49"/>
    </row>
    <row r="125" spans="1:9" ht="12.75" customHeight="1" thickBot="1" x14ac:dyDescent="0.25">
      <c r="A125" s="227"/>
      <c r="B125" s="106">
        <v>2476.3200000000002</v>
      </c>
      <c r="C125" s="85" t="s">
        <v>70</v>
      </c>
      <c r="D125" s="86"/>
      <c r="E125" s="47"/>
      <c r="F125" s="47"/>
      <c r="G125" s="47"/>
      <c r="H125" s="48"/>
      <c r="I125" s="49"/>
    </row>
    <row r="126" spans="1:9" ht="12.75" customHeight="1" thickBot="1" x14ac:dyDescent="0.25">
      <c r="A126" s="227"/>
      <c r="B126" s="106">
        <v>2356.9499999999998</v>
      </c>
      <c r="C126" s="85" t="s">
        <v>72</v>
      </c>
      <c r="D126" s="86"/>
      <c r="E126" s="47"/>
      <c r="F126" s="47"/>
      <c r="G126" s="47"/>
      <c r="H126" s="48"/>
      <c r="I126" s="49"/>
    </row>
    <row r="127" spans="1:9" ht="12.75" customHeight="1" thickBot="1" x14ac:dyDescent="0.25">
      <c r="A127" s="227"/>
      <c r="B127" s="106">
        <v>2401.5300000000002</v>
      </c>
      <c r="C127" s="85" t="s">
        <v>73</v>
      </c>
      <c r="D127" s="86"/>
      <c r="E127" s="47"/>
      <c r="F127" s="47"/>
      <c r="G127" s="47"/>
      <c r="H127" s="48"/>
      <c r="I127" s="49"/>
    </row>
    <row r="128" spans="1:9" ht="12.75" customHeight="1" thickBot="1" x14ac:dyDescent="0.25">
      <c r="A128" s="227"/>
      <c r="B128" s="106">
        <v>2763.63</v>
      </c>
      <c r="C128" s="85" t="s">
        <v>74</v>
      </c>
      <c r="D128" s="86"/>
      <c r="E128" s="47"/>
      <c r="F128" s="47"/>
      <c r="G128" s="47"/>
      <c r="H128" s="48"/>
      <c r="I128" s="49"/>
    </row>
    <row r="129" spans="1:9" ht="12.75" customHeight="1" thickBot="1" x14ac:dyDescent="0.25">
      <c r="A129" s="227"/>
      <c r="B129" s="106">
        <v>1935.8</v>
      </c>
      <c r="C129" s="85" t="s">
        <v>75</v>
      </c>
      <c r="D129" s="86"/>
      <c r="E129" s="47"/>
      <c r="F129" s="47"/>
      <c r="G129" s="47"/>
      <c r="H129" s="48"/>
      <c r="I129" s="49"/>
    </row>
    <row r="130" spans="1:9" ht="12.75" customHeight="1" thickBot="1" x14ac:dyDescent="0.25">
      <c r="A130" s="227"/>
      <c r="B130" s="106">
        <v>2388.83</v>
      </c>
      <c r="C130" s="85" t="s">
        <v>76</v>
      </c>
      <c r="D130" s="86"/>
      <c r="E130" s="47"/>
      <c r="F130" s="47"/>
      <c r="G130" s="47"/>
      <c r="H130" s="48"/>
      <c r="I130" s="49"/>
    </row>
    <row r="131" spans="1:9" ht="12.75" customHeight="1" thickBot="1" x14ac:dyDescent="0.25">
      <c r="A131" s="227"/>
      <c r="B131" s="106">
        <v>2423.9899999999998</v>
      </c>
      <c r="C131" s="85" t="s">
        <v>77</v>
      </c>
      <c r="D131" s="86"/>
      <c r="E131" s="47"/>
      <c r="F131" s="47"/>
      <c r="G131" s="47"/>
      <c r="H131" s="48"/>
      <c r="I131" s="49"/>
    </row>
    <row r="132" spans="1:9" ht="12.75" customHeight="1" thickBot="1" x14ac:dyDescent="0.25">
      <c r="A132" s="227"/>
      <c r="B132" s="106">
        <v>2595.06</v>
      </c>
      <c r="C132" s="85" t="s">
        <v>78</v>
      </c>
      <c r="D132" s="86"/>
      <c r="E132" s="47"/>
      <c r="F132" s="47"/>
      <c r="G132" s="47"/>
      <c r="H132" s="48"/>
      <c r="I132" s="49"/>
    </row>
    <row r="133" spans="1:9" ht="12.75" customHeight="1" thickBot="1" x14ac:dyDescent="0.25">
      <c r="A133" s="227"/>
      <c r="B133" s="106">
        <v>2493.5700000000002</v>
      </c>
      <c r="C133" s="85" t="s">
        <v>79</v>
      </c>
      <c r="D133" s="86"/>
      <c r="E133" s="47"/>
      <c r="F133" s="47"/>
      <c r="G133" s="47"/>
      <c r="H133" s="48"/>
      <c r="I133" s="49"/>
    </row>
    <row r="134" spans="1:9" ht="12.75" customHeight="1" thickBot="1" x14ac:dyDescent="0.25">
      <c r="A134" s="227"/>
      <c r="B134" s="106">
        <v>2523.7399999999998</v>
      </c>
      <c r="C134" s="85" t="s">
        <v>80</v>
      </c>
      <c r="D134" s="86"/>
      <c r="E134" s="47"/>
      <c r="F134" s="47"/>
      <c r="G134" s="47"/>
      <c r="H134" s="48"/>
      <c r="I134" s="49"/>
    </row>
    <row r="135" spans="1:9" ht="12.75" customHeight="1" thickBot="1" x14ac:dyDescent="0.25">
      <c r="A135" s="227"/>
      <c r="B135" s="106"/>
      <c r="C135" s="167" t="s">
        <v>87</v>
      </c>
      <c r="D135" s="86"/>
      <c r="E135" s="47"/>
      <c r="F135" s="47"/>
      <c r="G135" s="47"/>
      <c r="H135" s="48"/>
      <c r="I135" s="49">
        <v>447.44</v>
      </c>
    </row>
    <row r="136" spans="1:9" ht="13.5" thickBot="1" x14ac:dyDescent="0.25">
      <c r="A136" s="180"/>
      <c r="B136" s="197">
        <f>SUM(B123:B135)</f>
        <v>29017.299999999996</v>
      </c>
      <c r="C136" s="198"/>
      <c r="D136" s="197"/>
      <c r="E136" s="199"/>
      <c r="F136" s="198"/>
      <c r="G136" s="198"/>
      <c r="H136" s="197" t="s">
        <v>17</v>
      </c>
      <c r="I136" s="230">
        <f>SUM(I123:I135)</f>
        <v>447.44</v>
      </c>
    </row>
    <row r="137" spans="1:9" ht="26.25" thickBot="1" x14ac:dyDescent="0.25">
      <c r="A137" s="46" t="s">
        <v>8</v>
      </c>
      <c r="B137" s="114" t="s">
        <v>16</v>
      </c>
      <c r="C137" s="114" t="s">
        <v>5</v>
      </c>
      <c r="D137" s="114" t="s">
        <v>23</v>
      </c>
      <c r="E137" s="118" t="s">
        <v>18</v>
      </c>
      <c r="F137" s="114" t="s">
        <v>19</v>
      </c>
      <c r="G137" s="114" t="s">
        <v>10</v>
      </c>
      <c r="H137" s="114" t="s">
        <v>13</v>
      </c>
      <c r="I137" s="115" t="s">
        <v>12</v>
      </c>
    </row>
    <row r="138" spans="1:9" ht="12.75" customHeight="1" x14ac:dyDescent="0.2">
      <c r="A138" s="623" t="s">
        <v>82</v>
      </c>
      <c r="B138" s="33"/>
      <c r="C138" s="33" t="s">
        <v>66</v>
      </c>
      <c r="D138" s="34"/>
      <c r="E138" s="35"/>
      <c r="F138" s="35" t="s">
        <v>83</v>
      </c>
      <c r="G138" s="35">
        <v>134</v>
      </c>
      <c r="H138" s="16">
        <v>4.8099999999999996</v>
      </c>
      <c r="I138" s="157">
        <f>G138*H138</f>
        <v>644.54</v>
      </c>
    </row>
    <row r="139" spans="1:9" ht="12.75" customHeight="1" x14ac:dyDescent="0.2">
      <c r="A139" s="623"/>
      <c r="B139" s="13"/>
      <c r="C139" s="13" t="s">
        <v>67</v>
      </c>
      <c r="D139" s="14"/>
      <c r="E139" s="15"/>
      <c r="F139" s="15" t="s">
        <v>83</v>
      </c>
      <c r="G139" s="15">
        <v>121</v>
      </c>
      <c r="H139" s="16">
        <v>4.8099999999999996</v>
      </c>
      <c r="I139" s="43">
        <f>G139*H139</f>
        <v>582.01</v>
      </c>
    </row>
    <row r="140" spans="1:9" x14ac:dyDescent="0.2">
      <c r="A140" s="623"/>
      <c r="B140" s="13"/>
      <c r="C140" s="13" t="s">
        <v>70</v>
      </c>
      <c r="D140" s="14"/>
      <c r="E140" s="15"/>
      <c r="F140" s="15" t="s">
        <v>83</v>
      </c>
      <c r="G140" s="15">
        <v>134</v>
      </c>
      <c r="H140" s="16">
        <v>4.8099999999999996</v>
      </c>
      <c r="I140" s="43">
        <f>G140*H140</f>
        <v>644.54</v>
      </c>
    </row>
    <row r="141" spans="1:9" ht="12.75" customHeight="1" x14ac:dyDescent="0.2">
      <c r="A141" s="623"/>
      <c r="B141" s="13"/>
      <c r="C141" s="13" t="s">
        <v>72</v>
      </c>
      <c r="D141" s="14"/>
      <c r="E141" s="15"/>
      <c r="F141" s="15" t="s">
        <v>83</v>
      </c>
      <c r="G141" s="15">
        <v>130</v>
      </c>
      <c r="H141" s="16">
        <v>4.8099999999999996</v>
      </c>
      <c r="I141" s="43">
        <f t="shared" ref="I141:I147" si="2">G141*H141</f>
        <v>625.29999999999995</v>
      </c>
    </row>
    <row r="142" spans="1:9" x14ac:dyDescent="0.2">
      <c r="A142" s="623"/>
      <c r="B142" s="13"/>
      <c r="C142" s="13" t="s">
        <v>73</v>
      </c>
      <c r="D142" s="14"/>
      <c r="E142" s="15"/>
      <c r="F142" s="15" t="s">
        <v>83</v>
      </c>
      <c r="G142" s="15">
        <v>60</v>
      </c>
      <c r="H142" s="16">
        <v>4.8099999999999996</v>
      </c>
      <c r="I142" s="43">
        <f t="shared" si="2"/>
        <v>288.59999999999997</v>
      </c>
    </row>
    <row r="143" spans="1:9" ht="12.75" customHeight="1" x14ac:dyDescent="0.2">
      <c r="A143" s="623"/>
      <c r="B143" s="13"/>
      <c r="C143" s="13" t="s">
        <v>74</v>
      </c>
      <c r="D143" s="14"/>
      <c r="E143" s="15"/>
      <c r="F143" s="15" t="s">
        <v>83</v>
      </c>
      <c r="G143" s="15">
        <v>60</v>
      </c>
      <c r="H143" s="16">
        <v>4.8099999999999996</v>
      </c>
      <c r="I143" s="43">
        <f t="shared" si="2"/>
        <v>288.59999999999997</v>
      </c>
    </row>
    <row r="144" spans="1:9" ht="12.75" customHeight="1" x14ac:dyDescent="0.2">
      <c r="A144" s="623"/>
      <c r="B144" s="13"/>
      <c r="C144" s="13" t="s">
        <v>75</v>
      </c>
      <c r="D144" s="14"/>
      <c r="E144" s="15"/>
      <c r="F144" s="15" t="s">
        <v>83</v>
      </c>
      <c r="G144" s="15">
        <v>60</v>
      </c>
      <c r="H144" s="16">
        <v>5.04</v>
      </c>
      <c r="I144" s="43">
        <f t="shared" si="2"/>
        <v>302.39999999999998</v>
      </c>
    </row>
    <row r="145" spans="1:9" ht="12.75" customHeight="1" x14ac:dyDescent="0.2">
      <c r="A145" s="623"/>
      <c r="B145" s="13"/>
      <c r="C145" s="13" t="s">
        <v>76</v>
      </c>
      <c r="D145" s="14"/>
      <c r="E145" s="15"/>
      <c r="F145" s="15" t="s">
        <v>83</v>
      </c>
      <c r="G145" s="15">
        <v>60</v>
      </c>
      <c r="H145" s="16">
        <v>5.04</v>
      </c>
      <c r="I145" s="43">
        <f t="shared" si="2"/>
        <v>302.39999999999998</v>
      </c>
    </row>
    <row r="146" spans="1:9" ht="12.75" customHeight="1" x14ac:dyDescent="0.2">
      <c r="A146" s="623"/>
      <c r="B146" s="13"/>
      <c r="C146" s="13" t="s">
        <v>77</v>
      </c>
      <c r="D146" s="14"/>
      <c r="E146" s="15"/>
      <c r="F146" s="15" t="s">
        <v>83</v>
      </c>
      <c r="G146" s="15">
        <v>60</v>
      </c>
      <c r="H146" s="16">
        <v>5.04</v>
      </c>
      <c r="I146" s="43">
        <f t="shared" si="2"/>
        <v>302.39999999999998</v>
      </c>
    </row>
    <row r="147" spans="1:9" ht="12.75" customHeight="1" x14ac:dyDescent="0.2">
      <c r="A147" s="623"/>
      <c r="B147" s="13"/>
      <c r="C147" s="13" t="s">
        <v>78</v>
      </c>
      <c r="D147" s="14"/>
      <c r="E147" s="15"/>
      <c r="F147" s="15" t="s">
        <v>83</v>
      </c>
      <c r="G147" s="15">
        <v>60</v>
      </c>
      <c r="H147" s="16">
        <v>5.04</v>
      </c>
      <c r="I147" s="43">
        <f t="shared" si="2"/>
        <v>302.39999999999998</v>
      </c>
    </row>
    <row r="148" spans="1:9" ht="12.75" customHeight="1" x14ac:dyDescent="0.2">
      <c r="A148" s="623"/>
      <c r="B148" s="13"/>
      <c r="C148" s="13" t="s">
        <v>79</v>
      </c>
      <c r="D148" s="14"/>
      <c r="E148" s="15"/>
      <c r="F148" s="15" t="s">
        <v>83</v>
      </c>
      <c r="G148" s="15">
        <v>60</v>
      </c>
      <c r="H148" s="16">
        <v>5.04</v>
      </c>
      <c r="I148" s="43">
        <f>G148*H148</f>
        <v>302.39999999999998</v>
      </c>
    </row>
    <row r="149" spans="1:9" ht="12.75" customHeight="1" x14ac:dyDescent="0.2">
      <c r="A149" s="623"/>
      <c r="B149" s="13"/>
      <c r="C149" s="13" t="s">
        <v>80</v>
      </c>
      <c r="D149" s="14"/>
      <c r="E149" s="15"/>
      <c r="F149" s="15" t="s">
        <v>83</v>
      </c>
      <c r="G149" s="15">
        <v>60</v>
      </c>
      <c r="H149" s="16">
        <v>5.04</v>
      </c>
      <c r="I149" s="43">
        <f>G149*H149</f>
        <v>302.39999999999998</v>
      </c>
    </row>
    <row r="150" spans="1:9" ht="12.75" customHeight="1" x14ac:dyDescent="0.2">
      <c r="A150" s="704"/>
      <c r="B150" s="13"/>
      <c r="C150" s="244" t="s">
        <v>87</v>
      </c>
      <c r="D150" s="14"/>
      <c r="E150" s="15"/>
      <c r="F150" s="15" t="s">
        <v>83</v>
      </c>
      <c r="G150" s="15">
        <f>SUM(G138:G149)</f>
        <v>999</v>
      </c>
      <c r="H150" s="16"/>
      <c r="I150" s="243">
        <f>SUM(I138:I149)</f>
        <v>4887.9899999999989</v>
      </c>
    </row>
    <row r="151" spans="1:9" ht="39.6" customHeight="1" x14ac:dyDescent="0.2">
      <c r="A151" s="652" t="s">
        <v>2272</v>
      </c>
      <c r="B151" s="71"/>
      <c r="C151" s="13" t="s">
        <v>2273</v>
      </c>
      <c r="D151" s="72"/>
      <c r="E151" s="73"/>
      <c r="F151" s="15"/>
      <c r="G151" s="327"/>
      <c r="H151" s="74"/>
      <c r="I151" s="598">
        <v>73.14</v>
      </c>
    </row>
    <row r="152" spans="1:9" ht="27" customHeight="1" x14ac:dyDescent="0.2">
      <c r="A152" s="653"/>
      <c r="B152" s="71"/>
      <c r="C152" s="13" t="s">
        <v>2274</v>
      </c>
      <c r="D152" s="72"/>
      <c r="E152" s="73"/>
      <c r="F152" s="15"/>
      <c r="G152" s="327"/>
      <c r="H152" s="74"/>
      <c r="I152" s="598">
        <v>75.47</v>
      </c>
    </row>
    <row r="153" spans="1:9" ht="27.6" customHeight="1" x14ac:dyDescent="0.2">
      <c r="A153" s="654"/>
      <c r="B153" s="412"/>
      <c r="C153" s="244" t="s">
        <v>87</v>
      </c>
      <c r="D153" s="72"/>
      <c r="E153" s="73"/>
      <c r="F153" s="15"/>
      <c r="G153" s="327"/>
      <c r="H153" s="74"/>
      <c r="I153" s="241">
        <f>SUM(I151:I152)</f>
        <v>148.61000000000001</v>
      </c>
    </row>
    <row r="154" spans="1:9" ht="30" customHeight="1" x14ac:dyDescent="0.2">
      <c r="A154" s="652" t="s">
        <v>2271</v>
      </c>
      <c r="B154" s="71"/>
      <c r="C154" s="33" t="s">
        <v>2273</v>
      </c>
      <c r="D154" s="72"/>
      <c r="E154" s="73"/>
      <c r="F154" s="15"/>
      <c r="G154" s="327"/>
      <c r="H154" s="74"/>
      <c r="I154" s="598">
        <v>414.78</v>
      </c>
    </row>
    <row r="155" spans="1:9" ht="31.15" customHeight="1" x14ac:dyDescent="0.2">
      <c r="A155" s="653"/>
      <c r="B155" s="71"/>
      <c r="C155" s="71" t="s">
        <v>2274</v>
      </c>
      <c r="D155" s="72"/>
      <c r="E155" s="73"/>
      <c r="F155" s="15"/>
      <c r="G155" s="327"/>
      <c r="H155" s="74"/>
      <c r="I155" s="598">
        <v>453.03</v>
      </c>
    </row>
    <row r="156" spans="1:9" ht="29.45" customHeight="1" x14ac:dyDescent="0.2">
      <c r="A156" s="654"/>
      <c r="B156" s="71"/>
      <c r="C156" s="412" t="s">
        <v>87</v>
      </c>
      <c r="D156" s="72"/>
      <c r="E156" s="73"/>
      <c r="F156" s="73"/>
      <c r="G156" s="327"/>
      <c r="H156" s="74"/>
      <c r="I156" s="241">
        <f>SUM(I154:I155)</f>
        <v>867.81</v>
      </c>
    </row>
    <row r="157" spans="1:9" ht="25.5" x14ac:dyDescent="0.2">
      <c r="A157" s="221" t="s">
        <v>2270</v>
      </c>
      <c r="B157" s="13"/>
      <c r="C157" s="244" t="s">
        <v>87</v>
      </c>
      <c r="D157" s="14"/>
      <c r="E157" s="15"/>
      <c r="F157" s="15"/>
      <c r="G157" s="15"/>
      <c r="H157" s="16"/>
      <c r="I157" s="243">
        <v>40126.14</v>
      </c>
    </row>
    <row r="158" spans="1:9" ht="12.75" customHeight="1" x14ac:dyDescent="0.2">
      <c r="A158" s="221" t="s">
        <v>84</v>
      </c>
      <c r="B158" s="13"/>
      <c r="C158" s="244" t="s">
        <v>87</v>
      </c>
      <c r="D158" s="14"/>
      <c r="E158" s="15"/>
      <c r="F158" s="15"/>
      <c r="G158" s="15"/>
      <c r="H158" s="16"/>
      <c r="I158" s="243">
        <v>2983.96</v>
      </c>
    </row>
    <row r="159" spans="1:9" ht="12.75" customHeight="1" x14ac:dyDescent="0.2">
      <c r="A159" s="221" t="s">
        <v>86</v>
      </c>
      <c r="B159" s="13"/>
      <c r="C159" s="244" t="s">
        <v>87</v>
      </c>
      <c r="D159" s="14"/>
      <c r="E159" s="15"/>
      <c r="F159" s="15"/>
      <c r="G159" s="15"/>
      <c r="H159" s="16"/>
      <c r="I159" s="243">
        <v>2724.16</v>
      </c>
    </row>
    <row r="160" spans="1:9" ht="12.75" customHeight="1" x14ac:dyDescent="0.2">
      <c r="A160" s="219" t="s">
        <v>88</v>
      </c>
      <c r="B160" s="13"/>
      <c r="C160" s="244" t="s">
        <v>87</v>
      </c>
      <c r="D160" s="14"/>
      <c r="E160" s="15"/>
      <c r="F160" s="15"/>
      <c r="G160" s="15"/>
      <c r="H160" s="16"/>
      <c r="I160" s="243">
        <v>1998.42</v>
      </c>
    </row>
    <row r="161" spans="1:255" ht="12.75" customHeight="1" thickBot="1" x14ac:dyDescent="0.25">
      <c r="A161" s="219"/>
      <c r="B161" s="109"/>
      <c r="C161" s="109"/>
      <c r="D161" s="108"/>
      <c r="E161" s="110"/>
      <c r="F161" s="109"/>
      <c r="G161" s="109"/>
      <c r="H161" s="108" t="s">
        <v>17</v>
      </c>
      <c r="I161" s="232">
        <f>I150+I153+I156+I157+I158+I159+I160</f>
        <v>53737.09</v>
      </c>
    </row>
    <row r="162" spans="1:255" s="45" customFormat="1" ht="67.150000000000006" customHeight="1" thickBot="1" x14ac:dyDescent="0.25">
      <c r="A162" s="117" t="s">
        <v>95</v>
      </c>
      <c r="B162" s="114" t="s">
        <v>16</v>
      </c>
      <c r="C162" s="114" t="s">
        <v>5</v>
      </c>
      <c r="D162" s="114" t="s">
        <v>23</v>
      </c>
      <c r="E162" s="118" t="s">
        <v>18</v>
      </c>
      <c r="F162" s="114" t="s">
        <v>19</v>
      </c>
      <c r="G162" s="114" t="s">
        <v>10</v>
      </c>
      <c r="H162" s="114" t="s">
        <v>13</v>
      </c>
      <c r="I162" s="115" t="s">
        <v>12</v>
      </c>
      <c r="J162" s="56"/>
      <c r="K162" s="56"/>
      <c r="L162" s="56"/>
      <c r="M162" s="56"/>
      <c r="N162" s="56"/>
      <c r="O162" s="56"/>
      <c r="P162" s="56"/>
      <c r="Q162" s="56"/>
      <c r="R162" s="56"/>
      <c r="T162" s="56"/>
      <c r="U162" s="56"/>
      <c r="V162" s="56"/>
      <c r="W162" s="56"/>
      <c r="X162" s="56"/>
      <c r="Y162" s="56"/>
      <c r="Z162" s="56"/>
      <c r="AA162" s="56"/>
      <c r="AB162" s="56"/>
      <c r="AD162" s="56"/>
      <c r="AE162" s="56"/>
      <c r="AF162" s="56"/>
      <c r="AG162" s="56"/>
      <c r="AH162" s="56"/>
      <c r="AI162" s="56"/>
      <c r="AJ162" s="56"/>
      <c r="AK162" s="56"/>
      <c r="AL162" s="56"/>
      <c r="AN162" s="56"/>
      <c r="AO162" s="56"/>
      <c r="AP162" s="56"/>
      <c r="AQ162" s="56"/>
      <c r="AR162" s="56"/>
      <c r="AS162" s="56"/>
      <c r="AT162" s="56"/>
      <c r="AU162" s="56"/>
      <c r="AV162" s="56"/>
      <c r="AX162" s="56"/>
      <c r="AY162" s="56"/>
      <c r="AZ162" s="56"/>
      <c r="BA162" s="56"/>
      <c r="BB162" s="56"/>
      <c r="BC162" s="56"/>
      <c r="BD162" s="56"/>
      <c r="BE162" s="56"/>
      <c r="BF162" s="56"/>
      <c r="BH162" s="56"/>
      <c r="BI162" s="56"/>
      <c r="BJ162" s="56"/>
      <c r="BK162" s="56"/>
      <c r="BL162" s="56"/>
      <c r="BM162" s="56"/>
      <c r="BN162" s="56"/>
      <c r="BO162" s="56"/>
      <c r="BP162" s="56"/>
      <c r="BR162" s="56"/>
      <c r="BS162" s="56"/>
      <c r="BT162" s="56"/>
      <c r="BU162" s="56"/>
      <c r="BV162" s="56"/>
      <c r="BW162" s="56"/>
      <c r="BX162" s="56"/>
      <c r="BY162" s="56"/>
      <c r="BZ162" s="56"/>
      <c r="CB162" s="56"/>
      <c r="CC162" s="56"/>
      <c r="CD162" s="56"/>
      <c r="CE162" s="56"/>
      <c r="CF162" s="56"/>
      <c r="CG162" s="56"/>
      <c r="CH162" s="56"/>
      <c r="CI162" s="56"/>
      <c r="CJ162" s="56"/>
      <c r="CL162" s="56"/>
      <c r="CM162" s="56"/>
      <c r="CN162" s="56"/>
      <c r="CO162" s="56"/>
      <c r="CP162" s="56"/>
      <c r="CQ162" s="56"/>
      <c r="CR162" s="56"/>
      <c r="CS162" s="56"/>
      <c r="CT162" s="56"/>
      <c r="CV162" s="56"/>
      <c r="CW162" s="56"/>
      <c r="CX162" s="56"/>
      <c r="CY162" s="56"/>
      <c r="CZ162" s="56"/>
      <c r="DA162" s="56"/>
      <c r="DB162" s="56"/>
      <c r="DC162" s="56"/>
      <c r="DD162" s="56"/>
      <c r="DF162" s="56"/>
      <c r="DG162" s="56"/>
      <c r="DH162" s="56"/>
      <c r="DI162" s="56"/>
      <c r="DJ162" s="56"/>
      <c r="DK162" s="56"/>
      <c r="DL162" s="56"/>
      <c r="DM162" s="56"/>
      <c r="DN162" s="56"/>
      <c r="DP162" s="56"/>
      <c r="DQ162" s="56"/>
      <c r="DR162" s="56"/>
      <c r="DS162" s="56"/>
      <c r="DT162" s="56"/>
      <c r="DU162" s="56"/>
      <c r="DV162" s="56"/>
      <c r="DW162" s="56"/>
      <c r="DX162" s="56"/>
      <c r="DZ162" s="56"/>
      <c r="EA162" s="56"/>
      <c r="EB162" s="56"/>
      <c r="EC162" s="56"/>
      <c r="ED162" s="56"/>
      <c r="EE162" s="56"/>
      <c r="EF162" s="56"/>
      <c r="EG162" s="56"/>
      <c r="EH162" s="56"/>
      <c r="EJ162" s="56"/>
      <c r="EK162" s="56"/>
      <c r="EL162" s="56"/>
      <c r="EM162" s="56"/>
      <c r="EN162" s="56"/>
      <c r="EO162" s="56"/>
      <c r="EP162" s="56"/>
      <c r="EQ162" s="56"/>
      <c r="ER162" s="56"/>
      <c r="ET162" s="56"/>
      <c r="EU162" s="56"/>
      <c r="EV162" s="56"/>
      <c r="EW162" s="56"/>
      <c r="EX162" s="56"/>
      <c r="EY162" s="56"/>
      <c r="EZ162" s="56"/>
      <c r="FA162" s="56"/>
      <c r="FB162" s="56"/>
      <c r="FD162" s="56"/>
      <c r="FE162" s="56"/>
      <c r="FF162" s="56"/>
      <c r="FG162" s="56"/>
      <c r="FH162" s="56"/>
      <c r="FI162" s="56"/>
      <c r="FJ162" s="56"/>
      <c r="FK162" s="56"/>
      <c r="FL162" s="56"/>
      <c r="FN162" s="56"/>
      <c r="FO162" s="56"/>
      <c r="FP162" s="56"/>
      <c r="FQ162" s="56"/>
      <c r="FR162" s="56"/>
      <c r="FS162" s="56"/>
      <c r="FT162" s="56"/>
      <c r="FU162" s="56"/>
      <c r="FV162" s="56"/>
      <c r="FX162" s="56"/>
      <c r="FY162" s="56"/>
      <c r="FZ162" s="56"/>
      <c r="GA162" s="56"/>
      <c r="GB162" s="56"/>
      <c r="GC162" s="56"/>
      <c r="GD162" s="56"/>
      <c r="GE162" s="56"/>
      <c r="GF162" s="56"/>
      <c r="GH162" s="56"/>
      <c r="GI162" s="56"/>
      <c r="GJ162" s="56"/>
      <c r="GK162" s="56"/>
      <c r="GL162" s="56"/>
      <c r="GM162" s="56"/>
      <c r="GN162" s="56"/>
      <c r="GO162" s="56"/>
      <c r="GP162" s="56"/>
      <c r="GR162" s="56"/>
      <c r="GS162" s="56"/>
      <c r="GT162" s="56"/>
      <c r="GU162" s="56"/>
      <c r="GV162" s="56"/>
      <c r="GW162" s="56"/>
      <c r="GX162" s="56"/>
      <c r="GY162" s="56"/>
      <c r="GZ162" s="56"/>
      <c r="HB162" s="56"/>
      <c r="HC162" s="56"/>
      <c r="HD162" s="56"/>
      <c r="HE162" s="56"/>
      <c r="HF162" s="56"/>
      <c r="HG162" s="56"/>
      <c r="HH162" s="56"/>
      <c r="HI162" s="56"/>
      <c r="HJ162" s="56"/>
      <c r="HL162" s="56"/>
      <c r="HM162" s="56"/>
      <c r="HN162" s="56"/>
      <c r="HO162" s="56"/>
      <c r="HP162" s="56"/>
      <c r="HQ162" s="56"/>
      <c r="HR162" s="56"/>
      <c r="HS162" s="56"/>
      <c r="HT162" s="56"/>
      <c r="HV162" s="56"/>
      <c r="HW162" s="56"/>
      <c r="HX162" s="56"/>
      <c r="HY162" s="56"/>
      <c r="HZ162" s="56"/>
      <c r="IA162" s="56"/>
      <c r="IB162" s="56"/>
      <c r="IC162" s="56"/>
      <c r="ID162" s="56"/>
      <c r="IF162" s="56"/>
      <c r="IG162" s="56"/>
      <c r="IH162" s="56"/>
      <c r="II162" s="56"/>
      <c r="IJ162" s="56"/>
      <c r="IK162" s="56"/>
      <c r="IL162" s="56"/>
      <c r="IM162" s="56"/>
      <c r="IN162" s="56"/>
      <c r="IP162" s="56"/>
      <c r="IQ162" s="56"/>
      <c r="IR162" s="56"/>
      <c r="IS162" s="56"/>
      <c r="IT162" s="56"/>
      <c r="IU162" s="56"/>
    </row>
    <row r="163" spans="1:255" ht="12.75" customHeight="1" thickBot="1" x14ac:dyDescent="0.25">
      <c r="A163" s="220"/>
      <c r="B163" s="340">
        <v>976.07</v>
      </c>
      <c r="C163" s="340" t="s">
        <v>66</v>
      </c>
      <c r="D163" s="341"/>
      <c r="E163" s="342"/>
      <c r="F163" s="342"/>
      <c r="G163" s="342"/>
      <c r="H163" s="343"/>
      <c r="I163" s="405"/>
      <c r="J163" s="56"/>
      <c r="K163" s="56"/>
      <c r="L163" s="56"/>
      <c r="M163" s="56"/>
      <c r="N163" s="56"/>
      <c r="O163" s="56"/>
      <c r="P163" s="56"/>
      <c r="Q163" s="56"/>
      <c r="R163" s="56"/>
      <c r="T163" s="56"/>
      <c r="U163" s="56"/>
      <c r="V163" s="56"/>
      <c r="W163" s="56"/>
      <c r="X163" s="56"/>
      <c r="Y163" s="56"/>
      <c r="Z163" s="56"/>
      <c r="AA163" s="56"/>
      <c r="AB163" s="56"/>
      <c r="AD163" s="56"/>
      <c r="AE163" s="56"/>
      <c r="AF163" s="56"/>
      <c r="AG163" s="56"/>
      <c r="AH163" s="56"/>
      <c r="AI163" s="56"/>
      <c r="AJ163" s="56"/>
      <c r="AK163" s="56"/>
      <c r="AL163" s="56"/>
      <c r="AN163" s="56"/>
      <c r="AO163" s="56"/>
      <c r="AP163" s="56"/>
      <c r="AQ163" s="56"/>
      <c r="AR163" s="56"/>
      <c r="AS163" s="56"/>
      <c r="AT163" s="56"/>
      <c r="AU163" s="56"/>
      <c r="AV163" s="56"/>
      <c r="AX163" s="56"/>
      <c r="AY163" s="56"/>
      <c r="AZ163" s="56"/>
      <c r="BA163" s="56"/>
      <c r="BB163" s="56"/>
      <c r="BC163" s="56"/>
      <c r="BD163" s="56"/>
      <c r="BE163" s="56"/>
      <c r="BF163" s="56"/>
      <c r="BH163" s="56"/>
      <c r="BI163" s="56"/>
      <c r="BJ163" s="56"/>
      <c r="BK163" s="56"/>
      <c r="BL163" s="56"/>
      <c r="BM163" s="56"/>
      <c r="BN163" s="56"/>
      <c r="BO163" s="56"/>
      <c r="BP163" s="56"/>
      <c r="BR163" s="56"/>
      <c r="BS163" s="56"/>
      <c r="BT163" s="56"/>
      <c r="BU163" s="56"/>
      <c r="BV163" s="56"/>
      <c r="BW163" s="56"/>
      <c r="BX163" s="56"/>
      <c r="BY163" s="56"/>
      <c r="BZ163" s="56"/>
      <c r="CB163" s="56"/>
      <c r="CC163" s="56"/>
      <c r="CD163" s="56"/>
      <c r="CE163" s="56"/>
      <c r="CF163" s="56"/>
      <c r="CG163" s="56"/>
      <c r="CH163" s="56"/>
      <c r="CI163" s="56"/>
      <c r="CJ163" s="56"/>
      <c r="CL163" s="56"/>
      <c r="CM163" s="56"/>
      <c r="CN163" s="56"/>
      <c r="CO163" s="56"/>
      <c r="CP163" s="56"/>
      <c r="CQ163" s="56"/>
      <c r="CR163" s="56"/>
      <c r="CS163" s="56"/>
      <c r="CT163" s="56"/>
      <c r="CV163" s="56"/>
      <c r="CW163" s="56"/>
      <c r="CX163" s="56"/>
      <c r="CY163" s="56"/>
      <c r="CZ163" s="56"/>
      <c r="DA163" s="56"/>
      <c r="DB163" s="56"/>
      <c r="DC163" s="56"/>
      <c r="DD163" s="56"/>
      <c r="DF163" s="56"/>
      <c r="DG163" s="56"/>
      <c r="DH163" s="56"/>
      <c r="DI163" s="56"/>
      <c r="DJ163" s="56"/>
      <c r="DK163" s="56"/>
      <c r="DL163" s="56"/>
      <c r="DM163" s="56"/>
      <c r="DN163" s="56"/>
      <c r="DP163" s="56"/>
      <c r="DQ163" s="56"/>
      <c r="DR163" s="56"/>
      <c r="DS163" s="56"/>
      <c r="DT163" s="56"/>
      <c r="DU163" s="56"/>
      <c r="DV163" s="56"/>
      <c r="DW163" s="56"/>
      <c r="DX163" s="56"/>
      <c r="DZ163" s="56"/>
      <c r="EA163" s="56"/>
      <c r="EB163" s="56"/>
      <c r="EC163" s="56"/>
      <c r="ED163" s="56"/>
      <c r="EE163" s="56"/>
      <c r="EF163" s="56"/>
      <c r="EG163" s="56"/>
      <c r="EH163" s="56"/>
      <c r="EJ163" s="56"/>
      <c r="EK163" s="56"/>
      <c r="EL163" s="56"/>
      <c r="EM163" s="56"/>
      <c r="EN163" s="56"/>
      <c r="EO163" s="56"/>
      <c r="EP163" s="56"/>
      <c r="EQ163" s="56"/>
      <c r="ER163" s="56"/>
      <c r="ET163" s="56"/>
      <c r="EU163" s="56"/>
      <c r="EV163" s="56"/>
      <c r="EW163" s="56"/>
      <c r="EX163" s="56"/>
      <c r="EY163" s="56"/>
      <c r="EZ163" s="56"/>
      <c r="FA163" s="56"/>
      <c r="FB163" s="56"/>
      <c r="FD163" s="56"/>
      <c r="FE163" s="56"/>
      <c r="FF163" s="56"/>
      <c r="FG163" s="56"/>
      <c r="FH163" s="56"/>
      <c r="FI163" s="56"/>
      <c r="FJ163" s="56"/>
      <c r="FK163" s="56"/>
      <c r="FL163" s="56"/>
      <c r="FN163" s="56"/>
      <c r="FO163" s="56"/>
      <c r="FP163" s="56"/>
      <c r="FQ163" s="56"/>
      <c r="FR163" s="56"/>
      <c r="FS163" s="56"/>
      <c r="FT163" s="56"/>
      <c r="FU163" s="56"/>
      <c r="FV163" s="56"/>
      <c r="FX163" s="56"/>
      <c r="FY163" s="56"/>
      <c r="FZ163" s="56"/>
      <c r="GA163" s="56"/>
      <c r="GB163" s="56"/>
      <c r="GC163" s="56"/>
      <c r="GD163" s="56"/>
      <c r="GE163" s="56"/>
      <c r="GF163" s="56"/>
      <c r="GH163" s="56"/>
      <c r="GI163" s="56"/>
      <c r="GJ163" s="56"/>
      <c r="GK163" s="56"/>
      <c r="GL163" s="56"/>
      <c r="GM163" s="56"/>
      <c r="GN163" s="56"/>
      <c r="GO163" s="56"/>
      <c r="GP163" s="56"/>
      <c r="GR163" s="56"/>
      <c r="GS163" s="56"/>
      <c r="GT163" s="56"/>
      <c r="GU163" s="56"/>
      <c r="GV163" s="56"/>
      <c r="GW163" s="56"/>
      <c r="GX163" s="56"/>
      <c r="GY163" s="56"/>
      <c r="GZ163" s="56"/>
      <c r="HB163" s="56"/>
      <c r="HC163" s="56"/>
      <c r="HD163" s="56"/>
      <c r="HE163" s="56"/>
      <c r="HF163" s="56"/>
      <c r="HG163" s="56"/>
      <c r="HH163" s="56"/>
      <c r="HI163" s="56"/>
      <c r="HJ163" s="56"/>
      <c r="HL163" s="56"/>
      <c r="HM163" s="56"/>
      <c r="HN163" s="56"/>
      <c r="HO163" s="56"/>
      <c r="HP163" s="56"/>
      <c r="HQ163" s="56"/>
      <c r="HR163" s="56"/>
      <c r="HS163" s="56"/>
      <c r="HT163" s="56"/>
      <c r="HV163" s="56"/>
      <c r="HW163" s="56"/>
      <c r="HX163" s="56"/>
      <c r="HY163" s="56"/>
      <c r="HZ163" s="56"/>
      <c r="IA163" s="56"/>
      <c r="IB163" s="56"/>
      <c r="IC163" s="56"/>
      <c r="ID163" s="56"/>
      <c r="IF163" s="56"/>
      <c r="IG163" s="56"/>
      <c r="IH163" s="56"/>
      <c r="II163" s="56"/>
      <c r="IJ163" s="56"/>
      <c r="IK163" s="56"/>
      <c r="IL163" s="56"/>
      <c r="IM163" s="56"/>
      <c r="IN163" s="56"/>
      <c r="IP163" s="56"/>
      <c r="IQ163" s="56"/>
      <c r="IR163" s="56"/>
      <c r="IS163" s="56"/>
      <c r="IT163" s="56"/>
      <c r="IU163" s="56"/>
    </row>
    <row r="164" spans="1:255" ht="12.75" customHeight="1" thickBot="1" x14ac:dyDescent="0.25">
      <c r="A164" s="227"/>
      <c r="B164" s="122">
        <v>1185.5</v>
      </c>
      <c r="C164" s="123" t="s">
        <v>67</v>
      </c>
      <c r="D164" s="124"/>
      <c r="E164" s="125"/>
      <c r="F164" s="125"/>
      <c r="G164" s="125"/>
      <c r="H164" s="126"/>
      <c r="I164" s="127"/>
      <c r="J164" s="56"/>
      <c r="K164" s="56"/>
      <c r="L164" s="56"/>
      <c r="M164" s="56"/>
      <c r="N164" s="56"/>
      <c r="O164" s="56"/>
      <c r="P164" s="56"/>
      <c r="Q164" s="56"/>
      <c r="R164" s="56"/>
      <c r="T164" s="56"/>
      <c r="U164" s="56"/>
      <c r="V164" s="56"/>
      <c r="W164" s="56"/>
      <c r="X164" s="56"/>
      <c r="Y164" s="56"/>
      <c r="Z164" s="56"/>
      <c r="AA164" s="56"/>
      <c r="AB164" s="56"/>
      <c r="AD164" s="56"/>
      <c r="AE164" s="56"/>
      <c r="AF164" s="56"/>
      <c r="AG164" s="56"/>
      <c r="AH164" s="56"/>
      <c r="AI164" s="56"/>
      <c r="AJ164" s="56"/>
      <c r="AK164" s="56"/>
      <c r="AL164" s="56"/>
      <c r="AN164" s="56"/>
      <c r="AO164" s="56"/>
      <c r="AP164" s="56"/>
      <c r="AQ164" s="56"/>
      <c r="AR164" s="56"/>
      <c r="AS164" s="56"/>
      <c r="AT164" s="56"/>
      <c r="AU164" s="56"/>
      <c r="AV164" s="56"/>
      <c r="AX164" s="56"/>
      <c r="AY164" s="56"/>
      <c r="AZ164" s="56"/>
      <c r="BA164" s="56"/>
      <c r="BB164" s="56"/>
      <c r="BC164" s="56"/>
      <c r="BD164" s="56"/>
      <c r="BE164" s="56"/>
      <c r="BF164" s="56"/>
      <c r="BH164" s="56"/>
      <c r="BI164" s="56"/>
      <c r="BJ164" s="56"/>
      <c r="BK164" s="56"/>
      <c r="BL164" s="56"/>
      <c r="BM164" s="56"/>
      <c r="BN164" s="56"/>
      <c r="BO164" s="56"/>
      <c r="BP164" s="56"/>
      <c r="BR164" s="56"/>
      <c r="BS164" s="56"/>
      <c r="BT164" s="56"/>
      <c r="BU164" s="56"/>
      <c r="BV164" s="56"/>
      <c r="BW164" s="56"/>
      <c r="BX164" s="56"/>
      <c r="BY164" s="56"/>
      <c r="BZ164" s="56"/>
      <c r="CB164" s="56"/>
      <c r="CC164" s="56"/>
      <c r="CD164" s="56"/>
      <c r="CE164" s="56"/>
      <c r="CF164" s="56"/>
      <c r="CG164" s="56"/>
      <c r="CH164" s="56"/>
      <c r="CI164" s="56"/>
      <c r="CJ164" s="56"/>
      <c r="CL164" s="56"/>
      <c r="CM164" s="56"/>
      <c r="CN164" s="56"/>
      <c r="CO164" s="56"/>
      <c r="CP164" s="56"/>
      <c r="CQ164" s="56"/>
      <c r="CR164" s="56"/>
      <c r="CS164" s="56"/>
      <c r="CT164" s="56"/>
      <c r="CV164" s="56"/>
      <c r="CW164" s="56"/>
      <c r="CX164" s="56"/>
      <c r="CY164" s="56"/>
      <c r="CZ164" s="56"/>
      <c r="DA164" s="56"/>
      <c r="DB164" s="56"/>
      <c r="DC164" s="56"/>
      <c r="DD164" s="56"/>
      <c r="DF164" s="56"/>
      <c r="DG164" s="56"/>
      <c r="DH164" s="56"/>
      <c r="DI164" s="56"/>
      <c r="DJ164" s="56"/>
      <c r="DK164" s="56"/>
      <c r="DL164" s="56"/>
      <c r="DM164" s="56"/>
      <c r="DN164" s="56"/>
      <c r="DP164" s="56"/>
      <c r="DQ164" s="56"/>
      <c r="DR164" s="56"/>
      <c r="DS164" s="56"/>
      <c r="DT164" s="56"/>
      <c r="DU164" s="56"/>
      <c r="DV164" s="56"/>
      <c r="DW164" s="56"/>
      <c r="DX164" s="56"/>
      <c r="DZ164" s="56"/>
      <c r="EA164" s="56"/>
      <c r="EB164" s="56"/>
      <c r="EC164" s="56"/>
      <c r="ED164" s="56"/>
      <c r="EE164" s="56"/>
      <c r="EF164" s="56"/>
      <c r="EG164" s="56"/>
      <c r="EH164" s="56"/>
      <c r="EJ164" s="56"/>
      <c r="EK164" s="56"/>
      <c r="EL164" s="56"/>
      <c r="EM164" s="56"/>
      <c r="EN164" s="56"/>
      <c r="EO164" s="56"/>
      <c r="EP164" s="56"/>
      <c r="EQ164" s="56"/>
      <c r="ER164" s="56"/>
      <c r="ET164" s="56"/>
      <c r="EU164" s="56"/>
      <c r="EV164" s="56"/>
      <c r="EW164" s="56"/>
      <c r="EX164" s="56"/>
      <c r="EY164" s="56"/>
      <c r="EZ164" s="56"/>
      <c r="FA164" s="56"/>
      <c r="FB164" s="56"/>
      <c r="FD164" s="56"/>
      <c r="FE164" s="56"/>
      <c r="FF164" s="56"/>
      <c r="FG164" s="56"/>
      <c r="FH164" s="56"/>
      <c r="FI164" s="56"/>
      <c r="FJ164" s="56"/>
      <c r="FK164" s="56"/>
      <c r="FL164" s="56"/>
      <c r="FN164" s="56"/>
      <c r="FO164" s="56"/>
      <c r="FP164" s="56"/>
      <c r="FQ164" s="56"/>
      <c r="FR164" s="56"/>
      <c r="FS164" s="56"/>
      <c r="FT164" s="56"/>
      <c r="FU164" s="56"/>
      <c r="FV164" s="56"/>
      <c r="FX164" s="56"/>
      <c r="FY164" s="56"/>
      <c r="FZ164" s="56"/>
      <c r="GA164" s="56"/>
      <c r="GB164" s="56"/>
      <c r="GC164" s="56"/>
      <c r="GD164" s="56"/>
      <c r="GE164" s="56"/>
      <c r="GF164" s="56"/>
      <c r="GH164" s="56"/>
      <c r="GI164" s="56"/>
      <c r="GJ164" s="56"/>
      <c r="GK164" s="56"/>
      <c r="GL164" s="56"/>
      <c r="GM164" s="56"/>
      <c r="GN164" s="56"/>
      <c r="GO164" s="56"/>
      <c r="GP164" s="56"/>
      <c r="GR164" s="56"/>
      <c r="GS164" s="56"/>
      <c r="GT164" s="56"/>
      <c r="GU164" s="56"/>
      <c r="GV164" s="56"/>
      <c r="GW164" s="56"/>
      <c r="GX164" s="56"/>
      <c r="GY164" s="56"/>
      <c r="GZ164" s="56"/>
      <c r="HB164" s="56"/>
      <c r="HC164" s="56"/>
      <c r="HD164" s="56"/>
      <c r="HE164" s="56"/>
      <c r="HF164" s="56"/>
      <c r="HG164" s="56"/>
      <c r="HH164" s="56"/>
      <c r="HI164" s="56"/>
      <c r="HJ164" s="56"/>
      <c r="HL164" s="56"/>
      <c r="HM164" s="56"/>
      <c r="HN164" s="56"/>
      <c r="HO164" s="56"/>
      <c r="HP164" s="56"/>
      <c r="HQ164" s="56"/>
      <c r="HR164" s="56"/>
      <c r="HS164" s="56"/>
      <c r="HT164" s="56"/>
      <c r="HV164" s="56"/>
      <c r="HW164" s="56"/>
      <c r="HX164" s="56"/>
      <c r="HY164" s="56"/>
      <c r="HZ164" s="56"/>
      <c r="IA164" s="56"/>
      <c r="IB164" s="56"/>
      <c r="IC164" s="56"/>
      <c r="ID164" s="56"/>
      <c r="IF164" s="56"/>
      <c r="IG164" s="56"/>
      <c r="IH164" s="56"/>
      <c r="II164" s="56"/>
      <c r="IJ164" s="56"/>
      <c r="IK164" s="56"/>
      <c r="IL164" s="56"/>
      <c r="IM164" s="56"/>
      <c r="IN164" s="56"/>
      <c r="IP164" s="56"/>
      <c r="IQ164" s="56"/>
      <c r="IR164" s="56"/>
      <c r="IS164" s="56"/>
      <c r="IT164" s="56"/>
      <c r="IU164" s="56"/>
    </row>
    <row r="165" spans="1:255" ht="12.75" customHeight="1" thickBot="1" x14ac:dyDescent="0.25">
      <c r="A165" s="227"/>
      <c r="B165" s="106">
        <v>987.23</v>
      </c>
      <c r="C165" s="85" t="s">
        <v>70</v>
      </c>
      <c r="D165" s="86"/>
      <c r="E165" s="47"/>
      <c r="F165" s="47"/>
      <c r="G165" s="47"/>
      <c r="H165" s="48"/>
      <c r="I165" s="49"/>
      <c r="J165" s="56"/>
      <c r="K165" s="56"/>
      <c r="L165" s="56"/>
      <c r="M165" s="56"/>
      <c r="N165" s="56"/>
      <c r="O165" s="56"/>
      <c r="P165" s="56"/>
      <c r="Q165" s="56"/>
      <c r="R165" s="56"/>
      <c r="T165" s="56"/>
      <c r="U165" s="56"/>
      <c r="V165" s="56"/>
      <c r="W165" s="56"/>
      <c r="X165" s="56"/>
      <c r="Y165" s="56"/>
      <c r="Z165" s="56"/>
      <c r="AA165" s="56"/>
      <c r="AB165" s="56"/>
      <c r="AD165" s="56"/>
      <c r="AE165" s="56"/>
      <c r="AF165" s="56"/>
      <c r="AG165" s="56"/>
      <c r="AH165" s="56"/>
      <c r="AI165" s="56"/>
      <c r="AJ165" s="56"/>
      <c r="AK165" s="56"/>
      <c r="AL165" s="56"/>
      <c r="AN165" s="56"/>
      <c r="AO165" s="56"/>
      <c r="AP165" s="56"/>
      <c r="AQ165" s="56"/>
      <c r="AR165" s="56"/>
      <c r="AS165" s="56"/>
      <c r="AT165" s="56"/>
      <c r="AU165" s="56"/>
      <c r="AV165" s="56"/>
      <c r="AX165" s="56"/>
      <c r="AY165" s="56"/>
      <c r="AZ165" s="56"/>
      <c r="BA165" s="56"/>
      <c r="BB165" s="56"/>
      <c r="BC165" s="56"/>
      <c r="BD165" s="56"/>
      <c r="BE165" s="56"/>
      <c r="BF165" s="56"/>
      <c r="BH165" s="56"/>
      <c r="BI165" s="56"/>
      <c r="BJ165" s="56"/>
      <c r="BK165" s="56"/>
      <c r="BL165" s="56"/>
      <c r="BM165" s="56"/>
      <c r="BN165" s="56"/>
      <c r="BO165" s="56"/>
      <c r="BP165" s="56"/>
      <c r="BR165" s="56"/>
      <c r="BS165" s="56"/>
      <c r="BT165" s="56"/>
      <c r="BU165" s="56"/>
      <c r="BV165" s="56"/>
      <c r="BW165" s="56"/>
      <c r="BX165" s="56"/>
      <c r="BY165" s="56"/>
      <c r="BZ165" s="56"/>
      <c r="CB165" s="56"/>
      <c r="CC165" s="56"/>
      <c r="CD165" s="56"/>
      <c r="CE165" s="56"/>
      <c r="CF165" s="56"/>
      <c r="CG165" s="56"/>
      <c r="CH165" s="56"/>
      <c r="CI165" s="56"/>
      <c r="CJ165" s="56"/>
      <c r="CL165" s="56"/>
      <c r="CM165" s="56"/>
      <c r="CN165" s="56"/>
      <c r="CO165" s="56"/>
      <c r="CP165" s="56"/>
      <c r="CQ165" s="56"/>
      <c r="CR165" s="56"/>
      <c r="CS165" s="56"/>
      <c r="CT165" s="56"/>
      <c r="CV165" s="56"/>
      <c r="CW165" s="56"/>
      <c r="CX165" s="56"/>
      <c r="CY165" s="56"/>
      <c r="CZ165" s="56"/>
      <c r="DA165" s="56"/>
      <c r="DB165" s="56"/>
      <c r="DC165" s="56"/>
      <c r="DD165" s="56"/>
      <c r="DF165" s="56"/>
      <c r="DG165" s="56"/>
      <c r="DH165" s="56"/>
      <c r="DI165" s="56"/>
      <c r="DJ165" s="56"/>
      <c r="DK165" s="56"/>
      <c r="DL165" s="56"/>
      <c r="DM165" s="56"/>
      <c r="DN165" s="56"/>
      <c r="DP165" s="56"/>
      <c r="DQ165" s="56"/>
      <c r="DR165" s="56"/>
      <c r="DS165" s="56"/>
      <c r="DT165" s="56"/>
      <c r="DU165" s="56"/>
      <c r="DV165" s="56"/>
      <c r="DW165" s="56"/>
      <c r="DX165" s="56"/>
      <c r="DZ165" s="56"/>
      <c r="EA165" s="56"/>
      <c r="EB165" s="56"/>
      <c r="EC165" s="56"/>
      <c r="ED165" s="56"/>
      <c r="EE165" s="56"/>
      <c r="EF165" s="56"/>
      <c r="EG165" s="56"/>
      <c r="EH165" s="56"/>
      <c r="EJ165" s="56"/>
      <c r="EK165" s="56"/>
      <c r="EL165" s="56"/>
      <c r="EM165" s="56"/>
      <c r="EN165" s="56"/>
      <c r="EO165" s="56"/>
      <c r="EP165" s="56"/>
      <c r="EQ165" s="56"/>
      <c r="ER165" s="56"/>
      <c r="ET165" s="56"/>
      <c r="EU165" s="56"/>
      <c r="EV165" s="56"/>
      <c r="EW165" s="56"/>
      <c r="EX165" s="56"/>
      <c r="EY165" s="56"/>
      <c r="EZ165" s="56"/>
      <c r="FA165" s="56"/>
      <c r="FB165" s="56"/>
      <c r="FD165" s="56"/>
      <c r="FE165" s="56"/>
      <c r="FF165" s="56"/>
      <c r="FG165" s="56"/>
      <c r="FH165" s="56"/>
      <c r="FI165" s="56"/>
      <c r="FJ165" s="56"/>
      <c r="FK165" s="56"/>
      <c r="FL165" s="56"/>
      <c r="FN165" s="56"/>
      <c r="FO165" s="56"/>
      <c r="FP165" s="56"/>
      <c r="FQ165" s="56"/>
      <c r="FR165" s="56"/>
      <c r="FS165" s="56"/>
      <c r="FT165" s="56"/>
      <c r="FU165" s="56"/>
      <c r="FV165" s="56"/>
      <c r="FX165" s="56"/>
      <c r="FY165" s="56"/>
      <c r="FZ165" s="56"/>
      <c r="GA165" s="56"/>
      <c r="GB165" s="56"/>
      <c r="GC165" s="56"/>
      <c r="GD165" s="56"/>
      <c r="GE165" s="56"/>
      <c r="GF165" s="56"/>
      <c r="GH165" s="56"/>
      <c r="GI165" s="56"/>
      <c r="GJ165" s="56"/>
      <c r="GK165" s="56"/>
      <c r="GL165" s="56"/>
      <c r="GM165" s="56"/>
      <c r="GN165" s="56"/>
      <c r="GO165" s="56"/>
      <c r="GP165" s="56"/>
      <c r="GR165" s="56"/>
      <c r="GS165" s="56"/>
      <c r="GT165" s="56"/>
      <c r="GU165" s="56"/>
      <c r="GV165" s="56"/>
      <c r="GW165" s="56"/>
      <c r="GX165" s="56"/>
      <c r="GY165" s="56"/>
      <c r="GZ165" s="56"/>
      <c r="HB165" s="56"/>
      <c r="HC165" s="56"/>
      <c r="HD165" s="56"/>
      <c r="HE165" s="56"/>
      <c r="HF165" s="56"/>
      <c r="HG165" s="56"/>
      <c r="HH165" s="56"/>
      <c r="HI165" s="56"/>
      <c r="HJ165" s="56"/>
      <c r="HL165" s="56"/>
      <c r="HM165" s="56"/>
      <c r="HN165" s="56"/>
      <c r="HO165" s="56"/>
      <c r="HP165" s="56"/>
      <c r="HQ165" s="56"/>
      <c r="HR165" s="56"/>
      <c r="HS165" s="56"/>
      <c r="HT165" s="56"/>
      <c r="HV165" s="56"/>
      <c r="HW165" s="56"/>
      <c r="HX165" s="56"/>
      <c r="HY165" s="56"/>
      <c r="HZ165" s="56"/>
      <c r="IA165" s="56"/>
      <c r="IB165" s="56"/>
      <c r="IC165" s="56"/>
      <c r="ID165" s="56"/>
      <c r="IF165" s="56"/>
      <c r="IG165" s="56"/>
      <c r="IH165" s="56"/>
      <c r="II165" s="56"/>
      <c r="IJ165" s="56"/>
      <c r="IK165" s="56"/>
      <c r="IL165" s="56"/>
      <c r="IM165" s="56"/>
      <c r="IN165" s="56"/>
      <c r="IP165" s="56"/>
      <c r="IQ165" s="56"/>
      <c r="IR165" s="56"/>
      <c r="IS165" s="56"/>
      <c r="IT165" s="56"/>
      <c r="IU165" s="56"/>
    </row>
    <row r="166" spans="1:255" ht="12.75" customHeight="1" thickBot="1" x14ac:dyDescent="0.25">
      <c r="A166" s="227"/>
      <c r="B166" s="106">
        <v>1052.3499999999999</v>
      </c>
      <c r="C166" s="85" t="s">
        <v>72</v>
      </c>
      <c r="D166" s="86"/>
      <c r="E166" s="47"/>
      <c r="F166" s="47"/>
      <c r="G166" s="47"/>
      <c r="H166" s="48"/>
      <c r="I166" s="49"/>
      <c r="J166" s="56"/>
      <c r="K166" s="56"/>
      <c r="L166" s="56"/>
      <c r="M166" s="56"/>
      <c r="N166" s="56"/>
      <c r="O166" s="56"/>
      <c r="P166" s="56"/>
      <c r="Q166" s="56"/>
      <c r="R166" s="56"/>
      <c r="T166" s="56"/>
      <c r="U166" s="56"/>
      <c r="V166" s="56"/>
      <c r="W166" s="56"/>
      <c r="X166" s="56"/>
      <c r="Y166" s="56"/>
      <c r="Z166" s="56"/>
      <c r="AA166" s="56"/>
      <c r="AB166" s="56"/>
      <c r="AD166" s="56"/>
      <c r="AE166" s="56"/>
      <c r="AF166" s="56"/>
      <c r="AG166" s="56"/>
      <c r="AH166" s="56"/>
      <c r="AI166" s="56"/>
      <c r="AJ166" s="56"/>
      <c r="AK166" s="56"/>
      <c r="AL166" s="56"/>
      <c r="AN166" s="56"/>
      <c r="AO166" s="56"/>
      <c r="AP166" s="56"/>
      <c r="AQ166" s="56"/>
      <c r="AR166" s="56"/>
      <c r="AS166" s="56"/>
      <c r="AT166" s="56"/>
      <c r="AU166" s="56"/>
      <c r="AV166" s="56"/>
      <c r="AX166" s="56"/>
      <c r="AY166" s="56"/>
      <c r="AZ166" s="56"/>
      <c r="BA166" s="56"/>
      <c r="BB166" s="56"/>
      <c r="BC166" s="56"/>
      <c r="BD166" s="56"/>
      <c r="BE166" s="56"/>
      <c r="BF166" s="56"/>
      <c r="BH166" s="56"/>
      <c r="BI166" s="56"/>
      <c r="BJ166" s="56"/>
      <c r="BK166" s="56"/>
      <c r="BL166" s="56"/>
      <c r="BM166" s="56"/>
      <c r="BN166" s="56"/>
      <c r="BO166" s="56"/>
      <c r="BP166" s="56"/>
      <c r="BR166" s="56"/>
      <c r="BS166" s="56"/>
      <c r="BT166" s="56"/>
      <c r="BU166" s="56"/>
      <c r="BV166" s="56"/>
      <c r="BW166" s="56"/>
      <c r="BX166" s="56"/>
      <c r="BY166" s="56"/>
      <c r="BZ166" s="56"/>
      <c r="CB166" s="56"/>
      <c r="CC166" s="56"/>
      <c r="CD166" s="56"/>
      <c r="CE166" s="56"/>
      <c r="CF166" s="56"/>
      <c r="CG166" s="56"/>
      <c r="CH166" s="56"/>
      <c r="CI166" s="56"/>
      <c r="CJ166" s="56"/>
      <c r="CL166" s="56"/>
      <c r="CM166" s="56"/>
      <c r="CN166" s="56"/>
      <c r="CO166" s="56"/>
      <c r="CP166" s="56"/>
      <c r="CQ166" s="56"/>
      <c r="CR166" s="56"/>
      <c r="CS166" s="56"/>
      <c r="CT166" s="56"/>
      <c r="CV166" s="56"/>
      <c r="CW166" s="56"/>
      <c r="CX166" s="56"/>
      <c r="CY166" s="56"/>
      <c r="CZ166" s="56"/>
      <c r="DA166" s="56"/>
      <c r="DB166" s="56"/>
      <c r="DC166" s="56"/>
      <c r="DD166" s="56"/>
      <c r="DF166" s="56"/>
      <c r="DG166" s="56"/>
      <c r="DH166" s="56"/>
      <c r="DI166" s="56"/>
      <c r="DJ166" s="56"/>
      <c r="DK166" s="56"/>
      <c r="DL166" s="56"/>
      <c r="DM166" s="56"/>
      <c r="DN166" s="56"/>
      <c r="DP166" s="56"/>
      <c r="DQ166" s="56"/>
      <c r="DR166" s="56"/>
      <c r="DS166" s="56"/>
      <c r="DT166" s="56"/>
      <c r="DU166" s="56"/>
      <c r="DV166" s="56"/>
      <c r="DW166" s="56"/>
      <c r="DX166" s="56"/>
      <c r="DZ166" s="56"/>
      <c r="EA166" s="56"/>
      <c r="EB166" s="56"/>
      <c r="EC166" s="56"/>
      <c r="ED166" s="56"/>
      <c r="EE166" s="56"/>
      <c r="EF166" s="56"/>
      <c r="EG166" s="56"/>
      <c r="EH166" s="56"/>
      <c r="EJ166" s="56"/>
      <c r="EK166" s="56"/>
      <c r="EL166" s="56"/>
      <c r="EM166" s="56"/>
      <c r="EN166" s="56"/>
      <c r="EO166" s="56"/>
      <c r="EP166" s="56"/>
      <c r="EQ166" s="56"/>
      <c r="ER166" s="56"/>
      <c r="ET166" s="56"/>
      <c r="EU166" s="56"/>
      <c r="EV166" s="56"/>
      <c r="EW166" s="56"/>
      <c r="EX166" s="56"/>
      <c r="EY166" s="56"/>
      <c r="EZ166" s="56"/>
      <c r="FA166" s="56"/>
      <c r="FB166" s="56"/>
      <c r="FD166" s="56"/>
      <c r="FE166" s="56"/>
      <c r="FF166" s="56"/>
      <c r="FG166" s="56"/>
      <c r="FH166" s="56"/>
      <c r="FI166" s="56"/>
      <c r="FJ166" s="56"/>
      <c r="FK166" s="56"/>
      <c r="FL166" s="56"/>
      <c r="FN166" s="56"/>
      <c r="FO166" s="56"/>
      <c r="FP166" s="56"/>
      <c r="FQ166" s="56"/>
      <c r="FR166" s="56"/>
      <c r="FS166" s="56"/>
      <c r="FT166" s="56"/>
      <c r="FU166" s="56"/>
      <c r="FV166" s="56"/>
      <c r="FX166" s="56"/>
      <c r="FY166" s="56"/>
      <c r="FZ166" s="56"/>
      <c r="GA166" s="56"/>
      <c r="GB166" s="56"/>
      <c r="GC166" s="56"/>
      <c r="GD166" s="56"/>
      <c r="GE166" s="56"/>
      <c r="GF166" s="56"/>
      <c r="GH166" s="56"/>
      <c r="GI166" s="56"/>
      <c r="GJ166" s="56"/>
      <c r="GK166" s="56"/>
      <c r="GL166" s="56"/>
      <c r="GM166" s="56"/>
      <c r="GN166" s="56"/>
      <c r="GO166" s="56"/>
      <c r="GP166" s="56"/>
      <c r="GR166" s="56"/>
      <c r="GS166" s="56"/>
      <c r="GT166" s="56"/>
      <c r="GU166" s="56"/>
      <c r="GV166" s="56"/>
      <c r="GW166" s="56"/>
      <c r="GX166" s="56"/>
      <c r="GY166" s="56"/>
      <c r="GZ166" s="56"/>
      <c r="HB166" s="56"/>
      <c r="HC166" s="56"/>
      <c r="HD166" s="56"/>
      <c r="HE166" s="56"/>
      <c r="HF166" s="56"/>
      <c r="HG166" s="56"/>
      <c r="HH166" s="56"/>
      <c r="HI166" s="56"/>
      <c r="HJ166" s="56"/>
      <c r="HL166" s="56"/>
      <c r="HM166" s="56"/>
      <c r="HN166" s="56"/>
      <c r="HO166" s="56"/>
      <c r="HP166" s="56"/>
      <c r="HQ166" s="56"/>
      <c r="HR166" s="56"/>
      <c r="HS166" s="56"/>
      <c r="HT166" s="56"/>
      <c r="HV166" s="56"/>
      <c r="HW166" s="56"/>
      <c r="HX166" s="56"/>
      <c r="HY166" s="56"/>
      <c r="HZ166" s="56"/>
      <c r="IA166" s="56"/>
      <c r="IB166" s="56"/>
      <c r="IC166" s="56"/>
      <c r="ID166" s="56"/>
      <c r="IF166" s="56"/>
      <c r="IG166" s="56"/>
      <c r="IH166" s="56"/>
      <c r="II166" s="56"/>
      <c r="IJ166" s="56"/>
      <c r="IK166" s="56"/>
      <c r="IL166" s="56"/>
      <c r="IM166" s="56"/>
      <c r="IN166" s="56"/>
      <c r="IP166" s="56"/>
      <c r="IQ166" s="56"/>
      <c r="IR166" s="56"/>
      <c r="IS166" s="56"/>
      <c r="IT166" s="56"/>
      <c r="IU166" s="56"/>
    </row>
    <row r="167" spans="1:255" ht="12.75" customHeight="1" thickBot="1" x14ac:dyDescent="0.25">
      <c r="A167" s="227"/>
      <c r="B167" s="106">
        <v>1169.54</v>
      </c>
      <c r="C167" s="85" t="s">
        <v>73</v>
      </c>
      <c r="D167" s="86"/>
      <c r="E167" s="47"/>
      <c r="F167" s="47"/>
      <c r="G167" s="47"/>
      <c r="H167" s="48"/>
      <c r="I167" s="49"/>
      <c r="J167" s="56"/>
      <c r="K167" s="56"/>
      <c r="L167" s="56"/>
      <c r="M167" s="56"/>
      <c r="N167" s="56"/>
      <c r="O167" s="56"/>
      <c r="P167" s="56"/>
      <c r="Q167" s="56"/>
      <c r="R167" s="56"/>
      <c r="T167" s="56"/>
      <c r="U167" s="56"/>
      <c r="V167" s="56"/>
      <c r="W167" s="56"/>
      <c r="X167" s="56"/>
      <c r="Y167" s="56"/>
      <c r="Z167" s="56"/>
      <c r="AA167" s="56"/>
      <c r="AB167" s="56"/>
      <c r="AD167" s="56"/>
      <c r="AE167" s="56"/>
      <c r="AF167" s="56"/>
      <c r="AG167" s="56"/>
      <c r="AH167" s="56"/>
      <c r="AI167" s="56"/>
      <c r="AJ167" s="56"/>
      <c r="AK167" s="56"/>
      <c r="AL167" s="56"/>
      <c r="AN167" s="56"/>
      <c r="AO167" s="56"/>
      <c r="AP167" s="56"/>
      <c r="AQ167" s="56"/>
      <c r="AR167" s="56"/>
      <c r="AS167" s="56"/>
      <c r="AT167" s="56"/>
      <c r="AU167" s="56"/>
      <c r="AV167" s="56"/>
      <c r="AX167" s="56"/>
      <c r="AY167" s="56"/>
      <c r="AZ167" s="56"/>
      <c r="BA167" s="56"/>
      <c r="BB167" s="56"/>
      <c r="BC167" s="56"/>
      <c r="BD167" s="56"/>
      <c r="BE167" s="56"/>
      <c r="BF167" s="56"/>
      <c r="BH167" s="56"/>
      <c r="BI167" s="56"/>
      <c r="BJ167" s="56"/>
      <c r="BK167" s="56"/>
      <c r="BL167" s="56"/>
      <c r="BM167" s="56"/>
      <c r="BN167" s="56"/>
      <c r="BO167" s="56"/>
      <c r="BP167" s="56"/>
      <c r="BR167" s="56"/>
      <c r="BS167" s="56"/>
      <c r="BT167" s="56"/>
      <c r="BU167" s="56"/>
      <c r="BV167" s="56"/>
      <c r="BW167" s="56"/>
      <c r="BX167" s="56"/>
      <c r="BY167" s="56"/>
      <c r="BZ167" s="56"/>
      <c r="CB167" s="56"/>
      <c r="CC167" s="56"/>
      <c r="CD167" s="56"/>
      <c r="CE167" s="56"/>
      <c r="CF167" s="56"/>
      <c r="CG167" s="56"/>
      <c r="CH167" s="56"/>
      <c r="CI167" s="56"/>
      <c r="CJ167" s="56"/>
      <c r="CL167" s="56"/>
      <c r="CM167" s="56"/>
      <c r="CN167" s="56"/>
      <c r="CO167" s="56"/>
      <c r="CP167" s="56"/>
      <c r="CQ167" s="56"/>
      <c r="CR167" s="56"/>
      <c r="CS167" s="56"/>
      <c r="CT167" s="56"/>
      <c r="CV167" s="56"/>
      <c r="CW167" s="56"/>
      <c r="CX167" s="56"/>
      <c r="CY167" s="56"/>
      <c r="CZ167" s="56"/>
      <c r="DA167" s="56"/>
      <c r="DB167" s="56"/>
      <c r="DC167" s="56"/>
      <c r="DD167" s="56"/>
      <c r="DF167" s="56"/>
      <c r="DG167" s="56"/>
      <c r="DH167" s="56"/>
      <c r="DI167" s="56"/>
      <c r="DJ167" s="56"/>
      <c r="DK167" s="56"/>
      <c r="DL167" s="56"/>
      <c r="DM167" s="56"/>
      <c r="DN167" s="56"/>
      <c r="DP167" s="56"/>
      <c r="DQ167" s="56"/>
      <c r="DR167" s="56"/>
      <c r="DS167" s="56"/>
      <c r="DT167" s="56"/>
      <c r="DU167" s="56"/>
      <c r="DV167" s="56"/>
      <c r="DW167" s="56"/>
      <c r="DX167" s="56"/>
      <c r="DZ167" s="56"/>
      <c r="EA167" s="56"/>
      <c r="EB167" s="56"/>
      <c r="EC167" s="56"/>
      <c r="ED167" s="56"/>
      <c r="EE167" s="56"/>
      <c r="EF167" s="56"/>
      <c r="EG167" s="56"/>
      <c r="EH167" s="56"/>
      <c r="EJ167" s="56"/>
      <c r="EK167" s="56"/>
      <c r="EL167" s="56"/>
      <c r="EM167" s="56"/>
      <c r="EN167" s="56"/>
      <c r="EO167" s="56"/>
      <c r="EP167" s="56"/>
      <c r="EQ167" s="56"/>
      <c r="ER167" s="56"/>
      <c r="ET167" s="56"/>
      <c r="EU167" s="56"/>
      <c r="EV167" s="56"/>
      <c r="EW167" s="56"/>
      <c r="EX167" s="56"/>
      <c r="EY167" s="56"/>
      <c r="EZ167" s="56"/>
      <c r="FA167" s="56"/>
      <c r="FB167" s="56"/>
      <c r="FD167" s="56"/>
      <c r="FE167" s="56"/>
      <c r="FF167" s="56"/>
      <c r="FG167" s="56"/>
      <c r="FH167" s="56"/>
      <c r="FI167" s="56"/>
      <c r="FJ167" s="56"/>
      <c r="FK167" s="56"/>
      <c r="FL167" s="56"/>
      <c r="FN167" s="56"/>
      <c r="FO167" s="56"/>
      <c r="FP167" s="56"/>
      <c r="FQ167" s="56"/>
      <c r="FR167" s="56"/>
      <c r="FS167" s="56"/>
      <c r="FT167" s="56"/>
      <c r="FU167" s="56"/>
      <c r="FV167" s="56"/>
      <c r="FX167" s="56"/>
      <c r="FY167" s="56"/>
      <c r="FZ167" s="56"/>
      <c r="GA167" s="56"/>
      <c r="GB167" s="56"/>
      <c r="GC167" s="56"/>
      <c r="GD167" s="56"/>
      <c r="GE167" s="56"/>
      <c r="GF167" s="56"/>
      <c r="GH167" s="56"/>
      <c r="GI167" s="56"/>
      <c r="GJ167" s="56"/>
      <c r="GK167" s="56"/>
      <c r="GL167" s="56"/>
      <c r="GM167" s="56"/>
      <c r="GN167" s="56"/>
      <c r="GO167" s="56"/>
      <c r="GP167" s="56"/>
      <c r="GR167" s="56"/>
      <c r="GS167" s="56"/>
      <c r="GT167" s="56"/>
      <c r="GU167" s="56"/>
      <c r="GV167" s="56"/>
      <c r="GW167" s="56"/>
      <c r="GX167" s="56"/>
      <c r="GY167" s="56"/>
      <c r="GZ167" s="56"/>
      <c r="HB167" s="56"/>
      <c r="HC167" s="56"/>
      <c r="HD167" s="56"/>
      <c r="HE167" s="56"/>
      <c r="HF167" s="56"/>
      <c r="HG167" s="56"/>
      <c r="HH167" s="56"/>
      <c r="HI167" s="56"/>
      <c r="HJ167" s="56"/>
      <c r="HL167" s="56"/>
      <c r="HM167" s="56"/>
      <c r="HN167" s="56"/>
      <c r="HO167" s="56"/>
      <c r="HP167" s="56"/>
      <c r="HQ167" s="56"/>
      <c r="HR167" s="56"/>
      <c r="HS167" s="56"/>
      <c r="HT167" s="56"/>
      <c r="HV167" s="56"/>
      <c r="HW167" s="56"/>
      <c r="HX167" s="56"/>
      <c r="HY167" s="56"/>
      <c r="HZ167" s="56"/>
      <c r="IA167" s="56"/>
      <c r="IB167" s="56"/>
      <c r="IC167" s="56"/>
      <c r="ID167" s="56"/>
      <c r="IF167" s="56"/>
      <c r="IG167" s="56"/>
      <c r="IH167" s="56"/>
      <c r="II167" s="56"/>
      <c r="IJ167" s="56"/>
      <c r="IK167" s="56"/>
      <c r="IL167" s="56"/>
      <c r="IM167" s="56"/>
      <c r="IN167" s="56"/>
      <c r="IP167" s="56"/>
      <c r="IQ167" s="56"/>
      <c r="IR167" s="56"/>
      <c r="IS167" s="56"/>
      <c r="IT167" s="56"/>
      <c r="IU167" s="56"/>
    </row>
    <row r="168" spans="1:255" ht="12.75" customHeight="1" thickBot="1" x14ac:dyDescent="0.25">
      <c r="A168" s="227"/>
      <c r="B168" s="106">
        <v>1059.29</v>
      </c>
      <c r="C168" s="85" t="s">
        <v>74</v>
      </c>
      <c r="D168" s="86"/>
      <c r="E168" s="47"/>
      <c r="F168" s="47"/>
      <c r="G168" s="47"/>
      <c r="H168" s="48"/>
      <c r="I168" s="49"/>
      <c r="J168" s="56"/>
      <c r="K168" s="56"/>
      <c r="L168" s="56"/>
      <c r="M168" s="56"/>
      <c r="N168" s="56"/>
      <c r="O168" s="56"/>
      <c r="P168" s="56"/>
      <c r="Q168" s="56"/>
      <c r="R168" s="56"/>
      <c r="T168" s="56"/>
      <c r="U168" s="56"/>
      <c r="V168" s="56"/>
      <c r="W168" s="56"/>
      <c r="X168" s="56"/>
      <c r="Y168" s="56"/>
      <c r="Z168" s="56"/>
      <c r="AA168" s="56"/>
      <c r="AB168" s="56"/>
      <c r="AD168" s="56"/>
      <c r="AE168" s="56"/>
      <c r="AF168" s="56"/>
      <c r="AG168" s="56"/>
      <c r="AH168" s="56"/>
      <c r="AI168" s="56"/>
      <c r="AJ168" s="56"/>
      <c r="AK168" s="56"/>
      <c r="AL168" s="56"/>
      <c r="AN168" s="56"/>
      <c r="AO168" s="56"/>
      <c r="AP168" s="56"/>
      <c r="AQ168" s="56"/>
      <c r="AR168" s="56"/>
      <c r="AS168" s="56"/>
      <c r="AT168" s="56"/>
      <c r="AU168" s="56"/>
      <c r="AV168" s="56"/>
      <c r="AX168" s="56"/>
      <c r="AY168" s="56"/>
      <c r="AZ168" s="56"/>
      <c r="BA168" s="56"/>
      <c r="BB168" s="56"/>
      <c r="BC168" s="56"/>
      <c r="BD168" s="56"/>
      <c r="BE168" s="56"/>
      <c r="BF168" s="56"/>
      <c r="BH168" s="56"/>
      <c r="BI168" s="56"/>
      <c r="BJ168" s="56"/>
      <c r="BK168" s="56"/>
      <c r="BL168" s="56"/>
      <c r="BM168" s="56"/>
      <c r="BN168" s="56"/>
      <c r="BO168" s="56"/>
      <c r="BP168" s="56"/>
      <c r="BR168" s="56"/>
      <c r="BS168" s="56"/>
      <c r="BT168" s="56"/>
      <c r="BU168" s="56"/>
      <c r="BV168" s="56"/>
      <c r="BW168" s="56"/>
      <c r="BX168" s="56"/>
      <c r="BY168" s="56"/>
      <c r="BZ168" s="56"/>
      <c r="CB168" s="56"/>
      <c r="CC168" s="56"/>
      <c r="CD168" s="56"/>
      <c r="CE168" s="56"/>
      <c r="CF168" s="56"/>
      <c r="CG168" s="56"/>
      <c r="CH168" s="56"/>
      <c r="CI168" s="56"/>
      <c r="CJ168" s="56"/>
      <c r="CL168" s="56"/>
      <c r="CM168" s="56"/>
      <c r="CN168" s="56"/>
      <c r="CO168" s="56"/>
      <c r="CP168" s="56"/>
      <c r="CQ168" s="56"/>
      <c r="CR168" s="56"/>
      <c r="CS168" s="56"/>
      <c r="CT168" s="56"/>
      <c r="CV168" s="56"/>
      <c r="CW168" s="56"/>
      <c r="CX168" s="56"/>
      <c r="CY168" s="56"/>
      <c r="CZ168" s="56"/>
      <c r="DA168" s="56"/>
      <c r="DB168" s="56"/>
      <c r="DC168" s="56"/>
      <c r="DD168" s="56"/>
      <c r="DF168" s="56"/>
      <c r="DG168" s="56"/>
      <c r="DH168" s="56"/>
      <c r="DI168" s="56"/>
      <c r="DJ168" s="56"/>
      <c r="DK168" s="56"/>
      <c r="DL168" s="56"/>
      <c r="DM168" s="56"/>
      <c r="DN168" s="56"/>
      <c r="DP168" s="56"/>
      <c r="DQ168" s="56"/>
      <c r="DR168" s="56"/>
      <c r="DS168" s="56"/>
      <c r="DT168" s="56"/>
      <c r="DU168" s="56"/>
      <c r="DV168" s="56"/>
      <c r="DW168" s="56"/>
      <c r="DX168" s="56"/>
      <c r="DZ168" s="56"/>
      <c r="EA168" s="56"/>
      <c r="EB168" s="56"/>
      <c r="EC168" s="56"/>
      <c r="ED168" s="56"/>
      <c r="EE168" s="56"/>
      <c r="EF168" s="56"/>
      <c r="EG168" s="56"/>
      <c r="EH168" s="56"/>
      <c r="EJ168" s="56"/>
      <c r="EK168" s="56"/>
      <c r="EL168" s="56"/>
      <c r="EM168" s="56"/>
      <c r="EN168" s="56"/>
      <c r="EO168" s="56"/>
      <c r="EP168" s="56"/>
      <c r="EQ168" s="56"/>
      <c r="ER168" s="56"/>
      <c r="ET168" s="56"/>
      <c r="EU168" s="56"/>
      <c r="EV168" s="56"/>
      <c r="EW168" s="56"/>
      <c r="EX168" s="56"/>
      <c r="EY168" s="56"/>
      <c r="EZ168" s="56"/>
      <c r="FA168" s="56"/>
      <c r="FB168" s="56"/>
      <c r="FD168" s="56"/>
      <c r="FE168" s="56"/>
      <c r="FF168" s="56"/>
      <c r="FG168" s="56"/>
      <c r="FH168" s="56"/>
      <c r="FI168" s="56"/>
      <c r="FJ168" s="56"/>
      <c r="FK168" s="56"/>
      <c r="FL168" s="56"/>
      <c r="FN168" s="56"/>
      <c r="FO168" s="56"/>
      <c r="FP168" s="56"/>
      <c r="FQ168" s="56"/>
      <c r="FR168" s="56"/>
      <c r="FS168" s="56"/>
      <c r="FT168" s="56"/>
      <c r="FU168" s="56"/>
      <c r="FV168" s="56"/>
      <c r="FX168" s="56"/>
      <c r="FY168" s="56"/>
      <c r="FZ168" s="56"/>
      <c r="GA168" s="56"/>
      <c r="GB168" s="56"/>
      <c r="GC168" s="56"/>
      <c r="GD168" s="56"/>
      <c r="GE168" s="56"/>
      <c r="GF168" s="56"/>
      <c r="GH168" s="56"/>
      <c r="GI168" s="56"/>
      <c r="GJ168" s="56"/>
      <c r="GK168" s="56"/>
      <c r="GL168" s="56"/>
      <c r="GM168" s="56"/>
      <c r="GN168" s="56"/>
      <c r="GO168" s="56"/>
      <c r="GP168" s="56"/>
      <c r="GR168" s="56"/>
      <c r="GS168" s="56"/>
      <c r="GT168" s="56"/>
      <c r="GU168" s="56"/>
      <c r="GV168" s="56"/>
      <c r="GW168" s="56"/>
      <c r="GX168" s="56"/>
      <c r="GY168" s="56"/>
      <c r="GZ168" s="56"/>
      <c r="HB168" s="56"/>
      <c r="HC168" s="56"/>
      <c r="HD168" s="56"/>
      <c r="HE168" s="56"/>
      <c r="HF168" s="56"/>
      <c r="HG168" s="56"/>
      <c r="HH168" s="56"/>
      <c r="HI168" s="56"/>
      <c r="HJ168" s="56"/>
      <c r="HL168" s="56"/>
      <c r="HM168" s="56"/>
      <c r="HN168" s="56"/>
      <c r="HO168" s="56"/>
      <c r="HP168" s="56"/>
      <c r="HQ168" s="56"/>
      <c r="HR168" s="56"/>
      <c r="HS168" s="56"/>
      <c r="HT168" s="56"/>
      <c r="HV168" s="56"/>
      <c r="HW168" s="56"/>
      <c r="HX168" s="56"/>
      <c r="HY168" s="56"/>
      <c r="HZ168" s="56"/>
      <c r="IA168" s="56"/>
      <c r="IB168" s="56"/>
      <c r="IC168" s="56"/>
      <c r="ID168" s="56"/>
      <c r="IF168" s="56"/>
      <c r="IG168" s="56"/>
      <c r="IH168" s="56"/>
      <c r="II168" s="56"/>
      <c r="IJ168" s="56"/>
      <c r="IK168" s="56"/>
      <c r="IL168" s="56"/>
      <c r="IM168" s="56"/>
      <c r="IN168" s="56"/>
      <c r="IP168" s="56"/>
      <c r="IQ168" s="56"/>
      <c r="IR168" s="56"/>
      <c r="IS168" s="56"/>
      <c r="IT168" s="56"/>
      <c r="IU168" s="56"/>
    </row>
    <row r="169" spans="1:255" ht="12.75" customHeight="1" thickBot="1" x14ac:dyDescent="0.25">
      <c r="A169" s="221"/>
      <c r="B169" s="106">
        <v>907.84</v>
      </c>
      <c r="C169" s="85" t="s">
        <v>75</v>
      </c>
      <c r="D169" s="86"/>
      <c r="E169" s="47"/>
      <c r="F169" s="47"/>
      <c r="G169" s="47"/>
      <c r="H169" s="48"/>
      <c r="I169" s="49"/>
      <c r="J169" s="56"/>
      <c r="K169" s="56"/>
      <c r="L169" s="56"/>
      <c r="M169" s="56"/>
      <c r="N169" s="56"/>
      <c r="O169" s="56"/>
      <c r="P169" s="56"/>
      <c r="Q169" s="56"/>
      <c r="R169" s="56"/>
      <c r="T169" s="56"/>
      <c r="U169" s="56"/>
      <c r="V169" s="56"/>
      <c r="W169" s="56"/>
      <c r="X169" s="56"/>
      <c r="Y169" s="56"/>
      <c r="Z169" s="56"/>
      <c r="AA169" s="56"/>
      <c r="AB169" s="56"/>
      <c r="AD169" s="56"/>
      <c r="AE169" s="56"/>
      <c r="AF169" s="56"/>
      <c r="AG169" s="56"/>
      <c r="AH169" s="56"/>
      <c r="AI169" s="56"/>
      <c r="AJ169" s="56"/>
      <c r="AK169" s="56"/>
      <c r="AL169" s="56"/>
      <c r="AN169" s="56"/>
      <c r="AO169" s="56"/>
      <c r="AP169" s="56"/>
      <c r="AQ169" s="56"/>
      <c r="AR169" s="56"/>
      <c r="AS169" s="56"/>
      <c r="AT169" s="56"/>
      <c r="AU169" s="56"/>
      <c r="AV169" s="56"/>
      <c r="AX169" s="56"/>
      <c r="AY169" s="56"/>
      <c r="AZ169" s="56"/>
      <c r="BA169" s="56"/>
      <c r="BB169" s="56"/>
      <c r="BC169" s="56"/>
      <c r="BD169" s="56"/>
      <c r="BE169" s="56"/>
      <c r="BF169" s="56"/>
      <c r="BH169" s="56"/>
      <c r="BI169" s="56"/>
      <c r="BJ169" s="56"/>
      <c r="BK169" s="56"/>
      <c r="BL169" s="56"/>
      <c r="BM169" s="56"/>
      <c r="BN169" s="56"/>
      <c r="BO169" s="56"/>
      <c r="BP169" s="56"/>
      <c r="BR169" s="56"/>
      <c r="BS169" s="56"/>
      <c r="BT169" s="56"/>
      <c r="BU169" s="56"/>
      <c r="BV169" s="56"/>
      <c r="BW169" s="56"/>
      <c r="BX169" s="56"/>
      <c r="BY169" s="56"/>
      <c r="BZ169" s="56"/>
      <c r="CB169" s="56"/>
      <c r="CC169" s="56"/>
      <c r="CD169" s="56"/>
      <c r="CE169" s="56"/>
      <c r="CF169" s="56"/>
      <c r="CG169" s="56"/>
      <c r="CH169" s="56"/>
      <c r="CI169" s="56"/>
      <c r="CJ169" s="56"/>
      <c r="CL169" s="56"/>
      <c r="CM169" s="56"/>
      <c r="CN169" s="56"/>
      <c r="CO169" s="56"/>
      <c r="CP169" s="56"/>
      <c r="CQ169" s="56"/>
      <c r="CR169" s="56"/>
      <c r="CS169" s="56"/>
      <c r="CT169" s="56"/>
      <c r="CV169" s="56"/>
      <c r="CW169" s="56"/>
      <c r="CX169" s="56"/>
      <c r="CY169" s="56"/>
      <c r="CZ169" s="56"/>
      <c r="DA169" s="56"/>
      <c r="DB169" s="56"/>
      <c r="DC169" s="56"/>
      <c r="DD169" s="56"/>
      <c r="DF169" s="56"/>
      <c r="DG169" s="56"/>
      <c r="DH169" s="56"/>
      <c r="DI169" s="56"/>
      <c r="DJ169" s="56"/>
      <c r="DK169" s="56"/>
      <c r="DL169" s="56"/>
      <c r="DM169" s="56"/>
      <c r="DN169" s="56"/>
      <c r="DP169" s="56"/>
      <c r="DQ169" s="56"/>
      <c r="DR169" s="56"/>
      <c r="DS169" s="56"/>
      <c r="DT169" s="56"/>
      <c r="DU169" s="56"/>
      <c r="DV169" s="56"/>
      <c r="DW169" s="56"/>
      <c r="DX169" s="56"/>
      <c r="DZ169" s="56"/>
      <c r="EA169" s="56"/>
      <c r="EB169" s="56"/>
      <c r="EC169" s="56"/>
      <c r="ED169" s="56"/>
      <c r="EE169" s="56"/>
      <c r="EF169" s="56"/>
      <c r="EG169" s="56"/>
      <c r="EH169" s="56"/>
      <c r="EJ169" s="56"/>
      <c r="EK169" s="56"/>
      <c r="EL169" s="56"/>
      <c r="EM169" s="56"/>
      <c r="EN169" s="56"/>
      <c r="EO169" s="56"/>
      <c r="EP169" s="56"/>
      <c r="EQ169" s="56"/>
      <c r="ER169" s="56"/>
      <c r="ET169" s="56"/>
      <c r="EU169" s="56"/>
      <c r="EV169" s="56"/>
      <c r="EW169" s="56"/>
      <c r="EX169" s="56"/>
      <c r="EY169" s="56"/>
      <c r="EZ169" s="56"/>
      <c r="FA169" s="56"/>
      <c r="FB169" s="56"/>
      <c r="FD169" s="56"/>
      <c r="FE169" s="56"/>
      <c r="FF169" s="56"/>
      <c r="FG169" s="56"/>
      <c r="FH169" s="56"/>
      <c r="FI169" s="56"/>
      <c r="FJ169" s="56"/>
      <c r="FK169" s="56"/>
      <c r="FL169" s="56"/>
      <c r="FN169" s="56"/>
      <c r="FO169" s="56"/>
      <c r="FP169" s="56"/>
      <c r="FQ169" s="56"/>
      <c r="FR169" s="56"/>
      <c r="FS169" s="56"/>
      <c r="FT169" s="56"/>
      <c r="FU169" s="56"/>
      <c r="FV169" s="56"/>
      <c r="FX169" s="56"/>
      <c r="FY169" s="56"/>
      <c r="FZ169" s="56"/>
      <c r="GA169" s="56"/>
      <c r="GB169" s="56"/>
      <c r="GC169" s="56"/>
      <c r="GD169" s="56"/>
      <c r="GE169" s="56"/>
      <c r="GF169" s="56"/>
      <c r="GH169" s="56"/>
      <c r="GI169" s="56"/>
      <c r="GJ169" s="56"/>
      <c r="GK169" s="56"/>
      <c r="GL169" s="56"/>
      <c r="GM169" s="56"/>
      <c r="GN169" s="56"/>
      <c r="GO169" s="56"/>
      <c r="GP169" s="56"/>
      <c r="GR169" s="56"/>
      <c r="GS169" s="56"/>
      <c r="GT169" s="56"/>
      <c r="GU169" s="56"/>
      <c r="GV169" s="56"/>
      <c r="GW169" s="56"/>
      <c r="GX169" s="56"/>
      <c r="GY169" s="56"/>
      <c r="GZ169" s="56"/>
      <c r="HB169" s="56"/>
      <c r="HC169" s="56"/>
      <c r="HD169" s="56"/>
      <c r="HE169" s="56"/>
      <c r="HF169" s="56"/>
      <c r="HG169" s="56"/>
      <c r="HH169" s="56"/>
      <c r="HI169" s="56"/>
      <c r="HJ169" s="56"/>
      <c r="HL169" s="56"/>
      <c r="HM169" s="56"/>
      <c r="HN169" s="56"/>
      <c r="HO169" s="56"/>
      <c r="HP169" s="56"/>
      <c r="HQ169" s="56"/>
      <c r="HR169" s="56"/>
      <c r="HS169" s="56"/>
      <c r="HT169" s="56"/>
      <c r="HV169" s="56"/>
      <c r="HW169" s="56"/>
      <c r="HX169" s="56"/>
      <c r="HY169" s="56"/>
      <c r="HZ169" s="56"/>
      <c r="IA169" s="56"/>
      <c r="IB169" s="56"/>
      <c r="IC169" s="56"/>
      <c r="ID169" s="56"/>
      <c r="IF169" s="56"/>
      <c r="IG169" s="56"/>
      <c r="IH169" s="56"/>
      <c r="II169" s="56"/>
      <c r="IJ169" s="56"/>
      <c r="IK169" s="56"/>
      <c r="IL169" s="56"/>
      <c r="IM169" s="56"/>
      <c r="IN169" s="56"/>
      <c r="IP169" s="56"/>
      <c r="IQ169" s="56"/>
      <c r="IR169" s="56"/>
      <c r="IS169" s="56"/>
      <c r="IT169" s="56"/>
      <c r="IU169" s="56"/>
    </row>
    <row r="170" spans="1:255" ht="12.75" customHeight="1" thickBot="1" x14ac:dyDescent="0.25">
      <c r="A170" s="221"/>
      <c r="B170" s="106">
        <v>991.8</v>
      </c>
      <c r="C170" s="85" t="s">
        <v>76</v>
      </c>
      <c r="D170" s="86"/>
      <c r="E170" s="47"/>
      <c r="F170" s="47"/>
      <c r="G170" s="47"/>
      <c r="H170" s="48"/>
      <c r="I170" s="49"/>
      <c r="J170" s="56"/>
      <c r="K170" s="56"/>
      <c r="L170" s="56"/>
      <c r="M170" s="56"/>
      <c r="N170" s="56"/>
      <c r="O170" s="56"/>
      <c r="P170" s="56"/>
      <c r="Q170" s="56"/>
      <c r="R170" s="56"/>
      <c r="T170" s="56"/>
      <c r="U170" s="56"/>
      <c r="V170" s="56"/>
      <c r="W170" s="56"/>
      <c r="X170" s="56"/>
      <c r="Y170" s="56"/>
      <c r="Z170" s="56"/>
      <c r="AA170" s="56"/>
      <c r="AB170" s="56"/>
      <c r="AD170" s="56"/>
      <c r="AE170" s="56"/>
      <c r="AF170" s="56"/>
      <c r="AG170" s="56"/>
      <c r="AH170" s="56"/>
      <c r="AI170" s="56"/>
      <c r="AJ170" s="56"/>
      <c r="AK170" s="56"/>
      <c r="AL170" s="56"/>
      <c r="AN170" s="56"/>
      <c r="AO170" s="56"/>
      <c r="AP170" s="56"/>
      <c r="AQ170" s="56"/>
      <c r="AR170" s="56"/>
      <c r="AS170" s="56"/>
      <c r="AT170" s="56"/>
      <c r="AU170" s="56"/>
      <c r="AV170" s="56"/>
      <c r="AX170" s="56"/>
      <c r="AY170" s="56"/>
      <c r="AZ170" s="56"/>
      <c r="BA170" s="56"/>
      <c r="BB170" s="56"/>
      <c r="BC170" s="56"/>
      <c r="BD170" s="56"/>
      <c r="BE170" s="56"/>
      <c r="BF170" s="56"/>
      <c r="BH170" s="56"/>
      <c r="BI170" s="56"/>
      <c r="BJ170" s="56"/>
      <c r="BK170" s="56"/>
      <c r="BL170" s="56"/>
      <c r="BM170" s="56"/>
      <c r="BN170" s="56"/>
      <c r="BO170" s="56"/>
      <c r="BP170" s="56"/>
      <c r="BR170" s="56"/>
      <c r="BS170" s="56"/>
      <c r="BT170" s="56"/>
      <c r="BU170" s="56"/>
      <c r="BV170" s="56"/>
      <c r="BW170" s="56"/>
      <c r="BX170" s="56"/>
      <c r="BY170" s="56"/>
      <c r="BZ170" s="56"/>
      <c r="CB170" s="56"/>
      <c r="CC170" s="56"/>
      <c r="CD170" s="56"/>
      <c r="CE170" s="56"/>
      <c r="CF170" s="56"/>
      <c r="CG170" s="56"/>
      <c r="CH170" s="56"/>
      <c r="CI170" s="56"/>
      <c r="CJ170" s="56"/>
      <c r="CL170" s="56"/>
      <c r="CM170" s="56"/>
      <c r="CN170" s="56"/>
      <c r="CO170" s="56"/>
      <c r="CP170" s="56"/>
      <c r="CQ170" s="56"/>
      <c r="CR170" s="56"/>
      <c r="CS170" s="56"/>
      <c r="CT170" s="56"/>
      <c r="CV170" s="56"/>
      <c r="CW170" s="56"/>
      <c r="CX170" s="56"/>
      <c r="CY170" s="56"/>
      <c r="CZ170" s="56"/>
      <c r="DA170" s="56"/>
      <c r="DB170" s="56"/>
      <c r="DC170" s="56"/>
      <c r="DD170" s="56"/>
      <c r="DF170" s="56"/>
      <c r="DG170" s="56"/>
      <c r="DH170" s="56"/>
      <c r="DI170" s="56"/>
      <c r="DJ170" s="56"/>
      <c r="DK170" s="56"/>
      <c r="DL170" s="56"/>
      <c r="DM170" s="56"/>
      <c r="DN170" s="56"/>
      <c r="DP170" s="56"/>
      <c r="DQ170" s="56"/>
      <c r="DR170" s="56"/>
      <c r="DS170" s="56"/>
      <c r="DT170" s="56"/>
      <c r="DU170" s="56"/>
      <c r="DV170" s="56"/>
      <c r="DW170" s="56"/>
      <c r="DX170" s="56"/>
      <c r="DZ170" s="56"/>
      <c r="EA170" s="56"/>
      <c r="EB170" s="56"/>
      <c r="EC170" s="56"/>
      <c r="ED170" s="56"/>
      <c r="EE170" s="56"/>
      <c r="EF170" s="56"/>
      <c r="EG170" s="56"/>
      <c r="EH170" s="56"/>
      <c r="EJ170" s="56"/>
      <c r="EK170" s="56"/>
      <c r="EL170" s="56"/>
      <c r="EM170" s="56"/>
      <c r="EN170" s="56"/>
      <c r="EO170" s="56"/>
      <c r="EP170" s="56"/>
      <c r="EQ170" s="56"/>
      <c r="ER170" s="56"/>
      <c r="ET170" s="56"/>
      <c r="EU170" s="56"/>
      <c r="EV170" s="56"/>
      <c r="EW170" s="56"/>
      <c r="EX170" s="56"/>
      <c r="EY170" s="56"/>
      <c r="EZ170" s="56"/>
      <c r="FA170" s="56"/>
      <c r="FB170" s="56"/>
      <c r="FD170" s="56"/>
      <c r="FE170" s="56"/>
      <c r="FF170" s="56"/>
      <c r="FG170" s="56"/>
      <c r="FH170" s="56"/>
      <c r="FI170" s="56"/>
      <c r="FJ170" s="56"/>
      <c r="FK170" s="56"/>
      <c r="FL170" s="56"/>
      <c r="FN170" s="56"/>
      <c r="FO170" s="56"/>
      <c r="FP170" s="56"/>
      <c r="FQ170" s="56"/>
      <c r="FR170" s="56"/>
      <c r="FS170" s="56"/>
      <c r="FT170" s="56"/>
      <c r="FU170" s="56"/>
      <c r="FV170" s="56"/>
      <c r="FX170" s="56"/>
      <c r="FY170" s="56"/>
      <c r="FZ170" s="56"/>
      <c r="GA170" s="56"/>
      <c r="GB170" s="56"/>
      <c r="GC170" s="56"/>
      <c r="GD170" s="56"/>
      <c r="GE170" s="56"/>
      <c r="GF170" s="56"/>
      <c r="GH170" s="56"/>
      <c r="GI170" s="56"/>
      <c r="GJ170" s="56"/>
      <c r="GK170" s="56"/>
      <c r="GL170" s="56"/>
      <c r="GM170" s="56"/>
      <c r="GN170" s="56"/>
      <c r="GO170" s="56"/>
      <c r="GP170" s="56"/>
      <c r="GR170" s="56"/>
      <c r="GS170" s="56"/>
      <c r="GT170" s="56"/>
      <c r="GU170" s="56"/>
      <c r="GV170" s="56"/>
      <c r="GW170" s="56"/>
      <c r="GX170" s="56"/>
      <c r="GY170" s="56"/>
      <c r="GZ170" s="56"/>
      <c r="HB170" s="56"/>
      <c r="HC170" s="56"/>
      <c r="HD170" s="56"/>
      <c r="HE170" s="56"/>
      <c r="HF170" s="56"/>
      <c r="HG170" s="56"/>
      <c r="HH170" s="56"/>
      <c r="HI170" s="56"/>
      <c r="HJ170" s="56"/>
      <c r="HL170" s="56"/>
      <c r="HM170" s="56"/>
      <c r="HN170" s="56"/>
      <c r="HO170" s="56"/>
      <c r="HP170" s="56"/>
      <c r="HQ170" s="56"/>
      <c r="HR170" s="56"/>
      <c r="HS170" s="56"/>
      <c r="HT170" s="56"/>
      <c r="HV170" s="56"/>
      <c r="HW170" s="56"/>
      <c r="HX170" s="56"/>
      <c r="HY170" s="56"/>
      <c r="HZ170" s="56"/>
      <c r="IA170" s="56"/>
      <c r="IB170" s="56"/>
      <c r="IC170" s="56"/>
      <c r="ID170" s="56"/>
      <c r="IF170" s="56"/>
      <c r="IG170" s="56"/>
      <c r="IH170" s="56"/>
      <c r="II170" s="56"/>
      <c r="IJ170" s="56"/>
      <c r="IK170" s="56"/>
      <c r="IL170" s="56"/>
      <c r="IM170" s="56"/>
      <c r="IN170" s="56"/>
      <c r="IP170" s="56"/>
      <c r="IQ170" s="56"/>
      <c r="IR170" s="56"/>
      <c r="IS170" s="56"/>
      <c r="IT170" s="56"/>
      <c r="IU170" s="56"/>
    </row>
    <row r="171" spans="1:255" ht="12.75" customHeight="1" thickBot="1" x14ac:dyDescent="0.25">
      <c r="A171" s="221"/>
      <c r="B171" s="106">
        <v>1383.08</v>
      </c>
      <c r="C171" s="85" t="s">
        <v>77</v>
      </c>
      <c r="D171" s="86"/>
      <c r="E171" s="47"/>
      <c r="F171" s="47"/>
      <c r="G171" s="47"/>
      <c r="H171" s="48"/>
      <c r="I171" s="49"/>
      <c r="J171" s="56"/>
      <c r="K171" s="56"/>
      <c r="L171" s="56"/>
      <c r="M171" s="56"/>
      <c r="N171" s="56"/>
      <c r="O171" s="56"/>
      <c r="P171" s="56"/>
      <c r="Q171" s="56"/>
      <c r="R171" s="56"/>
      <c r="T171" s="56"/>
      <c r="U171" s="56"/>
      <c r="V171" s="56"/>
      <c r="W171" s="56"/>
      <c r="X171" s="56"/>
      <c r="Y171" s="56"/>
      <c r="Z171" s="56"/>
      <c r="AA171" s="56"/>
      <c r="AB171" s="56"/>
      <c r="AD171" s="56"/>
      <c r="AE171" s="56"/>
      <c r="AF171" s="56"/>
      <c r="AG171" s="56"/>
      <c r="AH171" s="56"/>
      <c r="AI171" s="56"/>
      <c r="AJ171" s="56"/>
      <c r="AK171" s="56"/>
      <c r="AL171" s="56"/>
      <c r="AN171" s="56"/>
      <c r="AO171" s="56"/>
      <c r="AP171" s="56"/>
      <c r="AQ171" s="56"/>
      <c r="AR171" s="56"/>
      <c r="AS171" s="56"/>
      <c r="AT171" s="56"/>
      <c r="AU171" s="56"/>
      <c r="AV171" s="56"/>
      <c r="AX171" s="56"/>
      <c r="AY171" s="56"/>
      <c r="AZ171" s="56"/>
      <c r="BA171" s="56"/>
      <c r="BB171" s="56"/>
      <c r="BC171" s="56"/>
      <c r="BD171" s="56"/>
      <c r="BE171" s="56"/>
      <c r="BF171" s="56"/>
      <c r="BH171" s="56"/>
      <c r="BI171" s="56"/>
      <c r="BJ171" s="56"/>
      <c r="BK171" s="56"/>
      <c r="BL171" s="56"/>
      <c r="BM171" s="56"/>
      <c r="BN171" s="56"/>
      <c r="BO171" s="56"/>
      <c r="BP171" s="56"/>
      <c r="BR171" s="56"/>
      <c r="BS171" s="56"/>
      <c r="BT171" s="56"/>
      <c r="BU171" s="56"/>
      <c r="BV171" s="56"/>
      <c r="BW171" s="56"/>
      <c r="BX171" s="56"/>
      <c r="BY171" s="56"/>
      <c r="BZ171" s="56"/>
      <c r="CB171" s="56"/>
      <c r="CC171" s="56"/>
      <c r="CD171" s="56"/>
      <c r="CE171" s="56"/>
      <c r="CF171" s="56"/>
      <c r="CG171" s="56"/>
      <c r="CH171" s="56"/>
      <c r="CI171" s="56"/>
      <c r="CJ171" s="56"/>
      <c r="CL171" s="56"/>
      <c r="CM171" s="56"/>
      <c r="CN171" s="56"/>
      <c r="CO171" s="56"/>
      <c r="CP171" s="56"/>
      <c r="CQ171" s="56"/>
      <c r="CR171" s="56"/>
      <c r="CS171" s="56"/>
      <c r="CT171" s="56"/>
      <c r="CV171" s="56"/>
      <c r="CW171" s="56"/>
      <c r="CX171" s="56"/>
      <c r="CY171" s="56"/>
      <c r="CZ171" s="56"/>
      <c r="DA171" s="56"/>
      <c r="DB171" s="56"/>
      <c r="DC171" s="56"/>
      <c r="DD171" s="56"/>
      <c r="DF171" s="56"/>
      <c r="DG171" s="56"/>
      <c r="DH171" s="56"/>
      <c r="DI171" s="56"/>
      <c r="DJ171" s="56"/>
      <c r="DK171" s="56"/>
      <c r="DL171" s="56"/>
      <c r="DM171" s="56"/>
      <c r="DN171" s="56"/>
      <c r="DP171" s="56"/>
      <c r="DQ171" s="56"/>
      <c r="DR171" s="56"/>
      <c r="DS171" s="56"/>
      <c r="DT171" s="56"/>
      <c r="DU171" s="56"/>
      <c r="DV171" s="56"/>
      <c r="DW171" s="56"/>
      <c r="DX171" s="56"/>
      <c r="DZ171" s="56"/>
      <c r="EA171" s="56"/>
      <c r="EB171" s="56"/>
      <c r="EC171" s="56"/>
      <c r="ED171" s="56"/>
      <c r="EE171" s="56"/>
      <c r="EF171" s="56"/>
      <c r="EG171" s="56"/>
      <c r="EH171" s="56"/>
      <c r="EJ171" s="56"/>
      <c r="EK171" s="56"/>
      <c r="EL171" s="56"/>
      <c r="EM171" s="56"/>
      <c r="EN171" s="56"/>
      <c r="EO171" s="56"/>
      <c r="EP171" s="56"/>
      <c r="EQ171" s="56"/>
      <c r="ER171" s="56"/>
      <c r="ET171" s="56"/>
      <c r="EU171" s="56"/>
      <c r="EV171" s="56"/>
      <c r="EW171" s="56"/>
      <c r="EX171" s="56"/>
      <c r="EY171" s="56"/>
      <c r="EZ171" s="56"/>
      <c r="FA171" s="56"/>
      <c r="FB171" s="56"/>
      <c r="FD171" s="56"/>
      <c r="FE171" s="56"/>
      <c r="FF171" s="56"/>
      <c r="FG171" s="56"/>
      <c r="FH171" s="56"/>
      <c r="FI171" s="56"/>
      <c r="FJ171" s="56"/>
      <c r="FK171" s="56"/>
      <c r="FL171" s="56"/>
      <c r="FN171" s="56"/>
      <c r="FO171" s="56"/>
      <c r="FP171" s="56"/>
      <c r="FQ171" s="56"/>
      <c r="FR171" s="56"/>
      <c r="FS171" s="56"/>
      <c r="FT171" s="56"/>
      <c r="FU171" s="56"/>
      <c r="FV171" s="56"/>
      <c r="FX171" s="56"/>
      <c r="FY171" s="56"/>
      <c r="FZ171" s="56"/>
      <c r="GA171" s="56"/>
      <c r="GB171" s="56"/>
      <c r="GC171" s="56"/>
      <c r="GD171" s="56"/>
      <c r="GE171" s="56"/>
      <c r="GF171" s="56"/>
      <c r="GH171" s="56"/>
      <c r="GI171" s="56"/>
      <c r="GJ171" s="56"/>
      <c r="GK171" s="56"/>
      <c r="GL171" s="56"/>
      <c r="GM171" s="56"/>
      <c r="GN171" s="56"/>
      <c r="GO171" s="56"/>
      <c r="GP171" s="56"/>
      <c r="GR171" s="56"/>
      <c r="GS171" s="56"/>
      <c r="GT171" s="56"/>
      <c r="GU171" s="56"/>
      <c r="GV171" s="56"/>
      <c r="GW171" s="56"/>
      <c r="GX171" s="56"/>
      <c r="GY171" s="56"/>
      <c r="GZ171" s="56"/>
      <c r="HB171" s="56"/>
      <c r="HC171" s="56"/>
      <c r="HD171" s="56"/>
      <c r="HE171" s="56"/>
      <c r="HF171" s="56"/>
      <c r="HG171" s="56"/>
      <c r="HH171" s="56"/>
      <c r="HI171" s="56"/>
      <c r="HJ171" s="56"/>
      <c r="HL171" s="56"/>
      <c r="HM171" s="56"/>
      <c r="HN171" s="56"/>
      <c r="HO171" s="56"/>
      <c r="HP171" s="56"/>
      <c r="HQ171" s="56"/>
      <c r="HR171" s="56"/>
      <c r="HS171" s="56"/>
      <c r="HT171" s="56"/>
      <c r="HV171" s="56"/>
      <c r="HW171" s="56"/>
      <c r="HX171" s="56"/>
      <c r="HY171" s="56"/>
      <c r="HZ171" s="56"/>
      <c r="IA171" s="56"/>
      <c r="IB171" s="56"/>
      <c r="IC171" s="56"/>
      <c r="ID171" s="56"/>
      <c r="IF171" s="56"/>
      <c r="IG171" s="56"/>
      <c r="IH171" s="56"/>
      <c r="II171" s="56"/>
      <c r="IJ171" s="56"/>
      <c r="IK171" s="56"/>
      <c r="IL171" s="56"/>
      <c r="IM171" s="56"/>
      <c r="IN171" s="56"/>
      <c r="IP171" s="56"/>
      <c r="IQ171" s="56"/>
      <c r="IR171" s="56"/>
      <c r="IS171" s="56"/>
      <c r="IT171" s="56"/>
      <c r="IU171" s="56"/>
    </row>
    <row r="172" spans="1:255" ht="12.75" customHeight="1" thickBot="1" x14ac:dyDescent="0.25">
      <c r="A172" s="221"/>
      <c r="B172" s="106">
        <v>1066.49</v>
      </c>
      <c r="C172" s="85" t="s">
        <v>78</v>
      </c>
      <c r="D172" s="86"/>
      <c r="E172" s="47"/>
      <c r="F172" s="47"/>
      <c r="G172" s="47"/>
      <c r="H172" s="48"/>
      <c r="I172" s="49"/>
      <c r="J172" s="56"/>
      <c r="K172" s="56"/>
      <c r="L172" s="56"/>
      <c r="M172" s="56"/>
      <c r="N172" s="56"/>
      <c r="O172" s="56"/>
      <c r="P172" s="56"/>
      <c r="Q172" s="56"/>
      <c r="R172" s="56"/>
      <c r="T172" s="56"/>
      <c r="U172" s="56"/>
      <c r="V172" s="56"/>
      <c r="W172" s="56"/>
      <c r="X172" s="56"/>
      <c r="Y172" s="56"/>
      <c r="Z172" s="56"/>
      <c r="AA172" s="56"/>
      <c r="AB172" s="56"/>
      <c r="AD172" s="56"/>
      <c r="AE172" s="56"/>
      <c r="AF172" s="56"/>
      <c r="AG172" s="56"/>
      <c r="AH172" s="56"/>
      <c r="AI172" s="56"/>
      <c r="AJ172" s="56"/>
      <c r="AK172" s="56"/>
      <c r="AL172" s="56"/>
      <c r="AN172" s="56"/>
      <c r="AO172" s="56"/>
      <c r="AP172" s="56"/>
      <c r="AQ172" s="56"/>
      <c r="AR172" s="56"/>
      <c r="AS172" s="56"/>
      <c r="AT172" s="56"/>
      <c r="AU172" s="56"/>
      <c r="AV172" s="56"/>
      <c r="AX172" s="56"/>
      <c r="AY172" s="56"/>
      <c r="AZ172" s="56"/>
      <c r="BA172" s="56"/>
      <c r="BB172" s="56"/>
      <c r="BC172" s="56"/>
      <c r="BD172" s="56"/>
      <c r="BE172" s="56"/>
      <c r="BF172" s="56"/>
      <c r="BH172" s="56"/>
      <c r="BI172" s="56"/>
      <c r="BJ172" s="56"/>
      <c r="BK172" s="56"/>
      <c r="BL172" s="56"/>
      <c r="BM172" s="56"/>
      <c r="BN172" s="56"/>
      <c r="BO172" s="56"/>
      <c r="BP172" s="56"/>
      <c r="BR172" s="56"/>
      <c r="BS172" s="56"/>
      <c r="BT172" s="56"/>
      <c r="BU172" s="56"/>
      <c r="BV172" s="56"/>
      <c r="BW172" s="56"/>
      <c r="BX172" s="56"/>
      <c r="BY172" s="56"/>
      <c r="BZ172" s="56"/>
      <c r="CB172" s="56"/>
      <c r="CC172" s="56"/>
      <c r="CD172" s="56"/>
      <c r="CE172" s="56"/>
      <c r="CF172" s="56"/>
      <c r="CG172" s="56"/>
      <c r="CH172" s="56"/>
      <c r="CI172" s="56"/>
      <c r="CJ172" s="56"/>
      <c r="CL172" s="56"/>
      <c r="CM172" s="56"/>
      <c r="CN172" s="56"/>
      <c r="CO172" s="56"/>
      <c r="CP172" s="56"/>
      <c r="CQ172" s="56"/>
      <c r="CR172" s="56"/>
      <c r="CS172" s="56"/>
      <c r="CT172" s="56"/>
      <c r="CV172" s="56"/>
      <c r="CW172" s="56"/>
      <c r="CX172" s="56"/>
      <c r="CY172" s="56"/>
      <c r="CZ172" s="56"/>
      <c r="DA172" s="56"/>
      <c r="DB172" s="56"/>
      <c r="DC172" s="56"/>
      <c r="DD172" s="56"/>
      <c r="DF172" s="56"/>
      <c r="DG172" s="56"/>
      <c r="DH172" s="56"/>
      <c r="DI172" s="56"/>
      <c r="DJ172" s="56"/>
      <c r="DK172" s="56"/>
      <c r="DL172" s="56"/>
      <c r="DM172" s="56"/>
      <c r="DN172" s="56"/>
      <c r="DP172" s="56"/>
      <c r="DQ172" s="56"/>
      <c r="DR172" s="56"/>
      <c r="DS172" s="56"/>
      <c r="DT172" s="56"/>
      <c r="DU172" s="56"/>
      <c r="DV172" s="56"/>
      <c r="DW172" s="56"/>
      <c r="DX172" s="56"/>
      <c r="DZ172" s="56"/>
      <c r="EA172" s="56"/>
      <c r="EB172" s="56"/>
      <c r="EC172" s="56"/>
      <c r="ED172" s="56"/>
      <c r="EE172" s="56"/>
      <c r="EF172" s="56"/>
      <c r="EG172" s="56"/>
      <c r="EH172" s="56"/>
      <c r="EJ172" s="56"/>
      <c r="EK172" s="56"/>
      <c r="EL172" s="56"/>
      <c r="EM172" s="56"/>
      <c r="EN172" s="56"/>
      <c r="EO172" s="56"/>
      <c r="EP172" s="56"/>
      <c r="EQ172" s="56"/>
      <c r="ER172" s="56"/>
      <c r="ET172" s="56"/>
      <c r="EU172" s="56"/>
      <c r="EV172" s="56"/>
      <c r="EW172" s="56"/>
      <c r="EX172" s="56"/>
      <c r="EY172" s="56"/>
      <c r="EZ172" s="56"/>
      <c r="FA172" s="56"/>
      <c r="FB172" s="56"/>
      <c r="FD172" s="56"/>
      <c r="FE172" s="56"/>
      <c r="FF172" s="56"/>
      <c r="FG172" s="56"/>
      <c r="FH172" s="56"/>
      <c r="FI172" s="56"/>
      <c r="FJ172" s="56"/>
      <c r="FK172" s="56"/>
      <c r="FL172" s="56"/>
      <c r="FN172" s="56"/>
      <c r="FO172" s="56"/>
      <c r="FP172" s="56"/>
      <c r="FQ172" s="56"/>
      <c r="FR172" s="56"/>
      <c r="FS172" s="56"/>
      <c r="FT172" s="56"/>
      <c r="FU172" s="56"/>
      <c r="FV172" s="56"/>
      <c r="FX172" s="56"/>
      <c r="FY172" s="56"/>
      <c r="FZ172" s="56"/>
      <c r="GA172" s="56"/>
      <c r="GB172" s="56"/>
      <c r="GC172" s="56"/>
      <c r="GD172" s="56"/>
      <c r="GE172" s="56"/>
      <c r="GF172" s="56"/>
      <c r="GH172" s="56"/>
      <c r="GI172" s="56"/>
      <c r="GJ172" s="56"/>
      <c r="GK172" s="56"/>
      <c r="GL172" s="56"/>
      <c r="GM172" s="56"/>
      <c r="GN172" s="56"/>
      <c r="GO172" s="56"/>
      <c r="GP172" s="56"/>
      <c r="GR172" s="56"/>
      <c r="GS172" s="56"/>
      <c r="GT172" s="56"/>
      <c r="GU172" s="56"/>
      <c r="GV172" s="56"/>
      <c r="GW172" s="56"/>
      <c r="GX172" s="56"/>
      <c r="GY172" s="56"/>
      <c r="GZ172" s="56"/>
      <c r="HB172" s="56"/>
      <c r="HC172" s="56"/>
      <c r="HD172" s="56"/>
      <c r="HE172" s="56"/>
      <c r="HF172" s="56"/>
      <c r="HG172" s="56"/>
      <c r="HH172" s="56"/>
      <c r="HI172" s="56"/>
      <c r="HJ172" s="56"/>
      <c r="HL172" s="56"/>
      <c r="HM172" s="56"/>
      <c r="HN172" s="56"/>
      <c r="HO172" s="56"/>
      <c r="HP172" s="56"/>
      <c r="HQ172" s="56"/>
      <c r="HR172" s="56"/>
      <c r="HS172" s="56"/>
      <c r="HT172" s="56"/>
      <c r="HV172" s="56"/>
      <c r="HW172" s="56"/>
      <c r="HX172" s="56"/>
      <c r="HY172" s="56"/>
      <c r="HZ172" s="56"/>
      <c r="IA172" s="56"/>
      <c r="IB172" s="56"/>
      <c r="IC172" s="56"/>
      <c r="ID172" s="56"/>
      <c r="IF172" s="56"/>
      <c r="IG172" s="56"/>
      <c r="IH172" s="56"/>
      <c r="II172" s="56"/>
      <c r="IJ172" s="56"/>
      <c r="IK172" s="56"/>
      <c r="IL172" s="56"/>
      <c r="IM172" s="56"/>
      <c r="IN172" s="56"/>
      <c r="IP172" s="56"/>
      <c r="IQ172" s="56"/>
      <c r="IR172" s="56"/>
      <c r="IS172" s="56"/>
      <c r="IT172" s="56"/>
      <c r="IU172" s="56"/>
    </row>
    <row r="173" spans="1:255" ht="12.75" customHeight="1" thickBot="1" x14ac:dyDescent="0.25">
      <c r="A173" s="221"/>
      <c r="B173" s="106">
        <v>1352.29</v>
      </c>
      <c r="C173" s="85" t="s">
        <v>79</v>
      </c>
      <c r="D173" s="86"/>
      <c r="E173" s="47"/>
      <c r="F173" s="47"/>
      <c r="G173" s="47"/>
      <c r="H173" s="48"/>
      <c r="I173" s="49"/>
      <c r="J173" s="56"/>
      <c r="K173" s="56"/>
      <c r="L173" s="56"/>
      <c r="M173" s="56"/>
      <c r="N173" s="56"/>
      <c r="O173" s="56"/>
      <c r="P173" s="56"/>
      <c r="Q173" s="56"/>
      <c r="R173" s="56"/>
      <c r="T173" s="56"/>
      <c r="U173" s="56"/>
      <c r="V173" s="56"/>
      <c r="W173" s="56"/>
      <c r="X173" s="56"/>
      <c r="Y173" s="56"/>
      <c r="Z173" s="56"/>
      <c r="AA173" s="56"/>
      <c r="AB173" s="56"/>
      <c r="AD173" s="56"/>
      <c r="AE173" s="56"/>
      <c r="AF173" s="56"/>
      <c r="AG173" s="56"/>
      <c r="AH173" s="56"/>
      <c r="AI173" s="56"/>
      <c r="AJ173" s="56"/>
      <c r="AK173" s="56"/>
      <c r="AL173" s="56"/>
      <c r="AN173" s="56"/>
      <c r="AO173" s="56"/>
      <c r="AP173" s="56"/>
      <c r="AQ173" s="56"/>
      <c r="AR173" s="56"/>
      <c r="AS173" s="56"/>
      <c r="AT173" s="56"/>
      <c r="AU173" s="56"/>
      <c r="AV173" s="56"/>
      <c r="AX173" s="56"/>
      <c r="AY173" s="56"/>
      <c r="AZ173" s="56"/>
      <c r="BA173" s="56"/>
      <c r="BB173" s="56"/>
      <c r="BC173" s="56"/>
      <c r="BD173" s="56"/>
      <c r="BE173" s="56"/>
      <c r="BF173" s="56"/>
      <c r="BH173" s="56"/>
      <c r="BI173" s="56"/>
      <c r="BJ173" s="56"/>
      <c r="BK173" s="56"/>
      <c r="BL173" s="56"/>
      <c r="BM173" s="56"/>
      <c r="BN173" s="56"/>
      <c r="BO173" s="56"/>
      <c r="BP173" s="56"/>
      <c r="BR173" s="56"/>
      <c r="BS173" s="56"/>
      <c r="BT173" s="56"/>
      <c r="BU173" s="56"/>
      <c r="BV173" s="56"/>
      <c r="BW173" s="56"/>
      <c r="BX173" s="56"/>
      <c r="BY173" s="56"/>
      <c r="BZ173" s="56"/>
      <c r="CB173" s="56"/>
      <c r="CC173" s="56"/>
      <c r="CD173" s="56"/>
      <c r="CE173" s="56"/>
      <c r="CF173" s="56"/>
      <c r="CG173" s="56"/>
      <c r="CH173" s="56"/>
      <c r="CI173" s="56"/>
      <c r="CJ173" s="56"/>
      <c r="CL173" s="56"/>
      <c r="CM173" s="56"/>
      <c r="CN173" s="56"/>
      <c r="CO173" s="56"/>
      <c r="CP173" s="56"/>
      <c r="CQ173" s="56"/>
      <c r="CR173" s="56"/>
      <c r="CS173" s="56"/>
      <c r="CT173" s="56"/>
      <c r="CV173" s="56"/>
      <c r="CW173" s="56"/>
      <c r="CX173" s="56"/>
      <c r="CY173" s="56"/>
      <c r="CZ173" s="56"/>
      <c r="DA173" s="56"/>
      <c r="DB173" s="56"/>
      <c r="DC173" s="56"/>
      <c r="DD173" s="56"/>
      <c r="DF173" s="56"/>
      <c r="DG173" s="56"/>
      <c r="DH173" s="56"/>
      <c r="DI173" s="56"/>
      <c r="DJ173" s="56"/>
      <c r="DK173" s="56"/>
      <c r="DL173" s="56"/>
      <c r="DM173" s="56"/>
      <c r="DN173" s="56"/>
      <c r="DP173" s="56"/>
      <c r="DQ173" s="56"/>
      <c r="DR173" s="56"/>
      <c r="DS173" s="56"/>
      <c r="DT173" s="56"/>
      <c r="DU173" s="56"/>
      <c r="DV173" s="56"/>
      <c r="DW173" s="56"/>
      <c r="DX173" s="56"/>
      <c r="DZ173" s="56"/>
      <c r="EA173" s="56"/>
      <c r="EB173" s="56"/>
      <c r="EC173" s="56"/>
      <c r="ED173" s="56"/>
      <c r="EE173" s="56"/>
      <c r="EF173" s="56"/>
      <c r="EG173" s="56"/>
      <c r="EH173" s="56"/>
      <c r="EJ173" s="56"/>
      <c r="EK173" s="56"/>
      <c r="EL173" s="56"/>
      <c r="EM173" s="56"/>
      <c r="EN173" s="56"/>
      <c r="EO173" s="56"/>
      <c r="EP173" s="56"/>
      <c r="EQ173" s="56"/>
      <c r="ER173" s="56"/>
      <c r="ET173" s="56"/>
      <c r="EU173" s="56"/>
      <c r="EV173" s="56"/>
      <c r="EW173" s="56"/>
      <c r="EX173" s="56"/>
      <c r="EY173" s="56"/>
      <c r="EZ173" s="56"/>
      <c r="FA173" s="56"/>
      <c r="FB173" s="56"/>
      <c r="FD173" s="56"/>
      <c r="FE173" s="56"/>
      <c r="FF173" s="56"/>
      <c r="FG173" s="56"/>
      <c r="FH173" s="56"/>
      <c r="FI173" s="56"/>
      <c r="FJ173" s="56"/>
      <c r="FK173" s="56"/>
      <c r="FL173" s="56"/>
      <c r="FN173" s="56"/>
      <c r="FO173" s="56"/>
      <c r="FP173" s="56"/>
      <c r="FQ173" s="56"/>
      <c r="FR173" s="56"/>
      <c r="FS173" s="56"/>
      <c r="FT173" s="56"/>
      <c r="FU173" s="56"/>
      <c r="FV173" s="56"/>
      <c r="FX173" s="56"/>
      <c r="FY173" s="56"/>
      <c r="FZ173" s="56"/>
      <c r="GA173" s="56"/>
      <c r="GB173" s="56"/>
      <c r="GC173" s="56"/>
      <c r="GD173" s="56"/>
      <c r="GE173" s="56"/>
      <c r="GF173" s="56"/>
      <c r="GH173" s="56"/>
      <c r="GI173" s="56"/>
      <c r="GJ173" s="56"/>
      <c r="GK173" s="56"/>
      <c r="GL173" s="56"/>
      <c r="GM173" s="56"/>
      <c r="GN173" s="56"/>
      <c r="GO173" s="56"/>
      <c r="GP173" s="56"/>
      <c r="GR173" s="56"/>
      <c r="GS173" s="56"/>
      <c r="GT173" s="56"/>
      <c r="GU173" s="56"/>
      <c r="GV173" s="56"/>
      <c r="GW173" s="56"/>
      <c r="GX173" s="56"/>
      <c r="GY173" s="56"/>
      <c r="GZ173" s="56"/>
      <c r="HB173" s="56"/>
      <c r="HC173" s="56"/>
      <c r="HD173" s="56"/>
      <c r="HE173" s="56"/>
      <c r="HF173" s="56"/>
      <c r="HG173" s="56"/>
      <c r="HH173" s="56"/>
      <c r="HI173" s="56"/>
      <c r="HJ173" s="56"/>
      <c r="HL173" s="56"/>
      <c r="HM173" s="56"/>
      <c r="HN173" s="56"/>
      <c r="HO173" s="56"/>
      <c r="HP173" s="56"/>
      <c r="HQ173" s="56"/>
      <c r="HR173" s="56"/>
      <c r="HS173" s="56"/>
      <c r="HT173" s="56"/>
      <c r="HV173" s="56"/>
      <c r="HW173" s="56"/>
      <c r="HX173" s="56"/>
      <c r="HY173" s="56"/>
      <c r="HZ173" s="56"/>
      <c r="IA173" s="56"/>
      <c r="IB173" s="56"/>
      <c r="IC173" s="56"/>
      <c r="ID173" s="56"/>
      <c r="IF173" s="56"/>
      <c r="IG173" s="56"/>
      <c r="IH173" s="56"/>
      <c r="II173" s="56"/>
      <c r="IJ173" s="56"/>
      <c r="IK173" s="56"/>
      <c r="IL173" s="56"/>
      <c r="IM173" s="56"/>
      <c r="IN173" s="56"/>
      <c r="IP173" s="56"/>
      <c r="IQ173" s="56"/>
      <c r="IR173" s="56"/>
      <c r="IS173" s="56"/>
      <c r="IT173" s="56"/>
      <c r="IU173" s="56"/>
    </row>
    <row r="174" spans="1:255" ht="12.75" customHeight="1" thickBot="1" x14ac:dyDescent="0.25">
      <c r="A174" s="221"/>
      <c r="B174" s="106">
        <v>1001.26</v>
      </c>
      <c r="C174" s="85" t="s">
        <v>80</v>
      </c>
      <c r="D174" s="86"/>
      <c r="E174" s="47"/>
      <c r="F174" s="47"/>
      <c r="G174" s="47"/>
      <c r="H174" s="48"/>
      <c r="I174" s="49"/>
      <c r="J174" s="56"/>
      <c r="K174" s="56"/>
      <c r="L174" s="56"/>
      <c r="M174" s="56"/>
      <c r="N174" s="56"/>
      <c r="O174" s="56"/>
      <c r="P174" s="56"/>
      <c r="Q174" s="56"/>
      <c r="R174" s="56"/>
      <c r="T174" s="56"/>
      <c r="U174" s="56"/>
      <c r="V174" s="56"/>
      <c r="W174" s="56"/>
      <c r="X174" s="56"/>
      <c r="Y174" s="56"/>
      <c r="Z174" s="56"/>
      <c r="AA174" s="56"/>
      <c r="AB174" s="56"/>
      <c r="AD174" s="56"/>
      <c r="AE174" s="56"/>
      <c r="AF174" s="56"/>
      <c r="AG174" s="56"/>
      <c r="AH174" s="56"/>
      <c r="AI174" s="56"/>
      <c r="AJ174" s="56"/>
      <c r="AK174" s="56"/>
      <c r="AL174" s="56"/>
      <c r="AN174" s="56"/>
      <c r="AO174" s="56"/>
      <c r="AP174" s="56"/>
      <c r="AQ174" s="56"/>
      <c r="AR174" s="56"/>
      <c r="AS174" s="56"/>
      <c r="AT174" s="56"/>
      <c r="AU174" s="56"/>
      <c r="AV174" s="56"/>
      <c r="AX174" s="56"/>
      <c r="AY174" s="56"/>
      <c r="AZ174" s="56"/>
      <c r="BA174" s="56"/>
      <c r="BB174" s="56"/>
      <c r="BC174" s="56"/>
      <c r="BD174" s="56"/>
      <c r="BE174" s="56"/>
      <c r="BF174" s="56"/>
      <c r="BH174" s="56"/>
      <c r="BI174" s="56"/>
      <c r="BJ174" s="56"/>
      <c r="BK174" s="56"/>
      <c r="BL174" s="56"/>
      <c r="BM174" s="56"/>
      <c r="BN174" s="56"/>
      <c r="BO174" s="56"/>
      <c r="BP174" s="56"/>
      <c r="BR174" s="56"/>
      <c r="BS174" s="56"/>
      <c r="BT174" s="56"/>
      <c r="BU174" s="56"/>
      <c r="BV174" s="56"/>
      <c r="BW174" s="56"/>
      <c r="BX174" s="56"/>
      <c r="BY174" s="56"/>
      <c r="BZ174" s="56"/>
      <c r="CB174" s="56"/>
      <c r="CC174" s="56"/>
      <c r="CD174" s="56"/>
      <c r="CE174" s="56"/>
      <c r="CF174" s="56"/>
      <c r="CG174" s="56"/>
      <c r="CH174" s="56"/>
      <c r="CI174" s="56"/>
      <c r="CJ174" s="56"/>
      <c r="CL174" s="56"/>
      <c r="CM174" s="56"/>
      <c r="CN174" s="56"/>
      <c r="CO174" s="56"/>
      <c r="CP174" s="56"/>
      <c r="CQ174" s="56"/>
      <c r="CR174" s="56"/>
      <c r="CS174" s="56"/>
      <c r="CT174" s="56"/>
      <c r="CV174" s="56"/>
      <c r="CW174" s="56"/>
      <c r="CX174" s="56"/>
      <c r="CY174" s="56"/>
      <c r="CZ174" s="56"/>
      <c r="DA174" s="56"/>
      <c r="DB174" s="56"/>
      <c r="DC174" s="56"/>
      <c r="DD174" s="56"/>
      <c r="DF174" s="56"/>
      <c r="DG174" s="56"/>
      <c r="DH174" s="56"/>
      <c r="DI174" s="56"/>
      <c r="DJ174" s="56"/>
      <c r="DK174" s="56"/>
      <c r="DL174" s="56"/>
      <c r="DM174" s="56"/>
      <c r="DN174" s="56"/>
      <c r="DP174" s="56"/>
      <c r="DQ174" s="56"/>
      <c r="DR174" s="56"/>
      <c r="DS174" s="56"/>
      <c r="DT174" s="56"/>
      <c r="DU174" s="56"/>
      <c r="DV174" s="56"/>
      <c r="DW174" s="56"/>
      <c r="DX174" s="56"/>
      <c r="DZ174" s="56"/>
      <c r="EA174" s="56"/>
      <c r="EB174" s="56"/>
      <c r="EC174" s="56"/>
      <c r="ED174" s="56"/>
      <c r="EE174" s="56"/>
      <c r="EF174" s="56"/>
      <c r="EG174" s="56"/>
      <c r="EH174" s="56"/>
      <c r="EJ174" s="56"/>
      <c r="EK174" s="56"/>
      <c r="EL174" s="56"/>
      <c r="EM174" s="56"/>
      <c r="EN174" s="56"/>
      <c r="EO174" s="56"/>
      <c r="EP174" s="56"/>
      <c r="EQ174" s="56"/>
      <c r="ER174" s="56"/>
      <c r="ET174" s="56"/>
      <c r="EU174" s="56"/>
      <c r="EV174" s="56"/>
      <c r="EW174" s="56"/>
      <c r="EX174" s="56"/>
      <c r="EY174" s="56"/>
      <c r="EZ174" s="56"/>
      <c r="FA174" s="56"/>
      <c r="FB174" s="56"/>
      <c r="FD174" s="56"/>
      <c r="FE174" s="56"/>
      <c r="FF174" s="56"/>
      <c r="FG174" s="56"/>
      <c r="FH174" s="56"/>
      <c r="FI174" s="56"/>
      <c r="FJ174" s="56"/>
      <c r="FK174" s="56"/>
      <c r="FL174" s="56"/>
      <c r="FN174" s="56"/>
      <c r="FO174" s="56"/>
      <c r="FP174" s="56"/>
      <c r="FQ174" s="56"/>
      <c r="FR174" s="56"/>
      <c r="FS174" s="56"/>
      <c r="FT174" s="56"/>
      <c r="FU174" s="56"/>
      <c r="FV174" s="56"/>
      <c r="FX174" s="56"/>
      <c r="FY174" s="56"/>
      <c r="FZ174" s="56"/>
      <c r="GA174" s="56"/>
      <c r="GB174" s="56"/>
      <c r="GC174" s="56"/>
      <c r="GD174" s="56"/>
      <c r="GE174" s="56"/>
      <c r="GF174" s="56"/>
      <c r="GH174" s="56"/>
      <c r="GI174" s="56"/>
      <c r="GJ174" s="56"/>
      <c r="GK174" s="56"/>
      <c r="GL174" s="56"/>
      <c r="GM174" s="56"/>
      <c r="GN174" s="56"/>
      <c r="GO174" s="56"/>
      <c r="GP174" s="56"/>
      <c r="GR174" s="56"/>
      <c r="GS174" s="56"/>
      <c r="GT174" s="56"/>
      <c r="GU174" s="56"/>
      <c r="GV174" s="56"/>
      <c r="GW174" s="56"/>
      <c r="GX174" s="56"/>
      <c r="GY174" s="56"/>
      <c r="GZ174" s="56"/>
      <c r="HB174" s="56"/>
      <c r="HC174" s="56"/>
      <c r="HD174" s="56"/>
      <c r="HE174" s="56"/>
      <c r="HF174" s="56"/>
      <c r="HG174" s="56"/>
      <c r="HH174" s="56"/>
      <c r="HI174" s="56"/>
      <c r="HJ174" s="56"/>
      <c r="HL174" s="56"/>
      <c r="HM174" s="56"/>
      <c r="HN174" s="56"/>
      <c r="HO174" s="56"/>
      <c r="HP174" s="56"/>
      <c r="HQ174" s="56"/>
      <c r="HR174" s="56"/>
      <c r="HS174" s="56"/>
      <c r="HT174" s="56"/>
      <c r="HV174" s="56"/>
      <c r="HW174" s="56"/>
      <c r="HX174" s="56"/>
      <c r="HY174" s="56"/>
      <c r="HZ174" s="56"/>
      <c r="IA174" s="56"/>
      <c r="IB174" s="56"/>
      <c r="IC174" s="56"/>
      <c r="ID174" s="56"/>
      <c r="IF174" s="56"/>
      <c r="IG174" s="56"/>
      <c r="IH174" s="56"/>
      <c r="II174" s="56"/>
      <c r="IJ174" s="56"/>
      <c r="IK174" s="56"/>
      <c r="IL174" s="56"/>
      <c r="IM174" s="56"/>
      <c r="IN174" s="56"/>
      <c r="IP174" s="56"/>
      <c r="IQ174" s="56"/>
      <c r="IR174" s="56"/>
      <c r="IS174" s="56"/>
      <c r="IT174" s="56"/>
      <c r="IU174" s="56"/>
    </row>
    <row r="175" spans="1:255" ht="13.5" thickBot="1" x14ac:dyDescent="0.25">
      <c r="A175" s="221"/>
      <c r="B175" s="185"/>
      <c r="C175" s="70" t="s">
        <v>87</v>
      </c>
      <c r="D175" s="163"/>
      <c r="E175" s="53"/>
      <c r="F175" s="53"/>
      <c r="G175" s="53"/>
      <c r="H175" s="153"/>
      <c r="I175" s="49">
        <v>670.78</v>
      </c>
      <c r="J175" s="56"/>
      <c r="K175" s="56"/>
      <c r="L175" s="56"/>
      <c r="M175" s="56"/>
      <c r="N175" s="56"/>
      <c r="O175" s="56"/>
      <c r="P175" s="56"/>
      <c r="Q175" s="56"/>
      <c r="R175" s="56"/>
      <c r="T175" s="56"/>
      <c r="U175" s="56"/>
      <c r="V175" s="56"/>
      <c r="W175" s="56"/>
      <c r="X175" s="56"/>
      <c r="Y175" s="56"/>
      <c r="Z175" s="56"/>
      <c r="AA175" s="56"/>
      <c r="AB175" s="56"/>
      <c r="AD175" s="56"/>
      <c r="AE175" s="56"/>
      <c r="AF175" s="56"/>
      <c r="AG175" s="56"/>
      <c r="AH175" s="56"/>
      <c r="AI175" s="56"/>
      <c r="AJ175" s="56"/>
      <c r="AK175" s="56"/>
      <c r="AL175" s="56"/>
      <c r="AN175" s="56"/>
      <c r="AO175" s="56"/>
      <c r="AP175" s="56"/>
      <c r="AQ175" s="56"/>
      <c r="AR175" s="56"/>
      <c r="AS175" s="56"/>
      <c r="AT175" s="56"/>
      <c r="AU175" s="56"/>
      <c r="AV175" s="56"/>
      <c r="AX175" s="56"/>
      <c r="AY175" s="56"/>
      <c r="AZ175" s="56"/>
      <c r="BA175" s="56"/>
      <c r="BB175" s="56"/>
      <c r="BC175" s="56"/>
      <c r="BD175" s="56"/>
      <c r="BE175" s="56"/>
      <c r="BF175" s="56"/>
      <c r="BH175" s="56"/>
      <c r="BI175" s="56"/>
      <c r="BJ175" s="56"/>
      <c r="BK175" s="56"/>
      <c r="BL175" s="56"/>
      <c r="BM175" s="56"/>
      <c r="BN175" s="56"/>
      <c r="BO175" s="56"/>
      <c r="BP175" s="56"/>
      <c r="BR175" s="56"/>
      <c r="BS175" s="56"/>
      <c r="BT175" s="56"/>
      <c r="BU175" s="56"/>
      <c r="BV175" s="56"/>
      <c r="BW175" s="56"/>
      <c r="BX175" s="56"/>
      <c r="BY175" s="56"/>
      <c r="BZ175" s="56"/>
      <c r="CB175" s="56"/>
      <c r="CC175" s="56"/>
      <c r="CD175" s="56"/>
      <c r="CE175" s="56"/>
      <c r="CF175" s="56"/>
      <c r="CG175" s="56"/>
      <c r="CH175" s="56"/>
      <c r="CI175" s="56"/>
      <c r="CJ175" s="56"/>
      <c r="CL175" s="56"/>
      <c r="CM175" s="56"/>
      <c r="CN175" s="56"/>
      <c r="CO175" s="56"/>
      <c r="CP175" s="56"/>
      <c r="CQ175" s="56"/>
      <c r="CR175" s="56"/>
      <c r="CS175" s="56"/>
      <c r="CT175" s="56"/>
      <c r="CV175" s="56"/>
      <c r="CW175" s="56"/>
      <c r="CX175" s="56"/>
      <c r="CY175" s="56"/>
      <c r="CZ175" s="56"/>
      <c r="DA175" s="56"/>
      <c r="DB175" s="56"/>
      <c r="DC175" s="56"/>
      <c r="DD175" s="56"/>
      <c r="DF175" s="56"/>
      <c r="DG175" s="56"/>
      <c r="DH175" s="56"/>
      <c r="DI175" s="56"/>
      <c r="DJ175" s="56"/>
      <c r="DK175" s="56"/>
      <c r="DL175" s="56"/>
      <c r="DM175" s="56"/>
      <c r="DN175" s="56"/>
      <c r="DP175" s="56"/>
      <c r="DQ175" s="56"/>
      <c r="DR175" s="56"/>
      <c r="DS175" s="56"/>
      <c r="DT175" s="56"/>
      <c r="DU175" s="56"/>
      <c r="DV175" s="56"/>
      <c r="DW175" s="56"/>
      <c r="DX175" s="56"/>
      <c r="DZ175" s="56"/>
      <c r="EA175" s="56"/>
      <c r="EB175" s="56"/>
      <c r="EC175" s="56"/>
      <c r="ED175" s="56"/>
      <c r="EE175" s="56"/>
      <c r="EF175" s="56"/>
      <c r="EG175" s="56"/>
      <c r="EH175" s="56"/>
      <c r="EJ175" s="56"/>
      <c r="EK175" s="56"/>
      <c r="EL175" s="56"/>
      <c r="EM175" s="56"/>
      <c r="EN175" s="56"/>
      <c r="EO175" s="56"/>
      <c r="EP175" s="56"/>
      <c r="EQ175" s="56"/>
      <c r="ER175" s="56"/>
      <c r="ET175" s="56"/>
      <c r="EU175" s="56"/>
      <c r="EV175" s="56"/>
      <c r="EW175" s="56"/>
      <c r="EX175" s="56"/>
      <c r="EY175" s="56"/>
      <c r="EZ175" s="56"/>
      <c r="FA175" s="56"/>
      <c r="FB175" s="56"/>
      <c r="FD175" s="56"/>
      <c r="FE175" s="56"/>
      <c r="FF175" s="56"/>
      <c r="FG175" s="56"/>
      <c r="FH175" s="56"/>
      <c r="FI175" s="56"/>
      <c r="FJ175" s="56"/>
      <c r="FK175" s="56"/>
      <c r="FL175" s="56"/>
      <c r="FN175" s="56"/>
      <c r="FO175" s="56"/>
      <c r="FP175" s="56"/>
      <c r="FQ175" s="56"/>
      <c r="FR175" s="56"/>
      <c r="FS175" s="56"/>
      <c r="FT175" s="56"/>
      <c r="FU175" s="56"/>
      <c r="FV175" s="56"/>
      <c r="FX175" s="56"/>
      <c r="FY175" s="56"/>
      <c r="FZ175" s="56"/>
      <c r="GA175" s="56"/>
      <c r="GB175" s="56"/>
      <c r="GC175" s="56"/>
      <c r="GD175" s="56"/>
      <c r="GE175" s="56"/>
      <c r="GF175" s="56"/>
      <c r="GH175" s="56"/>
      <c r="GI175" s="56"/>
      <c r="GJ175" s="56"/>
      <c r="GK175" s="56"/>
      <c r="GL175" s="56"/>
      <c r="GM175" s="56"/>
      <c r="GN175" s="56"/>
      <c r="GO175" s="56"/>
      <c r="GP175" s="56"/>
      <c r="GR175" s="56"/>
      <c r="GS175" s="56"/>
      <c r="GT175" s="56"/>
      <c r="GU175" s="56"/>
      <c r="GV175" s="56"/>
      <c r="GW175" s="56"/>
      <c r="GX175" s="56"/>
      <c r="GY175" s="56"/>
      <c r="GZ175" s="56"/>
      <c r="HB175" s="56"/>
      <c r="HC175" s="56"/>
      <c r="HD175" s="56"/>
      <c r="HE175" s="56"/>
      <c r="HF175" s="56"/>
      <c r="HG175" s="56"/>
      <c r="HH175" s="56"/>
      <c r="HI175" s="56"/>
      <c r="HJ175" s="56"/>
      <c r="HL175" s="56"/>
      <c r="HM175" s="56"/>
      <c r="HN175" s="56"/>
      <c r="HO175" s="56"/>
      <c r="HP175" s="56"/>
      <c r="HQ175" s="56"/>
      <c r="HR175" s="56"/>
      <c r="HS175" s="56"/>
      <c r="HT175" s="56"/>
      <c r="HV175" s="56"/>
      <c r="HW175" s="56"/>
      <c r="HX175" s="56"/>
      <c r="HY175" s="56"/>
      <c r="HZ175" s="56"/>
      <c r="IA175" s="56"/>
      <c r="IB175" s="56"/>
      <c r="IC175" s="56"/>
      <c r="ID175" s="56"/>
      <c r="IF175" s="56"/>
      <c r="IG175" s="56"/>
      <c r="IH175" s="56"/>
      <c r="II175" s="56"/>
      <c r="IJ175" s="56"/>
      <c r="IK175" s="56"/>
      <c r="IL175" s="56"/>
      <c r="IM175" s="56"/>
      <c r="IN175" s="56"/>
      <c r="IP175" s="56"/>
      <c r="IQ175" s="56"/>
      <c r="IR175" s="56"/>
      <c r="IS175" s="56"/>
      <c r="IT175" s="56"/>
      <c r="IU175" s="56"/>
    </row>
    <row r="176" spans="1:255" ht="12.75" customHeight="1" thickBot="1" x14ac:dyDescent="0.25">
      <c r="A176" s="221"/>
      <c r="B176" s="18">
        <f>SUM(B163:B175)</f>
        <v>13132.74</v>
      </c>
      <c r="C176" s="17"/>
      <c r="D176" s="18"/>
      <c r="E176" s="19"/>
      <c r="F176" s="17"/>
      <c r="G176" s="17"/>
      <c r="H176" s="18" t="s">
        <v>17</v>
      </c>
      <c r="I176" s="233">
        <f>SUM(I163:I175)</f>
        <v>670.78</v>
      </c>
      <c r="J176" s="56"/>
      <c r="K176" s="56"/>
      <c r="L176" s="56"/>
      <c r="M176" s="56"/>
      <c r="N176" s="56"/>
      <c r="O176" s="56"/>
      <c r="P176" s="56"/>
      <c r="Q176" s="56"/>
      <c r="R176" s="56"/>
      <c r="T176" s="56"/>
      <c r="U176" s="56"/>
      <c r="V176" s="56"/>
      <c r="W176" s="56"/>
      <c r="X176" s="56"/>
      <c r="Y176" s="56"/>
      <c r="Z176" s="56"/>
      <c r="AA176" s="56"/>
      <c r="AB176" s="56"/>
      <c r="AD176" s="56"/>
      <c r="AE176" s="56"/>
      <c r="AF176" s="56"/>
      <c r="AG176" s="56"/>
      <c r="AH176" s="56"/>
      <c r="AI176" s="56"/>
      <c r="AJ176" s="56"/>
      <c r="AK176" s="56"/>
      <c r="AL176" s="56"/>
      <c r="AN176" s="56"/>
      <c r="AO176" s="56"/>
      <c r="AP176" s="56"/>
      <c r="AQ176" s="56"/>
      <c r="AR176" s="56"/>
      <c r="AS176" s="56"/>
      <c r="AT176" s="56"/>
      <c r="AU176" s="56"/>
      <c r="AV176" s="56"/>
      <c r="AX176" s="56"/>
      <c r="AY176" s="56"/>
      <c r="AZ176" s="56"/>
      <c r="BA176" s="56"/>
      <c r="BB176" s="56"/>
      <c r="BC176" s="56"/>
      <c r="BD176" s="56"/>
      <c r="BE176" s="56"/>
      <c r="BF176" s="56"/>
      <c r="BH176" s="56"/>
      <c r="BI176" s="56"/>
      <c r="BJ176" s="56"/>
      <c r="BK176" s="56"/>
      <c r="BL176" s="56"/>
      <c r="BM176" s="56"/>
      <c r="BN176" s="56"/>
      <c r="BO176" s="56"/>
      <c r="BP176" s="56"/>
      <c r="BR176" s="56"/>
      <c r="BS176" s="56"/>
      <c r="BT176" s="56"/>
      <c r="BU176" s="56"/>
      <c r="BV176" s="56"/>
      <c r="BW176" s="56"/>
      <c r="BX176" s="56"/>
      <c r="BY176" s="56"/>
      <c r="BZ176" s="56"/>
      <c r="CB176" s="56"/>
      <c r="CC176" s="56"/>
      <c r="CD176" s="56"/>
      <c r="CE176" s="56"/>
      <c r="CF176" s="56"/>
      <c r="CG176" s="56"/>
      <c r="CH176" s="56"/>
      <c r="CI176" s="56"/>
      <c r="CJ176" s="56"/>
      <c r="CL176" s="56"/>
      <c r="CM176" s="56"/>
      <c r="CN176" s="56"/>
      <c r="CO176" s="56"/>
      <c r="CP176" s="56"/>
      <c r="CQ176" s="56"/>
      <c r="CR176" s="56"/>
      <c r="CS176" s="56"/>
      <c r="CT176" s="56"/>
      <c r="CV176" s="56"/>
      <c r="CW176" s="56"/>
      <c r="CX176" s="56"/>
      <c r="CY176" s="56"/>
      <c r="CZ176" s="56"/>
      <c r="DA176" s="56"/>
      <c r="DB176" s="56"/>
      <c r="DC176" s="56"/>
      <c r="DD176" s="56"/>
      <c r="DF176" s="56"/>
      <c r="DG176" s="56"/>
      <c r="DH176" s="56"/>
      <c r="DI176" s="56"/>
      <c r="DJ176" s="56"/>
      <c r="DK176" s="56"/>
      <c r="DL176" s="56"/>
      <c r="DM176" s="56"/>
      <c r="DN176" s="56"/>
      <c r="DP176" s="56"/>
      <c r="DQ176" s="56"/>
      <c r="DR176" s="56"/>
      <c r="DS176" s="56"/>
      <c r="DT176" s="56"/>
      <c r="DU176" s="56"/>
      <c r="DV176" s="56"/>
      <c r="DW176" s="56"/>
      <c r="DX176" s="56"/>
      <c r="DZ176" s="56"/>
      <c r="EA176" s="56"/>
      <c r="EB176" s="56"/>
      <c r="EC176" s="56"/>
      <c r="ED176" s="56"/>
      <c r="EE176" s="56"/>
      <c r="EF176" s="56"/>
      <c r="EG176" s="56"/>
      <c r="EH176" s="56"/>
      <c r="EJ176" s="56"/>
      <c r="EK176" s="56"/>
      <c r="EL176" s="56"/>
      <c r="EM176" s="56"/>
      <c r="EN176" s="56"/>
      <c r="EO176" s="56"/>
      <c r="EP176" s="56"/>
      <c r="EQ176" s="56"/>
      <c r="ER176" s="56"/>
      <c r="ET176" s="56"/>
      <c r="EU176" s="56"/>
      <c r="EV176" s="56"/>
      <c r="EW176" s="56"/>
      <c r="EX176" s="56"/>
      <c r="EY176" s="56"/>
      <c r="EZ176" s="56"/>
      <c r="FA176" s="56"/>
      <c r="FB176" s="56"/>
      <c r="FD176" s="56"/>
      <c r="FE176" s="56"/>
      <c r="FF176" s="56"/>
      <c r="FG176" s="56"/>
      <c r="FH176" s="56"/>
      <c r="FI176" s="56"/>
      <c r="FJ176" s="56"/>
      <c r="FK176" s="56"/>
      <c r="FL176" s="56"/>
      <c r="FN176" s="56"/>
      <c r="FO176" s="56"/>
      <c r="FP176" s="56"/>
      <c r="FQ176" s="56"/>
      <c r="FR176" s="56"/>
      <c r="FS176" s="56"/>
      <c r="FT176" s="56"/>
      <c r="FU176" s="56"/>
      <c r="FV176" s="56"/>
      <c r="FX176" s="56"/>
      <c r="FY176" s="56"/>
      <c r="FZ176" s="56"/>
      <c r="GA176" s="56"/>
      <c r="GB176" s="56"/>
      <c r="GC176" s="56"/>
      <c r="GD176" s="56"/>
      <c r="GE176" s="56"/>
      <c r="GF176" s="56"/>
      <c r="GH176" s="56"/>
      <c r="GI176" s="56"/>
      <c r="GJ176" s="56"/>
      <c r="GK176" s="56"/>
      <c r="GL176" s="56"/>
      <c r="GM176" s="56"/>
      <c r="GN176" s="56"/>
      <c r="GO176" s="56"/>
      <c r="GP176" s="56"/>
      <c r="GR176" s="56"/>
      <c r="GS176" s="56"/>
      <c r="GT176" s="56"/>
      <c r="GU176" s="56"/>
      <c r="GV176" s="56"/>
      <c r="GW176" s="56"/>
      <c r="GX176" s="56"/>
      <c r="GY176" s="56"/>
      <c r="GZ176" s="56"/>
      <c r="HB176" s="56"/>
      <c r="HC176" s="56"/>
      <c r="HD176" s="56"/>
      <c r="HE176" s="56"/>
      <c r="HF176" s="56"/>
      <c r="HG176" s="56"/>
      <c r="HH176" s="56"/>
      <c r="HI176" s="56"/>
      <c r="HJ176" s="56"/>
      <c r="HL176" s="56"/>
      <c r="HM176" s="56"/>
      <c r="HN176" s="56"/>
      <c r="HO176" s="56"/>
      <c r="HP176" s="56"/>
      <c r="HQ176" s="56"/>
      <c r="HR176" s="56"/>
      <c r="HS176" s="56"/>
      <c r="HT176" s="56"/>
      <c r="HV176" s="56"/>
      <c r="HW176" s="56"/>
      <c r="HX176" s="56"/>
      <c r="HY176" s="56"/>
      <c r="HZ176" s="56"/>
      <c r="IA176" s="56"/>
      <c r="IB176" s="56"/>
      <c r="IC176" s="56"/>
      <c r="ID176" s="56"/>
      <c r="IF176" s="56"/>
      <c r="IG176" s="56"/>
      <c r="IH176" s="56"/>
      <c r="II176" s="56"/>
      <c r="IJ176" s="56"/>
      <c r="IK176" s="56"/>
      <c r="IL176" s="56"/>
      <c r="IM176" s="56"/>
      <c r="IN176" s="56"/>
      <c r="IP176" s="56"/>
      <c r="IQ176" s="56"/>
      <c r="IR176" s="56"/>
      <c r="IS176" s="56"/>
      <c r="IT176" s="56"/>
      <c r="IU176" s="56"/>
    </row>
    <row r="177" spans="1:255" ht="77.25" thickBot="1" x14ac:dyDescent="0.25">
      <c r="A177" s="46" t="s">
        <v>97</v>
      </c>
      <c r="B177" s="114" t="s">
        <v>16</v>
      </c>
      <c r="C177" s="114" t="s">
        <v>5</v>
      </c>
      <c r="D177" s="114" t="s">
        <v>23</v>
      </c>
      <c r="E177" s="118" t="s">
        <v>18</v>
      </c>
      <c r="F177" s="114" t="s">
        <v>19</v>
      </c>
      <c r="G177" s="114" t="s">
        <v>10</v>
      </c>
      <c r="H177" s="114" t="s">
        <v>13</v>
      </c>
      <c r="I177" s="115" t="s">
        <v>12</v>
      </c>
      <c r="J177" s="56"/>
      <c r="K177" s="56"/>
      <c r="L177" s="56"/>
      <c r="M177" s="56"/>
      <c r="N177" s="56"/>
      <c r="O177" s="56"/>
      <c r="P177" s="56"/>
      <c r="Q177" s="56"/>
      <c r="R177" s="56"/>
      <c r="T177" s="56"/>
      <c r="U177" s="56"/>
      <c r="V177" s="56"/>
      <c r="W177" s="56"/>
      <c r="X177" s="56"/>
      <c r="Y177" s="56"/>
      <c r="Z177" s="56"/>
      <c r="AA177" s="56"/>
      <c r="AB177" s="56"/>
      <c r="AD177" s="56"/>
      <c r="AE177" s="56"/>
      <c r="AF177" s="56"/>
      <c r="AG177" s="56"/>
      <c r="AH177" s="56"/>
      <c r="AI177" s="56"/>
      <c r="AJ177" s="56"/>
      <c r="AK177" s="56"/>
      <c r="AL177" s="56"/>
      <c r="AN177" s="56"/>
      <c r="AO177" s="56"/>
      <c r="AP177" s="56"/>
      <c r="AQ177" s="56"/>
      <c r="AR177" s="56"/>
      <c r="AS177" s="56"/>
      <c r="AT177" s="56"/>
      <c r="AU177" s="56"/>
      <c r="AV177" s="56"/>
      <c r="AX177" s="56"/>
      <c r="AY177" s="56"/>
      <c r="AZ177" s="56"/>
      <c r="BA177" s="56"/>
      <c r="BB177" s="56"/>
      <c r="BC177" s="56"/>
      <c r="BD177" s="56"/>
      <c r="BE177" s="56"/>
      <c r="BF177" s="56"/>
      <c r="BH177" s="56"/>
      <c r="BI177" s="56"/>
      <c r="BJ177" s="56"/>
      <c r="BK177" s="56"/>
      <c r="BL177" s="56"/>
      <c r="BM177" s="56"/>
      <c r="BN177" s="56"/>
      <c r="BO177" s="56"/>
      <c r="BP177" s="56"/>
      <c r="BR177" s="56"/>
      <c r="BS177" s="56"/>
      <c r="BT177" s="56"/>
      <c r="BU177" s="56"/>
      <c r="BV177" s="56"/>
      <c r="BW177" s="56"/>
      <c r="BX177" s="56"/>
      <c r="BY177" s="56"/>
      <c r="BZ177" s="56"/>
      <c r="CB177" s="56"/>
      <c r="CC177" s="56"/>
      <c r="CD177" s="56"/>
      <c r="CE177" s="56"/>
      <c r="CF177" s="56"/>
      <c r="CG177" s="56"/>
      <c r="CH177" s="56"/>
      <c r="CI177" s="56"/>
      <c r="CJ177" s="56"/>
      <c r="CL177" s="56"/>
      <c r="CM177" s="56"/>
      <c r="CN177" s="56"/>
      <c r="CO177" s="56"/>
      <c r="CP177" s="56"/>
      <c r="CQ177" s="56"/>
      <c r="CR177" s="56"/>
      <c r="CS177" s="56"/>
      <c r="CT177" s="56"/>
      <c r="CV177" s="56"/>
      <c r="CW177" s="56"/>
      <c r="CX177" s="56"/>
      <c r="CY177" s="56"/>
      <c r="CZ177" s="56"/>
      <c r="DA177" s="56"/>
      <c r="DB177" s="56"/>
      <c r="DC177" s="56"/>
      <c r="DD177" s="56"/>
      <c r="DF177" s="56"/>
      <c r="DG177" s="56"/>
      <c r="DH177" s="56"/>
      <c r="DI177" s="56"/>
      <c r="DJ177" s="56"/>
      <c r="DK177" s="56"/>
      <c r="DL177" s="56"/>
      <c r="DM177" s="56"/>
      <c r="DN177" s="56"/>
      <c r="DP177" s="56"/>
      <c r="DQ177" s="56"/>
      <c r="DR177" s="56"/>
      <c r="DS177" s="56"/>
      <c r="DT177" s="56"/>
      <c r="DU177" s="56"/>
      <c r="DV177" s="56"/>
      <c r="DW177" s="56"/>
      <c r="DX177" s="56"/>
      <c r="DZ177" s="56"/>
      <c r="EA177" s="56"/>
      <c r="EB177" s="56"/>
      <c r="EC177" s="56"/>
      <c r="ED177" s="56"/>
      <c r="EE177" s="56"/>
      <c r="EF177" s="56"/>
      <c r="EG177" s="56"/>
      <c r="EH177" s="56"/>
      <c r="EJ177" s="56"/>
      <c r="EK177" s="56"/>
      <c r="EL177" s="56"/>
      <c r="EM177" s="56"/>
      <c r="EN177" s="56"/>
      <c r="EO177" s="56"/>
      <c r="EP177" s="56"/>
      <c r="EQ177" s="56"/>
      <c r="ER177" s="56"/>
      <c r="ET177" s="56"/>
      <c r="EU177" s="56"/>
      <c r="EV177" s="56"/>
      <c r="EW177" s="56"/>
      <c r="EX177" s="56"/>
      <c r="EY177" s="56"/>
      <c r="EZ177" s="56"/>
      <c r="FA177" s="56"/>
      <c r="FB177" s="56"/>
      <c r="FD177" s="56"/>
      <c r="FE177" s="56"/>
      <c r="FF177" s="56"/>
      <c r="FG177" s="56"/>
      <c r="FH177" s="56"/>
      <c r="FI177" s="56"/>
      <c r="FJ177" s="56"/>
      <c r="FK177" s="56"/>
      <c r="FL177" s="56"/>
      <c r="FN177" s="56"/>
      <c r="FO177" s="56"/>
      <c r="FP177" s="56"/>
      <c r="FQ177" s="56"/>
      <c r="FR177" s="56"/>
      <c r="FS177" s="56"/>
      <c r="FT177" s="56"/>
      <c r="FU177" s="56"/>
      <c r="FV177" s="56"/>
      <c r="FX177" s="56"/>
      <c r="FY177" s="56"/>
      <c r="FZ177" s="56"/>
      <c r="GA177" s="56"/>
      <c r="GB177" s="56"/>
      <c r="GC177" s="56"/>
      <c r="GD177" s="56"/>
      <c r="GE177" s="56"/>
      <c r="GF177" s="56"/>
      <c r="GH177" s="56"/>
      <c r="GI177" s="56"/>
      <c r="GJ177" s="56"/>
      <c r="GK177" s="56"/>
      <c r="GL177" s="56"/>
      <c r="GM177" s="56"/>
      <c r="GN177" s="56"/>
      <c r="GO177" s="56"/>
      <c r="GP177" s="56"/>
      <c r="GR177" s="56"/>
      <c r="GS177" s="56"/>
      <c r="GT177" s="56"/>
      <c r="GU177" s="56"/>
      <c r="GV177" s="56"/>
      <c r="GW177" s="56"/>
      <c r="GX177" s="56"/>
      <c r="GY177" s="56"/>
      <c r="GZ177" s="56"/>
      <c r="HB177" s="56"/>
      <c r="HC177" s="56"/>
      <c r="HD177" s="56"/>
      <c r="HE177" s="56"/>
      <c r="HF177" s="56"/>
      <c r="HG177" s="56"/>
      <c r="HH177" s="56"/>
      <c r="HI177" s="56"/>
      <c r="HJ177" s="56"/>
      <c r="HL177" s="56"/>
      <c r="HM177" s="56"/>
      <c r="HN177" s="56"/>
      <c r="HO177" s="56"/>
      <c r="HP177" s="56"/>
      <c r="HQ177" s="56"/>
      <c r="HR177" s="56"/>
      <c r="HS177" s="56"/>
      <c r="HT177" s="56"/>
      <c r="HV177" s="56"/>
      <c r="HW177" s="56"/>
      <c r="HX177" s="56"/>
      <c r="HY177" s="56"/>
      <c r="HZ177" s="56"/>
      <c r="IA177" s="56"/>
      <c r="IB177" s="56"/>
      <c r="IC177" s="56"/>
      <c r="ID177" s="56"/>
      <c r="IF177" s="56"/>
      <c r="IG177" s="56"/>
      <c r="IH177" s="56"/>
      <c r="II177" s="56"/>
      <c r="IJ177" s="56"/>
      <c r="IK177" s="56"/>
      <c r="IL177" s="56"/>
      <c r="IM177" s="56"/>
      <c r="IN177" s="56"/>
      <c r="IP177" s="56"/>
      <c r="IQ177" s="56"/>
      <c r="IR177" s="56"/>
      <c r="IS177" s="56"/>
      <c r="IT177" s="56"/>
      <c r="IU177" s="56"/>
    </row>
    <row r="178" spans="1:255" ht="39" thickBot="1" x14ac:dyDescent="0.25">
      <c r="A178" s="117" t="s">
        <v>2277</v>
      </c>
      <c r="B178" s="164"/>
      <c r="C178" s="85" t="s">
        <v>87</v>
      </c>
      <c r="D178" s="238"/>
      <c r="E178" s="239"/>
      <c r="F178" s="238"/>
      <c r="G178" s="239"/>
      <c r="H178" s="239"/>
      <c r="I178" s="49">
        <v>15075.46</v>
      </c>
    </row>
    <row r="179" spans="1:255" ht="13.5" thickBot="1" x14ac:dyDescent="0.25">
      <c r="A179" s="46"/>
      <c r="B179" s="76">
        <f>SUM(B178:B178)</f>
        <v>0</v>
      </c>
      <c r="C179" s="75"/>
      <c r="D179" s="76"/>
      <c r="E179" s="77"/>
      <c r="F179" s="75"/>
      <c r="G179" s="75"/>
      <c r="H179" s="76" t="s">
        <v>17</v>
      </c>
      <c r="I179" s="78">
        <f>SUM(I178:I178)</f>
        <v>15075.46</v>
      </c>
    </row>
    <row r="180" spans="1:255" ht="51.75" thickBot="1" x14ac:dyDescent="0.25">
      <c r="A180" s="134" t="s">
        <v>96</v>
      </c>
      <c r="B180" s="114" t="s">
        <v>16</v>
      </c>
      <c r="C180" s="114" t="s">
        <v>5</v>
      </c>
      <c r="D180" s="114" t="s">
        <v>23</v>
      </c>
      <c r="E180" s="279" t="s">
        <v>18</v>
      </c>
      <c r="F180" s="114" t="s">
        <v>19</v>
      </c>
      <c r="G180" s="114" t="s">
        <v>10</v>
      </c>
      <c r="H180" s="114" t="s">
        <v>13</v>
      </c>
      <c r="I180" s="115" t="s">
        <v>12</v>
      </c>
    </row>
    <row r="181" spans="1:255" ht="13.5" thickBot="1" x14ac:dyDescent="0.25">
      <c r="A181" s="206"/>
      <c r="B181" s="185"/>
      <c r="C181" s="70" t="s">
        <v>87</v>
      </c>
      <c r="D181" s="163"/>
      <c r="E181" s="53"/>
      <c r="F181" s="53"/>
      <c r="G181" s="53"/>
      <c r="H181" s="153"/>
      <c r="I181" s="471">
        <v>21295.439999999999</v>
      </c>
    </row>
    <row r="182" spans="1:255" ht="13.5" thickBot="1" x14ac:dyDescent="0.25">
      <c r="A182" s="134"/>
      <c r="B182" s="271"/>
      <c r="C182" s="75"/>
      <c r="D182" s="76"/>
      <c r="E182" s="77"/>
      <c r="F182" s="75"/>
      <c r="G182" s="75"/>
      <c r="H182" s="76"/>
      <c r="I182" s="78">
        <f>SUM(I181)</f>
        <v>21295.439999999999</v>
      </c>
    </row>
    <row r="183" spans="1:255" x14ac:dyDescent="0.2">
      <c r="A183" s="9"/>
      <c r="B183" s="9"/>
      <c r="C183" s="9"/>
      <c r="D183" s="9"/>
      <c r="E183" s="9"/>
      <c r="F183" s="20"/>
      <c r="G183" s="20"/>
      <c r="H183" s="20"/>
      <c r="I183" s="20"/>
    </row>
    <row r="184" spans="1:255" ht="12.75" customHeight="1" x14ac:dyDescent="0.2">
      <c r="A184" s="21" t="s">
        <v>21</v>
      </c>
      <c r="B184" s="22"/>
      <c r="C184" s="23"/>
      <c r="D184" s="4" t="s">
        <v>9</v>
      </c>
      <c r="E184" s="4" t="s">
        <v>6</v>
      </c>
      <c r="F184" s="119" t="s">
        <v>7</v>
      </c>
    </row>
    <row r="185" spans="1:255" ht="12.75" customHeight="1" x14ac:dyDescent="0.2">
      <c r="A185" s="642" t="s">
        <v>15</v>
      </c>
      <c r="B185" s="643"/>
      <c r="C185" s="25"/>
      <c r="D185" s="26">
        <f>B69</f>
        <v>40919.39</v>
      </c>
      <c r="E185" s="26">
        <f>I69</f>
        <v>21672.614000000001</v>
      </c>
      <c r="F185" s="120">
        <f>D185+E185</f>
        <v>62592.004000000001</v>
      </c>
    </row>
    <row r="186" spans="1:255" ht="12.75" customHeight="1" x14ac:dyDescent="0.2">
      <c r="A186" s="642" t="s">
        <v>1067</v>
      </c>
      <c r="B186" s="643"/>
      <c r="C186" s="25"/>
      <c r="D186" s="26">
        <f>B102</f>
        <v>57497.100000000006</v>
      </c>
      <c r="E186" s="26">
        <f>I102</f>
        <v>5207.3</v>
      </c>
      <c r="F186" s="120">
        <f>D186+E186</f>
        <v>62704.400000000009</v>
      </c>
    </row>
    <row r="187" spans="1:255" ht="12.75" customHeight="1" x14ac:dyDescent="0.2">
      <c r="A187" s="642" t="s">
        <v>14</v>
      </c>
      <c r="B187" s="643"/>
      <c r="C187" s="25"/>
      <c r="D187" s="26">
        <f>B121</f>
        <v>39436.769999999997</v>
      </c>
      <c r="E187" s="26">
        <f>I121</f>
        <v>697.94</v>
      </c>
      <c r="F187" s="120">
        <f>D187+E187</f>
        <v>40134.71</v>
      </c>
    </row>
    <row r="188" spans="1:255" ht="12.75" customHeight="1" x14ac:dyDescent="0.2">
      <c r="A188" s="642" t="s">
        <v>146</v>
      </c>
      <c r="B188" s="643"/>
      <c r="C188" s="25"/>
      <c r="D188" s="26">
        <f>B136</f>
        <v>29017.299999999996</v>
      </c>
      <c r="E188" s="26">
        <f>I136</f>
        <v>447.44</v>
      </c>
      <c r="F188" s="120">
        <f>D188+E188</f>
        <v>29464.739999999994</v>
      </c>
      <c r="G188" s="56"/>
    </row>
    <row r="189" spans="1:255" ht="12.75" customHeight="1" x14ac:dyDescent="0.2">
      <c r="A189" s="642" t="s">
        <v>26</v>
      </c>
      <c r="B189" s="643"/>
      <c r="C189" s="25"/>
      <c r="D189" s="26">
        <f>B176</f>
        <v>13132.74</v>
      </c>
      <c r="E189" s="26">
        <f>I176</f>
        <v>670.78</v>
      </c>
      <c r="F189" s="120">
        <f>D189+E189</f>
        <v>13803.52</v>
      </c>
      <c r="G189" s="56"/>
    </row>
    <row r="190" spans="1:255" ht="12.75" customHeight="1" x14ac:dyDescent="0.2">
      <c r="A190" s="646" t="s">
        <v>69</v>
      </c>
      <c r="B190" s="647"/>
      <c r="C190" s="245"/>
      <c r="D190" s="246"/>
      <c r="E190" s="246"/>
      <c r="F190" s="242">
        <f>F191+F194+F195+F196+F197+F192+F193</f>
        <v>53737.09</v>
      </c>
      <c r="G190" s="56"/>
    </row>
    <row r="191" spans="1:255" ht="12.75" customHeight="1" x14ac:dyDescent="0.2">
      <c r="A191" s="644" t="s">
        <v>82</v>
      </c>
      <c r="B191" s="645"/>
      <c r="C191" s="25"/>
      <c r="D191" s="26"/>
      <c r="E191" s="26"/>
      <c r="F191" s="120">
        <f>I150</f>
        <v>4887.9899999999989</v>
      </c>
      <c r="G191" s="56"/>
    </row>
    <row r="192" spans="1:255" ht="54.6" customHeight="1" x14ac:dyDescent="0.2">
      <c r="A192" s="650" t="s">
        <v>2275</v>
      </c>
      <c r="B192" s="651"/>
      <c r="C192" s="25"/>
      <c r="D192" s="26"/>
      <c r="E192" s="26"/>
      <c r="F192" s="120">
        <f>I153</f>
        <v>148.61000000000001</v>
      </c>
      <c r="G192" s="56"/>
    </row>
    <row r="193" spans="1:7" ht="48.6" customHeight="1" x14ac:dyDescent="0.2">
      <c r="A193" s="650" t="s">
        <v>2276</v>
      </c>
      <c r="B193" s="651"/>
      <c r="C193" s="25"/>
      <c r="D193" s="26"/>
      <c r="E193" s="26"/>
      <c r="F193" s="120">
        <f>I156</f>
        <v>867.81</v>
      </c>
      <c r="G193" s="56"/>
    </row>
    <row r="194" spans="1:7" ht="12.75" customHeight="1" x14ac:dyDescent="0.2">
      <c r="A194" s="642" t="s">
        <v>2270</v>
      </c>
      <c r="B194" s="643"/>
      <c r="C194" s="25"/>
      <c r="D194" s="26"/>
      <c r="E194" s="26"/>
      <c r="F194" s="120">
        <f>I157</f>
        <v>40126.14</v>
      </c>
      <c r="G194" s="56"/>
    </row>
    <row r="195" spans="1:7" ht="12.75" customHeight="1" x14ac:dyDescent="0.2">
      <c r="A195" s="644" t="s">
        <v>84</v>
      </c>
      <c r="B195" s="645"/>
      <c r="C195" s="25"/>
      <c r="D195" s="26"/>
      <c r="E195" s="26"/>
      <c r="F195" s="120">
        <f>I158</f>
        <v>2983.96</v>
      </c>
      <c r="G195" s="56"/>
    </row>
    <row r="196" spans="1:7" ht="12.75" customHeight="1" x14ac:dyDescent="0.2">
      <c r="A196" s="644" t="s">
        <v>86</v>
      </c>
      <c r="B196" s="645"/>
      <c r="C196" s="25"/>
      <c r="D196" s="26"/>
      <c r="E196" s="26"/>
      <c r="F196" s="120">
        <f>I159</f>
        <v>2724.16</v>
      </c>
      <c r="G196" s="56"/>
    </row>
    <row r="197" spans="1:7" ht="12.75" customHeight="1" x14ac:dyDescent="0.2">
      <c r="A197" s="644" t="s">
        <v>88</v>
      </c>
      <c r="B197" s="645"/>
      <c r="C197" s="25"/>
      <c r="D197" s="26"/>
      <c r="E197" s="26"/>
      <c r="F197" s="120">
        <f>I160</f>
        <v>1998.42</v>
      </c>
      <c r="G197" s="56"/>
    </row>
    <row r="198" spans="1:7" ht="12.75" customHeight="1" x14ac:dyDescent="0.2">
      <c r="A198" s="650" t="s">
        <v>2</v>
      </c>
      <c r="B198" s="651"/>
      <c r="C198" s="25"/>
      <c r="D198" s="26">
        <f>B179</f>
        <v>0</v>
      </c>
      <c r="E198" s="26"/>
      <c r="F198" s="120">
        <f>D198+E198+I179</f>
        <v>15075.46</v>
      </c>
      <c r="G198" s="56"/>
    </row>
    <row r="199" spans="1:7" ht="12.75" customHeight="1" x14ac:dyDescent="0.2">
      <c r="A199" s="650" t="s">
        <v>96</v>
      </c>
      <c r="B199" s="651"/>
      <c r="C199" s="25"/>
      <c r="D199" s="26"/>
      <c r="E199" s="26"/>
      <c r="F199" s="120">
        <f>I182</f>
        <v>21295.439999999999</v>
      </c>
      <c r="G199" s="56"/>
    </row>
    <row r="200" spans="1:7" ht="12.75" customHeight="1" x14ac:dyDescent="0.2">
      <c r="A200" s="648" t="s">
        <v>22</v>
      </c>
      <c r="B200" s="649"/>
      <c r="C200" s="27"/>
      <c r="D200" s="28">
        <f>SUM(D185:D198)</f>
        <v>180003.3</v>
      </c>
      <c r="E200" s="28">
        <f>SUM(E185:E189)</f>
        <v>28696.073999999997</v>
      </c>
      <c r="F200" s="121">
        <f>F185+F186+F187+F188+F189+F190+F198+F199</f>
        <v>298807.364</v>
      </c>
    </row>
  </sheetData>
  <autoFilter ref="A5:I176"/>
  <mergeCells count="51">
    <mergeCell ref="A43:A64"/>
    <mergeCell ref="A199:B199"/>
    <mergeCell ref="D74:D75"/>
    <mergeCell ref="A198:B198"/>
    <mergeCell ref="A194:B194"/>
    <mergeCell ref="A188:B188"/>
    <mergeCell ref="D13:D42"/>
    <mergeCell ref="A13:A42"/>
    <mergeCell ref="A154:A156"/>
    <mergeCell ref="B13:B42"/>
    <mergeCell ref="B43:B64"/>
    <mergeCell ref="C95:C98"/>
    <mergeCell ref="A74:A75"/>
    <mergeCell ref="C13:C42"/>
    <mergeCell ref="D43:D64"/>
    <mergeCell ref="C43:C64"/>
    <mergeCell ref="A200:B200"/>
    <mergeCell ref="A186:B186"/>
    <mergeCell ref="A187:B187"/>
    <mergeCell ref="A195:B195"/>
    <mergeCell ref="A138:A150"/>
    <mergeCell ref="C77:C78"/>
    <mergeCell ref="B77:B78"/>
    <mergeCell ref="C74:C76"/>
    <mergeCell ref="B74:B76"/>
    <mergeCell ref="A185:B185"/>
    <mergeCell ref="D87:D93"/>
    <mergeCell ref="C86:C94"/>
    <mergeCell ref="B86:B94"/>
    <mergeCell ref="B95:B98"/>
    <mergeCell ref="D96:D98"/>
    <mergeCell ref="A77:A78"/>
    <mergeCell ref="A117:A119"/>
    <mergeCell ref="A192:B192"/>
    <mergeCell ref="A193:B193"/>
    <mergeCell ref="G1:H1"/>
    <mergeCell ref="A1:B1"/>
    <mergeCell ref="G2:H2"/>
    <mergeCell ref="A81:A85"/>
    <mergeCell ref="D81:D85"/>
    <mergeCell ref="D77:D78"/>
    <mergeCell ref="C81:C85"/>
    <mergeCell ref="B81:B85"/>
    <mergeCell ref="A191:B191"/>
    <mergeCell ref="A151:A153"/>
    <mergeCell ref="A197:B197"/>
    <mergeCell ref="A196:B196"/>
    <mergeCell ref="A190:B190"/>
    <mergeCell ref="A189:B189"/>
    <mergeCell ref="A87:A93"/>
    <mergeCell ref="A96:A98"/>
  </mergeCells>
  <phoneticPr fontId="0" type="noConversion"/>
  <pageMargins left="0" right="0" top="0.19685039370078741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/>
  <dimension ref="A1:IU339"/>
  <sheetViews>
    <sheetView topLeftCell="A301" zoomScaleNormal="100" workbookViewId="0">
      <selection activeCell="B259" sqref="B259"/>
    </sheetView>
  </sheetViews>
  <sheetFormatPr defaultRowHeight="12.75" customHeight="1" x14ac:dyDescent="0.2"/>
  <cols>
    <col min="1" max="1" width="24.28515625" customWidth="1"/>
    <col min="2" max="2" width="13" customWidth="1"/>
    <col min="3" max="3" width="13.42578125" customWidth="1"/>
    <col min="4" max="4" width="15.42578125" customWidth="1"/>
    <col min="5" max="5" width="26.28515625" customWidth="1"/>
    <col min="6" max="6" width="11.85546875" customWidth="1"/>
    <col min="7" max="7" width="7.28515625" customWidth="1"/>
    <col min="8" max="8" width="11.28515625" customWidth="1"/>
    <col min="9" max="9" width="13.7109375" customWidth="1"/>
  </cols>
  <sheetData>
    <row r="1" spans="1:9" ht="12.75" customHeight="1" x14ac:dyDescent="0.2">
      <c r="A1" s="638" t="s">
        <v>85</v>
      </c>
      <c r="B1" s="63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2661.7</v>
      </c>
      <c r="E2" s="5">
        <v>776648.41</v>
      </c>
      <c r="F2" s="6">
        <v>836343.29</v>
      </c>
      <c r="G2" s="640">
        <f>E2-F2</f>
        <v>-59694.880000000005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29</v>
      </c>
      <c r="E3" s="1" t="s">
        <v>30</v>
      </c>
      <c r="F3" s="1"/>
      <c r="G3" s="1"/>
      <c r="H3" s="1" t="s">
        <v>25</v>
      </c>
      <c r="I3" s="8">
        <f>F2-F339</f>
        <v>-18675.049496999825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x14ac:dyDescent="0.2">
      <c r="A6" s="260"/>
      <c r="B6" s="33">
        <v>6391.45</v>
      </c>
      <c r="C6" s="33" t="s">
        <v>66</v>
      </c>
      <c r="D6" s="262"/>
      <c r="E6" s="35"/>
      <c r="F6" s="35"/>
      <c r="G6" s="35"/>
      <c r="H6" s="36"/>
      <c r="I6" s="157">
        <f t="shared" ref="I6:I135" si="0">G6*H6</f>
        <v>0</v>
      </c>
    </row>
    <row r="7" spans="1:9" ht="12.75" customHeight="1" x14ac:dyDescent="0.2">
      <c r="A7" s="263"/>
      <c r="B7" s="13">
        <v>6946.64</v>
      </c>
      <c r="C7" s="33" t="s">
        <v>67</v>
      </c>
      <c r="D7" s="265"/>
      <c r="E7" s="15"/>
      <c r="F7" s="15"/>
      <c r="G7" s="15"/>
      <c r="H7" s="16"/>
      <c r="I7" s="43">
        <f t="shared" si="0"/>
        <v>0</v>
      </c>
    </row>
    <row r="8" spans="1:9" ht="12.75" customHeight="1" x14ac:dyDescent="0.2">
      <c r="A8" s="263"/>
      <c r="B8" s="13">
        <v>9681.92</v>
      </c>
      <c r="C8" s="33" t="s">
        <v>70</v>
      </c>
      <c r="D8" s="265"/>
      <c r="E8" s="15"/>
      <c r="F8" s="15"/>
      <c r="G8" s="15"/>
      <c r="H8" s="16"/>
      <c r="I8" s="43">
        <f t="shared" si="0"/>
        <v>0</v>
      </c>
    </row>
    <row r="9" spans="1:9" ht="12.75" customHeight="1" thickBot="1" x14ac:dyDescent="0.25">
      <c r="A9" s="308"/>
      <c r="B9" s="71">
        <v>8258.85</v>
      </c>
      <c r="C9" s="70" t="s">
        <v>72</v>
      </c>
      <c r="D9" s="309"/>
      <c r="E9" s="73"/>
      <c r="F9" s="73"/>
      <c r="G9" s="73"/>
      <c r="H9" s="74"/>
      <c r="I9" s="201">
        <f t="shared" si="0"/>
        <v>0</v>
      </c>
    </row>
    <row r="10" spans="1:9" ht="26.25" thickBot="1" x14ac:dyDescent="0.25">
      <c r="A10" s="46" t="s">
        <v>1038</v>
      </c>
      <c r="B10" s="85">
        <v>7499.74</v>
      </c>
      <c r="C10" s="85" t="s">
        <v>73</v>
      </c>
      <c r="D10" s="47" t="s">
        <v>1039</v>
      </c>
      <c r="E10" s="47" t="s">
        <v>359</v>
      </c>
      <c r="F10" s="47" t="s">
        <v>101</v>
      </c>
      <c r="G10" s="47">
        <v>1.5</v>
      </c>
      <c r="H10" s="48">
        <v>32.049999999999997</v>
      </c>
      <c r="I10" s="49">
        <f t="shared" si="0"/>
        <v>48.074999999999996</v>
      </c>
    </row>
    <row r="11" spans="1:9" ht="12.75" customHeight="1" x14ac:dyDescent="0.2">
      <c r="A11" s="622" t="s">
        <v>541</v>
      </c>
      <c r="B11" s="625">
        <v>8922.7900000000009</v>
      </c>
      <c r="C11" s="625" t="s">
        <v>74</v>
      </c>
      <c r="D11" s="627" t="s">
        <v>109</v>
      </c>
      <c r="E11" s="37" t="s">
        <v>231</v>
      </c>
      <c r="F11" s="37" t="s">
        <v>233</v>
      </c>
      <c r="G11" s="37">
        <v>1</v>
      </c>
      <c r="H11" s="38">
        <v>260</v>
      </c>
      <c r="I11" s="39">
        <f t="shared" si="0"/>
        <v>260</v>
      </c>
    </row>
    <row r="12" spans="1:9" ht="12.75" customHeight="1" x14ac:dyDescent="0.2">
      <c r="A12" s="623"/>
      <c r="B12" s="632"/>
      <c r="C12" s="632"/>
      <c r="D12" s="628"/>
      <c r="E12" s="15" t="s">
        <v>1016</v>
      </c>
      <c r="F12" s="15" t="s">
        <v>445</v>
      </c>
      <c r="G12" s="15">
        <v>0.15</v>
      </c>
      <c r="H12" s="16">
        <v>300</v>
      </c>
      <c r="I12" s="43">
        <f t="shared" si="0"/>
        <v>45</v>
      </c>
    </row>
    <row r="13" spans="1:9" ht="12.75" customHeight="1" x14ac:dyDescent="0.2">
      <c r="A13" s="623"/>
      <c r="B13" s="632"/>
      <c r="C13" s="632"/>
      <c r="D13" s="628"/>
      <c r="E13" s="15" t="s">
        <v>284</v>
      </c>
      <c r="F13" s="15" t="s">
        <v>99</v>
      </c>
      <c r="G13" s="15">
        <v>10</v>
      </c>
      <c r="H13" s="16">
        <v>0.7</v>
      </c>
      <c r="I13" s="43">
        <f t="shared" si="0"/>
        <v>7</v>
      </c>
    </row>
    <row r="14" spans="1:9" ht="12.75" customHeight="1" thickBot="1" x14ac:dyDescent="0.25">
      <c r="A14" s="624"/>
      <c r="B14" s="626"/>
      <c r="C14" s="626"/>
      <c r="D14" s="629"/>
      <c r="E14" s="40" t="s">
        <v>151</v>
      </c>
      <c r="F14" s="40" t="s">
        <v>100</v>
      </c>
      <c r="G14" s="40">
        <v>0.1</v>
      </c>
      <c r="H14" s="41">
        <v>80</v>
      </c>
      <c r="I14" s="42">
        <f t="shared" si="0"/>
        <v>8</v>
      </c>
    </row>
    <row r="15" spans="1:9" ht="12.75" customHeight="1" thickBot="1" x14ac:dyDescent="0.25">
      <c r="A15" s="313"/>
      <c r="B15" s="70">
        <v>4500.24</v>
      </c>
      <c r="C15" s="70" t="s">
        <v>75</v>
      </c>
      <c r="D15" s="315"/>
      <c r="E15" s="53"/>
      <c r="F15" s="53"/>
      <c r="G15" s="53"/>
      <c r="H15" s="153"/>
      <c r="I15" s="165">
        <f t="shared" si="0"/>
        <v>0</v>
      </c>
    </row>
    <row r="16" spans="1:9" ht="12.75" customHeight="1" x14ac:dyDescent="0.2">
      <c r="A16" s="622" t="s">
        <v>324</v>
      </c>
      <c r="B16" s="625">
        <v>6328</v>
      </c>
      <c r="C16" s="625" t="s">
        <v>76</v>
      </c>
      <c r="D16" s="627" t="s">
        <v>111</v>
      </c>
      <c r="E16" s="37" t="s">
        <v>471</v>
      </c>
      <c r="F16" s="37" t="s">
        <v>99</v>
      </c>
      <c r="G16" s="37">
        <v>2</v>
      </c>
      <c r="H16" s="38">
        <v>38</v>
      </c>
      <c r="I16" s="39">
        <f t="shared" si="0"/>
        <v>76</v>
      </c>
    </row>
    <row r="17" spans="1:9" ht="12.75" customHeight="1" x14ac:dyDescent="0.2">
      <c r="A17" s="623"/>
      <c r="B17" s="632"/>
      <c r="C17" s="632"/>
      <c r="D17" s="628"/>
      <c r="E17" s="15" t="s">
        <v>1416</v>
      </c>
      <c r="F17" s="15" t="s">
        <v>99</v>
      </c>
      <c r="G17" s="15">
        <v>3</v>
      </c>
      <c r="H17" s="16">
        <v>22</v>
      </c>
      <c r="I17" s="43">
        <f t="shared" si="0"/>
        <v>66</v>
      </c>
    </row>
    <row r="18" spans="1:9" ht="12.75" customHeight="1" x14ac:dyDescent="0.2">
      <c r="A18" s="623"/>
      <c r="B18" s="632"/>
      <c r="C18" s="632"/>
      <c r="D18" s="628"/>
      <c r="E18" s="15" t="s">
        <v>1444</v>
      </c>
      <c r="F18" s="15" t="s">
        <v>99</v>
      </c>
      <c r="G18" s="15">
        <v>4</v>
      </c>
      <c r="H18" s="16">
        <v>85</v>
      </c>
      <c r="I18" s="43">
        <f t="shared" si="0"/>
        <v>340</v>
      </c>
    </row>
    <row r="19" spans="1:9" ht="12.75" customHeight="1" x14ac:dyDescent="0.2">
      <c r="A19" s="623"/>
      <c r="B19" s="632"/>
      <c r="C19" s="632"/>
      <c r="D19" s="628"/>
      <c r="E19" s="15" t="s">
        <v>1417</v>
      </c>
      <c r="F19" s="15" t="s">
        <v>101</v>
      </c>
      <c r="G19" s="15">
        <v>0.5</v>
      </c>
      <c r="H19" s="16">
        <v>300</v>
      </c>
      <c r="I19" s="43">
        <f t="shared" si="0"/>
        <v>150</v>
      </c>
    </row>
    <row r="20" spans="1:9" ht="12.75" customHeight="1" x14ac:dyDescent="0.2">
      <c r="A20" s="623"/>
      <c r="B20" s="632"/>
      <c r="C20" s="632"/>
      <c r="D20" s="628"/>
      <c r="E20" s="15" t="s">
        <v>1418</v>
      </c>
      <c r="F20" s="15" t="s">
        <v>99</v>
      </c>
      <c r="G20" s="15">
        <v>1</v>
      </c>
      <c r="H20" s="16">
        <v>36</v>
      </c>
      <c r="I20" s="43">
        <f t="shared" si="0"/>
        <v>36</v>
      </c>
    </row>
    <row r="21" spans="1:9" ht="12.75" customHeight="1" x14ac:dyDescent="0.2">
      <c r="A21" s="623"/>
      <c r="B21" s="632"/>
      <c r="C21" s="632"/>
      <c r="D21" s="628"/>
      <c r="E21" s="15" t="s">
        <v>1419</v>
      </c>
      <c r="F21" s="15" t="s">
        <v>99</v>
      </c>
      <c r="G21" s="15">
        <v>1</v>
      </c>
      <c r="H21" s="16">
        <v>34</v>
      </c>
      <c r="I21" s="43">
        <f t="shared" si="0"/>
        <v>34</v>
      </c>
    </row>
    <row r="22" spans="1:9" ht="12.75" customHeight="1" x14ac:dyDescent="0.2">
      <c r="A22" s="623"/>
      <c r="B22" s="632"/>
      <c r="C22" s="632"/>
      <c r="D22" s="628"/>
      <c r="E22" s="15" t="s">
        <v>1420</v>
      </c>
      <c r="F22" s="15" t="s">
        <v>99</v>
      </c>
      <c r="G22" s="15">
        <v>5</v>
      </c>
      <c r="H22" s="16">
        <v>17</v>
      </c>
      <c r="I22" s="43">
        <f t="shared" si="0"/>
        <v>85</v>
      </c>
    </row>
    <row r="23" spans="1:9" ht="12.75" customHeight="1" x14ac:dyDescent="0.2">
      <c r="A23" s="623"/>
      <c r="B23" s="632"/>
      <c r="C23" s="632"/>
      <c r="D23" s="628"/>
      <c r="E23" s="15" t="s">
        <v>1421</v>
      </c>
      <c r="F23" s="15" t="s">
        <v>99</v>
      </c>
      <c r="G23" s="15">
        <v>1</v>
      </c>
      <c r="H23" s="16">
        <v>41</v>
      </c>
      <c r="I23" s="43">
        <f t="shared" si="0"/>
        <v>41</v>
      </c>
    </row>
    <row r="24" spans="1:9" ht="12.75" customHeight="1" x14ac:dyDescent="0.2">
      <c r="A24" s="623"/>
      <c r="B24" s="632"/>
      <c r="C24" s="632"/>
      <c r="D24" s="628"/>
      <c r="E24" s="15" t="s">
        <v>1422</v>
      </c>
      <c r="F24" s="15" t="s">
        <v>99</v>
      </c>
      <c r="G24" s="15">
        <v>2</v>
      </c>
      <c r="H24" s="16">
        <v>40</v>
      </c>
      <c r="I24" s="43">
        <f t="shared" si="0"/>
        <v>80</v>
      </c>
    </row>
    <row r="25" spans="1:9" ht="12.75" customHeight="1" x14ac:dyDescent="0.2">
      <c r="A25" s="623"/>
      <c r="B25" s="632"/>
      <c r="C25" s="632"/>
      <c r="D25" s="628"/>
      <c r="E25" s="15" t="s">
        <v>1423</v>
      </c>
      <c r="F25" s="15" t="s">
        <v>99</v>
      </c>
      <c r="G25" s="15">
        <v>2</v>
      </c>
      <c r="H25" s="16">
        <v>36</v>
      </c>
      <c r="I25" s="43">
        <f t="shared" si="0"/>
        <v>72</v>
      </c>
    </row>
    <row r="26" spans="1:9" ht="12.75" customHeight="1" x14ac:dyDescent="0.2">
      <c r="A26" s="623"/>
      <c r="B26" s="632"/>
      <c r="C26" s="632"/>
      <c r="D26" s="628"/>
      <c r="E26" s="15" t="s">
        <v>256</v>
      </c>
      <c r="F26" s="15" t="s">
        <v>258</v>
      </c>
      <c r="G26" s="15">
        <v>0.5</v>
      </c>
      <c r="H26" s="16">
        <v>1170</v>
      </c>
      <c r="I26" s="43">
        <f t="shared" si="0"/>
        <v>585</v>
      </c>
    </row>
    <row r="27" spans="1:9" ht="12.75" customHeight="1" x14ac:dyDescent="0.2">
      <c r="A27" s="623"/>
      <c r="B27" s="632"/>
      <c r="C27" s="632"/>
      <c r="D27" s="628"/>
      <c r="E27" s="15" t="s">
        <v>833</v>
      </c>
      <c r="F27" s="15" t="s">
        <v>99</v>
      </c>
      <c r="G27" s="15">
        <v>2</v>
      </c>
      <c r="H27" s="16">
        <v>150</v>
      </c>
      <c r="I27" s="43">
        <f t="shared" si="0"/>
        <v>300</v>
      </c>
    </row>
    <row r="28" spans="1:9" ht="12.75" customHeight="1" x14ac:dyDescent="0.2">
      <c r="A28" s="623"/>
      <c r="B28" s="632"/>
      <c r="C28" s="632"/>
      <c r="D28" s="628"/>
      <c r="E28" s="15" t="s">
        <v>1424</v>
      </c>
      <c r="F28" s="15" t="s">
        <v>99</v>
      </c>
      <c r="G28" s="15">
        <v>4</v>
      </c>
      <c r="H28" s="16">
        <v>318</v>
      </c>
      <c r="I28" s="43">
        <f t="shared" si="0"/>
        <v>1272</v>
      </c>
    </row>
    <row r="29" spans="1:9" ht="12.75" customHeight="1" x14ac:dyDescent="0.2">
      <c r="A29" s="623"/>
      <c r="B29" s="632"/>
      <c r="C29" s="632"/>
      <c r="D29" s="628"/>
      <c r="E29" s="15" t="s">
        <v>1425</v>
      </c>
      <c r="F29" s="15" t="s">
        <v>99</v>
      </c>
      <c r="G29" s="15">
        <v>3</v>
      </c>
      <c r="H29" s="16">
        <v>373</v>
      </c>
      <c r="I29" s="43">
        <f t="shared" si="0"/>
        <v>1119</v>
      </c>
    </row>
    <row r="30" spans="1:9" ht="12.75" customHeight="1" x14ac:dyDescent="0.2">
      <c r="A30" s="623"/>
      <c r="B30" s="632"/>
      <c r="C30" s="632"/>
      <c r="D30" s="628"/>
      <c r="E30" s="15" t="s">
        <v>770</v>
      </c>
      <c r="F30" s="15" t="s">
        <v>99</v>
      </c>
      <c r="G30" s="15">
        <v>1</v>
      </c>
      <c r="H30" s="16">
        <v>140</v>
      </c>
      <c r="I30" s="43">
        <f t="shared" si="0"/>
        <v>140</v>
      </c>
    </row>
    <row r="31" spans="1:9" ht="12.75" customHeight="1" x14ac:dyDescent="0.2">
      <c r="A31" s="623"/>
      <c r="B31" s="632"/>
      <c r="C31" s="632"/>
      <c r="D31" s="628"/>
      <c r="E31" s="15" t="s">
        <v>1386</v>
      </c>
      <c r="F31" s="15" t="s">
        <v>99</v>
      </c>
      <c r="G31" s="15">
        <v>2</v>
      </c>
      <c r="H31" s="16">
        <v>56</v>
      </c>
      <c r="I31" s="43">
        <f t="shared" si="0"/>
        <v>112</v>
      </c>
    </row>
    <row r="32" spans="1:9" ht="12.75" customHeight="1" x14ac:dyDescent="0.2">
      <c r="A32" s="623"/>
      <c r="B32" s="632"/>
      <c r="C32" s="632"/>
      <c r="D32" s="628"/>
      <c r="E32" s="15" t="s">
        <v>1426</v>
      </c>
      <c r="F32" s="15" t="s">
        <v>99</v>
      </c>
      <c r="G32" s="15">
        <v>1</v>
      </c>
      <c r="H32" s="16">
        <v>254</v>
      </c>
      <c r="I32" s="43">
        <f t="shared" si="0"/>
        <v>254</v>
      </c>
    </row>
    <row r="33" spans="1:9" ht="12.75" customHeight="1" x14ac:dyDescent="0.2">
      <c r="A33" s="623"/>
      <c r="B33" s="632"/>
      <c r="C33" s="632"/>
      <c r="D33" s="628"/>
      <c r="E33" s="15" t="s">
        <v>231</v>
      </c>
      <c r="F33" s="15" t="s">
        <v>101</v>
      </c>
      <c r="G33" s="15">
        <v>1</v>
      </c>
      <c r="H33" s="16">
        <v>260</v>
      </c>
      <c r="I33" s="43">
        <f t="shared" si="0"/>
        <v>260</v>
      </c>
    </row>
    <row r="34" spans="1:9" ht="12.75" customHeight="1" x14ac:dyDescent="0.2">
      <c r="A34" s="623"/>
      <c r="B34" s="632"/>
      <c r="C34" s="632"/>
      <c r="D34" s="628"/>
      <c r="E34" s="15" t="s">
        <v>926</v>
      </c>
      <c r="F34" s="15" t="s">
        <v>99</v>
      </c>
      <c r="G34" s="15">
        <v>4</v>
      </c>
      <c r="H34" s="16">
        <v>90</v>
      </c>
      <c r="I34" s="43">
        <f t="shared" si="0"/>
        <v>360</v>
      </c>
    </row>
    <row r="35" spans="1:9" ht="12.75" customHeight="1" x14ac:dyDescent="0.2">
      <c r="A35" s="623"/>
      <c r="B35" s="632"/>
      <c r="C35" s="632"/>
      <c r="D35" s="628"/>
      <c r="E35" s="15" t="s">
        <v>1427</v>
      </c>
      <c r="F35" s="15" t="s">
        <v>349</v>
      </c>
      <c r="G35" s="15">
        <v>3</v>
      </c>
      <c r="H35" s="16">
        <v>1260</v>
      </c>
      <c r="I35" s="43">
        <f t="shared" si="0"/>
        <v>3780</v>
      </c>
    </row>
    <row r="36" spans="1:9" ht="12.75" customHeight="1" x14ac:dyDescent="0.2">
      <c r="A36" s="623"/>
      <c r="B36" s="632"/>
      <c r="C36" s="632"/>
      <c r="D36" s="628"/>
      <c r="E36" s="15" t="s">
        <v>1428</v>
      </c>
      <c r="F36" s="15" t="s">
        <v>99</v>
      </c>
      <c r="G36" s="15">
        <v>2</v>
      </c>
      <c r="H36" s="16">
        <v>52</v>
      </c>
      <c r="I36" s="43">
        <f t="shared" si="0"/>
        <v>104</v>
      </c>
    </row>
    <row r="37" spans="1:9" ht="12.75" customHeight="1" x14ac:dyDescent="0.2">
      <c r="A37" s="623"/>
      <c r="B37" s="632"/>
      <c r="C37" s="632"/>
      <c r="D37" s="628"/>
      <c r="E37" s="15" t="s">
        <v>1016</v>
      </c>
      <c r="F37" s="15" t="s">
        <v>445</v>
      </c>
      <c r="G37" s="15">
        <v>0.3</v>
      </c>
      <c r="H37" s="16">
        <v>300</v>
      </c>
      <c r="I37" s="43">
        <f t="shared" si="0"/>
        <v>90</v>
      </c>
    </row>
    <row r="38" spans="1:9" ht="12.75" customHeight="1" x14ac:dyDescent="0.2">
      <c r="A38" s="623"/>
      <c r="B38" s="632"/>
      <c r="C38" s="632"/>
      <c r="D38" s="628"/>
      <c r="E38" s="15" t="s">
        <v>874</v>
      </c>
      <c r="F38" s="15" t="s">
        <v>99</v>
      </c>
      <c r="G38" s="15">
        <v>1</v>
      </c>
      <c r="H38" s="16">
        <v>130</v>
      </c>
      <c r="I38" s="43">
        <f t="shared" si="0"/>
        <v>130</v>
      </c>
    </row>
    <row r="39" spans="1:9" ht="12.75" customHeight="1" x14ac:dyDescent="0.2">
      <c r="A39" s="623"/>
      <c r="B39" s="632"/>
      <c r="C39" s="632"/>
      <c r="D39" s="628"/>
      <c r="E39" s="15" t="s">
        <v>1417</v>
      </c>
      <c r="F39" s="15" t="s">
        <v>101</v>
      </c>
      <c r="G39" s="15">
        <v>0.5</v>
      </c>
      <c r="H39" s="16">
        <v>300</v>
      </c>
      <c r="I39" s="43">
        <f t="shared" si="0"/>
        <v>150</v>
      </c>
    </row>
    <row r="40" spans="1:9" ht="12.75" customHeight="1" x14ac:dyDescent="0.2">
      <c r="A40" s="623"/>
      <c r="B40" s="632"/>
      <c r="C40" s="632"/>
      <c r="D40" s="628"/>
      <c r="E40" s="15" t="s">
        <v>123</v>
      </c>
      <c r="F40" s="15" t="s">
        <v>110</v>
      </c>
      <c r="G40" s="15">
        <v>6.24</v>
      </c>
      <c r="H40" s="16">
        <v>299.95</v>
      </c>
      <c r="I40" s="43">
        <f t="shared" si="0"/>
        <v>1871.6880000000001</v>
      </c>
    </row>
    <row r="41" spans="1:9" ht="12.75" customHeight="1" x14ac:dyDescent="0.2">
      <c r="A41" s="623"/>
      <c r="B41" s="632"/>
      <c r="C41" s="632"/>
      <c r="D41" s="628"/>
      <c r="E41" s="15" t="s">
        <v>1175</v>
      </c>
      <c r="F41" s="15" t="s">
        <v>100</v>
      </c>
      <c r="G41" s="15">
        <v>0.08</v>
      </c>
      <c r="H41" s="16">
        <v>110</v>
      </c>
      <c r="I41" s="43">
        <f t="shared" si="0"/>
        <v>8.8000000000000007</v>
      </c>
    </row>
    <row r="42" spans="1:9" ht="12.75" customHeight="1" x14ac:dyDescent="0.2">
      <c r="A42" s="623"/>
      <c r="B42" s="632"/>
      <c r="C42" s="632"/>
      <c r="D42" s="628"/>
      <c r="E42" s="15" t="s">
        <v>260</v>
      </c>
      <c r="F42" s="15" t="s">
        <v>100</v>
      </c>
      <c r="G42" s="15">
        <v>7</v>
      </c>
      <c r="H42" s="16">
        <v>100</v>
      </c>
      <c r="I42" s="43">
        <f t="shared" si="0"/>
        <v>700</v>
      </c>
    </row>
    <row r="43" spans="1:9" ht="12.75" customHeight="1" x14ac:dyDescent="0.2">
      <c r="A43" s="623"/>
      <c r="B43" s="632"/>
      <c r="C43" s="632"/>
      <c r="D43" s="628"/>
      <c r="E43" s="15" t="s">
        <v>1430</v>
      </c>
      <c r="F43" s="15" t="s">
        <v>100</v>
      </c>
      <c r="G43" s="15">
        <v>6</v>
      </c>
      <c r="H43" s="16">
        <v>147.5</v>
      </c>
      <c r="I43" s="43">
        <f t="shared" si="0"/>
        <v>885</v>
      </c>
    </row>
    <row r="44" spans="1:9" ht="12.75" customHeight="1" x14ac:dyDescent="0.2">
      <c r="A44" s="623"/>
      <c r="B44" s="632"/>
      <c r="C44" s="632"/>
      <c r="D44" s="628"/>
      <c r="E44" s="15" t="s">
        <v>256</v>
      </c>
      <c r="F44" s="15" t="s">
        <v>100</v>
      </c>
      <c r="G44" s="15">
        <v>9</v>
      </c>
      <c r="H44" s="16">
        <v>110</v>
      </c>
      <c r="I44" s="43">
        <f t="shared" si="0"/>
        <v>990</v>
      </c>
    </row>
    <row r="45" spans="1:9" ht="12.75" customHeight="1" x14ac:dyDescent="0.2">
      <c r="A45" s="623"/>
      <c r="B45" s="632"/>
      <c r="C45" s="632"/>
      <c r="D45" s="665"/>
      <c r="E45" s="15" t="s">
        <v>1429</v>
      </c>
      <c r="F45" s="15" t="s">
        <v>101</v>
      </c>
      <c r="G45" s="15">
        <v>8</v>
      </c>
      <c r="H45" s="16">
        <v>55</v>
      </c>
      <c r="I45" s="43">
        <f t="shared" si="0"/>
        <v>440</v>
      </c>
    </row>
    <row r="46" spans="1:9" ht="12.75" customHeight="1" x14ac:dyDescent="0.2">
      <c r="A46" s="623"/>
      <c r="B46" s="632"/>
      <c r="C46" s="632"/>
      <c r="D46" s="664" t="s">
        <v>356</v>
      </c>
      <c r="E46" s="15" t="s">
        <v>1417</v>
      </c>
      <c r="F46" s="15" t="s">
        <v>101</v>
      </c>
      <c r="G46" s="15">
        <v>0.5</v>
      </c>
      <c r="H46" s="16">
        <v>300</v>
      </c>
      <c r="I46" s="43">
        <f t="shared" si="0"/>
        <v>150</v>
      </c>
    </row>
    <row r="47" spans="1:9" ht="12.75" customHeight="1" x14ac:dyDescent="0.2">
      <c r="A47" s="623"/>
      <c r="B47" s="632"/>
      <c r="C47" s="632"/>
      <c r="D47" s="628"/>
      <c r="E47" s="15" t="s">
        <v>833</v>
      </c>
      <c r="F47" s="15" t="s">
        <v>99</v>
      </c>
      <c r="G47" s="15">
        <v>2</v>
      </c>
      <c r="H47" s="16">
        <v>150</v>
      </c>
      <c r="I47" s="43">
        <f t="shared" si="0"/>
        <v>300</v>
      </c>
    </row>
    <row r="48" spans="1:9" ht="12.75" customHeight="1" x14ac:dyDescent="0.2">
      <c r="A48" s="623"/>
      <c r="B48" s="632"/>
      <c r="C48" s="632"/>
      <c r="D48" s="628"/>
      <c r="E48" s="15" t="s">
        <v>1424</v>
      </c>
      <c r="F48" s="15" t="s">
        <v>99</v>
      </c>
      <c r="G48" s="15">
        <v>8</v>
      </c>
      <c r="H48" s="16">
        <v>318</v>
      </c>
      <c r="I48" s="43">
        <f t="shared" si="0"/>
        <v>2544</v>
      </c>
    </row>
    <row r="49" spans="1:9" ht="12.75" customHeight="1" x14ac:dyDescent="0.2">
      <c r="A49" s="623"/>
      <c r="B49" s="632"/>
      <c r="C49" s="632"/>
      <c r="D49" s="628"/>
      <c r="E49" s="15" t="s">
        <v>1425</v>
      </c>
      <c r="F49" s="15" t="s">
        <v>99</v>
      </c>
      <c r="G49" s="15">
        <v>6</v>
      </c>
      <c r="H49" s="16">
        <v>373</v>
      </c>
      <c r="I49" s="43">
        <f t="shared" si="0"/>
        <v>2238</v>
      </c>
    </row>
    <row r="50" spans="1:9" ht="12.75" customHeight="1" x14ac:dyDescent="0.2">
      <c r="A50" s="623"/>
      <c r="B50" s="632"/>
      <c r="C50" s="632"/>
      <c r="D50" s="628"/>
      <c r="E50" s="15" t="s">
        <v>1426</v>
      </c>
      <c r="F50" s="15" t="s">
        <v>99</v>
      </c>
      <c r="G50" s="15">
        <v>1</v>
      </c>
      <c r="H50" s="16">
        <v>244</v>
      </c>
      <c r="I50" s="43">
        <f t="shared" si="0"/>
        <v>244</v>
      </c>
    </row>
    <row r="51" spans="1:9" ht="12.75" customHeight="1" x14ac:dyDescent="0.2">
      <c r="A51" s="623"/>
      <c r="B51" s="632"/>
      <c r="C51" s="632"/>
      <c r="D51" s="628"/>
      <c r="E51" s="15" t="s">
        <v>770</v>
      </c>
      <c r="F51" s="15" t="s">
        <v>99</v>
      </c>
      <c r="G51" s="15">
        <v>2</v>
      </c>
      <c r="H51" s="16">
        <v>140</v>
      </c>
      <c r="I51" s="43">
        <f t="shared" si="0"/>
        <v>280</v>
      </c>
    </row>
    <row r="52" spans="1:9" ht="12.75" customHeight="1" x14ac:dyDescent="0.2">
      <c r="A52" s="623"/>
      <c r="B52" s="632"/>
      <c r="C52" s="632"/>
      <c r="D52" s="628"/>
      <c r="E52" s="15" t="s">
        <v>1386</v>
      </c>
      <c r="F52" s="15" t="s">
        <v>99</v>
      </c>
      <c r="G52" s="15">
        <v>3</v>
      </c>
      <c r="H52" s="16">
        <v>56</v>
      </c>
      <c r="I52" s="43">
        <f t="shared" si="0"/>
        <v>168</v>
      </c>
    </row>
    <row r="53" spans="1:9" ht="12.75" customHeight="1" x14ac:dyDescent="0.2">
      <c r="A53" s="623"/>
      <c r="B53" s="632"/>
      <c r="C53" s="632"/>
      <c r="D53" s="628"/>
      <c r="E53" s="15" t="s">
        <v>467</v>
      </c>
      <c r="F53" s="15" t="s">
        <v>99</v>
      </c>
      <c r="G53" s="15">
        <v>2</v>
      </c>
      <c r="H53" s="16">
        <v>52</v>
      </c>
      <c r="I53" s="43">
        <f t="shared" si="0"/>
        <v>104</v>
      </c>
    </row>
    <row r="54" spans="1:9" ht="12.75" customHeight="1" x14ac:dyDescent="0.2">
      <c r="A54" s="623"/>
      <c r="B54" s="632"/>
      <c r="C54" s="632"/>
      <c r="D54" s="628"/>
      <c r="E54" s="15" t="s">
        <v>1431</v>
      </c>
      <c r="F54" s="15" t="s">
        <v>99</v>
      </c>
      <c r="G54" s="15">
        <v>2</v>
      </c>
      <c r="H54" s="16">
        <v>38</v>
      </c>
      <c r="I54" s="43">
        <f t="shared" si="0"/>
        <v>76</v>
      </c>
    </row>
    <row r="55" spans="1:9" ht="12.75" customHeight="1" x14ac:dyDescent="0.2">
      <c r="A55" s="623"/>
      <c r="B55" s="632"/>
      <c r="C55" s="632"/>
      <c r="D55" s="628"/>
      <c r="E55" s="15" t="s">
        <v>231</v>
      </c>
      <c r="F55" s="15" t="s">
        <v>233</v>
      </c>
      <c r="G55" s="15">
        <v>1</v>
      </c>
      <c r="H55" s="16">
        <v>260</v>
      </c>
      <c r="I55" s="43">
        <f t="shared" si="0"/>
        <v>260</v>
      </c>
    </row>
    <row r="56" spans="1:9" ht="12.75" customHeight="1" x14ac:dyDescent="0.2">
      <c r="A56" s="623"/>
      <c r="B56" s="632"/>
      <c r="C56" s="632"/>
      <c r="D56" s="628"/>
      <c r="E56" s="15" t="s">
        <v>1432</v>
      </c>
      <c r="F56" s="15" t="s">
        <v>349</v>
      </c>
      <c r="G56" s="15">
        <v>1</v>
      </c>
      <c r="H56" s="16">
        <v>1100</v>
      </c>
      <c r="I56" s="43">
        <f t="shared" si="0"/>
        <v>1100</v>
      </c>
    </row>
    <row r="57" spans="1:9" ht="12.75" customHeight="1" x14ac:dyDescent="0.2">
      <c r="A57" s="623"/>
      <c r="B57" s="632"/>
      <c r="C57" s="632"/>
      <c r="D57" s="628"/>
      <c r="E57" s="15" t="s">
        <v>1427</v>
      </c>
      <c r="F57" s="15" t="s">
        <v>349</v>
      </c>
      <c r="G57" s="15">
        <v>3</v>
      </c>
      <c r="H57" s="16">
        <v>1260</v>
      </c>
      <c r="I57" s="43">
        <f t="shared" si="0"/>
        <v>3780</v>
      </c>
    </row>
    <row r="58" spans="1:9" ht="12.75" customHeight="1" x14ac:dyDescent="0.2">
      <c r="A58" s="623"/>
      <c r="B58" s="632"/>
      <c r="C58" s="632"/>
      <c r="D58" s="628"/>
      <c r="E58" s="15" t="s">
        <v>926</v>
      </c>
      <c r="F58" s="15" t="s">
        <v>99</v>
      </c>
      <c r="G58" s="15">
        <v>4</v>
      </c>
      <c r="H58" s="16">
        <v>90</v>
      </c>
      <c r="I58" s="43">
        <f t="shared" si="0"/>
        <v>360</v>
      </c>
    </row>
    <row r="59" spans="1:9" ht="12.75" customHeight="1" x14ac:dyDescent="0.2">
      <c r="A59" s="623"/>
      <c r="B59" s="632"/>
      <c r="C59" s="632"/>
      <c r="D59" s="628"/>
      <c r="E59" s="15" t="s">
        <v>1444</v>
      </c>
      <c r="F59" s="15" t="s">
        <v>99</v>
      </c>
      <c r="G59" s="15">
        <v>4</v>
      </c>
      <c r="H59" s="16">
        <v>85</v>
      </c>
      <c r="I59" s="43">
        <f t="shared" si="0"/>
        <v>340</v>
      </c>
    </row>
    <row r="60" spans="1:9" ht="12.75" customHeight="1" x14ac:dyDescent="0.2">
      <c r="A60" s="623"/>
      <c r="B60" s="632"/>
      <c r="C60" s="632"/>
      <c r="D60" s="628"/>
      <c r="E60" s="15" t="s">
        <v>1434</v>
      </c>
      <c r="F60" s="15" t="s">
        <v>99</v>
      </c>
      <c r="G60" s="15">
        <v>3</v>
      </c>
      <c r="H60" s="16">
        <v>82</v>
      </c>
      <c r="I60" s="43">
        <f t="shared" si="0"/>
        <v>246</v>
      </c>
    </row>
    <row r="61" spans="1:9" ht="12.75" customHeight="1" x14ac:dyDescent="0.2">
      <c r="A61" s="623"/>
      <c r="B61" s="632"/>
      <c r="C61" s="632"/>
      <c r="D61" s="628"/>
      <c r="E61" s="15" t="s">
        <v>1433</v>
      </c>
      <c r="F61" s="15" t="s">
        <v>99</v>
      </c>
      <c r="G61" s="15">
        <v>2</v>
      </c>
      <c r="H61" s="16">
        <v>75</v>
      </c>
      <c r="I61" s="43">
        <f t="shared" si="0"/>
        <v>150</v>
      </c>
    </row>
    <row r="62" spans="1:9" ht="12.75" customHeight="1" x14ac:dyDescent="0.2">
      <c r="A62" s="623"/>
      <c r="B62" s="632"/>
      <c r="C62" s="632"/>
      <c r="D62" s="628"/>
      <c r="E62" s="15" t="s">
        <v>1418</v>
      </c>
      <c r="F62" s="15" t="s">
        <v>99</v>
      </c>
      <c r="G62" s="15">
        <v>1</v>
      </c>
      <c r="H62" s="16">
        <v>36</v>
      </c>
      <c r="I62" s="43">
        <f t="shared" si="0"/>
        <v>36</v>
      </c>
    </row>
    <row r="63" spans="1:9" ht="12.75" customHeight="1" x14ac:dyDescent="0.2">
      <c r="A63" s="623"/>
      <c r="B63" s="632"/>
      <c r="C63" s="632"/>
      <c r="D63" s="628"/>
      <c r="E63" s="15" t="s">
        <v>1419</v>
      </c>
      <c r="F63" s="15" t="s">
        <v>99</v>
      </c>
      <c r="G63" s="15">
        <v>1</v>
      </c>
      <c r="H63" s="16">
        <v>34</v>
      </c>
      <c r="I63" s="43">
        <f t="shared" si="0"/>
        <v>34</v>
      </c>
    </row>
    <row r="64" spans="1:9" ht="12.75" customHeight="1" x14ac:dyDescent="0.2">
      <c r="A64" s="623"/>
      <c r="B64" s="632"/>
      <c r="C64" s="632"/>
      <c r="D64" s="628"/>
      <c r="E64" s="15" t="s">
        <v>1420</v>
      </c>
      <c r="F64" s="15" t="s">
        <v>99</v>
      </c>
      <c r="G64" s="15">
        <v>3</v>
      </c>
      <c r="H64" s="16">
        <v>18</v>
      </c>
      <c r="I64" s="43">
        <f t="shared" si="0"/>
        <v>54</v>
      </c>
    </row>
    <row r="65" spans="1:9" ht="12.75" customHeight="1" x14ac:dyDescent="0.2">
      <c r="A65" s="623"/>
      <c r="B65" s="632"/>
      <c r="C65" s="632"/>
      <c r="D65" s="628"/>
      <c r="E65" s="15" t="s">
        <v>1421</v>
      </c>
      <c r="F65" s="15" t="s">
        <v>99</v>
      </c>
      <c r="G65" s="15">
        <v>1</v>
      </c>
      <c r="H65" s="16">
        <v>41</v>
      </c>
      <c r="I65" s="43">
        <f t="shared" si="0"/>
        <v>41</v>
      </c>
    </row>
    <row r="66" spans="1:9" ht="12.75" customHeight="1" x14ac:dyDescent="0.2">
      <c r="A66" s="623"/>
      <c r="B66" s="632"/>
      <c r="C66" s="632"/>
      <c r="D66" s="628"/>
      <c r="E66" s="15" t="s">
        <v>1435</v>
      </c>
      <c r="F66" s="15" t="s">
        <v>99</v>
      </c>
      <c r="G66" s="15">
        <v>0.5</v>
      </c>
      <c r="H66" s="16">
        <v>2200</v>
      </c>
      <c r="I66" s="43">
        <f t="shared" si="0"/>
        <v>1100</v>
      </c>
    </row>
    <row r="67" spans="1:9" ht="12.75" customHeight="1" x14ac:dyDescent="0.2">
      <c r="A67" s="623"/>
      <c r="B67" s="632"/>
      <c r="C67" s="632"/>
      <c r="D67" s="628"/>
      <c r="E67" s="15" t="s">
        <v>874</v>
      </c>
      <c r="F67" s="15" t="s">
        <v>99</v>
      </c>
      <c r="G67" s="15">
        <v>1</v>
      </c>
      <c r="H67" s="16">
        <v>130</v>
      </c>
      <c r="I67" s="43">
        <f t="shared" si="0"/>
        <v>130</v>
      </c>
    </row>
    <row r="68" spans="1:9" ht="12.75" customHeight="1" x14ac:dyDescent="0.2">
      <c r="A68" s="623"/>
      <c r="B68" s="632"/>
      <c r="C68" s="632"/>
      <c r="D68" s="628"/>
      <c r="E68" s="15" t="s">
        <v>1417</v>
      </c>
      <c r="F68" s="15" t="s">
        <v>101</v>
      </c>
      <c r="G68" s="15">
        <v>0.5</v>
      </c>
      <c r="H68" s="16">
        <v>300</v>
      </c>
      <c r="I68" s="43">
        <f t="shared" si="0"/>
        <v>150</v>
      </c>
    </row>
    <row r="69" spans="1:9" ht="12.75" customHeight="1" x14ac:dyDescent="0.2">
      <c r="A69" s="623"/>
      <c r="B69" s="632"/>
      <c r="C69" s="632"/>
      <c r="D69" s="628"/>
      <c r="E69" s="15" t="s">
        <v>123</v>
      </c>
      <c r="F69" s="15" t="s">
        <v>110</v>
      </c>
      <c r="G69" s="15">
        <v>5.2</v>
      </c>
      <c r="H69" s="16">
        <v>299.95</v>
      </c>
      <c r="I69" s="43">
        <f t="shared" si="0"/>
        <v>1559.74</v>
      </c>
    </row>
    <row r="70" spans="1:9" ht="12.75" customHeight="1" x14ac:dyDescent="0.2">
      <c r="A70" s="623"/>
      <c r="B70" s="632"/>
      <c r="C70" s="632"/>
      <c r="D70" s="628"/>
      <c r="E70" s="15" t="s">
        <v>1436</v>
      </c>
      <c r="F70" s="15" t="s">
        <v>528</v>
      </c>
      <c r="G70" s="15">
        <v>1</v>
      </c>
      <c r="H70" s="16">
        <v>280</v>
      </c>
      <c r="I70" s="43">
        <f t="shared" si="0"/>
        <v>280</v>
      </c>
    </row>
    <row r="71" spans="1:9" ht="12.75" customHeight="1" x14ac:dyDescent="0.2">
      <c r="A71" s="623"/>
      <c r="B71" s="632"/>
      <c r="C71" s="632"/>
      <c r="D71" s="628"/>
      <c r="E71" s="15" t="s">
        <v>1437</v>
      </c>
      <c r="F71" s="15" t="s">
        <v>100</v>
      </c>
      <c r="G71" s="15">
        <v>0.08</v>
      </c>
      <c r="H71" s="16">
        <v>110</v>
      </c>
      <c r="I71" s="43">
        <f t="shared" si="0"/>
        <v>8.8000000000000007</v>
      </c>
    </row>
    <row r="72" spans="1:9" ht="12.75" customHeight="1" x14ac:dyDescent="0.2">
      <c r="A72" s="623"/>
      <c r="B72" s="632"/>
      <c r="C72" s="632"/>
      <c r="D72" s="628"/>
      <c r="E72" s="15" t="s">
        <v>1175</v>
      </c>
      <c r="F72" s="15" t="s">
        <v>100</v>
      </c>
      <c r="G72" s="15">
        <v>0.05</v>
      </c>
      <c r="H72" s="16">
        <v>110</v>
      </c>
      <c r="I72" s="43">
        <f t="shared" si="0"/>
        <v>5.5</v>
      </c>
    </row>
    <row r="73" spans="1:9" ht="12.75" customHeight="1" x14ac:dyDescent="0.2">
      <c r="A73" s="623"/>
      <c r="B73" s="632"/>
      <c r="C73" s="632"/>
      <c r="D73" s="628"/>
      <c r="E73" s="15" t="s">
        <v>260</v>
      </c>
      <c r="F73" s="15" t="s">
        <v>100</v>
      </c>
      <c r="G73" s="15">
        <v>6</v>
      </c>
      <c r="H73" s="16">
        <v>100</v>
      </c>
      <c r="I73" s="43">
        <f t="shared" si="0"/>
        <v>600</v>
      </c>
    </row>
    <row r="74" spans="1:9" ht="12.75" customHeight="1" x14ac:dyDescent="0.2">
      <c r="A74" s="623"/>
      <c r="B74" s="632"/>
      <c r="C74" s="632"/>
      <c r="D74" s="628"/>
      <c r="E74" s="15" t="s">
        <v>1430</v>
      </c>
      <c r="F74" s="15" t="s">
        <v>100</v>
      </c>
      <c r="G74" s="15">
        <v>7</v>
      </c>
      <c r="H74" s="16">
        <v>147.5</v>
      </c>
      <c r="I74" s="43">
        <f t="shared" si="0"/>
        <v>1032.5</v>
      </c>
    </row>
    <row r="75" spans="1:9" ht="12.75" customHeight="1" x14ac:dyDescent="0.2">
      <c r="A75" s="623"/>
      <c r="B75" s="632"/>
      <c r="C75" s="632"/>
      <c r="D75" s="665"/>
      <c r="E75" s="15" t="s">
        <v>256</v>
      </c>
      <c r="F75" s="15" t="s">
        <v>100</v>
      </c>
      <c r="G75" s="15">
        <v>9</v>
      </c>
      <c r="H75" s="16">
        <v>110</v>
      </c>
      <c r="I75" s="43">
        <f t="shared" si="0"/>
        <v>990</v>
      </c>
    </row>
    <row r="76" spans="1:9" ht="12.75" customHeight="1" x14ac:dyDescent="0.2">
      <c r="A76" s="623"/>
      <c r="B76" s="632"/>
      <c r="C76" s="632"/>
      <c r="D76" s="664" t="s">
        <v>407</v>
      </c>
      <c r="E76" s="15" t="s">
        <v>1417</v>
      </c>
      <c r="F76" s="15" t="s">
        <v>101</v>
      </c>
      <c r="G76" s="15">
        <v>0.5</v>
      </c>
      <c r="H76" s="16">
        <v>300</v>
      </c>
      <c r="I76" s="43">
        <f t="shared" si="0"/>
        <v>150</v>
      </c>
    </row>
    <row r="77" spans="1:9" ht="12.75" customHeight="1" x14ac:dyDescent="0.2">
      <c r="A77" s="623"/>
      <c r="B77" s="632"/>
      <c r="C77" s="632"/>
      <c r="D77" s="628"/>
      <c r="E77" s="15" t="s">
        <v>833</v>
      </c>
      <c r="F77" s="15" t="s">
        <v>99</v>
      </c>
      <c r="G77" s="15">
        <v>2</v>
      </c>
      <c r="H77" s="16">
        <v>150</v>
      </c>
      <c r="I77" s="43">
        <f t="shared" si="0"/>
        <v>300</v>
      </c>
    </row>
    <row r="78" spans="1:9" ht="12.75" customHeight="1" x14ac:dyDescent="0.2">
      <c r="A78" s="623"/>
      <c r="B78" s="632"/>
      <c r="C78" s="632"/>
      <c r="D78" s="628"/>
      <c r="E78" s="15" t="s">
        <v>1424</v>
      </c>
      <c r="F78" s="15" t="s">
        <v>99</v>
      </c>
      <c r="G78" s="15">
        <v>8</v>
      </c>
      <c r="H78" s="16">
        <v>318</v>
      </c>
      <c r="I78" s="43">
        <f t="shared" si="0"/>
        <v>2544</v>
      </c>
    </row>
    <row r="79" spans="1:9" ht="12.75" customHeight="1" x14ac:dyDescent="0.2">
      <c r="A79" s="623"/>
      <c r="B79" s="632"/>
      <c r="C79" s="632"/>
      <c r="D79" s="628"/>
      <c r="E79" s="15" t="s">
        <v>1425</v>
      </c>
      <c r="F79" s="15" t="s">
        <v>99</v>
      </c>
      <c r="G79" s="15">
        <v>5</v>
      </c>
      <c r="H79" s="16">
        <v>373</v>
      </c>
      <c r="I79" s="43">
        <f t="shared" si="0"/>
        <v>1865</v>
      </c>
    </row>
    <row r="80" spans="1:9" ht="12.75" customHeight="1" x14ac:dyDescent="0.2">
      <c r="A80" s="623"/>
      <c r="B80" s="632"/>
      <c r="C80" s="632"/>
      <c r="D80" s="628"/>
      <c r="E80" s="15" t="s">
        <v>770</v>
      </c>
      <c r="F80" s="15" t="s">
        <v>99</v>
      </c>
      <c r="G80" s="15">
        <v>1</v>
      </c>
      <c r="H80" s="16">
        <v>140</v>
      </c>
      <c r="I80" s="43">
        <f t="shared" si="0"/>
        <v>140</v>
      </c>
    </row>
    <row r="81" spans="1:9" ht="12.75" customHeight="1" x14ac:dyDescent="0.2">
      <c r="A81" s="623"/>
      <c r="B81" s="632"/>
      <c r="C81" s="632"/>
      <c r="D81" s="628"/>
      <c r="E81" s="15" t="s">
        <v>1386</v>
      </c>
      <c r="F81" s="15" t="s">
        <v>99</v>
      </c>
      <c r="G81" s="15">
        <v>3</v>
      </c>
      <c r="H81" s="16">
        <v>56</v>
      </c>
      <c r="I81" s="43">
        <f t="shared" si="0"/>
        <v>168</v>
      </c>
    </row>
    <row r="82" spans="1:9" ht="12.75" customHeight="1" x14ac:dyDescent="0.2">
      <c r="A82" s="623"/>
      <c r="B82" s="632"/>
      <c r="C82" s="632"/>
      <c r="D82" s="628"/>
      <c r="E82" s="15" t="s">
        <v>470</v>
      </c>
      <c r="F82" s="15" t="s">
        <v>99</v>
      </c>
      <c r="G82" s="15">
        <v>3</v>
      </c>
      <c r="H82" s="16">
        <v>44</v>
      </c>
      <c r="I82" s="43">
        <f t="shared" si="0"/>
        <v>132</v>
      </c>
    </row>
    <row r="83" spans="1:9" ht="12.75" customHeight="1" x14ac:dyDescent="0.2">
      <c r="A83" s="623"/>
      <c r="B83" s="632"/>
      <c r="C83" s="632"/>
      <c r="D83" s="628"/>
      <c r="E83" s="15" t="s">
        <v>471</v>
      </c>
      <c r="F83" s="15" t="s">
        <v>99</v>
      </c>
      <c r="G83" s="15">
        <v>2</v>
      </c>
      <c r="H83" s="16">
        <v>38</v>
      </c>
      <c r="I83" s="43">
        <f t="shared" si="0"/>
        <v>76</v>
      </c>
    </row>
    <row r="84" spans="1:9" ht="12.75" customHeight="1" x14ac:dyDescent="0.2">
      <c r="A84" s="623"/>
      <c r="B84" s="632"/>
      <c r="C84" s="632"/>
      <c r="D84" s="628"/>
      <c r="E84" s="15" t="s">
        <v>1427</v>
      </c>
      <c r="F84" s="15" t="s">
        <v>349</v>
      </c>
      <c r="G84" s="15">
        <v>3</v>
      </c>
      <c r="H84" s="16">
        <v>1260</v>
      </c>
      <c r="I84" s="43">
        <f t="shared" si="0"/>
        <v>3780</v>
      </c>
    </row>
    <row r="85" spans="1:9" ht="12.75" customHeight="1" x14ac:dyDescent="0.2">
      <c r="A85" s="623"/>
      <c r="B85" s="632"/>
      <c r="C85" s="632"/>
      <c r="D85" s="628"/>
      <c r="E85" s="15" t="s">
        <v>1444</v>
      </c>
      <c r="F85" s="15" t="s">
        <v>99</v>
      </c>
      <c r="G85" s="15">
        <v>4</v>
      </c>
      <c r="H85" s="16">
        <v>60</v>
      </c>
      <c r="I85" s="43">
        <f t="shared" si="0"/>
        <v>240</v>
      </c>
    </row>
    <row r="86" spans="1:9" ht="12.75" customHeight="1" x14ac:dyDescent="0.2">
      <c r="A86" s="623"/>
      <c r="B86" s="632"/>
      <c r="C86" s="632"/>
      <c r="D86" s="628"/>
      <c r="E86" s="15" t="s">
        <v>1420</v>
      </c>
      <c r="F86" s="15" t="s">
        <v>99</v>
      </c>
      <c r="G86" s="15">
        <v>5</v>
      </c>
      <c r="H86" s="16">
        <v>18</v>
      </c>
      <c r="I86" s="43">
        <f t="shared" si="0"/>
        <v>90</v>
      </c>
    </row>
    <row r="87" spans="1:9" ht="12.75" customHeight="1" x14ac:dyDescent="0.2">
      <c r="A87" s="623"/>
      <c r="B87" s="632"/>
      <c r="C87" s="632"/>
      <c r="D87" s="628"/>
      <c r="E87" s="15" t="s">
        <v>926</v>
      </c>
      <c r="F87" s="15" t="s">
        <v>99</v>
      </c>
      <c r="G87" s="15">
        <v>5</v>
      </c>
      <c r="H87" s="16">
        <v>90</v>
      </c>
      <c r="I87" s="43">
        <f t="shared" si="0"/>
        <v>450</v>
      </c>
    </row>
    <row r="88" spans="1:9" ht="12.75" customHeight="1" x14ac:dyDescent="0.2">
      <c r="A88" s="623"/>
      <c r="B88" s="632"/>
      <c r="C88" s="632"/>
      <c r="D88" s="628"/>
      <c r="E88" s="15" t="s">
        <v>231</v>
      </c>
      <c r="F88" s="15" t="s">
        <v>99</v>
      </c>
      <c r="G88" s="15">
        <v>1</v>
      </c>
      <c r="H88" s="16">
        <v>260</v>
      </c>
      <c r="I88" s="43">
        <f t="shared" si="0"/>
        <v>260</v>
      </c>
    </row>
    <row r="89" spans="1:9" ht="12.75" customHeight="1" x14ac:dyDescent="0.2">
      <c r="A89" s="623"/>
      <c r="B89" s="632"/>
      <c r="C89" s="632"/>
      <c r="D89" s="628"/>
      <c r="E89" s="15" t="s">
        <v>1434</v>
      </c>
      <c r="F89" s="15" t="s">
        <v>99</v>
      </c>
      <c r="G89" s="15">
        <v>1</v>
      </c>
      <c r="H89" s="16">
        <v>36</v>
      </c>
      <c r="I89" s="43">
        <f t="shared" si="0"/>
        <v>36</v>
      </c>
    </row>
    <row r="90" spans="1:9" ht="12.75" customHeight="1" x14ac:dyDescent="0.2">
      <c r="A90" s="623"/>
      <c r="B90" s="632"/>
      <c r="C90" s="632"/>
      <c r="D90" s="628"/>
      <c r="E90" s="15" t="s">
        <v>1433</v>
      </c>
      <c r="F90" s="15" t="s">
        <v>99</v>
      </c>
      <c r="G90" s="15">
        <v>1</v>
      </c>
      <c r="H90" s="16">
        <v>75</v>
      </c>
      <c r="I90" s="43">
        <f t="shared" si="0"/>
        <v>75</v>
      </c>
    </row>
    <row r="91" spans="1:9" ht="12.75" customHeight="1" x14ac:dyDescent="0.2">
      <c r="A91" s="623"/>
      <c r="B91" s="632"/>
      <c r="C91" s="632"/>
      <c r="D91" s="628"/>
      <c r="E91" s="15" t="s">
        <v>1421</v>
      </c>
      <c r="F91" s="15" t="s">
        <v>99</v>
      </c>
      <c r="G91" s="15">
        <v>2</v>
      </c>
      <c r="H91" s="16">
        <v>41</v>
      </c>
      <c r="I91" s="43">
        <f t="shared" si="0"/>
        <v>82</v>
      </c>
    </row>
    <row r="92" spans="1:9" ht="12.75" customHeight="1" x14ac:dyDescent="0.2">
      <c r="A92" s="623"/>
      <c r="B92" s="632"/>
      <c r="C92" s="632"/>
      <c r="D92" s="628"/>
      <c r="E92" s="15" t="s">
        <v>1438</v>
      </c>
      <c r="F92" s="15" t="s">
        <v>99</v>
      </c>
      <c r="G92" s="15">
        <v>1</v>
      </c>
      <c r="H92" s="16">
        <v>332</v>
      </c>
      <c r="I92" s="43">
        <f t="shared" si="0"/>
        <v>332</v>
      </c>
    </row>
    <row r="93" spans="1:9" ht="12.75" customHeight="1" x14ac:dyDescent="0.2">
      <c r="A93" s="623"/>
      <c r="B93" s="632"/>
      <c r="C93" s="632"/>
      <c r="D93" s="628"/>
      <c r="E93" s="15" t="s">
        <v>1439</v>
      </c>
      <c r="F93" s="15" t="s">
        <v>99</v>
      </c>
      <c r="G93" s="15">
        <v>1</v>
      </c>
      <c r="H93" s="16">
        <v>70</v>
      </c>
      <c r="I93" s="43">
        <f t="shared" si="0"/>
        <v>70</v>
      </c>
    </row>
    <row r="94" spans="1:9" ht="12.75" customHeight="1" x14ac:dyDescent="0.2">
      <c r="A94" s="623"/>
      <c r="B94" s="632"/>
      <c r="C94" s="632"/>
      <c r="D94" s="628"/>
      <c r="E94" s="15" t="s">
        <v>1417</v>
      </c>
      <c r="F94" s="15" t="s">
        <v>101</v>
      </c>
      <c r="G94" s="15">
        <v>0.5</v>
      </c>
      <c r="H94" s="16">
        <v>300</v>
      </c>
      <c r="I94" s="43">
        <f t="shared" si="0"/>
        <v>150</v>
      </c>
    </row>
    <row r="95" spans="1:9" ht="12.75" customHeight="1" x14ac:dyDescent="0.2">
      <c r="A95" s="623"/>
      <c r="B95" s="632"/>
      <c r="C95" s="632"/>
      <c r="D95" s="628"/>
      <c r="E95" s="15" t="s">
        <v>123</v>
      </c>
      <c r="F95" s="15" t="s">
        <v>110</v>
      </c>
      <c r="G95" s="15">
        <v>3.12</v>
      </c>
      <c r="H95" s="16">
        <v>299.95</v>
      </c>
      <c r="I95" s="43">
        <f t="shared" si="0"/>
        <v>935.84400000000005</v>
      </c>
    </row>
    <row r="96" spans="1:9" ht="12.75" customHeight="1" x14ac:dyDescent="0.2">
      <c r="A96" s="623"/>
      <c r="B96" s="632"/>
      <c r="C96" s="632"/>
      <c r="D96" s="628"/>
      <c r="E96" s="15" t="s">
        <v>1175</v>
      </c>
      <c r="F96" s="15" t="s">
        <v>100</v>
      </c>
      <c r="G96" s="15">
        <v>0.04</v>
      </c>
      <c r="H96" s="16">
        <v>110</v>
      </c>
      <c r="I96" s="43">
        <f t="shared" si="0"/>
        <v>4.4000000000000004</v>
      </c>
    </row>
    <row r="97" spans="1:9" ht="12.75" customHeight="1" x14ac:dyDescent="0.2">
      <c r="A97" s="623"/>
      <c r="B97" s="632"/>
      <c r="C97" s="632"/>
      <c r="D97" s="628"/>
      <c r="E97" s="15" t="s">
        <v>260</v>
      </c>
      <c r="F97" s="15" t="s">
        <v>100</v>
      </c>
      <c r="G97" s="15">
        <v>7</v>
      </c>
      <c r="H97" s="16">
        <v>100</v>
      </c>
      <c r="I97" s="43">
        <f t="shared" si="0"/>
        <v>700</v>
      </c>
    </row>
    <row r="98" spans="1:9" ht="12.75" customHeight="1" x14ac:dyDescent="0.2">
      <c r="A98" s="623"/>
      <c r="B98" s="632"/>
      <c r="C98" s="632"/>
      <c r="D98" s="628"/>
      <c r="E98" s="15" t="s">
        <v>1430</v>
      </c>
      <c r="F98" s="15" t="s">
        <v>100</v>
      </c>
      <c r="G98" s="15">
        <v>7</v>
      </c>
      <c r="H98" s="16">
        <v>147.5</v>
      </c>
      <c r="I98" s="43">
        <f t="shared" si="0"/>
        <v>1032.5</v>
      </c>
    </row>
    <row r="99" spans="1:9" ht="12.75" customHeight="1" x14ac:dyDescent="0.2">
      <c r="A99" s="623"/>
      <c r="B99" s="632"/>
      <c r="C99" s="632"/>
      <c r="D99" s="628"/>
      <c r="E99" s="15" t="s">
        <v>256</v>
      </c>
      <c r="F99" s="15" t="s">
        <v>100</v>
      </c>
      <c r="G99" s="15">
        <v>9</v>
      </c>
      <c r="H99" s="16">
        <v>110</v>
      </c>
      <c r="I99" s="43">
        <f t="shared" si="0"/>
        <v>990</v>
      </c>
    </row>
    <row r="100" spans="1:9" ht="12.75" customHeight="1" x14ac:dyDescent="0.2">
      <c r="A100" s="623"/>
      <c r="B100" s="632"/>
      <c r="C100" s="632"/>
      <c r="D100" s="628"/>
      <c r="E100" s="15" t="s">
        <v>1429</v>
      </c>
      <c r="F100" s="15" t="s">
        <v>101</v>
      </c>
      <c r="G100" s="15">
        <v>6</v>
      </c>
      <c r="H100" s="16">
        <v>55</v>
      </c>
      <c r="I100" s="43">
        <f t="shared" si="0"/>
        <v>330</v>
      </c>
    </row>
    <row r="101" spans="1:9" ht="12.75" customHeight="1" x14ac:dyDescent="0.2">
      <c r="A101" s="623"/>
      <c r="B101" s="632"/>
      <c r="C101" s="632"/>
      <c r="D101" s="665"/>
      <c r="E101" s="15" t="s">
        <v>1440</v>
      </c>
      <c r="F101" s="15" t="s">
        <v>528</v>
      </c>
      <c r="G101" s="15">
        <v>1</v>
      </c>
      <c r="H101" s="16">
        <v>520</v>
      </c>
      <c r="I101" s="43">
        <f t="shared" si="0"/>
        <v>520</v>
      </c>
    </row>
    <row r="102" spans="1:9" ht="12.75" customHeight="1" x14ac:dyDescent="0.2">
      <c r="A102" s="623"/>
      <c r="B102" s="632"/>
      <c r="C102" s="632"/>
      <c r="D102" s="664" t="s">
        <v>109</v>
      </c>
      <c r="E102" s="15" t="s">
        <v>879</v>
      </c>
      <c r="F102" s="15" t="s">
        <v>99</v>
      </c>
      <c r="G102" s="15">
        <v>2</v>
      </c>
      <c r="H102" s="16">
        <v>22</v>
      </c>
      <c r="I102" s="43">
        <f t="shared" si="0"/>
        <v>44</v>
      </c>
    </row>
    <row r="103" spans="1:9" ht="12.75" customHeight="1" x14ac:dyDescent="0.2">
      <c r="A103" s="623"/>
      <c r="B103" s="632"/>
      <c r="C103" s="632"/>
      <c r="D103" s="628"/>
      <c r="E103" s="15" t="s">
        <v>1441</v>
      </c>
      <c r="F103" s="15" t="s">
        <v>99</v>
      </c>
      <c r="G103" s="15">
        <v>2</v>
      </c>
      <c r="H103" s="16">
        <v>52</v>
      </c>
      <c r="I103" s="43">
        <f t="shared" si="0"/>
        <v>104</v>
      </c>
    </row>
    <row r="104" spans="1:9" ht="12.75" customHeight="1" x14ac:dyDescent="0.2">
      <c r="A104" s="623"/>
      <c r="B104" s="632"/>
      <c r="C104" s="632"/>
      <c r="D104" s="628"/>
      <c r="E104" s="15" t="s">
        <v>1428</v>
      </c>
      <c r="F104" s="15" t="s">
        <v>99</v>
      </c>
      <c r="G104" s="15">
        <v>2</v>
      </c>
      <c r="H104" s="16">
        <v>52</v>
      </c>
      <c r="I104" s="43">
        <f t="shared" si="0"/>
        <v>104</v>
      </c>
    </row>
    <row r="105" spans="1:9" ht="12.75" customHeight="1" x14ac:dyDescent="0.2">
      <c r="A105" s="623"/>
      <c r="B105" s="632"/>
      <c r="C105" s="632"/>
      <c r="D105" s="628"/>
      <c r="E105" s="15" t="s">
        <v>1386</v>
      </c>
      <c r="F105" s="15" t="s">
        <v>99</v>
      </c>
      <c r="G105" s="15">
        <v>2</v>
      </c>
      <c r="H105" s="16">
        <v>56</v>
      </c>
      <c r="I105" s="43">
        <f t="shared" si="0"/>
        <v>112</v>
      </c>
    </row>
    <row r="106" spans="1:9" ht="12.75" customHeight="1" x14ac:dyDescent="0.2">
      <c r="A106" s="623"/>
      <c r="B106" s="632"/>
      <c r="C106" s="632"/>
      <c r="D106" s="628"/>
      <c r="E106" s="15" t="s">
        <v>1427</v>
      </c>
      <c r="F106" s="15" t="s">
        <v>349</v>
      </c>
      <c r="G106" s="15">
        <v>3</v>
      </c>
      <c r="H106" s="16">
        <v>1260</v>
      </c>
      <c r="I106" s="43">
        <f t="shared" si="0"/>
        <v>3780</v>
      </c>
    </row>
    <row r="107" spans="1:9" ht="12.75" customHeight="1" x14ac:dyDescent="0.2">
      <c r="A107" s="623"/>
      <c r="B107" s="632"/>
      <c r="C107" s="632"/>
      <c r="D107" s="628"/>
      <c r="E107" s="15" t="s">
        <v>1432</v>
      </c>
      <c r="F107" s="15" t="s">
        <v>349</v>
      </c>
      <c r="G107" s="15">
        <v>1</v>
      </c>
      <c r="H107" s="16">
        <v>1100</v>
      </c>
      <c r="I107" s="43">
        <f t="shared" si="0"/>
        <v>1100</v>
      </c>
    </row>
    <row r="108" spans="1:9" ht="12.75" customHeight="1" x14ac:dyDescent="0.2">
      <c r="A108" s="623"/>
      <c r="B108" s="632"/>
      <c r="C108" s="632"/>
      <c r="D108" s="628"/>
      <c r="E108" s="15" t="s">
        <v>1442</v>
      </c>
      <c r="F108" s="15" t="s">
        <v>99</v>
      </c>
      <c r="G108" s="15">
        <v>2</v>
      </c>
      <c r="H108" s="16">
        <v>150</v>
      </c>
      <c r="I108" s="43">
        <f t="shared" si="0"/>
        <v>300</v>
      </c>
    </row>
    <row r="109" spans="1:9" ht="12.75" customHeight="1" x14ac:dyDescent="0.2">
      <c r="A109" s="623"/>
      <c r="B109" s="632"/>
      <c r="C109" s="632"/>
      <c r="D109" s="628"/>
      <c r="E109" s="15" t="s">
        <v>1443</v>
      </c>
      <c r="F109" s="15" t="s">
        <v>99</v>
      </c>
      <c r="G109" s="15">
        <v>4</v>
      </c>
      <c r="H109" s="16">
        <v>85</v>
      </c>
      <c r="I109" s="43">
        <f t="shared" si="0"/>
        <v>340</v>
      </c>
    </row>
    <row r="110" spans="1:9" ht="12.75" customHeight="1" x14ac:dyDescent="0.2">
      <c r="A110" s="623"/>
      <c r="B110" s="632"/>
      <c r="C110" s="632"/>
      <c r="D110" s="628"/>
      <c r="E110" s="15" t="s">
        <v>1423</v>
      </c>
      <c r="F110" s="15" t="s">
        <v>99</v>
      </c>
      <c r="G110" s="15">
        <v>1</v>
      </c>
      <c r="H110" s="16">
        <v>40</v>
      </c>
      <c r="I110" s="43">
        <f t="shared" si="0"/>
        <v>40</v>
      </c>
    </row>
    <row r="111" spans="1:9" ht="12.75" customHeight="1" x14ac:dyDescent="0.2">
      <c r="A111" s="623"/>
      <c r="B111" s="632"/>
      <c r="C111" s="632"/>
      <c r="D111" s="628"/>
      <c r="E111" s="15" t="s">
        <v>1425</v>
      </c>
      <c r="F111" s="15" t="s">
        <v>99</v>
      </c>
      <c r="G111" s="15">
        <v>5</v>
      </c>
      <c r="H111" s="16">
        <v>367</v>
      </c>
      <c r="I111" s="43">
        <f t="shared" si="0"/>
        <v>1835</v>
      </c>
    </row>
    <row r="112" spans="1:9" ht="12.75" customHeight="1" x14ac:dyDescent="0.2">
      <c r="A112" s="623"/>
      <c r="B112" s="632"/>
      <c r="C112" s="632"/>
      <c r="D112" s="628"/>
      <c r="E112" s="15" t="s">
        <v>1424</v>
      </c>
      <c r="F112" s="15" t="s">
        <v>99</v>
      </c>
      <c r="G112" s="15">
        <v>6</v>
      </c>
      <c r="H112" s="16">
        <v>318</v>
      </c>
      <c r="I112" s="43">
        <f t="shared" si="0"/>
        <v>1908</v>
      </c>
    </row>
    <row r="113" spans="1:9" ht="12.75" customHeight="1" x14ac:dyDescent="0.2">
      <c r="A113" s="623"/>
      <c r="B113" s="632"/>
      <c r="C113" s="632"/>
      <c r="D113" s="628"/>
      <c r="E113" s="15" t="s">
        <v>1436</v>
      </c>
      <c r="F113" s="15" t="s">
        <v>528</v>
      </c>
      <c r="G113" s="15">
        <v>1</v>
      </c>
      <c r="H113" s="16">
        <v>210</v>
      </c>
      <c r="I113" s="43">
        <f t="shared" si="0"/>
        <v>210</v>
      </c>
    </row>
    <row r="114" spans="1:9" ht="12.75" customHeight="1" x14ac:dyDescent="0.2">
      <c r="A114" s="623"/>
      <c r="B114" s="632"/>
      <c r="C114" s="632"/>
      <c r="D114" s="628"/>
      <c r="E114" s="15" t="s">
        <v>1430</v>
      </c>
      <c r="F114" s="15" t="s">
        <v>100</v>
      </c>
      <c r="G114" s="15">
        <v>12</v>
      </c>
      <c r="H114" s="16">
        <v>147.5</v>
      </c>
      <c r="I114" s="43">
        <f t="shared" si="0"/>
        <v>1770</v>
      </c>
    </row>
    <row r="115" spans="1:9" ht="12.75" customHeight="1" x14ac:dyDescent="0.2">
      <c r="A115" s="623"/>
      <c r="B115" s="632"/>
      <c r="C115" s="632"/>
      <c r="D115" s="628"/>
      <c r="E115" s="15" t="s">
        <v>256</v>
      </c>
      <c r="F115" s="15" t="s">
        <v>100</v>
      </c>
      <c r="G115" s="15">
        <v>10</v>
      </c>
      <c r="H115" s="16">
        <v>110</v>
      </c>
      <c r="I115" s="43">
        <f t="shared" si="0"/>
        <v>1100</v>
      </c>
    </row>
    <row r="116" spans="1:9" ht="12.75" customHeight="1" x14ac:dyDescent="0.2">
      <c r="A116" s="623"/>
      <c r="B116" s="632"/>
      <c r="C116" s="632"/>
      <c r="D116" s="628"/>
      <c r="E116" s="15" t="s">
        <v>926</v>
      </c>
      <c r="F116" s="15" t="s">
        <v>99</v>
      </c>
      <c r="G116" s="15">
        <v>5</v>
      </c>
      <c r="H116" s="16">
        <v>90</v>
      </c>
      <c r="I116" s="43">
        <f t="shared" si="0"/>
        <v>450</v>
      </c>
    </row>
    <row r="117" spans="1:9" ht="12.75" customHeight="1" x14ac:dyDescent="0.2">
      <c r="A117" s="623"/>
      <c r="B117" s="632"/>
      <c r="C117" s="632"/>
      <c r="D117" s="628"/>
      <c r="E117" s="15" t="s">
        <v>260</v>
      </c>
      <c r="F117" s="15" t="s">
        <v>100</v>
      </c>
      <c r="G117" s="15">
        <v>11</v>
      </c>
      <c r="H117" s="16">
        <v>100</v>
      </c>
      <c r="I117" s="43">
        <f t="shared" si="0"/>
        <v>1100</v>
      </c>
    </row>
    <row r="118" spans="1:9" ht="12.75" customHeight="1" x14ac:dyDescent="0.2">
      <c r="A118" s="623"/>
      <c r="B118" s="632"/>
      <c r="C118" s="632"/>
      <c r="D118" s="628"/>
      <c r="E118" s="15" t="s">
        <v>123</v>
      </c>
      <c r="F118" s="15" t="s">
        <v>110</v>
      </c>
      <c r="G118" s="15">
        <v>4.16</v>
      </c>
      <c r="H118" s="16">
        <v>299.95</v>
      </c>
      <c r="I118" s="43">
        <f t="shared" si="0"/>
        <v>1247.7919999999999</v>
      </c>
    </row>
    <row r="119" spans="1:9" ht="12.75" customHeight="1" x14ac:dyDescent="0.2">
      <c r="A119" s="623"/>
      <c r="B119" s="632"/>
      <c r="C119" s="632"/>
      <c r="D119" s="628"/>
      <c r="E119" s="15" t="s">
        <v>1175</v>
      </c>
      <c r="F119" s="15" t="s">
        <v>100</v>
      </c>
      <c r="G119" s="15">
        <v>0.06</v>
      </c>
      <c r="H119" s="16">
        <v>110</v>
      </c>
      <c r="I119" s="43">
        <f t="shared" si="0"/>
        <v>6.6</v>
      </c>
    </row>
    <row r="120" spans="1:9" ht="12.75" customHeight="1" x14ac:dyDescent="0.2">
      <c r="A120" s="623"/>
      <c r="B120" s="632"/>
      <c r="C120" s="632"/>
      <c r="D120" s="628"/>
      <c r="E120" s="15" t="s">
        <v>1440</v>
      </c>
      <c r="F120" s="15" t="s">
        <v>528</v>
      </c>
      <c r="G120" s="15">
        <v>0.5</v>
      </c>
      <c r="H120" s="16">
        <v>580</v>
      </c>
      <c r="I120" s="43">
        <f t="shared" si="0"/>
        <v>290</v>
      </c>
    </row>
    <row r="121" spans="1:9" ht="12.75" customHeight="1" x14ac:dyDescent="0.2">
      <c r="A121" s="623"/>
      <c r="B121" s="632"/>
      <c r="C121" s="632"/>
      <c r="D121" s="628"/>
      <c r="E121" s="15" t="s">
        <v>231</v>
      </c>
      <c r="F121" s="15" t="s">
        <v>233</v>
      </c>
      <c r="G121" s="15">
        <v>1.5</v>
      </c>
      <c r="H121" s="16">
        <v>260</v>
      </c>
      <c r="I121" s="43">
        <f t="shared" si="0"/>
        <v>390</v>
      </c>
    </row>
    <row r="122" spans="1:9" ht="12.75" customHeight="1" x14ac:dyDescent="0.2">
      <c r="A122" s="623"/>
      <c r="B122" s="632"/>
      <c r="C122" s="632"/>
      <c r="D122" s="628"/>
      <c r="E122" s="15" t="s">
        <v>1016</v>
      </c>
      <c r="F122" s="15" t="s">
        <v>445</v>
      </c>
      <c r="G122" s="15">
        <v>0.2</v>
      </c>
      <c r="H122" s="16">
        <v>300</v>
      </c>
      <c r="I122" s="43">
        <f t="shared" si="0"/>
        <v>60</v>
      </c>
    </row>
    <row r="123" spans="1:9" ht="12.75" customHeight="1" x14ac:dyDescent="0.2">
      <c r="A123" s="623"/>
      <c r="B123" s="632"/>
      <c r="C123" s="632"/>
      <c r="D123" s="665"/>
      <c r="E123" s="15" t="s">
        <v>1426</v>
      </c>
      <c r="F123" s="15" t="s">
        <v>99</v>
      </c>
      <c r="G123" s="15">
        <v>2</v>
      </c>
      <c r="H123" s="16">
        <v>244</v>
      </c>
      <c r="I123" s="43">
        <f t="shared" si="0"/>
        <v>488</v>
      </c>
    </row>
    <row r="124" spans="1:9" ht="12.75" customHeight="1" x14ac:dyDescent="0.2">
      <c r="A124" s="623"/>
      <c r="B124" s="632"/>
      <c r="C124" s="632"/>
      <c r="D124" s="664" t="s">
        <v>1445</v>
      </c>
      <c r="E124" s="15" t="s">
        <v>1356</v>
      </c>
      <c r="F124" s="15" t="s">
        <v>99</v>
      </c>
      <c r="G124" s="15">
        <v>14</v>
      </c>
      <c r="H124" s="16">
        <v>1440</v>
      </c>
      <c r="I124" s="43">
        <f t="shared" si="0"/>
        <v>20160</v>
      </c>
    </row>
    <row r="125" spans="1:9" ht="12.75" customHeight="1" thickBot="1" x14ac:dyDescent="0.25">
      <c r="A125" s="624"/>
      <c r="B125" s="626"/>
      <c r="C125" s="626"/>
      <c r="D125" s="629"/>
      <c r="E125" s="40" t="s">
        <v>429</v>
      </c>
      <c r="F125" s="40" t="s">
        <v>99</v>
      </c>
      <c r="G125" s="40">
        <v>70</v>
      </c>
      <c r="H125" s="41">
        <v>2.34</v>
      </c>
      <c r="I125" s="42">
        <f t="shared" si="0"/>
        <v>163.79999999999998</v>
      </c>
    </row>
    <row r="126" spans="1:9" ht="12.75" customHeight="1" x14ac:dyDescent="0.2">
      <c r="A126" s="622" t="s">
        <v>1584</v>
      </c>
      <c r="B126" s="625">
        <v>6313.32</v>
      </c>
      <c r="C126" s="625" t="s">
        <v>77</v>
      </c>
      <c r="D126" s="627"/>
      <c r="E126" s="37" t="s">
        <v>1219</v>
      </c>
      <c r="F126" s="37" t="s">
        <v>99</v>
      </c>
      <c r="G126" s="37">
        <v>2</v>
      </c>
      <c r="H126" s="38">
        <v>45</v>
      </c>
      <c r="I126" s="39">
        <f t="shared" si="0"/>
        <v>90</v>
      </c>
    </row>
    <row r="127" spans="1:9" ht="12.75" customHeight="1" x14ac:dyDescent="0.2">
      <c r="A127" s="623"/>
      <c r="B127" s="632"/>
      <c r="C127" s="632"/>
      <c r="D127" s="628"/>
      <c r="E127" s="15" t="s">
        <v>1585</v>
      </c>
      <c r="F127" s="15" t="s">
        <v>99</v>
      </c>
      <c r="G127" s="15">
        <v>2</v>
      </c>
      <c r="H127" s="16">
        <v>18</v>
      </c>
      <c r="I127" s="43">
        <f t="shared" si="0"/>
        <v>36</v>
      </c>
    </row>
    <row r="128" spans="1:9" ht="12.75" customHeight="1" x14ac:dyDescent="0.2">
      <c r="A128" s="623"/>
      <c r="B128" s="632"/>
      <c r="C128" s="632"/>
      <c r="D128" s="628"/>
      <c r="E128" s="15" t="s">
        <v>1586</v>
      </c>
      <c r="F128" s="15" t="s">
        <v>99</v>
      </c>
      <c r="G128" s="15">
        <v>1</v>
      </c>
      <c r="H128" s="16">
        <v>18</v>
      </c>
      <c r="I128" s="43">
        <f t="shared" si="0"/>
        <v>18</v>
      </c>
    </row>
    <row r="129" spans="1:9" ht="12.75" customHeight="1" x14ac:dyDescent="0.2">
      <c r="A129" s="623"/>
      <c r="B129" s="632"/>
      <c r="C129" s="632"/>
      <c r="D129" s="628"/>
      <c r="E129" s="15" t="s">
        <v>1518</v>
      </c>
      <c r="F129" s="15" t="s">
        <v>100</v>
      </c>
      <c r="G129" s="15">
        <v>0.02</v>
      </c>
      <c r="H129" s="16">
        <v>170</v>
      </c>
      <c r="I129" s="43">
        <f t="shared" si="0"/>
        <v>3.4</v>
      </c>
    </row>
    <row r="130" spans="1:9" ht="12.75" customHeight="1" x14ac:dyDescent="0.2">
      <c r="A130" s="623"/>
      <c r="B130" s="632"/>
      <c r="C130" s="632"/>
      <c r="D130" s="628"/>
      <c r="E130" s="15" t="s">
        <v>977</v>
      </c>
      <c r="F130" s="15" t="s">
        <v>100</v>
      </c>
      <c r="G130" s="15">
        <v>0.01</v>
      </c>
      <c r="H130" s="16">
        <v>170</v>
      </c>
      <c r="I130" s="43">
        <f t="shared" si="0"/>
        <v>1.7</v>
      </c>
    </row>
    <row r="131" spans="1:9" ht="12.75" customHeight="1" thickBot="1" x14ac:dyDescent="0.25">
      <c r="A131" s="624"/>
      <c r="B131" s="626"/>
      <c r="C131" s="626"/>
      <c r="D131" s="629"/>
      <c r="E131" s="40" t="s">
        <v>496</v>
      </c>
      <c r="F131" s="40" t="s">
        <v>1587</v>
      </c>
      <c r="G131" s="40">
        <v>2</v>
      </c>
      <c r="H131" s="41">
        <v>330</v>
      </c>
      <c r="I131" s="42">
        <f t="shared" si="0"/>
        <v>660</v>
      </c>
    </row>
    <row r="132" spans="1:9" ht="12.75" customHeight="1" thickBot="1" x14ac:dyDescent="0.25">
      <c r="A132" s="79"/>
      <c r="B132" s="70">
        <v>9359.82</v>
      </c>
      <c r="C132" s="70" t="s">
        <v>78</v>
      </c>
      <c r="D132" s="53"/>
      <c r="E132" s="53"/>
      <c r="F132" s="53"/>
      <c r="G132" s="53"/>
      <c r="H132" s="153"/>
      <c r="I132" s="201">
        <f t="shared" si="0"/>
        <v>0</v>
      </c>
    </row>
    <row r="133" spans="1:9" ht="12.75" customHeight="1" x14ac:dyDescent="0.2">
      <c r="A133" s="622" t="s">
        <v>1805</v>
      </c>
      <c r="B133" s="625">
        <v>7679.33</v>
      </c>
      <c r="C133" s="625" t="s">
        <v>79</v>
      </c>
      <c r="D133" s="627" t="s">
        <v>1693</v>
      </c>
      <c r="E133" s="37" t="s">
        <v>1957</v>
      </c>
      <c r="F133" s="37" t="s">
        <v>610</v>
      </c>
      <c r="G133" s="37">
        <v>1</v>
      </c>
      <c r="H133" s="38">
        <v>305</v>
      </c>
      <c r="I133" s="39">
        <f t="shared" si="0"/>
        <v>305</v>
      </c>
    </row>
    <row r="134" spans="1:9" ht="12.75" customHeight="1" thickBot="1" x14ac:dyDescent="0.25">
      <c r="A134" s="624"/>
      <c r="B134" s="626"/>
      <c r="C134" s="626"/>
      <c r="D134" s="629"/>
      <c r="E134" s="83" t="s">
        <v>1958</v>
      </c>
      <c r="F134" s="83" t="s">
        <v>99</v>
      </c>
      <c r="G134" s="83">
        <v>1</v>
      </c>
      <c r="H134" s="84">
        <v>398</v>
      </c>
      <c r="I134" s="42">
        <f t="shared" si="0"/>
        <v>398</v>
      </c>
    </row>
    <row r="135" spans="1:9" ht="12.75" customHeight="1" x14ac:dyDescent="0.2">
      <c r="A135" s="32"/>
      <c r="B135" s="33">
        <v>7760.7</v>
      </c>
      <c r="C135" s="33" t="s">
        <v>80</v>
      </c>
      <c r="D135" s="35"/>
      <c r="E135" s="35"/>
      <c r="F135" s="35"/>
      <c r="G135" s="35"/>
      <c r="H135" s="36"/>
      <c r="I135" s="157">
        <f t="shared" si="0"/>
        <v>0</v>
      </c>
    </row>
    <row r="136" spans="1:9" ht="12.75" customHeight="1" x14ac:dyDescent="0.2">
      <c r="A136" s="594"/>
      <c r="B136" s="13"/>
      <c r="C136" s="13" t="s">
        <v>87</v>
      </c>
      <c r="D136" s="15"/>
      <c r="E136" s="15"/>
      <c r="F136" s="15"/>
      <c r="G136" s="15"/>
      <c r="H136" s="16"/>
      <c r="I136" s="43">
        <v>659.79</v>
      </c>
    </row>
    <row r="137" spans="1:9" ht="12.75" customHeight="1" thickBot="1" x14ac:dyDescent="0.25">
      <c r="A137" s="180"/>
      <c r="B137" s="197">
        <f>SUM(B6:B135)</f>
        <v>89642.799999999988</v>
      </c>
      <c r="C137" s="198"/>
      <c r="D137" s="197"/>
      <c r="E137" s="199"/>
      <c r="F137" s="198"/>
      <c r="G137" s="198"/>
      <c r="H137" s="197" t="s">
        <v>17</v>
      </c>
      <c r="I137" s="230">
        <f>SUM(I6:I136)</f>
        <v>87988.928999999989</v>
      </c>
    </row>
    <row r="138" spans="1:9" ht="77.25" thickBot="1" x14ac:dyDescent="0.25">
      <c r="A138" s="134" t="s">
        <v>1066</v>
      </c>
      <c r="B138" s="114" t="s">
        <v>16</v>
      </c>
      <c r="C138" s="114" t="s">
        <v>5</v>
      </c>
      <c r="D138" s="114" t="s">
        <v>23</v>
      </c>
      <c r="E138" s="118" t="s">
        <v>18</v>
      </c>
      <c r="F138" s="114" t="s">
        <v>19</v>
      </c>
      <c r="G138" s="114" t="s">
        <v>10</v>
      </c>
      <c r="H138" s="114" t="s">
        <v>13</v>
      </c>
      <c r="I138" s="115" t="s">
        <v>12</v>
      </c>
    </row>
    <row r="139" spans="1:9" ht="12.75" customHeight="1" x14ac:dyDescent="0.2">
      <c r="A139" s="622" t="s">
        <v>172</v>
      </c>
      <c r="B139" s="625">
        <v>10792.35</v>
      </c>
      <c r="C139" s="625" t="s">
        <v>66</v>
      </c>
      <c r="D139" s="627" t="s">
        <v>173</v>
      </c>
      <c r="E139" s="37" t="s">
        <v>131</v>
      </c>
      <c r="F139" s="37" t="s">
        <v>101</v>
      </c>
      <c r="G139" s="37">
        <v>24</v>
      </c>
      <c r="H139" s="38">
        <v>40.880000000000003</v>
      </c>
      <c r="I139" s="39">
        <f>G139*H139</f>
        <v>981.12000000000012</v>
      </c>
    </row>
    <row r="140" spans="1:9" ht="12.75" customHeight="1" x14ac:dyDescent="0.2">
      <c r="A140" s="623"/>
      <c r="B140" s="632"/>
      <c r="C140" s="632"/>
      <c r="D140" s="628"/>
      <c r="E140" s="15" t="s">
        <v>129</v>
      </c>
      <c r="F140" s="15" t="s">
        <v>99</v>
      </c>
      <c r="G140" s="15">
        <v>3</v>
      </c>
      <c r="H140" s="16">
        <v>7.7</v>
      </c>
      <c r="I140" s="157">
        <f>G140*H140</f>
        <v>23.1</v>
      </c>
    </row>
    <row r="141" spans="1:9" ht="12.75" customHeight="1" x14ac:dyDescent="0.2">
      <c r="A141" s="623"/>
      <c r="B141" s="632"/>
      <c r="C141" s="632"/>
      <c r="D141" s="628"/>
      <c r="E141" s="15" t="s">
        <v>174</v>
      </c>
      <c r="F141" s="15" t="s">
        <v>99</v>
      </c>
      <c r="G141" s="15">
        <v>2</v>
      </c>
      <c r="H141" s="16">
        <v>155.69999999999999</v>
      </c>
      <c r="I141" s="157">
        <f t="shared" ref="I141:I237" si="1">G141*H141</f>
        <v>311.39999999999998</v>
      </c>
    </row>
    <row r="142" spans="1:9" ht="12.75" customHeight="1" x14ac:dyDescent="0.2">
      <c r="A142" s="623"/>
      <c r="B142" s="632"/>
      <c r="C142" s="632"/>
      <c r="D142" s="628"/>
      <c r="E142" s="15" t="s">
        <v>148</v>
      </c>
      <c r="F142" s="15" t="s">
        <v>99</v>
      </c>
      <c r="G142" s="15">
        <v>4</v>
      </c>
      <c r="H142" s="16">
        <v>43.49</v>
      </c>
      <c r="I142" s="157">
        <f t="shared" si="1"/>
        <v>173.96</v>
      </c>
    </row>
    <row r="143" spans="1:9" ht="12.75" customHeight="1" x14ac:dyDescent="0.2">
      <c r="A143" s="623"/>
      <c r="B143" s="632"/>
      <c r="C143" s="632"/>
      <c r="D143" s="628"/>
      <c r="E143" s="15" t="s">
        <v>175</v>
      </c>
      <c r="F143" s="15" t="s">
        <v>99</v>
      </c>
      <c r="G143" s="15">
        <v>2</v>
      </c>
      <c r="H143" s="16">
        <v>66.5</v>
      </c>
      <c r="I143" s="157">
        <f t="shared" si="1"/>
        <v>133</v>
      </c>
    </row>
    <row r="144" spans="1:9" x14ac:dyDescent="0.2">
      <c r="A144" s="623"/>
      <c r="B144" s="632"/>
      <c r="C144" s="632"/>
      <c r="D144" s="628"/>
      <c r="E144" s="15" t="s">
        <v>176</v>
      </c>
      <c r="F144" s="15" t="s">
        <v>99</v>
      </c>
      <c r="G144" s="15">
        <v>4</v>
      </c>
      <c r="H144" s="16">
        <v>7.74</v>
      </c>
      <c r="I144" s="157">
        <f t="shared" si="1"/>
        <v>30.96</v>
      </c>
    </row>
    <row r="145" spans="1:9" x14ac:dyDescent="0.2">
      <c r="A145" s="623"/>
      <c r="B145" s="632"/>
      <c r="C145" s="632"/>
      <c r="D145" s="628"/>
      <c r="E145" s="15" t="s">
        <v>132</v>
      </c>
      <c r="F145" s="15" t="s">
        <v>99</v>
      </c>
      <c r="G145" s="15">
        <v>10</v>
      </c>
      <c r="H145" s="16">
        <v>4.59</v>
      </c>
      <c r="I145" s="157">
        <f t="shared" si="1"/>
        <v>45.9</v>
      </c>
    </row>
    <row r="146" spans="1:9" x14ac:dyDescent="0.2">
      <c r="A146" s="623"/>
      <c r="B146" s="632"/>
      <c r="C146" s="632"/>
      <c r="D146" s="628"/>
      <c r="E146" s="15" t="s">
        <v>177</v>
      </c>
      <c r="F146" s="15" t="s">
        <v>99</v>
      </c>
      <c r="G146" s="15">
        <v>6</v>
      </c>
      <c r="H146" s="16">
        <v>5.29</v>
      </c>
      <c r="I146" s="157">
        <f t="shared" si="1"/>
        <v>31.740000000000002</v>
      </c>
    </row>
    <row r="147" spans="1:9" ht="12.75" customHeight="1" x14ac:dyDescent="0.2">
      <c r="A147" s="623"/>
      <c r="B147" s="632"/>
      <c r="C147" s="632"/>
      <c r="D147" s="628"/>
      <c r="E147" s="15" t="s">
        <v>130</v>
      </c>
      <c r="F147" s="15" t="s">
        <v>99</v>
      </c>
      <c r="G147" s="15">
        <v>4</v>
      </c>
      <c r="H147" s="16">
        <v>3.82</v>
      </c>
      <c r="I147" s="157">
        <f t="shared" si="1"/>
        <v>15.28</v>
      </c>
    </row>
    <row r="148" spans="1:9" ht="12.75" customHeight="1" x14ac:dyDescent="0.2">
      <c r="A148" s="623"/>
      <c r="B148" s="632"/>
      <c r="C148" s="632"/>
      <c r="D148" s="628"/>
      <c r="E148" s="15" t="s">
        <v>115</v>
      </c>
      <c r="F148" s="15" t="s">
        <v>99</v>
      </c>
      <c r="G148" s="15">
        <v>3</v>
      </c>
      <c r="H148" s="16">
        <v>42</v>
      </c>
      <c r="I148" s="157">
        <f t="shared" si="1"/>
        <v>126</v>
      </c>
    </row>
    <row r="149" spans="1:9" ht="12.75" customHeight="1" x14ac:dyDescent="0.2">
      <c r="A149" s="623"/>
      <c r="B149" s="632"/>
      <c r="C149" s="632"/>
      <c r="D149" s="628"/>
      <c r="E149" s="15" t="s">
        <v>178</v>
      </c>
      <c r="F149" s="15" t="s">
        <v>99</v>
      </c>
      <c r="G149" s="15">
        <v>2</v>
      </c>
      <c r="H149" s="16">
        <v>159.21</v>
      </c>
      <c r="I149" s="157">
        <f t="shared" si="1"/>
        <v>318.42</v>
      </c>
    </row>
    <row r="150" spans="1:9" ht="12.75" customHeight="1" x14ac:dyDescent="0.2">
      <c r="A150" s="623"/>
      <c r="B150" s="632"/>
      <c r="C150" s="632"/>
      <c r="D150" s="628"/>
      <c r="E150" s="15" t="s">
        <v>179</v>
      </c>
      <c r="F150" s="15" t="s">
        <v>99</v>
      </c>
      <c r="G150" s="15">
        <v>5</v>
      </c>
      <c r="H150" s="16">
        <v>117.24</v>
      </c>
      <c r="I150" s="157">
        <f t="shared" si="1"/>
        <v>586.19999999999993</v>
      </c>
    </row>
    <row r="151" spans="1:9" ht="12.75" customHeight="1" x14ac:dyDescent="0.2">
      <c r="A151" s="623"/>
      <c r="B151" s="632"/>
      <c r="C151" s="632"/>
      <c r="D151" s="628"/>
      <c r="E151" s="15" t="s">
        <v>180</v>
      </c>
      <c r="F151" s="15" t="s">
        <v>99</v>
      </c>
      <c r="G151" s="15">
        <v>2</v>
      </c>
      <c r="H151" s="16">
        <v>373.09</v>
      </c>
      <c r="I151" s="157">
        <f t="shared" si="1"/>
        <v>746.18</v>
      </c>
    </row>
    <row r="152" spans="1:9" ht="12.75" customHeight="1" x14ac:dyDescent="0.2">
      <c r="A152" s="623"/>
      <c r="B152" s="632"/>
      <c r="C152" s="632"/>
      <c r="D152" s="628"/>
      <c r="E152" s="289" t="s">
        <v>181</v>
      </c>
      <c r="F152" s="15" t="s">
        <v>99</v>
      </c>
      <c r="G152" s="289">
        <v>2</v>
      </c>
      <c r="H152" s="290">
        <v>50</v>
      </c>
      <c r="I152" s="157">
        <f t="shared" si="1"/>
        <v>100</v>
      </c>
    </row>
    <row r="153" spans="1:9" ht="12.75" customHeight="1" x14ac:dyDescent="0.2">
      <c r="A153" s="623"/>
      <c r="B153" s="632"/>
      <c r="C153" s="632"/>
      <c r="D153" s="628"/>
      <c r="E153" s="289" t="s">
        <v>182</v>
      </c>
      <c r="F153" s="15" t="s">
        <v>99</v>
      </c>
      <c r="G153" s="289">
        <v>3</v>
      </c>
      <c r="H153" s="290">
        <v>68.430000000000007</v>
      </c>
      <c r="I153" s="157">
        <f t="shared" si="1"/>
        <v>205.29000000000002</v>
      </c>
    </row>
    <row r="154" spans="1:9" ht="12.75" customHeight="1" x14ac:dyDescent="0.2">
      <c r="A154" s="623"/>
      <c r="B154" s="632"/>
      <c r="C154" s="632"/>
      <c r="D154" s="628"/>
      <c r="E154" s="289" t="s">
        <v>139</v>
      </c>
      <c r="F154" s="15" t="s">
        <v>99</v>
      </c>
      <c r="G154" s="289">
        <v>1</v>
      </c>
      <c r="H154" s="290">
        <v>105.64</v>
      </c>
      <c r="I154" s="157">
        <f t="shared" si="1"/>
        <v>105.64</v>
      </c>
    </row>
    <row r="155" spans="1:9" ht="12.75" customHeight="1" x14ac:dyDescent="0.2">
      <c r="A155" s="623"/>
      <c r="B155" s="632"/>
      <c r="C155" s="632"/>
      <c r="D155" s="628"/>
      <c r="E155" s="289" t="s">
        <v>183</v>
      </c>
      <c r="F155" s="15" t="s">
        <v>99</v>
      </c>
      <c r="G155" s="289">
        <v>1</v>
      </c>
      <c r="H155" s="290">
        <v>50</v>
      </c>
      <c r="I155" s="157">
        <f t="shared" si="1"/>
        <v>50</v>
      </c>
    </row>
    <row r="156" spans="1:9" ht="12.75" customHeight="1" x14ac:dyDescent="0.2">
      <c r="A156" s="623"/>
      <c r="B156" s="632"/>
      <c r="C156" s="632"/>
      <c r="D156" s="628"/>
      <c r="E156" s="289" t="s">
        <v>120</v>
      </c>
      <c r="F156" s="15" t="s">
        <v>99</v>
      </c>
      <c r="G156" s="289">
        <v>1</v>
      </c>
      <c r="H156" s="290">
        <v>5.28</v>
      </c>
      <c r="I156" s="157">
        <f t="shared" si="1"/>
        <v>5.28</v>
      </c>
    </row>
    <row r="157" spans="1:9" x14ac:dyDescent="0.2">
      <c r="A157" s="623"/>
      <c r="B157" s="632"/>
      <c r="C157" s="632"/>
      <c r="D157" s="628"/>
      <c r="E157" s="15" t="s">
        <v>121</v>
      </c>
      <c r="F157" s="15" t="s">
        <v>99</v>
      </c>
      <c r="G157" s="15">
        <v>1</v>
      </c>
      <c r="H157" s="16">
        <v>4.2300000000000004</v>
      </c>
      <c r="I157" s="157">
        <f t="shared" si="1"/>
        <v>4.2300000000000004</v>
      </c>
    </row>
    <row r="158" spans="1:9" x14ac:dyDescent="0.2">
      <c r="A158" s="623"/>
      <c r="B158" s="632"/>
      <c r="C158" s="632"/>
      <c r="D158" s="628"/>
      <c r="E158" s="15" t="s">
        <v>184</v>
      </c>
      <c r="F158" s="15" t="s">
        <v>99</v>
      </c>
      <c r="G158" s="15">
        <v>2</v>
      </c>
      <c r="H158" s="16">
        <v>3.17</v>
      </c>
      <c r="I158" s="157">
        <f t="shared" si="1"/>
        <v>6.34</v>
      </c>
    </row>
    <row r="159" spans="1:9" ht="12.75" customHeight="1" thickBot="1" x14ac:dyDescent="0.25">
      <c r="A159" s="624"/>
      <c r="B159" s="632"/>
      <c r="C159" s="632"/>
      <c r="D159" s="629"/>
      <c r="E159" s="40" t="s">
        <v>148</v>
      </c>
      <c r="F159" s="40" t="s">
        <v>99</v>
      </c>
      <c r="G159" s="40">
        <v>2</v>
      </c>
      <c r="H159" s="41">
        <v>70.48</v>
      </c>
      <c r="I159" s="200">
        <f t="shared" si="1"/>
        <v>140.96</v>
      </c>
    </row>
    <row r="160" spans="1:9" ht="26.25" thickBot="1" x14ac:dyDescent="0.25">
      <c r="A160" s="46" t="s">
        <v>329</v>
      </c>
      <c r="B160" s="626"/>
      <c r="C160" s="626"/>
      <c r="D160" s="47" t="s">
        <v>330</v>
      </c>
      <c r="E160" s="47" t="s">
        <v>331</v>
      </c>
      <c r="F160" s="47" t="s">
        <v>99</v>
      </c>
      <c r="G160" s="47">
        <v>3</v>
      </c>
      <c r="H160" s="48">
        <v>8.89</v>
      </c>
      <c r="I160" s="49">
        <f>G160*H160</f>
        <v>26.67</v>
      </c>
    </row>
    <row r="161" spans="1:9" ht="12.75" customHeight="1" thickBot="1" x14ac:dyDescent="0.25">
      <c r="A161" s="313"/>
      <c r="B161" s="70">
        <v>10501.53</v>
      </c>
      <c r="C161" s="70" t="s">
        <v>67</v>
      </c>
      <c r="D161" s="509"/>
      <c r="E161" s="53"/>
      <c r="F161" s="53"/>
      <c r="G161" s="53"/>
      <c r="H161" s="153"/>
      <c r="I161" s="165">
        <f t="shared" si="1"/>
        <v>0</v>
      </c>
    </row>
    <row r="162" spans="1:9" ht="26.25" thickBot="1" x14ac:dyDescent="0.25">
      <c r="A162" s="46" t="s">
        <v>329</v>
      </c>
      <c r="B162" s="85">
        <v>10363.82</v>
      </c>
      <c r="C162" s="85" t="s">
        <v>70</v>
      </c>
      <c r="D162" s="452" t="s">
        <v>330</v>
      </c>
      <c r="E162" s="47" t="s">
        <v>331</v>
      </c>
      <c r="F162" s="47" t="s">
        <v>99</v>
      </c>
      <c r="G162" s="47">
        <v>1</v>
      </c>
      <c r="H162" s="48">
        <v>17</v>
      </c>
      <c r="I162" s="49">
        <f t="shared" si="1"/>
        <v>17</v>
      </c>
    </row>
    <row r="163" spans="1:9" ht="26.25" thickBot="1" x14ac:dyDescent="0.25">
      <c r="A163" s="46" t="s">
        <v>329</v>
      </c>
      <c r="B163" s="625">
        <v>13822.98</v>
      </c>
      <c r="C163" s="625" t="s">
        <v>72</v>
      </c>
      <c r="D163" s="452" t="s">
        <v>330</v>
      </c>
      <c r="E163" s="47" t="s">
        <v>331</v>
      </c>
      <c r="F163" s="47" t="s">
        <v>99</v>
      </c>
      <c r="G163" s="47">
        <v>3</v>
      </c>
      <c r="H163" s="48">
        <v>17</v>
      </c>
      <c r="I163" s="49">
        <f t="shared" si="1"/>
        <v>51</v>
      </c>
    </row>
    <row r="164" spans="1:9" ht="12.75" customHeight="1" x14ac:dyDescent="0.2">
      <c r="A164" s="622" t="s">
        <v>486</v>
      </c>
      <c r="B164" s="632"/>
      <c r="C164" s="632"/>
      <c r="D164" s="633" t="s">
        <v>487</v>
      </c>
      <c r="E164" s="37" t="s">
        <v>205</v>
      </c>
      <c r="F164" s="37" t="s">
        <v>99</v>
      </c>
      <c r="G164" s="37">
        <v>1</v>
      </c>
      <c r="H164" s="38">
        <v>95</v>
      </c>
      <c r="I164" s="39">
        <f t="shared" si="1"/>
        <v>95</v>
      </c>
    </row>
    <row r="165" spans="1:9" ht="12.75" customHeight="1" x14ac:dyDescent="0.2">
      <c r="A165" s="623"/>
      <c r="B165" s="632"/>
      <c r="C165" s="632"/>
      <c r="D165" s="634"/>
      <c r="E165" s="15" t="s">
        <v>491</v>
      </c>
      <c r="F165" s="15" t="s">
        <v>99</v>
      </c>
      <c r="G165" s="15">
        <v>2</v>
      </c>
      <c r="H165" s="16">
        <v>32.4</v>
      </c>
      <c r="I165" s="157">
        <f t="shared" si="1"/>
        <v>64.8</v>
      </c>
    </row>
    <row r="166" spans="1:9" ht="12.75" customHeight="1" thickBot="1" x14ac:dyDescent="0.25">
      <c r="A166" s="624"/>
      <c r="B166" s="626"/>
      <c r="C166" s="626"/>
      <c r="D166" s="635"/>
      <c r="E166" s="40" t="s">
        <v>163</v>
      </c>
      <c r="F166" s="40" t="s">
        <v>99</v>
      </c>
      <c r="G166" s="40">
        <v>1</v>
      </c>
      <c r="H166" s="41">
        <v>37.9</v>
      </c>
      <c r="I166" s="200">
        <f t="shared" si="1"/>
        <v>37.9</v>
      </c>
    </row>
    <row r="167" spans="1:9" ht="12.75" customHeight="1" x14ac:dyDescent="0.2">
      <c r="A167" s="622" t="s">
        <v>486</v>
      </c>
      <c r="B167" s="625">
        <v>13582.03</v>
      </c>
      <c r="C167" s="625" t="s">
        <v>73</v>
      </c>
      <c r="D167" s="633" t="s">
        <v>114</v>
      </c>
      <c r="E167" s="37" t="s">
        <v>157</v>
      </c>
      <c r="F167" s="37" t="s">
        <v>99</v>
      </c>
      <c r="G167" s="37">
        <v>1</v>
      </c>
      <c r="H167" s="38">
        <v>199.6</v>
      </c>
      <c r="I167" s="39">
        <f t="shared" si="1"/>
        <v>199.6</v>
      </c>
    </row>
    <row r="168" spans="1:9" x14ac:dyDescent="0.2">
      <c r="A168" s="623"/>
      <c r="B168" s="632"/>
      <c r="C168" s="632"/>
      <c r="D168" s="634"/>
      <c r="E168" s="15" t="s">
        <v>163</v>
      </c>
      <c r="F168" s="15" t="s">
        <v>99</v>
      </c>
      <c r="G168" s="15">
        <v>1</v>
      </c>
      <c r="H168" s="16">
        <v>39.6</v>
      </c>
      <c r="I168" s="157">
        <f t="shared" si="1"/>
        <v>39.6</v>
      </c>
    </row>
    <row r="169" spans="1:9" x14ac:dyDescent="0.2">
      <c r="A169" s="623"/>
      <c r="B169" s="632"/>
      <c r="C169" s="632"/>
      <c r="D169" s="634"/>
      <c r="E169" s="15" t="s">
        <v>150</v>
      </c>
      <c r="F169" s="15" t="s">
        <v>99</v>
      </c>
      <c r="G169" s="15">
        <v>1</v>
      </c>
      <c r="H169" s="16">
        <v>32</v>
      </c>
      <c r="I169" s="157">
        <f t="shared" si="1"/>
        <v>32</v>
      </c>
    </row>
    <row r="170" spans="1:9" x14ac:dyDescent="0.2">
      <c r="A170" s="623"/>
      <c r="B170" s="632"/>
      <c r="C170" s="632"/>
      <c r="D170" s="634"/>
      <c r="E170" s="15" t="s">
        <v>1037</v>
      </c>
      <c r="F170" s="15" t="s">
        <v>99</v>
      </c>
      <c r="G170" s="15">
        <v>1</v>
      </c>
      <c r="H170" s="16">
        <v>50</v>
      </c>
      <c r="I170" s="157">
        <f t="shared" si="1"/>
        <v>50</v>
      </c>
    </row>
    <row r="171" spans="1:9" ht="12.75" customHeight="1" x14ac:dyDescent="0.2">
      <c r="A171" s="623"/>
      <c r="B171" s="632"/>
      <c r="C171" s="632"/>
      <c r="D171" s="634"/>
      <c r="E171" s="15" t="s">
        <v>277</v>
      </c>
      <c r="F171" s="15" t="s">
        <v>99</v>
      </c>
      <c r="G171" s="15">
        <v>2</v>
      </c>
      <c r="H171" s="16">
        <v>27</v>
      </c>
      <c r="I171" s="157">
        <f t="shared" si="1"/>
        <v>54</v>
      </c>
    </row>
    <row r="172" spans="1:9" ht="12.75" customHeight="1" x14ac:dyDescent="0.2">
      <c r="A172" s="623"/>
      <c r="B172" s="632"/>
      <c r="C172" s="632"/>
      <c r="D172" s="634"/>
      <c r="E172" s="15" t="s">
        <v>115</v>
      </c>
      <c r="F172" s="15" t="s">
        <v>99</v>
      </c>
      <c r="G172" s="15">
        <v>2</v>
      </c>
      <c r="H172" s="16">
        <v>42</v>
      </c>
      <c r="I172" s="157">
        <f t="shared" si="1"/>
        <v>84</v>
      </c>
    </row>
    <row r="173" spans="1:9" ht="12.75" customHeight="1" x14ac:dyDescent="0.2">
      <c r="A173" s="623"/>
      <c r="B173" s="632"/>
      <c r="C173" s="632"/>
      <c r="D173" s="634"/>
      <c r="E173" s="15" t="s">
        <v>223</v>
      </c>
      <c r="F173" s="15" t="s">
        <v>99</v>
      </c>
      <c r="G173" s="15">
        <v>1</v>
      </c>
      <c r="H173" s="16">
        <v>290</v>
      </c>
      <c r="I173" s="157">
        <f t="shared" si="1"/>
        <v>290</v>
      </c>
    </row>
    <row r="174" spans="1:9" ht="12.75" customHeight="1" thickBot="1" x14ac:dyDescent="0.25">
      <c r="A174" s="624"/>
      <c r="B174" s="626"/>
      <c r="C174" s="626"/>
      <c r="D174" s="635"/>
      <c r="E174" s="40" t="s">
        <v>655</v>
      </c>
      <c r="F174" s="40" t="s">
        <v>99</v>
      </c>
      <c r="G174" s="40">
        <v>1</v>
      </c>
      <c r="H174" s="41">
        <v>80</v>
      </c>
      <c r="I174" s="200">
        <f t="shared" si="1"/>
        <v>80</v>
      </c>
    </row>
    <row r="175" spans="1:9" ht="12.75" customHeight="1" x14ac:dyDescent="0.2">
      <c r="A175" s="622" t="s">
        <v>1161</v>
      </c>
      <c r="B175" s="625">
        <v>11746.43</v>
      </c>
      <c r="C175" s="625" t="s">
        <v>74</v>
      </c>
      <c r="D175" s="633" t="s">
        <v>1162</v>
      </c>
      <c r="E175" s="37" t="s">
        <v>241</v>
      </c>
      <c r="F175" s="37" t="s">
        <v>99</v>
      </c>
      <c r="G175" s="37">
        <v>1</v>
      </c>
      <c r="H175" s="38">
        <v>54.38</v>
      </c>
      <c r="I175" s="39">
        <f t="shared" si="1"/>
        <v>54.38</v>
      </c>
    </row>
    <row r="176" spans="1:9" ht="12.75" customHeight="1" x14ac:dyDescent="0.2">
      <c r="A176" s="623"/>
      <c r="B176" s="632"/>
      <c r="C176" s="632"/>
      <c r="D176" s="634"/>
      <c r="E176" s="35" t="s">
        <v>406</v>
      </c>
      <c r="F176" s="35" t="s">
        <v>99</v>
      </c>
      <c r="G176" s="35">
        <v>1</v>
      </c>
      <c r="H176" s="36">
        <v>209.41</v>
      </c>
      <c r="I176" s="157">
        <f t="shared" si="1"/>
        <v>209.41</v>
      </c>
    </row>
    <row r="177" spans="1:9" ht="12.75" customHeight="1" x14ac:dyDescent="0.2">
      <c r="A177" s="623"/>
      <c r="B177" s="632"/>
      <c r="C177" s="632"/>
      <c r="D177" s="634"/>
      <c r="E177" s="35" t="s">
        <v>118</v>
      </c>
      <c r="F177" s="35" t="s">
        <v>99</v>
      </c>
      <c r="G177" s="35">
        <v>3</v>
      </c>
      <c r="H177" s="36">
        <v>117.24</v>
      </c>
      <c r="I177" s="157">
        <f t="shared" si="1"/>
        <v>351.71999999999997</v>
      </c>
    </row>
    <row r="178" spans="1:9" ht="12.75" customHeight="1" x14ac:dyDescent="0.2">
      <c r="A178" s="623"/>
      <c r="B178" s="632"/>
      <c r="C178" s="632"/>
      <c r="D178" s="634"/>
      <c r="E178" s="35" t="s">
        <v>1163</v>
      </c>
      <c r="F178" s="35" t="s">
        <v>99</v>
      </c>
      <c r="G178" s="35">
        <v>1</v>
      </c>
      <c r="H178" s="36">
        <v>45</v>
      </c>
      <c r="I178" s="157">
        <f t="shared" si="1"/>
        <v>45</v>
      </c>
    </row>
    <row r="179" spans="1:9" ht="12.75" customHeight="1" thickBot="1" x14ac:dyDescent="0.25">
      <c r="A179" s="624"/>
      <c r="B179" s="626"/>
      <c r="C179" s="626"/>
      <c r="D179" s="635"/>
      <c r="E179" s="83" t="s">
        <v>1164</v>
      </c>
      <c r="F179" s="83" t="s">
        <v>99</v>
      </c>
      <c r="G179" s="83">
        <v>1</v>
      </c>
      <c r="H179" s="84">
        <v>240</v>
      </c>
      <c r="I179" s="200">
        <f t="shared" si="1"/>
        <v>240</v>
      </c>
    </row>
    <row r="180" spans="1:9" ht="12.75" customHeight="1" x14ac:dyDescent="0.2">
      <c r="A180" s="622" t="s">
        <v>329</v>
      </c>
      <c r="B180" s="625">
        <v>12542.76</v>
      </c>
      <c r="C180" s="625" t="s">
        <v>75</v>
      </c>
      <c r="D180" s="658" t="s">
        <v>330</v>
      </c>
      <c r="E180" s="37" t="s">
        <v>331</v>
      </c>
      <c r="F180" s="37" t="s">
        <v>99</v>
      </c>
      <c r="G180" s="37">
        <v>3</v>
      </c>
      <c r="H180" s="38">
        <v>8.6999999999999993</v>
      </c>
      <c r="I180" s="39">
        <f t="shared" si="1"/>
        <v>26.099999999999998</v>
      </c>
    </row>
    <row r="181" spans="1:9" ht="12.75" customHeight="1" x14ac:dyDescent="0.2">
      <c r="A181" s="623"/>
      <c r="B181" s="632"/>
      <c r="C181" s="632"/>
      <c r="D181" s="660"/>
      <c r="E181" s="35" t="s">
        <v>842</v>
      </c>
      <c r="F181" s="35" t="s">
        <v>99</v>
      </c>
      <c r="G181" s="35">
        <v>1</v>
      </c>
      <c r="H181" s="36">
        <v>27</v>
      </c>
      <c r="I181" s="157">
        <f t="shared" si="1"/>
        <v>27</v>
      </c>
    </row>
    <row r="182" spans="1:9" ht="12.75" customHeight="1" x14ac:dyDescent="0.2">
      <c r="A182" s="623"/>
      <c r="B182" s="632"/>
      <c r="C182" s="632"/>
      <c r="D182" s="660"/>
      <c r="E182" s="35" t="s">
        <v>1207</v>
      </c>
      <c r="F182" s="35" t="s">
        <v>99</v>
      </c>
      <c r="G182" s="35">
        <v>1</v>
      </c>
      <c r="H182" s="36">
        <v>30</v>
      </c>
      <c r="I182" s="157">
        <f t="shared" si="1"/>
        <v>30</v>
      </c>
    </row>
    <row r="183" spans="1:9" ht="12.75" customHeight="1" x14ac:dyDescent="0.2">
      <c r="A183" s="623"/>
      <c r="B183" s="632"/>
      <c r="C183" s="632"/>
      <c r="D183" s="660"/>
      <c r="E183" s="35" t="s">
        <v>787</v>
      </c>
      <c r="F183" s="35" t="s">
        <v>99</v>
      </c>
      <c r="G183" s="35">
        <v>100</v>
      </c>
      <c r="H183" s="36">
        <v>0.99</v>
      </c>
      <c r="I183" s="157">
        <f t="shared" si="1"/>
        <v>99</v>
      </c>
    </row>
    <row r="184" spans="1:9" ht="12.75" customHeight="1" x14ac:dyDescent="0.2">
      <c r="A184" s="623"/>
      <c r="B184" s="632"/>
      <c r="C184" s="632"/>
      <c r="D184" s="660"/>
      <c r="E184" s="35" t="s">
        <v>1293</v>
      </c>
      <c r="F184" s="35" t="s">
        <v>99</v>
      </c>
      <c r="G184" s="35">
        <v>50</v>
      </c>
      <c r="H184" s="36">
        <v>0.98</v>
      </c>
      <c r="I184" s="157">
        <f t="shared" si="1"/>
        <v>49</v>
      </c>
    </row>
    <row r="185" spans="1:9" ht="12.75" customHeight="1" x14ac:dyDescent="0.2">
      <c r="A185" s="623"/>
      <c r="B185" s="632"/>
      <c r="C185" s="632"/>
      <c r="D185" s="660"/>
      <c r="E185" s="35" t="s">
        <v>1294</v>
      </c>
      <c r="F185" s="35" t="s">
        <v>101</v>
      </c>
      <c r="G185" s="35">
        <v>5</v>
      </c>
      <c r="H185" s="36">
        <v>5.68</v>
      </c>
      <c r="I185" s="157">
        <f t="shared" si="1"/>
        <v>28.4</v>
      </c>
    </row>
    <row r="186" spans="1:9" ht="12.75" customHeight="1" x14ac:dyDescent="0.2">
      <c r="A186" s="623"/>
      <c r="B186" s="632"/>
      <c r="C186" s="632"/>
      <c r="D186" s="660"/>
      <c r="E186" s="35" t="s">
        <v>1295</v>
      </c>
      <c r="F186" s="35" t="s">
        <v>101</v>
      </c>
      <c r="G186" s="35">
        <v>8</v>
      </c>
      <c r="H186" s="36">
        <v>5.68</v>
      </c>
      <c r="I186" s="157">
        <f t="shared" si="1"/>
        <v>45.44</v>
      </c>
    </row>
    <row r="187" spans="1:9" ht="12.75" customHeight="1" x14ac:dyDescent="0.2">
      <c r="A187" s="623"/>
      <c r="B187" s="632"/>
      <c r="C187" s="632"/>
      <c r="D187" s="660"/>
      <c r="E187" s="35" t="s">
        <v>1296</v>
      </c>
      <c r="F187" s="35" t="s">
        <v>99</v>
      </c>
      <c r="G187" s="35">
        <v>70</v>
      </c>
      <c r="H187" s="36">
        <v>2</v>
      </c>
      <c r="I187" s="157">
        <f t="shared" si="1"/>
        <v>140</v>
      </c>
    </row>
    <row r="188" spans="1:9" ht="12.75" customHeight="1" x14ac:dyDescent="0.2">
      <c r="A188" s="623"/>
      <c r="B188" s="632"/>
      <c r="C188" s="632"/>
      <c r="D188" s="660"/>
      <c r="E188" s="35" t="s">
        <v>1297</v>
      </c>
      <c r="F188" s="35" t="s">
        <v>99</v>
      </c>
      <c r="G188" s="35">
        <v>100</v>
      </c>
      <c r="H188" s="36">
        <v>1</v>
      </c>
      <c r="I188" s="157">
        <f t="shared" si="1"/>
        <v>100</v>
      </c>
    </row>
    <row r="189" spans="1:9" ht="12.75" customHeight="1" x14ac:dyDescent="0.2">
      <c r="A189" s="623"/>
      <c r="B189" s="632"/>
      <c r="C189" s="632"/>
      <c r="D189" s="660"/>
      <c r="E189" s="35" t="s">
        <v>1298</v>
      </c>
      <c r="F189" s="35" t="s">
        <v>99</v>
      </c>
      <c r="G189" s="35">
        <v>6</v>
      </c>
      <c r="H189" s="36">
        <v>8.5</v>
      </c>
      <c r="I189" s="157">
        <f t="shared" si="1"/>
        <v>51</v>
      </c>
    </row>
    <row r="190" spans="1:9" ht="12.75" customHeight="1" thickBot="1" x14ac:dyDescent="0.25">
      <c r="A190" s="624"/>
      <c r="B190" s="632"/>
      <c r="C190" s="632"/>
      <c r="D190" s="659"/>
      <c r="E190" s="83" t="s">
        <v>1299</v>
      </c>
      <c r="F190" s="83" t="s">
        <v>99</v>
      </c>
      <c r="G190" s="83">
        <v>6</v>
      </c>
      <c r="H190" s="84">
        <v>1.8</v>
      </c>
      <c r="I190" s="200">
        <f t="shared" si="1"/>
        <v>10.8</v>
      </c>
    </row>
    <row r="191" spans="1:9" x14ac:dyDescent="0.2">
      <c r="A191" s="622" t="s">
        <v>1116</v>
      </c>
      <c r="B191" s="632"/>
      <c r="C191" s="632"/>
      <c r="D191" s="658" t="s">
        <v>108</v>
      </c>
      <c r="E191" s="37" t="s">
        <v>1300</v>
      </c>
      <c r="F191" s="37" t="s">
        <v>99</v>
      </c>
      <c r="G191" s="37">
        <v>1</v>
      </c>
      <c r="H191" s="38">
        <v>100</v>
      </c>
      <c r="I191" s="39">
        <f t="shared" si="1"/>
        <v>100</v>
      </c>
    </row>
    <row r="192" spans="1:9" ht="13.5" thickBot="1" x14ac:dyDescent="0.25">
      <c r="A192" s="624"/>
      <c r="B192" s="626"/>
      <c r="C192" s="626"/>
      <c r="D192" s="659"/>
      <c r="E192" s="83" t="s">
        <v>223</v>
      </c>
      <c r="F192" s="83" t="s">
        <v>99</v>
      </c>
      <c r="G192" s="83">
        <v>1</v>
      </c>
      <c r="H192" s="84">
        <v>290</v>
      </c>
      <c r="I192" s="200">
        <f t="shared" si="1"/>
        <v>290</v>
      </c>
    </row>
    <row r="193" spans="1:9" x14ac:dyDescent="0.2">
      <c r="A193" s="622" t="s">
        <v>329</v>
      </c>
      <c r="B193" s="625">
        <v>14170.77</v>
      </c>
      <c r="C193" s="625" t="s">
        <v>76</v>
      </c>
      <c r="D193" s="658" t="s">
        <v>330</v>
      </c>
      <c r="E193" s="37" t="s">
        <v>1332</v>
      </c>
      <c r="F193" s="37" t="s">
        <v>101</v>
      </c>
      <c r="G193" s="37">
        <v>15</v>
      </c>
      <c r="H193" s="38">
        <v>8.5</v>
      </c>
      <c r="I193" s="39">
        <f t="shared" si="1"/>
        <v>127.5</v>
      </c>
    </row>
    <row r="194" spans="1:9" ht="12.75" customHeight="1" x14ac:dyDescent="0.2">
      <c r="A194" s="623"/>
      <c r="B194" s="632"/>
      <c r="C194" s="632"/>
      <c r="D194" s="660"/>
      <c r="E194" s="35" t="s">
        <v>331</v>
      </c>
      <c r="F194" s="35" t="s">
        <v>99</v>
      </c>
      <c r="G194" s="35">
        <v>11</v>
      </c>
      <c r="H194" s="36">
        <v>7.53</v>
      </c>
      <c r="I194" s="157">
        <f t="shared" si="1"/>
        <v>82.83</v>
      </c>
    </row>
    <row r="195" spans="1:9" ht="12.75" customHeight="1" x14ac:dyDescent="0.2">
      <c r="A195" s="623"/>
      <c r="B195" s="632"/>
      <c r="C195" s="632"/>
      <c r="D195" s="660"/>
      <c r="E195" s="35" t="s">
        <v>842</v>
      </c>
      <c r="F195" s="35" t="s">
        <v>99</v>
      </c>
      <c r="G195" s="35">
        <v>16</v>
      </c>
      <c r="H195" s="36">
        <v>23.72</v>
      </c>
      <c r="I195" s="157">
        <f t="shared" si="1"/>
        <v>379.52</v>
      </c>
    </row>
    <row r="196" spans="1:9" ht="12.75" customHeight="1" x14ac:dyDescent="0.2">
      <c r="A196" s="623"/>
      <c r="B196" s="632"/>
      <c r="C196" s="632"/>
      <c r="D196" s="660"/>
      <c r="E196" s="35" t="s">
        <v>1207</v>
      </c>
      <c r="F196" s="35" t="s">
        <v>99</v>
      </c>
      <c r="G196" s="35">
        <v>16</v>
      </c>
      <c r="H196" s="36">
        <v>30</v>
      </c>
      <c r="I196" s="157">
        <f t="shared" si="1"/>
        <v>480</v>
      </c>
    </row>
    <row r="197" spans="1:9" ht="13.5" thickBot="1" x14ac:dyDescent="0.25">
      <c r="A197" s="624"/>
      <c r="B197" s="632"/>
      <c r="C197" s="632"/>
      <c r="D197" s="659"/>
      <c r="E197" s="83" t="s">
        <v>1413</v>
      </c>
      <c r="F197" s="83" t="s">
        <v>99</v>
      </c>
      <c r="G197" s="83">
        <v>4</v>
      </c>
      <c r="H197" s="84">
        <v>99.69</v>
      </c>
      <c r="I197" s="200">
        <f t="shared" si="1"/>
        <v>398.76</v>
      </c>
    </row>
    <row r="198" spans="1:9" ht="12.75" customHeight="1" x14ac:dyDescent="0.2">
      <c r="A198" s="622" t="s">
        <v>107</v>
      </c>
      <c r="B198" s="632"/>
      <c r="C198" s="632"/>
      <c r="D198" s="661" t="s">
        <v>218</v>
      </c>
      <c r="E198" s="37" t="s">
        <v>509</v>
      </c>
      <c r="F198" s="37" t="s">
        <v>99</v>
      </c>
      <c r="G198" s="37">
        <v>1</v>
      </c>
      <c r="H198" s="38">
        <v>209.41</v>
      </c>
      <c r="I198" s="39">
        <f t="shared" si="1"/>
        <v>209.41</v>
      </c>
    </row>
    <row r="199" spans="1:9" ht="12.75" customHeight="1" x14ac:dyDescent="0.2">
      <c r="A199" s="623"/>
      <c r="B199" s="632"/>
      <c r="C199" s="632"/>
      <c r="D199" s="662"/>
      <c r="E199" s="35" t="s">
        <v>530</v>
      </c>
      <c r="F199" s="35" t="s">
        <v>99</v>
      </c>
      <c r="G199" s="35">
        <v>1</v>
      </c>
      <c r="H199" s="36">
        <v>152.99</v>
      </c>
      <c r="I199" s="157">
        <f t="shared" si="1"/>
        <v>152.99</v>
      </c>
    </row>
    <row r="200" spans="1:9" ht="12.75" customHeight="1" x14ac:dyDescent="0.2">
      <c r="A200" s="623"/>
      <c r="B200" s="632"/>
      <c r="C200" s="632"/>
      <c r="D200" s="662"/>
      <c r="E200" s="35" t="s">
        <v>118</v>
      </c>
      <c r="F200" s="35" t="s">
        <v>99</v>
      </c>
      <c r="G200" s="35">
        <v>1</v>
      </c>
      <c r="H200" s="36">
        <v>117.24</v>
      </c>
      <c r="I200" s="157">
        <f t="shared" si="1"/>
        <v>117.24</v>
      </c>
    </row>
    <row r="201" spans="1:9" ht="12.75" customHeight="1" x14ac:dyDescent="0.2">
      <c r="A201" s="623"/>
      <c r="B201" s="632"/>
      <c r="C201" s="632"/>
      <c r="D201" s="662"/>
      <c r="E201" s="35" t="s">
        <v>122</v>
      </c>
      <c r="F201" s="35" t="s">
        <v>99</v>
      </c>
      <c r="G201" s="35">
        <v>1</v>
      </c>
      <c r="H201" s="36">
        <v>191.48</v>
      </c>
      <c r="I201" s="157">
        <f t="shared" si="1"/>
        <v>191.48</v>
      </c>
    </row>
    <row r="202" spans="1:9" ht="12.75" customHeight="1" x14ac:dyDescent="0.2">
      <c r="A202" s="623"/>
      <c r="B202" s="632"/>
      <c r="C202" s="632"/>
      <c r="D202" s="663"/>
      <c r="E202" s="35" t="s">
        <v>223</v>
      </c>
      <c r="F202" s="35" t="s">
        <v>99</v>
      </c>
      <c r="G202" s="35">
        <v>1</v>
      </c>
      <c r="H202" s="36">
        <v>290</v>
      </c>
      <c r="I202" s="157">
        <f t="shared" si="1"/>
        <v>290</v>
      </c>
    </row>
    <row r="203" spans="1:9" ht="12.75" customHeight="1" thickBot="1" x14ac:dyDescent="0.25">
      <c r="A203" s="624"/>
      <c r="B203" s="626"/>
      <c r="C203" s="626"/>
      <c r="D203" s="394" t="s">
        <v>271</v>
      </c>
      <c r="E203" s="83" t="s">
        <v>1415</v>
      </c>
      <c r="F203" s="83" t="s">
        <v>99</v>
      </c>
      <c r="G203" s="83">
        <v>1</v>
      </c>
      <c r="H203" s="84">
        <v>110</v>
      </c>
      <c r="I203" s="200">
        <f t="shared" si="1"/>
        <v>110</v>
      </c>
    </row>
    <row r="204" spans="1:9" ht="12.75" customHeight="1" x14ac:dyDescent="0.2">
      <c r="A204" s="622" t="s">
        <v>112</v>
      </c>
      <c r="B204" s="625">
        <v>14648.93</v>
      </c>
      <c r="C204" s="625" t="s">
        <v>77</v>
      </c>
      <c r="D204" s="633" t="s">
        <v>1578</v>
      </c>
      <c r="E204" s="37" t="s">
        <v>1579</v>
      </c>
      <c r="F204" s="37" t="s">
        <v>99</v>
      </c>
      <c r="G204" s="37">
        <v>2</v>
      </c>
      <c r="H204" s="38">
        <v>53.82</v>
      </c>
      <c r="I204" s="39">
        <f t="shared" si="1"/>
        <v>107.64</v>
      </c>
    </row>
    <row r="205" spans="1:9" ht="12.75" customHeight="1" x14ac:dyDescent="0.2">
      <c r="A205" s="623"/>
      <c r="B205" s="632"/>
      <c r="C205" s="632"/>
      <c r="D205" s="634"/>
      <c r="E205" s="35" t="s">
        <v>134</v>
      </c>
      <c r="F205" s="35" t="s">
        <v>99</v>
      </c>
      <c r="G205" s="35">
        <v>3</v>
      </c>
      <c r="H205" s="36">
        <v>75</v>
      </c>
      <c r="I205" s="157">
        <f t="shared" si="1"/>
        <v>225</v>
      </c>
    </row>
    <row r="206" spans="1:9" ht="12.75" customHeight="1" x14ac:dyDescent="0.2">
      <c r="A206" s="623"/>
      <c r="B206" s="632"/>
      <c r="C206" s="632"/>
      <c r="D206" s="634"/>
      <c r="E206" s="35" t="s">
        <v>565</v>
      </c>
      <c r="F206" s="35" t="s">
        <v>101</v>
      </c>
      <c r="G206" s="35">
        <v>16</v>
      </c>
      <c r="H206" s="36">
        <v>83.57</v>
      </c>
      <c r="I206" s="157">
        <f t="shared" si="1"/>
        <v>1337.12</v>
      </c>
    </row>
    <row r="207" spans="1:9" ht="12.75" customHeight="1" x14ac:dyDescent="0.2">
      <c r="A207" s="623"/>
      <c r="B207" s="632"/>
      <c r="C207" s="632"/>
      <c r="D207" s="634"/>
      <c r="E207" s="35" t="s">
        <v>1580</v>
      </c>
      <c r="F207" s="35" t="s">
        <v>99</v>
      </c>
      <c r="G207" s="35">
        <v>2</v>
      </c>
      <c r="H207" s="36">
        <v>46.36</v>
      </c>
      <c r="I207" s="157">
        <f t="shared" si="1"/>
        <v>92.72</v>
      </c>
    </row>
    <row r="208" spans="1:9" ht="12.75" customHeight="1" x14ac:dyDescent="0.2">
      <c r="A208" s="623"/>
      <c r="B208" s="632"/>
      <c r="C208" s="632"/>
      <c r="D208" s="634"/>
      <c r="E208" s="35" t="s">
        <v>1193</v>
      </c>
      <c r="F208" s="35" t="s">
        <v>99</v>
      </c>
      <c r="G208" s="35">
        <v>2</v>
      </c>
      <c r="H208" s="36">
        <v>320</v>
      </c>
      <c r="I208" s="157">
        <f t="shared" si="1"/>
        <v>640</v>
      </c>
    </row>
    <row r="209" spans="1:9" ht="12.75" customHeight="1" x14ac:dyDescent="0.2">
      <c r="A209" s="623"/>
      <c r="B209" s="632"/>
      <c r="C209" s="632"/>
      <c r="D209" s="634"/>
      <c r="E209" s="35" t="s">
        <v>1140</v>
      </c>
      <c r="F209" s="35" t="s">
        <v>99</v>
      </c>
      <c r="G209" s="35">
        <v>4</v>
      </c>
      <c r="H209" s="36">
        <v>9.89</v>
      </c>
      <c r="I209" s="157">
        <f t="shared" si="1"/>
        <v>39.56</v>
      </c>
    </row>
    <row r="210" spans="1:9" ht="12.75" customHeight="1" x14ac:dyDescent="0.2">
      <c r="A210" s="623"/>
      <c r="B210" s="632"/>
      <c r="C210" s="632"/>
      <c r="D210" s="634"/>
      <c r="E210" s="35" t="s">
        <v>1581</v>
      </c>
      <c r="F210" s="35" t="s">
        <v>99</v>
      </c>
      <c r="G210" s="35">
        <v>4</v>
      </c>
      <c r="H210" s="36">
        <v>5.4</v>
      </c>
      <c r="I210" s="157">
        <f t="shared" si="1"/>
        <v>21.6</v>
      </c>
    </row>
    <row r="211" spans="1:9" ht="12.75" customHeight="1" x14ac:dyDescent="0.2">
      <c r="A211" s="623"/>
      <c r="B211" s="632"/>
      <c r="C211" s="632"/>
      <c r="D211" s="634"/>
      <c r="E211" s="35" t="s">
        <v>1582</v>
      </c>
      <c r="F211" s="35" t="s">
        <v>99</v>
      </c>
      <c r="G211" s="35">
        <v>3</v>
      </c>
      <c r="H211" s="36">
        <v>10.93</v>
      </c>
      <c r="I211" s="157">
        <f t="shared" si="1"/>
        <v>32.79</v>
      </c>
    </row>
    <row r="212" spans="1:9" ht="12.75" customHeight="1" x14ac:dyDescent="0.2">
      <c r="A212" s="623"/>
      <c r="B212" s="632"/>
      <c r="C212" s="632"/>
      <c r="D212" s="634"/>
      <c r="E212" s="35" t="s">
        <v>384</v>
      </c>
      <c r="F212" s="35" t="s">
        <v>99</v>
      </c>
      <c r="G212" s="35">
        <v>4</v>
      </c>
      <c r="H212" s="36">
        <v>2.4</v>
      </c>
      <c r="I212" s="157">
        <f t="shared" si="1"/>
        <v>9.6</v>
      </c>
    </row>
    <row r="213" spans="1:9" ht="12.75" customHeight="1" x14ac:dyDescent="0.2">
      <c r="A213" s="623"/>
      <c r="B213" s="632"/>
      <c r="C213" s="632"/>
      <c r="D213" s="634"/>
      <c r="E213" s="35" t="s">
        <v>116</v>
      </c>
      <c r="F213" s="35" t="s">
        <v>101</v>
      </c>
      <c r="G213" s="35">
        <v>1</v>
      </c>
      <c r="H213" s="36">
        <v>32.020000000000003</v>
      </c>
      <c r="I213" s="157">
        <f t="shared" si="1"/>
        <v>32.020000000000003</v>
      </c>
    </row>
    <row r="214" spans="1:9" ht="12.75" customHeight="1" x14ac:dyDescent="0.2">
      <c r="A214" s="623"/>
      <c r="B214" s="632"/>
      <c r="C214" s="632"/>
      <c r="D214" s="634"/>
      <c r="E214" s="35" t="s">
        <v>1583</v>
      </c>
      <c r="F214" s="35" t="s">
        <v>99</v>
      </c>
      <c r="G214" s="35">
        <v>1</v>
      </c>
      <c r="H214" s="36">
        <v>480</v>
      </c>
      <c r="I214" s="157">
        <f t="shared" si="1"/>
        <v>480</v>
      </c>
    </row>
    <row r="215" spans="1:9" ht="12.75" customHeight="1" thickBot="1" x14ac:dyDescent="0.25">
      <c r="A215" s="624"/>
      <c r="B215" s="626"/>
      <c r="C215" s="626"/>
      <c r="D215" s="635"/>
      <c r="E215" s="83" t="s">
        <v>195</v>
      </c>
      <c r="F215" s="83" t="s">
        <v>99</v>
      </c>
      <c r="G215" s="83">
        <v>1</v>
      </c>
      <c r="H215" s="84">
        <v>230</v>
      </c>
      <c r="I215" s="200">
        <f t="shared" si="1"/>
        <v>230</v>
      </c>
    </row>
    <row r="216" spans="1:9" ht="26.25" thickBot="1" x14ac:dyDescent="0.25">
      <c r="A216" s="46" t="s">
        <v>329</v>
      </c>
      <c r="B216" s="625">
        <v>18262.009999999998</v>
      </c>
      <c r="C216" s="625" t="s">
        <v>78</v>
      </c>
      <c r="D216" s="47" t="s">
        <v>330</v>
      </c>
      <c r="E216" s="47" t="s">
        <v>331</v>
      </c>
      <c r="F216" s="47" t="s">
        <v>99</v>
      </c>
      <c r="G216" s="47">
        <v>3</v>
      </c>
      <c r="H216" s="48">
        <v>7.53</v>
      </c>
      <c r="I216" s="49">
        <f t="shared" si="1"/>
        <v>22.59</v>
      </c>
    </row>
    <row r="217" spans="1:9" ht="12.75" customHeight="1" thickBot="1" x14ac:dyDescent="0.25">
      <c r="A217" s="46" t="s">
        <v>752</v>
      </c>
      <c r="B217" s="632"/>
      <c r="C217" s="632"/>
      <c r="D217" s="47" t="s">
        <v>108</v>
      </c>
      <c r="E217" s="47" t="s">
        <v>118</v>
      </c>
      <c r="F217" s="47" t="s">
        <v>99</v>
      </c>
      <c r="G217" s="47">
        <v>2</v>
      </c>
      <c r="H217" s="48">
        <v>98.8</v>
      </c>
      <c r="I217" s="49">
        <f t="shared" si="1"/>
        <v>197.6</v>
      </c>
    </row>
    <row r="218" spans="1:9" ht="12.75" customHeight="1" x14ac:dyDescent="0.2">
      <c r="A218" s="622" t="s">
        <v>1779</v>
      </c>
      <c r="B218" s="632"/>
      <c r="C218" s="632"/>
      <c r="D218" s="633" t="s">
        <v>728</v>
      </c>
      <c r="E218" s="37" t="s">
        <v>122</v>
      </c>
      <c r="F218" s="37" t="s">
        <v>99</v>
      </c>
      <c r="G218" s="37">
        <v>1</v>
      </c>
      <c r="H218" s="38">
        <v>173.33</v>
      </c>
      <c r="I218" s="39">
        <f t="shared" si="1"/>
        <v>173.33</v>
      </c>
    </row>
    <row r="219" spans="1:9" ht="12.75" customHeight="1" x14ac:dyDescent="0.2">
      <c r="A219" s="623"/>
      <c r="B219" s="632"/>
      <c r="C219" s="632"/>
      <c r="D219" s="634"/>
      <c r="E219" s="35" t="s">
        <v>359</v>
      </c>
      <c r="F219" s="35" t="s">
        <v>101</v>
      </c>
      <c r="G219" s="35">
        <v>1</v>
      </c>
      <c r="H219" s="36">
        <v>32.24</v>
      </c>
      <c r="I219" s="157">
        <f t="shared" si="1"/>
        <v>32.24</v>
      </c>
    </row>
    <row r="220" spans="1:9" ht="12.75" customHeight="1" x14ac:dyDescent="0.2">
      <c r="A220" s="623"/>
      <c r="B220" s="632"/>
      <c r="C220" s="632"/>
      <c r="D220" s="634"/>
      <c r="E220" s="35" t="s">
        <v>365</v>
      </c>
      <c r="F220" s="35" t="s">
        <v>101</v>
      </c>
      <c r="G220" s="35">
        <v>21</v>
      </c>
      <c r="H220" s="36">
        <v>234.42</v>
      </c>
      <c r="I220" s="157">
        <f t="shared" si="1"/>
        <v>4922.82</v>
      </c>
    </row>
    <row r="221" spans="1:9" ht="12.75" customHeight="1" x14ac:dyDescent="0.2">
      <c r="A221" s="623"/>
      <c r="B221" s="632"/>
      <c r="C221" s="632"/>
      <c r="D221" s="634"/>
      <c r="E221" s="35" t="s">
        <v>141</v>
      </c>
      <c r="F221" s="35" t="s">
        <v>101</v>
      </c>
      <c r="G221" s="35">
        <v>21</v>
      </c>
      <c r="H221" s="36">
        <v>190.59</v>
      </c>
      <c r="I221" s="157">
        <f t="shared" si="1"/>
        <v>4002.39</v>
      </c>
    </row>
    <row r="222" spans="1:9" ht="12.75" customHeight="1" x14ac:dyDescent="0.2">
      <c r="A222" s="623"/>
      <c r="B222" s="632"/>
      <c r="C222" s="632"/>
      <c r="D222" s="634"/>
      <c r="E222" s="35" t="s">
        <v>1780</v>
      </c>
      <c r="F222" s="35" t="s">
        <v>99</v>
      </c>
      <c r="G222" s="35">
        <v>2</v>
      </c>
      <c r="H222" s="36">
        <v>21.02</v>
      </c>
      <c r="I222" s="157">
        <f t="shared" si="1"/>
        <v>42.04</v>
      </c>
    </row>
    <row r="223" spans="1:9" ht="12.75" customHeight="1" x14ac:dyDescent="0.2">
      <c r="A223" s="623"/>
      <c r="B223" s="632"/>
      <c r="C223" s="632"/>
      <c r="D223" s="634"/>
      <c r="E223" s="35" t="s">
        <v>1781</v>
      </c>
      <c r="F223" s="35" t="s">
        <v>99</v>
      </c>
      <c r="G223" s="35">
        <v>3</v>
      </c>
      <c r="H223" s="36">
        <v>42.08</v>
      </c>
      <c r="I223" s="157">
        <f t="shared" si="1"/>
        <v>126.24</v>
      </c>
    </row>
    <row r="224" spans="1:9" ht="12.75" customHeight="1" x14ac:dyDescent="0.2">
      <c r="A224" s="623"/>
      <c r="B224" s="632"/>
      <c r="C224" s="632"/>
      <c r="D224" s="634"/>
      <c r="E224" s="35" t="s">
        <v>914</v>
      </c>
      <c r="F224" s="35" t="s">
        <v>99</v>
      </c>
      <c r="G224" s="35">
        <v>3</v>
      </c>
      <c r="H224" s="36">
        <v>57.2</v>
      </c>
      <c r="I224" s="157">
        <f t="shared" si="1"/>
        <v>171.60000000000002</v>
      </c>
    </row>
    <row r="225" spans="1:9" ht="12.75" customHeight="1" x14ac:dyDescent="0.2">
      <c r="A225" s="623"/>
      <c r="B225" s="632"/>
      <c r="C225" s="632"/>
      <c r="D225" s="634"/>
      <c r="E225" s="35" t="s">
        <v>368</v>
      </c>
      <c r="F225" s="35" t="s">
        <v>100</v>
      </c>
      <c r="G225" s="35">
        <v>2</v>
      </c>
      <c r="H225" s="36">
        <v>69.81</v>
      </c>
      <c r="I225" s="157">
        <f t="shared" si="1"/>
        <v>139.62</v>
      </c>
    </row>
    <row r="226" spans="1:9" ht="12.75" customHeight="1" x14ac:dyDescent="0.2">
      <c r="A226" s="623"/>
      <c r="B226" s="632"/>
      <c r="C226" s="632"/>
      <c r="D226" s="634"/>
      <c r="E226" s="35" t="s">
        <v>560</v>
      </c>
      <c r="F226" s="35" t="s">
        <v>99</v>
      </c>
      <c r="G226" s="35">
        <v>1</v>
      </c>
      <c r="H226" s="36">
        <v>2142</v>
      </c>
      <c r="I226" s="157">
        <f t="shared" si="1"/>
        <v>2142</v>
      </c>
    </row>
    <row r="227" spans="1:9" ht="12.75" customHeight="1" x14ac:dyDescent="0.2">
      <c r="A227" s="623"/>
      <c r="B227" s="632"/>
      <c r="C227" s="632"/>
      <c r="D227" s="634"/>
      <c r="E227" s="35" t="s">
        <v>562</v>
      </c>
      <c r="F227" s="35" t="s">
        <v>99</v>
      </c>
      <c r="G227" s="35">
        <v>2</v>
      </c>
      <c r="H227" s="36">
        <v>4.84</v>
      </c>
      <c r="I227" s="157">
        <f t="shared" si="1"/>
        <v>9.68</v>
      </c>
    </row>
    <row r="228" spans="1:9" ht="12.75" customHeight="1" x14ac:dyDescent="0.2">
      <c r="A228" s="623"/>
      <c r="B228" s="632"/>
      <c r="C228" s="632"/>
      <c r="D228" s="634"/>
      <c r="E228" s="35" t="s">
        <v>456</v>
      </c>
      <c r="F228" s="35" t="s">
        <v>100</v>
      </c>
      <c r="G228" s="35">
        <v>1</v>
      </c>
      <c r="H228" s="36">
        <v>73.75</v>
      </c>
      <c r="I228" s="157">
        <f t="shared" si="1"/>
        <v>73.75</v>
      </c>
    </row>
    <row r="229" spans="1:9" ht="12.75" customHeight="1" thickBot="1" x14ac:dyDescent="0.25">
      <c r="A229" s="624"/>
      <c r="B229" s="626"/>
      <c r="C229" s="626"/>
      <c r="D229" s="635"/>
      <c r="E229" s="83" t="s">
        <v>457</v>
      </c>
      <c r="F229" s="83" t="s">
        <v>100</v>
      </c>
      <c r="G229" s="83">
        <v>0.5</v>
      </c>
      <c r="H229" s="84">
        <v>103.35</v>
      </c>
      <c r="I229" s="200">
        <f t="shared" si="1"/>
        <v>51.674999999999997</v>
      </c>
    </row>
    <row r="230" spans="1:9" ht="26.25" thickBot="1" x14ac:dyDescent="0.25">
      <c r="A230" s="46" t="s">
        <v>329</v>
      </c>
      <c r="B230" s="625">
        <v>16873.89</v>
      </c>
      <c r="C230" s="625" t="s">
        <v>79</v>
      </c>
      <c r="D230" s="47" t="s">
        <v>330</v>
      </c>
      <c r="E230" s="47" t="s">
        <v>331</v>
      </c>
      <c r="F230" s="47" t="s">
        <v>99</v>
      </c>
      <c r="G230" s="47">
        <v>2</v>
      </c>
      <c r="H230" s="48">
        <v>7.53</v>
      </c>
      <c r="I230" s="49">
        <f t="shared" si="1"/>
        <v>15.06</v>
      </c>
    </row>
    <row r="231" spans="1:9" ht="12.75" customHeight="1" x14ac:dyDescent="0.2">
      <c r="A231" s="622" t="s">
        <v>486</v>
      </c>
      <c r="B231" s="632"/>
      <c r="C231" s="632"/>
      <c r="D231" s="627" t="s">
        <v>1955</v>
      </c>
      <c r="E231" s="37" t="s">
        <v>1783</v>
      </c>
      <c r="F231" s="37" t="s">
        <v>99</v>
      </c>
      <c r="G231" s="37">
        <v>1</v>
      </c>
      <c r="H231" s="38">
        <v>137.69999999999999</v>
      </c>
      <c r="I231" s="39">
        <f t="shared" si="1"/>
        <v>137.69999999999999</v>
      </c>
    </row>
    <row r="232" spans="1:9" ht="12.75" customHeight="1" x14ac:dyDescent="0.2">
      <c r="A232" s="623"/>
      <c r="B232" s="632"/>
      <c r="C232" s="632"/>
      <c r="D232" s="628"/>
      <c r="E232" s="35" t="s">
        <v>1956</v>
      </c>
      <c r="F232" s="35" t="s">
        <v>99</v>
      </c>
      <c r="G232" s="35">
        <v>1</v>
      </c>
      <c r="H232" s="36">
        <v>90.1</v>
      </c>
      <c r="I232" s="157">
        <f t="shared" si="1"/>
        <v>90.1</v>
      </c>
    </row>
    <row r="233" spans="1:9" ht="12.75" customHeight="1" x14ac:dyDescent="0.2">
      <c r="A233" s="623"/>
      <c r="B233" s="632"/>
      <c r="C233" s="632"/>
      <c r="D233" s="628"/>
      <c r="E233" s="35" t="s">
        <v>321</v>
      </c>
      <c r="F233" s="35" t="s">
        <v>99</v>
      </c>
      <c r="G233" s="35">
        <v>1</v>
      </c>
      <c r="H233" s="36">
        <v>57.25</v>
      </c>
      <c r="I233" s="157">
        <f t="shared" si="1"/>
        <v>57.25</v>
      </c>
    </row>
    <row r="234" spans="1:9" ht="12.75" customHeight="1" x14ac:dyDescent="0.2">
      <c r="A234" s="623"/>
      <c r="B234" s="632"/>
      <c r="C234" s="632"/>
      <c r="D234" s="628"/>
      <c r="E234" s="35" t="s">
        <v>150</v>
      </c>
      <c r="F234" s="35" t="s">
        <v>99</v>
      </c>
      <c r="G234" s="35">
        <v>2</v>
      </c>
      <c r="H234" s="36">
        <v>25.15</v>
      </c>
      <c r="I234" s="157">
        <f t="shared" si="1"/>
        <v>50.3</v>
      </c>
    </row>
    <row r="235" spans="1:9" ht="12.75" customHeight="1" x14ac:dyDescent="0.2">
      <c r="A235" s="623"/>
      <c r="B235" s="632"/>
      <c r="C235" s="632"/>
      <c r="D235" s="628"/>
      <c r="E235" s="35" t="s">
        <v>1037</v>
      </c>
      <c r="F235" s="35" t="s">
        <v>99</v>
      </c>
      <c r="G235" s="35">
        <v>2</v>
      </c>
      <c r="H235" s="36">
        <v>21.33</v>
      </c>
      <c r="I235" s="157">
        <f t="shared" si="1"/>
        <v>42.66</v>
      </c>
    </row>
    <row r="236" spans="1:9" ht="12.75" customHeight="1" x14ac:dyDescent="0.2">
      <c r="A236" s="623"/>
      <c r="B236" s="632"/>
      <c r="C236" s="632"/>
      <c r="D236" s="628"/>
      <c r="E236" s="35" t="s">
        <v>163</v>
      </c>
      <c r="F236" s="35" t="s">
        <v>99</v>
      </c>
      <c r="G236" s="35">
        <v>1</v>
      </c>
      <c r="H236" s="36">
        <v>37.9</v>
      </c>
      <c r="I236" s="157">
        <f t="shared" si="1"/>
        <v>37.9</v>
      </c>
    </row>
    <row r="237" spans="1:9" ht="12.75" customHeight="1" thickBot="1" x14ac:dyDescent="0.25">
      <c r="A237" s="624"/>
      <c r="B237" s="626"/>
      <c r="C237" s="626"/>
      <c r="D237" s="629"/>
      <c r="E237" s="83" t="s">
        <v>223</v>
      </c>
      <c r="F237" s="83" t="s">
        <v>99</v>
      </c>
      <c r="G237" s="83">
        <v>1</v>
      </c>
      <c r="H237" s="84">
        <v>290</v>
      </c>
      <c r="I237" s="200">
        <f t="shared" si="1"/>
        <v>290</v>
      </c>
    </row>
    <row r="238" spans="1:9" ht="12.75" customHeight="1" x14ac:dyDescent="0.2">
      <c r="A238" s="260"/>
      <c r="B238" s="33">
        <v>18005.310000000001</v>
      </c>
      <c r="C238" s="33" t="s">
        <v>80</v>
      </c>
      <c r="D238" s="262"/>
      <c r="E238" s="35"/>
      <c r="F238" s="35"/>
      <c r="G238" s="35"/>
      <c r="H238" s="36"/>
      <c r="I238" s="157"/>
    </row>
    <row r="239" spans="1:9" ht="12.75" customHeight="1" x14ac:dyDescent="0.2">
      <c r="A239" s="607"/>
      <c r="B239" s="13"/>
      <c r="C239" s="13" t="s">
        <v>87</v>
      </c>
      <c r="D239" s="265"/>
      <c r="E239" s="15"/>
      <c r="F239" s="15"/>
      <c r="G239" s="15"/>
      <c r="H239" s="16"/>
      <c r="I239" s="43">
        <v>1323.85</v>
      </c>
    </row>
    <row r="240" spans="1:9" ht="12.75" customHeight="1" thickBot="1" x14ac:dyDescent="0.25">
      <c r="A240" s="180"/>
      <c r="B240" s="197">
        <f>SUM(B139:B238)</f>
        <v>165312.81</v>
      </c>
      <c r="C240" s="198"/>
      <c r="D240" s="197"/>
      <c r="E240" s="199"/>
      <c r="F240" s="198"/>
      <c r="G240" s="198"/>
      <c r="H240" s="197" t="s">
        <v>17</v>
      </c>
      <c r="I240" s="230">
        <f>SUM(I139:I239)</f>
        <v>27099.994999999999</v>
      </c>
    </row>
    <row r="241" spans="1:9" ht="64.5" thickBot="1" x14ac:dyDescent="0.25">
      <c r="A241" s="134" t="s">
        <v>144</v>
      </c>
      <c r="B241" s="114" t="s">
        <v>16</v>
      </c>
      <c r="C241" s="114" t="s">
        <v>5</v>
      </c>
      <c r="D241" s="114" t="s">
        <v>23</v>
      </c>
      <c r="E241" s="118" t="s">
        <v>18</v>
      </c>
      <c r="F241" s="114" t="s">
        <v>19</v>
      </c>
      <c r="G241" s="114" t="s">
        <v>10</v>
      </c>
      <c r="H241" s="114" t="s">
        <v>13</v>
      </c>
      <c r="I241" s="115" t="s">
        <v>12</v>
      </c>
    </row>
    <row r="242" spans="1:9" ht="12.75" customHeight="1" thickBot="1" x14ac:dyDescent="0.25">
      <c r="A242" s="227"/>
      <c r="B242" s="104">
        <v>5556.41</v>
      </c>
      <c r="C242" s="58" t="s">
        <v>66</v>
      </c>
      <c r="D242" s="64"/>
      <c r="E242" s="59"/>
      <c r="F242" s="59"/>
      <c r="G242" s="59"/>
      <c r="H242" s="60"/>
      <c r="I242" s="61"/>
    </row>
    <row r="243" spans="1:9" ht="12.75" customHeight="1" thickBot="1" x14ac:dyDescent="0.25">
      <c r="A243" s="227"/>
      <c r="B243" s="122">
        <v>5352.01</v>
      </c>
      <c r="C243" s="123" t="s">
        <v>67</v>
      </c>
      <c r="D243" s="124"/>
      <c r="E243" s="125"/>
      <c r="F243" s="125"/>
      <c r="G243" s="125"/>
      <c r="H243" s="126"/>
      <c r="I243" s="127"/>
    </row>
    <row r="244" spans="1:9" ht="12.75" customHeight="1" thickBot="1" x14ac:dyDescent="0.25">
      <c r="A244" s="227"/>
      <c r="B244" s="106">
        <v>5449.73</v>
      </c>
      <c r="C244" s="85" t="s">
        <v>70</v>
      </c>
      <c r="D244" s="86"/>
      <c r="E244" s="47"/>
      <c r="F244" s="47"/>
      <c r="G244" s="47"/>
      <c r="H244" s="48"/>
      <c r="I244" s="49"/>
    </row>
    <row r="245" spans="1:9" ht="12.75" customHeight="1" thickBot="1" x14ac:dyDescent="0.25">
      <c r="A245" s="227"/>
      <c r="B245" s="106">
        <v>3103.48</v>
      </c>
      <c r="C245" s="85" t="s">
        <v>72</v>
      </c>
      <c r="D245" s="86"/>
      <c r="E245" s="47"/>
      <c r="F245" s="47"/>
      <c r="G245" s="47"/>
      <c r="H245" s="48"/>
      <c r="I245" s="49"/>
    </row>
    <row r="246" spans="1:9" ht="12.75" customHeight="1" thickBot="1" x14ac:dyDescent="0.25">
      <c r="A246" s="227"/>
      <c r="B246" s="106">
        <v>5820.51</v>
      </c>
      <c r="C246" s="85" t="s">
        <v>73</v>
      </c>
      <c r="D246" s="86"/>
      <c r="E246" s="47"/>
      <c r="F246" s="47"/>
      <c r="G246" s="47"/>
      <c r="H246" s="48"/>
      <c r="I246" s="49"/>
    </row>
    <row r="247" spans="1:9" ht="12.75" customHeight="1" thickBot="1" x14ac:dyDescent="0.25">
      <c r="A247" s="227"/>
      <c r="B247" s="106">
        <v>5527.52</v>
      </c>
      <c r="C247" s="85" t="s">
        <v>74</v>
      </c>
      <c r="D247" s="86"/>
      <c r="E247" s="47"/>
      <c r="F247" s="47"/>
      <c r="G247" s="47"/>
      <c r="H247" s="48"/>
      <c r="I247" s="49"/>
    </row>
    <row r="248" spans="1:9" ht="12.75" customHeight="1" thickBot="1" x14ac:dyDescent="0.25">
      <c r="A248" s="227"/>
      <c r="B248" s="106">
        <v>3422.91</v>
      </c>
      <c r="C248" s="85" t="s">
        <v>75</v>
      </c>
      <c r="D248" s="86"/>
      <c r="E248" s="47"/>
      <c r="F248" s="47"/>
      <c r="G248" s="47"/>
      <c r="H248" s="48"/>
      <c r="I248" s="49"/>
    </row>
    <row r="249" spans="1:9" ht="12.75" customHeight="1" thickBot="1" x14ac:dyDescent="0.25">
      <c r="A249" s="404"/>
      <c r="B249" s="106">
        <v>4591.8599999999997</v>
      </c>
      <c r="C249" s="85" t="s">
        <v>76</v>
      </c>
      <c r="D249" s="86"/>
      <c r="E249" s="47"/>
      <c r="F249" s="47"/>
      <c r="G249" s="47"/>
      <c r="H249" s="48"/>
      <c r="I249" s="49"/>
    </row>
    <row r="250" spans="1:9" ht="12.75" customHeight="1" thickBot="1" x14ac:dyDescent="0.25">
      <c r="A250" s="384"/>
      <c r="B250" s="161">
        <v>6316.56</v>
      </c>
      <c r="C250" s="85" t="s">
        <v>77</v>
      </c>
      <c r="D250" s="322"/>
      <c r="E250" s="82"/>
      <c r="F250" s="82"/>
      <c r="G250" s="82"/>
      <c r="H250" s="339"/>
      <c r="I250" s="49"/>
    </row>
    <row r="251" spans="1:9" ht="12.75" customHeight="1" thickBot="1" x14ac:dyDescent="0.25">
      <c r="A251" s="221"/>
      <c r="B251" s="106">
        <v>6827.29</v>
      </c>
      <c r="C251" s="85" t="s">
        <v>78</v>
      </c>
      <c r="D251" s="86"/>
      <c r="E251" s="47"/>
      <c r="F251" s="47"/>
      <c r="G251" s="47"/>
      <c r="H251" s="48"/>
      <c r="I251" s="49"/>
    </row>
    <row r="252" spans="1:9" ht="12.75" customHeight="1" thickBot="1" x14ac:dyDescent="0.25">
      <c r="A252" s="221"/>
      <c r="B252" s="106">
        <v>6438.88</v>
      </c>
      <c r="C252" s="85" t="s">
        <v>79</v>
      </c>
      <c r="D252" s="86"/>
      <c r="E252" s="47"/>
      <c r="F252" s="47"/>
      <c r="G252" s="47"/>
      <c r="H252" s="48"/>
      <c r="I252" s="49"/>
    </row>
    <row r="253" spans="1:9" ht="12.75" customHeight="1" thickBot="1" x14ac:dyDescent="0.25">
      <c r="A253" s="221"/>
      <c r="B253" s="106">
        <v>6823.22</v>
      </c>
      <c r="C253" s="85" t="s">
        <v>80</v>
      </c>
      <c r="D253" s="86"/>
      <c r="E253" s="47"/>
      <c r="F253" s="47"/>
      <c r="G253" s="47"/>
      <c r="H253" s="48"/>
      <c r="I253" s="49"/>
    </row>
    <row r="254" spans="1:9" ht="12.75" customHeight="1" thickBot="1" x14ac:dyDescent="0.25">
      <c r="A254" s="228"/>
      <c r="B254" s="454">
        <f>SUM(B242:B253)</f>
        <v>65230.38</v>
      </c>
      <c r="C254" s="458" t="s">
        <v>87</v>
      </c>
      <c r="D254" s="86"/>
      <c r="E254" s="47"/>
      <c r="F254" s="47"/>
      <c r="G254" s="47"/>
      <c r="H254" s="48"/>
      <c r="I254" s="49"/>
    </row>
    <row r="255" spans="1:9" ht="12.75" customHeight="1" thickBot="1" x14ac:dyDescent="0.25">
      <c r="A255" s="655" t="s">
        <v>106</v>
      </c>
      <c r="B255" s="106">
        <v>1047.58</v>
      </c>
      <c r="C255" s="85" t="s">
        <v>74</v>
      </c>
      <c r="D255" s="86"/>
      <c r="E255" s="47"/>
      <c r="F255" s="47"/>
      <c r="G255" s="47"/>
      <c r="H255" s="48"/>
      <c r="I255" s="49"/>
    </row>
    <row r="256" spans="1:9" ht="12.75" customHeight="1" thickBot="1" x14ac:dyDescent="0.25">
      <c r="A256" s="656"/>
      <c r="B256" s="161">
        <v>442.76</v>
      </c>
      <c r="C256" s="85" t="s">
        <v>75</v>
      </c>
      <c r="D256" s="322"/>
      <c r="E256" s="82"/>
      <c r="F256" s="82"/>
      <c r="G256" s="82"/>
      <c r="H256" s="339"/>
      <c r="I256" s="49"/>
    </row>
    <row r="257" spans="1:9" ht="12.75" customHeight="1" thickBot="1" x14ac:dyDescent="0.25">
      <c r="A257" s="657"/>
      <c r="B257" s="106">
        <v>550.80999999999995</v>
      </c>
      <c r="C257" s="85" t="s">
        <v>76</v>
      </c>
      <c r="D257" s="86"/>
      <c r="E257" s="47"/>
      <c r="F257" s="47"/>
      <c r="G257" s="47"/>
      <c r="H257" s="48"/>
      <c r="I257" s="49"/>
    </row>
    <row r="258" spans="1:9" ht="12.75" customHeight="1" thickBot="1" x14ac:dyDescent="0.25">
      <c r="A258" s="591"/>
      <c r="B258" s="454">
        <f>SUM(B255:B257)</f>
        <v>2041.1499999999999</v>
      </c>
      <c r="C258" s="458" t="s">
        <v>87</v>
      </c>
      <c r="D258" s="86"/>
      <c r="E258" s="47"/>
      <c r="F258" s="47"/>
      <c r="G258" s="47"/>
      <c r="H258" s="48"/>
      <c r="I258" s="49">
        <v>730.36</v>
      </c>
    </row>
    <row r="259" spans="1:9" ht="12.75" customHeight="1" thickBot="1" x14ac:dyDescent="0.25">
      <c r="A259" s="219"/>
      <c r="B259" s="197">
        <f>B254+B258</f>
        <v>67271.53</v>
      </c>
      <c r="C259" s="198"/>
      <c r="D259" s="197"/>
      <c r="E259" s="199"/>
      <c r="F259" s="198"/>
      <c r="G259" s="198"/>
      <c r="H259" s="197" t="s">
        <v>17</v>
      </c>
      <c r="I259" s="230">
        <f>SUM(I242:I258)</f>
        <v>730.36</v>
      </c>
    </row>
    <row r="260" spans="1:9" ht="77.25" thickBot="1" x14ac:dyDescent="0.25">
      <c r="A260" s="134" t="s">
        <v>145</v>
      </c>
      <c r="B260" s="114" t="s">
        <v>16</v>
      </c>
      <c r="C260" s="114" t="s">
        <v>5</v>
      </c>
      <c r="D260" s="114" t="s">
        <v>23</v>
      </c>
      <c r="E260" s="118" t="s">
        <v>18</v>
      </c>
      <c r="F260" s="114" t="s">
        <v>19</v>
      </c>
      <c r="G260" s="114" t="s">
        <v>10</v>
      </c>
      <c r="H260" s="114" t="s">
        <v>13</v>
      </c>
      <c r="I260" s="115" t="s">
        <v>12</v>
      </c>
    </row>
    <row r="261" spans="1:9" ht="12.75" customHeight="1" thickBot="1" x14ac:dyDescent="0.25">
      <c r="A261" s="227"/>
      <c r="B261" s="106">
        <v>6964.52</v>
      </c>
      <c r="C261" s="33" t="s">
        <v>66</v>
      </c>
      <c r="D261" s="86"/>
      <c r="E261" s="47"/>
      <c r="F261" s="47"/>
      <c r="G261" s="47"/>
      <c r="H261" s="48"/>
      <c r="I261" s="49"/>
    </row>
    <row r="262" spans="1:9" ht="12.75" customHeight="1" thickBot="1" x14ac:dyDescent="0.25">
      <c r="A262" s="227"/>
      <c r="B262" s="106">
        <v>7138.78</v>
      </c>
      <c r="C262" s="13" t="s">
        <v>67</v>
      </c>
      <c r="D262" s="86"/>
      <c r="E262" s="47"/>
      <c r="F262" s="47"/>
      <c r="G262" s="47"/>
      <c r="H262" s="48"/>
      <c r="I262" s="49"/>
    </row>
    <row r="263" spans="1:9" ht="12.75" customHeight="1" thickBot="1" x14ac:dyDescent="0.25">
      <c r="A263" s="227"/>
      <c r="B263" s="106">
        <v>7497.6908000000003</v>
      </c>
      <c r="C263" s="33" t="s">
        <v>70</v>
      </c>
      <c r="D263" s="86"/>
      <c r="E263" s="47"/>
      <c r="F263" s="47"/>
      <c r="G263" s="47"/>
      <c r="H263" s="48"/>
      <c r="I263" s="49"/>
    </row>
    <row r="264" spans="1:9" ht="12.75" customHeight="1" thickBot="1" x14ac:dyDescent="0.25">
      <c r="A264" s="227"/>
      <c r="B264" s="106">
        <v>7136.26</v>
      </c>
      <c r="C264" s="13" t="s">
        <v>72</v>
      </c>
      <c r="D264" s="86"/>
      <c r="E264" s="47"/>
      <c r="F264" s="47"/>
      <c r="G264" s="47"/>
      <c r="H264" s="48"/>
      <c r="I264" s="49"/>
    </row>
    <row r="265" spans="1:9" ht="12.75" customHeight="1" thickBot="1" x14ac:dyDescent="0.25">
      <c r="A265" s="227"/>
      <c r="B265" s="106">
        <v>7271.25</v>
      </c>
      <c r="C265" s="33" t="s">
        <v>73</v>
      </c>
      <c r="D265" s="86"/>
      <c r="E265" s="47"/>
      <c r="F265" s="47"/>
      <c r="G265" s="47"/>
      <c r="H265" s="48"/>
      <c r="I265" s="49"/>
    </row>
    <row r="266" spans="1:9" ht="12.75" customHeight="1" thickBot="1" x14ac:dyDescent="0.25">
      <c r="A266" s="227"/>
      <c r="B266" s="106">
        <v>8367.64</v>
      </c>
      <c r="C266" s="13" t="s">
        <v>74</v>
      </c>
      <c r="D266" s="86"/>
      <c r="E266" s="47"/>
      <c r="F266" s="47"/>
      <c r="G266" s="47"/>
      <c r="H266" s="48"/>
      <c r="I266" s="49"/>
    </row>
    <row r="267" spans="1:9" ht="12.75" customHeight="1" thickBot="1" x14ac:dyDescent="0.25">
      <c r="A267" s="227"/>
      <c r="B267" s="106">
        <v>6714.97</v>
      </c>
      <c r="C267" s="33" t="s">
        <v>75</v>
      </c>
      <c r="D267" s="86"/>
      <c r="E267" s="47"/>
      <c r="F267" s="47"/>
      <c r="G267" s="47"/>
      <c r="H267" s="48"/>
      <c r="I267" s="49"/>
    </row>
    <row r="268" spans="1:9" ht="12.75" customHeight="1" thickBot="1" x14ac:dyDescent="0.25">
      <c r="A268" s="227"/>
      <c r="B268" s="106">
        <v>8286.4599999999991</v>
      </c>
      <c r="C268" s="13" t="s">
        <v>76</v>
      </c>
      <c r="D268" s="86"/>
      <c r="E268" s="47"/>
      <c r="F268" s="47"/>
      <c r="G268" s="47"/>
      <c r="H268" s="48"/>
      <c r="I268" s="49"/>
    </row>
    <row r="269" spans="1:9" ht="12.75" customHeight="1" thickBot="1" x14ac:dyDescent="0.25">
      <c r="A269" s="227"/>
      <c r="B269" s="106">
        <v>8408.4699999999993</v>
      </c>
      <c r="C269" s="33" t="s">
        <v>77</v>
      </c>
      <c r="D269" s="86"/>
      <c r="E269" s="47"/>
      <c r="F269" s="47"/>
      <c r="G269" s="47"/>
      <c r="H269" s="48"/>
      <c r="I269" s="49"/>
    </row>
    <row r="270" spans="1:9" ht="12.75" customHeight="1" thickBot="1" x14ac:dyDescent="0.25">
      <c r="A270" s="227"/>
      <c r="B270" s="106">
        <v>9001.89</v>
      </c>
      <c r="C270" s="13" t="s">
        <v>78</v>
      </c>
      <c r="D270" s="86"/>
      <c r="E270" s="47"/>
      <c r="F270" s="47"/>
      <c r="G270" s="47"/>
      <c r="H270" s="48"/>
      <c r="I270" s="49"/>
    </row>
    <row r="271" spans="1:9" ht="12.75" customHeight="1" thickBot="1" x14ac:dyDescent="0.25">
      <c r="A271" s="227"/>
      <c r="B271" s="106">
        <v>8649.82</v>
      </c>
      <c r="C271" s="13" t="s">
        <v>79</v>
      </c>
      <c r="D271" s="86"/>
      <c r="E271" s="47"/>
      <c r="F271" s="47"/>
      <c r="G271" s="47"/>
      <c r="H271" s="48"/>
      <c r="I271" s="49"/>
    </row>
    <row r="272" spans="1:9" ht="12.75" customHeight="1" thickBot="1" x14ac:dyDescent="0.25">
      <c r="A272" s="227"/>
      <c r="B272" s="106">
        <v>8754.4599999999991</v>
      </c>
      <c r="C272" s="13" t="s">
        <v>80</v>
      </c>
      <c r="D272" s="86"/>
      <c r="E272" s="47"/>
      <c r="F272" s="47"/>
      <c r="G272" s="47"/>
      <c r="H272" s="48"/>
      <c r="I272" s="49"/>
    </row>
    <row r="273" spans="1:9" ht="12.75" customHeight="1" thickBot="1" x14ac:dyDescent="0.25">
      <c r="A273" s="227"/>
      <c r="B273" s="106"/>
      <c r="C273" s="85" t="s">
        <v>87</v>
      </c>
      <c r="D273" s="86"/>
      <c r="E273" s="47"/>
      <c r="F273" s="47"/>
      <c r="G273" s="47"/>
      <c r="H273" s="48"/>
      <c r="I273" s="49">
        <v>1552.11</v>
      </c>
    </row>
    <row r="274" spans="1:9" ht="12.75" customHeight="1" thickBot="1" x14ac:dyDescent="0.25">
      <c r="A274" s="180"/>
      <c r="B274" s="197">
        <f>SUM(B261:B273)</f>
        <v>94192.210800000001</v>
      </c>
      <c r="C274" s="198"/>
      <c r="D274" s="197"/>
      <c r="E274" s="199"/>
      <c r="F274" s="198"/>
      <c r="G274" s="198"/>
      <c r="H274" s="197" t="s">
        <v>17</v>
      </c>
      <c r="I274" s="230">
        <f>SUM(I261:I273)</f>
        <v>1552.11</v>
      </c>
    </row>
    <row r="275" spans="1:9" ht="26.25" thickBot="1" x14ac:dyDescent="0.25">
      <c r="A275" s="46" t="s">
        <v>8</v>
      </c>
      <c r="B275" s="114" t="s">
        <v>16</v>
      </c>
      <c r="C275" s="114" t="s">
        <v>5</v>
      </c>
      <c r="D275" s="114" t="s">
        <v>23</v>
      </c>
      <c r="E275" s="118" t="s">
        <v>18</v>
      </c>
      <c r="F275" s="114" t="s">
        <v>19</v>
      </c>
      <c r="G275" s="114" t="s">
        <v>10</v>
      </c>
      <c r="H275" s="114" t="s">
        <v>13</v>
      </c>
      <c r="I275" s="115" t="s">
        <v>12</v>
      </c>
    </row>
    <row r="276" spans="1:9" ht="12.75" customHeight="1" x14ac:dyDescent="0.2">
      <c r="A276" s="623" t="s">
        <v>82</v>
      </c>
      <c r="B276" s="33"/>
      <c r="C276" s="33" t="s">
        <v>66</v>
      </c>
      <c r="D276" s="34"/>
      <c r="E276" s="35"/>
      <c r="F276" s="35" t="s">
        <v>83</v>
      </c>
      <c r="G276" s="35">
        <v>413.44</v>
      </c>
      <c r="H276" s="16">
        <v>4.8099999999999996</v>
      </c>
      <c r="I276" s="157">
        <f>G276*H276</f>
        <v>1988.6463999999999</v>
      </c>
    </row>
    <row r="277" spans="1:9" ht="12.75" customHeight="1" x14ac:dyDescent="0.2">
      <c r="A277" s="623"/>
      <c r="B277" s="13"/>
      <c r="C277" s="13" t="s">
        <v>67</v>
      </c>
      <c r="D277" s="14"/>
      <c r="E277" s="15"/>
      <c r="F277" s="15" t="s">
        <v>83</v>
      </c>
      <c r="G277" s="15">
        <v>233.1</v>
      </c>
      <c r="H277" s="16">
        <v>4.8099999999999996</v>
      </c>
      <c r="I277" s="43">
        <f>G277*H277</f>
        <v>1121.2109999999998</v>
      </c>
    </row>
    <row r="278" spans="1:9" ht="12.75" customHeight="1" x14ac:dyDescent="0.2">
      <c r="A278" s="623"/>
      <c r="B278" s="13"/>
      <c r="C278" s="13" t="s">
        <v>70</v>
      </c>
      <c r="D278" s="14"/>
      <c r="E278" s="15"/>
      <c r="F278" s="15" t="s">
        <v>83</v>
      </c>
      <c r="G278" s="15">
        <v>533.84</v>
      </c>
      <c r="H278" s="16">
        <v>4.8099999999999996</v>
      </c>
      <c r="I278" s="43">
        <f>G278*H278</f>
        <v>2567.7703999999999</v>
      </c>
    </row>
    <row r="279" spans="1:9" ht="12.75" customHeight="1" x14ac:dyDescent="0.2">
      <c r="A279" s="623"/>
      <c r="B279" s="13"/>
      <c r="C279" s="13" t="s">
        <v>72</v>
      </c>
      <c r="D279" s="14"/>
      <c r="E279" s="15"/>
      <c r="F279" s="15" t="s">
        <v>83</v>
      </c>
      <c r="G279" s="15">
        <v>190.45</v>
      </c>
      <c r="H279" s="16">
        <v>4.8099999999999996</v>
      </c>
      <c r="I279" s="43">
        <f>G279*H279</f>
        <v>916.06449999999984</v>
      </c>
    </row>
    <row r="280" spans="1:9" ht="12.75" customHeight="1" x14ac:dyDescent="0.2">
      <c r="A280" s="623"/>
      <c r="B280" s="13"/>
      <c r="C280" s="13" t="s">
        <v>73</v>
      </c>
      <c r="D280" s="14"/>
      <c r="E280" s="15"/>
      <c r="F280" s="15" t="s">
        <v>83</v>
      </c>
      <c r="G280" s="15">
        <v>434.65</v>
      </c>
      <c r="H280" s="16">
        <v>4.8099999999999996</v>
      </c>
      <c r="I280" s="43">
        <f t="shared" ref="I280:I286" si="2">G280*H280</f>
        <v>2090.6664999999998</v>
      </c>
    </row>
    <row r="281" spans="1:9" ht="12.75" customHeight="1" x14ac:dyDescent="0.2">
      <c r="A281" s="623"/>
      <c r="B281" s="13"/>
      <c r="C281" s="13" t="s">
        <v>74</v>
      </c>
      <c r="D281" s="14"/>
      <c r="E281" s="15"/>
      <c r="F281" s="15" t="s">
        <v>83</v>
      </c>
      <c r="G281" s="15">
        <v>194.94</v>
      </c>
      <c r="H281" s="16">
        <v>4.8099999999999996</v>
      </c>
      <c r="I281" s="43">
        <f t="shared" si="2"/>
        <v>937.66139999999996</v>
      </c>
    </row>
    <row r="282" spans="1:9" ht="12.75" customHeight="1" x14ac:dyDescent="0.2">
      <c r="A282" s="623"/>
      <c r="B282" s="13"/>
      <c r="C282" s="13" t="s">
        <v>75</v>
      </c>
      <c r="D282" s="14"/>
      <c r="E282" s="15"/>
      <c r="F282" s="15" t="s">
        <v>83</v>
      </c>
      <c r="G282" s="15">
        <v>240.42</v>
      </c>
      <c r="H282" s="16">
        <v>5.04</v>
      </c>
      <c r="I282" s="43">
        <f t="shared" si="2"/>
        <v>1211.7167999999999</v>
      </c>
    </row>
    <row r="283" spans="1:9" ht="12.75" customHeight="1" x14ac:dyDescent="0.2">
      <c r="A283" s="623"/>
      <c r="B283" s="13"/>
      <c r="C283" s="13" t="s">
        <v>76</v>
      </c>
      <c r="D283" s="14"/>
      <c r="E283" s="15"/>
      <c r="F283" s="15" t="s">
        <v>83</v>
      </c>
      <c r="G283" s="15">
        <v>298.2</v>
      </c>
      <c r="H283" s="16">
        <v>5.04</v>
      </c>
      <c r="I283" s="43">
        <f t="shared" si="2"/>
        <v>1502.9279999999999</v>
      </c>
    </row>
    <row r="284" spans="1:9" ht="12.75" customHeight="1" x14ac:dyDescent="0.2">
      <c r="A284" s="623"/>
      <c r="B284" s="13"/>
      <c r="C284" s="13" t="s">
        <v>77</v>
      </c>
      <c r="D284" s="14"/>
      <c r="E284" s="15"/>
      <c r="F284" s="15" t="s">
        <v>83</v>
      </c>
      <c r="G284" s="15">
        <v>211.28</v>
      </c>
      <c r="H284" s="16">
        <v>5.04</v>
      </c>
      <c r="I284" s="43">
        <f t="shared" si="2"/>
        <v>1064.8512000000001</v>
      </c>
    </row>
    <row r="285" spans="1:9" ht="12.75" customHeight="1" x14ac:dyDescent="0.2">
      <c r="A285" s="623"/>
      <c r="B285" s="13"/>
      <c r="C285" s="13" t="s">
        <v>78</v>
      </c>
      <c r="D285" s="14"/>
      <c r="E285" s="15"/>
      <c r="F285" s="15" t="s">
        <v>83</v>
      </c>
      <c r="G285" s="15">
        <v>361.89</v>
      </c>
      <c r="H285" s="16">
        <v>5.04</v>
      </c>
      <c r="I285" s="43">
        <f t="shared" si="2"/>
        <v>1823.9256</v>
      </c>
    </row>
    <row r="286" spans="1:9" ht="12.75" customHeight="1" x14ac:dyDescent="0.2">
      <c r="A286" s="623"/>
      <c r="B286" s="13"/>
      <c r="C286" s="13" t="s">
        <v>79</v>
      </c>
      <c r="D286" s="14"/>
      <c r="E286" s="15"/>
      <c r="F286" s="15" t="s">
        <v>83</v>
      </c>
      <c r="G286" s="15">
        <v>134.87</v>
      </c>
      <c r="H286" s="16">
        <v>5.04</v>
      </c>
      <c r="I286" s="43">
        <f t="shared" si="2"/>
        <v>679.74480000000005</v>
      </c>
    </row>
    <row r="287" spans="1:9" ht="12.75" customHeight="1" x14ac:dyDescent="0.2">
      <c r="A287" s="623"/>
      <c r="B287" s="13"/>
      <c r="C287" s="13" t="s">
        <v>80</v>
      </c>
      <c r="D287" s="14"/>
      <c r="E287" s="15"/>
      <c r="F287" s="15" t="s">
        <v>83</v>
      </c>
      <c r="G287" s="15">
        <v>635.29</v>
      </c>
      <c r="H287" s="16">
        <v>5.04</v>
      </c>
      <c r="I287" s="43">
        <f>G287*H287</f>
        <v>3201.8615999999997</v>
      </c>
    </row>
    <row r="288" spans="1:9" ht="12.75" customHeight="1" x14ac:dyDescent="0.2">
      <c r="A288" s="623"/>
      <c r="B288" s="71"/>
      <c r="C288" s="244" t="s">
        <v>87</v>
      </c>
      <c r="D288" s="14"/>
      <c r="E288" s="15"/>
      <c r="F288" s="15" t="s">
        <v>83</v>
      </c>
      <c r="G288" s="328">
        <f>SUM(G276:G287)</f>
        <v>3882.37</v>
      </c>
      <c r="H288" s="16"/>
      <c r="I288" s="243">
        <f>SUM(I276:I287)</f>
        <v>19107.048199999997</v>
      </c>
    </row>
    <row r="289" spans="1:9" ht="23.45" customHeight="1" x14ac:dyDescent="0.2">
      <c r="A289" s="652" t="s">
        <v>2272</v>
      </c>
      <c r="B289" s="71"/>
      <c r="C289" s="13" t="s">
        <v>2273</v>
      </c>
      <c r="D289" s="72"/>
      <c r="E289" s="73"/>
      <c r="F289" s="15"/>
      <c r="G289" s="327"/>
      <c r="H289" s="74"/>
      <c r="I289" s="598">
        <v>315.26</v>
      </c>
    </row>
    <row r="290" spans="1:9" ht="26.45" customHeight="1" x14ac:dyDescent="0.2">
      <c r="A290" s="653"/>
      <c r="B290" s="71"/>
      <c r="C290" s="13" t="s">
        <v>2274</v>
      </c>
      <c r="D290" s="72"/>
      <c r="E290" s="73"/>
      <c r="F290" s="15"/>
      <c r="G290" s="327"/>
      <c r="H290" s="74"/>
      <c r="I290" s="598">
        <v>331.38</v>
      </c>
    </row>
    <row r="291" spans="1:9" ht="28.15" customHeight="1" x14ac:dyDescent="0.2">
      <c r="A291" s="654"/>
      <c r="B291" s="412"/>
      <c r="C291" s="244" t="s">
        <v>87</v>
      </c>
      <c r="D291" s="72"/>
      <c r="E291" s="73"/>
      <c r="F291" s="15"/>
      <c r="G291" s="327"/>
      <c r="H291" s="74"/>
      <c r="I291" s="241">
        <f>SUM(I289:I290)</f>
        <v>646.64</v>
      </c>
    </row>
    <row r="292" spans="1:9" ht="24.6" customHeight="1" x14ac:dyDescent="0.2">
      <c r="A292" s="652" t="s">
        <v>2271</v>
      </c>
      <c r="B292" s="71"/>
      <c r="C292" s="33" t="s">
        <v>2273</v>
      </c>
      <c r="D292" s="72"/>
      <c r="E292" s="73"/>
      <c r="F292" s="15"/>
      <c r="G292" s="327"/>
      <c r="H292" s="74"/>
      <c r="I292" s="598">
        <v>1785.87</v>
      </c>
    </row>
    <row r="293" spans="1:9" ht="30" customHeight="1" x14ac:dyDescent="0.2">
      <c r="A293" s="653"/>
      <c r="B293" s="71"/>
      <c r="C293" s="71" t="s">
        <v>2274</v>
      </c>
      <c r="D293" s="72"/>
      <c r="E293" s="73"/>
      <c r="F293" s="15"/>
      <c r="G293" s="327"/>
      <c r="H293" s="74"/>
      <c r="I293" s="598">
        <v>1987.44</v>
      </c>
    </row>
    <row r="294" spans="1:9" ht="30" customHeight="1" x14ac:dyDescent="0.2">
      <c r="A294" s="654"/>
      <c r="B294" s="71"/>
      <c r="C294" s="244" t="s">
        <v>87</v>
      </c>
      <c r="D294" s="72"/>
      <c r="E294" s="73"/>
      <c r="F294" s="15"/>
      <c r="G294" s="327"/>
      <c r="H294" s="74"/>
      <c r="I294" s="241">
        <f>SUM(I292:I293)</f>
        <v>3773.31</v>
      </c>
    </row>
    <row r="295" spans="1:9" ht="30" customHeight="1" x14ac:dyDescent="0.2">
      <c r="A295" s="221" t="s">
        <v>2270</v>
      </c>
      <c r="B295" s="13"/>
      <c r="C295" s="244" t="s">
        <v>87</v>
      </c>
      <c r="D295" s="14"/>
      <c r="E295" s="15"/>
      <c r="F295" s="15"/>
      <c r="G295" s="15"/>
      <c r="H295" s="16"/>
      <c r="I295" s="243">
        <v>121989.4</v>
      </c>
    </row>
    <row r="296" spans="1:9" x14ac:dyDescent="0.2">
      <c r="A296" s="221" t="s">
        <v>84</v>
      </c>
      <c r="B296" s="13"/>
      <c r="C296" s="412" t="s">
        <v>87</v>
      </c>
      <c r="D296" s="14"/>
      <c r="E296" s="15"/>
      <c r="F296" s="15"/>
      <c r="G296" s="15"/>
      <c r="H296" s="16"/>
      <c r="I296" s="243">
        <v>9061.49</v>
      </c>
    </row>
    <row r="297" spans="1:9" x14ac:dyDescent="0.2">
      <c r="A297" s="221" t="s">
        <v>86</v>
      </c>
      <c r="B297" s="13"/>
      <c r="C297" s="412" t="s">
        <v>87</v>
      </c>
      <c r="D297" s="14"/>
      <c r="E297" s="15"/>
      <c r="F297" s="15"/>
      <c r="G297" s="15"/>
      <c r="H297" s="16"/>
      <c r="I297" s="243">
        <v>8272.56</v>
      </c>
    </row>
    <row r="298" spans="1:9" ht="15" customHeight="1" x14ac:dyDescent="0.2">
      <c r="A298" s="219" t="s">
        <v>88</v>
      </c>
      <c r="B298" s="13"/>
      <c r="C298" s="412" t="s">
        <v>87</v>
      </c>
      <c r="D298" s="14"/>
      <c r="E298" s="15"/>
      <c r="F298" s="15"/>
      <c r="G298" s="15"/>
      <c r="H298" s="16"/>
      <c r="I298" s="243">
        <v>6068.68</v>
      </c>
    </row>
    <row r="299" spans="1:9" ht="12.75" customHeight="1" thickBot="1" x14ac:dyDescent="0.25">
      <c r="A299" s="219"/>
      <c r="B299" s="109"/>
      <c r="C299" s="109"/>
      <c r="D299" s="108"/>
      <c r="E299" s="110"/>
      <c r="F299" s="109"/>
      <c r="G299" s="109"/>
      <c r="H299" s="108" t="s">
        <v>17</v>
      </c>
      <c r="I299" s="232">
        <f>I288+I291+I294+I295+I296+I297+I298</f>
        <v>168919.12819999998</v>
      </c>
    </row>
    <row r="300" spans="1:9" ht="64.5" thickBot="1" x14ac:dyDescent="0.25">
      <c r="A300" s="117" t="s">
        <v>95</v>
      </c>
      <c r="B300" s="114" t="s">
        <v>16</v>
      </c>
      <c r="C300" s="114" t="s">
        <v>5</v>
      </c>
      <c r="D300" s="114" t="s">
        <v>23</v>
      </c>
      <c r="E300" s="118" t="s">
        <v>18</v>
      </c>
      <c r="F300" s="114" t="s">
        <v>19</v>
      </c>
      <c r="G300" s="114" t="s">
        <v>10</v>
      </c>
      <c r="H300" s="114" t="s">
        <v>13</v>
      </c>
      <c r="I300" s="115" t="s">
        <v>12</v>
      </c>
    </row>
    <row r="301" spans="1:9" ht="12.75" customHeight="1" thickBot="1" x14ac:dyDescent="0.25">
      <c r="A301" s="227"/>
      <c r="B301" s="104">
        <v>2955.3</v>
      </c>
      <c r="C301" s="58" t="s">
        <v>66</v>
      </c>
      <c r="D301" s="64"/>
      <c r="E301" s="59"/>
      <c r="F301" s="59"/>
      <c r="G301" s="59"/>
      <c r="H301" s="60"/>
      <c r="I301" s="61"/>
    </row>
    <row r="302" spans="1:9" ht="12.75" customHeight="1" thickBot="1" x14ac:dyDescent="0.25">
      <c r="A302" s="227"/>
      <c r="B302" s="105">
        <v>3589.07</v>
      </c>
      <c r="C302" s="92" t="s">
        <v>67</v>
      </c>
      <c r="D302" s="93"/>
      <c r="E302" s="94"/>
      <c r="F302" s="94"/>
      <c r="G302" s="94"/>
      <c r="H302" s="95"/>
      <c r="I302" s="96"/>
    </row>
    <row r="303" spans="1:9" ht="12.75" customHeight="1" thickBot="1" x14ac:dyDescent="0.25">
      <c r="A303" s="227"/>
      <c r="B303" s="106">
        <v>2989.096497</v>
      </c>
      <c r="C303" s="85" t="s">
        <v>70</v>
      </c>
      <c r="D303" s="86"/>
      <c r="E303" s="47"/>
      <c r="F303" s="47"/>
      <c r="G303" s="47"/>
      <c r="H303" s="48"/>
      <c r="I303" s="49"/>
    </row>
    <row r="304" spans="1:9" ht="12.75" customHeight="1" thickBot="1" x14ac:dyDescent="0.25">
      <c r="A304" s="227"/>
      <c r="B304" s="106">
        <v>3186.26</v>
      </c>
      <c r="C304" s="85" t="s">
        <v>72</v>
      </c>
      <c r="D304" s="86"/>
      <c r="E304" s="47"/>
      <c r="F304" s="47"/>
      <c r="G304" s="47"/>
      <c r="H304" s="48"/>
      <c r="I304" s="49"/>
    </row>
    <row r="305" spans="1:255" ht="12.75" customHeight="1" thickBot="1" x14ac:dyDescent="0.25">
      <c r="A305" s="227"/>
      <c r="B305" s="106">
        <v>3541.08</v>
      </c>
      <c r="C305" s="85" t="s">
        <v>73</v>
      </c>
      <c r="D305" s="86"/>
      <c r="E305" s="47"/>
      <c r="F305" s="47"/>
      <c r="G305" s="47"/>
      <c r="H305" s="48"/>
      <c r="I305" s="49"/>
    </row>
    <row r="306" spans="1:255" ht="12.75" customHeight="1" thickBot="1" x14ac:dyDescent="0.25">
      <c r="A306" s="227"/>
      <c r="B306" s="106">
        <v>3207.27</v>
      </c>
      <c r="C306" s="85" t="s">
        <v>74</v>
      </c>
      <c r="D306" s="86"/>
      <c r="E306" s="47"/>
      <c r="F306" s="47"/>
      <c r="G306" s="47"/>
      <c r="H306" s="48"/>
      <c r="I306" s="49"/>
    </row>
    <row r="307" spans="1:255" ht="12.75" customHeight="1" thickBot="1" x14ac:dyDescent="0.25">
      <c r="A307" s="227"/>
      <c r="B307" s="106">
        <v>2756.87</v>
      </c>
      <c r="C307" s="85" t="s">
        <v>75</v>
      </c>
      <c r="D307" s="86"/>
      <c r="E307" s="47"/>
      <c r="F307" s="47"/>
      <c r="G307" s="47"/>
      <c r="H307" s="48"/>
      <c r="I307" s="49"/>
    </row>
    <row r="308" spans="1:255" ht="12.75" customHeight="1" thickBot="1" x14ac:dyDescent="0.25">
      <c r="A308" s="221"/>
      <c r="B308" s="106">
        <v>3011.85</v>
      </c>
      <c r="C308" s="85" t="s">
        <v>76</v>
      </c>
      <c r="D308" s="86"/>
      <c r="E308" s="47"/>
      <c r="F308" s="47"/>
      <c r="G308" s="47"/>
      <c r="H308" s="48"/>
      <c r="I308" s="49"/>
    </row>
    <row r="309" spans="1:255" ht="12.75" customHeight="1" thickBot="1" x14ac:dyDescent="0.25">
      <c r="A309" s="221"/>
      <c r="B309" s="106">
        <v>4200.04</v>
      </c>
      <c r="C309" s="85" t="s">
        <v>77</v>
      </c>
      <c r="D309" s="86"/>
      <c r="E309" s="47"/>
      <c r="F309" s="47"/>
      <c r="G309" s="47"/>
      <c r="H309" s="48"/>
      <c r="I309" s="49"/>
    </row>
    <row r="310" spans="1:255" ht="12.75" customHeight="1" thickBot="1" x14ac:dyDescent="0.25">
      <c r="A310" s="221"/>
      <c r="B310" s="106">
        <v>3238.65</v>
      </c>
      <c r="C310" s="85" t="s">
        <v>78</v>
      </c>
      <c r="D310" s="86"/>
      <c r="E310" s="47"/>
      <c r="F310" s="47"/>
      <c r="G310" s="47"/>
      <c r="H310" s="48"/>
      <c r="I310" s="49"/>
    </row>
    <row r="311" spans="1:255" ht="12.75" customHeight="1" thickBot="1" x14ac:dyDescent="0.25">
      <c r="A311" s="221"/>
      <c r="B311" s="106">
        <v>4106.55</v>
      </c>
      <c r="C311" s="85" t="s">
        <v>79</v>
      </c>
      <c r="D311" s="86"/>
      <c r="E311" s="47"/>
      <c r="F311" s="47"/>
      <c r="G311" s="47"/>
      <c r="H311" s="48"/>
      <c r="I311" s="49"/>
    </row>
    <row r="312" spans="1:255" ht="12.75" customHeight="1" thickBot="1" x14ac:dyDescent="0.25">
      <c r="A312" s="221"/>
      <c r="B312" s="106">
        <v>3040.57</v>
      </c>
      <c r="C312" s="85" t="s">
        <v>80</v>
      </c>
      <c r="D312" s="86"/>
      <c r="E312" s="47"/>
      <c r="F312" s="47"/>
      <c r="G312" s="47"/>
      <c r="H312" s="48"/>
      <c r="I312" s="49"/>
    </row>
    <row r="313" spans="1:255" ht="12.75" customHeight="1" thickBot="1" x14ac:dyDescent="0.25">
      <c r="A313" s="221"/>
      <c r="B313" s="185"/>
      <c r="C313" s="70" t="s">
        <v>87</v>
      </c>
      <c r="D313" s="163"/>
      <c r="E313" s="53"/>
      <c r="F313" s="53"/>
      <c r="G313" s="53"/>
      <c r="H313" s="153"/>
      <c r="I313" s="49">
        <v>2036.97</v>
      </c>
    </row>
    <row r="314" spans="1:255" ht="12.75" customHeight="1" thickBot="1" x14ac:dyDescent="0.25">
      <c r="A314" s="221"/>
      <c r="B314" s="18">
        <f>SUM(B301:B313)</f>
        <v>39822.606497000001</v>
      </c>
      <c r="C314" s="17"/>
      <c r="D314" s="18"/>
      <c r="E314" s="19"/>
      <c r="F314" s="17"/>
      <c r="G314" s="17"/>
      <c r="H314" s="18" t="s">
        <v>17</v>
      </c>
      <c r="I314" s="233">
        <f>SUM(I301:I313)</f>
        <v>2036.97</v>
      </c>
    </row>
    <row r="315" spans="1:255" s="45" customFormat="1" ht="83.25" customHeight="1" thickBot="1" x14ac:dyDescent="0.25">
      <c r="A315" s="46" t="s">
        <v>97</v>
      </c>
      <c r="B315" s="114" t="s">
        <v>16</v>
      </c>
      <c r="C315" s="114" t="s">
        <v>5</v>
      </c>
      <c r="D315" s="114" t="s">
        <v>23</v>
      </c>
      <c r="E315" s="118" t="s">
        <v>18</v>
      </c>
      <c r="F315" s="114" t="s">
        <v>19</v>
      </c>
      <c r="G315" s="114" t="s">
        <v>10</v>
      </c>
      <c r="H315" s="114" t="s">
        <v>13</v>
      </c>
      <c r="I315" s="115" t="s">
        <v>12</v>
      </c>
      <c r="J315" s="56"/>
      <c r="K315" s="56"/>
      <c r="L315" s="56"/>
      <c r="M315" s="56"/>
      <c r="N315" s="56"/>
      <c r="O315" s="56"/>
      <c r="P315" s="56"/>
      <c r="Q315" s="56"/>
      <c r="R315" s="56"/>
      <c r="T315" s="56"/>
      <c r="U315" s="56"/>
      <c r="V315" s="56"/>
      <c r="W315" s="56"/>
      <c r="X315" s="56"/>
      <c r="Y315" s="56"/>
      <c r="Z315" s="56"/>
      <c r="AA315" s="56"/>
      <c r="AB315" s="56"/>
      <c r="AD315" s="56"/>
      <c r="AE315" s="56"/>
      <c r="AF315" s="56"/>
      <c r="AG315" s="56"/>
      <c r="AH315" s="56"/>
      <c r="AI315" s="56"/>
      <c r="AJ315" s="56"/>
      <c r="AK315" s="56"/>
      <c r="AL315" s="56"/>
      <c r="AN315" s="56"/>
      <c r="AO315" s="56"/>
      <c r="AP315" s="56"/>
      <c r="AQ315" s="56"/>
      <c r="AR315" s="56"/>
      <c r="AS315" s="56"/>
      <c r="AT315" s="56"/>
      <c r="AU315" s="56"/>
      <c r="AV315" s="56"/>
      <c r="AX315" s="56"/>
      <c r="AY315" s="56"/>
      <c r="AZ315" s="56"/>
      <c r="BA315" s="56"/>
      <c r="BB315" s="56"/>
      <c r="BC315" s="56"/>
      <c r="BD315" s="56"/>
      <c r="BE315" s="56"/>
      <c r="BF315" s="56"/>
      <c r="BH315" s="56"/>
      <c r="BI315" s="56"/>
      <c r="BJ315" s="56"/>
      <c r="BK315" s="56"/>
      <c r="BL315" s="56"/>
      <c r="BM315" s="56"/>
      <c r="BN315" s="56"/>
      <c r="BO315" s="56"/>
      <c r="BP315" s="56"/>
      <c r="BR315" s="56"/>
      <c r="BS315" s="56"/>
      <c r="BT315" s="56"/>
      <c r="BU315" s="56"/>
      <c r="BV315" s="56"/>
      <c r="BW315" s="56"/>
      <c r="BX315" s="56"/>
      <c r="BY315" s="56"/>
      <c r="BZ315" s="56"/>
      <c r="CB315" s="56"/>
      <c r="CC315" s="56"/>
      <c r="CD315" s="56"/>
      <c r="CE315" s="56"/>
      <c r="CF315" s="56"/>
      <c r="CG315" s="56"/>
      <c r="CH315" s="56"/>
      <c r="CI315" s="56"/>
      <c r="CJ315" s="56"/>
      <c r="CL315" s="56"/>
      <c r="CM315" s="56"/>
      <c r="CN315" s="56"/>
      <c r="CO315" s="56"/>
      <c r="CP315" s="56"/>
      <c r="CQ315" s="56"/>
      <c r="CR315" s="56"/>
      <c r="CS315" s="56"/>
      <c r="CT315" s="56"/>
      <c r="CV315" s="56"/>
      <c r="CW315" s="56"/>
      <c r="CX315" s="56"/>
      <c r="CY315" s="56"/>
      <c r="CZ315" s="56"/>
      <c r="DA315" s="56"/>
      <c r="DB315" s="56"/>
      <c r="DC315" s="56"/>
      <c r="DD315" s="56"/>
      <c r="DF315" s="56"/>
      <c r="DG315" s="56"/>
      <c r="DH315" s="56"/>
      <c r="DI315" s="56"/>
      <c r="DJ315" s="56"/>
      <c r="DK315" s="56"/>
      <c r="DL315" s="56"/>
      <c r="DM315" s="56"/>
      <c r="DN315" s="56"/>
      <c r="DP315" s="56"/>
      <c r="DQ315" s="56"/>
      <c r="DR315" s="56"/>
      <c r="DS315" s="56"/>
      <c r="DT315" s="56"/>
      <c r="DU315" s="56"/>
      <c r="DV315" s="56"/>
      <c r="DW315" s="56"/>
      <c r="DX315" s="56"/>
      <c r="DZ315" s="56"/>
      <c r="EA315" s="56"/>
      <c r="EB315" s="56"/>
      <c r="EC315" s="56"/>
      <c r="ED315" s="56"/>
      <c r="EE315" s="56"/>
      <c r="EF315" s="56"/>
      <c r="EG315" s="56"/>
      <c r="EH315" s="56"/>
      <c r="EJ315" s="56"/>
      <c r="EK315" s="56"/>
      <c r="EL315" s="56"/>
      <c r="EM315" s="56"/>
      <c r="EN315" s="56"/>
      <c r="EO315" s="56"/>
      <c r="EP315" s="56"/>
      <c r="EQ315" s="56"/>
      <c r="ER315" s="56"/>
      <c r="ET315" s="56"/>
      <c r="EU315" s="56"/>
      <c r="EV315" s="56"/>
      <c r="EW315" s="56"/>
      <c r="EX315" s="56"/>
      <c r="EY315" s="56"/>
      <c r="EZ315" s="56"/>
      <c r="FA315" s="56"/>
      <c r="FB315" s="56"/>
      <c r="FD315" s="56"/>
      <c r="FE315" s="56"/>
      <c r="FF315" s="56"/>
      <c r="FG315" s="56"/>
      <c r="FH315" s="56"/>
      <c r="FI315" s="56"/>
      <c r="FJ315" s="56"/>
      <c r="FK315" s="56"/>
      <c r="FL315" s="56"/>
      <c r="FN315" s="56"/>
      <c r="FO315" s="56"/>
      <c r="FP315" s="56"/>
      <c r="FQ315" s="56"/>
      <c r="FR315" s="56"/>
      <c r="FS315" s="56"/>
      <c r="FT315" s="56"/>
      <c r="FU315" s="56"/>
      <c r="FV315" s="56"/>
      <c r="FX315" s="56"/>
      <c r="FY315" s="56"/>
      <c r="FZ315" s="56"/>
      <c r="GA315" s="56"/>
      <c r="GB315" s="56"/>
      <c r="GC315" s="56"/>
      <c r="GD315" s="56"/>
      <c r="GE315" s="56"/>
      <c r="GF315" s="56"/>
      <c r="GH315" s="56"/>
      <c r="GI315" s="56"/>
      <c r="GJ315" s="56"/>
      <c r="GK315" s="56"/>
      <c r="GL315" s="56"/>
      <c r="GM315" s="56"/>
      <c r="GN315" s="56"/>
      <c r="GO315" s="56"/>
      <c r="GP315" s="56"/>
      <c r="GR315" s="56"/>
      <c r="GS315" s="56"/>
      <c r="GT315" s="56"/>
      <c r="GU315" s="56"/>
      <c r="GV315" s="56"/>
      <c r="GW315" s="56"/>
      <c r="GX315" s="56"/>
      <c r="GY315" s="56"/>
      <c r="GZ315" s="56"/>
      <c r="HB315" s="56"/>
      <c r="HC315" s="56"/>
      <c r="HD315" s="56"/>
      <c r="HE315" s="56"/>
      <c r="HF315" s="56"/>
      <c r="HG315" s="56"/>
      <c r="HH315" s="56"/>
      <c r="HI315" s="56"/>
      <c r="HJ315" s="56"/>
      <c r="HL315" s="56"/>
      <c r="HM315" s="56"/>
      <c r="HN315" s="56"/>
      <c r="HO315" s="56"/>
      <c r="HP315" s="56"/>
      <c r="HQ315" s="56"/>
      <c r="HR315" s="56"/>
      <c r="HS315" s="56"/>
      <c r="HT315" s="56"/>
      <c r="HV315" s="56"/>
      <c r="HW315" s="56"/>
      <c r="HX315" s="56"/>
      <c r="HY315" s="56"/>
      <c r="HZ315" s="56"/>
      <c r="IA315" s="56"/>
      <c r="IB315" s="56"/>
      <c r="IC315" s="56"/>
      <c r="ID315" s="56"/>
      <c r="IF315" s="56"/>
      <c r="IG315" s="56"/>
      <c r="IH315" s="56"/>
      <c r="II315" s="56"/>
      <c r="IJ315" s="56"/>
      <c r="IK315" s="56"/>
      <c r="IL315" s="56"/>
      <c r="IM315" s="56"/>
      <c r="IN315" s="56"/>
      <c r="IP315" s="56"/>
      <c r="IQ315" s="56"/>
      <c r="IR315" s="56"/>
      <c r="IS315" s="56"/>
      <c r="IT315" s="56"/>
      <c r="IU315" s="56"/>
    </row>
    <row r="316" spans="1:255" ht="28.9" customHeight="1" thickBot="1" x14ac:dyDescent="0.25">
      <c r="A316" s="117" t="s">
        <v>2277</v>
      </c>
      <c r="B316" s="182"/>
      <c r="C316" s="167" t="s">
        <v>87</v>
      </c>
      <c r="D316" s="238"/>
      <c r="E316" s="239"/>
      <c r="F316" s="238"/>
      <c r="G316" s="239"/>
      <c r="H316" s="239"/>
      <c r="I316" s="200">
        <v>45780.23</v>
      </c>
      <c r="J316" s="56"/>
      <c r="K316" s="56"/>
      <c r="L316" s="56"/>
      <c r="M316" s="56"/>
      <c r="N316" s="56"/>
      <c r="O316" s="56"/>
      <c r="P316" s="56"/>
      <c r="Q316" s="56"/>
      <c r="R316" s="56"/>
      <c r="T316" s="56"/>
      <c r="U316" s="56"/>
      <c r="V316" s="56"/>
      <c r="W316" s="56"/>
      <c r="X316" s="56"/>
      <c r="Y316" s="56"/>
      <c r="Z316" s="56"/>
      <c r="AA316" s="56"/>
      <c r="AB316" s="56"/>
      <c r="AD316" s="56"/>
      <c r="AE316" s="56"/>
      <c r="AF316" s="56"/>
      <c r="AG316" s="56"/>
      <c r="AH316" s="56"/>
      <c r="AI316" s="56"/>
      <c r="AJ316" s="56"/>
      <c r="AK316" s="56"/>
      <c r="AL316" s="56"/>
      <c r="AN316" s="56"/>
      <c r="AO316" s="56"/>
      <c r="AP316" s="56"/>
      <c r="AQ316" s="56"/>
      <c r="AR316" s="56"/>
      <c r="AS316" s="56"/>
      <c r="AT316" s="56"/>
      <c r="AU316" s="56"/>
      <c r="AV316" s="56"/>
      <c r="AX316" s="56"/>
      <c r="AY316" s="56"/>
      <c r="AZ316" s="56"/>
      <c r="BA316" s="56"/>
      <c r="BB316" s="56"/>
      <c r="BC316" s="56"/>
      <c r="BD316" s="56"/>
      <c r="BE316" s="56"/>
      <c r="BF316" s="56"/>
      <c r="BH316" s="56"/>
      <c r="BI316" s="56"/>
      <c r="BJ316" s="56"/>
      <c r="BK316" s="56"/>
      <c r="BL316" s="56"/>
      <c r="BM316" s="56"/>
      <c r="BN316" s="56"/>
      <c r="BO316" s="56"/>
      <c r="BP316" s="56"/>
      <c r="BR316" s="56"/>
      <c r="BS316" s="56"/>
      <c r="BT316" s="56"/>
      <c r="BU316" s="56"/>
      <c r="BV316" s="56"/>
      <c r="BW316" s="56"/>
      <c r="BX316" s="56"/>
      <c r="BY316" s="56"/>
      <c r="BZ316" s="56"/>
      <c r="CB316" s="56"/>
      <c r="CC316" s="56"/>
      <c r="CD316" s="56"/>
      <c r="CE316" s="56"/>
      <c r="CF316" s="56"/>
      <c r="CG316" s="56"/>
      <c r="CH316" s="56"/>
      <c r="CI316" s="56"/>
      <c r="CJ316" s="56"/>
      <c r="CL316" s="56"/>
      <c r="CM316" s="56"/>
      <c r="CN316" s="56"/>
      <c r="CO316" s="56"/>
      <c r="CP316" s="56"/>
      <c r="CQ316" s="56"/>
      <c r="CR316" s="56"/>
      <c r="CS316" s="56"/>
      <c r="CT316" s="56"/>
      <c r="CV316" s="56"/>
      <c r="CW316" s="56"/>
      <c r="CX316" s="56"/>
      <c r="CY316" s="56"/>
      <c r="CZ316" s="56"/>
      <c r="DA316" s="56"/>
      <c r="DB316" s="56"/>
      <c r="DC316" s="56"/>
      <c r="DD316" s="56"/>
      <c r="DF316" s="56"/>
      <c r="DG316" s="56"/>
      <c r="DH316" s="56"/>
      <c r="DI316" s="56"/>
      <c r="DJ316" s="56"/>
      <c r="DK316" s="56"/>
      <c r="DL316" s="56"/>
      <c r="DM316" s="56"/>
      <c r="DN316" s="56"/>
      <c r="DP316" s="56"/>
      <c r="DQ316" s="56"/>
      <c r="DR316" s="56"/>
      <c r="DS316" s="56"/>
      <c r="DT316" s="56"/>
      <c r="DU316" s="56"/>
      <c r="DV316" s="56"/>
      <c r="DW316" s="56"/>
      <c r="DX316" s="56"/>
      <c r="DZ316" s="56"/>
      <c r="EA316" s="56"/>
      <c r="EB316" s="56"/>
      <c r="EC316" s="56"/>
      <c r="ED316" s="56"/>
      <c r="EE316" s="56"/>
      <c r="EF316" s="56"/>
      <c r="EG316" s="56"/>
      <c r="EH316" s="56"/>
      <c r="EJ316" s="56"/>
      <c r="EK316" s="56"/>
      <c r="EL316" s="56"/>
      <c r="EM316" s="56"/>
      <c r="EN316" s="56"/>
      <c r="EO316" s="56"/>
      <c r="EP316" s="56"/>
      <c r="EQ316" s="56"/>
      <c r="ER316" s="56"/>
      <c r="ET316" s="56"/>
      <c r="EU316" s="56"/>
      <c r="EV316" s="56"/>
      <c r="EW316" s="56"/>
      <c r="EX316" s="56"/>
      <c r="EY316" s="56"/>
      <c r="EZ316" s="56"/>
      <c r="FA316" s="56"/>
      <c r="FB316" s="56"/>
      <c r="FD316" s="56"/>
      <c r="FE316" s="56"/>
      <c r="FF316" s="56"/>
      <c r="FG316" s="56"/>
      <c r="FH316" s="56"/>
      <c r="FI316" s="56"/>
      <c r="FJ316" s="56"/>
      <c r="FK316" s="56"/>
      <c r="FL316" s="56"/>
      <c r="FN316" s="56"/>
      <c r="FO316" s="56"/>
      <c r="FP316" s="56"/>
      <c r="FQ316" s="56"/>
      <c r="FR316" s="56"/>
      <c r="FS316" s="56"/>
      <c r="FT316" s="56"/>
      <c r="FU316" s="56"/>
      <c r="FV316" s="56"/>
      <c r="FX316" s="56"/>
      <c r="FY316" s="56"/>
      <c r="FZ316" s="56"/>
      <c r="GA316" s="56"/>
      <c r="GB316" s="56"/>
      <c r="GC316" s="56"/>
      <c r="GD316" s="56"/>
      <c r="GE316" s="56"/>
      <c r="GF316" s="56"/>
      <c r="GH316" s="56"/>
      <c r="GI316" s="56"/>
      <c r="GJ316" s="56"/>
      <c r="GK316" s="56"/>
      <c r="GL316" s="56"/>
      <c r="GM316" s="56"/>
      <c r="GN316" s="56"/>
      <c r="GO316" s="56"/>
      <c r="GP316" s="56"/>
      <c r="GR316" s="56"/>
      <c r="GS316" s="56"/>
      <c r="GT316" s="56"/>
      <c r="GU316" s="56"/>
      <c r="GV316" s="56"/>
      <c r="GW316" s="56"/>
      <c r="GX316" s="56"/>
      <c r="GY316" s="56"/>
      <c r="GZ316" s="56"/>
      <c r="HB316" s="56"/>
      <c r="HC316" s="56"/>
      <c r="HD316" s="56"/>
      <c r="HE316" s="56"/>
      <c r="HF316" s="56"/>
      <c r="HG316" s="56"/>
      <c r="HH316" s="56"/>
      <c r="HI316" s="56"/>
      <c r="HJ316" s="56"/>
      <c r="HL316" s="56"/>
      <c r="HM316" s="56"/>
      <c r="HN316" s="56"/>
      <c r="HO316" s="56"/>
      <c r="HP316" s="56"/>
      <c r="HQ316" s="56"/>
      <c r="HR316" s="56"/>
      <c r="HS316" s="56"/>
      <c r="HT316" s="56"/>
      <c r="HV316" s="56"/>
      <c r="HW316" s="56"/>
      <c r="HX316" s="56"/>
      <c r="HY316" s="56"/>
      <c r="HZ316" s="56"/>
      <c r="IA316" s="56"/>
      <c r="IB316" s="56"/>
      <c r="IC316" s="56"/>
      <c r="ID316" s="56"/>
      <c r="IF316" s="56"/>
      <c r="IG316" s="56"/>
      <c r="IH316" s="56"/>
      <c r="II316" s="56"/>
      <c r="IJ316" s="56"/>
      <c r="IK316" s="56"/>
      <c r="IL316" s="56"/>
      <c r="IM316" s="56"/>
      <c r="IN316" s="56"/>
      <c r="IP316" s="56"/>
      <c r="IQ316" s="56"/>
      <c r="IR316" s="56"/>
      <c r="IS316" s="56"/>
      <c r="IT316" s="56"/>
      <c r="IU316" s="56"/>
    </row>
    <row r="317" spans="1:255" ht="12.75" customHeight="1" thickBot="1" x14ac:dyDescent="0.25">
      <c r="A317" s="46"/>
      <c r="B317" s="76">
        <f>SUM(B316:B316)</f>
        <v>0</v>
      </c>
      <c r="C317" s="75"/>
      <c r="D317" s="76"/>
      <c r="E317" s="77"/>
      <c r="F317" s="75"/>
      <c r="G317" s="75"/>
      <c r="H317" s="76" t="s">
        <v>17</v>
      </c>
      <c r="I317" s="78">
        <f>SUM(I316:I316)</f>
        <v>45780.23</v>
      </c>
      <c r="J317" s="56"/>
      <c r="K317" s="56"/>
      <c r="L317" s="56"/>
      <c r="M317" s="56"/>
      <c r="N317" s="56"/>
      <c r="O317" s="56"/>
      <c r="P317" s="56"/>
      <c r="Q317" s="56"/>
      <c r="R317" s="56"/>
      <c r="T317" s="56"/>
      <c r="U317" s="56"/>
      <c r="V317" s="56"/>
      <c r="W317" s="56"/>
      <c r="X317" s="56"/>
      <c r="Y317" s="56"/>
      <c r="Z317" s="56"/>
      <c r="AA317" s="56"/>
      <c r="AB317" s="56"/>
      <c r="AD317" s="56"/>
      <c r="AE317" s="56"/>
      <c r="AF317" s="56"/>
      <c r="AG317" s="56"/>
      <c r="AH317" s="56"/>
      <c r="AI317" s="56"/>
      <c r="AJ317" s="56"/>
      <c r="AK317" s="56"/>
      <c r="AL317" s="56"/>
      <c r="AN317" s="56"/>
      <c r="AO317" s="56"/>
      <c r="AP317" s="56"/>
      <c r="AQ317" s="56"/>
      <c r="AR317" s="56"/>
      <c r="AS317" s="56"/>
      <c r="AT317" s="56"/>
      <c r="AU317" s="56"/>
      <c r="AV317" s="56"/>
      <c r="AX317" s="56"/>
      <c r="AY317" s="56"/>
      <c r="AZ317" s="56"/>
      <c r="BA317" s="56"/>
      <c r="BB317" s="56"/>
      <c r="BC317" s="56"/>
      <c r="BD317" s="56"/>
      <c r="BE317" s="56"/>
      <c r="BF317" s="56"/>
      <c r="BH317" s="56"/>
      <c r="BI317" s="56"/>
      <c r="BJ317" s="56"/>
      <c r="BK317" s="56"/>
      <c r="BL317" s="56"/>
      <c r="BM317" s="56"/>
      <c r="BN317" s="56"/>
      <c r="BO317" s="56"/>
      <c r="BP317" s="56"/>
      <c r="BR317" s="56"/>
      <c r="BS317" s="56"/>
      <c r="BT317" s="56"/>
      <c r="BU317" s="56"/>
      <c r="BV317" s="56"/>
      <c r="BW317" s="56"/>
      <c r="BX317" s="56"/>
      <c r="BY317" s="56"/>
      <c r="BZ317" s="56"/>
      <c r="CB317" s="56"/>
      <c r="CC317" s="56"/>
      <c r="CD317" s="56"/>
      <c r="CE317" s="56"/>
      <c r="CF317" s="56"/>
      <c r="CG317" s="56"/>
      <c r="CH317" s="56"/>
      <c r="CI317" s="56"/>
      <c r="CJ317" s="56"/>
      <c r="CL317" s="56"/>
      <c r="CM317" s="56"/>
      <c r="CN317" s="56"/>
      <c r="CO317" s="56"/>
      <c r="CP317" s="56"/>
      <c r="CQ317" s="56"/>
      <c r="CR317" s="56"/>
      <c r="CS317" s="56"/>
      <c r="CT317" s="56"/>
      <c r="CV317" s="56"/>
      <c r="CW317" s="56"/>
      <c r="CX317" s="56"/>
      <c r="CY317" s="56"/>
      <c r="CZ317" s="56"/>
      <c r="DA317" s="56"/>
      <c r="DB317" s="56"/>
      <c r="DC317" s="56"/>
      <c r="DD317" s="56"/>
      <c r="DF317" s="56"/>
      <c r="DG317" s="56"/>
      <c r="DH317" s="56"/>
      <c r="DI317" s="56"/>
      <c r="DJ317" s="56"/>
      <c r="DK317" s="56"/>
      <c r="DL317" s="56"/>
      <c r="DM317" s="56"/>
      <c r="DN317" s="56"/>
      <c r="DP317" s="56"/>
      <c r="DQ317" s="56"/>
      <c r="DR317" s="56"/>
      <c r="DS317" s="56"/>
      <c r="DT317" s="56"/>
      <c r="DU317" s="56"/>
      <c r="DV317" s="56"/>
      <c r="DW317" s="56"/>
      <c r="DX317" s="56"/>
      <c r="DZ317" s="56"/>
      <c r="EA317" s="56"/>
      <c r="EB317" s="56"/>
      <c r="EC317" s="56"/>
      <c r="ED317" s="56"/>
      <c r="EE317" s="56"/>
      <c r="EF317" s="56"/>
      <c r="EG317" s="56"/>
      <c r="EH317" s="56"/>
      <c r="EJ317" s="56"/>
      <c r="EK317" s="56"/>
      <c r="EL317" s="56"/>
      <c r="EM317" s="56"/>
      <c r="EN317" s="56"/>
      <c r="EO317" s="56"/>
      <c r="EP317" s="56"/>
      <c r="EQ317" s="56"/>
      <c r="ER317" s="56"/>
      <c r="ET317" s="56"/>
      <c r="EU317" s="56"/>
      <c r="EV317" s="56"/>
      <c r="EW317" s="56"/>
      <c r="EX317" s="56"/>
      <c r="EY317" s="56"/>
      <c r="EZ317" s="56"/>
      <c r="FA317" s="56"/>
      <c r="FB317" s="56"/>
      <c r="FD317" s="56"/>
      <c r="FE317" s="56"/>
      <c r="FF317" s="56"/>
      <c r="FG317" s="56"/>
      <c r="FH317" s="56"/>
      <c r="FI317" s="56"/>
      <c r="FJ317" s="56"/>
      <c r="FK317" s="56"/>
      <c r="FL317" s="56"/>
      <c r="FN317" s="56"/>
      <c r="FO317" s="56"/>
      <c r="FP317" s="56"/>
      <c r="FQ317" s="56"/>
      <c r="FR317" s="56"/>
      <c r="FS317" s="56"/>
      <c r="FT317" s="56"/>
      <c r="FU317" s="56"/>
      <c r="FV317" s="56"/>
      <c r="FX317" s="56"/>
      <c r="FY317" s="56"/>
      <c r="FZ317" s="56"/>
      <c r="GA317" s="56"/>
      <c r="GB317" s="56"/>
      <c r="GC317" s="56"/>
      <c r="GD317" s="56"/>
      <c r="GE317" s="56"/>
      <c r="GF317" s="56"/>
      <c r="GH317" s="56"/>
      <c r="GI317" s="56"/>
      <c r="GJ317" s="56"/>
      <c r="GK317" s="56"/>
      <c r="GL317" s="56"/>
      <c r="GM317" s="56"/>
      <c r="GN317" s="56"/>
      <c r="GO317" s="56"/>
      <c r="GP317" s="56"/>
      <c r="GR317" s="56"/>
      <c r="GS317" s="56"/>
      <c r="GT317" s="56"/>
      <c r="GU317" s="56"/>
      <c r="GV317" s="56"/>
      <c r="GW317" s="56"/>
      <c r="GX317" s="56"/>
      <c r="GY317" s="56"/>
      <c r="GZ317" s="56"/>
      <c r="HB317" s="56"/>
      <c r="HC317" s="56"/>
      <c r="HD317" s="56"/>
      <c r="HE317" s="56"/>
      <c r="HF317" s="56"/>
      <c r="HG317" s="56"/>
      <c r="HH317" s="56"/>
      <c r="HI317" s="56"/>
      <c r="HJ317" s="56"/>
      <c r="HL317" s="56"/>
      <c r="HM317" s="56"/>
      <c r="HN317" s="56"/>
      <c r="HO317" s="56"/>
      <c r="HP317" s="56"/>
      <c r="HQ317" s="56"/>
      <c r="HR317" s="56"/>
      <c r="HS317" s="56"/>
      <c r="HT317" s="56"/>
      <c r="HV317" s="56"/>
      <c r="HW317" s="56"/>
      <c r="HX317" s="56"/>
      <c r="HY317" s="56"/>
      <c r="HZ317" s="56"/>
      <c r="IA317" s="56"/>
      <c r="IB317" s="56"/>
      <c r="IC317" s="56"/>
      <c r="ID317" s="56"/>
      <c r="IF317" s="56"/>
      <c r="IG317" s="56"/>
      <c r="IH317" s="56"/>
      <c r="II317" s="56"/>
      <c r="IJ317" s="56"/>
      <c r="IK317" s="56"/>
      <c r="IL317" s="56"/>
      <c r="IM317" s="56"/>
      <c r="IN317" s="56"/>
      <c r="IP317" s="56"/>
      <c r="IQ317" s="56"/>
      <c r="IR317" s="56"/>
      <c r="IS317" s="56"/>
      <c r="IT317" s="56"/>
      <c r="IU317" s="56"/>
    </row>
    <row r="318" spans="1:255" ht="53.25" customHeight="1" thickBot="1" x14ac:dyDescent="0.25">
      <c r="A318" s="134" t="s">
        <v>96</v>
      </c>
      <c r="B318" s="114" t="s">
        <v>16</v>
      </c>
      <c r="C318" s="114" t="s">
        <v>5</v>
      </c>
      <c r="D318" s="114" t="s">
        <v>23</v>
      </c>
      <c r="E318" s="279" t="s">
        <v>18</v>
      </c>
      <c r="F318" s="114" t="s">
        <v>19</v>
      </c>
      <c r="G318" s="114" t="s">
        <v>10</v>
      </c>
      <c r="H318" s="114" t="s">
        <v>13</v>
      </c>
      <c r="I318" s="115" t="s">
        <v>12</v>
      </c>
      <c r="J318" s="56"/>
      <c r="K318" s="56"/>
      <c r="L318" s="56"/>
      <c r="M318" s="56"/>
      <c r="N318" s="56"/>
      <c r="O318" s="56"/>
      <c r="P318" s="56"/>
      <c r="Q318" s="56"/>
      <c r="R318" s="56"/>
      <c r="T318" s="56"/>
      <c r="U318" s="56"/>
      <c r="V318" s="56"/>
      <c r="W318" s="56"/>
      <c r="X318" s="56"/>
      <c r="Y318" s="56"/>
      <c r="Z318" s="56"/>
      <c r="AA318" s="56"/>
      <c r="AB318" s="56"/>
      <c r="AD318" s="56"/>
      <c r="AE318" s="56"/>
      <c r="AF318" s="56"/>
      <c r="AG318" s="56"/>
      <c r="AH318" s="56"/>
      <c r="AI318" s="56"/>
      <c r="AJ318" s="56"/>
      <c r="AK318" s="56"/>
      <c r="AL318" s="56"/>
      <c r="AN318" s="56"/>
      <c r="AO318" s="56"/>
      <c r="AP318" s="56"/>
      <c r="AQ318" s="56"/>
      <c r="AR318" s="56"/>
      <c r="AS318" s="56"/>
      <c r="AT318" s="56"/>
      <c r="AU318" s="56"/>
      <c r="AV318" s="56"/>
      <c r="AX318" s="56"/>
      <c r="AY318" s="56"/>
      <c r="AZ318" s="56"/>
      <c r="BA318" s="56"/>
      <c r="BB318" s="56"/>
      <c r="BC318" s="56"/>
      <c r="BD318" s="56"/>
      <c r="BE318" s="56"/>
      <c r="BF318" s="56"/>
      <c r="BH318" s="56"/>
      <c r="BI318" s="56"/>
      <c r="BJ318" s="56"/>
      <c r="BK318" s="56"/>
      <c r="BL318" s="56"/>
      <c r="BM318" s="56"/>
      <c r="BN318" s="56"/>
      <c r="BO318" s="56"/>
      <c r="BP318" s="56"/>
      <c r="BR318" s="56"/>
      <c r="BS318" s="56"/>
      <c r="BT318" s="56"/>
      <c r="BU318" s="56"/>
      <c r="BV318" s="56"/>
      <c r="BW318" s="56"/>
      <c r="BX318" s="56"/>
      <c r="BY318" s="56"/>
      <c r="BZ318" s="56"/>
      <c r="CB318" s="56"/>
      <c r="CC318" s="56"/>
      <c r="CD318" s="56"/>
      <c r="CE318" s="56"/>
      <c r="CF318" s="56"/>
      <c r="CG318" s="56"/>
      <c r="CH318" s="56"/>
      <c r="CI318" s="56"/>
      <c r="CJ318" s="56"/>
      <c r="CL318" s="56"/>
      <c r="CM318" s="56"/>
      <c r="CN318" s="56"/>
      <c r="CO318" s="56"/>
      <c r="CP318" s="56"/>
      <c r="CQ318" s="56"/>
      <c r="CR318" s="56"/>
      <c r="CS318" s="56"/>
      <c r="CT318" s="56"/>
      <c r="CV318" s="56"/>
      <c r="CW318" s="56"/>
      <c r="CX318" s="56"/>
      <c r="CY318" s="56"/>
      <c r="CZ318" s="56"/>
      <c r="DA318" s="56"/>
      <c r="DB318" s="56"/>
      <c r="DC318" s="56"/>
      <c r="DD318" s="56"/>
      <c r="DF318" s="56"/>
      <c r="DG318" s="56"/>
      <c r="DH318" s="56"/>
      <c r="DI318" s="56"/>
      <c r="DJ318" s="56"/>
      <c r="DK318" s="56"/>
      <c r="DL318" s="56"/>
      <c r="DM318" s="56"/>
      <c r="DN318" s="56"/>
      <c r="DP318" s="56"/>
      <c r="DQ318" s="56"/>
      <c r="DR318" s="56"/>
      <c r="DS318" s="56"/>
      <c r="DT318" s="56"/>
      <c r="DU318" s="56"/>
      <c r="DV318" s="56"/>
      <c r="DW318" s="56"/>
      <c r="DX318" s="56"/>
      <c r="DZ318" s="56"/>
      <c r="EA318" s="56"/>
      <c r="EB318" s="56"/>
      <c r="EC318" s="56"/>
      <c r="ED318" s="56"/>
      <c r="EE318" s="56"/>
      <c r="EF318" s="56"/>
      <c r="EG318" s="56"/>
      <c r="EH318" s="56"/>
      <c r="EJ318" s="56"/>
      <c r="EK318" s="56"/>
      <c r="EL318" s="56"/>
      <c r="EM318" s="56"/>
      <c r="EN318" s="56"/>
      <c r="EO318" s="56"/>
      <c r="EP318" s="56"/>
      <c r="EQ318" s="56"/>
      <c r="ER318" s="56"/>
      <c r="ET318" s="56"/>
      <c r="EU318" s="56"/>
      <c r="EV318" s="56"/>
      <c r="EW318" s="56"/>
      <c r="EX318" s="56"/>
      <c r="EY318" s="56"/>
      <c r="EZ318" s="56"/>
      <c r="FA318" s="56"/>
      <c r="FB318" s="56"/>
      <c r="FD318" s="56"/>
      <c r="FE318" s="56"/>
      <c r="FF318" s="56"/>
      <c r="FG318" s="56"/>
      <c r="FH318" s="56"/>
      <c r="FI318" s="56"/>
      <c r="FJ318" s="56"/>
      <c r="FK318" s="56"/>
      <c r="FL318" s="56"/>
      <c r="FN318" s="56"/>
      <c r="FO318" s="56"/>
      <c r="FP318" s="56"/>
      <c r="FQ318" s="56"/>
      <c r="FR318" s="56"/>
      <c r="FS318" s="56"/>
      <c r="FT318" s="56"/>
      <c r="FU318" s="56"/>
      <c r="FV318" s="56"/>
      <c r="FX318" s="56"/>
      <c r="FY318" s="56"/>
      <c r="FZ318" s="56"/>
      <c r="GA318" s="56"/>
      <c r="GB318" s="56"/>
      <c r="GC318" s="56"/>
      <c r="GD318" s="56"/>
      <c r="GE318" s="56"/>
      <c r="GF318" s="56"/>
      <c r="GH318" s="56"/>
      <c r="GI318" s="56"/>
      <c r="GJ318" s="56"/>
      <c r="GK318" s="56"/>
      <c r="GL318" s="56"/>
      <c r="GM318" s="56"/>
      <c r="GN318" s="56"/>
      <c r="GO318" s="56"/>
      <c r="GP318" s="56"/>
      <c r="GR318" s="56"/>
      <c r="GS318" s="56"/>
      <c r="GT318" s="56"/>
      <c r="GU318" s="56"/>
      <c r="GV318" s="56"/>
      <c r="GW318" s="56"/>
      <c r="GX318" s="56"/>
      <c r="GY318" s="56"/>
      <c r="GZ318" s="56"/>
      <c r="HB318" s="56"/>
      <c r="HC318" s="56"/>
      <c r="HD318" s="56"/>
      <c r="HE318" s="56"/>
      <c r="HF318" s="56"/>
      <c r="HG318" s="56"/>
      <c r="HH318" s="56"/>
      <c r="HI318" s="56"/>
      <c r="HJ318" s="56"/>
      <c r="HL318" s="56"/>
      <c r="HM318" s="56"/>
      <c r="HN318" s="56"/>
      <c r="HO318" s="56"/>
      <c r="HP318" s="56"/>
      <c r="HQ318" s="56"/>
      <c r="HR318" s="56"/>
      <c r="HS318" s="56"/>
      <c r="HT318" s="56"/>
      <c r="HV318" s="56"/>
      <c r="HW318" s="56"/>
      <c r="HX318" s="56"/>
      <c r="HY318" s="56"/>
      <c r="HZ318" s="56"/>
      <c r="IA318" s="56"/>
      <c r="IB318" s="56"/>
      <c r="IC318" s="56"/>
      <c r="ID318" s="56"/>
      <c r="IF318" s="56"/>
      <c r="IG318" s="56"/>
      <c r="IH318" s="56"/>
      <c r="II318" s="56"/>
      <c r="IJ318" s="56"/>
      <c r="IK318" s="56"/>
      <c r="IL318" s="56"/>
      <c r="IM318" s="56"/>
      <c r="IN318" s="56"/>
      <c r="IP318" s="56"/>
      <c r="IQ318" s="56"/>
      <c r="IR318" s="56"/>
      <c r="IS318" s="56"/>
      <c r="IT318" s="56"/>
      <c r="IU318" s="56"/>
    </row>
    <row r="319" spans="1:255" ht="12.75" customHeight="1" thickBot="1" x14ac:dyDescent="0.25">
      <c r="A319" s="206"/>
      <c r="B319" s="185"/>
      <c r="C319" s="70" t="s">
        <v>87</v>
      </c>
      <c r="D319" s="163"/>
      <c r="E319" s="53"/>
      <c r="F319" s="53"/>
      <c r="G319" s="53"/>
      <c r="H319" s="153"/>
      <c r="I319" s="471">
        <v>64668.66</v>
      </c>
      <c r="J319" s="56"/>
      <c r="K319" s="56"/>
      <c r="L319" s="56"/>
      <c r="M319" s="56"/>
      <c r="N319" s="56"/>
      <c r="O319" s="56"/>
      <c r="P319" s="56"/>
      <c r="Q319" s="56"/>
      <c r="R319" s="56"/>
      <c r="T319" s="56"/>
      <c r="U319" s="56"/>
      <c r="V319" s="56"/>
      <c r="W319" s="56"/>
      <c r="X319" s="56"/>
      <c r="Y319" s="56"/>
      <c r="Z319" s="56"/>
      <c r="AA319" s="56"/>
      <c r="AB319" s="56"/>
      <c r="AD319" s="56"/>
      <c r="AE319" s="56"/>
      <c r="AF319" s="56"/>
      <c r="AG319" s="56"/>
      <c r="AH319" s="56"/>
      <c r="AI319" s="56"/>
      <c r="AJ319" s="56"/>
      <c r="AK319" s="56"/>
      <c r="AL319" s="56"/>
      <c r="AN319" s="56"/>
      <c r="AO319" s="56"/>
      <c r="AP319" s="56"/>
      <c r="AQ319" s="56"/>
      <c r="AR319" s="56"/>
      <c r="AS319" s="56"/>
      <c r="AT319" s="56"/>
      <c r="AU319" s="56"/>
      <c r="AV319" s="56"/>
      <c r="AX319" s="56"/>
      <c r="AY319" s="56"/>
      <c r="AZ319" s="56"/>
      <c r="BA319" s="56"/>
      <c r="BB319" s="56"/>
      <c r="BC319" s="56"/>
      <c r="BD319" s="56"/>
      <c r="BE319" s="56"/>
      <c r="BF319" s="56"/>
      <c r="BH319" s="56"/>
      <c r="BI319" s="56"/>
      <c r="BJ319" s="56"/>
      <c r="BK319" s="56"/>
      <c r="BL319" s="56"/>
      <c r="BM319" s="56"/>
      <c r="BN319" s="56"/>
      <c r="BO319" s="56"/>
      <c r="BP319" s="56"/>
      <c r="BR319" s="56"/>
      <c r="BS319" s="56"/>
      <c r="BT319" s="56"/>
      <c r="BU319" s="56"/>
      <c r="BV319" s="56"/>
      <c r="BW319" s="56"/>
      <c r="BX319" s="56"/>
      <c r="BY319" s="56"/>
      <c r="BZ319" s="56"/>
      <c r="CB319" s="56"/>
      <c r="CC319" s="56"/>
      <c r="CD319" s="56"/>
      <c r="CE319" s="56"/>
      <c r="CF319" s="56"/>
      <c r="CG319" s="56"/>
      <c r="CH319" s="56"/>
      <c r="CI319" s="56"/>
      <c r="CJ319" s="56"/>
      <c r="CL319" s="56"/>
      <c r="CM319" s="56"/>
      <c r="CN319" s="56"/>
      <c r="CO319" s="56"/>
      <c r="CP319" s="56"/>
      <c r="CQ319" s="56"/>
      <c r="CR319" s="56"/>
      <c r="CS319" s="56"/>
      <c r="CT319" s="56"/>
      <c r="CV319" s="56"/>
      <c r="CW319" s="56"/>
      <c r="CX319" s="56"/>
      <c r="CY319" s="56"/>
      <c r="CZ319" s="56"/>
      <c r="DA319" s="56"/>
      <c r="DB319" s="56"/>
      <c r="DC319" s="56"/>
      <c r="DD319" s="56"/>
      <c r="DF319" s="56"/>
      <c r="DG319" s="56"/>
      <c r="DH319" s="56"/>
      <c r="DI319" s="56"/>
      <c r="DJ319" s="56"/>
      <c r="DK319" s="56"/>
      <c r="DL319" s="56"/>
      <c r="DM319" s="56"/>
      <c r="DN319" s="56"/>
      <c r="DP319" s="56"/>
      <c r="DQ319" s="56"/>
      <c r="DR319" s="56"/>
      <c r="DS319" s="56"/>
      <c r="DT319" s="56"/>
      <c r="DU319" s="56"/>
      <c r="DV319" s="56"/>
      <c r="DW319" s="56"/>
      <c r="DX319" s="56"/>
      <c r="DZ319" s="56"/>
      <c r="EA319" s="56"/>
      <c r="EB319" s="56"/>
      <c r="EC319" s="56"/>
      <c r="ED319" s="56"/>
      <c r="EE319" s="56"/>
      <c r="EF319" s="56"/>
      <c r="EG319" s="56"/>
      <c r="EH319" s="56"/>
      <c r="EJ319" s="56"/>
      <c r="EK319" s="56"/>
      <c r="EL319" s="56"/>
      <c r="EM319" s="56"/>
      <c r="EN319" s="56"/>
      <c r="EO319" s="56"/>
      <c r="EP319" s="56"/>
      <c r="EQ319" s="56"/>
      <c r="ER319" s="56"/>
      <c r="ET319" s="56"/>
      <c r="EU319" s="56"/>
      <c r="EV319" s="56"/>
      <c r="EW319" s="56"/>
      <c r="EX319" s="56"/>
      <c r="EY319" s="56"/>
      <c r="EZ319" s="56"/>
      <c r="FA319" s="56"/>
      <c r="FB319" s="56"/>
      <c r="FD319" s="56"/>
      <c r="FE319" s="56"/>
      <c r="FF319" s="56"/>
      <c r="FG319" s="56"/>
      <c r="FH319" s="56"/>
      <c r="FI319" s="56"/>
      <c r="FJ319" s="56"/>
      <c r="FK319" s="56"/>
      <c r="FL319" s="56"/>
      <c r="FN319" s="56"/>
      <c r="FO319" s="56"/>
      <c r="FP319" s="56"/>
      <c r="FQ319" s="56"/>
      <c r="FR319" s="56"/>
      <c r="FS319" s="56"/>
      <c r="FT319" s="56"/>
      <c r="FU319" s="56"/>
      <c r="FV319" s="56"/>
      <c r="FX319" s="56"/>
      <c r="FY319" s="56"/>
      <c r="FZ319" s="56"/>
      <c r="GA319" s="56"/>
      <c r="GB319" s="56"/>
      <c r="GC319" s="56"/>
      <c r="GD319" s="56"/>
      <c r="GE319" s="56"/>
      <c r="GF319" s="56"/>
      <c r="GH319" s="56"/>
      <c r="GI319" s="56"/>
      <c r="GJ319" s="56"/>
      <c r="GK319" s="56"/>
      <c r="GL319" s="56"/>
      <c r="GM319" s="56"/>
      <c r="GN319" s="56"/>
      <c r="GO319" s="56"/>
      <c r="GP319" s="56"/>
      <c r="GR319" s="56"/>
      <c r="GS319" s="56"/>
      <c r="GT319" s="56"/>
      <c r="GU319" s="56"/>
      <c r="GV319" s="56"/>
      <c r="GW319" s="56"/>
      <c r="GX319" s="56"/>
      <c r="GY319" s="56"/>
      <c r="GZ319" s="56"/>
      <c r="HB319" s="56"/>
      <c r="HC319" s="56"/>
      <c r="HD319" s="56"/>
      <c r="HE319" s="56"/>
      <c r="HF319" s="56"/>
      <c r="HG319" s="56"/>
      <c r="HH319" s="56"/>
      <c r="HI319" s="56"/>
      <c r="HJ319" s="56"/>
      <c r="HL319" s="56"/>
      <c r="HM319" s="56"/>
      <c r="HN319" s="56"/>
      <c r="HO319" s="56"/>
      <c r="HP319" s="56"/>
      <c r="HQ319" s="56"/>
      <c r="HR319" s="56"/>
      <c r="HS319" s="56"/>
      <c r="HT319" s="56"/>
      <c r="HV319" s="56"/>
      <c r="HW319" s="56"/>
      <c r="HX319" s="56"/>
      <c r="HY319" s="56"/>
      <c r="HZ319" s="56"/>
      <c r="IA319" s="56"/>
      <c r="IB319" s="56"/>
      <c r="IC319" s="56"/>
      <c r="ID319" s="56"/>
      <c r="IF319" s="56"/>
      <c r="IG319" s="56"/>
      <c r="IH319" s="56"/>
      <c r="II319" s="56"/>
      <c r="IJ319" s="56"/>
      <c r="IK319" s="56"/>
      <c r="IL319" s="56"/>
      <c r="IM319" s="56"/>
      <c r="IN319" s="56"/>
      <c r="IP319" s="56"/>
      <c r="IQ319" s="56"/>
      <c r="IR319" s="56"/>
      <c r="IS319" s="56"/>
      <c r="IT319" s="56"/>
      <c r="IU319" s="56"/>
    </row>
    <row r="320" spans="1:255" ht="12.75" customHeight="1" thickBot="1" x14ac:dyDescent="0.25">
      <c r="A320" s="134"/>
      <c r="B320" s="271"/>
      <c r="C320" s="75"/>
      <c r="D320" s="76"/>
      <c r="E320" s="77"/>
      <c r="F320" s="75"/>
      <c r="G320" s="75"/>
      <c r="H320" s="76"/>
      <c r="I320" s="78">
        <f>SUM(I319)</f>
        <v>64668.66</v>
      </c>
    </row>
    <row r="321" spans="1:9" ht="12.75" customHeight="1" x14ac:dyDescent="0.2">
      <c r="A321" s="280"/>
      <c r="B321" s="281"/>
      <c r="C321" s="282"/>
      <c r="D321" s="283"/>
      <c r="E321" s="284"/>
      <c r="F321" s="285"/>
      <c r="G321" s="286"/>
      <c r="H321" s="281"/>
      <c r="I321" s="281"/>
    </row>
    <row r="322" spans="1:9" ht="12.75" customHeight="1" x14ac:dyDescent="0.2">
      <c r="A322" s="280"/>
      <c r="B322" s="281"/>
      <c r="C322" s="282"/>
      <c r="D322" s="283"/>
      <c r="E322" s="284"/>
      <c r="F322" s="285"/>
      <c r="G322" s="286"/>
      <c r="H322" s="281"/>
      <c r="I322" s="281"/>
    </row>
    <row r="323" spans="1:9" ht="15.75" x14ac:dyDescent="0.2">
      <c r="A323" s="21" t="s">
        <v>21</v>
      </c>
      <c r="B323" s="22"/>
      <c r="C323" s="23"/>
      <c r="D323" s="4" t="s">
        <v>9</v>
      </c>
      <c r="E323" s="4" t="s">
        <v>6</v>
      </c>
      <c r="F323" s="119" t="s">
        <v>7</v>
      </c>
    </row>
    <row r="324" spans="1:9" ht="12.75" customHeight="1" x14ac:dyDescent="0.2">
      <c r="A324" s="642" t="s">
        <v>15</v>
      </c>
      <c r="B324" s="643"/>
      <c r="C324" s="25"/>
      <c r="D324" s="26">
        <f>B137</f>
        <v>89642.799999999988</v>
      </c>
      <c r="E324" s="26">
        <f>I137</f>
        <v>87988.928999999989</v>
      </c>
      <c r="F324" s="120">
        <f>D324+E324</f>
        <v>177631.72899999999</v>
      </c>
    </row>
    <row r="325" spans="1:9" ht="12.75" customHeight="1" x14ac:dyDescent="0.2">
      <c r="A325" s="642" t="s">
        <v>1067</v>
      </c>
      <c r="B325" s="643"/>
      <c r="C325" s="25"/>
      <c r="D325" s="26">
        <f>B240</f>
        <v>165312.81</v>
      </c>
      <c r="E325" s="26">
        <f>I240</f>
        <v>27099.994999999999</v>
      </c>
      <c r="F325" s="120">
        <f>D325+E325</f>
        <v>192412.80499999999</v>
      </c>
    </row>
    <row r="326" spans="1:9" ht="12.75" customHeight="1" x14ac:dyDescent="0.2">
      <c r="A326" s="642" t="s">
        <v>14</v>
      </c>
      <c r="B326" s="643"/>
      <c r="C326" s="25"/>
      <c r="D326" s="26">
        <f>B259</f>
        <v>67271.53</v>
      </c>
      <c r="E326" s="26">
        <f>I259</f>
        <v>730.36</v>
      </c>
      <c r="F326" s="120">
        <f>D326+E326</f>
        <v>68001.89</v>
      </c>
    </row>
    <row r="327" spans="1:9" ht="12.75" customHeight="1" x14ac:dyDescent="0.2">
      <c r="A327" s="642" t="s">
        <v>146</v>
      </c>
      <c r="B327" s="643"/>
      <c r="C327" s="25"/>
      <c r="D327" s="26">
        <f>B274</f>
        <v>94192.210800000001</v>
      </c>
      <c r="E327" s="26">
        <f>I274</f>
        <v>1552.11</v>
      </c>
      <c r="F327" s="120">
        <f>D327+E327</f>
        <v>95744.320800000001</v>
      </c>
    </row>
    <row r="328" spans="1:9" x14ac:dyDescent="0.2">
      <c r="A328" s="642" t="s">
        <v>26</v>
      </c>
      <c r="B328" s="643"/>
      <c r="C328" s="25"/>
      <c r="D328" s="26">
        <f>B314</f>
        <v>39822.606497000001</v>
      </c>
      <c r="E328" s="26">
        <f>I314</f>
        <v>2036.97</v>
      </c>
      <c r="F328" s="120">
        <f>D328+E328</f>
        <v>41859.576497000002</v>
      </c>
      <c r="G328" s="56"/>
    </row>
    <row r="329" spans="1:9" x14ac:dyDescent="0.2">
      <c r="A329" s="646" t="s">
        <v>69</v>
      </c>
      <c r="B329" s="647"/>
      <c r="C329" s="25"/>
      <c r="D329" s="26"/>
      <c r="E329" s="26"/>
      <c r="F329" s="242">
        <f>F330+F333+F334+F335+F336+F331+F332</f>
        <v>168919.12819999998</v>
      </c>
      <c r="G329" s="56"/>
    </row>
    <row r="330" spans="1:9" x14ac:dyDescent="0.2">
      <c r="A330" s="642" t="s">
        <v>82</v>
      </c>
      <c r="B330" s="643"/>
      <c r="C330" s="25"/>
      <c r="D330" s="26"/>
      <c r="E330" s="26"/>
      <c r="F330" s="120">
        <f>I288</f>
        <v>19107.048199999997</v>
      </c>
      <c r="G330" s="56"/>
    </row>
    <row r="331" spans="1:9" ht="54" customHeight="1" x14ac:dyDescent="0.2">
      <c r="A331" s="650" t="s">
        <v>2275</v>
      </c>
      <c r="B331" s="651"/>
      <c r="C331" s="25"/>
      <c r="D331" s="26"/>
      <c r="E331" s="26"/>
      <c r="F331" s="120">
        <f>I291</f>
        <v>646.64</v>
      </c>
      <c r="G331" s="56"/>
    </row>
    <row r="332" spans="1:9" ht="42.6" customHeight="1" x14ac:dyDescent="0.2">
      <c r="A332" s="650" t="s">
        <v>2276</v>
      </c>
      <c r="B332" s="651"/>
      <c r="C332" s="25"/>
      <c r="D332" s="26"/>
      <c r="E332" s="26"/>
      <c r="F332" s="120">
        <f>I294</f>
        <v>3773.31</v>
      </c>
      <c r="G332" s="56"/>
    </row>
    <row r="333" spans="1:9" x14ac:dyDescent="0.2">
      <c r="A333" s="642" t="s">
        <v>2270</v>
      </c>
      <c r="B333" s="643"/>
      <c r="C333" s="25"/>
      <c r="D333" s="26"/>
      <c r="E333" s="26"/>
      <c r="F333" s="120">
        <f>I295</f>
        <v>121989.4</v>
      </c>
      <c r="G333" s="56"/>
    </row>
    <row r="334" spans="1:9" x14ac:dyDescent="0.2">
      <c r="A334" s="642" t="s">
        <v>84</v>
      </c>
      <c r="B334" s="643"/>
      <c r="C334" s="25"/>
      <c r="D334" s="26"/>
      <c r="E334" s="26"/>
      <c r="F334" s="120">
        <f>I296</f>
        <v>9061.49</v>
      </c>
      <c r="G334" s="56"/>
    </row>
    <row r="335" spans="1:9" x14ac:dyDescent="0.2">
      <c r="A335" s="642" t="s">
        <v>86</v>
      </c>
      <c r="B335" s="643"/>
      <c r="C335" s="25"/>
      <c r="D335" s="26"/>
      <c r="E335" s="26"/>
      <c r="F335" s="120">
        <f>I297</f>
        <v>8272.56</v>
      </c>
      <c r="G335" s="56"/>
    </row>
    <row r="336" spans="1:9" x14ac:dyDescent="0.2">
      <c r="A336" s="642" t="s">
        <v>88</v>
      </c>
      <c r="B336" s="643"/>
      <c r="C336" s="25"/>
      <c r="D336" s="26"/>
      <c r="E336" s="26"/>
      <c r="F336" s="120">
        <f>I298</f>
        <v>6068.68</v>
      </c>
      <c r="G336" s="56"/>
    </row>
    <row r="337" spans="1:7" ht="41.25" customHeight="1" x14ac:dyDescent="0.2">
      <c r="A337" s="650" t="s">
        <v>2</v>
      </c>
      <c r="B337" s="651"/>
      <c r="C337" s="25"/>
      <c r="D337" s="26">
        <f>B317</f>
        <v>0</v>
      </c>
      <c r="E337" s="26"/>
      <c r="F337" s="120">
        <f>D337+I317</f>
        <v>45780.23</v>
      </c>
      <c r="G337" s="56"/>
    </row>
    <row r="338" spans="1:7" x14ac:dyDescent="0.2">
      <c r="A338" s="650" t="s">
        <v>96</v>
      </c>
      <c r="B338" s="651"/>
      <c r="C338" s="25"/>
      <c r="D338" s="26"/>
      <c r="E338" s="26"/>
      <c r="F338" s="120">
        <f>I320</f>
        <v>64668.66</v>
      </c>
      <c r="G338" s="56"/>
    </row>
    <row r="339" spans="1:7" x14ac:dyDescent="0.2">
      <c r="A339" s="648" t="s">
        <v>22</v>
      </c>
      <c r="B339" s="649"/>
      <c r="C339" s="27"/>
      <c r="D339" s="28">
        <f>SUM(D324:D337)</f>
        <v>456241.95729699999</v>
      </c>
      <c r="E339" s="28">
        <f>SUM(E324:E328)</f>
        <v>119408.36399999999</v>
      </c>
      <c r="F339" s="121">
        <f>F324+F325+F326+F327+F328+F329+F337+F338</f>
        <v>855018.33949699986</v>
      </c>
      <c r="G339" s="56"/>
    </row>
  </sheetData>
  <autoFilter ref="A5:I314"/>
  <mergeCells count="83">
    <mergeCell ref="D164:D166"/>
    <mergeCell ref="B163:B166"/>
    <mergeCell ref="C139:C160"/>
    <mergeCell ref="B204:B215"/>
    <mergeCell ref="C126:C131"/>
    <mergeCell ref="A193:A197"/>
    <mergeCell ref="A325:B325"/>
    <mergeCell ref="A324:B324"/>
    <mergeCell ref="A289:A291"/>
    <mergeCell ref="A218:A229"/>
    <mergeCell ref="A231:A237"/>
    <mergeCell ref="B230:B237"/>
    <mergeCell ref="A292:A294"/>
    <mergeCell ref="A276:A288"/>
    <mergeCell ref="A339:B339"/>
    <mergeCell ref="A337:B337"/>
    <mergeCell ref="A329:B329"/>
    <mergeCell ref="A333:B333"/>
    <mergeCell ref="A328:B328"/>
    <mergeCell ref="A335:B335"/>
    <mergeCell ref="A330:B330"/>
    <mergeCell ref="A338:B338"/>
    <mergeCell ref="A334:B334"/>
    <mergeCell ref="A336:B336"/>
    <mergeCell ref="G1:H1"/>
    <mergeCell ref="A1:B1"/>
    <mergeCell ref="G2:H2"/>
    <mergeCell ref="D139:D159"/>
    <mergeCell ref="D167:D174"/>
    <mergeCell ref="C167:C174"/>
    <mergeCell ref="A164:A166"/>
    <mergeCell ref="D11:D14"/>
    <mergeCell ref="B11:B14"/>
    <mergeCell ref="D126:D131"/>
    <mergeCell ref="A139:A159"/>
    <mergeCell ref="B139:B160"/>
    <mergeCell ref="A126:A131"/>
    <mergeCell ref="A16:A125"/>
    <mergeCell ref="C16:C125"/>
    <mergeCell ref="A332:B332"/>
    <mergeCell ref="A331:B331"/>
    <mergeCell ref="A326:B326"/>
    <mergeCell ref="A204:A215"/>
    <mergeCell ref="A327:B327"/>
    <mergeCell ref="D46:D75"/>
    <mergeCell ref="D76:D101"/>
    <mergeCell ref="A133:A134"/>
    <mergeCell ref="D133:D134"/>
    <mergeCell ref="C133:C134"/>
    <mergeCell ref="A11:A14"/>
    <mergeCell ref="C11:C14"/>
    <mergeCell ref="B133:B134"/>
    <mergeCell ref="B126:B131"/>
    <mergeCell ref="C230:C237"/>
    <mergeCell ref="B16:B125"/>
    <mergeCell ref="D124:D125"/>
    <mergeCell ref="C163:C166"/>
    <mergeCell ref="C175:C179"/>
    <mergeCell ref="D102:D123"/>
    <mergeCell ref="C216:C229"/>
    <mergeCell ref="B216:B229"/>
    <mergeCell ref="D16:D45"/>
    <mergeCell ref="C180:C192"/>
    <mergeCell ref="B180:B192"/>
    <mergeCell ref="A175:A179"/>
    <mergeCell ref="A167:A174"/>
    <mergeCell ref="D218:D229"/>
    <mergeCell ref="D198:D202"/>
    <mergeCell ref="C193:C203"/>
    <mergeCell ref="B193:B203"/>
    <mergeCell ref="A180:A190"/>
    <mergeCell ref="A191:A192"/>
    <mergeCell ref="B167:B174"/>
    <mergeCell ref="A255:A257"/>
    <mergeCell ref="D175:D179"/>
    <mergeCell ref="B175:B179"/>
    <mergeCell ref="D204:D215"/>
    <mergeCell ref="C204:C215"/>
    <mergeCell ref="D193:D197"/>
    <mergeCell ref="A198:A203"/>
    <mergeCell ref="D231:D237"/>
    <mergeCell ref="D180:D190"/>
    <mergeCell ref="D191:D192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4"/>
  <dimension ref="A1:IU154"/>
  <sheetViews>
    <sheetView topLeftCell="A61" zoomScale="97" zoomScaleNormal="97" workbookViewId="0">
      <selection activeCell="B75" sqref="B75"/>
    </sheetView>
  </sheetViews>
  <sheetFormatPr defaultRowHeight="12.75" customHeight="1" x14ac:dyDescent="0.2"/>
  <cols>
    <col min="1" max="1" width="23.28515625" customWidth="1"/>
    <col min="2" max="2" width="11.5703125" customWidth="1"/>
    <col min="3" max="3" width="13.85546875" customWidth="1"/>
    <col min="4" max="4" width="17.5703125" customWidth="1"/>
    <col min="5" max="5" width="26.28515625" customWidth="1"/>
    <col min="6" max="6" width="12.140625" customWidth="1"/>
    <col min="7" max="7" width="7.28515625" customWidth="1"/>
    <col min="8" max="8" width="12.85546875" customWidth="1"/>
    <col min="9" max="9" width="11.42578125" customWidth="1"/>
  </cols>
  <sheetData>
    <row r="1" spans="1:9" ht="12.75" customHeight="1" x14ac:dyDescent="0.2">
      <c r="A1" s="638" t="s">
        <v>85</v>
      </c>
      <c r="B1" s="63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878</v>
      </c>
      <c r="E2" s="5">
        <v>254695.14</v>
      </c>
      <c r="F2" s="6">
        <v>239526.16</v>
      </c>
      <c r="G2" s="640">
        <f>E2-F2</f>
        <v>15168.98000000001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33</v>
      </c>
      <c r="E3" s="1">
        <v>10</v>
      </c>
      <c r="F3" s="1"/>
      <c r="G3" s="1"/>
      <c r="H3" s="1" t="s">
        <v>25</v>
      </c>
      <c r="I3" s="8">
        <f>F2-F154</f>
        <v>-31627.446399999986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204" t="s">
        <v>94</v>
      </c>
      <c r="B5" s="87" t="s">
        <v>16</v>
      </c>
      <c r="C5" s="87" t="s">
        <v>5</v>
      </c>
      <c r="D5" s="87" t="s">
        <v>23</v>
      </c>
      <c r="E5" s="88" t="s">
        <v>18</v>
      </c>
      <c r="F5" s="87" t="s">
        <v>19</v>
      </c>
      <c r="G5" s="87" t="s">
        <v>10</v>
      </c>
      <c r="H5" s="87" t="s">
        <v>13</v>
      </c>
      <c r="I5" s="115" t="s">
        <v>12</v>
      </c>
    </row>
    <row r="6" spans="1:9" ht="12.75" customHeight="1" x14ac:dyDescent="0.2">
      <c r="A6" s="263"/>
      <c r="B6" s="13">
        <v>2108.31</v>
      </c>
      <c r="C6" s="13" t="s">
        <v>66</v>
      </c>
      <c r="D6" s="266"/>
      <c r="E6" s="15"/>
      <c r="F6" s="15"/>
      <c r="G6" s="15"/>
      <c r="H6" s="16"/>
      <c r="I6" s="157">
        <f>G6*H6</f>
        <v>0</v>
      </c>
    </row>
    <row r="7" spans="1:9" ht="12.75" customHeight="1" x14ac:dyDescent="0.2">
      <c r="A7" s="263"/>
      <c r="B7" s="13">
        <v>2291.4499999999998</v>
      </c>
      <c r="C7" s="13" t="s">
        <v>67</v>
      </c>
      <c r="D7" s="266"/>
      <c r="E7" s="15"/>
      <c r="F7" s="15"/>
      <c r="G7" s="15"/>
      <c r="H7" s="16"/>
      <c r="I7" s="43">
        <f>G7*H7</f>
        <v>0</v>
      </c>
    </row>
    <row r="8" spans="1:9" ht="12.75" customHeight="1" x14ac:dyDescent="0.2">
      <c r="A8" s="263"/>
      <c r="B8" s="13">
        <v>3193.72</v>
      </c>
      <c r="C8" s="13" t="s">
        <v>70</v>
      </c>
      <c r="D8" s="266"/>
      <c r="E8" s="15"/>
      <c r="F8" s="15"/>
      <c r="G8" s="15"/>
      <c r="H8" s="16"/>
      <c r="I8" s="43">
        <f t="shared" ref="I8:I27" si="0">G8*H8</f>
        <v>0</v>
      </c>
    </row>
    <row r="9" spans="1:9" x14ac:dyDescent="0.2">
      <c r="A9" s="11"/>
      <c r="B9" s="13">
        <v>2724.3</v>
      </c>
      <c r="C9" s="13" t="s">
        <v>72</v>
      </c>
      <c r="D9" s="268"/>
      <c r="E9" s="15"/>
      <c r="F9" s="15"/>
      <c r="G9" s="15"/>
      <c r="H9" s="16"/>
      <c r="I9" s="43">
        <f t="shared" si="0"/>
        <v>0</v>
      </c>
    </row>
    <row r="10" spans="1:9" ht="12.75" customHeight="1" x14ac:dyDescent="0.2">
      <c r="A10" s="263"/>
      <c r="B10" s="13">
        <v>2473.9</v>
      </c>
      <c r="C10" s="13" t="s">
        <v>73</v>
      </c>
      <c r="D10" s="266"/>
      <c r="E10" s="15"/>
      <c r="F10" s="15"/>
      <c r="G10" s="15"/>
      <c r="H10" s="16"/>
      <c r="I10" s="43">
        <f t="shared" si="0"/>
        <v>0</v>
      </c>
    </row>
    <row r="11" spans="1:9" ht="12.75" customHeight="1" thickBot="1" x14ac:dyDescent="0.25">
      <c r="A11" s="308"/>
      <c r="B11" s="71">
        <v>2943.31</v>
      </c>
      <c r="C11" s="71" t="s">
        <v>74</v>
      </c>
      <c r="D11" s="309"/>
      <c r="E11" s="73"/>
      <c r="F11" s="73"/>
      <c r="G11" s="73"/>
      <c r="H11" s="74"/>
      <c r="I11" s="201">
        <f t="shared" si="0"/>
        <v>0</v>
      </c>
    </row>
    <row r="12" spans="1:9" x14ac:dyDescent="0.2">
      <c r="A12" s="622" t="s">
        <v>1273</v>
      </c>
      <c r="B12" s="625">
        <v>2550.14</v>
      </c>
      <c r="C12" s="625" t="s">
        <v>75</v>
      </c>
      <c r="D12" s="627" t="s">
        <v>1277</v>
      </c>
      <c r="E12" s="37" t="s">
        <v>1274</v>
      </c>
      <c r="F12" s="37" t="s">
        <v>100</v>
      </c>
      <c r="G12" s="37">
        <v>7</v>
      </c>
      <c r="H12" s="38">
        <v>78.569999999999993</v>
      </c>
      <c r="I12" s="39">
        <f t="shared" si="0"/>
        <v>549.99</v>
      </c>
    </row>
    <row r="13" spans="1:9" ht="13.5" thickBot="1" x14ac:dyDescent="0.25">
      <c r="A13" s="624"/>
      <c r="B13" s="626"/>
      <c r="C13" s="626"/>
      <c r="D13" s="629"/>
      <c r="E13" s="40" t="s">
        <v>1275</v>
      </c>
      <c r="F13" s="40" t="s">
        <v>1276</v>
      </c>
      <c r="G13" s="40">
        <v>1</v>
      </c>
      <c r="H13" s="41">
        <v>75</v>
      </c>
      <c r="I13" s="42">
        <f t="shared" si="0"/>
        <v>75</v>
      </c>
    </row>
    <row r="14" spans="1:9" ht="12.75" customHeight="1" x14ac:dyDescent="0.2">
      <c r="A14" s="260"/>
      <c r="B14" s="33">
        <v>3585.87</v>
      </c>
      <c r="C14" s="33" t="s">
        <v>76</v>
      </c>
      <c r="D14" s="262"/>
      <c r="E14" s="35"/>
      <c r="F14" s="35"/>
      <c r="G14" s="35"/>
      <c r="H14" s="36"/>
      <c r="I14" s="157">
        <f t="shared" si="0"/>
        <v>0</v>
      </c>
    </row>
    <row r="15" spans="1:9" ht="12.75" customHeight="1" x14ac:dyDescent="0.2">
      <c r="A15" s="260"/>
      <c r="B15" s="33">
        <v>3577.54</v>
      </c>
      <c r="C15" s="33" t="s">
        <v>77</v>
      </c>
      <c r="D15" s="262"/>
      <c r="E15" s="35"/>
      <c r="F15" s="35"/>
      <c r="G15" s="35"/>
      <c r="H15" s="36"/>
      <c r="I15" s="43">
        <f t="shared" si="0"/>
        <v>0</v>
      </c>
    </row>
    <row r="16" spans="1:9" ht="12.75" customHeight="1" thickBot="1" x14ac:dyDescent="0.25">
      <c r="A16" s="313"/>
      <c r="B16" s="70">
        <v>5303.91</v>
      </c>
      <c r="C16" s="70" t="s">
        <v>78</v>
      </c>
      <c r="D16" s="315"/>
      <c r="E16" s="53"/>
      <c r="F16" s="53"/>
      <c r="G16" s="53"/>
      <c r="H16" s="153"/>
      <c r="I16" s="201">
        <f t="shared" si="0"/>
        <v>0</v>
      </c>
    </row>
    <row r="17" spans="1:9" ht="12.75" customHeight="1" x14ac:dyDescent="0.2">
      <c r="A17" s="622" t="s">
        <v>1512</v>
      </c>
      <c r="B17" s="625">
        <v>4351.6099999999997</v>
      </c>
      <c r="C17" s="625" t="s">
        <v>79</v>
      </c>
      <c r="D17" s="627" t="s">
        <v>111</v>
      </c>
      <c r="E17" s="37" t="s">
        <v>1926</v>
      </c>
      <c r="F17" s="37" t="s">
        <v>101</v>
      </c>
      <c r="G17" s="37">
        <v>6</v>
      </c>
      <c r="H17" s="38">
        <v>179.77</v>
      </c>
      <c r="I17" s="39">
        <f t="shared" si="0"/>
        <v>1078.6200000000001</v>
      </c>
    </row>
    <row r="18" spans="1:9" ht="12.75" customHeight="1" x14ac:dyDescent="0.2">
      <c r="A18" s="623"/>
      <c r="B18" s="632"/>
      <c r="C18" s="632"/>
      <c r="D18" s="628"/>
      <c r="E18" s="35" t="s">
        <v>1927</v>
      </c>
      <c r="F18" s="35" t="s">
        <v>99</v>
      </c>
      <c r="G18" s="35">
        <v>2</v>
      </c>
      <c r="H18" s="36">
        <v>980.1</v>
      </c>
      <c r="I18" s="43">
        <f t="shared" si="0"/>
        <v>1960.2</v>
      </c>
    </row>
    <row r="19" spans="1:9" ht="12.75" customHeight="1" x14ac:dyDescent="0.2">
      <c r="A19" s="623"/>
      <c r="B19" s="632"/>
      <c r="C19" s="632"/>
      <c r="D19" s="628"/>
      <c r="E19" s="35" t="s">
        <v>1928</v>
      </c>
      <c r="F19" s="35" t="s">
        <v>101</v>
      </c>
      <c r="G19" s="35">
        <v>12</v>
      </c>
      <c r="H19" s="36">
        <v>86.38</v>
      </c>
      <c r="I19" s="43">
        <f t="shared" si="0"/>
        <v>1036.56</v>
      </c>
    </row>
    <row r="20" spans="1:9" ht="12.75" customHeight="1" x14ac:dyDescent="0.2">
      <c r="A20" s="623"/>
      <c r="B20" s="632"/>
      <c r="C20" s="632"/>
      <c r="D20" s="628"/>
      <c r="E20" s="35" t="s">
        <v>1874</v>
      </c>
      <c r="F20" s="35" t="s">
        <v>101</v>
      </c>
      <c r="G20" s="35">
        <v>2.5</v>
      </c>
      <c r="H20" s="36">
        <v>384.7</v>
      </c>
      <c r="I20" s="43">
        <f t="shared" si="0"/>
        <v>961.75</v>
      </c>
    </row>
    <row r="21" spans="1:9" ht="12.75" customHeight="1" x14ac:dyDescent="0.2">
      <c r="A21" s="623"/>
      <c r="B21" s="632"/>
      <c r="C21" s="632"/>
      <c r="D21" s="628"/>
      <c r="E21" s="35" t="s">
        <v>1211</v>
      </c>
      <c r="F21" s="35" t="s">
        <v>99</v>
      </c>
      <c r="G21" s="35">
        <v>4</v>
      </c>
      <c r="H21" s="36">
        <v>45</v>
      </c>
      <c r="I21" s="43">
        <f t="shared" si="0"/>
        <v>180</v>
      </c>
    </row>
    <row r="22" spans="1:9" ht="12.75" customHeight="1" x14ac:dyDescent="0.2">
      <c r="A22" s="623"/>
      <c r="B22" s="632"/>
      <c r="C22" s="632"/>
      <c r="D22" s="628"/>
      <c r="E22" s="35" t="s">
        <v>450</v>
      </c>
      <c r="F22" s="35" t="s">
        <v>100</v>
      </c>
      <c r="G22" s="35">
        <v>2</v>
      </c>
      <c r="H22" s="36">
        <v>116.04</v>
      </c>
      <c r="I22" s="43">
        <f t="shared" si="0"/>
        <v>232.08</v>
      </c>
    </row>
    <row r="23" spans="1:9" ht="12.75" customHeight="1" x14ac:dyDescent="0.2">
      <c r="A23" s="623"/>
      <c r="B23" s="632"/>
      <c r="C23" s="632"/>
      <c r="D23" s="628"/>
      <c r="E23" s="35" t="s">
        <v>1929</v>
      </c>
      <c r="F23" s="35" t="s">
        <v>101</v>
      </c>
      <c r="G23" s="35">
        <v>4</v>
      </c>
      <c r="H23" s="36">
        <v>230</v>
      </c>
      <c r="I23" s="43">
        <f t="shared" si="0"/>
        <v>920</v>
      </c>
    </row>
    <row r="24" spans="1:9" ht="12.75" customHeight="1" x14ac:dyDescent="0.2">
      <c r="A24" s="623"/>
      <c r="B24" s="632"/>
      <c r="C24" s="632"/>
      <c r="D24" s="628"/>
      <c r="E24" s="15" t="s">
        <v>1930</v>
      </c>
      <c r="F24" s="15" t="s">
        <v>100</v>
      </c>
      <c r="G24" s="15">
        <v>0.05</v>
      </c>
      <c r="H24" s="16">
        <v>300</v>
      </c>
      <c r="I24" s="43">
        <f t="shared" si="0"/>
        <v>15</v>
      </c>
    </row>
    <row r="25" spans="1:9" ht="12.75" customHeight="1" x14ac:dyDescent="0.2">
      <c r="A25" s="623"/>
      <c r="B25" s="632"/>
      <c r="C25" s="632"/>
      <c r="D25" s="628"/>
      <c r="E25" s="15" t="s">
        <v>485</v>
      </c>
      <c r="F25" s="15" t="s">
        <v>100</v>
      </c>
      <c r="G25" s="15">
        <v>0.2</v>
      </c>
      <c r="H25" s="16">
        <v>140</v>
      </c>
      <c r="I25" s="43">
        <f t="shared" si="0"/>
        <v>28</v>
      </c>
    </row>
    <row r="26" spans="1:9" ht="12.75" customHeight="1" thickBot="1" x14ac:dyDescent="0.25">
      <c r="A26" s="624"/>
      <c r="B26" s="626"/>
      <c r="C26" s="626"/>
      <c r="D26" s="629"/>
      <c r="E26" s="40" t="s">
        <v>1920</v>
      </c>
      <c r="F26" s="40" t="s">
        <v>528</v>
      </c>
      <c r="G26" s="40">
        <v>1</v>
      </c>
      <c r="H26" s="41">
        <v>435</v>
      </c>
      <c r="I26" s="42">
        <f t="shared" si="0"/>
        <v>435</v>
      </c>
    </row>
    <row r="27" spans="1:9" ht="12.75" customHeight="1" thickBot="1" x14ac:dyDescent="0.25">
      <c r="A27" s="260"/>
      <c r="B27" s="33">
        <v>4397.7299999999996</v>
      </c>
      <c r="C27" s="33" t="s">
        <v>80</v>
      </c>
      <c r="D27" s="262"/>
      <c r="E27" s="35"/>
      <c r="F27" s="35"/>
      <c r="G27" s="35"/>
      <c r="H27" s="36"/>
      <c r="I27" s="157">
        <f t="shared" si="0"/>
        <v>0</v>
      </c>
    </row>
    <row r="28" spans="1:9" ht="12.75" customHeight="1" thickBot="1" x14ac:dyDescent="0.25">
      <c r="A28" s="46"/>
      <c r="B28" s="85"/>
      <c r="C28" s="85" t="s">
        <v>87</v>
      </c>
      <c r="D28" s="85"/>
      <c r="E28" s="47"/>
      <c r="F28" s="47"/>
      <c r="G28" s="47"/>
      <c r="H28" s="48"/>
      <c r="I28" s="49">
        <v>373.88</v>
      </c>
    </row>
    <row r="29" spans="1:9" ht="13.5" thickBot="1" x14ac:dyDescent="0.25">
      <c r="A29" s="180"/>
      <c r="B29" s="197">
        <f>SUM(B6:B27)</f>
        <v>39501.789999999994</v>
      </c>
      <c r="C29" s="198"/>
      <c r="D29" s="197"/>
      <c r="E29" s="199"/>
      <c r="F29" s="198"/>
      <c r="G29" s="198"/>
      <c r="H29" s="197" t="s">
        <v>17</v>
      </c>
      <c r="I29" s="230">
        <f>SUM(I6:I28)</f>
        <v>7846.0800000000008</v>
      </c>
    </row>
    <row r="30" spans="1:9" ht="77.25" thickBot="1" x14ac:dyDescent="0.25">
      <c r="A30" s="134" t="s">
        <v>1066</v>
      </c>
      <c r="B30" s="114" t="s">
        <v>16</v>
      </c>
      <c r="C30" s="114" t="s">
        <v>5</v>
      </c>
      <c r="D30" s="114" t="s">
        <v>23</v>
      </c>
      <c r="E30" s="118" t="s">
        <v>18</v>
      </c>
      <c r="F30" s="114" t="s">
        <v>19</v>
      </c>
      <c r="G30" s="114" t="s">
        <v>10</v>
      </c>
      <c r="H30" s="114" t="s">
        <v>13</v>
      </c>
      <c r="I30" s="115" t="s">
        <v>12</v>
      </c>
    </row>
    <row r="31" spans="1:9" ht="26.25" thickBot="1" x14ac:dyDescent="0.25">
      <c r="A31" s="46" t="s">
        <v>329</v>
      </c>
      <c r="B31" s="491">
        <v>3560.01</v>
      </c>
      <c r="C31" s="85" t="s">
        <v>66</v>
      </c>
      <c r="D31" s="47" t="s">
        <v>330</v>
      </c>
      <c r="E31" s="47" t="s">
        <v>331</v>
      </c>
      <c r="F31" s="47" t="s">
        <v>99</v>
      </c>
      <c r="G31" s="47">
        <v>1</v>
      </c>
      <c r="H31" s="48">
        <v>8.89</v>
      </c>
      <c r="I31" s="49">
        <f>G31*H31</f>
        <v>8.89</v>
      </c>
    </row>
    <row r="32" spans="1:9" ht="13.5" thickBot="1" x14ac:dyDescent="0.25">
      <c r="A32" s="79"/>
      <c r="B32" s="70">
        <v>3464.08</v>
      </c>
      <c r="C32" s="70" t="s">
        <v>67</v>
      </c>
      <c r="D32" s="53"/>
      <c r="E32" s="53"/>
      <c r="F32" s="53"/>
      <c r="G32" s="53"/>
      <c r="H32" s="153"/>
      <c r="I32" s="165">
        <f t="shared" ref="I32:I54" si="1">G32*H32</f>
        <v>0</v>
      </c>
    </row>
    <row r="33" spans="1:9" ht="12.75" customHeight="1" x14ac:dyDescent="0.2">
      <c r="A33" s="622" t="s">
        <v>329</v>
      </c>
      <c r="B33" s="625">
        <v>3418.66</v>
      </c>
      <c r="C33" s="625" t="s">
        <v>70</v>
      </c>
      <c r="D33" s="627" t="s">
        <v>330</v>
      </c>
      <c r="E33" s="37" t="s">
        <v>331</v>
      </c>
      <c r="F33" s="37" t="s">
        <v>99</v>
      </c>
      <c r="G33" s="37">
        <v>1</v>
      </c>
      <c r="H33" s="38">
        <v>17</v>
      </c>
      <c r="I33" s="39">
        <f t="shared" si="1"/>
        <v>17</v>
      </c>
    </row>
    <row r="34" spans="1:9" ht="12.75" customHeight="1" thickBot="1" x14ac:dyDescent="0.25">
      <c r="A34" s="624"/>
      <c r="B34" s="626"/>
      <c r="C34" s="626"/>
      <c r="D34" s="629"/>
      <c r="E34" s="40" t="s">
        <v>337</v>
      </c>
      <c r="F34" s="40" t="s">
        <v>99</v>
      </c>
      <c r="G34" s="40">
        <v>1</v>
      </c>
      <c r="H34" s="41">
        <v>44.8</v>
      </c>
      <c r="I34" s="200">
        <f t="shared" si="1"/>
        <v>44.8</v>
      </c>
    </row>
    <row r="35" spans="1:9" ht="26.25" thickBot="1" x14ac:dyDescent="0.25">
      <c r="A35" s="46" t="s">
        <v>329</v>
      </c>
      <c r="B35" s="85">
        <v>4559.71</v>
      </c>
      <c r="C35" s="85" t="s">
        <v>72</v>
      </c>
      <c r="D35" s="452" t="s">
        <v>330</v>
      </c>
      <c r="E35" s="47" t="s">
        <v>331</v>
      </c>
      <c r="F35" s="47" t="s">
        <v>99</v>
      </c>
      <c r="G35" s="47">
        <v>2</v>
      </c>
      <c r="H35" s="48">
        <v>17</v>
      </c>
      <c r="I35" s="49">
        <f t="shared" si="1"/>
        <v>34</v>
      </c>
    </row>
    <row r="36" spans="1:9" ht="26.25" thickBot="1" x14ac:dyDescent="0.25">
      <c r="A36" s="46" t="s">
        <v>329</v>
      </c>
      <c r="B36" s="491">
        <v>4480.2299999999996</v>
      </c>
      <c r="C36" s="85" t="s">
        <v>73</v>
      </c>
      <c r="D36" s="47" t="s">
        <v>330</v>
      </c>
      <c r="E36" s="47" t="s">
        <v>331</v>
      </c>
      <c r="F36" s="47" t="s">
        <v>99</v>
      </c>
      <c r="G36" s="47">
        <v>2</v>
      </c>
      <c r="H36" s="48">
        <v>8.6999999999999993</v>
      </c>
      <c r="I36" s="49">
        <f t="shared" si="1"/>
        <v>17.399999999999999</v>
      </c>
    </row>
    <row r="37" spans="1:9" ht="12.75" customHeight="1" thickBot="1" x14ac:dyDescent="0.25">
      <c r="A37" s="191" t="s">
        <v>107</v>
      </c>
      <c r="B37" s="537">
        <v>3874.73</v>
      </c>
      <c r="C37" s="70" t="s">
        <v>74</v>
      </c>
      <c r="D37" s="437" t="s">
        <v>628</v>
      </c>
      <c r="E37" s="82" t="s">
        <v>122</v>
      </c>
      <c r="F37" s="82" t="s">
        <v>99</v>
      </c>
      <c r="G37" s="82">
        <v>1</v>
      </c>
      <c r="H37" s="155">
        <v>191.48</v>
      </c>
      <c r="I37" s="156">
        <f t="shared" si="1"/>
        <v>191.48</v>
      </c>
    </row>
    <row r="38" spans="1:9" ht="26.25" thickBot="1" x14ac:dyDescent="0.25">
      <c r="A38" s="46" t="s">
        <v>329</v>
      </c>
      <c r="B38" s="491">
        <v>4520.26</v>
      </c>
      <c r="C38" s="85" t="s">
        <v>75</v>
      </c>
      <c r="D38" s="55" t="s">
        <v>330</v>
      </c>
      <c r="E38" s="47" t="s">
        <v>331</v>
      </c>
      <c r="F38" s="47" t="s">
        <v>99</v>
      </c>
      <c r="G38" s="47">
        <v>1</v>
      </c>
      <c r="H38" s="48">
        <v>8.6999999999999993</v>
      </c>
      <c r="I38" s="49">
        <f t="shared" si="1"/>
        <v>8.6999999999999993</v>
      </c>
    </row>
    <row r="39" spans="1:9" ht="26.25" thickBot="1" x14ac:dyDescent="0.25">
      <c r="A39" s="472" t="s">
        <v>329</v>
      </c>
      <c r="B39" s="535">
        <v>5106.97</v>
      </c>
      <c r="C39" s="183" t="s">
        <v>76</v>
      </c>
      <c r="D39" s="550" t="s">
        <v>330</v>
      </c>
      <c r="E39" s="487" t="s">
        <v>331</v>
      </c>
      <c r="F39" s="487" t="s">
        <v>99</v>
      </c>
      <c r="G39" s="487">
        <v>1</v>
      </c>
      <c r="H39" s="488">
        <v>7.53</v>
      </c>
      <c r="I39" s="292">
        <f t="shared" si="1"/>
        <v>7.53</v>
      </c>
    </row>
    <row r="40" spans="1:9" ht="12.75" customHeight="1" x14ac:dyDescent="0.2">
      <c r="A40" s="622" t="s">
        <v>329</v>
      </c>
      <c r="B40" s="625">
        <v>5279.29</v>
      </c>
      <c r="C40" s="625" t="s">
        <v>77</v>
      </c>
      <c r="D40" s="658" t="s">
        <v>330</v>
      </c>
      <c r="E40" s="37" t="s">
        <v>331</v>
      </c>
      <c r="F40" s="37" t="s">
        <v>99</v>
      </c>
      <c r="G40" s="37">
        <v>4</v>
      </c>
      <c r="H40" s="38">
        <v>7.53</v>
      </c>
      <c r="I40" s="39">
        <f t="shared" si="1"/>
        <v>30.12</v>
      </c>
    </row>
    <row r="41" spans="1:9" ht="12.75" customHeight="1" x14ac:dyDescent="0.2">
      <c r="A41" s="623"/>
      <c r="B41" s="632"/>
      <c r="C41" s="632"/>
      <c r="D41" s="660"/>
      <c r="E41" s="35" t="s">
        <v>1635</v>
      </c>
      <c r="F41" s="35" t="s">
        <v>101</v>
      </c>
      <c r="G41" s="35">
        <v>15</v>
      </c>
      <c r="H41" s="36">
        <v>8.56</v>
      </c>
      <c r="I41" s="157">
        <f t="shared" si="1"/>
        <v>128.4</v>
      </c>
    </row>
    <row r="42" spans="1:9" ht="12.75" customHeight="1" x14ac:dyDescent="0.2">
      <c r="A42" s="623"/>
      <c r="B42" s="632"/>
      <c r="C42" s="632"/>
      <c r="D42" s="660"/>
      <c r="E42" s="172" t="s">
        <v>1636</v>
      </c>
      <c r="F42" s="172" t="s">
        <v>101</v>
      </c>
      <c r="G42" s="172">
        <v>15</v>
      </c>
      <c r="H42" s="16">
        <v>9.56</v>
      </c>
      <c r="I42" s="43">
        <f t="shared" si="1"/>
        <v>143.4</v>
      </c>
    </row>
    <row r="43" spans="1:9" ht="12.75" customHeight="1" x14ac:dyDescent="0.2">
      <c r="A43" s="623"/>
      <c r="B43" s="632"/>
      <c r="C43" s="632"/>
      <c r="D43" s="660"/>
      <c r="E43" s="15" t="s">
        <v>1637</v>
      </c>
      <c r="F43" s="15"/>
      <c r="G43" s="15">
        <v>10</v>
      </c>
      <c r="H43" s="16">
        <v>30</v>
      </c>
      <c r="I43" s="43">
        <f t="shared" si="1"/>
        <v>300</v>
      </c>
    </row>
    <row r="44" spans="1:9" ht="12.75" customHeight="1" x14ac:dyDescent="0.2">
      <c r="A44" s="623"/>
      <c r="B44" s="632"/>
      <c r="C44" s="632"/>
      <c r="D44" s="660"/>
      <c r="E44" s="15" t="s">
        <v>842</v>
      </c>
      <c r="F44" s="15" t="s">
        <v>99</v>
      </c>
      <c r="G44" s="15">
        <v>10</v>
      </c>
      <c r="H44" s="16">
        <v>23.72</v>
      </c>
      <c r="I44" s="43">
        <f t="shared" si="1"/>
        <v>237.2</v>
      </c>
    </row>
    <row r="45" spans="1:9" x14ac:dyDescent="0.2">
      <c r="A45" s="623"/>
      <c r="B45" s="632"/>
      <c r="C45" s="632"/>
      <c r="D45" s="660"/>
      <c r="E45" s="15" t="s">
        <v>1638</v>
      </c>
      <c r="F45" s="15" t="s">
        <v>99</v>
      </c>
      <c r="G45" s="15">
        <v>50</v>
      </c>
      <c r="H45" s="16">
        <v>0.98</v>
      </c>
      <c r="I45" s="43">
        <f t="shared" si="1"/>
        <v>49</v>
      </c>
    </row>
    <row r="46" spans="1:9" ht="12.75" customHeight="1" x14ac:dyDescent="0.2">
      <c r="A46" s="623"/>
      <c r="B46" s="632"/>
      <c r="C46" s="632"/>
      <c r="D46" s="660"/>
      <c r="E46" s="15" t="s">
        <v>337</v>
      </c>
      <c r="F46" s="15" t="s">
        <v>99</v>
      </c>
      <c r="G46" s="15">
        <v>2</v>
      </c>
      <c r="H46" s="16">
        <v>45</v>
      </c>
      <c r="I46" s="43">
        <f t="shared" si="1"/>
        <v>90</v>
      </c>
    </row>
    <row r="47" spans="1:9" ht="12.75" customHeight="1" thickBot="1" x14ac:dyDescent="0.25">
      <c r="A47" s="624"/>
      <c r="B47" s="626"/>
      <c r="C47" s="626"/>
      <c r="D47" s="659"/>
      <c r="E47" s="40" t="s">
        <v>1639</v>
      </c>
      <c r="F47" s="40"/>
      <c r="G47" s="40">
        <v>1</v>
      </c>
      <c r="H47" s="41">
        <v>8.44</v>
      </c>
      <c r="I47" s="42">
        <f t="shared" si="1"/>
        <v>8.44</v>
      </c>
    </row>
    <row r="48" spans="1:9" ht="12.75" customHeight="1" x14ac:dyDescent="0.2">
      <c r="A48" s="622" t="s">
        <v>329</v>
      </c>
      <c r="B48" s="625">
        <v>6581.41</v>
      </c>
      <c r="C48" s="625" t="s">
        <v>78</v>
      </c>
      <c r="D48" s="627" t="s">
        <v>330</v>
      </c>
      <c r="E48" s="37" t="s">
        <v>343</v>
      </c>
      <c r="F48" s="37" t="s">
        <v>99</v>
      </c>
      <c r="G48" s="37">
        <v>2</v>
      </c>
      <c r="H48" s="38">
        <v>20</v>
      </c>
      <c r="I48" s="39">
        <f t="shared" si="1"/>
        <v>40</v>
      </c>
    </row>
    <row r="49" spans="1:9" ht="12.75" customHeight="1" x14ac:dyDescent="0.2">
      <c r="A49" s="623"/>
      <c r="B49" s="632"/>
      <c r="C49" s="632"/>
      <c r="D49" s="628"/>
      <c r="E49" s="35" t="s">
        <v>1265</v>
      </c>
      <c r="F49" s="35" t="s">
        <v>102</v>
      </c>
      <c r="G49" s="35">
        <v>1</v>
      </c>
      <c r="H49" s="36">
        <v>60</v>
      </c>
      <c r="I49" s="157">
        <f t="shared" si="1"/>
        <v>60</v>
      </c>
    </row>
    <row r="50" spans="1:9" ht="12.75" customHeight="1" x14ac:dyDescent="0.2">
      <c r="A50" s="623"/>
      <c r="B50" s="632"/>
      <c r="C50" s="632"/>
      <c r="D50" s="628"/>
      <c r="E50" s="35" t="s">
        <v>1733</v>
      </c>
      <c r="F50" s="35" t="s">
        <v>99</v>
      </c>
      <c r="G50" s="35">
        <v>30</v>
      </c>
      <c r="H50" s="36">
        <v>1</v>
      </c>
      <c r="I50" s="157">
        <f t="shared" si="1"/>
        <v>30</v>
      </c>
    </row>
    <row r="51" spans="1:9" ht="12.75" customHeight="1" x14ac:dyDescent="0.2">
      <c r="A51" s="623"/>
      <c r="B51" s="632"/>
      <c r="C51" s="632"/>
      <c r="D51" s="628"/>
      <c r="E51" s="35" t="s">
        <v>1734</v>
      </c>
      <c r="F51" s="35" t="s">
        <v>99</v>
      </c>
      <c r="G51" s="35">
        <v>30</v>
      </c>
      <c r="H51" s="36">
        <v>0.9</v>
      </c>
      <c r="I51" s="157">
        <f t="shared" si="1"/>
        <v>27</v>
      </c>
    </row>
    <row r="52" spans="1:9" ht="12.75" customHeight="1" thickBot="1" x14ac:dyDescent="0.25">
      <c r="A52" s="624"/>
      <c r="B52" s="626"/>
      <c r="C52" s="626"/>
      <c r="D52" s="629"/>
      <c r="E52" s="83" t="s">
        <v>1735</v>
      </c>
      <c r="F52" s="83" t="s">
        <v>99</v>
      </c>
      <c r="G52" s="83">
        <v>30</v>
      </c>
      <c r="H52" s="84">
        <v>2.7</v>
      </c>
      <c r="I52" s="200">
        <f t="shared" si="1"/>
        <v>81</v>
      </c>
    </row>
    <row r="53" spans="1:9" ht="26.25" thickBot="1" x14ac:dyDescent="0.25">
      <c r="A53" s="46" t="s">
        <v>329</v>
      </c>
      <c r="B53" s="85">
        <v>6081.14</v>
      </c>
      <c r="C53" s="85" t="s">
        <v>79</v>
      </c>
      <c r="D53" s="47" t="s">
        <v>330</v>
      </c>
      <c r="E53" s="47" t="s">
        <v>331</v>
      </c>
      <c r="F53" s="47" t="s">
        <v>99</v>
      </c>
      <c r="G53" s="47">
        <v>1</v>
      </c>
      <c r="H53" s="48">
        <v>7.53</v>
      </c>
      <c r="I53" s="49">
        <f t="shared" si="1"/>
        <v>7.53</v>
      </c>
    </row>
    <row r="54" spans="1:9" ht="26.25" thickBot="1" x14ac:dyDescent="0.25">
      <c r="A54" s="46" t="s">
        <v>329</v>
      </c>
      <c r="B54" s="85">
        <v>6488.89</v>
      </c>
      <c r="C54" s="85" t="s">
        <v>80</v>
      </c>
      <c r="D54" s="85" t="s">
        <v>330</v>
      </c>
      <c r="E54" s="47" t="s">
        <v>331</v>
      </c>
      <c r="F54" s="47" t="s">
        <v>99</v>
      </c>
      <c r="G54" s="47">
        <v>2</v>
      </c>
      <c r="H54" s="48">
        <v>17</v>
      </c>
      <c r="I54" s="49">
        <f t="shared" si="1"/>
        <v>34</v>
      </c>
    </row>
    <row r="55" spans="1:9" ht="13.5" thickBot="1" x14ac:dyDescent="0.25">
      <c r="A55" s="46"/>
      <c r="B55" s="85"/>
      <c r="C55" s="85" t="s">
        <v>87</v>
      </c>
      <c r="D55" s="85"/>
      <c r="E55" s="47"/>
      <c r="F55" s="47"/>
      <c r="G55" s="47"/>
      <c r="H55" s="48"/>
      <c r="I55" s="49">
        <v>477.1</v>
      </c>
    </row>
    <row r="56" spans="1:9" ht="13.5" thickBot="1" x14ac:dyDescent="0.25">
      <c r="A56" s="180"/>
      <c r="B56" s="197">
        <f>SUM(B31:B54)</f>
        <v>57415.380000000005</v>
      </c>
      <c r="C56" s="198"/>
      <c r="D56" s="197"/>
      <c r="E56" s="199"/>
      <c r="F56" s="198"/>
      <c r="G56" s="198"/>
      <c r="H56" s="197" t="s">
        <v>17</v>
      </c>
      <c r="I56" s="230">
        <f>SUM(I31:I55)</f>
        <v>2072.9899999999998</v>
      </c>
    </row>
    <row r="57" spans="1:9" ht="64.5" thickBot="1" x14ac:dyDescent="0.25">
      <c r="A57" s="134" t="s">
        <v>144</v>
      </c>
      <c r="B57" s="114" t="s">
        <v>16</v>
      </c>
      <c r="C57" s="114" t="s">
        <v>5</v>
      </c>
      <c r="D57" s="114" t="s">
        <v>23</v>
      </c>
      <c r="E57" s="118" t="s">
        <v>18</v>
      </c>
      <c r="F57" s="114" t="s">
        <v>19</v>
      </c>
      <c r="G57" s="114" t="s">
        <v>10</v>
      </c>
      <c r="H57" s="114" t="s">
        <v>13</v>
      </c>
      <c r="I57" s="115" t="s">
        <v>12</v>
      </c>
    </row>
    <row r="58" spans="1:9" ht="12.75" customHeight="1" thickBot="1" x14ac:dyDescent="0.25">
      <c r="A58" s="227"/>
      <c r="B58" s="104">
        <v>1832.86</v>
      </c>
      <c r="C58" s="58" t="s">
        <v>66</v>
      </c>
      <c r="D58" s="64"/>
      <c r="E58" s="59"/>
      <c r="F58" s="59"/>
      <c r="G58" s="59"/>
      <c r="H58" s="60"/>
      <c r="I58" s="61"/>
    </row>
    <row r="59" spans="1:9" ht="12.75" customHeight="1" thickBot="1" x14ac:dyDescent="0.25">
      <c r="A59" s="227"/>
      <c r="B59" s="122">
        <v>1765.44</v>
      </c>
      <c r="C59" s="123" t="s">
        <v>67</v>
      </c>
      <c r="D59" s="124"/>
      <c r="E59" s="125"/>
      <c r="F59" s="125"/>
      <c r="G59" s="125"/>
      <c r="H59" s="126"/>
      <c r="I59" s="127"/>
    </row>
    <row r="60" spans="1:9" ht="12.75" customHeight="1" thickBot="1" x14ac:dyDescent="0.25">
      <c r="A60" s="227"/>
      <c r="B60" s="106">
        <v>1797.67</v>
      </c>
      <c r="C60" s="85" t="s">
        <v>70</v>
      </c>
      <c r="D60" s="86"/>
      <c r="E60" s="47"/>
      <c r="F60" s="47"/>
      <c r="G60" s="47"/>
      <c r="H60" s="48"/>
      <c r="I60" s="49"/>
    </row>
    <row r="61" spans="1:9" ht="12.75" customHeight="1" thickBot="1" x14ac:dyDescent="0.25">
      <c r="A61" s="227"/>
      <c r="B61" s="106">
        <v>1023.73</v>
      </c>
      <c r="C61" s="85" t="s">
        <v>72</v>
      </c>
      <c r="D61" s="86"/>
      <c r="E61" s="47"/>
      <c r="F61" s="47"/>
      <c r="G61" s="47"/>
      <c r="H61" s="48"/>
      <c r="I61" s="49"/>
    </row>
    <row r="62" spans="1:9" ht="12.75" customHeight="1" thickBot="1" x14ac:dyDescent="0.25">
      <c r="A62" s="227"/>
      <c r="B62" s="106">
        <v>1919.98</v>
      </c>
      <c r="C62" s="85" t="s">
        <v>73</v>
      </c>
      <c r="D62" s="86"/>
      <c r="E62" s="47"/>
      <c r="F62" s="47"/>
      <c r="G62" s="47"/>
      <c r="H62" s="48"/>
      <c r="I62" s="49"/>
    </row>
    <row r="63" spans="1:9" ht="12.75" customHeight="1" thickBot="1" x14ac:dyDescent="0.25">
      <c r="A63" s="227"/>
      <c r="B63" s="106">
        <v>1823.33</v>
      </c>
      <c r="C63" s="85" t="s">
        <v>74</v>
      </c>
      <c r="D63" s="86"/>
      <c r="E63" s="47"/>
      <c r="F63" s="47"/>
      <c r="G63" s="47"/>
      <c r="H63" s="48"/>
      <c r="I63" s="49"/>
    </row>
    <row r="64" spans="1:9" ht="12.75" customHeight="1" thickBot="1" x14ac:dyDescent="0.25">
      <c r="A64" s="221"/>
      <c r="B64" s="106">
        <v>2054.41</v>
      </c>
      <c r="C64" s="85" t="s">
        <v>75</v>
      </c>
      <c r="D64" s="86"/>
      <c r="E64" s="47"/>
      <c r="F64" s="47"/>
      <c r="G64" s="47"/>
      <c r="H64" s="48"/>
      <c r="I64" s="49"/>
    </row>
    <row r="65" spans="1:9" ht="12.75" customHeight="1" thickBot="1" x14ac:dyDescent="0.25">
      <c r="A65" s="221"/>
      <c r="B65" s="106">
        <v>2910.6</v>
      </c>
      <c r="C65" s="85" t="s">
        <v>76</v>
      </c>
      <c r="D65" s="86"/>
      <c r="E65" s="47"/>
      <c r="F65" s="47"/>
      <c r="G65" s="47"/>
      <c r="H65" s="48"/>
      <c r="I65" s="49"/>
    </row>
    <row r="66" spans="1:9" ht="12.75" customHeight="1" thickBot="1" x14ac:dyDescent="0.25">
      <c r="A66" s="221"/>
      <c r="B66" s="106">
        <v>4176.71</v>
      </c>
      <c r="C66" s="85" t="s">
        <v>77</v>
      </c>
      <c r="D66" s="86"/>
      <c r="E66" s="47"/>
      <c r="F66" s="47"/>
      <c r="G66" s="47"/>
      <c r="H66" s="48"/>
      <c r="I66" s="49"/>
    </row>
    <row r="67" spans="1:9" ht="12.75" customHeight="1" thickBot="1" x14ac:dyDescent="0.25">
      <c r="A67" s="221"/>
      <c r="B67" s="106">
        <v>4544.18</v>
      </c>
      <c r="C67" s="85" t="s">
        <v>78</v>
      </c>
      <c r="D67" s="86"/>
      <c r="E67" s="47"/>
      <c r="F67" s="47"/>
      <c r="G67" s="47"/>
      <c r="H67" s="48"/>
      <c r="I67" s="49"/>
    </row>
    <row r="68" spans="1:9" ht="12.75" customHeight="1" thickBot="1" x14ac:dyDescent="0.25">
      <c r="A68" s="221"/>
      <c r="B68" s="106">
        <v>4269.0600000000004</v>
      </c>
      <c r="C68" s="85" t="s">
        <v>79</v>
      </c>
      <c r="D68" s="86"/>
      <c r="E68" s="47"/>
      <c r="F68" s="47"/>
      <c r="G68" s="47"/>
      <c r="H68" s="48"/>
      <c r="I68" s="49"/>
    </row>
    <row r="69" spans="1:9" ht="12.75" customHeight="1" thickBot="1" x14ac:dyDescent="0.25">
      <c r="A69" s="221"/>
      <c r="B69" s="106">
        <v>4538.1499999999996</v>
      </c>
      <c r="C69" s="85" t="s">
        <v>80</v>
      </c>
      <c r="D69" s="86"/>
      <c r="E69" s="47"/>
      <c r="F69" s="47"/>
      <c r="G69" s="47"/>
      <c r="H69" s="48"/>
      <c r="I69" s="49"/>
    </row>
    <row r="70" spans="1:9" ht="12.75" customHeight="1" thickBot="1" x14ac:dyDescent="0.25">
      <c r="A70" s="228"/>
      <c r="B70" s="454">
        <f>SUM(B58:B69)</f>
        <v>32656.120000000003</v>
      </c>
      <c r="C70" s="458" t="s">
        <v>87</v>
      </c>
      <c r="D70" s="86"/>
      <c r="E70" s="47"/>
      <c r="F70" s="47"/>
      <c r="G70" s="47"/>
      <c r="H70" s="48"/>
      <c r="I70" s="49"/>
    </row>
    <row r="71" spans="1:9" ht="12.75" customHeight="1" thickBot="1" x14ac:dyDescent="0.25">
      <c r="A71" s="655" t="s">
        <v>106</v>
      </c>
      <c r="B71" s="106">
        <v>345.56</v>
      </c>
      <c r="C71" s="85" t="s">
        <v>74</v>
      </c>
      <c r="D71" s="86"/>
      <c r="E71" s="47"/>
      <c r="F71" s="47"/>
      <c r="G71" s="47"/>
      <c r="H71" s="48"/>
      <c r="I71" s="49"/>
    </row>
    <row r="72" spans="1:9" ht="12.75" customHeight="1" thickBot="1" x14ac:dyDescent="0.25">
      <c r="A72" s="656"/>
      <c r="B72" s="106">
        <v>145.62</v>
      </c>
      <c r="C72" s="85" t="s">
        <v>75</v>
      </c>
      <c r="D72" s="86"/>
      <c r="E72" s="47"/>
      <c r="F72" s="47"/>
      <c r="G72" s="47"/>
      <c r="H72" s="48"/>
      <c r="I72" s="49"/>
    </row>
    <row r="73" spans="1:9" ht="12.75" customHeight="1" thickBot="1" x14ac:dyDescent="0.25">
      <c r="A73" s="657"/>
      <c r="B73" s="106">
        <v>181.16</v>
      </c>
      <c r="C73" s="85" t="s">
        <v>76</v>
      </c>
      <c r="D73" s="86"/>
      <c r="E73" s="47"/>
      <c r="F73" s="47"/>
      <c r="G73" s="47"/>
      <c r="H73" s="48"/>
      <c r="I73" s="49"/>
    </row>
    <row r="74" spans="1:9" ht="12.75" customHeight="1" thickBot="1" x14ac:dyDescent="0.25">
      <c r="A74" s="526"/>
      <c r="B74" s="454">
        <f>SUM(B71:B73)</f>
        <v>672.34</v>
      </c>
      <c r="C74" s="458" t="s">
        <v>87</v>
      </c>
      <c r="D74" s="86"/>
      <c r="E74" s="47"/>
      <c r="F74" s="47"/>
      <c r="G74" s="47"/>
      <c r="H74" s="48"/>
      <c r="I74" s="49">
        <v>536.41999999999996</v>
      </c>
    </row>
    <row r="75" spans="1:9" ht="12.75" customHeight="1" thickBot="1" x14ac:dyDescent="0.25">
      <c r="A75" s="180"/>
      <c r="B75" s="197">
        <f>B70+B74</f>
        <v>33328.46</v>
      </c>
      <c r="C75" s="198"/>
      <c r="D75" s="197"/>
      <c r="E75" s="199"/>
      <c r="F75" s="198"/>
      <c r="G75" s="198"/>
      <c r="H75" s="197" t="s">
        <v>17</v>
      </c>
      <c r="I75" s="230">
        <f>SUM(I58:I74)</f>
        <v>536.41999999999996</v>
      </c>
    </row>
    <row r="76" spans="1:9" ht="77.25" thickBot="1" x14ac:dyDescent="0.25">
      <c r="A76" s="134" t="s">
        <v>145</v>
      </c>
      <c r="B76" s="117" t="s">
        <v>16</v>
      </c>
      <c r="C76" s="131" t="s">
        <v>5</v>
      </c>
      <c r="D76" s="117" t="s">
        <v>23</v>
      </c>
      <c r="E76" s="132" t="s">
        <v>18</v>
      </c>
      <c r="F76" s="117" t="s">
        <v>19</v>
      </c>
      <c r="G76" s="131" t="s">
        <v>10</v>
      </c>
      <c r="H76" s="117" t="s">
        <v>13</v>
      </c>
      <c r="I76" s="117" t="s">
        <v>12</v>
      </c>
    </row>
    <row r="77" spans="1:9" ht="12.75" customHeight="1" thickBot="1" x14ac:dyDescent="0.25">
      <c r="A77" s="227"/>
      <c r="B77" s="106">
        <v>2297.35</v>
      </c>
      <c r="C77" s="55" t="s">
        <v>66</v>
      </c>
      <c r="D77" s="86"/>
      <c r="E77" s="47"/>
      <c r="F77" s="47"/>
      <c r="G77" s="47"/>
      <c r="H77" s="48"/>
      <c r="I77" s="49"/>
    </row>
    <row r="78" spans="1:9" ht="12.75" customHeight="1" thickBot="1" x14ac:dyDescent="0.25">
      <c r="A78" s="227"/>
      <c r="B78" s="106">
        <v>2354.83</v>
      </c>
      <c r="C78" s="55" t="s">
        <v>67</v>
      </c>
      <c r="D78" s="86"/>
      <c r="E78" s="47"/>
      <c r="F78" s="47"/>
      <c r="G78" s="47"/>
      <c r="H78" s="48"/>
      <c r="I78" s="49"/>
    </row>
    <row r="79" spans="1:9" ht="12.75" customHeight="1" thickBot="1" x14ac:dyDescent="0.25">
      <c r="A79" s="227"/>
      <c r="B79" s="106">
        <v>2473.2199999999998</v>
      </c>
      <c r="C79" s="85" t="s">
        <v>70</v>
      </c>
      <c r="D79" s="86"/>
      <c r="E79" s="47"/>
      <c r="F79" s="47"/>
      <c r="G79" s="47"/>
      <c r="H79" s="48"/>
      <c r="I79" s="49"/>
    </row>
    <row r="80" spans="1:9" ht="12.75" customHeight="1" thickBot="1" x14ac:dyDescent="0.25">
      <c r="A80" s="227"/>
      <c r="B80" s="106">
        <v>2354</v>
      </c>
      <c r="C80" s="85" t="s">
        <v>72</v>
      </c>
      <c r="D80" s="86"/>
      <c r="E80" s="47"/>
      <c r="F80" s="47"/>
      <c r="G80" s="47"/>
      <c r="H80" s="48"/>
      <c r="I80" s="49"/>
    </row>
    <row r="81" spans="1:9" ht="12.75" customHeight="1" thickBot="1" x14ac:dyDescent="0.25">
      <c r="A81" s="227"/>
      <c r="B81" s="106">
        <v>2398.5300000000002</v>
      </c>
      <c r="C81" s="85" t="s">
        <v>73</v>
      </c>
      <c r="D81" s="86"/>
      <c r="E81" s="47"/>
      <c r="F81" s="47"/>
      <c r="G81" s="47"/>
      <c r="H81" s="48"/>
      <c r="I81" s="49"/>
    </row>
    <row r="82" spans="1:9" ht="12.75" customHeight="1" thickBot="1" x14ac:dyDescent="0.25">
      <c r="A82" s="227"/>
      <c r="B82" s="106">
        <v>2760.19</v>
      </c>
      <c r="C82" s="85" t="s">
        <v>74</v>
      </c>
      <c r="D82" s="86"/>
      <c r="E82" s="47"/>
      <c r="F82" s="47"/>
      <c r="G82" s="47"/>
      <c r="H82" s="48"/>
      <c r="I82" s="49"/>
    </row>
    <row r="83" spans="1:9" ht="12.75" customHeight="1" thickBot="1" x14ac:dyDescent="0.25">
      <c r="A83" s="227"/>
      <c r="B83" s="106">
        <v>1625.35</v>
      </c>
      <c r="C83" s="85" t="s">
        <v>75</v>
      </c>
      <c r="D83" s="86"/>
      <c r="E83" s="47"/>
      <c r="F83" s="47"/>
      <c r="G83" s="47"/>
      <c r="H83" s="48"/>
      <c r="I83" s="49"/>
    </row>
    <row r="84" spans="1:9" ht="12.75" customHeight="1" thickBot="1" x14ac:dyDescent="0.25">
      <c r="A84" s="227"/>
      <c r="B84" s="106">
        <v>2005.74</v>
      </c>
      <c r="C84" s="85" t="s">
        <v>76</v>
      </c>
      <c r="D84" s="86"/>
      <c r="E84" s="47"/>
      <c r="F84" s="47"/>
      <c r="G84" s="47"/>
      <c r="H84" s="48"/>
      <c r="I84" s="49"/>
    </row>
    <row r="85" spans="1:9" ht="12.75" customHeight="1" thickBot="1" x14ac:dyDescent="0.25">
      <c r="A85" s="227"/>
      <c r="B85" s="106">
        <v>2035.26</v>
      </c>
      <c r="C85" s="85" t="s">
        <v>77</v>
      </c>
      <c r="D85" s="86"/>
      <c r="E85" s="47"/>
      <c r="F85" s="47"/>
      <c r="G85" s="47"/>
      <c r="H85" s="48"/>
      <c r="I85" s="49"/>
    </row>
    <row r="86" spans="1:9" ht="12.75" customHeight="1" thickBot="1" x14ac:dyDescent="0.25">
      <c r="A86" s="227"/>
      <c r="B86" s="106">
        <v>2178.9</v>
      </c>
      <c r="C86" s="85" t="s">
        <v>78</v>
      </c>
      <c r="D86" s="86"/>
      <c r="E86" s="47"/>
      <c r="F86" s="47"/>
      <c r="G86" s="47"/>
      <c r="H86" s="48"/>
      <c r="I86" s="49"/>
    </row>
    <row r="87" spans="1:9" ht="12.75" customHeight="1" thickBot="1" x14ac:dyDescent="0.25">
      <c r="A87" s="227"/>
      <c r="B87" s="106">
        <v>2093.6799999999998</v>
      </c>
      <c r="C87" s="85" t="s">
        <v>79</v>
      </c>
      <c r="D87" s="86"/>
      <c r="E87" s="47"/>
      <c r="F87" s="47"/>
      <c r="G87" s="47"/>
      <c r="H87" s="48"/>
      <c r="I87" s="49"/>
    </row>
    <row r="88" spans="1:9" ht="12.75" customHeight="1" thickBot="1" x14ac:dyDescent="0.25">
      <c r="A88" s="227"/>
      <c r="B88" s="106">
        <v>2119.0100000000002</v>
      </c>
      <c r="C88" s="85" t="s">
        <v>80</v>
      </c>
      <c r="D88" s="86"/>
      <c r="E88" s="47"/>
      <c r="F88" s="47"/>
      <c r="G88" s="47"/>
      <c r="H88" s="48"/>
      <c r="I88" s="49"/>
    </row>
    <row r="89" spans="1:9" ht="12.75" customHeight="1" thickBot="1" x14ac:dyDescent="0.25">
      <c r="A89" s="227"/>
      <c r="B89" s="106"/>
      <c r="C89" s="167" t="s">
        <v>87</v>
      </c>
      <c r="D89" s="86"/>
      <c r="E89" s="47"/>
      <c r="F89" s="47"/>
      <c r="G89" s="47"/>
      <c r="H89" s="48"/>
      <c r="I89" s="49">
        <v>375.69</v>
      </c>
    </row>
    <row r="90" spans="1:9" ht="13.5" thickBot="1" x14ac:dyDescent="0.25">
      <c r="A90" s="180"/>
      <c r="B90" s="197">
        <f>SUM(B77:B89)</f>
        <v>26696.060000000005</v>
      </c>
      <c r="C90" s="198"/>
      <c r="D90" s="197"/>
      <c r="E90" s="199"/>
      <c r="F90" s="198"/>
      <c r="G90" s="198"/>
      <c r="H90" s="197" t="s">
        <v>17</v>
      </c>
      <c r="I90" s="230">
        <f>SUM(I77:I89)</f>
        <v>375.69</v>
      </c>
    </row>
    <row r="91" spans="1:9" ht="26.25" thickBot="1" x14ac:dyDescent="0.25">
      <c r="A91" s="46" t="s">
        <v>8</v>
      </c>
      <c r="B91" s="114" t="s">
        <v>16</v>
      </c>
      <c r="C91" s="114" t="s">
        <v>5</v>
      </c>
      <c r="D91" s="114" t="s">
        <v>23</v>
      </c>
      <c r="E91" s="118" t="s">
        <v>18</v>
      </c>
      <c r="F91" s="114" t="s">
        <v>19</v>
      </c>
      <c r="G91" s="114" t="s">
        <v>10</v>
      </c>
      <c r="H91" s="114" t="s">
        <v>13</v>
      </c>
      <c r="I91" s="115" t="s">
        <v>12</v>
      </c>
    </row>
    <row r="92" spans="1:9" ht="12.75" customHeight="1" x14ac:dyDescent="0.2">
      <c r="A92" s="623" t="s">
        <v>82</v>
      </c>
      <c r="B92" s="33"/>
      <c r="C92" s="33" t="s">
        <v>66</v>
      </c>
      <c r="D92" s="34"/>
      <c r="E92" s="35"/>
      <c r="F92" s="35" t="s">
        <v>83</v>
      </c>
      <c r="G92" s="35">
        <v>134</v>
      </c>
      <c r="H92" s="16">
        <v>4.8099999999999996</v>
      </c>
      <c r="I92" s="157">
        <f>G92*H92</f>
        <v>644.54</v>
      </c>
    </row>
    <row r="93" spans="1:9" ht="12.75" customHeight="1" x14ac:dyDescent="0.2">
      <c r="A93" s="623"/>
      <c r="B93" s="13"/>
      <c r="C93" s="13" t="s">
        <v>67</v>
      </c>
      <c r="D93" s="14"/>
      <c r="E93" s="15"/>
      <c r="F93" s="15" t="s">
        <v>83</v>
      </c>
      <c r="G93" s="15">
        <v>121</v>
      </c>
      <c r="H93" s="16">
        <v>4.8099999999999996</v>
      </c>
      <c r="I93" s="43">
        <f>G93*H93</f>
        <v>582.01</v>
      </c>
    </row>
    <row r="94" spans="1:9" x14ac:dyDescent="0.2">
      <c r="A94" s="623"/>
      <c r="B94" s="13"/>
      <c r="C94" s="13" t="s">
        <v>70</v>
      </c>
      <c r="D94" s="14"/>
      <c r="E94" s="15"/>
      <c r="F94" s="15" t="s">
        <v>83</v>
      </c>
      <c r="G94" s="15">
        <v>134</v>
      </c>
      <c r="H94" s="16">
        <v>4.8099999999999996</v>
      </c>
      <c r="I94" s="43">
        <f t="shared" ref="I94:I101" si="2">G94*H94</f>
        <v>644.54</v>
      </c>
    </row>
    <row r="95" spans="1:9" ht="12.75" customHeight="1" x14ac:dyDescent="0.2">
      <c r="A95" s="623"/>
      <c r="B95" s="13"/>
      <c r="C95" s="13" t="s">
        <v>72</v>
      </c>
      <c r="D95" s="14"/>
      <c r="E95" s="15"/>
      <c r="F95" s="15" t="s">
        <v>83</v>
      </c>
      <c r="G95" s="15">
        <v>130</v>
      </c>
      <c r="H95" s="16">
        <v>4.8099999999999996</v>
      </c>
      <c r="I95" s="43">
        <f t="shared" si="2"/>
        <v>625.29999999999995</v>
      </c>
    </row>
    <row r="96" spans="1:9" x14ac:dyDescent="0.2">
      <c r="A96" s="623"/>
      <c r="B96" s="13"/>
      <c r="C96" s="13" t="s">
        <v>73</v>
      </c>
      <c r="D96" s="14"/>
      <c r="E96" s="15"/>
      <c r="F96" s="15" t="s">
        <v>83</v>
      </c>
      <c r="G96" s="15">
        <v>50</v>
      </c>
      <c r="H96" s="16">
        <v>4.8099999999999996</v>
      </c>
      <c r="I96" s="43">
        <f t="shared" si="2"/>
        <v>240.49999999999997</v>
      </c>
    </row>
    <row r="97" spans="1:9" ht="12.75" customHeight="1" x14ac:dyDescent="0.2">
      <c r="A97" s="623"/>
      <c r="B97" s="13"/>
      <c r="C97" s="13" t="s">
        <v>74</v>
      </c>
      <c r="D97" s="14"/>
      <c r="E97" s="15"/>
      <c r="F97" s="15" t="s">
        <v>83</v>
      </c>
      <c r="G97" s="15">
        <v>50</v>
      </c>
      <c r="H97" s="16">
        <v>4.8099999999999996</v>
      </c>
      <c r="I97" s="43">
        <f t="shared" si="2"/>
        <v>240.49999999999997</v>
      </c>
    </row>
    <row r="98" spans="1:9" ht="12.75" customHeight="1" x14ac:dyDescent="0.2">
      <c r="A98" s="623"/>
      <c r="B98" s="13"/>
      <c r="C98" s="13" t="s">
        <v>75</v>
      </c>
      <c r="D98" s="14"/>
      <c r="E98" s="15"/>
      <c r="F98" s="15" t="s">
        <v>83</v>
      </c>
      <c r="G98" s="15">
        <v>50</v>
      </c>
      <c r="H98" s="16">
        <v>5.04</v>
      </c>
      <c r="I98" s="43">
        <f t="shared" si="2"/>
        <v>252</v>
      </c>
    </row>
    <row r="99" spans="1:9" ht="12.75" customHeight="1" x14ac:dyDescent="0.2">
      <c r="A99" s="623"/>
      <c r="B99" s="13"/>
      <c r="C99" s="13" t="s">
        <v>76</v>
      </c>
      <c r="D99" s="14"/>
      <c r="E99" s="15"/>
      <c r="F99" s="15" t="s">
        <v>83</v>
      </c>
      <c r="G99" s="15">
        <v>50</v>
      </c>
      <c r="H99" s="16">
        <v>5.04</v>
      </c>
      <c r="I99" s="43">
        <f t="shared" si="2"/>
        <v>252</v>
      </c>
    </row>
    <row r="100" spans="1:9" ht="12.75" customHeight="1" x14ac:dyDescent="0.2">
      <c r="A100" s="623"/>
      <c r="B100" s="13"/>
      <c r="C100" s="13" t="s">
        <v>77</v>
      </c>
      <c r="D100" s="14"/>
      <c r="E100" s="15"/>
      <c r="F100" s="15" t="s">
        <v>83</v>
      </c>
      <c r="G100" s="15">
        <v>50</v>
      </c>
      <c r="H100" s="16">
        <v>5.04</v>
      </c>
      <c r="I100" s="43">
        <f t="shared" si="2"/>
        <v>252</v>
      </c>
    </row>
    <row r="101" spans="1:9" ht="12.75" customHeight="1" x14ac:dyDescent="0.2">
      <c r="A101" s="623"/>
      <c r="B101" s="13"/>
      <c r="C101" s="13" t="s">
        <v>78</v>
      </c>
      <c r="D101" s="14"/>
      <c r="E101" s="15"/>
      <c r="F101" s="15" t="s">
        <v>83</v>
      </c>
      <c r="G101" s="15">
        <v>50</v>
      </c>
      <c r="H101" s="16">
        <v>5.04</v>
      </c>
      <c r="I101" s="43">
        <f t="shared" si="2"/>
        <v>252</v>
      </c>
    </row>
    <row r="102" spans="1:9" ht="12.75" customHeight="1" x14ac:dyDescent="0.2">
      <c r="A102" s="623"/>
      <c r="B102" s="13"/>
      <c r="C102" s="13" t="s">
        <v>79</v>
      </c>
      <c r="D102" s="14"/>
      <c r="E102" s="15"/>
      <c r="F102" s="15" t="s">
        <v>83</v>
      </c>
      <c r="G102" s="15">
        <v>50</v>
      </c>
      <c r="H102" s="16">
        <v>5.04</v>
      </c>
      <c r="I102" s="43">
        <f>G102*H102</f>
        <v>252</v>
      </c>
    </row>
    <row r="103" spans="1:9" ht="12.75" customHeight="1" x14ac:dyDescent="0.2">
      <c r="A103" s="623"/>
      <c r="B103" s="13"/>
      <c r="C103" s="13" t="s">
        <v>80</v>
      </c>
      <c r="D103" s="14"/>
      <c r="E103" s="15"/>
      <c r="F103" s="15" t="s">
        <v>83</v>
      </c>
      <c r="G103" s="15">
        <v>50</v>
      </c>
      <c r="H103" s="16">
        <v>5.04</v>
      </c>
      <c r="I103" s="43">
        <f>G103*H103</f>
        <v>252</v>
      </c>
    </row>
    <row r="104" spans="1:9" ht="12.75" customHeight="1" x14ac:dyDescent="0.2">
      <c r="A104" s="704"/>
      <c r="B104" s="13"/>
      <c r="C104" s="244" t="s">
        <v>87</v>
      </c>
      <c r="D104" s="14"/>
      <c r="E104" s="15"/>
      <c r="F104" s="15" t="s">
        <v>83</v>
      </c>
      <c r="G104" s="15">
        <f>SUM(G92:G103)</f>
        <v>919</v>
      </c>
      <c r="H104" s="16"/>
      <c r="I104" s="243">
        <f>SUM(I92:I103)</f>
        <v>4489.3899999999994</v>
      </c>
    </row>
    <row r="105" spans="1:9" ht="27.6" customHeight="1" x14ac:dyDescent="0.2">
      <c r="A105" s="652" t="s">
        <v>2272</v>
      </c>
      <c r="B105" s="71"/>
      <c r="C105" s="13" t="s">
        <v>2273</v>
      </c>
      <c r="D105" s="72"/>
      <c r="E105" s="73"/>
      <c r="F105" s="15"/>
      <c r="G105" s="327"/>
      <c r="H105" s="74"/>
      <c r="I105" s="598">
        <v>73.5</v>
      </c>
    </row>
    <row r="106" spans="1:9" ht="28.15" customHeight="1" x14ac:dyDescent="0.2">
      <c r="A106" s="653"/>
      <c r="B106" s="71"/>
      <c r="C106" s="13" t="s">
        <v>2274</v>
      </c>
      <c r="D106" s="72"/>
      <c r="E106" s="73"/>
      <c r="F106" s="15"/>
      <c r="G106" s="327"/>
      <c r="H106" s="74"/>
      <c r="I106" s="598">
        <v>73.5</v>
      </c>
    </row>
    <row r="107" spans="1:9" ht="26.45" customHeight="1" x14ac:dyDescent="0.2">
      <c r="A107" s="654"/>
      <c r="B107" s="412"/>
      <c r="C107" s="244" t="s">
        <v>87</v>
      </c>
      <c r="D107" s="72"/>
      <c r="E107" s="73"/>
      <c r="F107" s="15"/>
      <c r="G107" s="327"/>
      <c r="H107" s="74"/>
      <c r="I107" s="241">
        <f>SUM(I105:I106)</f>
        <v>147</v>
      </c>
    </row>
    <row r="108" spans="1:9" ht="28.15" customHeight="1" x14ac:dyDescent="0.2">
      <c r="A108" s="652" t="s">
        <v>2271</v>
      </c>
      <c r="B108" s="71"/>
      <c r="C108" s="33" t="s">
        <v>2273</v>
      </c>
      <c r="D108" s="72"/>
      <c r="E108" s="73"/>
      <c r="F108" s="15"/>
      <c r="G108" s="327"/>
      <c r="H108" s="74"/>
      <c r="I108" s="598">
        <v>416.34</v>
      </c>
    </row>
    <row r="109" spans="1:9" ht="23.45" customHeight="1" x14ac:dyDescent="0.2">
      <c r="A109" s="653"/>
      <c r="B109" s="71"/>
      <c r="C109" s="71" t="s">
        <v>2274</v>
      </c>
      <c r="D109" s="72"/>
      <c r="E109" s="73"/>
      <c r="F109" s="15"/>
      <c r="G109" s="327"/>
      <c r="H109" s="74"/>
      <c r="I109" s="598">
        <v>440.82</v>
      </c>
    </row>
    <row r="110" spans="1:9" ht="30.6" customHeight="1" x14ac:dyDescent="0.2">
      <c r="A110" s="654"/>
      <c r="B110" s="71"/>
      <c r="C110" s="412" t="s">
        <v>87</v>
      </c>
      <c r="D110" s="72"/>
      <c r="E110" s="73"/>
      <c r="F110" s="73"/>
      <c r="G110" s="327"/>
      <c r="H110" s="74"/>
      <c r="I110" s="241">
        <f>SUM(I108:I109)</f>
        <v>857.16</v>
      </c>
    </row>
    <row r="111" spans="1:9" ht="25.5" x14ac:dyDescent="0.2">
      <c r="A111" s="221" t="s">
        <v>2270</v>
      </c>
      <c r="B111" s="13"/>
      <c r="C111" s="244" t="s">
        <v>87</v>
      </c>
      <c r="D111" s="14"/>
      <c r="E111" s="15"/>
      <c r="F111" s="15"/>
      <c r="G111" s="15"/>
      <c r="H111" s="16"/>
      <c r="I111" s="243">
        <v>40075.800000000003</v>
      </c>
    </row>
    <row r="112" spans="1:9" ht="12.75" customHeight="1" x14ac:dyDescent="0.2">
      <c r="A112" s="221" t="s">
        <v>84</v>
      </c>
      <c r="B112" s="13"/>
      <c r="C112" s="244" t="s">
        <v>87</v>
      </c>
      <c r="D112" s="14"/>
      <c r="E112" s="15"/>
      <c r="F112" s="15"/>
      <c r="G112" s="15"/>
      <c r="H112" s="16"/>
      <c r="I112" s="243">
        <v>2983.36</v>
      </c>
    </row>
    <row r="113" spans="1:255" ht="12.75" customHeight="1" x14ac:dyDescent="0.2">
      <c r="A113" s="221" t="s">
        <v>86</v>
      </c>
      <c r="B113" s="13"/>
      <c r="C113" s="244" t="s">
        <v>87</v>
      </c>
      <c r="D113" s="14"/>
      <c r="E113" s="15"/>
      <c r="F113" s="15"/>
      <c r="G113" s="15"/>
      <c r="H113" s="16"/>
      <c r="I113" s="243">
        <v>2720.74</v>
      </c>
    </row>
    <row r="114" spans="1:255" ht="12.75" customHeight="1" x14ac:dyDescent="0.2">
      <c r="A114" s="219" t="s">
        <v>88</v>
      </c>
      <c r="B114" s="13"/>
      <c r="C114" s="244" t="s">
        <v>87</v>
      </c>
      <c r="D114" s="14"/>
      <c r="E114" s="15"/>
      <c r="F114" s="15"/>
      <c r="G114" s="15"/>
      <c r="H114" s="16"/>
      <c r="I114" s="243">
        <v>1995.91</v>
      </c>
    </row>
    <row r="115" spans="1:255" ht="12.75" customHeight="1" thickBot="1" x14ac:dyDescent="0.25">
      <c r="A115" s="219"/>
      <c r="B115" s="109"/>
      <c r="C115" s="109"/>
      <c r="D115" s="108"/>
      <c r="E115" s="110"/>
      <c r="F115" s="109"/>
      <c r="G115" s="109"/>
      <c r="H115" s="108" t="s">
        <v>17</v>
      </c>
      <c r="I115" s="232">
        <f>I104+I107+I110+I111+I112+I113+I114</f>
        <v>53269.360000000008</v>
      </c>
    </row>
    <row r="116" spans="1:255" s="45" customFormat="1" ht="71.45" customHeight="1" thickBot="1" x14ac:dyDescent="0.25">
      <c r="A116" s="117" t="s">
        <v>95</v>
      </c>
      <c r="B116" s="114" t="s">
        <v>16</v>
      </c>
      <c r="C116" s="114" t="s">
        <v>5</v>
      </c>
      <c r="D116" s="114" t="s">
        <v>23</v>
      </c>
      <c r="E116" s="118" t="s">
        <v>18</v>
      </c>
      <c r="F116" s="114" t="s">
        <v>19</v>
      </c>
      <c r="G116" s="114" t="s">
        <v>10</v>
      </c>
      <c r="H116" s="114" t="s">
        <v>13</v>
      </c>
      <c r="I116" s="115" t="s">
        <v>12</v>
      </c>
      <c r="J116" s="56"/>
      <c r="K116" s="56"/>
      <c r="L116" s="56"/>
      <c r="M116" s="56"/>
      <c r="N116" s="56"/>
      <c r="O116" s="56"/>
      <c r="P116" s="56"/>
      <c r="Q116" s="56"/>
      <c r="R116" s="56"/>
      <c r="T116" s="56"/>
      <c r="U116" s="56"/>
      <c r="V116" s="56"/>
      <c r="W116" s="56"/>
      <c r="X116" s="56"/>
      <c r="Y116" s="56"/>
      <c r="Z116" s="56"/>
      <c r="AA116" s="56"/>
      <c r="AB116" s="56"/>
      <c r="AD116" s="56"/>
      <c r="AE116" s="56"/>
      <c r="AF116" s="56"/>
      <c r="AG116" s="56"/>
      <c r="AH116" s="56"/>
      <c r="AI116" s="56"/>
      <c r="AJ116" s="56"/>
      <c r="AK116" s="56"/>
      <c r="AL116" s="56"/>
      <c r="AN116" s="56"/>
      <c r="AO116" s="56"/>
      <c r="AP116" s="56"/>
      <c r="AQ116" s="56"/>
      <c r="AR116" s="56"/>
      <c r="AS116" s="56"/>
      <c r="AT116" s="56"/>
      <c r="AU116" s="56"/>
      <c r="AV116" s="56"/>
      <c r="AX116" s="56"/>
      <c r="AY116" s="56"/>
      <c r="AZ116" s="56"/>
      <c r="BA116" s="56"/>
      <c r="BB116" s="56"/>
      <c r="BC116" s="56"/>
      <c r="BD116" s="56"/>
      <c r="BE116" s="56"/>
      <c r="BF116" s="56"/>
      <c r="BH116" s="56"/>
      <c r="BI116" s="56"/>
      <c r="BJ116" s="56"/>
      <c r="BK116" s="56"/>
      <c r="BL116" s="56"/>
      <c r="BM116" s="56"/>
      <c r="BN116" s="56"/>
      <c r="BO116" s="56"/>
      <c r="BP116" s="56"/>
      <c r="BR116" s="56"/>
      <c r="BS116" s="56"/>
      <c r="BT116" s="56"/>
      <c r="BU116" s="56"/>
      <c r="BV116" s="56"/>
      <c r="BW116" s="56"/>
      <c r="BX116" s="56"/>
      <c r="BY116" s="56"/>
      <c r="BZ116" s="56"/>
      <c r="CB116" s="56"/>
      <c r="CC116" s="56"/>
      <c r="CD116" s="56"/>
      <c r="CE116" s="56"/>
      <c r="CF116" s="56"/>
      <c r="CG116" s="56"/>
      <c r="CH116" s="56"/>
      <c r="CI116" s="56"/>
      <c r="CJ116" s="56"/>
      <c r="CL116" s="56"/>
      <c r="CM116" s="56"/>
      <c r="CN116" s="56"/>
      <c r="CO116" s="56"/>
      <c r="CP116" s="56"/>
      <c r="CQ116" s="56"/>
      <c r="CR116" s="56"/>
      <c r="CS116" s="56"/>
      <c r="CT116" s="56"/>
      <c r="CV116" s="56"/>
      <c r="CW116" s="56"/>
      <c r="CX116" s="56"/>
      <c r="CY116" s="56"/>
      <c r="CZ116" s="56"/>
      <c r="DA116" s="56"/>
      <c r="DB116" s="56"/>
      <c r="DC116" s="56"/>
      <c r="DD116" s="56"/>
      <c r="DF116" s="56"/>
      <c r="DG116" s="56"/>
      <c r="DH116" s="56"/>
      <c r="DI116" s="56"/>
      <c r="DJ116" s="56"/>
      <c r="DK116" s="56"/>
      <c r="DL116" s="56"/>
      <c r="DM116" s="56"/>
      <c r="DN116" s="56"/>
      <c r="DP116" s="56"/>
      <c r="DQ116" s="56"/>
      <c r="DR116" s="56"/>
      <c r="DS116" s="56"/>
      <c r="DT116" s="56"/>
      <c r="DU116" s="56"/>
      <c r="DV116" s="56"/>
      <c r="DW116" s="56"/>
      <c r="DX116" s="56"/>
      <c r="DZ116" s="56"/>
      <c r="EA116" s="56"/>
      <c r="EB116" s="56"/>
      <c r="EC116" s="56"/>
      <c r="ED116" s="56"/>
      <c r="EE116" s="56"/>
      <c r="EF116" s="56"/>
      <c r="EG116" s="56"/>
      <c r="EH116" s="56"/>
      <c r="EJ116" s="56"/>
      <c r="EK116" s="56"/>
      <c r="EL116" s="56"/>
      <c r="EM116" s="56"/>
      <c r="EN116" s="56"/>
      <c r="EO116" s="56"/>
      <c r="EP116" s="56"/>
      <c r="EQ116" s="56"/>
      <c r="ER116" s="56"/>
      <c r="ET116" s="56"/>
      <c r="EU116" s="56"/>
      <c r="EV116" s="56"/>
      <c r="EW116" s="56"/>
      <c r="EX116" s="56"/>
      <c r="EY116" s="56"/>
      <c r="EZ116" s="56"/>
      <c r="FA116" s="56"/>
      <c r="FB116" s="56"/>
      <c r="FD116" s="56"/>
      <c r="FE116" s="56"/>
      <c r="FF116" s="56"/>
      <c r="FG116" s="56"/>
      <c r="FH116" s="56"/>
      <c r="FI116" s="56"/>
      <c r="FJ116" s="56"/>
      <c r="FK116" s="56"/>
      <c r="FL116" s="56"/>
      <c r="FN116" s="56"/>
      <c r="FO116" s="56"/>
      <c r="FP116" s="56"/>
      <c r="FQ116" s="56"/>
      <c r="FR116" s="56"/>
      <c r="FS116" s="56"/>
      <c r="FT116" s="56"/>
      <c r="FU116" s="56"/>
      <c r="FV116" s="56"/>
      <c r="FX116" s="56"/>
      <c r="FY116" s="56"/>
      <c r="FZ116" s="56"/>
      <c r="GA116" s="56"/>
      <c r="GB116" s="56"/>
      <c r="GC116" s="56"/>
      <c r="GD116" s="56"/>
      <c r="GE116" s="56"/>
      <c r="GF116" s="56"/>
      <c r="GH116" s="56"/>
      <c r="GI116" s="56"/>
      <c r="GJ116" s="56"/>
      <c r="GK116" s="56"/>
      <c r="GL116" s="56"/>
      <c r="GM116" s="56"/>
      <c r="GN116" s="56"/>
      <c r="GO116" s="56"/>
      <c r="GP116" s="56"/>
      <c r="GR116" s="56"/>
      <c r="GS116" s="56"/>
      <c r="GT116" s="56"/>
      <c r="GU116" s="56"/>
      <c r="GV116" s="56"/>
      <c r="GW116" s="56"/>
      <c r="GX116" s="56"/>
      <c r="GY116" s="56"/>
      <c r="GZ116" s="56"/>
      <c r="HB116" s="56"/>
      <c r="HC116" s="56"/>
      <c r="HD116" s="56"/>
      <c r="HE116" s="56"/>
      <c r="HF116" s="56"/>
      <c r="HG116" s="56"/>
      <c r="HH116" s="56"/>
      <c r="HI116" s="56"/>
      <c r="HJ116" s="56"/>
      <c r="HL116" s="56"/>
      <c r="HM116" s="56"/>
      <c r="HN116" s="56"/>
      <c r="HO116" s="56"/>
      <c r="HP116" s="56"/>
      <c r="HQ116" s="56"/>
      <c r="HR116" s="56"/>
      <c r="HS116" s="56"/>
      <c r="HT116" s="56"/>
      <c r="HV116" s="56"/>
      <c r="HW116" s="56"/>
      <c r="HX116" s="56"/>
      <c r="HY116" s="56"/>
      <c r="HZ116" s="56"/>
      <c r="IA116" s="56"/>
      <c r="IB116" s="56"/>
      <c r="IC116" s="56"/>
      <c r="ID116" s="56"/>
      <c r="IF116" s="56"/>
      <c r="IG116" s="56"/>
      <c r="IH116" s="56"/>
      <c r="II116" s="56"/>
      <c r="IJ116" s="56"/>
      <c r="IK116" s="56"/>
      <c r="IL116" s="56"/>
      <c r="IM116" s="56"/>
      <c r="IN116" s="56"/>
      <c r="IP116" s="56"/>
      <c r="IQ116" s="56"/>
      <c r="IR116" s="56"/>
      <c r="IS116" s="56"/>
      <c r="IT116" s="56"/>
      <c r="IU116" s="56"/>
    </row>
    <row r="117" spans="1:255" ht="12.75" customHeight="1" thickBot="1" x14ac:dyDescent="0.25">
      <c r="A117" s="227"/>
      <c r="B117" s="104">
        <v>974.85</v>
      </c>
      <c r="C117" s="58" t="s">
        <v>66</v>
      </c>
      <c r="D117" s="64"/>
      <c r="E117" s="59"/>
      <c r="F117" s="59"/>
      <c r="G117" s="59"/>
      <c r="H117" s="60"/>
      <c r="I117" s="61"/>
      <c r="J117" s="56"/>
      <c r="K117" s="56"/>
      <c r="L117" s="56"/>
      <c r="M117" s="56"/>
      <c r="N117" s="56"/>
      <c r="O117" s="56"/>
      <c r="P117" s="56"/>
      <c r="Q117" s="56"/>
      <c r="R117" s="56"/>
      <c r="T117" s="56"/>
      <c r="U117" s="56"/>
      <c r="V117" s="56"/>
      <c r="W117" s="56"/>
      <c r="X117" s="56"/>
      <c r="Y117" s="56"/>
      <c r="Z117" s="56"/>
      <c r="AA117" s="56"/>
      <c r="AB117" s="56"/>
      <c r="AD117" s="56"/>
      <c r="AE117" s="56"/>
      <c r="AF117" s="56"/>
      <c r="AG117" s="56"/>
      <c r="AH117" s="56"/>
      <c r="AI117" s="56"/>
      <c r="AJ117" s="56"/>
      <c r="AK117" s="56"/>
      <c r="AL117" s="56"/>
      <c r="AN117" s="56"/>
      <c r="AO117" s="56"/>
      <c r="AP117" s="56"/>
      <c r="AQ117" s="56"/>
      <c r="AR117" s="56"/>
      <c r="AS117" s="56"/>
      <c r="AT117" s="56"/>
      <c r="AU117" s="56"/>
      <c r="AV117" s="56"/>
      <c r="AX117" s="56"/>
      <c r="AY117" s="56"/>
      <c r="AZ117" s="56"/>
      <c r="BA117" s="56"/>
      <c r="BB117" s="56"/>
      <c r="BC117" s="56"/>
      <c r="BD117" s="56"/>
      <c r="BE117" s="56"/>
      <c r="BF117" s="56"/>
      <c r="BH117" s="56"/>
      <c r="BI117" s="56"/>
      <c r="BJ117" s="56"/>
      <c r="BK117" s="56"/>
      <c r="BL117" s="56"/>
      <c r="BM117" s="56"/>
      <c r="BN117" s="56"/>
      <c r="BO117" s="56"/>
      <c r="BP117" s="56"/>
      <c r="BR117" s="56"/>
      <c r="BS117" s="56"/>
      <c r="BT117" s="56"/>
      <c r="BU117" s="56"/>
      <c r="BV117" s="56"/>
      <c r="BW117" s="56"/>
      <c r="BX117" s="56"/>
      <c r="BY117" s="56"/>
      <c r="BZ117" s="56"/>
      <c r="CB117" s="56"/>
      <c r="CC117" s="56"/>
      <c r="CD117" s="56"/>
      <c r="CE117" s="56"/>
      <c r="CF117" s="56"/>
      <c r="CG117" s="56"/>
      <c r="CH117" s="56"/>
      <c r="CI117" s="56"/>
      <c r="CJ117" s="56"/>
      <c r="CL117" s="56"/>
      <c r="CM117" s="56"/>
      <c r="CN117" s="56"/>
      <c r="CO117" s="56"/>
      <c r="CP117" s="56"/>
      <c r="CQ117" s="56"/>
      <c r="CR117" s="56"/>
      <c r="CS117" s="56"/>
      <c r="CT117" s="56"/>
      <c r="CV117" s="56"/>
      <c r="CW117" s="56"/>
      <c r="CX117" s="56"/>
      <c r="CY117" s="56"/>
      <c r="CZ117" s="56"/>
      <c r="DA117" s="56"/>
      <c r="DB117" s="56"/>
      <c r="DC117" s="56"/>
      <c r="DD117" s="56"/>
      <c r="DF117" s="56"/>
      <c r="DG117" s="56"/>
      <c r="DH117" s="56"/>
      <c r="DI117" s="56"/>
      <c r="DJ117" s="56"/>
      <c r="DK117" s="56"/>
      <c r="DL117" s="56"/>
      <c r="DM117" s="56"/>
      <c r="DN117" s="56"/>
      <c r="DP117" s="56"/>
      <c r="DQ117" s="56"/>
      <c r="DR117" s="56"/>
      <c r="DS117" s="56"/>
      <c r="DT117" s="56"/>
      <c r="DU117" s="56"/>
      <c r="DV117" s="56"/>
      <c r="DW117" s="56"/>
      <c r="DX117" s="56"/>
      <c r="DZ117" s="56"/>
      <c r="EA117" s="56"/>
      <c r="EB117" s="56"/>
      <c r="EC117" s="56"/>
      <c r="ED117" s="56"/>
      <c r="EE117" s="56"/>
      <c r="EF117" s="56"/>
      <c r="EG117" s="56"/>
      <c r="EH117" s="56"/>
      <c r="EJ117" s="56"/>
      <c r="EK117" s="56"/>
      <c r="EL117" s="56"/>
      <c r="EM117" s="56"/>
      <c r="EN117" s="56"/>
      <c r="EO117" s="56"/>
      <c r="EP117" s="56"/>
      <c r="EQ117" s="56"/>
      <c r="ER117" s="56"/>
      <c r="ET117" s="56"/>
      <c r="EU117" s="56"/>
      <c r="EV117" s="56"/>
      <c r="EW117" s="56"/>
      <c r="EX117" s="56"/>
      <c r="EY117" s="56"/>
      <c r="EZ117" s="56"/>
      <c r="FA117" s="56"/>
      <c r="FB117" s="56"/>
      <c r="FD117" s="56"/>
      <c r="FE117" s="56"/>
      <c r="FF117" s="56"/>
      <c r="FG117" s="56"/>
      <c r="FH117" s="56"/>
      <c r="FI117" s="56"/>
      <c r="FJ117" s="56"/>
      <c r="FK117" s="56"/>
      <c r="FL117" s="56"/>
      <c r="FN117" s="56"/>
      <c r="FO117" s="56"/>
      <c r="FP117" s="56"/>
      <c r="FQ117" s="56"/>
      <c r="FR117" s="56"/>
      <c r="FS117" s="56"/>
      <c r="FT117" s="56"/>
      <c r="FU117" s="56"/>
      <c r="FV117" s="56"/>
      <c r="FX117" s="56"/>
      <c r="FY117" s="56"/>
      <c r="FZ117" s="56"/>
      <c r="GA117" s="56"/>
      <c r="GB117" s="56"/>
      <c r="GC117" s="56"/>
      <c r="GD117" s="56"/>
      <c r="GE117" s="56"/>
      <c r="GF117" s="56"/>
      <c r="GH117" s="56"/>
      <c r="GI117" s="56"/>
      <c r="GJ117" s="56"/>
      <c r="GK117" s="56"/>
      <c r="GL117" s="56"/>
      <c r="GM117" s="56"/>
      <c r="GN117" s="56"/>
      <c r="GO117" s="56"/>
      <c r="GP117" s="56"/>
      <c r="GR117" s="56"/>
      <c r="GS117" s="56"/>
      <c r="GT117" s="56"/>
      <c r="GU117" s="56"/>
      <c r="GV117" s="56"/>
      <c r="GW117" s="56"/>
      <c r="GX117" s="56"/>
      <c r="GY117" s="56"/>
      <c r="GZ117" s="56"/>
      <c r="HB117" s="56"/>
      <c r="HC117" s="56"/>
      <c r="HD117" s="56"/>
      <c r="HE117" s="56"/>
      <c r="HF117" s="56"/>
      <c r="HG117" s="56"/>
      <c r="HH117" s="56"/>
      <c r="HI117" s="56"/>
      <c r="HJ117" s="56"/>
      <c r="HL117" s="56"/>
      <c r="HM117" s="56"/>
      <c r="HN117" s="56"/>
      <c r="HO117" s="56"/>
      <c r="HP117" s="56"/>
      <c r="HQ117" s="56"/>
      <c r="HR117" s="56"/>
      <c r="HS117" s="56"/>
      <c r="HT117" s="56"/>
      <c r="HV117" s="56"/>
      <c r="HW117" s="56"/>
      <c r="HX117" s="56"/>
      <c r="HY117" s="56"/>
      <c r="HZ117" s="56"/>
      <c r="IA117" s="56"/>
      <c r="IB117" s="56"/>
      <c r="IC117" s="56"/>
      <c r="ID117" s="56"/>
      <c r="IF117" s="56"/>
      <c r="IG117" s="56"/>
      <c r="IH117" s="56"/>
      <c r="II117" s="56"/>
      <c r="IJ117" s="56"/>
      <c r="IK117" s="56"/>
      <c r="IL117" s="56"/>
      <c r="IM117" s="56"/>
      <c r="IN117" s="56"/>
      <c r="IP117" s="56"/>
      <c r="IQ117" s="56"/>
      <c r="IR117" s="56"/>
      <c r="IS117" s="56"/>
      <c r="IT117" s="56"/>
      <c r="IU117" s="56"/>
    </row>
    <row r="118" spans="1:255" ht="12.75" customHeight="1" thickBot="1" x14ac:dyDescent="0.25">
      <c r="A118" s="227"/>
      <c r="B118" s="122">
        <v>1183.9100000000001</v>
      </c>
      <c r="C118" s="123" t="s">
        <v>67</v>
      </c>
      <c r="D118" s="124"/>
      <c r="E118" s="125"/>
      <c r="F118" s="125"/>
      <c r="G118" s="125"/>
      <c r="H118" s="126"/>
      <c r="I118" s="127"/>
      <c r="J118" s="56"/>
      <c r="K118" s="56"/>
      <c r="L118" s="56"/>
      <c r="M118" s="56"/>
      <c r="N118" s="56"/>
      <c r="O118" s="56"/>
      <c r="P118" s="56"/>
      <c r="Q118" s="56"/>
      <c r="R118" s="56"/>
      <c r="T118" s="56"/>
      <c r="U118" s="56"/>
      <c r="V118" s="56"/>
      <c r="W118" s="56"/>
      <c r="X118" s="56"/>
      <c r="Y118" s="56"/>
      <c r="Z118" s="56"/>
      <c r="AA118" s="56"/>
      <c r="AB118" s="56"/>
      <c r="AD118" s="56"/>
      <c r="AE118" s="56"/>
      <c r="AF118" s="56"/>
      <c r="AG118" s="56"/>
      <c r="AH118" s="56"/>
      <c r="AI118" s="56"/>
      <c r="AJ118" s="56"/>
      <c r="AK118" s="56"/>
      <c r="AL118" s="56"/>
      <c r="AN118" s="56"/>
      <c r="AO118" s="56"/>
      <c r="AP118" s="56"/>
      <c r="AQ118" s="56"/>
      <c r="AR118" s="56"/>
      <c r="AS118" s="56"/>
      <c r="AT118" s="56"/>
      <c r="AU118" s="56"/>
      <c r="AV118" s="56"/>
      <c r="AX118" s="56"/>
      <c r="AY118" s="56"/>
      <c r="AZ118" s="56"/>
      <c r="BA118" s="56"/>
      <c r="BB118" s="56"/>
      <c r="BC118" s="56"/>
      <c r="BD118" s="56"/>
      <c r="BE118" s="56"/>
      <c r="BF118" s="56"/>
      <c r="BH118" s="56"/>
      <c r="BI118" s="56"/>
      <c r="BJ118" s="56"/>
      <c r="BK118" s="56"/>
      <c r="BL118" s="56"/>
      <c r="BM118" s="56"/>
      <c r="BN118" s="56"/>
      <c r="BO118" s="56"/>
      <c r="BP118" s="56"/>
      <c r="BR118" s="56"/>
      <c r="BS118" s="56"/>
      <c r="BT118" s="56"/>
      <c r="BU118" s="56"/>
      <c r="BV118" s="56"/>
      <c r="BW118" s="56"/>
      <c r="BX118" s="56"/>
      <c r="BY118" s="56"/>
      <c r="BZ118" s="56"/>
      <c r="CB118" s="56"/>
      <c r="CC118" s="56"/>
      <c r="CD118" s="56"/>
      <c r="CE118" s="56"/>
      <c r="CF118" s="56"/>
      <c r="CG118" s="56"/>
      <c r="CH118" s="56"/>
      <c r="CI118" s="56"/>
      <c r="CJ118" s="56"/>
      <c r="CL118" s="56"/>
      <c r="CM118" s="56"/>
      <c r="CN118" s="56"/>
      <c r="CO118" s="56"/>
      <c r="CP118" s="56"/>
      <c r="CQ118" s="56"/>
      <c r="CR118" s="56"/>
      <c r="CS118" s="56"/>
      <c r="CT118" s="56"/>
      <c r="CV118" s="56"/>
      <c r="CW118" s="56"/>
      <c r="CX118" s="56"/>
      <c r="CY118" s="56"/>
      <c r="CZ118" s="56"/>
      <c r="DA118" s="56"/>
      <c r="DB118" s="56"/>
      <c r="DC118" s="56"/>
      <c r="DD118" s="56"/>
      <c r="DF118" s="56"/>
      <c r="DG118" s="56"/>
      <c r="DH118" s="56"/>
      <c r="DI118" s="56"/>
      <c r="DJ118" s="56"/>
      <c r="DK118" s="56"/>
      <c r="DL118" s="56"/>
      <c r="DM118" s="56"/>
      <c r="DN118" s="56"/>
      <c r="DP118" s="56"/>
      <c r="DQ118" s="56"/>
      <c r="DR118" s="56"/>
      <c r="DS118" s="56"/>
      <c r="DT118" s="56"/>
      <c r="DU118" s="56"/>
      <c r="DV118" s="56"/>
      <c r="DW118" s="56"/>
      <c r="DX118" s="56"/>
      <c r="DZ118" s="56"/>
      <c r="EA118" s="56"/>
      <c r="EB118" s="56"/>
      <c r="EC118" s="56"/>
      <c r="ED118" s="56"/>
      <c r="EE118" s="56"/>
      <c r="EF118" s="56"/>
      <c r="EG118" s="56"/>
      <c r="EH118" s="56"/>
      <c r="EJ118" s="56"/>
      <c r="EK118" s="56"/>
      <c r="EL118" s="56"/>
      <c r="EM118" s="56"/>
      <c r="EN118" s="56"/>
      <c r="EO118" s="56"/>
      <c r="EP118" s="56"/>
      <c r="EQ118" s="56"/>
      <c r="ER118" s="56"/>
      <c r="ET118" s="56"/>
      <c r="EU118" s="56"/>
      <c r="EV118" s="56"/>
      <c r="EW118" s="56"/>
      <c r="EX118" s="56"/>
      <c r="EY118" s="56"/>
      <c r="EZ118" s="56"/>
      <c r="FA118" s="56"/>
      <c r="FB118" s="56"/>
      <c r="FD118" s="56"/>
      <c r="FE118" s="56"/>
      <c r="FF118" s="56"/>
      <c r="FG118" s="56"/>
      <c r="FH118" s="56"/>
      <c r="FI118" s="56"/>
      <c r="FJ118" s="56"/>
      <c r="FK118" s="56"/>
      <c r="FL118" s="56"/>
      <c r="FN118" s="56"/>
      <c r="FO118" s="56"/>
      <c r="FP118" s="56"/>
      <c r="FQ118" s="56"/>
      <c r="FR118" s="56"/>
      <c r="FS118" s="56"/>
      <c r="FT118" s="56"/>
      <c r="FU118" s="56"/>
      <c r="FV118" s="56"/>
      <c r="FX118" s="56"/>
      <c r="FY118" s="56"/>
      <c r="FZ118" s="56"/>
      <c r="GA118" s="56"/>
      <c r="GB118" s="56"/>
      <c r="GC118" s="56"/>
      <c r="GD118" s="56"/>
      <c r="GE118" s="56"/>
      <c r="GF118" s="56"/>
      <c r="GH118" s="56"/>
      <c r="GI118" s="56"/>
      <c r="GJ118" s="56"/>
      <c r="GK118" s="56"/>
      <c r="GL118" s="56"/>
      <c r="GM118" s="56"/>
      <c r="GN118" s="56"/>
      <c r="GO118" s="56"/>
      <c r="GP118" s="56"/>
      <c r="GR118" s="56"/>
      <c r="GS118" s="56"/>
      <c r="GT118" s="56"/>
      <c r="GU118" s="56"/>
      <c r="GV118" s="56"/>
      <c r="GW118" s="56"/>
      <c r="GX118" s="56"/>
      <c r="GY118" s="56"/>
      <c r="GZ118" s="56"/>
      <c r="HB118" s="56"/>
      <c r="HC118" s="56"/>
      <c r="HD118" s="56"/>
      <c r="HE118" s="56"/>
      <c r="HF118" s="56"/>
      <c r="HG118" s="56"/>
      <c r="HH118" s="56"/>
      <c r="HI118" s="56"/>
      <c r="HJ118" s="56"/>
      <c r="HL118" s="56"/>
      <c r="HM118" s="56"/>
      <c r="HN118" s="56"/>
      <c r="HO118" s="56"/>
      <c r="HP118" s="56"/>
      <c r="HQ118" s="56"/>
      <c r="HR118" s="56"/>
      <c r="HS118" s="56"/>
      <c r="HT118" s="56"/>
      <c r="HV118" s="56"/>
      <c r="HW118" s="56"/>
      <c r="HX118" s="56"/>
      <c r="HY118" s="56"/>
      <c r="HZ118" s="56"/>
      <c r="IA118" s="56"/>
      <c r="IB118" s="56"/>
      <c r="IC118" s="56"/>
      <c r="ID118" s="56"/>
      <c r="IF118" s="56"/>
      <c r="IG118" s="56"/>
      <c r="IH118" s="56"/>
      <c r="II118" s="56"/>
      <c r="IJ118" s="56"/>
      <c r="IK118" s="56"/>
      <c r="IL118" s="56"/>
      <c r="IM118" s="56"/>
      <c r="IN118" s="56"/>
      <c r="IP118" s="56"/>
      <c r="IQ118" s="56"/>
      <c r="IR118" s="56"/>
      <c r="IS118" s="56"/>
      <c r="IT118" s="56"/>
      <c r="IU118" s="56"/>
    </row>
    <row r="119" spans="1:255" ht="12.75" customHeight="1" thickBot="1" x14ac:dyDescent="0.25">
      <c r="A119" s="227"/>
      <c r="B119" s="106">
        <v>985.99639999999999</v>
      </c>
      <c r="C119" s="85" t="s">
        <v>70</v>
      </c>
      <c r="D119" s="86"/>
      <c r="E119" s="47"/>
      <c r="F119" s="47"/>
      <c r="G119" s="47"/>
      <c r="H119" s="48"/>
      <c r="I119" s="49"/>
      <c r="J119" s="56"/>
      <c r="K119" s="56"/>
      <c r="L119" s="56"/>
      <c r="M119" s="56"/>
      <c r="N119" s="56"/>
      <c r="O119" s="56"/>
      <c r="P119" s="56"/>
      <c r="Q119" s="56"/>
      <c r="R119" s="56"/>
      <c r="T119" s="56"/>
      <c r="U119" s="56"/>
      <c r="V119" s="56"/>
      <c r="W119" s="56"/>
      <c r="X119" s="56"/>
      <c r="Y119" s="56"/>
      <c r="Z119" s="56"/>
      <c r="AA119" s="56"/>
      <c r="AB119" s="56"/>
      <c r="AD119" s="56"/>
      <c r="AE119" s="56"/>
      <c r="AF119" s="56"/>
      <c r="AG119" s="56"/>
      <c r="AH119" s="56"/>
      <c r="AI119" s="56"/>
      <c r="AJ119" s="56"/>
      <c r="AK119" s="56"/>
      <c r="AL119" s="56"/>
      <c r="AN119" s="56"/>
      <c r="AO119" s="56"/>
      <c r="AP119" s="56"/>
      <c r="AQ119" s="56"/>
      <c r="AR119" s="56"/>
      <c r="AS119" s="56"/>
      <c r="AT119" s="56"/>
      <c r="AU119" s="56"/>
      <c r="AV119" s="56"/>
      <c r="AX119" s="56"/>
      <c r="AY119" s="56"/>
      <c r="AZ119" s="56"/>
      <c r="BA119" s="56"/>
      <c r="BB119" s="56"/>
      <c r="BC119" s="56"/>
      <c r="BD119" s="56"/>
      <c r="BE119" s="56"/>
      <c r="BF119" s="56"/>
      <c r="BH119" s="56"/>
      <c r="BI119" s="56"/>
      <c r="BJ119" s="56"/>
      <c r="BK119" s="56"/>
      <c r="BL119" s="56"/>
      <c r="BM119" s="56"/>
      <c r="BN119" s="56"/>
      <c r="BO119" s="56"/>
      <c r="BP119" s="56"/>
      <c r="BR119" s="56"/>
      <c r="BS119" s="56"/>
      <c r="BT119" s="56"/>
      <c r="BU119" s="56"/>
      <c r="BV119" s="56"/>
      <c r="BW119" s="56"/>
      <c r="BX119" s="56"/>
      <c r="BY119" s="56"/>
      <c r="BZ119" s="56"/>
      <c r="CB119" s="56"/>
      <c r="CC119" s="56"/>
      <c r="CD119" s="56"/>
      <c r="CE119" s="56"/>
      <c r="CF119" s="56"/>
      <c r="CG119" s="56"/>
      <c r="CH119" s="56"/>
      <c r="CI119" s="56"/>
      <c r="CJ119" s="56"/>
      <c r="CL119" s="56"/>
      <c r="CM119" s="56"/>
      <c r="CN119" s="56"/>
      <c r="CO119" s="56"/>
      <c r="CP119" s="56"/>
      <c r="CQ119" s="56"/>
      <c r="CR119" s="56"/>
      <c r="CS119" s="56"/>
      <c r="CT119" s="56"/>
      <c r="CV119" s="56"/>
      <c r="CW119" s="56"/>
      <c r="CX119" s="56"/>
      <c r="CY119" s="56"/>
      <c r="CZ119" s="56"/>
      <c r="DA119" s="56"/>
      <c r="DB119" s="56"/>
      <c r="DC119" s="56"/>
      <c r="DD119" s="56"/>
      <c r="DF119" s="56"/>
      <c r="DG119" s="56"/>
      <c r="DH119" s="56"/>
      <c r="DI119" s="56"/>
      <c r="DJ119" s="56"/>
      <c r="DK119" s="56"/>
      <c r="DL119" s="56"/>
      <c r="DM119" s="56"/>
      <c r="DN119" s="56"/>
      <c r="DP119" s="56"/>
      <c r="DQ119" s="56"/>
      <c r="DR119" s="56"/>
      <c r="DS119" s="56"/>
      <c r="DT119" s="56"/>
      <c r="DU119" s="56"/>
      <c r="DV119" s="56"/>
      <c r="DW119" s="56"/>
      <c r="DX119" s="56"/>
      <c r="DZ119" s="56"/>
      <c r="EA119" s="56"/>
      <c r="EB119" s="56"/>
      <c r="EC119" s="56"/>
      <c r="ED119" s="56"/>
      <c r="EE119" s="56"/>
      <c r="EF119" s="56"/>
      <c r="EG119" s="56"/>
      <c r="EH119" s="56"/>
      <c r="EJ119" s="56"/>
      <c r="EK119" s="56"/>
      <c r="EL119" s="56"/>
      <c r="EM119" s="56"/>
      <c r="EN119" s="56"/>
      <c r="EO119" s="56"/>
      <c r="EP119" s="56"/>
      <c r="EQ119" s="56"/>
      <c r="ER119" s="56"/>
      <c r="ET119" s="56"/>
      <c r="EU119" s="56"/>
      <c r="EV119" s="56"/>
      <c r="EW119" s="56"/>
      <c r="EX119" s="56"/>
      <c r="EY119" s="56"/>
      <c r="EZ119" s="56"/>
      <c r="FA119" s="56"/>
      <c r="FB119" s="56"/>
      <c r="FD119" s="56"/>
      <c r="FE119" s="56"/>
      <c r="FF119" s="56"/>
      <c r="FG119" s="56"/>
      <c r="FH119" s="56"/>
      <c r="FI119" s="56"/>
      <c r="FJ119" s="56"/>
      <c r="FK119" s="56"/>
      <c r="FL119" s="56"/>
      <c r="FN119" s="56"/>
      <c r="FO119" s="56"/>
      <c r="FP119" s="56"/>
      <c r="FQ119" s="56"/>
      <c r="FR119" s="56"/>
      <c r="FS119" s="56"/>
      <c r="FT119" s="56"/>
      <c r="FU119" s="56"/>
      <c r="FV119" s="56"/>
      <c r="FX119" s="56"/>
      <c r="FY119" s="56"/>
      <c r="FZ119" s="56"/>
      <c r="GA119" s="56"/>
      <c r="GB119" s="56"/>
      <c r="GC119" s="56"/>
      <c r="GD119" s="56"/>
      <c r="GE119" s="56"/>
      <c r="GF119" s="56"/>
      <c r="GH119" s="56"/>
      <c r="GI119" s="56"/>
      <c r="GJ119" s="56"/>
      <c r="GK119" s="56"/>
      <c r="GL119" s="56"/>
      <c r="GM119" s="56"/>
      <c r="GN119" s="56"/>
      <c r="GO119" s="56"/>
      <c r="GP119" s="56"/>
      <c r="GR119" s="56"/>
      <c r="GS119" s="56"/>
      <c r="GT119" s="56"/>
      <c r="GU119" s="56"/>
      <c r="GV119" s="56"/>
      <c r="GW119" s="56"/>
      <c r="GX119" s="56"/>
      <c r="GY119" s="56"/>
      <c r="GZ119" s="56"/>
      <c r="HB119" s="56"/>
      <c r="HC119" s="56"/>
      <c r="HD119" s="56"/>
      <c r="HE119" s="56"/>
      <c r="HF119" s="56"/>
      <c r="HG119" s="56"/>
      <c r="HH119" s="56"/>
      <c r="HI119" s="56"/>
      <c r="HJ119" s="56"/>
      <c r="HL119" s="56"/>
      <c r="HM119" s="56"/>
      <c r="HN119" s="56"/>
      <c r="HO119" s="56"/>
      <c r="HP119" s="56"/>
      <c r="HQ119" s="56"/>
      <c r="HR119" s="56"/>
      <c r="HS119" s="56"/>
      <c r="HT119" s="56"/>
      <c r="HV119" s="56"/>
      <c r="HW119" s="56"/>
      <c r="HX119" s="56"/>
      <c r="HY119" s="56"/>
      <c r="HZ119" s="56"/>
      <c r="IA119" s="56"/>
      <c r="IB119" s="56"/>
      <c r="IC119" s="56"/>
      <c r="ID119" s="56"/>
      <c r="IF119" s="56"/>
      <c r="IG119" s="56"/>
      <c r="IH119" s="56"/>
      <c r="II119" s="56"/>
      <c r="IJ119" s="56"/>
      <c r="IK119" s="56"/>
      <c r="IL119" s="56"/>
      <c r="IM119" s="56"/>
      <c r="IN119" s="56"/>
      <c r="IP119" s="56"/>
      <c r="IQ119" s="56"/>
      <c r="IR119" s="56"/>
      <c r="IS119" s="56"/>
      <c r="IT119" s="56"/>
      <c r="IU119" s="56"/>
    </row>
    <row r="120" spans="1:255" ht="12.75" customHeight="1" thickBot="1" x14ac:dyDescent="0.25">
      <c r="A120" s="227"/>
      <c r="B120" s="106">
        <v>1051.03</v>
      </c>
      <c r="C120" s="85" t="s">
        <v>72</v>
      </c>
      <c r="D120" s="86"/>
      <c r="E120" s="47"/>
      <c r="F120" s="47"/>
      <c r="G120" s="47"/>
      <c r="H120" s="48"/>
      <c r="I120" s="49"/>
      <c r="J120" s="56"/>
      <c r="K120" s="56"/>
      <c r="L120" s="56"/>
      <c r="M120" s="56"/>
      <c r="N120" s="56"/>
      <c r="O120" s="56"/>
      <c r="P120" s="56"/>
      <c r="Q120" s="56"/>
      <c r="R120" s="56"/>
      <c r="T120" s="56"/>
      <c r="U120" s="56"/>
      <c r="V120" s="56"/>
      <c r="W120" s="56"/>
      <c r="X120" s="56"/>
      <c r="Y120" s="56"/>
      <c r="Z120" s="56"/>
      <c r="AA120" s="56"/>
      <c r="AB120" s="56"/>
      <c r="AD120" s="56"/>
      <c r="AE120" s="56"/>
      <c r="AF120" s="56"/>
      <c r="AG120" s="56"/>
      <c r="AH120" s="56"/>
      <c r="AI120" s="56"/>
      <c r="AJ120" s="56"/>
      <c r="AK120" s="56"/>
      <c r="AL120" s="56"/>
      <c r="AN120" s="56"/>
      <c r="AO120" s="56"/>
      <c r="AP120" s="56"/>
      <c r="AQ120" s="56"/>
      <c r="AR120" s="56"/>
      <c r="AS120" s="56"/>
      <c r="AT120" s="56"/>
      <c r="AU120" s="56"/>
      <c r="AV120" s="56"/>
      <c r="AX120" s="56"/>
      <c r="AY120" s="56"/>
      <c r="AZ120" s="56"/>
      <c r="BA120" s="56"/>
      <c r="BB120" s="56"/>
      <c r="BC120" s="56"/>
      <c r="BD120" s="56"/>
      <c r="BE120" s="56"/>
      <c r="BF120" s="56"/>
      <c r="BH120" s="56"/>
      <c r="BI120" s="56"/>
      <c r="BJ120" s="56"/>
      <c r="BK120" s="56"/>
      <c r="BL120" s="56"/>
      <c r="BM120" s="56"/>
      <c r="BN120" s="56"/>
      <c r="BO120" s="56"/>
      <c r="BP120" s="56"/>
      <c r="BR120" s="56"/>
      <c r="BS120" s="56"/>
      <c r="BT120" s="56"/>
      <c r="BU120" s="56"/>
      <c r="BV120" s="56"/>
      <c r="BW120" s="56"/>
      <c r="BX120" s="56"/>
      <c r="BY120" s="56"/>
      <c r="BZ120" s="56"/>
      <c r="CB120" s="56"/>
      <c r="CC120" s="56"/>
      <c r="CD120" s="56"/>
      <c r="CE120" s="56"/>
      <c r="CF120" s="56"/>
      <c r="CG120" s="56"/>
      <c r="CH120" s="56"/>
      <c r="CI120" s="56"/>
      <c r="CJ120" s="56"/>
      <c r="CL120" s="56"/>
      <c r="CM120" s="56"/>
      <c r="CN120" s="56"/>
      <c r="CO120" s="56"/>
      <c r="CP120" s="56"/>
      <c r="CQ120" s="56"/>
      <c r="CR120" s="56"/>
      <c r="CS120" s="56"/>
      <c r="CT120" s="56"/>
      <c r="CV120" s="56"/>
      <c r="CW120" s="56"/>
      <c r="CX120" s="56"/>
      <c r="CY120" s="56"/>
      <c r="CZ120" s="56"/>
      <c r="DA120" s="56"/>
      <c r="DB120" s="56"/>
      <c r="DC120" s="56"/>
      <c r="DD120" s="56"/>
      <c r="DF120" s="56"/>
      <c r="DG120" s="56"/>
      <c r="DH120" s="56"/>
      <c r="DI120" s="56"/>
      <c r="DJ120" s="56"/>
      <c r="DK120" s="56"/>
      <c r="DL120" s="56"/>
      <c r="DM120" s="56"/>
      <c r="DN120" s="56"/>
      <c r="DP120" s="56"/>
      <c r="DQ120" s="56"/>
      <c r="DR120" s="56"/>
      <c r="DS120" s="56"/>
      <c r="DT120" s="56"/>
      <c r="DU120" s="56"/>
      <c r="DV120" s="56"/>
      <c r="DW120" s="56"/>
      <c r="DX120" s="56"/>
      <c r="DZ120" s="56"/>
      <c r="EA120" s="56"/>
      <c r="EB120" s="56"/>
      <c r="EC120" s="56"/>
      <c r="ED120" s="56"/>
      <c r="EE120" s="56"/>
      <c r="EF120" s="56"/>
      <c r="EG120" s="56"/>
      <c r="EH120" s="56"/>
      <c r="EJ120" s="56"/>
      <c r="EK120" s="56"/>
      <c r="EL120" s="56"/>
      <c r="EM120" s="56"/>
      <c r="EN120" s="56"/>
      <c r="EO120" s="56"/>
      <c r="EP120" s="56"/>
      <c r="EQ120" s="56"/>
      <c r="ER120" s="56"/>
      <c r="ET120" s="56"/>
      <c r="EU120" s="56"/>
      <c r="EV120" s="56"/>
      <c r="EW120" s="56"/>
      <c r="EX120" s="56"/>
      <c r="EY120" s="56"/>
      <c r="EZ120" s="56"/>
      <c r="FA120" s="56"/>
      <c r="FB120" s="56"/>
      <c r="FD120" s="56"/>
      <c r="FE120" s="56"/>
      <c r="FF120" s="56"/>
      <c r="FG120" s="56"/>
      <c r="FH120" s="56"/>
      <c r="FI120" s="56"/>
      <c r="FJ120" s="56"/>
      <c r="FK120" s="56"/>
      <c r="FL120" s="56"/>
      <c r="FN120" s="56"/>
      <c r="FO120" s="56"/>
      <c r="FP120" s="56"/>
      <c r="FQ120" s="56"/>
      <c r="FR120" s="56"/>
      <c r="FS120" s="56"/>
      <c r="FT120" s="56"/>
      <c r="FU120" s="56"/>
      <c r="FV120" s="56"/>
      <c r="FX120" s="56"/>
      <c r="FY120" s="56"/>
      <c r="FZ120" s="56"/>
      <c r="GA120" s="56"/>
      <c r="GB120" s="56"/>
      <c r="GC120" s="56"/>
      <c r="GD120" s="56"/>
      <c r="GE120" s="56"/>
      <c r="GF120" s="56"/>
      <c r="GH120" s="56"/>
      <c r="GI120" s="56"/>
      <c r="GJ120" s="56"/>
      <c r="GK120" s="56"/>
      <c r="GL120" s="56"/>
      <c r="GM120" s="56"/>
      <c r="GN120" s="56"/>
      <c r="GO120" s="56"/>
      <c r="GP120" s="56"/>
      <c r="GR120" s="56"/>
      <c r="GS120" s="56"/>
      <c r="GT120" s="56"/>
      <c r="GU120" s="56"/>
      <c r="GV120" s="56"/>
      <c r="GW120" s="56"/>
      <c r="GX120" s="56"/>
      <c r="GY120" s="56"/>
      <c r="GZ120" s="56"/>
      <c r="HB120" s="56"/>
      <c r="HC120" s="56"/>
      <c r="HD120" s="56"/>
      <c r="HE120" s="56"/>
      <c r="HF120" s="56"/>
      <c r="HG120" s="56"/>
      <c r="HH120" s="56"/>
      <c r="HI120" s="56"/>
      <c r="HJ120" s="56"/>
      <c r="HL120" s="56"/>
      <c r="HM120" s="56"/>
      <c r="HN120" s="56"/>
      <c r="HO120" s="56"/>
      <c r="HP120" s="56"/>
      <c r="HQ120" s="56"/>
      <c r="HR120" s="56"/>
      <c r="HS120" s="56"/>
      <c r="HT120" s="56"/>
      <c r="HV120" s="56"/>
      <c r="HW120" s="56"/>
      <c r="HX120" s="56"/>
      <c r="HY120" s="56"/>
      <c r="HZ120" s="56"/>
      <c r="IA120" s="56"/>
      <c r="IB120" s="56"/>
      <c r="IC120" s="56"/>
      <c r="ID120" s="56"/>
      <c r="IF120" s="56"/>
      <c r="IG120" s="56"/>
      <c r="IH120" s="56"/>
      <c r="II120" s="56"/>
      <c r="IJ120" s="56"/>
      <c r="IK120" s="56"/>
      <c r="IL120" s="56"/>
      <c r="IM120" s="56"/>
      <c r="IN120" s="56"/>
      <c r="IP120" s="56"/>
      <c r="IQ120" s="56"/>
      <c r="IR120" s="56"/>
      <c r="IS120" s="56"/>
      <c r="IT120" s="56"/>
      <c r="IU120" s="56"/>
    </row>
    <row r="121" spans="1:255" ht="12.75" customHeight="1" thickBot="1" x14ac:dyDescent="0.25">
      <c r="A121" s="227"/>
      <c r="B121" s="106">
        <v>1168.08</v>
      </c>
      <c r="C121" s="85" t="s">
        <v>73</v>
      </c>
      <c r="D121" s="86"/>
      <c r="E121" s="47"/>
      <c r="F121" s="47"/>
      <c r="G121" s="47"/>
      <c r="H121" s="48"/>
      <c r="I121" s="49"/>
      <c r="J121" s="56"/>
      <c r="K121" s="56"/>
      <c r="L121" s="56"/>
      <c r="M121" s="56"/>
      <c r="N121" s="56"/>
      <c r="O121" s="56"/>
      <c r="P121" s="56"/>
      <c r="Q121" s="56"/>
      <c r="R121" s="56"/>
      <c r="T121" s="56"/>
      <c r="U121" s="56"/>
      <c r="V121" s="56"/>
      <c r="W121" s="56"/>
      <c r="X121" s="56"/>
      <c r="Y121" s="56"/>
      <c r="Z121" s="56"/>
      <c r="AA121" s="56"/>
      <c r="AB121" s="56"/>
      <c r="AD121" s="56"/>
      <c r="AE121" s="56"/>
      <c r="AF121" s="56"/>
      <c r="AG121" s="56"/>
      <c r="AH121" s="56"/>
      <c r="AI121" s="56"/>
      <c r="AJ121" s="56"/>
      <c r="AK121" s="56"/>
      <c r="AL121" s="56"/>
      <c r="AN121" s="56"/>
      <c r="AO121" s="56"/>
      <c r="AP121" s="56"/>
      <c r="AQ121" s="56"/>
      <c r="AR121" s="56"/>
      <c r="AS121" s="56"/>
      <c r="AT121" s="56"/>
      <c r="AU121" s="56"/>
      <c r="AV121" s="56"/>
      <c r="AX121" s="56"/>
      <c r="AY121" s="56"/>
      <c r="AZ121" s="56"/>
      <c r="BA121" s="56"/>
      <c r="BB121" s="56"/>
      <c r="BC121" s="56"/>
      <c r="BD121" s="56"/>
      <c r="BE121" s="56"/>
      <c r="BF121" s="56"/>
      <c r="BH121" s="56"/>
      <c r="BI121" s="56"/>
      <c r="BJ121" s="56"/>
      <c r="BK121" s="56"/>
      <c r="BL121" s="56"/>
      <c r="BM121" s="56"/>
      <c r="BN121" s="56"/>
      <c r="BO121" s="56"/>
      <c r="BP121" s="56"/>
      <c r="BR121" s="56"/>
      <c r="BS121" s="56"/>
      <c r="BT121" s="56"/>
      <c r="BU121" s="56"/>
      <c r="BV121" s="56"/>
      <c r="BW121" s="56"/>
      <c r="BX121" s="56"/>
      <c r="BY121" s="56"/>
      <c r="BZ121" s="56"/>
      <c r="CB121" s="56"/>
      <c r="CC121" s="56"/>
      <c r="CD121" s="56"/>
      <c r="CE121" s="56"/>
      <c r="CF121" s="56"/>
      <c r="CG121" s="56"/>
      <c r="CH121" s="56"/>
      <c r="CI121" s="56"/>
      <c r="CJ121" s="56"/>
      <c r="CL121" s="56"/>
      <c r="CM121" s="56"/>
      <c r="CN121" s="56"/>
      <c r="CO121" s="56"/>
      <c r="CP121" s="56"/>
      <c r="CQ121" s="56"/>
      <c r="CR121" s="56"/>
      <c r="CS121" s="56"/>
      <c r="CT121" s="56"/>
      <c r="CV121" s="56"/>
      <c r="CW121" s="56"/>
      <c r="CX121" s="56"/>
      <c r="CY121" s="56"/>
      <c r="CZ121" s="56"/>
      <c r="DA121" s="56"/>
      <c r="DB121" s="56"/>
      <c r="DC121" s="56"/>
      <c r="DD121" s="56"/>
      <c r="DF121" s="56"/>
      <c r="DG121" s="56"/>
      <c r="DH121" s="56"/>
      <c r="DI121" s="56"/>
      <c r="DJ121" s="56"/>
      <c r="DK121" s="56"/>
      <c r="DL121" s="56"/>
      <c r="DM121" s="56"/>
      <c r="DN121" s="56"/>
      <c r="DP121" s="56"/>
      <c r="DQ121" s="56"/>
      <c r="DR121" s="56"/>
      <c r="DS121" s="56"/>
      <c r="DT121" s="56"/>
      <c r="DU121" s="56"/>
      <c r="DV121" s="56"/>
      <c r="DW121" s="56"/>
      <c r="DX121" s="56"/>
      <c r="DZ121" s="56"/>
      <c r="EA121" s="56"/>
      <c r="EB121" s="56"/>
      <c r="EC121" s="56"/>
      <c r="ED121" s="56"/>
      <c r="EE121" s="56"/>
      <c r="EF121" s="56"/>
      <c r="EG121" s="56"/>
      <c r="EH121" s="56"/>
      <c r="EJ121" s="56"/>
      <c r="EK121" s="56"/>
      <c r="EL121" s="56"/>
      <c r="EM121" s="56"/>
      <c r="EN121" s="56"/>
      <c r="EO121" s="56"/>
      <c r="EP121" s="56"/>
      <c r="EQ121" s="56"/>
      <c r="ER121" s="56"/>
      <c r="ET121" s="56"/>
      <c r="EU121" s="56"/>
      <c r="EV121" s="56"/>
      <c r="EW121" s="56"/>
      <c r="EX121" s="56"/>
      <c r="EY121" s="56"/>
      <c r="EZ121" s="56"/>
      <c r="FA121" s="56"/>
      <c r="FB121" s="56"/>
      <c r="FD121" s="56"/>
      <c r="FE121" s="56"/>
      <c r="FF121" s="56"/>
      <c r="FG121" s="56"/>
      <c r="FH121" s="56"/>
      <c r="FI121" s="56"/>
      <c r="FJ121" s="56"/>
      <c r="FK121" s="56"/>
      <c r="FL121" s="56"/>
      <c r="FN121" s="56"/>
      <c r="FO121" s="56"/>
      <c r="FP121" s="56"/>
      <c r="FQ121" s="56"/>
      <c r="FR121" s="56"/>
      <c r="FS121" s="56"/>
      <c r="FT121" s="56"/>
      <c r="FU121" s="56"/>
      <c r="FV121" s="56"/>
      <c r="FX121" s="56"/>
      <c r="FY121" s="56"/>
      <c r="FZ121" s="56"/>
      <c r="GA121" s="56"/>
      <c r="GB121" s="56"/>
      <c r="GC121" s="56"/>
      <c r="GD121" s="56"/>
      <c r="GE121" s="56"/>
      <c r="GF121" s="56"/>
      <c r="GH121" s="56"/>
      <c r="GI121" s="56"/>
      <c r="GJ121" s="56"/>
      <c r="GK121" s="56"/>
      <c r="GL121" s="56"/>
      <c r="GM121" s="56"/>
      <c r="GN121" s="56"/>
      <c r="GO121" s="56"/>
      <c r="GP121" s="56"/>
      <c r="GR121" s="56"/>
      <c r="GS121" s="56"/>
      <c r="GT121" s="56"/>
      <c r="GU121" s="56"/>
      <c r="GV121" s="56"/>
      <c r="GW121" s="56"/>
      <c r="GX121" s="56"/>
      <c r="GY121" s="56"/>
      <c r="GZ121" s="56"/>
      <c r="HB121" s="56"/>
      <c r="HC121" s="56"/>
      <c r="HD121" s="56"/>
      <c r="HE121" s="56"/>
      <c r="HF121" s="56"/>
      <c r="HG121" s="56"/>
      <c r="HH121" s="56"/>
      <c r="HI121" s="56"/>
      <c r="HJ121" s="56"/>
      <c r="HL121" s="56"/>
      <c r="HM121" s="56"/>
      <c r="HN121" s="56"/>
      <c r="HO121" s="56"/>
      <c r="HP121" s="56"/>
      <c r="HQ121" s="56"/>
      <c r="HR121" s="56"/>
      <c r="HS121" s="56"/>
      <c r="HT121" s="56"/>
      <c r="HV121" s="56"/>
      <c r="HW121" s="56"/>
      <c r="HX121" s="56"/>
      <c r="HY121" s="56"/>
      <c r="HZ121" s="56"/>
      <c r="IA121" s="56"/>
      <c r="IB121" s="56"/>
      <c r="IC121" s="56"/>
      <c r="ID121" s="56"/>
      <c r="IF121" s="56"/>
      <c r="IG121" s="56"/>
      <c r="IH121" s="56"/>
      <c r="II121" s="56"/>
      <c r="IJ121" s="56"/>
      <c r="IK121" s="56"/>
      <c r="IL121" s="56"/>
      <c r="IM121" s="56"/>
      <c r="IN121" s="56"/>
      <c r="IP121" s="56"/>
      <c r="IQ121" s="56"/>
      <c r="IR121" s="56"/>
      <c r="IS121" s="56"/>
      <c r="IT121" s="56"/>
      <c r="IU121" s="56"/>
    </row>
    <row r="122" spans="1:255" ht="12.75" customHeight="1" thickBot="1" x14ac:dyDescent="0.25">
      <c r="A122" s="227"/>
      <c r="B122" s="106">
        <v>1057.96</v>
      </c>
      <c r="C122" s="85" t="s">
        <v>74</v>
      </c>
      <c r="D122" s="86"/>
      <c r="E122" s="47"/>
      <c r="F122" s="47"/>
      <c r="G122" s="47"/>
      <c r="H122" s="48"/>
      <c r="I122" s="49"/>
      <c r="J122" s="56"/>
      <c r="K122" s="56"/>
      <c r="L122" s="56"/>
      <c r="M122" s="56"/>
      <c r="N122" s="56"/>
      <c r="O122" s="56"/>
      <c r="P122" s="56"/>
      <c r="Q122" s="56"/>
      <c r="R122" s="56"/>
      <c r="T122" s="56"/>
      <c r="U122" s="56"/>
      <c r="V122" s="56"/>
      <c r="W122" s="56"/>
      <c r="X122" s="56"/>
      <c r="Y122" s="56"/>
      <c r="Z122" s="56"/>
      <c r="AA122" s="56"/>
      <c r="AB122" s="56"/>
      <c r="AD122" s="56"/>
      <c r="AE122" s="56"/>
      <c r="AF122" s="56"/>
      <c r="AG122" s="56"/>
      <c r="AH122" s="56"/>
      <c r="AI122" s="56"/>
      <c r="AJ122" s="56"/>
      <c r="AK122" s="56"/>
      <c r="AL122" s="56"/>
      <c r="AN122" s="56"/>
      <c r="AO122" s="56"/>
      <c r="AP122" s="56"/>
      <c r="AQ122" s="56"/>
      <c r="AR122" s="56"/>
      <c r="AS122" s="56"/>
      <c r="AT122" s="56"/>
      <c r="AU122" s="56"/>
      <c r="AV122" s="56"/>
      <c r="AX122" s="56"/>
      <c r="AY122" s="56"/>
      <c r="AZ122" s="56"/>
      <c r="BA122" s="56"/>
      <c r="BB122" s="56"/>
      <c r="BC122" s="56"/>
      <c r="BD122" s="56"/>
      <c r="BE122" s="56"/>
      <c r="BF122" s="56"/>
      <c r="BH122" s="56"/>
      <c r="BI122" s="56"/>
      <c r="BJ122" s="56"/>
      <c r="BK122" s="56"/>
      <c r="BL122" s="56"/>
      <c r="BM122" s="56"/>
      <c r="BN122" s="56"/>
      <c r="BO122" s="56"/>
      <c r="BP122" s="56"/>
      <c r="BR122" s="56"/>
      <c r="BS122" s="56"/>
      <c r="BT122" s="56"/>
      <c r="BU122" s="56"/>
      <c r="BV122" s="56"/>
      <c r="BW122" s="56"/>
      <c r="BX122" s="56"/>
      <c r="BY122" s="56"/>
      <c r="BZ122" s="56"/>
      <c r="CB122" s="56"/>
      <c r="CC122" s="56"/>
      <c r="CD122" s="56"/>
      <c r="CE122" s="56"/>
      <c r="CF122" s="56"/>
      <c r="CG122" s="56"/>
      <c r="CH122" s="56"/>
      <c r="CI122" s="56"/>
      <c r="CJ122" s="56"/>
      <c r="CL122" s="56"/>
      <c r="CM122" s="56"/>
      <c r="CN122" s="56"/>
      <c r="CO122" s="56"/>
      <c r="CP122" s="56"/>
      <c r="CQ122" s="56"/>
      <c r="CR122" s="56"/>
      <c r="CS122" s="56"/>
      <c r="CT122" s="56"/>
      <c r="CV122" s="56"/>
      <c r="CW122" s="56"/>
      <c r="CX122" s="56"/>
      <c r="CY122" s="56"/>
      <c r="CZ122" s="56"/>
      <c r="DA122" s="56"/>
      <c r="DB122" s="56"/>
      <c r="DC122" s="56"/>
      <c r="DD122" s="56"/>
      <c r="DF122" s="56"/>
      <c r="DG122" s="56"/>
      <c r="DH122" s="56"/>
      <c r="DI122" s="56"/>
      <c r="DJ122" s="56"/>
      <c r="DK122" s="56"/>
      <c r="DL122" s="56"/>
      <c r="DM122" s="56"/>
      <c r="DN122" s="56"/>
      <c r="DP122" s="56"/>
      <c r="DQ122" s="56"/>
      <c r="DR122" s="56"/>
      <c r="DS122" s="56"/>
      <c r="DT122" s="56"/>
      <c r="DU122" s="56"/>
      <c r="DV122" s="56"/>
      <c r="DW122" s="56"/>
      <c r="DX122" s="56"/>
      <c r="DZ122" s="56"/>
      <c r="EA122" s="56"/>
      <c r="EB122" s="56"/>
      <c r="EC122" s="56"/>
      <c r="ED122" s="56"/>
      <c r="EE122" s="56"/>
      <c r="EF122" s="56"/>
      <c r="EG122" s="56"/>
      <c r="EH122" s="56"/>
      <c r="EJ122" s="56"/>
      <c r="EK122" s="56"/>
      <c r="EL122" s="56"/>
      <c r="EM122" s="56"/>
      <c r="EN122" s="56"/>
      <c r="EO122" s="56"/>
      <c r="EP122" s="56"/>
      <c r="EQ122" s="56"/>
      <c r="ER122" s="56"/>
      <c r="ET122" s="56"/>
      <c r="EU122" s="56"/>
      <c r="EV122" s="56"/>
      <c r="EW122" s="56"/>
      <c r="EX122" s="56"/>
      <c r="EY122" s="56"/>
      <c r="EZ122" s="56"/>
      <c r="FA122" s="56"/>
      <c r="FB122" s="56"/>
      <c r="FD122" s="56"/>
      <c r="FE122" s="56"/>
      <c r="FF122" s="56"/>
      <c r="FG122" s="56"/>
      <c r="FH122" s="56"/>
      <c r="FI122" s="56"/>
      <c r="FJ122" s="56"/>
      <c r="FK122" s="56"/>
      <c r="FL122" s="56"/>
      <c r="FN122" s="56"/>
      <c r="FO122" s="56"/>
      <c r="FP122" s="56"/>
      <c r="FQ122" s="56"/>
      <c r="FR122" s="56"/>
      <c r="FS122" s="56"/>
      <c r="FT122" s="56"/>
      <c r="FU122" s="56"/>
      <c r="FV122" s="56"/>
      <c r="FX122" s="56"/>
      <c r="FY122" s="56"/>
      <c r="FZ122" s="56"/>
      <c r="GA122" s="56"/>
      <c r="GB122" s="56"/>
      <c r="GC122" s="56"/>
      <c r="GD122" s="56"/>
      <c r="GE122" s="56"/>
      <c r="GF122" s="56"/>
      <c r="GH122" s="56"/>
      <c r="GI122" s="56"/>
      <c r="GJ122" s="56"/>
      <c r="GK122" s="56"/>
      <c r="GL122" s="56"/>
      <c r="GM122" s="56"/>
      <c r="GN122" s="56"/>
      <c r="GO122" s="56"/>
      <c r="GP122" s="56"/>
      <c r="GR122" s="56"/>
      <c r="GS122" s="56"/>
      <c r="GT122" s="56"/>
      <c r="GU122" s="56"/>
      <c r="GV122" s="56"/>
      <c r="GW122" s="56"/>
      <c r="GX122" s="56"/>
      <c r="GY122" s="56"/>
      <c r="GZ122" s="56"/>
      <c r="HB122" s="56"/>
      <c r="HC122" s="56"/>
      <c r="HD122" s="56"/>
      <c r="HE122" s="56"/>
      <c r="HF122" s="56"/>
      <c r="HG122" s="56"/>
      <c r="HH122" s="56"/>
      <c r="HI122" s="56"/>
      <c r="HJ122" s="56"/>
      <c r="HL122" s="56"/>
      <c r="HM122" s="56"/>
      <c r="HN122" s="56"/>
      <c r="HO122" s="56"/>
      <c r="HP122" s="56"/>
      <c r="HQ122" s="56"/>
      <c r="HR122" s="56"/>
      <c r="HS122" s="56"/>
      <c r="HT122" s="56"/>
      <c r="HV122" s="56"/>
      <c r="HW122" s="56"/>
      <c r="HX122" s="56"/>
      <c r="HY122" s="56"/>
      <c r="HZ122" s="56"/>
      <c r="IA122" s="56"/>
      <c r="IB122" s="56"/>
      <c r="IC122" s="56"/>
      <c r="ID122" s="56"/>
      <c r="IF122" s="56"/>
      <c r="IG122" s="56"/>
      <c r="IH122" s="56"/>
      <c r="II122" s="56"/>
      <c r="IJ122" s="56"/>
      <c r="IK122" s="56"/>
      <c r="IL122" s="56"/>
      <c r="IM122" s="56"/>
      <c r="IN122" s="56"/>
      <c r="IP122" s="56"/>
      <c r="IQ122" s="56"/>
      <c r="IR122" s="56"/>
      <c r="IS122" s="56"/>
      <c r="IT122" s="56"/>
      <c r="IU122" s="56"/>
    </row>
    <row r="123" spans="1:255" ht="12.75" customHeight="1" thickBot="1" x14ac:dyDescent="0.25">
      <c r="A123" s="221"/>
      <c r="B123" s="106">
        <v>906.7</v>
      </c>
      <c r="C123" s="85" t="s">
        <v>75</v>
      </c>
      <c r="D123" s="86"/>
      <c r="E123" s="47"/>
      <c r="F123" s="47"/>
      <c r="G123" s="47"/>
      <c r="H123" s="48"/>
      <c r="I123" s="49"/>
      <c r="J123" s="56"/>
      <c r="K123" s="56"/>
      <c r="L123" s="56"/>
      <c r="M123" s="56"/>
      <c r="N123" s="56"/>
      <c r="O123" s="56"/>
      <c r="P123" s="56"/>
      <c r="Q123" s="56"/>
      <c r="R123" s="56"/>
      <c r="T123" s="56"/>
      <c r="U123" s="56"/>
      <c r="V123" s="56"/>
      <c r="W123" s="56"/>
      <c r="X123" s="56"/>
      <c r="Y123" s="56"/>
      <c r="Z123" s="56"/>
      <c r="AA123" s="56"/>
      <c r="AB123" s="56"/>
      <c r="AD123" s="56"/>
      <c r="AE123" s="56"/>
      <c r="AF123" s="56"/>
      <c r="AG123" s="56"/>
      <c r="AH123" s="56"/>
      <c r="AI123" s="56"/>
      <c r="AJ123" s="56"/>
      <c r="AK123" s="56"/>
      <c r="AL123" s="56"/>
      <c r="AN123" s="56"/>
      <c r="AO123" s="56"/>
      <c r="AP123" s="56"/>
      <c r="AQ123" s="56"/>
      <c r="AR123" s="56"/>
      <c r="AS123" s="56"/>
      <c r="AT123" s="56"/>
      <c r="AU123" s="56"/>
      <c r="AV123" s="56"/>
      <c r="AX123" s="56"/>
      <c r="AY123" s="56"/>
      <c r="AZ123" s="56"/>
      <c r="BA123" s="56"/>
      <c r="BB123" s="56"/>
      <c r="BC123" s="56"/>
      <c r="BD123" s="56"/>
      <c r="BE123" s="56"/>
      <c r="BF123" s="56"/>
      <c r="BH123" s="56"/>
      <c r="BI123" s="56"/>
      <c r="BJ123" s="56"/>
      <c r="BK123" s="56"/>
      <c r="BL123" s="56"/>
      <c r="BM123" s="56"/>
      <c r="BN123" s="56"/>
      <c r="BO123" s="56"/>
      <c r="BP123" s="56"/>
      <c r="BR123" s="56"/>
      <c r="BS123" s="56"/>
      <c r="BT123" s="56"/>
      <c r="BU123" s="56"/>
      <c r="BV123" s="56"/>
      <c r="BW123" s="56"/>
      <c r="BX123" s="56"/>
      <c r="BY123" s="56"/>
      <c r="BZ123" s="56"/>
      <c r="CB123" s="56"/>
      <c r="CC123" s="56"/>
      <c r="CD123" s="56"/>
      <c r="CE123" s="56"/>
      <c r="CF123" s="56"/>
      <c r="CG123" s="56"/>
      <c r="CH123" s="56"/>
      <c r="CI123" s="56"/>
      <c r="CJ123" s="56"/>
      <c r="CL123" s="56"/>
      <c r="CM123" s="56"/>
      <c r="CN123" s="56"/>
      <c r="CO123" s="56"/>
      <c r="CP123" s="56"/>
      <c r="CQ123" s="56"/>
      <c r="CR123" s="56"/>
      <c r="CS123" s="56"/>
      <c r="CT123" s="56"/>
      <c r="CV123" s="56"/>
      <c r="CW123" s="56"/>
      <c r="CX123" s="56"/>
      <c r="CY123" s="56"/>
      <c r="CZ123" s="56"/>
      <c r="DA123" s="56"/>
      <c r="DB123" s="56"/>
      <c r="DC123" s="56"/>
      <c r="DD123" s="56"/>
      <c r="DF123" s="56"/>
      <c r="DG123" s="56"/>
      <c r="DH123" s="56"/>
      <c r="DI123" s="56"/>
      <c r="DJ123" s="56"/>
      <c r="DK123" s="56"/>
      <c r="DL123" s="56"/>
      <c r="DM123" s="56"/>
      <c r="DN123" s="56"/>
      <c r="DP123" s="56"/>
      <c r="DQ123" s="56"/>
      <c r="DR123" s="56"/>
      <c r="DS123" s="56"/>
      <c r="DT123" s="56"/>
      <c r="DU123" s="56"/>
      <c r="DV123" s="56"/>
      <c r="DW123" s="56"/>
      <c r="DX123" s="56"/>
      <c r="DZ123" s="56"/>
      <c r="EA123" s="56"/>
      <c r="EB123" s="56"/>
      <c r="EC123" s="56"/>
      <c r="ED123" s="56"/>
      <c r="EE123" s="56"/>
      <c r="EF123" s="56"/>
      <c r="EG123" s="56"/>
      <c r="EH123" s="56"/>
      <c r="EJ123" s="56"/>
      <c r="EK123" s="56"/>
      <c r="EL123" s="56"/>
      <c r="EM123" s="56"/>
      <c r="EN123" s="56"/>
      <c r="EO123" s="56"/>
      <c r="EP123" s="56"/>
      <c r="EQ123" s="56"/>
      <c r="ER123" s="56"/>
      <c r="ET123" s="56"/>
      <c r="EU123" s="56"/>
      <c r="EV123" s="56"/>
      <c r="EW123" s="56"/>
      <c r="EX123" s="56"/>
      <c r="EY123" s="56"/>
      <c r="EZ123" s="56"/>
      <c r="FA123" s="56"/>
      <c r="FB123" s="56"/>
      <c r="FD123" s="56"/>
      <c r="FE123" s="56"/>
      <c r="FF123" s="56"/>
      <c r="FG123" s="56"/>
      <c r="FH123" s="56"/>
      <c r="FI123" s="56"/>
      <c r="FJ123" s="56"/>
      <c r="FK123" s="56"/>
      <c r="FL123" s="56"/>
      <c r="FN123" s="56"/>
      <c r="FO123" s="56"/>
      <c r="FP123" s="56"/>
      <c r="FQ123" s="56"/>
      <c r="FR123" s="56"/>
      <c r="FS123" s="56"/>
      <c r="FT123" s="56"/>
      <c r="FU123" s="56"/>
      <c r="FV123" s="56"/>
      <c r="FX123" s="56"/>
      <c r="FY123" s="56"/>
      <c r="FZ123" s="56"/>
      <c r="GA123" s="56"/>
      <c r="GB123" s="56"/>
      <c r="GC123" s="56"/>
      <c r="GD123" s="56"/>
      <c r="GE123" s="56"/>
      <c r="GF123" s="56"/>
      <c r="GH123" s="56"/>
      <c r="GI123" s="56"/>
      <c r="GJ123" s="56"/>
      <c r="GK123" s="56"/>
      <c r="GL123" s="56"/>
      <c r="GM123" s="56"/>
      <c r="GN123" s="56"/>
      <c r="GO123" s="56"/>
      <c r="GP123" s="56"/>
      <c r="GR123" s="56"/>
      <c r="GS123" s="56"/>
      <c r="GT123" s="56"/>
      <c r="GU123" s="56"/>
      <c r="GV123" s="56"/>
      <c r="GW123" s="56"/>
      <c r="GX123" s="56"/>
      <c r="GY123" s="56"/>
      <c r="GZ123" s="56"/>
      <c r="HB123" s="56"/>
      <c r="HC123" s="56"/>
      <c r="HD123" s="56"/>
      <c r="HE123" s="56"/>
      <c r="HF123" s="56"/>
      <c r="HG123" s="56"/>
      <c r="HH123" s="56"/>
      <c r="HI123" s="56"/>
      <c r="HJ123" s="56"/>
      <c r="HL123" s="56"/>
      <c r="HM123" s="56"/>
      <c r="HN123" s="56"/>
      <c r="HO123" s="56"/>
      <c r="HP123" s="56"/>
      <c r="HQ123" s="56"/>
      <c r="HR123" s="56"/>
      <c r="HS123" s="56"/>
      <c r="HT123" s="56"/>
      <c r="HV123" s="56"/>
      <c r="HW123" s="56"/>
      <c r="HX123" s="56"/>
      <c r="HY123" s="56"/>
      <c r="HZ123" s="56"/>
      <c r="IA123" s="56"/>
      <c r="IB123" s="56"/>
      <c r="IC123" s="56"/>
      <c r="ID123" s="56"/>
      <c r="IF123" s="56"/>
      <c r="IG123" s="56"/>
      <c r="IH123" s="56"/>
      <c r="II123" s="56"/>
      <c r="IJ123" s="56"/>
      <c r="IK123" s="56"/>
      <c r="IL123" s="56"/>
      <c r="IM123" s="56"/>
      <c r="IN123" s="56"/>
      <c r="IP123" s="56"/>
      <c r="IQ123" s="56"/>
      <c r="IR123" s="56"/>
      <c r="IS123" s="56"/>
      <c r="IT123" s="56"/>
      <c r="IU123" s="56"/>
    </row>
    <row r="124" spans="1:255" ht="12.75" customHeight="1" thickBot="1" x14ac:dyDescent="0.25">
      <c r="A124" s="221"/>
      <c r="B124" s="106">
        <v>990.56</v>
      </c>
      <c r="C124" s="85" t="s">
        <v>76</v>
      </c>
      <c r="D124" s="86"/>
      <c r="E124" s="47"/>
      <c r="F124" s="47"/>
      <c r="G124" s="47"/>
      <c r="H124" s="48"/>
      <c r="I124" s="49"/>
      <c r="J124" s="56"/>
      <c r="K124" s="56"/>
      <c r="L124" s="56"/>
      <c r="M124" s="56"/>
      <c r="N124" s="56"/>
      <c r="O124" s="56"/>
      <c r="P124" s="56"/>
      <c r="Q124" s="56"/>
      <c r="R124" s="56"/>
      <c r="T124" s="56"/>
      <c r="U124" s="56"/>
      <c r="V124" s="56"/>
      <c r="W124" s="56"/>
      <c r="X124" s="56"/>
      <c r="Y124" s="56"/>
      <c r="Z124" s="56"/>
      <c r="AA124" s="56"/>
      <c r="AB124" s="56"/>
      <c r="AD124" s="56"/>
      <c r="AE124" s="56"/>
      <c r="AF124" s="56"/>
      <c r="AG124" s="56"/>
      <c r="AH124" s="56"/>
      <c r="AI124" s="56"/>
      <c r="AJ124" s="56"/>
      <c r="AK124" s="56"/>
      <c r="AL124" s="56"/>
      <c r="AN124" s="56"/>
      <c r="AO124" s="56"/>
      <c r="AP124" s="56"/>
      <c r="AQ124" s="56"/>
      <c r="AR124" s="56"/>
      <c r="AS124" s="56"/>
      <c r="AT124" s="56"/>
      <c r="AU124" s="56"/>
      <c r="AV124" s="56"/>
      <c r="AX124" s="56"/>
      <c r="AY124" s="56"/>
      <c r="AZ124" s="56"/>
      <c r="BA124" s="56"/>
      <c r="BB124" s="56"/>
      <c r="BC124" s="56"/>
      <c r="BD124" s="56"/>
      <c r="BE124" s="56"/>
      <c r="BF124" s="56"/>
      <c r="BH124" s="56"/>
      <c r="BI124" s="56"/>
      <c r="BJ124" s="56"/>
      <c r="BK124" s="56"/>
      <c r="BL124" s="56"/>
      <c r="BM124" s="56"/>
      <c r="BN124" s="56"/>
      <c r="BO124" s="56"/>
      <c r="BP124" s="56"/>
      <c r="BR124" s="56"/>
      <c r="BS124" s="56"/>
      <c r="BT124" s="56"/>
      <c r="BU124" s="56"/>
      <c r="BV124" s="56"/>
      <c r="BW124" s="56"/>
      <c r="BX124" s="56"/>
      <c r="BY124" s="56"/>
      <c r="BZ124" s="56"/>
      <c r="CB124" s="56"/>
      <c r="CC124" s="56"/>
      <c r="CD124" s="56"/>
      <c r="CE124" s="56"/>
      <c r="CF124" s="56"/>
      <c r="CG124" s="56"/>
      <c r="CH124" s="56"/>
      <c r="CI124" s="56"/>
      <c r="CJ124" s="56"/>
      <c r="CL124" s="56"/>
      <c r="CM124" s="56"/>
      <c r="CN124" s="56"/>
      <c r="CO124" s="56"/>
      <c r="CP124" s="56"/>
      <c r="CQ124" s="56"/>
      <c r="CR124" s="56"/>
      <c r="CS124" s="56"/>
      <c r="CT124" s="56"/>
      <c r="CV124" s="56"/>
      <c r="CW124" s="56"/>
      <c r="CX124" s="56"/>
      <c r="CY124" s="56"/>
      <c r="CZ124" s="56"/>
      <c r="DA124" s="56"/>
      <c r="DB124" s="56"/>
      <c r="DC124" s="56"/>
      <c r="DD124" s="56"/>
      <c r="DF124" s="56"/>
      <c r="DG124" s="56"/>
      <c r="DH124" s="56"/>
      <c r="DI124" s="56"/>
      <c r="DJ124" s="56"/>
      <c r="DK124" s="56"/>
      <c r="DL124" s="56"/>
      <c r="DM124" s="56"/>
      <c r="DN124" s="56"/>
      <c r="DP124" s="56"/>
      <c r="DQ124" s="56"/>
      <c r="DR124" s="56"/>
      <c r="DS124" s="56"/>
      <c r="DT124" s="56"/>
      <c r="DU124" s="56"/>
      <c r="DV124" s="56"/>
      <c r="DW124" s="56"/>
      <c r="DX124" s="56"/>
      <c r="DZ124" s="56"/>
      <c r="EA124" s="56"/>
      <c r="EB124" s="56"/>
      <c r="EC124" s="56"/>
      <c r="ED124" s="56"/>
      <c r="EE124" s="56"/>
      <c r="EF124" s="56"/>
      <c r="EG124" s="56"/>
      <c r="EH124" s="56"/>
      <c r="EJ124" s="56"/>
      <c r="EK124" s="56"/>
      <c r="EL124" s="56"/>
      <c r="EM124" s="56"/>
      <c r="EN124" s="56"/>
      <c r="EO124" s="56"/>
      <c r="EP124" s="56"/>
      <c r="EQ124" s="56"/>
      <c r="ER124" s="56"/>
      <c r="ET124" s="56"/>
      <c r="EU124" s="56"/>
      <c r="EV124" s="56"/>
      <c r="EW124" s="56"/>
      <c r="EX124" s="56"/>
      <c r="EY124" s="56"/>
      <c r="EZ124" s="56"/>
      <c r="FA124" s="56"/>
      <c r="FB124" s="56"/>
      <c r="FD124" s="56"/>
      <c r="FE124" s="56"/>
      <c r="FF124" s="56"/>
      <c r="FG124" s="56"/>
      <c r="FH124" s="56"/>
      <c r="FI124" s="56"/>
      <c r="FJ124" s="56"/>
      <c r="FK124" s="56"/>
      <c r="FL124" s="56"/>
      <c r="FN124" s="56"/>
      <c r="FO124" s="56"/>
      <c r="FP124" s="56"/>
      <c r="FQ124" s="56"/>
      <c r="FR124" s="56"/>
      <c r="FS124" s="56"/>
      <c r="FT124" s="56"/>
      <c r="FU124" s="56"/>
      <c r="FV124" s="56"/>
      <c r="FX124" s="56"/>
      <c r="FY124" s="56"/>
      <c r="FZ124" s="56"/>
      <c r="GA124" s="56"/>
      <c r="GB124" s="56"/>
      <c r="GC124" s="56"/>
      <c r="GD124" s="56"/>
      <c r="GE124" s="56"/>
      <c r="GF124" s="56"/>
      <c r="GH124" s="56"/>
      <c r="GI124" s="56"/>
      <c r="GJ124" s="56"/>
      <c r="GK124" s="56"/>
      <c r="GL124" s="56"/>
      <c r="GM124" s="56"/>
      <c r="GN124" s="56"/>
      <c r="GO124" s="56"/>
      <c r="GP124" s="56"/>
      <c r="GR124" s="56"/>
      <c r="GS124" s="56"/>
      <c r="GT124" s="56"/>
      <c r="GU124" s="56"/>
      <c r="GV124" s="56"/>
      <c r="GW124" s="56"/>
      <c r="GX124" s="56"/>
      <c r="GY124" s="56"/>
      <c r="GZ124" s="56"/>
      <c r="HB124" s="56"/>
      <c r="HC124" s="56"/>
      <c r="HD124" s="56"/>
      <c r="HE124" s="56"/>
      <c r="HF124" s="56"/>
      <c r="HG124" s="56"/>
      <c r="HH124" s="56"/>
      <c r="HI124" s="56"/>
      <c r="HJ124" s="56"/>
      <c r="HL124" s="56"/>
      <c r="HM124" s="56"/>
      <c r="HN124" s="56"/>
      <c r="HO124" s="56"/>
      <c r="HP124" s="56"/>
      <c r="HQ124" s="56"/>
      <c r="HR124" s="56"/>
      <c r="HS124" s="56"/>
      <c r="HT124" s="56"/>
      <c r="HV124" s="56"/>
      <c r="HW124" s="56"/>
      <c r="HX124" s="56"/>
      <c r="HY124" s="56"/>
      <c r="HZ124" s="56"/>
      <c r="IA124" s="56"/>
      <c r="IB124" s="56"/>
      <c r="IC124" s="56"/>
      <c r="ID124" s="56"/>
      <c r="IF124" s="56"/>
      <c r="IG124" s="56"/>
      <c r="IH124" s="56"/>
      <c r="II124" s="56"/>
      <c r="IJ124" s="56"/>
      <c r="IK124" s="56"/>
      <c r="IL124" s="56"/>
      <c r="IM124" s="56"/>
      <c r="IN124" s="56"/>
      <c r="IP124" s="56"/>
      <c r="IQ124" s="56"/>
      <c r="IR124" s="56"/>
      <c r="IS124" s="56"/>
      <c r="IT124" s="56"/>
      <c r="IU124" s="56"/>
    </row>
    <row r="125" spans="1:255" ht="12.75" customHeight="1" thickBot="1" x14ac:dyDescent="0.25">
      <c r="A125" s="221"/>
      <c r="B125" s="106">
        <v>1381.34</v>
      </c>
      <c r="C125" s="85" t="s">
        <v>77</v>
      </c>
      <c r="D125" s="86"/>
      <c r="E125" s="47"/>
      <c r="F125" s="47"/>
      <c r="G125" s="47"/>
      <c r="H125" s="48"/>
      <c r="I125" s="49"/>
      <c r="J125" s="56"/>
      <c r="K125" s="56"/>
      <c r="L125" s="56"/>
      <c r="M125" s="56"/>
      <c r="N125" s="56"/>
      <c r="O125" s="56"/>
      <c r="P125" s="56"/>
      <c r="Q125" s="56"/>
      <c r="R125" s="56"/>
      <c r="T125" s="56"/>
      <c r="U125" s="56"/>
      <c r="V125" s="56"/>
      <c r="W125" s="56"/>
      <c r="X125" s="56"/>
      <c r="Y125" s="56"/>
      <c r="Z125" s="56"/>
      <c r="AA125" s="56"/>
      <c r="AB125" s="56"/>
      <c r="AD125" s="56"/>
      <c r="AE125" s="56"/>
      <c r="AF125" s="56"/>
      <c r="AG125" s="56"/>
      <c r="AH125" s="56"/>
      <c r="AI125" s="56"/>
      <c r="AJ125" s="56"/>
      <c r="AK125" s="56"/>
      <c r="AL125" s="56"/>
      <c r="AN125" s="56"/>
      <c r="AO125" s="56"/>
      <c r="AP125" s="56"/>
      <c r="AQ125" s="56"/>
      <c r="AR125" s="56"/>
      <c r="AS125" s="56"/>
      <c r="AT125" s="56"/>
      <c r="AU125" s="56"/>
      <c r="AV125" s="56"/>
      <c r="AX125" s="56"/>
      <c r="AY125" s="56"/>
      <c r="AZ125" s="56"/>
      <c r="BA125" s="56"/>
      <c r="BB125" s="56"/>
      <c r="BC125" s="56"/>
      <c r="BD125" s="56"/>
      <c r="BE125" s="56"/>
      <c r="BF125" s="56"/>
      <c r="BH125" s="56"/>
      <c r="BI125" s="56"/>
      <c r="BJ125" s="56"/>
      <c r="BK125" s="56"/>
      <c r="BL125" s="56"/>
      <c r="BM125" s="56"/>
      <c r="BN125" s="56"/>
      <c r="BO125" s="56"/>
      <c r="BP125" s="56"/>
      <c r="BR125" s="56"/>
      <c r="BS125" s="56"/>
      <c r="BT125" s="56"/>
      <c r="BU125" s="56"/>
      <c r="BV125" s="56"/>
      <c r="BW125" s="56"/>
      <c r="BX125" s="56"/>
      <c r="BY125" s="56"/>
      <c r="BZ125" s="56"/>
      <c r="CB125" s="56"/>
      <c r="CC125" s="56"/>
      <c r="CD125" s="56"/>
      <c r="CE125" s="56"/>
      <c r="CF125" s="56"/>
      <c r="CG125" s="56"/>
      <c r="CH125" s="56"/>
      <c r="CI125" s="56"/>
      <c r="CJ125" s="56"/>
      <c r="CL125" s="56"/>
      <c r="CM125" s="56"/>
      <c r="CN125" s="56"/>
      <c r="CO125" s="56"/>
      <c r="CP125" s="56"/>
      <c r="CQ125" s="56"/>
      <c r="CR125" s="56"/>
      <c r="CS125" s="56"/>
      <c r="CT125" s="56"/>
      <c r="CV125" s="56"/>
      <c r="CW125" s="56"/>
      <c r="CX125" s="56"/>
      <c r="CY125" s="56"/>
      <c r="CZ125" s="56"/>
      <c r="DA125" s="56"/>
      <c r="DB125" s="56"/>
      <c r="DC125" s="56"/>
      <c r="DD125" s="56"/>
      <c r="DF125" s="56"/>
      <c r="DG125" s="56"/>
      <c r="DH125" s="56"/>
      <c r="DI125" s="56"/>
      <c r="DJ125" s="56"/>
      <c r="DK125" s="56"/>
      <c r="DL125" s="56"/>
      <c r="DM125" s="56"/>
      <c r="DN125" s="56"/>
      <c r="DP125" s="56"/>
      <c r="DQ125" s="56"/>
      <c r="DR125" s="56"/>
      <c r="DS125" s="56"/>
      <c r="DT125" s="56"/>
      <c r="DU125" s="56"/>
      <c r="DV125" s="56"/>
      <c r="DW125" s="56"/>
      <c r="DX125" s="56"/>
      <c r="DZ125" s="56"/>
      <c r="EA125" s="56"/>
      <c r="EB125" s="56"/>
      <c r="EC125" s="56"/>
      <c r="ED125" s="56"/>
      <c r="EE125" s="56"/>
      <c r="EF125" s="56"/>
      <c r="EG125" s="56"/>
      <c r="EH125" s="56"/>
      <c r="EJ125" s="56"/>
      <c r="EK125" s="56"/>
      <c r="EL125" s="56"/>
      <c r="EM125" s="56"/>
      <c r="EN125" s="56"/>
      <c r="EO125" s="56"/>
      <c r="EP125" s="56"/>
      <c r="EQ125" s="56"/>
      <c r="ER125" s="56"/>
      <c r="ET125" s="56"/>
      <c r="EU125" s="56"/>
      <c r="EV125" s="56"/>
      <c r="EW125" s="56"/>
      <c r="EX125" s="56"/>
      <c r="EY125" s="56"/>
      <c r="EZ125" s="56"/>
      <c r="FA125" s="56"/>
      <c r="FB125" s="56"/>
      <c r="FD125" s="56"/>
      <c r="FE125" s="56"/>
      <c r="FF125" s="56"/>
      <c r="FG125" s="56"/>
      <c r="FH125" s="56"/>
      <c r="FI125" s="56"/>
      <c r="FJ125" s="56"/>
      <c r="FK125" s="56"/>
      <c r="FL125" s="56"/>
      <c r="FN125" s="56"/>
      <c r="FO125" s="56"/>
      <c r="FP125" s="56"/>
      <c r="FQ125" s="56"/>
      <c r="FR125" s="56"/>
      <c r="FS125" s="56"/>
      <c r="FT125" s="56"/>
      <c r="FU125" s="56"/>
      <c r="FV125" s="56"/>
      <c r="FX125" s="56"/>
      <c r="FY125" s="56"/>
      <c r="FZ125" s="56"/>
      <c r="GA125" s="56"/>
      <c r="GB125" s="56"/>
      <c r="GC125" s="56"/>
      <c r="GD125" s="56"/>
      <c r="GE125" s="56"/>
      <c r="GF125" s="56"/>
      <c r="GH125" s="56"/>
      <c r="GI125" s="56"/>
      <c r="GJ125" s="56"/>
      <c r="GK125" s="56"/>
      <c r="GL125" s="56"/>
      <c r="GM125" s="56"/>
      <c r="GN125" s="56"/>
      <c r="GO125" s="56"/>
      <c r="GP125" s="56"/>
      <c r="GR125" s="56"/>
      <c r="GS125" s="56"/>
      <c r="GT125" s="56"/>
      <c r="GU125" s="56"/>
      <c r="GV125" s="56"/>
      <c r="GW125" s="56"/>
      <c r="GX125" s="56"/>
      <c r="GY125" s="56"/>
      <c r="GZ125" s="56"/>
      <c r="HB125" s="56"/>
      <c r="HC125" s="56"/>
      <c r="HD125" s="56"/>
      <c r="HE125" s="56"/>
      <c r="HF125" s="56"/>
      <c r="HG125" s="56"/>
      <c r="HH125" s="56"/>
      <c r="HI125" s="56"/>
      <c r="HJ125" s="56"/>
      <c r="HL125" s="56"/>
      <c r="HM125" s="56"/>
      <c r="HN125" s="56"/>
      <c r="HO125" s="56"/>
      <c r="HP125" s="56"/>
      <c r="HQ125" s="56"/>
      <c r="HR125" s="56"/>
      <c r="HS125" s="56"/>
      <c r="HT125" s="56"/>
      <c r="HV125" s="56"/>
      <c r="HW125" s="56"/>
      <c r="HX125" s="56"/>
      <c r="HY125" s="56"/>
      <c r="HZ125" s="56"/>
      <c r="IA125" s="56"/>
      <c r="IB125" s="56"/>
      <c r="IC125" s="56"/>
      <c r="ID125" s="56"/>
      <c r="IF125" s="56"/>
      <c r="IG125" s="56"/>
      <c r="IH125" s="56"/>
      <c r="II125" s="56"/>
      <c r="IJ125" s="56"/>
      <c r="IK125" s="56"/>
      <c r="IL125" s="56"/>
      <c r="IM125" s="56"/>
      <c r="IN125" s="56"/>
      <c r="IP125" s="56"/>
      <c r="IQ125" s="56"/>
      <c r="IR125" s="56"/>
      <c r="IS125" s="56"/>
      <c r="IT125" s="56"/>
      <c r="IU125" s="56"/>
    </row>
    <row r="126" spans="1:255" ht="12.75" customHeight="1" thickBot="1" x14ac:dyDescent="0.25">
      <c r="A126" s="221"/>
      <c r="B126" s="106">
        <v>1065.1500000000001</v>
      </c>
      <c r="C126" s="85" t="s">
        <v>78</v>
      </c>
      <c r="D126" s="86"/>
      <c r="E126" s="47"/>
      <c r="F126" s="47"/>
      <c r="G126" s="47"/>
      <c r="H126" s="48"/>
      <c r="I126" s="49"/>
      <c r="J126" s="56"/>
      <c r="K126" s="56"/>
      <c r="L126" s="56"/>
      <c r="M126" s="56"/>
      <c r="N126" s="56"/>
      <c r="O126" s="56"/>
      <c r="P126" s="56"/>
      <c r="Q126" s="56"/>
      <c r="R126" s="56"/>
      <c r="T126" s="56"/>
      <c r="U126" s="56"/>
      <c r="V126" s="56"/>
      <c r="W126" s="56"/>
      <c r="X126" s="56"/>
      <c r="Y126" s="56"/>
      <c r="Z126" s="56"/>
      <c r="AA126" s="56"/>
      <c r="AB126" s="56"/>
      <c r="AD126" s="56"/>
      <c r="AE126" s="56"/>
      <c r="AF126" s="56"/>
      <c r="AG126" s="56"/>
      <c r="AH126" s="56"/>
      <c r="AI126" s="56"/>
      <c r="AJ126" s="56"/>
      <c r="AK126" s="56"/>
      <c r="AL126" s="56"/>
      <c r="AN126" s="56"/>
      <c r="AO126" s="56"/>
      <c r="AP126" s="56"/>
      <c r="AQ126" s="56"/>
      <c r="AR126" s="56"/>
      <c r="AS126" s="56"/>
      <c r="AT126" s="56"/>
      <c r="AU126" s="56"/>
      <c r="AV126" s="56"/>
      <c r="AX126" s="56"/>
      <c r="AY126" s="56"/>
      <c r="AZ126" s="56"/>
      <c r="BA126" s="56"/>
      <c r="BB126" s="56"/>
      <c r="BC126" s="56"/>
      <c r="BD126" s="56"/>
      <c r="BE126" s="56"/>
      <c r="BF126" s="56"/>
      <c r="BH126" s="56"/>
      <c r="BI126" s="56"/>
      <c r="BJ126" s="56"/>
      <c r="BK126" s="56"/>
      <c r="BL126" s="56"/>
      <c r="BM126" s="56"/>
      <c r="BN126" s="56"/>
      <c r="BO126" s="56"/>
      <c r="BP126" s="56"/>
      <c r="BR126" s="56"/>
      <c r="BS126" s="56"/>
      <c r="BT126" s="56"/>
      <c r="BU126" s="56"/>
      <c r="BV126" s="56"/>
      <c r="BW126" s="56"/>
      <c r="BX126" s="56"/>
      <c r="BY126" s="56"/>
      <c r="BZ126" s="56"/>
      <c r="CB126" s="56"/>
      <c r="CC126" s="56"/>
      <c r="CD126" s="56"/>
      <c r="CE126" s="56"/>
      <c r="CF126" s="56"/>
      <c r="CG126" s="56"/>
      <c r="CH126" s="56"/>
      <c r="CI126" s="56"/>
      <c r="CJ126" s="56"/>
      <c r="CL126" s="56"/>
      <c r="CM126" s="56"/>
      <c r="CN126" s="56"/>
      <c r="CO126" s="56"/>
      <c r="CP126" s="56"/>
      <c r="CQ126" s="56"/>
      <c r="CR126" s="56"/>
      <c r="CS126" s="56"/>
      <c r="CT126" s="56"/>
      <c r="CV126" s="56"/>
      <c r="CW126" s="56"/>
      <c r="CX126" s="56"/>
      <c r="CY126" s="56"/>
      <c r="CZ126" s="56"/>
      <c r="DA126" s="56"/>
      <c r="DB126" s="56"/>
      <c r="DC126" s="56"/>
      <c r="DD126" s="56"/>
      <c r="DF126" s="56"/>
      <c r="DG126" s="56"/>
      <c r="DH126" s="56"/>
      <c r="DI126" s="56"/>
      <c r="DJ126" s="56"/>
      <c r="DK126" s="56"/>
      <c r="DL126" s="56"/>
      <c r="DM126" s="56"/>
      <c r="DN126" s="56"/>
      <c r="DP126" s="56"/>
      <c r="DQ126" s="56"/>
      <c r="DR126" s="56"/>
      <c r="DS126" s="56"/>
      <c r="DT126" s="56"/>
      <c r="DU126" s="56"/>
      <c r="DV126" s="56"/>
      <c r="DW126" s="56"/>
      <c r="DX126" s="56"/>
      <c r="DZ126" s="56"/>
      <c r="EA126" s="56"/>
      <c r="EB126" s="56"/>
      <c r="EC126" s="56"/>
      <c r="ED126" s="56"/>
      <c r="EE126" s="56"/>
      <c r="EF126" s="56"/>
      <c r="EG126" s="56"/>
      <c r="EH126" s="56"/>
      <c r="EJ126" s="56"/>
      <c r="EK126" s="56"/>
      <c r="EL126" s="56"/>
      <c r="EM126" s="56"/>
      <c r="EN126" s="56"/>
      <c r="EO126" s="56"/>
      <c r="EP126" s="56"/>
      <c r="EQ126" s="56"/>
      <c r="ER126" s="56"/>
      <c r="ET126" s="56"/>
      <c r="EU126" s="56"/>
      <c r="EV126" s="56"/>
      <c r="EW126" s="56"/>
      <c r="EX126" s="56"/>
      <c r="EY126" s="56"/>
      <c r="EZ126" s="56"/>
      <c r="FA126" s="56"/>
      <c r="FB126" s="56"/>
      <c r="FD126" s="56"/>
      <c r="FE126" s="56"/>
      <c r="FF126" s="56"/>
      <c r="FG126" s="56"/>
      <c r="FH126" s="56"/>
      <c r="FI126" s="56"/>
      <c r="FJ126" s="56"/>
      <c r="FK126" s="56"/>
      <c r="FL126" s="56"/>
      <c r="FN126" s="56"/>
      <c r="FO126" s="56"/>
      <c r="FP126" s="56"/>
      <c r="FQ126" s="56"/>
      <c r="FR126" s="56"/>
      <c r="FS126" s="56"/>
      <c r="FT126" s="56"/>
      <c r="FU126" s="56"/>
      <c r="FV126" s="56"/>
      <c r="FX126" s="56"/>
      <c r="FY126" s="56"/>
      <c r="FZ126" s="56"/>
      <c r="GA126" s="56"/>
      <c r="GB126" s="56"/>
      <c r="GC126" s="56"/>
      <c r="GD126" s="56"/>
      <c r="GE126" s="56"/>
      <c r="GF126" s="56"/>
      <c r="GH126" s="56"/>
      <c r="GI126" s="56"/>
      <c r="GJ126" s="56"/>
      <c r="GK126" s="56"/>
      <c r="GL126" s="56"/>
      <c r="GM126" s="56"/>
      <c r="GN126" s="56"/>
      <c r="GO126" s="56"/>
      <c r="GP126" s="56"/>
      <c r="GR126" s="56"/>
      <c r="GS126" s="56"/>
      <c r="GT126" s="56"/>
      <c r="GU126" s="56"/>
      <c r="GV126" s="56"/>
      <c r="GW126" s="56"/>
      <c r="GX126" s="56"/>
      <c r="GY126" s="56"/>
      <c r="GZ126" s="56"/>
      <c r="HB126" s="56"/>
      <c r="HC126" s="56"/>
      <c r="HD126" s="56"/>
      <c r="HE126" s="56"/>
      <c r="HF126" s="56"/>
      <c r="HG126" s="56"/>
      <c r="HH126" s="56"/>
      <c r="HI126" s="56"/>
      <c r="HJ126" s="56"/>
      <c r="HL126" s="56"/>
      <c r="HM126" s="56"/>
      <c r="HN126" s="56"/>
      <c r="HO126" s="56"/>
      <c r="HP126" s="56"/>
      <c r="HQ126" s="56"/>
      <c r="HR126" s="56"/>
      <c r="HS126" s="56"/>
      <c r="HT126" s="56"/>
      <c r="HV126" s="56"/>
      <c r="HW126" s="56"/>
      <c r="HX126" s="56"/>
      <c r="HY126" s="56"/>
      <c r="HZ126" s="56"/>
      <c r="IA126" s="56"/>
      <c r="IB126" s="56"/>
      <c r="IC126" s="56"/>
      <c r="ID126" s="56"/>
      <c r="IF126" s="56"/>
      <c r="IG126" s="56"/>
      <c r="IH126" s="56"/>
      <c r="II126" s="56"/>
      <c r="IJ126" s="56"/>
      <c r="IK126" s="56"/>
      <c r="IL126" s="56"/>
      <c r="IM126" s="56"/>
      <c r="IN126" s="56"/>
      <c r="IP126" s="56"/>
      <c r="IQ126" s="56"/>
      <c r="IR126" s="56"/>
      <c r="IS126" s="56"/>
      <c r="IT126" s="56"/>
      <c r="IU126" s="56"/>
    </row>
    <row r="127" spans="1:255" ht="12.75" customHeight="1" thickBot="1" x14ac:dyDescent="0.25">
      <c r="A127" s="221"/>
      <c r="B127" s="106">
        <v>1350.59</v>
      </c>
      <c r="C127" s="85" t="s">
        <v>79</v>
      </c>
      <c r="D127" s="86"/>
      <c r="E127" s="47"/>
      <c r="F127" s="47"/>
      <c r="G127" s="47"/>
      <c r="H127" s="48"/>
      <c r="I127" s="49"/>
      <c r="J127" s="56"/>
      <c r="K127" s="56"/>
      <c r="L127" s="56"/>
      <c r="M127" s="56"/>
      <c r="N127" s="56"/>
      <c r="O127" s="56"/>
      <c r="P127" s="56"/>
      <c r="Q127" s="56"/>
      <c r="R127" s="56"/>
      <c r="T127" s="56"/>
      <c r="U127" s="56"/>
      <c r="V127" s="56"/>
      <c r="W127" s="56"/>
      <c r="X127" s="56"/>
      <c r="Y127" s="56"/>
      <c r="Z127" s="56"/>
      <c r="AA127" s="56"/>
      <c r="AB127" s="56"/>
      <c r="AD127" s="56"/>
      <c r="AE127" s="56"/>
      <c r="AF127" s="56"/>
      <c r="AG127" s="56"/>
      <c r="AH127" s="56"/>
      <c r="AI127" s="56"/>
      <c r="AJ127" s="56"/>
      <c r="AK127" s="56"/>
      <c r="AL127" s="56"/>
      <c r="AN127" s="56"/>
      <c r="AO127" s="56"/>
      <c r="AP127" s="56"/>
      <c r="AQ127" s="56"/>
      <c r="AR127" s="56"/>
      <c r="AS127" s="56"/>
      <c r="AT127" s="56"/>
      <c r="AU127" s="56"/>
      <c r="AV127" s="56"/>
      <c r="AX127" s="56"/>
      <c r="AY127" s="56"/>
      <c r="AZ127" s="56"/>
      <c r="BA127" s="56"/>
      <c r="BB127" s="56"/>
      <c r="BC127" s="56"/>
      <c r="BD127" s="56"/>
      <c r="BE127" s="56"/>
      <c r="BF127" s="56"/>
      <c r="BH127" s="56"/>
      <c r="BI127" s="56"/>
      <c r="BJ127" s="56"/>
      <c r="BK127" s="56"/>
      <c r="BL127" s="56"/>
      <c r="BM127" s="56"/>
      <c r="BN127" s="56"/>
      <c r="BO127" s="56"/>
      <c r="BP127" s="56"/>
      <c r="BR127" s="56"/>
      <c r="BS127" s="56"/>
      <c r="BT127" s="56"/>
      <c r="BU127" s="56"/>
      <c r="BV127" s="56"/>
      <c r="BW127" s="56"/>
      <c r="BX127" s="56"/>
      <c r="BY127" s="56"/>
      <c r="BZ127" s="56"/>
      <c r="CB127" s="56"/>
      <c r="CC127" s="56"/>
      <c r="CD127" s="56"/>
      <c r="CE127" s="56"/>
      <c r="CF127" s="56"/>
      <c r="CG127" s="56"/>
      <c r="CH127" s="56"/>
      <c r="CI127" s="56"/>
      <c r="CJ127" s="56"/>
      <c r="CL127" s="56"/>
      <c r="CM127" s="56"/>
      <c r="CN127" s="56"/>
      <c r="CO127" s="56"/>
      <c r="CP127" s="56"/>
      <c r="CQ127" s="56"/>
      <c r="CR127" s="56"/>
      <c r="CS127" s="56"/>
      <c r="CT127" s="56"/>
      <c r="CV127" s="56"/>
      <c r="CW127" s="56"/>
      <c r="CX127" s="56"/>
      <c r="CY127" s="56"/>
      <c r="CZ127" s="56"/>
      <c r="DA127" s="56"/>
      <c r="DB127" s="56"/>
      <c r="DC127" s="56"/>
      <c r="DD127" s="56"/>
      <c r="DF127" s="56"/>
      <c r="DG127" s="56"/>
      <c r="DH127" s="56"/>
      <c r="DI127" s="56"/>
      <c r="DJ127" s="56"/>
      <c r="DK127" s="56"/>
      <c r="DL127" s="56"/>
      <c r="DM127" s="56"/>
      <c r="DN127" s="56"/>
      <c r="DP127" s="56"/>
      <c r="DQ127" s="56"/>
      <c r="DR127" s="56"/>
      <c r="DS127" s="56"/>
      <c r="DT127" s="56"/>
      <c r="DU127" s="56"/>
      <c r="DV127" s="56"/>
      <c r="DW127" s="56"/>
      <c r="DX127" s="56"/>
      <c r="DZ127" s="56"/>
      <c r="EA127" s="56"/>
      <c r="EB127" s="56"/>
      <c r="EC127" s="56"/>
      <c r="ED127" s="56"/>
      <c r="EE127" s="56"/>
      <c r="EF127" s="56"/>
      <c r="EG127" s="56"/>
      <c r="EH127" s="56"/>
      <c r="EJ127" s="56"/>
      <c r="EK127" s="56"/>
      <c r="EL127" s="56"/>
      <c r="EM127" s="56"/>
      <c r="EN127" s="56"/>
      <c r="EO127" s="56"/>
      <c r="EP127" s="56"/>
      <c r="EQ127" s="56"/>
      <c r="ER127" s="56"/>
      <c r="ET127" s="56"/>
      <c r="EU127" s="56"/>
      <c r="EV127" s="56"/>
      <c r="EW127" s="56"/>
      <c r="EX127" s="56"/>
      <c r="EY127" s="56"/>
      <c r="EZ127" s="56"/>
      <c r="FA127" s="56"/>
      <c r="FB127" s="56"/>
      <c r="FD127" s="56"/>
      <c r="FE127" s="56"/>
      <c r="FF127" s="56"/>
      <c r="FG127" s="56"/>
      <c r="FH127" s="56"/>
      <c r="FI127" s="56"/>
      <c r="FJ127" s="56"/>
      <c r="FK127" s="56"/>
      <c r="FL127" s="56"/>
      <c r="FN127" s="56"/>
      <c r="FO127" s="56"/>
      <c r="FP127" s="56"/>
      <c r="FQ127" s="56"/>
      <c r="FR127" s="56"/>
      <c r="FS127" s="56"/>
      <c r="FT127" s="56"/>
      <c r="FU127" s="56"/>
      <c r="FV127" s="56"/>
      <c r="FX127" s="56"/>
      <c r="FY127" s="56"/>
      <c r="FZ127" s="56"/>
      <c r="GA127" s="56"/>
      <c r="GB127" s="56"/>
      <c r="GC127" s="56"/>
      <c r="GD127" s="56"/>
      <c r="GE127" s="56"/>
      <c r="GF127" s="56"/>
      <c r="GH127" s="56"/>
      <c r="GI127" s="56"/>
      <c r="GJ127" s="56"/>
      <c r="GK127" s="56"/>
      <c r="GL127" s="56"/>
      <c r="GM127" s="56"/>
      <c r="GN127" s="56"/>
      <c r="GO127" s="56"/>
      <c r="GP127" s="56"/>
      <c r="GR127" s="56"/>
      <c r="GS127" s="56"/>
      <c r="GT127" s="56"/>
      <c r="GU127" s="56"/>
      <c r="GV127" s="56"/>
      <c r="GW127" s="56"/>
      <c r="GX127" s="56"/>
      <c r="GY127" s="56"/>
      <c r="GZ127" s="56"/>
      <c r="HB127" s="56"/>
      <c r="HC127" s="56"/>
      <c r="HD127" s="56"/>
      <c r="HE127" s="56"/>
      <c r="HF127" s="56"/>
      <c r="HG127" s="56"/>
      <c r="HH127" s="56"/>
      <c r="HI127" s="56"/>
      <c r="HJ127" s="56"/>
      <c r="HL127" s="56"/>
      <c r="HM127" s="56"/>
      <c r="HN127" s="56"/>
      <c r="HO127" s="56"/>
      <c r="HP127" s="56"/>
      <c r="HQ127" s="56"/>
      <c r="HR127" s="56"/>
      <c r="HS127" s="56"/>
      <c r="HT127" s="56"/>
      <c r="HV127" s="56"/>
      <c r="HW127" s="56"/>
      <c r="HX127" s="56"/>
      <c r="HY127" s="56"/>
      <c r="HZ127" s="56"/>
      <c r="IA127" s="56"/>
      <c r="IB127" s="56"/>
      <c r="IC127" s="56"/>
      <c r="ID127" s="56"/>
      <c r="IF127" s="56"/>
      <c r="IG127" s="56"/>
      <c r="IH127" s="56"/>
      <c r="II127" s="56"/>
      <c r="IJ127" s="56"/>
      <c r="IK127" s="56"/>
      <c r="IL127" s="56"/>
      <c r="IM127" s="56"/>
      <c r="IN127" s="56"/>
      <c r="IP127" s="56"/>
      <c r="IQ127" s="56"/>
      <c r="IR127" s="56"/>
      <c r="IS127" s="56"/>
      <c r="IT127" s="56"/>
      <c r="IU127" s="56"/>
    </row>
    <row r="128" spans="1:255" ht="12.75" customHeight="1" thickBot="1" x14ac:dyDescent="0.25">
      <c r="A128" s="221"/>
      <c r="B128" s="106">
        <v>1000.01</v>
      </c>
      <c r="C128" s="85" t="s">
        <v>80</v>
      </c>
      <c r="D128" s="86"/>
      <c r="E128" s="47"/>
      <c r="F128" s="47"/>
      <c r="G128" s="47"/>
      <c r="H128" s="48"/>
      <c r="I128" s="49"/>
      <c r="J128" s="56"/>
      <c r="K128" s="56"/>
      <c r="L128" s="56"/>
      <c r="M128" s="56"/>
      <c r="N128" s="56"/>
      <c r="O128" s="56"/>
      <c r="P128" s="56"/>
      <c r="Q128" s="56"/>
      <c r="R128" s="56"/>
      <c r="T128" s="56"/>
      <c r="U128" s="56"/>
      <c r="V128" s="56"/>
      <c r="W128" s="56"/>
      <c r="X128" s="56"/>
      <c r="Y128" s="56"/>
      <c r="Z128" s="56"/>
      <c r="AA128" s="56"/>
      <c r="AB128" s="56"/>
      <c r="AD128" s="56"/>
      <c r="AE128" s="56"/>
      <c r="AF128" s="56"/>
      <c r="AG128" s="56"/>
      <c r="AH128" s="56"/>
      <c r="AI128" s="56"/>
      <c r="AJ128" s="56"/>
      <c r="AK128" s="56"/>
      <c r="AL128" s="56"/>
      <c r="AN128" s="56"/>
      <c r="AO128" s="56"/>
      <c r="AP128" s="56"/>
      <c r="AQ128" s="56"/>
      <c r="AR128" s="56"/>
      <c r="AS128" s="56"/>
      <c r="AT128" s="56"/>
      <c r="AU128" s="56"/>
      <c r="AV128" s="56"/>
      <c r="AX128" s="56"/>
      <c r="AY128" s="56"/>
      <c r="AZ128" s="56"/>
      <c r="BA128" s="56"/>
      <c r="BB128" s="56"/>
      <c r="BC128" s="56"/>
      <c r="BD128" s="56"/>
      <c r="BE128" s="56"/>
      <c r="BF128" s="56"/>
      <c r="BH128" s="56"/>
      <c r="BI128" s="56"/>
      <c r="BJ128" s="56"/>
      <c r="BK128" s="56"/>
      <c r="BL128" s="56"/>
      <c r="BM128" s="56"/>
      <c r="BN128" s="56"/>
      <c r="BO128" s="56"/>
      <c r="BP128" s="56"/>
      <c r="BR128" s="56"/>
      <c r="BS128" s="56"/>
      <c r="BT128" s="56"/>
      <c r="BU128" s="56"/>
      <c r="BV128" s="56"/>
      <c r="BW128" s="56"/>
      <c r="BX128" s="56"/>
      <c r="BY128" s="56"/>
      <c r="BZ128" s="56"/>
      <c r="CB128" s="56"/>
      <c r="CC128" s="56"/>
      <c r="CD128" s="56"/>
      <c r="CE128" s="56"/>
      <c r="CF128" s="56"/>
      <c r="CG128" s="56"/>
      <c r="CH128" s="56"/>
      <c r="CI128" s="56"/>
      <c r="CJ128" s="56"/>
      <c r="CL128" s="56"/>
      <c r="CM128" s="56"/>
      <c r="CN128" s="56"/>
      <c r="CO128" s="56"/>
      <c r="CP128" s="56"/>
      <c r="CQ128" s="56"/>
      <c r="CR128" s="56"/>
      <c r="CS128" s="56"/>
      <c r="CT128" s="56"/>
      <c r="CV128" s="56"/>
      <c r="CW128" s="56"/>
      <c r="CX128" s="56"/>
      <c r="CY128" s="56"/>
      <c r="CZ128" s="56"/>
      <c r="DA128" s="56"/>
      <c r="DB128" s="56"/>
      <c r="DC128" s="56"/>
      <c r="DD128" s="56"/>
      <c r="DF128" s="56"/>
      <c r="DG128" s="56"/>
      <c r="DH128" s="56"/>
      <c r="DI128" s="56"/>
      <c r="DJ128" s="56"/>
      <c r="DK128" s="56"/>
      <c r="DL128" s="56"/>
      <c r="DM128" s="56"/>
      <c r="DN128" s="56"/>
      <c r="DP128" s="56"/>
      <c r="DQ128" s="56"/>
      <c r="DR128" s="56"/>
      <c r="DS128" s="56"/>
      <c r="DT128" s="56"/>
      <c r="DU128" s="56"/>
      <c r="DV128" s="56"/>
      <c r="DW128" s="56"/>
      <c r="DX128" s="56"/>
      <c r="DZ128" s="56"/>
      <c r="EA128" s="56"/>
      <c r="EB128" s="56"/>
      <c r="EC128" s="56"/>
      <c r="ED128" s="56"/>
      <c r="EE128" s="56"/>
      <c r="EF128" s="56"/>
      <c r="EG128" s="56"/>
      <c r="EH128" s="56"/>
      <c r="EJ128" s="56"/>
      <c r="EK128" s="56"/>
      <c r="EL128" s="56"/>
      <c r="EM128" s="56"/>
      <c r="EN128" s="56"/>
      <c r="EO128" s="56"/>
      <c r="EP128" s="56"/>
      <c r="EQ128" s="56"/>
      <c r="ER128" s="56"/>
      <c r="ET128" s="56"/>
      <c r="EU128" s="56"/>
      <c r="EV128" s="56"/>
      <c r="EW128" s="56"/>
      <c r="EX128" s="56"/>
      <c r="EY128" s="56"/>
      <c r="EZ128" s="56"/>
      <c r="FA128" s="56"/>
      <c r="FB128" s="56"/>
      <c r="FD128" s="56"/>
      <c r="FE128" s="56"/>
      <c r="FF128" s="56"/>
      <c r="FG128" s="56"/>
      <c r="FH128" s="56"/>
      <c r="FI128" s="56"/>
      <c r="FJ128" s="56"/>
      <c r="FK128" s="56"/>
      <c r="FL128" s="56"/>
      <c r="FN128" s="56"/>
      <c r="FO128" s="56"/>
      <c r="FP128" s="56"/>
      <c r="FQ128" s="56"/>
      <c r="FR128" s="56"/>
      <c r="FS128" s="56"/>
      <c r="FT128" s="56"/>
      <c r="FU128" s="56"/>
      <c r="FV128" s="56"/>
      <c r="FX128" s="56"/>
      <c r="FY128" s="56"/>
      <c r="FZ128" s="56"/>
      <c r="GA128" s="56"/>
      <c r="GB128" s="56"/>
      <c r="GC128" s="56"/>
      <c r="GD128" s="56"/>
      <c r="GE128" s="56"/>
      <c r="GF128" s="56"/>
      <c r="GH128" s="56"/>
      <c r="GI128" s="56"/>
      <c r="GJ128" s="56"/>
      <c r="GK128" s="56"/>
      <c r="GL128" s="56"/>
      <c r="GM128" s="56"/>
      <c r="GN128" s="56"/>
      <c r="GO128" s="56"/>
      <c r="GP128" s="56"/>
      <c r="GR128" s="56"/>
      <c r="GS128" s="56"/>
      <c r="GT128" s="56"/>
      <c r="GU128" s="56"/>
      <c r="GV128" s="56"/>
      <c r="GW128" s="56"/>
      <c r="GX128" s="56"/>
      <c r="GY128" s="56"/>
      <c r="GZ128" s="56"/>
      <c r="HB128" s="56"/>
      <c r="HC128" s="56"/>
      <c r="HD128" s="56"/>
      <c r="HE128" s="56"/>
      <c r="HF128" s="56"/>
      <c r="HG128" s="56"/>
      <c r="HH128" s="56"/>
      <c r="HI128" s="56"/>
      <c r="HJ128" s="56"/>
      <c r="HL128" s="56"/>
      <c r="HM128" s="56"/>
      <c r="HN128" s="56"/>
      <c r="HO128" s="56"/>
      <c r="HP128" s="56"/>
      <c r="HQ128" s="56"/>
      <c r="HR128" s="56"/>
      <c r="HS128" s="56"/>
      <c r="HT128" s="56"/>
      <c r="HV128" s="56"/>
      <c r="HW128" s="56"/>
      <c r="HX128" s="56"/>
      <c r="HY128" s="56"/>
      <c r="HZ128" s="56"/>
      <c r="IA128" s="56"/>
      <c r="IB128" s="56"/>
      <c r="IC128" s="56"/>
      <c r="ID128" s="56"/>
      <c r="IF128" s="56"/>
      <c r="IG128" s="56"/>
      <c r="IH128" s="56"/>
      <c r="II128" s="56"/>
      <c r="IJ128" s="56"/>
      <c r="IK128" s="56"/>
      <c r="IL128" s="56"/>
      <c r="IM128" s="56"/>
      <c r="IN128" s="56"/>
      <c r="IP128" s="56"/>
      <c r="IQ128" s="56"/>
      <c r="IR128" s="56"/>
      <c r="IS128" s="56"/>
      <c r="IT128" s="56"/>
      <c r="IU128" s="56"/>
    </row>
    <row r="129" spans="1:255" ht="13.5" thickBot="1" x14ac:dyDescent="0.25">
      <c r="A129" s="221"/>
      <c r="B129" s="185"/>
      <c r="C129" s="70" t="s">
        <v>87</v>
      </c>
      <c r="D129" s="163"/>
      <c r="E129" s="53"/>
      <c r="F129" s="53"/>
      <c r="G129" s="53"/>
      <c r="H129" s="153"/>
      <c r="I129" s="49">
        <v>669.93</v>
      </c>
      <c r="J129" s="56"/>
      <c r="K129" s="56"/>
      <c r="L129" s="56"/>
      <c r="M129" s="56"/>
      <c r="N129" s="56"/>
      <c r="O129" s="56"/>
      <c r="P129" s="56"/>
      <c r="Q129" s="56"/>
      <c r="R129" s="56"/>
      <c r="T129" s="56"/>
      <c r="U129" s="56"/>
      <c r="V129" s="56"/>
      <c r="W129" s="56"/>
      <c r="X129" s="56"/>
      <c r="Y129" s="56"/>
      <c r="Z129" s="56"/>
      <c r="AA129" s="56"/>
      <c r="AB129" s="56"/>
      <c r="AD129" s="56"/>
      <c r="AE129" s="56"/>
      <c r="AF129" s="56"/>
      <c r="AG129" s="56"/>
      <c r="AH129" s="56"/>
      <c r="AI129" s="56"/>
      <c r="AJ129" s="56"/>
      <c r="AK129" s="56"/>
      <c r="AL129" s="56"/>
      <c r="AN129" s="56"/>
      <c r="AO129" s="56"/>
      <c r="AP129" s="56"/>
      <c r="AQ129" s="56"/>
      <c r="AR129" s="56"/>
      <c r="AS129" s="56"/>
      <c r="AT129" s="56"/>
      <c r="AU129" s="56"/>
      <c r="AV129" s="56"/>
      <c r="AX129" s="56"/>
      <c r="AY129" s="56"/>
      <c r="AZ129" s="56"/>
      <c r="BA129" s="56"/>
      <c r="BB129" s="56"/>
      <c r="BC129" s="56"/>
      <c r="BD129" s="56"/>
      <c r="BE129" s="56"/>
      <c r="BF129" s="56"/>
      <c r="BH129" s="56"/>
      <c r="BI129" s="56"/>
      <c r="BJ129" s="56"/>
      <c r="BK129" s="56"/>
      <c r="BL129" s="56"/>
      <c r="BM129" s="56"/>
      <c r="BN129" s="56"/>
      <c r="BO129" s="56"/>
      <c r="BP129" s="56"/>
      <c r="BR129" s="56"/>
      <c r="BS129" s="56"/>
      <c r="BT129" s="56"/>
      <c r="BU129" s="56"/>
      <c r="BV129" s="56"/>
      <c r="BW129" s="56"/>
      <c r="BX129" s="56"/>
      <c r="BY129" s="56"/>
      <c r="BZ129" s="56"/>
      <c r="CB129" s="56"/>
      <c r="CC129" s="56"/>
      <c r="CD129" s="56"/>
      <c r="CE129" s="56"/>
      <c r="CF129" s="56"/>
      <c r="CG129" s="56"/>
      <c r="CH129" s="56"/>
      <c r="CI129" s="56"/>
      <c r="CJ129" s="56"/>
      <c r="CL129" s="56"/>
      <c r="CM129" s="56"/>
      <c r="CN129" s="56"/>
      <c r="CO129" s="56"/>
      <c r="CP129" s="56"/>
      <c r="CQ129" s="56"/>
      <c r="CR129" s="56"/>
      <c r="CS129" s="56"/>
      <c r="CT129" s="56"/>
      <c r="CV129" s="56"/>
      <c r="CW129" s="56"/>
      <c r="CX129" s="56"/>
      <c r="CY129" s="56"/>
      <c r="CZ129" s="56"/>
      <c r="DA129" s="56"/>
      <c r="DB129" s="56"/>
      <c r="DC129" s="56"/>
      <c r="DD129" s="56"/>
      <c r="DF129" s="56"/>
      <c r="DG129" s="56"/>
      <c r="DH129" s="56"/>
      <c r="DI129" s="56"/>
      <c r="DJ129" s="56"/>
      <c r="DK129" s="56"/>
      <c r="DL129" s="56"/>
      <c r="DM129" s="56"/>
      <c r="DN129" s="56"/>
      <c r="DP129" s="56"/>
      <c r="DQ129" s="56"/>
      <c r="DR129" s="56"/>
      <c r="DS129" s="56"/>
      <c r="DT129" s="56"/>
      <c r="DU129" s="56"/>
      <c r="DV129" s="56"/>
      <c r="DW129" s="56"/>
      <c r="DX129" s="56"/>
      <c r="DZ129" s="56"/>
      <c r="EA129" s="56"/>
      <c r="EB129" s="56"/>
      <c r="EC129" s="56"/>
      <c r="ED129" s="56"/>
      <c r="EE129" s="56"/>
      <c r="EF129" s="56"/>
      <c r="EG129" s="56"/>
      <c r="EH129" s="56"/>
      <c r="EJ129" s="56"/>
      <c r="EK129" s="56"/>
      <c r="EL129" s="56"/>
      <c r="EM129" s="56"/>
      <c r="EN129" s="56"/>
      <c r="EO129" s="56"/>
      <c r="EP129" s="56"/>
      <c r="EQ129" s="56"/>
      <c r="ER129" s="56"/>
      <c r="ET129" s="56"/>
      <c r="EU129" s="56"/>
      <c r="EV129" s="56"/>
      <c r="EW129" s="56"/>
      <c r="EX129" s="56"/>
      <c r="EY129" s="56"/>
      <c r="EZ129" s="56"/>
      <c r="FA129" s="56"/>
      <c r="FB129" s="56"/>
      <c r="FD129" s="56"/>
      <c r="FE129" s="56"/>
      <c r="FF129" s="56"/>
      <c r="FG129" s="56"/>
      <c r="FH129" s="56"/>
      <c r="FI129" s="56"/>
      <c r="FJ129" s="56"/>
      <c r="FK129" s="56"/>
      <c r="FL129" s="56"/>
      <c r="FN129" s="56"/>
      <c r="FO129" s="56"/>
      <c r="FP129" s="56"/>
      <c r="FQ129" s="56"/>
      <c r="FR129" s="56"/>
      <c r="FS129" s="56"/>
      <c r="FT129" s="56"/>
      <c r="FU129" s="56"/>
      <c r="FV129" s="56"/>
      <c r="FX129" s="56"/>
      <c r="FY129" s="56"/>
      <c r="FZ129" s="56"/>
      <c r="GA129" s="56"/>
      <c r="GB129" s="56"/>
      <c r="GC129" s="56"/>
      <c r="GD129" s="56"/>
      <c r="GE129" s="56"/>
      <c r="GF129" s="56"/>
      <c r="GH129" s="56"/>
      <c r="GI129" s="56"/>
      <c r="GJ129" s="56"/>
      <c r="GK129" s="56"/>
      <c r="GL129" s="56"/>
      <c r="GM129" s="56"/>
      <c r="GN129" s="56"/>
      <c r="GO129" s="56"/>
      <c r="GP129" s="56"/>
      <c r="GR129" s="56"/>
      <c r="GS129" s="56"/>
      <c r="GT129" s="56"/>
      <c r="GU129" s="56"/>
      <c r="GV129" s="56"/>
      <c r="GW129" s="56"/>
      <c r="GX129" s="56"/>
      <c r="GY129" s="56"/>
      <c r="GZ129" s="56"/>
      <c r="HB129" s="56"/>
      <c r="HC129" s="56"/>
      <c r="HD129" s="56"/>
      <c r="HE129" s="56"/>
      <c r="HF129" s="56"/>
      <c r="HG129" s="56"/>
      <c r="HH129" s="56"/>
      <c r="HI129" s="56"/>
      <c r="HJ129" s="56"/>
      <c r="HL129" s="56"/>
      <c r="HM129" s="56"/>
      <c r="HN129" s="56"/>
      <c r="HO129" s="56"/>
      <c r="HP129" s="56"/>
      <c r="HQ129" s="56"/>
      <c r="HR129" s="56"/>
      <c r="HS129" s="56"/>
      <c r="HT129" s="56"/>
      <c r="HV129" s="56"/>
      <c r="HW129" s="56"/>
      <c r="HX129" s="56"/>
      <c r="HY129" s="56"/>
      <c r="HZ129" s="56"/>
      <c r="IA129" s="56"/>
      <c r="IB129" s="56"/>
      <c r="IC129" s="56"/>
      <c r="ID129" s="56"/>
      <c r="IF129" s="56"/>
      <c r="IG129" s="56"/>
      <c r="IH129" s="56"/>
      <c r="II129" s="56"/>
      <c r="IJ129" s="56"/>
      <c r="IK129" s="56"/>
      <c r="IL129" s="56"/>
      <c r="IM129" s="56"/>
      <c r="IN129" s="56"/>
      <c r="IP129" s="56"/>
      <c r="IQ129" s="56"/>
      <c r="IR129" s="56"/>
      <c r="IS129" s="56"/>
      <c r="IT129" s="56"/>
      <c r="IU129" s="56"/>
    </row>
    <row r="130" spans="1:255" ht="12.75" customHeight="1" thickBot="1" x14ac:dyDescent="0.25">
      <c r="A130" s="221"/>
      <c r="B130" s="18">
        <f>SUM(B117:B128)</f>
        <v>13116.1764</v>
      </c>
      <c r="C130" s="17"/>
      <c r="D130" s="18"/>
      <c r="E130" s="19"/>
      <c r="F130" s="17"/>
      <c r="G130" s="17"/>
      <c r="H130" s="18" t="s">
        <v>17</v>
      </c>
      <c r="I130" s="233">
        <f>SUM(I117:I129)</f>
        <v>669.93</v>
      </c>
      <c r="J130" s="56"/>
      <c r="K130" s="56"/>
      <c r="L130" s="56"/>
      <c r="M130" s="56"/>
      <c r="N130" s="56"/>
      <c r="O130" s="56"/>
      <c r="P130" s="56"/>
      <c r="Q130" s="56"/>
      <c r="R130" s="56"/>
      <c r="T130" s="56"/>
      <c r="U130" s="56"/>
      <c r="V130" s="56"/>
      <c r="W130" s="56"/>
      <c r="X130" s="56"/>
      <c r="Y130" s="56"/>
      <c r="Z130" s="56"/>
      <c r="AA130" s="56"/>
      <c r="AB130" s="56"/>
      <c r="AD130" s="56"/>
      <c r="AE130" s="56"/>
      <c r="AF130" s="56"/>
      <c r="AG130" s="56"/>
      <c r="AH130" s="56"/>
      <c r="AI130" s="56"/>
      <c r="AJ130" s="56"/>
      <c r="AK130" s="56"/>
      <c r="AL130" s="56"/>
      <c r="AN130" s="56"/>
      <c r="AO130" s="56"/>
      <c r="AP130" s="56"/>
      <c r="AQ130" s="56"/>
      <c r="AR130" s="56"/>
      <c r="AS130" s="56"/>
      <c r="AT130" s="56"/>
      <c r="AU130" s="56"/>
      <c r="AV130" s="56"/>
      <c r="AX130" s="56"/>
      <c r="AY130" s="56"/>
      <c r="AZ130" s="56"/>
      <c r="BA130" s="56"/>
      <c r="BB130" s="56"/>
      <c r="BC130" s="56"/>
      <c r="BD130" s="56"/>
      <c r="BE130" s="56"/>
      <c r="BF130" s="56"/>
      <c r="BH130" s="56"/>
      <c r="BI130" s="56"/>
      <c r="BJ130" s="56"/>
      <c r="BK130" s="56"/>
      <c r="BL130" s="56"/>
      <c r="BM130" s="56"/>
      <c r="BN130" s="56"/>
      <c r="BO130" s="56"/>
      <c r="BP130" s="56"/>
      <c r="BR130" s="56"/>
      <c r="BS130" s="56"/>
      <c r="BT130" s="56"/>
      <c r="BU130" s="56"/>
      <c r="BV130" s="56"/>
      <c r="BW130" s="56"/>
      <c r="BX130" s="56"/>
      <c r="BY130" s="56"/>
      <c r="BZ130" s="56"/>
      <c r="CB130" s="56"/>
      <c r="CC130" s="56"/>
      <c r="CD130" s="56"/>
      <c r="CE130" s="56"/>
      <c r="CF130" s="56"/>
      <c r="CG130" s="56"/>
      <c r="CH130" s="56"/>
      <c r="CI130" s="56"/>
      <c r="CJ130" s="56"/>
      <c r="CL130" s="56"/>
      <c r="CM130" s="56"/>
      <c r="CN130" s="56"/>
      <c r="CO130" s="56"/>
      <c r="CP130" s="56"/>
      <c r="CQ130" s="56"/>
      <c r="CR130" s="56"/>
      <c r="CS130" s="56"/>
      <c r="CT130" s="56"/>
      <c r="CV130" s="56"/>
      <c r="CW130" s="56"/>
      <c r="CX130" s="56"/>
      <c r="CY130" s="56"/>
      <c r="CZ130" s="56"/>
      <c r="DA130" s="56"/>
      <c r="DB130" s="56"/>
      <c r="DC130" s="56"/>
      <c r="DD130" s="56"/>
      <c r="DF130" s="56"/>
      <c r="DG130" s="56"/>
      <c r="DH130" s="56"/>
      <c r="DI130" s="56"/>
      <c r="DJ130" s="56"/>
      <c r="DK130" s="56"/>
      <c r="DL130" s="56"/>
      <c r="DM130" s="56"/>
      <c r="DN130" s="56"/>
      <c r="DP130" s="56"/>
      <c r="DQ130" s="56"/>
      <c r="DR130" s="56"/>
      <c r="DS130" s="56"/>
      <c r="DT130" s="56"/>
      <c r="DU130" s="56"/>
      <c r="DV130" s="56"/>
      <c r="DW130" s="56"/>
      <c r="DX130" s="56"/>
      <c r="DZ130" s="56"/>
      <c r="EA130" s="56"/>
      <c r="EB130" s="56"/>
      <c r="EC130" s="56"/>
      <c r="ED130" s="56"/>
      <c r="EE130" s="56"/>
      <c r="EF130" s="56"/>
      <c r="EG130" s="56"/>
      <c r="EH130" s="56"/>
      <c r="EJ130" s="56"/>
      <c r="EK130" s="56"/>
      <c r="EL130" s="56"/>
      <c r="EM130" s="56"/>
      <c r="EN130" s="56"/>
      <c r="EO130" s="56"/>
      <c r="EP130" s="56"/>
      <c r="EQ130" s="56"/>
      <c r="ER130" s="56"/>
      <c r="ET130" s="56"/>
      <c r="EU130" s="56"/>
      <c r="EV130" s="56"/>
      <c r="EW130" s="56"/>
      <c r="EX130" s="56"/>
      <c r="EY130" s="56"/>
      <c r="EZ130" s="56"/>
      <c r="FA130" s="56"/>
      <c r="FB130" s="56"/>
      <c r="FD130" s="56"/>
      <c r="FE130" s="56"/>
      <c r="FF130" s="56"/>
      <c r="FG130" s="56"/>
      <c r="FH130" s="56"/>
      <c r="FI130" s="56"/>
      <c r="FJ130" s="56"/>
      <c r="FK130" s="56"/>
      <c r="FL130" s="56"/>
      <c r="FN130" s="56"/>
      <c r="FO130" s="56"/>
      <c r="FP130" s="56"/>
      <c r="FQ130" s="56"/>
      <c r="FR130" s="56"/>
      <c r="FS130" s="56"/>
      <c r="FT130" s="56"/>
      <c r="FU130" s="56"/>
      <c r="FV130" s="56"/>
      <c r="FX130" s="56"/>
      <c r="FY130" s="56"/>
      <c r="FZ130" s="56"/>
      <c r="GA130" s="56"/>
      <c r="GB130" s="56"/>
      <c r="GC130" s="56"/>
      <c r="GD130" s="56"/>
      <c r="GE130" s="56"/>
      <c r="GF130" s="56"/>
      <c r="GH130" s="56"/>
      <c r="GI130" s="56"/>
      <c r="GJ130" s="56"/>
      <c r="GK130" s="56"/>
      <c r="GL130" s="56"/>
      <c r="GM130" s="56"/>
      <c r="GN130" s="56"/>
      <c r="GO130" s="56"/>
      <c r="GP130" s="56"/>
      <c r="GR130" s="56"/>
      <c r="GS130" s="56"/>
      <c r="GT130" s="56"/>
      <c r="GU130" s="56"/>
      <c r="GV130" s="56"/>
      <c r="GW130" s="56"/>
      <c r="GX130" s="56"/>
      <c r="GY130" s="56"/>
      <c r="GZ130" s="56"/>
      <c r="HB130" s="56"/>
      <c r="HC130" s="56"/>
      <c r="HD130" s="56"/>
      <c r="HE130" s="56"/>
      <c r="HF130" s="56"/>
      <c r="HG130" s="56"/>
      <c r="HH130" s="56"/>
      <c r="HI130" s="56"/>
      <c r="HJ130" s="56"/>
      <c r="HL130" s="56"/>
      <c r="HM130" s="56"/>
      <c r="HN130" s="56"/>
      <c r="HO130" s="56"/>
      <c r="HP130" s="56"/>
      <c r="HQ130" s="56"/>
      <c r="HR130" s="56"/>
      <c r="HS130" s="56"/>
      <c r="HT130" s="56"/>
      <c r="HV130" s="56"/>
      <c r="HW130" s="56"/>
      <c r="HX130" s="56"/>
      <c r="HY130" s="56"/>
      <c r="HZ130" s="56"/>
      <c r="IA130" s="56"/>
      <c r="IB130" s="56"/>
      <c r="IC130" s="56"/>
      <c r="ID130" s="56"/>
      <c r="IF130" s="56"/>
      <c r="IG130" s="56"/>
      <c r="IH130" s="56"/>
      <c r="II130" s="56"/>
      <c r="IJ130" s="56"/>
      <c r="IK130" s="56"/>
      <c r="IL130" s="56"/>
      <c r="IM130" s="56"/>
      <c r="IN130" s="56"/>
      <c r="IP130" s="56"/>
      <c r="IQ130" s="56"/>
      <c r="IR130" s="56"/>
      <c r="IS130" s="56"/>
      <c r="IT130" s="56"/>
      <c r="IU130" s="56"/>
    </row>
    <row r="131" spans="1:255" ht="77.25" thickBot="1" x14ac:dyDescent="0.25">
      <c r="A131" s="46" t="s">
        <v>97</v>
      </c>
      <c r="B131" s="114" t="s">
        <v>16</v>
      </c>
      <c r="C131" s="114" t="s">
        <v>5</v>
      </c>
      <c r="D131" s="114" t="s">
        <v>23</v>
      </c>
      <c r="E131" s="118" t="s">
        <v>18</v>
      </c>
      <c r="F131" s="114" t="s">
        <v>19</v>
      </c>
      <c r="G131" s="114" t="s">
        <v>10</v>
      </c>
      <c r="H131" s="114" t="s">
        <v>13</v>
      </c>
      <c r="I131" s="115" t="s">
        <v>12</v>
      </c>
      <c r="J131" s="56"/>
      <c r="K131" s="56"/>
      <c r="L131" s="56"/>
      <c r="M131" s="56"/>
      <c r="N131" s="56"/>
      <c r="O131" s="56"/>
      <c r="P131" s="56"/>
      <c r="Q131" s="56"/>
      <c r="R131" s="56"/>
      <c r="T131" s="56"/>
      <c r="U131" s="56"/>
      <c r="V131" s="56"/>
      <c r="W131" s="56"/>
      <c r="X131" s="56"/>
      <c r="Y131" s="56"/>
      <c r="Z131" s="56"/>
      <c r="AA131" s="56"/>
      <c r="AB131" s="56"/>
      <c r="AD131" s="56"/>
      <c r="AE131" s="56"/>
      <c r="AF131" s="56"/>
      <c r="AG131" s="56"/>
      <c r="AH131" s="56"/>
      <c r="AI131" s="56"/>
      <c r="AJ131" s="56"/>
      <c r="AK131" s="56"/>
      <c r="AL131" s="56"/>
      <c r="AN131" s="56"/>
      <c r="AO131" s="56"/>
      <c r="AP131" s="56"/>
      <c r="AQ131" s="56"/>
      <c r="AR131" s="56"/>
      <c r="AS131" s="56"/>
      <c r="AT131" s="56"/>
      <c r="AU131" s="56"/>
      <c r="AV131" s="56"/>
      <c r="AX131" s="56"/>
      <c r="AY131" s="56"/>
      <c r="AZ131" s="56"/>
      <c r="BA131" s="56"/>
      <c r="BB131" s="56"/>
      <c r="BC131" s="56"/>
      <c r="BD131" s="56"/>
      <c r="BE131" s="56"/>
      <c r="BF131" s="56"/>
      <c r="BH131" s="56"/>
      <c r="BI131" s="56"/>
      <c r="BJ131" s="56"/>
      <c r="BK131" s="56"/>
      <c r="BL131" s="56"/>
      <c r="BM131" s="56"/>
      <c r="BN131" s="56"/>
      <c r="BO131" s="56"/>
      <c r="BP131" s="56"/>
      <c r="BR131" s="56"/>
      <c r="BS131" s="56"/>
      <c r="BT131" s="56"/>
      <c r="BU131" s="56"/>
      <c r="BV131" s="56"/>
      <c r="BW131" s="56"/>
      <c r="BX131" s="56"/>
      <c r="BY131" s="56"/>
      <c r="BZ131" s="56"/>
      <c r="CB131" s="56"/>
      <c r="CC131" s="56"/>
      <c r="CD131" s="56"/>
      <c r="CE131" s="56"/>
      <c r="CF131" s="56"/>
      <c r="CG131" s="56"/>
      <c r="CH131" s="56"/>
      <c r="CI131" s="56"/>
      <c r="CJ131" s="56"/>
      <c r="CL131" s="56"/>
      <c r="CM131" s="56"/>
      <c r="CN131" s="56"/>
      <c r="CO131" s="56"/>
      <c r="CP131" s="56"/>
      <c r="CQ131" s="56"/>
      <c r="CR131" s="56"/>
      <c r="CS131" s="56"/>
      <c r="CT131" s="56"/>
      <c r="CV131" s="56"/>
      <c r="CW131" s="56"/>
      <c r="CX131" s="56"/>
      <c r="CY131" s="56"/>
      <c r="CZ131" s="56"/>
      <c r="DA131" s="56"/>
      <c r="DB131" s="56"/>
      <c r="DC131" s="56"/>
      <c r="DD131" s="56"/>
      <c r="DF131" s="56"/>
      <c r="DG131" s="56"/>
      <c r="DH131" s="56"/>
      <c r="DI131" s="56"/>
      <c r="DJ131" s="56"/>
      <c r="DK131" s="56"/>
      <c r="DL131" s="56"/>
      <c r="DM131" s="56"/>
      <c r="DN131" s="56"/>
      <c r="DP131" s="56"/>
      <c r="DQ131" s="56"/>
      <c r="DR131" s="56"/>
      <c r="DS131" s="56"/>
      <c r="DT131" s="56"/>
      <c r="DU131" s="56"/>
      <c r="DV131" s="56"/>
      <c r="DW131" s="56"/>
      <c r="DX131" s="56"/>
      <c r="DZ131" s="56"/>
      <c r="EA131" s="56"/>
      <c r="EB131" s="56"/>
      <c r="EC131" s="56"/>
      <c r="ED131" s="56"/>
      <c r="EE131" s="56"/>
      <c r="EF131" s="56"/>
      <c r="EG131" s="56"/>
      <c r="EH131" s="56"/>
      <c r="EJ131" s="56"/>
      <c r="EK131" s="56"/>
      <c r="EL131" s="56"/>
      <c r="EM131" s="56"/>
      <c r="EN131" s="56"/>
      <c r="EO131" s="56"/>
      <c r="EP131" s="56"/>
      <c r="EQ131" s="56"/>
      <c r="ER131" s="56"/>
      <c r="ET131" s="56"/>
      <c r="EU131" s="56"/>
      <c r="EV131" s="56"/>
      <c r="EW131" s="56"/>
      <c r="EX131" s="56"/>
      <c r="EY131" s="56"/>
      <c r="EZ131" s="56"/>
      <c r="FA131" s="56"/>
      <c r="FB131" s="56"/>
      <c r="FD131" s="56"/>
      <c r="FE131" s="56"/>
      <c r="FF131" s="56"/>
      <c r="FG131" s="56"/>
      <c r="FH131" s="56"/>
      <c r="FI131" s="56"/>
      <c r="FJ131" s="56"/>
      <c r="FK131" s="56"/>
      <c r="FL131" s="56"/>
      <c r="FN131" s="56"/>
      <c r="FO131" s="56"/>
      <c r="FP131" s="56"/>
      <c r="FQ131" s="56"/>
      <c r="FR131" s="56"/>
      <c r="FS131" s="56"/>
      <c r="FT131" s="56"/>
      <c r="FU131" s="56"/>
      <c r="FV131" s="56"/>
      <c r="FX131" s="56"/>
      <c r="FY131" s="56"/>
      <c r="FZ131" s="56"/>
      <c r="GA131" s="56"/>
      <c r="GB131" s="56"/>
      <c r="GC131" s="56"/>
      <c r="GD131" s="56"/>
      <c r="GE131" s="56"/>
      <c r="GF131" s="56"/>
      <c r="GH131" s="56"/>
      <c r="GI131" s="56"/>
      <c r="GJ131" s="56"/>
      <c r="GK131" s="56"/>
      <c r="GL131" s="56"/>
      <c r="GM131" s="56"/>
      <c r="GN131" s="56"/>
      <c r="GO131" s="56"/>
      <c r="GP131" s="56"/>
      <c r="GR131" s="56"/>
      <c r="GS131" s="56"/>
      <c r="GT131" s="56"/>
      <c r="GU131" s="56"/>
      <c r="GV131" s="56"/>
      <c r="GW131" s="56"/>
      <c r="GX131" s="56"/>
      <c r="GY131" s="56"/>
      <c r="GZ131" s="56"/>
      <c r="HB131" s="56"/>
      <c r="HC131" s="56"/>
      <c r="HD131" s="56"/>
      <c r="HE131" s="56"/>
      <c r="HF131" s="56"/>
      <c r="HG131" s="56"/>
      <c r="HH131" s="56"/>
      <c r="HI131" s="56"/>
      <c r="HJ131" s="56"/>
      <c r="HL131" s="56"/>
      <c r="HM131" s="56"/>
      <c r="HN131" s="56"/>
      <c r="HO131" s="56"/>
      <c r="HP131" s="56"/>
      <c r="HQ131" s="56"/>
      <c r="HR131" s="56"/>
      <c r="HS131" s="56"/>
      <c r="HT131" s="56"/>
      <c r="HV131" s="56"/>
      <c r="HW131" s="56"/>
      <c r="HX131" s="56"/>
      <c r="HY131" s="56"/>
      <c r="HZ131" s="56"/>
      <c r="IA131" s="56"/>
      <c r="IB131" s="56"/>
      <c r="IC131" s="56"/>
      <c r="ID131" s="56"/>
      <c r="IF131" s="56"/>
      <c r="IG131" s="56"/>
      <c r="IH131" s="56"/>
      <c r="II131" s="56"/>
      <c r="IJ131" s="56"/>
      <c r="IK131" s="56"/>
      <c r="IL131" s="56"/>
      <c r="IM131" s="56"/>
      <c r="IN131" s="56"/>
      <c r="IP131" s="56"/>
      <c r="IQ131" s="56"/>
      <c r="IR131" s="56"/>
      <c r="IS131" s="56"/>
      <c r="IT131" s="56"/>
      <c r="IU131" s="56"/>
    </row>
    <row r="132" spans="1:255" ht="39" thickBot="1" x14ac:dyDescent="0.25">
      <c r="A132" s="117" t="s">
        <v>2277</v>
      </c>
      <c r="B132" s="164"/>
      <c r="C132" s="85" t="s">
        <v>87</v>
      </c>
      <c r="D132" s="238"/>
      <c r="E132" s="239"/>
      <c r="F132" s="238"/>
      <c r="G132" s="239"/>
      <c r="H132" s="239"/>
      <c r="I132" s="49">
        <v>15056.55</v>
      </c>
    </row>
    <row r="133" spans="1:255" ht="13.5" thickBot="1" x14ac:dyDescent="0.25">
      <c r="A133" s="46"/>
      <c r="B133" s="76">
        <f>SUM(B132:B132)</f>
        <v>0</v>
      </c>
      <c r="C133" s="75"/>
      <c r="D133" s="76"/>
      <c r="E133" s="77"/>
      <c r="F133" s="75"/>
      <c r="G133" s="75"/>
      <c r="H133" s="76" t="s">
        <v>17</v>
      </c>
      <c r="I133" s="78">
        <f>SUM(I132:I132)</f>
        <v>15056.55</v>
      </c>
    </row>
    <row r="134" spans="1:255" ht="51.75" thickBot="1" x14ac:dyDescent="0.25">
      <c r="A134" s="134" t="s">
        <v>96</v>
      </c>
      <c r="B134" s="114" t="s">
        <v>16</v>
      </c>
      <c r="C134" s="114" t="s">
        <v>5</v>
      </c>
      <c r="D134" s="114" t="s">
        <v>23</v>
      </c>
      <c r="E134" s="279" t="s">
        <v>18</v>
      </c>
      <c r="F134" s="114" t="s">
        <v>19</v>
      </c>
      <c r="G134" s="114" t="s">
        <v>10</v>
      </c>
      <c r="H134" s="114" t="s">
        <v>13</v>
      </c>
      <c r="I134" s="115" t="s">
        <v>12</v>
      </c>
    </row>
    <row r="135" spans="1:255" ht="13.5" thickBot="1" x14ac:dyDescent="0.25">
      <c r="A135" s="206"/>
      <c r="B135" s="185"/>
      <c r="C135" s="70" t="s">
        <v>87</v>
      </c>
      <c r="D135" s="163"/>
      <c r="E135" s="53"/>
      <c r="F135" s="53"/>
      <c r="G135" s="53"/>
      <c r="H135" s="153"/>
      <c r="I135" s="471">
        <v>21268.720000000001</v>
      </c>
    </row>
    <row r="136" spans="1:255" ht="13.5" thickBot="1" x14ac:dyDescent="0.25">
      <c r="A136" s="134"/>
      <c r="B136" s="271"/>
      <c r="C136" s="75"/>
      <c r="D136" s="76"/>
      <c r="E136" s="77"/>
      <c r="F136" s="75"/>
      <c r="G136" s="75"/>
      <c r="H136" s="76"/>
      <c r="I136" s="78">
        <f>SUM(I135)</f>
        <v>21268.720000000001</v>
      </c>
    </row>
    <row r="137" spans="1:255" x14ac:dyDescent="0.2">
      <c r="A137" s="9"/>
      <c r="B137" s="9"/>
      <c r="C137" s="9"/>
      <c r="D137" s="9"/>
      <c r="E137" s="9"/>
      <c r="F137" s="20"/>
      <c r="G137" s="20"/>
      <c r="H137" s="20"/>
      <c r="I137" s="20"/>
    </row>
    <row r="138" spans="1:255" ht="12.75" customHeight="1" x14ac:dyDescent="0.2">
      <c r="A138" s="21" t="s">
        <v>21</v>
      </c>
      <c r="B138" s="22"/>
      <c r="C138" s="23"/>
      <c r="D138" s="4" t="s">
        <v>9</v>
      </c>
      <c r="E138" s="4" t="s">
        <v>6</v>
      </c>
      <c r="F138" s="119" t="s">
        <v>7</v>
      </c>
    </row>
    <row r="139" spans="1:255" ht="12.75" customHeight="1" x14ac:dyDescent="0.2">
      <c r="A139" s="642" t="s">
        <v>15</v>
      </c>
      <c r="B139" s="643"/>
      <c r="C139" s="25"/>
      <c r="D139" s="26">
        <f>B29</f>
        <v>39501.789999999994</v>
      </c>
      <c r="E139" s="26">
        <f>I29</f>
        <v>7846.0800000000008</v>
      </c>
      <c r="F139" s="120">
        <f>D139+E139</f>
        <v>47347.869999999995</v>
      </c>
    </row>
    <row r="140" spans="1:255" ht="12.75" customHeight="1" x14ac:dyDescent="0.2">
      <c r="A140" s="642" t="s">
        <v>1067</v>
      </c>
      <c r="B140" s="643"/>
      <c r="C140" s="25"/>
      <c r="D140" s="26">
        <f>B56</f>
        <v>57415.380000000005</v>
      </c>
      <c r="E140" s="26">
        <f>I56</f>
        <v>2072.9899999999998</v>
      </c>
      <c r="F140" s="120">
        <f>D140+E140</f>
        <v>59488.37</v>
      </c>
    </row>
    <row r="141" spans="1:255" ht="12.75" customHeight="1" x14ac:dyDescent="0.2">
      <c r="A141" s="642" t="s">
        <v>14</v>
      </c>
      <c r="B141" s="643"/>
      <c r="C141" s="25"/>
      <c r="D141" s="26">
        <f>B75</f>
        <v>33328.46</v>
      </c>
      <c r="E141" s="26">
        <f>I75</f>
        <v>536.41999999999996</v>
      </c>
      <c r="F141" s="120">
        <f>D141+E141</f>
        <v>33864.879999999997</v>
      </c>
    </row>
    <row r="142" spans="1:255" ht="12.75" customHeight="1" x14ac:dyDescent="0.2">
      <c r="A142" s="642" t="s">
        <v>146</v>
      </c>
      <c r="B142" s="643"/>
      <c r="C142" s="25"/>
      <c r="D142" s="26">
        <f>B90</f>
        <v>26696.060000000005</v>
      </c>
      <c r="E142" s="26">
        <f>I90</f>
        <v>375.69</v>
      </c>
      <c r="F142" s="120">
        <f>D142+E142</f>
        <v>27071.750000000004</v>
      </c>
      <c r="G142" s="56"/>
    </row>
    <row r="143" spans="1:255" ht="12.75" customHeight="1" x14ac:dyDescent="0.2">
      <c r="A143" s="642" t="s">
        <v>26</v>
      </c>
      <c r="B143" s="643"/>
      <c r="C143" s="25"/>
      <c r="D143" s="26">
        <f>B130</f>
        <v>13116.1764</v>
      </c>
      <c r="E143" s="26">
        <f>I130</f>
        <v>669.93</v>
      </c>
      <c r="F143" s="120">
        <f>D143+E143</f>
        <v>13786.106400000001</v>
      </c>
      <c r="G143" s="56"/>
    </row>
    <row r="144" spans="1:255" ht="12.75" customHeight="1" x14ac:dyDescent="0.2">
      <c r="A144" s="646" t="s">
        <v>69</v>
      </c>
      <c r="B144" s="647"/>
      <c r="C144" s="245"/>
      <c r="D144" s="246"/>
      <c r="E144" s="246"/>
      <c r="F144" s="242">
        <f>F145+F148+F149+F150+F151+F146+F147</f>
        <v>53269.360000000008</v>
      </c>
      <c r="G144" s="56"/>
    </row>
    <row r="145" spans="1:7" ht="12.75" customHeight="1" x14ac:dyDescent="0.2">
      <c r="A145" s="644" t="s">
        <v>82</v>
      </c>
      <c r="B145" s="645"/>
      <c r="C145" s="25"/>
      <c r="D145" s="26"/>
      <c r="E145" s="26"/>
      <c r="F145" s="120">
        <f>I104</f>
        <v>4489.3899999999994</v>
      </c>
      <c r="G145" s="56"/>
    </row>
    <row r="146" spans="1:7" ht="52.9" customHeight="1" x14ac:dyDescent="0.2">
      <c r="A146" s="650" t="s">
        <v>2275</v>
      </c>
      <c r="B146" s="651"/>
      <c r="C146" s="25"/>
      <c r="D146" s="26"/>
      <c r="E146" s="26"/>
      <c r="F146" s="120">
        <f>I107</f>
        <v>147</v>
      </c>
      <c r="G146" s="56"/>
    </row>
    <row r="147" spans="1:7" ht="55.15" customHeight="1" x14ac:dyDescent="0.2">
      <c r="A147" s="650" t="s">
        <v>2276</v>
      </c>
      <c r="B147" s="651"/>
      <c r="C147" s="25"/>
      <c r="D147" s="26"/>
      <c r="E147" s="26"/>
      <c r="F147" s="120">
        <f>I110</f>
        <v>857.16</v>
      </c>
      <c r="G147" s="56"/>
    </row>
    <row r="148" spans="1:7" ht="12.75" customHeight="1" x14ac:dyDescent="0.2">
      <c r="A148" s="642" t="s">
        <v>2270</v>
      </c>
      <c r="B148" s="643"/>
      <c r="C148" s="25"/>
      <c r="D148" s="26"/>
      <c r="E148" s="26"/>
      <c r="F148" s="120">
        <f>I111</f>
        <v>40075.800000000003</v>
      </c>
      <c r="G148" s="56"/>
    </row>
    <row r="149" spans="1:7" ht="12.75" customHeight="1" x14ac:dyDescent="0.2">
      <c r="A149" s="644" t="s">
        <v>84</v>
      </c>
      <c r="B149" s="645"/>
      <c r="C149" s="25"/>
      <c r="D149" s="26"/>
      <c r="E149" s="26"/>
      <c r="F149" s="120">
        <f>I112</f>
        <v>2983.36</v>
      </c>
      <c r="G149" s="56"/>
    </row>
    <row r="150" spans="1:7" ht="12.75" customHeight="1" x14ac:dyDescent="0.2">
      <c r="A150" s="644" t="s">
        <v>86</v>
      </c>
      <c r="B150" s="645"/>
      <c r="C150" s="25"/>
      <c r="D150" s="26"/>
      <c r="E150" s="26"/>
      <c r="F150" s="120">
        <f>I113</f>
        <v>2720.74</v>
      </c>
      <c r="G150" s="56"/>
    </row>
    <row r="151" spans="1:7" ht="12.75" customHeight="1" x14ac:dyDescent="0.2">
      <c r="A151" s="644" t="s">
        <v>88</v>
      </c>
      <c r="B151" s="645"/>
      <c r="C151" s="25"/>
      <c r="D151" s="26"/>
      <c r="E151" s="26"/>
      <c r="F151" s="120">
        <f>I114</f>
        <v>1995.91</v>
      </c>
      <c r="G151" s="56"/>
    </row>
    <row r="152" spans="1:7" ht="12.75" customHeight="1" x14ac:dyDescent="0.2">
      <c r="A152" s="650" t="s">
        <v>2</v>
      </c>
      <c r="B152" s="651"/>
      <c r="C152" s="25"/>
      <c r="D152" s="26">
        <f>B133</f>
        <v>0</v>
      </c>
      <c r="E152" s="26"/>
      <c r="F152" s="120">
        <f>D152+E152+I133</f>
        <v>15056.55</v>
      </c>
      <c r="G152" s="56"/>
    </row>
    <row r="153" spans="1:7" ht="12.75" customHeight="1" x14ac:dyDescent="0.2">
      <c r="A153" s="650" t="s">
        <v>96</v>
      </c>
      <c r="B153" s="651"/>
      <c r="C153" s="25"/>
      <c r="D153" s="26"/>
      <c r="E153" s="26"/>
      <c r="F153" s="120">
        <f>I136</f>
        <v>21268.720000000001</v>
      </c>
      <c r="G153" s="56"/>
    </row>
    <row r="154" spans="1:7" ht="12.75" customHeight="1" x14ac:dyDescent="0.2">
      <c r="A154" s="648" t="s">
        <v>22</v>
      </c>
      <c r="B154" s="649"/>
      <c r="C154" s="27"/>
      <c r="D154" s="28">
        <f>SUM(D139:D152)</f>
        <v>170057.8664</v>
      </c>
      <c r="E154" s="28">
        <f>SUM(E139:E143)</f>
        <v>11501.11</v>
      </c>
      <c r="F154" s="121">
        <f>F139+F140+F141+F142+F143+F144+F152+F153</f>
        <v>271153.60639999999</v>
      </c>
    </row>
  </sheetData>
  <autoFilter ref="A5:I130"/>
  <mergeCells count="43">
    <mergeCell ref="G1:H1"/>
    <mergeCell ref="A1:B1"/>
    <mergeCell ref="G2:H2"/>
    <mergeCell ref="A12:A13"/>
    <mergeCell ref="D12:D13"/>
    <mergeCell ref="C12:C13"/>
    <mergeCell ref="B12:B13"/>
    <mergeCell ref="A17:A26"/>
    <mergeCell ref="D17:D26"/>
    <mergeCell ref="C17:C26"/>
    <mergeCell ref="B17:B26"/>
    <mergeCell ref="C40:C47"/>
    <mergeCell ref="D40:D47"/>
    <mergeCell ref="B40:B47"/>
    <mergeCell ref="C33:C34"/>
    <mergeCell ref="D33:D34"/>
    <mergeCell ref="C48:C52"/>
    <mergeCell ref="D48:D52"/>
    <mergeCell ref="A33:A34"/>
    <mergeCell ref="B33:B34"/>
    <mergeCell ref="A142:B142"/>
    <mergeCell ref="A150:B150"/>
    <mergeCell ref="A40:A47"/>
    <mergeCell ref="A149:B149"/>
    <mergeCell ref="A141:B141"/>
    <mergeCell ref="A92:A104"/>
    <mergeCell ref="A140:B140"/>
    <mergeCell ref="A139:B139"/>
    <mergeCell ref="A48:A52"/>
    <mergeCell ref="B48:B52"/>
    <mergeCell ref="A105:A107"/>
    <mergeCell ref="A108:A110"/>
    <mergeCell ref="A71:A73"/>
    <mergeCell ref="A154:B154"/>
    <mergeCell ref="A152:B152"/>
    <mergeCell ref="A144:B144"/>
    <mergeCell ref="A143:B143"/>
    <mergeCell ref="A148:B148"/>
    <mergeCell ref="A153:B153"/>
    <mergeCell ref="A151:B151"/>
    <mergeCell ref="A145:B145"/>
    <mergeCell ref="A146:B146"/>
    <mergeCell ref="A147:B147"/>
  </mergeCells>
  <phoneticPr fontId="0" type="noConversion"/>
  <pageMargins left="0" right="0" top="0.19685039370078741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5"/>
  <dimension ref="A1:IU194"/>
  <sheetViews>
    <sheetView topLeftCell="A91" zoomScaleNormal="100" workbookViewId="0">
      <selection activeCell="B115" sqref="B115"/>
    </sheetView>
  </sheetViews>
  <sheetFormatPr defaultRowHeight="12.75" customHeight="1" x14ac:dyDescent="0.2"/>
  <cols>
    <col min="1" max="1" width="22.7109375" customWidth="1"/>
    <col min="2" max="2" width="11.7109375" customWidth="1"/>
    <col min="3" max="3" width="12.85546875" customWidth="1"/>
    <col min="4" max="4" width="14.5703125" customWidth="1"/>
    <col min="5" max="5" width="26.42578125" customWidth="1"/>
    <col min="6" max="6" width="11.5703125" customWidth="1"/>
    <col min="7" max="7" width="7.28515625" customWidth="1"/>
    <col min="8" max="8" width="12" customWidth="1"/>
    <col min="9" max="9" width="12.28515625" customWidth="1"/>
  </cols>
  <sheetData>
    <row r="1" spans="1:9" ht="12.75" customHeight="1" x14ac:dyDescent="0.2">
      <c r="A1" s="638" t="s">
        <v>85</v>
      </c>
      <c r="B1" s="63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1237.5</v>
      </c>
      <c r="E2" s="5">
        <v>371164.02</v>
      </c>
      <c r="F2" s="6">
        <v>361163.8</v>
      </c>
      <c r="G2" s="640">
        <f>E2-F2</f>
        <v>10000.22000000003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33</v>
      </c>
      <c r="E3" s="1">
        <v>11</v>
      </c>
      <c r="F3" s="1"/>
      <c r="G3" s="1"/>
      <c r="H3" s="1" t="s">
        <v>25</v>
      </c>
      <c r="I3" s="8">
        <f>F2-F194</f>
        <v>-56167.258000000031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204" t="s">
        <v>94</v>
      </c>
      <c r="B5" s="87" t="s">
        <v>16</v>
      </c>
      <c r="C5" s="87" t="s">
        <v>5</v>
      </c>
      <c r="D5" s="87" t="s">
        <v>23</v>
      </c>
      <c r="E5" s="88" t="s">
        <v>18</v>
      </c>
      <c r="F5" s="87" t="s">
        <v>19</v>
      </c>
      <c r="G5" s="87" t="s">
        <v>10</v>
      </c>
      <c r="H5" s="87" t="s">
        <v>13</v>
      </c>
      <c r="I5" s="89" t="s">
        <v>12</v>
      </c>
    </row>
    <row r="6" spans="1:9" ht="12.75" customHeight="1" x14ac:dyDescent="0.2">
      <c r="A6" s="622" t="s">
        <v>376</v>
      </c>
      <c r="B6" s="625">
        <v>2971.57</v>
      </c>
      <c r="C6" s="625" t="s">
        <v>66</v>
      </c>
      <c r="D6" s="658" t="s">
        <v>356</v>
      </c>
      <c r="E6" s="37" t="s">
        <v>377</v>
      </c>
      <c r="F6" s="37" t="s">
        <v>99</v>
      </c>
      <c r="G6" s="37">
        <v>2</v>
      </c>
      <c r="H6" s="38">
        <v>20</v>
      </c>
      <c r="I6" s="39">
        <f t="shared" ref="I6:I69" si="0">G6*H6</f>
        <v>40</v>
      </c>
    </row>
    <row r="7" spans="1:9" ht="12.75" customHeight="1" thickBot="1" x14ac:dyDescent="0.25">
      <c r="A7" s="624"/>
      <c r="B7" s="626"/>
      <c r="C7" s="626"/>
      <c r="D7" s="659"/>
      <c r="E7" s="40" t="s">
        <v>151</v>
      </c>
      <c r="F7" s="40" t="s">
        <v>100</v>
      </c>
      <c r="G7" s="40">
        <v>0.1</v>
      </c>
      <c r="H7" s="41">
        <v>77</v>
      </c>
      <c r="I7" s="42">
        <f t="shared" si="0"/>
        <v>7.7</v>
      </c>
    </row>
    <row r="8" spans="1:9" x14ac:dyDescent="0.2">
      <c r="A8" s="32"/>
      <c r="B8" s="33">
        <v>3229.69</v>
      </c>
      <c r="C8" s="33" t="s">
        <v>67</v>
      </c>
      <c r="D8" s="262"/>
      <c r="E8" s="35"/>
      <c r="F8" s="35"/>
      <c r="G8" s="35"/>
      <c r="H8" s="36"/>
      <c r="I8" s="33">
        <f t="shared" si="0"/>
        <v>0</v>
      </c>
    </row>
    <row r="9" spans="1:9" ht="12.75" customHeight="1" x14ac:dyDescent="0.2">
      <c r="A9" s="11"/>
      <c r="B9" s="13">
        <v>4501.3999999999996</v>
      </c>
      <c r="C9" s="33" t="s">
        <v>70</v>
      </c>
      <c r="D9" s="268"/>
      <c r="E9" s="15"/>
      <c r="F9" s="15"/>
      <c r="G9" s="15"/>
      <c r="H9" s="16"/>
      <c r="I9" s="13">
        <f t="shared" si="0"/>
        <v>0</v>
      </c>
    </row>
    <row r="10" spans="1:9" ht="12.75" customHeight="1" x14ac:dyDescent="0.2">
      <c r="A10" s="263"/>
      <c r="B10" s="13">
        <v>3839.78</v>
      </c>
      <c r="C10" s="33" t="s">
        <v>72</v>
      </c>
      <c r="D10" s="268"/>
      <c r="E10" s="15"/>
      <c r="F10" s="15"/>
      <c r="G10" s="15"/>
      <c r="H10" s="16"/>
      <c r="I10" s="13">
        <f t="shared" si="0"/>
        <v>0</v>
      </c>
    </row>
    <row r="11" spans="1:9" ht="12.75" customHeight="1" thickBot="1" x14ac:dyDescent="0.25">
      <c r="A11" s="308"/>
      <c r="B11" s="71">
        <v>3486.84</v>
      </c>
      <c r="C11" s="70" t="s">
        <v>73</v>
      </c>
      <c r="D11" s="318"/>
      <c r="E11" s="73"/>
      <c r="F11" s="73"/>
      <c r="G11" s="73"/>
      <c r="H11" s="74"/>
      <c r="I11" s="71">
        <f t="shared" si="0"/>
        <v>0</v>
      </c>
    </row>
    <row r="12" spans="1:9" s="45" customFormat="1" ht="12.75" customHeight="1" x14ac:dyDescent="0.2">
      <c r="A12" s="622" t="s">
        <v>473</v>
      </c>
      <c r="B12" s="625">
        <v>4148.46</v>
      </c>
      <c r="C12" s="625" t="s">
        <v>74</v>
      </c>
      <c r="D12" s="627" t="s">
        <v>356</v>
      </c>
      <c r="E12" s="37" t="s">
        <v>502</v>
      </c>
      <c r="F12" s="37" t="s">
        <v>100</v>
      </c>
      <c r="G12" s="37">
        <v>0.1</v>
      </c>
      <c r="H12" s="38">
        <v>68</v>
      </c>
      <c r="I12" s="39">
        <f t="shared" si="0"/>
        <v>6.8000000000000007</v>
      </c>
    </row>
    <row r="13" spans="1:9" s="45" customFormat="1" x14ac:dyDescent="0.2">
      <c r="A13" s="623"/>
      <c r="B13" s="632"/>
      <c r="C13" s="632"/>
      <c r="D13" s="628"/>
      <c r="E13" s="15" t="s">
        <v>127</v>
      </c>
      <c r="F13" s="15" t="s">
        <v>100</v>
      </c>
      <c r="G13" s="15">
        <v>0.2</v>
      </c>
      <c r="H13" s="16">
        <v>80</v>
      </c>
      <c r="I13" s="43">
        <f t="shared" si="0"/>
        <v>16</v>
      </c>
    </row>
    <row r="14" spans="1:9" s="45" customFormat="1" ht="12.75" customHeight="1" x14ac:dyDescent="0.2">
      <c r="A14" s="623"/>
      <c r="B14" s="632"/>
      <c r="C14" s="632"/>
      <c r="D14" s="628"/>
      <c r="E14" s="15" t="s">
        <v>485</v>
      </c>
      <c r="F14" s="15" t="s">
        <v>100</v>
      </c>
      <c r="G14" s="15">
        <v>0.1</v>
      </c>
      <c r="H14" s="16">
        <v>170</v>
      </c>
      <c r="I14" s="43">
        <f t="shared" si="0"/>
        <v>17</v>
      </c>
    </row>
    <row r="15" spans="1:9" s="45" customFormat="1" ht="12.75" customHeight="1" thickBot="1" x14ac:dyDescent="0.25">
      <c r="A15" s="624"/>
      <c r="B15" s="626"/>
      <c r="C15" s="626"/>
      <c r="D15" s="629"/>
      <c r="E15" s="40" t="s">
        <v>1100</v>
      </c>
      <c r="F15" s="40" t="s">
        <v>100</v>
      </c>
      <c r="G15" s="40">
        <v>3</v>
      </c>
      <c r="H15" s="41">
        <v>175</v>
      </c>
      <c r="I15" s="42">
        <f t="shared" si="0"/>
        <v>525</v>
      </c>
    </row>
    <row r="16" spans="1:9" s="45" customFormat="1" ht="12.75" customHeight="1" x14ac:dyDescent="0.2">
      <c r="A16" s="260"/>
      <c r="B16" s="261">
        <v>3450.18</v>
      </c>
      <c r="C16" s="33" t="s">
        <v>75</v>
      </c>
      <c r="D16" s="262"/>
      <c r="E16" s="35"/>
      <c r="F16" s="35"/>
      <c r="G16" s="35"/>
      <c r="H16" s="36"/>
      <c r="I16" s="33">
        <f t="shared" si="0"/>
        <v>0</v>
      </c>
    </row>
    <row r="17" spans="1:9" s="45" customFormat="1" ht="12.75" customHeight="1" x14ac:dyDescent="0.2">
      <c r="A17" s="263"/>
      <c r="B17" s="264">
        <v>4851.46</v>
      </c>
      <c r="C17" s="33" t="s">
        <v>76</v>
      </c>
      <c r="D17" s="265"/>
      <c r="E17" s="15"/>
      <c r="F17" s="15"/>
      <c r="G17" s="15"/>
      <c r="H17" s="16"/>
      <c r="I17" s="13">
        <f t="shared" si="0"/>
        <v>0</v>
      </c>
    </row>
    <row r="18" spans="1:9" s="45" customFormat="1" ht="12.75" customHeight="1" thickBot="1" x14ac:dyDescent="0.25">
      <c r="A18" s="263"/>
      <c r="B18" s="264">
        <v>4840.21</v>
      </c>
      <c r="C18" s="33" t="s">
        <v>77</v>
      </c>
      <c r="D18" s="265"/>
      <c r="E18" s="15"/>
      <c r="F18" s="15"/>
      <c r="G18" s="15"/>
      <c r="H18" s="16"/>
      <c r="I18" s="13">
        <f t="shared" si="0"/>
        <v>0</v>
      </c>
    </row>
    <row r="19" spans="1:9" s="45" customFormat="1" ht="12.75" customHeight="1" x14ac:dyDescent="0.2">
      <c r="A19" s="622" t="s">
        <v>1774</v>
      </c>
      <c r="B19" s="625">
        <v>7175.86</v>
      </c>
      <c r="C19" s="625" t="s">
        <v>78</v>
      </c>
      <c r="D19" s="627" t="s">
        <v>108</v>
      </c>
      <c r="E19" s="37" t="s">
        <v>1440</v>
      </c>
      <c r="F19" s="37" t="s">
        <v>528</v>
      </c>
      <c r="G19" s="37">
        <v>1</v>
      </c>
      <c r="H19" s="38">
        <v>520</v>
      </c>
      <c r="I19" s="39">
        <f t="shared" si="0"/>
        <v>520</v>
      </c>
    </row>
    <row r="20" spans="1:9" s="45" customFormat="1" ht="12.75" customHeight="1" x14ac:dyDescent="0.2">
      <c r="A20" s="623"/>
      <c r="B20" s="632"/>
      <c r="C20" s="632"/>
      <c r="D20" s="628"/>
      <c r="E20" s="35" t="s">
        <v>284</v>
      </c>
      <c r="F20" s="35" t="s">
        <v>100</v>
      </c>
      <c r="G20" s="35">
        <v>0.15</v>
      </c>
      <c r="H20" s="36">
        <v>170</v>
      </c>
      <c r="I20" s="43">
        <f t="shared" si="0"/>
        <v>25.5</v>
      </c>
    </row>
    <row r="21" spans="1:9" s="45" customFormat="1" ht="12.75" customHeight="1" x14ac:dyDescent="0.2">
      <c r="A21" s="623"/>
      <c r="B21" s="632"/>
      <c r="C21" s="632"/>
      <c r="D21" s="628"/>
      <c r="E21" s="35" t="s">
        <v>151</v>
      </c>
      <c r="F21" s="35" t="s">
        <v>100</v>
      </c>
      <c r="G21" s="35">
        <v>0.25</v>
      </c>
      <c r="H21" s="36">
        <v>76</v>
      </c>
      <c r="I21" s="43">
        <f t="shared" si="0"/>
        <v>19</v>
      </c>
    </row>
    <row r="22" spans="1:9" s="45" customFormat="1" ht="12.75" customHeight="1" thickBot="1" x14ac:dyDescent="0.25">
      <c r="A22" s="624"/>
      <c r="B22" s="626"/>
      <c r="C22" s="626"/>
      <c r="D22" s="629"/>
      <c r="E22" s="83" t="s">
        <v>502</v>
      </c>
      <c r="F22" s="83" t="s">
        <v>100</v>
      </c>
      <c r="G22" s="83">
        <v>0.15</v>
      </c>
      <c r="H22" s="84">
        <v>80</v>
      </c>
      <c r="I22" s="42">
        <f t="shared" si="0"/>
        <v>12</v>
      </c>
    </row>
    <row r="23" spans="1:9" s="45" customFormat="1" ht="12.75" customHeight="1" thickBot="1" x14ac:dyDescent="0.25">
      <c r="A23" s="308"/>
      <c r="B23" s="267">
        <v>5887.49</v>
      </c>
      <c r="C23" s="70" t="s">
        <v>79</v>
      </c>
      <c r="D23" s="309"/>
      <c r="E23" s="73"/>
      <c r="F23" s="73"/>
      <c r="G23" s="73"/>
      <c r="H23" s="74"/>
      <c r="I23" s="71">
        <f t="shared" si="0"/>
        <v>0</v>
      </c>
    </row>
    <row r="24" spans="1:9" s="45" customFormat="1" ht="12.75" customHeight="1" x14ac:dyDescent="0.2">
      <c r="A24" s="622" t="s">
        <v>324</v>
      </c>
      <c r="B24" s="625">
        <v>5949.87</v>
      </c>
      <c r="C24" s="625" t="s">
        <v>80</v>
      </c>
      <c r="D24" s="627" t="s">
        <v>595</v>
      </c>
      <c r="E24" s="37" t="s">
        <v>770</v>
      </c>
      <c r="F24" s="37" t="s">
        <v>99</v>
      </c>
      <c r="G24" s="37">
        <v>1</v>
      </c>
      <c r="H24" s="38">
        <v>140</v>
      </c>
      <c r="I24" s="39">
        <f t="shared" si="0"/>
        <v>140</v>
      </c>
    </row>
    <row r="25" spans="1:9" s="45" customFormat="1" ht="12.75" customHeight="1" x14ac:dyDescent="0.2">
      <c r="A25" s="623"/>
      <c r="B25" s="632"/>
      <c r="C25" s="632"/>
      <c r="D25" s="628"/>
      <c r="E25" s="15" t="s">
        <v>255</v>
      </c>
      <c r="F25" s="15" t="s">
        <v>99</v>
      </c>
      <c r="G25" s="15">
        <v>1</v>
      </c>
      <c r="H25" s="16">
        <v>265</v>
      </c>
      <c r="I25" s="43">
        <f t="shared" si="0"/>
        <v>265</v>
      </c>
    </row>
    <row r="26" spans="1:9" s="45" customFormat="1" ht="12.75" customHeight="1" x14ac:dyDescent="0.2">
      <c r="A26" s="623"/>
      <c r="B26" s="632"/>
      <c r="C26" s="632"/>
      <c r="D26" s="628"/>
      <c r="E26" s="15" t="s">
        <v>1386</v>
      </c>
      <c r="F26" s="15" t="s">
        <v>99</v>
      </c>
      <c r="G26" s="15">
        <v>1</v>
      </c>
      <c r="H26" s="16">
        <v>48</v>
      </c>
      <c r="I26" s="43">
        <f t="shared" si="0"/>
        <v>48</v>
      </c>
    </row>
    <row r="27" spans="1:9" s="45" customFormat="1" ht="12.75" customHeight="1" x14ac:dyDescent="0.2">
      <c r="A27" s="623"/>
      <c r="B27" s="632"/>
      <c r="C27" s="632"/>
      <c r="D27" s="628"/>
      <c r="E27" s="15" t="s">
        <v>1386</v>
      </c>
      <c r="F27" s="15" t="s">
        <v>99</v>
      </c>
      <c r="G27" s="15">
        <v>1</v>
      </c>
      <c r="H27" s="16">
        <v>40</v>
      </c>
      <c r="I27" s="43">
        <f t="shared" si="0"/>
        <v>40</v>
      </c>
    </row>
    <row r="28" spans="1:9" s="45" customFormat="1" ht="12.75" customHeight="1" x14ac:dyDescent="0.2">
      <c r="A28" s="623"/>
      <c r="B28" s="632"/>
      <c r="C28" s="632"/>
      <c r="D28" s="628"/>
      <c r="E28" s="15" t="s">
        <v>737</v>
      </c>
      <c r="F28" s="15" t="s">
        <v>99</v>
      </c>
      <c r="G28" s="15">
        <v>1</v>
      </c>
      <c r="H28" s="16">
        <v>52</v>
      </c>
      <c r="I28" s="43">
        <f t="shared" si="0"/>
        <v>52</v>
      </c>
    </row>
    <row r="29" spans="1:9" s="45" customFormat="1" ht="12.75" customHeight="1" x14ac:dyDescent="0.2">
      <c r="A29" s="623"/>
      <c r="B29" s="632"/>
      <c r="C29" s="632"/>
      <c r="D29" s="628"/>
      <c r="E29" s="15" t="s">
        <v>930</v>
      </c>
      <c r="F29" s="15" t="s">
        <v>99</v>
      </c>
      <c r="G29" s="15">
        <v>1</v>
      </c>
      <c r="H29" s="16">
        <v>40</v>
      </c>
      <c r="I29" s="43">
        <f t="shared" si="0"/>
        <v>40</v>
      </c>
    </row>
    <row r="30" spans="1:9" s="45" customFormat="1" ht="12.75" customHeight="1" x14ac:dyDescent="0.2">
      <c r="A30" s="623"/>
      <c r="B30" s="632"/>
      <c r="C30" s="632"/>
      <c r="D30" s="628"/>
      <c r="E30" s="15" t="s">
        <v>738</v>
      </c>
      <c r="F30" s="15" t="s">
        <v>99</v>
      </c>
      <c r="G30" s="15">
        <v>1</v>
      </c>
      <c r="H30" s="16">
        <v>38</v>
      </c>
      <c r="I30" s="43">
        <f t="shared" si="0"/>
        <v>38</v>
      </c>
    </row>
    <row r="31" spans="1:9" s="45" customFormat="1" ht="12.75" customHeight="1" x14ac:dyDescent="0.2">
      <c r="A31" s="623"/>
      <c r="B31" s="632"/>
      <c r="C31" s="632"/>
      <c r="D31" s="628"/>
      <c r="E31" s="15" t="s">
        <v>2070</v>
      </c>
      <c r="F31" s="15" t="s">
        <v>99</v>
      </c>
      <c r="G31" s="15">
        <v>2</v>
      </c>
      <c r="H31" s="16">
        <v>332</v>
      </c>
      <c r="I31" s="43">
        <f t="shared" si="0"/>
        <v>664</v>
      </c>
    </row>
    <row r="32" spans="1:9" s="45" customFormat="1" ht="12.75" customHeight="1" x14ac:dyDescent="0.2">
      <c r="A32" s="623"/>
      <c r="B32" s="632"/>
      <c r="C32" s="632"/>
      <c r="D32" s="628"/>
      <c r="E32" s="15" t="s">
        <v>2147</v>
      </c>
      <c r="F32" s="15" t="s">
        <v>99</v>
      </c>
      <c r="G32" s="15">
        <v>2</v>
      </c>
      <c r="H32" s="16">
        <v>142</v>
      </c>
      <c r="I32" s="43">
        <f t="shared" si="0"/>
        <v>284</v>
      </c>
    </row>
    <row r="33" spans="1:9" s="45" customFormat="1" ht="12.75" customHeight="1" x14ac:dyDescent="0.2">
      <c r="A33" s="623"/>
      <c r="B33" s="632"/>
      <c r="C33" s="632"/>
      <c r="D33" s="665"/>
      <c r="E33" s="15" t="s">
        <v>248</v>
      </c>
      <c r="F33" s="15" t="s">
        <v>99</v>
      </c>
      <c r="G33" s="15">
        <v>4</v>
      </c>
      <c r="H33" s="16">
        <v>365</v>
      </c>
      <c r="I33" s="43">
        <f t="shared" si="0"/>
        <v>1460</v>
      </c>
    </row>
    <row r="34" spans="1:9" s="45" customFormat="1" ht="12.75" customHeight="1" x14ac:dyDescent="0.2">
      <c r="A34" s="623"/>
      <c r="B34" s="632"/>
      <c r="C34" s="632"/>
      <c r="D34" s="664" t="s">
        <v>356</v>
      </c>
      <c r="E34" s="15" t="s">
        <v>2254</v>
      </c>
      <c r="F34" s="15" t="s">
        <v>99</v>
      </c>
      <c r="G34" s="15">
        <v>1</v>
      </c>
      <c r="H34" s="16">
        <v>68</v>
      </c>
      <c r="I34" s="43">
        <f t="shared" si="0"/>
        <v>68</v>
      </c>
    </row>
    <row r="35" spans="1:9" s="45" customFormat="1" ht="12.75" customHeight="1" x14ac:dyDescent="0.2">
      <c r="A35" s="623"/>
      <c r="B35" s="632"/>
      <c r="C35" s="632"/>
      <c r="D35" s="628"/>
      <c r="E35" s="15" t="s">
        <v>770</v>
      </c>
      <c r="F35" s="15" t="s">
        <v>99</v>
      </c>
      <c r="G35" s="15">
        <v>1</v>
      </c>
      <c r="H35" s="16">
        <v>140</v>
      </c>
      <c r="I35" s="43">
        <f t="shared" si="0"/>
        <v>140</v>
      </c>
    </row>
    <row r="36" spans="1:9" s="45" customFormat="1" ht="12.75" customHeight="1" x14ac:dyDescent="0.2">
      <c r="A36" s="623"/>
      <c r="B36" s="632"/>
      <c r="C36" s="632"/>
      <c r="D36" s="628"/>
      <c r="E36" s="15" t="s">
        <v>2255</v>
      </c>
      <c r="F36" s="15" t="s">
        <v>99</v>
      </c>
      <c r="G36" s="15">
        <v>1</v>
      </c>
      <c r="H36" s="16">
        <v>48</v>
      </c>
      <c r="I36" s="43">
        <f t="shared" si="0"/>
        <v>48</v>
      </c>
    </row>
    <row r="37" spans="1:9" s="45" customFormat="1" ht="12.75" customHeight="1" x14ac:dyDescent="0.2">
      <c r="A37" s="623"/>
      <c r="B37" s="632"/>
      <c r="C37" s="632"/>
      <c r="D37" s="628"/>
      <c r="E37" s="15" t="s">
        <v>1386</v>
      </c>
      <c r="F37" s="15" t="s">
        <v>99</v>
      </c>
      <c r="G37" s="15">
        <v>1</v>
      </c>
      <c r="H37" s="16">
        <v>40</v>
      </c>
      <c r="I37" s="43">
        <f t="shared" si="0"/>
        <v>40</v>
      </c>
    </row>
    <row r="38" spans="1:9" s="45" customFormat="1" ht="12.75" customHeight="1" x14ac:dyDescent="0.2">
      <c r="A38" s="623"/>
      <c r="B38" s="632"/>
      <c r="C38" s="632"/>
      <c r="D38" s="628"/>
      <c r="E38" s="15" t="s">
        <v>737</v>
      </c>
      <c r="F38" s="15" t="s">
        <v>99</v>
      </c>
      <c r="G38" s="15">
        <v>1</v>
      </c>
      <c r="H38" s="16">
        <v>52</v>
      </c>
      <c r="I38" s="43">
        <f t="shared" si="0"/>
        <v>52</v>
      </c>
    </row>
    <row r="39" spans="1:9" s="45" customFormat="1" ht="12.75" customHeight="1" x14ac:dyDescent="0.2">
      <c r="A39" s="623"/>
      <c r="B39" s="632"/>
      <c r="C39" s="632"/>
      <c r="D39" s="628"/>
      <c r="E39" s="15" t="s">
        <v>930</v>
      </c>
      <c r="F39" s="15" t="s">
        <v>99</v>
      </c>
      <c r="G39" s="15">
        <v>1</v>
      </c>
      <c r="H39" s="16">
        <v>40</v>
      </c>
      <c r="I39" s="43">
        <f t="shared" si="0"/>
        <v>40</v>
      </c>
    </row>
    <row r="40" spans="1:9" s="45" customFormat="1" ht="12.75" customHeight="1" x14ac:dyDescent="0.2">
      <c r="A40" s="623"/>
      <c r="B40" s="632"/>
      <c r="C40" s="632"/>
      <c r="D40" s="628"/>
      <c r="E40" s="15" t="s">
        <v>934</v>
      </c>
      <c r="F40" s="15" t="s">
        <v>99</v>
      </c>
      <c r="G40" s="15">
        <v>1</v>
      </c>
      <c r="H40" s="16">
        <v>400</v>
      </c>
      <c r="I40" s="43">
        <f t="shared" si="0"/>
        <v>400</v>
      </c>
    </row>
    <row r="41" spans="1:9" s="45" customFormat="1" ht="12.75" customHeight="1" x14ac:dyDescent="0.2">
      <c r="A41" s="623"/>
      <c r="B41" s="632"/>
      <c r="C41" s="632"/>
      <c r="D41" s="628"/>
      <c r="E41" s="15" t="s">
        <v>747</v>
      </c>
      <c r="F41" s="15" t="s">
        <v>99</v>
      </c>
      <c r="G41" s="15">
        <v>1</v>
      </c>
      <c r="H41" s="16">
        <v>55</v>
      </c>
      <c r="I41" s="43">
        <f t="shared" si="0"/>
        <v>55</v>
      </c>
    </row>
    <row r="42" spans="1:9" s="45" customFormat="1" ht="12.75" customHeight="1" x14ac:dyDescent="0.2">
      <c r="A42" s="623"/>
      <c r="B42" s="632"/>
      <c r="C42" s="632"/>
      <c r="D42" s="628"/>
      <c r="E42" s="15" t="s">
        <v>2070</v>
      </c>
      <c r="F42" s="15" t="s">
        <v>99</v>
      </c>
      <c r="G42" s="15">
        <v>2</v>
      </c>
      <c r="H42" s="16">
        <v>332</v>
      </c>
      <c r="I42" s="43">
        <f t="shared" si="0"/>
        <v>664</v>
      </c>
    </row>
    <row r="43" spans="1:9" s="45" customFormat="1" ht="12.75" customHeight="1" x14ac:dyDescent="0.2">
      <c r="A43" s="623"/>
      <c r="B43" s="632"/>
      <c r="C43" s="632"/>
      <c r="D43" s="628"/>
      <c r="E43" s="15" t="s">
        <v>2147</v>
      </c>
      <c r="F43" s="15" t="s">
        <v>99</v>
      </c>
      <c r="G43" s="15">
        <v>1</v>
      </c>
      <c r="H43" s="16">
        <v>142</v>
      </c>
      <c r="I43" s="43">
        <f t="shared" si="0"/>
        <v>142</v>
      </c>
    </row>
    <row r="44" spans="1:9" s="45" customFormat="1" ht="12.75" customHeight="1" x14ac:dyDescent="0.2">
      <c r="A44" s="623"/>
      <c r="B44" s="632"/>
      <c r="C44" s="632"/>
      <c r="D44" s="665"/>
      <c r="E44" s="15" t="s">
        <v>248</v>
      </c>
      <c r="F44" s="15" t="s">
        <v>99</v>
      </c>
      <c r="G44" s="15">
        <v>3</v>
      </c>
      <c r="H44" s="16">
        <v>365</v>
      </c>
      <c r="I44" s="43">
        <f t="shared" si="0"/>
        <v>1095</v>
      </c>
    </row>
    <row r="45" spans="1:9" s="45" customFormat="1" ht="12.75" customHeight="1" x14ac:dyDescent="0.2">
      <c r="A45" s="623"/>
      <c r="B45" s="632"/>
      <c r="C45" s="632"/>
      <c r="D45" s="664" t="s">
        <v>595</v>
      </c>
      <c r="E45" s="15" t="s">
        <v>2148</v>
      </c>
      <c r="F45" s="15" t="s">
        <v>99</v>
      </c>
      <c r="G45" s="15">
        <v>10</v>
      </c>
      <c r="H45" s="16">
        <v>314</v>
      </c>
      <c r="I45" s="43">
        <f t="shared" si="0"/>
        <v>3140</v>
      </c>
    </row>
    <row r="46" spans="1:9" s="45" customFormat="1" ht="12.75" customHeight="1" x14ac:dyDescent="0.2">
      <c r="A46" s="623"/>
      <c r="B46" s="632"/>
      <c r="C46" s="632"/>
      <c r="D46" s="628"/>
      <c r="E46" s="15" t="s">
        <v>1387</v>
      </c>
      <c r="F46" s="15" t="s">
        <v>99</v>
      </c>
      <c r="G46" s="15">
        <v>4</v>
      </c>
      <c r="H46" s="16">
        <v>274</v>
      </c>
      <c r="I46" s="43">
        <f t="shared" si="0"/>
        <v>1096</v>
      </c>
    </row>
    <row r="47" spans="1:9" s="45" customFormat="1" ht="12.75" customHeight="1" x14ac:dyDescent="0.2">
      <c r="A47" s="623"/>
      <c r="B47" s="632"/>
      <c r="C47" s="632"/>
      <c r="D47" s="628"/>
      <c r="E47" s="15" t="s">
        <v>2013</v>
      </c>
      <c r="F47" s="15" t="s">
        <v>610</v>
      </c>
      <c r="G47" s="15">
        <v>1</v>
      </c>
      <c r="H47" s="16">
        <v>630</v>
      </c>
      <c r="I47" s="43">
        <f t="shared" si="0"/>
        <v>630</v>
      </c>
    </row>
    <row r="48" spans="1:9" s="45" customFormat="1" ht="12.75" customHeight="1" x14ac:dyDescent="0.2">
      <c r="A48" s="623"/>
      <c r="B48" s="632"/>
      <c r="C48" s="632"/>
      <c r="D48" s="628"/>
      <c r="E48" s="15" t="s">
        <v>838</v>
      </c>
      <c r="F48" s="15" t="s">
        <v>99</v>
      </c>
      <c r="G48" s="15">
        <v>1</v>
      </c>
      <c r="H48" s="16">
        <v>435</v>
      </c>
      <c r="I48" s="43">
        <f t="shared" si="0"/>
        <v>435</v>
      </c>
    </row>
    <row r="49" spans="1:9" s="45" customFormat="1" ht="12.75" customHeight="1" x14ac:dyDescent="0.2">
      <c r="A49" s="623"/>
      <c r="B49" s="632"/>
      <c r="C49" s="632"/>
      <c r="D49" s="628"/>
      <c r="E49" s="15" t="s">
        <v>134</v>
      </c>
      <c r="F49" s="15" t="s">
        <v>99</v>
      </c>
      <c r="G49" s="15">
        <v>1</v>
      </c>
      <c r="H49" s="16">
        <v>750</v>
      </c>
      <c r="I49" s="43">
        <f t="shared" si="0"/>
        <v>750</v>
      </c>
    </row>
    <row r="50" spans="1:9" s="45" customFormat="1" ht="12.75" customHeight="1" x14ac:dyDescent="0.2">
      <c r="A50" s="623"/>
      <c r="B50" s="632"/>
      <c r="C50" s="632"/>
      <c r="D50" s="628"/>
      <c r="E50" s="15" t="s">
        <v>2150</v>
      </c>
      <c r="F50" s="15" t="s">
        <v>99</v>
      </c>
      <c r="G50" s="15">
        <v>4</v>
      </c>
      <c r="H50" s="16">
        <v>2140</v>
      </c>
      <c r="I50" s="43">
        <f t="shared" si="0"/>
        <v>8560</v>
      </c>
    </row>
    <row r="51" spans="1:9" s="45" customFormat="1" ht="12.75" customHeight="1" x14ac:dyDescent="0.2">
      <c r="A51" s="623"/>
      <c r="B51" s="632"/>
      <c r="C51" s="632"/>
      <c r="D51" s="628"/>
      <c r="E51" s="15" t="s">
        <v>1443</v>
      </c>
      <c r="F51" s="15" t="s">
        <v>99</v>
      </c>
      <c r="G51" s="15">
        <v>2</v>
      </c>
      <c r="H51" s="16">
        <v>61</v>
      </c>
      <c r="I51" s="43">
        <f t="shared" si="0"/>
        <v>122</v>
      </c>
    </row>
    <row r="52" spans="1:9" s="45" customFormat="1" ht="12.75" customHeight="1" x14ac:dyDescent="0.2">
      <c r="A52" s="623"/>
      <c r="B52" s="632"/>
      <c r="C52" s="632"/>
      <c r="D52" s="628"/>
      <c r="E52" s="15" t="s">
        <v>2256</v>
      </c>
      <c r="F52" s="15" t="s">
        <v>99</v>
      </c>
      <c r="G52" s="15">
        <v>6</v>
      </c>
      <c r="H52" s="16">
        <v>1260</v>
      </c>
      <c r="I52" s="43">
        <f t="shared" si="0"/>
        <v>7560</v>
      </c>
    </row>
    <row r="53" spans="1:9" s="45" customFormat="1" ht="12.75" customHeight="1" x14ac:dyDescent="0.2">
      <c r="A53" s="623"/>
      <c r="B53" s="632"/>
      <c r="C53" s="632"/>
      <c r="D53" s="628"/>
      <c r="E53" s="15" t="s">
        <v>1100</v>
      </c>
      <c r="F53" s="15" t="s">
        <v>99</v>
      </c>
      <c r="G53" s="15">
        <v>5</v>
      </c>
      <c r="H53" s="16">
        <v>705</v>
      </c>
      <c r="I53" s="43">
        <f t="shared" si="0"/>
        <v>3525</v>
      </c>
    </row>
    <row r="54" spans="1:9" s="45" customFormat="1" ht="12.75" customHeight="1" x14ac:dyDescent="0.2">
      <c r="A54" s="623"/>
      <c r="B54" s="632"/>
      <c r="C54" s="632"/>
      <c r="D54" s="628"/>
      <c r="E54" s="15" t="s">
        <v>926</v>
      </c>
      <c r="F54" s="15" t="s">
        <v>99</v>
      </c>
      <c r="G54" s="15">
        <v>8</v>
      </c>
      <c r="H54" s="16">
        <v>70</v>
      </c>
      <c r="I54" s="43">
        <f t="shared" si="0"/>
        <v>560</v>
      </c>
    </row>
    <row r="55" spans="1:9" s="45" customFormat="1" ht="12.75" customHeight="1" x14ac:dyDescent="0.2">
      <c r="A55" s="623"/>
      <c r="B55" s="632"/>
      <c r="C55" s="632"/>
      <c r="D55" s="628"/>
      <c r="E55" s="15" t="s">
        <v>938</v>
      </c>
      <c r="F55" s="15" t="s">
        <v>99</v>
      </c>
      <c r="G55" s="15">
        <v>2</v>
      </c>
      <c r="H55" s="16">
        <v>810</v>
      </c>
      <c r="I55" s="43">
        <f t="shared" si="0"/>
        <v>1620</v>
      </c>
    </row>
    <row r="56" spans="1:9" s="45" customFormat="1" ht="12.75" customHeight="1" x14ac:dyDescent="0.2">
      <c r="A56" s="623"/>
      <c r="B56" s="632"/>
      <c r="C56" s="632"/>
      <c r="D56" s="628"/>
      <c r="E56" s="15" t="s">
        <v>256</v>
      </c>
      <c r="F56" s="15" t="s">
        <v>100</v>
      </c>
      <c r="G56" s="15">
        <v>5</v>
      </c>
      <c r="H56" s="16">
        <v>68.569999999999993</v>
      </c>
      <c r="I56" s="43">
        <f t="shared" si="0"/>
        <v>342.84999999999997</v>
      </c>
    </row>
    <row r="57" spans="1:9" s="45" customFormat="1" ht="12.75" customHeight="1" x14ac:dyDescent="0.2">
      <c r="A57" s="623"/>
      <c r="B57" s="632"/>
      <c r="C57" s="632"/>
      <c r="D57" s="665"/>
      <c r="E57" s="15" t="s">
        <v>2066</v>
      </c>
      <c r="F57" s="15" t="s">
        <v>99</v>
      </c>
      <c r="G57" s="15">
        <v>10</v>
      </c>
      <c r="H57" s="16">
        <v>55.6</v>
      </c>
      <c r="I57" s="43">
        <f t="shared" si="0"/>
        <v>556</v>
      </c>
    </row>
    <row r="58" spans="1:9" s="45" customFormat="1" ht="12.75" customHeight="1" x14ac:dyDescent="0.2">
      <c r="A58" s="623"/>
      <c r="B58" s="632"/>
      <c r="C58" s="632"/>
      <c r="D58" s="664" t="s">
        <v>356</v>
      </c>
      <c r="E58" s="15" t="s">
        <v>254</v>
      </c>
      <c r="F58" s="15" t="s">
        <v>100</v>
      </c>
      <c r="G58" s="15">
        <v>9</v>
      </c>
      <c r="H58" s="16">
        <v>69.709999999999994</v>
      </c>
      <c r="I58" s="43">
        <f t="shared" si="0"/>
        <v>627.39</v>
      </c>
    </row>
    <row r="59" spans="1:9" s="45" customFormat="1" ht="12.75" customHeight="1" x14ac:dyDescent="0.2">
      <c r="A59" s="623"/>
      <c r="B59" s="632"/>
      <c r="C59" s="632"/>
      <c r="D59" s="628"/>
      <c r="E59" s="15" t="s">
        <v>256</v>
      </c>
      <c r="F59" s="15" t="s">
        <v>100</v>
      </c>
      <c r="G59" s="15">
        <v>15</v>
      </c>
      <c r="H59" s="16">
        <v>68.569999999999993</v>
      </c>
      <c r="I59" s="43">
        <f t="shared" si="0"/>
        <v>1028.55</v>
      </c>
    </row>
    <row r="60" spans="1:9" s="45" customFormat="1" ht="12.75" customHeight="1" x14ac:dyDescent="0.2">
      <c r="A60" s="623"/>
      <c r="B60" s="632"/>
      <c r="C60" s="632"/>
      <c r="D60" s="628"/>
      <c r="E60" s="15" t="s">
        <v>938</v>
      </c>
      <c r="F60" s="15" t="s">
        <v>100</v>
      </c>
      <c r="G60" s="15">
        <v>7</v>
      </c>
      <c r="H60" s="16">
        <v>66.290000000000006</v>
      </c>
      <c r="I60" s="43">
        <f t="shared" si="0"/>
        <v>464.03000000000003</v>
      </c>
    </row>
    <row r="61" spans="1:9" s="45" customFormat="1" ht="12.75" customHeight="1" x14ac:dyDescent="0.2">
      <c r="A61" s="623"/>
      <c r="B61" s="632"/>
      <c r="C61" s="632"/>
      <c r="D61" s="665"/>
      <c r="E61" s="15" t="s">
        <v>123</v>
      </c>
      <c r="F61" s="15" t="s">
        <v>110</v>
      </c>
      <c r="G61" s="15">
        <v>8.1199999999999992</v>
      </c>
      <c r="H61" s="16">
        <v>299.95</v>
      </c>
      <c r="I61" s="43">
        <f t="shared" si="0"/>
        <v>2435.5939999999996</v>
      </c>
    </row>
    <row r="62" spans="1:9" s="45" customFormat="1" ht="12.75" customHeight="1" x14ac:dyDescent="0.2">
      <c r="A62" s="623"/>
      <c r="B62" s="632"/>
      <c r="C62" s="632"/>
      <c r="D62" s="664" t="s">
        <v>111</v>
      </c>
      <c r="E62" s="15" t="s">
        <v>2257</v>
      </c>
      <c r="F62" s="15" t="s">
        <v>258</v>
      </c>
      <c r="G62" s="15">
        <v>2</v>
      </c>
      <c r="H62" s="16">
        <v>155</v>
      </c>
      <c r="I62" s="43">
        <f t="shared" si="0"/>
        <v>310</v>
      </c>
    </row>
    <row r="63" spans="1:9" s="45" customFormat="1" ht="12.75" customHeight="1" x14ac:dyDescent="0.2">
      <c r="A63" s="623"/>
      <c r="B63" s="632"/>
      <c r="C63" s="632"/>
      <c r="D63" s="628"/>
      <c r="E63" s="15" t="s">
        <v>938</v>
      </c>
      <c r="F63" s="15" t="s">
        <v>100</v>
      </c>
      <c r="G63" s="15">
        <v>9</v>
      </c>
      <c r="H63" s="16">
        <v>66.290000000000006</v>
      </c>
      <c r="I63" s="43">
        <f t="shared" si="0"/>
        <v>596.61</v>
      </c>
    </row>
    <row r="64" spans="1:9" s="45" customFormat="1" ht="12.75" customHeight="1" x14ac:dyDescent="0.2">
      <c r="A64" s="623"/>
      <c r="B64" s="632"/>
      <c r="C64" s="632"/>
      <c r="D64" s="628"/>
      <c r="E64" s="15" t="s">
        <v>745</v>
      </c>
      <c r="F64" s="15" t="s">
        <v>100</v>
      </c>
      <c r="G64" s="15">
        <v>2.5</v>
      </c>
      <c r="H64" s="16">
        <v>74.2</v>
      </c>
      <c r="I64" s="43">
        <f t="shared" si="0"/>
        <v>185.5</v>
      </c>
    </row>
    <row r="65" spans="1:9" s="45" customFormat="1" ht="12.75" customHeight="1" x14ac:dyDescent="0.2">
      <c r="A65" s="623"/>
      <c r="B65" s="632"/>
      <c r="C65" s="632"/>
      <c r="D65" s="628"/>
      <c r="E65" s="15" t="s">
        <v>256</v>
      </c>
      <c r="F65" s="15" t="s">
        <v>100</v>
      </c>
      <c r="G65" s="15">
        <v>9</v>
      </c>
      <c r="H65" s="16">
        <v>68.569999999999993</v>
      </c>
      <c r="I65" s="43">
        <f t="shared" si="0"/>
        <v>617.12999999999988</v>
      </c>
    </row>
    <row r="66" spans="1:9" s="45" customFormat="1" ht="12.75" customHeight="1" x14ac:dyDescent="0.2">
      <c r="A66" s="623"/>
      <c r="B66" s="632"/>
      <c r="C66" s="632"/>
      <c r="D66" s="628"/>
      <c r="E66" s="15" t="s">
        <v>123</v>
      </c>
      <c r="F66" s="15" t="s">
        <v>445</v>
      </c>
      <c r="G66" s="15">
        <v>9.32</v>
      </c>
      <c r="H66" s="16">
        <v>299.95</v>
      </c>
      <c r="I66" s="43">
        <f t="shared" si="0"/>
        <v>2795.5340000000001</v>
      </c>
    </row>
    <row r="67" spans="1:9" s="45" customFormat="1" ht="12.75" customHeight="1" x14ac:dyDescent="0.2">
      <c r="A67" s="623"/>
      <c r="B67" s="632"/>
      <c r="C67" s="632"/>
      <c r="D67" s="628"/>
      <c r="E67" s="15" t="s">
        <v>124</v>
      </c>
      <c r="F67" s="15" t="s">
        <v>100</v>
      </c>
      <c r="G67" s="15">
        <v>0.2</v>
      </c>
      <c r="H67" s="16">
        <v>100</v>
      </c>
      <c r="I67" s="43">
        <f t="shared" si="0"/>
        <v>20</v>
      </c>
    </row>
    <row r="68" spans="1:9" s="45" customFormat="1" ht="12.75" customHeight="1" x14ac:dyDescent="0.2">
      <c r="A68" s="623"/>
      <c r="B68" s="632"/>
      <c r="C68" s="632"/>
      <c r="D68" s="628"/>
      <c r="E68" s="15" t="s">
        <v>396</v>
      </c>
      <c r="F68" s="15" t="s">
        <v>99</v>
      </c>
      <c r="G68" s="15">
        <v>40</v>
      </c>
      <c r="H68" s="16">
        <v>2.34</v>
      </c>
      <c r="I68" s="43">
        <f t="shared" si="0"/>
        <v>93.6</v>
      </c>
    </row>
    <row r="69" spans="1:9" s="45" customFormat="1" ht="12.75" customHeight="1" thickBot="1" x14ac:dyDescent="0.25">
      <c r="A69" s="624"/>
      <c r="B69" s="626"/>
      <c r="C69" s="626"/>
      <c r="D69" s="629"/>
      <c r="E69" s="40" t="s">
        <v>496</v>
      </c>
      <c r="F69" s="40" t="s">
        <v>104</v>
      </c>
      <c r="G69" s="40">
        <v>1</v>
      </c>
      <c r="H69" s="41">
        <v>330</v>
      </c>
      <c r="I69" s="42">
        <f t="shared" si="0"/>
        <v>330</v>
      </c>
    </row>
    <row r="70" spans="1:9" s="45" customFormat="1" ht="12.75" customHeight="1" thickBot="1" x14ac:dyDescent="0.25">
      <c r="A70" s="440"/>
      <c r="B70" s="85"/>
      <c r="C70" s="85" t="s">
        <v>87</v>
      </c>
      <c r="D70" s="441"/>
      <c r="E70" s="47"/>
      <c r="F70" s="47"/>
      <c r="G70" s="47"/>
      <c r="H70" s="48"/>
      <c r="I70" s="49">
        <v>505.84</v>
      </c>
    </row>
    <row r="71" spans="1:9" ht="12.75" customHeight="1" thickBot="1" x14ac:dyDescent="0.25">
      <c r="A71" s="79"/>
      <c r="B71" s="197">
        <f>SUM(B6:B69)</f>
        <v>54332.81</v>
      </c>
      <c r="C71" s="198"/>
      <c r="D71" s="197"/>
      <c r="E71" s="199"/>
      <c r="F71" s="198"/>
      <c r="G71" s="198"/>
      <c r="H71" s="197" t="s">
        <v>17</v>
      </c>
      <c r="I71" s="197">
        <f>SUM(I6:I70)</f>
        <v>45870.62799999999</v>
      </c>
    </row>
    <row r="72" spans="1:9" ht="77.25" thickBot="1" x14ac:dyDescent="0.25">
      <c r="A72" s="134" t="s">
        <v>1066</v>
      </c>
      <c r="B72" s="114" t="s">
        <v>16</v>
      </c>
      <c r="C72" s="114" t="s">
        <v>5</v>
      </c>
      <c r="D72" s="114" t="s">
        <v>23</v>
      </c>
      <c r="E72" s="118" t="s">
        <v>18</v>
      </c>
      <c r="F72" s="114" t="s">
        <v>19</v>
      </c>
      <c r="G72" s="114" t="s">
        <v>10</v>
      </c>
      <c r="H72" s="114" t="s">
        <v>13</v>
      </c>
      <c r="I72" s="115" t="s">
        <v>12</v>
      </c>
    </row>
    <row r="73" spans="1:9" ht="12.75" customHeight="1" thickBot="1" x14ac:dyDescent="0.25">
      <c r="A73" s="313"/>
      <c r="B73" s="70">
        <v>5017.67</v>
      </c>
      <c r="C73" s="70" t="s">
        <v>66</v>
      </c>
      <c r="D73" s="53"/>
      <c r="E73" s="53"/>
      <c r="F73" s="53"/>
      <c r="G73" s="53"/>
      <c r="H73" s="153"/>
      <c r="I73" s="165">
        <f t="shared" ref="I73:I94" si="1">G73*H73</f>
        <v>0</v>
      </c>
    </row>
    <row r="74" spans="1:9" ht="26.25" thickBot="1" x14ac:dyDescent="0.25">
      <c r="A74" s="46" t="s">
        <v>329</v>
      </c>
      <c r="B74" s="85">
        <v>4882.46</v>
      </c>
      <c r="C74" s="85" t="s">
        <v>67</v>
      </c>
      <c r="D74" s="441"/>
      <c r="E74" s="47" t="s">
        <v>331</v>
      </c>
      <c r="F74" s="47" t="s">
        <v>99</v>
      </c>
      <c r="G74" s="47">
        <v>3</v>
      </c>
      <c r="H74" s="48">
        <v>17</v>
      </c>
      <c r="I74" s="49">
        <f t="shared" si="1"/>
        <v>51</v>
      </c>
    </row>
    <row r="75" spans="1:9" ht="12.75" customHeight="1" x14ac:dyDescent="0.2">
      <c r="A75" s="32"/>
      <c r="B75" s="33">
        <v>4818.43</v>
      </c>
      <c r="C75" s="33" t="s">
        <v>70</v>
      </c>
      <c r="D75" s="307"/>
      <c r="E75" s="35"/>
      <c r="F75" s="35"/>
      <c r="G75" s="35"/>
      <c r="H75" s="36"/>
      <c r="I75" s="157">
        <f t="shared" si="1"/>
        <v>0</v>
      </c>
    </row>
    <row r="76" spans="1:9" ht="12.75" customHeight="1" x14ac:dyDescent="0.2">
      <c r="A76" s="263"/>
      <c r="B76" s="13">
        <v>6426.7</v>
      </c>
      <c r="C76" s="33" t="s">
        <v>72</v>
      </c>
      <c r="D76" s="268"/>
      <c r="E76" s="15"/>
      <c r="F76" s="15"/>
      <c r="G76" s="15"/>
      <c r="H76" s="16"/>
      <c r="I76" s="43">
        <f t="shared" si="1"/>
        <v>0</v>
      </c>
    </row>
    <row r="77" spans="1:9" ht="12.75" customHeight="1" thickBot="1" x14ac:dyDescent="0.25">
      <c r="A77" s="308"/>
      <c r="B77" s="71">
        <v>6314.67</v>
      </c>
      <c r="C77" s="70" t="s">
        <v>73</v>
      </c>
      <c r="D77" s="318"/>
      <c r="E77" s="73"/>
      <c r="F77" s="73"/>
      <c r="G77" s="73"/>
      <c r="H77" s="74"/>
      <c r="I77" s="201">
        <f t="shared" si="1"/>
        <v>0</v>
      </c>
    </row>
    <row r="78" spans="1:9" ht="12.75" customHeight="1" x14ac:dyDescent="0.2">
      <c r="A78" s="622" t="s">
        <v>1101</v>
      </c>
      <c r="B78" s="625">
        <v>5461.25</v>
      </c>
      <c r="C78" s="625" t="s">
        <v>74</v>
      </c>
      <c r="D78" s="658" t="s">
        <v>1102</v>
      </c>
      <c r="E78" s="37" t="s">
        <v>118</v>
      </c>
      <c r="F78" s="37" t="s">
        <v>99</v>
      </c>
      <c r="G78" s="37">
        <v>1</v>
      </c>
      <c r="H78" s="38">
        <v>117.24</v>
      </c>
      <c r="I78" s="39">
        <f t="shared" si="1"/>
        <v>117.24</v>
      </c>
    </row>
    <row r="79" spans="1:9" ht="12.75" customHeight="1" x14ac:dyDescent="0.2">
      <c r="A79" s="623"/>
      <c r="B79" s="632"/>
      <c r="C79" s="632"/>
      <c r="D79" s="660"/>
      <c r="E79" s="15" t="s">
        <v>421</v>
      </c>
      <c r="F79" s="15" t="s">
        <v>99</v>
      </c>
      <c r="G79" s="15">
        <v>2</v>
      </c>
      <c r="H79" s="16">
        <v>10.74</v>
      </c>
      <c r="I79" s="43">
        <f t="shared" si="1"/>
        <v>21.48</v>
      </c>
    </row>
    <row r="80" spans="1:9" ht="12.75" customHeight="1" x14ac:dyDescent="0.2">
      <c r="A80" s="623"/>
      <c r="B80" s="632"/>
      <c r="C80" s="632"/>
      <c r="D80" s="660"/>
      <c r="E80" s="15" t="s">
        <v>362</v>
      </c>
      <c r="F80" s="15" t="s">
        <v>99</v>
      </c>
      <c r="G80" s="15">
        <v>1</v>
      </c>
      <c r="H80" s="16">
        <v>100</v>
      </c>
      <c r="I80" s="43">
        <f t="shared" si="1"/>
        <v>100</v>
      </c>
    </row>
    <row r="81" spans="1:9" ht="12.75" customHeight="1" thickBot="1" x14ac:dyDescent="0.25">
      <c r="A81" s="624"/>
      <c r="B81" s="626"/>
      <c r="C81" s="626"/>
      <c r="D81" s="659"/>
      <c r="E81" s="40" t="s">
        <v>1103</v>
      </c>
      <c r="F81" s="40" t="s">
        <v>99</v>
      </c>
      <c r="G81" s="40">
        <v>1</v>
      </c>
      <c r="H81" s="41">
        <v>150</v>
      </c>
      <c r="I81" s="42">
        <f t="shared" si="1"/>
        <v>150</v>
      </c>
    </row>
    <row r="82" spans="1:9" ht="12.75" customHeight="1" thickBot="1" x14ac:dyDescent="0.25">
      <c r="A82" s="313"/>
      <c r="B82" s="70">
        <v>6917.63</v>
      </c>
      <c r="C82" s="70" t="s">
        <v>75</v>
      </c>
      <c r="D82" s="509"/>
      <c r="E82" s="53"/>
      <c r="F82" s="53"/>
      <c r="G82" s="53"/>
      <c r="H82" s="153"/>
      <c r="I82" s="165">
        <f t="shared" si="1"/>
        <v>0</v>
      </c>
    </row>
    <row r="83" spans="1:9" ht="12.75" customHeight="1" x14ac:dyDescent="0.2">
      <c r="A83" s="622" t="s">
        <v>153</v>
      </c>
      <c r="B83" s="625">
        <v>7815.52</v>
      </c>
      <c r="C83" s="625" t="s">
        <v>76</v>
      </c>
      <c r="D83" s="633" t="s">
        <v>108</v>
      </c>
      <c r="E83" s="37" t="s">
        <v>412</v>
      </c>
      <c r="F83" s="37" t="s">
        <v>99</v>
      </c>
      <c r="G83" s="37">
        <v>2</v>
      </c>
      <c r="H83" s="38">
        <v>12.76</v>
      </c>
      <c r="I83" s="39">
        <f t="shared" si="1"/>
        <v>25.52</v>
      </c>
    </row>
    <row r="84" spans="1:9" ht="12.75" customHeight="1" thickBot="1" x14ac:dyDescent="0.25">
      <c r="A84" s="624"/>
      <c r="B84" s="626"/>
      <c r="C84" s="626"/>
      <c r="D84" s="635"/>
      <c r="E84" s="40" t="s">
        <v>223</v>
      </c>
      <c r="F84" s="40" t="s">
        <v>99</v>
      </c>
      <c r="G84" s="40">
        <v>1</v>
      </c>
      <c r="H84" s="41">
        <v>290</v>
      </c>
      <c r="I84" s="42">
        <f t="shared" si="1"/>
        <v>290</v>
      </c>
    </row>
    <row r="85" spans="1:9" ht="12.75" customHeight="1" thickBot="1" x14ac:dyDescent="0.25">
      <c r="A85" s="313"/>
      <c r="B85" s="70">
        <v>8079.23</v>
      </c>
      <c r="C85" s="70" t="s">
        <v>77</v>
      </c>
      <c r="D85" s="509"/>
      <c r="E85" s="53"/>
      <c r="F85" s="53"/>
      <c r="G85" s="53"/>
      <c r="H85" s="153"/>
      <c r="I85" s="165">
        <f t="shared" si="1"/>
        <v>0</v>
      </c>
    </row>
    <row r="86" spans="1:9" ht="26.25" thickBot="1" x14ac:dyDescent="0.25">
      <c r="A86" s="46" t="s">
        <v>329</v>
      </c>
      <c r="B86" s="85">
        <v>10071.93</v>
      </c>
      <c r="C86" s="85" t="s">
        <v>78</v>
      </c>
      <c r="D86" s="47" t="s">
        <v>330</v>
      </c>
      <c r="E86" s="47" t="s">
        <v>331</v>
      </c>
      <c r="F86" s="47" t="s">
        <v>99</v>
      </c>
      <c r="G86" s="47">
        <v>1</v>
      </c>
      <c r="H86" s="48">
        <v>7.53</v>
      </c>
      <c r="I86" s="310">
        <f t="shared" si="1"/>
        <v>7.53</v>
      </c>
    </row>
    <row r="87" spans="1:9" ht="26.25" thickBot="1" x14ac:dyDescent="0.25">
      <c r="A87" s="79" t="s">
        <v>329</v>
      </c>
      <c r="B87" s="70">
        <v>9306.35</v>
      </c>
      <c r="C87" s="70" t="s">
        <v>79</v>
      </c>
      <c r="D87" s="53" t="s">
        <v>330</v>
      </c>
      <c r="E87" s="53" t="s">
        <v>331</v>
      </c>
      <c r="F87" s="53" t="s">
        <v>99</v>
      </c>
      <c r="G87" s="53">
        <v>2</v>
      </c>
      <c r="H87" s="153">
        <v>7.53</v>
      </c>
      <c r="I87" s="165">
        <f>G87*H87</f>
        <v>15.06</v>
      </c>
    </row>
    <row r="88" spans="1:9" ht="12.75" customHeight="1" x14ac:dyDescent="0.2">
      <c r="A88" s="622" t="s">
        <v>329</v>
      </c>
      <c r="B88" s="625">
        <v>9930.35</v>
      </c>
      <c r="C88" s="625" t="s">
        <v>80</v>
      </c>
      <c r="D88" s="627" t="s">
        <v>330</v>
      </c>
      <c r="E88" s="37" t="s">
        <v>331</v>
      </c>
      <c r="F88" s="37" t="s">
        <v>99</v>
      </c>
      <c r="G88" s="37">
        <v>10</v>
      </c>
      <c r="H88" s="38">
        <v>7.53</v>
      </c>
      <c r="I88" s="39">
        <f>G88*H88</f>
        <v>75.3</v>
      </c>
    </row>
    <row r="89" spans="1:9" ht="12.75" customHeight="1" x14ac:dyDescent="0.2">
      <c r="A89" s="623"/>
      <c r="B89" s="632"/>
      <c r="C89" s="632"/>
      <c r="D89" s="628"/>
      <c r="E89" s="15" t="s">
        <v>2107</v>
      </c>
      <c r="F89" s="15" t="s">
        <v>99</v>
      </c>
      <c r="G89" s="15">
        <v>2</v>
      </c>
      <c r="H89" s="16">
        <v>107.47</v>
      </c>
      <c r="I89" s="43">
        <f t="shared" si="1"/>
        <v>214.94</v>
      </c>
    </row>
    <row r="90" spans="1:9" x14ac:dyDescent="0.2">
      <c r="A90" s="623"/>
      <c r="B90" s="632"/>
      <c r="C90" s="632"/>
      <c r="D90" s="628"/>
      <c r="E90" s="15" t="s">
        <v>1722</v>
      </c>
      <c r="F90" s="15" t="s">
        <v>99</v>
      </c>
      <c r="G90" s="15">
        <v>12</v>
      </c>
      <c r="H90" s="16">
        <v>99.69</v>
      </c>
      <c r="I90" s="43">
        <f t="shared" si="1"/>
        <v>1196.28</v>
      </c>
    </row>
    <row r="91" spans="1:9" ht="12.75" customHeight="1" x14ac:dyDescent="0.2">
      <c r="A91" s="623"/>
      <c r="B91" s="632"/>
      <c r="C91" s="632"/>
      <c r="D91" s="628"/>
      <c r="E91" s="15" t="s">
        <v>338</v>
      </c>
      <c r="F91" s="15" t="s">
        <v>99</v>
      </c>
      <c r="G91" s="15">
        <v>5</v>
      </c>
      <c r="H91" s="16">
        <v>67.59</v>
      </c>
      <c r="I91" s="43">
        <f t="shared" si="1"/>
        <v>337.95000000000005</v>
      </c>
    </row>
    <row r="92" spans="1:9" ht="12.75" customHeight="1" x14ac:dyDescent="0.2">
      <c r="A92" s="623"/>
      <c r="B92" s="632"/>
      <c r="C92" s="632"/>
      <c r="D92" s="628"/>
      <c r="E92" s="15" t="s">
        <v>1635</v>
      </c>
      <c r="F92" s="15" t="s">
        <v>101</v>
      </c>
      <c r="G92" s="15">
        <v>40</v>
      </c>
      <c r="H92" s="16">
        <v>8.56</v>
      </c>
      <c r="I92" s="43">
        <f t="shared" si="1"/>
        <v>342.40000000000003</v>
      </c>
    </row>
    <row r="93" spans="1:9" ht="12.75" customHeight="1" x14ac:dyDescent="0.2">
      <c r="A93" s="623"/>
      <c r="B93" s="632"/>
      <c r="C93" s="632"/>
      <c r="D93" s="628"/>
      <c r="E93" s="15" t="s">
        <v>2106</v>
      </c>
      <c r="F93" s="15" t="s">
        <v>101</v>
      </c>
      <c r="G93" s="15">
        <v>40</v>
      </c>
      <c r="H93" s="16">
        <v>9.56</v>
      </c>
      <c r="I93" s="43">
        <f t="shared" si="1"/>
        <v>382.40000000000003</v>
      </c>
    </row>
    <row r="94" spans="1:9" ht="12.75" customHeight="1" thickBot="1" x14ac:dyDescent="0.25">
      <c r="A94" s="624"/>
      <c r="B94" s="626"/>
      <c r="C94" s="626"/>
      <c r="D94" s="629"/>
      <c r="E94" s="40" t="s">
        <v>908</v>
      </c>
      <c r="F94" s="40" t="s">
        <v>99</v>
      </c>
      <c r="G94" s="40">
        <v>25</v>
      </c>
      <c r="H94" s="41">
        <v>0.98</v>
      </c>
      <c r="I94" s="42">
        <f t="shared" si="1"/>
        <v>24.5</v>
      </c>
    </row>
    <row r="95" spans="1:9" ht="12.75" customHeight="1" thickBot="1" x14ac:dyDescent="0.25">
      <c r="A95" s="440"/>
      <c r="B95" s="85"/>
      <c r="C95" s="85" t="s">
        <v>87</v>
      </c>
      <c r="D95" s="441"/>
      <c r="E95" s="47"/>
      <c r="F95" s="47"/>
      <c r="G95" s="47"/>
      <c r="H95" s="48"/>
      <c r="I95" s="49">
        <v>730.13</v>
      </c>
    </row>
    <row r="96" spans="1:9" ht="12.75" customHeight="1" thickBot="1" x14ac:dyDescent="0.25">
      <c r="A96" s="218"/>
      <c r="B96" s="223">
        <f>SUM(B73:B94)</f>
        <v>85042.19</v>
      </c>
      <c r="C96" s="224"/>
      <c r="D96" s="223"/>
      <c r="E96" s="225"/>
      <c r="F96" s="224"/>
      <c r="G96" s="224"/>
      <c r="H96" s="223" t="s">
        <v>17</v>
      </c>
      <c r="I96" s="226">
        <f>SUM(I73:I95)</f>
        <v>4081.7300000000005</v>
      </c>
    </row>
    <row r="97" spans="1:9" ht="64.5" thickBot="1" x14ac:dyDescent="0.25">
      <c r="A97" s="134" t="s">
        <v>144</v>
      </c>
      <c r="B97" s="79" t="s">
        <v>16</v>
      </c>
      <c r="C97" s="79" t="s">
        <v>5</v>
      </c>
      <c r="D97" s="79" t="s">
        <v>23</v>
      </c>
      <c r="E97" s="80" t="s">
        <v>18</v>
      </c>
      <c r="F97" s="79" t="s">
        <v>19</v>
      </c>
      <c r="G97" s="79" t="s">
        <v>10</v>
      </c>
      <c r="H97" s="79" t="s">
        <v>13</v>
      </c>
      <c r="I97" s="79" t="s">
        <v>12</v>
      </c>
    </row>
    <row r="98" spans="1:9" ht="12.75" customHeight="1" thickBot="1" x14ac:dyDescent="0.25">
      <c r="A98" s="103"/>
      <c r="B98" s="104">
        <v>2583.33</v>
      </c>
      <c r="C98" s="58" t="s">
        <v>66</v>
      </c>
      <c r="D98" s="64"/>
      <c r="E98" s="59"/>
      <c r="F98" s="59"/>
      <c r="G98" s="59"/>
      <c r="H98" s="60"/>
      <c r="I98" s="61"/>
    </row>
    <row r="99" spans="1:9" ht="12.75" customHeight="1" thickBot="1" x14ac:dyDescent="0.25">
      <c r="A99" s="103"/>
      <c r="B99" s="122">
        <v>2488.3000000000002</v>
      </c>
      <c r="C99" s="123" t="s">
        <v>67</v>
      </c>
      <c r="D99" s="124"/>
      <c r="E99" s="125"/>
      <c r="F99" s="125"/>
      <c r="G99" s="125"/>
      <c r="H99" s="126"/>
      <c r="I99" s="127"/>
    </row>
    <row r="100" spans="1:9" ht="12.75" customHeight="1" thickBot="1" x14ac:dyDescent="0.25">
      <c r="A100" s="103"/>
      <c r="B100" s="106">
        <v>2533.73</v>
      </c>
      <c r="C100" s="85" t="s">
        <v>70</v>
      </c>
      <c r="D100" s="86"/>
      <c r="E100" s="47"/>
      <c r="F100" s="47"/>
      <c r="G100" s="47"/>
      <c r="H100" s="48"/>
      <c r="I100" s="49"/>
    </row>
    <row r="101" spans="1:9" ht="12.75" customHeight="1" thickBot="1" x14ac:dyDescent="0.25">
      <c r="A101" s="103"/>
      <c r="B101" s="106">
        <v>1442.9</v>
      </c>
      <c r="C101" s="85" t="s">
        <v>72</v>
      </c>
      <c r="D101" s="86"/>
      <c r="E101" s="47"/>
      <c r="F101" s="47"/>
      <c r="G101" s="47"/>
      <c r="H101" s="48"/>
      <c r="I101" s="49"/>
    </row>
    <row r="102" spans="1:9" ht="12.75" customHeight="1" thickBot="1" x14ac:dyDescent="0.25">
      <c r="A102" s="103"/>
      <c r="B102" s="106">
        <v>2706.12</v>
      </c>
      <c r="C102" s="85" t="s">
        <v>73</v>
      </c>
      <c r="D102" s="86"/>
      <c r="E102" s="47"/>
      <c r="F102" s="47"/>
      <c r="G102" s="47"/>
      <c r="H102" s="48"/>
      <c r="I102" s="49"/>
    </row>
    <row r="103" spans="1:9" ht="12.75" customHeight="1" thickBot="1" x14ac:dyDescent="0.25">
      <c r="A103" s="103"/>
      <c r="B103" s="106">
        <v>2569.9</v>
      </c>
      <c r="C103" s="85" t="s">
        <v>74</v>
      </c>
      <c r="D103" s="86"/>
      <c r="E103" s="47"/>
      <c r="F103" s="47"/>
      <c r="G103" s="47"/>
      <c r="H103" s="48"/>
      <c r="I103" s="49"/>
    </row>
    <row r="104" spans="1:9" ht="12.75" customHeight="1" thickBot="1" x14ac:dyDescent="0.25">
      <c r="A104" s="103"/>
      <c r="B104" s="106">
        <v>2376.7399999999998</v>
      </c>
      <c r="C104" s="85" t="s">
        <v>75</v>
      </c>
      <c r="D104" s="86"/>
      <c r="E104" s="47"/>
      <c r="F104" s="47"/>
      <c r="G104" s="47"/>
      <c r="H104" s="48"/>
      <c r="I104" s="49"/>
    </row>
    <row r="105" spans="1:9" ht="12.75" customHeight="1" thickBot="1" x14ac:dyDescent="0.25">
      <c r="A105" s="11"/>
      <c r="B105" s="106">
        <v>3319.15</v>
      </c>
      <c r="C105" s="85" t="s">
        <v>76</v>
      </c>
      <c r="D105" s="86"/>
      <c r="E105" s="47"/>
      <c r="F105" s="47"/>
      <c r="G105" s="47"/>
      <c r="H105" s="48"/>
      <c r="I105" s="49"/>
    </row>
    <row r="106" spans="1:9" ht="12.75" customHeight="1" thickBot="1" x14ac:dyDescent="0.25">
      <c r="A106" s="229"/>
      <c r="B106" s="161">
        <v>4712.03</v>
      </c>
      <c r="C106" s="154" t="s">
        <v>77</v>
      </c>
      <c r="D106" s="322"/>
      <c r="E106" s="47"/>
      <c r="F106" s="47"/>
      <c r="G106" s="47"/>
      <c r="H106" s="48"/>
      <c r="I106" s="49"/>
    </row>
    <row r="107" spans="1:9" ht="12.75" customHeight="1" thickBot="1" x14ac:dyDescent="0.25">
      <c r="A107" s="11"/>
      <c r="B107" s="106">
        <v>5118.1899999999996</v>
      </c>
      <c r="C107" s="85" t="s">
        <v>78</v>
      </c>
      <c r="D107" s="86"/>
      <c r="E107" s="47"/>
      <c r="F107" s="47"/>
      <c r="G107" s="47"/>
      <c r="H107" s="48"/>
      <c r="I107" s="49"/>
    </row>
    <row r="108" spans="1:9" ht="12.75" customHeight="1" thickBot="1" x14ac:dyDescent="0.25">
      <c r="A108" s="11"/>
      <c r="B108" s="106">
        <v>4812.99</v>
      </c>
      <c r="C108" s="85" t="s">
        <v>79</v>
      </c>
      <c r="D108" s="86"/>
      <c r="E108" s="47"/>
      <c r="F108" s="47"/>
      <c r="G108" s="47"/>
      <c r="H108" s="48"/>
      <c r="I108" s="49"/>
    </row>
    <row r="109" spans="1:9" ht="12.75" customHeight="1" thickBot="1" x14ac:dyDescent="0.25">
      <c r="A109" s="103"/>
      <c r="B109" s="106">
        <v>5112.34</v>
      </c>
      <c r="C109" s="85" t="s">
        <v>80</v>
      </c>
      <c r="D109" s="86"/>
      <c r="E109" s="47"/>
      <c r="F109" s="47"/>
      <c r="G109" s="47"/>
      <c r="H109" s="48"/>
      <c r="I109" s="49"/>
    </row>
    <row r="110" spans="1:9" ht="12.75" customHeight="1" thickBot="1" x14ac:dyDescent="0.25">
      <c r="A110" s="418"/>
      <c r="B110" s="466">
        <f>SUM(B98:B109)</f>
        <v>39775.72</v>
      </c>
      <c r="C110" s="467" t="s">
        <v>87</v>
      </c>
      <c r="D110" s="179"/>
      <c r="E110" s="83"/>
      <c r="F110" s="83"/>
      <c r="G110" s="83"/>
      <c r="H110" s="84"/>
      <c r="I110" s="49"/>
    </row>
    <row r="111" spans="1:9" ht="12.75" customHeight="1" thickBot="1" x14ac:dyDescent="0.25">
      <c r="A111" s="655" t="s">
        <v>106</v>
      </c>
      <c r="B111" s="169">
        <v>487.05</v>
      </c>
      <c r="C111" s="167" t="s">
        <v>74</v>
      </c>
      <c r="D111" s="179"/>
      <c r="E111" s="83"/>
      <c r="F111" s="83"/>
      <c r="G111" s="83"/>
      <c r="H111" s="84"/>
      <c r="I111" s="49"/>
    </row>
    <row r="112" spans="1:9" ht="12.75" customHeight="1" thickBot="1" x14ac:dyDescent="0.25">
      <c r="A112" s="656"/>
      <c r="B112" s="169">
        <v>205.85</v>
      </c>
      <c r="C112" s="167" t="s">
        <v>75</v>
      </c>
      <c r="D112" s="179"/>
      <c r="E112" s="83"/>
      <c r="F112" s="83"/>
      <c r="G112" s="83"/>
      <c r="H112" s="84"/>
      <c r="I112" s="49"/>
    </row>
    <row r="113" spans="1:9" ht="12.75" customHeight="1" thickBot="1" x14ac:dyDescent="0.25">
      <c r="A113" s="657"/>
      <c r="B113" s="169">
        <v>256.08999999999997</v>
      </c>
      <c r="C113" s="167" t="s">
        <v>76</v>
      </c>
      <c r="D113" s="179"/>
      <c r="E113" s="83"/>
      <c r="F113" s="83"/>
      <c r="G113" s="83"/>
      <c r="H113" s="84"/>
      <c r="I113" s="49"/>
    </row>
    <row r="114" spans="1:9" ht="12.75" customHeight="1" thickBot="1" x14ac:dyDescent="0.25">
      <c r="A114" s="526"/>
      <c r="B114" s="454">
        <f>SUM(B111:B113)</f>
        <v>948.99</v>
      </c>
      <c r="C114" s="458" t="s">
        <v>87</v>
      </c>
      <c r="D114" s="86"/>
      <c r="E114" s="47"/>
      <c r="F114" s="47"/>
      <c r="G114" s="47"/>
      <c r="H114" s="48"/>
      <c r="I114" s="49">
        <v>590.05999999999995</v>
      </c>
    </row>
    <row r="115" spans="1:9" ht="12.75" customHeight="1" thickBot="1" x14ac:dyDescent="0.25">
      <c r="A115" s="79"/>
      <c r="B115" s="197">
        <f>B110+B114</f>
        <v>40724.71</v>
      </c>
      <c r="C115" s="198"/>
      <c r="D115" s="197"/>
      <c r="E115" s="199"/>
      <c r="F115" s="198"/>
      <c r="G115" s="198"/>
      <c r="H115" s="197" t="s">
        <v>17</v>
      </c>
      <c r="I115" s="197">
        <f>SUM(I98:I114)</f>
        <v>590.05999999999995</v>
      </c>
    </row>
    <row r="116" spans="1:9" ht="77.25" thickBot="1" x14ac:dyDescent="0.25">
      <c r="A116" s="134" t="s">
        <v>145</v>
      </c>
      <c r="B116" s="117" t="s">
        <v>16</v>
      </c>
      <c r="C116" s="131" t="s">
        <v>5</v>
      </c>
      <c r="D116" s="117" t="s">
        <v>23</v>
      </c>
      <c r="E116" s="132" t="s">
        <v>18</v>
      </c>
      <c r="F116" s="117" t="s">
        <v>19</v>
      </c>
      <c r="G116" s="131" t="s">
        <v>10</v>
      </c>
      <c r="H116" s="117" t="s">
        <v>13</v>
      </c>
      <c r="I116" s="117" t="s">
        <v>12</v>
      </c>
    </row>
    <row r="117" spans="1:9" ht="12.75" customHeight="1" thickBot="1" x14ac:dyDescent="0.25">
      <c r="A117" s="227"/>
      <c r="B117" s="106">
        <v>3238</v>
      </c>
      <c r="C117" s="55" t="s">
        <v>66</v>
      </c>
      <c r="D117" s="86"/>
      <c r="E117" s="47"/>
      <c r="F117" s="47"/>
      <c r="G117" s="47"/>
      <c r="H117" s="48"/>
      <c r="I117" s="49"/>
    </row>
    <row r="118" spans="1:9" ht="12.75" customHeight="1" thickBot="1" x14ac:dyDescent="0.25">
      <c r="A118" s="227"/>
      <c r="B118" s="106">
        <v>3319.02</v>
      </c>
      <c r="C118" s="55" t="s">
        <v>67</v>
      </c>
      <c r="D118" s="86"/>
      <c r="E118" s="47"/>
      <c r="F118" s="47"/>
      <c r="G118" s="47"/>
      <c r="H118" s="48"/>
      <c r="I118" s="49"/>
    </row>
    <row r="119" spans="1:9" ht="12.75" customHeight="1" thickBot="1" x14ac:dyDescent="0.25">
      <c r="A119" s="227"/>
      <c r="B119" s="106">
        <v>3485.89</v>
      </c>
      <c r="C119" s="85" t="s">
        <v>70</v>
      </c>
      <c r="D119" s="86"/>
      <c r="E119" s="47"/>
      <c r="F119" s="47"/>
      <c r="G119" s="47"/>
      <c r="H119" s="48"/>
      <c r="I119" s="49"/>
    </row>
    <row r="120" spans="1:9" ht="12.75" customHeight="1" thickBot="1" x14ac:dyDescent="0.25">
      <c r="A120" s="227"/>
      <c r="B120" s="106">
        <v>3317.85</v>
      </c>
      <c r="C120" s="85" t="s">
        <v>72</v>
      </c>
      <c r="D120" s="86"/>
      <c r="E120" s="47"/>
      <c r="F120" s="47"/>
      <c r="G120" s="47"/>
      <c r="H120" s="48"/>
      <c r="I120" s="49"/>
    </row>
    <row r="121" spans="1:9" ht="12.75" customHeight="1" thickBot="1" x14ac:dyDescent="0.25">
      <c r="A121" s="227"/>
      <c r="B121" s="106">
        <v>3380.61</v>
      </c>
      <c r="C121" s="85" t="s">
        <v>73</v>
      </c>
      <c r="D121" s="86"/>
      <c r="E121" s="47"/>
      <c r="F121" s="47"/>
      <c r="G121" s="47"/>
      <c r="H121" s="48"/>
      <c r="I121" s="49"/>
    </row>
    <row r="122" spans="1:9" ht="12.75" customHeight="1" thickBot="1" x14ac:dyDescent="0.25">
      <c r="A122" s="227"/>
      <c r="B122" s="106">
        <v>3890.35</v>
      </c>
      <c r="C122" s="85" t="s">
        <v>74</v>
      </c>
      <c r="D122" s="86"/>
      <c r="E122" s="47"/>
      <c r="F122" s="47"/>
      <c r="G122" s="47"/>
      <c r="H122" s="48"/>
      <c r="I122" s="49"/>
    </row>
    <row r="123" spans="1:9" ht="12.75" customHeight="1" thickBot="1" x14ac:dyDescent="0.25">
      <c r="A123" s="227"/>
      <c r="B123" s="106">
        <v>2445.73</v>
      </c>
      <c r="C123" s="85" t="s">
        <v>75</v>
      </c>
      <c r="D123" s="86"/>
      <c r="E123" s="47"/>
      <c r="F123" s="47"/>
      <c r="G123" s="47"/>
      <c r="H123" s="48"/>
      <c r="I123" s="49"/>
    </row>
    <row r="124" spans="1:9" ht="12.75" customHeight="1" thickBot="1" x14ac:dyDescent="0.25">
      <c r="A124" s="227"/>
      <c r="B124" s="106">
        <v>3018.1</v>
      </c>
      <c r="C124" s="85" t="s">
        <v>76</v>
      </c>
      <c r="D124" s="86"/>
      <c r="E124" s="47"/>
      <c r="F124" s="47"/>
      <c r="G124" s="47"/>
      <c r="H124" s="48"/>
      <c r="I124" s="49"/>
    </row>
    <row r="125" spans="1:9" ht="12.75" customHeight="1" thickBot="1" x14ac:dyDescent="0.25">
      <c r="A125" s="227"/>
      <c r="B125" s="106">
        <v>3062.54</v>
      </c>
      <c r="C125" s="85" t="s">
        <v>77</v>
      </c>
      <c r="D125" s="86"/>
      <c r="E125" s="47"/>
      <c r="F125" s="47"/>
      <c r="G125" s="47"/>
      <c r="H125" s="48"/>
      <c r="I125" s="49"/>
    </row>
    <row r="126" spans="1:9" ht="12.75" customHeight="1" thickBot="1" x14ac:dyDescent="0.25">
      <c r="A126" s="227"/>
      <c r="B126" s="106">
        <v>3278.67</v>
      </c>
      <c r="C126" s="85" t="s">
        <v>78</v>
      </c>
      <c r="D126" s="86"/>
      <c r="E126" s="47"/>
      <c r="F126" s="47"/>
      <c r="G126" s="47"/>
      <c r="H126" s="48"/>
      <c r="I126" s="49"/>
    </row>
    <row r="127" spans="1:9" ht="12.75" customHeight="1" thickBot="1" x14ac:dyDescent="0.25">
      <c r="A127" s="227"/>
      <c r="B127" s="106">
        <v>3150.44</v>
      </c>
      <c r="C127" s="85" t="s">
        <v>79</v>
      </c>
      <c r="D127" s="86"/>
      <c r="E127" s="47"/>
      <c r="F127" s="47"/>
      <c r="G127" s="47"/>
      <c r="H127" s="48"/>
      <c r="I127" s="49"/>
    </row>
    <row r="128" spans="1:9" ht="12.75" customHeight="1" thickBot="1" x14ac:dyDescent="0.25">
      <c r="A128" s="227"/>
      <c r="B128" s="106">
        <v>3188.55</v>
      </c>
      <c r="C128" s="85" t="s">
        <v>80</v>
      </c>
      <c r="D128" s="86"/>
      <c r="E128" s="47"/>
      <c r="F128" s="47"/>
      <c r="G128" s="47"/>
      <c r="H128" s="48"/>
      <c r="I128" s="49"/>
    </row>
    <row r="129" spans="1:9" ht="12.75" customHeight="1" thickBot="1" x14ac:dyDescent="0.25">
      <c r="A129" s="227"/>
      <c r="B129" s="106"/>
      <c r="C129" s="167" t="s">
        <v>87</v>
      </c>
      <c r="D129" s="86"/>
      <c r="E129" s="47"/>
      <c r="F129" s="47"/>
      <c r="G129" s="47"/>
      <c r="H129" s="48"/>
      <c r="I129" s="49">
        <v>565.30999999999995</v>
      </c>
    </row>
    <row r="130" spans="1:9" ht="13.5" thickBot="1" x14ac:dyDescent="0.25">
      <c r="A130" s="180"/>
      <c r="B130" s="197">
        <f>SUM(B117:B129)</f>
        <v>38775.75</v>
      </c>
      <c r="C130" s="198"/>
      <c r="D130" s="197"/>
      <c r="E130" s="199"/>
      <c r="F130" s="198"/>
      <c r="G130" s="198"/>
      <c r="H130" s="197" t="s">
        <v>17</v>
      </c>
      <c r="I130" s="230">
        <f>SUM(I117:I129)</f>
        <v>565.30999999999995</v>
      </c>
    </row>
    <row r="131" spans="1:9" ht="26.25" thickBot="1" x14ac:dyDescent="0.25">
      <c r="A131" s="46" t="s">
        <v>8</v>
      </c>
      <c r="B131" s="114" t="s">
        <v>16</v>
      </c>
      <c r="C131" s="114" t="s">
        <v>5</v>
      </c>
      <c r="D131" s="114" t="s">
        <v>23</v>
      </c>
      <c r="E131" s="118" t="s">
        <v>18</v>
      </c>
      <c r="F131" s="114" t="s">
        <v>19</v>
      </c>
      <c r="G131" s="114" t="s">
        <v>10</v>
      </c>
      <c r="H131" s="114" t="s">
        <v>13</v>
      </c>
      <c r="I131" s="115" t="s">
        <v>12</v>
      </c>
    </row>
    <row r="132" spans="1:9" ht="12.75" customHeight="1" x14ac:dyDescent="0.2">
      <c r="A132" s="679" t="s">
        <v>82</v>
      </c>
      <c r="B132" s="33"/>
      <c r="C132" s="33" t="s">
        <v>66</v>
      </c>
      <c r="D132" s="34"/>
      <c r="E132" s="35"/>
      <c r="F132" s="35" t="s">
        <v>83</v>
      </c>
      <c r="G132" s="35">
        <v>179</v>
      </c>
      <c r="H132" s="16">
        <v>4.8099999999999996</v>
      </c>
      <c r="I132" s="33">
        <f>G132*H132</f>
        <v>860.9899999999999</v>
      </c>
    </row>
    <row r="133" spans="1:9" ht="12.75" customHeight="1" x14ac:dyDescent="0.2">
      <c r="A133" s="679"/>
      <c r="B133" s="13"/>
      <c r="C133" s="13" t="s">
        <v>67</v>
      </c>
      <c r="D133" s="14"/>
      <c r="E133" s="15"/>
      <c r="F133" s="15" t="s">
        <v>83</v>
      </c>
      <c r="G133" s="15">
        <v>161</v>
      </c>
      <c r="H133" s="16">
        <v>4.8099999999999996</v>
      </c>
      <c r="I133" s="13">
        <f>G133*H133</f>
        <v>774.41</v>
      </c>
    </row>
    <row r="134" spans="1:9" x14ac:dyDescent="0.2">
      <c r="A134" s="679"/>
      <c r="B134" s="13"/>
      <c r="C134" s="13" t="s">
        <v>70</v>
      </c>
      <c r="D134" s="14"/>
      <c r="E134" s="15"/>
      <c r="F134" s="15" t="s">
        <v>83</v>
      </c>
      <c r="G134" s="15">
        <v>179</v>
      </c>
      <c r="H134" s="16">
        <v>4.8099999999999996</v>
      </c>
      <c r="I134" s="13">
        <f>G134*H134</f>
        <v>860.9899999999999</v>
      </c>
    </row>
    <row r="135" spans="1:9" ht="12.75" customHeight="1" x14ac:dyDescent="0.2">
      <c r="A135" s="679"/>
      <c r="B135" s="13"/>
      <c r="C135" s="13" t="s">
        <v>72</v>
      </c>
      <c r="D135" s="14"/>
      <c r="E135" s="15"/>
      <c r="F135" s="15" t="s">
        <v>83</v>
      </c>
      <c r="G135" s="15">
        <v>173</v>
      </c>
      <c r="H135" s="16">
        <v>4.8099999999999996</v>
      </c>
      <c r="I135" s="13">
        <f t="shared" ref="I135:I141" si="2">G135*H135</f>
        <v>832.12999999999988</v>
      </c>
    </row>
    <row r="136" spans="1:9" x14ac:dyDescent="0.2">
      <c r="A136" s="679"/>
      <c r="B136" s="13"/>
      <c r="C136" s="13" t="s">
        <v>73</v>
      </c>
      <c r="D136" s="14"/>
      <c r="E136" s="15"/>
      <c r="F136" s="15" t="s">
        <v>83</v>
      </c>
      <c r="G136" s="15">
        <v>72</v>
      </c>
      <c r="H136" s="16">
        <v>4.8099999999999996</v>
      </c>
      <c r="I136" s="13">
        <f t="shared" si="2"/>
        <v>346.32</v>
      </c>
    </row>
    <row r="137" spans="1:9" ht="12.75" customHeight="1" x14ac:dyDescent="0.2">
      <c r="A137" s="679"/>
      <c r="B137" s="13"/>
      <c r="C137" s="13" t="s">
        <v>74</v>
      </c>
      <c r="D137" s="14"/>
      <c r="E137" s="15"/>
      <c r="F137" s="15" t="s">
        <v>83</v>
      </c>
      <c r="G137" s="15">
        <v>72</v>
      </c>
      <c r="H137" s="16">
        <v>4.8099999999999996</v>
      </c>
      <c r="I137" s="13">
        <f t="shared" si="2"/>
        <v>346.32</v>
      </c>
    </row>
    <row r="138" spans="1:9" ht="12.75" customHeight="1" x14ac:dyDescent="0.2">
      <c r="A138" s="679"/>
      <c r="B138" s="13"/>
      <c r="C138" s="13" t="s">
        <v>75</v>
      </c>
      <c r="D138" s="14"/>
      <c r="E138" s="15"/>
      <c r="F138" s="15" t="s">
        <v>83</v>
      </c>
      <c r="G138" s="15">
        <v>72</v>
      </c>
      <c r="H138" s="16">
        <v>5.04</v>
      </c>
      <c r="I138" s="13">
        <f t="shared" si="2"/>
        <v>362.88</v>
      </c>
    </row>
    <row r="139" spans="1:9" ht="12.75" customHeight="1" x14ac:dyDescent="0.2">
      <c r="A139" s="679"/>
      <c r="B139" s="13"/>
      <c r="C139" s="13" t="s">
        <v>76</v>
      </c>
      <c r="D139" s="14"/>
      <c r="E139" s="15"/>
      <c r="F139" s="15" t="s">
        <v>83</v>
      </c>
      <c r="G139" s="15">
        <v>72</v>
      </c>
      <c r="H139" s="16">
        <v>5.04</v>
      </c>
      <c r="I139" s="13">
        <f t="shared" si="2"/>
        <v>362.88</v>
      </c>
    </row>
    <row r="140" spans="1:9" ht="12.75" customHeight="1" x14ac:dyDescent="0.2">
      <c r="A140" s="679"/>
      <c r="B140" s="13"/>
      <c r="C140" s="13" t="s">
        <v>77</v>
      </c>
      <c r="D140" s="14"/>
      <c r="E140" s="15"/>
      <c r="F140" s="15" t="s">
        <v>83</v>
      </c>
      <c r="G140" s="15">
        <v>72</v>
      </c>
      <c r="H140" s="16">
        <v>5.04</v>
      </c>
      <c r="I140" s="13">
        <f t="shared" si="2"/>
        <v>362.88</v>
      </c>
    </row>
    <row r="141" spans="1:9" ht="12.75" customHeight="1" x14ac:dyDescent="0.2">
      <c r="A141" s="679"/>
      <c r="B141" s="13"/>
      <c r="C141" s="13" t="s">
        <v>78</v>
      </c>
      <c r="D141" s="14"/>
      <c r="E141" s="15"/>
      <c r="F141" s="15" t="s">
        <v>83</v>
      </c>
      <c r="G141" s="15">
        <v>72</v>
      </c>
      <c r="H141" s="16">
        <v>5.04</v>
      </c>
      <c r="I141" s="13">
        <f t="shared" si="2"/>
        <v>362.88</v>
      </c>
    </row>
    <row r="142" spans="1:9" ht="12.75" customHeight="1" x14ac:dyDescent="0.2">
      <c r="A142" s="679"/>
      <c r="B142" s="13"/>
      <c r="C142" s="13" t="s">
        <v>79</v>
      </c>
      <c r="D142" s="14"/>
      <c r="E142" s="15"/>
      <c r="F142" s="15" t="s">
        <v>83</v>
      </c>
      <c r="G142" s="15">
        <v>72</v>
      </c>
      <c r="H142" s="16">
        <v>5.04</v>
      </c>
      <c r="I142" s="13">
        <f>G142*H142</f>
        <v>362.88</v>
      </c>
    </row>
    <row r="143" spans="1:9" ht="12.75" customHeight="1" x14ac:dyDescent="0.2">
      <c r="A143" s="679"/>
      <c r="B143" s="13"/>
      <c r="C143" s="13" t="s">
        <v>80</v>
      </c>
      <c r="D143" s="14"/>
      <c r="E143" s="15"/>
      <c r="F143" s="15" t="s">
        <v>83</v>
      </c>
      <c r="G143" s="15">
        <v>72</v>
      </c>
      <c r="H143" s="16">
        <v>5.04</v>
      </c>
      <c r="I143" s="13">
        <f>G143*H143</f>
        <v>362.88</v>
      </c>
    </row>
    <row r="144" spans="1:9" ht="12.75" customHeight="1" x14ac:dyDescent="0.2">
      <c r="A144" s="693"/>
      <c r="B144" s="13"/>
      <c r="C144" s="244" t="s">
        <v>87</v>
      </c>
      <c r="D144" s="14"/>
      <c r="E144" s="15"/>
      <c r="F144" s="15" t="s">
        <v>83</v>
      </c>
      <c r="G144" s="15">
        <f>SUM(G132:G143)</f>
        <v>1268</v>
      </c>
      <c r="H144" s="16"/>
      <c r="I144" s="244">
        <f>SUM(I132:I143)</f>
        <v>6198.4400000000005</v>
      </c>
    </row>
    <row r="145" spans="1:255" ht="31.9" customHeight="1" x14ac:dyDescent="0.2">
      <c r="A145" s="652" t="s">
        <v>2272</v>
      </c>
      <c r="B145" s="71"/>
      <c r="C145" s="13" t="s">
        <v>2273</v>
      </c>
      <c r="D145" s="72"/>
      <c r="E145" s="73"/>
      <c r="F145" s="15"/>
      <c r="G145" s="327"/>
      <c r="H145" s="74"/>
      <c r="I145" s="598">
        <v>71.22</v>
      </c>
    </row>
    <row r="146" spans="1:255" ht="37.9" customHeight="1" x14ac:dyDescent="0.2">
      <c r="A146" s="653"/>
      <c r="B146" s="71"/>
      <c r="C146" s="13" t="s">
        <v>2274</v>
      </c>
      <c r="D146" s="72"/>
      <c r="E146" s="73"/>
      <c r="F146" s="15"/>
      <c r="G146" s="327"/>
      <c r="H146" s="74"/>
      <c r="I146" s="598">
        <v>71.22</v>
      </c>
    </row>
    <row r="147" spans="1:255" ht="29.45" customHeight="1" x14ac:dyDescent="0.2">
      <c r="A147" s="654"/>
      <c r="B147" s="412"/>
      <c r="C147" s="244" t="s">
        <v>87</v>
      </c>
      <c r="D147" s="72"/>
      <c r="E147" s="73"/>
      <c r="F147" s="15"/>
      <c r="G147" s="327"/>
      <c r="H147" s="74"/>
      <c r="I147" s="241">
        <f>SUM(I145:I146)</f>
        <v>142.44</v>
      </c>
    </row>
    <row r="148" spans="1:255" ht="26.45" customHeight="1" x14ac:dyDescent="0.2">
      <c r="A148" s="652" t="s">
        <v>2271</v>
      </c>
      <c r="B148" s="71"/>
      <c r="C148" s="33" t="s">
        <v>2273</v>
      </c>
      <c r="D148" s="72"/>
      <c r="E148" s="73"/>
      <c r="F148" s="15"/>
      <c r="G148" s="327"/>
      <c r="H148" s="74"/>
      <c r="I148" s="598">
        <v>403.08</v>
      </c>
    </row>
    <row r="149" spans="1:255" ht="33" customHeight="1" x14ac:dyDescent="0.2">
      <c r="A149" s="653"/>
      <c r="B149" s="71"/>
      <c r="C149" s="71" t="s">
        <v>2274</v>
      </c>
      <c r="D149" s="72"/>
      <c r="E149" s="73"/>
      <c r="F149" s="15"/>
      <c r="G149" s="327"/>
      <c r="H149" s="74"/>
      <c r="I149" s="598">
        <v>426.72</v>
      </c>
    </row>
    <row r="150" spans="1:255" ht="26.45" customHeight="1" x14ac:dyDescent="0.2">
      <c r="A150" s="654"/>
      <c r="B150" s="71"/>
      <c r="C150" s="412" t="s">
        <v>87</v>
      </c>
      <c r="D150" s="72"/>
      <c r="E150" s="73"/>
      <c r="F150" s="73"/>
      <c r="G150" s="327"/>
      <c r="H150" s="74"/>
      <c r="I150" s="241">
        <f>SUM(I148:I149)</f>
        <v>829.8</v>
      </c>
    </row>
    <row r="151" spans="1:255" ht="25.5" x14ac:dyDescent="0.2">
      <c r="A151" s="221" t="s">
        <v>2270</v>
      </c>
      <c r="B151" s="13"/>
      <c r="C151" s="244" t="s">
        <v>87</v>
      </c>
      <c r="D151" s="14"/>
      <c r="E151" s="15"/>
      <c r="F151" s="15"/>
      <c r="G151" s="15"/>
      <c r="H151" s="16"/>
      <c r="I151" s="244">
        <v>58479.6</v>
      </c>
    </row>
    <row r="152" spans="1:255" ht="12.75" customHeight="1" x14ac:dyDescent="0.2">
      <c r="A152" s="11" t="s">
        <v>84</v>
      </c>
      <c r="B152" s="13"/>
      <c r="C152" s="244" t="s">
        <v>87</v>
      </c>
      <c r="D152" s="14"/>
      <c r="E152" s="15"/>
      <c r="F152" s="15"/>
      <c r="G152" s="15"/>
      <c r="H152" s="16"/>
      <c r="I152" s="244">
        <v>4217.3999999999996</v>
      </c>
    </row>
    <row r="153" spans="1:255" ht="12.75" customHeight="1" x14ac:dyDescent="0.2">
      <c r="A153" s="11" t="s">
        <v>86</v>
      </c>
      <c r="B153" s="13"/>
      <c r="C153" s="244" t="s">
        <v>87</v>
      </c>
      <c r="D153" s="14"/>
      <c r="E153" s="15"/>
      <c r="F153" s="15"/>
      <c r="G153" s="15"/>
      <c r="H153" s="16"/>
      <c r="I153" s="244">
        <v>3846.15</v>
      </c>
    </row>
    <row r="154" spans="1:255" ht="12.75" customHeight="1" x14ac:dyDescent="0.2">
      <c r="A154" s="240" t="s">
        <v>88</v>
      </c>
      <c r="B154" s="13"/>
      <c r="C154" s="244" t="s">
        <v>87</v>
      </c>
      <c r="D154" s="14"/>
      <c r="E154" s="15"/>
      <c r="F154" s="15"/>
      <c r="G154" s="15"/>
      <c r="H154" s="16"/>
      <c r="I154" s="244">
        <v>2821.5</v>
      </c>
    </row>
    <row r="155" spans="1:255" ht="12.75" customHeight="1" thickBot="1" x14ac:dyDescent="0.25">
      <c r="A155" s="30"/>
      <c r="B155" s="109"/>
      <c r="C155" s="109"/>
      <c r="D155" s="108"/>
      <c r="E155" s="110"/>
      <c r="F155" s="109"/>
      <c r="G155" s="109"/>
      <c r="H155" s="108" t="s">
        <v>17</v>
      </c>
      <c r="I155" s="108">
        <f>I144+I147+I150+I151+I152+I153+I154</f>
        <v>76535.329999999987</v>
      </c>
    </row>
    <row r="156" spans="1:255" s="45" customFormat="1" ht="70.900000000000006" customHeight="1" thickBot="1" x14ac:dyDescent="0.25">
      <c r="A156" s="117" t="s">
        <v>95</v>
      </c>
      <c r="B156" s="114" t="s">
        <v>16</v>
      </c>
      <c r="C156" s="114" t="s">
        <v>5</v>
      </c>
      <c r="D156" s="114" t="s">
        <v>23</v>
      </c>
      <c r="E156" s="118" t="s">
        <v>18</v>
      </c>
      <c r="F156" s="114" t="s">
        <v>19</v>
      </c>
      <c r="G156" s="114" t="s">
        <v>10</v>
      </c>
      <c r="H156" s="114" t="s">
        <v>13</v>
      </c>
      <c r="I156" s="115" t="s">
        <v>12</v>
      </c>
      <c r="J156" s="56"/>
      <c r="K156" s="56"/>
      <c r="L156" s="56"/>
      <c r="M156" s="56"/>
      <c r="N156" s="56"/>
      <c r="O156" s="56"/>
      <c r="P156" s="56"/>
      <c r="Q156" s="56"/>
      <c r="R156" s="56"/>
      <c r="T156" s="56"/>
      <c r="U156" s="56"/>
      <c r="V156" s="56"/>
      <c r="W156" s="56"/>
      <c r="X156" s="56"/>
      <c r="Y156" s="56"/>
      <c r="Z156" s="56"/>
      <c r="AA156" s="56"/>
      <c r="AB156" s="56"/>
      <c r="AD156" s="56"/>
      <c r="AE156" s="56"/>
      <c r="AF156" s="56"/>
      <c r="AG156" s="56"/>
      <c r="AH156" s="56"/>
      <c r="AI156" s="56"/>
      <c r="AJ156" s="56"/>
      <c r="AK156" s="56"/>
      <c r="AL156" s="56"/>
      <c r="AN156" s="56"/>
      <c r="AO156" s="56"/>
      <c r="AP156" s="56"/>
      <c r="AQ156" s="56"/>
      <c r="AR156" s="56"/>
      <c r="AS156" s="56"/>
      <c r="AT156" s="56"/>
      <c r="AU156" s="56"/>
      <c r="AV156" s="56"/>
      <c r="AX156" s="56"/>
      <c r="AY156" s="56"/>
      <c r="AZ156" s="56"/>
      <c r="BA156" s="56"/>
      <c r="BB156" s="56"/>
      <c r="BC156" s="56"/>
      <c r="BD156" s="56"/>
      <c r="BE156" s="56"/>
      <c r="BF156" s="56"/>
      <c r="BH156" s="56"/>
      <c r="BI156" s="56"/>
      <c r="BJ156" s="56"/>
      <c r="BK156" s="56"/>
      <c r="BL156" s="56"/>
      <c r="BM156" s="56"/>
      <c r="BN156" s="56"/>
      <c r="BO156" s="56"/>
      <c r="BP156" s="56"/>
      <c r="BR156" s="56"/>
      <c r="BS156" s="56"/>
      <c r="BT156" s="56"/>
      <c r="BU156" s="56"/>
      <c r="BV156" s="56"/>
      <c r="BW156" s="56"/>
      <c r="BX156" s="56"/>
      <c r="BY156" s="56"/>
      <c r="BZ156" s="56"/>
      <c r="CB156" s="56"/>
      <c r="CC156" s="56"/>
      <c r="CD156" s="56"/>
      <c r="CE156" s="56"/>
      <c r="CF156" s="56"/>
      <c r="CG156" s="56"/>
      <c r="CH156" s="56"/>
      <c r="CI156" s="56"/>
      <c r="CJ156" s="56"/>
      <c r="CL156" s="56"/>
      <c r="CM156" s="56"/>
      <c r="CN156" s="56"/>
      <c r="CO156" s="56"/>
      <c r="CP156" s="56"/>
      <c r="CQ156" s="56"/>
      <c r="CR156" s="56"/>
      <c r="CS156" s="56"/>
      <c r="CT156" s="56"/>
      <c r="CV156" s="56"/>
      <c r="CW156" s="56"/>
      <c r="CX156" s="56"/>
      <c r="CY156" s="56"/>
      <c r="CZ156" s="56"/>
      <c r="DA156" s="56"/>
      <c r="DB156" s="56"/>
      <c r="DC156" s="56"/>
      <c r="DD156" s="56"/>
      <c r="DF156" s="56"/>
      <c r="DG156" s="56"/>
      <c r="DH156" s="56"/>
      <c r="DI156" s="56"/>
      <c r="DJ156" s="56"/>
      <c r="DK156" s="56"/>
      <c r="DL156" s="56"/>
      <c r="DM156" s="56"/>
      <c r="DN156" s="56"/>
      <c r="DP156" s="56"/>
      <c r="DQ156" s="56"/>
      <c r="DR156" s="56"/>
      <c r="DS156" s="56"/>
      <c r="DT156" s="56"/>
      <c r="DU156" s="56"/>
      <c r="DV156" s="56"/>
      <c r="DW156" s="56"/>
      <c r="DX156" s="56"/>
      <c r="DZ156" s="56"/>
      <c r="EA156" s="56"/>
      <c r="EB156" s="56"/>
      <c r="EC156" s="56"/>
      <c r="ED156" s="56"/>
      <c r="EE156" s="56"/>
      <c r="EF156" s="56"/>
      <c r="EG156" s="56"/>
      <c r="EH156" s="56"/>
      <c r="EJ156" s="56"/>
      <c r="EK156" s="56"/>
      <c r="EL156" s="56"/>
      <c r="EM156" s="56"/>
      <c r="EN156" s="56"/>
      <c r="EO156" s="56"/>
      <c r="EP156" s="56"/>
      <c r="EQ156" s="56"/>
      <c r="ER156" s="56"/>
      <c r="ET156" s="56"/>
      <c r="EU156" s="56"/>
      <c r="EV156" s="56"/>
      <c r="EW156" s="56"/>
      <c r="EX156" s="56"/>
      <c r="EY156" s="56"/>
      <c r="EZ156" s="56"/>
      <c r="FA156" s="56"/>
      <c r="FB156" s="56"/>
      <c r="FD156" s="56"/>
      <c r="FE156" s="56"/>
      <c r="FF156" s="56"/>
      <c r="FG156" s="56"/>
      <c r="FH156" s="56"/>
      <c r="FI156" s="56"/>
      <c r="FJ156" s="56"/>
      <c r="FK156" s="56"/>
      <c r="FL156" s="56"/>
      <c r="FN156" s="56"/>
      <c r="FO156" s="56"/>
      <c r="FP156" s="56"/>
      <c r="FQ156" s="56"/>
      <c r="FR156" s="56"/>
      <c r="FS156" s="56"/>
      <c r="FT156" s="56"/>
      <c r="FU156" s="56"/>
      <c r="FV156" s="56"/>
      <c r="FX156" s="56"/>
      <c r="FY156" s="56"/>
      <c r="FZ156" s="56"/>
      <c r="GA156" s="56"/>
      <c r="GB156" s="56"/>
      <c r="GC156" s="56"/>
      <c r="GD156" s="56"/>
      <c r="GE156" s="56"/>
      <c r="GF156" s="56"/>
      <c r="GH156" s="56"/>
      <c r="GI156" s="56"/>
      <c r="GJ156" s="56"/>
      <c r="GK156" s="56"/>
      <c r="GL156" s="56"/>
      <c r="GM156" s="56"/>
      <c r="GN156" s="56"/>
      <c r="GO156" s="56"/>
      <c r="GP156" s="56"/>
      <c r="GR156" s="56"/>
      <c r="GS156" s="56"/>
      <c r="GT156" s="56"/>
      <c r="GU156" s="56"/>
      <c r="GV156" s="56"/>
      <c r="GW156" s="56"/>
      <c r="GX156" s="56"/>
      <c r="GY156" s="56"/>
      <c r="GZ156" s="56"/>
      <c r="HB156" s="56"/>
      <c r="HC156" s="56"/>
      <c r="HD156" s="56"/>
      <c r="HE156" s="56"/>
      <c r="HF156" s="56"/>
      <c r="HG156" s="56"/>
      <c r="HH156" s="56"/>
      <c r="HI156" s="56"/>
      <c r="HJ156" s="56"/>
      <c r="HL156" s="56"/>
      <c r="HM156" s="56"/>
      <c r="HN156" s="56"/>
      <c r="HO156" s="56"/>
      <c r="HP156" s="56"/>
      <c r="HQ156" s="56"/>
      <c r="HR156" s="56"/>
      <c r="HS156" s="56"/>
      <c r="HT156" s="56"/>
      <c r="HV156" s="56"/>
      <c r="HW156" s="56"/>
      <c r="HX156" s="56"/>
      <c r="HY156" s="56"/>
      <c r="HZ156" s="56"/>
      <c r="IA156" s="56"/>
      <c r="IB156" s="56"/>
      <c r="IC156" s="56"/>
      <c r="ID156" s="56"/>
      <c r="IF156" s="56"/>
      <c r="IG156" s="56"/>
      <c r="IH156" s="56"/>
      <c r="II156" s="56"/>
      <c r="IJ156" s="56"/>
      <c r="IK156" s="56"/>
      <c r="IL156" s="56"/>
      <c r="IM156" s="56"/>
      <c r="IN156" s="56"/>
      <c r="IP156" s="56"/>
      <c r="IQ156" s="56"/>
      <c r="IR156" s="56"/>
      <c r="IS156" s="56"/>
      <c r="IT156" s="56"/>
      <c r="IU156" s="56"/>
    </row>
    <row r="157" spans="1:255" ht="12.75" customHeight="1" thickBot="1" x14ac:dyDescent="0.25">
      <c r="A157" s="103"/>
      <c r="B157" s="104">
        <v>1374</v>
      </c>
      <c r="C157" s="58" t="s">
        <v>66</v>
      </c>
      <c r="D157" s="64"/>
      <c r="E157" s="59"/>
      <c r="F157" s="59"/>
      <c r="G157" s="59"/>
      <c r="H157" s="60"/>
      <c r="I157" s="61">
        <f t="shared" ref="I157:I168" si="3">G157*H157</f>
        <v>0</v>
      </c>
      <c r="J157" s="56"/>
      <c r="K157" s="56"/>
      <c r="L157" s="56"/>
      <c r="M157" s="56"/>
      <c r="N157" s="56"/>
      <c r="O157" s="56"/>
      <c r="P157" s="56"/>
      <c r="Q157" s="56"/>
      <c r="R157" s="56"/>
      <c r="T157" s="56"/>
      <c r="U157" s="56"/>
      <c r="V157" s="56"/>
      <c r="W157" s="56"/>
      <c r="X157" s="56"/>
      <c r="Y157" s="56"/>
      <c r="Z157" s="56"/>
      <c r="AA157" s="56"/>
      <c r="AB157" s="56"/>
      <c r="AD157" s="56"/>
      <c r="AE157" s="56"/>
      <c r="AF157" s="56"/>
      <c r="AG157" s="56"/>
      <c r="AH157" s="56"/>
      <c r="AI157" s="56"/>
      <c r="AJ157" s="56"/>
      <c r="AK157" s="56"/>
      <c r="AL157" s="56"/>
      <c r="AN157" s="56"/>
      <c r="AO157" s="56"/>
      <c r="AP157" s="56"/>
      <c r="AQ157" s="56"/>
      <c r="AR157" s="56"/>
      <c r="AS157" s="56"/>
      <c r="AT157" s="56"/>
      <c r="AU157" s="56"/>
      <c r="AV157" s="56"/>
      <c r="AX157" s="56"/>
      <c r="AY157" s="56"/>
      <c r="AZ157" s="56"/>
      <c r="BA157" s="56"/>
      <c r="BB157" s="56"/>
      <c r="BC157" s="56"/>
      <c r="BD157" s="56"/>
      <c r="BE157" s="56"/>
      <c r="BF157" s="56"/>
      <c r="BH157" s="56"/>
      <c r="BI157" s="56"/>
      <c r="BJ157" s="56"/>
      <c r="BK157" s="56"/>
      <c r="BL157" s="56"/>
      <c r="BM157" s="56"/>
      <c r="BN157" s="56"/>
      <c r="BO157" s="56"/>
      <c r="BP157" s="56"/>
      <c r="BR157" s="56"/>
      <c r="BS157" s="56"/>
      <c r="BT157" s="56"/>
      <c r="BU157" s="56"/>
      <c r="BV157" s="56"/>
      <c r="BW157" s="56"/>
      <c r="BX157" s="56"/>
      <c r="BY157" s="56"/>
      <c r="BZ157" s="56"/>
      <c r="CB157" s="56"/>
      <c r="CC157" s="56"/>
      <c r="CD157" s="56"/>
      <c r="CE157" s="56"/>
      <c r="CF157" s="56"/>
      <c r="CG157" s="56"/>
      <c r="CH157" s="56"/>
      <c r="CI157" s="56"/>
      <c r="CJ157" s="56"/>
      <c r="CL157" s="56"/>
      <c r="CM157" s="56"/>
      <c r="CN157" s="56"/>
      <c r="CO157" s="56"/>
      <c r="CP157" s="56"/>
      <c r="CQ157" s="56"/>
      <c r="CR157" s="56"/>
      <c r="CS157" s="56"/>
      <c r="CT157" s="56"/>
      <c r="CV157" s="56"/>
      <c r="CW157" s="56"/>
      <c r="CX157" s="56"/>
      <c r="CY157" s="56"/>
      <c r="CZ157" s="56"/>
      <c r="DA157" s="56"/>
      <c r="DB157" s="56"/>
      <c r="DC157" s="56"/>
      <c r="DD157" s="56"/>
      <c r="DF157" s="56"/>
      <c r="DG157" s="56"/>
      <c r="DH157" s="56"/>
      <c r="DI157" s="56"/>
      <c r="DJ157" s="56"/>
      <c r="DK157" s="56"/>
      <c r="DL157" s="56"/>
      <c r="DM157" s="56"/>
      <c r="DN157" s="56"/>
      <c r="DP157" s="56"/>
      <c r="DQ157" s="56"/>
      <c r="DR157" s="56"/>
      <c r="DS157" s="56"/>
      <c r="DT157" s="56"/>
      <c r="DU157" s="56"/>
      <c r="DV157" s="56"/>
      <c r="DW157" s="56"/>
      <c r="DX157" s="56"/>
      <c r="DZ157" s="56"/>
      <c r="EA157" s="56"/>
      <c r="EB157" s="56"/>
      <c r="EC157" s="56"/>
      <c r="ED157" s="56"/>
      <c r="EE157" s="56"/>
      <c r="EF157" s="56"/>
      <c r="EG157" s="56"/>
      <c r="EH157" s="56"/>
      <c r="EJ157" s="56"/>
      <c r="EK157" s="56"/>
      <c r="EL157" s="56"/>
      <c r="EM157" s="56"/>
      <c r="EN157" s="56"/>
      <c r="EO157" s="56"/>
      <c r="EP157" s="56"/>
      <c r="EQ157" s="56"/>
      <c r="ER157" s="56"/>
      <c r="ET157" s="56"/>
      <c r="EU157" s="56"/>
      <c r="EV157" s="56"/>
      <c r="EW157" s="56"/>
      <c r="EX157" s="56"/>
      <c r="EY157" s="56"/>
      <c r="EZ157" s="56"/>
      <c r="FA157" s="56"/>
      <c r="FB157" s="56"/>
      <c r="FD157" s="56"/>
      <c r="FE157" s="56"/>
      <c r="FF157" s="56"/>
      <c r="FG157" s="56"/>
      <c r="FH157" s="56"/>
      <c r="FI157" s="56"/>
      <c r="FJ157" s="56"/>
      <c r="FK157" s="56"/>
      <c r="FL157" s="56"/>
      <c r="FN157" s="56"/>
      <c r="FO157" s="56"/>
      <c r="FP157" s="56"/>
      <c r="FQ157" s="56"/>
      <c r="FR157" s="56"/>
      <c r="FS157" s="56"/>
      <c r="FT157" s="56"/>
      <c r="FU157" s="56"/>
      <c r="FV157" s="56"/>
      <c r="FX157" s="56"/>
      <c r="FY157" s="56"/>
      <c r="FZ157" s="56"/>
      <c r="GA157" s="56"/>
      <c r="GB157" s="56"/>
      <c r="GC157" s="56"/>
      <c r="GD157" s="56"/>
      <c r="GE157" s="56"/>
      <c r="GF157" s="56"/>
      <c r="GH157" s="56"/>
      <c r="GI157" s="56"/>
      <c r="GJ157" s="56"/>
      <c r="GK157" s="56"/>
      <c r="GL157" s="56"/>
      <c r="GM157" s="56"/>
      <c r="GN157" s="56"/>
      <c r="GO157" s="56"/>
      <c r="GP157" s="56"/>
      <c r="GR157" s="56"/>
      <c r="GS157" s="56"/>
      <c r="GT157" s="56"/>
      <c r="GU157" s="56"/>
      <c r="GV157" s="56"/>
      <c r="GW157" s="56"/>
      <c r="GX157" s="56"/>
      <c r="GY157" s="56"/>
      <c r="GZ157" s="56"/>
      <c r="HB157" s="56"/>
      <c r="HC157" s="56"/>
      <c r="HD157" s="56"/>
      <c r="HE157" s="56"/>
      <c r="HF157" s="56"/>
      <c r="HG157" s="56"/>
      <c r="HH157" s="56"/>
      <c r="HI157" s="56"/>
      <c r="HJ157" s="56"/>
      <c r="HL157" s="56"/>
      <c r="HM157" s="56"/>
      <c r="HN157" s="56"/>
      <c r="HO157" s="56"/>
      <c r="HP157" s="56"/>
      <c r="HQ157" s="56"/>
      <c r="HR157" s="56"/>
      <c r="HS157" s="56"/>
      <c r="HT157" s="56"/>
      <c r="HV157" s="56"/>
      <c r="HW157" s="56"/>
      <c r="HX157" s="56"/>
      <c r="HY157" s="56"/>
      <c r="HZ157" s="56"/>
      <c r="IA157" s="56"/>
      <c r="IB157" s="56"/>
      <c r="IC157" s="56"/>
      <c r="ID157" s="56"/>
      <c r="IF157" s="56"/>
      <c r="IG157" s="56"/>
      <c r="IH157" s="56"/>
      <c r="II157" s="56"/>
      <c r="IJ157" s="56"/>
      <c r="IK157" s="56"/>
      <c r="IL157" s="56"/>
      <c r="IM157" s="56"/>
      <c r="IN157" s="56"/>
      <c r="IP157" s="56"/>
      <c r="IQ157" s="56"/>
      <c r="IR157" s="56"/>
      <c r="IS157" s="56"/>
      <c r="IT157" s="56"/>
      <c r="IU157" s="56"/>
    </row>
    <row r="158" spans="1:255" ht="12.75" customHeight="1" thickBot="1" x14ac:dyDescent="0.25">
      <c r="A158" s="103"/>
      <c r="B158" s="105">
        <v>1668.66</v>
      </c>
      <c r="C158" s="92" t="s">
        <v>67</v>
      </c>
      <c r="D158" s="93"/>
      <c r="E158" s="94"/>
      <c r="F158" s="94"/>
      <c r="G158" s="94"/>
      <c r="H158" s="95"/>
      <c r="I158" s="96">
        <f t="shared" si="3"/>
        <v>0</v>
      </c>
      <c r="J158" s="56"/>
      <c r="K158" s="56"/>
      <c r="L158" s="56"/>
      <c r="M158" s="56"/>
      <c r="N158" s="56"/>
      <c r="O158" s="56"/>
      <c r="P158" s="56"/>
      <c r="Q158" s="56"/>
      <c r="R158" s="56"/>
      <c r="T158" s="56"/>
      <c r="U158" s="56"/>
      <c r="V158" s="56"/>
      <c r="W158" s="56"/>
      <c r="X158" s="56"/>
      <c r="Y158" s="56"/>
      <c r="Z158" s="56"/>
      <c r="AA158" s="56"/>
      <c r="AB158" s="56"/>
      <c r="AD158" s="56"/>
      <c r="AE158" s="56"/>
      <c r="AF158" s="56"/>
      <c r="AG158" s="56"/>
      <c r="AH158" s="56"/>
      <c r="AI158" s="56"/>
      <c r="AJ158" s="56"/>
      <c r="AK158" s="56"/>
      <c r="AL158" s="56"/>
      <c r="AN158" s="56"/>
      <c r="AO158" s="56"/>
      <c r="AP158" s="56"/>
      <c r="AQ158" s="56"/>
      <c r="AR158" s="56"/>
      <c r="AS158" s="56"/>
      <c r="AT158" s="56"/>
      <c r="AU158" s="56"/>
      <c r="AV158" s="56"/>
      <c r="AX158" s="56"/>
      <c r="AY158" s="56"/>
      <c r="AZ158" s="56"/>
      <c r="BA158" s="56"/>
      <c r="BB158" s="56"/>
      <c r="BC158" s="56"/>
      <c r="BD158" s="56"/>
      <c r="BE158" s="56"/>
      <c r="BF158" s="56"/>
      <c r="BH158" s="56"/>
      <c r="BI158" s="56"/>
      <c r="BJ158" s="56"/>
      <c r="BK158" s="56"/>
      <c r="BL158" s="56"/>
      <c r="BM158" s="56"/>
      <c r="BN158" s="56"/>
      <c r="BO158" s="56"/>
      <c r="BP158" s="56"/>
      <c r="BR158" s="56"/>
      <c r="BS158" s="56"/>
      <c r="BT158" s="56"/>
      <c r="BU158" s="56"/>
      <c r="BV158" s="56"/>
      <c r="BW158" s="56"/>
      <c r="BX158" s="56"/>
      <c r="BY158" s="56"/>
      <c r="BZ158" s="56"/>
      <c r="CB158" s="56"/>
      <c r="CC158" s="56"/>
      <c r="CD158" s="56"/>
      <c r="CE158" s="56"/>
      <c r="CF158" s="56"/>
      <c r="CG158" s="56"/>
      <c r="CH158" s="56"/>
      <c r="CI158" s="56"/>
      <c r="CJ158" s="56"/>
      <c r="CL158" s="56"/>
      <c r="CM158" s="56"/>
      <c r="CN158" s="56"/>
      <c r="CO158" s="56"/>
      <c r="CP158" s="56"/>
      <c r="CQ158" s="56"/>
      <c r="CR158" s="56"/>
      <c r="CS158" s="56"/>
      <c r="CT158" s="56"/>
      <c r="CV158" s="56"/>
      <c r="CW158" s="56"/>
      <c r="CX158" s="56"/>
      <c r="CY158" s="56"/>
      <c r="CZ158" s="56"/>
      <c r="DA158" s="56"/>
      <c r="DB158" s="56"/>
      <c r="DC158" s="56"/>
      <c r="DD158" s="56"/>
      <c r="DF158" s="56"/>
      <c r="DG158" s="56"/>
      <c r="DH158" s="56"/>
      <c r="DI158" s="56"/>
      <c r="DJ158" s="56"/>
      <c r="DK158" s="56"/>
      <c r="DL158" s="56"/>
      <c r="DM158" s="56"/>
      <c r="DN158" s="56"/>
      <c r="DP158" s="56"/>
      <c r="DQ158" s="56"/>
      <c r="DR158" s="56"/>
      <c r="DS158" s="56"/>
      <c r="DT158" s="56"/>
      <c r="DU158" s="56"/>
      <c r="DV158" s="56"/>
      <c r="DW158" s="56"/>
      <c r="DX158" s="56"/>
      <c r="DZ158" s="56"/>
      <c r="EA158" s="56"/>
      <c r="EB158" s="56"/>
      <c r="EC158" s="56"/>
      <c r="ED158" s="56"/>
      <c r="EE158" s="56"/>
      <c r="EF158" s="56"/>
      <c r="EG158" s="56"/>
      <c r="EH158" s="56"/>
      <c r="EJ158" s="56"/>
      <c r="EK158" s="56"/>
      <c r="EL158" s="56"/>
      <c r="EM158" s="56"/>
      <c r="EN158" s="56"/>
      <c r="EO158" s="56"/>
      <c r="EP158" s="56"/>
      <c r="EQ158" s="56"/>
      <c r="ER158" s="56"/>
      <c r="ET158" s="56"/>
      <c r="EU158" s="56"/>
      <c r="EV158" s="56"/>
      <c r="EW158" s="56"/>
      <c r="EX158" s="56"/>
      <c r="EY158" s="56"/>
      <c r="EZ158" s="56"/>
      <c r="FA158" s="56"/>
      <c r="FB158" s="56"/>
      <c r="FD158" s="56"/>
      <c r="FE158" s="56"/>
      <c r="FF158" s="56"/>
      <c r="FG158" s="56"/>
      <c r="FH158" s="56"/>
      <c r="FI158" s="56"/>
      <c r="FJ158" s="56"/>
      <c r="FK158" s="56"/>
      <c r="FL158" s="56"/>
      <c r="FN158" s="56"/>
      <c r="FO158" s="56"/>
      <c r="FP158" s="56"/>
      <c r="FQ158" s="56"/>
      <c r="FR158" s="56"/>
      <c r="FS158" s="56"/>
      <c r="FT158" s="56"/>
      <c r="FU158" s="56"/>
      <c r="FV158" s="56"/>
      <c r="FX158" s="56"/>
      <c r="FY158" s="56"/>
      <c r="FZ158" s="56"/>
      <c r="GA158" s="56"/>
      <c r="GB158" s="56"/>
      <c r="GC158" s="56"/>
      <c r="GD158" s="56"/>
      <c r="GE158" s="56"/>
      <c r="GF158" s="56"/>
      <c r="GH158" s="56"/>
      <c r="GI158" s="56"/>
      <c r="GJ158" s="56"/>
      <c r="GK158" s="56"/>
      <c r="GL158" s="56"/>
      <c r="GM158" s="56"/>
      <c r="GN158" s="56"/>
      <c r="GO158" s="56"/>
      <c r="GP158" s="56"/>
      <c r="GR158" s="56"/>
      <c r="GS158" s="56"/>
      <c r="GT158" s="56"/>
      <c r="GU158" s="56"/>
      <c r="GV158" s="56"/>
      <c r="GW158" s="56"/>
      <c r="GX158" s="56"/>
      <c r="GY158" s="56"/>
      <c r="GZ158" s="56"/>
      <c r="HB158" s="56"/>
      <c r="HC158" s="56"/>
      <c r="HD158" s="56"/>
      <c r="HE158" s="56"/>
      <c r="HF158" s="56"/>
      <c r="HG158" s="56"/>
      <c r="HH158" s="56"/>
      <c r="HI158" s="56"/>
      <c r="HJ158" s="56"/>
      <c r="HL158" s="56"/>
      <c r="HM158" s="56"/>
      <c r="HN158" s="56"/>
      <c r="HO158" s="56"/>
      <c r="HP158" s="56"/>
      <c r="HQ158" s="56"/>
      <c r="HR158" s="56"/>
      <c r="HS158" s="56"/>
      <c r="HT158" s="56"/>
      <c r="HV158" s="56"/>
      <c r="HW158" s="56"/>
      <c r="HX158" s="56"/>
      <c r="HY158" s="56"/>
      <c r="HZ158" s="56"/>
      <c r="IA158" s="56"/>
      <c r="IB158" s="56"/>
      <c r="IC158" s="56"/>
      <c r="ID158" s="56"/>
      <c r="IF158" s="56"/>
      <c r="IG158" s="56"/>
      <c r="IH158" s="56"/>
      <c r="II158" s="56"/>
      <c r="IJ158" s="56"/>
      <c r="IK158" s="56"/>
      <c r="IL158" s="56"/>
      <c r="IM158" s="56"/>
      <c r="IN158" s="56"/>
      <c r="IP158" s="56"/>
      <c r="IQ158" s="56"/>
      <c r="IR158" s="56"/>
      <c r="IS158" s="56"/>
      <c r="IT158" s="56"/>
      <c r="IU158" s="56"/>
    </row>
    <row r="159" spans="1:255" ht="12.75" customHeight="1" thickBot="1" x14ac:dyDescent="0.25">
      <c r="A159" s="103"/>
      <c r="B159" s="106">
        <v>1389.72</v>
      </c>
      <c r="C159" s="85" t="s">
        <v>70</v>
      </c>
      <c r="D159" s="86"/>
      <c r="E159" s="47"/>
      <c r="F159" s="47"/>
      <c r="G159" s="47"/>
      <c r="H159" s="48"/>
      <c r="I159" s="49">
        <f t="shared" si="3"/>
        <v>0</v>
      </c>
      <c r="J159" s="56"/>
      <c r="K159" s="56"/>
      <c r="L159" s="56"/>
      <c r="M159" s="56"/>
      <c r="N159" s="56"/>
      <c r="O159" s="56"/>
      <c r="P159" s="56"/>
      <c r="Q159" s="56"/>
      <c r="R159" s="56"/>
      <c r="T159" s="56"/>
      <c r="U159" s="56"/>
      <c r="V159" s="56"/>
      <c r="W159" s="56"/>
      <c r="X159" s="56"/>
      <c r="Y159" s="56"/>
      <c r="Z159" s="56"/>
      <c r="AA159" s="56"/>
      <c r="AB159" s="56"/>
      <c r="AD159" s="56"/>
      <c r="AE159" s="56"/>
      <c r="AF159" s="56"/>
      <c r="AG159" s="56"/>
      <c r="AH159" s="56"/>
      <c r="AI159" s="56"/>
      <c r="AJ159" s="56"/>
      <c r="AK159" s="56"/>
      <c r="AL159" s="56"/>
      <c r="AN159" s="56"/>
      <c r="AO159" s="56"/>
      <c r="AP159" s="56"/>
      <c r="AQ159" s="56"/>
      <c r="AR159" s="56"/>
      <c r="AS159" s="56"/>
      <c r="AT159" s="56"/>
      <c r="AU159" s="56"/>
      <c r="AV159" s="56"/>
      <c r="AX159" s="56"/>
      <c r="AY159" s="56"/>
      <c r="AZ159" s="56"/>
      <c r="BA159" s="56"/>
      <c r="BB159" s="56"/>
      <c r="BC159" s="56"/>
      <c r="BD159" s="56"/>
      <c r="BE159" s="56"/>
      <c r="BF159" s="56"/>
      <c r="BH159" s="56"/>
      <c r="BI159" s="56"/>
      <c r="BJ159" s="56"/>
      <c r="BK159" s="56"/>
      <c r="BL159" s="56"/>
      <c r="BM159" s="56"/>
      <c r="BN159" s="56"/>
      <c r="BO159" s="56"/>
      <c r="BP159" s="56"/>
      <c r="BR159" s="56"/>
      <c r="BS159" s="56"/>
      <c r="BT159" s="56"/>
      <c r="BU159" s="56"/>
      <c r="BV159" s="56"/>
      <c r="BW159" s="56"/>
      <c r="BX159" s="56"/>
      <c r="BY159" s="56"/>
      <c r="BZ159" s="56"/>
      <c r="CB159" s="56"/>
      <c r="CC159" s="56"/>
      <c r="CD159" s="56"/>
      <c r="CE159" s="56"/>
      <c r="CF159" s="56"/>
      <c r="CG159" s="56"/>
      <c r="CH159" s="56"/>
      <c r="CI159" s="56"/>
      <c r="CJ159" s="56"/>
      <c r="CL159" s="56"/>
      <c r="CM159" s="56"/>
      <c r="CN159" s="56"/>
      <c r="CO159" s="56"/>
      <c r="CP159" s="56"/>
      <c r="CQ159" s="56"/>
      <c r="CR159" s="56"/>
      <c r="CS159" s="56"/>
      <c r="CT159" s="56"/>
      <c r="CV159" s="56"/>
      <c r="CW159" s="56"/>
      <c r="CX159" s="56"/>
      <c r="CY159" s="56"/>
      <c r="CZ159" s="56"/>
      <c r="DA159" s="56"/>
      <c r="DB159" s="56"/>
      <c r="DC159" s="56"/>
      <c r="DD159" s="56"/>
      <c r="DF159" s="56"/>
      <c r="DG159" s="56"/>
      <c r="DH159" s="56"/>
      <c r="DI159" s="56"/>
      <c r="DJ159" s="56"/>
      <c r="DK159" s="56"/>
      <c r="DL159" s="56"/>
      <c r="DM159" s="56"/>
      <c r="DN159" s="56"/>
      <c r="DP159" s="56"/>
      <c r="DQ159" s="56"/>
      <c r="DR159" s="56"/>
      <c r="DS159" s="56"/>
      <c r="DT159" s="56"/>
      <c r="DU159" s="56"/>
      <c r="DV159" s="56"/>
      <c r="DW159" s="56"/>
      <c r="DX159" s="56"/>
      <c r="DZ159" s="56"/>
      <c r="EA159" s="56"/>
      <c r="EB159" s="56"/>
      <c r="EC159" s="56"/>
      <c r="ED159" s="56"/>
      <c r="EE159" s="56"/>
      <c r="EF159" s="56"/>
      <c r="EG159" s="56"/>
      <c r="EH159" s="56"/>
      <c r="EJ159" s="56"/>
      <c r="EK159" s="56"/>
      <c r="EL159" s="56"/>
      <c r="EM159" s="56"/>
      <c r="EN159" s="56"/>
      <c r="EO159" s="56"/>
      <c r="EP159" s="56"/>
      <c r="EQ159" s="56"/>
      <c r="ER159" s="56"/>
      <c r="ET159" s="56"/>
      <c r="EU159" s="56"/>
      <c r="EV159" s="56"/>
      <c r="EW159" s="56"/>
      <c r="EX159" s="56"/>
      <c r="EY159" s="56"/>
      <c r="EZ159" s="56"/>
      <c r="FA159" s="56"/>
      <c r="FB159" s="56"/>
      <c r="FD159" s="56"/>
      <c r="FE159" s="56"/>
      <c r="FF159" s="56"/>
      <c r="FG159" s="56"/>
      <c r="FH159" s="56"/>
      <c r="FI159" s="56"/>
      <c r="FJ159" s="56"/>
      <c r="FK159" s="56"/>
      <c r="FL159" s="56"/>
      <c r="FN159" s="56"/>
      <c r="FO159" s="56"/>
      <c r="FP159" s="56"/>
      <c r="FQ159" s="56"/>
      <c r="FR159" s="56"/>
      <c r="FS159" s="56"/>
      <c r="FT159" s="56"/>
      <c r="FU159" s="56"/>
      <c r="FV159" s="56"/>
      <c r="FX159" s="56"/>
      <c r="FY159" s="56"/>
      <c r="FZ159" s="56"/>
      <c r="GA159" s="56"/>
      <c r="GB159" s="56"/>
      <c r="GC159" s="56"/>
      <c r="GD159" s="56"/>
      <c r="GE159" s="56"/>
      <c r="GF159" s="56"/>
      <c r="GH159" s="56"/>
      <c r="GI159" s="56"/>
      <c r="GJ159" s="56"/>
      <c r="GK159" s="56"/>
      <c r="GL159" s="56"/>
      <c r="GM159" s="56"/>
      <c r="GN159" s="56"/>
      <c r="GO159" s="56"/>
      <c r="GP159" s="56"/>
      <c r="GR159" s="56"/>
      <c r="GS159" s="56"/>
      <c r="GT159" s="56"/>
      <c r="GU159" s="56"/>
      <c r="GV159" s="56"/>
      <c r="GW159" s="56"/>
      <c r="GX159" s="56"/>
      <c r="GY159" s="56"/>
      <c r="GZ159" s="56"/>
      <c r="HB159" s="56"/>
      <c r="HC159" s="56"/>
      <c r="HD159" s="56"/>
      <c r="HE159" s="56"/>
      <c r="HF159" s="56"/>
      <c r="HG159" s="56"/>
      <c r="HH159" s="56"/>
      <c r="HI159" s="56"/>
      <c r="HJ159" s="56"/>
      <c r="HL159" s="56"/>
      <c r="HM159" s="56"/>
      <c r="HN159" s="56"/>
      <c r="HO159" s="56"/>
      <c r="HP159" s="56"/>
      <c r="HQ159" s="56"/>
      <c r="HR159" s="56"/>
      <c r="HS159" s="56"/>
      <c r="HT159" s="56"/>
      <c r="HV159" s="56"/>
      <c r="HW159" s="56"/>
      <c r="HX159" s="56"/>
      <c r="HY159" s="56"/>
      <c r="HZ159" s="56"/>
      <c r="IA159" s="56"/>
      <c r="IB159" s="56"/>
      <c r="IC159" s="56"/>
      <c r="ID159" s="56"/>
      <c r="IF159" s="56"/>
      <c r="IG159" s="56"/>
      <c r="IH159" s="56"/>
      <c r="II159" s="56"/>
      <c r="IJ159" s="56"/>
      <c r="IK159" s="56"/>
      <c r="IL159" s="56"/>
      <c r="IM159" s="56"/>
      <c r="IN159" s="56"/>
      <c r="IP159" s="56"/>
      <c r="IQ159" s="56"/>
      <c r="IR159" s="56"/>
      <c r="IS159" s="56"/>
      <c r="IT159" s="56"/>
      <c r="IU159" s="56"/>
    </row>
    <row r="160" spans="1:255" ht="12.75" customHeight="1" thickBot="1" x14ac:dyDescent="0.25">
      <c r="A160" s="103"/>
      <c r="B160" s="106">
        <v>1481.38</v>
      </c>
      <c r="C160" s="85" t="s">
        <v>72</v>
      </c>
      <c r="D160" s="86"/>
      <c r="E160" s="47"/>
      <c r="F160" s="47"/>
      <c r="G160" s="47"/>
      <c r="H160" s="48"/>
      <c r="I160" s="49">
        <f t="shared" si="3"/>
        <v>0</v>
      </c>
      <c r="J160" s="56"/>
      <c r="K160" s="56"/>
      <c r="L160" s="56"/>
      <c r="M160" s="56"/>
      <c r="N160" s="56"/>
      <c r="O160" s="56"/>
      <c r="P160" s="56"/>
      <c r="Q160" s="56"/>
      <c r="R160" s="56"/>
      <c r="T160" s="56"/>
      <c r="U160" s="56"/>
      <c r="V160" s="56"/>
      <c r="W160" s="56"/>
      <c r="X160" s="56"/>
      <c r="Y160" s="56"/>
      <c r="Z160" s="56"/>
      <c r="AA160" s="56"/>
      <c r="AB160" s="56"/>
      <c r="AD160" s="56"/>
      <c r="AE160" s="56"/>
      <c r="AF160" s="56"/>
      <c r="AG160" s="56"/>
      <c r="AH160" s="56"/>
      <c r="AI160" s="56"/>
      <c r="AJ160" s="56"/>
      <c r="AK160" s="56"/>
      <c r="AL160" s="56"/>
      <c r="AN160" s="56"/>
      <c r="AO160" s="56"/>
      <c r="AP160" s="56"/>
      <c r="AQ160" s="56"/>
      <c r="AR160" s="56"/>
      <c r="AS160" s="56"/>
      <c r="AT160" s="56"/>
      <c r="AU160" s="56"/>
      <c r="AV160" s="56"/>
      <c r="AX160" s="56"/>
      <c r="AY160" s="56"/>
      <c r="AZ160" s="56"/>
      <c r="BA160" s="56"/>
      <c r="BB160" s="56"/>
      <c r="BC160" s="56"/>
      <c r="BD160" s="56"/>
      <c r="BE160" s="56"/>
      <c r="BF160" s="56"/>
      <c r="BH160" s="56"/>
      <c r="BI160" s="56"/>
      <c r="BJ160" s="56"/>
      <c r="BK160" s="56"/>
      <c r="BL160" s="56"/>
      <c r="BM160" s="56"/>
      <c r="BN160" s="56"/>
      <c r="BO160" s="56"/>
      <c r="BP160" s="56"/>
      <c r="BR160" s="56"/>
      <c r="BS160" s="56"/>
      <c r="BT160" s="56"/>
      <c r="BU160" s="56"/>
      <c r="BV160" s="56"/>
      <c r="BW160" s="56"/>
      <c r="BX160" s="56"/>
      <c r="BY160" s="56"/>
      <c r="BZ160" s="56"/>
      <c r="CB160" s="56"/>
      <c r="CC160" s="56"/>
      <c r="CD160" s="56"/>
      <c r="CE160" s="56"/>
      <c r="CF160" s="56"/>
      <c r="CG160" s="56"/>
      <c r="CH160" s="56"/>
      <c r="CI160" s="56"/>
      <c r="CJ160" s="56"/>
      <c r="CL160" s="56"/>
      <c r="CM160" s="56"/>
      <c r="CN160" s="56"/>
      <c r="CO160" s="56"/>
      <c r="CP160" s="56"/>
      <c r="CQ160" s="56"/>
      <c r="CR160" s="56"/>
      <c r="CS160" s="56"/>
      <c r="CT160" s="56"/>
      <c r="CV160" s="56"/>
      <c r="CW160" s="56"/>
      <c r="CX160" s="56"/>
      <c r="CY160" s="56"/>
      <c r="CZ160" s="56"/>
      <c r="DA160" s="56"/>
      <c r="DB160" s="56"/>
      <c r="DC160" s="56"/>
      <c r="DD160" s="56"/>
      <c r="DF160" s="56"/>
      <c r="DG160" s="56"/>
      <c r="DH160" s="56"/>
      <c r="DI160" s="56"/>
      <c r="DJ160" s="56"/>
      <c r="DK160" s="56"/>
      <c r="DL160" s="56"/>
      <c r="DM160" s="56"/>
      <c r="DN160" s="56"/>
      <c r="DP160" s="56"/>
      <c r="DQ160" s="56"/>
      <c r="DR160" s="56"/>
      <c r="DS160" s="56"/>
      <c r="DT160" s="56"/>
      <c r="DU160" s="56"/>
      <c r="DV160" s="56"/>
      <c r="DW160" s="56"/>
      <c r="DX160" s="56"/>
      <c r="DZ160" s="56"/>
      <c r="EA160" s="56"/>
      <c r="EB160" s="56"/>
      <c r="EC160" s="56"/>
      <c r="ED160" s="56"/>
      <c r="EE160" s="56"/>
      <c r="EF160" s="56"/>
      <c r="EG160" s="56"/>
      <c r="EH160" s="56"/>
      <c r="EJ160" s="56"/>
      <c r="EK160" s="56"/>
      <c r="EL160" s="56"/>
      <c r="EM160" s="56"/>
      <c r="EN160" s="56"/>
      <c r="EO160" s="56"/>
      <c r="EP160" s="56"/>
      <c r="EQ160" s="56"/>
      <c r="ER160" s="56"/>
      <c r="ET160" s="56"/>
      <c r="EU160" s="56"/>
      <c r="EV160" s="56"/>
      <c r="EW160" s="56"/>
      <c r="EX160" s="56"/>
      <c r="EY160" s="56"/>
      <c r="EZ160" s="56"/>
      <c r="FA160" s="56"/>
      <c r="FB160" s="56"/>
      <c r="FD160" s="56"/>
      <c r="FE160" s="56"/>
      <c r="FF160" s="56"/>
      <c r="FG160" s="56"/>
      <c r="FH160" s="56"/>
      <c r="FI160" s="56"/>
      <c r="FJ160" s="56"/>
      <c r="FK160" s="56"/>
      <c r="FL160" s="56"/>
      <c r="FN160" s="56"/>
      <c r="FO160" s="56"/>
      <c r="FP160" s="56"/>
      <c r="FQ160" s="56"/>
      <c r="FR160" s="56"/>
      <c r="FS160" s="56"/>
      <c r="FT160" s="56"/>
      <c r="FU160" s="56"/>
      <c r="FV160" s="56"/>
      <c r="FX160" s="56"/>
      <c r="FY160" s="56"/>
      <c r="FZ160" s="56"/>
      <c r="GA160" s="56"/>
      <c r="GB160" s="56"/>
      <c r="GC160" s="56"/>
      <c r="GD160" s="56"/>
      <c r="GE160" s="56"/>
      <c r="GF160" s="56"/>
      <c r="GH160" s="56"/>
      <c r="GI160" s="56"/>
      <c r="GJ160" s="56"/>
      <c r="GK160" s="56"/>
      <c r="GL160" s="56"/>
      <c r="GM160" s="56"/>
      <c r="GN160" s="56"/>
      <c r="GO160" s="56"/>
      <c r="GP160" s="56"/>
      <c r="GR160" s="56"/>
      <c r="GS160" s="56"/>
      <c r="GT160" s="56"/>
      <c r="GU160" s="56"/>
      <c r="GV160" s="56"/>
      <c r="GW160" s="56"/>
      <c r="GX160" s="56"/>
      <c r="GY160" s="56"/>
      <c r="GZ160" s="56"/>
      <c r="HB160" s="56"/>
      <c r="HC160" s="56"/>
      <c r="HD160" s="56"/>
      <c r="HE160" s="56"/>
      <c r="HF160" s="56"/>
      <c r="HG160" s="56"/>
      <c r="HH160" s="56"/>
      <c r="HI160" s="56"/>
      <c r="HJ160" s="56"/>
      <c r="HL160" s="56"/>
      <c r="HM160" s="56"/>
      <c r="HN160" s="56"/>
      <c r="HO160" s="56"/>
      <c r="HP160" s="56"/>
      <c r="HQ160" s="56"/>
      <c r="HR160" s="56"/>
      <c r="HS160" s="56"/>
      <c r="HT160" s="56"/>
      <c r="HV160" s="56"/>
      <c r="HW160" s="56"/>
      <c r="HX160" s="56"/>
      <c r="HY160" s="56"/>
      <c r="HZ160" s="56"/>
      <c r="IA160" s="56"/>
      <c r="IB160" s="56"/>
      <c r="IC160" s="56"/>
      <c r="ID160" s="56"/>
      <c r="IF160" s="56"/>
      <c r="IG160" s="56"/>
      <c r="IH160" s="56"/>
      <c r="II160" s="56"/>
      <c r="IJ160" s="56"/>
      <c r="IK160" s="56"/>
      <c r="IL160" s="56"/>
      <c r="IM160" s="56"/>
      <c r="IN160" s="56"/>
      <c r="IP160" s="56"/>
      <c r="IQ160" s="56"/>
      <c r="IR160" s="56"/>
      <c r="IS160" s="56"/>
      <c r="IT160" s="56"/>
      <c r="IU160" s="56"/>
    </row>
    <row r="161" spans="1:255" ht="12.75" customHeight="1" thickBot="1" x14ac:dyDescent="0.25">
      <c r="A161" s="103"/>
      <c r="B161" s="106">
        <v>1646.35</v>
      </c>
      <c r="C161" s="85" t="s">
        <v>73</v>
      </c>
      <c r="D161" s="86"/>
      <c r="E161" s="47"/>
      <c r="F161" s="47"/>
      <c r="G161" s="47"/>
      <c r="H161" s="48"/>
      <c r="I161" s="49">
        <f t="shared" si="3"/>
        <v>0</v>
      </c>
      <c r="J161" s="56"/>
      <c r="K161" s="56"/>
      <c r="L161" s="56"/>
      <c r="M161" s="56"/>
      <c r="N161" s="56"/>
      <c r="O161" s="56"/>
      <c r="P161" s="56"/>
      <c r="Q161" s="56"/>
      <c r="R161" s="56"/>
      <c r="T161" s="56"/>
      <c r="U161" s="56"/>
      <c r="V161" s="56"/>
      <c r="W161" s="56"/>
      <c r="X161" s="56"/>
      <c r="Y161" s="56"/>
      <c r="Z161" s="56"/>
      <c r="AA161" s="56"/>
      <c r="AB161" s="56"/>
      <c r="AD161" s="56"/>
      <c r="AE161" s="56"/>
      <c r="AF161" s="56"/>
      <c r="AG161" s="56"/>
      <c r="AH161" s="56"/>
      <c r="AI161" s="56"/>
      <c r="AJ161" s="56"/>
      <c r="AK161" s="56"/>
      <c r="AL161" s="56"/>
      <c r="AN161" s="56"/>
      <c r="AO161" s="56"/>
      <c r="AP161" s="56"/>
      <c r="AQ161" s="56"/>
      <c r="AR161" s="56"/>
      <c r="AS161" s="56"/>
      <c r="AT161" s="56"/>
      <c r="AU161" s="56"/>
      <c r="AV161" s="56"/>
      <c r="AX161" s="56"/>
      <c r="AY161" s="56"/>
      <c r="AZ161" s="56"/>
      <c r="BA161" s="56"/>
      <c r="BB161" s="56"/>
      <c r="BC161" s="56"/>
      <c r="BD161" s="56"/>
      <c r="BE161" s="56"/>
      <c r="BF161" s="56"/>
      <c r="BH161" s="56"/>
      <c r="BI161" s="56"/>
      <c r="BJ161" s="56"/>
      <c r="BK161" s="56"/>
      <c r="BL161" s="56"/>
      <c r="BM161" s="56"/>
      <c r="BN161" s="56"/>
      <c r="BO161" s="56"/>
      <c r="BP161" s="56"/>
      <c r="BR161" s="56"/>
      <c r="BS161" s="56"/>
      <c r="BT161" s="56"/>
      <c r="BU161" s="56"/>
      <c r="BV161" s="56"/>
      <c r="BW161" s="56"/>
      <c r="BX161" s="56"/>
      <c r="BY161" s="56"/>
      <c r="BZ161" s="56"/>
      <c r="CB161" s="56"/>
      <c r="CC161" s="56"/>
      <c r="CD161" s="56"/>
      <c r="CE161" s="56"/>
      <c r="CF161" s="56"/>
      <c r="CG161" s="56"/>
      <c r="CH161" s="56"/>
      <c r="CI161" s="56"/>
      <c r="CJ161" s="56"/>
      <c r="CL161" s="56"/>
      <c r="CM161" s="56"/>
      <c r="CN161" s="56"/>
      <c r="CO161" s="56"/>
      <c r="CP161" s="56"/>
      <c r="CQ161" s="56"/>
      <c r="CR161" s="56"/>
      <c r="CS161" s="56"/>
      <c r="CT161" s="56"/>
      <c r="CV161" s="56"/>
      <c r="CW161" s="56"/>
      <c r="CX161" s="56"/>
      <c r="CY161" s="56"/>
      <c r="CZ161" s="56"/>
      <c r="DA161" s="56"/>
      <c r="DB161" s="56"/>
      <c r="DC161" s="56"/>
      <c r="DD161" s="56"/>
      <c r="DF161" s="56"/>
      <c r="DG161" s="56"/>
      <c r="DH161" s="56"/>
      <c r="DI161" s="56"/>
      <c r="DJ161" s="56"/>
      <c r="DK161" s="56"/>
      <c r="DL161" s="56"/>
      <c r="DM161" s="56"/>
      <c r="DN161" s="56"/>
      <c r="DP161" s="56"/>
      <c r="DQ161" s="56"/>
      <c r="DR161" s="56"/>
      <c r="DS161" s="56"/>
      <c r="DT161" s="56"/>
      <c r="DU161" s="56"/>
      <c r="DV161" s="56"/>
      <c r="DW161" s="56"/>
      <c r="DX161" s="56"/>
      <c r="DZ161" s="56"/>
      <c r="EA161" s="56"/>
      <c r="EB161" s="56"/>
      <c r="EC161" s="56"/>
      <c r="ED161" s="56"/>
      <c r="EE161" s="56"/>
      <c r="EF161" s="56"/>
      <c r="EG161" s="56"/>
      <c r="EH161" s="56"/>
      <c r="EJ161" s="56"/>
      <c r="EK161" s="56"/>
      <c r="EL161" s="56"/>
      <c r="EM161" s="56"/>
      <c r="EN161" s="56"/>
      <c r="EO161" s="56"/>
      <c r="EP161" s="56"/>
      <c r="EQ161" s="56"/>
      <c r="ER161" s="56"/>
      <c r="ET161" s="56"/>
      <c r="EU161" s="56"/>
      <c r="EV161" s="56"/>
      <c r="EW161" s="56"/>
      <c r="EX161" s="56"/>
      <c r="EY161" s="56"/>
      <c r="EZ161" s="56"/>
      <c r="FA161" s="56"/>
      <c r="FB161" s="56"/>
      <c r="FD161" s="56"/>
      <c r="FE161" s="56"/>
      <c r="FF161" s="56"/>
      <c r="FG161" s="56"/>
      <c r="FH161" s="56"/>
      <c r="FI161" s="56"/>
      <c r="FJ161" s="56"/>
      <c r="FK161" s="56"/>
      <c r="FL161" s="56"/>
      <c r="FN161" s="56"/>
      <c r="FO161" s="56"/>
      <c r="FP161" s="56"/>
      <c r="FQ161" s="56"/>
      <c r="FR161" s="56"/>
      <c r="FS161" s="56"/>
      <c r="FT161" s="56"/>
      <c r="FU161" s="56"/>
      <c r="FV161" s="56"/>
      <c r="FX161" s="56"/>
      <c r="FY161" s="56"/>
      <c r="FZ161" s="56"/>
      <c r="GA161" s="56"/>
      <c r="GB161" s="56"/>
      <c r="GC161" s="56"/>
      <c r="GD161" s="56"/>
      <c r="GE161" s="56"/>
      <c r="GF161" s="56"/>
      <c r="GH161" s="56"/>
      <c r="GI161" s="56"/>
      <c r="GJ161" s="56"/>
      <c r="GK161" s="56"/>
      <c r="GL161" s="56"/>
      <c r="GM161" s="56"/>
      <c r="GN161" s="56"/>
      <c r="GO161" s="56"/>
      <c r="GP161" s="56"/>
      <c r="GR161" s="56"/>
      <c r="GS161" s="56"/>
      <c r="GT161" s="56"/>
      <c r="GU161" s="56"/>
      <c r="GV161" s="56"/>
      <c r="GW161" s="56"/>
      <c r="GX161" s="56"/>
      <c r="GY161" s="56"/>
      <c r="GZ161" s="56"/>
      <c r="HB161" s="56"/>
      <c r="HC161" s="56"/>
      <c r="HD161" s="56"/>
      <c r="HE161" s="56"/>
      <c r="HF161" s="56"/>
      <c r="HG161" s="56"/>
      <c r="HH161" s="56"/>
      <c r="HI161" s="56"/>
      <c r="HJ161" s="56"/>
      <c r="HL161" s="56"/>
      <c r="HM161" s="56"/>
      <c r="HN161" s="56"/>
      <c r="HO161" s="56"/>
      <c r="HP161" s="56"/>
      <c r="HQ161" s="56"/>
      <c r="HR161" s="56"/>
      <c r="HS161" s="56"/>
      <c r="HT161" s="56"/>
      <c r="HV161" s="56"/>
      <c r="HW161" s="56"/>
      <c r="HX161" s="56"/>
      <c r="HY161" s="56"/>
      <c r="HZ161" s="56"/>
      <c r="IA161" s="56"/>
      <c r="IB161" s="56"/>
      <c r="IC161" s="56"/>
      <c r="ID161" s="56"/>
      <c r="IF161" s="56"/>
      <c r="IG161" s="56"/>
      <c r="IH161" s="56"/>
      <c r="II161" s="56"/>
      <c r="IJ161" s="56"/>
      <c r="IK161" s="56"/>
      <c r="IL161" s="56"/>
      <c r="IM161" s="56"/>
      <c r="IN161" s="56"/>
      <c r="IP161" s="56"/>
      <c r="IQ161" s="56"/>
      <c r="IR161" s="56"/>
      <c r="IS161" s="56"/>
      <c r="IT161" s="56"/>
      <c r="IU161" s="56"/>
    </row>
    <row r="162" spans="1:255" ht="12.75" customHeight="1" thickBot="1" x14ac:dyDescent="0.25">
      <c r="A162" s="103"/>
      <c r="B162" s="106">
        <v>1491.15</v>
      </c>
      <c r="C162" s="85" t="s">
        <v>74</v>
      </c>
      <c r="D162" s="86"/>
      <c r="E162" s="47"/>
      <c r="F162" s="47"/>
      <c r="G162" s="47"/>
      <c r="H162" s="48"/>
      <c r="I162" s="49">
        <f t="shared" si="3"/>
        <v>0</v>
      </c>
      <c r="J162" s="56"/>
      <c r="K162" s="56"/>
      <c r="L162" s="56"/>
      <c r="M162" s="56"/>
      <c r="N162" s="56"/>
      <c r="O162" s="56"/>
      <c r="P162" s="56"/>
      <c r="Q162" s="56"/>
      <c r="R162" s="56"/>
      <c r="T162" s="56"/>
      <c r="U162" s="56"/>
      <c r="V162" s="56"/>
      <c r="W162" s="56"/>
      <c r="X162" s="56"/>
      <c r="Y162" s="56"/>
      <c r="Z162" s="56"/>
      <c r="AA162" s="56"/>
      <c r="AB162" s="56"/>
      <c r="AD162" s="56"/>
      <c r="AE162" s="56"/>
      <c r="AF162" s="56"/>
      <c r="AG162" s="56"/>
      <c r="AH162" s="56"/>
      <c r="AI162" s="56"/>
      <c r="AJ162" s="56"/>
      <c r="AK162" s="56"/>
      <c r="AL162" s="56"/>
      <c r="AN162" s="56"/>
      <c r="AO162" s="56"/>
      <c r="AP162" s="56"/>
      <c r="AQ162" s="56"/>
      <c r="AR162" s="56"/>
      <c r="AS162" s="56"/>
      <c r="AT162" s="56"/>
      <c r="AU162" s="56"/>
      <c r="AV162" s="56"/>
      <c r="AX162" s="56"/>
      <c r="AY162" s="56"/>
      <c r="AZ162" s="56"/>
      <c r="BA162" s="56"/>
      <c r="BB162" s="56"/>
      <c r="BC162" s="56"/>
      <c r="BD162" s="56"/>
      <c r="BE162" s="56"/>
      <c r="BF162" s="56"/>
      <c r="BH162" s="56"/>
      <c r="BI162" s="56"/>
      <c r="BJ162" s="56"/>
      <c r="BK162" s="56"/>
      <c r="BL162" s="56"/>
      <c r="BM162" s="56"/>
      <c r="BN162" s="56"/>
      <c r="BO162" s="56"/>
      <c r="BP162" s="56"/>
      <c r="BR162" s="56"/>
      <c r="BS162" s="56"/>
      <c r="BT162" s="56"/>
      <c r="BU162" s="56"/>
      <c r="BV162" s="56"/>
      <c r="BW162" s="56"/>
      <c r="BX162" s="56"/>
      <c r="BY162" s="56"/>
      <c r="BZ162" s="56"/>
      <c r="CB162" s="56"/>
      <c r="CC162" s="56"/>
      <c r="CD162" s="56"/>
      <c r="CE162" s="56"/>
      <c r="CF162" s="56"/>
      <c r="CG162" s="56"/>
      <c r="CH162" s="56"/>
      <c r="CI162" s="56"/>
      <c r="CJ162" s="56"/>
      <c r="CL162" s="56"/>
      <c r="CM162" s="56"/>
      <c r="CN162" s="56"/>
      <c r="CO162" s="56"/>
      <c r="CP162" s="56"/>
      <c r="CQ162" s="56"/>
      <c r="CR162" s="56"/>
      <c r="CS162" s="56"/>
      <c r="CT162" s="56"/>
      <c r="CV162" s="56"/>
      <c r="CW162" s="56"/>
      <c r="CX162" s="56"/>
      <c r="CY162" s="56"/>
      <c r="CZ162" s="56"/>
      <c r="DA162" s="56"/>
      <c r="DB162" s="56"/>
      <c r="DC162" s="56"/>
      <c r="DD162" s="56"/>
      <c r="DF162" s="56"/>
      <c r="DG162" s="56"/>
      <c r="DH162" s="56"/>
      <c r="DI162" s="56"/>
      <c r="DJ162" s="56"/>
      <c r="DK162" s="56"/>
      <c r="DL162" s="56"/>
      <c r="DM162" s="56"/>
      <c r="DN162" s="56"/>
      <c r="DP162" s="56"/>
      <c r="DQ162" s="56"/>
      <c r="DR162" s="56"/>
      <c r="DS162" s="56"/>
      <c r="DT162" s="56"/>
      <c r="DU162" s="56"/>
      <c r="DV162" s="56"/>
      <c r="DW162" s="56"/>
      <c r="DX162" s="56"/>
      <c r="DZ162" s="56"/>
      <c r="EA162" s="56"/>
      <c r="EB162" s="56"/>
      <c r="EC162" s="56"/>
      <c r="ED162" s="56"/>
      <c r="EE162" s="56"/>
      <c r="EF162" s="56"/>
      <c r="EG162" s="56"/>
      <c r="EH162" s="56"/>
      <c r="EJ162" s="56"/>
      <c r="EK162" s="56"/>
      <c r="EL162" s="56"/>
      <c r="EM162" s="56"/>
      <c r="EN162" s="56"/>
      <c r="EO162" s="56"/>
      <c r="EP162" s="56"/>
      <c r="EQ162" s="56"/>
      <c r="ER162" s="56"/>
      <c r="ET162" s="56"/>
      <c r="EU162" s="56"/>
      <c r="EV162" s="56"/>
      <c r="EW162" s="56"/>
      <c r="EX162" s="56"/>
      <c r="EY162" s="56"/>
      <c r="EZ162" s="56"/>
      <c r="FA162" s="56"/>
      <c r="FB162" s="56"/>
      <c r="FD162" s="56"/>
      <c r="FE162" s="56"/>
      <c r="FF162" s="56"/>
      <c r="FG162" s="56"/>
      <c r="FH162" s="56"/>
      <c r="FI162" s="56"/>
      <c r="FJ162" s="56"/>
      <c r="FK162" s="56"/>
      <c r="FL162" s="56"/>
      <c r="FN162" s="56"/>
      <c r="FO162" s="56"/>
      <c r="FP162" s="56"/>
      <c r="FQ162" s="56"/>
      <c r="FR162" s="56"/>
      <c r="FS162" s="56"/>
      <c r="FT162" s="56"/>
      <c r="FU162" s="56"/>
      <c r="FV162" s="56"/>
      <c r="FX162" s="56"/>
      <c r="FY162" s="56"/>
      <c r="FZ162" s="56"/>
      <c r="GA162" s="56"/>
      <c r="GB162" s="56"/>
      <c r="GC162" s="56"/>
      <c r="GD162" s="56"/>
      <c r="GE162" s="56"/>
      <c r="GF162" s="56"/>
      <c r="GH162" s="56"/>
      <c r="GI162" s="56"/>
      <c r="GJ162" s="56"/>
      <c r="GK162" s="56"/>
      <c r="GL162" s="56"/>
      <c r="GM162" s="56"/>
      <c r="GN162" s="56"/>
      <c r="GO162" s="56"/>
      <c r="GP162" s="56"/>
      <c r="GR162" s="56"/>
      <c r="GS162" s="56"/>
      <c r="GT162" s="56"/>
      <c r="GU162" s="56"/>
      <c r="GV162" s="56"/>
      <c r="GW162" s="56"/>
      <c r="GX162" s="56"/>
      <c r="GY162" s="56"/>
      <c r="GZ162" s="56"/>
      <c r="HB162" s="56"/>
      <c r="HC162" s="56"/>
      <c r="HD162" s="56"/>
      <c r="HE162" s="56"/>
      <c r="HF162" s="56"/>
      <c r="HG162" s="56"/>
      <c r="HH162" s="56"/>
      <c r="HI162" s="56"/>
      <c r="HJ162" s="56"/>
      <c r="HL162" s="56"/>
      <c r="HM162" s="56"/>
      <c r="HN162" s="56"/>
      <c r="HO162" s="56"/>
      <c r="HP162" s="56"/>
      <c r="HQ162" s="56"/>
      <c r="HR162" s="56"/>
      <c r="HS162" s="56"/>
      <c r="HT162" s="56"/>
      <c r="HV162" s="56"/>
      <c r="HW162" s="56"/>
      <c r="HX162" s="56"/>
      <c r="HY162" s="56"/>
      <c r="HZ162" s="56"/>
      <c r="IA162" s="56"/>
      <c r="IB162" s="56"/>
      <c r="IC162" s="56"/>
      <c r="ID162" s="56"/>
      <c r="IF162" s="56"/>
      <c r="IG162" s="56"/>
      <c r="IH162" s="56"/>
      <c r="II162" s="56"/>
      <c r="IJ162" s="56"/>
      <c r="IK162" s="56"/>
      <c r="IL162" s="56"/>
      <c r="IM162" s="56"/>
      <c r="IN162" s="56"/>
      <c r="IP162" s="56"/>
      <c r="IQ162" s="56"/>
      <c r="IR162" s="56"/>
      <c r="IS162" s="56"/>
      <c r="IT162" s="56"/>
      <c r="IU162" s="56"/>
    </row>
    <row r="163" spans="1:255" ht="12.75" customHeight="1" thickBot="1" x14ac:dyDescent="0.25">
      <c r="A163" s="103"/>
      <c r="B163" s="106">
        <v>1281.75</v>
      </c>
      <c r="C163" s="85" t="s">
        <v>75</v>
      </c>
      <c r="D163" s="86"/>
      <c r="E163" s="47"/>
      <c r="F163" s="47"/>
      <c r="G163" s="47"/>
      <c r="H163" s="48"/>
      <c r="I163" s="49">
        <f t="shared" si="3"/>
        <v>0</v>
      </c>
      <c r="J163" s="56"/>
      <c r="K163" s="56"/>
      <c r="L163" s="56"/>
      <c r="M163" s="56"/>
      <c r="N163" s="56"/>
      <c r="O163" s="56"/>
      <c r="P163" s="56"/>
      <c r="Q163" s="56"/>
      <c r="R163" s="56"/>
      <c r="T163" s="56"/>
      <c r="U163" s="56"/>
      <c r="V163" s="56"/>
      <c r="W163" s="56"/>
      <c r="X163" s="56"/>
      <c r="Y163" s="56"/>
      <c r="Z163" s="56"/>
      <c r="AA163" s="56"/>
      <c r="AB163" s="56"/>
      <c r="AD163" s="56"/>
      <c r="AE163" s="56"/>
      <c r="AF163" s="56"/>
      <c r="AG163" s="56"/>
      <c r="AH163" s="56"/>
      <c r="AI163" s="56"/>
      <c r="AJ163" s="56"/>
      <c r="AK163" s="56"/>
      <c r="AL163" s="56"/>
      <c r="AN163" s="56"/>
      <c r="AO163" s="56"/>
      <c r="AP163" s="56"/>
      <c r="AQ163" s="56"/>
      <c r="AR163" s="56"/>
      <c r="AS163" s="56"/>
      <c r="AT163" s="56"/>
      <c r="AU163" s="56"/>
      <c r="AV163" s="56"/>
      <c r="AX163" s="56"/>
      <c r="AY163" s="56"/>
      <c r="AZ163" s="56"/>
      <c r="BA163" s="56"/>
      <c r="BB163" s="56"/>
      <c r="BC163" s="56"/>
      <c r="BD163" s="56"/>
      <c r="BE163" s="56"/>
      <c r="BF163" s="56"/>
      <c r="BH163" s="56"/>
      <c r="BI163" s="56"/>
      <c r="BJ163" s="56"/>
      <c r="BK163" s="56"/>
      <c r="BL163" s="56"/>
      <c r="BM163" s="56"/>
      <c r="BN163" s="56"/>
      <c r="BO163" s="56"/>
      <c r="BP163" s="56"/>
      <c r="BR163" s="56"/>
      <c r="BS163" s="56"/>
      <c r="BT163" s="56"/>
      <c r="BU163" s="56"/>
      <c r="BV163" s="56"/>
      <c r="BW163" s="56"/>
      <c r="BX163" s="56"/>
      <c r="BY163" s="56"/>
      <c r="BZ163" s="56"/>
      <c r="CB163" s="56"/>
      <c r="CC163" s="56"/>
      <c r="CD163" s="56"/>
      <c r="CE163" s="56"/>
      <c r="CF163" s="56"/>
      <c r="CG163" s="56"/>
      <c r="CH163" s="56"/>
      <c r="CI163" s="56"/>
      <c r="CJ163" s="56"/>
      <c r="CL163" s="56"/>
      <c r="CM163" s="56"/>
      <c r="CN163" s="56"/>
      <c r="CO163" s="56"/>
      <c r="CP163" s="56"/>
      <c r="CQ163" s="56"/>
      <c r="CR163" s="56"/>
      <c r="CS163" s="56"/>
      <c r="CT163" s="56"/>
      <c r="CV163" s="56"/>
      <c r="CW163" s="56"/>
      <c r="CX163" s="56"/>
      <c r="CY163" s="56"/>
      <c r="CZ163" s="56"/>
      <c r="DA163" s="56"/>
      <c r="DB163" s="56"/>
      <c r="DC163" s="56"/>
      <c r="DD163" s="56"/>
      <c r="DF163" s="56"/>
      <c r="DG163" s="56"/>
      <c r="DH163" s="56"/>
      <c r="DI163" s="56"/>
      <c r="DJ163" s="56"/>
      <c r="DK163" s="56"/>
      <c r="DL163" s="56"/>
      <c r="DM163" s="56"/>
      <c r="DN163" s="56"/>
      <c r="DP163" s="56"/>
      <c r="DQ163" s="56"/>
      <c r="DR163" s="56"/>
      <c r="DS163" s="56"/>
      <c r="DT163" s="56"/>
      <c r="DU163" s="56"/>
      <c r="DV163" s="56"/>
      <c r="DW163" s="56"/>
      <c r="DX163" s="56"/>
      <c r="DZ163" s="56"/>
      <c r="EA163" s="56"/>
      <c r="EB163" s="56"/>
      <c r="EC163" s="56"/>
      <c r="ED163" s="56"/>
      <c r="EE163" s="56"/>
      <c r="EF163" s="56"/>
      <c r="EG163" s="56"/>
      <c r="EH163" s="56"/>
      <c r="EJ163" s="56"/>
      <c r="EK163" s="56"/>
      <c r="EL163" s="56"/>
      <c r="EM163" s="56"/>
      <c r="EN163" s="56"/>
      <c r="EO163" s="56"/>
      <c r="EP163" s="56"/>
      <c r="EQ163" s="56"/>
      <c r="ER163" s="56"/>
      <c r="ET163" s="56"/>
      <c r="EU163" s="56"/>
      <c r="EV163" s="56"/>
      <c r="EW163" s="56"/>
      <c r="EX163" s="56"/>
      <c r="EY163" s="56"/>
      <c r="EZ163" s="56"/>
      <c r="FA163" s="56"/>
      <c r="FB163" s="56"/>
      <c r="FD163" s="56"/>
      <c r="FE163" s="56"/>
      <c r="FF163" s="56"/>
      <c r="FG163" s="56"/>
      <c r="FH163" s="56"/>
      <c r="FI163" s="56"/>
      <c r="FJ163" s="56"/>
      <c r="FK163" s="56"/>
      <c r="FL163" s="56"/>
      <c r="FN163" s="56"/>
      <c r="FO163" s="56"/>
      <c r="FP163" s="56"/>
      <c r="FQ163" s="56"/>
      <c r="FR163" s="56"/>
      <c r="FS163" s="56"/>
      <c r="FT163" s="56"/>
      <c r="FU163" s="56"/>
      <c r="FV163" s="56"/>
      <c r="FX163" s="56"/>
      <c r="FY163" s="56"/>
      <c r="FZ163" s="56"/>
      <c r="GA163" s="56"/>
      <c r="GB163" s="56"/>
      <c r="GC163" s="56"/>
      <c r="GD163" s="56"/>
      <c r="GE163" s="56"/>
      <c r="GF163" s="56"/>
      <c r="GH163" s="56"/>
      <c r="GI163" s="56"/>
      <c r="GJ163" s="56"/>
      <c r="GK163" s="56"/>
      <c r="GL163" s="56"/>
      <c r="GM163" s="56"/>
      <c r="GN163" s="56"/>
      <c r="GO163" s="56"/>
      <c r="GP163" s="56"/>
      <c r="GR163" s="56"/>
      <c r="GS163" s="56"/>
      <c r="GT163" s="56"/>
      <c r="GU163" s="56"/>
      <c r="GV163" s="56"/>
      <c r="GW163" s="56"/>
      <c r="GX163" s="56"/>
      <c r="GY163" s="56"/>
      <c r="GZ163" s="56"/>
      <c r="HB163" s="56"/>
      <c r="HC163" s="56"/>
      <c r="HD163" s="56"/>
      <c r="HE163" s="56"/>
      <c r="HF163" s="56"/>
      <c r="HG163" s="56"/>
      <c r="HH163" s="56"/>
      <c r="HI163" s="56"/>
      <c r="HJ163" s="56"/>
      <c r="HL163" s="56"/>
      <c r="HM163" s="56"/>
      <c r="HN163" s="56"/>
      <c r="HO163" s="56"/>
      <c r="HP163" s="56"/>
      <c r="HQ163" s="56"/>
      <c r="HR163" s="56"/>
      <c r="HS163" s="56"/>
      <c r="HT163" s="56"/>
      <c r="HV163" s="56"/>
      <c r="HW163" s="56"/>
      <c r="HX163" s="56"/>
      <c r="HY163" s="56"/>
      <c r="HZ163" s="56"/>
      <c r="IA163" s="56"/>
      <c r="IB163" s="56"/>
      <c r="IC163" s="56"/>
      <c r="ID163" s="56"/>
      <c r="IF163" s="56"/>
      <c r="IG163" s="56"/>
      <c r="IH163" s="56"/>
      <c r="II163" s="56"/>
      <c r="IJ163" s="56"/>
      <c r="IK163" s="56"/>
      <c r="IL163" s="56"/>
      <c r="IM163" s="56"/>
      <c r="IN163" s="56"/>
      <c r="IP163" s="56"/>
      <c r="IQ163" s="56"/>
      <c r="IR163" s="56"/>
      <c r="IS163" s="56"/>
      <c r="IT163" s="56"/>
      <c r="IU163" s="56"/>
    </row>
    <row r="164" spans="1:255" ht="12.75" customHeight="1" thickBot="1" x14ac:dyDescent="0.25">
      <c r="A164" s="11"/>
      <c r="B164" s="106">
        <v>1400.29</v>
      </c>
      <c r="C164" s="85" t="s">
        <v>76</v>
      </c>
      <c r="D164" s="86"/>
      <c r="E164" s="47"/>
      <c r="F164" s="47"/>
      <c r="G164" s="47"/>
      <c r="H164" s="48"/>
      <c r="I164" s="49">
        <f t="shared" si="3"/>
        <v>0</v>
      </c>
      <c r="J164" s="56"/>
      <c r="K164" s="56"/>
      <c r="L164" s="56"/>
      <c r="M164" s="56"/>
      <c r="N164" s="56"/>
      <c r="O164" s="56"/>
      <c r="P164" s="56"/>
      <c r="Q164" s="56"/>
      <c r="R164" s="56"/>
      <c r="T164" s="56"/>
      <c r="U164" s="56"/>
      <c r="V164" s="56"/>
      <c r="W164" s="56"/>
      <c r="X164" s="56"/>
      <c r="Y164" s="56"/>
      <c r="Z164" s="56"/>
      <c r="AA164" s="56"/>
      <c r="AB164" s="56"/>
      <c r="AD164" s="56"/>
      <c r="AE164" s="56"/>
      <c r="AF164" s="56"/>
      <c r="AG164" s="56"/>
      <c r="AH164" s="56"/>
      <c r="AI164" s="56"/>
      <c r="AJ164" s="56"/>
      <c r="AK164" s="56"/>
      <c r="AL164" s="56"/>
      <c r="AN164" s="56"/>
      <c r="AO164" s="56"/>
      <c r="AP164" s="56"/>
      <c r="AQ164" s="56"/>
      <c r="AR164" s="56"/>
      <c r="AS164" s="56"/>
      <c r="AT164" s="56"/>
      <c r="AU164" s="56"/>
      <c r="AV164" s="56"/>
      <c r="AX164" s="56"/>
      <c r="AY164" s="56"/>
      <c r="AZ164" s="56"/>
      <c r="BA164" s="56"/>
      <c r="BB164" s="56"/>
      <c r="BC164" s="56"/>
      <c r="BD164" s="56"/>
      <c r="BE164" s="56"/>
      <c r="BF164" s="56"/>
      <c r="BH164" s="56"/>
      <c r="BI164" s="56"/>
      <c r="BJ164" s="56"/>
      <c r="BK164" s="56"/>
      <c r="BL164" s="56"/>
      <c r="BM164" s="56"/>
      <c r="BN164" s="56"/>
      <c r="BO164" s="56"/>
      <c r="BP164" s="56"/>
      <c r="BR164" s="56"/>
      <c r="BS164" s="56"/>
      <c r="BT164" s="56"/>
      <c r="BU164" s="56"/>
      <c r="BV164" s="56"/>
      <c r="BW164" s="56"/>
      <c r="BX164" s="56"/>
      <c r="BY164" s="56"/>
      <c r="BZ164" s="56"/>
      <c r="CB164" s="56"/>
      <c r="CC164" s="56"/>
      <c r="CD164" s="56"/>
      <c r="CE164" s="56"/>
      <c r="CF164" s="56"/>
      <c r="CG164" s="56"/>
      <c r="CH164" s="56"/>
      <c r="CI164" s="56"/>
      <c r="CJ164" s="56"/>
      <c r="CL164" s="56"/>
      <c r="CM164" s="56"/>
      <c r="CN164" s="56"/>
      <c r="CO164" s="56"/>
      <c r="CP164" s="56"/>
      <c r="CQ164" s="56"/>
      <c r="CR164" s="56"/>
      <c r="CS164" s="56"/>
      <c r="CT164" s="56"/>
      <c r="CV164" s="56"/>
      <c r="CW164" s="56"/>
      <c r="CX164" s="56"/>
      <c r="CY164" s="56"/>
      <c r="CZ164" s="56"/>
      <c r="DA164" s="56"/>
      <c r="DB164" s="56"/>
      <c r="DC164" s="56"/>
      <c r="DD164" s="56"/>
      <c r="DF164" s="56"/>
      <c r="DG164" s="56"/>
      <c r="DH164" s="56"/>
      <c r="DI164" s="56"/>
      <c r="DJ164" s="56"/>
      <c r="DK164" s="56"/>
      <c r="DL164" s="56"/>
      <c r="DM164" s="56"/>
      <c r="DN164" s="56"/>
      <c r="DP164" s="56"/>
      <c r="DQ164" s="56"/>
      <c r="DR164" s="56"/>
      <c r="DS164" s="56"/>
      <c r="DT164" s="56"/>
      <c r="DU164" s="56"/>
      <c r="DV164" s="56"/>
      <c r="DW164" s="56"/>
      <c r="DX164" s="56"/>
      <c r="DZ164" s="56"/>
      <c r="EA164" s="56"/>
      <c r="EB164" s="56"/>
      <c r="EC164" s="56"/>
      <c r="ED164" s="56"/>
      <c r="EE164" s="56"/>
      <c r="EF164" s="56"/>
      <c r="EG164" s="56"/>
      <c r="EH164" s="56"/>
      <c r="EJ164" s="56"/>
      <c r="EK164" s="56"/>
      <c r="EL164" s="56"/>
      <c r="EM164" s="56"/>
      <c r="EN164" s="56"/>
      <c r="EO164" s="56"/>
      <c r="EP164" s="56"/>
      <c r="EQ164" s="56"/>
      <c r="ER164" s="56"/>
      <c r="ET164" s="56"/>
      <c r="EU164" s="56"/>
      <c r="EV164" s="56"/>
      <c r="EW164" s="56"/>
      <c r="EX164" s="56"/>
      <c r="EY164" s="56"/>
      <c r="EZ164" s="56"/>
      <c r="FA164" s="56"/>
      <c r="FB164" s="56"/>
      <c r="FD164" s="56"/>
      <c r="FE164" s="56"/>
      <c r="FF164" s="56"/>
      <c r="FG164" s="56"/>
      <c r="FH164" s="56"/>
      <c r="FI164" s="56"/>
      <c r="FJ164" s="56"/>
      <c r="FK164" s="56"/>
      <c r="FL164" s="56"/>
      <c r="FN164" s="56"/>
      <c r="FO164" s="56"/>
      <c r="FP164" s="56"/>
      <c r="FQ164" s="56"/>
      <c r="FR164" s="56"/>
      <c r="FS164" s="56"/>
      <c r="FT164" s="56"/>
      <c r="FU164" s="56"/>
      <c r="FV164" s="56"/>
      <c r="FX164" s="56"/>
      <c r="FY164" s="56"/>
      <c r="FZ164" s="56"/>
      <c r="GA164" s="56"/>
      <c r="GB164" s="56"/>
      <c r="GC164" s="56"/>
      <c r="GD164" s="56"/>
      <c r="GE164" s="56"/>
      <c r="GF164" s="56"/>
      <c r="GH164" s="56"/>
      <c r="GI164" s="56"/>
      <c r="GJ164" s="56"/>
      <c r="GK164" s="56"/>
      <c r="GL164" s="56"/>
      <c r="GM164" s="56"/>
      <c r="GN164" s="56"/>
      <c r="GO164" s="56"/>
      <c r="GP164" s="56"/>
      <c r="GR164" s="56"/>
      <c r="GS164" s="56"/>
      <c r="GT164" s="56"/>
      <c r="GU164" s="56"/>
      <c r="GV164" s="56"/>
      <c r="GW164" s="56"/>
      <c r="GX164" s="56"/>
      <c r="GY164" s="56"/>
      <c r="GZ164" s="56"/>
      <c r="HB164" s="56"/>
      <c r="HC164" s="56"/>
      <c r="HD164" s="56"/>
      <c r="HE164" s="56"/>
      <c r="HF164" s="56"/>
      <c r="HG164" s="56"/>
      <c r="HH164" s="56"/>
      <c r="HI164" s="56"/>
      <c r="HJ164" s="56"/>
      <c r="HL164" s="56"/>
      <c r="HM164" s="56"/>
      <c r="HN164" s="56"/>
      <c r="HO164" s="56"/>
      <c r="HP164" s="56"/>
      <c r="HQ164" s="56"/>
      <c r="HR164" s="56"/>
      <c r="HS164" s="56"/>
      <c r="HT164" s="56"/>
      <c r="HV164" s="56"/>
      <c r="HW164" s="56"/>
      <c r="HX164" s="56"/>
      <c r="HY164" s="56"/>
      <c r="HZ164" s="56"/>
      <c r="IA164" s="56"/>
      <c r="IB164" s="56"/>
      <c r="IC164" s="56"/>
      <c r="ID164" s="56"/>
      <c r="IF164" s="56"/>
      <c r="IG164" s="56"/>
      <c r="IH164" s="56"/>
      <c r="II164" s="56"/>
      <c r="IJ164" s="56"/>
      <c r="IK164" s="56"/>
      <c r="IL164" s="56"/>
      <c r="IM164" s="56"/>
      <c r="IN164" s="56"/>
      <c r="IP164" s="56"/>
      <c r="IQ164" s="56"/>
      <c r="IR164" s="56"/>
      <c r="IS164" s="56"/>
      <c r="IT164" s="56"/>
      <c r="IU164" s="56"/>
    </row>
    <row r="165" spans="1:255" ht="12.75" customHeight="1" thickBot="1" x14ac:dyDescent="0.25">
      <c r="A165" s="11"/>
      <c r="B165" s="106">
        <v>1952.72</v>
      </c>
      <c r="C165" s="85" t="s">
        <v>77</v>
      </c>
      <c r="D165" s="86"/>
      <c r="E165" s="47"/>
      <c r="F165" s="47"/>
      <c r="G165" s="47"/>
      <c r="H165" s="48"/>
      <c r="I165" s="49">
        <f t="shared" si="3"/>
        <v>0</v>
      </c>
      <c r="J165" s="56"/>
      <c r="K165" s="56"/>
      <c r="L165" s="56"/>
      <c r="M165" s="56"/>
      <c r="N165" s="56"/>
      <c r="O165" s="56"/>
      <c r="P165" s="56"/>
      <c r="Q165" s="56"/>
      <c r="R165" s="56"/>
      <c r="T165" s="56"/>
      <c r="U165" s="56"/>
      <c r="V165" s="56"/>
      <c r="W165" s="56"/>
      <c r="X165" s="56"/>
      <c r="Y165" s="56"/>
      <c r="Z165" s="56"/>
      <c r="AA165" s="56"/>
      <c r="AB165" s="56"/>
      <c r="AD165" s="56"/>
      <c r="AE165" s="56"/>
      <c r="AF165" s="56"/>
      <c r="AG165" s="56"/>
      <c r="AH165" s="56"/>
      <c r="AI165" s="56"/>
      <c r="AJ165" s="56"/>
      <c r="AK165" s="56"/>
      <c r="AL165" s="56"/>
      <c r="AN165" s="56"/>
      <c r="AO165" s="56"/>
      <c r="AP165" s="56"/>
      <c r="AQ165" s="56"/>
      <c r="AR165" s="56"/>
      <c r="AS165" s="56"/>
      <c r="AT165" s="56"/>
      <c r="AU165" s="56"/>
      <c r="AV165" s="56"/>
      <c r="AX165" s="56"/>
      <c r="AY165" s="56"/>
      <c r="AZ165" s="56"/>
      <c r="BA165" s="56"/>
      <c r="BB165" s="56"/>
      <c r="BC165" s="56"/>
      <c r="BD165" s="56"/>
      <c r="BE165" s="56"/>
      <c r="BF165" s="56"/>
      <c r="BH165" s="56"/>
      <c r="BI165" s="56"/>
      <c r="BJ165" s="56"/>
      <c r="BK165" s="56"/>
      <c r="BL165" s="56"/>
      <c r="BM165" s="56"/>
      <c r="BN165" s="56"/>
      <c r="BO165" s="56"/>
      <c r="BP165" s="56"/>
      <c r="BR165" s="56"/>
      <c r="BS165" s="56"/>
      <c r="BT165" s="56"/>
      <c r="BU165" s="56"/>
      <c r="BV165" s="56"/>
      <c r="BW165" s="56"/>
      <c r="BX165" s="56"/>
      <c r="BY165" s="56"/>
      <c r="BZ165" s="56"/>
      <c r="CB165" s="56"/>
      <c r="CC165" s="56"/>
      <c r="CD165" s="56"/>
      <c r="CE165" s="56"/>
      <c r="CF165" s="56"/>
      <c r="CG165" s="56"/>
      <c r="CH165" s="56"/>
      <c r="CI165" s="56"/>
      <c r="CJ165" s="56"/>
      <c r="CL165" s="56"/>
      <c r="CM165" s="56"/>
      <c r="CN165" s="56"/>
      <c r="CO165" s="56"/>
      <c r="CP165" s="56"/>
      <c r="CQ165" s="56"/>
      <c r="CR165" s="56"/>
      <c r="CS165" s="56"/>
      <c r="CT165" s="56"/>
      <c r="CV165" s="56"/>
      <c r="CW165" s="56"/>
      <c r="CX165" s="56"/>
      <c r="CY165" s="56"/>
      <c r="CZ165" s="56"/>
      <c r="DA165" s="56"/>
      <c r="DB165" s="56"/>
      <c r="DC165" s="56"/>
      <c r="DD165" s="56"/>
      <c r="DF165" s="56"/>
      <c r="DG165" s="56"/>
      <c r="DH165" s="56"/>
      <c r="DI165" s="56"/>
      <c r="DJ165" s="56"/>
      <c r="DK165" s="56"/>
      <c r="DL165" s="56"/>
      <c r="DM165" s="56"/>
      <c r="DN165" s="56"/>
      <c r="DP165" s="56"/>
      <c r="DQ165" s="56"/>
      <c r="DR165" s="56"/>
      <c r="DS165" s="56"/>
      <c r="DT165" s="56"/>
      <c r="DU165" s="56"/>
      <c r="DV165" s="56"/>
      <c r="DW165" s="56"/>
      <c r="DX165" s="56"/>
      <c r="DZ165" s="56"/>
      <c r="EA165" s="56"/>
      <c r="EB165" s="56"/>
      <c r="EC165" s="56"/>
      <c r="ED165" s="56"/>
      <c r="EE165" s="56"/>
      <c r="EF165" s="56"/>
      <c r="EG165" s="56"/>
      <c r="EH165" s="56"/>
      <c r="EJ165" s="56"/>
      <c r="EK165" s="56"/>
      <c r="EL165" s="56"/>
      <c r="EM165" s="56"/>
      <c r="EN165" s="56"/>
      <c r="EO165" s="56"/>
      <c r="EP165" s="56"/>
      <c r="EQ165" s="56"/>
      <c r="ER165" s="56"/>
      <c r="ET165" s="56"/>
      <c r="EU165" s="56"/>
      <c r="EV165" s="56"/>
      <c r="EW165" s="56"/>
      <c r="EX165" s="56"/>
      <c r="EY165" s="56"/>
      <c r="EZ165" s="56"/>
      <c r="FA165" s="56"/>
      <c r="FB165" s="56"/>
      <c r="FD165" s="56"/>
      <c r="FE165" s="56"/>
      <c r="FF165" s="56"/>
      <c r="FG165" s="56"/>
      <c r="FH165" s="56"/>
      <c r="FI165" s="56"/>
      <c r="FJ165" s="56"/>
      <c r="FK165" s="56"/>
      <c r="FL165" s="56"/>
      <c r="FN165" s="56"/>
      <c r="FO165" s="56"/>
      <c r="FP165" s="56"/>
      <c r="FQ165" s="56"/>
      <c r="FR165" s="56"/>
      <c r="FS165" s="56"/>
      <c r="FT165" s="56"/>
      <c r="FU165" s="56"/>
      <c r="FV165" s="56"/>
      <c r="FX165" s="56"/>
      <c r="FY165" s="56"/>
      <c r="FZ165" s="56"/>
      <c r="GA165" s="56"/>
      <c r="GB165" s="56"/>
      <c r="GC165" s="56"/>
      <c r="GD165" s="56"/>
      <c r="GE165" s="56"/>
      <c r="GF165" s="56"/>
      <c r="GH165" s="56"/>
      <c r="GI165" s="56"/>
      <c r="GJ165" s="56"/>
      <c r="GK165" s="56"/>
      <c r="GL165" s="56"/>
      <c r="GM165" s="56"/>
      <c r="GN165" s="56"/>
      <c r="GO165" s="56"/>
      <c r="GP165" s="56"/>
      <c r="GR165" s="56"/>
      <c r="GS165" s="56"/>
      <c r="GT165" s="56"/>
      <c r="GU165" s="56"/>
      <c r="GV165" s="56"/>
      <c r="GW165" s="56"/>
      <c r="GX165" s="56"/>
      <c r="GY165" s="56"/>
      <c r="GZ165" s="56"/>
      <c r="HB165" s="56"/>
      <c r="HC165" s="56"/>
      <c r="HD165" s="56"/>
      <c r="HE165" s="56"/>
      <c r="HF165" s="56"/>
      <c r="HG165" s="56"/>
      <c r="HH165" s="56"/>
      <c r="HI165" s="56"/>
      <c r="HJ165" s="56"/>
      <c r="HL165" s="56"/>
      <c r="HM165" s="56"/>
      <c r="HN165" s="56"/>
      <c r="HO165" s="56"/>
      <c r="HP165" s="56"/>
      <c r="HQ165" s="56"/>
      <c r="HR165" s="56"/>
      <c r="HS165" s="56"/>
      <c r="HT165" s="56"/>
      <c r="HV165" s="56"/>
      <c r="HW165" s="56"/>
      <c r="HX165" s="56"/>
      <c r="HY165" s="56"/>
      <c r="HZ165" s="56"/>
      <c r="IA165" s="56"/>
      <c r="IB165" s="56"/>
      <c r="IC165" s="56"/>
      <c r="ID165" s="56"/>
      <c r="IF165" s="56"/>
      <c r="IG165" s="56"/>
      <c r="IH165" s="56"/>
      <c r="II165" s="56"/>
      <c r="IJ165" s="56"/>
      <c r="IK165" s="56"/>
      <c r="IL165" s="56"/>
      <c r="IM165" s="56"/>
      <c r="IN165" s="56"/>
      <c r="IP165" s="56"/>
      <c r="IQ165" s="56"/>
      <c r="IR165" s="56"/>
      <c r="IS165" s="56"/>
      <c r="IT165" s="56"/>
      <c r="IU165" s="56"/>
    </row>
    <row r="166" spans="1:255" ht="12.75" customHeight="1" thickBot="1" x14ac:dyDescent="0.25">
      <c r="A166" s="11"/>
      <c r="B166" s="106">
        <v>1505.74</v>
      </c>
      <c r="C166" s="85" t="s">
        <v>78</v>
      </c>
      <c r="D166" s="86"/>
      <c r="E166" s="47"/>
      <c r="F166" s="47"/>
      <c r="G166" s="47"/>
      <c r="H166" s="48"/>
      <c r="I166" s="49">
        <f t="shared" si="3"/>
        <v>0</v>
      </c>
      <c r="J166" s="56"/>
      <c r="K166" s="56"/>
      <c r="L166" s="56"/>
      <c r="M166" s="56"/>
      <c r="N166" s="56"/>
      <c r="O166" s="56"/>
      <c r="P166" s="56"/>
      <c r="Q166" s="56"/>
      <c r="R166" s="56"/>
      <c r="T166" s="56"/>
      <c r="U166" s="56"/>
      <c r="V166" s="56"/>
      <c r="W166" s="56"/>
      <c r="X166" s="56"/>
      <c r="Y166" s="56"/>
      <c r="Z166" s="56"/>
      <c r="AA166" s="56"/>
      <c r="AB166" s="56"/>
      <c r="AD166" s="56"/>
      <c r="AE166" s="56"/>
      <c r="AF166" s="56"/>
      <c r="AG166" s="56"/>
      <c r="AH166" s="56"/>
      <c r="AI166" s="56"/>
      <c r="AJ166" s="56"/>
      <c r="AK166" s="56"/>
      <c r="AL166" s="56"/>
      <c r="AN166" s="56"/>
      <c r="AO166" s="56"/>
      <c r="AP166" s="56"/>
      <c r="AQ166" s="56"/>
      <c r="AR166" s="56"/>
      <c r="AS166" s="56"/>
      <c r="AT166" s="56"/>
      <c r="AU166" s="56"/>
      <c r="AV166" s="56"/>
      <c r="AX166" s="56"/>
      <c r="AY166" s="56"/>
      <c r="AZ166" s="56"/>
      <c r="BA166" s="56"/>
      <c r="BB166" s="56"/>
      <c r="BC166" s="56"/>
      <c r="BD166" s="56"/>
      <c r="BE166" s="56"/>
      <c r="BF166" s="56"/>
      <c r="BH166" s="56"/>
      <c r="BI166" s="56"/>
      <c r="BJ166" s="56"/>
      <c r="BK166" s="56"/>
      <c r="BL166" s="56"/>
      <c r="BM166" s="56"/>
      <c r="BN166" s="56"/>
      <c r="BO166" s="56"/>
      <c r="BP166" s="56"/>
      <c r="BR166" s="56"/>
      <c r="BS166" s="56"/>
      <c r="BT166" s="56"/>
      <c r="BU166" s="56"/>
      <c r="BV166" s="56"/>
      <c r="BW166" s="56"/>
      <c r="BX166" s="56"/>
      <c r="BY166" s="56"/>
      <c r="BZ166" s="56"/>
      <c r="CB166" s="56"/>
      <c r="CC166" s="56"/>
      <c r="CD166" s="56"/>
      <c r="CE166" s="56"/>
      <c r="CF166" s="56"/>
      <c r="CG166" s="56"/>
      <c r="CH166" s="56"/>
      <c r="CI166" s="56"/>
      <c r="CJ166" s="56"/>
      <c r="CL166" s="56"/>
      <c r="CM166" s="56"/>
      <c r="CN166" s="56"/>
      <c r="CO166" s="56"/>
      <c r="CP166" s="56"/>
      <c r="CQ166" s="56"/>
      <c r="CR166" s="56"/>
      <c r="CS166" s="56"/>
      <c r="CT166" s="56"/>
      <c r="CV166" s="56"/>
      <c r="CW166" s="56"/>
      <c r="CX166" s="56"/>
      <c r="CY166" s="56"/>
      <c r="CZ166" s="56"/>
      <c r="DA166" s="56"/>
      <c r="DB166" s="56"/>
      <c r="DC166" s="56"/>
      <c r="DD166" s="56"/>
      <c r="DF166" s="56"/>
      <c r="DG166" s="56"/>
      <c r="DH166" s="56"/>
      <c r="DI166" s="56"/>
      <c r="DJ166" s="56"/>
      <c r="DK166" s="56"/>
      <c r="DL166" s="56"/>
      <c r="DM166" s="56"/>
      <c r="DN166" s="56"/>
      <c r="DP166" s="56"/>
      <c r="DQ166" s="56"/>
      <c r="DR166" s="56"/>
      <c r="DS166" s="56"/>
      <c r="DT166" s="56"/>
      <c r="DU166" s="56"/>
      <c r="DV166" s="56"/>
      <c r="DW166" s="56"/>
      <c r="DX166" s="56"/>
      <c r="DZ166" s="56"/>
      <c r="EA166" s="56"/>
      <c r="EB166" s="56"/>
      <c r="EC166" s="56"/>
      <c r="ED166" s="56"/>
      <c r="EE166" s="56"/>
      <c r="EF166" s="56"/>
      <c r="EG166" s="56"/>
      <c r="EH166" s="56"/>
      <c r="EJ166" s="56"/>
      <c r="EK166" s="56"/>
      <c r="EL166" s="56"/>
      <c r="EM166" s="56"/>
      <c r="EN166" s="56"/>
      <c r="EO166" s="56"/>
      <c r="EP166" s="56"/>
      <c r="EQ166" s="56"/>
      <c r="ER166" s="56"/>
      <c r="ET166" s="56"/>
      <c r="EU166" s="56"/>
      <c r="EV166" s="56"/>
      <c r="EW166" s="56"/>
      <c r="EX166" s="56"/>
      <c r="EY166" s="56"/>
      <c r="EZ166" s="56"/>
      <c r="FA166" s="56"/>
      <c r="FB166" s="56"/>
      <c r="FD166" s="56"/>
      <c r="FE166" s="56"/>
      <c r="FF166" s="56"/>
      <c r="FG166" s="56"/>
      <c r="FH166" s="56"/>
      <c r="FI166" s="56"/>
      <c r="FJ166" s="56"/>
      <c r="FK166" s="56"/>
      <c r="FL166" s="56"/>
      <c r="FN166" s="56"/>
      <c r="FO166" s="56"/>
      <c r="FP166" s="56"/>
      <c r="FQ166" s="56"/>
      <c r="FR166" s="56"/>
      <c r="FS166" s="56"/>
      <c r="FT166" s="56"/>
      <c r="FU166" s="56"/>
      <c r="FV166" s="56"/>
      <c r="FX166" s="56"/>
      <c r="FY166" s="56"/>
      <c r="FZ166" s="56"/>
      <c r="GA166" s="56"/>
      <c r="GB166" s="56"/>
      <c r="GC166" s="56"/>
      <c r="GD166" s="56"/>
      <c r="GE166" s="56"/>
      <c r="GF166" s="56"/>
      <c r="GH166" s="56"/>
      <c r="GI166" s="56"/>
      <c r="GJ166" s="56"/>
      <c r="GK166" s="56"/>
      <c r="GL166" s="56"/>
      <c r="GM166" s="56"/>
      <c r="GN166" s="56"/>
      <c r="GO166" s="56"/>
      <c r="GP166" s="56"/>
      <c r="GR166" s="56"/>
      <c r="GS166" s="56"/>
      <c r="GT166" s="56"/>
      <c r="GU166" s="56"/>
      <c r="GV166" s="56"/>
      <c r="GW166" s="56"/>
      <c r="GX166" s="56"/>
      <c r="GY166" s="56"/>
      <c r="GZ166" s="56"/>
      <c r="HB166" s="56"/>
      <c r="HC166" s="56"/>
      <c r="HD166" s="56"/>
      <c r="HE166" s="56"/>
      <c r="HF166" s="56"/>
      <c r="HG166" s="56"/>
      <c r="HH166" s="56"/>
      <c r="HI166" s="56"/>
      <c r="HJ166" s="56"/>
      <c r="HL166" s="56"/>
      <c r="HM166" s="56"/>
      <c r="HN166" s="56"/>
      <c r="HO166" s="56"/>
      <c r="HP166" s="56"/>
      <c r="HQ166" s="56"/>
      <c r="HR166" s="56"/>
      <c r="HS166" s="56"/>
      <c r="HT166" s="56"/>
      <c r="HV166" s="56"/>
      <c r="HW166" s="56"/>
      <c r="HX166" s="56"/>
      <c r="HY166" s="56"/>
      <c r="HZ166" s="56"/>
      <c r="IA166" s="56"/>
      <c r="IB166" s="56"/>
      <c r="IC166" s="56"/>
      <c r="ID166" s="56"/>
      <c r="IF166" s="56"/>
      <c r="IG166" s="56"/>
      <c r="IH166" s="56"/>
      <c r="II166" s="56"/>
      <c r="IJ166" s="56"/>
      <c r="IK166" s="56"/>
      <c r="IL166" s="56"/>
      <c r="IM166" s="56"/>
      <c r="IN166" s="56"/>
      <c r="IP166" s="56"/>
      <c r="IQ166" s="56"/>
      <c r="IR166" s="56"/>
      <c r="IS166" s="56"/>
      <c r="IT166" s="56"/>
      <c r="IU166" s="56"/>
    </row>
    <row r="167" spans="1:255" ht="12.75" customHeight="1" thickBot="1" x14ac:dyDescent="0.25">
      <c r="A167" s="11"/>
      <c r="B167" s="106">
        <v>1909.25</v>
      </c>
      <c r="C167" s="85" t="s">
        <v>79</v>
      </c>
      <c r="D167" s="86"/>
      <c r="E167" s="47"/>
      <c r="F167" s="47"/>
      <c r="G167" s="47"/>
      <c r="H167" s="48"/>
      <c r="I167" s="49">
        <f t="shared" si="3"/>
        <v>0</v>
      </c>
      <c r="J167" s="56"/>
      <c r="K167" s="56"/>
      <c r="L167" s="56"/>
      <c r="M167" s="56"/>
      <c r="N167" s="56"/>
      <c r="O167" s="56"/>
      <c r="P167" s="56"/>
      <c r="Q167" s="56"/>
      <c r="R167" s="56"/>
      <c r="T167" s="56"/>
      <c r="U167" s="56"/>
      <c r="V167" s="56"/>
      <c r="W167" s="56"/>
      <c r="X167" s="56"/>
      <c r="Y167" s="56"/>
      <c r="Z167" s="56"/>
      <c r="AA167" s="56"/>
      <c r="AB167" s="56"/>
      <c r="AD167" s="56"/>
      <c r="AE167" s="56"/>
      <c r="AF167" s="56"/>
      <c r="AG167" s="56"/>
      <c r="AH167" s="56"/>
      <c r="AI167" s="56"/>
      <c r="AJ167" s="56"/>
      <c r="AK167" s="56"/>
      <c r="AL167" s="56"/>
      <c r="AN167" s="56"/>
      <c r="AO167" s="56"/>
      <c r="AP167" s="56"/>
      <c r="AQ167" s="56"/>
      <c r="AR167" s="56"/>
      <c r="AS167" s="56"/>
      <c r="AT167" s="56"/>
      <c r="AU167" s="56"/>
      <c r="AV167" s="56"/>
      <c r="AX167" s="56"/>
      <c r="AY167" s="56"/>
      <c r="AZ167" s="56"/>
      <c r="BA167" s="56"/>
      <c r="BB167" s="56"/>
      <c r="BC167" s="56"/>
      <c r="BD167" s="56"/>
      <c r="BE167" s="56"/>
      <c r="BF167" s="56"/>
      <c r="BH167" s="56"/>
      <c r="BI167" s="56"/>
      <c r="BJ167" s="56"/>
      <c r="BK167" s="56"/>
      <c r="BL167" s="56"/>
      <c r="BM167" s="56"/>
      <c r="BN167" s="56"/>
      <c r="BO167" s="56"/>
      <c r="BP167" s="56"/>
      <c r="BR167" s="56"/>
      <c r="BS167" s="56"/>
      <c r="BT167" s="56"/>
      <c r="BU167" s="56"/>
      <c r="BV167" s="56"/>
      <c r="BW167" s="56"/>
      <c r="BX167" s="56"/>
      <c r="BY167" s="56"/>
      <c r="BZ167" s="56"/>
      <c r="CB167" s="56"/>
      <c r="CC167" s="56"/>
      <c r="CD167" s="56"/>
      <c r="CE167" s="56"/>
      <c r="CF167" s="56"/>
      <c r="CG167" s="56"/>
      <c r="CH167" s="56"/>
      <c r="CI167" s="56"/>
      <c r="CJ167" s="56"/>
      <c r="CL167" s="56"/>
      <c r="CM167" s="56"/>
      <c r="CN167" s="56"/>
      <c r="CO167" s="56"/>
      <c r="CP167" s="56"/>
      <c r="CQ167" s="56"/>
      <c r="CR167" s="56"/>
      <c r="CS167" s="56"/>
      <c r="CT167" s="56"/>
      <c r="CV167" s="56"/>
      <c r="CW167" s="56"/>
      <c r="CX167" s="56"/>
      <c r="CY167" s="56"/>
      <c r="CZ167" s="56"/>
      <c r="DA167" s="56"/>
      <c r="DB167" s="56"/>
      <c r="DC167" s="56"/>
      <c r="DD167" s="56"/>
      <c r="DF167" s="56"/>
      <c r="DG167" s="56"/>
      <c r="DH167" s="56"/>
      <c r="DI167" s="56"/>
      <c r="DJ167" s="56"/>
      <c r="DK167" s="56"/>
      <c r="DL167" s="56"/>
      <c r="DM167" s="56"/>
      <c r="DN167" s="56"/>
      <c r="DP167" s="56"/>
      <c r="DQ167" s="56"/>
      <c r="DR167" s="56"/>
      <c r="DS167" s="56"/>
      <c r="DT167" s="56"/>
      <c r="DU167" s="56"/>
      <c r="DV167" s="56"/>
      <c r="DW167" s="56"/>
      <c r="DX167" s="56"/>
      <c r="DZ167" s="56"/>
      <c r="EA167" s="56"/>
      <c r="EB167" s="56"/>
      <c r="EC167" s="56"/>
      <c r="ED167" s="56"/>
      <c r="EE167" s="56"/>
      <c r="EF167" s="56"/>
      <c r="EG167" s="56"/>
      <c r="EH167" s="56"/>
      <c r="EJ167" s="56"/>
      <c r="EK167" s="56"/>
      <c r="EL167" s="56"/>
      <c r="EM167" s="56"/>
      <c r="EN167" s="56"/>
      <c r="EO167" s="56"/>
      <c r="EP167" s="56"/>
      <c r="EQ167" s="56"/>
      <c r="ER167" s="56"/>
      <c r="ET167" s="56"/>
      <c r="EU167" s="56"/>
      <c r="EV167" s="56"/>
      <c r="EW167" s="56"/>
      <c r="EX167" s="56"/>
      <c r="EY167" s="56"/>
      <c r="EZ167" s="56"/>
      <c r="FA167" s="56"/>
      <c r="FB167" s="56"/>
      <c r="FD167" s="56"/>
      <c r="FE167" s="56"/>
      <c r="FF167" s="56"/>
      <c r="FG167" s="56"/>
      <c r="FH167" s="56"/>
      <c r="FI167" s="56"/>
      <c r="FJ167" s="56"/>
      <c r="FK167" s="56"/>
      <c r="FL167" s="56"/>
      <c r="FN167" s="56"/>
      <c r="FO167" s="56"/>
      <c r="FP167" s="56"/>
      <c r="FQ167" s="56"/>
      <c r="FR167" s="56"/>
      <c r="FS167" s="56"/>
      <c r="FT167" s="56"/>
      <c r="FU167" s="56"/>
      <c r="FV167" s="56"/>
      <c r="FX167" s="56"/>
      <c r="FY167" s="56"/>
      <c r="FZ167" s="56"/>
      <c r="GA167" s="56"/>
      <c r="GB167" s="56"/>
      <c r="GC167" s="56"/>
      <c r="GD167" s="56"/>
      <c r="GE167" s="56"/>
      <c r="GF167" s="56"/>
      <c r="GH167" s="56"/>
      <c r="GI167" s="56"/>
      <c r="GJ167" s="56"/>
      <c r="GK167" s="56"/>
      <c r="GL167" s="56"/>
      <c r="GM167" s="56"/>
      <c r="GN167" s="56"/>
      <c r="GO167" s="56"/>
      <c r="GP167" s="56"/>
      <c r="GR167" s="56"/>
      <c r="GS167" s="56"/>
      <c r="GT167" s="56"/>
      <c r="GU167" s="56"/>
      <c r="GV167" s="56"/>
      <c r="GW167" s="56"/>
      <c r="GX167" s="56"/>
      <c r="GY167" s="56"/>
      <c r="GZ167" s="56"/>
      <c r="HB167" s="56"/>
      <c r="HC167" s="56"/>
      <c r="HD167" s="56"/>
      <c r="HE167" s="56"/>
      <c r="HF167" s="56"/>
      <c r="HG167" s="56"/>
      <c r="HH167" s="56"/>
      <c r="HI167" s="56"/>
      <c r="HJ167" s="56"/>
      <c r="HL167" s="56"/>
      <c r="HM167" s="56"/>
      <c r="HN167" s="56"/>
      <c r="HO167" s="56"/>
      <c r="HP167" s="56"/>
      <c r="HQ167" s="56"/>
      <c r="HR167" s="56"/>
      <c r="HS167" s="56"/>
      <c r="HT167" s="56"/>
      <c r="HV167" s="56"/>
      <c r="HW167" s="56"/>
      <c r="HX167" s="56"/>
      <c r="HY167" s="56"/>
      <c r="HZ167" s="56"/>
      <c r="IA167" s="56"/>
      <c r="IB167" s="56"/>
      <c r="IC167" s="56"/>
      <c r="ID167" s="56"/>
      <c r="IF167" s="56"/>
      <c r="IG167" s="56"/>
      <c r="IH167" s="56"/>
      <c r="II167" s="56"/>
      <c r="IJ167" s="56"/>
      <c r="IK167" s="56"/>
      <c r="IL167" s="56"/>
      <c r="IM167" s="56"/>
      <c r="IN167" s="56"/>
      <c r="IP167" s="56"/>
      <c r="IQ167" s="56"/>
      <c r="IR167" s="56"/>
      <c r="IS167" s="56"/>
      <c r="IT167" s="56"/>
      <c r="IU167" s="56"/>
    </row>
    <row r="168" spans="1:255" ht="12.75" customHeight="1" thickBot="1" x14ac:dyDescent="0.25">
      <c r="A168" s="11"/>
      <c r="B168" s="106">
        <v>1413.65</v>
      </c>
      <c r="C168" s="85" t="s">
        <v>80</v>
      </c>
      <c r="D168" s="86"/>
      <c r="E168" s="47"/>
      <c r="F168" s="47"/>
      <c r="G168" s="47"/>
      <c r="H168" s="48"/>
      <c r="I168" s="49">
        <f t="shared" si="3"/>
        <v>0</v>
      </c>
      <c r="J168" s="56"/>
      <c r="K168" s="56"/>
      <c r="L168" s="56"/>
      <c r="M168" s="56"/>
      <c r="N168" s="56"/>
      <c r="O168" s="56"/>
      <c r="P168" s="56"/>
      <c r="Q168" s="56"/>
      <c r="R168" s="56"/>
      <c r="T168" s="56"/>
      <c r="U168" s="56"/>
      <c r="V168" s="56"/>
      <c r="W168" s="56"/>
      <c r="X168" s="56"/>
      <c r="Y168" s="56"/>
      <c r="Z168" s="56"/>
      <c r="AA168" s="56"/>
      <c r="AB168" s="56"/>
      <c r="AD168" s="56"/>
      <c r="AE168" s="56"/>
      <c r="AF168" s="56"/>
      <c r="AG168" s="56"/>
      <c r="AH168" s="56"/>
      <c r="AI168" s="56"/>
      <c r="AJ168" s="56"/>
      <c r="AK168" s="56"/>
      <c r="AL168" s="56"/>
      <c r="AN168" s="56"/>
      <c r="AO168" s="56"/>
      <c r="AP168" s="56"/>
      <c r="AQ168" s="56"/>
      <c r="AR168" s="56"/>
      <c r="AS168" s="56"/>
      <c r="AT168" s="56"/>
      <c r="AU168" s="56"/>
      <c r="AV168" s="56"/>
      <c r="AX168" s="56"/>
      <c r="AY168" s="56"/>
      <c r="AZ168" s="56"/>
      <c r="BA168" s="56"/>
      <c r="BB168" s="56"/>
      <c r="BC168" s="56"/>
      <c r="BD168" s="56"/>
      <c r="BE168" s="56"/>
      <c r="BF168" s="56"/>
      <c r="BH168" s="56"/>
      <c r="BI168" s="56"/>
      <c r="BJ168" s="56"/>
      <c r="BK168" s="56"/>
      <c r="BL168" s="56"/>
      <c r="BM168" s="56"/>
      <c r="BN168" s="56"/>
      <c r="BO168" s="56"/>
      <c r="BP168" s="56"/>
      <c r="BR168" s="56"/>
      <c r="BS168" s="56"/>
      <c r="BT168" s="56"/>
      <c r="BU168" s="56"/>
      <c r="BV168" s="56"/>
      <c r="BW168" s="56"/>
      <c r="BX168" s="56"/>
      <c r="BY168" s="56"/>
      <c r="BZ168" s="56"/>
      <c r="CB168" s="56"/>
      <c r="CC168" s="56"/>
      <c r="CD168" s="56"/>
      <c r="CE168" s="56"/>
      <c r="CF168" s="56"/>
      <c r="CG168" s="56"/>
      <c r="CH168" s="56"/>
      <c r="CI168" s="56"/>
      <c r="CJ168" s="56"/>
      <c r="CL168" s="56"/>
      <c r="CM168" s="56"/>
      <c r="CN168" s="56"/>
      <c r="CO168" s="56"/>
      <c r="CP168" s="56"/>
      <c r="CQ168" s="56"/>
      <c r="CR168" s="56"/>
      <c r="CS168" s="56"/>
      <c r="CT168" s="56"/>
      <c r="CV168" s="56"/>
      <c r="CW168" s="56"/>
      <c r="CX168" s="56"/>
      <c r="CY168" s="56"/>
      <c r="CZ168" s="56"/>
      <c r="DA168" s="56"/>
      <c r="DB168" s="56"/>
      <c r="DC168" s="56"/>
      <c r="DD168" s="56"/>
      <c r="DF168" s="56"/>
      <c r="DG168" s="56"/>
      <c r="DH168" s="56"/>
      <c r="DI168" s="56"/>
      <c r="DJ168" s="56"/>
      <c r="DK168" s="56"/>
      <c r="DL168" s="56"/>
      <c r="DM168" s="56"/>
      <c r="DN168" s="56"/>
      <c r="DP168" s="56"/>
      <c r="DQ168" s="56"/>
      <c r="DR168" s="56"/>
      <c r="DS168" s="56"/>
      <c r="DT168" s="56"/>
      <c r="DU168" s="56"/>
      <c r="DV168" s="56"/>
      <c r="DW168" s="56"/>
      <c r="DX168" s="56"/>
      <c r="DZ168" s="56"/>
      <c r="EA168" s="56"/>
      <c r="EB168" s="56"/>
      <c r="EC168" s="56"/>
      <c r="ED168" s="56"/>
      <c r="EE168" s="56"/>
      <c r="EF168" s="56"/>
      <c r="EG168" s="56"/>
      <c r="EH168" s="56"/>
      <c r="EJ168" s="56"/>
      <c r="EK168" s="56"/>
      <c r="EL168" s="56"/>
      <c r="EM168" s="56"/>
      <c r="EN168" s="56"/>
      <c r="EO168" s="56"/>
      <c r="EP168" s="56"/>
      <c r="EQ168" s="56"/>
      <c r="ER168" s="56"/>
      <c r="ET168" s="56"/>
      <c r="EU168" s="56"/>
      <c r="EV168" s="56"/>
      <c r="EW168" s="56"/>
      <c r="EX168" s="56"/>
      <c r="EY168" s="56"/>
      <c r="EZ168" s="56"/>
      <c r="FA168" s="56"/>
      <c r="FB168" s="56"/>
      <c r="FD168" s="56"/>
      <c r="FE168" s="56"/>
      <c r="FF168" s="56"/>
      <c r="FG168" s="56"/>
      <c r="FH168" s="56"/>
      <c r="FI168" s="56"/>
      <c r="FJ168" s="56"/>
      <c r="FK168" s="56"/>
      <c r="FL168" s="56"/>
      <c r="FN168" s="56"/>
      <c r="FO168" s="56"/>
      <c r="FP168" s="56"/>
      <c r="FQ168" s="56"/>
      <c r="FR168" s="56"/>
      <c r="FS168" s="56"/>
      <c r="FT168" s="56"/>
      <c r="FU168" s="56"/>
      <c r="FV168" s="56"/>
      <c r="FX168" s="56"/>
      <c r="FY168" s="56"/>
      <c r="FZ168" s="56"/>
      <c r="GA168" s="56"/>
      <c r="GB168" s="56"/>
      <c r="GC168" s="56"/>
      <c r="GD168" s="56"/>
      <c r="GE168" s="56"/>
      <c r="GF168" s="56"/>
      <c r="GH168" s="56"/>
      <c r="GI168" s="56"/>
      <c r="GJ168" s="56"/>
      <c r="GK168" s="56"/>
      <c r="GL168" s="56"/>
      <c r="GM168" s="56"/>
      <c r="GN168" s="56"/>
      <c r="GO168" s="56"/>
      <c r="GP168" s="56"/>
      <c r="GR168" s="56"/>
      <c r="GS168" s="56"/>
      <c r="GT168" s="56"/>
      <c r="GU168" s="56"/>
      <c r="GV168" s="56"/>
      <c r="GW168" s="56"/>
      <c r="GX168" s="56"/>
      <c r="GY168" s="56"/>
      <c r="GZ168" s="56"/>
      <c r="HB168" s="56"/>
      <c r="HC168" s="56"/>
      <c r="HD168" s="56"/>
      <c r="HE168" s="56"/>
      <c r="HF168" s="56"/>
      <c r="HG168" s="56"/>
      <c r="HH168" s="56"/>
      <c r="HI168" s="56"/>
      <c r="HJ168" s="56"/>
      <c r="HL168" s="56"/>
      <c r="HM168" s="56"/>
      <c r="HN168" s="56"/>
      <c r="HO168" s="56"/>
      <c r="HP168" s="56"/>
      <c r="HQ168" s="56"/>
      <c r="HR168" s="56"/>
      <c r="HS168" s="56"/>
      <c r="HT168" s="56"/>
      <c r="HV168" s="56"/>
      <c r="HW168" s="56"/>
      <c r="HX168" s="56"/>
      <c r="HY168" s="56"/>
      <c r="HZ168" s="56"/>
      <c r="IA168" s="56"/>
      <c r="IB168" s="56"/>
      <c r="IC168" s="56"/>
      <c r="ID168" s="56"/>
      <c r="IF168" s="56"/>
      <c r="IG168" s="56"/>
      <c r="IH168" s="56"/>
      <c r="II168" s="56"/>
      <c r="IJ168" s="56"/>
      <c r="IK168" s="56"/>
      <c r="IL168" s="56"/>
      <c r="IM168" s="56"/>
      <c r="IN168" s="56"/>
      <c r="IP168" s="56"/>
      <c r="IQ168" s="56"/>
      <c r="IR168" s="56"/>
      <c r="IS168" s="56"/>
      <c r="IT168" s="56"/>
      <c r="IU168" s="56"/>
    </row>
    <row r="169" spans="1:255" ht="13.5" thickBot="1" x14ac:dyDescent="0.25">
      <c r="A169" s="11"/>
      <c r="B169" s="185"/>
      <c r="C169" s="70" t="s">
        <v>87</v>
      </c>
      <c r="D169" s="163"/>
      <c r="E169" s="53"/>
      <c r="F169" s="53"/>
      <c r="G169" s="53"/>
      <c r="H169" s="153"/>
      <c r="I169" s="49">
        <v>947.05</v>
      </c>
      <c r="J169" s="56"/>
      <c r="K169" s="56"/>
      <c r="L169" s="56"/>
      <c r="M169" s="56"/>
      <c r="N169" s="56"/>
      <c r="O169" s="56"/>
      <c r="P169" s="56"/>
      <c r="Q169" s="56"/>
      <c r="R169" s="56"/>
      <c r="T169" s="56"/>
      <c r="U169" s="56"/>
      <c r="V169" s="56"/>
      <c r="W169" s="56"/>
      <c r="X169" s="56"/>
      <c r="Y169" s="56"/>
      <c r="Z169" s="56"/>
      <c r="AA169" s="56"/>
      <c r="AB169" s="56"/>
      <c r="AD169" s="56"/>
      <c r="AE169" s="56"/>
      <c r="AF169" s="56"/>
      <c r="AG169" s="56"/>
      <c r="AH169" s="56"/>
      <c r="AI169" s="56"/>
      <c r="AJ169" s="56"/>
      <c r="AK169" s="56"/>
      <c r="AL169" s="56"/>
      <c r="AN169" s="56"/>
      <c r="AO169" s="56"/>
      <c r="AP169" s="56"/>
      <c r="AQ169" s="56"/>
      <c r="AR169" s="56"/>
      <c r="AS169" s="56"/>
      <c r="AT169" s="56"/>
      <c r="AU169" s="56"/>
      <c r="AV169" s="56"/>
      <c r="AX169" s="56"/>
      <c r="AY169" s="56"/>
      <c r="AZ169" s="56"/>
      <c r="BA169" s="56"/>
      <c r="BB169" s="56"/>
      <c r="BC169" s="56"/>
      <c r="BD169" s="56"/>
      <c r="BE169" s="56"/>
      <c r="BF169" s="56"/>
      <c r="BH169" s="56"/>
      <c r="BI169" s="56"/>
      <c r="BJ169" s="56"/>
      <c r="BK169" s="56"/>
      <c r="BL169" s="56"/>
      <c r="BM169" s="56"/>
      <c r="BN169" s="56"/>
      <c r="BO169" s="56"/>
      <c r="BP169" s="56"/>
      <c r="BR169" s="56"/>
      <c r="BS169" s="56"/>
      <c r="BT169" s="56"/>
      <c r="BU169" s="56"/>
      <c r="BV169" s="56"/>
      <c r="BW169" s="56"/>
      <c r="BX169" s="56"/>
      <c r="BY169" s="56"/>
      <c r="BZ169" s="56"/>
      <c r="CB169" s="56"/>
      <c r="CC169" s="56"/>
      <c r="CD169" s="56"/>
      <c r="CE169" s="56"/>
      <c r="CF169" s="56"/>
      <c r="CG169" s="56"/>
      <c r="CH169" s="56"/>
      <c r="CI169" s="56"/>
      <c r="CJ169" s="56"/>
      <c r="CL169" s="56"/>
      <c r="CM169" s="56"/>
      <c r="CN169" s="56"/>
      <c r="CO169" s="56"/>
      <c r="CP169" s="56"/>
      <c r="CQ169" s="56"/>
      <c r="CR169" s="56"/>
      <c r="CS169" s="56"/>
      <c r="CT169" s="56"/>
      <c r="CV169" s="56"/>
      <c r="CW169" s="56"/>
      <c r="CX169" s="56"/>
      <c r="CY169" s="56"/>
      <c r="CZ169" s="56"/>
      <c r="DA169" s="56"/>
      <c r="DB169" s="56"/>
      <c r="DC169" s="56"/>
      <c r="DD169" s="56"/>
      <c r="DF169" s="56"/>
      <c r="DG169" s="56"/>
      <c r="DH169" s="56"/>
      <c r="DI169" s="56"/>
      <c r="DJ169" s="56"/>
      <c r="DK169" s="56"/>
      <c r="DL169" s="56"/>
      <c r="DM169" s="56"/>
      <c r="DN169" s="56"/>
      <c r="DP169" s="56"/>
      <c r="DQ169" s="56"/>
      <c r="DR169" s="56"/>
      <c r="DS169" s="56"/>
      <c r="DT169" s="56"/>
      <c r="DU169" s="56"/>
      <c r="DV169" s="56"/>
      <c r="DW169" s="56"/>
      <c r="DX169" s="56"/>
      <c r="DZ169" s="56"/>
      <c r="EA169" s="56"/>
      <c r="EB169" s="56"/>
      <c r="EC169" s="56"/>
      <c r="ED169" s="56"/>
      <c r="EE169" s="56"/>
      <c r="EF169" s="56"/>
      <c r="EG169" s="56"/>
      <c r="EH169" s="56"/>
      <c r="EJ169" s="56"/>
      <c r="EK169" s="56"/>
      <c r="EL169" s="56"/>
      <c r="EM169" s="56"/>
      <c r="EN169" s="56"/>
      <c r="EO169" s="56"/>
      <c r="EP169" s="56"/>
      <c r="EQ169" s="56"/>
      <c r="ER169" s="56"/>
      <c r="ET169" s="56"/>
      <c r="EU169" s="56"/>
      <c r="EV169" s="56"/>
      <c r="EW169" s="56"/>
      <c r="EX169" s="56"/>
      <c r="EY169" s="56"/>
      <c r="EZ169" s="56"/>
      <c r="FA169" s="56"/>
      <c r="FB169" s="56"/>
      <c r="FD169" s="56"/>
      <c r="FE169" s="56"/>
      <c r="FF169" s="56"/>
      <c r="FG169" s="56"/>
      <c r="FH169" s="56"/>
      <c r="FI169" s="56"/>
      <c r="FJ169" s="56"/>
      <c r="FK169" s="56"/>
      <c r="FL169" s="56"/>
      <c r="FN169" s="56"/>
      <c r="FO169" s="56"/>
      <c r="FP169" s="56"/>
      <c r="FQ169" s="56"/>
      <c r="FR169" s="56"/>
      <c r="FS169" s="56"/>
      <c r="FT169" s="56"/>
      <c r="FU169" s="56"/>
      <c r="FV169" s="56"/>
      <c r="FX169" s="56"/>
      <c r="FY169" s="56"/>
      <c r="FZ169" s="56"/>
      <c r="GA169" s="56"/>
      <c r="GB169" s="56"/>
      <c r="GC169" s="56"/>
      <c r="GD169" s="56"/>
      <c r="GE169" s="56"/>
      <c r="GF169" s="56"/>
      <c r="GH169" s="56"/>
      <c r="GI169" s="56"/>
      <c r="GJ169" s="56"/>
      <c r="GK169" s="56"/>
      <c r="GL169" s="56"/>
      <c r="GM169" s="56"/>
      <c r="GN169" s="56"/>
      <c r="GO169" s="56"/>
      <c r="GP169" s="56"/>
      <c r="GR169" s="56"/>
      <c r="GS169" s="56"/>
      <c r="GT169" s="56"/>
      <c r="GU169" s="56"/>
      <c r="GV169" s="56"/>
      <c r="GW169" s="56"/>
      <c r="GX169" s="56"/>
      <c r="GY169" s="56"/>
      <c r="GZ169" s="56"/>
      <c r="HB169" s="56"/>
      <c r="HC169" s="56"/>
      <c r="HD169" s="56"/>
      <c r="HE169" s="56"/>
      <c r="HF169" s="56"/>
      <c r="HG169" s="56"/>
      <c r="HH169" s="56"/>
      <c r="HI169" s="56"/>
      <c r="HJ169" s="56"/>
      <c r="HL169" s="56"/>
      <c r="HM169" s="56"/>
      <c r="HN169" s="56"/>
      <c r="HO169" s="56"/>
      <c r="HP169" s="56"/>
      <c r="HQ169" s="56"/>
      <c r="HR169" s="56"/>
      <c r="HS169" s="56"/>
      <c r="HT169" s="56"/>
      <c r="HV169" s="56"/>
      <c r="HW169" s="56"/>
      <c r="HX169" s="56"/>
      <c r="HY169" s="56"/>
      <c r="HZ169" s="56"/>
      <c r="IA169" s="56"/>
      <c r="IB169" s="56"/>
      <c r="IC169" s="56"/>
      <c r="ID169" s="56"/>
      <c r="IF169" s="56"/>
      <c r="IG169" s="56"/>
      <c r="IH169" s="56"/>
      <c r="II169" s="56"/>
      <c r="IJ169" s="56"/>
      <c r="IK169" s="56"/>
      <c r="IL169" s="56"/>
      <c r="IM169" s="56"/>
      <c r="IN169" s="56"/>
      <c r="IP169" s="56"/>
      <c r="IQ169" s="56"/>
      <c r="IR169" s="56"/>
      <c r="IS169" s="56"/>
      <c r="IT169" s="56"/>
      <c r="IU169" s="56"/>
    </row>
    <row r="170" spans="1:255" ht="12.75" customHeight="1" thickBot="1" x14ac:dyDescent="0.25">
      <c r="A170" s="11"/>
      <c r="B170" s="18">
        <f>SUM(B157:B168)</f>
        <v>18514.66</v>
      </c>
      <c r="C170" s="17"/>
      <c r="D170" s="18"/>
      <c r="E170" s="19"/>
      <c r="F170" s="17"/>
      <c r="G170" s="17"/>
      <c r="H170" s="18" t="s">
        <v>17</v>
      </c>
      <c r="I170" s="18">
        <f>SUM(I157:I169)</f>
        <v>947.05</v>
      </c>
      <c r="J170" s="56"/>
      <c r="K170" s="56"/>
      <c r="L170" s="56"/>
      <c r="M170" s="56"/>
      <c r="N170" s="56"/>
      <c r="O170" s="56"/>
      <c r="P170" s="56"/>
      <c r="Q170" s="56"/>
      <c r="R170" s="56"/>
      <c r="T170" s="56"/>
      <c r="U170" s="56"/>
      <c r="V170" s="56"/>
      <c r="W170" s="56"/>
      <c r="X170" s="56"/>
      <c r="Y170" s="56"/>
      <c r="Z170" s="56"/>
      <c r="AA170" s="56"/>
      <c r="AB170" s="56"/>
      <c r="AD170" s="56"/>
      <c r="AE170" s="56"/>
      <c r="AF170" s="56"/>
      <c r="AG170" s="56"/>
      <c r="AH170" s="56"/>
      <c r="AI170" s="56"/>
      <c r="AJ170" s="56"/>
      <c r="AK170" s="56"/>
      <c r="AL170" s="56"/>
      <c r="AN170" s="56"/>
      <c r="AO170" s="56"/>
      <c r="AP170" s="56"/>
      <c r="AQ170" s="56"/>
      <c r="AR170" s="56"/>
      <c r="AS170" s="56"/>
      <c r="AT170" s="56"/>
      <c r="AU170" s="56"/>
      <c r="AV170" s="56"/>
      <c r="AX170" s="56"/>
      <c r="AY170" s="56"/>
      <c r="AZ170" s="56"/>
      <c r="BA170" s="56"/>
      <c r="BB170" s="56"/>
      <c r="BC170" s="56"/>
      <c r="BD170" s="56"/>
      <c r="BE170" s="56"/>
      <c r="BF170" s="56"/>
      <c r="BH170" s="56"/>
      <c r="BI170" s="56"/>
      <c r="BJ170" s="56"/>
      <c r="BK170" s="56"/>
      <c r="BL170" s="56"/>
      <c r="BM170" s="56"/>
      <c r="BN170" s="56"/>
      <c r="BO170" s="56"/>
      <c r="BP170" s="56"/>
      <c r="BR170" s="56"/>
      <c r="BS170" s="56"/>
      <c r="BT170" s="56"/>
      <c r="BU170" s="56"/>
      <c r="BV170" s="56"/>
      <c r="BW170" s="56"/>
      <c r="BX170" s="56"/>
      <c r="BY170" s="56"/>
      <c r="BZ170" s="56"/>
      <c r="CB170" s="56"/>
      <c r="CC170" s="56"/>
      <c r="CD170" s="56"/>
      <c r="CE170" s="56"/>
      <c r="CF170" s="56"/>
      <c r="CG170" s="56"/>
      <c r="CH170" s="56"/>
      <c r="CI170" s="56"/>
      <c r="CJ170" s="56"/>
      <c r="CL170" s="56"/>
      <c r="CM170" s="56"/>
      <c r="CN170" s="56"/>
      <c r="CO170" s="56"/>
      <c r="CP170" s="56"/>
      <c r="CQ170" s="56"/>
      <c r="CR170" s="56"/>
      <c r="CS170" s="56"/>
      <c r="CT170" s="56"/>
      <c r="CV170" s="56"/>
      <c r="CW170" s="56"/>
      <c r="CX170" s="56"/>
      <c r="CY170" s="56"/>
      <c r="CZ170" s="56"/>
      <c r="DA170" s="56"/>
      <c r="DB170" s="56"/>
      <c r="DC170" s="56"/>
      <c r="DD170" s="56"/>
      <c r="DF170" s="56"/>
      <c r="DG170" s="56"/>
      <c r="DH170" s="56"/>
      <c r="DI170" s="56"/>
      <c r="DJ170" s="56"/>
      <c r="DK170" s="56"/>
      <c r="DL170" s="56"/>
      <c r="DM170" s="56"/>
      <c r="DN170" s="56"/>
      <c r="DP170" s="56"/>
      <c r="DQ170" s="56"/>
      <c r="DR170" s="56"/>
      <c r="DS170" s="56"/>
      <c r="DT170" s="56"/>
      <c r="DU170" s="56"/>
      <c r="DV170" s="56"/>
      <c r="DW170" s="56"/>
      <c r="DX170" s="56"/>
      <c r="DZ170" s="56"/>
      <c r="EA170" s="56"/>
      <c r="EB170" s="56"/>
      <c r="EC170" s="56"/>
      <c r="ED170" s="56"/>
      <c r="EE170" s="56"/>
      <c r="EF170" s="56"/>
      <c r="EG170" s="56"/>
      <c r="EH170" s="56"/>
      <c r="EJ170" s="56"/>
      <c r="EK170" s="56"/>
      <c r="EL170" s="56"/>
      <c r="EM170" s="56"/>
      <c r="EN170" s="56"/>
      <c r="EO170" s="56"/>
      <c r="EP170" s="56"/>
      <c r="EQ170" s="56"/>
      <c r="ER170" s="56"/>
      <c r="ET170" s="56"/>
      <c r="EU170" s="56"/>
      <c r="EV170" s="56"/>
      <c r="EW170" s="56"/>
      <c r="EX170" s="56"/>
      <c r="EY170" s="56"/>
      <c r="EZ170" s="56"/>
      <c r="FA170" s="56"/>
      <c r="FB170" s="56"/>
      <c r="FD170" s="56"/>
      <c r="FE170" s="56"/>
      <c r="FF170" s="56"/>
      <c r="FG170" s="56"/>
      <c r="FH170" s="56"/>
      <c r="FI170" s="56"/>
      <c r="FJ170" s="56"/>
      <c r="FK170" s="56"/>
      <c r="FL170" s="56"/>
      <c r="FN170" s="56"/>
      <c r="FO170" s="56"/>
      <c r="FP170" s="56"/>
      <c r="FQ170" s="56"/>
      <c r="FR170" s="56"/>
      <c r="FS170" s="56"/>
      <c r="FT170" s="56"/>
      <c r="FU170" s="56"/>
      <c r="FV170" s="56"/>
      <c r="FX170" s="56"/>
      <c r="FY170" s="56"/>
      <c r="FZ170" s="56"/>
      <c r="GA170" s="56"/>
      <c r="GB170" s="56"/>
      <c r="GC170" s="56"/>
      <c r="GD170" s="56"/>
      <c r="GE170" s="56"/>
      <c r="GF170" s="56"/>
      <c r="GH170" s="56"/>
      <c r="GI170" s="56"/>
      <c r="GJ170" s="56"/>
      <c r="GK170" s="56"/>
      <c r="GL170" s="56"/>
      <c r="GM170" s="56"/>
      <c r="GN170" s="56"/>
      <c r="GO170" s="56"/>
      <c r="GP170" s="56"/>
      <c r="GR170" s="56"/>
      <c r="GS170" s="56"/>
      <c r="GT170" s="56"/>
      <c r="GU170" s="56"/>
      <c r="GV170" s="56"/>
      <c r="GW170" s="56"/>
      <c r="GX170" s="56"/>
      <c r="GY170" s="56"/>
      <c r="GZ170" s="56"/>
      <c r="HB170" s="56"/>
      <c r="HC170" s="56"/>
      <c r="HD170" s="56"/>
      <c r="HE170" s="56"/>
      <c r="HF170" s="56"/>
      <c r="HG170" s="56"/>
      <c r="HH170" s="56"/>
      <c r="HI170" s="56"/>
      <c r="HJ170" s="56"/>
      <c r="HL170" s="56"/>
      <c r="HM170" s="56"/>
      <c r="HN170" s="56"/>
      <c r="HO170" s="56"/>
      <c r="HP170" s="56"/>
      <c r="HQ170" s="56"/>
      <c r="HR170" s="56"/>
      <c r="HS170" s="56"/>
      <c r="HT170" s="56"/>
      <c r="HV170" s="56"/>
      <c r="HW170" s="56"/>
      <c r="HX170" s="56"/>
      <c r="HY170" s="56"/>
      <c r="HZ170" s="56"/>
      <c r="IA170" s="56"/>
      <c r="IB170" s="56"/>
      <c r="IC170" s="56"/>
      <c r="ID170" s="56"/>
      <c r="IF170" s="56"/>
      <c r="IG170" s="56"/>
      <c r="IH170" s="56"/>
      <c r="II170" s="56"/>
      <c r="IJ170" s="56"/>
      <c r="IK170" s="56"/>
      <c r="IL170" s="56"/>
      <c r="IM170" s="56"/>
      <c r="IN170" s="56"/>
      <c r="IP170" s="56"/>
      <c r="IQ170" s="56"/>
      <c r="IR170" s="56"/>
      <c r="IS170" s="56"/>
      <c r="IT170" s="56"/>
      <c r="IU170" s="56"/>
    </row>
    <row r="171" spans="1:255" ht="77.25" thickBot="1" x14ac:dyDescent="0.25">
      <c r="A171" s="46" t="s">
        <v>97</v>
      </c>
      <c r="B171" s="114" t="s">
        <v>16</v>
      </c>
      <c r="C171" s="114" t="s">
        <v>5</v>
      </c>
      <c r="D171" s="114" t="s">
        <v>23</v>
      </c>
      <c r="E171" s="118" t="s">
        <v>18</v>
      </c>
      <c r="F171" s="114" t="s">
        <v>19</v>
      </c>
      <c r="G171" s="114" t="s">
        <v>10</v>
      </c>
      <c r="H171" s="114" t="s">
        <v>13</v>
      </c>
      <c r="I171" s="115" t="s">
        <v>12</v>
      </c>
      <c r="J171" s="56"/>
      <c r="K171" s="56"/>
      <c r="L171" s="56"/>
      <c r="M171" s="56"/>
      <c r="N171" s="56"/>
      <c r="O171" s="56"/>
      <c r="P171" s="56"/>
      <c r="Q171" s="56"/>
      <c r="R171" s="56"/>
      <c r="T171" s="56"/>
      <c r="U171" s="56"/>
      <c r="V171" s="56"/>
      <c r="W171" s="56"/>
      <c r="X171" s="56"/>
      <c r="Y171" s="56"/>
      <c r="Z171" s="56"/>
      <c r="AA171" s="56"/>
      <c r="AB171" s="56"/>
      <c r="AD171" s="56"/>
      <c r="AE171" s="56"/>
      <c r="AF171" s="56"/>
      <c r="AG171" s="56"/>
      <c r="AH171" s="56"/>
      <c r="AI171" s="56"/>
      <c r="AJ171" s="56"/>
      <c r="AK171" s="56"/>
      <c r="AL171" s="56"/>
      <c r="AN171" s="56"/>
      <c r="AO171" s="56"/>
      <c r="AP171" s="56"/>
      <c r="AQ171" s="56"/>
      <c r="AR171" s="56"/>
      <c r="AS171" s="56"/>
      <c r="AT171" s="56"/>
      <c r="AU171" s="56"/>
      <c r="AV171" s="56"/>
      <c r="AX171" s="56"/>
      <c r="AY171" s="56"/>
      <c r="AZ171" s="56"/>
      <c r="BA171" s="56"/>
      <c r="BB171" s="56"/>
      <c r="BC171" s="56"/>
      <c r="BD171" s="56"/>
      <c r="BE171" s="56"/>
      <c r="BF171" s="56"/>
      <c r="BH171" s="56"/>
      <c r="BI171" s="56"/>
      <c r="BJ171" s="56"/>
      <c r="BK171" s="56"/>
      <c r="BL171" s="56"/>
      <c r="BM171" s="56"/>
      <c r="BN171" s="56"/>
      <c r="BO171" s="56"/>
      <c r="BP171" s="56"/>
      <c r="BR171" s="56"/>
      <c r="BS171" s="56"/>
      <c r="BT171" s="56"/>
      <c r="BU171" s="56"/>
      <c r="BV171" s="56"/>
      <c r="BW171" s="56"/>
      <c r="BX171" s="56"/>
      <c r="BY171" s="56"/>
      <c r="BZ171" s="56"/>
      <c r="CB171" s="56"/>
      <c r="CC171" s="56"/>
      <c r="CD171" s="56"/>
      <c r="CE171" s="56"/>
      <c r="CF171" s="56"/>
      <c r="CG171" s="56"/>
      <c r="CH171" s="56"/>
      <c r="CI171" s="56"/>
      <c r="CJ171" s="56"/>
      <c r="CL171" s="56"/>
      <c r="CM171" s="56"/>
      <c r="CN171" s="56"/>
      <c r="CO171" s="56"/>
      <c r="CP171" s="56"/>
      <c r="CQ171" s="56"/>
      <c r="CR171" s="56"/>
      <c r="CS171" s="56"/>
      <c r="CT171" s="56"/>
      <c r="CV171" s="56"/>
      <c r="CW171" s="56"/>
      <c r="CX171" s="56"/>
      <c r="CY171" s="56"/>
      <c r="CZ171" s="56"/>
      <c r="DA171" s="56"/>
      <c r="DB171" s="56"/>
      <c r="DC171" s="56"/>
      <c r="DD171" s="56"/>
      <c r="DF171" s="56"/>
      <c r="DG171" s="56"/>
      <c r="DH171" s="56"/>
      <c r="DI171" s="56"/>
      <c r="DJ171" s="56"/>
      <c r="DK171" s="56"/>
      <c r="DL171" s="56"/>
      <c r="DM171" s="56"/>
      <c r="DN171" s="56"/>
      <c r="DP171" s="56"/>
      <c r="DQ171" s="56"/>
      <c r="DR171" s="56"/>
      <c r="DS171" s="56"/>
      <c r="DT171" s="56"/>
      <c r="DU171" s="56"/>
      <c r="DV171" s="56"/>
      <c r="DW171" s="56"/>
      <c r="DX171" s="56"/>
      <c r="DZ171" s="56"/>
      <c r="EA171" s="56"/>
      <c r="EB171" s="56"/>
      <c r="EC171" s="56"/>
      <c r="ED171" s="56"/>
      <c r="EE171" s="56"/>
      <c r="EF171" s="56"/>
      <c r="EG171" s="56"/>
      <c r="EH171" s="56"/>
      <c r="EJ171" s="56"/>
      <c r="EK171" s="56"/>
      <c r="EL171" s="56"/>
      <c r="EM171" s="56"/>
      <c r="EN171" s="56"/>
      <c r="EO171" s="56"/>
      <c r="EP171" s="56"/>
      <c r="EQ171" s="56"/>
      <c r="ER171" s="56"/>
      <c r="ET171" s="56"/>
      <c r="EU171" s="56"/>
      <c r="EV171" s="56"/>
      <c r="EW171" s="56"/>
      <c r="EX171" s="56"/>
      <c r="EY171" s="56"/>
      <c r="EZ171" s="56"/>
      <c r="FA171" s="56"/>
      <c r="FB171" s="56"/>
      <c r="FD171" s="56"/>
      <c r="FE171" s="56"/>
      <c r="FF171" s="56"/>
      <c r="FG171" s="56"/>
      <c r="FH171" s="56"/>
      <c r="FI171" s="56"/>
      <c r="FJ171" s="56"/>
      <c r="FK171" s="56"/>
      <c r="FL171" s="56"/>
      <c r="FN171" s="56"/>
      <c r="FO171" s="56"/>
      <c r="FP171" s="56"/>
      <c r="FQ171" s="56"/>
      <c r="FR171" s="56"/>
      <c r="FS171" s="56"/>
      <c r="FT171" s="56"/>
      <c r="FU171" s="56"/>
      <c r="FV171" s="56"/>
      <c r="FX171" s="56"/>
      <c r="FY171" s="56"/>
      <c r="FZ171" s="56"/>
      <c r="GA171" s="56"/>
      <c r="GB171" s="56"/>
      <c r="GC171" s="56"/>
      <c r="GD171" s="56"/>
      <c r="GE171" s="56"/>
      <c r="GF171" s="56"/>
      <c r="GH171" s="56"/>
      <c r="GI171" s="56"/>
      <c r="GJ171" s="56"/>
      <c r="GK171" s="56"/>
      <c r="GL171" s="56"/>
      <c r="GM171" s="56"/>
      <c r="GN171" s="56"/>
      <c r="GO171" s="56"/>
      <c r="GP171" s="56"/>
      <c r="GR171" s="56"/>
      <c r="GS171" s="56"/>
      <c r="GT171" s="56"/>
      <c r="GU171" s="56"/>
      <c r="GV171" s="56"/>
      <c r="GW171" s="56"/>
      <c r="GX171" s="56"/>
      <c r="GY171" s="56"/>
      <c r="GZ171" s="56"/>
      <c r="HB171" s="56"/>
      <c r="HC171" s="56"/>
      <c r="HD171" s="56"/>
      <c r="HE171" s="56"/>
      <c r="HF171" s="56"/>
      <c r="HG171" s="56"/>
      <c r="HH171" s="56"/>
      <c r="HI171" s="56"/>
      <c r="HJ171" s="56"/>
      <c r="HL171" s="56"/>
      <c r="HM171" s="56"/>
      <c r="HN171" s="56"/>
      <c r="HO171" s="56"/>
      <c r="HP171" s="56"/>
      <c r="HQ171" s="56"/>
      <c r="HR171" s="56"/>
      <c r="HS171" s="56"/>
      <c r="HT171" s="56"/>
      <c r="HV171" s="56"/>
      <c r="HW171" s="56"/>
      <c r="HX171" s="56"/>
      <c r="HY171" s="56"/>
      <c r="HZ171" s="56"/>
      <c r="IA171" s="56"/>
      <c r="IB171" s="56"/>
      <c r="IC171" s="56"/>
      <c r="ID171" s="56"/>
      <c r="IF171" s="56"/>
      <c r="IG171" s="56"/>
      <c r="IH171" s="56"/>
      <c r="II171" s="56"/>
      <c r="IJ171" s="56"/>
      <c r="IK171" s="56"/>
      <c r="IL171" s="56"/>
      <c r="IM171" s="56"/>
      <c r="IN171" s="56"/>
      <c r="IP171" s="56"/>
      <c r="IQ171" s="56"/>
      <c r="IR171" s="56"/>
      <c r="IS171" s="56"/>
      <c r="IT171" s="56"/>
      <c r="IU171" s="56"/>
    </row>
    <row r="172" spans="1:255" ht="39" thickBot="1" x14ac:dyDescent="0.25">
      <c r="A172" s="117" t="s">
        <v>2277</v>
      </c>
      <c r="B172" s="164"/>
      <c r="C172" s="85" t="s">
        <v>87</v>
      </c>
      <c r="D172" s="238"/>
      <c r="E172" s="239"/>
      <c r="F172" s="238"/>
      <c r="G172" s="239"/>
      <c r="H172" s="239"/>
      <c r="I172" s="49">
        <v>21284.53</v>
      </c>
    </row>
    <row r="173" spans="1:255" ht="13.5" thickBot="1" x14ac:dyDescent="0.25">
      <c r="A173" s="46"/>
      <c r="B173" s="76">
        <f>SUM(B172:B172)</f>
        <v>0</v>
      </c>
      <c r="C173" s="75"/>
      <c r="D173" s="76"/>
      <c r="E173" s="77"/>
      <c r="F173" s="75"/>
      <c r="G173" s="75"/>
      <c r="H173" s="76" t="s">
        <v>17</v>
      </c>
      <c r="I173" s="76">
        <f>SUM(I172:I172)</f>
        <v>21284.53</v>
      </c>
    </row>
    <row r="174" spans="1:255" ht="51.75" thickBot="1" x14ac:dyDescent="0.25">
      <c r="A174" s="134" t="s">
        <v>96</v>
      </c>
      <c r="B174" s="114" t="s">
        <v>16</v>
      </c>
      <c r="C174" s="114" t="s">
        <v>5</v>
      </c>
      <c r="D174" s="114" t="s">
        <v>23</v>
      </c>
      <c r="E174" s="279" t="s">
        <v>18</v>
      </c>
      <c r="F174" s="114" t="s">
        <v>19</v>
      </c>
      <c r="G174" s="114" t="s">
        <v>10</v>
      </c>
      <c r="H174" s="114" t="s">
        <v>13</v>
      </c>
      <c r="I174" s="115" t="s">
        <v>12</v>
      </c>
    </row>
    <row r="175" spans="1:255" ht="13.5" thickBot="1" x14ac:dyDescent="0.25">
      <c r="A175" s="206"/>
      <c r="B175" s="185"/>
      <c r="C175" s="70" t="s">
        <v>87</v>
      </c>
      <c r="D175" s="163"/>
      <c r="E175" s="53"/>
      <c r="F175" s="53"/>
      <c r="G175" s="53"/>
      <c r="H175" s="153"/>
      <c r="I175" s="471">
        <v>30066.3</v>
      </c>
    </row>
    <row r="176" spans="1:255" ht="13.5" thickBot="1" x14ac:dyDescent="0.25">
      <c r="A176" s="134"/>
      <c r="B176" s="271"/>
      <c r="C176" s="75"/>
      <c r="D176" s="76"/>
      <c r="E176" s="77"/>
      <c r="F176" s="75"/>
      <c r="G176" s="75"/>
      <c r="H176" s="76"/>
      <c r="I176" s="78">
        <f>SUM(I175)</f>
        <v>30066.3</v>
      </c>
    </row>
    <row r="177" spans="1:9" x14ac:dyDescent="0.2">
      <c r="A177" s="9"/>
      <c r="B177" s="9"/>
      <c r="C177" s="9"/>
      <c r="D177" s="9"/>
      <c r="E177" s="9"/>
      <c r="F177" s="20"/>
      <c r="G177" s="20"/>
      <c r="H177" s="20"/>
      <c r="I177" s="20"/>
    </row>
    <row r="178" spans="1:9" ht="12.75" customHeight="1" x14ac:dyDescent="0.2">
      <c r="A178" s="21" t="s">
        <v>21</v>
      </c>
      <c r="B178" s="22"/>
      <c r="C178" s="23"/>
      <c r="D178" s="4" t="s">
        <v>9</v>
      </c>
      <c r="E178" s="4" t="s">
        <v>6</v>
      </c>
      <c r="F178" s="119" t="s">
        <v>7</v>
      </c>
    </row>
    <row r="179" spans="1:9" ht="12.75" customHeight="1" x14ac:dyDescent="0.2">
      <c r="A179" s="642" t="s">
        <v>15</v>
      </c>
      <c r="B179" s="643"/>
      <c r="C179" s="25"/>
      <c r="D179" s="26">
        <f>B71</f>
        <v>54332.81</v>
      </c>
      <c r="E179" s="26">
        <f>I71</f>
        <v>45870.62799999999</v>
      </c>
      <c r="F179" s="120">
        <f>D179+E179</f>
        <v>100203.43799999999</v>
      </c>
    </row>
    <row r="180" spans="1:9" ht="12.75" customHeight="1" x14ac:dyDescent="0.2">
      <c r="A180" s="642" t="s">
        <v>1067</v>
      </c>
      <c r="B180" s="643"/>
      <c r="C180" s="25"/>
      <c r="D180" s="26">
        <f>B96</f>
        <v>85042.19</v>
      </c>
      <c r="E180" s="26">
        <f>I96</f>
        <v>4081.7300000000005</v>
      </c>
      <c r="F180" s="120">
        <f>D180+E180</f>
        <v>89123.92</v>
      </c>
    </row>
    <row r="181" spans="1:9" ht="12.75" customHeight="1" x14ac:dyDescent="0.2">
      <c r="A181" s="642" t="s">
        <v>14</v>
      </c>
      <c r="B181" s="643"/>
      <c r="C181" s="25"/>
      <c r="D181" s="26">
        <f>B115</f>
        <v>40724.71</v>
      </c>
      <c r="E181" s="26">
        <f>I115</f>
        <v>590.05999999999995</v>
      </c>
      <c r="F181" s="120">
        <f>D181+E181</f>
        <v>41314.769999999997</v>
      </c>
    </row>
    <row r="182" spans="1:9" ht="12.75" customHeight="1" x14ac:dyDescent="0.2">
      <c r="A182" s="642" t="s">
        <v>146</v>
      </c>
      <c r="B182" s="643"/>
      <c r="C182" s="25"/>
      <c r="D182" s="26">
        <f>B130</f>
        <v>38775.75</v>
      </c>
      <c r="E182" s="26">
        <f>I130</f>
        <v>565.30999999999995</v>
      </c>
      <c r="F182" s="120">
        <f>D182+E182</f>
        <v>39341.06</v>
      </c>
      <c r="G182" s="56"/>
    </row>
    <row r="183" spans="1:9" ht="12.75" customHeight="1" x14ac:dyDescent="0.2">
      <c r="A183" s="642" t="s">
        <v>26</v>
      </c>
      <c r="B183" s="643"/>
      <c r="C183" s="25"/>
      <c r="D183" s="26">
        <f>B170</f>
        <v>18514.66</v>
      </c>
      <c r="E183" s="26">
        <f>I170</f>
        <v>947.05</v>
      </c>
      <c r="F183" s="120">
        <f>D183+E183</f>
        <v>19461.71</v>
      </c>
      <c r="G183" s="56"/>
    </row>
    <row r="184" spans="1:9" ht="12.75" customHeight="1" x14ac:dyDescent="0.2">
      <c r="A184" s="646" t="s">
        <v>69</v>
      </c>
      <c r="B184" s="647"/>
      <c r="C184" s="245"/>
      <c r="D184" s="246"/>
      <c r="E184" s="246"/>
      <c r="F184" s="242">
        <f>F185+F188+F189+F190+F191+F186+F187</f>
        <v>76535.33</v>
      </c>
      <c r="G184" s="56"/>
    </row>
    <row r="185" spans="1:9" ht="12.75" customHeight="1" x14ac:dyDescent="0.2">
      <c r="A185" s="644" t="s">
        <v>82</v>
      </c>
      <c r="B185" s="645"/>
      <c r="C185" s="25"/>
      <c r="D185" s="26"/>
      <c r="E185" s="26"/>
      <c r="F185" s="120">
        <f>I144</f>
        <v>6198.4400000000005</v>
      </c>
      <c r="G185" s="56"/>
    </row>
    <row r="186" spans="1:9" ht="58.9" customHeight="1" x14ac:dyDescent="0.2">
      <c r="A186" s="650" t="s">
        <v>2275</v>
      </c>
      <c r="B186" s="651"/>
      <c r="C186" s="25"/>
      <c r="D186" s="26"/>
      <c r="E186" s="26"/>
      <c r="F186" s="120">
        <f>I147</f>
        <v>142.44</v>
      </c>
      <c r="G186" s="56"/>
    </row>
    <row r="187" spans="1:9" ht="61.15" customHeight="1" x14ac:dyDescent="0.2">
      <c r="A187" s="650" t="s">
        <v>2276</v>
      </c>
      <c r="B187" s="651"/>
      <c r="C187" s="25"/>
      <c r="D187" s="26"/>
      <c r="E187" s="26"/>
      <c r="F187" s="120">
        <f>I150</f>
        <v>829.8</v>
      </c>
      <c r="G187" s="56"/>
    </row>
    <row r="188" spans="1:9" ht="12.75" customHeight="1" x14ac:dyDescent="0.2">
      <c r="A188" s="642" t="s">
        <v>2270</v>
      </c>
      <c r="B188" s="643"/>
      <c r="C188" s="25"/>
      <c r="D188" s="26"/>
      <c r="E188" s="26"/>
      <c r="F188" s="120">
        <f>I151</f>
        <v>58479.6</v>
      </c>
      <c r="G188" s="56"/>
    </row>
    <row r="189" spans="1:9" ht="12.75" customHeight="1" x14ac:dyDescent="0.2">
      <c r="A189" s="644" t="s">
        <v>84</v>
      </c>
      <c r="B189" s="645"/>
      <c r="C189" s="25"/>
      <c r="D189" s="26"/>
      <c r="E189" s="26"/>
      <c r="F189" s="120">
        <f>I152</f>
        <v>4217.3999999999996</v>
      </c>
      <c r="G189" s="56"/>
    </row>
    <row r="190" spans="1:9" ht="12.75" customHeight="1" x14ac:dyDescent="0.2">
      <c r="A190" s="644" t="s">
        <v>86</v>
      </c>
      <c r="B190" s="645"/>
      <c r="C190" s="25"/>
      <c r="D190" s="26"/>
      <c r="E190" s="26"/>
      <c r="F190" s="120">
        <f>I153</f>
        <v>3846.15</v>
      </c>
      <c r="G190" s="56"/>
    </row>
    <row r="191" spans="1:9" ht="12.75" customHeight="1" x14ac:dyDescent="0.2">
      <c r="A191" s="644" t="s">
        <v>88</v>
      </c>
      <c r="B191" s="645"/>
      <c r="C191" s="25"/>
      <c r="D191" s="26"/>
      <c r="E191" s="26"/>
      <c r="F191" s="120">
        <f>I154</f>
        <v>2821.5</v>
      </c>
      <c r="G191" s="56"/>
    </row>
    <row r="192" spans="1:9" ht="12.75" customHeight="1" x14ac:dyDescent="0.2">
      <c r="A192" s="650" t="s">
        <v>2</v>
      </c>
      <c r="B192" s="651"/>
      <c r="C192" s="25"/>
      <c r="D192" s="26">
        <f>B173</f>
        <v>0</v>
      </c>
      <c r="E192" s="26"/>
      <c r="F192" s="120">
        <f>D192+E192+I173</f>
        <v>21284.53</v>
      </c>
      <c r="G192" s="56"/>
    </row>
    <row r="193" spans="1:7" ht="12.75" customHeight="1" x14ac:dyDescent="0.2">
      <c r="A193" s="650" t="s">
        <v>96</v>
      </c>
      <c r="B193" s="651"/>
      <c r="C193" s="25"/>
      <c r="D193" s="26"/>
      <c r="E193" s="26"/>
      <c r="F193" s="120">
        <f>I176</f>
        <v>30066.3</v>
      </c>
      <c r="G193" s="56"/>
    </row>
    <row r="194" spans="1:7" ht="12.75" customHeight="1" x14ac:dyDescent="0.2">
      <c r="A194" s="648" t="s">
        <v>22</v>
      </c>
      <c r="B194" s="649"/>
      <c r="C194" s="27"/>
      <c r="D194" s="28">
        <f>SUM(D179:D192)</f>
        <v>237390.12</v>
      </c>
      <c r="E194" s="28">
        <f>SUM(E179:E183)</f>
        <v>52054.777999999991</v>
      </c>
      <c r="F194" s="121">
        <f>F179+F180+F181+F182+F183+F184+F192+F193</f>
        <v>417331.05800000002</v>
      </c>
    </row>
  </sheetData>
  <autoFilter ref="A5:I170"/>
  <mergeCells count="55">
    <mergeCell ref="D24:D33"/>
    <mergeCell ref="D34:D44"/>
    <mergeCell ref="D45:D57"/>
    <mergeCell ref="D58:D61"/>
    <mergeCell ref="D62:D69"/>
    <mergeCell ref="B24:B69"/>
    <mergeCell ref="G1:H1"/>
    <mergeCell ref="G2:H2"/>
    <mergeCell ref="A1:B1"/>
    <mergeCell ref="A12:A15"/>
    <mergeCell ref="D12:D15"/>
    <mergeCell ref="C12:C15"/>
    <mergeCell ref="A6:A7"/>
    <mergeCell ref="D78:D81"/>
    <mergeCell ref="B78:B81"/>
    <mergeCell ref="D6:D7"/>
    <mergeCell ref="B6:B7"/>
    <mergeCell ref="C19:C22"/>
    <mergeCell ref="D19:D22"/>
    <mergeCell ref="B12:B15"/>
    <mergeCell ref="C6:C7"/>
    <mergeCell ref="C78:C81"/>
    <mergeCell ref="C24:C69"/>
    <mergeCell ref="A19:A22"/>
    <mergeCell ref="B19:B22"/>
    <mergeCell ref="A78:A81"/>
    <mergeCell ref="A83:A84"/>
    <mergeCell ref="A88:A94"/>
    <mergeCell ref="B88:B94"/>
    <mergeCell ref="A24:A69"/>
    <mergeCell ref="A188:B188"/>
    <mergeCell ref="A132:A144"/>
    <mergeCell ref="A180:B180"/>
    <mergeCell ref="A179:B179"/>
    <mergeCell ref="A145:A147"/>
    <mergeCell ref="A148:A150"/>
    <mergeCell ref="A194:B194"/>
    <mergeCell ref="A192:B192"/>
    <mergeCell ref="A184:B184"/>
    <mergeCell ref="A183:B183"/>
    <mergeCell ref="A193:B193"/>
    <mergeCell ref="A185:B185"/>
    <mergeCell ref="A191:B191"/>
    <mergeCell ref="A190:B190"/>
    <mergeCell ref="A189:B189"/>
    <mergeCell ref="A187:B187"/>
    <mergeCell ref="C88:C94"/>
    <mergeCell ref="D88:D94"/>
    <mergeCell ref="D83:D84"/>
    <mergeCell ref="C83:C84"/>
    <mergeCell ref="B83:B84"/>
    <mergeCell ref="A186:B186"/>
    <mergeCell ref="A181:B181"/>
    <mergeCell ref="A182:B182"/>
    <mergeCell ref="A111:A113"/>
  </mergeCells>
  <phoneticPr fontId="0" type="noConversion"/>
  <pageMargins left="0" right="0" top="0.19685039370078741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6"/>
  <dimension ref="A1:IU150"/>
  <sheetViews>
    <sheetView topLeftCell="A58" zoomScaleNormal="100" workbookViewId="0">
      <selection activeCell="B71" sqref="B71"/>
    </sheetView>
  </sheetViews>
  <sheetFormatPr defaultRowHeight="12.75" customHeight="1" x14ac:dyDescent="0.2"/>
  <cols>
    <col min="1" max="1" width="23.7109375" customWidth="1"/>
    <col min="2" max="2" width="11.42578125" customWidth="1"/>
    <col min="3" max="3" width="13.7109375" customWidth="1"/>
    <col min="4" max="4" width="14.28515625" customWidth="1"/>
    <col min="5" max="5" width="26.7109375" customWidth="1"/>
    <col min="6" max="6" width="12.42578125" customWidth="1"/>
    <col min="7" max="7" width="7.28515625" customWidth="1"/>
    <col min="8" max="8" width="12.85546875" customWidth="1"/>
    <col min="9" max="9" width="11.42578125" customWidth="1"/>
  </cols>
  <sheetData>
    <row r="1" spans="1:9" ht="12.75" customHeight="1" x14ac:dyDescent="0.2">
      <c r="A1" s="638" t="s">
        <v>85</v>
      </c>
      <c r="B1" s="63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1203.2</v>
      </c>
      <c r="E2" s="5">
        <v>348248.7</v>
      </c>
      <c r="F2" s="6">
        <v>332865.40000000002</v>
      </c>
      <c r="G2" s="640">
        <f>E2-F2</f>
        <v>15383.299999999988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33</v>
      </c>
      <c r="E3" s="1">
        <v>12</v>
      </c>
      <c r="F3" s="1"/>
      <c r="G3" s="1"/>
      <c r="H3" s="1" t="s">
        <v>25</v>
      </c>
      <c r="I3" s="8">
        <f>F2-F150</f>
        <v>-33142.130000000005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x14ac:dyDescent="0.2">
      <c r="A6" s="32"/>
      <c r="B6" s="33">
        <v>2889.2</v>
      </c>
      <c r="C6" s="33" t="s">
        <v>66</v>
      </c>
      <c r="D6" s="391"/>
      <c r="E6" s="35"/>
      <c r="F6" s="35"/>
      <c r="G6" s="35"/>
      <c r="H6" s="36"/>
      <c r="I6" s="157">
        <f t="shared" ref="I6:I24" si="0">G6*H6</f>
        <v>0</v>
      </c>
    </row>
    <row r="7" spans="1:9" ht="12.75" customHeight="1" thickBot="1" x14ac:dyDescent="0.25">
      <c r="A7" s="30"/>
      <c r="B7" s="71">
        <v>3140.17</v>
      </c>
      <c r="C7" s="71" t="s">
        <v>67</v>
      </c>
      <c r="D7" s="73"/>
      <c r="E7" s="73"/>
      <c r="F7" s="73"/>
      <c r="G7" s="73"/>
      <c r="H7" s="74"/>
      <c r="I7" s="201">
        <f t="shared" si="0"/>
        <v>0</v>
      </c>
    </row>
    <row r="8" spans="1:9" ht="12.75" customHeight="1" x14ac:dyDescent="0.2">
      <c r="A8" s="622" t="s">
        <v>525</v>
      </c>
      <c r="B8" s="625">
        <v>4376.63</v>
      </c>
      <c r="C8" s="625" t="s">
        <v>70</v>
      </c>
      <c r="D8" s="627" t="s">
        <v>717</v>
      </c>
      <c r="E8" s="37" t="s">
        <v>720</v>
      </c>
      <c r="F8" s="37" t="s">
        <v>99</v>
      </c>
      <c r="G8" s="37">
        <v>0.5</v>
      </c>
      <c r="H8" s="38">
        <v>561.72</v>
      </c>
      <c r="I8" s="39">
        <f t="shared" si="0"/>
        <v>280.86</v>
      </c>
    </row>
    <row r="9" spans="1:9" ht="12.75" customHeight="1" x14ac:dyDescent="0.2">
      <c r="A9" s="623"/>
      <c r="B9" s="632"/>
      <c r="C9" s="632"/>
      <c r="D9" s="628"/>
      <c r="E9" s="15" t="s">
        <v>718</v>
      </c>
      <c r="F9" s="15" t="s">
        <v>100</v>
      </c>
      <c r="G9" s="15">
        <v>0.3</v>
      </c>
      <c r="H9" s="16">
        <v>63</v>
      </c>
      <c r="I9" s="43">
        <f t="shared" si="0"/>
        <v>18.899999999999999</v>
      </c>
    </row>
    <row r="10" spans="1:9" x14ac:dyDescent="0.2">
      <c r="A10" s="623"/>
      <c r="B10" s="632"/>
      <c r="C10" s="632"/>
      <c r="D10" s="628"/>
      <c r="E10" s="15" t="s">
        <v>719</v>
      </c>
      <c r="F10" s="15" t="s">
        <v>99</v>
      </c>
      <c r="G10" s="15">
        <v>3</v>
      </c>
      <c r="H10" s="16">
        <v>1724</v>
      </c>
      <c r="I10" s="43">
        <f t="shared" si="0"/>
        <v>5172</v>
      </c>
    </row>
    <row r="11" spans="1:9" ht="12.75" customHeight="1" thickBot="1" x14ac:dyDescent="0.25">
      <c r="A11" s="624"/>
      <c r="B11" s="626"/>
      <c r="C11" s="626"/>
      <c r="D11" s="629"/>
      <c r="E11" s="40" t="s">
        <v>721</v>
      </c>
      <c r="F11" s="40" t="s">
        <v>100</v>
      </c>
      <c r="G11" s="40">
        <v>0.2</v>
      </c>
      <c r="H11" s="41">
        <v>58</v>
      </c>
      <c r="I11" s="42">
        <f t="shared" si="0"/>
        <v>11.600000000000001</v>
      </c>
    </row>
    <row r="12" spans="1:9" ht="12.75" customHeight="1" x14ac:dyDescent="0.2">
      <c r="A12" s="260"/>
      <c r="B12" s="33">
        <v>3733.35</v>
      </c>
      <c r="C12" s="33" t="s">
        <v>72</v>
      </c>
      <c r="D12" s="262"/>
      <c r="E12" s="35"/>
      <c r="F12" s="35"/>
      <c r="G12" s="35"/>
      <c r="H12" s="36"/>
      <c r="I12" s="157">
        <f t="shared" si="0"/>
        <v>0</v>
      </c>
    </row>
    <row r="13" spans="1:9" ht="12.75" customHeight="1" x14ac:dyDescent="0.2">
      <c r="A13" s="263"/>
      <c r="B13" s="13">
        <v>3390.19</v>
      </c>
      <c r="C13" s="33" t="s">
        <v>73</v>
      </c>
      <c r="D13" s="265"/>
      <c r="E13" s="15"/>
      <c r="F13" s="15"/>
      <c r="G13" s="15"/>
      <c r="H13" s="16"/>
      <c r="I13" s="43">
        <f t="shared" si="0"/>
        <v>0</v>
      </c>
    </row>
    <row r="14" spans="1:9" ht="12.75" customHeight="1" x14ac:dyDescent="0.2">
      <c r="A14" s="263"/>
      <c r="B14" s="13">
        <v>4033.47</v>
      </c>
      <c r="C14" s="33" t="s">
        <v>74</v>
      </c>
      <c r="D14" s="265"/>
      <c r="E14" s="15"/>
      <c r="F14" s="15"/>
      <c r="G14" s="15"/>
      <c r="H14" s="16"/>
      <c r="I14" s="43">
        <f t="shared" si="0"/>
        <v>0</v>
      </c>
    </row>
    <row r="15" spans="1:9" ht="12.75" customHeight="1" x14ac:dyDescent="0.2">
      <c r="A15" s="263"/>
      <c r="B15" s="13">
        <v>3300.18</v>
      </c>
      <c r="C15" s="33" t="s">
        <v>75</v>
      </c>
      <c r="D15" s="265"/>
      <c r="E15" s="15"/>
      <c r="F15" s="15"/>
      <c r="G15" s="15"/>
      <c r="H15" s="16"/>
      <c r="I15" s="43">
        <f t="shared" si="0"/>
        <v>0</v>
      </c>
    </row>
    <row r="16" spans="1:9" ht="12.75" customHeight="1" x14ac:dyDescent="0.2">
      <c r="A16" s="263"/>
      <c r="B16" s="13">
        <v>4640.53</v>
      </c>
      <c r="C16" s="33" t="s">
        <v>76</v>
      </c>
      <c r="D16" s="265"/>
      <c r="E16" s="15"/>
      <c r="F16" s="15"/>
      <c r="G16" s="15"/>
      <c r="H16" s="16"/>
      <c r="I16" s="43">
        <f t="shared" si="0"/>
        <v>0</v>
      </c>
    </row>
    <row r="17" spans="1:9" ht="12.75" customHeight="1" thickBot="1" x14ac:dyDescent="0.25">
      <c r="A17" s="308"/>
      <c r="B17" s="71">
        <v>4629.76</v>
      </c>
      <c r="C17" s="70" t="s">
        <v>77</v>
      </c>
      <c r="D17" s="309"/>
      <c r="E17" s="73"/>
      <c r="F17" s="73"/>
      <c r="G17" s="73"/>
      <c r="H17" s="74"/>
      <c r="I17" s="201">
        <f t="shared" si="0"/>
        <v>0</v>
      </c>
    </row>
    <row r="18" spans="1:9" ht="12.75" customHeight="1" x14ac:dyDescent="0.2">
      <c r="A18" s="622" t="s">
        <v>1764</v>
      </c>
      <c r="B18" s="625">
        <v>6863.87</v>
      </c>
      <c r="C18" s="625" t="s">
        <v>78</v>
      </c>
      <c r="D18" s="627"/>
      <c r="E18" s="37" t="s">
        <v>1765</v>
      </c>
      <c r="F18" s="37" t="s">
        <v>99</v>
      </c>
      <c r="G18" s="37">
        <v>52</v>
      </c>
      <c r="H18" s="38">
        <v>14</v>
      </c>
      <c r="I18" s="39">
        <f t="shared" si="0"/>
        <v>728</v>
      </c>
    </row>
    <row r="19" spans="1:9" ht="12.75" customHeight="1" x14ac:dyDescent="0.2">
      <c r="A19" s="623"/>
      <c r="B19" s="632"/>
      <c r="C19" s="632"/>
      <c r="D19" s="628"/>
      <c r="E19" s="15" t="s">
        <v>1016</v>
      </c>
      <c r="F19" s="15" t="s">
        <v>445</v>
      </c>
      <c r="G19" s="15">
        <v>0.2</v>
      </c>
      <c r="H19" s="16">
        <v>330.4</v>
      </c>
      <c r="I19" s="43">
        <f t="shared" si="0"/>
        <v>66.08</v>
      </c>
    </row>
    <row r="20" spans="1:9" ht="12.75" customHeight="1" thickBot="1" x14ac:dyDescent="0.25">
      <c r="A20" s="624"/>
      <c r="B20" s="632"/>
      <c r="C20" s="632"/>
      <c r="D20" s="629"/>
      <c r="E20" s="40" t="s">
        <v>231</v>
      </c>
      <c r="F20" s="40" t="s">
        <v>233</v>
      </c>
      <c r="G20" s="40">
        <v>1</v>
      </c>
      <c r="H20" s="41">
        <v>277</v>
      </c>
      <c r="I20" s="42">
        <f t="shared" si="0"/>
        <v>277</v>
      </c>
    </row>
    <row r="21" spans="1:9" ht="12.75" customHeight="1" x14ac:dyDescent="0.2">
      <c r="A21" s="622" t="s">
        <v>1766</v>
      </c>
      <c r="B21" s="632"/>
      <c r="C21" s="632"/>
      <c r="D21" s="627" t="s">
        <v>1102</v>
      </c>
      <c r="E21" s="37" t="s">
        <v>1767</v>
      </c>
      <c r="F21" s="37" t="s">
        <v>99</v>
      </c>
      <c r="G21" s="37">
        <v>1</v>
      </c>
      <c r="H21" s="38">
        <v>170</v>
      </c>
      <c r="I21" s="39">
        <f t="shared" si="0"/>
        <v>170</v>
      </c>
    </row>
    <row r="22" spans="1:9" ht="12.75" customHeight="1" x14ac:dyDescent="0.2">
      <c r="A22" s="623"/>
      <c r="B22" s="632"/>
      <c r="C22" s="632"/>
      <c r="D22" s="628"/>
      <c r="E22" s="15" t="s">
        <v>1768</v>
      </c>
      <c r="F22" s="15" t="s">
        <v>99</v>
      </c>
      <c r="G22" s="15">
        <v>1</v>
      </c>
      <c r="H22" s="16">
        <v>40</v>
      </c>
      <c r="I22" s="43">
        <f t="shared" si="0"/>
        <v>40</v>
      </c>
    </row>
    <row r="23" spans="1:9" x14ac:dyDescent="0.2">
      <c r="A23" s="623"/>
      <c r="B23" s="632"/>
      <c r="C23" s="632"/>
      <c r="D23" s="628"/>
      <c r="E23" s="15" t="s">
        <v>1769</v>
      </c>
      <c r="F23" s="15" t="s">
        <v>99</v>
      </c>
      <c r="G23" s="15">
        <v>1</v>
      </c>
      <c r="H23" s="16">
        <v>14</v>
      </c>
      <c r="I23" s="43">
        <f t="shared" si="0"/>
        <v>14</v>
      </c>
    </row>
    <row r="24" spans="1:9" ht="13.5" thickBot="1" x14ac:dyDescent="0.25">
      <c r="A24" s="624"/>
      <c r="B24" s="626"/>
      <c r="C24" s="626"/>
      <c r="D24" s="629"/>
      <c r="E24" s="40" t="s">
        <v>256</v>
      </c>
      <c r="F24" s="40" t="s">
        <v>100</v>
      </c>
      <c r="G24" s="40">
        <v>6</v>
      </c>
      <c r="H24" s="41">
        <v>110</v>
      </c>
      <c r="I24" s="42">
        <f t="shared" si="0"/>
        <v>660</v>
      </c>
    </row>
    <row r="25" spans="1:9" x14ac:dyDescent="0.2">
      <c r="A25" s="260"/>
      <c r="B25" s="33">
        <v>5631.51</v>
      </c>
      <c r="C25" s="33" t="s">
        <v>79</v>
      </c>
      <c r="D25" s="262"/>
      <c r="E25" s="35"/>
      <c r="F25" s="35"/>
      <c r="G25" s="35"/>
      <c r="H25" s="36"/>
      <c r="I25" s="157"/>
    </row>
    <row r="26" spans="1:9" ht="13.5" thickBot="1" x14ac:dyDescent="0.25">
      <c r="A26" s="263"/>
      <c r="B26" s="13">
        <v>5691.18</v>
      </c>
      <c r="C26" s="13" t="s">
        <v>80</v>
      </c>
      <c r="D26" s="265"/>
      <c r="E26" s="15"/>
      <c r="F26" s="15"/>
      <c r="G26" s="15"/>
      <c r="H26" s="16"/>
      <c r="I26" s="43"/>
    </row>
    <row r="27" spans="1:9" ht="13.5" thickBot="1" x14ac:dyDescent="0.25">
      <c r="A27" s="440"/>
      <c r="B27" s="85"/>
      <c r="C27" s="85" t="s">
        <v>87</v>
      </c>
      <c r="D27" s="441"/>
      <c r="E27" s="47"/>
      <c r="F27" s="47"/>
      <c r="G27" s="47"/>
      <c r="H27" s="48"/>
      <c r="I27" s="49">
        <v>483.85</v>
      </c>
    </row>
    <row r="28" spans="1:9" ht="12.75" customHeight="1" thickBot="1" x14ac:dyDescent="0.25">
      <c r="A28" s="79"/>
      <c r="B28" s="197">
        <f>SUM(B6:B26)</f>
        <v>52320.040000000008</v>
      </c>
      <c r="C28" s="198"/>
      <c r="D28" s="197"/>
      <c r="E28" s="199"/>
      <c r="F28" s="198"/>
      <c r="G28" s="198"/>
      <c r="H28" s="197" t="s">
        <v>17</v>
      </c>
      <c r="I28" s="197">
        <f>SUM(I6:I27)</f>
        <v>7922.2900000000009</v>
      </c>
    </row>
    <row r="29" spans="1:9" ht="77.25" thickBot="1" x14ac:dyDescent="0.25">
      <c r="A29" s="134" t="s">
        <v>1066</v>
      </c>
      <c r="B29" s="114" t="s">
        <v>16</v>
      </c>
      <c r="C29" s="114" t="s">
        <v>5</v>
      </c>
      <c r="D29" s="114" t="s">
        <v>23</v>
      </c>
      <c r="E29" s="118" t="s">
        <v>18</v>
      </c>
      <c r="F29" s="114" t="s">
        <v>19</v>
      </c>
      <c r="G29" s="114" t="s">
        <v>10</v>
      </c>
      <c r="H29" s="114" t="s">
        <v>13</v>
      </c>
      <c r="I29" s="115" t="s">
        <v>12</v>
      </c>
    </row>
    <row r="30" spans="1:9" ht="26.25" thickBot="1" x14ac:dyDescent="0.25">
      <c r="A30" s="46" t="s">
        <v>329</v>
      </c>
      <c r="B30" s="85">
        <v>4878.6000000000004</v>
      </c>
      <c r="C30" s="85" t="s">
        <v>66</v>
      </c>
      <c r="D30" s="47" t="s">
        <v>330</v>
      </c>
      <c r="E30" s="47" t="s">
        <v>331</v>
      </c>
      <c r="F30" s="47" t="s">
        <v>99</v>
      </c>
      <c r="G30" s="47">
        <v>1</v>
      </c>
      <c r="H30" s="48">
        <v>8.89</v>
      </c>
      <c r="I30" s="49">
        <f>G30*H30</f>
        <v>8.89</v>
      </c>
    </row>
    <row r="31" spans="1:9" ht="13.5" thickBot="1" x14ac:dyDescent="0.25">
      <c r="A31" s="313"/>
      <c r="B31" s="70">
        <v>4747.13</v>
      </c>
      <c r="C31" s="70" t="s">
        <v>67</v>
      </c>
      <c r="D31" s="509"/>
      <c r="E31" s="53"/>
      <c r="F31" s="53"/>
      <c r="G31" s="53"/>
      <c r="H31" s="153"/>
      <c r="I31" s="165">
        <f t="shared" ref="I31:I50" si="1">G31*H31</f>
        <v>0</v>
      </c>
    </row>
    <row r="32" spans="1:9" ht="26.25" thickBot="1" x14ac:dyDescent="0.25">
      <c r="A32" s="46" t="s">
        <v>329</v>
      </c>
      <c r="B32" s="85">
        <v>4684.88</v>
      </c>
      <c r="C32" s="85" t="s">
        <v>70</v>
      </c>
      <c r="D32" s="47" t="s">
        <v>330</v>
      </c>
      <c r="E32" s="47" t="s">
        <v>331</v>
      </c>
      <c r="F32" s="47" t="s">
        <v>99</v>
      </c>
      <c r="G32" s="47">
        <v>2</v>
      </c>
      <c r="H32" s="48">
        <v>17</v>
      </c>
      <c r="I32" s="49">
        <f t="shared" si="1"/>
        <v>34</v>
      </c>
    </row>
    <row r="33" spans="1:9" ht="26.25" thickBot="1" x14ac:dyDescent="0.25">
      <c r="A33" s="46" t="s">
        <v>329</v>
      </c>
      <c r="B33" s="491">
        <v>6248.57</v>
      </c>
      <c r="C33" s="85" t="s">
        <v>72</v>
      </c>
      <c r="D33" s="469" t="s">
        <v>330</v>
      </c>
      <c r="E33" s="47" t="s">
        <v>331</v>
      </c>
      <c r="F33" s="47" t="s">
        <v>99</v>
      </c>
      <c r="G33" s="47">
        <v>2</v>
      </c>
      <c r="H33" s="48">
        <v>17</v>
      </c>
      <c r="I33" s="49">
        <f t="shared" si="1"/>
        <v>34</v>
      </c>
    </row>
    <row r="34" spans="1:9" ht="26.25" thickBot="1" x14ac:dyDescent="0.25">
      <c r="A34" s="46" t="s">
        <v>329</v>
      </c>
      <c r="B34" s="491">
        <v>6139.65</v>
      </c>
      <c r="C34" s="85" t="s">
        <v>73</v>
      </c>
      <c r="D34" s="47" t="s">
        <v>330</v>
      </c>
      <c r="E34" s="47" t="s">
        <v>331</v>
      </c>
      <c r="F34" s="47" t="s">
        <v>99</v>
      </c>
      <c r="G34" s="47">
        <v>1</v>
      </c>
      <c r="H34" s="48">
        <v>8.6999999999999993</v>
      </c>
      <c r="I34" s="49">
        <f t="shared" si="1"/>
        <v>8.6999999999999993</v>
      </c>
    </row>
    <row r="35" spans="1:9" ht="12.75" customHeight="1" thickBot="1" x14ac:dyDescent="0.25">
      <c r="A35" s="313"/>
      <c r="B35" s="314">
        <v>5309.88</v>
      </c>
      <c r="C35" s="70" t="s">
        <v>74</v>
      </c>
      <c r="D35" s="509"/>
      <c r="E35" s="53"/>
      <c r="F35" s="53"/>
      <c r="G35" s="53"/>
      <c r="H35" s="153"/>
      <c r="I35" s="165">
        <f t="shared" si="1"/>
        <v>0</v>
      </c>
    </row>
    <row r="36" spans="1:9" ht="12.75" customHeight="1" x14ac:dyDescent="0.2">
      <c r="A36" s="622" t="s">
        <v>153</v>
      </c>
      <c r="B36" s="625">
        <v>6601.44</v>
      </c>
      <c r="C36" s="625" t="s">
        <v>75</v>
      </c>
      <c r="D36" s="633" t="s">
        <v>1278</v>
      </c>
      <c r="E36" s="37" t="s">
        <v>131</v>
      </c>
      <c r="F36" s="37" t="s">
        <v>101</v>
      </c>
      <c r="G36" s="37">
        <v>8</v>
      </c>
      <c r="H36" s="38">
        <v>41.67</v>
      </c>
      <c r="I36" s="39">
        <f t="shared" si="1"/>
        <v>333.36</v>
      </c>
    </row>
    <row r="37" spans="1:9" ht="12.75" customHeight="1" x14ac:dyDescent="0.2">
      <c r="A37" s="623"/>
      <c r="B37" s="632"/>
      <c r="C37" s="632"/>
      <c r="D37" s="634"/>
      <c r="E37" s="15" t="s">
        <v>132</v>
      </c>
      <c r="F37" s="15" t="s">
        <v>99</v>
      </c>
      <c r="G37" s="15">
        <v>4</v>
      </c>
      <c r="H37" s="16">
        <v>4.59</v>
      </c>
      <c r="I37" s="43">
        <f t="shared" si="1"/>
        <v>18.36</v>
      </c>
    </row>
    <row r="38" spans="1:9" ht="12.75" customHeight="1" x14ac:dyDescent="0.2">
      <c r="A38" s="623"/>
      <c r="B38" s="632"/>
      <c r="C38" s="632"/>
      <c r="D38" s="634"/>
      <c r="E38" s="15" t="s">
        <v>130</v>
      </c>
      <c r="F38" s="15" t="s">
        <v>99</v>
      </c>
      <c r="G38" s="15">
        <v>4</v>
      </c>
      <c r="H38" s="16">
        <v>3.82</v>
      </c>
      <c r="I38" s="43">
        <f t="shared" si="1"/>
        <v>15.28</v>
      </c>
    </row>
    <row r="39" spans="1:9" ht="12.75" customHeight="1" x14ac:dyDescent="0.2">
      <c r="A39" s="623"/>
      <c r="B39" s="632"/>
      <c r="C39" s="632"/>
      <c r="D39" s="634"/>
      <c r="E39" s="15" t="s">
        <v>133</v>
      </c>
      <c r="F39" s="15" t="s">
        <v>99</v>
      </c>
      <c r="G39" s="15">
        <v>1</v>
      </c>
      <c r="H39" s="16">
        <v>354.23</v>
      </c>
      <c r="I39" s="43">
        <f t="shared" si="1"/>
        <v>354.23</v>
      </c>
    </row>
    <row r="40" spans="1:9" ht="12.75" customHeight="1" x14ac:dyDescent="0.2">
      <c r="A40" s="623"/>
      <c r="B40" s="632"/>
      <c r="C40" s="632"/>
      <c r="D40" s="634"/>
      <c r="E40" s="15" t="s">
        <v>386</v>
      </c>
      <c r="F40" s="15" t="s">
        <v>99</v>
      </c>
      <c r="G40" s="15">
        <v>1</v>
      </c>
      <c r="H40" s="16">
        <v>22.15</v>
      </c>
      <c r="I40" s="43">
        <f t="shared" si="1"/>
        <v>22.15</v>
      </c>
    </row>
    <row r="41" spans="1:9" x14ac:dyDescent="0.2">
      <c r="A41" s="623"/>
      <c r="B41" s="632"/>
      <c r="C41" s="632"/>
      <c r="D41" s="634"/>
      <c r="E41" s="15" t="s">
        <v>241</v>
      </c>
      <c r="F41" s="15" t="s">
        <v>99</v>
      </c>
      <c r="G41" s="15">
        <v>1</v>
      </c>
      <c r="H41" s="16">
        <v>54.38</v>
      </c>
      <c r="I41" s="43">
        <f t="shared" si="1"/>
        <v>54.38</v>
      </c>
    </row>
    <row r="42" spans="1:9" x14ac:dyDescent="0.2">
      <c r="A42" s="623"/>
      <c r="B42" s="632"/>
      <c r="C42" s="632"/>
      <c r="D42" s="634"/>
      <c r="E42" s="15" t="s">
        <v>118</v>
      </c>
      <c r="F42" s="15" t="s">
        <v>99</v>
      </c>
      <c r="G42" s="15">
        <v>1</v>
      </c>
      <c r="H42" s="16">
        <v>117.24</v>
      </c>
      <c r="I42" s="43">
        <f t="shared" si="1"/>
        <v>117.24</v>
      </c>
    </row>
    <row r="43" spans="1:9" ht="12.75" customHeight="1" x14ac:dyDescent="0.2">
      <c r="A43" s="623"/>
      <c r="B43" s="632"/>
      <c r="C43" s="632"/>
      <c r="D43" s="634"/>
      <c r="E43" s="15" t="s">
        <v>389</v>
      </c>
      <c r="F43" s="15" t="s">
        <v>99</v>
      </c>
      <c r="G43" s="15">
        <v>1</v>
      </c>
      <c r="H43" s="16">
        <v>155.69999999999999</v>
      </c>
      <c r="I43" s="43">
        <f t="shared" si="1"/>
        <v>155.69999999999999</v>
      </c>
    </row>
    <row r="44" spans="1:9" ht="12.75" customHeight="1" thickBot="1" x14ac:dyDescent="0.25">
      <c r="A44" s="624"/>
      <c r="B44" s="626"/>
      <c r="C44" s="626"/>
      <c r="D44" s="635"/>
      <c r="E44" s="40" t="s">
        <v>223</v>
      </c>
      <c r="F44" s="40" t="s">
        <v>99</v>
      </c>
      <c r="G44" s="40">
        <v>1</v>
      </c>
      <c r="H44" s="41">
        <v>290</v>
      </c>
      <c r="I44" s="42">
        <f t="shared" si="1"/>
        <v>290</v>
      </c>
    </row>
    <row r="45" spans="1:9" ht="12.75" customHeight="1" x14ac:dyDescent="0.2">
      <c r="A45" s="260"/>
      <c r="B45" s="33">
        <v>7458.29</v>
      </c>
      <c r="C45" s="33" t="s">
        <v>76</v>
      </c>
      <c r="D45" s="388"/>
      <c r="E45" s="35"/>
      <c r="F45" s="35"/>
      <c r="G45" s="35"/>
      <c r="H45" s="36"/>
      <c r="I45" s="157">
        <f t="shared" si="1"/>
        <v>0</v>
      </c>
    </row>
    <row r="46" spans="1:9" ht="12.75" customHeight="1" thickBot="1" x14ac:dyDescent="0.25">
      <c r="A46" s="308"/>
      <c r="B46" s="71">
        <v>7709.96</v>
      </c>
      <c r="C46" s="33" t="s">
        <v>77</v>
      </c>
      <c r="D46" s="392"/>
      <c r="E46" s="73"/>
      <c r="F46" s="73"/>
      <c r="G46" s="73"/>
      <c r="H46" s="74"/>
      <c r="I46" s="201">
        <f t="shared" si="1"/>
        <v>0</v>
      </c>
    </row>
    <row r="47" spans="1:9" ht="12.75" customHeight="1" x14ac:dyDescent="0.2">
      <c r="A47" s="622" t="s">
        <v>329</v>
      </c>
      <c r="B47" s="625">
        <v>9611.58</v>
      </c>
      <c r="C47" s="625" t="s">
        <v>78</v>
      </c>
      <c r="D47" s="627" t="s">
        <v>330</v>
      </c>
      <c r="E47" s="37" t="s">
        <v>331</v>
      </c>
      <c r="F47" s="37" t="s">
        <v>99</v>
      </c>
      <c r="G47" s="37">
        <v>2</v>
      </c>
      <c r="H47" s="38">
        <v>7.53</v>
      </c>
      <c r="I47" s="292">
        <f t="shared" si="1"/>
        <v>15.06</v>
      </c>
    </row>
    <row r="48" spans="1:9" ht="12.75" customHeight="1" thickBot="1" x14ac:dyDescent="0.25">
      <c r="A48" s="624"/>
      <c r="B48" s="626"/>
      <c r="C48" s="626"/>
      <c r="D48" s="629"/>
      <c r="E48" s="40" t="s">
        <v>1572</v>
      </c>
      <c r="F48" s="40" t="s">
        <v>99</v>
      </c>
      <c r="G48" s="40">
        <v>2</v>
      </c>
      <c r="H48" s="41">
        <v>107.47</v>
      </c>
      <c r="I48" s="42">
        <f t="shared" si="1"/>
        <v>214.94</v>
      </c>
    </row>
    <row r="49" spans="1:9" ht="26.25" thickBot="1" x14ac:dyDescent="0.25">
      <c r="A49" s="79" t="s">
        <v>329</v>
      </c>
      <c r="B49" s="70">
        <v>8880.99</v>
      </c>
      <c r="C49" s="70" t="s">
        <v>79</v>
      </c>
      <c r="D49" s="53" t="s">
        <v>330</v>
      </c>
      <c r="E49" s="53" t="s">
        <v>331</v>
      </c>
      <c r="F49" s="53" t="s">
        <v>99</v>
      </c>
      <c r="G49" s="53">
        <v>1</v>
      </c>
      <c r="H49" s="153">
        <v>7.53</v>
      </c>
      <c r="I49" s="165">
        <f t="shared" si="1"/>
        <v>7.53</v>
      </c>
    </row>
    <row r="50" spans="1:9" ht="26.25" thickBot="1" x14ac:dyDescent="0.25">
      <c r="A50" s="46" t="s">
        <v>329</v>
      </c>
      <c r="B50" s="85">
        <v>9476.48</v>
      </c>
      <c r="C50" s="85" t="s">
        <v>80</v>
      </c>
      <c r="D50" s="85" t="s">
        <v>330</v>
      </c>
      <c r="E50" s="47" t="s">
        <v>331</v>
      </c>
      <c r="F50" s="47" t="s">
        <v>99</v>
      </c>
      <c r="G50" s="47">
        <v>2</v>
      </c>
      <c r="H50" s="48">
        <v>7.53</v>
      </c>
      <c r="I50" s="49">
        <f t="shared" si="1"/>
        <v>15.06</v>
      </c>
    </row>
    <row r="51" spans="1:9" ht="13.5" thickBot="1" x14ac:dyDescent="0.25">
      <c r="A51" s="440"/>
      <c r="B51" s="85"/>
      <c r="C51" s="85" t="s">
        <v>87</v>
      </c>
      <c r="D51" s="441"/>
      <c r="E51" s="47"/>
      <c r="F51" s="47"/>
      <c r="G51" s="47"/>
      <c r="H51" s="48"/>
      <c r="I51" s="49">
        <v>696.76</v>
      </c>
    </row>
    <row r="52" spans="1:9" ht="12.75" customHeight="1" thickBot="1" x14ac:dyDescent="0.25">
      <c r="A52" s="79"/>
      <c r="B52" s="197">
        <f>SUM(B30:B50)</f>
        <v>81747.45</v>
      </c>
      <c r="C52" s="198"/>
      <c r="D52" s="197"/>
      <c r="E52" s="199"/>
      <c r="F52" s="198"/>
      <c r="G52" s="198"/>
      <c r="H52" s="197" t="s">
        <v>17</v>
      </c>
      <c r="I52" s="197">
        <f>SUM(I30:I51)</f>
        <v>2395.64</v>
      </c>
    </row>
    <row r="53" spans="1:9" ht="64.5" thickBot="1" x14ac:dyDescent="0.25">
      <c r="A53" s="134" t="s">
        <v>144</v>
      </c>
      <c r="B53" s="114" t="s">
        <v>16</v>
      </c>
      <c r="C53" s="114" t="s">
        <v>5</v>
      </c>
      <c r="D53" s="114" t="s">
        <v>23</v>
      </c>
      <c r="E53" s="118" t="s">
        <v>18</v>
      </c>
      <c r="F53" s="114" t="s">
        <v>19</v>
      </c>
      <c r="G53" s="114" t="s">
        <v>10</v>
      </c>
      <c r="H53" s="114" t="s">
        <v>13</v>
      </c>
      <c r="I53" s="115" t="s">
        <v>12</v>
      </c>
    </row>
    <row r="54" spans="1:9" ht="12.75" customHeight="1" thickBot="1" x14ac:dyDescent="0.25">
      <c r="A54" s="103"/>
      <c r="B54" s="104">
        <v>2511.73</v>
      </c>
      <c r="C54" s="58" t="s">
        <v>66</v>
      </c>
      <c r="D54" s="64"/>
      <c r="E54" s="59"/>
      <c r="F54" s="59"/>
      <c r="G54" s="59"/>
      <c r="H54" s="60"/>
      <c r="I54" s="61"/>
    </row>
    <row r="55" spans="1:9" ht="12.75" customHeight="1" thickBot="1" x14ac:dyDescent="0.25">
      <c r="A55" s="103"/>
      <c r="B55" s="122">
        <v>2419.33</v>
      </c>
      <c r="C55" s="123" t="s">
        <v>67</v>
      </c>
      <c r="D55" s="124"/>
      <c r="E55" s="125"/>
      <c r="F55" s="125"/>
      <c r="G55" s="125"/>
      <c r="H55" s="126"/>
      <c r="I55" s="127"/>
    </row>
    <row r="56" spans="1:9" ht="12.75" customHeight="1" thickBot="1" x14ac:dyDescent="0.25">
      <c r="A56" s="103"/>
      <c r="B56" s="106">
        <v>2463.5</v>
      </c>
      <c r="C56" s="85" t="s">
        <v>70</v>
      </c>
      <c r="D56" s="86"/>
      <c r="E56" s="47"/>
      <c r="F56" s="47"/>
      <c r="G56" s="47"/>
      <c r="H56" s="48"/>
      <c r="I56" s="49"/>
    </row>
    <row r="57" spans="1:9" ht="12.75" customHeight="1" thickBot="1" x14ac:dyDescent="0.25">
      <c r="A57" s="103"/>
      <c r="B57" s="106">
        <v>1402.9</v>
      </c>
      <c r="C57" s="85" t="s">
        <v>72</v>
      </c>
      <c r="D57" s="86"/>
      <c r="E57" s="47"/>
      <c r="F57" s="47"/>
      <c r="G57" s="47"/>
      <c r="H57" s="48"/>
      <c r="I57" s="49"/>
    </row>
    <row r="58" spans="1:9" ht="12.75" customHeight="1" thickBot="1" x14ac:dyDescent="0.25">
      <c r="A58" s="103"/>
      <c r="B58" s="106">
        <v>2631.12</v>
      </c>
      <c r="C58" s="85" t="s">
        <v>73</v>
      </c>
      <c r="D58" s="86"/>
      <c r="E58" s="47"/>
      <c r="F58" s="47"/>
      <c r="G58" s="47"/>
      <c r="H58" s="48"/>
      <c r="I58" s="49"/>
    </row>
    <row r="59" spans="1:9" ht="12.75" customHeight="1" thickBot="1" x14ac:dyDescent="0.25">
      <c r="A59" s="103"/>
      <c r="B59" s="106">
        <v>2498.67</v>
      </c>
      <c r="C59" s="85" t="s">
        <v>74</v>
      </c>
      <c r="D59" s="86"/>
      <c r="E59" s="47"/>
      <c r="F59" s="47"/>
      <c r="G59" s="47"/>
      <c r="H59" s="48"/>
      <c r="I59" s="49"/>
    </row>
    <row r="60" spans="1:9" ht="12.75" customHeight="1" thickBot="1" x14ac:dyDescent="0.25">
      <c r="A60" s="11"/>
      <c r="B60" s="106">
        <v>2386.16</v>
      </c>
      <c r="C60" s="85" t="s">
        <v>75</v>
      </c>
      <c r="D60" s="86"/>
      <c r="E60" s="47"/>
      <c r="F60" s="47"/>
      <c r="G60" s="47"/>
      <c r="H60" s="48"/>
      <c r="I60" s="49"/>
    </row>
    <row r="61" spans="1:9" ht="12.75" customHeight="1" thickBot="1" x14ac:dyDescent="0.25">
      <c r="A61" s="11"/>
      <c r="B61" s="106">
        <v>3340.71</v>
      </c>
      <c r="C61" s="85" t="s">
        <v>76</v>
      </c>
      <c r="D61" s="86"/>
      <c r="E61" s="47"/>
      <c r="F61" s="47"/>
      <c r="G61" s="47"/>
      <c r="H61" s="48"/>
      <c r="I61" s="49"/>
    </row>
    <row r="62" spans="1:9" ht="12.75" customHeight="1" thickBot="1" x14ac:dyDescent="0.25">
      <c r="A62" s="11"/>
      <c r="B62" s="106">
        <v>4751.6499999999996</v>
      </c>
      <c r="C62" s="85" t="s">
        <v>77</v>
      </c>
      <c r="D62" s="86"/>
      <c r="E62" s="47"/>
      <c r="F62" s="47"/>
      <c r="G62" s="47"/>
      <c r="H62" s="48"/>
      <c r="I62" s="49"/>
    </row>
    <row r="63" spans="1:9" ht="12.75" customHeight="1" thickBot="1" x14ac:dyDescent="0.25">
      <c r="A63" s="11"/>
      <c r="B63" s="106">
        <v>5162.72</v>
      </c>
      <c r="C63" s="85" t="s">
        <v>78</v>
      </c>
      <c r="D63" s="86"/>
      <c r="E63" s="47"/>
      <c r="F63" s="47"/>
      <c r="G63" s="47"/>
      <c r="H63" s="48"/>
      <c r="I63" s="49"/>
    </row>
    <row r="64" spans="1:9" ht="12.75" customHeight="1" thickBot="1" x14ac:dyDescent="0.25">
      <c r="A64" s="11"/>
      <c r="B64" s="106">
        <v>4854.0200000000004</v>
      </c>
      <c r="C64" s="85" t="s">
        <v>79</v>
      </c>
      <c r="D64" s="86"/>
      <c r="E64" s="47"/>
      <c r="F64" s="47"/>
      <c r="G64" s="47"/>
      <c r="H64" s="48"/>
      <c r="I64" s="49"/>
    </row>
    <row r="65" spans="1:9" ht="12.75" customHeight="1" thickBot="1" x14ac:dyDescent="0.25">
      <c r="A65" s="11"/>
      <c r="B65" s="106">
        <v>5156.66</v>
      </c>
      <c r="C65" s="85" t="s">
        <v>80</v>
      </c>
      <c r="D65" s="86"/>
      <c r="E65" s="47"/>
      <c r="F65" s="47"/>
      <c r="G65" s="47"/>
      <c r="H65" s="48"/>
      <c r="I65" s="49"/>
    </row>
    <row r="66" spans="1:9" ht="12.75" customHeight="1" thickBot="1" x14ac:dyDescent="0.25">
      <c r="A66" s="418"/>
      <c r="B66" s="454">
        <f>SUM(B54:B65)</f>
        <v>39579.17</v>
      </c>
      <c r="C66" s="458" t="s">
        <v>87</v>
      </c>
      <c r="D66" s="86"/>
      <c r="E66" s="47"/>
      <c r="F66" s="47"/>
      <c r="G66" s="47"/>
      <c r="H66" s="48"/>
      <c r="I66" s="49"/>
    </row>
    <row r="67" spans="1:9" ht="12.75" customHeight="1" thickBot="1" x14ac:dyDescent="0.25">
      <c r="A67" s="655" t="s">
        <v>106</v>
      </c>
      <c r="B67" s="106">
        <v>473.55</v>
      </c>
      <c r="C67" s="85" t="s">
        <v>74</v>
      </c>
      <c r="D67" s="86"/>
      <c r="E67" s="47"/>
      <c r="F67" s="47"/>
      <c r="G67" s="47"/>
      <c r="H67" s="48"/>
      <c r="I67" s="49"/>
    </row>
    <row r="68" spans="1:9" ht="12.75" customHeight="1" thickBot="1" x14ac:dyDescent="0.25">
      <c r="A68" s="656"/>
      <c r="B68" s="106">
        <v>200.14</v>
      </c>
      <c r="C68" s="85" t="s">
        <v>75</v>
      </c>
      <c r="D68" s="86"/>
      <c r="E68" s="47"/>
      <c r="F68" s="47"/>
      <c r="G68" s="47"/>
      <c r="H68" s="48"/>
      <c r="I68" s="49"/>
    </row>
    <row r="69" spans="1:9" ht="12.75" customHeight="1" thickBot="1" x14ac:dyDescent="0.25">
      <c r="A69" s="657"/>
      <c r="B69" s="106">
        <v>248.99</v>
      </c>
      <c r="C69" s="85" t="s">
        <v>76</v>
      </c>
      <c r="D69" s="86"/>
      <c r="E69" s="47"/>
      <c r="F69" s="47"/>
      <c r="G69" s="47"/>
      <c r="H69" s="48"/>
      <c r="I69" s="49"/>
    </row>
    <row r="70" spans="1:9" ht="12.75" customHeight="1" thickBot="1" x14ac:dyDescent="0.25">
      <c r="A70" s="526"/>
      <c r="B70" s="454">
        <f>SUM(B67:B69)</f>
        <v>922.68000000000006</v>
      </c>
      <c r="C70" s="458" t="s">
        <v>87</v>
      </c>
      <c r="D70" s="86"/>
      <c r="E70" s="47"/>
      <c r="F70" s="47"/>
      <c r="G70" s="47"/>
      <c r="H70" s="48"/>
      <c r="I70" s="49">
        <v>597.73</v>
      </c>
    </row>
    <row r="71" spans="1:9" ht="12.75" customHeight="1" thickBot="1" x14ac:dyDescent="0.25">
      <c r="A71" s="79"/>
      <c r="B71" s="197">
        <f>B66+B70</f>
        <v>40501.85</v>
      </c>
      <c r="C71" s="198"/>
      <c r="D71" s="197"/>
      <c r="E71" s="199"/>
      <c r="F71" s="198"/>
      <c r="G71" s="198"/>
      <c r="H71" s="197" t="s">
        <v>17</v>
      </c>
      <c r="I71" s="197">
        <f>SUM(I54:I70)</f>
        <v>597.73</v>
      </c>
    </row>
    <row r="72" spans="1:9" ht="77.25" thickBot="1" x14ac:dyDescent="0.25">
      <c r="A72" s="134" t="s">
        <v>145</v>
      </c>
      <c r="B72" s="117" t="s">
        <v>16</v>
      </c>
      <c r="C72" s="131" t="s">
        <v>5</v>
      </c>
      <c r="D72" s="117" t="s">
        <v>23</v>
      </c>
      <c r="E72" s="132" t="s">
        <v>18</v>
      </c>
      <c r="F72" s="117" t="s">
        <v>19</v>
      </c>
      <c r="G72" s="131" t="s">
        <v>10</v>
      </c>
      <c r="H72" s="117" t="s">
        <v>13</v>
      </c>
      <c r="I72" s="117" t="s">
        <v>12</v>
      </c>
    </row>
    <row r="73" spans="1:9" ht="12.75" customHeight="1" thickBot="1" x14ac:dyDescent="0.25">
      <c r="A73" s="227"/>
      <c r="B73" s="106">
        <v>3148.25</v>
      </c>
      <c r="C73" s="55" t="s">
        <v>66</v>
      </c>
      <c r="D73" s="86"/>
      <c r="E73" s="47"/>
      <c r="F73" s="47"/>
      <c r="G73" s="47"/>
      <c r="H73" s="48"/>
      <c r="I73" s="49"/>
    </row>
    <row r="74" spans="1:9" ht="12.75" customHeight="1" thickBot="1" x14ac:dyDescent="0.25">
      <c r="A74" s="227"/>
      <c r="B74" s="106">
        <v>3227.03</v>
      </c>
      <c r="C74" s="55" t="s">
        <v>67</v>
      </c>
      <c r="D74" s="86"/>
      <c r="E74" s="47"/>
      <c r="F74" s="47"/>
      <c r="G74" s="47"/>
      <c r="H74" s="48"/>
      <c r="I74" s="49"/>
    </row>
    <row r="75" spans="1:9" ht="12.75" customHeight="1" thickBot="1" x14ac:dyDescent="0.25">
      <c r="A75" s="227"/>
      <c r="B75" s="106">
        <v>3389.27</v>
      </c>
      <c r="C75" s="85" t="s">
        <v>70</v>
      </c>
      <c r="D75" s="86"/>
      <c r="E75" s="47"/>
      <c r="F75" s="47"/>
      <c r="G75" s="47"/>
      <c r="H75" s="48"/>
      <c r="I75" s="49"/>
    </row>
    <row r="76" spans="1:9" ht="12.75" customHeight="1" thickBot="1" x14ac:dyDescent="0.25">
      <c r="A76" s="227"/>
      <c r="B76" s="106">
        <v>3225.89</v>
      </c>
      <c r="C76" s="85" t="s">
        <v>72</v>
      </c>
      <c r="D76" s="86"/>
      <c r="E76" s="47"/>
      <c r="F76" s="47"/>
      <c r="G76" s="47"/>
      <c r="H76" s="48"/>
      <c r="I76" s="49"/>
    </row>
    <row r="77" spans="1:9" ht="12.75" customHeight="1" thickBot="1" x14ac:dyDescent="0.25">
      <c r="A77" s="227"/>
      <c r="B77" s="106">
        <v>3286.91</v>
      </c>
      <c r="C77" s="85" t="s">
        <v>73</v>
      </c>
      <c r="D77" s="86"/>
      <c r="E77" s="47"/>
      <c r="F77" s="47"/>
      <c r="G77" s="47"/>
      <c r="H77" s="48"/>
      <c r="I77" s="49"/>
    </row>
    <row r="78" spans="1:9" ht="12.75" customHeight="1" thickBot="1" x14ac:dyDescent="0.25">
      <c r="A78" s="227"/>
      <c r="B78" s="106">
        <v>3782.52</v>
      </c>
      <c r="C78" s="85" t="s">
        <v>74</v>
      </c>
      <c r="D78" s="86"/>
      <c r="E78" s="47"/>
      <c r="F78" s="47"/>
      <c r="G78" s="47"/>
      <c r="H78" s="48"/>
      <c r="I78" s="49"/>
    </row>
    <row r="79" spans="1:9" ht="12.75" customHeight="1" thickBot="1" x14ac:dyDescent="0.25">
      <c r="A79" s="227"/>
      <c r="B79" s="106">
        <v>2501.31</v>
      </c>
      <c r="C79" s="85" t="s">
        <v>75</v>
      </c>
      <c r="D79" s="86"/>
      <c r="E79" s="47"/>
      <c r="F79" s="47"/>
      <c r="G79" s="47"/>
      <c r="H79" s="48"/>
      <c r="I79" s="49"/>
    </row>
    <row r="80" spans="1:9" ht="12.75" customHeight="1" thickBot="1" x14ac:dyDescent="0.25">
      <c r="A80" s="227"/>
      <c r="B80" s="106">
        <v>3086.68</v>
      </c>
      <c r="C80" s="85" t="s">
        <v>76</v>
      </c>
      <c r="D80" s="86"/>
      <c r="E80" s="47"/>
      <c r="F80" s="47"/>
      <c r="G80" s="47"/>
      <c r="H80" s="48"/>
      <c r="I80" s="49"/>
    </row>
    <row r="81" spans="1:9" ht="12.75" customHeight="1" thickBot="1" x14ac:dyDescent="0.25">
      <c r="A81" s="227"/>
      <c r="B81" s="106">
        <v>3132.14</v>
      </c>
      <c r="C81" s="85" t="s">
        <v>77</v>
      </c>
      <c r="D81" s="86"/>
      <c r="E81" s="47"/>
      <c r="F81" s="47"/>
      <c r="G81" s="47"/>
      <c r="H81" s="48"/>
      <c r="I81" s="49"/>
    </row>
    <row r="82" spans="1:9" ht="12.75" customHeight="1" thickBot="1" x14ac:dyDescent="0.25">
      <c r="A82" s="227"/>
      <c r="B82" s="106">
        <v>3353.17</v>
      </c>
      <c r="C82" s="85" t="s">
        <v>78</v>
      </c>
      <c r="D82" s="86"/>
      <c r="E82" s="47"/>
      <c r="F82" s="47"/>
      <c r="G82" s="47"/>
      <c r="H82" s="48"/>
      <c r="I82" s="49"/>
    </row>
    <row r="83" spans="1:9" ht="12.75" customHeight="1" thickBot="1" x14ac:dyDescent="0.25">
      <c r="A83" s="227"/>
      <c r="B83" s="106">
        <v>3222.03</v>
      </c>
      <c r="C83" s="85" t="s">
        <v>79</v>
      </c>
      <c r="D83" s="86"/>
      <c r="E83" s="47"/>
      <c r="F83" s="47"/>
      <c r="G83" s="47"/>
      <c r="H83" s="48"/>
      <c r="I83" s="49"/>
    </row>
    <row r="84" spans="1:9" ht="12.75" customHeight="1" thickBot="1" x14ac:dyDescent="0.25">
      <c r="A84" s="227"/>
      <c r="B84" s="106">
        <v>3261.01</v>
      </c>
      <c r="C84" s="85" t="s">
        <v>80</v>
      </c>
      <c r="D84" s="86"/>
      <c r="E84" s="47"/>
      <c r="F84" s="47"/>
      <c r="G84" s="47"/>
      <c r="H84" s="48"/>
      <c r="I84" s="49"/>
    </row>
    <row r="85" spans="1:9" ht="12.75" customHeight="1" thickBot="1" x14ac:dyDescent="0.25">
      <c r="A85" s="227"/>
      <c r="B85" s="106"/>
      <c r="C85" s="167" t="s">
        <v>87</v>
      </c>
      <c r="D85" s="86"/>
      <c r="E85" s="47"/>
      <c r="F85" s="47"/>
      <c r="G85" s="47"/>
      <c r="H85" s="48"/>
      <c r="I85" s="49">
        <v>578.16</v>
      </c>
    </row>
    <row r="86" spans="1:9" ht="13.5" thickBot="1" x14ac:dyDescent="0.25">
      <c r="A86" s="180"/>
      <c r="B86" s="197">
        <f>SUM(B73:B85)</f>
        <v>38616.21</v>
      </c>
      <c r="C86" s="198"/>
      <c r="D86" s="197"/>
      <c r="E86" s="199"/>
      <c r="F86" s="198"/>
      <c r="G86" s="198"/>
      <c r="H86" s="197" t="s">
        <v>17</v>
      </c>
      <c r="I86" s="230">
        <f>SUM(I73:I85)</f>
        <v>578.16</v>
      </c>
    </row>
    <row r="87" spans="1:9" ht="26.25" thickBot="1" x14ac:dyDescent="0.25">
      <c r="A87" s="46" t="s">
        <v>8</v>
      </c>
      <c r="B87" s="114" t="s">
        <v>16</v>
      </c>
      <c r="C87" s="114" t="s">
        <v>5</v>
      </c>
      <c r="D87" s="114" t="s">
        <v>23</v>
      </c>
      <c r="E87" s="118" t="s">
        <v>18</v>
      </c>
      <c r="F87" s="114" t="s">
        <v>19</v>
      </c>
      <c r="G87" s="114" t="s">
        <v>10</v>
      </c>
      <c r="H87" s="114" t="s">
        <v>13</v>
      </c>
      <c r="I87" s="115" t="s">
        <v>12</v>
      </c>
    </row>
    <row r="88" spans="1:9" ht="12.75" customHeight="1" x14ac:dyDescent="0.2">
      <c r="A88" s="679" t="s">
        <v>82</v>
      </c>
      <c r="B88" s="33"/>
      <c r="C88" s="33" t="s">
        <v>66</v>
      </c>
      <c r="D88" s="34"/>
      <c r="E88" s="35"/>
      <c r="F88" s="35" t="s">
        <v>83</v>
      </c>
      <c r="G88" s="35">
        <v>179</v>
      </c>
      <c r="H88" s="16">
        <v>4.8099999999999996</v>
      </c>
      <c r="I88" s="33">
        <f>G88*H88</f>
        <v>860.9899999999999</v>
      </c>
    </row>
    <row r="89" spans="1:9" ht="12.75" customHeight="1" x14ac:dyDescent="0.2">
      <c r="A89" s="679"/>
      <c r="B89" s="13"/>
      <c r="C89" s="13" t="s">
        <v>67</v>
      </c>
      <c r="D89" s="14"/>
      <c r="E89" s="15"/>
      <c r="F89" s="15" t="s">
        <v>83</v>
      </c>
      <c r="G89" s="15">
        <v>161</v>
      </c>
      <c r="H89" s="16">
        <v>4.8099999999999996</v>
      </c>
      <c r="I89" s="13">
        <f>G89*H89</f>
        <v>774.41</v>
      </c>
    </row>
    <row r="90" spans="1:9" x14ac:dyDescent="0.2">
      <c r="A90" s="679"/>
      <c r="B90" s="13"/>
      <c r="C90" s="13" t="s">
        <v>70</v>
      </c>
      <c r="D90" s="14"/>
      <c r="E90" s="15"/>
      <c r="F90" s="15" t="s">
        <v>83</v>
      </c>
      <c r="G90" s="15">
        <v>179</v>
      </c>
      <c r="H90" s="16">
        <v>4.8099999999999996</v>
      </c>
      <c r="I90" s="13">
        <f>G90*H90</f>
        <v>860.9899999999999</v>
      </c>
    </row>
    <row r="91" spans="1:9" ht="12.75" customHeight="1" x14ac:dyDescent="0.2">
      <c r="A91" s="679"/>
      <c r="B91" s="13"/>
      <c r="C91" s="13" t="s">
        <v>72</v>
      </c>
      <c r="D91" s="14"/>
      <c r="E91" s="15"/>
      <c r="F91" s="15" t="s">
        <v>83</v>
      </c>
      <c r="G91" s="15">
        <v>173</v>
      </c>
      <c r="H91" s="16">
        <v>4.8099999999999996</v>
      </c>
      <c r="I91" s="13">
        <f t="shared" ref="I91:I98" si="2">G91*H91</f>
        <v>832.12999999999988</v>
      </c>
    </row>
    <row r="92" spans="1:9" x14ac:dyDescent="0.2">
      <c r="A92" s="679"/>
      <c r="B92" s="13"/>
      <c r="C92" s="13" t="s">
        <v>73</v>
      </c>
      <c r="D92" s="14"/>
      <c r="E92" s="15"/>
      <c r="F92" s="15" t="s">
        <v>83</v>
      </c>
      <c r="G92" s="15">
        <v>77</v>
      </c>
      <c r="H92" s="16">
        <v>4.8099999999999996</v>
      </c>
      <c r="I92" s="13">
        <f t="shared" si="2"/>
        <v>370.36999999999995</v>
      </c>
    </row>
    <row r="93" spans="1:9" ht="12.75" customHeight="1" x14ac:dyDescent="0.2">
      <c r="A93" s="679"/>
      <c r="B93" s="13"/>
      <c r="C93" s="13" t="s">
        <v>74</v>
      </c>
      <c r="D93" s="14"/>
      <c r="E93" s="15"/>
      <c r="F93" s="15" t="s">
        <v>83</v>
      </c>
      <c r="G93" s="15">
        <v>77</v>
      </c>
      <c r="H93" s="16">
        <v>4.8099999999999996</v>
      </c>
      <c r="I93" s="13">
        <f t="shared" si="2"/>
        <v>370.36999999999995</v>
      </c>
    </row>
    <row r="94" spans="1:9" ht="12.75" customHeight="1" x14ac:dyDescent="0.2">
      <c r="A94" s="679"/>
      <c r="B94" s="13"/>
      <c r="C94" s="13" t="s">
        <v>75</v>
      </c>
      <c r="D94" s="14"/>
      <c r="E94" s="15"/>
      <c r="F94" s="15" t="s">
        <v>83</v>
      </c>
      <c r="G94" s="15">
        <v>77</v>
      </c>
      <c r="H94" s="16">
        <v>5.04</v>
      </c>
      <c r="I94" s="13">
        <f t="shared" si="2"/>
        <v>388.08</v>
      </c>
    </row>
    <row r="95" spans="1:9" ht="12.75" customHeight="1" x14ac:dyDescent="0.2">
      <c r="A95" s="679"/>
      <c r="B95" s="13"/>
      <c r="C95" s="13" t="s">
        <v>76</v>
      </c>
      <c r="D95" s="14"/>
      <c r="E95" s="15"/>
      <c r="F95" s="15" t="s">
        <v>83</v>
      </c>
      <c r="G95" s="15">
        <v>77</v>
      </c>
      <c r="H95" s="16">
        <v>5.04</v>
      </c>
      <c r="I95" s="13">
        <f t="shared" si="2"/>
        <v>388.08</v>
      </c>
    </row>
    <row r="96" spans="1:9" ht="12.75" customHeight="1" x14ac:dyDescent="0.2">
      <c r="A96" s="679"/>
      <c r="B96" s="13"/>
      <c r="C96" s="13" t="s">
        <v>77</v>
      </c>
      <c r="D96" s="14"/>
      <c r="E96" s="15"/>
      <c r="F96" s="15" t="s">
        <v>83</v>
      </c>
      <c r="G96" s="15">
        <v>77</v>
      </c>
      <c r="H96" s="16">
        <v>5.04</v>
      </c>
      <c r="I96" s="13">
        <f t="shared" si="2"/>
        <v>388.08</v>
      </c>
    </row>
    <row r="97" spans="1:255" ht="12.75" customHeight="1" x14ac:dyDescent="0.2">
      <c r="A97" s="679"/>
      <c r="B97" s="13"/>
      <c r="C97" s="13" t="s">
        <v>78</v>
      </c>
      <c r="D97" s="14"/>
      <c r="E97" s="15"/>
      <c r="F97" s="15" t="s">
        <v>83</v>
      </c>
      <c r="G97" s="15">
        <v>77</v>
      </c>
      <c r="H97" s="16">
        <v>5.04</v>
      </c>
      <c r="I97" s="13">
        <f t="shared" si="2"/>
        <v>388.08</v>
      </c>
    </row>
    <row r="98" spans="1:255" ht="12.75" customHeight="1" x14ac:dyDescent="0.2">
      <c r="A98" s="679"/>
      <c r="B98" s="13"/>
      <c r="C98" s="13" t="s">
        <v>79</v>
      </c>
      <c r="D98" s="14"/>
      <c r="E98" s="15"/>
      <c r="F98" s="15" t="s">
        <v>83</v>
      </c>
      <c r="G98" s="15">
        <v>77</v>
      </c>
      <c r="H98" s="16">
        <v>5.04</v>
      </c>
      <c r="I98" s="13">
        <f t="shared" si="2"/>
        <v>388.08</v>
      </c>
    </row>
    <row r="99" spans="1:255" ht="12.75" customHeight="1" x14ac:dyDescent="0.2">
      <c r="A99" s="679"/>
      <c r="B99" s="13"/>
      <c r="C99" s="13" t="s">
        <v>80</v>
      </c>
      <c r="D99" s="14"/>
      <c r="E99" s="15"/>
      <c r="F99" s="15" t="s">
        <v>83</v>
      </c>
      <c r="G99" s="15">
        <v>77</v>
      </c>
      <c r="H99" s="16">
        <v>5.04</v>
      </c>
      <c r="I99" s="13">
        <f>G99*H99</f>
        <v>388.08</v>
      </c>
    </row>
    <row r="100" spans="1:255" ht="12.75" customHeight="1" x14ac:dyDescent="0.2">
      <c r="A100" s="693"/>
      <c r="B100" s="13"/>
      <c r="C100" s="244" t="s">
        <v>87</v>
      </c>
      <c r="D100" s="14"/>
      <c r="E100" s="15"/>
      <c r="F100" s="15" t="s">
        <v>83</v>
      </c>
      <c r="G100" s="15">
        <f>SUM(G88:G99)</f>
        <v>1308</v>
      </c>
      <c r="H100" s="16"/>
      <c r="I100" s="244">
        <f>SUM(I88:I99)</f>
        <v>6397.7399999999989</v>
      </c>
    </row>
    <row r="101" spans="1:255" ht="27" customHeight="1" x14ac:dyDescent="0.2">
      <c r="A101" s="652" t="s">
        <v>2272</v>
      </c>
      <c r="B101" s="71"/>
      <c r="C101" s="13" t="s">
        <v>2273</v>
      </c>
      <c r="D101" s="72"/>
      <c r="E101" s="73"/>
      <c r="F101" s="15"/>
      <c r="G101" s="327"/>
      <c r="H101" s="74"/>
      <c r="I101" s="598">
        <v>42.06</v>
      </c>
    </row>
    <row r="102" spans="1:255" ht="30" customHeight="1" x14ac:dyDescent="0.2">
      <c r="A102" s="653"/>
      <c r="B102" s="71"/>
      <c r="C102" s="13" t="s">
        <v>2274</v>
      </c>
      <c r="D102" s="72"/>
      <c r="E102" s="73"/>
      <c r="F102" s="15"/>
      <c r="G102" s="327"/>
      <c r="H102" s="74"/>
      <c r="I102" s="598">
        <v>42.06</v>
      </c>
    </row>
    <row r="103" spans="1:255" ht="25.15" customHeight="1" x14ac:dyDescent="0.2">
      <c r="A103" s="654"/>
      <c r="B103" s="412"/>
      <c r="C103" s="244" t="s">
        <v>87</v>
      </c>
      <c r="D103" s="72"/>
      <c r="E103" s="73"/>
      <c r="F103" s="15"/>
      <c r="G103" s="327"/>
      <c r="H103" s="74"/>
      <c r="I103" s="241">
        <f>SUM(I101:I102)</f>
        <v>84.12</v>
      </c>
    </row>
    <row r="104" spans="1:255" ht="27.6" customHeight="1" x14ac:dyDescent="0.2">
      <c r="A104" s="652" t="s">
        <v>2271</v>
      </c>
      <c r="B104" s="71"/>
      <c r="C104" s="33" t="s">
        <v>2273</v>
      </c>
      <c r="D104" s="72"/>
      <c r="E104" s="73"/>
      <c r="F104" s="15"/>
      <c r="G104" s="327"/>
      <c r="H104" s="74"/>
      <c r="I104" s="598">
        <v>238.44</v>
      </c>
    </row>
    <row r="105" spans="1:255" ht="25.9" customHeight="1" x14ac:dyDescent="0.2">
      <c r="A105" s="653"/>
      <c r="B105" s="71"/>
      <c r="C105" s="71" t="s">
        <v>2274</v>
      </c>
      <c r="D105" s="72"/>
      <c r="E105" s="73"/>
      <c r="F105" s="15"/>
      <c r="G105" s="327"/>
      <c r="H105" s="74"/>
      <c r="I105" s="598">
        <v>252.42</v>
      </c>
    </row>
    <row r="106" spans="1:255" ht="32.450000000000003" customHeight="1" x14ac:dyDescent="0.2">
      <c r="A106" s="654"/>
      <c r="B106" s="71"/>
      <c r="C106" s="412" t="s">
        <v>87</v>
      </c>
      <c r="D106" s="72"/>
      <c r="E106" s="73"/>
      <c r="F106" s="73"/>
      <c r="G106" s="327"/>
      <c r="H106" s="74"/>
      <c r="I106" s="241">
        <f>SUM(I104:I105)</f>
        <v>490.86</v>
      </c>
    </row>
    <row r="107" spans="1:255" ht="25.5" x14ac:dyDescent="0.2">
      <c r="A107" s="221" t="s">
        <v>2270</v>
      </c>
      <c r="B107" s="13"/>
      <c r="C107" s="244" t="s">
        <v>87</v>
      </c>
      <c r="D107" s="14"/>
      <c r="E107" s="15"/>
      <c r="F107" s="15"/>
      <c r="G107" s="15"/>
      <c r="H107" s="16"/>
      <c r="I107" s="244">
        <v>54922.26</v>
      </c>
    </row>
    <row r="108" spans="1:255" ht="12.75" customHeight="1" x14ac:dyDescent="0.2">
      <c r="A108" s="11" t="s">
        <v>84</v>
      </c>
      <c r="B108" s="13"/>
      <c r="C108" s="244" t="s">
        <v>87</v>
      </c>
      <c r="D108" s="14"/>
      <c r="E108" s="15"/>
      <c r="F108" s="15"/>
      <c r="G108" s="15"/>
      <c r="H108" s="16"/>
      <c r="I108" s="244">
        <v>4100.51</v>
      </c>
    </row>
    <row r="109" spans="1:255" ht="12.75" customHeight="1" x14ac:dyDescent="0.2">
      <c r="A109" s="11" t="s">
        <v>86</v>
      </c>
      <c r="B109" s="13"/>
      <c r="C109" s="244" t="s">
        <v>87</v>
      </c>
      <c r="D109" s="14"/>
      <c r="E109" s="15"/>
      <c r="F109" s="15"/>
      <c r="G109" s="15"/>
      <c r="H109" s="16"/>
      <c r="I109" s="244">
        <v>3739.55</v>
      </c>
    </row>
    <row r="110" spans="1:255" ht="12.75" customHeight="1" x14ac:dyDescent="0.2">
      <c r="A110" s="240" t="s">
        <v>88</v>
      </c>
      <c r="B110" s="13"/>
      <c r="C110" s="244" t="s">
        <v>87</v>
      </c>
      <c r="D110" s="14"/>
      <c r="E110" s="15"/>
      <c r="F110" s="15"/>
      <c r="G110" s="15"/>
      <c r="H110" s="16"/>
      <c r="I110" s="244">
        <v>2743.3</v>
      </c>
    </row>
    <row r="111" spans="1:255" ht="12.75" customHeight="1" thickBot="1" x14ac:dyDescent="0.25">
      <c r="A111" s="30"/>
      <c r="B111" s="109"/>
      <c r="C111" s="109"/>
      <c r="D111" s="108"/>
      <c r="E111" s="110"/>
      <c r="F111" s="109"/>
      <c r="G111" s="109"/>
      <c r="H111" s="108" t="s">
        <v>17</v>
      </c>
      <c r="I111" s="108">
        <f>I100+I103+I106+I107+I108+I109+I110</f>
        <v>72478.340000000011</v>
      </c>
    </row>
    <row r="112" spans="1:255" s="45" customFormat="1" ht="70.900000000000006" customHeight="1" thickBot="1" x14ac:dyDescent="0.25">
      <c r="A112" s="117" t="s">
        <v>95</v>
      </c>
      <c r="B112" s="114" t="s">
        <v>16</v>
      </c>
      <c r="C112" s="114" t="s">
        <v>5</v>
      </c>
      <c r="D112" s="114" t="s">
        <v>23</v>
      </c>
      <c r="E112" s="118" t="s">
        <v>18</v>
      </c>
      <c r="F112" s="114" t="s">
        <v>19</v>
      </c>
      <c r="G112" s="114" t="s">
        <v>10</v>
      </c>
      <c r="H112" s="114" t="s">
        <v>13</v>
      </c>
      <c r="I112" s="115" t="s">
        <v>12</v>
      </c>
      <c r="J112" s="56"/>
      <c r="K112" s="56"/>
      <c r="L112" s="56"/>
      <c r="M112" s="56"/>
      <c r="N112" s="56"/>
      <c r="O112" s="56"/>
      <c r="P112" s="56"/>
      <c r="Q112" s="56"/>
      <c r="R112" s="56"/>
      <c r="T112" s="56"/>
      <c r="U112" s="56"/>
      <c r="V112" s="56"/>
      <c r="W112" s="56"/>
      <c r="X112" s="56"/>
      <c r="Y112" s="56"/>
      <c r="Z112" s="56"/>
      <c r="AA112" s="56"/>
      <c r="AB112" s="56"/>
      <c r="AD112" s="56"/>
      <c r="AE112" s="56"/>
      <c r="AF112" s="56"/>
      <c r="AG112" s="56"/>
      <c r="AH112" s="56"/>
      <c r="AI112" s="56"/>
      <c r="AJ112" s="56"/>
      <c r="AK112" s="56"/>
      <c r="AL112" s="56"/>
      <c r="AN112" s="56"/>
      <c r="AO112" s="56"/>
      <c r="AP112" s="56"/>
      <c r="AQ112" s="56"/>
      <c r="AR112" s="56"/>
      <c r="AS112" s="56"/>
      <c r="AT112" s="56"/>
      <c r="AU112" s="56"/>
      <c r="AV112" s="56"/>
      <c r="AX112" s="56"/>
      <c r="AY112" s="56"/>
      <c r="AZ112" s="56"/>
      <c r="BA112" s="56"/>
      <c r="BB112" s="56"/>
      <c r="BC112" s="56"/>
      <c r="BD112" s="56"/>
      <c r="BE112" s="56"/>
      <c r="BF112" s="56"/>
      <c r="BH112" s="56"/>
      <c r="BI112" s="56"/>
      <c r="BJ112" s="56"/>
      <c r="BK112" s="56"/>
      <c r="BL112" s="56"/>
      <c r="BM112" s="56"/>
      <c r="BN112" s="56"/>
      <c r="BO112" s="56"/>
      <c r="BP112" s="56"/>
      <c r="BR112" s="56"/>
      <c r="BS112" s="56"/>
      <c r="BT112" s="56"/>
      <c r="BU112" s="56"/>
      <c r="BV112" s="56"/>
      <c r="BW112" s="56"/>
      <c r="BX112" s="56"/>
      <c r="BY112" s="56"/>
      <c r="BZ112" s="56"/>
      <c r="CB112" s="56"/>
      <c r="CC112" s="56"/>
      <c r="CD112" s="56"/>
      <c r="CE112" s="56"/>
      <c r="CF112" s="56"/>
      <c r="CG112" s="56"/>
      <c r="CH112" s="56"/>
      <c r="CI112" s="56"/>
      <c r="CJ112" s="56"/>
      <c r="CL112" s="56"/>
      <c r="CM112" s="56"/>
      <c r="CN112" s="56"/>
      <c r="CO112" s="56"/>
      <c r="CP112" s="56"/>
      <c r="CQ112" s="56"/>
      <c r="CR112" s="56"/>
      <c r="CS112" s="56"/>
      <c r="CT112" s="56"/>
      <c r="CV112" s="56"/>
      <c r="CW112" s="56"/>
      <c r="CX112" s="56"/>
      <c r="CY112" s="56"/>
      <c r="CZ112" s="56"/>
      <c r="DA112" s="56"/>
      <c r="DB112" s="56"/>
      <c r="DC112" s="56"/>
      <c r="DD112" s="56"/>
      <c r="DF112" s="56"/>
      <c r="DG112" s="56"/>
      <c r="DH112" s="56"/>
      <c r="DI112" s="56"/>
      <c r="DJ112" s="56"/>
      <c r="DK112" s="56"/>
      <c r="DL112" s="56"/>
      <c r="DM112" s="56"/>
      <c r="DN112" s="56"/>
      <c r="DP112" s="56"/>
      <c r="DQ112" s="56"/>
      <c r="DR112" s="56"/>
      <c r="DS112" s="56"/>
      <c r="DT112" s="56"/>
      <c r="DU112" s="56"/>
      <c r="DV112" s="56"/>
      <c r="DW112" s="56"/>
      <c r="DX112" s="56"/>
      <c r="DZ112" s="56"/>
      <c r="EA112" s="56"/>
      <c r="EB112" s="56"/>
      <c r="EC112" s="56"/>
      <c r="ED112" s="56"/>
      <c r="EE112" s="56"/>
      <c r="EF112" s="56"/>
      <c r="EG112" s="56"/>
      <c r="EH112" s="56"/>
      <c r="EJ112" s="56"/>
      <c r="EK112" s="56"/>
      <c r="EL112" s="56"/>
      <c r="EM112" s="56"/>
      <c r="EN112" s="56"/>
      <c r="EO112" s="56"/>
      <c r="EP112" s="56"/>
      <c r="EQ112" s="56"/>
      <c r="ER112" s="56"/>
      <c r="ET112" s="56"/>
      <c r="EU112" s="56"/>
      <c r="EV112" s="56"/>
      <c r="EW112" s="56"/>
      <c r="EX112" s="56"/>
      <c r="EY112" s="56"/>
      <c r="EZ112" s="56"/>
      <c r="FA112" s="56"/>
      <c r="FB112" s="56"/>
      <c r="FD112" s="56"/>
      <c r="FE112" s="56"/>
      <c r="FF112" s="56"/>
      <c r="FG112" s="56"/>
      <c r="FH112" s="56"/>
      <c r="FI112" s="56"/>
      <c r="FJ112" s="56"/>
      <c r="FK112" s="56"/>
      <c r="FL112" s="56"/>
      <c r="FN112" s="56"/>
      <c r="FO112" s="56"/>
      <c r="FP112" s="56"/>
      <c r="FQ112" s="56"/>
      <c r="FR112" s="56"/>
      <c r="FS112" s="56"/>
      <c r="FT112" s="56"/>
      <c r="FU112" s="56"/>
      <c r="FV112" s="56"/>
      <c r="FX112" s="56"/>
      <c r="FY112" s="56"/>
      <c r="FZ112" s="56"/>
      <c r="GA112" s="56"/>
      <c r="GB112" s="56"/>
      <c r="GC112" s="56"/>
      <c r="GD112" s="56"/>
      <c r="GE112" s="56"/>
      <c r="GF112" s="56"/>
      <c r="GH112" s="56"/>
      <c r="GI112" s="56"/>
      <c r="GJ112" s="56"/>
      <c r="GK112" s="56"/>
      <c r="GL112" s="56"/>
      <c r="GM112" s="56"/>
      <c r="GN112" s="56"/>
      <c r="GO112" s="56"/>
      <c r="GP112" s="56"/>
      <c r="GR112" s="56"/>
      <c r="GS112" s="56"/>
      <c r="GT112" s="56"/>
      <c r="GU112" s="56"/>
      <c r="GV112" s="56"/>
      <c r="GW112" s="56"/>
      <c r="GX112" s="56"/>
      <c r="GY112" s="56"/>
      <c r="GZ112" s="56"/>
      <c r="HB112" s="56"/>
      <c r="HC112" s="56"/>
      <c r="HD112" s="56"/>
      <c r="HE112" s="56"/>
      <c r="HF112" s="56"/>
      <c r="HG112" s="56"/>
      <c r="HH112" s="56"/>
      <c r="HI112" s="56"/>
      <c r="HJ112" s="56"/>
      <c r="HL112" s="56"/>
      <c r="HM112" s="56"/>
      <c r="HN112" s="56"/>
      <c r="HO112" s="56"/>
      <c r="HP112" s="56"/>
      <c r="HQ112" s="56"/>
      <c r="HR112" s="56"/>
      <c r="HS112" s="56"/>
      <c r="HT112" s="56"/>
      <c r="HV112" s="56"/>
      <c r="HW112" s="56"/>
      <c r="HX112" s="56"/>
      <c r="HY112" s="56"/>
      <c r="HZ112" s="56"/>
      <c r="IA112" s="56"/>
      <c r="IB112" s="56"/>
      <c r="IC112" s="56"/>
      <c r="ID112" s="56"/>
      <c r="IF112" s="56"/>
      <c r="IG112" s="56"/>
      <c r="IH112" s="56"/>
      <c r="II112" s="56"/>
      <c r="IJ112" s="56"/>
      <c r="IK112" s="56"/>
      <c r="IL112" s="56"/>
      <c r="IM112" s="56"/>
      <c r="IN112" s="56"/>
      <c r="IP112" s="56"/>
      <c r="IQ112" s="56"/>
      <c r="IR112" s="56"/>
      <c r="IS112" s="56"/>
      <c r="IT112" s="56"/>
      <c r="IU112" s="56"/>
    </row>
    <row r="113" spans="1:255" ht="12.75" customHeight="1" thickBot="1" x14ac:dyDescent="0.25">
      <c r="A113" s="103"/>
      <c r="B113" s="104">
        <v>1335.92</v>
      </c>
      <c r="C113" s="58" t="s">
        <v>66</v>
      </c>
      <c r="D113" s="64"/>
      <c r="E113" s="59"/>
      <c r="F113" s="59"/>
      <c r="G113" s="59"/>
      <c r="H113" s="60"/>
      <c r="I113" s="61"/>
      <c r="J113" s="56"/>
      <c r="K113" s="56"/>
      <c r="L113" s="56"/>
      <c r="M113" s="56"/>
      <c r="N113" s="56"/>
      <c r="O113" s="56"/>
      <c r="P113" s="56"/>
      <c r="Q113" s="56"/>
      <c r="R113" s="56"/>
      <c r="T113" s="56"/>
      <c r="U113" s="56"/>
      <c r="V113" s="56"/>
      <c r="W113" s="56"/>
      <c r="X113" s="56"/>
      <c r="Y113" s="56"/>
      <c r="Z113" s="56"/>
      <c r="AA113" s="56"/>
      <c r="AB113" s="56"/>
      <c r="AD113" s="56"/>
      <c r="AE113" s="56"/>
      <c r="AF113" s="56"/>
      <c r="AG113" s="56"/>
      <c r="AH113" s="56"/>
      <c r="AI113" s="56"/>
      <c r="AJ113" s="56"/>
      <c r="AK113" s="56"/>
      <c r="AL113" s="56"/>
      <c r="AN113" s="56"/>
      <c r="AO113" s="56"/>
      <c r="AP113" s="56"/>
      <c r="AQ113" s="56"/>
      <c r="AR113" s="56"/>
      <c r="AS113" s="56"/>
      <c r="AT113" s="56"/>
      <c r="AU113" s="56"/>
      <c r="AV113" s="56"/>
      <c r="AX113" s="56"/>
      <c r="AY113" s="56"/>
      <c r="AZ113" s="56"/>
      <c r="BA113" s="56"/>
      <c r="BB113" s="56"/>
      <c r="BC113" s="56"/>
      <c r="BD113" s="56"/>
      <c r="BE113" s="56"/>
      <c r="BF113" s="56"/>
      <c r="BH113" s="56"/>
      <c r="BI113" s="56"/>
      <c r="BJ113" s="56"/>
      <c r="BK113" s="56"/>
      <c r="BL113" s="56"/>
      <c r="BM113" s="56"/>
      <c r="BN113" s="56"/>
      <c r="BO113" s="56"/>
      <c r="BP113" s="56"/>
      <c r="BR113" s="56"/>
      <c r="BS113" s="56"/>
      <c r="BT113" s="56"/>
      <c r="BU113" s="56"/>
      <c r="BV113" s="56"/>
      <c r="BW113" s="56"/>
      <c r="BX113" s="56"/>
      <c r="BY113" s="56"/>
      <c r="BZ113" s="56"/>
      <c r="CB113" s="56"/>
      <c r="CC113" s="56"/>
      <c r="CD113" s="56"/>
      <c r="CE113" s="56"/>
      <c r="CF113" s="56"/>
      <c r="CG113" s="56"/>
      <c r="CH113" s="56"/>
      <c r="CI113" s="56"/>
      <c r="CJ113" s="56"/>
      <c r="CL113" s="56"/>
      <c r="CM113" s="56"/>
      <c r="CN113" s="56"/>
      <c r="CO113" s="56"/>
      <c r="CP113" s="56"/>
      <c r="CQ113" s="56"/>
      <c r="CR113" s="56"/>
      <c r="CS113" s="56"/>
      <c r="CT113" s="56"/>
      <c r="CV113" s="56"/>
      <c r="CW113" s="56"/>
      <c r="CX113" s="56"/>
      <c r="CY113" s="56"/>
      <c r="CZ113" s="56"/>
      <c r="DA113" s="56"/>
      <c r="DB113" s="56"/>
      <c r="DC113" s="56"/>
      <c r="DD113" s="56"/>
      <c r="DF113" s="56"/>
      <c r="DG113" s="56"/>
      <c r="DH113" s="56"/>
      <c r="DI113" s="56"/>
      <c r="DJ113" s="56"/>
      <c r="DK113" s="56"/>
      <c r="DL113" s="56"/>
      <c r="DM113" s="56"/>
      <c r="DN113" s="56"/>
      <c r="DP113" s="56"/>
      <c r="DQ113" s="56"/>
      <c r="DR113" s="56"/>
      <c r="DS113" s="56"/>
      <c r="DT113" s="56"/>
      <c r="DU113" s="56"/>
      <c r="DV113" s="56"/>
      <c r="DW113" s="56"/>
      <c r="DX113" s="56"/>
      <c r="DZ113" s="56"/>
      <c r="EA113" s="56"/>
      <c r="EB113" s="56"/>
      <c r="EC113" s="56"/>
      <c r="ED113" s="56"/>
      <c r="EE113" s="56"/>
      <c r="EF113" s="56"/>
      <c r="EG113" s="56"/>
      <c r="EH113" s="56"/>
      <c r="EJ113" s="56"/>
      <c r="EK113" s="56"/>
      <c r="EL113" s="56"/>
      <c r="EM113" s="56"/>
      <c r="EN113" s="56"/>
      <c r="EO113" s="56"/>
      <c r="EP113" s="56"/>
      <c r="EQ113" s="56"/>
      <c r="ER113" s="56"/>
      <c r="ET113" s="56"/>
      <c r="EU113" s="56"/>
      <c r="EV113" s="56"/>
      <c r="EW113" s="56"/>
      <c r="EX113" s="56"/>
      <c r="EY113" s="56"/>
      <c r="EZ113" s="56"/>
      <c r="FA113" s="56"/>
      <c r="FB113" s="56"/>
      <c r="FD113" s="56"/>
      <c r="FE113" s="56"/>
      <c r="FF113" s="56"/>
      <c r="FG113" s="56"/>
      <c r="FH113" s="56"/>
      <c r="FI113" s="56"/>
      <c r="FJ113" s="56"/>
      <c r="FK113" s="56"/>
      <c r="FL113" s="56"/>
      <c r="FN113" s="56"/>
      <c r="FO113" s="56"/>
      <c r="FP113" s="56"/>
      <c r="FQ113" s="56"/>
      <c r="FR113" s="56"/>
      <c r="FS113" s="56"/>
      <c r="FT113" s="56"/>
      <c r="FU113" s="56"/>
      <c r="FV113" s="56"/>
      <c r="FX113" s="56"/>
      <c r="FY113" s="56"/>
      <c r="FZ113" s="56"/>
      <c r="GA113" s="56"/>
      <c r="GB113" s="56"/>
      <c r="GC113" s="56"/>
      <c r="GD113" s="56"/>
      <c r="GE113" s="56"/>
      <c r="GF113" s="56"/>
      <c r="GH113" s="56"/>
      <c r="GI113" s="56"/>
      <c r="GJ113" s="56"/>
      <c r="GK113" s="56"/>
      <c r="GL113" s="56"/>
      <c r="GM113" s="56"/>
      <c r="GN113" s="56"/>
      <c r="GO113" s="56"/>
      <c r="GP113" s="56"/>
      <c r="GR113" s="56"/>
      <c r="GS113" s="56"/>
      <c r="GT113" s="56"/>
      <c r="GU113" s="56"/>
      <c r="GV113" s="56"/>
      <c r="GW113" s="56"/>
      <c r="GX113" s="56"/>
      <c r="GY113" s="56"/>
      <c r="GZ113" s="56"/>
      <c r="HB113" s="56"/>
      <c r="HC113" s="56"/>
      <c r="HD113" s="56"/>
      <c r="HE113" s="56"/>
      <c r="HF113" s="56"/>
      <c r="HG113" s="56"/>
      <c r="HH113" s="56"/>
      <c r="HI113" s="56"/>
      <c r="HJ113" s="56"/>
      <c r="HL113" s="56"/>
      <c r="HM113" s="56"/>
      <c r="HN113" s="56"/>
      <c r="HO113" s="56"/>
      <c r="HP113" s="56"/>
      <c r="HQ113" s="56"/>
      <c r="HR113" s="56"/>
      <c r="HS113" s="56"/>
      <c r="HT113" s="56"/>
      <c r="HV113" s="56"/>
      <c r="HW113" s="56"/>
      <c r="HX113" s="56"/>
      <c r="HY113" s="56"/>
      <c r="HZ113" s="56"/>
      <c r="IA113" s="56"/>
      <c r="IB113" s="56"/>
      <c r="IC113" s="56"/>
      <c r="ID113" s="56"/>
      <c r="IF113" s="56"/>
      <c r="IG113" s="56"/>
      <c r="IH113" s="56"/>
      <c r="II113" s="56"/>
      <c r="IJ113" s="56"/>
      <c r="IK113" s="56"/>
      <c r="IL113" s="56"/>
      <c r="IM113" s="56"/>
      <c r="IN113" s="56"/>
      <c r="IP113" s="56"/>
      <c r="IQ113" s="56"/>
      <c r="IR113" s="56"/>
      <c r="IS113" s="56"/>
      <c r="IT113" s="56"/>
      <c r="IU113" s="56"/>
    </row>
    <row r="114" spans="1:255" ht="12.75" customHeight="1" thickBot="1" x14ac:dyDescent="0.25">
      <c r="A114" s="103"/>
      <c r="B114" s="105">
        <v>1622.41</v>
      </c>
      <c r="C114" s="92" t="s">
        <v>67</v>
      </c>
      <c r="D114" s="93"/>
      <c r="E114" s="94"/>
      <c r="F114" s="94"/>
      <c r="G114" s="94"/>
      <c r="H114" s="95"/>
      <c r="I114" s="96"/>
      <c r="J114" s="56"/>
      <c r="K114" s="56"/>
      <c r="L114" s="56"/>
      <c r="M114" s="56"/>
      <c r="N114" s="56"/>
      <c r="O114" s="56"/>
      <c r="P114" s="56"/>
      <c r="Q114" s="56"/>
      <c r="R114" s="56"/>
      <c r="T114" s="56"/>
      <c r="U114" s="56"/>
      <c r="V114" s="56"/>
      <c r="W114" s="56"/>
      <c r="X114" s="56"/>
      <c r="Y114" s="56"/>
      <c r="Z114" s="56"/>
      <c r="AA114" s="56"/>
      <c r="AB114" s="56"/>
      <c r="AD114" s="56"/>
      <c r="AE114" s="56"/>
      <c r="AF114" s="56"/>
      <c r="AG114" s="56"/>
      <c r="AH114" s="56"/>
      <c r="AI114" s="56"/>
      <c r="AJ114" s="56"/>
      <c r="AK114" s="56"/>
      <c r="AL114" s="56"/>
      <c r="AN114" s="56"/>
      <c r="AO114" s="56"/>
      <c r="AP114" s="56"/>
      <c r="AQ114" s="56"/>
      <c r="AR114" s="56"/>
      <c r="AS114" s="56"/>
      <c r="AT114" s="56"/>
      <c r="AU114" s="56"/>
      <c r="AV114" s="56"/>
      <c r="AX114" s="56"/>
      <c r="AY114" s="56"/>
      <c r="AZ114" s="56"/>
      <c r="BA114" s="56"/>
      <c r="BB114" s="56"/>
      <c r="BC114" s="56"/>
      <c r="BD114" s="56"/>
      <c r="BE114" s="56"/>
      <c r="BF114" s="56"/>
      <c r="BH114" s="56"/>
      <c r="BI114" s="56"/>
      <c r="BJ114" s="56"/>
      <c r="BK114" s="56"/>
      <c r="BL114" s="56"/>
      <c r="BM114" s="56"/>
      <c r="BN114" s="56"/>
      <c r="BO114" s="56"/>
      <c r="BP114" s="56"/>
      <c r="BR114" s="56"/>
      <c r="BS114" s="56"/>
      <c r="BT114" s="56"/>
      <c r="BU114" s="56"/>
      <c r="BV114" s="56"/>
      <c r="BW114" s="56"/>
      <c r="BX114" s="56"/>
      <c r="BY114" s="56"/>
      <c r="BZ114" s="56"/>
      <c r="CB114" s="56"/>
      <c r="CC114" s="56"/>
      <c r="CD114" s="56"/>
      <c r="CE114" s="56"/>
      <c r="CF114" s="56"/>
      <c r="CG114" s="56"/>
      <c r="CH114" s="56"/>
      <c r="CI114" s="56"/>
      <c r="CJ114" s="56"/>
      <c r="CL114" s="56"/>
      <c r="CM114" s="56"/>
      <c r="CN114" s="56"/>
      <c r="CO114" s="56"/>
      <c r="CP114" s="56"/>
      <c r="CQ114" s="56"/>
      <c r="CR114" s="56"/>
      <c r="CS114" s="56"/>
      <c r="CT114" s="56"/>
      <c r="CV114" s="56"/>
      <c r="CW114" s="56"/>
      <c r="CX114" s="56"/>
      <c r="CY114" s="56"/>
      <c r="CZ114" s="56"/>
      <c r="DA114" s="56"/>
      <c r="DB114" s="56"/>
      <c r="DC114" s="56"/>
      <c r="DD114" s="56"/>
      <c r="DF114" s="56"/>
      <c r="DG114" s="56"/>
      <c r="DH114" s="56"/>
      <c r="DI114" s="56"/>
      <c r="DJ114" s="56"/>
      <c r="DK114" s="56"/>
      <c r="DL114" s="56"/>
      <c r="DM114" s="56"/>
      <c r="DN114" s="56"/>
      <c r="DP114" s="56"/>
      <c r="DQ114" s="56"/>
      <c r="DR114" s="56"/>
      <c r="DS114" s="56"/>
      <c r="DT114" s="56"/>
      <c r="DU114" s="56"/>
      <c r="DV114" s="56"/>
      <c r="DW114" s="56"/>
      <c r="DX114" s="56"/>
      <c r="DZ114" s="56"/>
      <c r="EA114" s="56"/>
      <c r="EB114" s="56"/>
      <c r="EC114" s="56"/>
      <c r="ED114" s="56"/>
      <c r="EE114" s="56"/>
      <c r="EF114" s="56"/>
      <c r="EG114" s="56"/>
      <c r="EH114" s="56"/>
      <c r="EJ114" s="56"/>
      <c r="EK114" s="56"/>
      <c r="EL114" s="56"/>
      <c r="EM114" s="56"/>
      <c r="EN114" s="56"/>
      <c r="EO114" s="56"/>
      <c r="EP114" s="56"/>
      <c r="EQ114" s="56"/>
      <c r="ER114" s="56"/>
      <c r="ET114" s="56"/>
      <c r="EU114" s="56"/>
      <c r="EV114" s="56"/>
      <c r="EW114" s="56"/>
      <c r="EX114" s="56"/>
      <c r="EY114" s="56"/>
      <c r="EZ114" s="56"/>
      <c r="FA114" s="56"/>
      <c r="FB114" s="56"/>
      <c r="FD114" s="56"/>
      <c r="FE114" s="56"/>
      <c r="FF114" s="56"/>
      <c r="FG114" s="56"/>
      <c r="FH114" s="56"/>
      <c r="FI114" s="56"/>
      <c r="FJ114" s="56"/>
      <c r="FK114" s="56"/>
      <c r="FL114" s="56"/>
      <c r="FN114" s="56"/>
      <c r="FO114" s="56"/>
      <c r="FP114" s="56"/>
      <c r="FQ114" s="56"/>
      <c r="FR114" s="56"/>
      <c r="FS114" s="56"/>
      <c r="FT114" s="56"/>
      <c r="FU114" s="56"/>
      <c r="FV114" s="56"/>
      <c r="FX114" s="56"/>
      <c r="FY114" s="56"/>
      <c r="FZ114" s="56"/>
      <c r="GA114" s="56"/>
      <c r="GB114" s="56"/>
      <c r="GC114" s="56"/>
      <c r="GD114" s="56"/>
      <c r="GE114" s="56"/>
      <c r="GF114" s="56"/>
      <c r="GH114" s="56"/>
      <c r="GI114" s="56"/>
      <c r="GJ114" s="56"/>
      <c r="GK114" s="56"/>
      <c r="GL114" s="56"/>
      <c r="GM114" s="56"/>
      <c r="GN114" s="56"/>
      <c r="GO114" s="56"/>
      <c r="GP114" s="56"/>
      <c r="GR114" s="56"/>
      <c r="GS114" s="56"/>
      <c r="GT114" s="56"/>
      <c r="GU114" s="56"/>
      <c r="GV114" s="56"/>
      <c r="GW114" s="56"/>
      <c r="GX114" s="56"/>
      <c r="GY114" s="56"/>
      <c r="GZ114" s="56"/>
      <c r="HB114" s="56"/>
      <c r="HC114" s="56"/>
      <c r="HD114" s="56"/>
      <c r="HE114" s="56"/>
      <c r="HF114" s="56"/>
      <c r="HG114" s="56"/>
      <c r="HH114" s="56"/>
      <c r="HI114" s="56"/>
      <c r="HJ114" s="56"/>
      <c r="HL114" s="56"/>
      <c r="HM114" s="56"/>
      <c r="HN114" s="56"/>
      <c r="HO114" s="56"/>
      <c r="HP114" s="56"/>
      <c r="HQ114" s="56"/>
      <c r="HR114" s="56"/>
      <c r="HS114" s="56"/>
      <c r="HT114" s="56"/>
      <c r="HV114" s="56"/>
      <c r="HW114" s="56"/>
      <c r="HX114" s="56"/>
      <c r="HY114" s="56"/>
      <c r="HZ114" s="56"/>
      <c r="IA114" s="56"/>
      <c r="IB114" s="56"/>
      <c r="IC114" s="56"/>
      <c r="ID114" s="56"/>
      <c r="IF114" s="56"/>
      <c r="IG114" s="56"/>
      <c r="IH114" s="56"/>
      <c r="II114" s="56"/>
      <c r="IJ114" s="56"/>
      <c r="IK114" s="56"/>
      <c r="IL114" s="56"/>
      <c r="IM114" s="56"/>
      <c r="IN114" s="56"/>
      <c r="IP114" s="56"/>
      <c r="IQ114" s="56"/>
      <c r="IR114" s="56"/>
      <c r="IS114" s="56"/>
      <c r="IT114" s="56"/>
      <c r="IU114" s="56"/>
    </row>
    <row r="115" spans="1:255" ht="12.75" customHeight="1" thickBot="1" x14ac:dyDescent="0.25">
      <c r="A115" s="103"/>
      <c r="B115" s="106">
        <v>1351.2</v>
      </c>
      <c r="C115" s="85" t="s">
        <v>70</v>
      </c>
      <c r="D115" s="86"/>
      <c r="E115" s="47"/>
      <c r="F115" s="47"/>
      <c r="G115" s="47"/>
      <c r="H115" s="48"/>
      <c r="I115" s="49"/>
      <c r="J115" s="56"/>
      <c r="K115" s="56"/>
      <c r="L115" s="56"/>
      <c r="M115" s="56"/>
      <c r="N115" s="56"/>
      <c r="O115" s="56"/>
      <c r="P115" s="56"/>
      <c r="Q115" s="56"/>
      <c r="R115" s="56"/>
      <c r="T115" s="56"/>
      <c r="U115" s="56"/>
      <c r="V115" s="56"/>
      <c r="W115" s="56"/>
      <c r="X115" s="56"/>
      <c r="Y115" s="56"/>
      <c r="Z115" s="56"/>
      <c r="AA115" s="56"/>
      <c r="AB115" s="56"/>
      <c r="AD115" s="56"/>
      <c r="AE115" s="56"/>
      <c r="AF115" s="56"/>
      <c r="AG115" s="56"/>
      <c r="AH115" s="56"/>
      <c r="AI115" s="56"/>
      <c r="AJ115" s="56"/>
      <c r="AK115" s="56"/>
      <c r="AL115" s="56"/>
      <c r="AN115" s="56"/>
      <c r="AO115" s="56"/>
      <c r="AP115" s="56"/>
      <c r="AQ115" s="56"/>
      <c r="AR115" s="56"/>
      <c r="AS115" s="56"/>
      <c r="AT115" s="56"/>
      <c r="AU115" s="56"/>
      <c r="AV115" s="56"/>
      <c r="AX115" s="56"/>
      <c r="AY115" s="56"/>
      <c r="AZ115" s="56"/>
      <c r="BA115" s="56"/>
      <c r="BB115" s="56"/>
      <c r="BC115" s="56"/>
      <c r="BD115" s="56"/>
      <c r="BE115" s="56"/>
      <c r="BF115" s="56"/>
      <c r="BH115" s="56"/>
      <c r="BI115" s="56"/>
      <c r="BJ115" s="56"/>
      <c r="BK115" s="56"/>
      <c r="BL115" s="56"/>
      <c r="BM115" s="56"/>
      <c r="BN115" s="56"/>
      <c r="BO115" s="56"/>
      <c r="BP115" s="56"/>
      <c r="BR115" s="56"/>
      <c r="BS115" s="56"/>
      <c r="BT115" s="56"/>
      <c r="BU115" s="56"/>
      <c r="BV115" s="56"/>
      <c r="BW115" s="56"/>
      <c r="BX115" s="56"/>
      <c r="BY115" s="56"/>
      <c r="BZ115" s="56"/>
      <c r="CB115" s="56"/>
      <c r="CC115" s="56"/>
      <c r="CD115" s="56"/>
      <c r="CE115" s="56"/>
      <c r="CF115" s="56"/>
      <c r="CG115" s="56"/>
      <c r="CH115" s="56"/>
      <c r="CI115" s="56"/>
      <c r="CJ115" s="56"/>
      <c r="CL115" s="56"/>
      <c r="CM115" s="56"/>
      <c r="CN115" s="56"/>
      <c r="CO115" s="56"/>
      <c r="CP115" s="56"/>
      <c r="CQ115" s="56"/>
      <c r="CR115" s="56"/>
      <c r="CS115" s="56"/>
      <c r="CT115" s="56"/>
      <c r="CV115" s="56"/>
      <c r="CW115" s="56"/>
      <c r="CX115" s="56"/>
      <c r="CY115" s="56"/>
      <c r="CZ115" s="56"/>
      <c r="DA115" s="56"/>
      <c r="DB115" s="56"/>
      <c r="DC115" s="56"/>
      <c r="DD115" s="56"/>
      <c r="DF115" s="56"/>
      <c r="DG115" s="56"/>
      <c r="DH115" s="56"/>
      <c r="DI115" s="56"/>
      <c r="DJ115" s="56"/>
      <c r="DK115" s="56"/>
      <c r="DL115" s="56"/>
      <c r="DM115" s="56"/>
      <c r="DN115" s="56"/>
      <c r="DP115" s="56"/>
      <c r="DQ115" s="56"/>
      <c r="DR115" s="56"/>
      <c r="DS115" s="56"/>
      <c r="DT115" s="56"/>
      <c r="DU115" s="56"/>
      <c r="DV115" s="56"/>
      <c r="DW115" s="56"/>
      <c r="DX115" s="56"/>
      <c r="DZ115" s="56"/>
      <c r="EA115" s="56"/>
      <c r="EB115" s="56"/>
      <c r="EC115" s="56"/>
      <c r="ED115" s="56"/>
      <c r="EE115" s="56"/>
      <c r="EF115" s="56"/>
      <c r="EG115" s="56"/>
      <c r="EH115" s="56"/>
      <c r="EJ115" s="56"/>
      <c r="EK115" s="56"/>
      <c r="EL115" s="56"/>
      <c r="EM115" s="56"/>
      <c r="EN115" s="56"/>
      <c r="EO115" s="56"/>
      <c r="EP115" s="56"/>
      <c r="EQ115" s="56"/>
      <c r="ER115" s="56"/>
      <c r="ET115" s="56"/>
      <c r="EU115" s="56"/>
      <c r="EV115" s="56"/>
      <c r="EW115" s="56"/>
      <c r="EX115" s="56"/>
      <c r="EY115" s="56"/>
      <c r="EZ115" s="56"/>
      <c r="FA115" s="56"/>
      <c r="FB115" s="56"/>
      <c r="FD115" s="56"/>
      <c r="FE115" s="56"/>
      <c r="FF115" s="56"/>
      <c r="FG115" s="56"/>
      <c r="FH115" s="56"/>
      <c r="FI115" s="56"/>
      <c r="FJ115" s="56"/>
      <c r="FK115" s="56"/>
      <c r="FL115" s="56"/>
      <c r="FN115" s="56"/>
      <c r="FO115" s="56"/>
      <c r="FP115" s="56"/>
      <c r="FQ115" s="56"/>
      <c r="FR115" s="56"/>
      <c r="FS115" s="56"/>
      <c r="FT115" s="56"/>
      <c r="FU115" s="56"/>
      <c r="FV115" s="56"/>
      <c r="FX115" s="56"/>
      <c r="FY115" s="56"/>
      <c r="FZ115" s="56"/>
      <c r="GA115" s="56"/>
      <c r="GB115" s="56"/>
      <c r="GC115" s="56"/>
      <c r="GD115" s="56"/>
      <c r="GE115" s="56"/>
      <c r="GF115" s="56"/>
      <c r="GH115" s="56"/>
      <c r="GI115" s="56"/>
      <c r="GJ115" s="56"/>
      <c r="GK115" s="56"/>
      <c r="GL115" s="56"/>
      <c r="GM115" s="56"/>
      <c r="GN115" s="56"/>
      <c r="GO115" s="56"/>
      <c r="GP115" s="56"/>
      <c r="GR115" s="56"/>
      <c r="GS115" s="56"/>
      <c r="GT115" s="56"/>
      <c r="GU115" s="56"/>
      <c r="GV115" s="56"/>
      <c r="GW115" s="56"/>
      <c r="GX115" s="56"/>
      <c r="GY115" s="56"/>
      <c r="GZ115" s="56"/>
      <c r="HB115" s="56"/>
      <c r="HC115" s="56"/>
      <c r="HD115" s="56"/>
      <c r="HE115" s="56"/>
      <c r="HF115" s="56"/>
      <c r="HG115" s="56"/>
      <c r="HH115" s="56"/>
      <c r="HI115" s="56"/>
      <c r="HJ115" s="56"/>
      <c r="HL115" s="56"/>
      <c r="HM115" s="56"/>
      <c r="HN115" s="56"/>
      <c r="HO115" s="56"/>
      <c r="HP115" s="56"/>
      <c r="HQ115" s="56"/>
      <c r="HR115" s="56"/>
      <c r="HS115" s="56"/>
      <c r="HT115" s="56"/>
      <c r="HV115" s="56"/>
      <c r="HW115" s="56"/>
      <c r="HX115" s="56"/>
      <c r="HY115" s="56"/>
      <c r="HZ115" s="56"/>
      <c r="IA115" s="56"/>
      <c r="IB115" s="56"/>
      <c r="IC115" s="56"/>
      <c r="ID115" s="56"/>
      <c r="IF115" s="56"/>
      <c r="IG115" s="56"/>
      <c r="IH115" s="56"/>
      <c r="II115" s="56"/>
      <c r="IJ115" s="56"/>
      <c r="IK115" s="56"/>
      <c r="IL115" s="56"/>
      <c r="IM115" s="56"/>
      <c r="IN115" s="56"/>
      <c r="IP115" s="56"/>
      <c r="IQ115" s="56"/>
      <c r="IR115" s="56"/>
      <c r="IS115" s="56"/>
      <c r="IT115" s="56"/>
      <c r="IU115" s="56"/>
    </row>
    <row r="116" spans="1:255" ht="12.75" customHeight="1" thickBot="1" x14ac:dyDescent="0.25">
      <c r="A116" s="103"/>
      <c r="B116" s="106">
        <v>1440.32</v>
      </c>
      <c r="C116" s="85" t="s">
        <v>72</v>
      </c>
      <c r="D116" s="86"/>
      <c r="E116" s="47"/>
      <c r="F116" s="47"/>
      <c r="G116" s="47"/>
      <c r="H116" s="48"/>
      <c r="I116" s="49"/>
      <c r="J116" s="56"/>
      <c r="K116" s="56"/>
      <c r="L116" s="56"/>
      <c r="M116" s="56"/>
      <c r="N116" s="56"/>
      <c r="O116" s="56"/>
      <c r="P116" s="56"/>
      <c r="Q116" s="56"/>
      <c r="R116" s="56"/>
      <c r="T116" s="56"/>
      <c r="U116" s="56"/>
      <c r="V116" s="56"/>
      <c r="W116" s="56"/>
      <c r="X116" s="56"/>
      <c r="Y116" s="56"/>
      <c r="Z116" s="56"/>
      <c r="AA116" s="56"/>
      <c r="AB116" s="56"/>
      <c r="AD116" s="56"/>
      <c r="AE116" s="56"/>
      <c r="AF116" s="56"/>
      <c r="AG116" s="56"/>
      <c r="AH116" s="56"/>
      <c r="AI116" s="56"/>
      <c r="AJ116" s="56"/>
      <c r="AK116" s="56"/>
      <c r="AL116" s="56"/>
      <c r="AN116" s="56"/>
      <c r="AO116" s="56"/>
      <c r="AP116" s="56"/>
      <c r="AQ116" s="56"/>
      <c r="AR116" s="56"/>
      <c r="AS116" s="56"/>
      <c r="AT116" s="56"/>
      <c r="AU116" s="56"/>
      <c r="AV116" s="56"/>
      <c r="AX116" s="56"/>
      <c r="AY116" s="56"/>
      <c r="AZ116" s="56"/>
      <c r="BA116" s="56"/>
      <c r="BB116" s="56"/>
      <c r="BC116" s="56"/>
      <c r="BD116" s="56"/>
      <c r="BE116" s="56"/>
      <c r="BF116" s="56"/>
      <c r="BH116" s="56"/>
      <c r="BI116" s="56"/>
      <c r="BJ116" s="56"/>
      <c r="BK116" s="56"/>
      <c r="BL116" s="56"/>
      <c r="BM116" s="56"/>
      <c r="BN116" s="56"/>
      <c r="BO116" s="56"/>
      <c r="BP116" s="56"/>
      <c r="BR116" s="56"/>
      <c r="BS116" s="56"/>
      <c r="BT116" s="56"/>
      <c r="BU116" s="56"/>
      <c r="BV116" s="56"/>
      <c r="BW116" s="56"/>
      <c r="BX116" s="56"/>
      <c r="BY116" s="56"/>
      <c r="BZ116" s="56"/>
      <c r="CB116" s="56"/>
      <c r="CC116" s="56"/>
      <c r="CD116" s="56"/>
      <c r="CE116" s="56"/>
      <c r="CF116" s="56"/>
      <c r="CG116" s="56"/>
      <c r="CH116" s="56"/>
      <c r="CI116" s="56"/>
      <c r="CJ116" s="56"/>
      <c r="CL116" s="56"/>
      <c r="CM116" s="56"/>
      <c r="CN116" s="56"/>
      <c r="CO116" s="56"/>
      <c r="CP116" s="56"/>
      <c r="CQ116" s="56"/>
      <c r="CR116" s="56"/>
      <c r="CS116" s="56"/>
      <c r="CT116" s="56"/>
      <c r="CV116" s="56"/>
      <c r="CW116" s="56"/>
      <c r="CX116" s="56"/>
      <c r="CY116" s="56"/>
      <c r="CZ116" s="56"/>
      <c r="DA116" s="56"/>
      <c r="DB116" s="56"/>
      <c r="DC116" s="56"/>
      <c r="DD116" s="56"/>
      <c r="DF116" s="56"/>
      <c r="DG116" s="56"/>
      <c r="DH116" s="56"/>
      <c r="DI116" s="56"/>
      <c r="DJ116" s="56"/>
      <c r="DK116" s="56"/>
      <c r="DL116" s="56"/>
      <c r="DM116" s="56"/>
      <c r="DN116" s="56"/>
      <c r="DP116" s="56"/>
      <c r="DQ116" s="56"/>
      <c r="DR116" s="56"/>
      <c r="DS116" s="56"/>
      <c r="DT116" s="56"/>
      <c r="DU116" s="56"/>
      <c r="DV116" s="56"/>
      <c r="DW116" s="56"/>
      <c r="DX116" s="56"/>
      <c r="DZ116" s="56"/>
      <c r="EA116" s="56"/>
      <c r="EB116" s="56"/>
      <c r="EC116" s="56"/>
      <c r="ED116" s="56"/>
      <c r="EE116" s="56"/>
      <c r="EF116" s="56"/>
      <c r="EG116" s="56"/>
      <c r="EH116" s="56"/>
      <c r="EJ116" s="56"/>
      <c r="EK116" s="56"/>
      <c r="EL116" s="56"/>
      <c r="EM116" s="56"/>
      <c r="EN116" s="56"/>
      <c r="EO116" s="56"/>
      <c r="EP116" s="56"/>
      <c r="EQ116" s="56"/>
      <c r="ER116" s="56"/>
      <c r="ET116" s="56"/>
      <c r="EU116" s="56"/>
      <c r="EV116" s="56"/>
      <c r="EW116" s="56"/>
      <c r="EX116" s="56"/>
      <c r="EY116" s="56"/>
      <c r="EZ116" s="56"/>
      <c r="FA116" s="56"/>
      <c r="FB116" s="56"/>
      <c r="FD116" s="56"/>
      <c r="FE116" s="56"/>
      <c r="FF116" s="56"/>
      <c r="FG116" s="56"/>
      <c r="FH116" s="56"/>
      <c r="FI116" s="56"/>
      <c r="FJ116" s="56"/>
      <c r="FK116" s="56"/>
      <c r="FL116" s="56"/>
      <c r="FN116" s="56"/>
      <c r="FO116" s="56"/>
      <c r="FP116" s="56"/>
      <c r="FQ116" s="56"/>
      <c r="FR116" s="56"/>
      <c r="FS116" s="56"/>
      <c r="FT116" s="56"/>
      <c r="FU116" s="56"/>
      <c r="FV116" s="56"/>
      <c r="FX116" s="56"/>
      <c r="FY116" s="56"/>
      <c r="FZ116" s="56"/>
      <c r="GA116" s="56"/>
      <c r="GB116" s="56"/>
      <c r="GC116" s="56"/>
      <c r="GD116" s="56"/>
      <c r="GE116" s="56"/>
      <c r="GF116" s="56"/>
      <c r="GH116" s="56"/>
      <c r="GI116" s="56"/>
      <c r="GJ116" s="56"/>
      <c r="GK116" s="56"/>
      <c r="GL116" s="56"/>
      <c r="GM116" s="56"/>
      <c r="GN116" s="56"/>
      <c r="GO116" s="56"/>
      <c r="GP116" s="56"/>
      <c r="GR116" s="56"/>
      <c r="GS116" s="56"/>
      <c r="GT116" s="56"/>
      <c r="GU116" s="56"/>
      <c r="GV116" s="56"/>
      <c r="GW116" s="56"/>
      <c r="GX116" s="56"/>
      <c r="GY116" s="56"/>
      <c r="GZ116" s="56"/>
      <c r="HB116" s="56"/>
      <c r="HC116" s="56"/>
      <c r="HD116" s="56"/>
      <c r="HE116" s="56"/>
      <c r="HF116" s="56"/>
      <c r="HG116" s="56"/>
      <c r="HH116" s="56"/>
      <c r="HI116" s="56"/>
      <c r="HJ116" s="56"/>
      <c r="HL116" s="56"/>
      <c r="HM116" s="56"/>
      <c r="HN116" s="56"/>
      <c r="HO116" s="56"/>
      <c r="HP116" s="56"/>
      <c r="HQ116" s="56"/>
      <c r="HR116" s="56"/>
      <c r="HS116" s="56"/>
      <c r="HT116" s="56"/>
      <c r="HV116" s="56"/>
      <c r="HW116" s="56"/>
      <c r="HX116" s="56"/>
      <c r="HY116" s="56"/>
      <c r="HZ116" s="56"/>
      <c r="IA116" s="56"/>
      <c r="IB116" s="56"/>
      <c r="IC116" s="56"/>
      <c r="ID116" s="56"/>
      <c r="IF116" s="56"/>
      <c r="IG116" s="56"/>
      <c r="IH116" s="56"/>
      <c r="II116" s="56"/>
      <c r="IJ116" s="56"/>
      <c r="IK116" s="56"/>
      <c r="IL116" s="56"/>
      <c r="IM116" s="56"/>
      <c r="IN116" s="56"/>
      <c r="IP116" s="56"/>
      <c r="IQ116" s="56"/>
      <c r="IR116" s="56"/>
      <c r="IS116" s="56"/>
      <c r="IT116" s="56"/>
      <c r="IU116" s="56"/>
    </row>
    <row r="117" spans="1:255" ht="12.75" customHeight="1" thickBot="1" x14ac:dyDescent="0.25">
      <c r="A117" s="103"/>
      <c r="B117" s="106">
        <v>1600.72</v>
      </c>
      <c r="C117" s="85" t="s">
        <v>73</v>
      </c>
      <c r="D117" s="86"/>
      <c r="E117" s="47"/>
      <c r="F117" s="47"/>
      <c r="G117" s="47"/>
      <c r="H117" s="48"/>
      <c r="I117" s="49"/>
      <c r="J117" s="56"/>
      <c r="K117" s="56"/>
      <c r="L117" s="56"/>
      <c r="M117" s="56"/>
      <c r="N117" s="56"/>
      <c r="O117" s="56"/>
      <c r="P117" s="56"/>
      <c r="Q117" s="56"/>
      <c r="R117" s="56"/>
      <c r="T117" s="56"/>
      <c r="U117" s="56"/>
      <c r="V117" s="56"/>
      <c r="W117" s="56"/>
      <c r="X117" s="56"/>
      <c r="Y117" s="56"/>
      <c r="Z117" s="56"/>
      <c r="AA117" s="56"/>
      <c r="AB117" s="56"/>
      <c r="AD117" s="56"/>
      <c r="AE117" s="56"/>
      <c r="AF117" s="56"/>
      <c r="AG117" s="56"/>
      <c r="AH117" s="56"/>
      <c r="AI117" s="56"/>
      <c r="AJ117" s="56"/>
      <c r="AK117" s="56"/>
      <c r="AL117" s="56"/>
      <c r="AN117" s="56"/>
      <c r="AO117" s="56"/>
      <c r="AP117" s="56"/>
      <c r="AQ117" s="56"/>
      <c r="AR117" s="56"/>
      <c r="AS117" s="56"/>
      <c r="AT117" s="56"/>
      <c r="AU117" s="56"/>
      <c r="AV117" s="56"/>
      <c r="AX117" s="56"/>
      <c r="AY117" s="56"/>
      <c r="AZ117" s="56"/>
      <c r="BA117" s="56"/>
      <c r="BB117" s="56"/>
      <c r="BC117" s="56"/>
      <c r="BD117" s="56"/>
      <c r="BE117" s="56"/>
      <c r="BF117" s="56"/>
      <c r="BH117" s="56"/>
      <c r="BI117" s="56"/>
      <c r="BJ117" s="56"/>
      <c r="BK117" s="56"/>
      <c r="BL117" s="56"/>
      <c r="BM117" s="56"/>
      <c r="BN117" s="56"/>
      <c r="BO117" s="56"/>
      <c r="BP117" s="56"/>
      <c r="BR117" s="56"/>
      <c r="BS117" s="56"/>
      <c r="BT117" s="56"/>
      <c r="BU117" s="56"/>
      <c r="BV117" s="56"/>
      <c r="BW117" s="56"/>
      <c r="BX117" s="56"/>
      <c r="BY117" s="56"/>
      <c r="BZ117" s="56"/>
      <c r="CB117" s="56"/>
      <c r="CC117" s="56"/>
      <c r="CD117" s="56"/>
      <c r="CE117" s="56"/>
      <c r="CF117" s="56"/>
      <c r="CG117" s="56"/>
      <c r="CH117" s="56"/>
      <c r="CI117" s="56"/>
      <c r="CJ117" s="56"/>
      <c r="CL117" s="56"/>
      <c r="CM117" s="56"/>
      <c r="CN117" s="56"/>
      <c r="CO117" s="56"/>
      <c r="CP117" s="56"/>
      <c r="CQ117" s="56"/>
      <c r="CR117" s="56"/>
      <c r="CS117" s="56"/>
      <c r="CT117" s="56"/>
      <c r="CV117" s="56"/>
      <c r="CW117" s="56"/>
      <c r="CX117" s="56"/>
      <c r="CY117" s="56"/>
      <c r="CZ117" s="56"/>
      <c r="DA117" s="56"/>
      <c r="DB117" s="56"/>
      <c r="DC117" s="56"/>
      <c r="DD117" s="56"/>
      <c r="DF117" s="56"/>
      <c r="DG117" s="56"/>
      <c r="DH117" s="56"/>
      <c r="DI117" s="56"/>
      <c r="DJ117" s="56"/>
      <c r="DK117" s="56"/>
      <c r="DL117" s="56"/>
      <c r="DM117" s="56"/>
      <c r="DN117" s="56"/>
      <c r="DP117" s="56"/>
      <c r="DQ117" s="56"/>
      <c r="DR117" s="56"/>
      <c r="DS117" s="56"/>
      <c r="DT117" s="56"/>
      <c r="DU117" s="56"/>
      <c r="DV117" s="56"/>
      <c r="DW117" s="56"/>
      <c r="DX117" s="56"/>
      <c r="DZ117" s="56"/>
      <c r="EA117" s="56"/>
      <c r="EB117" s="56"/>
      <c r="EC117" s="56"/>
      <c r="ED117" s="56"/>
      <c r="EE117" s="56"/>
      <c r="EF117" s="56"/>
      <c r="EG117" s="56"/>
      <c r="EH117" s="56"/>
      <c r="EJ117" s="56"/>
      <c r="EK117" s="56"/>
      <c r="EL117" s="56"/>
      <c r="EM117" s="56"/>
      <c r="EN117" s="56"/>
      <c r="EO117" s="56"/>
      <c r="EP117" s="56"/>
      <c r="EQ117" s="56"/>
      <c r="ER117" s="56"/>
      <c r="ET117" s="56"/>
      <c r="EU117" s="56"/>
      <c r="EV117" s="56"/>
      <c r="EW117" s="56"/>
      <c r="EX117" s="56"/>
      <c r="EY117" s="56"/>
      <c r="EZ117" s="56"/>
      <c r="FA117" s="56"/>
      <c r="FB117" s="56"/>
      <c r="FD117" s="56"/>
      <c r="FE117" s="56"/>
      <c r="FF117" s="56"/>
      <c r="FG117" s="56"/>
      <c r="FH117" s="56"/>
      <c r="FI117" s="56"/>
      <c r="FJ117" s="56"/>
      <c r="FK117" s="56"/>
      <c r="FL117" s="56"/>
      <c r="FN117" s="56"/>
      <c r="FO117" s="56"/>
      <c r="FP117" s="56"/>
      <c r="FQ117" s="56"/>
      <c r="FR117" s="56"/>
      <c r="FS117" s="56"/>
      <c r="FT117" s="56"/>
      <c r="FU117" s="56"/>
      <c r="FV117" s="56"/>
      <c r="FX117" s="56"/>
      <c r="FY117" s="56"/>
      <c r="FZ117" s="56"/>
      <c r="GA117" s="56"/>
      <c r="GB117" s="56"/>
      <c r="GC117" s="56"/>
      <c r="GD117" s="56"/>
      <c r="GE117" s="56"/>
      <c r="GF117" s="56"/>
      <c r="GH117" s="56"/>
      <c r="GI117" s="56"/>
      <c r="GJ117" s="56"/>
      <c r="GK117" s="56"/>
      <c r="GL117" s="56"/>
      <c r="GM117" s="56"/>
      <c r="GN117" s="56"/>
      <c r="GO117" s="56"/>
      <c r="GP117" s="56"/>
      <c r="GR117" s="56"/>
      <c r="GS117" s="56"/>
      <c r="GT117" s="56"/>
      <c r="GU117" s="56"/>
      <c r="GV117" s="56"/>
      <c r="GW117" s="56"/>
      <c r="GX117" s="56"/>
      <c r="GY117" s="56"/>
      <c r="GZ117" s="56"/>
      <c r="HB117" s="56"/>
      <c r="HC117" s="56"/>
      <c r="HD117" s="56"/>
      <c r="HE117" s="56"/>
      <c r="HF117" s="56"/>
      <c r="HG117" s="56"/>
      <c r="HH117" s="56"/>
      <c r="HI117" s="56"/>
      <c r="HJ117" s="56"/>
      <c r="HL117" s="56"/>
      <c r="HM117" s="56"/>
      <c r="HN117" s="56"/>
      <c r="HO117" s="56"/>
      <c r="HP117" s="56"/>
      <c r="HQ117" s="56"/>
      <c r="HR117" s="56"/>
      <c r="HS117" s="56"/>
      <c r="HT117" s="56"/>
      <c r="HV117" s="56"/>
      <c r="HW117" s="56"/>
      <c r="HX117" s="56"/>
      <c r="HY117" s="56"/>
      <c r="HZ117" s="56"/>
      <c r="IA117" s="56"/>
      <c r="IB117" s="56"/>
      <c r="IC117" s="56"/>
      <c r="ID117" s="56"/>
      <c r="IF117" s="56"/>
      <c r="IG117" s="56"/>
      <c r="IH117" s="56"/>
      <c r="II117" s="56"/>
      <c r="IJ117" s="56"/>
      <c r="IK117" s="56"/>
      <c r="IL117" s="56"/>
      <c r="IM117" s="56"/>
      <c r="IN117" s="56"/>
      <c r="IP117" s="56"/>
      <c r="IQ117" s="56"/>
      <c r="IR117" s="56"/>
      <c r="IS117" s="56"/>
      <c r="IT117" s="56"/>
      <c r="IU117" s="56"/>
    </row>
    <row r="118" spans="1:255" ht="12.75" customHeight="1" thickBot="1" x14ac:dyDescent="0.25">
      <c r="A118" s="103"/>
      <c r="B118" s="106">
        <v>1449.82</v>
      </c>
      <c r="C118" s="85" t="s">
        <v>74</v>
      </c>
      <c r="D118" s="86"/>
      <c r="E118" s="47"/>
      <c r="F118" s="47"/>
      <c r="G118" s="47"/>
      <c r="H118" s="48"/>
      <c r="I118" s="49"/>
      <c r="J118" s="56"/>
      <c r="K118" s="56"/>
      <c r="L118" s="56"/>
      <c r="M118" s="56"/>
      <c r="N118" s="56"/>
      <c r="O118" s="56"/>
      <c r="P118" s="56"/>
      <c r="Q118" s="56"/>
      <c r="R118" s="56"/>
      <c r="T118" s="56"/>
      <c r="U118" s="56"/>
      <c r="V118" s="56"/>
      <c r="W118" s="56"/>
      <c r="X118" s="56"/>
      <c r="Y118" s="56"/>
      <c r="Z118" s="56"/>
      <c r="AA118" s="56"/>
      <c r="AB118" s="56"/>
      <c r="AD118" s="56"/>
      <c r="AE118" s="56"/>
      <c r="AF118" s="56"/>
      <c r="AG118" s="56"/>
      <c r="AH118" s="56"/>
      <c r="AI118" s="56"/>
      <c r="AJ118" s="56"/>
      <c r="AK118" s="56"/>
      <c r="AL118" s="56"/>
      <c r="AN118" s="56"/>
      <c r="AO118" s="56"/>
      <c r="AP118" s="56"/>
      <c r="AQ118" s="56"/>
      <c r="AR118" s="56"/>
      <c r="AS118" s="56"/>
      <c r="AT118" s="56"/>
      <c r="AU118" s="56"/>
      <c r="AV118" s="56"/>
      <c r="AX118" s="56"/>
      <c r="AY118" s="56"/>
      <c r="AZ118" s="56"/>
      <c r="BA118" s="56"/>
      <c r="BB118" s="56"/>
      <c r="BC118" s="56"/>
      <c r="BD118" s="56"/>
      <c r="BE118" s="56"/>
      <c r="BF118" s="56"/>
      <c r="BH118" s="56"/>
      <c r="BI118" s="56"/>
      <c r="BJ118" s="56"/>
      <c r="BK118" s="56"/>
      <c r="BL118" s="56"/>
      <c r="BM118" s="56"/>
      <c r="BN118" s="56"/>
      <c r="BO118" s="56"/>
      <c r="BP118" s="56"/>
      <c r="BR118" s="56"/>
      <c r="BS118" s="56"/>
      <c r="BT118" s="56"/>
      <c r="BU118" s="56"/>
      <c r="BV118" s="56"/>
      <c r="BW118" s="56"/>
      <c r="BX118" s="56"/>
      <c r="BY118" s="56"/>
      <c r="BZ118" s="56"/>
      <c r="CB118" s="56"/>
      <c r="CC118" s="56"/>
      <c r="CD118" s="56"/>
      <c r="CE118" s="56"/>
      <c r="CF118" s="56"/>
      <c r="CG118" s="56"/>
      <c r="CH118" s="56"/>
      <c r="CI118" s="56"/>
      <c r="CJ118" s="56"/>
      <c r="CL118" s="56"/>
      <c r="CM118" s="56"/>
      <c r="CN118" s="56"/>
      <c r="CO118" s="56"/>
      <c r="CP118" s="56"/>
      <c r="CQ118" s="56"/>
      <c r="CR118" s="56"/>
      <c r="CS118" s="56"/>
      <c r="CT118" s="56"/>
      <c r="CV118" s="56"/>
      <c r="CW118" s="56"/>
      <c r="CX118" s="56"/>
      <c r="CY118" s="56"/>
      <c r="CZ118" s="56"/>
      <c r="DA118" s="56"/>
      <c r="DB118" s="56"/>
      <c r="DC118" s="56"/>
      <c r="DD118" s="56"/>
      <c r="DF118" s="56"/>
      <c r="DG118" s="56"/>
      <c r="DH118" s="56"/>
      <c r="DI118" s="56"/>
      <c r="DJ118" s="56"/>
      <c r="DK118" s="56"/>
      <c r="DL118" s="56"/>
      <c r="DM118" s="56"/>
      <c r="DN118" s="56"/>
      <c r="DP118" s="56"/>
      <c r="DQ118" s="56"/>
      <c r="DR118" s="56"/>
      <c r="DS118" s="56"/>
      <c r="DT118" s="56"/>
      <c r="DU118" s="56"/>
      <c r="DV118" s="56"/>
      <c r="DW118" s="56"/>
      <c r="DX118" s="56"/>
      <c r="DZ118" s="56"/>
      <c r="EA118" s="56"/>
      <c r="EB118" s="56"/>
      <c r="EC118" s="56"/>
      <c r="ED118" s="56"/>
      <c r="EE118" s="56"/>
      <c r="EF118" s="56"/>
      <c r="EG118" s="56"/>
      <c r="EH118" s="56"/>
      <c r="EJ118" s="56"/>
      <c r="EK118" s="56"/>
      <c r="EL118" s="56"/>
      <c r="EM118" s="56"/>
      <c r="EN118" s="56"/>
      <c r="EO118" s="56"/>
      <c r="EP118" s="56"/>
      <c r="EQ118" s="56"/>
      <c r="ER118" s="56"/>
      <c r="ET118" s="56"/>
      <c r="EU118" s="56"/>
      <c r="EV118" s="56"/>
      <c r="EW118" s="56"/>
      <c r="EX118" s="56"/>
      <c r="EY118" s="56"/>
      <c r="EZ118" s="56"/>
      <c r="FA118" s="56"/>
      <c r="FB118" s="56"/>
      <c r="FD118" s="56"/>
      <c r="FE118" s="56"/>
      <c r="FF118" s="56"/>
      <c r="FG118" s="56"/>
      <c r="FH118" s="56"/>
      <c r="FI118" s="56"/>
      <c r="FJ118" s="56"/>
      <c r="FK118" s="56"/>
      <c r="FL118" s="56"/>
      <c r="FN118" s="56"/>
      <c r="FO118" s="56"/>
      <c r="FP118" s="56"/>
      <c r="FQ118" s="56"/>
      <c r="FR118" s="56"/>
      <c r="FS118" s="56"/>
      <c r="FT118" s="56"/>
      <c r="FU118" s="56"/>
      <c r="FV118" s="56"/>
      <c r="FX118" s="56"/>
      <c r="FY118" s="56"/>
      <c r="FZ118" s="56"/>
      <c r="GA118" s="56"/>
      <c r="GB118" s="56"/>
      <c r="GC118" s="56"/>
      <c r="GD118" s="56"/>
      <c r="GE118" s="56"/>
      <c r="GF118" s="56"/>
      <c r="GH118" s="56"/>
      <c r="GI118" s="56"/>
      <c r="GJ118" s="56"/>
      <c r="GK118" s="56"/>
      <c r="GL118" s="56"/>
      <c r="GM118" s="56"/>
      <c r="GN118" s="56"/>
      <c r="GO118" s="56"/>
      <c r="GP118" s="56"/>
      <c r="GR118" s="56"/>
      <c r="GS118" s="56"/>
      <c r="GT118" s="56"/>
      <c r="GU118" s="56"/>
      <c r="GV118" s="56"/>
      <c r="GW118" s="56"/>
      <c r="GX118" s="56"/>
      <c r="GY118" s="56"/>
      <c r="GZ118" s="56"/>
      <c r="HB118" s="56"/>
      <c r="HC118" s="56"/>
      <c r="HD118" s="56"/>
      <c r="HE118" s="56"/>
      <c r="HF118" s="56"/>
      <c r="HG118" s="56"/>
      <c r="HH118" s="56"/>
      <c r="HI118" s="56"/>
      <c r="HJ118" s="56"/>
      <c r="HL118" s="56"/>
      <c r="HM118" s="56"/>
      <c r="HN118" s="56"/>
      <c r="HO118" s="56"/>
      <c r="HP118" s="56"/>
      <c r="HQ118" s="56"/>
      <c r="HR118" s="56"/>
      <c r="HS118" s="56"/>
      <c r="HT118" s="56"/>
      <c r="HV118" s="56"/>
      <c r="HW118" s="56"/>
      <c r="HX118" s="56"/>
      <c r="HY118" s="56"/>
      <c r="HZ118" s="56"/>
      <c r="IA118" s="56"/>
      <c r="IB118" s="56"/>
      <c r="IC118" s="56"/>
      <c r="ID118" s="56"/>
      <c r="IF118" s="56"/>
      <c r="IG118" s="56"/>
      <c r="IH118" s="56"/>
      <c r="II118" s="56"/>
      <c r="IJ118" s="56"/>
      <c r="IK118" s="56"/>
      <c r="IL118" s="56"/>
      <c r="IM118" s="56"/>
      <c r="IN118" s="56"/>
      <c r="IP118" s="56"/>
      <c r="IQ118" s="56"/>
      <c r="IR118" s="56"/>
      <c r="IS118" s="56"/>
      <c r="IT118" s="56"/>
      <c r="IU118" s="56"/>
    </row>
    <row r="119" spans="1:255" ht="12.75" customHeight="1" thickBot="1" x14ac:dyDescent="0.25">
      <c r="A119" s="103"/>
      <c r="B119" s="106">
        <v>1246.22</v>
      </c>
      <c r="C119" s="85" t="s">
        <v>75</v>
      </c>
      <c r="D119" s="86"/>
      <c r="E119" s="47"/>
      <c r="F119" s="47"/>
      <c r="G119" s="47"/>
      <c r="H119" s="48"/>
      <c r="I119" s="49"/>
      <c r="J119" s="56"/>
      <c r="K119" s="56"/>
      <c r="L119" s="56"/>
      <c r="M119" s="56"/>
      <c r="N119" s="56"/>
      <c r="O119" s="56"/>
      <c r="P119" s="56"/>
      <c r="Q119" s="56"/>
      <c r="R119" s="56"/>
      <c r="T119" s="56"/>
      <c r="U119" s="56"/>
      <c r="V119" s="56"/>
      <c r="W119" s="56"/>
      <c r="X119" s="56"/>
      <c r="Y119" s="56"/>
      <c r="Z119" s="56"/>
      <c r="AA119" s="56"/>
      <c r="AB119" s="56"/>
      <c r="AD119" s="56"/>
      <c r="AE119" s="56"/>
      <c r="AF119" s="56"/>
      <c r="AG119" s="56"/>
      <c r="AH119" s="56"/>
      <c r="AI119" s="56"/>
      <c r="AJ119" s="56"/>
      <c r="AK119" s="56"/>
      <c r="AL119" s="56"/>
      <c r="AN119" s="56"/>
      <c r="AO119" s="56"/>
      <c r="AP119" s="56"/>
      <c r="AQ119" s="56"/>
      <c r="AR119" s="56"/>
      <c r="AS119" s="56"/>
      <c r="AT119" s="56"/>
      <c r="AU119" s="56"/>
      <c r="AV119" s="56"/>
      <c r="AX119" s="56"/>
      <c r="AY119" s="56"/>
      <c r="AZ119" s="56"/>
      <c r="BA119" s="56"/>
      <c r="BB119" s="56"/>
      <c r="BC119" s="56"/>
      <c r="BD119" s="56"/>
      <c r="BE119" s="56"/>
      <c r="BF119" s="56"/>
      <c r="BH119" s="56"/>
      <c r="BI119" s="56"/>
      <c r="BJ119" s="56"/>
      <c r="BK119" s="56"/>
      <c r="BL119" s="56"/>
      <c r="BM119" s="56"/>
      <c r="BN119" s="56"/>
      <c r="BO119" s="56"/>
      <c r="BP119" s="56"/>
      <c r="BR119" s="56"/>
      <c r="BS119" s="56"/>
      <c r="BT119" s="56"/>
      <c r="BU119" s="56"/>
      <c r="BV119" s="56"/>
      <c r="BW119" s="56"/>
      <c r="BX119" s="56"/>
      <c r="BY119" s="56"/>
      <c r="BZ119" s="56"/>
      <c r="CB119" s="56"/>
      <c r="CC119" s="56"/>
      <c r="CD119" s="56"/>
      <c r="CE119" s="56"/>
      <c r="CF119" s="56"/>
      <c r="CG119" s="56"/>
      <c r="CH119" s="56"/>
      <c r="CI119" s="56"/>
      <c r="CJ119" s="56"/>
      <c r="CL119" s="56"/>
      <c r="CM119" s="56"/>
      <c r="CN119" s="56"/>
      <c r="CO119" s="56"/>
      <c r="CP119" s="56"/>
      <c r="CQ119" s="56"/>
      <c r="CR119" s="56"/>
      <c r="CS119" s="56"/>
      <c r="CT119" s="56"/>
      <c r="CV119" s="56"/>
      <c r="CW119" s="56"/>
      <c r="CX119" s="56"/>
      <c r="CY119" s="56"/>
      <c r="CZ119" s="56"/>
      <c r="DA119" s="56"/>
      <c r="DB119" s="56"/>
      <c r="DC119" s="56"/>
      <c r="DD119" s="56"/>
      <c r="DF119" s="56"/>
      <c r="DG119" s="56"/>
      <c r="DH119" s="56"/>
      <c r="DI119" s="56"/>
      <c r="DJ119" s="56"/>
      <c r="DK119" s="56"/>
      <c r="DL119" s="56"/>
      <c r="DM119" s="56"/>
      <c r="DN119" s="56"/>
      <c r="DP119" s="56"/>
      <c r="DQ119" s="56"/>
      <c r="DR119" s="56"/>
      <c r="DS119" s="56"/>
      <c r="DT119" s="56"/>
      <c r="DU119" s="56"/>
      <c r="DV119" s="56"/>
      <c r="DW119" s="56"/>
      <c r="DX119" s="56"/>
      <c r="DZ119" s="56"/>
      <c r="EA119" s="56"/>
      <c r="EB119" s="56"/>
      <c r="EC119" s="56"/>
      <c r="ED119" s="56"/>
      <c r="EE119" s="56"/>
      <c r="EF119" s="56"/>
      <c r="EG119" s="56"/>
      <c r="EH119" s="56"/>
      <c r="EJ119" s="56"/>
      <c r="EK119" s="56"/>
      <c r="EL119" s="56"/>
      <c r="EM119" s="56"/>
      <c r="EN119" s="56"/>
      <c r="EO119" s="56"/>
      <c r="EP119" s="56"/>
      <c r="EQ119" s="56"/>
      <c r="ER119" s="56"/>
      <c r="ET119" s="56"/>
      <c r="EU119" s="56"/>
      <c r="EV119" s="56"/>
      <c r="EW119" s="56"/>
      <c r="EX119" s="56"/>
      <c r="EY119" s="56"/>
      <c r="EZ119" s="56"/>
      <c r="FA119" s="56"/>
      <c r="FB119" s="56"/>
      <c r="FD119" s="56"/>
      <c r="FE119" s="56"/>
      <c r="FF119" s="56"/>
      <c r="FG119" s="56"/>
      <c r="FH119" s="56"/>
      <c r="FI119" s="56"/>
      <c r="FJ119" s="56"/>
      <c r="FK119" s="56"/>
      <c r="FL119" s="56"/>
      <c r="FN119" s="56"/>
      <c r="FO119" s="56"/>
      <c r="FP119" s="56"/>
      <c r="FQ119" s="56"/>
      <c r="FR119" s="56"/>
      <c r="FS119" s="56"/>
      <c r="FT119" s="56"/>
      <c r="FU119" s="56"/>
      <c r="FV119" s="56"/>
      <c r="FX119" s="56"/>
      <c r="FY119" s="56"/>
      <c r="FZ119" s="56"/>
      <c r="GA119" s="56"/>
      <c r="GB119" s="56"/>
      <c r="GC119" s="56"/>
      <c r="GD119" s="56"/>
      <c r="GE119" s="56"/>
      <c r="GF119" s="56"/>
      <c r="GH119" s="56"/>
      <c r="GI119" s="56"/>
      <c r="GJ119" s="56"/>
      <c r="GK119" s="56"/>
      <c r="GL119" s="56"/>
      <c r="GM119" s="56"/>
      <c r="GN119" s="56"/>
      <c r="GO119" s="56"/>
      <c r="GP119" s="56"/>
      <c r="GR119" s="56"/>
      <c r="GS119" s="56"/>
      <c r="GT119" s="56"/>
      <c r="GU119" s="56"/>
      <c r="GV119" s="56"/>
      <c r="GW119" s="56"/>
      <c r="GX119" s="56"/>
      <c r="GY119" s="56"/>
      <c r="GZ119" s="56"/>
      <c r="HB119" s="56"/>
      <c r="HC119" s="56"/>
      <c r="HD119" s="56"/>
      <c r="HE119" s="56"/>
      <c r="HF119" s="56"/>
      <c r="HG119" s="56"/>
      <c r="HH119" s="56"/>
      <c r="HI119" s="56"/>
      <c r="HJ119" s="56"/>
      <c r="HL119" s="56"/>
      <c r="HM119" s="56"/>
      <c r="HN119" s="56"/>
      <c r="HO119" s="56"/>
      <c r="HP119" s="56"/>
      <c r="HQ119" s="56"/>
      <c r="HR119" s="56"/>
      <c r="HS119" s="56"/>
      <c r="HT119" s="56"/>
      <c r="HV119" s="56"/>
      <c r="HW119" s="56"/>
      <c r="HX119" s="56"/>
      <c r="HY119" s="56"/>
      <c r="HZ119" s="56"/>
      <c r="IA119" s="56"/>
      <c r="IB119" s="56"/>
      <c r="IC119" s="56"/>
      <c r="ID119" s="56"/>
      <c r="IF119" s="56"/>
      <c r="IG119" s="56"/>
      <c r="IH119" s="56"/>
      <c r="II119" s="56"/>
      <c r="IJ119" s="56"/>
      <c r="IK119" s="56"/>
      <c r="IL119" s="56"/>
      <c r="IM119" s="56"/>
      <c r="IN119" s="56"/>
      <c r="IP119" s="56"/>
      <c r="IQ119" s="56"/>
      <c r="IR119" s="56"/>
      <c r="IS119" s="56"/>
      <c r="IT119" s="56"/>
      <c r="IU119" s="56"/>
    </row>
    <row r="120" spans="1:255" ht="12.75" customHeight="1" thickBot="1" x14ac:dyDescent="0.25">
      <c r="A120" s="11"/>
      <c r="B120" s="106">
        <v>1361.48</v>
      </c>
      <c r="C120" s="85" t="s">
        <v>76</v>
      </c>
      <c r="D120" s="86"/>
      <c r="E120" s="47"/>
      <c r="F120" s="47"/>
      <c r="G120" s="47"/>
      <c r="H120" s="48"/>
      <c r="I120" s="49"/>
      <c r="J120" s="56"/>
      <c r="K120" s="56"/>
      <c r="L120" s="56"/>
      <c r="M120" s="56"/>
      <c r="N120" s="56"/>
      <c r="O120" s="56"/>
      <c r="P120" s="56"/>
      <c r="Q120" s="56"/>
      <c r="R120" s="56"/>
      <c r="T120" s="56"/>
      <c r="U120" s="56"/>
      <c r="V120" s="56"/>
      <c r="W120" s="56"/>
      <c r="X120" s="56"/>
      <c r="Y120" s="56"/>
      <c r="Z120" s="56"/>
      <c r="AA120" s="56"/>
      <c r="AB120" s="56"/>
      <c r="AD120" s="56"/>
      <c r="AE120" s="56"/>
      <c r="AF120" s="56"/>
      <c r="AG120" s="56"/>
      <c r="AH120" s="56"/>
      <c r="AI120" s="56"/>
      <c r="AJ120" s="56"/>
      <c r="AK120" s="56"/>
      <c r="AL120" s="56"/>
      <c r="AN120" s="56"/>
      <c r="AO120" s="56"/>
      <c r="AP120" s="56"/>
      <c r="AQ120" s="56"/>
      <c r="AR120" s="56"/>
      <c r="AS120" s="56"/>
      <c r="AT120" s="56"/>
      <c r="AU120" s="56"/>
      <c r="AV120" s="56"/>
      <c r="AX120" s="56"/>
      <c r="AY120" s="56"/>
      <c r="AZ120" s="56"/>
      <c r="BA120" s="56"/>
      <c r="BB120" s="56"/>
      <c r="BC120" s="56"/>
      <c r="BD120" s="56"/>
      <c r="BE120" s="56"/>
      <c r="BF120" s="56"/>
      <c r="BH120" s="56"/>
      <c r="BI120" s="56"/>
      <c r="BJ120" s="56"/>
      <c r="BK120" s="56"/>
      <c r="BL120" s="56"/>
      <c r="BM120" s="56"/>
      <c r="BN120" s="56"/>
      <c r="BO120" s="56"/>
      <c r="BP120" s="56"/>
      <c r="BR120" s="56"/>
      <c r="BS120" s="56"/>
      <c r="BT120" s="56"/>
      <c r="BU120" s="56"/>
      <c r="BV120" s="56"/>
      <c r="BW120" s="56"/>
      <c r="BX120" s="56"/>
      <c r="BY120" s="56"/>
      <c r="BZ120" s="56"/>
      <c r="CB120" s="56"/>
      <c r="CC120" s="56"/>
      <c r="CD120" s="56"/>
      <c r="CE120" s="56"/>
      <c r="CF120" s="56"/>
      <c r="CG120" s="56"/>
      <c r="CH120" s="56"/>
      <c r="CI120" s="56"/>
      <c r="CJ120" s="56"/>
      <c r="CL120" s="56"/>
      <c r="CM120" s="56"/>
      <c r="CN120" s="56"/>
      <c r="CO120" s="56"/>
      <c r="CP120" s="56"/>
      <c r="CQ120" s="56"/>
      <c r="CR120" s="56"/>
      <c r="CS120" s="56"/>
      <c r="CT120" s="56"/>
      <c r="CV120" s="56"/>
      <c r="CW120" s="56"/>
      <c r="CX120" s="56"/>
      <c r="CY120" s="56"/>
      <c r="CZ120" s="56"/>
      <c r="DA120" s="56"/>
      <c r="DB120" s="56"/>
      <c r="DC120" s="56"/>
      <c r="DD120" s="56"/>
      <c r="DF120" s="56"/>
      <c r="DG120" s="56"/>
      <c r="DH120" s="56"/>
      <c r="DI120" s="56"/>
      <c r="DJ120" s="56"/>
      <c r="DK120" s="56"/>
      <c r="DL120" s="56"/>
      <c r="DM120" s="56"/>
      <c r="DN120" s="56"/>
      <c r="DP120" s="56"/>
      <c r="DQ120" s="56"/>
      <c r="DR120" s="56"/>
      <c r="DS120" s="56"/>
      <c r="DT120" s="56"/>
      <c r="DU120" s="56"/>
      <c r="DV120" s="56"/>
      <c r="DW120" s="56"/>
      <c r="DX120" s="56"/>
      <c r="DZ120" s="56"/>
      <c r="EA120" s="56"/>
      <c r="EB120" s="56"/>
      <c r="EC120" s="56"/>
      <c r="ED120" s="56"/>
      <c r="EE120" s="56"/>
      <c r="EF120" s="56"/>
      <c r="EG120" s="56"/>
      <c r="EH120" s="56"/>
      <c r="EJ120" s="56"/>
      <c r="EK120" s="56"/>
      <c r="EL120" s="56"/>
      <c r="EM120" s="56"/>
      <c r="EN120" s="56"/>
      <c r="EO120" s="56"/>
      <c r="EP120" s="56"/>
      <c r="EQ120" s="56"/>
      <c r="ER120" s="56"/>
      <c r="ET120" s="56"/>
      <c r="EU120" s="56"/>
      <c r="EV120" s="56"/>
      <c r="EW120" s="56"/>
      <c r="EX120" s="56"/>
      <c r="EY120" s="56"/>
      <c r="EZ120" s="56"/>
      <c r="FA120" s="56"/>
      <c r="FB120" s="56"/>
      <c r="FD120" s="56"/>
      <c r="FE120" s="56"/>
      <c r="FF120" s="56"/>
      <c r="FG120" s="56"/>
      <c r="FH120" s="56"/>
      <c r="FI120" s="56"/>
      <c r="FJ120" s="56"/>
      <c r="FK120" s="56"/>
      <c r="FL120" s="56"/>
      <c r="FN120" s="56"/>
      <c r="FO120" s="56"/>
      <c r="FP120" s="56"/>
      <c r="FQ120" s="56"/>
      <c r="FR120" s="56"/>
      <c r="FS120" s="56"/>
      <c r="FT120" s="56"/>
      <c r="FU120" s="56"/>
      <c r="FV120" s="56"/>
      <c r="FX120" s="56"/>
      <c r="FY120" s="56"/>
      <c r="FZ120" s="56"/>
      <c r="GA120" s="56"/>
      <c r="GB120" s="56"/>
      <c r="GC120" s="56"/>
      <c r="GD120" s="56"/>
      <c r="GE120" s="56"/>
      <c r="GF120" s="56"/>
      <c r="GH120" s="56"/>
      <c r="GI120" s="56"/>
      <c r="GJ120" s="56"/>
      <c r="GK120" s="56"/>
      <c r="GL120" s="56"/>
      <c r="GM120" s="56"/>
      <c r="GN120" s="56"/>
      <c r="GO120" s="56"/>
      <c r="GP120" s="56"/>
      <c r="GR120" s="56"/>
      <c r="GS120" s="56"/>
      <c r="GT120" s="56"/>
      <c r="GU120" s="56"/>
      <c r="GV120" s="56"/>
      <c r="GW120" s="56"/>
      <c r="GX120" s="56"/>
      <c r="GY120" s="56"/>
      <c r="GZ120" s="56"/>
      <c r="HB120" s="56"/>
      <c r="HC120" s="56"/>
      <c r="HD120" s="56"/>
      <c r="HE120" s="56"/>
      <c r="HF120" s="56"/>
      <c r="HG120" s="56"/>
      <c r="HH120" s="56"/>
      <c r="HI120" s="56"/>
      <c r="HJ120" s="56"/>
      <c r="HL120" s="56"/>
      <c r="HM120" s="56"/>
      <c r="HN120" s="56"/>
      <c r="HO120" s="56"/>
      <c r="HP120" s="56"/>
      <c r="HQ120" s="56"/>
      <c r="HR120" s="56"/>
      <c r="HS120" s="56"/>
      <c r="HT120" s="56"/>
      <c r="HV120" s="56"/>
      <c r="HW120" s="56"/>
      <c r="HX120" s="56"/>
      <c r="HY120" s="56"/>
      <c r="HZ120" s="56"/>
      <c r="IA120" s="56"/>
      <c r="IB120" s="56"/>
      <c r="IC120" s="56"/>
      <c r="ID120" s="56"/>
      <c r="IF120" s="56"/>
      <c r="IG120" s="56"/>
      <c r="IH120" s="56"/>
      <c r="II120" s="56"/>
      <c r="IJ120" s="56"/>
      <c r="IK120" s="56"/>
      <c r="IL120" s="56"/>
      <c r="IM120" s="56"/>
      <c r="IN120" s="56"/>
      <c r="IP120" s="56"/>
      <c r="IQ120" s="56"/>
      <c r="IR120" s="56"/>
      <c r="IS120" s="56"/>
      <c r="IT120" s="56"/>
      <c r="IU120" s="56"/>
    </row>
    <row r="121" spans="1:255" ht="12.75" customHeight="1" thickBot="1" x14ac:dyDescent="0.25">
      <c r="A121" s="11"/>
      <c r="B121" s="106">
        <v>1898.59</v>
      </c>
      <c r="C121" s="85" t="s">
        <v>77</v>
      </c>
      <c r="D121" s="86"/>
      <c r="E121" s="47"/>
      <c r="F121" s="47"/>
      <c r="G121" s="47"/>
      <c r="H121" s="48"/>
      <c r="I121" s="49"/>
      <c r="J121" s="56"/>
      <c r="K121" s="56"/>
      <c r="L121" s="56"/>
      <c r="M121" s="56"/>
      <c r="N121" s="56"/>
      <c r="O121" s="56"/>
      <c r="P121" s="56"/>
      <c r="Q121" s="56"/>
      <c r="R121" s="56"/>
      <c r="T121" s="56"/>
      <c r="U121" s="56"/>
      <c r="V121" s="56"/>
      <c r="W121" s="56"/>
      <c r="X121" s="56"/>
      <c r="Y121" s="56"/>
      <c r="Z121" s="56"/>
      <c r="AA121" s="56"/>
      <c r="AB121" s="56"/>
      <c r="AD121" s="56"/>
      <c r="AE121" s="56"/>
      <c r="AF121" s="56"/>
      <c r="AG121" s="56"/>
      <c r="AH121" s="56"/>
      <c r="AI121" s="56"/>
      <c r="AJ121" s="56"/>
      <c r="AK121" s="56"/>
      <c r="AL121" s="56"/>
      <c r="AN121" s="56"/>
      <c r="AO121" s="56"/>
      <c r="AP121" s="56"/>
      <c r="AQ121" s="56"/>
      <c r="AR121" s="56"/>
      <c r="AS121" s="56"/>
      <c r="AT121" s="56"/>
      <c r="AU121" s="56"/>
      <c r="AV121" s="56"/>
      <c r="AX121" s="56"/>
      <c r="AY121" s="56"/>
      <c r="AZ121" s="56"/>
      <c r="BA121" s="56"/>
      <c r="BB121" s="56"/>
      <c r="BC121" s="56"/>
      <c r="BD121" s="56"/>
      <c r="BE121" s="56"/>
      <c r="BF121" s="56"/>
      <c r="BH121" s="56"/>
      <c r="BI121" s="56"/>
      <c r="BJ121" s="56"/>
      <c r="BK121" s="56"/>
      <c r="BL121" s="56"/>
      <c r="BM121" s="56"/>
      <c r="BN121" s="56"/>
      <c r="BO121" s="56"/>
      <c r="BP121" s="56"/>
      <c r="BR121" s="56"/>
      <c r="BS121" s="56"/>
      <c r="BT121" s="56"/>
      <c r="BU121" s="56"/>
      <c r="BV121" s="56"/>
      <c r="BW121" s="56"/>
      <c r="BX121" s="56"/>
      <c r="BY121" s="56"/>
      <c r="BZ121" s="56"/>
      <c r="CB121" s="56"/>
      <c r="CC121" s="56"/>
      <c r="CD121" s="56"/>
      <c r="CE121" s="56"/>
      <c r="CF121" s="56"/>
      <c r="CG121" s="56"/>
      <c r="CH121" s="56"/>
      <c r="CI121" s="56"/>
      <c r="CJ121" s="56"/>
      <c r="CL121" s="56"/>
      <c r="CM121" s="56"/>
      <c r="CN121" s="56"/>
      <c r="CO121" s="56"/>
      <c r="CP121" s="56"/>
      <c r="CQ121" s="56"/>
      <c r="CR121" s="56"/>
      <c r="CS121" s="56"/>
      <c r="CT121" s="56"/>
      <c r="CV121" s="56"/>
      <c r="CW121" s="56"/>
      <c r="CX121" s="56"/>
      <c r="CY121" s="56"/>
      <c r="CZ121" s="56"/>
      <c r="DA121" s="56"/>
      <c r="DB121" s="56"/>
      <c r="DC121" s="56"/>
      <c r="DD121" s="56"/>
      <c r="DF121" s="56"/>
      <c r="DG121" s="56"/>
      <c r="DH121" s="56"/>
      <c r="DI121" s="56"/>
      <c r="DJ121" s="56"/>
      <c r="DK121" s="56"/>
      <c r="DL121" s="56"/>
      <c r="DM121" s="56"/>
      <c r="DN121" s="56"/>
      <c r="DP121" s="56"/>
      <c r="DQ121" s="56"/>
      <c r="DR121" s="56"/>
      <c r="DS121" s="56"/>
      <c r="DT121" s="56"/>
      <c r="DU121" s="56"/>
      <c r="DV121" s="56"/>
      <c r="DW121" s="56"/>
      <c r="DX121" s="56"/>
      <c r="DZ121" s="56"/>
      <c r="EA121" s="56"/>
      <c r="EB121" s="56"/>
      <c r="EC121" s="56"/>
      <c r="ED121" s="56"/>
      <c r="EE121" s="56"/>
      <c r="EF121" s="56"/>
      <c r="EG121" s="56"/>
      <c r="EH121" s="56"/>
      <c r="EJ121" s="56"/>
      <c r="EK121" s="56"/>
      <c r="EL121" s="56"/>
      <c r="EM121" s="56"/>
      <c r="EN121" s="56"/>
      <c r="EO121" s="56"/>
      <c r="EP121" s="56"/>
      <c r="EQ121" s="56"/>
      <c r="ER121" s="56"/>
      <c r="ET121" s="56"/>
      <c r="EU121" s="56"/>
      <c r="EV121" s="56"/>
      <c r="EW121" s="56"/>
      <c r="EX121" s="56"/>
      <c r="EY121" s="56"/>
      <c r="EZ121" s="56"/>
      <c r="FA121" s="56"/>
      <c r="FB121" s="56"/>
      <c r="FD121" s="56"/>
      <c r="FE121" s="56"/>
      <c r="FF121" s="56"/>
      <c r="FG121" s="56"/>
      <c r="FH121" s="56"/>
      <c r="FI121" s="56"/>
      <c r="FJ121" s="56"/>
      <c r="FK121" s="56"/>
      <c r="FL121" s="56"/>
      <c r="FN121" s="56"/>
      <c r="FO121" s="56"/>
      <c r="FP121" s="56"/>
      <c r="FQ121" s="56"/>
      <c r="FR121" s="56"/>
      <c r="FS121" s="56"/>
      <c r="FT121" s="56"/>
      <c r="FU121" s="56"/>
      <c r="FV121" s="56"/>
      <c r="FX121" s="56"/>
      <c r="FY121" s="56"/>
      <c r="FZ121" s="56"/>
      <c r="GA121" s="56"/>
      <c r="GB121" s="56"/>
      <c r="GC121" s="56"/>
      <c r="GD121" s="56"/>
      <c r="GE121" s="56"/>
      <c r="GF121" s="56"/>
      <c r="GH121" s="56"/>
      <c r="GI121" s="56"/>
      <c r="GJ121" s="56"/>
      <c r="GK121" s="56"/>
      <c r="GL121" s="56"/>
      <c r="GM121" s="56"/>
      <c r="GN121" s="56"/>
      <c r="GO121" s="56"/>
      <c r="GP121" s="56"/>
      <c r="GR121" s="56"/>
      <c r="GS121" s="56"/>
      <c r="GT121" s="56"/>
      <c r="GU121" s="56"/>
      <c r="GV121" s="56"/>
      <c r="GW121" s="56"/>
      <c r="GX121" s="56"/>
      <c r="GY121" s="56"/>
      <c r="GZ121" s="56"/>
      <c r="HB121" s="56"/>
      <c r="HC121" s="56"/>
      <c r="HD121" s="56"/>
      <c r="HE121" s="56"/>
      <c r="HF121" s="56"/>
      <c r="HG121" s="56"/>
      <c r="HH121" s="56"/>
      <c r="HI121" s="56"/>
      <c r="HJ121" s="56"/>
      <c r="HL121" s="56"/>
      <c r="HM121" s="56"/>
      <c r="HN121" s="56"/>
      <c r="HO121" s="56"/>
      <c r="HP121" s="56"/>
      <c r="HQ121" s="56"/>
      <c r="HR121" s="56"/>
      <c r="HS121" s="56"/>
      <c r="HT121" s="56"/>
      <c r="HV121" s="56"/>
      <c r="HW121" s="56"/>
      <c r="HX121" s="56"/>
      <c r="HY121" s="56"/>
      <c r="HZ121" s="56"/>
      <c r="IA121" s="56"/>
      <c r="IB121" s="56"/>
      <c r="IC121" s="56"/>
      <c r="ID121" s="56"/>
      <c r="IF121" s="56"/>
      <c r="IG121" s="56"/>
      <c r="IH121" s="56"/>
      <c r="II121" s="56"/>
      <c r="IJ121" s="56"/>
      <c r="IK121" s="56"/>
      <c r="IL121" s="56"/>
      <c r="IM121" s="56"/>
      <c r="IN121" s="56"/>
      <c r="IP121" s="56"/>
      <c r="IQ121" s="56"/>
      <c r="IR121" s="56"/>
      <c r="IS121" s="56"/>
      <c r="IT121" s="56"/>
      <c r="IU121" s="56"/>
    </row>
    <row r="122" spans="1:255" ht="12.75" customHeight="1" thickBot="1" x14ac:dyDescent="0.25">
      <c r="A122" s="11"/>
      <c r="B122" s="106">
        <v>1464.01</v>
      </c>
      <c r="C122" s="85" t="s">
        <v>78</v>
      </c>
      <c r="D122" s="86"/>
      <c r="E122" s="47"/>
      <c r="F122" s="47"/>
      <c r="G122" s="47"/>
      <c r="H122" s="48"/>
      <c r="I122" s="49"/>
      <c r="J122" s="56"/>
      <c r="K122" s="56"/>
      <c r="L122" s="56"/>
      <c r="M122" s="56"/>
      <c r="N122" s="56"/>
      <c r="O122" s="56"/>
      <c r="P122" s="56"/>
      <c r="Q122" s="56"/>
      <c r="R122" s="56"/>
      <c r="T122" s="56"/>
      <c r="U122" s="56"/>
      <c r="V122" s="56"/>
      <c r="W122" s="56"/>
      <c r="X122" s="56"/>
      <c r="Y122" s="56"/>
      <c r="Z122" s="56"/>
      <c r="AA122" s="56"/>
      <c r="AB122" s="56"/>
      <c r="AD122" s="56"/>
      <c r="AE122" s="56"/>
      <c r="AF122" s="56"/>
      <c r="AG122" s="56"/>
      <c r="AH122" s="56"/>
      <c r="AI122" s="56"/>
      <c r="AJ122" s="56"/>
      <c r="AK122" s="56"/>
      <c r="AL122" s="56"/>
      <c r="AN122" s="56"/>
      <c r="AO122" s="56"/>
      <c r="AP122" s="56"/>
      <c r="AQ122" s="56"/>
      <c r="AR122" s="56"/>
      <c r="AS122" s="56"/>
      <c r="AT122" s="56"/>
      <c r="AU122" s="56"/>
      <c r="AV122" s="56"/>
      <c r="AX122" s="56"/>
      <c r="AY122" s="56"/>
      <c r="AZ122" s="56"/>
      <c r="BA122" s="56"/>
      <c r="BB122" s="56"/>
      <c r="BC122" s="56"/>
      <c r="BD122" s="56"/>
      <c r="BE122" s="56"/>
      <c r="BF122" s="56"/>
      <c r="BH122" s="56"/>
      <c r="BI122" s="56"/>
      <c r="BJ122" s="56"/>
      <c r="BK122" s="56"/>
      <c r="BL122" s="56"/>
      <c r="BM122" s="56"/>
      <c r="BN122" s="56"/>
      <c r="BO122" s="56"/>
      <c r="BP122" s="56"/>
      <c r="BR122" s="56"/>
      <c r="BS122" s="56"/>
      <c r="BT122" s="56"/>
      <c r="BU122" s="56"/>
      <c r="BV122" s="56"/>
      <c r="BW122" s="56"/>
      <c r="BX122" s="56"/>
      <c r="BY122" s="56"/>
      <c r="BZ122" s="56"/>
      <c r="CB122" s="56"/>
      <c r="CC122" s="56"/>
      <c r="CD122" s="56"/>
      <c r="CE122" s="56"/>
      <c r="CF122" s="56"/>
      <c r="CG122" s="56"/>
      <c r="CH122" s="56"/>
      <c r="CI122" s="56"/>
      <c r="CJ122" s="56"/>
      <c r="CL122" s="56"/>
      <c r="CM122" s="56"/>
      <c r="CN122" s="56"/>
      <c r="CO122" s="56"/>
      <c r="CP122" s="56"/>
      <c r="CQ122" s="56"/>
      <c r="CR122" s="56"/>
      <c r="CS122" s="56"/>
      <c r="CT122" s="56"/>
      <c r="CV122" s="56"/>
      <c r="CW122" s="56"/>
      <c r="CX122" s="56"/>
      <c r="CY122" s="56"/>
      <c r="CZ122" s="56"/>
      <c r="DA122" s="56"/>
      <c r="DB122" s="56"/>
      <c r="DC122" s="56"/>
      <c r="DD122" s="56"/>
      <c r="DF122" s="56"/>
      <c r="DG122" s="56"/>
      <c r="DH122" s="56"/>
      <c r="DI122" s="56"/>
      <c r="DJ122" s="56"/>
      <c r="DK122" s="56"/>
      <c r="DL122" s="56"/>
      <c r="DM122" s="56"/>
      <c r="DN122" s="56"/>
      <c r="DP122" s="56"/>
      <c r="DQ122" s="56"/>
      <c r="DR122" s="56"/>
      <c r="DS122" s="56"/>
      <c r="DT122" s="56"/>
      <c r="DU122" s="56"/>
      <c r="DV122" s="56"/>
      <c r="DW122" s="56"/>
      <c r="DX122" s="56"/>
      <c r="DZ122" s="56"/>
      <c r="EA122" s="56"/>
      <c r="EB122" s="56"/>
      <c r="EC122" s="56"/>
      <c r="ED122" s="56"/>
      <c r="EE122" s="56"/>
      <c r="EF122" s="56"/>
      <c r="EG122" s="56"/>
      <c r="EH122" s="56"/>
      <c r="EJ122" s="56"/>
      <c r="EK122" s="56"/>
      <c r="EL122" s="56"/>
      <c r="EM122" s="56"/>
      <c r="EN122" s="56"/>
      <c r="EO122" s="56"/>
      <c r="EP122" s="56"/>
      <c r="EQ122" s="56"/>
      <c r="ER122" s="56"/>
      <c r="ET122" s="56"/>
      <c r="EU122" s="56"/>
      <c r="EV122" s="56"/>
      <c r="EW122" s="56"/>
      <c r="EX122" s="56"/>
      <c r="EY122" s="56"/>
      <c r="EZ122" s="56"/>
      <c r="FA122" s="56"/>
      <c r="FB122" s="56"/>
      <c r="FD122" s="56"/>
      <c r="FE122" s="56"/>
      <c r="FF122" s="56"/>
      <c r="FG122" s="56"/>
      <c r="FH122" s="56"/>
      <c r="FI122" s="56"/>
      <c r="FJ122" s="56"/>
      <c r="FK122" s="56"/>
      <c r="FL122" s="56"/>
      <c r="FN122" s="56"/>
      <c r="FO122" s="56"/>
      <c r="FP122" s="56"/>
      <c r="FQ122" s="56"/>
      <c r="FR122" s="56"/>
      <c r="FS122" s="56"/>
      <c r="FT122" s="56"/>
      <c r="FU122" s="56"/>
      <c r="FV122" s="56"/>
      <c r="FX122" s="56"/>
      <c r="FY122" s="56"/>
      <c r="FZ122" s="56"/>
      <c r="GA122" s="56"/>
      <c r="GB122" s="56"/>
      <c r="GC122" s="56"/>
      <c r="GD122" s="56"/>
      <c r="GE122" s="56"/>
      <c r="GF122" s="56"/>
      <c r="GH122" s="56"/>
      <c r="GI122" s="56"/>
      <c r="GJ122" s="56"/>
      <c r="GK122" s="56"/>
      <c r="GL122" s="56"/>
      <c r="GM122" s="56"/>
      <c r="GN122" s="56"/>
      <c r="GO122" s="56"/>
      <c r="GP122" s="56"/>
      <c r="GR122" s="56"/>
      <c r="GS122" s="56"/>
      <c r="GT122" s="56"/>
      <c r="GU122" s="56"/>
      <c r="GV122" s="56"/>
      <c r="GW122" s="56"/>
      <c r="GX122" s="56"/>
      <c r="GY122" s="56"/>
      <c r="GZ122" s="56"/>
      <c r="HB122" s="56"/>
      <c r="HC122" s="56"/>
      <c r="HD122" s="56"/>
      <c r="HE122" s="56"/>
      <c r="HF122" s="56"/>
      <c r="HG122" s="56"/>
      <c r="HH122" s="56"/>
      <c r="HI122" s="56"/>
      <c r="HJ122" s="56"/>
      <c r="HL122" s="56"/>
      <c r="HM122" s="56"/>
      <c r="HN122" s="56"/>
      <c r="HO122" s="56"/>
      <c r="HP122" s="56"/>
      <c r="HQ122" s="56"/>
      <c r="HR122" s="56"/>
      <c r="HS122" s="56"/>
      <c r="HT122" s="56"/>
      <c r="HV122" s="56"/>
      <c r="HW122" s="56"/>
      <c r="HX122" s="56"/>
      <c r="HY122" s="56"/>
      <c r="HZ122" s="56"/>
      <c r="IA122" s="56"/>
      <c r="IB122" s="56"/>
      <c r="IC122" s="56"/>
      <c r="ID122" s="56"/>
      <c r="IF122" s="56"/>
      <c r="IG122" s="56"/>
      <c r="IH122" s="56"/>
      <c r="II122" s="56"/>
      <c r="IJ122" s="56"/>
      <c r="IK122" s="56"/>
      <c r="IL122" s="56"/>
      <c r="IM122" s="56"/>
      <c r="IN122" s="56"/>
      <c r="IP122" s="56"/>
      <c r="IQ122" s="56"/>
      <c r="IR122" s="56"/>
      <c r="IS122" s="56"/>
      <c r="IT122" s="56"/>
      <c r="IU122" s="56"/>
    </row>
    <row r="123" spans="1:255" ht="12.75" customHeight="1" thickBot="1" x14ac:dyDescent="0.25">
      <c r="A123" s="11"/>
      <c r="B123" s="106">
        <v>1856.33</v>
      </c>
      <c r="C123" s="85" t="s">
        <v>79</v>
      </c>
      <c r="D123" s="86"/>
      <c r="E123" s="47"/>
      <c r="F123" s="47"/>
      <c r="G123" s="47"/>
      <c r="H123" s="48"/>
      <c r="I123" s="49"/>
      <c r="J123" s="56"/>
      <c r="K123" s="56"/>
      <c r="L123" s="56"/>
      <c r="M123" s="56"/>
      <c r="N123" s="56"/>
      <c r="O123" s="56"/>
      <c r="P123" s="56"/>
      <c r="Q123" s="56"/>
      <c r="R123" s="56"/>
      <c r="T123" s="56"/>
      <c r="U123" s="56"/>
      <c r="V123" s="56"/>
      <c r="W123" s="56"/>
      <c r="X123" s="56"/>
      <c r="Y123" s="56"/>
      <c r="Z123" s="56"/>
      <c r="AA123" s="56"/>
      <c r="AB123" s="56"/>
      <c r="AD123" s="56"/>
      <c r="AE123" s="56"/>
      <c r="AF123" s="56"/>
      <c r="AG123" s="56"/>
      <c r="AH123" s="56"/>
      <c r="AI123" s="56"/>
      <c r="AJ123" s="56"/>
      <c r="AK123" s="56"/>
      <c r="AL123" s="56"/>
      <c r="AN123" s="56"/>
      <c r="AO123" s="56"/>
      <c r="AP123" s="56"/>
      <c r="AQ123" s="56"/>
      <c r="AR123" s="56"/>
      <c r="AS123" s="56"/>
      <c r="AT123" s="56"/>
      <c r="AU123" s="56"/>
      <c r="AV123" s="56"/>
      <c r="AX123" s="56"/>
      <c r="AY123" s="56"/>
      <c r="AZ123" s="56"/>
      <c r="BA123" s="56"/>
      <c r="BB123" s="56"/>
      <c r="BC123" s="56"/>
      <c r="BD123" s="56"/>
      <c r="BE123" s="56"/>
      <c r="BF123" s="56"/>
      <c r="BH123" s="56"/>
      <c r="BI123" s="56"/>
      <c r="BJ123" s="56"/>
      <c r="BK123" s="56"/>
      <c r="BL123" s="56"/>
      <c r="BM123" s="56"/>
      <c r="BN123" s="56"/>
      <c r="BO123" s="56"/>
      <c r="BP123" s="56"/>
      <c r="BR123" s="56"/>
      <c r="BS123" s="56"/>
      <c r="BT123" s="56"/>
      <c r="BU123" s="56"/>
      <c r="BV123" s="56"/>
      <c r="BW123" s="56"/>
      <c r="BX123" s="56"/>
      <c r="BY123" s="56"/>
      <c r="BZ123" s="56"/>
      <c r="CB123" s="56"/>
      <c r="CC123" s="56"/>
      <c r="CD123" s="56"/>
      <c r="CE123" s="56"/>
      <c r="CF123" s="56"/>
      <c r="CG123" s="56"/>
      <c r="CH123" s="56"/>
      <c r="CI123" s="56"/>
      <c r="CJ123" s="56"/>
      <c r="CL123" s="56"/>
      <c r="CM123" s="56"/>
      <c r="CN123" s="56"/>
      <c r="CO123" s="56"/>
      <c r="CP123" s="56"/>
      <c r="CQ123" s="56"/>
      <c r="CR123" s="56"/>
      <c r="CS123" s="56"/>
      <c r="CT123" s="56"/>
      <c r="CV123" s="56"/>
      <c r="CW123" s="56"/>
      <c r="CX123" s="56"/>
      <c r="CY123" s="56"/>
      <c r="CZ123" s="56"/>
      <c r="DA123" s="56"/>
      <c r="DB123" s="56"/>
      <c r="DC123" s="56"/>
      <c r="DD123" s="56"/>
      <c r="DF123" s="56"/>
      <c r="DG123" s="56"/>
      <c r="DH123" s="56"/>
      <c r="DI123" s="56"/>
      <c r="DJ123" s="56"/>
      <c r="DK123" s="56"/>
      <c r="DL123" s="56"/>
      <c r="DM123" s="56"/>
      <c r="DN123" s="56"/>
      <c r="DP123" s="56"/>
      <c r="DQ123" s="56"/>
      <c r="DR123" s="56"/>
      <c r="DS123" s="56"/>
      <c r="DT123" s="56"/>
      <c r="DU123" s="56"/>
      <c r="DV123" s="56"/>
      <c r="DW123" s="56"/>
      <c r="DX123" s="56"/>
      <c r="DZ123" s="56"/>
      <c r="EA123" s="56"/>
      <c r="EB123" s="56"/>
      <c r="EC123" s="56"/>
      <c r="ED123" s="56"/>
      <c r="EE123" s="56"/>
      <c r="EF123" s="56"/>
      <c r="EG123" s="56"/>
      <c r="EH123" s="56"/>
      <c r="EJ123" s="56"/>
      <c r="EK123" s="56"/>
      <c r="EL123" s="56"/>
      <c r="EM123" s="56"/>
      <c r="EN123" s="56"/>
      <c r="EO123" s="56"/>
      <c r="EP123" s="56"/>
      <c r="EQ123" s="56"/>
      <c r="ER123" s="56"/>
      <c r="ET123" s="56"/>
      <c r="EU123" s="56"/>
      <c r="EV123" s="56"/>
      <c r="EW123" s="56"/>
      <c r="EX123" s="56"/>
      <c r="EY123" s="56"/>
      <c r="EZ123" s="56"/>
      <c r="FA123" s="56"/>
      <c r="FB123" s="56"/>
      <c r="FD123" s="56"/>
      <c r="FE123" s="56"/>
      <c r="FF123" s="56"/>
      <c r="FG123" s="56"/>
      <c r="FH123" s="56"/>
      <c r="FI123" s="56"/>
      <c r="FJ123" s="56"/>
      <c r="FK123" s="56"/>
      <c r="FL123" s="56"/>
      <c r="FN123" s="56"/>
      <c r="FO123" s="56"/>
      <c r="FP123" s="56"/>
      <c r="FQ123" s="56"/>
      <c r="FR123" s="56"/>
      <c r="FS123" s="56"/>
      <c r="FT123" s="56"/>
      <c r="FU123" s="56"/>
      <c r="FV123" s="56"/>
      <c r="FX123" s="56"/>
      <c r="FY123" s="56"/>
      <c r="FZ123" s="56"/>
      <c r="GA123" s="56"/>
      <c r="GB123" s="56"/>
      <c r="GC123" s="56"/>
      <c r="GD123" s="56"/>
      <c r="GE123" s="56"/>
      <c r="GF123" s="56"/>
      <c r="GH123" s="56"/>
      <c r="GI123" s="56"/>
      <c r="GJ123" s="56"/>
      <c r="GK123" s="56"/>
      <c r="GL123" s="56"/>
      <c r="GM123" s="56"/>
      <c r="GN123" s="56"/>
      <c r="GO123" s="56"/>
      <c r="GP123" s="56"/>
      <c r="GR123" s="56"/>
      <c r="GS123" s="56"/>
      <c r="GT123" s="56"/>
      <c r="GU123" s="56"/>
      <c r="GV123" s="56"/>
      <c r="GW123" s="56"/>
      <c r="GX123" s="56"/>
      <c r="GY123" s="56"/>
      <c r="GZ123" s="56"/>
      <c r="HB123" s="56"/>
      <c r="HC123" s="56"/>
      <c r="HD123" s="56"/>
      <c r="HE123" s="56"/>
      <c r="HF123" s="56"/>
      <c r="HG123" s="56"/>
      <c r="HH123" s="56"/>
      <c r="HI123" s="56"/>
      <c r="HJ123" s="56"/>
      <c r="HL123" s="56"/>
      <c r="HM123" s="56"/>
      <c r="HN123" s="56"/>
      <c r="HO123" s="56"/>
      <c r="HP123" s="56"/>
      <c r="HQ123" s="56"/>
      <c r="HR123" s="56"/>
      <c r="HS123" s="56"/>
      <c r="HT123" s="56"/>
      <c r="HV123" s="56"/>
      <c r="HW123" s="56"/>
      <c r="HX123" s="56"/>
      <c r="HY123" s="56"/>
      <c r="HZ123" s="56"/>
      <c r="IA123" s="56"/>
      <c r="IB123" s="56"/>
      <c r="IC123" s="56"/>
      <c r="ID123" s="56"/>
      <c r="IF123" s="56"/>
      <c r="IG123" s="56"/>
      <c r="IH123" s="56"/>
      <c r="II123" s="56"/>
      <c r="IJ123" s="56"/>
      <c r="IK123" s="56"/>
      <c r="IL123" s="56"/>
      <c r="IM123" s="56"/>
      <c r="IN123" s="56"/>
      <c r="IP123" s="56"/>
      <c r="IQ123" s="56"/>
      <c r="IR123" s="56"/>
      <c r="IS123" s="56"/>
      <c r="IT123" s="56"/>
      <c r="IU123" s="56"/>
    </row>
    <row r="124" spans="1:255" ht="12.75" customHeight="1" thickBot="1" x14ac:dyDescent="0.25">
      <c r="A124" s="11"/>
      <c r="B124" s="106">
        <v>1374.47</v>
      </c>
      <c r="C124" s="85" t="s">
        <v>80</v>
      </c>
      <c r="D124" s="86"/>
      <c r="E124" s="47"/>
      <c r="F124" s="47"/>
      <c r="G124" s="47"/>
      <c r="H124" s="48"/>
      <c r="I124" s="49"/>
      <c r="J124" s="56"/>
      <c r="K124" s="56"/>
      <c r="L124" s="56"/>
      <c r="M124" s="56"/>
      <c r="N124" s="56"/>
      <c r="O124" s="56"/>
      <c r="P124" s="56"/>
      <c r="Q124" s="56"/>
      <c r="R124" s="56"/>
      <c r="T124" s="56"/>
      <c r="U124" s="56"/>
      <c r="V124" s="56"/>
      <c r="W124" s="56"/>
      <c r="X124" s="56"/>
      <c r="Y124" s="56"/>
      <c r="Z124" s="56"/>
      <c r="AA124" s="56"/>
      <c r="AB124" s="56"/>
      <c r="AD124" s="56"/>
      <c r="AE124" s="56"/>
      <c r="AF124" s="56"/>
      <c r="AG124" s="56"/>
      <c r="AH124" s="56"/>
      <c r="AI124" s="56"/>
      <c r="AJ124" s="56"/>
      <c r="AK124" s="56"/>
      <c r="AL124" s="56"/>
      <c r="AN124" s="56"/>
      <c r="AO124" s="56"/>
      <c r="AP124" s="56"/>
      <c r="AQ124" s="56"/>
      <c r="AR124" s="56"/>
      <c r="AS124" s="56"/>
      <c r="AT124" s="56"/>
      <c r="AU124" s="56"/>
      <c r="AV124" s="56"/>
      <c r="AX124" s="56"/>
      <c r="AY124" s="56"/>
      <c r="AZ124" s="56"/>
      <c r="BA124" s="56"/>
      <c r="BB124" s="56"/>
      <c r="BC124" s="56"/>
      <c r="BD124" s="56"/>
      <c r="BE124" s="56"/>
      <c r="BF124" s="56"/>
      <c r="BH124" s="56"/>
      <c r="BI124" s="56"/>
      <c r="BJ124" s="56"/>
      <c r="BK124" s="56"/>
      <c r="BL124" s="56"/>
      <c r="BM124" s="56"/>
      <c r="BN124" s="56"/>
      <c r="BO124" s="56"/>
      <c r="BP124" s="56"/>
      <c r="BR124" s="56"/>
      <c r="BS124" s="56"/>
      <c r="BT124" s="56"/>
      <c r="BU124" s="56"/>
      <c r="BV124" s="56"/>
      <c r="BW124" s="56"/>
      <c r="BX124" s="56"/>
      <c r="BY124" s="56"/>
      <c r="BZ124" s="56"/>
      <c r="CB124" s="56"/>
      <c r="CC124" s="56"/>
      <c r="CD124" s="56"/>
      <c r="CE124" s="56"/>
      <c r="CF124" s="56"/>
      <c r="CG124" s="56"/>
      <c r="CH124" s="56"/>
      <c r="CI124" s="56"/>
      <c r="CJ124" s="56"/>
      <c r="CL124" s="56"/>
      <c r="CM124" s="56"/>
      <c r="CN124" s="56"/>
      <c r="CO124" s="56"/>
      <c r="CP124" s="56"/>
      <c r="CQ124" s="56"/>
      <c r="CR124" s="56"/>
      <c r="CS124" s="56"/>
      <c r="CT124" s="56"/>
      <c r="CV124" s="56"/>
      <c r="CW124" s="56"/>
      <c r="CX124" s="56"/>
      <c r="CY124" s="56"/>
      <c r="CZ124" s="56"/>
      <c r="DA124" s="56"/>
      <c r="DB124" s="56"/>
      <c r="DC124" s="56"/>
      <c r="DD124" s="56"/>
      <c r="DF124" s="56"/>
      <c r="DG124" s="56"/>
      <c r="DH124" s="56"/>
      <c r="DI124" s="56"/>
      <c r="DJ124" s="56"/>
      <c r="DK124" s="56"/>
      <c r="DL124" s="56"/>
      <c r="DM124" s="56"/>
      <c r="DN124" s="56"/>
      <c r="DP124" s="56"/>
      <c r="DQ124" s="56"/>
      <c r="DR124" s="56"/>
      <c r="DS124" s="56"/>
      <c r="DT124" s="56"/>
      <c r="DU124" s="56"/>
      <c r="DV124" s="56"/>
      <c r="DW124" s="56"/>
      <c r="DX124" s="56"/>
      <c r="DZ124" s="56"/>
      <c r="EA124" s="56"/>
      <c r="EB124" s="56"/>
      <c r="EC124" s="56"/>
      <c r="ED124" s="56"/>
      <c r="EE124" s="56"/>
      <c r="EF124" s="56"/>
      <c r="EG124" s="56"/>
      <c r="EH124" s="56"/>
      <c r="EJ124" s="56"/>
      <c r="EK124" s="56"/>
      <c r="EL124" s="56"/>
      <c r="EM124" s="56"/>
      <c r="EN124" s="56"/>
      <c r="EO124" s="56"/>
      <c r="EP124" s="56"/>
      <c r="EQ124" s="56"/>
      <c r="ER124" s="56"/>
      <c r="ET124" s="56"/>
      <c r="EU124" s="56"/>
      <c r="EV124" s="56"/>
      <c r="EW124" s="56"/>
      <c r="EX124" s="56"/>
      <c r="EY124" s="56"/>
      <c r="EZ124" s="56"/>
      <c r="FA124" s="56"/>
      <c r="FB124" s="56"/>
      <c r="FD124" s="56"/>
      <c r="FE124" s="56"/>
      <c r="FF124" s="56"/>
      <c r="FG124" s="56"/>
      <c r="FH124" s="56"/>
      <c r="FI124" s="56"/>
      <c r="FJ124" s="56"/>
      <c r="FK124" s="56"/>
      <c r="FL124" s="56"/>
      <c r="FN124" s="56"/>
      <c r="FO124" s="56"/>
      <c r="FP124" s="56"/>
      <c r="FQ124" s="56"/>
      <c r="FR124" s="56"/>
      <c r="FS124" s="56"/>
      <c r="FT124" s="56"/>
      <c r="FU124" s="56"/>
      <c r="FV124" s="56"/>
      <c r="FX124" s="56"/>
      <c r="FY124" s="56"/>
      <c r="FZ124" s="56"/>
      <c r="GA124" s="56"/>
      <c r="GB124" s="56"/>
      <c r="GC124" s="56"/>
      <c r="GD124" s="56"/>
      <c r="GE124" s="56"/>
      <c r="GF124" s="56"/>
      <c r="GH124" s="56"/>
      <c r="GI124" s="56"/>
      <c r="GJ124" s="56"/>
      <c r="GK124" s="56"/>
      <c r="GL124" s="56"/>
      <c r="GM124" s="56"/>
      <c r="GN124" s="56"/>
      <c r="GO124" s="56"/>
      <c r="GP124" s="56"/>
      <c r="GR124" s="56"/>
      <c r="GS124" s="56"/>
      <c r="GT124" s="56"/>
      <c r="GU124" s="56"/>
      <c r="GV124" s="56"/>
      <c r="GW124" s="56"/>
      <c r="GX124" s="56"/>
      <c r="GY124" s="56"/>
      <c r="GZ124" s="56"/>
      <c r="HB124" s="56"/>
      <c r="HC124" s="56"/>
      <c r="HD124" s="56"/>
      <c r="HE124" s="56"/>
      <c r="HF124" s="56"/>
      <c r="HG124" s="56"/>
      <c r="HH124" s="56"/>
      <c r="HI124" s="56"/>
      <c r="HJ124" s="56"/>
      <c r="HL124" s="56"/>
      <c r="HM124" s="56"/>
      <c r="HN124" s="56"/>
      <c r="HO124" s="56"/>
      <c r="HP124" s="56"/>
      <c r="HQ124" s="56"/>
      <c r="HR124" s="56"/>
      <c r="HS124" s="56"/>
      <c r="HT124" s="56"/>
      <c r="HV124" s="56"/>
      <c r="HW124" s="56"/>
      <c r="HX124" s="56"/>
      <c r="HY124" s="56"/>
      <c r="HZ124" s="56"/>
      <c r="IA124" s="56"/>
      <c r="IB124" s="56"/>
      <c r="IC124" s="56"/>
      <c r="ID124" s="56"/>
      <c r="IF124" s="56"/>
      <c r="IG124" s="56"/>
      <c r="IH124" s="56"/>
      <c r="II124" s="56"/>
      <c r="IJ124" s="56"/>
      <c r="IK124" s="56"/>
      <c r="IL124" s="56"/>
      <c r="IM124" s="56"/>
      <c r="IN124" s="56"/>
      <c r="IP124" s="56"/>
      <c r="IQ124" s="56"/>
      <c r="IR124" s="56"/>
      <c r="IS124" s="56"/>
      <c r="IT124" s="56"/>
      <c r="IU124" s="56"/>
    </row>
    <row r="125" spans="1:255" ht="13.5" thickBot="1" x14ac:dyDescent="0.25">
      <c r="A125" s="103"/>
      <c r="B125" s="106"/>
      <c r="C125" s="85" t="s">
        <v>87</v>
      </c>
      <c r="D125" s="86"/>
      <c r="E125" s="47"/>
      <c r="F125" s="47"/>
      <c r="G125" s="47"/>
      <c r="H125" s="48"/>
      <c r="I125" s="49">
        <v>920.8</v>
      </c>
      <c r="J125" s="56"/>
      <c r="K125" s="56"/>
      <c r="L125" s="56"/>
      <c r="M125" s="56"/>
      <c r="N125" s="56"/>
      <c r="O125" s="56"/>
      <c r="P125" s="56"/>
      <c r="Q125" s="56"/>
      <c r="R125" s="56"/>
      <c r="T125" s="56"/>
      <c r="U125" s="56"/>
      <c r="V125" s="56"/>
      <c r="W125" s="56"/>
      <c r="X125" s="56"/>
      <c r="Y125" s="56"/>
      <c r="Z125" s="56"/>
      <c r="AA125" s="56"/>
      <c r="AB125" s="56"/>
      <c r="AD125" s="56"/>
      <c r="AE125" s="56"/>
      <c r="AF125" s="56"/>
      <c r="AG125" s="56"/>
      <c r="AH125" s="56"/>
      <c r="AI125" s="56"/>
      <c r="AJ125" s="56"/>
      <c r="AK125" s="56"/>
      <c r="AL125" s="56"/>
      <c r="AN125" s="56"/>
      <c r="AO125" s="56"/>
      <c r="AP125" s="56"/>
      <c r="AQ125" s="56"/>
      <c r="AR125" s="56"/>
      <c r="AS125" s="56"/>
      <c r="AT125" s="56"/>
      <c r="AU125" s="56"/>
      <c r="AV125" s="56"/>
      <c r="AX125" s="56"/>
      <c r="AY125" s="56"/>
      <c r="AZ125" s="56"/>
      <c r="BA125" s="56"/>
      <c r="BB125" s="56"/>
      <c r="BC125" s="56"/>
      <c r="BD125" s="56"/>
      <c r="BE125" s="56"/>
      <c r="BF125" s="56"/>
      <c r="BH125" s="56"/>
      <c r="BI125" s="56"/>
      <c r="BJ125" s="56"/>
      <c r="BK125" s="56"/>
      <c r="BL125" s="56"/>
      <c r="BM125" s="56"/>
      <c r="BN125" s="56"/>
      <c r="BO125" s="56"/>
      <c r="BP125" s="56"/>
      <c r="BR125" s="56"/>
      <c r="BS125" s="56"/>
      <c r="BT125" s="56"/>
      <c r="BU125" s="56"/>
      <c r="BV125" s="56"/>
      <c r="BW125" s="56"/>
      <c r="BX125" s="56"/>
      <c r="BY125" s="56"/>
      <c r="BZ125" s="56"/>
      <c r="CB125" s="56"/>
      <c r="CC125" s="56"/>
      <c r="CD125" s="56"/>
      <c r="CE125" s="56"/>
      <c r="CF125" s="56"/>
      <c r="CG125" s="56"/>
      <c r="CH125" s="56"/>
      <c r="CI125" s="56"/>
      <c r="CJ125" s="56"/>
      <c r="CL125" s="56"/>
      <c r="CM125" s="56"/>
      <c r="CN125" s="56"/>
      <c r="CO125" s="56"/>
      <c r="CP125" s="56"/>
      <c r="CQ125" s="56"/>
      <c r="CR125" s="56"/>
      <c r="CS125" s="56"/>
      <c r="CT125" s="56"/>
      <c r="CV125" s="56"/>
      <c r="CW125" s="56"/>
      <c r="CX125" s="56"/>
      <c r="CY125" s="56"/>
      <c r="CZ125" s="56"/>
      <c r="DA125" s="56"/>
      <c r="DB125" s="56"/>
      <c r="DC125" s="56"/>
      <c r="DD125" s="56"/>
      <c r="DF125" s="56"/>
      <c r="DG125" s="56"/>
      <c r="DH125" s="56"/>
      <c r="DI125" s="56"/>
      <c r="DJ125" s="56"/>
      <c r="DK125" s="56"/>
      <c r="DL125" s="56"/>
      <c r="DM125" s="56"/>
      <c r="DN125" s="56"/>
      <c r="DP125" s="56"/>
      <c r="DQ125" s="56"/>
      <c r="DR125" s="56"/>
      <c r="DS125" s="56"/>
      <c r="DT125" s="56"/>
      <c r="DU125" s="56"/>
      <c r="DV125" s="56"/>
      <c r="DW125" s="56"/>
      <c r="DX125" s="56"/>
      <c r="DZ125" s="56"/>
      <c r="EA125" s="56"/>
      <c r="EB125" s="56"/>
      <c r="EC125" s="56"/>
      <c r="ED125" s="56"/>
      <c r="EE125" s="56"/>
      <c r="EF125" s="56"/>
      <c r="EG125" s="56"/>
      <c r="EH125" s="56"/>
      <c r="EJ125" s="56"/>
      <c r="EK125" s="56"/>
      <c r="EL125" s="56"/>
      <c r="EM125" s="56"/>
      <c r="EN125" s="56"/>
      <c r="EO125" s="56"/>
      <c r="EP125" s="56"/>
      <c r="EQ125" s="56"/>
      <c r="ER125" s="56"/>
      <c r="ET125" s="56"/>
      <c r="EU125" s="56"/>
      <c r="EV125" s="56"/>
      <c r="EW125" s="56"/>
      <c r="EX125" s="56"/>
      <c r="EY125" s="56"/>
      <c r="EZ125" s="56"/>
      <c r="FA125" s="56"/>
      <c r="FB125" s="56"/>
      <c r="FD125" s="56"/>
      <c r="FE125" s="56"/>
      <c r="FF125" s="56"/>
      <c r="FG125" s="56"/>
      <c r="FH125" s="56"/>
      <c r="FI125" s="56"/>
      <c r="FJ125" s="56"/>
      <c r="FK125" s="56"/>
      <c r="FL125" s="56"/>
      <c r="FN125" s="56"/>
      <c r="FO125" s="56"/>
      <c r="FP125" s="56"/>
      <c r="FQ125" s="56"/>
      <c r="FR125" s="56"/>
      <c r="FS125" s="56"/>
      <c r="FT125" s="56"/>
      <c r="FU125" s="56"/>
      <c r="FV125" s="56"/>
      <c r="FX125" s="56"/>
      <c r="FY125" s="56"/>
      <c r="FZ125" s="56"/>
      <c r="GA125" s="56"/>
      <c r="GB125" s="56"/>
      <c r="GC125" s="56"/>
      <c r="GD125" s="56"/>
      <c r="GE125" s="56"/>
      <c r="GF125" s="56"/>
      <c r="GH125" s="56"/>
      <c r="GI125" s="56"/>
      <c r="GJ125" s="56"/>
      <c r="GK125" s="56"/>
      <c r="GL125" s="56"/>
      <c r="GM125" s="56"/>
      <c r="GN125" s="56"/>
      <c r="GO125" s="56"/>
      <c r="GP125" s="56"/>
      <c r="GR125" s="56"/>
      <c r="GS125" s="56"/>
      <c r="GT125" s="56"/>
      <c r="GU125" s="56"/>
      <c r="GV125" s="56"/>
      <c r="GW125" s="56"/>
      <c r="GX125" s="56"/>
      <c r="GY125" s="56"/>
      <c r="GZ125" s="56"/>
      <c r="HB125" s="56"/>
      <c r="HC125" s="56"/>
      <c r="HD125" s="56"/>
      <c r="HE125" s="56"/>
      <c r="HF125" s="56"/>
      <c r="HG125" s="56"/>
      <c r="HH125" s="56"/>
      <c r="HI125" s="56"/>
      <c r="HJ125" s="56"/>
      <c r="HL125" s="56"/>
      <c r="HM125" s="56"/>
      <c r="HN125" s="56"/>
      <c r="HO125" s="56"/>
      <c r="HP125" s="56"/>
      <c r="HQ125" s="56"/>
      <c r="HR125" s="56"/>
      <c r="HS125" s="56"/>
      <c r="HT125" s="56"/>
      <c r="HV125" s="56"/>
      <c r="HW125" s="56"/>
      <c r="HX125" s="56"/>
      <c r="HY125" s="56"/>
      <c r="HZ125" s="56"/>
      <c r="IA125" s="56"/>
      <c r="IB125" s="56"/>
      <c r="IC125" s="56"/>
      <c r="ID125" s="56"/>
      <c r="IF125" s="56"/>
      <c r="IG125" s="56"/>
      <c r="IH125" s="56"/>
      <c r="II125" s="56"/>
      <c r="IJ125" s="56"/>
      <c r="IK125" s="56"/>
      <c r="IL125" s="56"/>
      <c r="IM125" s="56"/>
      <c r="IN125" s="56"/>
      <c r="IP125" s="56"/>
      <c r="IQ125" s="56"/>
      <c r="IR125" s="56"/>
      <c r="IS125" s="56"/>
      <c r="IT125" s="56"/>
      <c r="IU125" s="56"/>
    </row>
    <row r="126" spans="1:255" ht="12.75" customHeight="1" thickBot="1" x14ac:dyDescent="0.25">
      <c r="A126" s="11"/>
      <c r="B126" s="51">
        <f>SUM(B113:B124)</f>
        <v>18001.489999999998</v>
      </c>
      <c r="C126" s="50"/>
      <c r="D126" s="51"/>
      <c r="E126" s="52"/>
      <c r="F126" s="50"/>
      <c r="G126" s="50"/>
      <c r="H126" s="51" t="s">
        <v>17</v>
      </c>
      <c r="I126" s="51">
        <f>SUM(I113:I125)</f>
        <v>920.8</v>
      </c>
      <c r="J126" s="56"/>
      <c r="K126" s="56"/>
      <c r="L126" s="56"/>
      <c r="M126" s="56"/>
      <c r="N126" s="56"/>
      <c r="O126" s="56"/>
      <c r="P126" s="56"/>
      <c r="Q126" s="56"/>
      <c r="R126" s="56"/>
      <c r="T126" s="56"/>
      <c r="U126" s="56"/>
      <c r="V126" s="56"/>
      <c r="W126" s="56"/>
      <c r="X126" s="56"/>
      <c r="Y126" s="56"/>
      <c r="Z126" s="56"/>
      <c r="AA126" s="56"/>
      <c r="AB126" s="56"/>
      <c r="AD126" s="56"/>
      <c r="AE126" s="56"/>
      <c r="AF126" s="56"/>
      <c r="AG126" s="56"/>
      <c r="AH126" s="56"/>
      <c r="AI126" s="56"/>
      <c r="AJ126" s="56"/>
      <c r="AK126" s="56"/>
      <c r="AL126" s="56"/>
      <c r="AN126" s="56"/>
      <c r="AO126" s="56"/>
      <c r="AP126" s="56"/>
      <c r="AQ126" s="56"/>
      <c r="AR126" s="56"/>
      <c r="AS126" s="56"/>
      <c r="AT126" s="56"/>
      <c r="AU126" s="56"/>
      <c r="AV126" s="56"/>
      <c r="AX126" s="56"/>
      <c r="AY126" s="56"/>
      <c r="AZ126" s="56"/>
      <c r="BA126" s="56"/>
      <c r="BB126" s="56"/>
      <c r="BC126" s="56"/>
      <c r="BD126" s="56"/>
      <c r="BE126" s="56"/>
      <c r="BF126" s="56"/>
      <c r="BH126" s="56"/>
      <c r="BI126" s="56"/>
      <c r="BJ126" s="56"/>
      <c r="BK126" s="56"/>
      <c r="BL126" s="56"/>
      <c r="BM126" s="56"/>
      <c r="BN126" s="56"/>
      <c r="BO126" s="56"/>
      <c r="BP126" s="56"/>
      <c r="BR126" s="56"/>
      <c r="BS126" s="56"/>
      <c r="BT126" s="56"/>
      <c r="BU126" s="56"/>
      <c r="BV126" s="56"/>
      <c r="BW126" s="56"/>
      <c r="BX126" s="56"/>
      <c r="BY126" s="56"/>
      <c r="BZ126" s="56"/>
      <c r="CB126" s="56"/>
      <c r="CC126" s="56"/>
      <c r="CD126" s="56"/>
      <c r="CE126" s="56"/>
      <c r="CF126" s="56"/>
      <c r="CG126" s="56"/>
      <c r="CH126" s="56"/>
      <c r="CI126" s="56"/>
      <c r="CJ126" s="56"/>
      <c r="CL126" s="56"/>
      <c r="CM126" s="56"/>
      <c r="CN126" s="56"/>
      <c r="CO126" s="56"/>
      <c r="CP126" s="56"/>
      <c r="CQ126" s="56"/>
      <c r="CR126" s="56"/>
      <c r="CS126" s="56"/>
      <c r="CT126" s="56"/>
      <c r="CV126" s="56"/>
      <c r="CW126" s="56"/>
      <c r="CX126" s="56"/>
      <c r="CY126" s="56"/>
      <c r="CZ126" s="56"/>
      <c r="DA126" s="56"/>
      <c r="DB126" s="56"/>
      <c r="DC126" s="56"/>
      <c r="DD126" s="56"/>
      <c r="DF126" s="56"/>
      <c r="DG126" s="56"/>
      <c r="DH126" s="56"/>
      <c r="DI126" s="56"/>
      <c r="DJ126" s="56"/>
      <c r="DK126" s="56"/>
      <c r="DL126" s="56"/>
      <c r="DM126" s="56"/>
      <c r="DN126" s="56"/>
      <c r="DP126" s="56"/>
      <c r="DQ126" s="56"/>
      <c r="DR126" s="56"/>
      <c r="DS126" s="56"/>
      <c r="DT126" s="56"/>
      <c r="DU126" s="56"/>
      <c r="DV126" s="56"/>
      <c r="DW126" s="56"/>
      <c r="DX126" s="56"/>
      <c r="DZ126" s="56"/>
      <c r="EA126" s="56"/>
      <c r="EB126" s="56"/>
      <c r="EC126" s="56"/>
      <c r="ED126" s="56"/>
      <c r="EE126" s="56"/>
      <c r="EF126" s="56"/>
      <c r="EG126" s="56"/>
      <c r="EH126" s="56"/>
      <c r="EJ126" s="56"/>
      <c r="EK126" s="56"/>
      <c r="EL126" s="56"/>
      <c r="EM126" s="56"/>
      <c r="EN126" s="56"/>
      <c r="EO126" s="56"/>
      <c r="EP126" s="56"/>
      <c r="EQ126" s="56"/>
      <c r="ER126" s="56"/>
      <c r="ET126" s="56"/>
      <c r="EU126" s="56"/>
      <c r="EV126" s="56"/>
      <c r="EW126" s="56"/>
      <c r="EX126" s="56"/>
      <c r="EY126" s="56"/>
      <c r="EZ126" s="56"/>
      <c r="FA126" s="56"/>
      <c r="FB126" s="56"/>
      <c r="FD126" s="56"/>
      <c r="FE126" s="56"/>
      <c r="FF126" s="56"/>
      <c r="FG126" s="56"/>
      <c r="FH126" s="56"/>
      <c r="FI126" s="56"/>
      <c r="FJ126" s="56"/>
      <c r="FK126" s="56"/>
      <c r="FL126" s="56"/>
      <c r="FN126" s="56"/>
      <c r="FO126" s="56"/>
      <c r="FP126" s="56"/>
      <c r="FQ126" s="56"/>
      <c r="FR126" s="56"/>
      <c r="FS126" s="56"/>
      <c r="FT126" s="56"/>
      <c r="FU126" s="56"/>
      <c r="FV126" s="56"/>
      <c r="FX126" s="56"/>
      <c r="FY126" s="56"/>
      <c r="FZ126" s="56"/>
      <c r="GA126" s="56"/>
      <c r="GB126" s="56"/>
      <c r="GC126" s="56"/>
      <c r="GD126" s="56"/>
      <c r="GE126" s="56"/>
      <c r="GF126" s="56"/>
      <c r="GH126" s="56"/>
      <c r="GI126" s="56"/>
      <c r="GJ126" s="56"/>
      <c r="GK126" s="56"/>
      <c r="GL126" s="56"/>
      <c r="GM126" s="56"/>
      <c r="GN126" s="56"/>
      <c r="GO126" s="56"/>
      <c r="GP126" s="56"/>
      <c r="GR126" s="56"/>
      <c r="GS126" s="56"/>
      <c r="GT126" s="56"/>
      <c r="GU126" s="56"/>
      <c r="GV126" s="56"/>
      <c r="GW126" s="56"/>
      <c r="GX126" s="56"/>
      <c r="GY126" s="56"/>
      <c r="GZ126" s="56"/>
      <c r="HB126" s="56"/>
      <c r="HC126" s="56"/>
      <c r="HD126" s="56"/>
      <c r="HE126" s="56"/>
      <c r="HF126" s="56"/>
      <c r="HG126" s="56"/>
      <c r="HH126" s="56"/>
      <c r="HI126" s="56"/>
      <c r="HJ126" s="56"/>
      <c r="HL126" s="56"/>
      <c r="HM126" s="56"/>
      <c r="HN126" s="56"/>
      <c r="HO126" s="56"/>
      <c r="HP126" s="56"/>
      <c r="HQ126" s="56"/>
      <c r="HR126" s="56"/>
      <c r="HS126" s="56"/>
      <c r="HT126" s="56"/>
      <c r="HV126" s="56"/>
      <c r="HW126" s="56"/>
      <c r="HX126" s="56"/>
      <c r="HY126" s="56"/>
      <c r="HZ126" s="56"/>
      <c r="IA126" s="56"/>
      <c r="IB126" s="56"/>
      <c r="IC126" s="56"/>
      <c r="ID126" s="56"/>
      <c r="IF126" s="56"/>
      <c r="IG126" s="56"/>
      <c r="IH126" s="56"/>
      <c r="II126" s="56"/>
      <c r="IJ126" s="56"/>
      <c r="IK126" s="56"/>
      <c r="IL126" s="56"/>
      <c r="IM126" s="56"/>
      <c r="IN126" s="56"/>
      <c r="IP126" s="56"/>
      <c r="IQ126" s="56"/>
      <c r="IR126" s="56"/>
      <c r="IS126" s="56"/>
      <c r="IT126" s="56"/>
      <c r="IU126" s="56"/>
    </row>
    <row r="127" spans="1:255" ht="64.5" thickBot="1" x14ac:dyDescent="0.25">
      <c r="A127" s="46" t="s">
        <v>97</v>
      </c>
      <c r="B127" s="114" t="s">
        <v>16</v>
      </c>
      <c r="C127" s="114" t="s">
        <v>5</v>
      </c>
      <c r="D127" s="114" t="s">
        <v>23</v>
      </c>
      <c r="E127" s="118" t="s">
        <v>18</v>
      </c>
      <c r="F127" s="114" t="s">
        <v>19</v>
      </c>
      <c r="G127" s="114" t="s">
        <v>10</v>
      </c>
      <c r="H127" s="114" t="s">
        <v>13</v>
      </c>
      <c r="I127" s="115" t="s">
        <v>12</v>
      </c>
      <c r="J127" s="56"/>
      <c r="K127" s="56"/>
      <c r="L127" s="56"/>
      <c r="M127" s="56"/>
      <c r="N127" s="56"/>
      <c r="O127" s="56"/>
      <c r="P127" s="56"/>
      <c r="Q127" s="56"/>
      <c r="R127" s="56"/>
      <c r="T127" s="56"/>
      <c r="U127" s="56"/>
      <c r="V127" s="56"/>
      <c r="W127" s="56"/>
      <c r="X127" s="56"/>
      <c r="Y127" s="56"/>
      <c r="Z127" s="56"/>
      <c r="AA127" s="56"/>
      <c r="AB127" s="56"/>
      <c r="AD127" s="56"/>
      <c r="AE127" s="56"/>
      <c r="AF127" s="56"/>
      <c r="AG127" s="56"/>
      <c r="AH127" s="56"/>
      <c r="AI127" s="56"/>
      <c r="AJ127" s="56"/>
      <c r="AK127" s="56"/>
      <c r="AL127" s="56"/>
      <c r="AN127" s="56"/>
      <c r="AO127" s="56"/>
      <c r="AP127" s="56"/>
      <c r="AQ127" s="56"/>
      <c r="AR127" s="56"/>
      <c r="AS127" s="56"/>
      <c r="AT127" s="56"/>
      <c r="AU127" s="56"/>
      <c r="AV127" s="56"/>
      <c r="AX127" s="56"/>
      <c r="AY127" s="56"/>
      <c r="AZ127" s="56"/>
      <c r="BA127" s="56"/>
      <c r="BB127" s="56"/>
      <c r="BC127" s="56"/>
      <c r="BD127" s="56"/>
      <c r="BE127" s="56"/>
      <c r="BF127" s="56"/>
      <c r="BH127" s="56"/>
      <c r="BI127" s="56"/>
      <c r="BJ127" s="56"/>
      <c r="BK127" s="56"/>
      <c r="BL127" s="56"/>
      <c r="BM127" s="56"/>
      <c r="BN127" s="56"/>
      <c r="BO127" s="56"/>
      <c r="BP127" s="56"/>
      <c r="BR127" s="56"/>
      <c r="BS127" s="56"/>
      <c r="BT127" s="56"/>
      <c r="BU127" s="56"/>
      <c r="BV127" s="56"/>
      <c r="BW127" s="56"/>
      <c r="BX127" s="56"/>
      <c r="BY127" s="56"/>
      <c r="BZ127" s="56"/>
      <c r="CB127" s="56"/>
      <c r="CC127" s="56"/>
      <c r="CD127" s="56"/>
      <c r="CE127" s="56"/>
      <c r="CF127" s="56"/>
      <c r="CG127" s="56"/>
      <c r="CH127" s="56"/>
      <c r="CI127" s="56"/>
      <c r="CJ127" s="56"/>
      <c r="CL127" s="56"/>
      <c r="CM127" s="56"/>
      <c r="CN127" s="56"/>
      <c r="CO127" s="56"/>
      <c r="CP127" s="56"/>
      <c r="CQ127" s="56"/>
      <c r="CR127" s="56"/>
      <c r="CS127" s="56"/>
      <c r="CT127" s="56"/>
      <c r="CV127" s="56"/>
      <c r="CW127" s="56"/>
      <c r="CX127" s="56"/>
      <c r="CY127" s="56"/>
      <c r="CZ127" s="56"/>
      <c r="DA127" s="56"/>
      <c r="DB127" s="56"/>
      <c r="DC127" s="56"/>
      <c r="DD127" s="56"/>
      <c r="DF127" s="56"/>
      <c r="DG127" s="56"/>
      <c r="DH127" s="56"/>
      <c r="DI127" s="56"/>
      <c r="DJ127" s="56"/>
      <c r="DK127" s="56"/>
      <c r="DL127" s="56"/>
      <c r="DM127" s="56"/>
      <c r="DN127" s="56"/>
      <c r="DP127" s="56"/>
      <c r="DQ127" s="56"/>
      <c r="DR127" s="56"/>
      <c r="DS127" s="56"/>
      <c r="DT127" s="56"/>
      <c r="DU127" s="56"/>
      <c r="DV127" s="56"/>
      <c r="DW127" s="56"/>
      <c r="DX127" s="56"/>
      <c r="DZ127" s="56"/>
      <c r="EA127" s="56"/>
      <c r="EB127" s="56"/>
      <c r="EC127" s="56"/>
      <c r="ED127" s="56"/>
      <c r="EE127" s="56"/>
      <c r="EF127" s="56"/>
      <c r="EG127" s="56"/>
      <c r="EH127" s="56"/>
      <c r="EJ127" s="56"/>
      <c r="EK127" s="56"/>
      <c r="EL127" s="56"/>
      <c r="EM127" s="56"/>
      <c r="EN127" s="56"/>
      <c r="EO127" s="56"/>
      <c r="EP127" s="56"/>
      <c r="EQ127" s="56"/>
      <c r="ER127" s="56"/>
      <c r="ET127" s="56"/>
      <c r="EU127" s="56"/>
      <c r="EV127" s="56"/>
      <c r="EW127" s="56"/>
      <c r="EX127" s="56"/>
      <c r="EY127" s="56"/>
      <c r="EZ127" s="56"/>
      <c r="FA127" s="56"/>
      <c r="FB127" s="56"/>
      <c r="FD127" s="56"/>
      <c r="FE127" s="56"/>
      <c r="FF127" s="56"/>
      <c r="FG127" s="56"/>
      <c r="FH127" s="56"/>
      <c r="FI127" s="56"/>
      <c r="FJ127" s="56"/>
      <c r="FK127" s="56"/>
      <c r="FL127" s="56"/>
      <c r="FN127" s="56"/>
      <c r="FO127" s="56"/>
      <c r="FP127" s="56"/>
      <c r="FQ127" s="56"/>
      <c r="FR127" s="56"/>
      <c r="FS127" s="56"/>
      <c r="FT127" s="56"/>
      <c r="FU127" s="56"/>
      <c r="FV127" s="56"/>
      <c r="FX127" s="56"/>
      <c r="FY127" s="56"/>
      <c r="FZ127" s="56"/>
      <c r="GA127" s="56"/>
      <c r="GB127" s="56"/>
      <c r="GC127" s="56"/>
      <c r="GD127" s="56"/>
      <c r="GE127" s="56"/>
      <c r="GF127" s="56"/>
      <c r="GH127" s="56"/>
      <c r="GI127" s="56"/>
      <c r="GJ127" s="56"/>
      <c r="GK127" s="56"/>
      <c r="GL127" s="56"/>
      <c r="GM127" s="56"/>
      <c r="GN127" s="56"/>
      <c r="GO127" s="56"/>
      <c r="GP127" s="56"/>
      <c r="GR127" s="56"/>
      <c r="GS127" s="56"/>
      <c r="GT127" s="56"/>
      <c r="GU127" s="56"/>
      <c r="GV127" s="56"/>
      <c r="GW127" s="56"/>
      <c r="GX127" s="56"/>
      <c r="GY127" s="56"/>
      <c r="GZ127" s="56"/>
      <c r="HB127" s="56"/>
      <c r="HC127" s="56"/>
      <c r="HD127" s="56"/>
      <c r="HE127" s="56"/>
      <c r="HF127" s="56"/>
      <c r="HG127" s="56"/>
      <c r="HH127" s="56"/>
      <c r="HI127" s="56"/>
      <c r="HJ127" s="56"/>
      <c r="HL127" s="56"/>
      <c r="HM127" s="56"/>
      <c r="HN127" s="56"/>
      <c r="HO127" s="56"/>
      <c r="HP127" s="56"/>
      <c r="HQ127" s="56"/>
      <c r="HR127" s="56"/>
      <c r="HS127" s="56"/>
      <c r="HT127" s="56"/>
      <c r="HV127" s="56"/>
      <c r="HW127" s="56"/>
      <c r="HX127" s="56"/>
      <c r="HY127" s="56"/>
      <c r="HZ127" s="56"/>
      <c r="IA127" s="56"/>
      <c r="IB127" s="56"/>
      <c r="IC127" s="56"/>
      <c r="ID127" s="56"/>
      <c r="IF127" s="56"/>
      <c r="IG127" s="56"/>
      <c r="IH127" s="56"/>
      <c r="II127" s="56"/>
      <c r="IJ127" s="56"/>
      <c r="IK127" s="56"/>
      <c r="IL127" s="56"/>
      <c r="IM127" s="56"/>
      <c r="IN127" s="56"/>
      <c r="IP127" s="56"/>
      <c r="IQ127" s="56"/>
      <c r="IR127" s="56"/>
      <c r="IS127" s="56"/>
      <c r="IT127" s="56"/>
      <c r="IU127" s="56"/>
    </row>
    <row r="128" spans="1:255" ht="39" thickBot="1" x14ac:dyDescent="0.25">
      <c r="A128" s="117" t="s">
        <v>2277</v>
      </c>
      <c r="B128" s="164"/>
      <c r="C128" s="85" t="s">
        <v>87</v>
      </c>
      <c r="D128" s="238"/>
      <c r="E128" s="239"/>
      <c r="F128" s="238"/>
      <c r="G128" s="239"/>
      <c r="H128" s="239"/>
      <c r="I128" s="49">
        <v>20694.580000000002</v>
      </c>
    </row>
    <row r="129" spans="1:9" ht="13.5" thickBot="1" x14ac:dyDescent="0.25">
      <c r="A129" s="46"/>
      <c r="B129" s="76">
        <f>SUM(B128:B128)</f>
        <v>0</v>
      </c>
      <c r="C129" s="75"/>
      <c r="D129" s="76"/>
      <c r="E129" s="77"/>
      <c r="F129" s="75"/>
      <c r="G129" s="75"/>
      <c r="H129" s="76" t="s">
        <v>17</v>
      </c>
      <c r="I129" s="76">
        <f>SUM(I128:I128)</f>
        <v>20694.580000000002</v>
      </c>
    </row>
    <row r="130" spans="1:9" ht="51.75" thickBot="1" x14ac:dyDescent="0.25">
      <c r="A130" s="134" t="s">
        <v>96</v>
      </c>
      <c r="B130" s="114" t="s">
        <v>16</v>
      </c>
      <c r="C130" s="114" t="s">
        <v>5</v>
      </c>
      <c r="D130" s="114" t="s">
        <v>23</v>
      </c>
      <c r="E130" s="279" t="s">
        <v>18</v>
      </c>
      <c r="F130" s="114" t="s">
        <v>19</v>
      </c>
      <c r="G130" s="114" t="s">
        <v>10</v>
      </c>
      <c r="H130" s="114" t="s">
        <v>13</v>
      </c>
      <c r="I130" s="115" t="s">
        <v>12</v>
      </c>
    </row>
    <row r="131" spans="1:9" ht="13.5" thickBot="1" x14ac:dyDescent="0.25">
      <c r="A131" s="206"/>
      <c r="B131" s="185"/>
      <c r="C131" s="70" t="s">
        <v>87</v>
      </c>
      <c r="D131" s="163"/>
      <c r="E131" s="53"/>
      <c r="F131" s="53"/>
      <c r="G131" s="53"/>
      <c r="H131" s="153"/>
      <c r="I131" s="471">
        <v>29232.95</v>
      </c>
    </row>
    <row r="132" spans="1:9" ht="13.5" thickBot="1" x14ac:dyDescent="0.25">
      <c r="A132" s="134"/>
      <c r="B132" s="271"/>
      <c r="C132" s="75"/>
      <c r="D132" s="76"/>
      <c r="E132" s="77"/>
      <c r="F132" s="75"/>
      <c r="G132" s="75"/>
      <c r="H132" s="76"/>
      <c r="I132" s="78">
        <f>SUM(I131)</f>
        <v>29232.95</v>
      </c>
    </row>
    <row r="133" spans="1:9" x14ac:dyDescent="0.2">
      <c r="A133" s="9"/>
      <c r="B133" s="9"/>
      <c r="C133" s="9"/>
      <c r="D133" s="9"/>
      <c r="E133" s="9"/>
      <c r="F133" s="20"/>
      <c r="G133" s="20"/>
      <c r="H133" s="20"/>
      <c r="I133" s="20"/>
    </row>
    <row r="134" spans="1:9" ht="12.75" customHeight="1" x14ac:dyDescent="0.2">
      <c r="A134" s="21" t="s">
        <v>21</v>
      </c>
      <c r="B134" s="22"/>
      <c r="C134" s="23"/>
      <c r="D134" s="4" t="s">
        <v>9</v>
      </c>
      <c r="E134" s="4" t="s">
        <v>6</v>
      </c>
      <c r="F134" s="119" t="s">
        <v>7</v>
      </c>
    </row>
    <row r="135" spans="1:9" ht="12.75" customHeight="1" x14ac:dyDescent="0.2">
      <c r="A135" s="642" t="s">
        <v>15</v>
      </c>
      <c r="B135" s="643"/>
      <c r="C135" s="25"/>
      <c r="D135" s="26">
        <f>B28</f>
        <v>52320.040000000008</v>
      </c>
      <c r="E135" s="26">
        <f>I28</f>
        <v>7922.2900000000009</v>
      </c>
      <c r="F135" s="120">
        <f>D135+E135</f>
        <v>60242.330000000009</v>
      </c>
    </row>
    <row r="136" spans="1:9" ht="12.75" customHeight="1" x14ac:dyDescent="0.2">
      <c r="A136" s="642" t="s">
        <v>1067</v>
      </c>
      <c r="B136" s="643"/>
      <c r="C136" s="25"/>
      <c r="D136" s="26">
        <f>B52</f>
        <v>81747.45</v>
      </c>
      <c r="E136" s="26">
        <f>I52</f>
        <v>2395.64</v>
      </c>
      <c r="F136" s="120">
        <f>D136+E136</f>
        <v>84143.09</v>
      </c>
    </row>
    <row r="137" spans="1:9" ht="12.75" customHeight="1" x14ac:dyDescent="0.2">
      <c r="A137" s="642" t="s">
        <v>14</v>
      </c>
      <c r="B137" s="643"/>
      <c r="C137" s="25"/>
      <c r="D137" s="26">
        <f>B71</f>
        <v>40501.85</v>
      </c>
      <c r="E137" s="26">
        <f>I71</f>
        <v>597.73</v>
      </c>
      <c r="F137" s="120">
        <f>D137+E137</f>
        <v>41099.58</v>
      </c>
    </row>
    <row r="138" spans="1:9" ht="12.75" customHeight="1" x14ac:dyDescent="0.2">
      <c r="A138" s="642" t="s">
        <v>146</v>
      </c>
      <c r="B138" s="643"/>
      <c r="C138" s="25"/>
      <c r="D138" s="26">
        <f>B86</f>
        <v>38616.21</v>
      </c>
      <c r="E138" s="26">
        <f>I86</f>
        <v>578.16</v>
      </c>
      <c r="F138" s="120">
        <f>D138+E138</f>
        <v>39194.370000000003</v>
      </c>
      <c r="G138" s="56"/>
    </row>
    <row r="139" spans="1:9" ht="12.75" customHeight="1" x14ac:dyDescent="0.2">
      <c r="A139" s="642" t="s">
        <v>26</v>
      </c>
      <c r="B139" s="643"/>
      <c r="C139" s="25"/>
      <c r="D139" s="26">
        <f>B126</f>
        <v>18001.489999999998</v>
      </c>
      <c r="E139" s="26">
        <f>I126</f>
        <v>920.8</v>
      </c>
      <c r="F139" s="120">
        <f>D139+E139</f>
        <v>18922.289999999997</v>
      </c>
      <c r="G139" s="56"/>
    </row>
    <row r="140" spans="1:9" ht="12.75" customHeight="1" x14ac:dyDescent="0.2">
      <c r="A140" s="646" t="s">
        <v>69</v>
      </c>
      <c r="B140" s="647"/>
      <c r="C140" s="245"/>
      <c r="D140" s="246"/>
      <c r="E140" s="246"/>
      <c r="F140" s="242">
        <f>F141+F144+F145+F146+F147+F142+F143</f>
        <v>72478.34</v>
      </c>
      <c r="G140" s="56"/>
    </row>
    <row r="141" spans="1:9" ht="12.75" customHeight="1" x14ac:dyDescent="0.2">
      <c r="A141" s="644" t="s">
        <v>82</v>
      </c>
      <c r="B141" s="645"/>
      <c r="C141" s="25"/>
      <c r="D141" s="26"/>
      <c r="E141" s="26"/>
      <c r="F141" s="120">
        <f>I100</f>
        <v>6397.7399999999989</v>
      </c>
      <c r="G141" s="56"/>
    </row>
    <row r="142" spans="1:9" ht="58.9" customHeight="1" x14ac:dyDescent="0.2">
      <c r="A142" s="650" t="s">
        <v>2275</v>
      </c>
      <c r="B142" s="651"/>
      <c r="C142" s="25"/>
      <c r="D142" s="26"/>
      <c r="E142" s="26"/>
      <c r="F142" s="120">
        <f>I103</f>
        <v>84.12</v>
      </c>
      <c r="G142" s="56"/>
    </row>
    <row r="143" spans="1:9" ht="53.45" customHeight="1" x14ac:dyDescent="0.2">
      <c r="A143" s="650" t="s">
        <v>2276</v>
      </c>
      <c r="B143" s="651"/>
      <c r="C143" s="25"/>
      <c r="D143" s="26"/>
      <c r="E143" s="26"/>
      <c r="F143" s="120">
        <f>I106</f>
        <v>490.86</v>
      </c>
      <c r="G143" s="56"/>
    </row>
    <row r="144" spans="1:9" ht="12.75" customHeight="1" x14ac:dyDescent="0.2">
      <c r="A144" s="642" t="s">
        <v>2270</v>
      </c>
      <c r="B144" s="643"/>
      <c r="C144" s="25"/>
      <c r="D144" s="26"/>
      <c r="E144" s="26"/>
      <c r="F144" s="120">
        <f>I107</f>
        <v>54922.26</v>
      </c>
      <c r="G144" s="56"/>
    </row>
    <row r="145" spans="1:7" ht="12.75" customHeight="1" x14ac:dyDescent="0.2">
      <c r="A145" s="644" t="s">
        <v>84</v>
      </c>
      <c r="B145" s="645"/>
      <c r="C145" s="25"/>
      <c r="D145" s="26"/>
      <c r="E145" s="26"/>
      <c r="F145" s="120">
        <f>I108</f>
        <v>4100.51</v>
      </c>
      <c r="G145" s="56"/>
    </row>
    <row r="146" spans="1:7" ht="12.75" customHeight="1" x14ac:dyDescent="0.2">
      <c r="A146" s="644" t="s">
        <v>86</v>
      </c>
      <c r="B146" s="645"/>
      <c r="C146" s="25"/>
      <c r="D146" s="26"/>
      <c r="E146" s="26"/>
      <c r="F146" s="120">
        <f>I109</f>
        <v>3739.55</v>
      </c>
      <c r="G146" s="56"/>
    </row>
    <row r="147" spans="1:7" ht="12.75" customHeight="1" x14ac:dyDescent="0.2">
      <c r="A147" s="644" t="s">
        <v>88</v>
      </c>
      <c r="B147" s="645"/>
      <c r="C147" s="25"/>
      <c r="D147" s="26"/>
      <c r="E147" s="26"/>
      <c r="F147" s="120">
        <f>I110</f>
        <v>2743.3</v>
      </c>
      <c r="G147" s="56"/>
    </row>
    <row r="148" spans="1:7" ht="12.75" customHeight="1" x14ac:dyDescent="0.2">
      <c r="A148" s="650" t="s">
        <v>2</v>
      </c>
      <c r="B148" s="651"/>
      <c r="C148" s="25"/>
      <c r="D148" s="26">
        <f>B129</f>
        <v>0</v>
      </c>
      <c r="E148" s="26"/>
      <c r="F148" s="120">
        <f>D148+E148+I129</f>
        <v>20694.580000000002</v>
      </c>
      <c r="G148" s="56"/>
    </row>
    <row r="149" spans="1:7" ht="24.6" customHeight="1" x14ac:dyDescent="0.2">
      <c r="A149" s="650" t="s">
        <v>96</v>
      </c>
      <c r="B149" s="651"/>
      <c r="C149" s="25"/>
      <c r="D149" s="26"/>
      <c r="E149" s="26"/>
      <c r="F149" s="120">
        <f>I132</f>
        <v>29232.95</v>
      </c>
      <c r="G149" s="56"/>
    </row>
    <row r="150" spans="1:7" ht="12.75" customHeight="1" x14ac:dyDescent="0.2">
      <c r="A150" s="648" t="s">
        <v>22</v>
      </c>
      <c r="B150" s="649"/>
      <c r="C150" s="27"/>
      <c r="D150" s="28">
        <f>SUM(D135:D148)</f>
        <v>231187.03999999998</v>
      </c>
      <c r="E150" s="28">
        <f>SUM(E135:E139)</f>
        <v>12414.619999999999</v>
      </c>
      <c r="F150" s="121">
        <f>F135+F136+F137+F138+F139+F140+F148+F149</f>
        <v>366007.53</v>
      </c>
    </row>
  </sheetData>
  <autoFilter ref="A5:I126"/>
  <mergeCells count="41">
    <mergeCell ref="C47:C48"/>
    <mergeCell ref="B8:B11"/>
    <mergeCell ref="D47:D48"/>
    <mergeCell ref="B47:B48"/>
    <mergeCell ref="D21:D24"/>
    <mergeCell ref="A18:A20"/>
    <mergeCell ref="C18:C24"/>
    <mergeCell ref="D36:D44"/>
    <mergeCell ref="C36:C44"/>
    <mergeCell ref="B18:B24"/>
    <mergeCell ref="D18:D20"/>
    <mergeCell ref="A36:A44"/>
    <mergeCell ref="G1:H1"/>
    <mergeCell ref="G2:H2"/>
    <mergeCell ref="A1:B1"/>
    <mergeCell ref="A135:B135"/>
    <mergeCell ref="A136:B136"/>
    <mergeCell ref="B36:B44"/>
    <mergeCell ref="A8:A11"/>
    <mergeCell ref="C8:C11"/>
    <mergeCell ref="D8:D11"/>
    <mergeCell ref="A21:A24"/>
    <mergeCell ref="A140:B140"/>
    <mergeCell ref="A138:B138"/>
    <mergeCell ref="A146:B146"/>
    <mergeCell ref="A142:B142"/>
    <mergeCell ref="A143:B143"/>
    <mergeCell ref="A144:B144"/>
    <mergeCell ref="A137:B137"/>
    <mergeCell ref="A141:B141"/>
    <mergeCell ref="A101:A103"/>
    <mergeCell ref="A150:B150"/>
    <mergeCell ref="A67:A69"/>
    <mergeCell ref="A147:B147"/>
    <mergeCell ref="A139:B139"/>
    <mergeCell ref="A149:B149"/>
    <mergeCell ref="A47:A48"/>
    <mergeCell ref="A148:B148"/>
    <mergeCell ref="A104:A106"/>
    <mergeCell ref="A145:B145"/>
    <mergeCell ref="A88:A100"/>
  </mergeCells>
  <phoneticPr fontId="0" type="noConversion"/>
  <pageMargins left="0" right="0" top="0.19685039370078741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7"/>
  <dimension ref="A1:IU179"/>
  <sheetViews>
    <sheetView topLeftCell="A83" zoomScaleNormal="100" workbookViewId="0">
      <selection activeCell="B100" sqref="B100"/>
    </sheetView>
  </sheetViews>
  <sheetFormatPr defaultRowHeight="12.75" customHeight="1" x14ac:dyDescent="0.2"/>
  <cols>
    <col min="1" max="1" width="23.7109375" customWidth="1"/>
    <col min="2" max="2" width="10.85546875" customWidth="1"/>
    <col min="3" max="3" width="13.42578125" customWidth="1"/>
    <col min="4" max="4" width="17.5703125" customWidth="1"/>
    <col min="5" max="5" width="26.140625" customWidth="1"/>
    <col min="6" max="6" width="12" customWidth="1"/>
    <col min="7" max="7" width="7.28515625" customWidth="1"/>
    <col min="8" max="8" width="12.85546875" customWidth="1"/>
    <col min="9" max="9" width="11.42578125" customWidth="1"/>
  </cols>
  <sheetData>
    <row r="1" spans="1:9" ht="12.75" customHeight="1" x14ac:dyDescent="0.2">
      <c r="A1" s="638" t="s">
        <v>85</v>
      </c>
      <c r="B1" s="63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69" t="str">
        <f>'К.М. 2'!A2</f>
        <v>МЕСЯЦ И ГОД ОТЧЕТА</v>
      </c>
      <c r="B2" s="3">
        <v>2017</v>
      </c>
      <c r="C2" s="5"/>
      <c r="D2" s="6">
        <v>1277.2</v>
      </c>
      <c r="E2" s="5">
        <v>370061.22</v>
      </c>
      <c r="F2" s="6">
        <v>339798.96</v>
      </c>
      <c r="G2" s="640">
        <f>E2-F2</f>
        <v>30262.259999999951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33</v>
      </c>
      <c r="E3" s="1">
        <v>13</v>
      </c>
      <c r="F3" s="1"/>
      <c r="G3" s="1"/>
      <c r="H3" s="1" t="s">
        <v>25</v>
      </c>
      <c r="I3" s="8">
        <f>F2-F179</f>
        <v>-50947.560800000036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x14ac:dyDescent="0.2">
      <c r="A6" s="313"/>
      <c r="B6" s="70">
        <v>3066.9</v>
      </c>
      <c r="C6" s="70" t="s">
        <v>66</v>
      </c>
      <c r="D6" s="314"/>
      <c r="E6" s="53"/>
      <c r="F6" s="53"/>
      <c r="G6" s="53"/>
      <c r="H6" s="153"/>
      <c r="I6" s="13">
        <f t="shared" ref="I6:I40" si="0">G6*H6</f>
        <v>0</v>
      </c>
    </row>
    <row r="7" spans="1:9" ht="12.75" customHeight="1" x14ac:dyDescent="0.2">
      <c r="A7" s="263"/>
      <c r="B7" s="13">
        <v>3333.3</v>
      </c>
      <c r="C7" s="13" t="s">
        <v>67</v>
      </c>
      <c r="D7" s="264"/>
      <c r="E7" s="15"/>
      <c r="F7" s="15"/>
      <c r="G7" s="15"/>
      <c r="H7" s="16"/>
      <c r="I7" s="13">
        <f t="shared" si="0"/>
        <v>0</v>
      </c>
    </row>
    <row r="8" spans="1:9" x14ac:dyDescent="0.2">
      <c r="A8" s="263"/>
      <c r="B8" s="13">
        <v>4645.8100000000004</v>
      </c>
      <c r="C8" s="13" t="s">
        <v>70</v>
      </c>
      <c r="D8" s="264"/>
      <c r="E8" s="15"/>
      <c r="F8" s="15"/>
      <c r="G8" s="15"/>
      <c r="H8" s="16"/>
      <c r="I8" s="13">
        <f t="shared" si="0"/>
        <v>0</v>
      </c>
    </row>
    <row r="9" spans="1:9" ht="12.75" customHeight="1" x14ac:dyDescent="0.2">
      <c r="A9" s="308"/>
      <c r="B9" s="71">
        <v>3962.96</v>
      </c>
      <c r="C9" s="71" t="s">
        <v>72</v>
      </c>
      <c r="D9" s="309"/>
      <c r="E9" s="73"/>
      <c r="F9" s="73"/>
      <c r="G9" s="73"/>
      <c r="H9" s="74"/>
      <c r="I9" s="13">
        <f t="shared" si="0"/>
        <v>0</v>
      </c>
    </row>
    <row r="10" spans="1:9" ht="13.5" thickBot="1" x14ac:dyDescent="0.25">
      <c r="A10" s="30"/>
      <c r="B10" s="71">
        <v>3598.7</v>
      </c>
      <c r="C10" s="71" t="s">
        <v>73</v>
      </c>
      <c r="D10" s="318"/>
      <c r="E10" s="73"/>
      <c r="F10" s="73"/>
      <c r="G10" s="73"/>
      <c r="H10" s="74"/>
      <c r="I10" s="71">
        <f t="shared" si="0"/>
        <v>0</v>
      </c>
    </row>
    <row r="11" spans="1:9" ht="12.75" customHeight="1" x14ac:dyDescent="0.2">
      <c r="A11" s="622" t="s">
        <v>1104</v>
      </c>
      <c r="B11" s="625">
        <v>4281.54</v>
      </c>
      <c r="C11" s="625" t="s">
        <v>74</v>
      </c>
      <c r="D11" s="627" t="s">
        <v>111</v>
      </c>
      <c r="E11" s="37" t="s">
        <v>1105</v>
      </c>
      <c r="F11" s="37" t="s">
        <v>101</v>
      </c>
      <c r="G11" s="37">
        <v>6</v>
      </c>
      <c r="H11" s="38">
        <v>43.46</v>
      </c>
      <c r="I11" s="39">
        <f t="shared" si="0"/>
        <v>260.76</v>
      </c>
    </row>
    <row r="12" spans="1:9" ht="12.75" customHeight="1" x14ac:dyDescent="0.2">
      <c r="A12" s="623"/>
      <c r="B12" s="632"/>
      <c r="C12" s="632"/>
      <c r="D12" s="628"/>
      <c r="E12" s="15" t="s">
        <v>1106</v>
      </c>
      <c r="F12" s="15" t="s">
        <v>101</v>
      </c>
      <c r="G12" s="15">
        <v>6</v>
      </c>
      <c r="H12" s="16">
        <v>27.74</v>
      </c>
      <c r="I12" s="43">
        <f t="shared" si="0"/>
        <v>166.44</v>
      </c>
    </row>
    <row r="13" spans="1:9" ht="12.75" customHeight="1" x14ac:dyDescent="0.2">
      <c r="A13" s="623"/>
      <c r="B13" s="632"/>
      <c r="C13" s="632"/>
      <c r="D13" s="628"/>
      <c r="E13" s="15" t="s">
        <v>128</v>
      </c>
      <c r="F13" s="15" t="s">
        <v>100</v>
      </c>
      <c r="G13" s="15">
        <v>0.1</v>
      </c>
      <c r="H13" s="16">
        <v>170</v>
      </c>
      <c r="I13" s="43">
        <f t="shared" si="0"/>
        <v>17</v>
      </c>
    </row>
    <row r="14" spans="1:9" ht="12.75" customHeight="1" x14ac:dyDescent="0.2">
      <c r="A14" s="623"/>
      <c r="B14" s="632"/>
      <c r="C14" s="632"/>
      <c r="D14" s="628"/>
      <c r="E14" s="15" t="s">
        <v>231</v>
      </c>
      <c r="F14" s="15" t="s">
        <v>233</v>
      </c>
      <c r="G14" s="15">
        <v>0.7</v>
      </c>
      <c r="H14" s="16">
        <v>260</v>
      </c>
      <c r="I14" s="43">
        <f t="shared" si="0"/>
        <v>182</v>
      </c>
    </row>
    <row r="15" spans="1:9" ht="12.75" customHeight="1" x14ac:dyDescent="0.2">
      <c r="A15" s="623"/>
      <c r="B15" s="632"/>
      <c r="C15" s="632"/>
      <c r="D15" s="628"/>
      <c r="E15" s="15" t="s">
        <v>450</v>
      </c>
      <c r="F15" s="15" t="s">
        <v>100</v>
      </c>
      <c r="G15" s="15">
        <v>1</v>
      </c>
      <c r="H15" s="16">
        <v>108.62</v>
      </c>
      <c r="I15" s="43">
        <f t="shared" si="0"/>
        <v>108.62</v>
      </c>
    </row>
    <row r="16" spans="1:9" ht="12.75" customHeight="1" x14ac:dyDescent="0.2">
      <c r="A16" s="623"/>
      <c r="B16" s="632"/>
      <c r="C16" s="632"/>
      <c r="D16" s="628"/>
      <c r="E16" s="15" t="s">
        <v>248</v>
      </c>
      <c r="F16" s="15" t="s">
        <v>233</v>
      </c>
      <c r="G16" s="15">
        <v>0.5</v>
      </c>
      <c r="H16" s="16">
        <v>450</v>
      </c>
      <c r="I16" s="43">
        <f t="shared" si="0"/>
        <v>225</v>
      </c>
    </row>
    <row r="17" spans="1:9" ht="12.75" customHeight="1" x14ac:dyDescent="0.2">
      <c r="A17" s="623"/>
      <c r="B17" s="632"/>
      <c r="C17" s="632"/>
      <c r="D17" s="628"/>
      <c r="E17" s="15" t="s">
        <v>496</v>
      </c>
      <c r="F17" s="15" t="s">
        <v>104</v>
      </c>
      <c r="G17" s="15">
        <v>1</v>
      </c>
      <c r="H17" s="16">
        <v>345</v>
      </c>
      <c r="I17" s="43">
        <f t="shared" si="0"/>
        <v>345</v>
      </c>
    </row>
    <row r="18" spans="1:9" ht="12.75" customHeight="1" x14ac:dyDescent="0.2">
      <c r="A18" s="623"/>
      <c r="B18" s="632"/>
      <c r="C18" s="632"/>
      <c r="D18" s="628"/>
      <c r="E18" s="15" t="s">
        <v>740</v>
      </c>
      <c r="F18" s="15" t="s">
        <v>100</v>
      </c>
      <c r="G18" s="15">
        <v>1</v>
      </c>
      <c r="H18" s="16">
        <v>350</v>
      </c>
      <c r="I18" s="43">
        <f t="shared" si="0"/>
        <v>350</v>
      </c>
    </row>
    <row r="19" spans="1:9" ht="12.75" customHeight="1" x14ac:dyDescent="0.2">
      <c r="A19" s="704"/>
      <c r="B19" s="632"/>
      <c r="C19" s="632"/>
      <c r="D19" s="665"/>
      <c r="E19" s="15" t="s">
        <v>1107</v>
      </c>
      <c r="F19" s="15" t="s">
        <v>100</v>
      </c>
      <c r="G19" s="15">
        <v>8</v>
      </c>
      <c r="H19" s="16">
        <v>45</v>
      </c>
      <c r="I19" s="43">
        <f t="shared" si="0"/>
        <v>360</v>
      </c>
    </row>
    <row r="20" spans="1:9" ht="12.75" customHeight="1" x14ac:dyDescent="0.2">
      <c r="A20" s="701" t="s">
        <v>324</v>
      </c>
      <c r="B20" s="632"/>
      <c r="C20" s="632"/>
      <c r="D20" s="705" t="s">
        <v>111</v>
      </c>
      <c r="E20" s="15" t="s">
        <v>833</v>
      </c>
      <c r="F20" s="15" t="s">
        <v>99</v>
      </c>
      <c r="G20" s="15">
        <v>0.5</v>
      </c>
      <c r="H20" s="16">
        <v>240</v>
      </c>
      <c r="I20" s="43">
        <f t="shared" si="0"/>
        <v>120</v>
      </c>
    </row>
    <row r="21" spans="1:9" ht="12.75" customHeight="1" x14ac:dyDescent="0.2">
      <c r="A21" s="623"/>
      <c r="B21" s="632"/>
      <c r="C21" s="632"/>
      <c r="D21" s="662"/>
      <c r="E21" s="15" t="s">
        <v>839</v>
      </c>
      <c r="F21" s="15" t="s">
        <v>101</v>
      </c>
      <c r="G21" s="15">
        <v>0.5</v>
      </c>
      <c r="H21" s="16">
        <v>580</v>
      </c>
      <c r="I21" s="43">
        <f t="shared" si="0"/>
        <v>290</v>
      </c>
    </row>
    <row r="22" spans="1:9" x14ac:dyDescent="0.2">
      <c r="A22" s="623"/>
      <c r="B22" s="632"/>
      <c r="C22" s="632"/>
      <c r="D22" s="662"/>
      <c r="E22" s="15" t="s">
        <v>231</v>
      </c>
      <c r="F22" s="15" t="s">
        <v>101</v>
      </c>
      <c r="G22" s="15">
        <v>0.5</v>
      </c>
      <c r="H22" s="16">
        <v>260</v>
      </c>
      <c r="I22" s="43">
        <f t="shared" si="0"/>
        <v>130</v>
      </c>
    </row>
    <row r="23" spans="1:9" x14ac:dyDescent="0.2">
      <c r="A23" s="623"/>
      <c r="B23" s="632"/>
      <c r="C23" s="632"/>
      <c r="D23" s="662"/>
      <c r="E23" s="15" t="s">
        <v>123</v>
      </c>
      <c r="F23" s="15" t="s">
        <v>110</v>
      </c>
      <c r="G23" s="15">
        <v>3.12</v>
      </c>
      <c r="H23" s="16">
        <v>197.09</v>
      </c>
      <c r="I23" s="43">
        <f t="shared" si="0"/>
        <v>614.92079999999999</v>
      </c>
    </row>
    <row r="24" spans="1:9" x14ac:dyDescent="0.2">
      <c r="A24" s="623"/>
      <c r="B24" s="632"/>
      <c r="C24" s="632"/>
      <c r="D24" s="662"/>
      <c r="E24" s="15" t="s">
        <v>551</v>
      </c>
      <c r="F24" s="15" t="s">
        <v>100</v>
      </c>
      <c r="G24" s="15">
        <v>0.1</v>
      </c>
      <c r="H24" s="16">
        <v>110</v>
      </c>
      <c r="I24" s="43">
        <f t="shared" si="0"/>
        <v>11</v>
      </c>
    </row>
    <row r="25" spans="1:9" x14ac:dyDescent="0.2">
      <c r="A25" s="623"/>
      <c r="B25" s="632"/>
      <c r="C25" s="632"/>
      <c r="D25" s="662"/>
      <c r="E25" s="15" t="s">
        <v>1108</v>
      </c>
      <c r="F25" s="15" t="s">
        <v>100</v>
      </c>
      <c r="G25" s="15">
        <v>15</v>
      </c>
      <c r="H25" s="16">
        <v>103.5</v>
      </c>
      <c r="I25" s="43">
        <f t="shared" si="0"/>
        <v>1552.5</v>
      </c>
    </row>
    <row r="26" spans="1:9" x14ac:dyDescent="0.2">
      <c r="A26" s="623"/>
      <c r="B26" s="632"/>
      <c r="C26" s="632"/>
      <c r="D26" s="662"/>
      <c r="E26" s="15" t="s">
        <v>1109</v>
      </c>
      <c r="F26" s="15" t="s">
        <v>100</v>
      </c>
      <c r="G26" s="15">
        <v>5</v>
      </c>
      <c r="H26" s="16">
        <v>116.75</v>
      </c>
      <c r="I26" s="43">
        <f t="shared" si="0"/>
        <v>583.75</v>
      </c>
    </row>
    <row r="27" spans="1:9" x14ac:dyDescent="0.2">
      <c r="A27" s="623"/>
      <c r="B27" s="632"/>
      <c r="C27" s="632"/>
      <c r="D27" s="662"/>
      <c r="E27" s="15" t="s">
        <v>1110</v>
      </c>
      <c r="F27" s="15" t="s">
        <v>100</v>
      </c>
      <c r="G27" s="15">
        <v>5</v>
      </c>
      <c r="H27" s="16">
        <v>175</v>
      </c>
      <c r="I27" s="43">
        <f t="shared" si="0"/>
        <v>875</v>
      </c>
    </row>
    <row r="28" spans="1:9" ht="13.5" thickBot="1" x14ac:dyDescent="0.25">
      <c r="A28" s="624"/>
      <c r="B28" s="626"/>
      <c r="C28" s="626"/>
      <c r="D28" s="702"/>
      <c r="E28" s="40" t="s">
        <v>617</v>
      </c>
      <c r="F28" s="40" t="s">
        <v>99</v>
      </c>
      <c r="G28" s="40">
        <v>1</v>
      </c>
      <c r="H28" s="41">
        <v>44</v>
      </c>
      <c r="I28" s="42">
        <f t="shared" si="0"/>
        <v>44</v>
      </c>
    </row>
    <row r="29" spans="1:9" ht="13.5" thickBot="1" x14ac:dyDescent="0.25">
      <c r="A29" s="260"/>
      <c r="B29" s="33">
        <v>3450.18</v>
      </c>
      <c r="C29" s="33" t="s">
        <v>75</v>
      </c>
      <c r="D29" s="522"/>
      <c r="E29" s="35"/>
      <c r="F29" s="35"/>
      <c r="G29" s="35"/>
      <c r="H29" s="36"/>
      <c r="I29" s="33"/>
    </row>
    <row r="30" spans="1:9" ht="26.25" thickBot="1" x14ac:dyDescent="0.25">
      <c r="A30" s="219" t="s">
        <v>1093</v>
      </c>
      <c r="B30" s="625">
        <v>4851.46</v>
      </c>
      <c r="C30" s="625" t="s">
        <v>76</v>
      </c>
      <c r="D30" s="322" t="s">
        <v>111</v>
      </c>
      <c r="E30" s="567" t="s">
        <v>1355</v>
      </c>
      <c r="F30" s="567" t="s">
        <v>99</v>
      </c>
      <c r="G30" s="567">
        <v>2</v>
      </c>
      <c r="H30" s="568">
        <v>2140</v>
      </c>
      <c r="I30" s="569">
        <f>G30*H30</f>
        <v>4280</v>
      </c>
    </row>
    <row r="31" spans="1:9" ht="12.75" customHeight="1" x14ac:dyDescent="0.2">
      <c r="A31" s="622" t="s">
        <v>324</v>
      </c>
      <c r="B31" s="632"/>
      <c r="C31" s="632"/>
      <c r="D31" s="661" t="s">
        <v>111</v>
      </c>
      <c r="E31" s="37" t="s">
        <v>938</v>
      </c>
      <c r="F31" s="37" t="s">
        <v>258</v>
      </c>
      <c r="G31" s="37">
        <v>3</v>
      </c>
      <c r="H31" s="38">
        <v>215</v>
      </c>
      <c r="I31" s="39">
        <f t="shared" si="0"/>
        <v>645</v>
      </c>
    </row>
    <row r="32" spans="1:9" ht="12.75" customHeight="1" x14ac:dyDescent="0.2">
      <c r="A32" s="623"/>
      <c r="B32" s="632"/>
      <c r="C32" s="632"/>
      <c r="D32" s="662"/>
      <c r="E32" s="15" t="s">
        <v>1391</v>
      </c>
      <c r="F32" s="15" t="s">
        <v>100</v>
      </c>
      <c r="G32" s="15">
        <v>4</v>
      </c>
      <c r="H32" s="16">
        <v>78.569999999999993</v>
      </c>
      <c r="I32" s="43">
        <f t="shared" si="0"/>
        <v>314.27999999999997</v>
      </c>
    </row>
    <row r="33" spans="1:9" ht="12.75" customHeight="1" thickBot="1" x14ac:dyDescent="0.25">
      <c r="A33" s="624"/>
      <c r="B33" s="626"/>
      <c r="C33" s="626"/>
      <c r="D33" s="702"/>
      <c r="E33" s="40" t="s">
        <v>248</v>
      </c>
      <c r="F33" s="40" t="s">
        <v>233</v>
      </c>
      <c r="G33" s="40">
        <v>0.25</v>
      </c>
      <c r="H33" s="41">
        <v>480</v>
      </c>
      <c r="I33" s="42">
        <f t="shared" si="0"/>
        <v>120</v>
      </c>
    </row>
    <row r="34" spans="1:9" ht="12.75" customHeight="1" thickBot="1" x14ac:dyDescent="0.25">
      <c r="A34" s="260"/>
      <c r="B34" s="33">
        <v>4840.21</v>
      </c>
      <c r="C34" s="33" t="s">
        <v>77</v>
      </c>
      <c r="D34" s="522"/>
      <c r="E34" s="35"/>
      <c r="F34" s="35"/>
      <c r="G34" s="35"/>
      <c r="H34" s="36"/>
      <c r="I34" s="33"/>
    </row>
    <row r="35" spans="1:9" ht="12.75" customHeight="1" x14ac:dyDescent="0.2">
      <c r="A35" s="622" t="s">
        <v>1774</v>
      </c>
      <c r="B35" s="625">
        <v>7175.86</v>
      </c>
      <c r="C35" s="625" t="s">
        <v>78</v>
      </c>
      <c r="D35" s="627" t="s">
        <v>108</v>
      </c>
      <c r="E35" s="37" t="s">
        <v>1440</v>
      </c>
      <c r="F35" s="37" t="s">
        <v>528</v>
      </c>
      <c r="G35" s="37">
        <v>1.5</v>
      </c>
      <c r="H35" s="38">
        <v>520</v>
      </c>
      <c r="I35" s="39">
        <f>G35*H35</f>
        <v>780</v>
      </c>
    </row>
    <row r="36" spans="1:9" ht="12.75" customHeight="1" x14ac:dyDescent="0.2">
      <c r="A36" s="623"/>
      <c r="B36" s="632"/>
      <c r="C36" s="632"/>
      <c r="D36" s="628"/>
      <c r="E36" s="35" t="s">
        <v>284</v>
      </c>
      <c r="F36" s="35" t="s">
        <v>100</v>
      </c>
      <c r="G36" s="35">
        <v>0.15</v>
      </c>
      <c r="H36" s="36">
        <v>170</v>
      </c>
      <c r="I36" s="43">
        <f>G36*H36</f>
        <v>25.5</v>
      </c>
    </row>
    <row r="37" spans="1:9" ht="12.75" customHeight="1" x14ac:dyDescent="0.2">
      <c r="A37" s="623"/>
      <c r="B37" s="632"/>
      <c r="C37" s="632"/>
      <c r="D37" s="628"/>
      <c r="E37" s="35" t="s">
        <v>151</v>
      </c>
      <c r="F37" s="35" t="s">
        <v>100</v>
      </c>
      <c r="G37" s="35">
        <v>0.3</v>
      </c>
      <c r="H37" s="36">
        <v>76</v>
      </c>
      <c r="I37" s="43">
        <f>G37*H37</f>
        <v>22.8</v>
      </c>
    </row>
    <row r="38" spans="1:9" ht="12.75" customHeight="1" thickBot="1" x14ac:dyDescent="0.25">
      <c r="A38" s="624"/>
      <c r="B38" s="626"/>
      <c r="C38" s="626"/>
      <c r="D38" s="629"/>
      <c r="E38" s="83" t="s">
        <v>502</v>
      </c>
      <c r="F38" s="83" t="s">
        <v>100</v>
      </c>
      <c r="G38" s="83">
        <v>0.2</v>
      </c>
      <c r="H38" s="84">
        <v>80</v>
      </c>
      <c r="I38" s="42">
        <f>G38*H38</f>
        <v>16</v>
      </c>
    </row>
    <row r="39" spans="1:9" ht="12.75" customHeight="1" x14ac:dyDescent="0.2">
      <c r="A39" s="260"/>
      <c r="B39" s="33">
        <v>5887.49</v>
      </c>
      <c r="C39" s="33" t="s">
        <v>79</v>
      </c>
      <c r="D39" s="306"/>
      <c r="E39" s="35"/>
      <c r="F39" s="35"/>
      <c r="G39" s="35"/>
      <c r="H39" s="36"/>
      <c r="I39" s="33">
        <f t="shared" si="0"/>
        <v>0</v>
      </c>
    </row>
    <row r="40" spans="1:9" ht="12.75" customHeight="1" thickBot="1" x14ac:dyDescent="0.25">
      <c r="A40" s="11"/>
      <c r="B40" s="13">
        <v>5949.87</v>
      </c>
      <c r="C40" s="13" t="s">
        <v>80</v>
      </c>
      <c r="D40" s="14"/>
      <c r="E40" s="15"/>
      <c r="F40" s="15"/>
      <c r="G40" s="15"/>
      <c r="H40" s="16"/>
      <c r="I40" s="13">
        <f t="shared" si="0"/>
        <v>0</v>
      </c>
    </row>
    <row r="41" spans="1:9" ht="12.75" customHeight="1" thickBot="1" x14ac:dyDescent="0.25">
      <c r="A41" s="440"/>
      <c r="B41" s="85"/>
      <c r="C41" s="85" t="s">
        <v>87</v>
      </c>
      <c r="D41" s="441"/>
      <c r="E41" s="47"/>
      <c r="F41" s="47"/>
      <c r="G41" s="47"/>
      <c r="H41" s="48"/>
      <c r="I41" s="49">
        <v>505.84</v>
      </c>
    </row>
    <row r="42" spans="1:9" ht="12.75" customHeight="1" thickBot="1" x14ac:dyDescent="0.25">
      <c r="A42" s="79"/>
      <c r="B42" s="197">
        <f>SUM(B6:B40)</f>
        <v>55044.280000000006</v>
      </c>
      <c r="C42" s="198"/>
      <c r="D42" s="197"/>
      <c r="E42" s="199"/>
      <c r="F42" s="198"/>
      <c r="G42" s="198"/>
      <c r="H42" s="197" t="s">
        <v>17</v>
      </c>
      <c r="I42" s="197">
        <f>SUM(I6:I41)</f>
        <v>12945.4108</v>
      </c>
    </row>
    <row r="43" spans="1:9" ht="77.25" thickBot="1" x14ac:dyDescent="0.25">
      <c r="A43" s="134" t="s">
        <v>1066</v>
      </c>
      <c r="B43" s="114" t="s">
        <v>16</v>
      </c>
      <c r="C43" s="114" t="s">
        <v>5</v>
      </c>
      <c r="D43" s="114" t="s">
        <v>23</v>
      </c>
      <c r="E43" s="118" t="s">
        <v>18</v>
      </c>
      <c r="F43" s="114" t="s">
        <v>19</v>
      </c>
      <c r="G43" s="114" t="s">
        <v>10</v>
      </c>
      <c r="H43" s="114" t="s">
        <v>13</v>
      </c>
      <c r="I43" s="115" t="s">
        <v>12</v>
      </c>
    </row>
    <row r="44" spans="1:9" ht="26.25" thickBot="1" x14ac:dyDescent="0.25">
      <c r="A44" s="46" t="s">
        <v>329</v>
      </c>
      <c r="B44" s="85">
        <v>5178.6400000000003</v>
      </c>
      <c r="C44" s="85" t="s">
        <v>66</v>
      </c>
      <c r="D44" s="47" t="s">
        <v>330</v>
      </c>
      <c r="E44" s="47" t="s">
        <v>331</v>
      </c>
      <c r="F44" s="47" t="s">
        <v>99</v>
      </c>
      <c r="G44" s="47">
        <v>2</v>
      </c>
      <c r="H44" s="48">
        <v>8.89</v>
      </c>
      <c r="I44" s="49">
        <f>G44*H44</f>
        <v>17.78</v>
      </c>
    </row>
    <row r="45" spans="1:9" ht="26.25" thickBot="1" x14ac:dyDescent="0.25">
      <c r="A45" s="32" t="s">
        <v>329</v>
      </c>
      <c r="B45" s="33">
        <v>5029.09</v>
      </c>
      <c r="C45" s="33" t="s">
        <v>67</v>
      </c>
      <c r="D45" s="35" t="s">
        <v>330</v>
      </c>
      <c r="E45" s="35" t="s">
        <v>331</v>
      </c>
      <c r="F45" s="35" t="s">
        <v>99</v>
      </c>
      <c r="G45" s="35">
        <v>1</v>
      </c>
      <c r="H45" s="36">
        <v>17</v>
      </c>
      <c r="I45" s="157">
        <f>G45*H45</f>
        <v>17</v>
      </c>
    </row>
    <row r="46" spans="1:9" ht="26.25" thickBot="1" x14ac:dyDescent="0.25">
      <c r="A46" s="46" t="s">
        <v>329</v>
      </c>
      <c r="B46" s="491">
        <v>4973.01</v>
      </c>
      <c r="C46" s="85" t="s">
        <v>70</v>
      </c>
      <c r="D46" s="47" t="s">
        <v>108</v>
      </c>
      <c r="E46" s="47" t="s">
        <v>331</v>
      </c>
      <c r="F46" s="47" t="s">
        <v>99</v>
      </c>
      <c r="G46" s="47">
        <v>2</v>
      </c>
      <c r="H46" s="48">
        <v>17</v>
      </c>
      <c r="I46" s="49">
        <f>G46*H46</f>
        <v>34</v>
      </c>
    </row>
    <row r="47" spans="1:9" ht="26.25" thickBot="1" x14ac:dyDescent="0.25">
      <c r="A47" s="46" t="s">
        <v>329</v>
      </c>
      <c r="B47" s="625">
        <v>6632.87</v>
      </c>
      <c r="C47" s="625" t="s">
        <v>72</v>
      </c>
      <c r="D47" s="452" t="s">
        <v>330</v>
      </c>
      <c r="E47" s="47" t="s">
        <v>331</v>
      </c>
      <c r="F47" s="47" t="s">
        <v>99</v>
      </c>
      <c r="G47" s="47">
        <v>1</v>
      </c>
      <c r="H47" s="48">
        <v>17</v>
      </c>
      <c r="I47" s="49">
        <f>G47*H47</f>
        <v>17</v>
      </c>
    </row>
    <row r="48" spans="1:9" ht="12.75" customHeight="1" x14ac:dyDescent="0.2">
      <c r="A48" s="622" t="s">
        <v>112</v>
      </c>
      <c r="B48" s="632"/>
      <c r="C48" s="632"/>
      <c r="D48" s="627" t="s">
        <v>809</v>
      </c>
      <c r="E48" s="487" t="s">
        <v>136</v>
      </c>
      <c r="F48" s="487" t="s">
        <v>101</v>
      </c>
      <c r="G48" s="487">
        <v>2</v>
      </c>
      <c r="H48" s="488">
        <v>66.39</v>
      </c>
      <c r="I48" s="39">
        <f t="shared" ref="I48:I77" si="1">G48*H48</f>
        <v>132.78</v>
      </c>
    </row>
    <row r="49" spans="1:9" ht="12.75" customHeight="1" x14ac:dyDescent="0.2">
      <c r="A49" s="623"/>
      <c r="B49" s="632"/>
      <c r="C49" s="632"/>
      <c r="D49" s="628"/>
      <c r="E49" s="15" t="s">
        <v>406</v>
      </c>
      <c r="F49" s="15" t="s">
        <v>99</v>
      </c>
      <c r="G49" s="15">
        <v>1</v>
      </c>
      <c r="H49" s="16">
        <v>209.41</v>
      </c>
      <c r="I49" s="43">
        <f t="shared" si="1"/>
        <v>209.41</v>
      </c>
    </row>
    <row r="50" spans="1:9" ht="12.75" customHeight="1" x14ac:dyDescent="0.2">
      <c r="A50" s="623"/>
      <c r="B50" s="632"/>
      <c r="C50" s="632"/>
      <c r="D50" s="628"/>
      <c r="E50" s="15" t="s">
        <v>865</v>
      </c>
      <c r="F50" s="15" t="s">
        <v>99</v>
      </c>
      <c r="G50" s="15">
        <v>1</v>
      </c>
      <c r="H50" s="16">
        <v>155.53</v>
      </c>
      <c r="I50" s="43">
        <f t="shared" si="1"/>
        <v>155.53</v>
      </c>
    </row>
    <row r="51" spans="1:9" ht="12.75" customHeight="1" x14ac:dyDescent="0.2">
      <c r="A51" s="623"/>
      <c r="B51" s="632"/>
      <c r="C51" s="632"/>
      <c r="D51" s="628"/>
      <c r="E51" s="15" t="s">
        <v>866</v>
      </c>
      <c r="F51" s="15" t="s">
        <v>99</v>
      </c>
      <c r="G51" s="15">
        <v>1</v>
      </c>
      <c r="H51" s="16">
        <v>84.72</v>
      </c>
      <c r="I51" s="43">
        <f t="shared" si="1"/>
        <v>84.72</v>
      </c>
    </row>
    <row r="52" spans="1:9" ht="13.5" thickBot="1" x14ac:dyDescent="0.25">
      <c r="A52" s="624"/>
      <c r="B52" s="626"/>
      <c r="C52" s="626"/>
      <c r="D52" s="629"/>
      <c r="E52" s="40" t="s">
        <v>867</v>
      </c>
      <c r="F52" s="40" t="s">
        <v>99</v>
      </c>
      <c r="G52" s="40">
        <v>1</v>
      </c>
      <c r="H52" s="41">
        <v>98.83</v>
      </c>
      <c r="I52" s="42">
        <f t="shared" si="1"/>
        <v>98.83</v>
      </c>
    </row>
    <row r="53" spans="1:9" ht="26.25" thickBot="1" x14ac:dyDescent="0.25">
      <c r="A53" s="79" t="s">
        <v>329</v>
      </c>
      <c r="B53" s="314">
        <v>6517.25</v>
      </c>
      <c r="C53" s="70" t="s">
        <v>73</v>
      </c>
      <c r="D53" s="53" t="s">
        <v>330</v>
      </c>
      <c r="E53" s="53" t="s">
        <v>331</v>
      </c>
      <c r="F53" s="53" t="s">
        <v>99</v>
      </c>
      <c r="G53" s="53">
        <v>3</v>
      </c>
      <c r="H53" s="153">
        <v>8.6999999999999993</v>
      </c>
      <c r="I53" s="201">
        <f t="shared" si="1"/>
        <v>26.099999999999998</v>
      </c>
    </row>
    <row r="54" spans="1:9" ht="26.25" thickBot="1" x14ac:dyDescent="0.25">
      <c r="A54" s="46" t="s">
        <v>329</v>
      </c>
      <c r="B54" s="491">
        <v>5636.45</v>
      </c>
      <c r="C54" s="85" t="s">
        <v>74</v>
      </c>
      <c r="D54" s="47" t="s">
        <v>330</v>
      </c>
      <c r="E54" s="47" t="s">
        <v>331</v>
      </c>
      <c r="F54" s="47" t="s">
        <v>99</v>
      </c>
      <c r="G54" s="47">
        <v>5</v>
      </c>
      <c r="H54" s="48">
        <v>8.6999999999999993</v>
      </c>
      <c r="I54" s="49">
        <f>G54*H54</f>
        <v>43.5</v>
      </c>
    </row>
    <row r="55" spans="1:9" ht="12.75" customHeight="1" thickBot="1" x14ac:dyDescent="0.25">
      <c r="A55" s="313"/>
      <c r="B55" s="314">
        <v>6955.84</v>
      </c>
      <c r="C55" s="70" t="s">
        <v>75</v>
      </c>
      <c r="D55" s="315"/>
      <c r="E55" s="53"/>
      <c r="F55" s="53"/>
      <c r="G55" s="53"/>
      <c r="H55" s="153"/>
      <c r="I55" s="165">
        <f t="shared" si="1"/>
        <v>0</v>
      </c>
    </row>
    <row r="56" spans="1:9" ht="26.25" thickBot="1" x14ac:dyDescent="0.25">
      <c r="A56" s="46" t="s">
        <v>329</v>
      </c>
      <c r="B56" s="491">
        <v>7858.69</v>
      </c>
      <c r="C56" s="85" t="s">
        <v>76</v>
      </c>
      <c r="D56" s="441" t="s">
        <v>330</v>
      </c>
      <c r="E56" s="47" t="s">
        <v>1330</v>
      </c>
      <c r="F56" s="47" t="s">
        <v>99</v>
      </c>
      <c r="G56" s="47">
        <v>40</v>
      </c>
      <c r="H56" s="48">
        <v>0.39</v>
      </c>
      <c r="I56" s="49">
        <f t="shared" si="1"/>
        <v>15.600000000000001</v>
      </c>
    </row>
    <row r="57" spans="1:9" ht="12.75" customHeight="1" thickBot="1" x14ac:dyDescent="0.25">
      <c r="A57" s="313"/>
      <c r="B57" s="314">
        <v>8123.87</v>
      </c>
      <c r="C57" s="70" t="s">
        <v>77</v>
      </c>
      <c r="D57" s="509"/>
      <c r="E57" s="53"/>
      <c r="F57" s="53"/>
      <c r="G57" s="53"/>
      <c r="H57" s="153"/>
      <c r="I57" s="165">
        <f t="shared" si="1"/>
        <v>0</v>
      </c>
    </row>
    <row r="58" spans="1:9" ht="12.75" customHeight="1" x14ac:dyDescent="0.2">
      <c r="A58" s="622" t="s">
        <v>329</v>
      </c>
      <c r="B58" s="625">
        <v>10127.57</v>
      </c>
      <c r="C58" s="625" t="s">
        <v>78</v>
      </c>
      <c r="D58" s="627" t="s">
        <v>330</v>
      </c>
      <c r="E58" s="37" t="s">
        <v>331</v>
      </c>
      <c r="F58" s="37" t="s">
        <v>99</v>
      </c>
      <c r="G58" s="37">
        <v>15</v>
      </c>
      <c r="H58" s="38">
        <v>7.53</v>
      </c>
      <c r="I58" s="292">
        <f t="shared" si="1"/>
        <v>112.95</v>
      </c>
    </row>
    <row r="59" spans="1:9" x14ac:dyDescent="0.2">
      <c r="A59" s="623"/>
      <c r="B59" s="632"/>
      <c r="C59" s="632"/>
      <c r="D59" s="628"/>
      <c r="E59" s="15" t="s">
        <v>973</v>
      </c>
      <c r="F59" s="15" t="s">
        <v>99</v>
      </c>
      <c r="G59" s="15">
        <v>1</v>
      </c>
      <c r="H59" s="16">
        <v>45</v>
      </c>
      <c r="I59" s="43">
        <f t="shared" si="1"/>
        <v>45</v>
      </c>
    </row>
    <row r="60" spans="1:9" x14ac:dyDescent="0.2">
      <c r="A60" s="623"/>
      <c r="B60" s="632"/>
      <c r="C60" s="632"/>
      <c r="D60" s="628"/>
      <c r="E60" s="15" t="s">
        <v>1729</v>
      </c>
      <c r="F60" s="15" t="s">
        <v>99</v>
      </c>
      <c r="G60" s="15">
        <v>20</v>
      </c>
      <c r="H60" s="16">
        <v>2.34</v>
      </c>
      <c r="I60" s="43">
        <f t="shared" si="1"/>
        <v>46.8</v>
      </c>
    </row>
    <row r="61" spans="1:9" x14ac:dyDescent="0.2">
      <c r="A61" s="623"/>
      <c r="B61" s="632"/>
      <c r="C61" s="632"/>
      <c r="D61" s="628"/>
      <c r="E61" s="15" t="s">
        <v>1730</v>
      </c>
      <c r="F61" s="15" t="s">
        <v>99</v>
      </c>
      <c r="G61" s="15">
        <v>5</v>
      </c>
      <c r="H61" s="16">
        <v>67.59</v>
      </c>
      <c r="I61" s="43">
        <f t="shared" si="1"/>
        <v>337.95000000000005</v>
      </c>
    </row>
    <row r="62" spans="1:9" ht="12.75" customHeight="1" x14ac:dyDescent="0.2">
      <c r="A62" s="623"/>
      <c r="B62" s="632"/>
      <c r="C62" s="632"/>
      <c r="D62" s="628"/>
      <c r="E62" s="15" t="s">
        <v>1722</v>
      </c>
      <c r="F62" s="15" t="s">
        <v>99</v>
      </c>
      <c r="G62" s="15">
        <v>5</v>
      </c>
      <c r="H62" s="16">
        <v>99.69</v>
      </c>
      <c r="I62" s="43">
        <f t="shared" si="1"/>
        <v>498.45</v>
      </c>
    </row>
    <row r="63" spans="1:9" ht="12.75" customHeight="1" x14ac:dyDescent="0.2">
      <c r="A63" s="623"/>
      <c r="B63" s="632"/>
      <c r="C63" s="632"/>
      <c r="D63" s="628"/>
      <c r="E63" s="15" t="s">
        <v>1739</v>
      </c>
      <c r="F63" s="15" t="s">
        <v>101</v>
      </c>
      <c r="G63" s="15">
        <v>13.5</v>
      </c>
      <c r="H63" s="16">
        <v>14</v>
      </c>
      <c r="I63" s="43">
        <f t="shared" si="1"/>
        <v>189</v>
      </c>
    </row>
    <row r="64" spans="1:9" ht="12.75" customHeight="1" x14ac:dyDescent="0.2">
      <c r="A64" s="623"/>
      <c r="B64" s="632"/>
      <c r="C64" s="632"/>
      <c r="D64" s="628"/>
      <c r="E64" s="289" t="s">
        <v>1740</v>
      </c>
      <c r="F64" s="289" t="s">
        <v>101</v>
      </c>
      <c r="G64" s="289">
        <v>30</v>
      </c>
      <c r="H64" s="290">
        <v>30</v>
      </c>
      <c r="I64" s="43">
        <f t="shared" si="1"/>
        <v>900</v>
      </c>
    </row>
    <row r="65" spans="1:9" ht="12.75" customHeight="1" x14ac:dyDescent="0.2">
      <c r="A65" s="623"/>
      <c r="B65" s="632"/>
      <c r="C65" s="632"/>
      <c r="D65" s="628"/>
      <c r="E65" s="15" t="s">
        <v>1741</v>
      </c>
      <c r="F65" s="15" t="s">
        <v>99</v>
      </c>
      <c r="G65" s="15">
        <v>1</v>
      </c>
      <c r="H65" s="16">
        <v>35</v>
      </c>
      <c r="I65" s="43">
        <f t="shared" si="1"/>
        <v>35</v>
      </c>
    </row>
    <row r="66" spans="1:9" ht="12.75" customHeight="1" x14ac:dyDescent="0.2">
      <c r="A66" s="623"/>
      <c r="B66" s="632"/>
      <c r="C66" s="632"/>
      <c r="D66" s="628"/>
      <c r="E66" s="15" t="s">
        <v>1742</v>
      </c>
      <c r="F66" s="15" t="s">
        <v>99</v>
      </c>
      <c r="G66" s="15">
        <v>1</v>
      </c>
      <c r="H66" s="16">
        <v>60</v>
      </c>
      <c r="I66" s="43">
        <f t="shared" si="1"/>
        <v>60</v>
      </c>
    </row>
    <row r="67" spans="1:9" x14ac:dyDescent="0.2">
      <c r="A67" s="623"/>
      <c r="B67" s="632"/>
      <c r="C67" s="632"/>
      <c r="D67" s="628"/>
      <c r="E67" s="15" t="s">
        <v>1743</v>
      </c>
      <c r="F67" s="15" t="s">
        <v>99</v>
      </c>
      <c r="G67" s="15">
        <v>5</v>
      </c>
      <c r="H67" s="16">
        <v>15</v>
      </c>
      <c r="I67" s="43">
        <f t="shared" si="1"/>
        <v>75</v>
      </c>
    </row>
    <row r="68" spans="1:9" x14ac:dyDescent="0.2">
      <c r="A68" s="623"/>
      <c r="B68" s="632"/>
      <c r="C68" s="632"/>
      <c r="D68" s="628"/>
      <c r="E68" s="15" t="s">
        <v>1744</v>
      </c>
      <c r="F68" s="15" t="s">
        <v>101</v>
      </c>
      <c r="G68" s="15">
        <v>10</v>
      </c>
      <c r="H68" s="16">
        <v>9.56</v>
      </c>
      <c r="I68" s="43">
        <f t="shared" si="1"/>
        <v>95.600000000000009</v>
      </c>
    </row>
    <row r="69" spans="1:9" ht="12.75" customHeight="1" thickBot="1" x14ac:dyDescent="0.25">
      <c r="A69" s="624"/>
      <c r="B69" s="632"/>
      <c r="C69" s="632"/>
      <c r="D69" s="629"/>
      <c r="E69" s="40" t="s">
        <v>441</v>
      </c>
      <c r="F69" s="40" t="s">
        <v>99</v>
      </c>
      <c r="G69" s="40">
        <v>8</v>
      </c>
      <c r="H69" s="40">
        <v>6.41</v>
      </c>
      <c r="I69" s="42">
        <f t="shared" si="1"/>
        <v>51.28</v>
      </c>
    </row>
    <row r="70" spans="1:9" ht="26.45" customHeight="1" x14ac:dyDescent="0.2">
      <c r="A70" s="622" t="s">
        <v>486</v>
      </c>
      <c r="B70" s="632"/>
      <c r="C70" s="632"/>
      <c r="D70" s="633" t="s">
        <v>1770</v>
      </c>
      <c r="E70" s="37" t="s">
        <v>1771</v>
      </c>
      <c r="F70" s="37" t="s">
        <v>99</v>
      </c>
      <c r="G70" s="37">
        <v>1</v>
      </c>
      <c r="H70" s="38">
        <v>90.1</v>
      </c>
      <c r="I70" s="39">
        <f t="shared" si="1"/>
        <v>90.1</v>
      </c>
    </row>
    <row r="71" spans="1:9" x14ac:dyDescent="0.2">
      <c r="A71" s="623"/>
      <c r="B71" s="632"/>
      <c r="C71" s="632"/>
      <c r="D71" s="634"/>
      <c r="E71" s="35" t="s">
        <v>321</v>
      </c>
      <c r="F71" s="35" t="s">
        <v>99</v>
      </c>
      <c r="G71" s="35">
        <v>1</v>
      </c>
      <c r="H71" s="36">
        <v>57.25</v>
      </c>
      <c r="I71" s="157">
        <f t="shared" si="1"/>
        <v>57.25</v>
      </c>
    </row>
    <row r="72" spans="1:9" x14ac:dyDescent="0.2">
      <c r="A72" s="623"/>
      <c r="B72" s="632"/>
      <c r="C72" s="632"/>
      <c r="D72" s="634"/>
      <c r="E72" s="35" t="s">
        <v>163</v>
      </c>
      <c r="F72" s="35" t="s">
        <v>99</v>
      </c>
      <c r="G72" s="35">
        <v>1</v>
      </c>
      <c r="H72" s="36">
        <v>37.9</v>
      </c>
      <c r="I72" s="157">
        <f t="shared" si="1"/>
        <v>37.9</v>
      </c>
    </row>
    <row r="73" spans="1:9" x14ac:dyDescent="0.2">
      <c r="A73" s="623"/>
      <c r="B73" s="632"/>
      <c r="C73" s="632"/>
      <c r="D73" s="634"/>
      <c r="E73" s="35" t="s">
        <v>1772</v>
      </c>
      <c r="F73" s="35" t="s">
        <v>99</v>
      </c>
      <c r="G73" s="35">
        <v>2</v>
      </c>
      <c r="H73" s="36">
        <v>25.15</v>
      </c>
      <c r="I73" s="157">
        <f t="shared" si="1"/>
        <v>50.3</v>
      </c>
    </row>
    <row r="74" spans="1:9" ht="13.5" thickBot="1" x14ac:dyDescent="0.25">
      <c r="A74" s="624"/>
      <c r="B74" s="632"/>
      <c r="C74" s="632"/>
      <c r="D74" s="635"/>
      <c r="E74" s="83" t="s">
        <v>520</v>
      </c>
      <c r="F74" s="83" t="s">
        <v>99</v>
      </c>
      <c r="G74" s="83">
        <v>2</v>
      </c>
      <c r="H74" s="84">
        <v>21.33</v>
      </c>
      <c r="I74" s="200">
        <f t="shared" si="1"/>
        <v>42.66</v>
      </c>
    </row>
    <row r="75" spans="1:9" x14ac:dyDescent="0.2">
      <c r="A75" s="622" t="s">
        <v>153</v>
      </c>
      <c r="B75" s="632"/>
      <c r="C75" s="632"/>
      <c r="D75" s="633" t="s">
        <v>356</v>
      </c>
      <c r="E75" s="37" t="s">
        <v>299</v>
      </c>
      <c r="F75" s="37" t="s">
        <v>99</v>
      </c>
      <c r="G75" s="37">
        <v>1</v>
      </c>
      <c r="H75" s="38">
        <v>157</v>
      </c>
      <c r="I75" s="39">
        <f t="shared" si="1"/>
        <v>157</v>
      </c>
    </row>
    <row r="76" spans="1:9" x14ac:dyDescent="0.2">
      <c r="A76" s="623"/>
      <c r="B76" s="632"/>
      <c r="C76" s="632"/>
      <c r="D76" s="634"/>
      <c r="E76" s="35" t="s">
        <v>301</v>
      </c>
      <c r="F76" s="35" t="s">
        <v>99</v>
      </c>
      <c r="G76" s="35">
        <v>1</v>
      </c>
      <c r="H76" s="36">
        <v>59.26</v>
      </c>
      <c r="I76" s="157">
        <f t="shared" si="1"/>
        <v>59.26</v>
      </c>
    </row>
    <row r="77" spans="1:9" ht="13.5" thickBot="1" x14ac:dyDescent="0.25">
      <c r="A77" s="624"/>
      <c r="B77" s="626"/>
      <c r="C77" s="626"/>
      <c r="D77" s="635"/>
      <c r="E77" s="83" t="s">
        <v>177</v>
      </c>
      <c r="F77" s="83" t="s">
        <v>99</v>
      </c>
      <c r="G77" s="83">
        <v>2</v>
      </c>
      <c r="H77" s="84">
        <v>5.26</v>
      </c>
      <c r="I77" s="200">
        <f t="shared" si="1"/>
        <v>10.52</v>
      </c>
    </row>
    <row r="78" spans="1:9" ht="13.5" thickBot="1" x14ac:dyDescent="0.25">
      <c r="A78" s="313"/>
      <c r="B78" s="70">
        <v>9357.76</v>
      </c>
      <c r="C78" s="70" t="s">
        <v>79</v>
      </c>
      <c r="D78" s="509"/>
      <c r="E78" s="53"/>
      <c r="F78" s="53"/>
      <c r="G78" s="53"/>
      <c r="H78" s="153"/>
      <c r="I78" s="165"/>
    </row>
    <row r="79" spans="1:9" ht="26.25" thickBot="1" x14ac:dyDescent="0.25">
      <c r="A79" s="46" t="s">
        <v>329</v>
      </c>
      <c r="B79" s="85">
        <v>9985.2199999999993</v>
      </c>
      <c r="C79" s="85" t="s">
        <v>80</v>
      </c>
      <c r="D79" s="85" t="s">
        <v>330</v>
      </c>
      <c r="E79" s="47" t="s">
        <v>331</v>
      </c>
      <c r="F79" s="47" t="s">
        <v>99</v>
      </c>
      <c r="G79" s="47">
        <v>1</v>
      </c>
      <c r="H79" s="48">
        <v>7.53</v>
      </c>
      <c r="I79" s="49">
        <f>G79*H79</f>
        <v>7.53</v>
      </c>
    </row>
    <row r="80" spans="1:9" ht="13.5" thickBot="1" x14ac:dyDescent="0.25">
      <c r="A80" s="440"/>
      <c r="B80" s="85"/>
      <c r="C80" s="85" t="s">
        <v>87</v>
      </c>
      <c r="D80" s="441"/>
      <c r="E80" s="47"/>
      <c r="F80" s="47"/>
      <c r="G80" s="47"/>
      <c r="H80" s="48"/>
      <c r="I80" s="49">
        <v>734.17</v>
      </c>
    </row>
    <row r="81" spans="1:9" ht="12.75" customHeight="1" thickBot="1" x14ac:dyDescent="0.25">
      <c r="A81" s="79"/>
      <c r="B81" s="197">
        <f>SUM(B44:B79)</f>
        <v>86376.26</v>
      </c>
      <c r="C81" s="198"/>
      <c r="D81" s="197"/>
      <c r="E81" s="199"/>
      <c r="F81" s="198"/>
      <c r="G81" s="198"/>
      <c r="H81" s="197" t="s">
        <v>17</v>
      </c>
      <c r="I81" s="197">
        <f>SUM(I44:I80)</f>
        <v>4545.9700000000012</v>
      </c>
    </row>
    <row r="82" spans="1:9" ht="64.5" thickBot="1" x14ac:dyDescent="0.25">
      <c r="A82" s="134" t="s">
        <v>144</v>
      </c>
      <c r="B82" s="114" t="s">
        <v>16</v>
      </c>
      <c r="C82" s="114" t="s">
        <v>5</v>
      </c>
      <c r="D82" s="114" t="s">
        <v>23</v>
      </c>
      <c r="E82" s="118" t="s">
        <v>18</v>
      </c>
      <c r="F82" s="114" t="s">
        <v>19</v>
      </c>
      <c r="G82" s="114" t="s">
        <v>10</v>
      </c>
      <c r="H82" s="114" t="s">
        <v>13</v>
      </c>
      <c r="I82" s="115" t="s">
        <v>12</v>
      </c>
    </row>
    <row r="83" spans="1:9" ht="12.75" customHeight="1" thickBot="1" x14ac:dyDescent="0.25">
      <c r="A83" s="103"/>
      <c r="B83" s="104">
        <v>2666.21</v>
      </c>
      <c r="C83" s="58" t="s">
        <v>66</v>
      </c>
      <c r="D83" s="64"/>
      <c r="E83" s="59"/>
      <c r="F83" s="59"/>
      <c r="G83" s="59"/>
      <c r="H83" s="60"/>
      <c r="I83" s="61"/>
    </row>
    <row r="84" spans="1:9" ht="12.75" customHeight="1" thickBot="1" x14ac:dyDescent="0.25">
      <c r="A84" s="103"/>
      <c r="B84" s="105">
        <v>2568.13</v>
      </c>
      <c r="C84" s="92" t="s">
        <v>67</v>
      </c>
      <c r="D84" s="93"/>
      <c r="E84" s="94"/>
      <c r="F84" s="94"/>
      <c r="G84" s="94"/>
      <c r="H84" s="95"/>
      <c r="I84" s="96"/>
    </row>
    <row r="85" spans="1:9" ht="12.75" customHeight="1" thickBot="1" x14ac:dyDescent="0.25">
      <c r="A85" s="103"/>
      <c r="B85" s="106">
        <v>2615.02</v>
      </c>
      <c r="C85" s="85" t="s">
        <v>70</v>
      </c>
      <c r="D85" s="86"/>
      <c r="E85" s="47"/>
      <c r="F85" s="47"/>
      <c r="G85" s="47"/>
      <c r="H85" s="48"/>
      <c r="I85" s="49"/>
    </row>
    <row r="86" spans="1:9" ht="12.75" customHeight="1" thickBot="1" x14ac:dyDescent="0.25">
      <c r="A86" s="103"/>
      <c r="B86" s="106">
        <v>1489.19</v>
      </c>
      <c r="C86" s="85" t="s">
        <v>72</v>
      </c>
      <c r="D86" s="86"/>
      <c r="E86" s="47"/>
      <c r="F86" s="47"/>
      <c r="G86" s="47"/>
      <c r="H86" s="48"/>
      <c r="I86" s="49"/>
    </row>
    <row r="87" spans="1:9" ht="12.75" customHeight="1" thickBot="1" x14ac:dyDescent="0.25">
      <c r="A87" s="103"/>
      <c r="B87" s="106">
        <v>2792.94</v>
      </c>
      <c r="C87" s="85" t="s">
        <v>73</v>
      </c>
      <c r="D87" s="86"/>
      <c r="E87" s="47"/>
      <c r="F87" s="47"/>
      <c r="G87" s="47"/>
      <c r="H87" s="48"/>
      <c r="I87" s="49"/>
    </row>
    <row r="88" spans="1:9" ht="12.75" customHeight="1" thickBot="1" x14ac:dyDescent="0.25">
      <c r="A88" s="103"/>
      <c r="B88" s="106">
        <v>2652.35</v>
      </c>
      <c r="C88" s="85" t="s">
        <v>74</v>
      </c>
      <c r="D88" s="86"/>
      <c r="E88" s="47"/>
      <c r="F88" s="47"/>
      <c r="G88" s="47"/>
      <c r="H88" s="48"/>
      <c r="I88" s="49"/>
    </row>
    <row r="89" spans="1:9" ht="12.75" customHeight="1" thickBot="1" x14ac:dyDescent="0.25">
      <c r="A89" s="11"/>
      <c r="B89" s="106">
        <v>2621.6</v>
      </c>
      <c r="C89" s="85" t="s">
        <v>75</v>
      </c>
      <c r="D89" s="86"/>
      <c r="E89" s="47"/>
      <c r="F89" s="47"/>
      <c r="G89" s="47"/>
      <c r="H89" s="48"/>
      <c r="I89" s="49"/>
    </row>
    <row r="90" spans="1:9" ht="12.75" customHeight="1" thickBot="1" x14ac:dyDescent="0.25">
      <c r="A90" s="11"/>
      <c r="B90" s="106">
        <v>3680.51</v>
      </c>
      <c r="C90" s="85" t="s">
        <v>76</v>
      </c>
      <c r="D90" s="86"/>
      <c r="E90" s="47"/>
      <c r="F90" s="47"/>
      <c r="G90" s="47"/>
      <c r="H90" s="48"/>
      <c r="I90" s="49"/>
    </row>
    <row r="91" spans="1:9" ht="12.75" customHeight="1" thickBot="1" x14ac:dyDescent="0.25">
      <c r="A91" s="229"/>
      <c r="B91" s="161">
        <v>5245.87</v>
      </c>
      <c r="C91" s="154" t="s">
        <v>77</v>
      </c>
      <c r="D91" s="322"/>
      <c r="E91" s="47"/>
      <c r="F91" s="47"/>
      <c r="G91" s="47"/>
      <c r="H91" s="48"/>
      <c r="I91" s="49"/>
    </row>
    <row r="92" spans="1:9" ht="12.75" customHeight="1" thickBot="1" x14ac:dyDescent="0.25">
      <c r="A92" s="11"/>
      <c r="B92" s="106">
        <v>5701.5</v>
      </c>
      <c r="C92" s="85" t="s">
        <v>78</v>
      </c>
      <c r="D92" s="86"/>
      <c r="E92" s="47"/>
      <c r="F92" s="47"/>
      <c r="G92" s="47"/>
      <c r="H92" s="48"/>
      <c r="I92" s="49"/>
    </row>
    <row r="93" spans="1:9" ht="12.75" customHeight="1" thickBot="1" x14ac:dyDescent="0.25">
      <c r="A93" s="11"/>
      <c r="B93" s="106">
        <v>5359.59</v>
      </c>
      <c r="C93" s="85" t="s">
        <v>79</v>
      </c>
      <c r="D93" s="86"/>
      <c r="E93" s="47"/>
      <c r="F93" s="47"/>
      <c r="G93" s="47"/>
      <c r="H93" s="48"/>
      <c r="I93" s="49"/>
    </row>
    <row r="94" spans="1:9" ht="12.75" customHeight="1" thickBot="1" x14ac:dyDescent="0.25">
      <c r="A94" s="11"/>
      <c r="B94" s="106">
        <v>5694.6</v>
      </c>
      <c r="C94" s="85" t="s">
        <v>80</v>
      </c>
      <c r="D94" s="86"/>
      <c r="E94" s="47"/>
      <c r="F94" s="47"/>
      <c r="G94" s="47"/>
      <c r="H94" s="48"/>
      <c r="I94" s="49"/>
    </row>
    <row r="95" spans="1:9" ht="12.75" customHeight="1" thickBot="1" x14ac:dyDescent="0.25">
      <c r="A95" s="418"/>
      <c r="B95" s="454">
        <f>SUM(B83:B94)</f>
        <v>43087.51</v>
      </c>
      <c r="C95" s="458" t="s">
        <v>87</v>
      </c>
      <c r="D95" s="86"/>
      <c r="E95" s="47"/>
      <c r="F95" s="47"/>
      <c r="G95" s="47"/>
      <c r="H95" s="48"/>
      <c r="I95" s="49"/>
    </row>
    <row r="96" spans="1:9" ht="12.75" customHeight="1" thickBot="1" x14ac:dyDescent="0.25">
      <c r="A96" s="655" t="s">
        <v>106</v>
      </c>
      <c r="B96" s="106">
        <v>502.67</v>
      </c>
      <c r="C96" s="85" t="s">
        <v>74</v>
      </c>
      <c r="D96" s="86"/>
      <c r="E96" s="47"/>
      <c r="F96" s="47"/>
      <c r="G96" s="47"/>
      <c r="H96" s="48"/>
      <c r="I96" s="49"/>
    </row>
    <row r="97" spans="1:9" ht="12.75" customHeight="1" thickBot="1" x14ac:dyDescent="0.25">
      <c r="A97" s="656"/>
      <c r="B97" s="106">
        <v>211.99</v>
      </c>
      <c r="C97" s="85" t="s">
        <v>75</v>
      </c>
      <c r="D97" s="86"/>
      <c r="E97" s="47"/>
      <c r="F97" s="47"/>
      <c r="G97" s="47"/>
      <c r="H97" s="48"/>
      <c r="I97" s="49"/>
    </row>
    <row r="98" spans="1:9" ht="12.75" customHeight="1" thickBot="1" x14ac:dyDescent="0.25">
      <c r="A98" s="657"/>
      <c r="B98" s="106">
        <v>263.73</v>
      </c>
      <c r="C98" s="85" t="s">
        <v>76</v>
      </c>
      <c r="D98" s="86"/>
      <c r="E98" s="47"/>
      <c r="F98" s="47"/>
      <c r="G98" s="47"/>
      <c r="H98" s="48"/>
      <c r="I98" s="49"/>
    </row>
    <row r="99" spans="1:9" ht="12.75" customHeight="1" thickBot="1" x14ac:dyDescent="0.25">
      <c r="A99" s="526"/>
      <c r="B99" s="454">
        <f>SUM(B96:B98)</f>
        <v>978.3900000000001</v>
      </c>
      <c r="C99" s="458" t="s">
        <v>87</v>
      </c>
      <c r="D99" s="86"/>
      <c r="E99" s="47"/>
      <c r="F99" s="47"/>
      <c r="G99" s="47"/>
      <c r="H99" s="48"/>
      <c r="I99" s="49">
        <v>663.16</v>
      </c>
    </row>
    <row r="100" spans="1:9" ht="12.75" customHeight="1" thickBot="1" x14ac:dyDescent="0.25">
      <c r="A100" s="79"/>
      <c r="B100" s="197">
        <f>B95+B99</f>
        <v>44065.9</v>
      </c>
      <c r="C100" s="198"/>
      <c r="D100" s="197"/>
      <c r="E100" s="199"/>
      <c r="F100" s="198"/>
      <c r="G100" s="198"/>
      <c r="H100" s="197" t="s">
        <v>17</v>
      </c>
      <c r="I100" s="197">
        <f>SUM(I83:I99)</f>
        <v>663.16</v>
      </c>
    </row>
    <row r="101" spans="1:9" ht="77.25" thickBot="1" x14ac:dyDescent="0.25">
      <c r="A101" s="134" t="s">
        <v>145</v>
      </c>
      <c r="B101" s="117" t="s">
        <v>16</v>
      </c>
      <c r="C101" s="131" t="s">
        <v>5</v>
      </c>
      <c r="D101" s="117" t="s">
        <v>23</v>
      </c>
      <c r="E101" s="132" t="s">
        <v>18</v>
      </c>
      <c r="F101" s="117" t="s">
        <v>19</v>
      </c>
      <c r="G101" s="131" t="s">
        <v>10</v>
      </c>
      <c r="H101" s="117" t="s">
        <v>13</v>
      </c>
      <c r="I101" s="117" t="s">
        <v>12</v>
      </c>
    </row>
    <row r="102" spans="1:9" ht="12.75" customHeight="1" thickBot="1" x14ac:dyDescent="0.25">
      <c r="A102" s="227"/>
      <c r="B102" s="106">
        <v>3341.88</v>
      </c>
      <c r="C102" s="55" t="s">
        <v>66</v>
      </c>
      <c r="D102" s="86"/>
      <c r="E102" s="47"/>
      <c r="F102" s="47"/>
      <c r="G102" s="47"/>
      <c r="H102" s="48"/>
      <c r="I102" s="49"/>
    </row>
    <row r="103" spans="1:9" ht="12.75" customHeight="1" thickBot="1" x14ac:dyDescent="0.25">
      <c r="A103" s="227"/>
      <c r="B103" s="106">
        <v>3425.5</v>
      </c>
      <c r="C103" s="55" t="s">
        <v>67</v>
      </c>
      <c r="D103" s="86"/>
      <c r="E103" s="47"/>
      <c r="F103" s="47"/>
      <c r="G103" s="47"/>
      <c r="H103" s="48"/>
      <c r="I103" s="49"/>
    </row>
    <row r="104" spans="1:9" ht="12.75" customHeight="1" thickBot="1" x14ac:dyDescent="0.25">
      <c r="A104" s="227"/>
      <c r="B104" s="106">
        <v>3597.72</v>
      </c>
      <c r="C104" s="85" t="s">
        <v>70</v>
      </c>
      <c r="D104" s="86"/>
      <c r="E104" s="47"/>
      <c r="F104" s="47"/>
      <c r="G104" s="47"/>
      <c r="H104" s="48"/>
      <c r="I104" s="49"/>
    </row>
    <row r="105" spans="1:9" ht="12.75" customHeight="1" thickBot="1" x14ac:dyDescent="0.25">
      <c r="A105" s="227"/>
      <c r="B105" s="106">
        <v>3424.29</v>
      </c>
      <c r="C105" s="85" t="s">
        <v>72</v>
      </c>
      <c r="D105" s="86"/>
      <c r="E105" s="47"/>
      <c r="F105" s="47"/>
      <c r="G105" s="47"/>
      <c r="H105" s="48"/>
      <c r="I105" s="49"/>
    </row>
    <row r="106" spans="1:9" ht="12.75" customHeight="1" thickBot="1" x14ac:dyDescent="0.25">
      <c r="A106" s="227"/>
      <c r="B106" s="106">
        <v>3489.07</v>
      </c>
      <c r="C106" s="85" t="s">
        <v>73</v>
      </c>
      <c r="D106" s="86"/>
      <c r="E106" s="47"/>
      <c r="F106" s="47"/>
      <c r="G106" s="47"/>
      <c r="H106" s="48"/>
      <c r="I106" s="49"/>
    </row>
    <row r="107" spans="1:9" ht="12.75" customHeight="1" thickBot="1" x14ac:dyDescent="0.25">
      <c r="A107" s="227"/>
      <c r="B107" s="106">
        <v>4015.16</v>
      </c>
      <c r="C107" s="85" t="s">
        <v>74</v>
      </c>
      <c r="D107" s="86"/>
      <c r="E107" s="47"/>
      <c r="F107" s="47"/>
      <c r="G107" s="47"/>
      <c r="H107" s="48"/>
      <c r="I107" s="49"/>
    </row>
    <row r="108" spans="1:9" ht="12.75" customHeight="1" thickBot="1" x14ac:dyDescent="0.25">
      <c r="A108" s="227"/>
      <c r="B108" s="106">
        <v>2167.14</v>
      </c>
      <c r="C108" s="85" t="s">
        <v>75</v>
      </c>
      <c r="D108" s="86"/>
      <c r="E108" s="47"/>
      <c r="F108" s="47"/>
      <c r="G108" s="47"/>
      <c r="H108" s="48"/>
      <c r="I108" s="49"/>
    </row>
    <row r="109" spans="1:9" ht="12.75" customHeight="1" thickBot="1" x14ac:dyDescent="0.25">
      <c r="A109" s="227"/>
      <c r="B109" s="106">
        <v>2674.31</v>
      </c>
      <c r="C109" s="85" t="s">
        <v>76</v>
      </c>
      <c r="D109" s="86"/>
      <c r="E109" s="47"/>
      <c r="F109" s="47"/>
      <c r="G109" s="47"/>
      <c r="H109" s="48"/>
      <c r="I109" s="49"/>
    </row>
    <row r="110" spans="1:9" ht="12.75" customHeight="1" thickBot="1" x14ac:dyDescent="0.25">
      <c r="A110" s="227"/>
      <c r="B110" s="106">
        <v>2713.69</v>
      </c>
      <c r="C110" s="85" t="s">
        <v>77</v>
      </c>
      <c r="D110" s="86"/>
      <c r="E110" s="47"/>
      <c r="F110" s="47"/>
      <c r="G110" s="47"/>
      <c r="H110" s="48"/>
      <c r="I110" s="49"/>
    </row>
    <row r="111" spans="1:9" ht="12.75" customHeight="1" thickBot="1" x14ac:dyDescent="0.25">
      <c r="A111" s="227"/>
      <c r="B111" s="106">
        <v>2905.2</v>
      </c>
      <c r="C111" s="85" t="s">
        <v>78</v>
      </c>
      <c r="D111" s="86"/>
      <c r="E111" s="47"/>
      <c r="F111" s="47"/>
      <c r="G111" s="47"/>
      <c r="H111" s="48"/>
      <c r="I111" s="49"/>
    </row>
    <row r="112" spans="1:9" ht="12.75" customHeight="1" thickBot="1" x14ac:dyDescent="0.25">
      <c r="A112" s="227"/>
      <c r="B112" s="106">
        <v>2791.58</v>
      </c>
      <c r="C112" s="85" t="s">
        <v>79</v>
      </c>
      <c r="D112" s="86"/>
      <c r="E112" s="47"/>
      <c r="F112" s="47"/>
      <c r="G112" s="47"/>
      <c r="H112" s="48"/>
      <c r="I112" s="49"/>
    </row>
    <row r="113" spans="1:9" ht="12.75" customHeight="1" thickBot="1" x14ac:dyDescent="0.25">
      <c r="A113" s="227"/>
      <c r="B113" s="106">
        <v>2825.35</v>
      </c>
      <c r="C113" s="85" t="s">
        <v>80</v>
      </c>
      <c r="D113" s="86"/>
      <c r="E113" s="47"/>
      <c r="F113" s="47"/>
      <c r="G113" s="47"/>
      <c r="H113" s="48"/>
      <c r="I113" s="49"/>
    </row>
    <row r="114" spans="1:9" ht="12.75" customHeight="1" thickBot="1" x14ac:dyDescent="0.25">
      <c r="A114" s="227"/>
      <c r="B114" s="106"/>
      <c r="C114" s="167" t="s">
        <v>87</v>
      </c>
      <c r="D114" s="86"/>
      <c r="E114" s="47"/>
      <c r="F114" s="47"/>
      <c r="G114" s="47"/>
      <c r="H114" s="48"/>
      <c r="I114" s="49">
        <v>500.92</v>
      </c>
    </row>
    <row r="115" spans="1:9" ht="13.5" thickBot="1" x14ac:dyDescent="0.25">
      <c r="A115" s="180"/>
      <c r="B115" s="197">
        <f>SUM(B102:B114)</f>
        <v>37370.89</v>
      </c>
      <c r="C115" s="198"/>
      <c r="D115" s="197"/>
      <c r="E115" s="199"/>
      <c r="F115" s="198"/>
      <c r="G115" s="198"/>
      <c r="H115" s="197" t="s">
        <v>17</v>
      </c>
      <c r="I115" s="230">
        <f>SUM(I102:I114)</f>
        <v>500.92</v>
      </c>
    </row>
    <row r="116" spans="1:9" ht="26.25" thickBot="1" x14ac:dyDescent="0.25">
      <c r="A116" s="46" t="s">
        <v>8</v>
      </c>
      <c r="B116" s="114" t="s">
        <v>16</v>
      </c>
      <c r="C116" s="114" t="s">
        <v>5</v>
      </c>
      <c r="D116" s="114" t="s">
        <v>23</v>
      </c>
      <c r="E116" s="118" t="s">
        <v>18</v>
      </c>
      <c r="F116" s="114" t="s">
        <v>19</v>
      </c>
      <c r="G116" s="114" t="s">
        <v>10</v>
      </c>
      <c r="H116" s="114" t="s">
        <v>13</v>
      </c>
      <c r="I116" s="115" t="s">
        <v>12</v>
      </c>
    </row>
    <row r="117" spans="1:9" ht="12.75" customHeight="1" x14ac:dyDescent="0.2">
      <c r="A117" s="679" t="s">
        <v>82</v>
      </c>
      <c r="B117" s="33"/>
      <c r="C117" s="33" t="s">
        <v>66</v>
      </c>
      <c r="D117" s="34"/>
      <c r="E117" s="35"/>
      <c r="F117" s="35" t="s">
        <v>83</v>
      </c>
      <c r="G117" s="35">
        <v>179</v>
      </c>
      <c r="H117" s="16">
        <v>4.8099999999999996</v>
      </c>
      <c r="I117" s="33">
        <f>G117*H117</f>
        <v>860.9899999999999</v>
      </c>
    </row>
    <row r="118" spans="1:9" ht="12.75" customHeight="1" x14ac:dyDescent="0.2">
      <c r="A118" s="679"/>
      <c r="B118" s="13"/>
      <c r="C118" s="13" t="s">
        <v>67</v>
      </c>
      <c r="D118" s="14"/>
      <c r="E118" s="15"/>
      <c r="F118" s="15" t="s">
        <v>83</v>
      </c>
      <c r="G118" s="15">
        <v>161</v>
      </c>
      <c r="H118" s="16">
        <v>4.8099999999999996</v>
      </c>
      <c r="I118" s="13">
        <f>G118*H118</f>
        <v>774.41</v>
      </c>
    </row>
    <row r="119" spans="1:9" x14ac:dyDescent="0.2">
      <c r="A119" s="679"/>
      <c r="B119" s="13"/>
      <c r="C119" s="13" t="s">
        <v>70</v>
      </c>
      <c r="D119" s="14"/>
      <c r="E119" s="15"/>
      <c r="F119" s="15" t="s">
        <v>83</v>
      </c>
      <c r="G119" s="15">
        <v>179</v>
      </c>
      <c r="H119" s="16">
        <v>4.8099999999999996</v>
      </c>
      <c r="I119" s="13">
        <f t="shared" ref="I119:I126" si="2">G119*H119</f>
        <v>860.9899999999999</v>
      </c>
    </row>
    <row r="120" spans="1:9" ht="12.75" customHeight="1" x14ac:dyDescent="0.2">
      <c r="A120" s="679"/>
      <c r="B120" s="13"/>
      <c r="C120" s="13" t="s">
        <v>72</v>
      </c>
      <c r="D120" s="14"/>
      <c r="E120" s="15"/>
      <c r="F120" s="15" t="s">
        <v>83</v>
      </c>
      <c r="G120" s="15">
        <v>173</v>
      </c>
      <c r="H120" s="16">
        <v>4.8099999999999996</v>
      </c>
      <c r="I120" s="13">
        <f t="shared" si="2"/>
        <v>832.12999999999988</v>
      </c>
    </row>
    <row r="121" spans="1:9" x14ac:dyDescent="0.2">
      <c r="A121" s="679"/>
      <c r="B121" s="13"/>
      <c r="C121" s="13" t="s">
        <v>73</v>
      </c>
      <c r="D121" s="14"/>
      <c r="E121" s="15"/>
      <c r="F121" s="15" t="s">
        <v>83</v>
      </c>
      <c r="G121" s="15">
        <v>67</v>
      </c>
      <c r="H121" s="16">
        <v>4.8099999999999996</v>
      </c>
      <c r="I121" s="13">
        <f t="shared" si="2"/>
        <v>322.27</v>
      </c>
    </row>
    <row r="122" spans="1:9" ht="12.75" customHeight="1" x14ac:dyDescent="0.2">
      <c r="A122" s="679"/>
      <c r="B122" s="13"/>
      <c r="C122" s="13" t="s">
        <v>74</v>
      </c>
      <c r="D122" s="14"/>
      <c r="E122" s="15"/>
      <c r="F122" s="15" t="s">
        <v>83</v>
      </c>
      <c r="G122" s="15">
        <v>67</v>
      </c>
      <c r="H122" s="16">
        <v>4.8099999999999996</v>
      </c>
      <c r="I122" s="13">
        <f t="shared" si="2"/>
        <v>322.27</v>
      </c>
    </row>
    <row r="123" spans="1:9" ht="12.75" customHeight="1" x14ac:dyDescent="0.2">
      <c r="A123" s="679"/>
      <c r="B123" s="13"/>
      <c r="C123" s="13" t="s">
        <v>75</v>
      </c>
      <c r="D123" s="14"/>
      <c r="E123" s="15"/>
      <c r="F123" s="15" t="s">
        <v>83</v>
      </c>
      <c r="G123" s="15">
        <v>67</v>
      </c>
      <c r="H123" s="16">
        <v>5.04</v>
      </c>
      <c r="I123" s="13">
        <f t="shared" si="2"/>
        <v>337.68</v>
      </c>
    </row>
    <row r="124" spans="1:9" ht="12.75" customHeight="1" x14ac:dyDescent="0.2">
      <c r="A124" s="679"/>
      <c r="B124" s="13"/>
      <c r="C124" s="13" t="s">
        <v>76</v>
      </c>
      <c r="D124" s="14"/>
      <c r="E124" s="15"/>
      <c r="F124" s="15" t="s">
        <v>83</v>
      </c>
      <c r="G124" s="15">
        <v>67</v>
      </c>
      <c r="H124" s="16">
        <v>5.04</v>
      </c>
      <c r="I124" s="13">
        <f t="shared" si="2"/>
        <v>337.68</v>
      </c>
    </row>
    <row r="125" spans="1:9" ht="12.75" customHeight="1" x14ac:dyDescent="0.2">
      <c r="A125" s="679"/>
      <c r="B125" s="13"/>
      <c r="C125" s="13" t="s">
        <v>77</v>
      </c>
      <c r="D125" s="14"/>
      <c r="E125" s="15"/>
      <c r="F125" s="15" t="s">
        <v>83</v>
      </c>
      <c r="G125" s="15">
        <v>67</v>
      </c>
      <c r="H125" s="16">
        <v>5.04</v>
      </c>
      <c r="I125" s="13">
        <f t="shared" si="2"/>
        <v>337.68</v>
      </c>
    </row>
    <row r="126" spans="1:9" ht="12.75" customHeight="1" x14ac:dyDescent="0.2">
      <c r="A126" s="679"/>
      <c r="B126" s="13"/>
      <c r="C126" s="13" t="s">
        <v>78</v>
      </c>
      <c r="D126" s="14"/>
      <c r="E126" s="15"/>
      <c r="F126" s="15" t="s">
        <v>83</v>
      </c>
      <c r="G126" s="15">
        <v>67</v>
      </c>
      <c r="H126" s="16">
        <v>5.04</v>
      </c>
      <c r="I126" s="13">
        <f t="shared" si="2"/>
        <v>337.68</v>
      </c>
    </row>
    <row r="127" spans="1:9" ht="12.75" customHeight="1" x14ac:dyDescent="0.2">
      <c r="A127" s="679"/>
      <c r="B127" s="13"/>
      <c r="C127" s="13" t="s">
        <v>79</v>
      </c>
      <c r="D127" s="14"/>
      <c r="E127" s="15"/>
      <c r="F127" s="15" t="s">
        <v>83</v>
      </c>
      <c r="G127" s="15">
        <v>67</v>
      </c>
      <c r="H127" s="16">
        <v>5.04</v>
      </c>
      <c r="I127" s="13">
        <f>G127*H127</f>
        <v>337.68</v>
      </c>
    </row>
    <row r="128" spans="1:9" ht="12.75" customHeight="1" x14ac:dyDescent="0.2">
      <c r="A128" s="679"/>
      <c r="B128" s="13"/>
      <c r="C128" s="13" t="s">
        <v>80</v>
      </c>
      <c r="D128" s="14"/>
      <c r="E128" s="15"/>
      <c r="F128" s="15" t="s">
        <v>83</v>
      </c>
      <c r="G128" s="15">
        <v>67</v>
      </c>
      <c r="H128" s="16">
        <v>5.04</v>
      </c>
      <c r="I128" s="13">
        <f>G128*H128</f>
        <v>337.68</v>
      </c>
    </row>
    <row r="129" spans="1:255" ht="12.75" customHeight="1" x14ac:dyDescent="0.2">
      <c r="A129" s="693"/>
      <c r="B129" s="13"/>
      <c r="C129" s="244" t="s">
        <v>87</v>
      </c>
      <c r="D129" s="14"/>
      <c r="E129" s="15"/>
      <c r="F129" s="15" t="s">
        <v>83</v>
      </c>
      <c r="G129" s="15">
        <f>SUM(G117:G128)</f>
        <v>1228</v>
      </c>
      <c r="H129" s="16"/>
      <c r="I129" s="244">
        <f>SUM(I117:I128)</f>
        <v>5999.1400000000012</v>
      </c>
    </row>
    <row r="130" spans="1:255" ht="25.15" customHeight="1" x14ac:dyDescent="0.2">
      <c r="A130" s="652" t="s">
        <v>2272</v>
      </c>
      <c r="B130" s="71"/>
      <c r="C130" s="13" t="s">
        <v>2273</v>
      </c>
      <c r="D130" s="72"/>
      <c r="E130" s="73"/>
      <c r="F130" s="15"/>
      <c r="G130" s="327"/>
      <c r="H130" s="74"/>
      <c r="I130" s="598">
        <v>54.06</v>
      </c>
    </row>
    <row r="131" spans="1:255" ht="22.9" customHeight="1" x14ac:dyDescent="0.2">
      <c r="A131" s="653"/>
      <c r="B131" s="71"/>
      <c r="C131" s="13" t="s">
        <v>2274</v>
      </c>
      <c r="D131" s="72"/>
      <c r="E131" s="73"/>
      <c r="F131" s="15"/>
      <c r="G131" s="327"/>
      <c r="H131" s="74"/>
      <c r="I131" s="598">
        <v>54.06</v>
      </c>
    </row>
    <row r="132" spans="1:255" ht="37.9" customHeight="1" x14ac:dyDescent="0.2">
      <c r="A132" s="654"/>
      <c r="B132" s="412"/>
      <c r="C132" s="244" t="s">
        <v>87</v>
      </c>
      <c r="D132" s="72"/>
      <c r="E132" s="73"/>
      <c r="F132" s="15"/>
      <c r="G132" s="327"/>
      <c r="H132" s="74"/>
      <c r="I132" s="241">
        <f>SUM(I130:I131)</f>
        <v>108.12</v>
      </c>
    </row>
    <row r="133" spans="1:255" ht="31.9" customHeight="1" x14ac:dyDescent="0.2">
      <c r="A133" s="652" t="s">
        <v>2271</v>
      </c>
      <c r="B133" s="71"/>
      <c r="C133" s="33" t="s">
        <v>2273</v>
      </c>
      <c r="D133" s="72"/>
      <c r="E133" s="73"/>
      <c r="F133" s="15"/>
      <c r="G133" s="327"/>
      <c r="H133" s="74"/>
      <c r="I133" s="598">
        <v>306.18</v>
      </c>
    </row>
    <row r="134" spans="1:255" ht="26.45" customHeight="1" x14ac:dyDescent="0.2">
      <c r="A134" s="653"/>
      <c r="B134" s="71"/>
      <c r="C134" s="71" t="s">
        <v>2274</v>
      </c>
      <c r="D134" s="72"/>
      <c r="E134" s="73"/>
      <c r="F134" s="15"/>
      <c r="G134" s="327"/>
      <c r="H134" s="74"/>
      <c r="I134" s="598">
        <v>324.12</v>
      </c>
    </row>
    <row r="135" spans="1:255" ht="24.6" customHeight="1" x14ac:dyDescent="0.2">
      <c r="A135" s="654"/>
      <c r="B135" s="71"/>
      <c r="C135" s="412" t="s">
        <v>87</v>
      </c>
      <c r="D135" s="72"/>
      <c r="E135" s="73"/>
      <c r="F135" s="73"/>
      <c r="G135" s="327"/>
      <c r="H135" s="74"/>
      <c r="I135" s="241">
        <f>SUM(I133:I134)</f>
        <v>630.29999999999995</v>
      </c>
    </row>
    <row r="136" spans="1:255" ht="25.5" x14ac:dyDescent="0.2">
      <c r="A136" s="221" t="s">
        <v>2270</v>
      </c>
      <c r="B136" s="13"/>
      <c r="C136" s="244" t="s">
        <v>87</v>
      </c>
      <c r="D136" s="14"/>
      <c r="E136" s="15"/>
      <c r="F136" s="15"/>
      <c r="G136" s="15"/>
      <c r="H136" s="16"/>
      <c r="I136" s="244">
        <v>58342.02</v>
      </c>
    </row>
    <row r="137" spans="1:255" ht="12.75" customHeight="1" x14ac:dyDescent="0.2">
      <c r="A137" s="11" t="s">
        <v>84</v>
      </c>
      <c r="B137" s="13"/>
      <c r="C137" s="244" t="s">
        <v>87</v>
      </c>
      <c r="D137" s="14"/>
      <c r="E137" s="15"/>
      <c r="F137" s="15"/>
      <c r="G137" s="15"/>
      <c r="H137" s="16"/>
      <c r="I137" s="244">
        <v>4343.16</v>
      </c>
    </row>
    <row r="138" spans="1:255" ht="12.75" customHeight="1" x14ac:dyDescent="0.2">
      <c r="A138" s="11" t="s">
        <v>86</v>
      </c>
      <c r="B138" s="13"/>
      <c r="C138" s="244" t="s">
        <v>87</v>
      </c>
      <c r="D138" s="14"/>
      <c r="E138" s="15"/>
      <c r="F138" s="15"/>
      <c r="G138" s="15"/>
      <c r="H138" s="16"/>
      <c r="I138" s="244">
        <v>3960.84</v>
      </c>
    </row>
    <row r="139" spans="1:255" ht="12.75" customHeight="1" x14ac:dyDescent="0.2">
      <c r="A139" s="240" t="s">
        <v>88</v>
      </c>
      <c r="B139" s="13"/>
      <c r="C139" s="244" t="s">
        <v>87</v>
      </c>
      <c r="D139" s="14"/>
      <c r="E139" s="15"/>
      <c r="F139" s="15"/>
      <c r="G139" s="15"/>
      <c r="H139" s="16"/>
      <c r="I139" s="244">
        <v>2905.63</v>
      </c>
    </row>
    <row r="140" spans="1:255" ht="12.75" customHeight="1" thickBot="1" x14ac:dyDescent="0.25">
      <c r="A140" s="30"/>
      <c r="B140" s="109"/>
      <c r="C140" s="109"/>
      <c r="D140" s="108"/>
      <c r="E140" s="110"/>
      <c r="F140" s="109"/>
      <c r="G140" s="109"/>
      <c r="H140" s="108" t="s">
        <v>17</v>
      </c>
      <c r="I140" s="108">
        <f>I129+I132+I135+I136+I137+I138+I139</f>
        <v>76289.210000000006</v>
      </c>
    </row>
    <row r="141" spans="1:255" s="45" customFormat="1" ht="70.900000000000006" customHeight="1" thickBot="1" x14ac:dyDescent="0.25">
      <c r="A141" s="117" t="s">
        <v>95</v>
      </c>
      <c r="B141" s="114" t="s">
        <v>16</v>
      </c>
      <c r="C141" s="114" t="s">
        <v>5</v>
      </c>
      <c r="D141" s="114" t="s">
        <v>23</v>
      </c>
      <c r="E141" s="118" t="s">
        <v>18</v>
      </c>
      <c r="F141" s="114" t="s">
        <v>19</v>
      </c>
      <c r="G141" s="114" t="s">
        <v>10</v>
      </c>
      <c r="H141" s="114" t="s">
        <v>13</v>
      </c>
      <c r="I141" s="115" t="s">
        <v>12</v>
      </c>
      <c r="J141" s="56"/>
      <c r="K141" s="56"/>
      <c r="L141" s="56"/>
      <c r="M141" s="56"/>
      <c r="N141" s="56"/>
      <c r="O141" s="56"/>
      <c r="P141" s="56"/>
      <c r="Q141" s="56"/>
      <c r="R141" s="56"/>
      <c r="T141" s="56"/>
      <c r="U141" s="56"/>
      <c r="V141" s="56"/>
      <c r="W141" s="56"/>
      <c r="X141" s="56"/>
      <c r="Y141" s="56"/>
      <c r="Z141" s="56"/>
      <c r="AA141" s="56"/>
      <c r="AB141" s="56"/>
      <c r="AD141" s="56"/>
      <c r="AE141" s="56"/>
      <c r="AF141" s="56"/>
      <c r="AG141" s="56"/>
      <c r="AH141" s="56"/>
      <c r="AI141" s="56"/>
      <c r="AJ141" s="56"/>
      <c r="AK141" s="56"/>
      <c r="AL141" s="56"/>
      <c r="AN141" s="56"/>
      <c r="AO141" s="56"/>
      <c r="AP141" s="56"/>
      <c r="AQ141" s="56"/>
      <c r="AR141" s="56"/>
      <c r="AS141" s="56"/>
      <c r="AT141" s="56"/>
      <c r="AU141" s="56"/>
      <c r="AV141" s="56"/>
      <c r="AX141" s="56"/>
      <c r="AY141" s="56"/>
      <c r="AZ141" s="56"/>
      <c r="BA141" s="56"/>
      <c r="BB141" s="56"/>
      <c r="BC141" s="56"/>
      <c r="BD141" s="56"/>
      <c r="BE141" s="56"/>
      <c r="BF141" s="56"/>
      <c r="BH141" s="56"/>
      <c r="BI141" s="56"/>
      <c r="BJ141" s="56"/>
      <c r="BK141" s="56"/>
      <c r="BL141" s="56"/>
      <c r="BM141" s="56"/>
      <c r="BN141" s="56"/>
      <c r="BO141" s="56"/>
      <c r="BP141" s="56"/>
      <c r="BR141" s="56"/>
      <c r="BS141" s="56"/>
      <c r="BT141" s="56"/>
      <c r="BU141" s="56"/>
      <c r="BV141" s="56"/>
      <c r="BW141" s="56"/>
      <c r="BX141" s="56"/>
      <c r="BY141" s="56"/>
      <c r="BZ141" s="56"/>
      <c r="CB141" s="56"/>
      <c r="CC141" s="56"/>
      <c r="CD141" s="56"/>
      <c r="CE141" s="56"/>
      <c r="CF141" s="56"/>
      <c r="CG141" s="56"/>
      <c r="CH141" s="56"/>
      <c r="CI141" s="56"/>
      <c r="CJ141" s="56"/>
      <c r="CL141" s="56"/>
      <c r="CM141" s="56"/>
      <c r="CN141" s="56"/>
      <c r="CO141" s="56"/>
      <c r="CP141" s="56"/>
      <c r="CQ141" s="56"/>
      <c r="CR141" s="56"/>
      <c r="CS141" s="56"/>
      <c r="CT141" s="56"/>
      <c r="CV141" s="56"/>
      <c r="CW141" s="56"/>
      <c r="CX141" s="56"/>
      <c r="CY141" s="56"/>
      <c r="CZ141" s="56"/>
      <c r="DA141" s="56"/>
      <c r="DB141" s="56"/>
      <c r="DC141" s="56"/>
      <c r="DD141" s="56"/>
      <c r="DF141" s="56"/>
      <c r="DG141" s="56"/>
      <c r="DH141" s="56"/>
      <c r="DI141" s="56"/>
      <c r="DJ141" s="56"/>
      <c r="DK141" s="56"/>
      <c r="DL141" s="56"/>
      <c r="DM141" s="56"/>
      <c r="DN141" s="56"/>
      <c r="DP141" s="56"/>
      <c r="DQ141" s="56"/>
      <c r="DR141" s="56"/>
      <c r="DS141" s="56"/>
      <c r="DT141" s="56"/>
      <c r="DU141" s="56"/>
      <c r="DV141" s="56"/>
      <c r="DW141" s="56"/>
      <c r="DX141" s="56"/>
      <c r="DZ141" s="56"/>
      <c r="EA141" s="56"/>
      <c r="EB141" s="56"/>
      <c r="EC141" s="56"/>
      <c r="ED141" s="56"/>
      <c r="EE141" s="56"/>
      <c r="EF141" s="56"/>
      <c r="EG141" s="56"/>
      <c r="EH141" s="56"/>
      <c r="EJ141" s="56"/>
      <c r="EK141" s="56"/>
      <c r="EL141" s="56"/>
      <c r="EM141" s="56"/>
      <c r="EN141" s="56"/>
      <c r="EO141" s="56"/>
      <c r="EP141" s="56"/>
      <c r="EQ141" s="56"/>
      <c r="ER141" s="56"/>
      <c r="ET141" s="56"/>
      <c r="EU141" s="56"/>
      <c r="EV141" s="56"/>
      <c r="EW141" s="56"/>
      <c r="EX141" s="56"/>
      <c r="EY141" s="56"/>
      <c r="EZ141" s="56"/>
      <c r="FA141" s="56"/>
      <c r="FB141" s="56"/>
      <c r="FD141" s="56"/>
      <c r="FE141" s="56"/>
      <c r="FF141" s="56"/>
      <c r="FG141" s="56"/>
      <c r="FH141" s="56"/>
      <c r="FI141" s="56"/>
      <c r="FJ141" s="56"/>
      <c r="FK141" s="56"/>
      <c r="FL141" s="56"/>
      <c r="FN141" s="56"/>
      <c r="FO141" s="56"/>
      <c r="FP141" s="56"/>
      <c r="FQ141" s="56"/>
      <c r="FR141" s="56"/>
      <c r="FS141" s="56"/>
      <c r="FT141" s="56"/>
      <c r="FU141" s="56"/>
      <c r="FV141" s="56"/>
      <c r="FX141" s="56"/>
      <c r="FY141" s="56"/>
      <c r="FZ141" s="56"/>
      <c r="GA141" s="56"/>
      <c r="GB141" s="56"/>
      <c r="GC141" s="56"/>
      <c r="GD141" s="56"/>
      <c r="GE141" s="56"/>
      <c r="GF141" s="56"/>
      <c r="GH141" s="56"/>
      <c r="GI141" s="56"/>
      <c r="GJ141" s="56"/>
      <c r="GK141" s="56"/>
      <c r="GL141" s="56"/>
      <c r="GM141" s="56"/>
      <c r="GN141" s="56"/>
      <c r="GO141" s="56"/>
      <c r="GP141" s="56"/>
      <c r="GR141" s="56"/>
      <c r="GS141" s="56"/>
      <c r="GT141" s="56"/>
      <c r="GU141" s="56"/>
      <c r="GV141" s="56"/>
      <c r="GW141" s="56"/>
      <c r="GX141" s="56"/>
      <c r="GY141" s="56"/>
      <c r="GZ141" s="56"/>
      <c r="HB141" s="56"/>
      <c r="HC141" s="56"/>
      <c r="HD141" s="56"/>
      <c r="HE141" s="56"/>
      <c r="HF141" s="56"/>
      <c r="HG141" s="56"/>
      <c r="HH141" s="56"/>
      <c r="HI141" s="56"/>
      <c r="HJ141" s="56"/>
      <c r="HL141" s="56"/>
      <c r="HM141" s="56"/>
      <c r="HN141" s="56"/>
      <c r="HO141" s="56"/>
      <c r="HP141" s="56"/>
      <c r="HQ141" s="56"/>
      <c r="HR141" s="56"/>
      <c r="HS141" s="56"/>
      <c r="HT141" s="56"/>
      <c r="HV141" s="56"/>
      <c r="HW141" s="56"/>
      <c r="HX141" s="56"/>
      <c r="HY141" s="56"/>
      <c r="HZ141" s="56"/>
      <c r="IA141" s="56"/>
      <c r="IB141" s="56"/>
      <c r="IC141" s="56"/>
      <c r="ID141" s="56"/>
      <c r="IF141" s="56"/>
      <c r="IG141" s="56"/>
      <c r="IH141" s="56"/>
      <c r="II141" s="56"/>
      <c r="IJ141" s="56"/>
      <c r="IK141" s="56"/>
      <c r="IL141" s="56"/>
      <c r="IM141" s="56"/>
      <c r="IN141" s="56"/>
      <c r="IP141" s="56"/>
      <c r="IQ141" s="56"/>
      <c r="IR141" s="56"/>
      <c r="IS141" s="56"/>
      <c r="IT141" s="56"/>
      <c r="IU141" s="56"/>
    </row>
    <row r="142" spans="1:255" ht="12.75" customHeight="1" thickBot="1" x14ac:dyDescent="0.25">
      <c r="A142" s="103"/>
      <c r="B142" s="104">
        <v>1418.08</v>
      </c>
      <c r="C142" s="58" t="s">
        <v>66</v>
      </c>
      <c r="D142" s="64"/>
      <c r="E142" s="59"/>
      <c r="F142" s="59"/>
      <c r="G142" s="59"/>
      <c r="H142" s="60"/>
      <c r="I142" s="61"/>
      <c r="J142" s="56"/>
      <c r="K142" s="56"/>
      <c r="L142" s="56"/>
      <c r="M142" s="56"/>
      <c r="N142" s="56"/>
      <c r="O142" s="56"/>
      <c r="P142" s="56"/>
      <c r="Q142" s="56"/>
      <c r="R142" s="56"/>
      <c r="T142" s="56"/>
      <c r="U142" s="56"/>
      <c r="V142" s="56"/>
      <c r="W142" s="56"/>
      <c r="X142" s="56"/>
      <c r="Y142" s="56"/>
      <c r="Z142" s="56"/>
      <c r="AA142" s="56"/>
      <c r="AB142" s="56"/>
      <c r="AD142" s="56"/>
      <c r="AE142" s="56"/>
      <c r="AF142" s="56"/>
      <c r="AG142" s="56"/>
      <c r="AH142" s="56"/>
      <c r="AI142" s="56"/>
      <c r="AJ142" s="56"/>
      <c r="AK142" s="56"/>
      <c r="AL142" s="56"/>
      <c r="AN142" s="56"/>
      <c r="AO142" s="56"/>
      <c r="AP142" s="56"/>
      <c r="AQ142" s="56"/>
      <c r="AR142" s="56"/>
      <c r="AS142" s="56"/>
      <c r="AT142" s="56"/>
      <c r="AU142" s="56"/>
      <c r="AV142" s="56"/>
      <c r="AX142" s="56"/>
      <c r="AY142" s="56"/>
      <c r="AZ142" s="56"/>
      <c r="BA142" s="56"/>
      <c r="BB142" s="56"/>
      <c r="BC142" s="56"/>
      <c r="BD142" s="56"/>
      <c r="BE142" s="56"/>
      <c r="BF142" s="56"/>
      <c r="BH142" s="56"/>
      <c r="BI142" s="56"/>
      <c r="BJ142" s="56"/>
      <c r="BK142" s="56"/>
      <c r="BL142" s="56"/>
      <c r="BM142" s="56"/>
      <c r="BN142" s="56"/>
      <c r="BO142" s="56"/>
      <c r="BP142" s="56"/>
      <c r="BR142" s="56"/>
      <c r="BS142" s="56"/>
      <c r="BT142" s="56"/>
      <c r="BU142" s="56"/>
      <c r="BV142" s="56"/>
      <c r="BW142" s="56"/>
      <c r="BX142" s="56"/>
      <c r="BY142" s="56"/>
      <c r="BZ142" s="56"/>
      <c r="CB142" s="56"/>
      <c r="CC142" s="56"/>
      <c r="CD142" s="56"/>
      <c r="CE142" s="56"/>
      <c r="CF142" s="56"/>
      <c r="CG142" s="56"/>
      <c r="CH142" s="56"/>
      <c r="CI142" s="56"/>
      <c r="CJ142" s="56"/>
      <c r="CL142" s="56"/>
      <c r="CM142" s="56"/>
      <c r="CN142" s="56"/>
      <c r="CO142" s="56"/>
      <c r="CP142" s="56"/>
      <c r="CQ142" s="56"/>
      <c r="CR142" s="56"/>
      <c r="CS142" s="56"/>
      <c r="CT142" s="56"/>
      <c r="CV142" s="56"/>
      <c r="CW142" s="56"/>
      <c r="CX142" s="56"/>
      <c r="CY142" s="56"/>
      <c r="CZ142" s="56"/>
      <c r="DA142" s="56"/>
      <c r="DB142" s="56"/>
      <c r="DC142" s="56"/>
      <c r="DD142" s="56"/>
      <c r="DF142" s="56"/>
      <c r="DG142" s="56"/>
      <c r="DH142" s="56"/>
      <c r="DI142" s="56"/>
      <c r="DJ142" s="56"/>
      <c r="DK142" s="56"/>
      <c r="DL142" s="56"/>
      <c r="DM142" s="56"/>
      <c r="DN142" s="56"/>
      <c r="DP142" s="56"/>
      <c r="DQ142" s="56"/>
      <c r="DR142" s="56"/>
      <c r="DS142" s="56"/>
      <c r="DT142" s="56"/>
      <c r="DU142" s="56"/>
      <c r="DV142" s="56"/>
      <c r="DW142" s="56"/>
      <c r="DX142" s="56"/>
      <c r="DZ142" s="56"/>
      <c r="EA142" s="56"/>
      <c r="EB142" s="56"/>
      <c r="EC142" s="56"/>
      <c r="ED142" s="56"/>
      <c r="EE142" s="56"/>
      <c r="EF142" s="56"/>
      <c r="EG142" s="56"/>
      <c r="EH142" s="56"/>
      <c r="EJ142" s="56"/>
      <c r="EK142" s="56"/>
      <c r="EL142" s="56"/>
      <c r="EM142" s="56"/>
      <c r="EN142" s="56"/>
      <c r="EO142" s="56"/>
      <c r="EP142" s="56"/>
      <c r="EQ142" s="56"/>
      <c r="ER142" s="56"/>
      <c r="ET142" s="56"/>
      <c r="EU142" s="56"/>
      <c r="EV142" s="56"/>
      <c r="EW142" s="56"/>
      <c r="EX142" s="56"/>
      <c r="EY142" s="56"/>
      <c r="EZ142" s="56"/>
      <c r="FA142" s="56"/>
      <c r="FB142" s="56"/>
      <c r="FD142" s="56"/>
      <c r="FE142" s="56"/>
      <c r="FF142" s="56"/>
      <c r="FG142" s="56"/>
      <c r="FH142" s="56"/>
      <c r="FI142" s="56"/>
      <c r="FJ142" s="56"/>
      <c r="FK142" s="56"/>
      <c r="FL142" s="56"/>
      <c r="FN142" s="56"/>
      <c r="FO142" s="56"/>
      <c r="FP142" s="56"/>
      <c r="FQ142" s="56"/>
      <c r="FR142" s="56"/>
      <c r="FS142" s="56"/>
      <c r="FT142" s="56"/>
      <c r="FU142" s="56"/>
      <c r="FV142" s="56"/>
      <c r="FX142" s="56"/>
      <c r="FY142" s="56"/>
      <c r="FZ142" s="56"/>
      <c r="GA142" s="56"/>
      <c r="GB142" s="56"/>
      <c r="GC142" s="56"/>
      <c r="GD142" s="56"/>
      <c r="GE142" s="56"/>
      <c r="GF142" s="56"/>
      <c r="GH142" s="56"/>
      <c r="GI142" s="56"/>
      <c r="GJ142" s="56"/>
      <c r="GK142" s="56"/>
      <c r="GL142" s="56"/>
      <c r="GM142" s="56"/>
      <c r="GN142" s="56"/>
      <c r="GO142" s="56"/>
      <c r="GP142" s="56"/>
      <c r="GR142" s="56"/>
      <c r="GS142" s="56"/>
      <c r="GT142" s="56"/>
      <c r="GU142" s="56"/>
      <c r="GV142" s="56"/>
      <c r="GW142" s="56"/>
      <c r="GX142" s="56"/>
      <c r="GY142" s="56"/>
      <c r="GZ142" s="56"/>
      <c r="HB142" s="56"/>
      <c r="HC142" s="56"/>
      <c r="HD142" s="56"/>
      <c r="HE142" s="56"/>
      <c r="HF142" s="56"/>
      <c r="HG142" s="56"/>
      <c r="HH142" s="56"/>
      <c r="HI142" s="56"/>
      <c r="HJ142" s="56"/>
      <c r="HL142" s="56"/>
      <c r="HM142" s="56"/>
      <c r="HN142" s="56"/>
      <c r="HO142" s="56"/>
      <c r="HP142" s="56"/>
      <c r="HQ142" s="56"/>
      <c r="HR142" s="56"/>
      <c r="HS142" s="56"/>
      <c r="HT142" s="56"/>
      <c r="HV142" s="56"/>
      <c r="HW142" s="56"/>
      <c r="HX142" s="56"/>
      <c r="HY142" s="56"/>
      <c r="HZ142" s="56"/>
      <c r="IA142" s="56"/>
      <c r="IB142" s="56"/>
      <c r="IC142" s="56"/>
      <c r="ID142" s="56"/>
      <c r="IF142" s="56"/>
      <c r="IG142" s="56"/>
      <c r="IH142" s="56"/>
      <c r="II142" s="56"/>
      <c r="IJ142" s="56"/>
      <c r="IK142" s="56"/>
      <c r="IL142" s="56"/>
      <c r="IM142" s="56"/>
      <c r="IN142" s="56"/>
      <c r="IP142" s="56"/>
      <c r="IQ142" s="56"/>
      <c r="IR142" s="56"/>
      <c r="IS142" s="56"/>
      <c r="IT142" s="56"/>
      <c r="IU142" s="56"/>
    </row>
    <row r="143" spans="1:255" ht="12.75" customHeight="1" thickBot="1" x14ac:dyDescent="0.25">
      <c r="A143" s="103"/>
      <c r="B143" s="105">
        <v>1722.19</v>
      </c>
      <c r="C143" s="92" t="s">
        <v>67</v>
      </c>
      <c r="D143" s="93"/>
      <c r="E143" s="94"/>
      <c r="F143" s="94"/>
      <c r="G143" s="94"/>
      <c r="H143" s="95"/>
      <c r="I143" s="96"/>
      <c r="J143" s="56"/>
      <c r="K143" s="56"/>
      <c r="L143" s="56"/>
      <c r="M143" s="56"/>
      <c r="N143" s="56"/>
      <c r="O143" s="56"/>
      <c r="P143" s="56"/>
      <c r="Q143" s="56"/>
      <c r="R143" s="56"/>
      <c r="T143" s="56"/>
      <c r="U143" s="56"/>
      <c r="V143" s="56"/>
      <c r="W143" s="56"/>
      <c r="X143" s="56"/>
      <c r="Y143" s="56"/>
      <c r="Z143" s="56"/>
      <c r="AA143" s="56"/>
      <c r="AB143" s="56"/>
      <c r="AD143" s="56"/>
      <c r="AE143" s="56"/>
      <c r="AF143" s="56"/>
      <c r="AG143" s="56"/>
      <c r="AH143" s="56"/>
      <c r="AI143" s="56"/>
      <c r="AJ143" s="56"/>
      <c r="AK143" s="56"/>
      <c r="AL143" s="56"/>
      <c r="AN143" s="56"/>
      <c r="AO143" s="56"/>
      <c r="AP143" s="56"/>
      <c r="AQ143" s="56"/>
      <c r="AR143" s="56"/>
      <c r="AS143" s="56"/>
      <c r="AT143" s="56"/>
      <c r="AU143" s="56"/>
      <c r="AV143" s="56"/>
      <c r="AX143" s="56"/>
      <c r="AY143" s="56"/>
      <c r="AZ143" s="56"/>
      <c r="BA143" s="56"/>
      <c r="BB143" s="56"/>
      <c r="BC143" s="56"/>
      <c r="BD143" s="56"/>
      <c r="BE143" s="56"/>
      <c r="BF143" s="56"/>
      <c r="BH143" s="56"/>
      <c r="BI143" s="56"/>
      <c r="BJ143" s="56"/>
      <c r="BK143" s="56"/>
      <c r="BL143" s="56"/>
      <c r="BM143" s="56"/>
      <c r="BN143" s="56"/>
      <c r="BO143" s="56"/>
      <c r="BP143" s="56"/>
      <c r="BR143" s="56"/>
      <c r="BS143" s="56"/>
      <c r="BT143" s="56"/>
      <c r="BU143" s="56"/>
      <c r="BV143" s="56"/>
      <c r="BW143" s="56"/>
      <c r="BX143" s="56"/>
      <c r="BY143" s="56"/>
      <c r="BZ143" s="56"/>
      <c r="CB143" s="56"/>
      <c r="CC143" s="56"/>
      <c r="CD143" s="56"/>
      <c r="CE143" s="56"/>
      <c r="CF143" s="56"/>
      <c r="CG143" s="56"/>
      <c r="CH143" s="56"/>
      <c r="CI143" s="56"/>
      <c r="CJ143" s="56"/>
      <c r="CL143" s="56"/>
      <c r="CM143" s="56"/>
      <c r="CN143" s="56"/>
      <c r="CO143" s="56"/>
      <c r="CP143" s="56"/>
      <c r="CQ143" s="56"/>
      <c r="CR143" s="56"/>
      <c r="CS143" s="56"/>
      <c r="CT143" s="56"/>
      <c r="CV143" s="56"/>
      <c r="CW143" s="56"/>
      <c r="CX143" s="56"/>
      <c r="CY143" s="56"/>
      <c r="CZ143" s="56"/>
      <c r="DA143" s="56"/>
      <c r="DB143" s="56"/>
      <c r="DC143" s="56"/>
      <c r="DD143" s="56"/>
      <c r="DF143" s="56"/>
      <c r="DG143" s="56"/>
      <c r="DH143" s="56"/>
      <c r="DI143" s="56"/>
      <c r="DJ143" s="56"/>
      <c r="DK143" s="56"/>
      <c r="DL143" s="56"/>
      <c r="DM143" s="56"/>
      <c r="DN143" s="56"/>
      <c r="DP143" s="56"/>
      <c r="DQ143" s="56"/>
      <c r="DR143" s="56"/>
      <c r="DS143" s="56"/>
      <c r="DT143" s="56"/>
      <c r="DU143" s="56"/>
      <c r="DV143" s="56"/>
      <c r="DW143" s="56"/>
      <c r="DX143" s="56"/>
      <c r="DZ143" s="56"/>
      <c r="EA143" s="56"/>
      <c r="EB143" s="56"/>
      <c r="EC143" s="56"/>
      <c r="ED143" s="56"/>
      <c r="EE143" s="56"/>
      <c r="EF143" s="56"/>
      <c r="EG143" s="56"/>
      <c r="EH143" s="56"/>
      <c r="EJ143" s="56"/>
      <c r="EK143" s="56"/>
      <c r="EL143" s="56"/>
      <c r="EM143" s="56"/>
      <c r="EN143" s="56"/>
      <c r="EO143" s="56"/>
      <c r="EP143" s="56"/>
      <c r="EQ143" s="56"/>
      <c r="ER143" s="56"/>
      <c r="ET143" s="56"/>
      <c r="EU143" s="56"/>
      <c r="EV143" s="56"/>
      <c r="EW143" s="56"/>
      <c r="EX143" s="56"/>
      <c r="EY143" s="56"/>
      <c r="EZ143" s="56"/>
      <c r="FA143" s="56"/>
      <c r="FB143" s="56"/>
      <c r="FD143" s="56"/>
      <c r="FE143" s="56"/>
      <c r="FF143" s="56"/>
      <c r="FG143" s="56"/>
      <c r="FH143" s="56"/>
      <c r="FI143" s="56"/>
      <c r="FJ143" s="56"/>
      <c r="FK143" s="56"/>
      <c r="FL143" s="56"/>
      <c r="FN143" s="56"/>
      <c r="FO143" s="56"/>
      <c r="FP143" s="56"/>
      <c r="FQ143" s="56"/>
      <c r="FR143" s="56"/>
      <c r="FS143" s="56"/>
      <c r="FT143" s="56"/>
      <c r="FU143" s="56"/>
      <c r="FV143" s="56"/>
      <c r="FX143" s="56"/>
      <c r="FY143" s="56"/>
      <c r="FZ143" s="56"/>
      <c r="GA143" s="56"/>
      <c r="GB143" s="56"/>
      <c r="GC143" s="56"/>
      <c r="GD143" s="56"/>
      <c r="GE143" s="56"/>
      <c r="GF143" s="56"/>
      <c r="GH143" s="56"/>
      <c r="GI143" s="56"/>
      <c r="GJ143" s="56"/>
      <c r="GK143" s="56"/>
      <c r="GL143" s="56"/>
      <c r="GM143" s="56"/>
      <c r="GN143" s="56"/>
      <c r="GO143" s="56"/>
      <c r="GP143" s="56"/>
      <c r="GR143" s="56"/>
      <c r="GS143" s="56"/>
      <c r="GT143" s="56"/>
      <c r="GU143" s="56"/>
      <c r="GV143" s="56"/>
      <c r="GW143" s="56"/>
      <c r="GX143" s="56"/>
      <c r="GY143" s="56"/>
      <c r="GZ143" s="56"/>
      <c r="HB143" s="56"/>
      <c r="HC143" s="56"/>
      <c r="HD143" s="56"/>
      <c r="HE143" s="56"/>
      <c r="HF143" s="56"/>
      <c r="HG143" s="56"/>
      <c r="HH143" s="56"/>
      <c r="HI143" s="56"/>
      <c r="HJ143" s="56"/>
      <c r="HL143" s="56"/>
      <c r="HM143" s="56"/>
      <c r="HN143" s="56"/>
      <c r="HO143" s="56"/>
      <c r="HP143" s="56"/>
      <c r="HQ143" s="56"/>
      <c r="HR143" s="56"/>
      <c r="HS143" s="56"/>
      <c r="HT143" s="56"/>
      <c r="HV143" s="56"/>
      <c r="HW143" s="56"/>
      <c r="HX143" s="56"/>
      <c r="HY143" s="56"/>
      <c r="HZ143" s="56"/>
      <c r="IA143" s="56"/>
      <c r="IB143" s="56"/>
      <c r="IC143" s="56"/>
      <c r="ID143" s="56"/>
      <c r="IF143" s="56"/>
      <c r="IG143" s="56"/>
      <c r="IH143" s="56"/>
      <c r="II143" s="56"/>
      <c r="IJ143" s="56"/>
      <c r="IK143" s="56"/>
      <c r="IL143" s="56"/>
      <c r="IM143" s="56"/>
      <c r="IN143" s="56"/>
      <c r="IP143" s="56"/>
      <c r="IQ143" s="56"/>
      <c r="IR143" s="56"/>
      <c r="IS143" s="56"/>
      <c r="IT143" s="56"/>
      <c r="IU143" s="56"/>
    </row>
    <row r="144" spans="1:255" ht="12.75" customHeight="1" thickBot="1" x14ac:dyDescent="0.25">
      <c r="A144" s="103"/>
      <c r="B144" s="106">
        <v>1434.3</v>
      </c>
      <c r="C144" s="85" t="s">
        <v>70</v>
      </c>
      <c r="D144" s="86"/>
      <c r="E144" s="47"/>
      <c r="F144" s="47"/>
      <c r="G144" s="47"/>
      <c r="H144" s="48"/>
      <c r="I144" s="49"/>
      <c r="J144" s="56"/>
      <c r="K144" s="56"/>
      <c r="L144" s="56"/>
      <c r="M144" s="56"/>
      <c r="N144" s="56"/>
      <c r="O144" s="56"/>
      <c r="P144" s="56"/>
      <c r="Q144" s="56"/>
      <c r="R144" s="56"/>
      <c r="T144" s="56"/>
      <c r="U144" s="56"/>
      <c r="V144" s="56"/>
      <c r="W144" s="56"/>
      <c r="X144" s="56"/>
      <c r="Y144" s="56"/>
      <c r="Z144" s="56"/>
      <c r="AA144" s="56"/>
      <c r="AB144" s="56"/>
      <c r="AD144" s="56"/>
      <c r="AE144" s="56"/>
      <c r="AF144" s="56"/>
      <c r="AG144" s="56"/>
      <c r="AH144" s="56"/>
      <c r="AI144" s="56"/>
      <c r="AJ144" s="56"/>
      <c r="AK144" s="56"/>
      <c r="AL144" s="56"/>
      <c r="AN144" s="56"/>
      <c r="AO144" s="56"/>
      <c r="AP144" s="56"/>
      <c r="AQ144" s="56"/>
      <c r="AR144" s="56"/>
      <c r="AS144" s="56"/>
      <c r="AT144" s="56"/>
      <c r="AU144" s="56"/>
      <c r="AV144" s="56"/>
      <c r="AX144" s="56"/>
      <c r="AY144" s="56"/>
      <c r="AZ144" s="56"/>
      <c r="BA144" s="56"/>
      <c r="BB144" s="56"/>
      <c r="BC144" s="56"/>
      <c r="BD144" s="56"/>
      <c r="BE144" s="56"/>
      <c r="BF144" s="56"/>
      <c r="BH144" s="56"/>
      <c r="BI144" s="56"/>
      <c r="BJ144" s="56"/>
      <c r="BK144" s="56"/>
      <c r="BL144" s="56"/>
      <c r="BM144" s="56"/>
      <c r="BN144" s="56"/>
      <c r="BO144" s="56"/>
      <c r="BP144" s="56"/>
      <c r="BR144" s="56"/>
      <c r="BS144" s="56"/>
      <c r="BT144" s="56"/>
      <c r="BU144" s="56"/>
      <c r="BV144" s="56"/>
      <c r="BW144" s="56"/>
      <c r="BX144" s="56"/>
      <c r="BY144" s="56"/>
      <c r="BZ144" s="56"/>
      <c r="CB144" s="56"/>
      <c r="CC144" s="56"/>
      <c r="CD144" s="56"/>
      <c r="CE144" s="56"/>
      <c r="CF144" s="56"/>
      <c r="CG144" s="56"/>
      <c r="CH144" s="56"/>
      <c r="CI144" s="56"/>
      <c r="CJ144" s="56"/>
      <c r="CL144" s="56"/>
      <c r="CM144" s="56"/>
      <c r="CN144" s="56"/>
      <c r="CO144" s="56"/>
      <c r="CP144" s="56"/>
      <c r="CQ144" s="56"/>
      <c r="CR144" s="56"/>
      <c r="CS144" s="56"/>
      <c r="CT144" s="56"/>
      <c r="CV144" s="56"/>
      <c r="CW144" s="56"/>
      <c r="CX144" s="56"/>
      <c r="CY144" s="56"/>
      <c r="CZ144" s="56"/>
      <c r="DA144" s="56"/>
      <c r="DB144" s="56"/>
      <c r="DC144" s="56"/>
      <c r="DD144" s="56"/>
      <c r="DF144" s="56"/>
      <c r="DG144" s="56"/>
      <c r="DH144" s="56"/>
      <c r="DI144" s="56"/>
      <c r="DJ144" s="56"/>
      <c r="DK144" s="56"/>
      <c r="DL144" s="56"/>
      <c r="DM144" s="56"/>
      <c r="DN144" s="56"/>
      <c r="DP144" s="56"/>
      <c r="DQ144" s="56"/>
      <c r="DR144" s="56"/>
      <c r="DS144" s="56"/>
      <c r="DT144" s="56"/>
      <c r="DU144" s="56"/>
      <c r="DV144" s="56"/>
      <c r="DW144" s="56"/>
      <c r="DX144" s="56"/>
      <c r="DZ144" s="56"/>
      <c r="EA144" s="56"/>
      <c r="EB144" s="56"/>
      <c r="EC144" s="56"/>
      <c r="ED144" s="56"/>
      <c r="EE144" s="56"/>
      <c r="EF144" s="56"/>
      <c r="EG144" s="56"/>
      <c r="EH144" s="56"/>
      <c r="EJ144" s="56"/>
      <c r="EK144" s="56"/>
      <c r="EL144" s="56"/>
      <c r="EM144" s="56"/>
      <c r="EN144" s="56"/>
      <c r="EO144" s="56"/>
      <c r="EP144" s="56"/>
      <c r="EQ144" s="56"/>
      <c r="ER144" s="56"/>
      <c r="ET144" s="56"/>
      <c r="EU144" s="56"/>
      <c r="EV144" s="56"/>
      <c r="EW144" s="56"/>
      <c r="EX144" s="56"/>
      <c r="EY144" s="56"/>
      <c r="EZ144" s="56"/>
      <c r="FA144" s="56"/>
      <c r="FB144" s="56"/>
      <c r="FD144" s="56"/>
      <c r="FE144" s="56"/>
      <c r="FF144" s="56"/>
      <c r="FG144" s="56"/>
      <c r="FH144" s="56"/>
      <c r="FI144" s="56"/>
      <c r="FJ144" s="56"/>
      <c r="FK144" s="56"/>
      <c r="FL144" s="56"/>
      <c r="FN144" s="56"/>
      <c r="FO144" s="56"/>
      <c r="FP144" s="56"/>
      <c r="FQ144" s="56"/>
      <c r="FR144" s="56"/>
      <c r="FS144" s="56"/>
      <c r="FT144" s="56"/>
      <c r="FU144" s="56"/>
      <c r="FV144" s="56"/>
      <c r="FX144" s="56"/>
      <c r="FY144" s="56"/>
      <c r="FZ144" s="56"/>
      <c r="GA144" s="56"/>
      <c r="GB144" s="56"/>
      <c r="GC144" s="56"/>
      <c r="GD144" s="56"/>
      <c r="GE144" s="56"/>
      <c r="GF144" s="56"/>
      <c r="GH144" s="56"/>
      <c r="GI144" s="56"/>
      <c r="GJ144" s="56"/>
      <c r="GK144" s="56"/>
      <c r="GL144" s="56"/>
      <c r="GM144" s="56"/>
      <c r="GN144" s="56"/>
      <c r="GO144" s="56"/>
      <c r="GP144" s="56"/>
      <c r="GR144" s="56"/>
      <c r="GS144" s="56"/>
      <c r="GT144" s="56"/>
      <c r="GU144" s="56"/>
      <c r="GV144" s="56"/>
      <c r="GW144" s="56"/>
      <c r="GX144" s="56"/>
      <c r="GY144" s="56"/>
      <c r="GZ144" s="56"/>
      <c r="HB144" s="56"/>
      <c r="HC144" s="56"/>
      <c r="HD144" s="56"/>
      <c r="HE144" s="56"/>
      <c r="HF144" s="56"/>
      <c r="HG144" s="56"/>
      <c r="HH144" s="56"/>
      <c r="HI144" s="56"/>
      <c r="HJ144" s="56"/>
      <c r="HL144" s="56"/>
      <c r="HM144" s="56"/>
      <c r="HN144" s="56"/>
      <c r="HO144" s="56"/>
      <c r="HP144" s="56"/>
      <c r="HQ144" s="56"/>
      <c r="HR144" s="56"/>
      <c r="HS144" s="56"/>
      <c r="HT144" s="56"/>
      <c r="HV144" s="56"/>
      <c r="HW144" s="56"/>
      <c r="HX144" s="56"/>
      <c r="HY144" s="56"/>
      <c r="HZ144" s="56"/>
      <c r="IA144" s="56"/>
      <c r="IB144" s="56"/>
      <c r="IC144" s="56"/>
      <c r="ID144" s="56"/>
      <c r="IF144" s="56"/>
      <c r="IG144" s="56"/>
      <c r="IH144" s="56"/>
      <c r="II144" s="56"/>
      <c r="IJ144" s="56"/>
      <c r="IK144" s="56"/>
      <c r="IL144" s="56"/>
      <c r="IM144" s="56"/>
      <c r="IN144" s="56"/>
      <c r="IP144" s="56"/>
      <c r="IQ144" s="56"/>
      <c r="IR144" s="56"/>
      <c r="IS144" s="56"/>
      <c r="IT144" s="56"/>
      <c r="IU144" s="56"/>
    </row>
    <row r="145" spans="1:255" ht="12.75" customHeight="1" thickBot="1" x14ac:dyDescent="0.25">
      <c r="A145" s="103"/>
      <c r="B145" s="106">
        <v>1528.9</v>
      </c>
      <c r="C145" s="85" t="s">
        <v>72</v>
      </c>
      <c r="D145" s="86"/>
      <c r="E145" s="47"/>
      <c r="F145" s="47"/>
      <c r="G145" s="47"/>
      <c r="H145" s="48"/>
      <c r="I145" s="49"/>
      <c r="J145" s="56"/>
      <c r="K145" s="56"/>
      <c r="L145" s="56"/>
      <c r="M145" s="56"/>
      <c r="N145" s="56"/>
      <c r="O145" s="56"/>
      <c r="P145" s="56"/>
      <c r="Q145" s="56"/>
      <c r="R145" s="56"/>
      <c r="T145" s="56"/>
      <c r="U145" s="56"/>
      <c r="V145" s="56"/>
      <c r="W145" s="56"/>
      <c r="X145" s="56"/>
      <c r="Y145" s="56"/>
      <c r="Z145" s="56"/>
      <c r="AA145" s="56"/>
      <c r="AB145" s="56"/>
      <c r="AD145" s="56"/>
      <c r="AE145" s="56"/>
      <c r="AF145" s="56"/>
      <c r="AG145" s="56"/>
      <c r="AH145" s="56"/>
      <c r="AI145" s="56"/>
      <c r="AJ145" s="56"/>
      <c r="AK145" s="56"/>
      <c r="AL145" s="56"/>
      <c r="AN145" s="56"/>
      <c r="AO145" s="56"/>
      <c r="AP145" s="56"/>
      <c r="AQ145" s="56"/>
      <c r="AR145" s="56"/>
      <c r="AS145" s="56"/>
      <c r="AT145" s="56"/>
      <c r="AU145" s="56"/>
      <c r="AV145" s="56"/>
      <c r="AX145" s="56"/>
      <c r="AY145" s="56"/>
      <c r="AZ145" s="56"/>
      <c r="BA145" s="56"/>
      <c r="BB145" s="56"/>
      <c r="BC145" s="56"/>
      <c r="BD145" s="56"/>
      <c r="BE145" s="56"/>
      <c r="BF145" s="56"/>
      <c r="BH145" s="56"/>
      <c r="BI145" s="56"/>
      <c r="BJ145" s="56"/>
      <c r="BK145" s="56"/>
      <c r="BL145" s="56"/>
      <c r="BM145" s="56"/>
      <c r="BN145" s="56"/>
      <c r="BO145" s="56"/>
      <c r="BP145" s="56"/>
      <c r="BR145" s="56"/>
      <c r="BS145" s="56"/>
      <c r="BT145" s="56"/>
      <c r="BU145" s="56"/>
      <c r="BV145" s="56"/>
      <c r="BW145" s="56"/>
      <c r="BX145" s="56"/>
      <c r="BY145" s="56"/>
      <c r="BZ145" s="56"/>
      <c r="CB145" s="56"/>
      <c r="CC145" s="56"/>
      <c r="CD145" s="56"/>
      <c r="CE145" s="56"/>
      <c r="CF145" s="56"/>
      <c r="CG145" s="56"/>
      <c r="CH145" s="56"/>
      <c r="CI145" s="56"/>
      <c r="CJ145" s="56"/>
      <c r="CL145" s="56"/>
      <c r="CM145" s="56"/>
      <c r="CN145" s="56"/>
      <c r="CO145" s="56"/>
      <c r="CP145" s="56"/>
      <c r="CQ145" s="56"/>
      <c r="CR145" s="56"/>
      <c r="CS145" s="56"/>
      <c r="CT145" s="56"/>
      <c r="CV145" s="56"/>
      <c r="CW145" s="56"/>
      <c r="CX145" s="56"/>
      <c r="CY145" s="56"/>
      <c r="CZ145" s="56"/>
      <c r="DA145" s="56"/>
      <c r="DB145" s="56"/>
      <c r="DC145" s="56"/>
      <c r="DD145" s="56"/>
      <c r="DF145" s="56"/>
      <c r="DG145" s="56"/>
      <c r="DH145" s="56"/>
      <c r="DI145" s="56"/>
      <c r="DJ145" s="56"/>
      <c r="DK145" s="56"/>
      <c r="DL145" s="56"/>
      <c r="DM145" s="56"/>
      <c r="DN145" s="56"/>
      <c r="DP145" s="56"/>
      <c r="DQ145" s="56"/>
      <c r="DR145" s="56"/>
      <c r="DS145" s="56"/>
      <c r="DT145" s="56"/>
      <c r="DU145" s="56"/>
      <c r="DV145" s="56"/>
      <c r="DW145" s="56"/>
      <c r="DX145" s="56"/>
      <c r="DZ145" s="56"/>
      <c r="EA145" s="56"/>
      <c r="EB145" s="56"/>
      <c r="EC145" s="56"/>
      <c r="ED145" s="56"/>
      <c r="EE145" s="56"/>
      <c r="EF145" s="56"/>
      <c r="EG145" s="56"/>
      <c r="EH145" s="56"/>
      <c r="EJ145" s="56"/>
      <c r="EK145" s="56"/>
      <c r="EL145" s="56"/>
      <c r="EM145" s="56"/>
      <c r="EN145" s="56"/>
      <c r="EO145" s="56"/>
      <c r="EP145" s="56"/>
      <c r="EQ145" s="56"/>
      <c r="ER145" s="56"/>
      <c r="ET145" s="56"/>
      <c r="EU145" s="56"/>
      <c r="EV145" s="56"/>
      <c r="EW145" s="56"/>
      <c r="EX145" s="56"/>
      <c r="EY145" s="56"/>
      <c r="EZ145" s="56"/>
      <c r="FA145" s="56"/>
      <c r="FB145" s="56"/>
      <c r="FD145" s="56"/>
      <c r="FE145" s="56"/>
      <c r="FF145" s="56"/>
      <c r="FG145" s="56"/>
      <c r="FH145" s="56"/>
      <c r="FI145" s="56"/>
      <c r="FJ145" s="56"/>
      <c r="FK145" s="56"/>
      <c r="FL145" s="56"/>
      <c r="FN145" s="56"/>
      <c r="FO145" s="56"/>
      <c r="FP145" s="56"/>
      <c r="FQ145" s="56"/>
      <c r="FR145" s="56"/>
      <c r="FS145" s="56"/>
      <c r="FT145" s="56"/>
      <c r="FU145" s="56"/>
      <c r="FV145" s="56"/>
      <c r="FX145" s="56"/>
      <c r="FY145" s="56"/>
      <c r="FZ145" s="56"/>
      <c r="GA145" s="56"/>
      <c r="GB145" s="56"/>
      <c r="GC145" s="56"/>
      <c r="GD145" s="56"/>
      <c r="GE145" s="56"/>
      <c r="GF145" s="56"/>
      <c r="GH145" s="56"/>
      <c r="GI145" s="56"/>
      <c r="GJ145" s="56"/>
      <c r="GK145" s="56"/>
      <c r="GL145" s="56"/>
      <c r="GM145" s="56"/>
      <c r="GN145" s="56"/>
      <c r="GO145" s="56"/>
      <c r="GP145" s="56"/>
      <c r="GR145" s="56"/>
      <c r="GS145" s="56"/>
      <c r="GT145" s="56"/>
      <c r="GU145" s="56"/>
      <c r="GV145" s="56"/>
      <c r="GW145" s="56"/>
      <c r="GX145" s="56"/>
      <c r="GY145" s="56"/>
      <c r="GZ145" s="56"/>
      <c r="HB145" s="56"/>
      <c r="HC145" s="56"/>
      <c r="HD145" s="56"/>
      <c r="HE145" s="56"/>
      <c r="HF145" s="56"/>
      <c r="HG145" s="56"/>
      <c r="HH145" s="56"/>
      <c r="HI145" s="56"/>
      <c r="HJ145" s="56"/>
      <c r="HL145" s="56"/>
      <c r="HM145" s="56"/>
      <c r="HN145" s="56"/>
      <c r="HO145" s="56"/>
      <c r="HP145" s="56"/>
      <c r="HQ145" s="56"/>
      <c r="HR145" s="56"/>
      <c r="HS145" s="56"/>
      <c r="HT145" s="56"/>
      <c r="HV145" s="56"/>
      <c r="HW145" s="56"/>
      <c r="HX145" s="56"/>
      <c r="HY145" s="56"/>
      <c r="HZ145" s="56"/>
      <c r="IA145" s="56"/>
      <c r="IB145" s="56"/>
      <c r="IC145" s="56"/>
      <c r="ID145" s="56"/>
      <c r="IF145" s="56"/>
      <c r="IG145" s="56"/>
      <c r="IH145" s="56"/>
      <c r="II145" s="56"/>
      <c r="IJ145" s="56"/>
      <c r="IK145" s="56"/>
      <c r="IL145" s="56"/>
      <c r="IM145" s="56"/>
      <c r="IN145" s="56"/>
      <c r="IP145" s="56"/>
      <c r="IQ145" s="56"/>
      <c r="IR145" s="56"/>
      <c r="IS145" s="56"/>
      <c r="IT145" s="56"/>
      <c r="IU145" s="56"/>
    </row>
    <row r="146" spans="1:255" ht="12.75" customHeight="1" thickBot="1" x14ac:dyDescent="0.25">
      <c r="A146" s="103"/>
      <c r="B146" s="106">
        <v>1699.17</v>
      </c>
      <c r="C146" s="85" t="s">
        <v>73</v>
      </c>
      <c r="D146" s="86"/>
      <c r="E146" s="47"/>
      <c r="F146" s="47"/>
      <c r="G146" s="47"/>
      <c r="H146" s="48"/>
      <c r="I146" s="49"/>
      <c r="J146" s="56"/>
      <c r="K146" s="56"/>
      <c r="L146" s="56"/>
      <c r="M146" s="56"/>
      <c r="N146" s="56"/>
      <c r="O146" s="56"/>
      <c r="P146" s="56"/>
      <c r="Q146" s="56"/>
      <c r="R146" s="56"/>
      <c r="T146" s="56"/>
      <c r="U146" s="56"/>
      <c r="V146" s="56"/>
      <c r="W146" s="56"/>
      <c r="X146" s="56"/>
      <c r="Y146" s="56"/>
      <c r="Z146" s="56"/>
      <c r="AA146" s="56"/>
      <c r="AB146" s="56"/>
      <c r="AD146" s="56"/>
      <c r="AE146" s="56"/>
      <c r="AF146" s="56"/>
      <c r="AG146" s="56"/>
      <c r="AH146" s="56"/>
      <c r="AI146" s="56"/>
      <c r="AJ146" s="56"/>
      <c r="AK146" s="56"/>
      <c r="AL146" s="56"/>
      <c r="AN146" s="56"/>
      <c r="AO146" s="56"/>
      <c r="AP146" s="56"/>
      <c r="AQ146" s="56"/>
      <c r="AR146" s="56"/>
      <c r="AS146" s="56"/>
      <c r="AT146" s="56"/>
      <c r="AU146" s="56"/>
      <c r="AV146" s="56"/>
      <c r="AX146" s="56"/>
      <c r="AY146" s="56"/>
      <c r="AZ146" s="56"/>
      <c r="BA146" s="56"/>
      <c r="BB146" s="56"/>
      <c r="BC146" s="56"/>
      <c r="BD146" s="56"/>
      <c r="BE146" s="56"/>
      <c r="BF146" s="56"/>
      <c r="BH146" s="56"/>
      <c r="BI146" s="56"/>
      <c r="BJ146" s="56"/>
      <c r="BK146" s="56"/>
      <c r="BL146" s="56"/>
      <c r="BM146" s="56"/>
      <c r="BN146" s="56"/>
      <c r="BO146" s="56"/>
      <c r="BP146" s="56"/>
      <c r="BR146" s="56"/>
      <c r="BS146" s="56"/>
      <c r="BT146" s="56"/>
      <c r="BU146" s="56"/>
      <c r="BV146" s="56"/>
      <c r="BW146" s="56"/>
      <c r="BX146" s="56"/>
      <c r="BY146" s="56"/>
      <c r="BZ146" s="56"/>
      <c r="CB146" s="56"/>
      <c r="CC146" s="56"/>
      <c r="CD146" s="56"/>
      <c r="CE146" s="56"/>
      <c r="CF146" s="56"/>
      <c r="CG146" s="56"/>
      <c r="CH146" s="56"/>
      <c r="CI146" s="56"/>
      <c r="CJ146" s="56"/>
      <c r="CL146" s="56"/>
      <c r="CM146" s="56"/>
      <c r="CN146" s="56"/>
      <c r="CO146" s="56"/>
      <c r="CP146" s="56"/>
      <c r="CQ146" s="56"/>
      <c r="CR146" s="56"/>
      <c r="CS146" s="56"/>
      <c r="CT146" s="56"/>
      <c r="CV146" s="56"/>
      <c r="CW146" s="56"/>
      <c r="CX146" s="56"/>
      <c r="CY146" s="56"/>
      <c r="CZ146" s="56"/>
      <c r="DA146" s="56"/>
      <c r="DB146" s="56"/>
      <c r="DC146" s="56"/>
      <c r="DD146" s="56"/>
      <c r="DF146" s="56"/>
      <c r="DG146" s="56"/>
      <c r="DH146" s="56"/>
      <c r="DI146" s="56"/>
      <c r="DJ146" s="56"/>
      <c r="DK146" s="56"/>
      <c r="DL146" s="56"/>
      <c r="DM146" s="56"/>
      <c r="DN146" s="56"/>
      <c r="DP146" s="56"/>
      <c r="DQ146" s="56"/>
      <c r="DR146" s="56"/>
      <c r="DS146" s="56"/>
      <c r="DT146" s="56"/>
      <c r="DU146" s="56"/>
      <c r="DV146" s="56"/>
      <c r="DW146" s="56"/>
      <c r="DX146" s="56"/>
      <c r="DZ146" s="56"/>
      <c r="EA146" s="56"/>
      <c r="EB146" s="56"/>
      <c r="EC146" s="56"/>
      <c r="ED146" s="56"/>
      <c r="EE146" s="56"/>
      <c r="EF146" s="56"/>
      <c r="EG146" s="56"/>
      <c r="EH146" s="56"/>
      <c r="EJ146" s="56"/>
      <c r="EK146" s="56"/>
      <c r="EL146" s="56"/>
      <c r="EM146" s="56"/>
      <c r="EN146" s="56"/>
      <c r="EO146" s="56"/>
      <c r="EP146" s="56"/>
      <c r="EQ146" s="56"/>
      <c r="ER146" s="56"/>
      <c r="ET146" s="56"/>
      <c r="EU146" s="56"/>
      <c r="EV146" s="56"/>
      <c r="EW146" s="56"/>
      <c r="EX146" s="56"/>
      <c r="EY146" s="56"/>
      <c r="EZ146" s="56"/>
      <c r="FA146" s="56"/>
      <c r="FB146" s="56"/>
      <c r="FD146" s="56"/>
      <c r="FE146" s="56"/>
      <c r="FF146" s="56"/>
      <c r="FG146" s="56"/>
      <c r="FH146" s="56"/>
      <c r="FI146" s="56"/>
      <c r="FJ146" s="56"/>
      <c r="FK146" s="56"/>
      <c r="FL146" s="56"/>
      <c r="FN146" s="56"/>
      <c r="FO146" s="56"/>
      <c r="FP146" s="56"/>
      <c r="FQ146" s="56"/>
      <c r="FR146" s="56"/>
      <c r="FS146" s="56"/>
      <c r="FT146" s="56"/>
      <c r="FU146" s="56"/>
      <c r="FV146" s="56"/>
      <c r="FX146" s="56"/>
      <c r="FY146" s="56"/>
      <c r="FZ146" s="56"/>
      <c r="GA146" s="56"/>
      <c r="GB146" s="56"/>
      <c r="GC146" s="56"/>
      <c r="GD146" s="56"/>
      <c r="GE146" s="56"/>
      <c r="GF146" s="56"/>
      <c r="GH146" s="56"/>
      <c r="GI146" s="56"/>
      <c r="GJ146" s="56"/>
      <c r="GK146" s="56"/>
      <c r="GL146" s="56"/>
      <c r="GM146" s="56"/>
      <c r="GN146" s="56"/>
      <c r="GO146" s="56"/>
      <c r="GP146" s="56"/>
      <c r="GR146" s="56"/>
      <c r="GS146" s="56"/>
      <c r="GT146" s="56"/>
      <c r="GU146" s="56"/>
      <c r="GV146" s="56"/>
      <c r="GW146" s="56"/>
      <c r="GX146" s="56"/>
      <c r="GY146" s="56"/>
      <c r="GZ146" s="56"/>
      <c r="HB146" s="56"/>
      <c r="HC146" s="56"/>
      <c r="HD146" s="56"/>
      <c r="HE146" s="56"/>
      <c r="HF146" s="56"/>
      <c r="HG146" s="56"/>
      <c r="HH146" s="56"/>
      <c r="HI146" s="56"/>
      <c r="HJ146" s="56"/>
      <c r="HL146" s="56"/>
      <c r="HM146" s="56"/>
      <c r="HN146" s="56"/>
      <c r="HO146" s="56"/>
      <c r="HP146" s="56"/>
      <c r="HQ146" s="56"/>
      <c r="HR146" s="56"/>
      <c r="HS146" s="56"/>
      <c r="HT146" s="56"/>
      <c r="HV146" s="56"/>
      <c r="HW146" s="56"/>
      <c r="HX146" s="56"/>
      <c r="HY146" s="56"/>
      <c r="HZ146" s="56"/>
      <c r="IA146" s="56"/>
      <c r="IB146" s="56"/>
      <c r="IC146" s="56"/>
      <c r="ID146" s="56"/>
      <c r="IF146" s="56"/>
      <c r="IG146" s="56"/>
      <c r="IH146" s="56"/>
      <c r="II146" s="56"/>
      <c r="IJ146" s="56"/>
      <c r="IK146" s="56"/>
      <c r="IL146" s="56"/>
      <c r="IM146" s="56"/>
      <c r="IN146" s="56"/>
      <c r="IP146" s="56"/>
      <c r="IQ146" s="56"/>
      <c r="IR146" s="56"/>
      <c r="IS146" s="56"/>
      <c r="IT146" s="56"/>
      <c r="IU146" s="56"/>
    </row>
    <row r="147" spans="1:255" ht="12.75" customHeight="1" thickBot="1" x14ac:dyDescent="0.25">
      <c r="A147" s="103"/>
      <c r="B147" s="106">
        <v>1538.99</v>
      </c>
      <c r="C147" s="85" t="s">
        <v>74</v>
      </c>
      <c r="D147" s="86"/>
      <c r="E147" s="47"/>
      <c r="F147" s="47"/>
      <c r="G147" s="47"/>
      <c r="H147" s="48"/>
      <c r="I147" s="49"/>
      <c r="J147" s="56"/>
      <c r="K147" s="56"/>
      <c r="L147" s="56"/>
      <c r="M147" s="56"/>
      <c r="N147" s="56"/>
      <c r="O147" s="56"/>
      <c r="P147" s="56"/>
      <c r="Q147" s="56"/>
      <c r="R147" s="56"/>
      <c r="T147" s="56"/>
      <c r="U147" s="56"/>
      <c r="V147" s="56"/>
      <c r="W147" s="56"/>
      <c r="X147" s="56"/>
      <c r="Y147" s="56"/>
      <c r="Z147" s="56"/>
      <c r="AA147" s="56"/>
      <c r="AB147" s="56"/>
      <c r="AD147" s="56"/>
      <c r="AE147" s="56"/>
      <c r="AF147" s="56"/>
      <c r="AG147" s="56"/>
      <c r="AH147" s="56"/>
      <c r="AI147" s="56"/>
      <c r="AJ147" s="56"/>
      <c r="AK147" s="56"/>
      <c r="AL147" s="56"/>
      <c r="AN147" s="56"/>
      <c r="AO147" s="56"/>
      <c r="AP147" s="56"/>
      <c r="AQ147" s="56"/>
      <c r="AR147" s="56"/>
      <c r="AS147" s="56"/>
      <c r="AT147" s="56"/>
      <c r="AU147" s="56"/>
      <c r="AV147" s="56"/>
      <c r="AX147" s="56"/>
      <c r="AY147" s="56"/>
      <c r="AZ147" s="56"/>
      <c r="BA147" s="56"/>
      <c r="BB147" s="56"/>
      <c r="BC147" s="56"/>
      <c r="BD147" s="56"/>
      <c r="BE147" s="56"/>
      <c r="BF147" s="56"/>
      <c r="BH147" s="56"/>
      <c r="BI147" s="56"/>
      <c r="BJ147" s="56"/>
      <c r="BK147" s="56"/>
      <c r="BL147" s="56"/>
      <c r="BM147" s="56"/>
      <c r="BN147" s="56"/>
      <c r="BO147" s="56"/>
      <c r="BP147" s="56"/>
      <c r="BR147" s="56"/>
      <c r="BS147" s="56"/>
      <c r="BT147" s="56"/>
      <c r="BU147" s="56"/>
      <c r="BV147" s="56"/>
      <c r="BW147" s="56"/>
      <c r="BX147" s="56"/>
      <c r="BY147" s="56"/>
      <c r="BZ147" s="56"/>
      <c r="CB147" s="56"/>
      <c r="CC147" s="56"/>
      <c r="CD147" s="56"/>
      <c r="CE147" s="56"/>
      <c r="CF147" s="56"/>
      <c r="CG147" s="56"/>
      <c r="CH147" s="56"/>
      <c r="CI147" s="56"/>
      <c r="CJ147" s="56"/>
      <c r="CL147" s="56"/>
      <c r="CM147" s="56"/>
      <c r="CN147" s="56"/>
      <c r="CO147" s="56"/>
      <c r="CP147" s="56"/>
      <c r="CQ147" s="56"/>
      <c r="CR147" s="56"/>
      <c r="CS147" s="56"/>
      <c r="CT147" s="56"/>
      <c r="CV147" s="56"/>
      <c r="CW147" s="56"/>
      <c r="CX147" s="56"/>
      <c r="CY147" s="56"/>
      <c r="CZ147" s="56"/>
      <c r="DA147" s="56"/>
      <c r="DB147" s="56"/>
      <c r="DC147" s="56"/>
      <c r="DD147" s="56"/>
      <c r="DF147" s="56"/>
      <c r="DG147" s="56"/>
      <c r="DH147" s="56"/>
      <c r="DI147" s="56"/>
      <c r="DJ147" s="56"/>
      <c r="DK147" s="56"/>
      <c r="DL147" s="56"/>
      <c r="DM147" s="56"/>
      <c r="DN147" s="56"/>
      <c r="DP147" s="56"/>
      <c r="DQ147" s="56"/>
      <c r="DR147" s="56"/>
      <c r="DS147" s="56"/>
      <c r="DT147" s="56"/>
      <c r="DU147" s="56"/>
      <c r="DV147" s="56"/>
      <c r="DW147" s="56"/>
      <c r="DX147" s="56"/>
      <c r="DZ147" s="56"/>
      <c r="EA147" s="56"/>
      <c r="EB147" s="56"/>
      <c r="EC147" s="56"/>
      <c r="ED147" s="56"/>
      <c r="EE147" s="56"/>
      <c r="EF147" s="56"/>
      <c r="EG147" s="56"/>
      <c r="EH147" s="56"/>
      <c r="EJ147" s="56"/>
      <c r="EK147" s="56"/>
      <c r="EL147" s="56"/>
      <c r="EM147" s="56"/>
      <c r="EN147" s="56"/>
      <c r="EO147" s="56"/>
      <c r="EP147" s="56"/>
      <c r="EQ147" s="56"/>
      <c r="ER147" s="56"/>
      <c r="ET147" s="56"/>
      <c r="EU147" s="56"/>
      <c r="EV147" s="56"/>
      <c r="EW147" s="56"/>
      <c r="EX147" s="56"/>
      <c r="EY147" s="56"/>
      <c r="EZ147" s="56"/>
      <c r="FA147" s="56"/>
      <c r="FB147" s="56"/>
      <c r="FD147" s="56"/>
      <c r="FE147" s="56"/>
      <c r="FF147" s="56"/>
      <c r="FG147" s="56"/>
      <c r="FH147" s="56"/>
      <c r="FI147" s="56"/>
      <c r="FJ147" s="56"/>
      <c r="FK147" s="56"/>
      <c r="FL147" s="56"/>
      <c r="FN147" s="56"/>
      <c r="FO147" s="56"/>
      <c r="FP147" s="56"/>
      <c r="FQ147" s="56"/>
      <c r="FR147" s="56"/>
      <c r="FS147" s="56"/>
      <c r="FT147" s="56"/>
      <c r="FU147" s="56"/>
      <c r="FV147" s="56"/>
      <c r="FX147" s="56"/>
      <c r="FY147" s="56"/>
      <c r="FZ147" s="56"/>
      <c r="GA147" s="56"/>
      <c r="GB147" s="56"/>
      <c r="GC147" s="56"/>
      <c r="GD147" s="56"/>
      <c r="GE147" s="56"/>
      <c r="GF147" s="56"/>
      <c r="GH147" s="56"/>
      <c r="GI147" s="56"/>
      <c r="GJ147" s="56"/>
      <c r="GK147" s="56"/>
      <c r="GL147" s="56"/>
      <c r="GM147" s="56"/>
      <c r="GN147" s="56"/>
      <c r="GO147" s="56"/>
      <c r="GP147" s="56"/>
      <c r="GR147" s="56"/>
      <c r="GS147" s="56"/>
      <c r="GT147" s="56"/>
      <c r="GU147" s="56"/>
      <c r="GV147" s="56"/>
      <c r="GW147" s="56"/>
      <c r="GX147" s="56"/>
      <c r="GY147" s="56"/>
      <c r="GZ147" s="56"/>
      <c r="HB147" s="56"/>
      <c r="HC147" s="56"/>
      <c r="HD147" s="56"/>
      <c r="HE147" s="56"/>
      <c r="HF147" s="56"/>
      <c r="HG147" s="56"/>
      <c r="HH147" s="56"/>
      <c r="HI147" s="56"/>
      <c r="HJ147" s="56"/>
      <c r="HL147" s="56"/>
      <c r="HM147" s="56"/>
      <c r="HN147" s="56"/>
      <c r="HO147" s="56"/>
      <c r="HP147" s="56"/>
      <c r="HQ147" s="56"/>
      <c r="HR147" s="56"/>
      <c r="HS147" s="56"/>
      <c r="HT147" s="56"/>
      <c r="HV147" s="56"/>
      <c r="HW147" s="56"/>
      <c r="HX147" s="56"/>
      <c r="HY147" s="56"/>
      <c r="HZ147" s="56"/>
      <c r="IA147" s="56"/>
      <c r="IB147" s="56"/>
      <c r="IC147" s="56"/>
      <c r="ID147" s="56"/>
      <c r="IF147" s="56"/>
      <c r="IG147" s="56"/>
      <c r="IH147" s="56"/>
      <c r="II147" s="56"/>
      <c r="IJ147" s="56"/>
      <c r="IK147" s="56"/>
      <c r="IL147" s="56"/>
      <c r="IM147" s="56"/>
      <c r="IN147" s="56"/>
      <c r="IP147" s="56"/>
      <c r="IQ147" s="56"/>
      <c r="IR147" s="56"/>
      <c r="IS147" s="56"/>
      <c r="IT147" s="56"/>
      <c r="IU147" s="56"/>
    </row>
    <row r="148" spans="1:255" ht="12.75" customHeight="1" thickBot="1" x14ac:dyDescent="0.25">
      <c r="A148" s="11"/>
      <c r="B148" s="106">
        <v>1319.97</v>
      </c>
      <c r="C148" s="85" t="s">
        <v>75</v>
      </c>
      <c r="D148" s="86"/>
      <c r="E148" s="47"/>
      <c r="F148" s="47"/>
      <c r="G148" s="47"/>
      <c r="H148" s="48"/>
      <c r="I148" s="49"/>
      <c r="J148" s="56"/>
      <c r="K148" s="56"/>
      <c r="L148" s="56"/>
      <c r="M148" s="56"/>
      <c r="N148" s="56"/>
      <c r="O148" s="56"/>
      <c r="P148" s="56"/>
      <c r="Q148" s="56"/>
      <c r="R148" s="56"/>
      <c r="T148" s="56"/>
      <c r="U148" s="56"/>
      <c r="V148" s="56"/>
      <c r="W148" s="56"/>
      <c r="X148" s="56"/>
      <c r="Y148" s="56"/>
      <c r="Z148" s="56"/>
      <c r="AA148" s="56"/>
      <c r="AB148" s="56"/>
      <c r="AD148" s="56"/>
      <c r="AE148" s="56"/>
      <c r="AF148" s="56"/>
      <c r="AG148" s="56"/>
      <c r="AH148" s="56"/>
      <c r="AI148" s="56"/>
      <c r="AJ148" s="56"/>
      <c r="AK148" s="56"/>
      <c r="AL148" s="56"/>
      <c r="AN148" s="56"/>
      <c r="AO148" s="56"/>
      <c r="AP148" s="56"/>
      <c r="AQ148" s="56"/>
      <c r="AR148" s="56"/>
      <c r="AS148" s="56"/>
      <c r="AT148" s="56"/>
      <c r="AU148" s="56"/>
      <c r="AV148" s="56"/>
      <c r="AX148" s="56"/>
      <c r="AY148" s="56"/>
      <c r="AZ148" s="56"/>
      <c r="BA148" s="56"/>
      <c r="BB148" s="56"/>
      <c r="BC148" s="56"/>
      <c r="BD148" s="56"/>
      <c r="BE148" s="56"/>
      <c r="BF148" s="56"/>
      <c r="BH148" s="56"/>
      <c r="BI148" s="56"/>
      <c r="BJ148" s="56"/>
      <c r="BK148" s="56"/>
      <c r="BL148" s="56"/>
      <c r="BM148" s="56"/>
      <c r="BN148" s="56"/>
      <c r="BO148" s="56"/>
      <c r="BP148" s="56"/>
      <c r="BR148" s="56"/>
      <c r="BS148" s="56"/>
      <c r="BT148" s="56"/>
      <c r="BU148" s="56"/>
      <c r="BV148" s="56"/>
      <c r="BW148" s="56"/>
      <c r="BX148" s="56"/>
      <c r="BY148" s="56"/>
      <c r="BZ148" s="56"/>
      <c r="CB148" s="56"/>
      <c r="CC148" s="56"/>
      <c r="CD148" s="56"/>
      <c r="CE148" s="56"/>
      <c r="CF148" s="56"/>
      <c r="CG148" s="56"/>
      <c r="CH148" s="56"/>
      <c r="CI148" s="56"/>
      <c r="CJ148" s="56"/>
      <c r="CL148" s="56"/>
      <c r="CM148" s="56"/>
      <c r="CN148" s="56"/>
      <c r="CO148" s="56"/>
      <c r="CP148" s="56"/>
      <c r="CQ148" s="56"/>
      <c r="CR148" s="56"/>
      <c r="CS148" s="56"/>
      <c r="CT148" s="56"/>
      <c r="CV148" s="56"/>
      <c r="CW148" s="56"/>
      <c r="CX148" s="56"/>
      <c r="CY148" s="56"/>
      <c r="CZ148" s="56"/>
      <c r="DA148" s="56"/>
      <c r="DB148" s="56"/>
      <c r="DC148" s="56"/>
      <c r="DD148" s="56"/>
      <c r="DF148" s="56"/>
      <c r="DG148" s="56"/>
      <c r="DH148" s="56"/>
      <c r="DI148" s="56"/>
      <c r="DJ148" s="56"/>
      <c r="DK148" s="56"/>
      <c r="DL148" s="56"/>
      <c r="DM148" s="56"/>
      <c r="DN148" s="56"/>
      <c r="DP148" s="56"/>
      <c r="DQ148" s="56"/>
      <c r="DR148" s="56"/>
      <c r="DS148" s="56"/>
      <c r="DT148" s="56"/>
      <c r="DU148" s="56"/>
      <c r="DV148" s="56"/>
      <c r="DW148" s="56"/>
      <c r="DX148" s="56"/>
      <c r="DZ148" s="56"/>
      <c r="EA148" s="56"/>
      <c r="EB148" s="56"/>
      <c r="EC148" s="56"/>
      <c r="ED148" s="56"/>
      <c r="EE148" s="56"/>
      <c r="EF148" s="56"/>
      <c r="EG148" s="56"/>
      <c r="EH148" s="56"/>
      <c r="EJ148" s="56"/>
      <c r="EK148" s="56"/>
      <c r="EL148" s="56"/>
      <c r="EM148" s="56"/>
      <c r="EN148" s="56"/>
      <c r="EO148" s="56"/>
      <c r="EP148" s="56"/>
      <c r="EQ148" s="56"/>
      <c r="ER148" s="56"/>
      <c r="ET148" s="56"/>
      <c r="EU148" s="56"/>
      <c r="EV148" s="56"/>
      <c r="EW148" s="56"/>
      <c r="EX148" s="56"/>
      <c r="EY148" s="56"/>
      <c r="EZ148" s="56"/>
      <c r="FA148" s="56"/>
      <c r="FB148" s="56"/>
      <c r="FD148" s="56"/>
      <c r="FE148" s="56"/>
      <c r="FF148" s="56"/>
      <c r="FG148" s="56"/>
      <c r="FH148" s="56"/>
      <c r="FI148" s="56"/>
      <c r="FJ148" s="56"/>
      <c r="FK148" s="56"/>
      <c r="FL148" s="56"/>
      <c r="FN148" s="56"/>
      <c r="FO148" s="56"/>
      <c r="FP148" s="56"/>
      <c r="FQ148" s="56"/>
      <c r="FR148" s="56"/>
      <c r="FS148" s="56"/>
      <c r="FT148" s="56"/>
      <c r="FU148" s="56"/>
      <c r="FV148" s="56"/>
      <c r="FX148" s="56"/>
      <c r="FY148" s="56"/>
      <c r="FZ148" s="56"/>
      <c r="GA148" s="56"/>
      <c r="GB148" s="56"/>
      <c r="GC148" s="56"/>
      <c r="GD148" s="56"/>
      <c r="GE148" s="56"/>
      <c r="GF148" s="56"/>
      <c r="GH148" s="56"/>
      <c r="GI148" s="56"/>
      <c r="GJ148" s="56"/>
      <c r="GK148" s="56"/>
      <c r="GL148" s="56"/>
      <c r="GM148" s="56"/>
      <c r="GN148" s="56"/>
      <c r="GO148" s="56"/>
      <c r="GP148" s="56"/>
      <c r="GR148" s="56"/>
      <c r="GS148" s="56"/>
      <c r="GT148" s="56"/>
      <c r="GU148" s="56"/>
      <c r="GV148" s="56"/>
      <c r="GW148" s="56"/>
      <c r="GX148" s="56"/>
      <c r="GY148" s="56"/>
      <c r="GZ148" s="56"/>
      <c r="HB148" s="56"/>
      <c r="HC148" s="56"/>
      <c r="HD148" s="56"/>
      <c r="HE148" s="56"/>
      <c r="HF148" s="56"/>
      <c r="HG148" s="56"/>
      <c r="HH148" s="56"/>
      <c r="HI148" s="56"/>
      <c r="HJ148" s="56"/>
      <c r="HL148" s="56"/>
      <c r="HM148" s="56"/>
      <c r="HN148" s="56"/>
      <c r="HO148" s="56"/>
      <c r="HP148" s="56"/>
      <c r="HQ148" s="56"/>
      <c r="HR148" s="56"/>
      <c r="HS148" s="56"/>
      <c r="HT148" s="56"/>
      <c r="HV148" s="56"/>
      <c r="HW148" s="56"/>
      <c r="HX148" s="56"/>
      <c r="HY148" s="56"/>
      <c r="HZ148" s="56"/>
      <c r="IA148" s="56"/>
      <c r="IB148" s="56"/>
      <c r="IC148" s="56"/>
      <c r="ID148" s="56"/>
      <c r="IF148" s="56"/>
      <c r="IG148" s="56"/>
      <c r="IH148" s="56"/>
      <c r="II148" s="56"/>
      <c r="IJ148" s="56"/>
      <c r="IK148" s="56"/>
      <c r="IL148" s="56"/>
      <c r="IM148" s="56"/>
      <c r="IN148" s="56"/>
      <c r="IP148" s="56"/>
      <c r="IQ148" s="56"/>
      <c r="IR148" s="56"/>
      <c r="IS148" s="56"/>
      <c r="IT148" s="56"/>
      <c r="IU148" s="56"/>
    </row>
    <row r="149" spans="1:255" ht="12.75" customHeight="1" thickBot="1" x14ac:dyDescent="0.25">
      <c r="A149" s="11"/>
      <c r="B149" s="106">
        <v>1442.05</v>
      </c>
      <c r="C149" s="85" t="s">
        <v>76</v>
      </c>
      <c r="D149" s="86"/>
      <c r="E149" s="47"/>
      <c r="F149" s="47"/>
      <c r="G149" s="47"/>
      <c r="H149" s="48"/>
      <c r="I149" s="49"/>
      <c r="J149" s="56"/>
      <c r="K149" s="56"/>
      <c r="L149" s="56"/>
      <c r="M149" s="56"/>
      <c r="N149" s="56"/>
      <c r="O149" s="56"/>
      <c r="P149" s="56"/>
      <c r="Q149" s="56"/>
      <c r="R149" s="56"/>
      <c r="T149" s="56"/>
      <c r="U149" s="56"/>
      <c r="V149" s="56"/>
      <c r="W149" s="56"/>
      <c r="X149" s="56"/>
      <c r="Y149" s="56"/>
      <c r="Z149" s="56"/>
      <c r="AA149" s="56"/>
      <c r="AB149" s="56"/>
      <c r="AD149" s="56"/>
      <c r="AE149" s="56"/>
      <c r="AF149" s="56"/>
      <c r="AG149" s="56"/>
      <c r="AH149" s="56"/>
      <c r="AI149" s="56"/>
      <c r="AJ149" s="56"/>
      <c r="AK149" s="56"/>
      <c r="AL149" s="56"/>
      <c r="AN149" s="56"/>
      <c r="AO149" s="56"/>
      <c r="AP149" s="56"/>
      <c r="AQ149" s="56"/>
      <c r="AR149" s="56"/>
      <c r="AS149" s="56"/>
      <c r="AT149" s="56"/>
      <c r="AU149" s="56"/>
      <c r="AV149" s="56"/>
      <c r="AX149" s="56"/>
      <c r="AY149" s="56"/>
      <c r="AZ149" s="56"/>
      <c r="BA149" s="56"/>
      <c r="BB149" s="56"/>
      <c r="BC149" s="56"/>
      <c r="BD149" s="56"/>
      <c r="BE149" s="56"/>
      <c r="BF149" s="56"/>
      <c r="BH149" s="56"/>
      <c r="BI149" s="56"/>
      <c r="BJ149" s="56"/>
      <c r="BK149" s="56"/>
      <c r="BL149" s="56"/>
      <c r="BM149" s="56"/>
      <c r="BN149" s="56"/>
      <c r="BO149" s="56"/>
      <c r="BP149" s="56"/>
      <c r="BR149" s="56"/>
      <c r="BS149" s="56"/>
      <c r="BT149" s="56"/>
      <c r="BU149" s="56"/>
      <c r="BV149" s="56"/>
      <c r="BW149" s="56"/>
      <c r="BX149" s="56"/>
      <c r="BY149" s="56"/>
      <c r="BZ149" s="56"/>
      <c r="CB149" s="56"/>
      <c r="CC149" s="56"/>
      <c r="CD149" s="56"/>
      <c r="CE149" s="56"/>
      <c r="CF149" s="56"/>
      <c r="CG149" s="56"/>
      <c r="CH149" s="56"/>
      <c r="CI149" s="56"/>
      <c r="CJ149" s="56"/>
      <c r="CL149" s="56"/>
      <c r="CM149" s="56"/>
      <c r="CN149" s="56"/>
      <c r="CO149" s="56"/>
      <c r="CP149" s="56"/>
      <c r="CQ149" s="56"/>
      <c r="CR149" s="56"/>
      <c r="CS149" s="56"/>
      <c r="CT149" s="56"/>
      <c r="CV149" s="56"/>
      <c r="CW149" s="56"/>
      <c r="CX149" s="56"/>
      <c r="CY149" s="56"/>
      <c r="CZ149" s="56"/>
      <c r="DA149" s="56"/>
      <c r="DB149" s="56"/>
      <c r="DC149" s="56"/>
      <c r="DD149" s="56"/>
      <c r="DF149" s="56"/>
      <c r="DG149" s="56"/>
      <c r="DH149" s="56"/>
      <c r="DI149" s="56"/>
      <c r="DJ149" s="56"/>
      <c r="DK149" s="56"/>
      <c r="DL149" s="56"/>
      <c r="DM149" s="56"/>
      <c r="DN149" s="56"/>
      <c r="DP149" s="56"/>
      <c r="DQ149" s="56"/>
      <c r="DR149" s="56"/>
      <c r="DS149" s="56"/>
      <c r="DT149" s="56"/>
      <c r="DU149" s="56"/>
      <c r="DV149" s="56"/>
      <c r="DW149" s="56"/>
      <c r="DX149" s="56"/>
      <c r="DZ149" s="56"/>
      <c r="EA149" s="56"/>
      <c r="EB149" s="56"/>
      <c r="EC149" s="56"/>
      <c r="ED149" s="56"/>
      <c r="EE149" s="56"/>
      <c r="EF149" s="56"/>
      <c r="EG149" s="56"/>
      <c r="EH149" s="56"/>
      <c r="EJ149" s="56"/>
      <c r="EK149" s="56"/>
      <c r="EL149" s="56"/>
      <c r="EM149" s="56"/>
      <c r="EN149" s="56"/>
      <c r="EO149" s="56"/>
      <c r="EP149" s="56"/>
      <c r="EQ149" s="56"/>
      <c r="ER149" s="56"/>
      <c r="ET149" s="56"/>
      <c r="EU149" s="56"/>
      <c r="EV149" s="56"/>
      <c r="EW149" s="56"/>
      <c r="EX149" s="56"/>
      <c r="EY149" s="56"/>
      <c r="EZ149" s="56"/>
      <c r="FA149" s="56"/>
      <c r="FB149" s="56"/>
      <c r="FD149" s="56"/>
      <c r="FE149" s="56"/>
      <c r="FF149" s="56"/>
      <c r="FG149" s="56"/>
      <c r="FH149" s="56"/>
      <c r="FI149" s="56"/>
      <c r="FJ149" s="56"/>
      <c r="FK149" s="56"/>
      <c r="FL149" s="56"/>
      <c r="FN149" s="56"/>
      <c r="FO149" s="56"/>
      <c r="FP149" s="56"/>
      <c r="FQ149" s="56"/>
      <c r="FR149" s="56"/>
      <c r="FS149" s="56"/>
      <c r="FT149" s="56"/>
      <c r="FU149" s="56"/>
      <c r="FV149" s="56"/>
      <c r="FX149" s="56"/>
      <c r="FY149" s="56"/>
      <c r="FZ149" s="56"/>
      <c r="GA149" s="56"/>
      <c r="GB149" s="56"/>
      <c r="GC149" s="56"/>
      <c r="GD149" s="56"/>
      <c r="GE149" s="56"/>
      <c r="GF149" s="56"/>
      <c r="GH149" s="56"/>
      <c r="GI149" s="56"/>
      <c r="GJ149" s="56"/>
      <c r="GK149" s="56"/>
      <c r="GL149" s="56"/>
      <c r="GM149" s="56"/>
      <c r="GN149" s="56"/>
      <c r="GO149" s="56"/>
      <c r="GP149" s="56"/>
      <c r="GR149" s="56"/>
      <c r="GS149" s="56"/>
      <c r="GT149" s="56"/>
      <c r="GU149" s="56"/>
      <c r="GV149" s="56"/>
      <c r="GW149" s="56"/>
      <c r="GX149" s="56"/>
      <c r="GY149" s="56"/>
      <c r="GZ149" s="56"/>
      <c r="HB149" s="56"/>
      <c r="HC149" s="56"/>
      <c r="HD149" s="56"/>
      <c r="HE149" s="56"/>
      <c r="HF149" s="56"/>
      <c r="HG149" s="56"/>
      <c r="HH149" s="56"/>
      <c r="HI149" s="56"/>
      <c r="HJ149" s="56"/>
      <c r="HL149" s="56"/>
      <c r="HM149" s="56"/>
      <c r="HN149" s="56"/>
      <c r="HO149" s="56"/>
      <c r="HP149" s="56"/>
      <c r="HQ149" s="56"/>
      <c r="HR149" s="56"/>
      <c r="HS149" s="56"/>
      <c r="HT149" s="56"/>
      <c r="HV149" s="56"/>
      <c r="HW149" s="56"/>
      <c r="HX149" s="56"/>
      <c r="HY149" s="56"/>
      <c r="HZ149" s="56"/>
      <c r="IA149" s="56"/>
      <c r="IB149" s="56"/>
      <c r="IC149" s="56"/>
      <c r="ID149" s="56"/>
      <c r="IF149" s="56"/>
      <c r="IG149" s="56"/>
      <c r="IH149" s="56"/>
      <c r="II149" s="56"/>
      <c r="IJ149" s="56"/>
      <c r="IK149" s="56"/>
      <c r="IL149" s="56"/>
      <c r="IM149" s="56"/>
      <c r="IN149" s="56"/>
      <c r="IP149" s="56"/>
      <c r="IQ149" s="56"/>
      <c r="IR149" s="56"/>
      <c r="IS149" s="56"/>
      <c r="IT149" s="56"/>
      <c r="IU149" s="56"/>
    </row>
    <row r="150" spans="1:255" ht="12.75" customHeight="1" thickBot="1" x14ac:dyDescent="0.25">
      <c r="A150" s="11"/>
      <c r="B150" s="106">
        <v>2010.94</v>
      </c>
      <c r="C150" s="85" t="s">
        <v>77</v>
      </c>
      <c r="D150" s="86"/>
      <c r="E150" s="47"/>
      <c r="F150" s="47"/>
      <c r="G150" s="47"/>
      <c r="H150" s="48"/>
      <c r="I150" s="49"/>
      <c r="J150" s="56"/>
      <c r="K150" s="56"/>
      <c r="L150" s="56"/>
      <c r="M150" s="56"/>
      <c r="N150" s="56"/>
      <c r="O150" s="56"/>
      <c r="P150" s="56"/>
      <c r="Q150" s="56"/>
      <c r="R150" s="56"/>
      <c r="T150" s="56"/>
      <c r="U150" s="56"/>
      <c r="V150" s="56"/>
      <c r="W150" s="56"/>
      <c r="X150" s="56"/>
      <c r="Y150" s="56"/>
      <c r="Z150" s="56"/>
      <c r="AA150" s="56"/>
      <c r="AB150" s="56"/>
      <c r="AD150" s="56"/>
      <c r="AE150" s="56"/>
      <c r="AF150" s="56"/>
      <c r="AG150" s="56"/>
      <c r="AH150" s="56"/>
      <c r="AI150" s="56"/>
      <c r="AJ150" s="56"/>
      <c r="AK150" s="56"/>
      <c r="AL150" s="56"/>
      <c r="AN150" s="56"/>
      <c r="AO150" s="56"/>
      <c r="AP150" s="56"/>
      <c r="AQ150" s="56"/>
      <c r="AR150" s="56"/>
      <c r="AS150" s="56"/>
      <c r="AT150" s="56"/>
      <c r="AU150" s="56"/>
      <c r="AV150" s="56"/>
      <c r="AX150" s="56"/>
      <c r="AY150" s="56"/>
      <c r="AZ150" s="56"/>
      <c r="BA150" s="56"/>
      <c r="BB150" s="56"/>
      <c r="BC150" s="56"/>
      <c r="BD150" s="56"/>
      <c r="BE150" s="56"/>
      <c r="BF150" s="56"/>
      <c r="BH150" s="56"/>
      <c r="BI150" s="56"/>
      <c r="BJ150" s="56"/>
      <c r="BK150" s="56"/>
      <c r="BL150" s="56"/>
      <c r="BM150" s="56"/>
      <c r="BN150" s="56"/>
      <c r="BO150" s="56"/>
      <c r="BP150" s="56"/>
      <c r="BR150" s="56"/>
      <c r="BS150" s="56"/>
      <c r="BT150" s="56"/>
      <c r="BU150" s="56"/>
      <c r="BV150" s="56"/>
      <c r="BW150" s="56"/>
      <c r="BX150" s="56"/>
      <c r="BY150" s="56"/>
      <c r="BZ150" s="56"/>
      <c r="CB150" s="56"/>
      <c r="CC150" s="56"/>
      <c r="CD150" s="56"/>
      <c r="CE150" s="56"/>
      <c r="CF150" s="56"/>
      <c r="CG150" s="56"/>
      <c r="CH150" s="56"/>
      <c r="CI150" s="56"/>
      <c r="CJ150" s="56"/>
      <c r="CL150" s="56"/>
      <c r="CM150" s="56"/>
      <c r="CN150" s="56"/>
      <c r="CO150" s="56"/>
      <c r="CP150" s="56"/>
      <c r="CQ150" s="56"/>
      <c r="CR150" s="56"/>
      <c r="CS150" s="56"/>
      <c r="CT150" s="56"/>
      <c r="CV150" s="56"/>
      <c r="CW150" s="56"/>
      <c r="CX150" s="56"/>
      <c r="CY150" s="56"/>
      <c r="CZ150" s="56"/>
      <c r="DA150" s="56"/>
      <c r="DB150" s="56"/>
      <c r="DC150" s="56"/>
      <c r="DD150" s="56"/>
      <c r="DF150" s="56"/>
      <c r="DG150" s="56"/>
      <c r="DH150" s="56"/>
      <c r="DI150" s="56"/>
      <c r="DJ150" s="56"/>
      <c r="DK150" s="56"/>
      <c r="DL150" s="56"/>
      <c r="DM150" s="56"/>
      <c r="DN150" s="56"/>
      <c r="DP150" s="56"/>
      <c r="DQ150" s="56"/>
      <c r="DR150" s="56"/>
      <c r="DS150" s="56"/>
      <c r="DT150" s="56"/>
      <c r="DU150" s="56"/>
      <c r="DV150" s="56"/>
      <c r="DW150" s="56"/>
      <c r="DX150" s="56"/>
      <c r="DZ150" s="56"/>
      <c r="EA150" s="56"/>
      <c r="EB150" s="56"/>
      <c r="EC150" s="56"/>
      <c r="ED150" s="56"/>
      <c r="EE150" s="56"/>
      <c r="EF150" s="56"/>
      <c r="EG150" s="56"/>
      <c r="EH150" s="56"/>
      <c r="EJ150" s="56"/>
      <c r="EK150" s="56"/>
      <c r="EL150" s="56"/>
      <c r="EM150" s="56"/>
      <c r="EN150" s="56"/>
      <c r="EO150" s="56"/>
      <c r="EP150" s="56"/>
      <c r="EQ150" s="56"/>
      <c r="ER150" s="56"/>
      <c r="ET150" s="56"/>
      <c r="EU150" s="56"/>
      <c r="EV150" s="56"/>
      <c r="EW150" s="56"/>
      <c r="EX150" s="56"/>
      <c r="EY150" s="56"/>
      <c r="EZ150" s="56"/>
      <c r="FA150" s="56"/>
      <c r="FB150" s="56"/>
      <c r="FD150" s="56"/>
      <c r="FE150" s="56"/>
      <c r="FF150" s="56"/>
      <c r="FG150" s="56"/>
      <c r="FH150" s="56"/>
      <c r="FI150" s="56"/>
      <c r="FJ150" s="56"/>
      <c r="FK150" s="56"/>
      <c r="FL150" s="56"/>
      <c r="FN150" s="56"/>
      <c r="FO150" s="56"/>
      <c r="FP150" s="56"/>
      <c r="FQ150" s="56"/>
      <c r="FR150" s="56"/>
      <c r="FS150" s="56"/>
      <c r="FT150" s="56"/>
      <c r="FU150" s="56"/>
      <c r="FV150" s="56"/>
      <c r="FX150" s="56"/>
      <c r="FY150" s="56"/>
      <c r="FZ150" s="56"/>
      <c r="GA150" s="56"/>
      <c r="GB150" s="56"/>
      <c r="GC150" s="56"/>
      <c r="GD150" s="56"/>
      <c r="GE150" s="56"/>
      <c r="GF150" s="56"/>
      <c r="GH150" s="56"/>
      <c r="GI150" s="56"/>
      <c r="GJ150" s="56"/>
      <c r="GK150" s="56"/>
      <c r="GL150" s="56"/>
      <c r="GM150" s="56"/>
      <c r="GN150" s="56"/>
      <c r="GO150" s="56"/>
      <c r="GP150" s="56"/>
      <c r="GR150" s="56"/>
      <c r="GS150" s="56"/>
      <c r="GT150" s="56"/>
      <c r="GU150" s="56"/>
      <c r="GV150" s="56"/>
      <c r="GW150" s="56"/>
      <c r="GX150" s="56"/>
      <c r="GY150" s="56"/>
      <c r="GZ150" s="56"/>
      <c r="HB150" s="56"/>
      <c r="HC150" s="56"/>
      <c r="HD150" s="56"/>
      <c r="HE150" s="56"/>
      <c r="HF150" s="56"/>
      <c r="HG150" s="56"/>
      <c r="HH150" s="56"/>
      <c r="HI150" s="56"/>
      <c r="HJ150" s="56"/>
      <c r="HL150" s="56"/>
      <c r="HM150" s="56"/>
      <c r="HN150" s="56"/>
      <c r="HO150" s="56"/>
      <c r="HP150" s="56"/>
      <c r="HQ150" s="56"/>
      <c r="HR150" s="56"/>
      <c r="HS150" s="56"/>
      <c r="HT150" s="56"/>
      <c r="HV150" s="56"/>
      <c r="HW150" s="56"/>
      <c r="HX150" s="56"/>
      <c r="HY150" s="56"/>
      <c r="HZ150" s="56"/>
      <c r="IA150" s="56"/>
      <c r="IB150" s="56"/>
      <c r="IC150" s="56"/>
      <c r="ID150" s="56"/>
      <c r="IF150" s="56"/>
      <c r="IG150" s="56"/>
      <c r="IH150" s="56"/>
      <c r="II150" s="56"/>
      <c r="IJ150" s="56"/>
      <c r="IK150" s="56"/>
      <c r="IL150" s="56"/>
      <c r="IM150" s="56"/>
      <c r="IN150" s="56"/>
      <c r="IP150" s="56"/>
      <c r="IQ150" s="56"/>
      <c r="IR150" s="56"/>
      <c r="IS150" s="56"/>
      <c r="IT150" s="56"/>
      <c r="IU150" s="56"/>
    </row>
    <row r="151" spans="1:255" ht="12.75" customHeight="1" thickBot="1" x14ac:dyDescent="0.25">
      <c r="A151" s="11"/>
      <c r="B151" s="106">
        <v>1550.64</v>
      </c>
      <c r="C151" s="85" t="s">
        <v>78</v>
      </c>
      <c r="D151" s="86"/>
      <c r="E151" s="47"/>
      <c r="F151" s="47"/>
      <c r="G151" s="47"/>
      <c r="H151" s="48"/>
      <c r="I151" s="49"/>
      <c r="J151" s="56"/>
      <c r="K151" s="56"/>
      <c r="L151" s="56"/>
      <c r="M151" s="56"/>
      <c r="N151" s="56"/>
      <c r="O151" s="56"/>
      <c r="P151" s="56"/>
      <c r="Q151" s="56"/>
      <c r="R151" s="56"/>
      <c r="T151" s="56"/>
      <c r="U151" s="56"/>
      <c r="V151" s="56"/>
      <c r="W151" s="56"/>
      <c r="X151" s="56"/>
      <c r="Y151" s="56"/>
      <c r="Z151" s="56"/>
      <c r="AA151" s="56"/>
      <c r="AB151" s="56"/>
      <c r="AD151" s="56"/>
      <c r="AE151" s="56"/>
      <c r="AF151" s="56"/>
      <c r="AG151" s="56"/>
      <c r="AH151" s="56"/>
      <c r="AI151" s="56"/>
      <c r="AJ151" s="56"/>
      <c r="AK151" s="56"/>
      <c r="AL151" s="56"/>
      <c r="AN151" s="56"/>
      <c r="AO151" s="56"/>
      <c r="AP151" s="56"/>
      <c r="AQ151" s="56"/>
      <c r="AR151" s="56"/>
      <c r="AS151" s="56"/>
      <c r="AT151" s="56"/>
      <c r="AU151" s="56"/>
      <c r="AV151" s="56"/>
      <c r="AX151" s="56"/>
      <c r="AY151" s="56"/>
      <c r="AZ151" s="56"/>
      <c r="BA151" s="56"/>
      <c r="BB151" s="56"/>
      <c r="BC151" s="56"/>
      <c r="BD151" s="56"/>
      <c r="BE151" s="56"/>
      <c r="BF151" s="56"/>
      <c r="BH151" s="56"/>
      <c r="BI151" s="56"/>
      <c r="BJ151" s="56"/>
      <c r="BK151" s="56"/>
      <c r="BL151" s="56"/>
      <c r="BM151" s="56"/>
      <c r="BN151" s="56"/>
      <c r="BO151" s="56"/>
      <c r="BP151" s="56"/>
      <c r="BR151" s="56"/>
      <c r="BS151" s="56"/>
      <c r="BT151" s="56"/>
      <c r="BU151" s="56"/>
      <c r="BV151" s="56"/>
      <c r="BW151" s="56"/>
      <c r="BX151" s="56"/>
      <c r="BY151" s="56"/>
      <c r="BZ151" s="56"/>
      <c r="CB151" s="56"/>
      <c r="CC151" s="56"/>
      <c r="CD151" s="56"/>
      <c r="CE151" s="56"/>
      <c r="CF151" s="56"/>
      <c r="CG151" s="56"/>
      <c r="CH151" s="56"/>
      <c r="CI151" s="56"/>
      <c r="CJ151" s="56"/>
      <c r="CL151" s="56"/>
      <c r="CM151" s="56"/>
      <c r="CN151" s="56"/>
      <c r="CO151" s="56"/>
      <c r="CP151" s="56"/>
      <c r="CQ151" s="56"/>
      <c r="CR151" s="56"/>
      <c r="CS151" s="56"/>
      <c r="CT151" s="56"/>
      <c r="CV151" s="56"/>
      <c r="CW151" s="56"/>
      <c r="CX151" s="56"/>
      <c r="CY151" s="56"/>
      <c r="CZ151" s="56"/>
      <c r="DA151" s="56"/>
      <c r="DB151" s="56"/>
      <c r="DC151" s="56"/>
      <c r="DD151" s="56"/>
      <c r="DF151" s="56"/>
      <c r="DG151" s="56"/>
      <c r="DH151" s="56"/>
      <c r="DI151" s="56"/>
      <c r="DJ151" s="56"/>
      <c r="DK151" s="56"/>
      <c r="DL151" s="56"/>
      <c r="DM151" s="56"/>
      <c r="DN151" s="56"/>
      <c r="DP151" s="56"/>
      <c r="DQ151" s="56"/>
      <c r="DR151" s="56"/>
      <c r="DS151" s="56"/>
      <c r="DT151" s="56"/>
      <c r="DU151" s="56"/>
      <c r="DV151" s="56"/>
      <c r="DW151" s="56"/>
      <c r="DX151" s="56"/>
      <c r="DZ151" s="56"/>
      <c r="EA151" s="56"/>
      <c r="EB151" s="56"/>
      <c r="EC151" s="56"/>
      <c r="ED151" s="56"/>
      <c r="EE151" s="56"/>
      <c r="EF151" s="56"/>
      <c r="EG151" s="56"/>
      <c r="EH151" s="56"/>
      <c r="EJ151" s="56"/>
      <c r="EK151" s="56"/>
      <c r="EL151" s="56"/>
      <c r="EM151" s="56"/>
      <c r="EN151" s="56"/>
      <c r="EO151" s="56"/>
      <c r="EP151" s="56"/>
      <c r="EQ151" s="56"/>
      <c r="ER151" s="56"/>
      <c r="ET151" s="56"/>
      <c r="EU151" s="56"/>
      <c r="EV151" s="56"/>
      <c r="EW151" s="56"/>
      <c r="EX151" s="56"/>
      <c r="EY151" s="56"/>
      <c r="EZ151" s="56"/>
      <c r="FA151" s="56"/>
      <c r="FB151" s="56"/>
      <c r="FD151" s="56"/>
      <c r="FE151" s="56"/>
      <c r="FF151" s="56"/>
      <c r="FG151" s="56"/>
      <c r="FH151" s="56"/>
      <c r="FI151" s="56"/>
      <c r="FJ151" s="56"/>
      <c r="FK151" s="56"/>
      <c r="FL151" s="56"/>
      <c r="FN151" s="56"/>
      <c r="FO151" s="56"/>
      <c r="FP151" s="56"/>
      <c r="FQ151" s="56"/>
      <c r="FR151" s="56"/>
      <c r="FS151" s="56"/>
      <c r="FT151" s="56"/>
      <c r="FU151" s="56"/>
      <c r="FV151" s="56"/>
      <c r="FX151" s="56"/>
      <c r="FY151" s="56"/>
      <c r="FZ151" s="56"/>
      <c r="GA151" s="56"/>
      <c r="GB151" s="56"/>
      <c r="GC151" s="56"/>
      <c r="GD151" s="56"/>
      <c r="GE151" s="56"/>
      <c r="GF151" s="56"/>
      <c r="GH151" s="56"/>
      <c r="GI151" s="56"/>
      <c r="GJ151" s="56"/>
      <c r="GK151" s="56"/>
      <c r="GL151" s="56"/>
      <c r="GM151" s="56"/>
      <c r="GN151" s="56"/>
      <c r="GO151" s="56"/>
      <c r="GP151" s="56"/>
      <c r="GR151" s="56"/>
      <c r="GS151" s="56"/>
      <c r="GT151" s="56"/>
      <c r="GU151" s="56"/>
      <c r="GV151" s="56"/>
      <c r="GW151" s="56"/>
      <c r="GX151" s="56"/>
      <c r="GY151" s="56"/>
      <c r="GZ151" s="56"/>
      <c r="HB151" s="56"/>
      <c r="HC151" s="56"/>
      <c r="HD151" s="56"/>
      <c r="HE151" s="56"/>
      <c r="HF151" s="56"/>
      <c r="HG151" s="56"/>
      <c r="HH151" s="56"/>
      <c r="HI151" s="56"/>
      <c r="HJ151" s="56"/>
      <c r="HL151" s="56"/>
      <c r="HM151" s="56"/>
      <c r="HN151" s="56"/>
      <c r="HO151" s="56"/>
      <c r="HP151" s="56"/>
      <c r="HQ151" s="56"/>
      <c r="HR151" s="56"/>
      <c r="HS151" s="56"/>
      <c r="HT151" s="56"/>
      <c r="HV151" s="56"/>
      <c r="HW151" s="56"/>
      <c r="HX151" s="56"/>
      <c r="HY151" s="56"/>
      <c r="HZ151" s="56"/>
      <c r="IA151" s="56"/>
      <c r="IB151" s="56"/>
      <c r="IC151" s="56"/>
      <c r="ID151" s="56"/>
      <c r="IF151" s="56"/>
      <c r="IG151" s="56"/>
      <c r="IH151" s="56"/>
      <c r="II151" s="56"/>
      <c r="IJ151" s="56"/>
      <c r="IK151" s="56"/>
      <c r="IL151" s="56"/>
      <c r="IM151" s="56"/>
      <c r="IN151" s="56"/>
      <c r="IP151" s="56"/>
      <c r="IQ151" s="56"/>
      <c r="IR151" s="56"/>
      <c r="IS151" s="56"/>
      <c r="IT151" s="56"/>
      <c r="IU151" s="56"/>
    </row>
    <row r="152" spans="1:255" ht="12.75" customHeight="1" thickBot="1" x14ac:dyDescent="0.25">
      <c r="A152" s="11"/>
      <c r="B152" s="106">
        <v>1966.18</v>
      </c>
      <c r="C152" s="85" t="s">
        <v>79</v>
      </c>
      <c r="D152" s="86"/>
      <c r="E152" s="47"/>
      <c r="F152" s="47"/>
      <c r="G152" s="47"/>
      <c r="H152" s="48"/>
      <c r="I152" s="49"/>
      <c r="J152" s="56"/>
      <c r="K152" s="56"/>
      <c r="L152" s="56"/>
      <c r="M152" s="56"/>
      <c r="N152" s="56"/>
      <c r="O152" s="56"/>
      <c r="P152" s="56"/>
      <c r="Q152" s="56"/>
      <c r="R152" s="56"/>
      <c r="T152" s="56"/>
      <c r="U152" s="56"/>
      <c r="V152" s="56"/>
      <c r="W152" s="56"/>
      <c r="X152" s="56"/>
      <c r="Y152" s="56"/>
      <c r="Z152" s="56"/>
      <c r="AA152" s="56"/>
      <c r="AB152" s="56"/>
      <c r="AD152" s="56"/>
      <c r="AE152" s="56"/>
      <c r="AF152" s="56"/>
      <c r="AG152" s="56"/>
      <c r="AH152" s="56"/>
      <c r="AI152" s="56"/>
      <c r="AJ152" s="56"/>
      <c r="AK152" s="56"/>
      <c r="AL152" s="56"/>
      <c r="AN152" s="56"/>
      <c r="AO152" s="56"/>
      <c r="AP152" s="56"/>
      <c r="AQ152" s="56"/>
      <c r="AR152" s="56"/>
      <c r="AS152" s="56"/>
      <c r="AT152" s="56"/>
      <c r="AU152" s="56"/>
      <c r="AV152" s="56"/>
      <c r="AX152" s="56"/>
      <c r="AY152" s="56"/>
      <c r="AZ152" s="56"/>
      <c r="BA152" s="56"/>
      <c r="BB152" s="56"/>
      <c r="BC152" s="56"/>
      <c r="BD152" s="56"/>
      <c r="BE152" s="56"/>
      <c r="BF152" s="56"/>
      <c r="BH152" s="56"/>
      <c r="BI152" s="56"/>
      <c r="BJ152" s="56"/>
      <c r="BK152" s="56"/>
      <c r="BL152" s="56"/>
      <c r="BM152" s="56"/>
      <c r="BN152" s="56"/>
      <c r="BO152" s="56"/>
      <c r="BP152" s="56"/>
      <c r="BR152" s="56"/>
      <c r="BS152" s="56"/>
      <c r="BT152" s="56"/>
      <c r="BU152" s="56"/>
      <c r="BV152" s="56"/>
      <c r="BW152" s="56"/>
      <c r="BX152" s="56"/>
      <c r="BY152" s="56"/>
      <c r="BZ152" s="56"/>
      <c r="CB152" s="56"/>
      <c r="CC152" s="56"/>
      <c r="CD152" s="56"/>
      <c r="CE152" s="56"/>
      <c r="CF152" s="56"/>
      <c r="CG152" s="56"/>
      <c r="CH152" s="56"/>
      <c r="CI152" s="56"/>
      <c r="CJ152" s="56"/>
      <c r="CL152" s="56"/>
      <c r="CM152" s="56"/>
      <c r="CN152" s="56"/>
      <c r="CO152" s="56"/>
      <c r="CP152" s="56"/>
      <c r="CQ152" s="56"/>
      <c r="CR152" s="56"/>
      <c r="CS152" s="56"/>
      <c r="CT152" s="56"/>
      <c r="CV152" s="56"/>
      <c r="CW152" s="56"/>
      <c r="CX152" s="56"/>
      <c r="CY152" s="56"/>
      <c r="CZ152" s="56"/>
      <c r="DA152" s="56"/>
      <c r="DB152" s="56"/>
      <c r="DC152" s="56"/>
      <c r="DD152" s="56"/>
      <c r="DF152" s="56"/>
      <c r="DG152" s="56"/>
      <c r="DH152" s="56"/>
      <c r="DI152" s="56"/>
      <c r="DJ152" s="56"/>
      <c r="DK152" s="56"/>
      <c r="DL152" s="56"/>
      <c r="DM152" s="56"/>
      <c r="DN152" s="56"/>
      <c r="DP152" s="56"/>
      <c r="DQ152" s="56"/>
      <c r="DR152" s="56"/>
      <c r="DS152" s="56"/>
      <c r="DT152" s="56"/>
      <c r="DU152" s="56"/>
      <c r="DV152" s="56"/>
      <c r="DW152" s="56"/>
      <c r="DX152" s="56"/>
      <c r="DZ152" s="56"/>
      <c r="EA152" s="56"/>
      <c r="EB152" s="56"/>
      <c r="EC152" s="56"/>
      <c r="ED152" s="56"/>
      <c r="EE152" s="56"/>
      <c r="EF152" s="56"/>
      <c r="EG152" s="56"/>
      <c r="EH152" s="56"/>
      <c r="EJ152" s="56"/>
      <c r="EK152" s="56"/>
      <c r="EL152" s="56"/>
      <c r="EM152" s="56"/>
      <c r="EN152" s="56"/>
      <c r="EO152" s="56"/>
      <c r="EP152" s="56"/>
      <c r="EQ152" s="56"/>
      <c r="ER152" s="56"/>
      <c r="ET152" s="56"/>
      <c r="EU152" s="56"/>
      <c r="EV152" s="56"/>
      <c r="EW152" s="56"/>
      <c r="EX152" s="56"/>
      <c r="EY152" s="56"/>
      <c r="EZ152" s="56"/>
      <c r="FA152" s="56"/>
      <c r="FB152" s="56"/>
      <c r="FD152" s="56"/>
      <c r="FE152" s="56"/>
      <c r="FF152" s="56"/>
      <c r="FG152" s="56"/>
      <c r="FH152" s="56"/>
      <c r="FI152" s="56"/>
      <c r="FJ152" s="56"/>
      <c r="FK152" s="56"/>
      <c r="FL152" s="56"/>
      <c r="FN152" s="56"/>
      <c r="FO152" s="56"/>
      <c r="FP152" s="56"/>
      <c r="FQ152" s="56"/>
      <c r="FR152" s="56"/>
      <c r="FS152" s="56"/>
      <c r="FT152" s="56"/>
      <c r="FU152" s="56"/>
      <c r="FV152" s="56"/>
      <c r="FX152" s="56"/>
      <c r="FY152" s="56"/>
      <c r="FZ152" s="56"/>
      <c r="GA152" s="56"/>
      <c r="GB152" s="56"/>
      <c r="GC152" s="56"/>
      <c r="GD152" s="56"/>
      <c r="GE152" s="56"/>
      <c r="GF152" s="56"/>
      <c r="GH152" s="56"/>
      <c r="GI152" s="56"/>
      <c r="GJ152" s="56"/>
      <c r="GK152" s="56"/>
      <c r="GL152" s="56"/>
      <c r="GM152" s="56"/>
      <c r="GN152" s="56"/>
      <c r="GO152" s="56"/>
      <c r="GP152" s="56"/>
      <c r="GR152" s="56"/>
      <c r="GS152" s="56"/>
      <c r="GT152" s="56"/>
      <c r="GU152" s="56"/>
      <c r="GV152" s="56"/>
      <c r="GW152" s="56"/>
      <c r="GX152" s="56"/>
      <c r="GY152" s="56"/>
      <c r="GZ152" s="56"/>
      <c r="HB152" s="56"/>
      <c r="HC152" s="56"/>
      <c r="HD152" s="56"/>
      <c r="HE152" s="56"/>
      <c r="HF152" s="56"/>
      <c r="HG152" s="56"/>
      <c r="HH152" s="56"/>
      <c r="HI152" s="56"/>
      <c r="HJ152" s="56"/>
      <c r="HL152" s="56"/>
      <c r="HM152" s="56"/>
      <c r="HN152" s="56"/>
      <c r="HO152" s="56"/>
      <c r="HP152" s="56"/>
      <c r="HQ152" s="56"/>
      <c r="HR152" s="56"/>
      <c r="HS152" s="56"/>
      <c r="HT152" s="56"/>
      <c r="HV152" s="56"/>
      <c r="HW152" s="56"/>
      <c r="HX152" s="56"/>
      <c r="HY152" s="56"/>
      <c r="HZ152" s="56"/>
      <c r="IA152" s="56"/>
      <c r="IB152" s="56"/>
      <c r="IC152" s="56"/>
      <c r="ID152" s="56"/>
      <c r="IF152" s="56"/>
      <c r="IG152" s="56"/>
      <c r="IH152" s="56"/>
      <c r="II152" s="56"/>
      <c r="IJ152" s="56"/>
      <c r="IK152" s="56"/>
      <c r="IL152" s="56"/>
      <c r="IM152" s="56"/>
      <c r="IN152" s="56"/>
      <c r="IP152" s="56"/>
      <c r="IQ152" s="56"/>
      <c r="IR152" s="56"/>
      <c r="IS152" s="56"/>
      <c r="IT152" s="56"/>
      <c r="IU152" s="56"/>
    </row>
    <row r="153" spans="1:255" ht="12.75" customHeight="1" thickBot="1" x14ac:dyDescent="0.25">
      <c r="A153" s="11"/>
      <c r="B153" s="106">
        <v>1455.8</v>
      </c>
      <c r="C153" s="85" t="s">
        <v>80</v>
      </c>
      <c r="D153" s="86"/>
      <c r="E153" s="47"/>
      <c r="F153" s="47"/>
      <c r="G153" s="47"/>
      <c r="H153" s="48"/>
      <c r="I153" s="49"/>
      <c r="J153" s="56"/>
      <c r="K153" s="56"/>
      <c r="L153" s="56"/>
      <c r="M153" s="56"/>
      <c r="N153" s="56"/>
      <c r="O153" s="56"/>
      <c r="P153" s="56"/>
      <c r="Q153" s="56"/>
      <c r="R153" s="56"/>
      <c r="T153" s="56"/>
      <c r="U153" s="56"/>
      <c r="V153" s="56"/>
      <c r="W153" s="56"/>
      <c r="X153" s="56"/>
      <c r="Y153" s="56"/>
      <c r="Z153" s="56"/>
      <c r="AA153" s="56"/>
      <c r="AB153" s="56"/>
      <c r="AD153" s="56"/>
      <c r="AE153" s="56"/>
      <c r="AF153" s="56"/>
      <c r="AG153" s="56"/>
      <c r="AH153" s="56"/>
      <c r="AI153" s="56"/>
      <c r="AJ153" s="56"/>
      <c r="AK153" s="56"/>
      <c r="AL153" s="56"/>
      <c r="AN153" s="56"/>
      <c r="AO153" s="56"/>
      <c r="AP153" s="56"/>
      <c r="AQ153" s="56"/>
      <c r="AR153" s="56"/>
      <c r="AS153" s="56"/>
      <c r="AT153" s="56"/>
      <c r="AU153" s="56"/>
      <c r="AV153" s="56"/>
      <c r="AX153" s="56"/>
      <c r="AY153" s="56"/>
      <c r="AZ153" s="56"/>
      <c r="BA153" s="56"/>
      <c r="BB153" s="56"/>
      <c r="BC153" s="56"/>
      <c r="BD153" s="56"/>
      <c r="BE153" s="56"/>
      <c r="BF153" s="56"/>
      <c r="BH153" s="56"/>
      <c r="BI153" s="56"/>
      <c r="BJ153" s="56"/>
      <c r="BK153" s="56"/>
      <c r="BL153" s="56"/>
      <c r="BM153" s="56"/>
      <c r="BN153" s="56"/>
      <c r="BO153" s="56"/>
      <c r="BP153" s="56"/>
      <c r="BR153" s="56"/>
      <c r="BS153" s="56"/>
      <c r="BT153" s="56"/>
      <c r="BU153" s="56"/>
      <c r="BV153" s="56"/>
      <c r="BW153" s="56"/>
      <c r="BX153" s="56"/>
      <c r="BY153" s="56"/>
      <c r="BZ153" s="56"/>
      <c r="CB153" s="56"/>
      <c r="CC153" s="56"/>
      <c r="CD153" s="56"/>
      <c r="CE153" s="56"/>
      <c r="CF153" s="56"/>
      <c r="CG153" s="56"/>
      <c r="CH153" s="56"/>
      <c r="CI153" s="56"/>
      <c r="CJ153" s="56"/>
      <c r="CL153" s="56"/>
      <c r="CM153" s="56"/>
      <c r="CN153" s="56"/>
      <c r="CO153" s="56"/>
      <c r="CP153" s="56"/>
      <c r="CQ153" s="56"/>
      <c r="CR153" s="56"/>
      <c r="CS153" s="56"/>
      <c r="CT153" s="56"/>
      <c r="CV153" s="56"/>
      <c r="CW153" s="56"/>
      <c r="CX153" s="56"/>
      <c r="CY153" s="56"/>
      <c r="CZ153" s="56"/>
      <c r="DA153" s="56"/>
      <c r="DB153" s="56"/>
      <c r="DC153" s="56"/>
      <c r="DD153" s="56"/>
      <c r="DF153" s="56"/>
      <c r="DG153" s="56"/>
      <c r="DH153" s="56"/>
      <c r="DI153" s="56"/>
      <c r="DJ153" s="56"/>
      <c r="DK153" s="56"/>
      <c r="DL153" s="56"/>
      <c r="DM153" s="56"/>
      <c r="DN153" s="56"/>
      <c r="DP153" s="56"/>
      <c r="DQ153" s="56"/>
      <c r="DR153" s="56"/>
      <c r="DS153" s="56"/>
      <c r="DT153" s="56"/>
      <c r="DU153" s="56"/>
      <c r="DV153" s="56"/>
      <c r="DW153" s="56"/>
      <c r="DX153" s="56"/>
      <c r="DZ153" s="56"/>
      <c r="EA153" s="56"/>
      <c r="EB153" s="56"/>
      <c r="EC153" s="56"/>
      <c r="ED153" s="56"/>
      <c r="EE153" s="56"/>
      <c r="EF153" s="56"/>
      <c r="EG153" s="56"/>
      <c r="EH153" s="56"/>
      <c r="EJ153" s="56"/>
      <c r="EK153" s="56"/>
      <c r="EL153" s="56"/>
      <c r="EM153" s="56"/>
      <c r="EN153" s="56"/>
      <c r="EO153" s="56"/>
      <c r="EP153" s="56"/>
      <c r="EQ153" s="56"/>
      <c r="ER153" s="56"/>
      <c r="ET153" s="56"/>
      <c r="EU153" s="56"/>
      <c r="EV153" s="56"/>
      <c r="EW153" s="56"/>
      <c r="EX153" s="56"/>
      <c r="EY153" s="56"/>
      <c r="EZ153" s="56"/>
      <c r="FA153" s="56"/>
      <c r="FB153" s="56"/>
      <c r="FD153" s="56"/>
      <c r="FE153" s="56"/>
      <c r="FF153" s="56"/>
      <c r="FG153" s="56"/>
      <c r="FH153" s="56"/>
      <c r="FI153" s="56"/>
      <c r="FJ153" s="56"/>
      <c r="FK153" s="56"/>
      <c r="FL153" s="56"/>
      <c r="FN153" s="56"/>
      <c r="FO153" s="56"/>
      <c r="FP153" s="56"/>
      <c r="FQ153" s="56"/>
      <c r="FR153" s="56"/>
      <c r="FS153" s="56"/>
      <c r="FT153" s="56"/>
      <c r="FU153" s="56"/>
      <c r="FV153" s="56"/>
      <c r="FX153" s="56"/>
      <c r="FY153" s="56"/>
      <c r="FZ153" s="56"/>
      <c r="GA153" s="56"/>
      <c r="GB153" s="56"/>
      <c r="GC153" s="56"/>
      <c r="GD153" s="56"/>
      <c r="GE153" s="56"/>
      <c r="GF153" s="56"/>
      <c r="GH153" s="56"/>
      <c r="GI153" s="56"/>
      <c r="GJ153" s="56"/>
      <c r="GK153" s="56"/>
      <c r="GL153" s="56"/>
      <c r="GM153" s="56"/>
      <c r="GN153" s="56"/>
      <c r="GO153" s="56"/>
      <c r="GP153" s="56"/>
      <c r="GR153" s="56"/>
      <c r="GS153" s="56"/>
      <c r="GT153" s="56"/>
      <c r="GU153" s="56"/>
      <c r="GV153" s="56"/>
      <c r="GW153" s="56"/>
      <c r="GX153" s="56"/>
      <c r="GY153" s="56"/>
      <c r="GZ153" s="56"/>
      <c r="HB153" s="56"/>
      <c r="HC153" s="56"/>
      <c r="HD153" s="56"/>
      <c r="HE153" s="56"/>
      <c r="HF153" s="56"/>
      <c r="HG153" s="56"/>
      <c r="HH153" s="56"/>
      <c r="HI153" s="56"/>
      <c r="HJ153" s="56"/>
      <c r="HL153" s="56"/>
      <c r="HM153" s="56"/>
      <c r="HN153" s="56"/>
      <c r="HO153" s="56"/>
      <c r="HP153" s="56"/>
      <c r="HQ153" s="56"/>
      <c r="HR153" s="56"/>
      <c r="HS153" s="56"/>
      <c r="HT153" s="56"/>
      <c r="HV153" s="56"/>
      <c r="HW153" s="56"/>
      <c r="HX153" s="56"/>
      <c r="HY153" s="56"/>
      <c r="HZ153" s="56"/>
      <c r="IA153" s="56"/>
      <c r="IB153" s="56"/>
      <c r="IC153" s="56"/>
      <c r="ID153" s="56"/>
      <c r="IF153" s="56"/>
      <c r="IG153" s="56"/>
      <c r="IH153" s="56"/>
      <c r="II153" s="56"/>
      <c r="IJ153" s="56"/>
      <c r="IK153" s="56"/>
      <c r="IL153" s="56"/>
      <c r="IM153" s="56"/>
      <c r="IN153" s="56"/>
      <c r="IP153" s="56"/>
      <c r="IQ153" s="56"/>
      <c r="IR153" s="56"/>
      <c r="IS153" s="56"/>
      <c r="IT153" s="56"/>
      <c r="IU153" s="56"/>
    </row>
    <row r="154" spans="1:255" ht="13.5" thickBot="1" x14ac:dyDescent="0.25">
      <c r="A154" s="103"/>
      <c r="B154" s="106"/>
      <c r="C154" s="85" t="s">
        <v>87</v>
      </c>
      <c r="D154" s="86"/>
      <c r="E154" s="47"/>
      <c r="F154" s="47"/>
      <c r="G154" s="47"/>
      <c r="H154" s="48"/>
      <c r="I154" s="49">
        <v>975.29</v>
      </c>
      <c r="J154" s="56"/>
      <c r="K154" s="56"/>
      <c r="L154" s="56"/>
      <c r="M154" s="56"/>
      <c r="N154" s="56"/>
      <c r="O154" s="56"/>
      <c r="P154" s="56"/>
      <c r="Q154" s="56"/>
      <c r="R154" s="56"/>
      <c r="T154" s="56"/>
      <c r="U154" s="56"/>
      <c r="V154" s="56"/>
      <c r="W154" s="56"/>
      <c r="X154" s="56"/>
      <c r="Y154" s="56"/>
      <c r="Z154" s="56"/>
      <c r="AA154" s="56"/>
      <c r="AB154" s="56"/>
      <c r="AD154" s="56"/>
      <c r="AE154" s="56"/>
      <c r="AF154" s="56"/>
      <c r="AG154" s="56"/>
      <c r="AH154" s="56"/>
      <c r="AI154" s="56"/>
      <c r="AJ154" s="56"/>
      <c r="AK154" s="56"/>
      <c r="AL154" s="56"/>
      <c r="AN154" s="56"/>
      <c r="AO154" s="56"/>
      <c r="AP154" s="56"/>
      <c r="AQ154" s="56"/>
      <c r="AR154" s="56"/>
      <c r="AS154" s="56"/>
      <c r="AT154" s="56"/>
      <c r="AU154" s="56"/>
      <c r="AV154" s="56"/>
      <c r="AX154" s="56"/>
      <c r="AY154" s="56"/>
      <c r="AZ154" s="56"/>
      <c r="BA154" s="56"/>
      <c r="BB154" s="56"/>
      <c r="BC154" s="56"/>
      <c r="BD154" s="56"/>
      <c r="BE154" s="56"/>
      <c r="BF154" s="56"/>
      <c r="BH154" s="56"/>
      <c r="BI154" s="56"/>
      <c r="BJ154" s="56"/>
      <c r="BK154" s="56"/>
      <c r="BL154" s="56"/>
      <c r="BM154" s="56"/>
      <c r="BN154" s="56"/>
      <c r="BO154" s="56"/>
      <c r="BP154" s="56"/>
      <c r="BR154" s="56"/>
      <c r="BS154" s="56"/>
      <c r="BT154" s="56"/>
      <c r="BU154" s="56"/>
      <c r="BV154" s="56"/>
      <c r="BW154" s="56"/>
      <c r="BX154" s="56"/>
      <c r="BY154" s="56"/>
      <c r="BZ154" s="56"/>
      <c r="CB154" s="56"/>
      <c r="CC154" s="56"/>
      <c r="CD154" s="56"/>
      <c r="CE154" s="56"/>
      <c r="CF154" s="56"/>
      <c r="CG154" s="56"/>
      <c r="CH154" s="56"/>
      <c r="CI154" s="56"/>
      <c r="CJ154" s="56"/>
      <c r="CL154" s="56"/>
      <c r="CM154" s="56"/>
      <c r="CN154" s="56"/>
      <c r="CO154" s="56"/>
      <c r="CP154" s="56"/>
      <c r="CQ154" s="56"/>
      <c r="CR154" s="56"/>
      <c r="CS154" s="56"/>
      <c r="CT154" s="56"/>
      <c r="CV154" s="56"/>
      <c r="CW154" s="56"/>
      <c r="CX154" s="56"/>
      <c r="CY154" s="56"/>
      <c r="CZ154" s="56"/>
      <c r="DA154" s="56"/>
      <c r="DB154" s="56"/>
      <c r="DC154" s="56"/>
      <c r="DD154" s="56"/>
      <c r="DF154" s="56"/>
      <c r="DG154" s="56"/>
      <c r="DH154" s="56"/>
      <c r="DI154" s="56"/>
      <c r="DJ154" s="56"/>
      <c r="DK154" s="56"/>
      <c r="DL154" s="56"/>
      <c r="DM154" s="56"/>
      <c r="DN154" s="56"/>
      <c r="DP154" s="56"/>
      <c r="DQ154" s="56"/>
      <c r="DR154" s="56"/>
      <c r="DS154" s="56"/>
      <c r="DT154" s="56"/>
      <c r="DU154" s="56"/>
      <c r="DV154" s="56"/>
      <c r="DW154" s="56"/>
      <c r="DX154" s="56"/>
      <c r="DZ154" s="56"/>
      <c r="EA154" s="56"/>
      <c r="EB154" s="56"/>
      <c r="EC154" s="56"/>
      <c r="ED154" s="56"/>
      <c r="EE154" s="56"/>
      <c r="EF154" s="56"/>
      <c r="EG154" s="56"/>
      <c r="EH154" s="56"/>
      <c r="EJ154" s="56"/>
      <c r="EK154" s="56"/>
      <c r="EL154" s="56"/>
      <c r="EM154" s="56"/>
      <c r="EN154" s="56"/>
      <c r="EO154" s="56"/>
      <c r="EP154" s="56"/>
      <c r="EQ154" s="56"/>
      <c r="ER154" s="56"/>
      <c r="ET154" s="56"/>
      <c r="EU154" s="56"/>
      <c r="EV154" s="56"/>
      <c r="EW154" s="56"/>
      <c r="EX154" s="56"/>
      <c r="EY154" s="56"/>
      <c r="EZ154" s="56"/>
      <c r="FA154" s="56"/>
      <c r="FB154" s="56"/>
      <c r="FD154" s="56"/>
      <c r="FE154" s="56"/>
      <c r="FF154" s="56"/>
      <c r="FG154" s="56"/>
      <c r="FH154" s="56"/>
      <c r="FI154" s="56"/>
      <c r="FJ154" s="56"/>
      <c r="FK154" s="56"/>
      <c r="FL154" s="56"/>
      <c r="FN154" s="56"/>
      <c r="FO154" s="56"/>
      <c r="FP154" s="56"/>
      <c r="FQ154" s="56"/>
      <c r="FR154" s="56"/>
      <c r="FS154" s="56"/>
      <c r="FT154" s="56"/>
      <c r="FU154" s="56"/>
      <c r="FV154" s="56"/>
      <c r="FX154" s="56"/>
      <c r="FY154" s="56"/>
      <c r="FZ154" s="56"/>
      <c r="GA154" s="56"/>
      <c r="GB154" s="56"/>
      <c r="GC154" s="56"/>
      <c r="GD154" s="56"/>
      <c r="GE154" s="56"/>
      <c r="GF154" s="56"/>
      <c r="GH154" s="56"/>
      <c r="GI154" s="56"/>
      <c r="GJ154" s="56"/>
      <c r="GK154" s="56"/>
      <c r="GL154" s="56"/>
      <c r="GM154" s="56"/>
      <c r="GN154" s="56"/>
      <c r="GO154" s="56"/>
      <c r="GP154" s="56"/>
      <c r="GR154" s="56"/>
      <c r="GS154" s="56"/>
      <c r="GT154" s="56"/>
      <c r="GU154" s="56"/>
      <c r="GV154" s="56"/>
      <c r="GW154" s="56"/>
      <c r="GX154" s="56"/>
      <c r="GY154" s="56"/>
      <c r="GZ154" s="56"/>
      <c r="HB154" s="56"/>
      <c r="HC154" s="56"/>
      <c r="HD154" s="56"/>
      <c r="HE154" s="56"/>
      <c r="HF154" s="56"/>
      <c r="HG154" s="56"/>
      <c r="HH154" s="56"/>
      <c r="HI154" s="56"/>
      <c r="HJ154" s="56"/>
      <c r="HL154" s="56"/>
      <c r="HM154" s="56"/>
      <c r="HN154" s="56"/>
      <c r="HO154" s="56"/>
      <c r="HP154" s="56"/>
      <c r="HQ154" s="56"/>
      <c r="HR154" s="56"/>
      <c r="HS154" s="56"/>
      <c r="HT154" s="56"/>
      <c r="HV154" s="56"/>
      <c r="HW154" s="56"/>
      <c r="HX154" s="56"/>
      <c r="HY154" s="56"/>
      <c r="HZ154" s="56"/>
      <c r="IA154" s="56"/>
      <c r="IB154" s="56"/>
      <c r="IC154" s="56"/>
      <c r="ID154" s="56"/>
      <c r="IF154" s="56"/>
      <c r="IG154" s="56"/>
      <c r="IH154" s="56"/>
      <c r="II154" s="56"/>
      <c r="IJ154" s="56"/>
      <c r="IK154" s="56"/>
      <c r="IL154" s="56"/>
      <c r="IM154" s="56"/>
      <c r="IN154" s="56"/>
      <c r="IP154" s="56"/>
      <c r="IQ154" s="56"/>
      <c r="IR154" s="56"/>
      <c r="IS154" s="56"/>
      <c r="IT154" s="56"/>
      <c r="IU154" s="56"/>
    </row>
    <row r="155" spans="1:255" ht="12.75" customHeight="1" thickBot="1" x14ac:dyDescent="0.25">
      <c r="A155" s="11"/>
      <c r="B155" s="51">
        <f>SUM(B142:B153)</f>
        <v>19087.209999999995</v>
      </c>
      <c r="C155" s="50"/>
      <c r="D155" s="51"/>
      <c r="E155" s="52"/>
      <c r="F155" s="50"/>
      <c r="G155" s="50"/>
      <c r="H155" s="51" t="s">
        <v>17</v>
      </c>
      <c r="I155" s="51">
        <f>SUM(I142:I154)</f>
        <v>975.29</v>
      </c>
      <c r="J155" s="56"/>
      <c r="K155" s="56"/>
      <c r="L155" s="56"/>
      <c r="M155" s="56"/>
      <c r="N155" s="56"/>
      <c r="O155" s="56"/>
      <c r="P155" s="56"/>
      <c r="Q155" s="56"/>
      <c r="R155" s="56"/>
      <c r="T155" s="56"/>
      <c r="U155" s="56"/>
      <c r="V155" s="56"/>
      <c r="W155" s="56"/>
      <c r="X155" s="56"/>
      <c r="Y155" s="56"/>
      <c r="Z155" s="56"/>
      <c r="AA155" s="56"/>
      <c r="AB155" s="56"/>
      <c r="AD155" s="56"/>
      <c r="AE155" s="56"/>
      <c r="AF155" s="56"/>
      <c r="AG155" s="56"/>
      <c r="AH155" s="56"/>
      <c r="AI155" s="56"/>
      <c r="AJ155" s="56"/>
      <c r="AK155" s="56"/>
      <c r="AL155" s="56"/>
      <c r="AN155" s="56"/>
      <c r="AO155" s="56"/>
      <c r="AP155" s="56"/>
      <c r="AQ155" s="56"/>
      <c r="AR155" s="56"/>
      <c r="AS155" s="56"/>
      <c r="AT155" s="56"/>
      <c r="AU155" s="56"/>
      <c r="AV155" s="56"/>
      <c r="AX155" s="56"/>
      <c r="AY155" s="56"/>
      <c r="AZ155" s="56"/>
      <c r="BA155" s="56"/>
      <c r="BB155" s="56"/>
      <c r="BC155" s="56"/>
      <c r="BD155" s="56"/>
      <c r="BE155" s="56"/>
      <c r="BF155" s="56"/>
      <c r="BH155" s="56"/>
      <c r="BI155" s="56"/>
      <c r="BJ155" s="56"/>
      <c r="BK155" s="56"/>
      <c r="BL155" s="56"/>
      <c r="BM155" s="56"/>
      <c r="BN155" s="56"/>
      <c r="BO155" s="56"/>
      <c r="BP155" s="56"/>
      <c r="BR155" s="56"/>
      <c r="BS155" s="56"/>
      <c r="BT155" s="56"/>
      <c r="BU155" s="56"/>
      <c r="BV155" s="56"/>
      <c r="BW155" s="56"/>
      <c r="BX155" s="56"/>
      <c r="BY155" s="56"/>
      <c r="BZ155" s="56"/>
      <c r="CB155" s="56"/>
      <c r="CC155" s="56"/>
      <c r="CD155" s="56"/>
      <c r="CE155" s="56"/>
      <c r="CF155" s="56"/>
      <c r="CG155" s="56"/>
      <c r="CH155" s="56"/>
      <c r="CI155" s="56"/>
      <c r="CJ155" s="56"/>
      <c r="CL155" s="56"/>
      <c r="CM155" s="56"/>
      <c r="CN155" s="56"/>
      <c r="CO155" s="56"/>
      <c r="CP155" s="56"/>
      <c r="CQ155" s="56"/>
      <c r="CR155" s="56"/>
      <c r="CS155" s="56"/>
      <c r="CT155" s="56"/>
      <c r="CV155" s="56"/>
      <c r="CW155" s="56"/>
      <c r="CX155" s="56"/>
      <c r="CY155" s="56"/>
      <c r="CZ155" s="56"/>
      <c r="DA155" s="56"/>
      <c r="DB155" s="56"/>
      <c r="DC155" s="56"/>
      <c r="DD155" s="56"/>
      <c r="DF155" s="56"/>
      <c r="DG155" s="56"/>
      <c r="DH155" s="56"/>
      <c r="DI155" s="56"/>
      <c r="DJ155" s="56"/>
      <c r="DK155" s="56"/>
      <c r="DL155" s="56"/>
      <c r="DM155" s="56"/>
      <c r="DN155" s="56"/>
      <c r="DP155" s="56"/>
      <c r="DQ155" s="56"/>
      <c r="DR155" s="56"/>
      <c r="DS155" s="56"/>
      <c r="DT155" s="56"/>
      <c r="DU155" s="56"/>
      <c r="DV155" s="56"/>
      <c r="DW155" s="56"/>
      <c r="DX155" s="56"/>
      <c r="DZ155" s="56"/>
      <c r="EA155" s="56"/>
      <c r="EB155" s="56"/>
      <c r="EC155" s="56"/>
      <c r="ED155" s="56"/>
      <c r="EE155" s="56"/>
      <c r="EF155" s="56"/>
      <c r="EG155" s="56"/>
      <c r="EH155" s="56"/>
      <c r="EJ155" s="56"/>
      <c r="EK155" s="56"/>
      <c r="EL155" s="56"/>
      <c r="EM155" s="56"/>
      <c r="EN155" s="56"/>
      <c r="EO155" s="56"/>
      <c r="EP155" s="56"/>
      <c r="EQ155" s="56"/>
      <c r="ER155" s="56"/>
      <c r="ET155" s="56"/>
      <c r="EU155" s="56"/>
      <c r="EV155" s="56"/>
      <c r="EW155" s="56"/>
      <c r="EX155" s="56"/>
      <c r="EY155" s="56"/>
      <c r="EZ155" s="56"/>
      <c r="FA155" s="56"/>
      <c r="FB155" s="56"/>
      <c r="FD155" s="56"/>
      <c r="FE155" s="56"/>
      <c r="FF155" s="56"/>
      <c r="FG155" s="56"/>
      <c r="FH155" s="56"/>
      <c r="FI155" s="56"/>
      <c r="FJ155" s="56"/>
      <c r="FK155" s="56"/>
      <c r="FL155" s="56"/>
      <c r="FN155" s="56"/>
      <c r="FO155" s="56"/>
      <c r="FP155" s="56"/>
      <c r="FQ155" s="56"/>
      <c r="FR155" s="56"/>
      <c r="FS155" s="56"/>
      <c r="FT155" s="56"/>
      <c r="FU155" s="56"/>
      <c r="FV155" s="56"/>
      <c r="FX155" s="56"/>
      <c r="FY155" s="56"/>
      <c r="FZ155" s="56"/>
      <c r="GA155" s="56"/>
      <c r="GB155" s="56"/>
      <c r="GC155" s="56"/>
      <c r="GD155" s="56"/>
      <c r="GE155" s="56"/>
      <c r="GF155" s="56"/>
      <c r="GH155" s="56"/>
      <c r="GI155" s="56"/>
      <c r="GJ155" s="56"/>
      <c r="GK155" s="56"/>
      <c r="GL155" s="56"/>
      <c r="GM155" s="56"/>
      <c r="GN155" s="56"/>
      <c r="GO155" s="56"/>
      <c r="GP155" s="56"/>
      <c r="GR155" s="56"/>
      <c r="GS155" s="56"/>
      <c r="GT155" s="56"/>
      <c r="GU155" s="56"/>
      <c r="GV155" s="56"/>
      <c r="GW155" s="56"/>
      <c r="GX155" s="56"/>
      <c r="GY155" s="56"/>
      <c r="GZ155" s="56"/>
      <c r="HB155" s="56"/>
      <c r="HC155" s="56"/>
      <c r="HD155" s="56"/>
      <c r="HE155" s="56"/>
      <c r="HF155" s="56"/>
      <c r="HG155" s="56"/>
      <c r="HH155" s="56"/>
      <c r="HI155" s="56"/>
      <c r="HJ155" s="56"/>
      <c r="HL155" s="56"/>
      <c r="HM155" s="56"/>
      <c r="HN155" s="56"/>
      <c r="HO155" s="56"/>
      <c r="HP155" s="56"/>
      <c r="HQ155" s="56"/>
      <c r="HR155" s="56"/>
      <c r="HS155" s="56"/>
      <c r="HT155" s="56"/>
      <c r="HV155" s="56"/>
      <c r="HW155" s="56"/>
      <c r="HX155" s="56"/>
      <c r="HY155" s="56"/>
      <c r="HZ155" s="56"/>
      <c r="IA155" s="56"/>
      <c r="IB155" s="56"/>
      <c r="IC155" s="56"/>
      <c r="ID155" s="56"/>
      <c r="IF155" s="56"/>
      <c r="IG155" s="56"/>
      <c r="IH155" s="56"/>
      <c r="II155" s="56"/>
      <c r="IJ155" s="56"/>
      <c r="IK155" s="56"/>
      <c r="IL155" s="56"/>
      <c r="IM155" s="56"/>
      <c r="IN155" s="56"/>
      <c r="IP155" s="56"/>
      <c r="IQ155" s="56"/>
      <c r="IR155" s="56"/>
      <c r="IS155" s="56"/>
      <c r="IT155" s="56"/>
      <c r="IU155" s="56"/>
    </row>
    <row r="156" spans="1:255" ht="64.5" thickBot="1" x14ac:dyDescent="0.25">
      <c r="A156" s="46" t="s">
        <v>97</v>
      </c>
      <c r="B156" s="114" t="s">
        <v>16</v>
      </c>
      <c r="C156" s="114" t="s">
        <v>5</v>
      </c>
      <c r="D156" s="114" t="s">
        <v>23</v>
      </c>
      <c r="E156" s="118" t="s">
        <v>18</v>
      </c>
      <c r="F156" s="114" t="s">
        <v>19</v>
      </c>
      <c r="G156" s="114" t="s">
        <v>10</v>
      </c>
      <c r="H156" s="114" t="s">
        <v>13</v>
      </c>
      <c r="I156" s="115" t="s">
        <v>12</v>
      </c>
      <c r="J156" s="56"/>
      <c r="K156" s="56"/>
      <c r="L156" s="56"/>
      <c r="M156" s="56"/>
      <c r="N156" s="56"/>
      <c r="O156" s="56"/>
      <c r="P156" s="56"/>
      <c r="Q156" s="56"/>
      <c r="R156" s="56"/>
      <c r="T156" s="56"/>
      <c r="U156" s="56"/>
      <c r="V156" s="56"/>
      <c r="W156" s="56"/>
      <c r="X156" s="56"/>
      <c r="Y156" s="56"/>
      <c r="Z156" s="56"/>
      <c r="AA156" s="56"/>
      <c r="AB156" s="56"/>
      <c r="AD156" s="56"/>
      <c r="AE156" s="56"/>
      <c r="AF156" s="56"/>
      <c r="AG156" s="56"/>
      <c r="AH156" s="56"/>
      <c r="AI156" s="56"/>
      <c r="AJ156" s="56"/>
      <c r="AK156" s="56"/>
      <c r="AL156" s="56"/>
      <c r="AN156" s="56"/>
      <c r="AO156" s="56"/>
      <c r="AP156" s="56"/>
      <c r="AQ156" s="56"/>
      <c r="AR156" s="56"/>
      <c r="AS156" s="56"/>
      <c r="AT156" s="56"/>
      <c r="AU156" s="56"/>
      <c r="AV156" s="56"/>
      <c r="AX156" s="56"/>
      <c r="AY156" s="56"/>
      <c r="AZ156" s="56"/>
      <c r="BA156" s="56"/>
      <c r="BB156" s="56"/>
      <c r="BC156" s="56"/>
      <c r="BD156" s="56"/>
      <c r="BE156" s="56"/>
      <c r="BF156" s="56"/>
      <c r="BH156" s="56"/>
      <c r="BI156" s="56"/>
      <c r="BJ156" s="56"/>
      <c r="BK156" s="56"/>
      <c r="BL156" s="56"/>
      <c r="BM156" s="56"/>
      <c r="BN156" s="56"/>
      <c r="BO156" s="56"/>
      <c r="BP156" s="56"/>
      <c r="BR156" s="56"/>
      <c r="BS156" s="56"/>
      <c r="BT156" s="56"/>
      <c r="BU156" s="56"/>
      <c r="BV156" s="56"/>
      <c r="BW156" s="56"/>
      <c r="BX156" s="56"/>
      <c r="BY156" s="56"/>
      <c r="BZ156" s="56"/>
      <c r="CB156" s="56"/>
      <c r="CC156" s="56"/>
      <c r="CD156" s="56"/>
      <c r="CE156" s="56"/>
      <c r="CF156" s="56"/>
      <c r="CG156" s="56"/>
      <c r="CH156" s="56"/>
      <c r="CI156" s="56"/>
      <c r="CJ156" s="56"/>
      <c r="CL156" s="56"/>
      <c r="CM156" s="56"/>
      <c r="CN156" s="56"/>
      <c r="CO156" s="56"/>
      <c r="CP156" s="56"/>
      <c r="CQ156" s="56"/>
      <c r="CR156" s="56"/>
      <c r="CS156" s="56"/>
      <c r="CT156" s="56"/>
      <c r="CV156" s="56"/>
      <c r="CW156" s="56"/>
      <c r="CX156" s="56"/>
      <c r="CY156" s="56"/>
      <c r="CZ156" s="56"/>
      <c r="DA156" s="56"/>
      <c r="DB156" s="56"/>
      <c r="DC156" s="56"/>
      <c r="DD156" s="56"/>
      <c r="DF156" s="56"/>
      <c r="DG156" s="56"/>
      <c r="DH156" s="56"/>
      <c r="DI156" s="56"/>
      <c r="DJ156" s="56"/>
      <c r="DK156" s="56"/>
      <c r="DL156" s="56"/>
      <c r="DM156" s="56"/>
      <c r="DN156" s="56"/>
      <c r="DP156" s="56"/>
      <c r="DQ156" s="56"/>
      <c r="DR156" s="56"/>
      <c r="DS156" s="56"/>
      <c r="DT156" s="56"/>
      <c r="DU156" s="56"/>
      <c r="DV156" s="56"/>
      <c r="DW156" s="56"/>
      <c r="DX156" s="56"/>
      <c r="DZ156" s="56"/>
      <c r="EA156" s="56"/>
      <c r="EB156" s="56"/>
      <c r="EC156" s="56"/>
      <c r="ED156" s="56"/>
      <c r="EE156" s="56"/>
      <c r="EF156" s="56"/>
      <c r="EG156" s="56"/>
      <c r="EH156" s="56"/>
      <c r="EJ156" s="56"/>
      <c r="EK156" s="56"/>
      <c r="EL156" s="56"/>
      <c r="EM156" s="56"/>
      <c r="EN156" s="56"/>
      <c r="EO156" s="56"/>
      <c r="EP156" s="56"/>
      <c r="EQ156" s="56"/>
      <c r="ER156" s="56"/>
      <c r="ET156" s="56"/>
      <c r="EU156" s="56"/>
      <c r="EV156" s="56"/>
      <c r="EW156" s="56"/>
      <c r="EX156" s="56"/>
      <c r="EY156" s="56"/>
      <c r="EZ156" s="56"/>
      <c r="FA156" s="56"/>
      <c r="FB156" s="56"/>
      <c r="FD156" s="56"/>
      <c r="FE156" s="56"/>
      <c r="FF156" s="56"/>
      <c r="FG156" s="56"/>
      <c r="FH156" s="56"/>
      <c r="FI156" s="56"/>
      <c r="FJ156" s="56"/>
      <c r="FK156" s="56"/>
      <c r="FL156" s="56"/>
      <c r="FN156" s="56"/>
      <c r="FO156" s="56"/>
      <c r="FP156" s="56"/>
      <c r="FQ156" s="56"/>
      <c r="FR156" s="56"/>
      <c r="FS156" s="56"/>
      <c r="FT156" s="56"/>
      <c r="FU156" s="56"/>
      <c r="FV156" s="56"/>
      <c r="FX156" s="56"/>
      <c r="FY156" s="56"/>
      <c r="FZ156" s="56"/>
      <c r="GA156" s="56"/>
      <c r="GB156" s="56"/>
      <c r="GC156" s="56"/>
      <c r="GD156" s="56"/>
      <c r="GE156" s="56"/>
      <c r="GF156" s="56"/>
      <c r="GH156" s="56"/>
      <c r="GI156" s="56"/>
      <c r="GJ156" s="56"/>
      <c r="GK156" s="56"/>
      <c r="GL156" s="56"/>
      <c r="GM156" s="56"/>
      <c r="GN156" s="56"/>
      <c r="GO156" s="56"/>
      <c r="GP156" s="56"/>
      <c r="GR156" s="56"/>
      <c r="GS156" s="56"/>
      <c r="GT156" s="56"/>
      <c r="GU156" s="56"/>
      <c r="GV156" s="56"/>
      <c r="GW156" s="56"/>
      <c r="GX156" s="56"/>
      <c r="GY156" s="56"/>
      <c r="GZ156" s="56"/>
      <c r="HB156" s="56"/>
      <c r="HC156" s="56"/>
      <c r="HD156" s="56"/>
      <c r="HE156" s="56"/>
      <c r="HF156" s="56"/>
      <c r="HG156" s="56"/>
      <c r="HH156" s="56"/>
      <c r="HI156" s="56"/>
      <c r="HJ156" s="56"/>
      <c r="HL156" s="56"/>
      <c r="HM156" s="56"/>
      <c r="HN156" s="56"/>
      <c r="HO156" s="56"/>
      <c r="HP156" s="56"/>
      <c r="HQ156" s="56"/>
      <c r="HR156" s="56"/>
      <c r="HS156" s="56"/>
      <c r="HT156" s="56"/>
      <c r="HV156" s="56"/>
      <c r="HW156" s="56"/>
      <c r="HX156" s="56"/>
      <c r="HY156" s="56"/>
      <c r="HZ156" s="56"/>
      <c r="IA156" s="56"/>
      <c r="IB156" s="56"/>
      <c r="IC156" s="56"/>
      <c r="ID156" s="56"/>
      <c r="IF156" s="56"/>
      <c r="IG156" s="56"/>
      <c r="IH156" s="56"/>
      <c r="II156" s="56"/>
      <c r="IJ156" s="56"/>
      <c r="IK156" s="56"/>
      <c r="IL156" s="56"/>
      <c r="IM156" s="56"/>
      <c r="IN156" s="56"/>
      <c r="IP156" s="56"/>
      <c r="IQ156" s="56"/>
      <c r="IR156" s="56"/>
      <c r="IS156" s="56"/>
      <c r="IT156" s="56"/>
      <c r="IU156" s="56"/>
    </row>
    <row r="157" spans="1:255" ht="39" thickBot="1" x14ac:dyDescent="0.25">
      <c r="A157" s="117" t="s">
        <v>2277</v>
      </c>
      <c r="B157" s="164"/>
      <c r="C157" s="85" t="s">
        <v>87</v>
      </c>
      <c r="D157" s="238"/>
      <c r="E157" s="239"/>
      <c r="F157" s="238"/>
      <c r="G157" s="239"/>
      <c r="H157" s="239"/>
      <c r="I157" s="49">
        <v>21919.200000000001</v>
      </c>
    </row>
    <row r="158" spans="1:255" ht="13.5" thickBot="1" x14ac:dyDescent="0.25">
      <c r="A158" s="46"/>
      <c r="B158" s="76">
        <f>SUM(B157:B157)</f>
        <v>0</v>
      </c>
      <c r="C158" s="75"/>
      <c r="D158" s="76"/>
      <c r="E158" s="77"/>
      <c r="F158" s="75"/>
      <c r="G158" s="75"/>
      <c r="H158" s="76" t="s">
        <v>17</v>
      </c>
      <c r="I158" s="76">
        <f>SUM(I157:I157)</f>
        <v>21919.200000000001</v>
      </c>
    </row>
    <row r="159" spans="1:255" ht="51.75" thickBot="1" x14ac:dyDescent="0.25">
      <c r="A159" s="134" t="s">
        <v>96</v>
      </c>
      <c r="B159" s="114" t="s">
        <v>16</v>
      </c>
      <c r="C159" s="114" t="s">
        <v>5</v>
      </c>
      <c r="D159" s="114" t="s">
        <v>23</v>
      </c>
      <c r="E159" s="279" t="s">
        <v>18</v>
      </c>
      <c r="F159" s="114" t="s">
        <v>19</v>
      </c>
      <c r="G159" s="114" t="s">
        <v>10</v>
      </c>
      <c r="H159" s="114" t="s">
        <v>13</v>
      </c>
      <c r="I159" s="115" t="s">
        <v>12</v>
      </c>
    </row>
    <row r="160" spans="1:255" ht="13.5" thickBot="1" x14ac:dyDescent="0.25">
      <c r="A160" s="206"/>
      <c r="B160" s="185"/>
      <c r="C160" s="70" t="s">
        <v>87</v>
      </c>
      <c r="D160" s="163"/>
      <c r="E160" s="53"/>
      <c r="F160" s="53"/>
      <c r="G160" s="53"/>
      <c r="H160" s="153"/>
      <c r="I160" s="471">
        <v>30962.82</v>
      </c>
    </row>
    <row r="161" spans="1:9" ht="13.5" thickBot="1" x14ac:dyDescent="0.25">
      <c r="A161" s="134"/>
      <c r="B161" s="271"/>
      <c r="C161" s="75"/>
      <c r="D161" s="76"/>
      <c r="E161" s="77"/>
      <c r="F161" s="75"/>
      <c r="G161" s="75"/>
      <c r="H161" s="76"/>
      <c r="I161" s="78">
        <f>SUM(I160)</f>
        <v>30962.82</v>
      </c>
    </row>
    <row r="162" spans="1:9" x14ac:dyDescent="0.2">
      <c r="A162" s="9"/>
      <c r="B162" s="9"/>
      <c r="C162" s="9"/>
      <c r="D162" s="9"/>
      <c r="E162" s="9"/>
      <c r="F162" s="20"/>
      <c r="G162" s="20"/>
      <c r="H162" s="20"/>
      <c r="I162" s="20"/>
    </row>
    <row r="163" spans="1:9" ht="12.75" customHeight="1" x14ac:dyDescent="0.2">
      <c r="A163" s="21" t="s">
        <v>21</v>
      </c>
      <c r="B163" s="22"/>
      <c r="C163" s="23"/>
      <c r="D163" s="4" t="s">
        <v>9</v>
      </c>
      <c r="E163" s="4" t="s">
        <v>6</v>
      </c>
      <c r="F163" s="119" t="s">
        <v>7</v>
      </c>
    </row>
    <row r="164" spans="1:9" ht="12.75" customHeight="1" x14ac:dyDescent="0.2">
      <c r="A164" s="642" t="s">
        <v>15</v>
      </c>
      <c r="B164" s="643"/>
      <c r="C164" s="25"/>
      <c r="D164" s="26">
        <f>B42</f>
        <v>55044.280000000006</v>
      </c>
      <c r="E164" s="26">
        <f>I42</f>
        <v>12945.4108</v>
      </c>
      <c r="F164" s="120">
        <f>D164+E164</f>
        <v>67989.690800000011</v>
      </c>
    </row>
    <row r="165" spans="1:9" ht="12.75" customHeight="1" x14ac:dyDescent="0.2">
      <c r="A165" s="642" t="s">
        <v>1067</v>
      </c>
      <c r="B165" s="643"/>
      <c r="C165" s="25"/>
      <c r="D165" s="26">
        <f>B81</f>
        <v>86376.26</v>
      </c>
      <c r="E165" s="26">
        <f>I81</f>
        <v>4545.9700000000012</v>
      </c>
      <c r="F165" s="120">
        <f>D165+E165</f>
        <v>90922.23</v>
      </c>
    </row>
    <row r="166" spans="1:9" ht="12.75" customHeight="1" x14ac:dyDescent="0.2">
      <c r="A166" s="642" t="s">
        <v>14</v>
      </c>
      <c r="B166" s="643"/>
      <c r="C166" s="25"/>
      <c r="D166" s="26">
        <f>B100</f>
        <v>44065.9</v>
      </c>
      <c r="E166" s="26">
        <f>I100</f>
        <v>663.16</v>
      </c>
      <c r="F166" s="120">
        <f>D166+E166</f>
        <v>44729.060000000005</v>
      </c>
    </row>
    <row r="167" spans="1:9" ht="12.75" customHeight="1" x14ac:dyDescent="0.2">
      <c r="A167" s="642" t="s">
        <v>146</v>
      </c>
      <c r="B167" s="643"/>
      <c r="C167" s="25"/>
      <c r="D167" s="26">
        <f>B115</f>
        <v>37370.89</v>
      </c>
      <c r="E167" s="26">
        <f>I115</f>
        <v>500.92</v>
      </c>
      <c r="F167" s="120">
        <f>D167+E167</f>
        <v>37871.81</v>
      </c>
      <c r="G167" s="56"/>
    </row>
    <row r="168" spans="1:9" ht="12.75" customHeight="1" x14ac:dyDescent="0.2">
      <c r="A168" s="642" t="s">
        <v>26</v>
      </c>
      <c r="B168" s="643"/>
      <c r="C168" s="25"/>
      <c r="D168" s="26">
        <f>B155</f>
        <v>19087.209999999995</v>
      </c>
      <c r="E168" s="26">
        <f>I155</f>
        <v>975.29</v>
      </c>
      <c r="F168" s="120">
        <f>D168+E168</f>
        <v>20062.499999999996</v>
      </c>
      <c r="G168" s="56"/>
    </row>
    <row r="169" spans="1:9" ht="12.75" customHeight="1" x14ac:dyDescent="0.2">
      <c r="A169" s="646" t="s">
        <v>69</v>
      </c>
      <c r="B169" s="647"/>
      <c r="C169" s="245"/>
      <c r="D169" s="246"/>
      <c r="E169" s="246"/>
      <c r="F169" s="242">
        <f>F170+F173+F174+F175+F176+F171+F172</f>
        <v>76289.209999999992</v>
      </c>
      <c r="G169" s="56"/>
    </row>
    <row r="170" spans="1:9" ht="12.75" customHeight="1" x14ac:dyDescent="0.2">
      <c r="A170" s="644" t="s">
        <v>82</v>
      </c>
      <c r="B170" s="645"/>
      <c r="C170" s="25"/>
      <c r="D170" s="26"/>
      <c r="E170" s="26"/>
      <c r="F170" s="120">
        <f>I129</f>
        <v>5999.1400000000012</v>
      </c>
      <c r="G170" s="56"/>
    </row>
    <row r="171" spans="1:9" ht="51.6" customHeight="1" x14ac:dyDescent="0.2">
      <c r="A171" s="650" t="s">
        <v>2275</v>
      </c>
      <c r="B171" s="651"/>
      <c r="C171" s="25"/>
      <c r="D171" s="26"/>
      <c r="E171" s="26"/>
      <c r="F171" s="120">
        <f>I132</f>
        <v>108.12</v>
      </c>
      <c r="G171" s="56"/>
    </row>
    <row r="172" spans="1:9" ht="66" customHeight="1" x14ac:dyDescent="0.2">
      <c r="A172" s="650" t="s">
        <v>2276</v>
      </c>
      <c r="B172" s="651"/>
      <c r="C172" s="25"/>
      <c r="D172" s="26"/>
      <c r="E172" s="26"/>
      <c r="F172" s="120">
        <f>I135</f>
        <v>630.29999999999995</v>
      </c>
      <c r="G172" s="56"/>
    </row>
    <row r="173" spans="1:9" ht="12.75" customHeight="1" x14ac:dyDescent="0.2">
      <c r="A173" s="642" t="s">
        <v>2270</v>
      </c>
      <c r="B173" s="643"/>
      <c r="C173" s="25"/>
      <c r="D173" s="26"/>
      <c r="E173" s="26"/>
      <c r="F173" s="120">
        <f>I136</f>
        <v>58342.02</v>
      </c>
      <c r="G173" s="56"/>
    </row>
    <row r="174" spans="1:9" ht="12.75" customHeight="1" x14ac:dyDescent="0.2">
      <c r="A174" s="644" t="s">
        <v>84</v>
      </c>
      <c r="B174" s="645"/>
      <c r="C174" s="25"/>
      <c r="D174" s="26"/>
      <c r="E174" s="26"/>
      <c r="F174" s="120">
        <f>I137</f>
        <v>4343.16</v>
      </c>
      <c r="G174" s="56"/>
    </row>
    <row r="175" spans="1:9" ht="12.75" customHeight="1" x14ac:dyDescent="0.2">
      <c r="A175" s="644" t="s">
        <v>86</v>
      </c>
      <c r="B175" s="645"/>
      <c r="C175" s="25"/>
      <c r="D175" s="26"/>
      <c r="E175" s="26"/>
      <c r="F175" s="120">
        <f>I138</f>
        <v>3960.84</v>
      </c>
      <c r="G175" s="56"/>
    </row>
    <row r="176" spans="1:9" ht="12.75" customHeight="1" x14ac:dyDescent="0.2">
      <c r="A176" s="644" t="s">
        <v>88</v>
      </c>
      <c r="B176" s="645"/>
      <c r="C176" s="25"/>
      <c r="D176" s="26"/>
      <c r="E176" s="26"/>
      <c r="F176" s="120">
        <f>I139</f>
        <v>2905.63</v>
      </c>
      <c r="G176" s="56"/>
    </row>
    <row r="177" spans="1:7" ht="12.75" customHeight="1" x14ac:dyDescent="0.2">
      <c r="A177" s="650" t="s">
        <v>2</v>
      </c>
      <c r="B177" s="651"/>
      <c r="C177" s="25"/>
      <c r="D177" s="26">
        <f>B158</f>
        <v>0</v>
      </c>
      <c r="E177" s="26"/>
      <c r="F177" s="120">
        <f>D177+E177+I158</f>
        <v>21919.200000000001</v>
      </c>
      <c r="G177" s="56"/>
    </row>
    <row r="178" spans="1:7" ht="27.6" customHeight="1" x14ac:dyDescent="0.2">
      <c r="A178" s="650" t="s">
        <v>96</v>
      </c>
      <c r="B178" s="651"/>
      <c r="C178" s="25"/>
      <c r="D178" s="26"/>
      <c r="E178" s="26"/>
      <c r="F178" s="120">
        <f>I161</f>
        <v>30962.82</v>
      </c>
      <c r="G178" s="56"/>
    </row>
    <row r="179" spans="1:7" ht="12.75" customHeight="1" x14ac:dyDescent="0.2">
      <c r="A179" s="648" t="s">
        <v>22</v>
      </c>
      <c r="B179" s="649"/>
      <c r="C179" s="27"/>
      <c r="D179" s="28">
        <f>SUM(D164:D177)</f>
        <v>241944.54</v>
      </c>
      <c r="E179" s="28">
        <f>SUM(E164:E168)</f>
        <v>19630.750799999998</v>
      </c>
      <c r="F179" s="121">
        <f>F164+F165+F166+F167+F168+F169+F177+F178</f>
        <v>390746.52080000006</v>
      </c>
    </row>
  </sheetData>
  <autoFilter ref="A5:I155"/>
  <mergeCells count="49">
    <mergeCell ref="B30:B33"/>
    <mergeCell ref="A176:B176"/>
    <mergeCell ref="A174:B174"/>
    <mergeCell ref="G1:H1"/>
    <mergeCell ref="A1:B1"/>
    <mergeCell ref="G2:H2"/>
    <mergeCell ref="A48:A52"/>
    <mergeCell ref="C47:C52"/>
    <mergeCell ref="D48:D52"/>
    <mergeCell ref="A20:A28"/>
    <mergeCell ref="C30:C33"/>
    <mergeCell ref="D31:D33"/>
    <mergeCell ref="A179:B179"/>
    <mergeCell ref="A165:B165"/>
    <mergeCell ref="A166:B166"/>
    <mergeCell ref="A169:B169"/>
    <mergeCell ref="A173:B173"/>
    <mergeCell ref="A178:B178"/>
    <mergeCell ref="B47:B52"/>
    <mergeCell ref="A177:B177"/>
    <mergeCell ref="A175:B175"/>
    <mergeCell ref="A170:B170"/>
    <mergeCell ref="A117:A129"/>
    <mergeCell ref="A164:B164"/>
    <mergeCell ref="A130:A132"/>
    <mergeCell ref="A133:A135"/>
    <mergeCell ref="A167:B167"/>
    <mergeCell ref="A168:B168"/>
    <mergeCell ref="A171:B171"/>
    <mergeCell ref="A172:B172"/>
    <mergeCell ref="D11:D19"/>
    <mergeCell ref="D20:D28"/>
    <mergeCell ref="C11:C28"/>
    <mergeCell ref="B11:B28"/>
    <mergeCell ref="A31:A33"/>
    <mergeCell ref="A75:A77"/>
    <mergeCell ref="D75:D77"/>
    <mergeCell ref="C58:C77"/>
    <mergeCell ref="B58:B77"/>
    <mergeCell ref="A11:A19"/>
    <mergeCell ref="A70:A74"/>
    <mergeCell ref="D70:D74"/>
    <mergeCell ref="A96:A98"/>
    <mergeCell ref="A35:A38"/>
    <mergeCell ref="B35:B38"/>
    <mergeCell ref="C35:C38"/>
    <mergeCell ref="D35:D38"/>
    <mergeCell ref="A58:A69"/>
    <mergeCell ref="D58:D69"/>
  </mergeCells>
  <phoneticPr fontId="0" type="noConversion"/>
  <pageMargins left="0" right="0" top="0.19685039370078741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1"/>
  <dimension ref="A1:IU285"/>
  <sheetViews>
    <sheetView topLeftCell="A205" zoomScaleNormal="100" workbookViewId="0">
      <selection activeCell="B220" sqref="B220"/>
    </sheetView>
  </sheetViews>
  <sheetFormatPr defaultRowHeight="12.75" customHeight="1" x14ac:dyDescent="0.2"/>
  <cols>
    <col min="1" max="1" width="23.7109375" customWidth="1"/>
    <col min="2" max="2" width="13.140625" customWidth="1"/>
    <col min="3" max="3" width="12.28515625" customWidth="1"/>
    <col min="4" max="4" width="15.42578125" customWidth="1"/>
    <col min="5" max="5" width="27.42578125" customWidth="1"/>
    <col min="6" max="6" width="13.140625" customWidth="1"/>
    <col min="7" max="7" width="8.5703125" customWidth="1"/>
    <col min="8" max="8" width="9.7109375" customWidth="1"/>
    <col min="9" max="9" width="12.140625" customWidth="1"/>
  </cols>
  <sheetData>
    <row r="1" spans="1:9" ht="12.75" customHeight="1" x14ac:dyDescent="0.2">
      <c r="A1" s="638" t="s">
        <v>85</v>
      </c>
      <c r="B1" s="63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3592.9</v>
      </c>
      <c r="E2" s="5">
        <v>625523.1</v>
      </c>
      <c r="F2" s="6">
        <v>607197.30000000005</v>
      </c>
      <c r="G2" s="640">
        <f>E2-F2</f>
        <v>18325.79999999993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33</v>
      </c>
      <c r="E3" s="1">
        <v>14</v>
      </c>
      <c r="F3" s="1"/>
      <c r="G3" s="1"/>
      <c r="H3" s="1" t="s">
        <v>25</v>
      </c>
      <c r="I3" s="8">
        <f>F2-F285</f>
        <v>-215800.29920000001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x14ac:dyDescent="0.2">
      <c r="A6" s="622" t="s">
        <v>126</v>
      </c>
      <c r="B6" s="625">
        <v>8714.9</v>
      </c>
      <c r="C6" s="625" t="s">
        <v>66</v>
      </c>
      <c r="D6" s="633" t="s">
        <v>394</v>
      </c>
      <c r="E6" s="37" t="s">
        <v>123</v>
      </c>
      <c r="F6" s="37" t="s">
        <v>110</v>
      </c>
      <c r="G6" s="37">
        <v>2.08</v>
      </c>
      <c r="H6" s="38">
        <v>197.09</v>
      </c>
      <c r="I6" s="39">
        <f t="shared" ref="I6:I93" si="0">G6*H6</f>
        <v>409.94720000000001</v>
      </c>
    </row>
    <row r="7" spans="1:9" ht="12.75" customHeight="1" thickBot="1" x14ac:dyDescent="0.25">
      <c r="A7" s="624"/>
      <c r="B7" s="626"/>
      <c r="C7" s="626"/>
      <c r="D7" s="635"/>
      <c r="E7" s="40" t="s">
        <v>124</v>
      </c>
      <c r="F7" s="40" t="s">
        <v>100</v>
      </c>
      <c r="G7" s="40">
        <v>0.05</v>
      </c>
      <c r="H7" s="41">
        <v>116</v>
      </c>
      <c r="I7" s="42">
        <f t="shared" si="0"/>
        <v>5.8000000000000007</v>
      </c>
    </row>
    <row r="8" spans="1:9" ht="12.75" customHeight="1" x14ac:dyDescent="0.2">
      <c r="A8" s="260"/>
      <c r="B8" s="33">
        <v>9469.91</v>
      </c>
      <c r="C8" s="33" t="s">
        <v>67</v>
      </c>
      <c r="D8" s="262"/>
      <c r="E8" s="35"/>
      <c r="F8" s="35"/>
      <c r="G8" s="35"/>
      <c r="H8" s="36"/>
      <c r="I8" s="157">
        <f t="shared" si="0"/>
        <v>0</v>
      </c>
    </row>
    <row r="9" spans="1:9" ht="12.75" customHeight="1" x14ac:dyDescent="0.2">
      <c r="A9" s="263"/>
      <c r="B9" s="13">
        <v>13198.18</v>
      </c>
      <c r="C9" s="33" t="s">
        <v>70</v>
      </c>
      <c r="D9" s="265"/>
      <c r="E9" s="15"/>
      <c r="F9" s="15"/>
      <c r="G9" s="15"/>
      <c r="H9" s="16"/>
      <c r="I9" s="43">
        <f t="shared" si="0"/>
        <v>0</v>
      </c>
    </row>
    <row r="10" spans="1:9" ht="12.75" customHeight="1" x14ac:dyDescent="0.2">
      <c r="A10" s="263"/>
      <c r="B10" s="13">
        <v>11258.29</v>
      </c>
      <c r="C10" s="33" t="s">
        <v>72</v>
      </c>
      <c r="D10" s="265"/>
      <c r="E10" s="15"/>
      <c r="F10" s="15"/>
      <c r="G10" s="15"/>
      <c r="H10" s="16"/>
      <c r="I10" s="43">
        <f t="shared" si="0"/>
        <v>0</v>
      </c>
    </row>
    <row r="11" spans="1:9" ht="12.75" customHeight="1" x14ac:dyDescent="0.2">
      <c r="A11" s="263"/>
      <c r="B11" s="13">
        <v>10223.11</v>
      </c>
      <c r="C11" s="33" t="s">
        <v>73</v>
      </c>
      <c r="D11" s="265"/>
      <c r="E11" s="15"/>
      <c r="F11" s="15"/>
      <c r="G11" s="15"/>
      <c r="H11" s="16"/>
      <c r="I11" s="43">
        <f t="shared" si="0"/>
        <v>0</v>
      </c>
    </row>
    <row r="12" spans="1:9" ht="12.75" customHeight="1" x14ac:dyDescent="0.2">
      <c r="A12" s="263"/>
      <c r="B12" s="13">
        <v>12163.98</v>
      </c>
      <c r="C12" s="33" t="s">
        <v>74</v>
      </c>
      <c r="D12" s="265"/>
      <c r="E12" s="15"/>
      <c r="F12" s="15"/>
      <c r="G12" s="15"/>
      <c r="H12" s="16"/>
      <c r="I12" s="43">
        <f t="shared" si="0"/>
        <v>0</v>
      </c>
    </row>
    <row r="13" spans="1:9" ht="12.75" customHeight="1" thickBot="1" x14ac:dyDescent="0.25">
      <c r="A13" s="308"/>
      <c r="B13" s="71">
        <v>7350.39</v>
      </c>
      <c r="C13" s="33" t="s">
        <v>75</v>
      </c>
      <c r="D13" s="309"/>
      <c r="E13" s="73"/>
      <c r="F13" s="73"/>
      <c r="G13" s="73"/>
      <c r="H13" s="74"/>
      <c r="I13" s="201">
        <f t="shared" si="0"/>
        <v>0</v>
      </c>
    </row>
    <row r="14" spans="1:9" ht="12.75" customHeight="1" x14ac:dyDescent="0.2">
      <c r="A14" s="622" t="s">
        <v>1353</v>
      </c>
      <c r="B14" s="625">
        <v>10335.74</v>
      </c>
      <c r="C14" s="625" t="s">
        <v>76</v>
      </c>
      <c r="D14" s="627" t="s">
        <v>356</v>
      </c>
      <c r="E14" s="37" t="s">
        <v>160</v>
      </c>
      <c r="F14" s="37" t="s">
        <v>99</v>
      </c>
      <c r="G14" s="37">
        <v>1</v>
      </c>
      <c r="H14" s="38">
        <v>160</v>
      </c>
      <c r="I14" s="39">
        <f t="shared" si="0"/>
        <v>160</v>
      </c>
    </row>
    <row r="15" spans="1:9" ht="12.75" customHeight="1" thickBot="1" x14ac:dyDescent="0.25">
      <c r="A15" s="624"/>
      <c r="B15" s="626"/>
      <c r="C15" s="626"/>
      <c r="D15" s="629"/>
      <c r="E15" s="40" t="s">
        <v>1354</v>
      </c>
      <c r="F15" s="40" t="s">
        <v>99</v>
      </c>
      <c r="G15" s="40">
        <v>2</v>
      </c>
      <c r="H15" s="41">
        <v>6.5</v>
      </c>
      <c r="I15" s="42">
        <f t="shared" si="0"/>
        <v>13</v>
      </c>
    </row>
    <row r="16" spans="1:9" ht="12.75" customHeight="1" x14ac:dyDescent="0.2">
      <c r="A16" s="622" t="s">
        <v>1658</v>
      </c>
      <c r="B16" s="625">
        <v>10311.75</v>
      </c>
      <c r="C16" s="625" t="s">
        <v>77</v>
      </c>
      <c r="D16" s="627" t="s">
        <v>1659</v>
      </c>
      <c r="E16" s="37" t="s">
        <v>608</v>
      </c>
      <c r="F16" s="37" t="s">
        <v>610</v>
      </c>
      <c r="G16" s="37">
        <v>12</v>
      </c>
      <c r="H16" s="38">
        <v>864.8</v>
      </c>
      <c r="I16" s="39">
        <f t="shared" si="0"/>
        <v>10377.599999999999</v>
      </c>
    </row>
    <row r="17" spans="1:9" ht="12.75" customHeight="1" thickBot="1" x14ac:dyDescent="0.25">
      <c r="A17" s="624"/>
      <c r="B17" s="626"/>
      <c r="C17" s="626"/>
      <c r="D17" s="629"/>
      <c r="E17" s="40" t="s">
        <v>134</v>
      </c>
      <c r="F17" s="40" t="s">
        <v>104</v>
      </c>
      <c r="G17" s="40">
        <v>2</v>
      </c>
      <c r="H17" s="41">
        <v>750</v>
      </c>
      <c r="I17" s="42">
        <f t="shared" si="0"/>
        <v>1500</v>
      </c>
    </row>
    <row r="18" spans="1:9" ht="12.75" customHeight="1" x14ac:dyDescent="0.2">
      <c r="A18" s="260"/>
      <c r="B18" s="33">
        <v>15287.72</v>
      </c>
      <c r="C18" s="33" t="s">
        <v>78</v>
      </c>
      <c r="D18" s="262"/>
      <c r="E18" s="35"/>
      <c r="F18" s="35"/>
      <c r="G18" s="35"/>
      <c r="H18" s="36"/>
      <c r="I18" s="157">
        <f t="shared" si="0"/>
        <v>0</v>
      </c>
    </row>
    <row r="19" spans="1:9" ht="12.75" customHeight="1" thickBot="1" x14ac:dyDescent="0.25">
      <c r="A19" s="308"/>
      <c r="B19" s="71">
        <v>12542.91</v>
      </c>
      <c r="C19" s="71" t="s">
        <v>79</v>
      </c>
      <c r="D19" s="309"/>
      <c r="E19" s="73"/>
      <c r="F19" s="73"/>
      <c r="G19" s="73"/>
      <c r="H19" s="74"/>
      <c r="I19" s="201">
        <f t="shared" si="0"/>
        <v>0</v>
      </c>
    </row>
    <row r="20" spans="1:9" ht="12.75" customHeight="1" x14ac:dyDescent="0.2">
      <c r="A20" s="622" t="s">
        <v>525</v>
      </c>
      <c r="B20" s="625">
        <v>12675.8</v>
      </c>
      <c r="C20" s="625" t="s">
        <v>80</v>
      </c>
      <c r="D20" s="627" t="s">
        <v>2097</v>
      </c>
      <c r="E20" s="37" t="s">
        <v>2013</v>
      </c>
      <c r="F20" s="37" t="s">
        <v>610</v>
      </c>
      <c r="G20" s="37">
        <v>1</v>
      </c>
      <c r="H20" s="38">
        <v>630</v>
      </c>
      <c r="I20" s="39">
        <f t="shared" si="0"/>
        <v>630</v>
      </c>
    </row>
    <row r="21" spans="1:9" ht="12.75" customHeight="1" thickBot="1" x14ac:dyDescent="0.25">
      <c r="A21" s="623"/>
      <c r="B21" s="632"/>
      <c r="C21" s="632"/>
      <c r="D21" s="629"/>
      <c r="E21" s="40" t="s">
        <v>609</v>
      </c>
      <c r="F21" s="40" t="s">
        <v>104</v>
      </c>
      <c r="G21" s="40">
        <v>1</v>
      </c>
      <c r="H21" s="41">
        <v>750</v>
      </c>
      <c r="I21" s="42">
        <f t="shared" si="0"/>
        <v>750</v>
      </c>
    </row>
    <row r="22" spans="1:9" ht="12.75" customHeight="1" x14ac:dyDescent="0.2">
      <c r="A22" s="623"/>
      <c r="B22" s="632"/>
      <c r="C22" s="632"/>
      <c r="D22" s="35" t="s">
        <v>2258</v>
      </c>
      <c r="E22" s="35" t="s">
        <v>2013</v>
      </c>
      <c r="F22" s="35" t="s">
        <v>610</v>
      </c>
      <c r="G22" s="35">
        <v>2</v>
      </c>
      <c r="H22" s="36">
        <v>630</v>
      </c>
      <c r="I22" s="157">
        <f t="shared" si="0"/>
        <v>1260</v>
      </c>
    </row>
    <row r="23" spans="1:9" ht="12.75" customHeight="1" thickBot="1" x14ac:dyDescent="0.25">
      <c r="A23" s="624"/>
      <c r="B23" s="632"/>
      <c r="C23" s="632"/>
      <c r="D23" s="551"/>
      <c r="E23" s="40" t="s">
        <v>609</v>
      </c>
      <c r="F23" s="40" t="s">
        <v>104</v>
      </c>
      <c r="G23" s="40">
        <v>1</v>
      </c>
      <c r="H23" s="41">
        <v>750</v>
      </c>
      <c r="I23" s="42">
        <f t="shared" si="0"/>
        <v>750</v>
      </c>
    </row>
    <row r="24" spans="1:9" ht="12.75" customHeight="1" x14ac:dyDescent="0.2">
      <c r="A24" s="622" t="s">
        <v>324</v>
      </c>
      <c r="B24" s="632"/>
      <c r="C24" s="632"/>
      <c r="D24" s="627" t="s">
        <v>2259</v>
      </c>
      <c r="E24" s="37" t="s">
        <v>879</v>
      </c>
      <c r="F24" s="37" t="s">
        <v>99</v>
      </c>
      <c r="G24" s="37">
        <v>1</v>
      </c>
      <c r="H24" s="38">
        <v>21</v>
      </c>
      <c r="I24" s="39">
        <f t="shared" si="0"/>
        <v>21</v>
      </c>
    </row>
    <row r="25" spans="1:9" ht="12.75" customHeight="1" x14ac:dyDescent="0.2">
      <c r="A25" s="623"/>
      <c r="B25" s="632"/>
      <c r="C25" s="632"/>
      <c r="D25" s="628"/>
      <c r="E25" s="15" t="s">
        <v>1381</v>
      </c>
      <c r="F25" s="15" t="s">
        <v>99</v>
      </c>
      <c r="G25" s="15">
        <v>6</v>
      </c>
      <c r="H25" s="16">
        <v>91</v>
      </c>
      <c r="I25" s="43">
        <f t="shared" si="0"/>
        <v>546</v>
      </c>
    </row>
    <row r="26" spans="1:9" ht="12.75" customHeight="1" x14ac:dyDescent="0.2">
      <c r="A26" s="623"/>
      <c r="B26" s="632"/>
      <c r="C26" s="632"/>
      <c r="D26" s="628"/>
      <c r="E26" s="15" t="s">
        <v>1382</v>
      </c>
      <c r="F26" s="15" t="s">
        <v>99</v>
      </c>
      <c r="G26" s="15">
        <v>4</v>
      </c>
      <c r="H26" s="16">
        <v>53</v>
      </c>
      <c r="I26" s="43">
        <f t="shared" si="0"/>
        <v>212</v>
      </c>
    </row>
    <row r="27" spans="1:9" ht="12.75" customHeight="1" x14ac:dyDescent="0.2">
      <c r="A27" s="623"/>
      <c r="B27" s="632"/>
      <c r="C27" s="632"/>
      <c r="D27" s="628"/>
      <c r="E27" s="15" t="s">
        <v>248</v>
      </c>
      <c r="F27" s="15" t="s">
        <v>99</v>
      </c>
      <c r="G27" s="15">
        <v>2</v>
      </c>
      <c r="H27" s="16">
        <v>365</v>
      </c>
      <c r="I27" s="43">
        <f t="shared" si="0"/>
        <v>730</v>
      </c>
    </row>
    <row r="28" spans="1:9" ht="12.75" customHeight="1" x14ac:dyDescent="0.2">
      <c r="A28" s="623"/>
      <c r="B28" s="632"/>
      <c r="C28" s="632"/>
      <c r="D28" s="628"/>
      <c r="E28" s="15" t="s">
        <v>2260</v>
      </c>
      <c r="F28" s="15" t="s">
        <v>99</v>
      </c>
      <c r="G28" s="15">
        <v>1</v>
      </c>
      <c r="H28" s="16">
        <v>332</v>
      </c>
      <c r="I28" s="43">
        <f t="shared" si="0"/>
        <v>332</v>
      </c>
    </row>
    <row r="29" spans="1:9" ht="12.75" customHeight="1" x14ac:dyDescent="0.2">
      <c r="A29" s="623"/>
      <c r="B29" s="632"/>
      <c r="C29" s="632"/>
      <c r="D29" s="628"/>
      <c r="E29" s="15" t="s">
        <v>2147</v>
      </c>
      <c r="F29" s="15" t="s">
        <v>99</v>
      </c>
      <c r="G29" s="15">
        <v>1</v>
      </c>
      <c r="H29" s="16">
        <v>150</v>
      </c>
      <c r="I29" s="43">
        <f t="shared" si="0"/>
        <v>150</v>
      </c>
    </row>
    <row r="30" spans="1:9" ht="12.75" customHeight="1" x14ac:dyDescent="0.2">
      <c r="A30" s="623"/>
      <c r="B30" s="632"/>
      <c r="C30" s="632"/>
      <c r="D30" s="628"/>
      <c r="E30" s="15" t="s">
        <v>2148</v>
      </c>
      <c r="F30" s="15" t="s">
        <v>99</v>
      </c>
      <c r="G30" s="15">
        <v>4</v>
      </c>
      <c r="H30" s="16">
        <v>314</v>
      </c>
      <c r="I30" s="43">
        <f t="shared" si="0"/>
        <v>1256</v>
      </c>
    </row>
    <row r="31" spans="1:9" ht="12.75" customHeight="1" x14ac:dyDescent="0.2">
      <c r="A31" s="623"/>
      <c r="B31" s="632"/>
      <c r="C31" s="632"/>
      <c r="D31" s="628"/>
      <c r="E31" s="15" t="s">
        <v>255</v>
      </c>
      <c r="F31" s="15" t="s">
        <v>99</v>
      </c>
      <c r="G31" s="15">
        <v>3</v>
      </c>
      <c r="H31" s="16">
        <v>35</v>
      </c>
      <c r="I31" s="43">
        <f t="shared" si="0"/>
        <v>105</v>
      </c>
    </row>
    <row r="32" spans="1:9" ht="12.75" customHeight="1" x14ac:dyDescent="0.2">
      <c r="A32" s="623"/>
      <c r="B32" s="632"/>
      <c r="C32" s="632"/>
      <c r="D32" s="628"/>
      <c r="E32" s="35" t="s">
        <v>1386</v>
      </c>
      <c r="F32" s="35" t="s">
        <v>99</v>
      </c>
      <c r="G32" s="35">
        <v>8</v>
      </c>
      <c r="H32" s="36">
        <v>56</v>
      </c>
      <c r="I32" s="43">
        <f t="shared" si="0"/>
        <v>448</v>
      </c>
    </row>
    <row r="33" spans="1:9" ht="12.75" customHeight="1" x14ac:dyDescent="0.2">
      <c r="A33" s="623"/>
      <c r="B33" s="632"/>
      <c r="C33" s="632"/>
      <c r="D33" s="665"/>
      <c r="E33" s="35" t="s">
        <v>1501</v>
      </c>
      <c r="F33" s="35" t="s">
        <v>99</v>
      </c>
      <c r="G33" s="35">
        <v>6</v>
      </c>
      <c r="H33" s="36">
        <v>40</v>
      </c>
      <c r="I33" s="43">
        <f t="shared" si="0"/>
        <v>240</v>
      </c>
    </row>
    <row r="34" spans="1:9" ht="12.75" customHeight="1" x14ac:dyDescent="0.2">
      <c r="A34" s="623"/>
      <c r="B34" s="632"/>
      <c r="C34" s="632"/>
      <c r="D34" s="706" t="s">
        <v>2261</v>
      </c>
      <c r="E34" s="35" t="s">
        <v>1444</v>
      </c>
      <c r="F34" s="35" t="s">
        <v>99</v>
      </c>
      <c r="G34" s="35">
        <v>5</v>
      </c>
      <c r="H34" s="36">
        <v>108</v>
      </c>
      <c r="I34" s="43">
        <f t="shared" si="0"/>
        <v>540</v>
      </c>
    </row>
    <row r="35" spans="1:9" ht="12.75" customHeight="1" x14ac:dyDescent="0.2">
      <c r="A35" s="623"/>
      <c r="B35" s="632"/>
      <c r="C35" s="632"/>
      <c r="D35" s="634"/>
      <c r="E35" s="53" t="s">
        <v>929</v>
      </c>
      <c r="F35" s="35" t="s">
        <v>99</v>
      </c>
      <c r="G35" s="53">
        <v>4</v>
      </c>
      <c r="H35" s="153">
        <v>76</v>
      </c>
      <c r="I35" s="43">
        <f t="shared" si="0"/>
        <v>304</v>
      </c>
    </row>
    <row r="36" spans="1:9" ht="12.75" customHeight="1" x14ac:dyDescent="0.2">
      <c r="A36" s="623"/>
      <c r="B36" s="632"/>
      <c r="C36" s="632"/>
      <c r="D36" s="634"/>
      <c r="E36" s="15" t="s">
        <v>737</v>
      </c>
      <c r="F36" s="35" t="s">
        <v>99</v>
      </c>
      <c r="G36" s="15">
        <v>7</v>
      </c>
      <c r="H36" s="16">
        <v>52</v>
      </c>
      <c r="I36" s="43">
        <f t="shared" si="0"/>
        <v>364</v>
      </c>
    </row>
    <row r="37" spans="1:9" ht="12.75" customHeight="1" x14ac:dyDescent="0.2">
      <c r="A37" s="623"/>
      <c r="B37" s="632"/>
      <c r="C37" s="632"/>
      <c r="D37" s="634"/>
      <c r="E37" s="15" t="s">
        <v>930</v>
      </c>
      <c r="F37" s="35" t="s">
        <v>99</v>
      </c>
      <c r="G37" s="15">
        <v>4</v>
      </c>
      <c r="H37" s="16">
        <v>46</v>
      </c>
      <c r="I37" s="43">
        <f t="shared" si="0"/>
        <v>184</v>
      </c>
    </row>
    <row r="38" spans="1:9" ht="12.75" customHeight="1" x14ac:dyDescent="0.2">
      <c r="A38" s="623"/>
      <c r="B38" s="632"/>
      <c r="C38" s="632"/>
      <c r="D38" s="634"/>
      <c r="E38" s="15" t="s">
        <v>737</v>
      </c>
      <c r="F38" s="35" t="s">
        <v>99</v>
      </c>
      <c r="G38" s="15">
        <v>1</v>
      </c>
      <c r="H38" s="16">
        <v>13</v>
      </c>
      <c r="I38" s="43">
        <f t="shared" si="0"/>
        <v>13</v>
      </c>
    </row>
    <row r="39" spans="1:9" ht="12.75" customHeight="1" x14ac:dyDescent="0.2">
      <c r="A39" s="623"/>
      <c r="B39" s="632"/>
      <c r="C39" s="632"/>
      <c r="D39" s="634"/>
      <c r="E39" s="15" t="s">
        <v>738</v>
      </c>
      <c r="F39" s="35" t="s">
        <v>99</v>
      </c>
      <c r="G39" s="15">
        <v>8</v>
      </c>
      <c r="H39" s="16">
        <v>36</v>
      </c>
      <c r="I39" s="43">
        <f t="shared" si="0"/>
        <v>288</v>
      </c>
    </row>
    <row r="40" spans="1:9" ht="12.75" customHeight="1" x14ac:dyDescent="0.2">
      <c r="A40" s="623"/>
      <c r="B40" s="632"/>
      <c r="C40" s="632"/>
      <c r="D40" s="634"/>
      <c r="E40" s="15" t="s">
        <v>770</v>
      </c>
      <c r="F40" s="35" t="s">
        <v>99</v>
      </c>
      <c r="G40" s="15">
        <v>6</v>
      </c>
      <c r="H40" s="16">
        <v>138</v>
      </c>
      <c r="I40" s="43">
        <f t="shared" si="0"/>
        <v>828</v>
      </c>
    </row>
    <row r="41" spans="1:9" ht="12.75" customHeight="1" x14ac:dyDescent="0.2">
      <c r="A41" s="623"/>
      <c r="B41" s="632"/>
      <c r="C41" s="632"/>
      <c r="D41" s="634"/>
      <c r="E41" s="15" t="s">
        <v>1433</v>
      </c>
      <c r="F41" s="35" t="s">
        <v>99</v>
      </c>
      <c r="G41" s="15">
        <v>3</v>
      </c>
      <c r="H41" s="16">
        <v>73</v>
      </c>
      <c r="I41" s="43">
        <f t="shared" si="0"/>
        <v>219</v>
      </c>
    </row>
    <row r="42" spans="1:9" ht="13.15" customHeight="1" x14ac:dyDescent="0.2">
      <c r="A42" s="623"/>
      <c r="B42" s="632"/>
      <c r="C42" s="632"/>
      <c r="D42" s="634"/>
      <c r="E42" s="15" t="s">
        <v>2262</v>
      </c>
      <c r="F42" s="35" t="s">
        <v>99</v>
      </c>
      <c r="G42" s="15">
        <v>5</v>
      </c>
      <c r="H42" s="16">
        <v>48</v>
      </c>
      <c r="I42" s="43">
        <f t="shared" si="0"/>
        <v>240</v>
      </c>
    </row>
    <row r="43" spans="1:9" ht="13.15" customHeight="1" x14ac:dyDescent="0.2">
      <c r="A43" s="623"/>
      <c r="B43" s="632"/>
      <c r="C43" s="632"/>
      <c r="D43" s="634"/>
      <c r="E43" s="15" t="s">
        <v>1501</v>
      </c>
      <c r="F43" s="35" t="s">
        <v>99</v>
      </c>
      <c r="G43" s="15">
        <v>1</v>
      </c>
      <c r="H43" s="16">
        <v>40</v>
      </c>
      <c r="I43" s="43">
        <f t="shared" si="0"/>
        <v>40</v>
      </c>
    </row>
    <row r="44" spans="1:9" ht="13.15" customHeight="1" x14ac:dyDescent="0.2">
      <c r="A44" s="623"/>
      <c r="B44" s="632"/>
      <c r="C44" s="632"/>
      <c r="D44" s="634"/>
      <c r="E44" s="15" t="s">
        <v>140</v>
      </c>
      <c r="F44" s="35" t="s">
        <v>99</v>
      </c>
      <c r="G44" s="15">
        <v>2</v>
      </c>
      <c r="H44" s="16">
        <v>65</v>
      </c>
      <c r="I44" s="43">
        <f t="shared" si="0"/>
        <v>130</v>
      </c>
    </row>
    <row r="45" spans="1:9" ht="13.15" customHeight="1" x14ac:dyDescent="0.2">
      <c r="A45" s="623"/>
      <c r="B45" s="632"/>
      <c r="C45" s="632"/>
      <c r="D45" s="634"/>
      <c r="E45" s="15" t="s">
        <v>277</v>
      </c>
      <c r="F45" s="35" t="s">
        <v>99</v>
      </c>
      <c r="G45" s="15">
        <v>3</v>
      </c>
      <c r="H45" s="16">
        <v>27</v>
      </c>
      <c r="I45" s="43">
        <f t="shared" si="0"/>
        <v>81</v>
      </c>
    </row>
    <row r="46" spans="1:9" ht="13.15" customHeight="1" x14ac:dyDescent="0.2">
      <c r="A46" s="623"/>
      <c r="B46" s="632"/>
      <c r="C46" s="632"/>
      <c r="D46" s="634"/>
      <c r="E46" s="15" t="s">
        <v>869</v>
      </c>
      <c r="F46" s="35" t="s">
        <v>99</v>
      </c>
      <c r="G46" s="15">
        <v>4</v>
      </c>
      <c r="H46" s="16">
        <v>173.57</v>
      </c>
      <c r="I46" s="43">
        <f t="shared" si="0"/>
        <v>694.28</v>
      </c>
    </row>
    <row r="47" spans="1:9" ht="13.15" customHeight="1" x14ac:dyDescent="0.2">
      <c r="A47" s="623"/>
      <c r="B47" s="632"/>
      <c r="C47" s="632"/>
      <c r="D47" s="634"/>
      <c r="E47" s="15" t="s">
        <v>450</v>
      </c>
      <c r="F47" s="35" t="s">
        <v>100</v>
      </c>
      <c r="G47" s="15">
        <v>1</v>
      </c>
      <c r="H47" s="16">
        <v>116.04</v>
      </c>
      <c r="I47" s="43">
        <f t="shared" si="0"/>
        <v>116.04</v>
      </c>
    </row>
    <row r="48" spans="1:9" ht="13.15" customHeight="1" x14ac:dyDescent="0.2">
      <c r="A48" s="623"/>
      <c r="B48" s="632"/>
      <c r="C48" s="632"/>
      <c r="D48" s="634"/>
      <c r="E48" s="15" t="s">
        <v>2263</v>
      </c>
      <c r="F48" s="35" t="s">
        <v>99</v>
      </c>
      <c r="G48" s="15">
        <v>2</v>
      </c>
      <c r="H48" s="16">
        <v>705</v>
      </c>
      <c r="I48" s="43">
        <f t="shared" si="0"/>
        <v>1410</v>
      </c>
    </row>
    <row r="49" spans="1:9" ht="13.15" customHeight="1" x14ac:dyDescent="0.2">
      <c r="A49" s="623"/>
      <c r="B49" s="632"/>
      <c r="C49" s="632"/>
      <c r="D49" s="634"/>
      <c r="E49" s="15" t="s">
        <v>938</v>
      </c>
      <c r="F49" s="35" t="s">
        <v>99</v>
      </c>
      <c r="G49" s="15">
        <v>2</v>
      </c>
      <c r="H49" s="16">
        <v>810</v>
      </c>
      <c r="I49" s="43">
        <f t="shared" si="0"/>
        <v>1620</v>
      </c>
    </row>
    <row r="50" spans="1:9" ht="13.15" customHeight="1" x14ac:dyDescent="0.2">
      <c r="A50" s="623"/>
      <c r="B50" s="632"/>
      <c r="C50" s="632"/>
      <c r="D50" s="634"/>
      <c r="E50" s="15" t="s">
        <v>254</v>
      </c>
      <c r="F50" s="35" t="s">
        <v>99</v>
      </c>
      <c r="G50" s="15">
        <v>4</v>
      </c>
      <c r="H50" s="16">
        <v>705</v>
      </c>
      <c r="I50" s="43">
        <f t="shared" si="0"/>
        <v>2820</v>
      </c>
    </row>
    <row r="51" spans="1:9" ht="13.15" customHeight="1" x14ac:dyDescent="0.2">
      <c r="A51" s="623"/>
      <c r="B51" s="632"/>
      <c r="C51" s="632"/>
      <c r="D51" s="634"/>
      <c r="E51" s="15" t="s">
        <v>1362</v>
      </c>
      <c r="F51" s="35" t="s">
        <v>99</v>
      </c>
      <c r="G51" s="15">
        <v>2</v>
      </c>
      <c r="H51" s="16">
        <v>1440</v>
      </c>
      <c r="I51" s="43">
        <f t="shared" si="0"/>
        <v>2880</v>
      </c>
    </row>
    <row r="52" spans="1:9" ht="13.15" customHeight="1" x14ac:dyDescent="0.2">
      <c r="A52" s="623"/>
      <c r="B52" s="632"/>
      <c r="C52" s="632"/>
      <c r="D52" s="707"/>
      <c r="E52" s="15" t="s">
        <v>615</v>
      </c>
      <c r="F52" s="15" t="s">
        <v>100</v>
      </c>
      <c r="G52" s="15">
        <v>4</v>
      </c>
      <c r="H52" s="16">
        <v>655</v>
      </c>
      <c r="I52" s="43">
        <f t="shared" si="0"/>
        <v>2620</v>
      </c>
    </row>
    <row r="53" spans="1:9" ht="13.15" customHeight="1" x14ac:dyDescent="0.2">
      <c r="A53" s="623"/>
      <c r="B53" s="632"/>
      <c r="C53" s="632"/>
      <c r="D53" s="664" t="s">
        <v>2259</v>
      </c>
      <c r="E53" s="15" t="s">
        <v>926</v>
      </c>
      <c r="F53" s="15" t="s">
        <v>100</v>
      </c>
      <c r="G53" s="15">
        <v>5</v>
      </c>
      <c r="H53" s="16">
        <v>90</v>
      </c>
      <c r="I53" s="43">
        <f t="shared" si="0"/>
        <v>450</v>
      </c>
    </row>
    <row r="54" spans="1:9" ht="13.15" customHeight="1" x14ac:dyDescent="0.2">
      <c r="A54" s="623"/>
      <c r="B54" s="632"/>
      <c r="C54" s="632"/>
      <c r="D54" s="628"/>
      <c r="E54" s="15" t="s">
        <v>2147</v>
      </c>
      <c r="F54" s="15" t="s">
        <v>1942</v>
      </c>
      <c r="G54" s="15">
        <v>1</v>
      </c>
      <c r="H54" s="16">
        <v>142</v>
      </c>
      <c r="I54" s="43">
        <f t="shared" si="0"/>
        <v>142</v>
      </c>
    </row>
    <row r="55" spans="1:9" ht="13.15" customHeight="1" x14ac:dyDescent="0.2">
      <c r="A55" s="623"/>
      <c r="B55" s="632"/>
      <c r="C55" s="632"/>
      <c r="D55" s="628"/>
      <c r="E55" s="15" t="s">
        <v>256</v>
      </c>
      <c r="F55" s="15" t="s">
        <v>100</v>
      </c>
      <c r="G55" s="15">
        <v>20</v>
      </c>
      <c r="H55" s="16">
        <v>86.5</v>
      </c>
      <c r="I55" s="43">
        <f t="shared" si="0"/>
        <v>1730</v>
      </c>
    </row>
    <row r="56" spans="1:9" ht="13.15" customHeight="1" x14ac:dyDescent="0.2">
      <c r="A56" s="623"/>
      <c r="B56" s="632"/>
      <c r="C56" s="632"/>
      <c r="D56" s="628"/>
      <c r="E56" s="15" t="s">
        <v>2066</v>
      </c>
      <c r="F56" s="15" t="s">
        <v>100</v>
      </c>
      <c r="G56" s="15">
        <v>10</v>
      </c>
      <c r="H56" s="16">
        <v>55.6</v>
      </c>
      <c r="I56" s="43">
        <f t="shared" si="0"/>
        <v>556</v>
      </c>
    </row>
    <row r="57" spans="1:9" ht="13.15" customHeight="1" x14ac:dyDescent="0.2">
      <c r="A57" s="623"/>
      <c r="B57" s="632"/>
      <c r="C57" s="632"/>
      <c r="D57" s="628"/>
      <c r="E57" s="15" t="s">
        <v>255</v>
      </c>
      <c r="F57" s="15" t="s">
        <v>1942</v>
      </c>
      <c r="G57" s="15">
        <v>0.5</v>
      </c>
      <c r="H57" s="16">
        <v>770</v>
      </c>
      <c r="I57" s="43">
        <f t="shared" si="0"/>
        <v>385</v>
      </c>
    </row>
    <row r="58" spans="1:9" ht="13.15" customHeight="1" x14ac:dyDescent="0.2">
      <c r="A58" s="623"/>
      <c r="B58" s="632"/>
      <c r="C58" s="632"/>
      <c r="D58" s="628"/>
      <c r="E58" s="15" t="s">
        <v>256</v>
      </c>
      <c r="F58" s="15" t="s">
        <v>100</v>
      </c>
      <c r="G58" s="15">
        <v>25</v>
      </c>
      <c r="H58" s="16">
        <v>68.569999999999993</v>
      </c>
      <c r="I58" s="43">
        <f t="shared" si="0"/>
        <v>1714.2499999999998</v>
      </c>
    </row>
    <row r="59" spans="1:9" ht="13.15" customHeight="1" x14ac:dyDescent="0.2">
      <c r="A59" s="623"/>
      <c r="B59" s="632"/>
      <c r="C59" s="632"/>
      <c r="D59" s="628"/>
      <c r="E59" s="15" t="s">
        <v>938</v>
      </c>
      <c r="F59" s="15" t="s">
        <v>100</v>
      </c>
      <c r="G59" s="15">
        <v>40</v>
      </c>
      <c r="H59" s="16">
        <v>66.290000000000006</v>
      </c>
      <c r="I59" s="43">
        <f t="shared" si="0"/>
        <v>2651.6000000000004</v>
      </c>
    </row>
    <row r="60" spans="1:9" ht="13.15" customHeight="1" x14ac:dyDescent="0.2">
      <c r="A60" s="623"/>
      <c r="B60" s="632"/>
      <c r="C60" s="632"/>
      <c r="D60" s="628"/>
      <c r="E60" s="15" t="s">
        <v>123</v>
      </c>
      <c r="F60" s="15" t="s">
        <v>110</v>
      </c>
      <c r="G60" s="15">
        <v>12.48</v>
      </c>
      <c r="H60" s="16">
        <v>299.95</v>
      </c>
      <c r="I60" s="43">
        <f t="shared" si="0"/>
        <v>3743.3760000000002</v>
      </c>
    </row>
    <row r="61" spans="1:9" ht="13.15" customHeight="1" x14ac:dyDescent="0.2">
      <c r="A61" s="623"/>
      <c r="B61" s="632"/>
      <c r="C61" s="632"/>
      <c r="D61" s="628"/>
      <c r="E61" s="15" t="s">
        <v>496</v>
      </c>
      <c r="F61" s="15" t="s">
        <v>99</v>
      </c>
      <c r="G61" s="15">
        <v>1</v>
      </c>
      <c r="H61" s="16">
        <v>375</v>
      </c>
      <c r="I61" s="43">
        <f t="shared" si="0"/>
        <v>375</v>
      </c>
    </row>
    <row r="62" spans="1:9" ht="13.15" customHeight="1" x14ac:dyDescent="0.2">
      <c r="A62" s="623"/>
      <c r="B62" s="632"/>
      <c r="C62" s="632"/>
      <c r="D62" s="628"/>
      <c r="E62" s="15" t="s">
        <v>1482</v>
      </c>
      <c r="F62" s="15" t="s">
        <v>528</v>
      </c>
      <c r="G62" s="15">
        <v>2</v>
      </c>
      <c r="H62" s="16">
        <v>520</v>
      </c>
      <c r="I62" s="43">
        <f t="shared" si="0"/>
        <v>1040</v>
      </c>
    </row>
    <row r="63" spans="1:9" ht="13.15" customHeight="1" x14ac:dyDescent="0.2">
      <c r="A63" s="623"/>
      <c r="B63" s="632"/>
      <c r="C63" s="632"/>
      <c r="D63" s="628"/>
      <c r="E63" s="15" t="s">
        <v>416</v>
      </c>
      <c r="F63" s="15" t="s">
        <v>100</v>
      </c>
      <c r="G63" s="15">
        <v>0.35</v>
      </c>
      <c r="H63" s="16">
        <v>170</v>
      </c>
      <c r="I63" s="43">
        <f t="shared" si="0"/>
        <v>59.499999999999993</v>
      </c>
    </row>
    <row r="64" spans="1:9" ht="13.15" customHeight="1" x14ac:dyDescent="0.2">
      <c r="A64" s="623"/>
      <c r="B64" s="632"/>
      <c r="C64" s="632"/>
      <c r="D64" s="628"/>
      <c r="E64" s="15" t="s">
        <v>1417</v>
      </c>
      <c r="F64" s="15" t="s">
        <v>110</v>
      </c>
      <c r="G64" s="15">
        <v>0.5</v>
      </c>
      <c r="H64" s="16">
        <v>300</v>
      </c>
      <c r="I64" s="43">
        <f t="shared" si="0"/>
        <v>150</v>
      </c>
    </row>
    <row r="65" spans="1:9" ht="13.15" customHeight="1" x14ac:dyDescent="0.2">
      <c r="A65" s="623"/>
      <c r="B65" s="632"/>
      <c r="C65" s="632"/>
      <c r="D65" s="628"/>
      <c r="E65" s="15" t="s">
        <v>2264</v>
      </c>
      <c r="F65" s="15" t="s">
        <v>602</v>
      </c>
      <c r="G65" s="15">
        <v>1</v>
      </c>
      <c r="H65" s="16">
        <v>80</v>
      </c>
      <c r="I65" s="43">
        <f t="shared" si="0"/>
        <v>80</v>
      </c>
    </row>
    <row r="66" spans="1:9" ht="13.15" customHeight="1" x14ac:dyDescent="0.2">
      <c r="A66" s="623"/>
      <c r="B66" s="632"/>
      <c r="C66" s="632"/>
      <c r="D66" s="628"/>
      <c r="E66" s="15" t="s">
        <v>254</v>
      </c>
      <c r="F66" s="15" t="s">
        <v>349</v>
      </c>
      <c r="G66" s="15">
        <v>4</v>
      </c>
      <c r="H66" s="16">
        <v>705</v>
      </c>
      <c r="I66" s="43">
        <f t="shared" si="0"/>
        <v>2820</v>
      </c>
    </row>
    <row r="67" spans="1:9" ht="13.15" customHeight="1" x14ac:dyDescent="0.2">
      <c r="A67" s="623"/>
      <c r="B67" s="632"/>
      <c r="C67" s="632"/>
      <c r="D67" s="628"/>
      <c r="E67" s="15" t="s">
        <v>745</v>
      </c>
      <c r="F67" s="15" t="s">
        <v>258</v>
      </c>
      <c r="G67" s="15">
        <v>2.5</v>
      </c>
      <c r="H67" s="16">
        <v>74.2</v>
      </c>
      <c r="I67" s="43">
        <f t="shared" si="0"/>
        <v>185.5</v>
      </c>
    </row>
    <row r="68" spans="1:9" ht="13.15" customHeight="1" x14ac:dyDescent="0.2">
      <c r="A68" s="623"/>
      <c r="B68" s="632"/>
      <c r="C68" s="632"/>
      <c r="D68" s="665"/>
      <c r="E68" s="15" t="s">
        <v>256</v>
      </c>
      <c r="F68" s="15" t="s">
        <v>258</v>
      </c>
      <c r="G68" s="15">
        <v>1</v>
      </c>
      <c r="H68" s="16">
        <v>352</v>
      </c>
      <c r="I68" s="43">
        <f t="shared" si="0"/>
        <v>352</v>
      </c>
    </row>
    <row r="69" spans="1:9" ht="13.15" customHeight="1" x14ac:dyDescent="0.2">
      <c r="A69" s="623"/>
      <c r="B69" s="632"/>
      <c r="C69" s="632"/>
      <c r="D69" s="664" t="s">
        <v>356</v>
      </c>
      <c r="E69" s="15" t="s">
        <v>926</v>
      </c>
      <c r="F69" s="15" t="s">
        <v>99</v>
      </c>
      <c r="G69" s="15">
        <v>5</v>
      </c>
      <c r="H69" s="16">
        <v>90</v>
      </c>
      <c r="I69" s="43">
        <f t="shared" si="0"/>
        <v>450</v>
      </c>
    </row>
    <row r="70" spans="1:9" ht="13.15" customHeight="1" x14ac:dyDescent="0.2">
      <c r="A70" s="623"/>
      <c r="B70" s="632"/>
      <c r="C70" s="632"/>
      <c r="D70" s="628"/>
      <c r="E70" s="15" t="s">
        <v>938</v>
      </c>
      <c r="F70" s="15" t="s">
        <v>100</v>
      </c>
      <c r="G70" s="15">
        <v>35</v>
      </c>
      <c r="H70" s="16">
        <v>66.290000000000006</v>
      </c>
      <c r="I70" s="43">
        <f t="shared" si="0"/>
        <v>2320.15</v>
      </c>
    </row>
    <row r="71" spans="1:9" ht="13.15" customHeight="1" x14ac:dyDescent="0.2">
      <c r="A71" s="623"/>
      <c r="B71" s="632"/>
      <c r="C71" s="632"/>
      <c r="D71" s="628"/>
      <c r="E71" s="15" t="s">
        <v>254</v>
      </c>
      <c r="F71" s="15" t="s">
        <v>349</v>
      </c>
      <c r="G71" s="15">
        <v>3</v>
      </c>
      <c r="H71" s="16">
        <v>705</v>
      </c>
      <c r="I71" s="43">
        <f t="shared" si="0"/>
        <v>2115</v>
      </c>
    </row>
    <row r="72" spans="1:9" ht="13.15" customHeight="1" x14ac:dyDescent="0.2">
      <c r="A72" s="623"/>
      <c r="B72" s="632"/>
      <c r="C72" s="632"/>
      <c r="D72" s="628"/>
      <c r="E72" s="15" t="s">
        <v>745</v>
      </c>
      <c r="F72" s="15" t="s">
        <v>100</v>
      </c>
      <c r="G72" s="15">
        <v>2.5</v>
      </c>
      <c r="H72" s="16">
        <v>74.2</v>
      </c>
      <c r="I72" s="43">
        <f t="shared" si="0"/>
        <v>185.5</v>
      </c>
    </row>
    <row r="73" spans="1:9" ht="13.15" customHeight="1" x14ac:dyDescent="0.2">
      <c r="A73" s="623"/>
      <c r="B73" s="632"/>
      <c r="C73" s="632"/>
      <c r="D73" s="628"/>
      <c r="E73" s="15" t="s">
        <v>255</v>
      </c>
      <c r="F73" s="15" t="s">
        <v>1942</v>
      </c>
      <c r="G73" s="15">
        <v>0.5</v>
      </c>
      <c r="H73" s="16">
        <v>770</v>
      </c>
      <c r="I73" s="43">
        <f t="shared" si="0"/>
        <v>385</v>
      </c>
    </row>
    <row r="74" spans="1:9" ht="13.15" customHeight="1" x14ac:dyDescent="0.2">
      <c r="A74" s="623"/>
      <c r="B74" s="632"/>
      <c r="C74" s="632"/>
      <c r="D74" s="628"/>
      <c r="E74" s="15" t="s">
        <v>256</v>
      </c>
      <c r="F74" s="15" t="s">
        <v>100</v>
      </c>
      <c r="G74" s="15">
        <v>16</v>
      </c>
      <c r="H74" s="16">
        <v>68.569999999999993</v>
      </c>
      <c r="I74" s="43">
        <f t="shared" si="0"/>
        <v>1097.1199999999999</v>
      </c>
    </row>
    <row r="75" spans="1:9" ht="13.15" customHeight="1" x14ac:dyDescent="0.2">
      <c r="A75" s="623"/>
      <c r="B75" s="632"/>
      <c r="C75" s="632"/>
      <c r="D75" s="628"/>
      <c r="E75" s="15" t="s">
        <v>2066</v>
      </c>
      <c r="F75" s="15" t="s">
        <v>100</v>
      </c>
      <c r="G75" s="15">
        <v>15</v>
      </c>
      <c r="H75" s="16">
        <v>55.6</v>
      </c>
      <c r="I75" s="43">
        <f t="shared" si="0"/>
        <v>834</v>
      </c>
    </row>
    <row r="76" spans="1:9" ht="13.15" customHeight="1" x14ac:dyDescent="0.2">
      <c r="A76" s="623"/>
      <c r="B76" s="632"/>
      <c r="C76" s="632"/>
      <c r="D76" s="628"/>
      <c r="E76" s="15" t="s">
        <v>256</v>
      </c>
      <c r="F76" s="15" t="s">
        <v>258</v>
      </c>
      <c r="G76" s="15">
        <v>4</v>
      </c>
      <c r="H76" s="16">
        <v>352</v>
      </c>
      <c r="I76" s="43">
        <f t="shared" si="0"/>
        <v>1408</v>
      </c>
    </row>
    <row r="77" spans="1:9" ht="13.15" customHeight="1" x14ac:dyDescent="0.2">
      <c r="A77" s="623"/>
      <c r="B77" s="632"/>
      <c r="C77" s="632"/>
      <c r="D77" s="628"/>
      <c r="E77" s="15" t="s">
        <v>254</v>
      </c>
      <c r="F77" s="15" t="s">
        <v>258</v>
      </c>
      <c r="G77" s="15">
        <v>7</v>
      </c>
      <c r="H77" s="16">
        <v>655</v>
      </c>
      <c r="I77" s="43">
        <f t="shared" si="0"/>
        <v>4585</v>
      </c>
    </row>
    <row r="78" spans="1:9" ht="13.15" customHeight="1" x14ac:dyDescent="0.2">
      <c r="A78" s="623"/>
      <c r="B78" s="632"/>
      <c r="C78" s="632"/>
      <c r="D78" s="628"/>
      <c r="E78" s="15" t="s">
        <v>1417</v>
      </c>
      <c r="F78" s="15" t="s">
        <v>110</v>
      </c>
      <c r="G78" s="15">
        <v>0.5</v>
      </c>
      <c r="H78" s="16">
        <v>300</v>
      </c>
      <c r="I78" s="43">
        <f t="shared" si="0"/>
        <v>150</v>
      </c>
    </row>
    <row r="79" spans="1:9" ht="13.15" customHeight="1" x14ac:dyDescent="0.2">
      <c r="A79" s="623"/>
      <c r="B79" s="632"/>
      <c r="C79" s="632"/>
      <c r="D79" s="628"/>
      <c r="E79" s="15" t="s">
        <v>123</v>
      </c>
      <c r="F79" s="15" t="s">
        <v>110</v>
      </c>
      <c r="G79" s="15">
        <v>11.44</v>
      </c>
      <c r="H79" s="16">
        <v>299.95</v>
      </c>
      <c r="I79" s="43">
        <f t="shared" si="0"/>
        <v>3431.4279999999999</v>
      </c>
    </row>
    <row r="80" spans="1:9" ht="13.15" customHeight="1" x14ac:dyDescent="0.2">
      <c r="A80" s="623"/>
      <c r="B80" s="632"/>
      <c r="C80" s="632"/>
      <c r="D80" s="628"/>
      <c r="E80" s="15" t="s">
        <v>124</v>
      </c>
      <c r="F80" s="15" t="s">
        <v>100</v>
      </c>
      <c r="G80" s="15">
        <v>0.2</v>
      </c>
      <c r="H80" s="16">
        <v>100</v>
      </c>
      <c r="I80" s="43">
        <f t="shared" si="0"/>
        <v>20</v>
      </c>
    </row>
    <row r="81" spans="1:9" ht="13.15" customHeight="1" x14ac:dyDescent="0.2">
      <c r="A81" s="623"/>
      <c r="B81" s="632"/>
      <c r="C81" s="632"/>
      <c r="D81" s="628"/>
      <c r="E81" s="15" t="s">
        <v>1999</v>
      </c>
      <c r="F81" s="15" t="s">
        <v>110</v>
      </c>
      <c r="G81" s="15">
        <v>18</v>
      </c>
      <c r="H81" s="16">
        <v>26</v>
      </c>
      <c r="I81" s="43">
        <f t="shared" si="0"/>
        <v>468</v>
      </c>
    </row>
    <row r="82" spans="1:9" ht="13.15" customHeight="1" x14ac:dyDescent="0.2">
      <c r="A82" s="623"/>
      <c r="B82" s="632"/>
      <c r="C82" s="632"/>
      <c r="D82" s="665"/>
      <c r="E82" s="15" t="s">
        <v>2148</v>
      </c>
      <c r="F82" s="15" t="s">
        <v>99</v>
      </c>
      <c r="G82" s="15">
        <v>4</v>
      </c>
      <c r="H82" s="16">
        <v>314</v>
      </c>
      <c r="I82" s="43">
        <f t="shared" si="0"/>
        <v>1256</v>
      </c>
    </row>
    <row r="83" spans="1:9" ht="13.15" customHeight="1" x14ac:dyDescent="0.2">
      <c r="A83" s="623"/>
      <c r="B83" s="632"/>
      <c r="C83" s="632"/>
      <c r="D83" s="664" t="s">
        <v>407</v>
      </c>
      <c r="E83" s="15" t="s">
        <v>2148</v>
      </c>
      <c r="F83" s="15" t="s">
        <v>99</v>
      </c>
      <c r="G83" s="15">
        <v>2</v>
      </c>
      <c r="H83" s="16">
        <v>314</v>
      </c>
      <c r="I83" s="43">
        <f t="shared" si="0"/>
        <v>628</v>
      </c>
    </row>
    <row r="84" spans="1:9" ht="13.15" customHeight="1" x14ac:dyDescent="0.2">
      <c r="A84" s="623"/>
      <c r="B84" s="632"/>
      <c r="C84" s="632"/>
      <c r="D84" s="628"/>
      <c r="E84" s="15" t="s">
        <v>254</v>
      </c>
      <c r="F84" s="15" t="s">
        <v>99</v>
      </c>
      <c r="G84" s="15">
        <v>3</v>
      </c>
      <c r="H84" s="16">
        <v>270</v>
      </c>
      <c r="I84" s="43">
        <f t="shared" si="0"/>
        <v>810</v>
      </c>
    </row>
    <row r="85" spans="1:9" ht="13.15" customHeight="1" x14ac:dyDescent="0.2">
      <c r="A85" s="623"/>
      <c r="B85" s="632"/>
      <c r="C85" s="632"/>
      <c r="D85" s="628"/>
      <c r="E85" s="15" t="s">
        <v>926</v>
      </c>
      <c r="F85" s="15" t="s">
        <v>99</v>
      </c>
      <c r="G85" s="15">
        <v>5</v>
      </c>
      <c r="H85" s="16">
        <v>90</v>
      </c>
      <c r="I85" s="43">
        <f t="shared" si="0"/>
        <v>450</v>
      </c>
    </row>
    <row r="86" spans="1:9" ht="13.15" customHeight="1" x14ac:dyDescent="0.2">
      <c r="A86" s="623"/>
      <c r="B86" s="632"/>
      <c r="C86" s="632"/>
      <c r="D86" s="628"/>
      <c r="E86" s="15" t="s">
        <v>938</v>
      </c>
      <c r="F86" s="15" t="s">
        <v>100</v>
      </c>
      <c r="G86" s="15">
        <v>25</v>
      </c>
      <c r="H86" s="16">
        <v>82.5</v>
      </c>
      <c r="I86" s="43">
        <f t="shared" si="0"/>
        <v>2062.5</v>
      </c>
    </row>
    <row r="87" spans="1:9" ht="13.15" customHeight="1" x14ac:dyDescent="0.2">
      <c r="A87" s="623"/>
      <c r="B87" s="632"/>
      <c r="C87" s="632"/>
      <c r="D87" s="628"/>
      <c r="E87" s="15" t="s">
        <v>256</v>
      </c>
      <c r="F87" s="15" t="s">
        <v>100</v>
      </c>
      <c r="G87" s="15">
        <v>25</v>
      </c>
      <c r="H87" s="16">
        <v>68.569999999999993</v>
      </c>
      <c r="I87" s="43">
        <f t="shared" si="0"/>
        <v>1714.2499999999998</v>
      </c>
    </row>
    <row r="88" spans="1:9" ht="13.15" customHeight="1" x14ac:dyDescent="0.2">
      <c r="A88" s="623"/>
      <c r="B88" s="632"/>
      <c r="C88" s="632"/>
      <c r="D88" s="628"/>
      <c r="E88" s="15" t="s">
        <v>2066</v>
      </c>
      <c r="F88" s="15" t="s">
        <v>1942</v>
      </c>
      <c r="G88" s="15">
        <v>25</v>
      </c>
      <c r="H88" s="16">
        <v>55.6</v>
      </c>
      <c r="I88" s="43">
        <f t="shared" si="0"/>
        <v>1390</v>
      </c>
    </row>
    <row r="89" spans="1:9" ht="13.15" customHeight="1" x14ac:dyDescent="0.2">
      <c r="A89" s="623"/>
      <c r="B89" s="632"/>
      <c r="C89" s="632"/>
      <c r="D89" s="628"/>
      <c r="E89" s="15" t="s">
        <v>1417</v>
      </c>
      <c r="F89" s="15" t="s">
        <v>101</v>
      </c>
      <c r="G89" s="15">
        <v>0.5</v>
      </c>
      <c r="H89" s="16">
        <v>300</v>
      </c>
      <c r="I89" s="43">
        <f t="shared" si="0"/>
        <v>150</v>
      </c>
    </row>
    <row r="90" spans="1:9" ht="13.15" customHeight="1" x14ac:dyDescent="0.2">
      <c r="A90" s="623"/>
      <c r="B90" s="632"/>
      <c r="C90" s="632"/>
      <c r="D90" s="628"/>
      <c r="E90" s="15" t="s">
        <v>745</v>
      </c>
      <c r="F90" s="15" t="s">
        <v>100</v>
      </c>
      <c r="G90" s="15">
        <v>3</v>
      </c>
      <c r="H90" s="16">
        <v>74.2</v>
      </c>
      <c r="I90" s="43">
        <f t="shared" si="0"/>
        <v>222.60000000000002</v>
      </c>
    </row>
    <row r="91" spans="1:9" ht="13.15" customHeight="1" x14ac:dyDescent="0.2">
      <c r="A91" s="623"/>
      <c r="B91" s="632"/>
      <c r="C91" s="632"/>
      <c r="D91" s="628"/>
      <c r="E91" s="15" t="s">
        <v>255</v>
      </c>
      <c r="F91" s="15" t="s">
        <v>1942</v>
      </c>
      <c r="G91" s="15">
        <v>0.5</v>
      </c>
      <c r="H91" s="16">
        <v>770</v>
      </c>
      <c r="I91" s="43">
        <f t="shared" si="0"/>
        <v>385</v>
      </c>
    </row>
    <row r="92" spans="1:9" ht="13.15" customHeight="1" x14ac:dyDescent="0.2">
      <c r="A92" s="623"/>
      <c r="B92" s="632"/>
      <c r="C92" s="632"/>
      <c r="D92" s="628"/>
      <c r="E92" s="15" t="s">
        <v>123</v>
      </c>
      <c r="F92" s="15" t="s">
        <v>110</v>
      </c>
      <c r="G92" s="15">
        <v>16.64</v>
      </c>
      <c r="H92" s="16">
        <v>299.95</v>
      </c>
      <c r="I92" s="43">
        <f t="shared" si="0"/>
        <v>4991.1679999999997</v>
      </c>
    </row>
    <row r="93" spans="1:9" ht="12.75" customHeight="1" thickBot="1" x14ac:dyDescent="0.25">
      <c r="A93" s="624"/>
      <c r="B93" s="626"/>
      <c r="C93" s="626"/>
      <c r="D93" s="629"/>
      <c r="E93" s="40" t="s">
        <v>256</v>
      </c>
      <c r="F93" s="40" t="s">
        <v>258</v>
      </c>
      <c r="G93" s="40">
        <v>2</v>
      </c>
      <c r="H93" s="41">
        <v>352</v>
      </c>
      <c r="I93" s="42">
        <f t="shared" si="0"/>
        <v>704</v>
      </c>
    </row>
    <row r="94" spans="1:9" ht="12.75" customHeight="1" thickBot="1" x14ac:dyDescent="0.25">
      <c r="A94" s="440"/>
      <c r="B94" s="85"/>
      <c r="C94" s="85" t="s">
        <v>87</v>
      </c>
      <c r="D94" s="441"/>
      <c r="E94" s="47"/>
      <c r="F94" s="47"/>
      <c r="G94" s="47"/>
      <c r="H94" s="48"/>
      <c r="I94" s="49">
        <v>1077.6600000000001</v>
      </c>
    </row>
    <row r="95" spans="1:9" ht="12.75" customHeight="1" thickBot="1" x14ac:dyDescent="0.25">
      <c r="A95" s="79"/>
      <c r="B95" s="197">
        <f>SUM(B6:B93)</f>
        <v>133532.68</v>
      </c>
      <c r="C95" s="198"/>
      <c r="D95" s="197"/>
      <c r="E95" s="199"/>
      <c r="F95" s="198"/>
      <c r="G95" s="198"/>
      <c r="H95" s="197" t="s">
        <v>17</v>
      </c>
      <c r="I95" s="197">
        <f>SUM(I6:I94)</f>
        <v>85012.26920000001</v>
      </c>
    </row>
    <row r="96" spans="1:9" ht="77.25" thickBot="1" x14ac:dyDescent="0.25">
      <c r="A96" s="134" t="s">
        <v>1066</v>
      </c>
      <c r="B96" s="114" t="s">
        <v>16</v>
      </c>
      <c r="C96" s="114" t="s">
        <v>5</v>
      </c>
      <c r="D96" s="114" t="s">
        <v>23</v>
      </c>
      <c r="E96" s="118" t="s">
        <v>18</v>
      </c>
      <c r="F96" s="114" t="s">
        <v>19</v>
      </c>
      <c r="G96" s="114" t="s">
        <v>10</v>
      </c>
      <c r="H96" s="114" t="s">
        <v>13</v>
      </c>
      <c r="I96" s="115" t="s">
        <v>12</v>
      </c>
    </row>
    <row r="97" spans="1:9" ht="26.25" thickBot="1" x14ac:dyDescent="0.25">
      <c r="A97" s="46" t="s">
        <v>329</v>
      </c>
      <c r="B97" s="625">
        <v>23856.87</v>
      </c>
      <c r="C97" s="625" t="s">
        <v>66</v>
      </c>
      <c r="D97" s="47" t="s">
        <v>330</v>
      </c>
      <c r="E97" s="47" t="s">
        <v>331</v>
      </c>
      <c r="F97" s="47" t="s">
        <v>99</v>
      </c>
      <c r="G97" s="47">
        <v>2</v>
      </c>
      <c r="H97" s="48">
        <v>8.89</v>
      </c>
      <c r="I97" s="49">
        <f>G97*H97</f>
        <v>17.78</v>
      </c>
    </row>
    <row r="98" spans="1:9" x14ac:dyDescent="0.2">
      <c r="A98" s="622" t="s">
        <v>381</v>
      </c>
      <c r="B98" s="632"/>
      <c r="C98" s="632"/>
      <c r="D98" s="627" t="s">
        <v>378</v>
      </c>
      <c r="E98" s="37" t="s">
        <v>379</v>
      </c>
      <c r="F98" s="37" t="s">
        <v>99</v>
      </c>
      <c r="G98" s="37">
        <v>1</v>
      </c>
      <c r="H98" s="38">
        <v>1750</v>
      </c>
      <c r="I98" s="39">
        <f t="shared" ref="I98:I195" si="1">G98*H98</f>
        <v>1750</v>
      </c>
    </row>
    <row r="99" spans="1:9" ht="12.75" customHeight="1" x14ac:dyDescent="0.2">
      <c r="A99" s="623"/>
      <c r="B99" s="632"/>
      <c r="C99" s="632"/>
      <c r="D99" s="628"/>
      <c r="E99" s="15" t="s">
        <v>380</v>
      </c>
      <c r="F99" s="15" t="s">
        <v>99</v>
      </c>
      <c r="G99" s="15">
        <v>1</v>
      </c>
      <c r="H99" s="16">
        <v>3</v>
      </c>
      <c r="I99" s="43">
        <f t="shared" si="1"/>
        <v>3</v>
      </c>
    </row>
    <row r="100" spans="1:9" ht="12.75" customHeight="1" thickBot="1" x14ac:dyDescent="0.25">
      <c r="A100" s="624"/>
      <c r="B100" s="632"/>
      <c r="C100" s="632"/>
      <c r="D100" s="629"/>
      <c r="E100" s="40" t="s">
        <v>216</v>
      </c>
      <c r="F100" s="40" t="s">
        <v>101</v>
      </c>
      <c r="G100" s="40">
        <v>3</v>
      </c>
      <c r="H100" s="41">
        <v>80</v>
      </c>
      <c r="I100" s="42">
        <f t="shared" si="1"/>
        <v>240</v>
      </c>
    </row>
    <row r="101" spans="1:9" ht="12.75" customHeight="1" x14ac:dyDescent="0.2">
      <c r="A101" s="622" t="s">
        <v>107</v>
      </c>
      <c r="B101" s="632"/>
      <c r="C101" s="632"/>
      <c r="D101" s="627" t="s">
        <v>382</v>
      </c>
      <c r="E101" s="37" t="s">
        <v>131</v>
      </c>
      <c r="F101" s="37" t="s">
        <v>101</v>
      </c>
      <c r="G101" s="37">
        <v>8</v>
      </c>
      <c r="H101" s="38">
        <v>40.880000000000003</v>
      </c>
      <c r="I101" s="39">
        <f t="shared" si="1"/>
        <v>327.04000000000002</v>
      </c>
    </row>
    <row r="102" spans="1:9" x14ac:dyDescent="0.2">
      <c r="A102" s="623"/>
      <c r="B102" s="632"/>
      <c r="C102" s="632"/>
      <c r="D102" s="628"/>
      <c r="E102" s="15" t="s">
        <v>116</v>
      </c>
      <c r="F102" s="15" t="s">
        <v>101</v>
      </c>
      <c r="G102" s="15">
        <v>4</v>
      </c>
      <c r="H102" s="16">
        <v>33.479999999999997</v>
      </c>
      <c r="I102" s="157">
        <f t="shared" si="1"/>
        <v>133.91999999999999</v>
      </c>
    </row>
    <row r="103" spans="1:9" ht="12.75" customHeight="1" x14ac:dyDescent="0.2">
      <c r="A103" s="623"/>
      <c r="B103" s="632"/>
      <c r="C103" s="632"/>
      <c r="D103" s="628"/>
      <c r="E103" s="15" t="s">
        <v>383</v>
      </c>
      <c r="F103" s="15" t="s">
        <v>99</v>
      </c>
      <c r="G103" s="15">
        <v>2</v>
      </c>
      <c r="H103" s="16">
        <v>112.45</v>
      </c>
      <c r="I103" s="43">
        <f t="shared" si="1"/>
        <v>224.9</v>
      </c>
    </row>
    <row r="104" spans="1:9" ht="12.75" customHeight="1" x14ac:dyDescent="0.2">
      <c r="A104" s="623"/>
      <c r="B104" s="632"/>
      <c r="C104" s="632"/>
      <c r="D104" s="628"/>
      <c r="E104" s="15" t="s">
        <v>220</v>
      </c>
      <c r="F104" s="15" t="s">
        <v>99</v>
      </c>
      <c r="G104" s="15">
        <v>2</v>
      </c>
      <c r="H104" s="16">
        <v>7.74</v>
      </c>
      <c r="I104" s="43">
        <f t="shared" si="1"/>
        <v>15.48</v>
      </c>
    </row>
    <row r="105" spans="1:9" ht="12.75" customHeight="1" x14ac:dyDescent="0.2">
      <c r="A105" s="623"/>
      <c r="B105" s="632"/>
      <c r="C105" s="632"/>
      <c r="D105" s="628"/>
      <c r="E105" s="15" t="s">
        <v>130</v>
      </c>
      <c r="F105" s="15" t="s">
        <v>99</v>
      </c>
      <c r="G105" s="15">
        <v>2</v>
      </c>
      <c r="H105" s="16">
        <v>3.82</v>
      </c>
      <c r="I105" s="43">
        <f t="shared" si="1"/>
        <v>7.64</v>
      </c>
    </row>
    <row r="106" spans="1:9" ht="12.75" customHeight="1" thickBot="1" x14ac:dyDescent="0.25">
      <c r="A106" s="624"/>
      <c r="B106" s="632"/>
      <c r="C106" s="632"/>
      <c r="D106" s="629"/>
      <c r="E106" s="40" t="s">
        <v>384</v>
      </c>
      <c r="F106" s="40" t="s">
        <v>99</v>
      </c>
      <c r="G106" s="40">
        <v>2</v>
      </c>
      <c r="H106" s="41">
        <v>2.33</v>
      </c>
      <c r="I106" s="42">
        <f t="shared" si="1"/>
        <v>4.66</v>
      </c>
    </row>
    <row r="107" spans="1:9" ht="12.75" customHeight="1" x14ac:dyDescent="0.2">
      <c r="A107" s="622" t="s">
        <v>385</v>
      </c>
      <c r="B107" s="632"/>
      <c r="C107" s="632"/>
      <c r="D107" s="627" t="s">
        <v>108</v>
      </c>
      <c r="E107" s="37" t="s">
        <v>131</v>
      </c>
      <c r="F107" s="37" t="s">
        <v>101</v>
      </c>
      <c r="G107" s="37">
        <v>24</v>
      </c>
      <c r="H107" s="38">
        <v>40.880000000000003</v>
      </c>
      <c r="I107" s="39">
        <f t="shared" si="1"/>
        <v>981.12000000000012</v>
      </c>
    </row>
    <row r="108" spans="1:9" ht="12.75" customHeight="1" x14ac:dyDescent="0.2">
      <c r="A108" s="623"/>
      <c r="B108" s="632"/>
      <c r="C108" s="632"/>
      <c r="D108" s="628"/>
      <c r="E108" s="15" t="s">
        <v>133</v>
      </c>
      <c r="F108" s="15" t="s">
        <v>99</v>
      </c>
      <c r="G108" s="15">
        <v>2</v>
      </c>
      <c r="H108" s="16">
        <v>373.09</v>
      </c>
      <c r="I108" s="43">
        <f t="shared" si="1"/>
        <v>746.18</v>
      </c>
    </row>
    <row r="109" spans="1:9" ht="12.75" customHeight="1" x14ac:dyDescent="0.2">
      <c r="A109" s="623"/>
      <c r="B109" s="632"/>
      <c r="C109" s="632"/>
      <c r="D109" s="628"/>
      <c r="E109" s="15" t="s">
        <v>129</v>
      </c>
      <c r="F109" s="15" t="s">
        <v>99</v>
      </c>
      <c r="G109" s="15">
        <v>2</v>
      </c>
      <c r="H109" s="16">
        <v>8.07</v>
      </c>
      <c r="I109" s="43">
        <f t="shared" si="1"/>
        <v>16.14</v>
      </c>
    </row>
    <row r="110" spans="1:9" x14ac:dyDescent="0.2">
      <c r="A110" s="623"/>
      <c r="B110" s="632"/>
      <c r="C110" s="632"/>
      <c r="D110" s="628"/>
      <c r="E110" s="15" t="s">
        <v>386</v>
      </c>
      <c r="F110" s="15" t="s">
        <v>99</v>
      </c>
      <c r="G110" s="15">
        <v>1</v>
      </c>
      <c r="H110" s="16">
        <v>8.1199999999999992</v>
      </c>
      <c r="I110" s="43">
        <f t="shared" si="1"/>
        <v>8.1199999999999992</v>
      </c>
    </row>
    <row r="111" spans="1:9" ht="12.75" customHeight="1" x14ac:dyDescent="0.2">
      <c r="A111" s="623"/>
      <c r="B111" s="632"/>
      <c r="C111" s="632"/>
      <c r="D111" s="628"/>
      <c r="E111" s="15" t="s">
        <v>387</v>
      </c>
      <c r="F111" s="15" t="s">
        <v>99</v>
      </c>
      <c r="G111" s="15">
        <v>2</v>
      </c>
      <c r="H111" s="16">
        <v>8.5</v>
      </c>
      <c r="I111" s="43">
        <f t="shared" si="1"/>
        <v>17</v>
      </c>
    </row>
    <row r="112" spans="1:9" ht="12.75" customHeight="1" x14ac:dyDescent="0.2">
      <c r="A112" s="623"/>
      <c r="B112" s="632"/>
      <c r="C112" s="632"/>
      <c r="D112" s="628"/>
      <c r="E112" s="15" t="s">
        <v>388</v>
      </c>
      <c r="F112" s="15" t="s">
        <v>99</v>
      </c>
      <c r="G112" s="15">
        <v>2</v>
      </c>
      <c r="H112" s="16">
        <v>51</v>
      </c>
      <c r="I112" s="43">
        <f t="shared" si="1"/>
        <v>102</v>
      </c>
    </row>
    <row r="113" spans="1:9" ht="12.75" customHeight="1" x14ac:dyDescent="0.2">
      <c r="A113" s="623"/>
      <c r="B113" s="632"/>
      <c r="C113" s="632"/>
      <c r="D113" s="628"/>
      <c r="E113" s="15" t="s">
        <v>130</v>
      </c>
      <c r="F113" s="15" t="s">
        <v>99</v>
      </c>
      <c r="G113" s="15">
        <v>4</v>
      </c>
      <c r="H113" s="16">
        <v>3.82</v>
      </c>
      <c r="I113" s="43">
        <f t="shared" si="1"/>
        <v>15.28</v>
      </c>
    </row>
    <row r="114" spans="1:9" ht="12.75" customHeight="1" x14ac:dyDescent="0.2">
      <c r="A114" s="623"/>
      <c r="B114" s="632"/>
      <c r="C114" s="632"/>
      <c r="D114" s="628"/>
      <c r="E114" s="15" t="s">
        <v>389</v>
      </c>
      <c r="F114" s="15" t="s">
        <v>99</v>
      </c>
      <c r="G114" s="15">
        <v>2</v>
      </c>
      <c r="H114" s="16">
        <v>155.69999999999999</v>
      </c>
      <c r="I114" s="43">
        <f t="shared" si="1"/>
        <v>311.39999999999998</v>
      </c>
    </row>
    <row r="115" spans="1:9" ht="12.75" customHeight="1" x14ac:dyDescent="0.2">
      <c r="A115" s="623"/>
      <c r="B115" s="632"/>
      <c r="C115" s="632"/>
      <c r="D115" s="628"/>
      <c r="E115" s="15" t="s">
        <v>132</v>
      </c>
      <c r="F115" s="15" t="s">
        <v>99</v>
      </c>
      <c r="G115" s="15">
        <v>14</v>
      </c>
      <c r="H115" s="16">
        <v>4.59</v>
      </c>
      <c r="I115" s="43">
        <f t="shared" si="1"/>
        <v>64.259999999999991</v>
      </c>
    </row>
    <row r="116" spans="1:9" x14ac:dyDescent="0.2">
      <c r="A116" s="623"/>
      <c r="B116" s="632"/>
      <c r="C116" s="632"/>
      <c r="D116" s="628"/>
      <c r="E116" s="15" t="s">
        <v>390</v>
      </c>
      <c r="F116" s="15" t="s">
        <v>99</v>
      </c>
      <c r="G116" s="15">
        <v>4</v>
      </c>
      <c r="H116" s="16">
        <v>7.74</v>
      </c>
      <c r="I116" s="43">
        <f t="shared" si="1"/>
        <v>30.96</v>
      </c>
    </row>
    <row r="117" spans="1:9" x14ac:dyDescent="0.2">
      <c r="A117" s="623"/>
      <c r="B117" s="632"/>
      <c r="C117" s="632"/>
      <c r="D117" s="628"/>
      <c r="E117" s="15" t="s">
        <v>307</v>
      </c>
      <c r="F117" s="15" t="s">
        <v>99</v>
      </c>
      <c r="G117" s="15">
        <v>2</v>
      </c>
      <c r="H117" s="16">
        <v>85.05</v>
      </c>
      <c r="I117" s="43">
        <f t="shared" si="1"/>
        <v>170.1</v>
      </c>
    </row>
    <row r="118" spans="1:9" x14ac:dyDescent="0.2">
      <c r="A118" s="623"/>
      <c r="B118" s="632"/>
      <c r="C118" s="632"/>
      <c r="D118" s="628"/>
      <c r="E118" s="15" t="s">
        <v>175</v>
      </c>
      <c r="F118" s="15" t="s">
        <v>99</v>
      </c>
      <c r="G118" s="15">
        <v>3</v>
      </c>
      <c r="H118" s="16">
        <v>66.5</v>
      </c>
      <c r="I118" s="43">
        <f t="shared" si="1"/>
        <v>199.5</v>
      </c>
    </row>
    <row r="119" spans="1:9" x14ac:dyDescent="0.2">
      <c r="A119" s="623"/>
      <c r="B119" s="632"/>
      <c r="C119" s="632"/>
      <c r="D119" s="628"/>
      <c r="E119" s="15" t="s">
        <v>308</v>
      </c>
      <c r="F119" s="15" t="s">
        <v>99</v>
      </c>
      <c r="G119" s="15">
        <v>2</v>
      </c>
      <c r="H119" s="16">
        <v>4.22</v>
      </c>
      <c r="I119" s="43">
        <f t="shared" si="1"/>
        <v>8.44</v>
      </c>
    </row>
    <row r="120" spans="1:9" x14ac:dyDescent="0.2">
      <c r="A120" s="623"/>
      <c r="B120" s="632"/>
      <c r="C120" s="632"/>
      <c r="D120" s="628"/>
      <c r="E120" s="15" t="s">
        <v>391</v>
      </c>
      <c r="F120" s="15" t="s">
        <v>99</v>
      </c>
      <c r="G120" s="15">
        <v>1</v>
      </c>
      <c r="H120" s="16">
        <v>42.52</v>
      </c>
      <c r="I120" s="43">
        <f t="shared" si="1"/>
        <v>42.52</v>
      </c>
    </row>
    <row r="121" spans="1:9" x14ac:dyDescent="0.2">
      <c r="A121" s="623"/>
      <c r="B121" s="632"/>
      <c r="C121" s="632"/>
      <c r="D121" s="628"/>
      <c r="E121" s="15" t="s">
        <v>118</v>
      </c>
      <c r="F121" s="15" t="s">
        <v>99</v>
      </c>
      <c r="G121" s="15">
        <v>7</v>
      </c>
      <c r="H121" s="16">
        <v>117.24</v>
      </c>
      <c r="I121" s="43">
        <f t="shared" si="1"/>
        <v>820.68</v>
      </c>
    </row>
    <row r="122" spans="1:9" x14ac:dyDescent="0.2">
      <c r="A122" s="623"/>
      <c r="B122" s="632"/>
      <c r="C122" s="632"/>
      <c r="D122" s="628"/>
      <c r="E122" s="15" t="s">
        <v>121</v>
      </c>
      <c r="F122" s="15" t="s">
        <v>99</v>
      </c>
      <c r="G122" s="15">
        <v>2</v>
      </c>
      <c r="H122" s="16">
        <v>4.2300000000000004</v>
      </c>
      <c r="I122" s="43">
        <f t="shared" si="1"/>
        <v>8.4600000000000009</v>
      </c>
    </row>
    <row r="123" spans="1:9" x14ac:dyDescent="0.2">
      <c r="A123" s="623"/>
      <c r="B123" s="632"/>
      <c r="C123" s="632"/>
      <c r="D123" s="628"/>
      <c r="E123" s="15" t="s">
        <v>368</v>
      </c>
      <c r="F123" s="15" t="s">
        <v>99</v>
      </c>
      <c r="G123" s="15">
        <v>2</v>
      </c>
      <c r="H123" s="16">
        <v>69.81</v>
      </c>
      <c r="I123" s="43">
        <f t="shared" si="1"/>
        <v>139.62</v>
      </c>
    </row>
    <row r="124" spans="1:9" x14ac:dyDescent="0.2">
      <c r="A124" s="623"/>
      <c r="B124" s="632"/>
      <c r="C124" s="632"/>
      <c r="D124" s="628"/>
      <c r="E124" s="15" t="s">
        <v>134</v>
      </c>
      <c r="F124" s="15" t="s">
        <v>104</v>
      </c>
      <c r="G124" s="15">
        <v>1</v>
      </c>
      <c r="H124" s="16">
        <v>75</v>
      </c>
      <c r="I124" s="43">
        <f t="shared" si="1"/>
        <v>75</v>
      </c>
    </row>
    <row r="125" spans="1:9" x14ac:dyDescent="0.2">
      <c r="A125" s="623"/>
      <c r="B125" s="632"/>
      <c r="C125" s="632"/>
      <c r="D125" s="628"/>
      <c r="E125" s="15" t="s">
        <v>116</v>
      </c>
      <c r="F125" s="15" t="s">
        <v>99</v>
      </c>
      <c r="G125" s="15">
        <v>12</v>
      </c>
      <c r="H125" s="16">
        <v>33.479999999999997</v>
      </c>
      <c r="I125" s="43">
        <f t="shared" si="1"/>
        <v>401.76</v>
      </c>
    </row>
    <row r="126" spans="1:9" x14ac:dyDescent="0.2">
      <c r="A126" s="623"/>
      <c r="B126" s="632"/>
      <c r="C126" s="632"/>
      <c r="D126" s="628"/>
      <c r="E126" s="15" t="s">
        <v>383</v>
      </c>
      <c r="F126" s="15" t="s">
        <v>99</v>
      </c>
      <c r="G126" s="15">
        <v>2</v>
      </c>
      <c r="H126" s="16">
        <v>112.45</v>
      </c>
      <c r="I126" s="43">
        <f t="shared" si="1"/>
        <v>224.9</v>
      </c>
    </row>
    <row r="127" spans="1:9" x14ac:dyDescent="0.2">
      <c r="A127" s="623"/>
      <c r="B127" s="632"/>
      <c r="C127" s="632"/>
      <c r="D127" s="628"/>
      <c r="E127" s="15" t="s">
        <v>122</v>
      </c>
      <c r="F127" s="15" t="s">
        <v>99</v>
      </c>
      <c r="G127" s="15">
        <v>4</v>
      </c>
      <c r="H127" s="16">
        <v>173.33</v>
      </c>
      <c r="I127" s="43">
        <f t="shared" si="1"/>
        <v>693.32</v>
      </c>
    </row>
    <row r="128" spans="1:9" x14ac:dyDescent="0.2">
      <c r="A128" s="623"/>
      <c r="B128" s="632"/>
      <c r="C128" s="632"/>
      <c r="D128" s="628"/>
      <c r="E128" s="15" t="s">
        <v>392</v>
      </c>
      <c r="F128" s="15" t="s">
        <v>99</v>
      </c>
      <c r="G128" s="15">
        <v>2</v>
      </c>
      <c r="H128" s="16">
        <v>7.39</v>
      </c>
      <c r="I128" s="43">
        <f t="shared" si="1"/>
        <v>14.78</v>
      </c>
    </row>
    <row r="129" spans="1:9" x14ac:dyDescent="0.2">
      <c r="A129" s="623"/>
      <c r="B129" s="632"/>
      <c r="C129" s="632"/>
      <c r="D129" s="628"/>
      <c r="E129" s="15" t="s">
        <v>177</v>
      </c>
      <c r="F129" s="15" t="s">
        <v>99</v>
      </c>
      <c r="G129" s="15">
        <v>2</v>
      </c>
      <c r="H129" s="16">
        <v>5.29</v>
      </c>
      <c r="I129" s="43">
        <f t="shared" si="1"/>
        <v>10.58</v>
      </c>
    </row>
    <row r="130" spans="1:9" x14ac:dyDescent="0.2">
      <c r="A130" s="623"/>
      <c r="B130" s="632"/>
      <c r="C130" s="632"/>
      <c r="D130" s="628"/>
      <c r="E130" s="15" t="s">
        <v>393</v>
      </c>
      <c r="F130" s="15" t="s">
        <v>99</v>
      </c>
      <c r="G130" s="15">
        <v>6</v>
      </c>
      <c r="H130" s="16">
        <v>3</v>
      </c>
      <c r="I130" s="43">
        <f t="shared" si="1"/>
        <v>18</v>
      </c>
    </row>
    <row r="131" spans="1:9" x14ac:dyDescent="0.2">
      <c r="A131" s="623"/>
      <c r="B131" s="632"/>
      <c r="C131" s="632"/>
      <c r="D131" s="628"/>
      <c r="E131" s="15" t="s">
        <v>223</v>
      </c>
      <c r="F131" s="15" t="s">
        <v>99</v>
      </c>
      <c r="G131" s="15">
        <v>1</v>
      </c>
      <c r="H131" s="16">
        <v>290</v>
      </c>
      <c r="I131" s="43">
        <f t="shared" si="1"/>
        <v>290</v>
      </c>
    </row>
    <row r="132" spans="1:9" ht="12.75" customHeight="1" x14ac:dyDescent="0.2">
      <c r="A132" s="623"/>
      <c r="B132" s="632"/>
      <c r="C132" s="632"/>
      <c r="D132" s="628"/>
      <c r="E132" s="15" t="s">
        <v>370</v>
      </c>
      <c r="F132" s="15" t="s">
        <v>99</v>
      </c>
      <c r="G132" s="15">
        <v>2</v>
      </c>
      <c r="H132" s="16">
        <v>215</v>
      </c>
      <c r="I132" s="43">
        <f t="shared" si="1"/>
        <v>430</v>
      </c>
    </row>
    <row r="133" spans="1:9" ht="12.75" customHeight="1" thickBot="1" x14ac:dyDescent="0.25">
      <c r="A133" s="624"/>
      <c r="B133" s="626"/>
      <c r="C133" s="626"/>
      <c r="D133" s="629"/>
      <c r="E133" s="40" t="s">
        <v>276</v>
      </c>
      <c r="F133" s="40" t="s">
        <v>99</v>
      </c>
      <c r="G133" s="40">
        <v>1</v>
      </c>
      <c r="H133" s="41">
        <v>320</v>
      </c>
      <c r="I133" s="42">
        <f t="shared" si="1"/>
        <v>320</v>
      </c>
    </row>
    <row r="134" spans="1:9" ht="12.75" customHeight="1" x14ac:dyDescent="0.2">
      <c r="A134" s="622" t="s">
        <v>329</v>
      </c>
      <c r="B134" s="625">
        <v>23213.13</v>
      </c>
      <c r="C134" s="625" t="s">
        <v>67</v>
      </c>
      <c r="D134" s="627" t="s">
        <v>330</v>
      </c>
      <c r="E134" s="37" t="s">
        <v>338</v>
      </c>
      <c r="F134" s="37" t="s">
        <v>99</v>
      </c>
      <c r="G134" s="37">
        <v>2</v>
      </c>
      <c r="H134" s="38">
        <v>20.95</v>
      </c>
      <c r="I134" s="39">
        <f t="shared" si="1"/>
        <v>41.9</v>
      </c>
    </row>
    <row r="135" spans="1:9" ht="12.75" customHeight="1" thickBot="1" x14ac:dyDescent="0.25">
      <c r="A135" s="624"/>
      <c r="B135" s="632"/>
      <c r="C135" s="632"/>
      <c r="D135" s="629"/>
      <c r="E135" s="40" t="s">
        <v>331</v>
      </c>
      <c r="F135" s="40" t="s">
        <v>99</v>
      </c>
      <c r="G135" s="40">
        <v>2</v>
      </c>
      <c r="H135" s="41">
        <v>17</v>
      </c>
      <c r="I135" s="42">
        <f t="shared" si="1"/>
        <v>34</v>
      </c>
    </row>
    <row r="136" spans="1:9" ht="12.75" customHeight="1" x14ac:dyDescent="0.2">
      <c r="A136" s="622" t="s">
        <v>107</v>
      </c>
      <c r="B136" s="632"/>
      <c r="C136" s="632"/>
      <c r="D136" s="627"/>
      <c r="E136" s="37" t="s">
        <v>116</v>
      </c>
      <c r="F136" s="37" t="s">
        <v>101</v>
      </c>
      <c r="G136" s="37">
        <v>1</v>
      </c>
      <c r="H136" s="38">
        <v>33.479999999999997</v>
      </c>
      <c r="I136" s="39">
        <f t="shared" si="1"/>
        <v>33.479999999999997</v>
      </c>
    </row>
    <row r="137" spans="1:9" ht="12.75" customHeight="1" x14ac:dyDescent="0.2">
      <c r="A137" s="623"/>
      <c r="B137" s="632"/>
      <c r="C137" s="632"/>
      <c r="D137" s="665"/>
      <c r="E137" s="35" t="s">
        <v>461</v>
      </c>
      <c r="F137" s="35" t="s">
        <v>99</v>
      </c>
      <c r="G137" s="35">
        <v>2</v>
      </c>
      <c r="H137" s="36">
        <v>3.17</v>
      </c>
      <c r="I137" s="157">
        <f t="shared" si="1"/>
        <v>6.34</v>
      </c>
    </row>
    <row r="138" spans="1:9" ht="12.75" customHeight="1" x14ac:dyDescent="0.2">
      <c r="A138" s="623"/>
      <c r="B138" s="632"/>
      <c r="C138" s="632"/>
      <c r="D138" s="664" t="s">
        <v>460</v>
      </c>
      <c r="E138" s="35" t="s">
        <v>116</v>
      </c>
      <c r="F138" s="35" t="s">
        <v>101</v>
      </c>
      <c r="G138" s="35">
        <v>4</v>
      </c>
      <c r="H138" s="36">
        <v>33.479999999999997</v>
      </c>
      <c r="I138" s="157">
        <f t="shared" si="1"/>
        <v>133.91999999999999</v>
      </c>
    </row>
    <row r="139" spans="1:9" ht="12.75" customHeight="1" x14ac:dyDescent="0.2">
      <c r="A139" s="623"/>
      <c r="B139" s="632"/>
      <c r="C139" s="632"/>
      <c r="D139" s="628"/>
      <c r="E139" s="35" t="s">
        <v>384</v>
      </c>
      <c r="F139" s="35" t="s">
        <v>99</v>
      </c>
      <c r="G139" s="35">
        <v>6</v>
      </c>
      <c r="H139" s="36">
        <v>2.4</v>
      </c>
      <c r="I139" s="157">
        <f t="shared" si="1"/>
        <v>14.399999999999999</v>
      </c>
    </row>
    <row r="140" spans="1:9" ht="12.75" customHeight="1" x14ac:dyDescent="0.2">
      <c r="A140" s="623"/>
      <c r="B140" s="632"/>
      <c r="C140" s="632"/>
      <c r="D140" s="628"/>
      <c r="E140" s="35" t="s">
        <v>130</v>
      </c>
      <c r="F140" s="35" t="s">
        <v>99</v>
      </c>
      <c r="G140" s="35">
        <v>10</v>
      </c>
      <c r="H140" s="36">
        <v>3.82</v>
      </c>
      <c r="I140" s="157">
        <f t="shared" si="1"/>
        <v>38.199999999999996</v>
      </c>
    </row>
    <row r="141" spans="1:9" ht="12.75" customHeight="1" x14ac:dyDescent="0.2">
      <c r="A141" s="623"/>
      <c r="B141" s="632"/>
      <c r="C141" s="632"/>
      <c r="D141" s="628"/>
      <c r="E141" s="35" t="s">
        <v>461</v>
      </c>
      <c r="F141" s="35" t="s">
        <v>99</v>
      </c>
      <c r="G141" s="35">
        <v>4</v>
      </c>
      <c r="H141" s="36">
        <v>3.17</v>
      </c>
      <c r="I141" s="157">
        <f t="shared" si="1"/>
        <v>12.68</v>
      </c>
    </row>
    <row r="142" spans="1:9" ht="12.75" customHeight="1" x14ac:dyDescent="0.2">
      <c r="A142" s="623"/>
      <c r="B142" s="632"/>
      <c r="C142" s="632"/>
      <c r="D142" s="628"/>
      <c r="E142" s="35" t="s">
        <v>131</v>
      </c>
      <c r="F142" s="35" t="s">
        <v>101</v>
      </c>
      <c r="G142" s="35">
        <v>1</v>
      </c>
      <c r="H142" s="36">
        <v>40.880000000000003</v>
      </c>
      <c r="I142" s="157">
        <f t="shared" si="1"/>
        <v>40.880000000000003</v>
      </c>
    </row>
    <row r="143" spans="1:9" ht="12.75" customHeight="1" thickBot="1" x14ac:dyDescent="0.25">
      <c r="A143" s="624"/>
      <c r="B143" s="626"/>
      <c r="C143" s="626"/>
      <c r="D143" s="629"/>
      <c r="E143" s="83" t="s">
        <v>134</v>
      </c>
      <c r="F143" s="83" t="s">
        <v>104</v>
      </c>
      <c r="G143" s="83">
        <v>1</v>
      </c>
      <c r="H143" s="84">
        <v>75</v>
      </c>
      <c r="I143" s="200">
        <f t="shared" si="1"/>
        <v>75</v>
      </c>
    </row>
    <row r="144" spans="1:9" ht="26.25" thickBot="1" x14ac:dyDescent="0.25">
      <c r="A144" s="46" t="s">
        <v>329</v>
      </c>
      <c r="B144" s="625">
        <v>22909.14</v>
      </c>
      <c r="C144" s="625" t="s">
        <v>70</v>
      </c>
      <c r="D144" s="47" t="s">
        <v>330</v>
      </c>
      <c r="E144" s="47" t="s">
        <v>331</v>
      </c>
      <c r="F144" s="47" t="s">
        <v>99</v>
      </c>
      <c r="G144" s="47">
        <v>3</v>
      </c>
      <c r="H144" s="48">
        <v>17</v>
      </c>
      <c r="I144" s="49">
        <f t="shared" si="1"/>
        <v>51</v>
      </c>
    </row>
    <row r="145" spans="1:9" ht="12.75" customHeight="1" x14ac:dyDescent="0.2">
      <c r="A145" s="622" t="s">
        <v>107</v>
      </c>
      <c r="B145" s="632"/>
      <c r="C145" s="632"/>
      <c r="D145" s="627" t="s">
        <v>722</v>
      </c>
      <c r="E145" s="37" t="s">
        <v>211</v>
      </c>
      <c r="F145" s="37" t="s">
        <v>99</v>
      </c>
      <c r="G145" s="37">
        <v>1</v>
      </c>
      <c r="H145" s="38">
        <v>2438.6</v>
      </c>
      <c r="I145" s="39">
        <f t="shared" si="1"/>
        <v>2438.6</v>
      </c>
    </row>
    <row r="146" spans="1:9" ht="12.75" customHeight="1" x14ac:dyDescent="0.2">
      <c r="A146" s="623"/>
      <c r="B146" s="632"/>
      <c r="C146" s="632"/>
      <c r="D146" s="628"/>
      <c r="E146" s="35" t="s">
        <v>118</v>
      </c>
      <c r="F146" s="35" t="s">
        <v>99</v>
      </c>
      <c r="G146" s="35">
        <v>1</v>
      </c>
      <c r="H146" s="36">
        <v>117.24</v>
      </c>
      <c r="I146" s="157">
        <f t="shared" si="1"/>
        <v>117.24</v>
      </c>
    </row>
    <row r="147" spans="1:9" ht="12.75" customHeight="1" x14ac:dyDescent="0.2">
      <c r="A147" s="623"/>
      <c r="B147" s="632"/>
      <c r="C147" s="632"/>
      <c r="D147" s="628"/>
      <c r="E147" s="35" t="s">
        <v>481</v>
      </c>
      <c r="F147" s="35" t="s">
        <v>99</v>
      </c>
      <c r="G147" s="35">
        <v>4</v>
      </c>
      <c r="H147" s="36">
        <v>9</v>
      </c>
      <c r="I147" s="157">
        <f t="shared" si="1"/>
        <v>36</v>
      </c>
    </row>
    <row r="148" spans="1:9" ht="12.75" customHeight="1" x14ac:dyDescent="0.2">
      <c r="A148" s="623"/>
      <c r="B148" s="632"/>
      <c r="C148" s="632"/>
      <c r="D148" s="628"/>
      <c r="E148" s="35" t="s">
        <v>735</v>
      </c>
      <c r="F148" s="35" t="s">
        <v>99</v>
      </c>
      <c r="G148" s="35">
        <v>2</v>
      </c>
      <c r="H148" s="36">
        <v>31</v>
      </c>
      <c r="I148" s="157">
        <f t="shared" si="1"/>
        <v>62</v>
      </c>
    </row>
    <row r="149" spans="1:9" ht="12.75" customHeight="1" x14ac:dyDescent="0.2">
      <c r="A149" s="623"/>
      <c r="B149" s="632"/>
      <c r="C149" s="632"/>
      <c r="D149" s="628"/>
      <c r="E149" s="35" t="s">
        <v>723</v>
      </c>
      <c r="F149" s="35" t="s">
        <v>99</v>
      </c>
      <c r="G149" s="35">
        <v>1</v>
      </c>
      <c r="H149" s="36">
        <v>19.260000000000002</v>
      </c>
      <c r="I149" s="157">
        <f t="shared" si="1"/>
        <v>19.260000000000002</v>
      </c>
    </row>
    <row r="150" spans="1:9" ht="12.75" customHeight="1" thickBot="1" x14ac:dyDescent="0.25">
      <c r="A150" s="623"/>
      <c r="B150" s="632"/>
      <c r="C150" s="632"/>
      <c r="D150" s="629"/>
      <c r="E150" s="83" t="s">
        <v>425</v>
      </c>
      <c r="F150" s="83" t="s">
        <v>99</v>
      </c>
      <c r="G150" s="83">
        <v>1</v>
      </c>
      <c r="H150" s="84">
        <v>80</v>
      </c>
      <c r="I150" s="200">
        <f t="shared" si="1"/>
        <v>80</v>
      </c>
    </row>
    <row r="151" spans="1:9" ht="12.75" customHeight="1" x14ac:dyDescent="0.2">
      <c r="A151" s="623"/>
      <c r="B151" s="632"/>
      <c r="C151" s="632"/>
      <c r="D151" s="627" t="s">
        <v>724</v>
      </c>
      <c r="E151" s="35" t="s">
        <v>131</v>
      </c>
      <c r="F151" s="35" t="s">
        <v>101</v>
      </c>
      <c r="G151" s="35">
        <v>3</v>
      </c>
      <c r="H151" s="36">
        <v>40.880000000000003</v>
      </c>
      <c r="I151" s="157">
        <f t="shared" si="1"/>
        <v>122.64000000000001</v>
      </c>
    </row>
    <row r="152" spans="1:9" ht="12.75" customHeight="1" x14ac:dyDescent="0.2">
      <c r="A152" s="623"/>
      <c r="B152" s="632"/>
      <c r="C152" s="632"/>
      <c r="D152" s="628"/>
      <c r="E152" s="35" t="s">
        <v>725</v>
      </c>
      <c r="F152" s="35" t="s">
        <v>99</v>
      </c>
      <c r="G152" s="35">
        <v>1</v>
      </c>
      <c r="H152" s="36">
        <v>10.69</v>
      </c>
      <c r="I152" s="157">
        <f t="shared" si="1"/>
        <v>10.69</v>
      </c>
    </row>
    <row r="153" spans="1:9" ht="12.75" customHeight="1" x14ac:dyDescent="0.2">
      <c r="A153" s="623"/>
      <c r="B153" s="632"/>
      <c r="C153" s="632"/>
      <c r="D153" s="628"/>
      <c r="E153" s="35" t="s">
        <v>726</v>
      </c>
      <c r="F153" s="35" t="s">
        <v>99</v>
      </c>
      <c r="G153" s="35">
        <v>1</v>
      </c>
      <c r="H153" s="36">
        <v>11.73</v>
      </c>
      <c r="I153" s="157">
        <f t="shared" si="1"/>
        <v>11.73</v>
      </c>
    </row>
    <row r="154" spans="1:9" ht="12.75" customHeight="1" x14ac:dyDescent="0.2">
      <c r="A154" s="623"/>
      <c r="B154" s="632"/>
      <c r="C154" s="632"/>
      <c r="D154" s="665"/>
      <c r="E154" s="35" t="s">
        <v>310</v>
      </c>
      <c r="F154" s="35" t="s">
        <v>99</v>
      </c>
      <c r="G154" s="35">
        <v>2</v>
      </c>
      <c r="H154" s="36">
        <v>2.4</v>
      </c>
      <c r="I154" s="157">
        <f t="shared" si="1"/>
        <v>4.8</v>
      </c>
    </row>
    <row r="155" spans="1:9" ht="12.75" customHeight="1" x14ac:dyDescent="0.2">
      <c r="A155" s="623"/>
      <c r="B155" s="632"/>
      <c r="C155" s="632"/>
      <c r="D155" s="664" t="s">
        <v>727</v>
      </c>
      <c r="E155" s="35" t="s">
        <v>364</v>
      </c>
      <c r="F155" s="35" t="s">
        <v>101</v>
      </c>
      <c r="G155" s="35">
        <v>8</v>
      </c>
      <c r="H155" s="36">
        <v>154.05000000000001</v>
      </c>
      <c r="I155" s="157">
        <f t="shared" si="1"/>
        <v>1232.4000000000001</v>
      </c>
    </row>
    <row r="156" spans="1:9" ht="12.75" customHeight="1" thickBot="1" x14ac:dyDescent="0.25">
      <c r="A156" s="624"/>
      <c r="B156" s="626"/>
      <c r="C156" s="626"/>
      <c r="D156" s="629"/>
      <c r="E156" s="83" t="s">
        <v>115</v>
      </c>
      <c r="F156" s="83" t="s">
        <v>99</v>
      </c>
      <c r="G156" s="83">
        <v>2</v>
      </c>
      <c r="H156" s="84">
        <v>42</v>
      </c>
      <c r="I156" s="200">
        <f t="shared" si="1"/>
        <v>84</v>
      </c>
    </row>
    <row r="157" spans="1:9" ht="12.75" customHeight="1" thickBot="1" x14ac:dyDescent="0.25">
      <c r="A157" s="313"/>
      <c r="B157" s="70">
        <v>30553.48</v>
      </c>
      <c r="C157" s="70" t="s">
        <v>72</v>
      </c>
      <c r="D157" s="53"/>
      <c r="E157" s="53"/>
      <c r="F157" s="53"/>
      <c r="G157" s="53"/>
      <c r="H157" s="153"/>
      <c r="I157" s="201">
        <f t="shared" si="1"/>
        <v>0</v>
      </c>
    </row>
    <row r="158" spans="1:9" ht="26.25" thickBot="1" x14ac:dyDescent="0.25">
      <c r="A158" s="46" t="s">
        <v>329</v>
      </c>
      <c r="B158" s="625">
        <v>30022.53</v>
      </c>
      <c r="C158" s="625" t="s">
        <v>73</v>
      </c>
      <c r="D158" s="47" t="s">
        <v>330</v>
      </c>
      <c r="E158" s="47" t="s">
        <v>331</v>
      </c>
      <c r="F158" s="47" t="s">
        <v>99</v>
      </c>
      <c r="G158" s="47">
        <v>10</v>
      </c>
      <c r="H158" s="48">
        <v>8.6999999999999993</v>
      </c>
      <c r="I158" s="49">
        <f t="shared" si="1"/>
        <v>87</v>
      </c>
    </row>
    <row r="159" spans="1:9" ht="12.75" customHeight="1" x14ac:dyDescent="0.2">
      <c r="A159" s="622" t="s">
        <v>112</v>
      </c>
      <c r="B159" s="632"/>
      <c r="C159" s="632"/>
      <c r="D159" s="627"/>
      <c r="E159" s="37" t="s">
        <v>131</v>
      </c>
      <c r="F159" s="37" t="s">
        <v>101</v>
      </c>
      <c r="G159" s="37">
        <v>8</v>
      </c>
      <c r="H159" s="38">
        <v>99</v>
      </c>
      <c r="I159" s="39">
        <f t="shared" si="1"/>
        <v>792</v>
      </c>
    </row>
    <row r="160" spans="1:9" ht="12.75" customHeight="1" x14ac:dyDescent="0.2">
      <c r="A160" s="623"/>
      <c r="B160" s="632"/>
      <c r="C160" s="632"/>
      <c r="D160" s="628"/>
      <c r="E160" s="35" t="s">
        <v>370</v>
      </c>
      <c r="F160" s="35" t="s">
        <v>99</v>
      </c>
      <c r="G160" s="35">
        <v>1</v>
      </c>
      <c r="H160" s="36">
        <v>240</v>
      </c>
      <c r="I160" s="43">
        <f t="shared" si="1"/>
        <v>240</v>
      </c>
    </row>
    <row r="161" spans="1:9" ht="12.75" customHeight="1" x14ac:dyDescent="0.2">
      <c r="A161" s="623"/>
      <c r="B161" s="632"/>
      <c r="C161" s="632"/>
      <c r="D161" s="628"/>
      <c r="E161" s="35" t="s">
        <v>1013</v>
      </c>
      <c r="F161" s="35" t="s">
        <v>99</v>
      </c>
      <c r="G161" s="35">
        <v>1</v>
      </c>
      <c r="H161" s="36">
        <v>320</v>
      </c>
      <c r="I161" s="43">
        <f t="shared" si="1"/>
        <v>320</v>
      </c>
    </row>
    <row r="162" spans="1:9" ht="12.75" customHeight="1" thickBot="1" x14ac:dyDescent="0.25">
      <c r="A162" s="624"/>
      <c r="B162" s="626"/>
      <c r="C162" s="626"/>
      <c r="D162" s="629"/>
      <c r="E162" s="83" t="s">
        <v>116</v>
      </c>
      <c r="F162" s="83" t="s">
        <v>101</v>
      </c>
      <c r="G162" s="83">
        <v>1</v>
      </c>
      <c r="H162" s="84">
        <v>75</v>
      </c>
      <c r="I162" s="42">
        <f t="shared" si="1"/>
        <v>75</v>
      </c>
    </row>
    <row r="163" spans="1:9" ht="26.25" thickBot="1" x14ac:dyDescent="0.25">
      <c r="A163" s="46" t="s">
        <v>329</v>
      </c>
      <c r="B163" s="491">
        <v>25965.24</v>
      </c>
      <c r="C163" s="85" t="s">
        <v>74</v>
      </c>
      <c r="D163" s="47" t="s">
        <v>330</v>
      </c>
      <c r="E163" s="47" t="s">
        <v>331</v>
      </c>
      <c r="F163" s="47" t="s">
        <v>99</v>
      </c>
      <c r="G163" s="47">
        <v>4</v>
      </c>
      <c r="H163" s="48">
        <v>8.6999999999999993</v>
      </c>
      <c r="I163" s="49">
        <f t="shared" si="1"/>
        <v>34.799999999999997</v>
      </c>
    </row>
    <row r="164" spans="1:9" ht="12.75" customHeight="1" thickBot="1" x14ac:dyDescent="0.25">
      <c r="A164" s="260"/>
      <c r="B164" s="261">
        <v>5899.61</v>
      </c>
      <c r="C164" s="183" t="s">
        <v>75</v>
      </c>
      <c r="D164" s="262"/>
      <c r="E164" s="35"/>
      <c r="F164" s="35"/>
      <c r="G164" s="35"/>
      <c r="H164" s="36"/>
      <c r="I164" s="157"/>
    </row>
    <row r="165" spans="1:9" ht="26.25" thickBot="1" x14ac:dyDescent="0.25">
      <c r="A165" s="46" t="s">
        <v>329</v>
      </c>
      <c r="B165" s="625">
        <v>6665.36</v>
      </c>
      <c r="C165" s="625" t="s">
        <v>76</v>
      </c>
      <c r="D165" s="55" t="s">
        <v>330</v>
      </c>
      <c r="E165" s="47" t="s">
        <v>331</v>
      </c>
      <c r="F165" s="47" t="s">
        <v>99</v>
      </c>
      <c r="G165" s="47">
        <v>3</v>
      </c>
      <c r="H165" s="48">
        <v>7.53</v>
      </c>
      <c r="I165" s="49">
        <f t="shared" ref="I165:I188" si="2">G165*H165</f>
        <v>22.59</v>
      </c>
    </row>
    <row r="166" spans="1:9" ht="13.5" thickBot="1" x14ac:dyDescent="0.25">
      <c r="A166" s="46" t="s">
        <v>752</v>
      </c>
      <c r="B166" s="626"/>
      <c r="C166" s="626"/>
      <c r="D166" s="55" t="s">
        <v>360</v>
      </c>
      <c r="E166" s="47" t="s">
        <v>122</v>
      </c>
      <c r="F166" s="47" t="s">
        <v>99</v>
      </c>
      <c r="G166" s="47">
        <v>2</v>
      </c>
      <c r="H166" s="48">
        <v>191.48</v>
      </c>
      <c r="I166" s="49">
        <f t="shared" si="2"/>
        <v>382.96</v>
      </c>
    </row>
    <row r="167" spans="1:9" ht="12.75" customHeight="1" x14ac:dyDescent="0.2">
      <c r="A167" s="622" t="s">
        <v>1612</v>
      </c>
      <c r="B167" s="625">
        <v>6890.27</v>
      </c>
      <c r="C167" s="625" t="s">
        <v>77</v>
      </c>
      <c r="D167" s="661" t="s">
        <v>1660</v>
      </c>
      <c r="E167" s="37" t="s">
        <v>806</v>
      </c>
      <c r="F167" s="37" t="s">
        <v>99</v>
      </c>
      <c r="G167" s="37">
        <v>1</v>
      </c>
      <c r="H167" s="38">
        <v>344.19</v>
      </c>
      <c r="I167" s="39">
        <f t="shared" si="2"/>
        <v>344.19</v>
      </c>
    </row>
    <row r="168" spans="1:9" ht="12.75" customHeight="1" x14ac:dyDescent="0.2">
      <c r="A168" s="623"/>
      <c r="B168" s="632"/>
      <c r="C168" s="632"/>
      <c r="D168" s="662"/>
      <c r="E168" s="35" t="s">
        <v>156</v>
      </c>
      <c r="F168" s="35" t="s">
        <v>99</v>
      </c>
      <c r="G168" s="35">
        <v>1</v>
      </c>
      <c r="H168" s="36">
        <v>235.8</v>
      </c>
      <c r="I168" s="157">
        <f t="shared" si="2"/>
        <v>235.8</v>
      </c>
    </row>
    <row r="169" spans="1:9" ht="12.75" customHeight="1" x14ac:dyDescent="0.2">
      <c r="A169" s="623"/>
      <c r="B169" s="632"/>
      <c r="C169" s="632"/>
      <c r="D169" s="662"/>
      <c r="E169" s="35" t="s">
        <v>154</v>
      </c>
      <c r="F169" s="35" t="s">
        <v>99</v>
      </c>
      <c r="G169" s="35">
        <v>1</v>
      </c>
      <c r="H169" s="36">
        <v>125.8</v>
      </c>
      <c r="I169" s="157">
        <f t="shared" si="2"/>
        <v>125.8</v>
      </c>
    </row>
    <row r="170" spans="1:9" ht="12.75" customHeight="1" x14ac:dyDescent="0.2">
      <c r="A170" s="623"/>
      <c r="B170" s="632"/>
      <c r="C170" s="632"/>
      <c r="D170" s="662"/>
      <c r="E170" s="35" t="s">
        <v>150</v>
      </c>
      <c r="F170" s="35" t="s">
        <v>99</v>
      </c>
      <c r="G170" s="35">
        <v>3</v>
      </c>
      <c r="H170" s="36">
        <v>32</v>
      </c>
      <c r="I170" s="157">
        <f t="shared" si="2"/>
        <v>96</v>
      </c>
    </row>
    <row r="171" spans="1:9" ht="12.75" customHeight="1" x14ac:dyDescent="0.2">
      <c r="A171" s="623"/>
      <c r="B171" s="632"/>
      <c r="C171" s="632"/>
      <c r="D171" s="662"/>
      <c r="E171" s="35" t="s">
        <v>520</v>
      </c>
      <c r="F171" s="35" t="s">
        <v>99</v>
      </c>
      <c r="G171" s="35">
        <v>4</v>
      </c>
      <c r="H171" s="36">
        <v>50</v>
      </c>
      <c r="I171" s="157">
        <f t="shared" si="2"/>
        <v>200</v>
      </c>
    </row>
    <row r="172" spans="1:9" ht="12.75" customHeight="1" x14ac:dyDescent="0.2">
      <c r="A172" s="623"/>
      <c r="B172" s="632"/>
      <c r="C172" s="632"/>
      <c r="D172" s="662"/>
      <c r="E172" s="35" t="s">
        <v>277</v>
      </c>
      <c r="F172" s="35" t="s">
        <v>99</v>
      </c>
      <c r="G172" s="35">
        <v>2</v>
      </c>
      <c r="H172" s="36">
        <v>27</v>
      </c>
      <c r="I172" s="157">
        <f t="shared" si="2"/>
        <v>54</v>
      </c>
    </row>
    <row r="173" spans="1:9" ht="12.75" customHeight="1" x14ac:dyDescent="0.2">
      <c r="A173" s="623"/>
      <c r="B173" s="632"/>
      <c r="C173" s="632"/>
      <c r="D173" s="662"/>
      <c r="E173" s="35" t="s">
        <v>135</v>
      </c>
      <c r="F173" s="35" t="s">
        <v>99</v>
      </c>
      <c r="G173" s="35">
        <v>3</v>
      </c>
      <c r="H173" s="36">
        <v>8.52</v>
      </c>
      <c r="I173" s="157">
        <f t="shared" si="2"/>
        <v>25.56</v>
      </c>
    </row>
    <row r="174" spans="1:9" ht="12.75" customHeight="1" x14ac:dyDescent="0.2">
      <c r="A174" s="623"/>
      <c r="B174" s="632"/>
      <c r="C174" s="632"/>
      <c r="D174" s="662"/>
      <c r="E174" s="35" t="s">
        <v>205</v>
      </c>
      <c r="F174" s="35" t="s">
        <v>99</v>
      </c>
      <c r="G174" s="35">
        <v>2</v>
      </c>
      <c r="H174" s="36">
        <v>95</v>
      </c>
      <c r="I174" s="157">
        <f t="shared" si="2"/>
        <v>190</v>
      </c>
    </row>
    <row r="175" spans="1:9" ht="12.75" customHeight="1" x14ac:dyDescent="0.2">
      <c r="A175" s="623"/>
      <c r="B175" s="632"/>
      <c r="C175" s="632"/>
      <c r="D175" s="662"/>
      <c r="E175" s="35" t="s">
        <v>1661</v>
      </c>
      <c r="F175" s="35" t="s">
        <v>99</v>
      </c>
      <c r="G175" s="35">
        <v>3</v>
      </c>
      <c r="H175" s="36">
        <v>130</v>
      </c>
      <c r="I175" s="157">
        <f t="shared" si="2"/>
        <v>390</v>
      </c>
    </row>
    <row r="176" spans="1:9" ht="12.75" customHeight="1" x14ac:dyDescent="0.2">
      <c r="A176" s="623"/>
      <c r="B176" s="632"/>
      <c r="C176" s="632"/>
      <c r="D176" s="662"/>
      <c r="E176" s="35" t="s">
        <v>807</v>
      </c>
      <c r="F176" s="35" t="s">
        <v>99</v>
      </c>
      <c r="G176" s="35">
        <v>2</v>
      </c>
      <c r="H176" s="36">
        <v>100</v>
      </c>
      <c r="I176" s="157">
        <f t="shared" si="2"/>
        <v>200</v>
      </c>
    </row>
    <row r="177" spans="1:9" ht="12.75" customHeight="1" thickBot="1" x14ac:dyDescent="0.25">
      <c r="A177" s="624"/>
      <c r="B177" s="626"/>
      <c r="C177" s="626"/>
      <c r="D177" s="702"/>
      <c r="E177" s="83" t="s">
        <v>1567</v>
      </c>
      <c r="F177" s="83" t="s">
        <v>99</v>
      </c>
      <c r="G177" s="83">
        <v>1</v>
      </c>
      <c r="H177" s="84">
        <v>160</v>
      </c>
      <c r="I177" s="200">
        <f t="shared" si="2"/>
        <v>160</v>
      </c>
    </row>
    <row r="178" spans="1:9" ht="26.25" thickBot="1" x14ac:dyDescent="0.25">
      <c r="A178" s="46" t="s">
        <v>329</v>
      </c>
      <c r="B178" s="85">
        <v>8589.7099999999991</v>
      </c>
      <c r="C178" s="85" t="s">
        <v>78</v>
      </c>
      <c r="D178" s="47" t="s">
        <v>330</v>
      </c>
      <c r="E178" s="47" t="s">
        <v>331</v>
      </c>
      <c r="F178" s="47" t="s">
        <v>99</v>
      </c>
      <c r="G178" s="47">
        <v>3</v>
      </c>
      <c r="H178" s="48">
        <v>7.53</v>
      </c>
      <c r="I178" s="310">
        <f t="shared" si="2"/>
        <v>22.59</v>
      </c>
    </row>
    <row r="179" spans="1:9" ht="26.25" thickBot="1" x14ac:dyDescent="0.25">
      <c r="A179" s="46" t="s">
        <v>329</v>
      </c>
      <c r="B179" s="625">
        <v>7936.81</v>
      </c>
      <c r="C179" s="625" t="s">
        <v>79</v>
      </c>
      <c r="D179" s="47" t="s">
        <v>330</v>
      </c>
      <c r="E179" s="47" t="s">
        <v>331</v>
      </c>
      <c r="F179" s="47" t="s">
        <v>99</v>
      </c>
      <c r="G179" s="47">
        <v>2</v>
      </c>
      <c r="H179" s="48">
        <v>7.53</v>
      </c>
      <c r="I179" s="49">
        <f t="shared" si="2"/>
        <v>15.06</v>
      </c>
    </row>
    <row r="180" spans="1:9" ht="12.75" customHeight="1" x14ac:dyDescent="0.2">
      <c r="A180" s="622" t="s">
        <v>107</v>
      </c>
      <c r="B180" s="632"/>
      <c r="C180" s="632"/>
      <c r="D180" s="627" t="s">
        <v>1931</v>
      </c>
      <c r="E180" s="37" t="s">
        <v>565</v>
      </c>
      <c r="F180" s="37" t="s">
        <v>101</v>
      </c>
      <c r="G180" s="37">
        <v>40</v>
      </c>
      <c r="H180" s="38">
        <v>75.900000000000006</v>
      </c>
      <c r="I180" s="39">
        <f t="shared" si="2"/>
        <v>3036</v>
      </c>
    </row>
    <row r="181" spans="1:9" ht="12.75" customHeight="1" x14ac:dyDescent="0.2">
      <c r="A181" s="623"/>
      <c r="B181" s="632"/>
      <c r="C181" s="632"/>
      <c r="D181" s="628"/>
      <c r="E181" s="35" t="s">
        <v>1889</v>
      </c>
      <c r="F181" s="35" t="s">
        <v>101</v>
      </c>
      <c r="G181" s="35">
        <v>2</v>
      </c>
      <c r="H181" s="36">
        <v>45.81</v>
      </c>
      <c r="I181" s="157">
        <f t="shared" si="2"/>
        <v>91.62</v>
      </c>
    </row>
    <row r="182" spans="1:9" ht="12.75" customHeight="1" x14ac:dyDescent="0.2">
      <c r="A182" s="623"/>
      <c r="B182" s="632"/>
      <c r="C182" s="632"/>
      <c r="D182" s="628"/>
      <c r="E182" s="35" t="s">
        <v>116</v>
      </c>
      <c r="F182" s="35" t="s">
        <v>101</v>
      </c>
      <c r="G182" s="35">
        <v>4</v>
      </c>
      <c r="H182" s="36">
        <v>30.09</v>
      </c>
      <c r="I182" s="157">
        <f t="shared" si="2"/>
        <v>120.36</v>
      </c>
    </row>
    <row r="183" spans="1:9" ht="12.75" customHeight="1" x14ac:dyDescent="0.2">
      <c r="A183" s="623"/>
      <c r="B183" s="632"/>
      <c r="C183" s="632"/>
      <c r="D183" s="628"/>
      <c r="E183" s="35" t="s">
        <v>1932</v>
      </c>
      <c r="F183" s="35" t="s">
        <v>99</v>
      </c>
      <c r="G183" s="35">
        <v>8</v>
      </c>
      <c r="H183" s="36">
        <v>15.39</v>
      </c>
      <c r="I183" s="157">
        <f t="shared" si="2"/>
        <v>123.12</v>
      </c>
    </row>
    <row r="184" spans="1:9" ht="12.75" customHeight="1" x14ac:dyDescent="0.2">
      <c r="A184" s="623"/>
      <c r="B184" s="632"/>
      <c r="C184" s="632"/>
      <c r="D184" s="628"/>
      <c r="E184" s="35" t="s">
        <v>1933</v>
      </c>
      <c r="F184" s="35" t="s">
        <v>99</v>
      </c>
      <c r="G184" s="35">
        <v>17</v>
      </c>
      <c r="H184" s="36">
        <v>5.0599999999999996</v>
      </c>
      <c r="I184" s="157">
        <f t="shared" si="2"/>
        <v>86.02</v>
      </c>
    </row>
    <row r="185" spans="1:9" ht="12.75" customHeight="1" x14ac:dyDescent="0.2">
      <c r="A185" s="623"/>
      <c r="B185" s="632"/>
      <c r="C185" s="632"/>
      <c r="D185" s="628"/>
      <c r="E185" s="35" t="s">
        <v>1144</v>
      </c>
      <c r="F185" s="35" t="s">
        <v>99</v>
      </c>
      <c r="G185" s="35">
        <v>4</v>
      </c>
      <c r="H185" s="36">
        <v>5.84</v>
      </c>
      <c r="I185" s="157">
        <f t="shared" si="2"/>
        <v>23.36</v>
      </c>
    </row>
    <row r="186" spans="1:9" ht="12.75" customHeight="1" x14ac:dyDescent="0.2">
      <c r="A186" s="623"/>
      <c r="B186" s="632"/>
      <c r="C186" s="632"/>
      <c r="D186" s="628"/>
      <c r="E186" s="35" t="s">
        <v>1140</v>
      </c>
      <c r="F186" s="35" t="s">
        <v>99</v>
      </c>
      <c r="G186" s="35">
        <v>6</v>
      </c>
      <c r="H186" s="36">
        <v>9.15</v>
      </c>
      <c r="I186" s="157">
        <f t="shared" si="2"/>
        <v>54.900000000000006</v>
      </c>
    </row>
    <row r="187" spans="1:9" ht="12.75" customHeight="1" x14ac:dyDescent="0.2">
      <c r="A187" s="623"/>
      <c r="B187" s="632"/>
      <c r="C187" s="632"/>
      <c r="D187" s="628"/>
      <c r="E187" s="35" t="s">
        <v>810</v>
      </c>
      <c r="F187" s="35" t="s">
        <v>99</v>
      </c>
      <c r="G187" s="35">
        <v>6</v>
      </c>
      <c r="H187" s="36">
        <v>5.4</v>
      </c>
      <c r="I187" s="157">
        <f t="shared" si="2"/>
        <v>32.400000000000006</v>
      </c>
    </row>
    <row r="188" spans="1:9" ht="12.75" customHeight="1" x14ac:dyDescent="0.2">
      <c r="A188" s="623"/>
      <c r="B188" s="632"/>
      <c r="C188" s="632"/>
      <c r="D188" s="628"/>
      <c r="E188" s="35" t="s">
        <v>384</v>
      </c>
      <c r="F188" s="35" t="s">
        <v>99</v>
      </c>
      <c r="G188" s="35">
        <v>20</v>
      </c>
      <c r="H188" s="36">
        <v>2.4</v>
      </c>
      <c r="I188" s="157">
        <f t="shared" si="2"/>
        <v>48</v>
      </c>
    </row>
    <row r="189" spans="1:9" x14ac:dyDescent="0.2">
      <c r="A189" s="623"/>
      <c r="B189" s="632"/>
      <c r="C189" s="632"/>
      <c r="D189" s="665"/>
      <c r="E189" s="15" t="s">
        <v>130</v>
      </c>
      <c r="F189" s="15" t="s">
        <v>99</v>
      </c>
      <c r="G189" s="15">
        <v>4</v>
      </c>
      <c r="H189" s="16">
        <v>3.85</v>
      </c>
      <c r="I189" s="43">
        <f t="shared" si="1"/>
        <v>15.4</v>
      </c>
    </row>
    <row r="190" spans="1:9" x14ac:dyDescent="0.2">
      <c r="A190" s="623"/>
      <c r="B190" s="632"/>
      <c r="C190" s="632"/>
      <c r="D190" s="664" t="s">
        <v>1934</v>
      </c>
      <c r="E190" s="15" t="s">
        <v>1935</v>
      </c>
      <c r="F190" s="15" t="s">
        <v>99</v>
      </c>
      <c r="G190" s="15">
        <v>1</v>
      </c>
      <c r="H190" s="16">
        <v>40</v>
      </c>
      <c r="I190" s="43">
        <f t="shared" si="1"/>
        <v>40</v>
      </c>
    </row>
    <row r="191" spans="1:9" x14ac:dyDescent="0.2">
      <c r="A191" s="623"/>
      <c r="B191" s="632"/>
      <c r="C191" s="632"/>
      <c r="D191" s="628"/>
      <c r="E191" s="15" t="s">
        <v>1936</v>
      </c>
      <c r="F191" s="15" t="s">
        <v>99</v>
      </c>
      <c r="G191" s="15">
        <v>2</v>
      </c>
      <c r="H191" s="16">
        <v>35</v>
      </c>
      <c r="I191" s="43">
        <f t="shared" si="1"/>
        <v>70</v>
      </c>
    </row>
    <row r="192" spans="1:9" x14ac:dyDescent="0.2">
      <c r="A192" s="623"/>
      <c r="B192" s="632"/>
      <c r="C192" s="632"/>
      <c r="D192" s="628"/>
      <c r="E192" s="15" t="s">
        <v>1937</v>
      </c>
      <c r="F192" s="15" t="s">
        <v>99</v>
      </c>
      <c r="G192" s="15">
        <v>2</v>
      </c>
      <c r="H192" s="16">
        <v>80</v>
      </c>
      <c r="I192" s="43">
        <f t="shared" si="1"/>
        <v>160</v>
      </c>
    </row>
    <row r="193" spans="1:9" x14ac:dyDescent="0.2">
      <c r="A193" s="623"/>
      <c r="B193" s="632"/>
      <c r="C193" s="632"/>
      <c r="D193" s="628"/>
      <c r="E193" s="15" t="s">
        <v>1938</v>
      </c>
      <c r="F193" s="15" t="s">
        <v>99</v>
      </c>
      <c r="G193" s="15">
        <v>2</v>
      </c>
      <c r="H193" s="16">
        <v>15</v>
      </c>
      <c r="I193" s="43">
        <f t="shared" si="1"/>
        <v>30</v>
      </c>
    </row>
    <row r="194" spans="1:9" x14ac:dyDescent="0.2">
      <c r="A194" s="623"/>
      <c r="B194" s="632"/>
      <c r="C194" s="632"/>
      <c r="D194" s="665"/>
      <c r="E194" s="15" t="s">
        <v>915</v>
      </c>
      <c r="F194" s="15" t="s">
        <v>99</v>
      </c>
      <c r="G194" s="15">
        <v>2</v>
      </c>
      <c r="H194" s="16">
        <v>15</v>
      </c>
      <c r="I194" s="43">
        <f t="shared" si="1"/>
        <v>30</v>
      </c>
    </row>
    <row r="195" spans="1:9" ht="13.5" thickBot="1" x14ac:dyDescent="0.25">
      <c r="A195" s="624"/>
      <c r="B195" s="626"/>
      <c r="C195" s="626"/>
      <c r="D195" s="40" t="s">
        <v>1146</v>
      </c>
      <c r="E195" s="40" t="s">
        <v>211</v>
      </c>
      <c r="F195" s="40" t="s">
        <v>99</v>
      </c>
      <c r="G195" s="40">
        <v>2</v>
      </c>
      <c r="H195" s="41">
        <v>2438.6</v>
      </c>
      <c r="I195" s="42">
        <f t="shared" si="1"/>
        <v>4877.2</v>
      </c>
    </row>
    <row r="196" spans="1:9" x14ac:dyDescent="0.2">
      <c r="A196" s="622" t="s">
        <v>329</v>
      </c>
      <c r="B196" s="625">
        <v>8468.98</v>
      </c>
      <c r="C196" s="625" t="s">
        <v>80</v>
      </c>
      <c r="D196" s="625" t="s">
        <v>330</v>
      </c>
      <c r="E196" s="82" t="s">
        <v>331</v>
      </c>
      <c r="F196" s="82" t="s">
        <v>99</v>
      </c>
      <c r="G196" s="82">
        <v>20</v>
      </c>
      <c r="H196" s="155">
        <v>7.53</v>
      </c>
      <c r="I196" s="156">
        <f>G196*H196</f>
        <v>150.6</v>
      </c>
    </row>
    <row r="197" spans="1:9" x14ac:dyDescent="0.2">
      <c r="A197" s="623"/>
      <c r="B197" s="632"/>
      <c r="C197" s="632"/>
      <c r="D197" s="632"/>
      <c r="E197" s="15" t="s">
        <v>1722</v>
      </c>
      <c r="F197" s="15" t="s">
        <v>99</v>
      </c>
      <c r="G197" s="15">
        <v>30</v>
      </c>
      <c r="H197" s="16">
        <v>99.69</v>
      </c>
      <c r="I197" s="43">
        <f>G197*H197</f>
        <v>2990.7</v>
      </c>
    </row>
    <row r="198" spans="1:9" x14ac:dyDescent="0.2">
      <c r="A198" s="623"/>
      <c r="B198" s="632"/>
      <c r="C198" s="632"/>
      <c r="D198" s="632"/>
      <c r="E198" s="15" t="s">
        <v>1722</v>
      </c>
      <c r="F198" s="15" t="s">
        <v>99</v>
      </c>
      <c r="G198" s="15">
        <v>12</v>
      </c>
      <c r="H198" s="16">
        <v>102.45</v>
      </c>
      <c r="I198" s="43">
        <f>G198*H198</f>
        <v>1229.4000000000001</v>
      </c>
    </row>
    <row r="199" spans="1:9" ht="13.5" thickBot="1" x14ac:dyDescent="0.25">
      <c r="A199" s="624"/>
      <c r="B199" s="626"/>
      <c r="C199" s="626"/>
      <c r="D199" s="626"/>
      <c r="E199" s="40" t="s">
        <v>2108</v>
      </c>
      <c r="F199" s="40" t="s">
        <v>99</v>
      </c>
      <c r="G199" s="40">
        <v>2</v>
      </c>
      <c r="H199" s="41">
        <v>60</v>
      </c>
      <c r="I199" s="42">
        <f>G199*H199</f>
        <v>120</v>
      </c>
    </row>
    <row r="200" spans="1:9" ht="13.5" thickBot="1" x14ac:dyDescent="0.25">
      <c r="A200" s="440"/>
      <c r="B200" s="85"/>
      <c r="C200" s="85" t="s">
        <v>87</v>
      </c>
      <c r="D200" s="441"/>
      <c r="E200" s="47"/>
      <c r="F200" s="47"/>
      <c r="G200" s="47"/>
      <c r="H200" s="48"/>
      <c r="I200" s="49">
        <v>622.67999999999995</v>
      </c>
    </row>
    <row r="201" spans="1:9" ht="12.75" customHeight="1" thickBot="1" x14ac:dyDescent="0.25">
      <c r="A201" s="79"/>
      <c r="B201" s="197">
        <f>SUM(B97:B199)</f>
        <v>200971.12999999995</v>
      </c>
      <c r="C201" s="198"/>
      <c r="D201" s="197"/>
      <c r="E201" s="199"/>
      <c r="F201" s="198"/>
      <c r="G201" s="198"/>
      <c r="H201" s="197" t="s">
        <v>17</v>
      </c>
      <c r="I201" s="197">
        <f>SUM(I97:I200)</f>
        <v>31550.810000000005</v>
      </c>
    </row>
    <row r="202" spans="1:9" ht="64.5" thickBot="1" x14ac:dyDescent="0.25">
      <c r="A202" s="134" t="s">
        <v>144</v>
      </c>
      <c r="B202" s="114" t="s">
        <v>16</v>
      </c>
      <c r="C202" s="114" t="s">
        <v>5</v>
      </c>
      <c r="D202" s="114" t="s">
        <v>23</v>
      </c>
      <c r="E202" s="118" t="s">
        <v>18</v>
      </c>
      <c r="F202" s="114" t="s">
        <v>19</v>
      </c>
      <c r="G202" s="114" t="s">
        <v>10</v>
      </c>
      <c r="H202" s="114" t="s">
        <v>13</v>
      </c>
      <c r="I202" s="115" t="s">
        <v>12</v>
      </c>
    </row>
    <row r="203" spans="1:9" ht="12.75" customHeight="1" thickBot="1" x14ac:dyDescent="0.25">
      <c r="A203" s="103"/>
      <c r="B203" s="104">
        <v>4051.63</v>
      </c>
      <c r="C203" s="58" t="s">
        <v>66</v>
      </c>
      <c r="D203" s="64"/>
      <c r="E203" s="59"/>
      <c r="F203" s="59"/>
      <c r="G203" s="59"/>
      <c r="H203" s="60"/>
      <c r="I203" s="61"/>
    </row>
    <row r="204" spans="1:9" ht="12.75" customHeight="1" thickBot="1" x14ac:dyDescent="0.25">
      <c r="A204" s="103"/>
      <c r="B204" s="105">
        <v>3903.27</v>
      </c>
      <c r="C204" s="92" t="s">
        <v>67</v>
      </c>
      <c r="D204" s="93"/>
      <c r="E204" s="94"/>
      <c r="F204" s="94"/>
      <c r="G204" s="94"/>
      <c r="H204" s="95"/>
      <c r="I204" s="96"/>
    </row>
    <row r="205" spans="1:9" ht="12.75" customHeight="1" thickBot="1" x14ac:dyDescent="0.25">
      <c r="A205" s="103"/>
      <c r="B205" s="106">
        <v>3974.5</v>
      </c>
      <c r="C205" s="85" t="s">
        <v>70</v>
      </c>
      <c r="D205" s="86"/>
      <c r="E205" s="47"/>
      <c r="F205" s="47"/>
      <c r="G205" s="47"/>
      <c r="H205" s="48"/>
      <c r="I205" s="49"/>
    </row>
    <row r="206" spans="1:9" ht="12.75" customHeight="1" thickBot="1" x14ac:dyDescent="0.25">
      <c r="A206" s="103"/>
      <c r="B206" s="106">
        <v>2263.52</v>
      </c>
      <c r="C206" s="85" t="s">
        <v>72</v>
      </c>
      <c r="D206" s="86"/>
      <c r="E206" s="47"/>
      <c r="F206" s="47"/>
      <c r="G206" s="47"/>
      <c r="H206" s="48"/>
      <c r="I206" s="49"/>
    </row>
    <row r="207" spans="1:9" ht="12.75" customHeight="1" thickBot="1" x14ac:dyDescent="0.25">
      <c r="A207" s="204"/>
      <c r="B207" s="323">
        <v>4244.32</v>
      </c>
      <c r="C207" s="183" t="s">
        <v>73</v>
      </c>
      <c r="D207" s="322"/>
      <c r="E207" s="37"/>
      <c r="F207" s="37"/>
      <c r="G207" s="37"/>
      <c r="H207" s="38"/>
      <c r="I207" s="39"/>
    </row>
    <row r="208" spans="1:9" ht="12.75" customHeight="1" thickBot="1" x14ac:dyDescent="0.25">
      <c r="A208" s="103"/>
      <c r="B208" s="106">
        <v>4030.49</v>
      </c>
      <c r="C208" s="85" t="s">
        <v>74</v>
      </c>
      <c r="D208" s="86"/>
      <c r="E208" s="47"/>
      <c r="F208" s="47"/>
      <c r="G208" s="47"/>
      <c r="H208" s="48"/>
      <c r="I208" s="49"/>
    </row>
    <row r="209" spans="1:9" ht="12.75" customHeight="1" thickBot="1" x14ac:dyDescent="0.25">
      <c r="A209" s="11"/>
      <c r="B209" s="106">
        <v>2608.65</v>
      </c>
      <c r="C209" s="85" t="s">
        <v>75</v>
      </c>
      <c r="D209" s="55"/>
      <c r="E209" s="83"/>
      <c r="F209" s="83"/>
      <c r="G209" s="83"/>
      <c r="H209" s="84"/>
      <c r="I209" s="49"/>
    </row>
    <row r="210" spans="1:9" ht="12.75" customHeight="1" thickBot="1" x14ac:dyDescent="0.25">
      <c r="A210" s="11"/>
      <c r="B210" s="106">
        <v>3352.46</v>
      </c>
      <c r="C210" s="85" t="s">
        <v>76</v>
      </c>
      <c r="D210" s="55"/>
      <c r="E210" s="83"/>
      <c r="F210" s="47"/>
      <c r="G210" s="47"/>
      <c r="H210" s="48"/>
      <c r="I210" s="49"/>
    </row>
    <row r="211" spans="1:9" ht="12.75" customHeight="1" thickBot="1" x14ac:dyDescent="0.25">
      <c r="A211" s="11"/>
      <c r="B211" s="106">
        <v>4447.1899999999996</v>
      </c>
      <c r="C211" s="85" t="s">
        <v>77</v>
      </c>
      <c r="D211" s="55"/>
      <c r="E211" s="47"/>
      <c r="F211" s="47"/>
      <c r="G211" s="47"/>
      <c r="H211" s="48"/>
      <c r="I211" s="49"/>
    </row>
    <row r="212" spans="1:9" ht="12.75" customHeight="1" thickBot="1" x14ac:dyDescent="0.25">
      <c r="A212" s="11"/>
      <c r="B212" s="106">
        <v>4778.4399999999996</v>
      </c>
      <c r="C212" s="85" t="s">
        <v>78</v>
      </c>
      <c r="D212" s="86"/>
      <c r="E212" s="47"/>
      <c r="F212" s="47"/>
      <c r="G212" s="47"/>
      <c r="H212" s="48"/>
      <c r="I212" s="49"/>
    </row>
    <row r="213" spans="1:9" ht="12.75" customHeight="1" thickBot="1" x14ac:dyDescent="0.25">
      <c r="A213" s="11"/>
      <c r="B213" s="106">
        <v>4522.38</v>
      </c>
      <c r="C213" s="85" t="s">
        <v>79</v>
      </c>
      <c r="D213" s="86"/>
      <c r="E213" s="47"/>
      <c r="F213" s="47"/>
      <c r="G213" s="47"/>
      <c r="H213" s="48"/>
      <c r="I213" s="49"/>
    </row>
    <row r="214" spans="1:9" ht="12.75" customHeight="1" thickBot="1" x14ac:dyDescent="0.25">
      <c r="A214" s="103"/>
      <c r="B214" s="106">
        <v>4778.74</v>
      </c>
      <c r="C214" s="85" t="s">
        <v>80</v>
      </c>
      <c r="D214" s="86"/>
      <c r="E214" s="47"/>
      <c r="F214" s="47"/>
      <c r="G214" s="47"/>
      <c r="H214" s="48"/>
      <c r="I214" s="49"/>
    </row>
    <row r="215" spans="1:9" ht="12.75" customHeight="1" thickBot="1" x14ac:dyDescent="0.25">
      <c r="A215" s="418"/>
      <c r="B215" s="454">
        <f>SUM(B203:B214)</f>
        <v>46955.59</v>
      </c>
      <c r="C215" s="458" t="s">
        <v>87</v>
      </c>
      <c r="D215" s="86"/>
      <c r="E215" s="47"/>
      <c r="F215" s="47"/>
      <c r="G215" s="47"/>
      <c r="H215" s="48"/>
      <c r="I215" s="49"/>
    </row>
    <row r="216" spans="1:9" ht="12.75" customHeight="1" thickBot="1" x14ac:dyDescent="0.25">
      <c r="A216" s="655" t="s">
        <v>106</v>
      </c>
      <c r="B216" s="169">
        <v>1414.08</v>
      </c>
      <c r="C216" s="183" t="s">
        <v>74</v>
      </c>
      <c r="D216" s="179"/>
      <c r="E216" s="83"/>
      <c r="F216" s="83"/>
      <c r="G216" s="83"/>
      <c r="H216" s="84"/>
      <c r="I216" s="49"/>
    </row>
    <row r="217" spans="1:9" ht="12.75" customHeight="1" thickBot="1" x14ac:dyDescent="0.25">
      <c r="A217" s="656"/>
      <c r="B217" s="169">
        <v>451.7</v>
      </c>
      <c r="C217" s="183" t="s">
        <v>75</v>
      </c>
      <c r="D217" s="179"/>
      <c r="E217" s="83"/>
      <c r="F217" s="83"/>
      <c r="G217" s="83"/>
      <c r="H217" s="84"/>
      <c r="I217" s="49"/>
    </row>
    <row r="218" spans="1:9" ht="12.75" customHeight="1" thickBot="1" x14ac:dyDescent="0.25">
      <c r="A218" s="657"/>
      <c r="B218" s="169">
        <v>561.95000000000005</v>
      </c>
      <c r="C218" s="183" t="s">
        <v>76</v>
      </c>
      <c r="D218" s="179"/>
      <c r="E218" s="83"/>
      <c r="F218" s="83"/>
      <c r="G218" s="83"/>
      <c r="H218" s="84"/>
      <c r="I218" s="49"/>
    </row>
    <row r="219" spans="1:9" ht="12.75" customHeight="1" thickBot="1" x14ac:dyDescent="0.25">
      <c r="A219" s="526"/>
      <c r="B219" s="466">
        <f>SUM(B216:B218)</f>
        <v>2427.73</v>
      </c>
      <c r="C219" s="467" t="s">
        <v>87</v>
      </c>
      <c r="D219" s="179"/>
      <c r="E219" s="83"/>
      <c r="F219" s="83"/>
      <c r="G219" s="83"/>
      <c r="H219" s="84"/>
      <c r="I219" s="49">
        <v>463.33</v>
      </c>
    </row>
    <row r="220" spans="1:9" ht="12.75" customHeight="1" thickBot="1" x14ac:dyDescent="0.25">
      <c r="A220" s="79"/>
      <c r="B220" s="197">
        <f>B215+B219</f>
        <v>49383.32</v>
      </c>
      <c r="C220" s="198"/>
      <c r="D220" s="197"/>
      <c r="E220" s="199"/>
      <c r="F220" s="198"/>
      <c r="G220" s="198"/>
      <c r="H220" s="197" t="s">
        <v>17</v>
      </c>
      <c r="I220" s="197">
        <f>SUM(I203:I219)</f>
        <v>463.33</v>
      </c>
    </row>
    <row r="221" spans="1:9" ht="77.25" thickBot="1" x14ac:dyDescent="0.25">
      <c r="A221" s="134" t="s">
        <v>145</v>
      </c>
      <c r="B221" s="117" t="s">
        <v>16</v>
      </c>
      <c r="C221" s="131" t="s">
        <v>5</v>
      </c>
      <c r="D221" s="117" t="s">
        <v>23</v>
      </c>
      <c r="E221" s="132" t="s">
        <v>18</v>
      </c>
      <c r="F221" s="117" t="s">
        <v>19</v>
      </c>
      <c r="G221" s="131" t="s">
        <v>10</v>
      </c>
      <c r="H221" s="117" t="s">
        <v>13</v>
      </c>
      <c r="I221" s="117" t="s">
        <v>12</v>
      </c>
    </row>
    <row r="222" spans="1:9" ht="13.5" thickBot="1" x14ac:dyDescent="0.25">
      <c r="A222" s="227"/>
      <c r="B222" s="106">
        <v>2233.65</v>
      </c>
      <c r="C222" s="55" t="s">
        <v>66</v>
      </c>
      <c r="D222" s="86"/>
      <c r="E222" s="47"/>
      <c r="F222" s="47"/>
      <c r="G222" s="47"/>
      <c r="H222" s="48"/>
      <c r="I222" s="49"/>
    </row>
    <row r="223" spans="1:9" ht="12.75" customHeight="1" thickBot="1" x14ac:dyDescent="0.25">
      <c r="A223" s="227"/>
      <c r="B223" s="106">
        <v>2289.7600000000002</v>
      </c>
      <c r="C223" s="55" t="s">
        <v>67</v>
      </c>
      <c r="D223" s="86"/>
      <c r="E223" s="47"/>
      <c r="F223" s="47"/>
      <c r="G223" s="47"/>
      <c r="H223" s="48"/>
      <c r="I223" s="49"/>
    </row>
    <row r="224" spans="1:9" ht="12.75" customHeight="1" thickBot="1" x14ac:dyDescent="0.25">
      <c r="A224" s="227"/>
      <c r="B224" s="106">
        <v>2405.1</v>
      </c>
      <c r="C224" s="85" t="s">
        <v>70</v>
      </c>
      <c r="D224" s="86"/>
      <c r="E224" s="47"/>
      <c r="F224" s="47"/>
      <c r="G224" s="47"/>
      <c r="H224" s="48"/>
      <c r="I224" s="49"/>
    </row>
    <row r="225" spans="1:9" ht="12.75" customHeight="1" thickBot="1" x14ac:dyDescent="0.25">
      <c r="A225" s="227"/>
      <c r="B225" s="106">
        <v>2289.14</v>
      </c>
      <c r="C225" s="85" t="s">
        <v>72</v>
      </c>
      <c r="D225" s="86"/>
      <c r="E225" s="47"/>
      <c r="F225" s="47"/>
      <c r="G225" s="47"/>
      <c r="H225" s="48"/>
      <c r="I225" s="49"/>
    </row>
    <row r="226" spans="1:9" ht="13.5" thickBot="1" x14ac:dyDescent="0.25">
      <c r="A226" s="227"/>
      <c r="B226" s="106">
        <v>2332.44</v>
      </c>
      <c r="C226" s="85" t="s">
        <v>73</v>
      </c>
      <c r="D226" s="86"/>
      <c r="E226" s="47"/>
      <c r="F226" s="47"/>
      <c r="G226" s="47"/>
      <c r="H226" s="48"/>
      <c r="I226" s="49"/>
    </row>
    <row r="227" spans="1:9" ht="12.75" customHeight="1" thickBot="1" x14ac:dyDescent="0.25">
      <c r="A227" s="227"/>
      <c r="B227" s="106">
        <v>2683.73</v>
      </c>
      <c r="C227" s="85" t="s">
        <v>74</v>
      </c>
      <c r="D227" s="86"/>
      <c r="E227" s="47"/>
      <c r="F227" s="47"/>
      <c r="G227" s="47"/>
      <c r="H227" s="48"/>
      <c r="I227" s="49"/>
    </row>
    <row r="228" spans="1:9" ht="13.5" thickBot="1" x14ac:dyDescent="0.25">
      <c r="A228" s="227"/>
      <c r="B228" s="106">
        <v>1926.1</v>
      </c>
      <c r="C228" s="85" t="s">
        <v>75</v>
      </c>
      <c r="D228" s="86"/>
      <c r="E228" s="47"/>
      <c r="F228" s="47"/>
      <c r="G228" s="47"/>
      <c r="H228" s="48"/>
      <c r="I228" s="49"/>
    </row>
    <row r="229" spans="1:9" ht="12.75" customHeight="1" thickBot="1" x14ac:dyDescent="0.25">
      <c r="A229" s="227"/>
      <c r="B229" s="106">
        <v>2376.86</v>
      </c>
      <c r="C229" s="85" t="s">
        <v>76</v>
      </c>
      <c r="D229" s="86"/>
      <c r="E229" s="47"/>
      <c r="F229" s="47"/>
      <c r="G229" s="47"/>
      <c r="H229" s="48"/>
      <c r="I229" s="49"/>
    </row>
    <row r="230" spans="1:9" ht="12.75" customHeight="1" thickBot="1" x14ac:dyDescent="0.25">
      <c r="A230" s="204" t="s">
        <v>103</v>
      </c>
      <c r="B230" s="161">
        <v>2411.86</v>
      </c>
      <c r="C230" s="154" t="s">
        <v>77</v>
      </c>
      <c r="D230" s="322" t="s">
        <v>108</v>
      </c>
      <c r="E230" s="37" t="s">
        <v>1640</v>
      </c>
      <c r="F230" s="37" t="s">
        <v>327</v>
      </c>
      <c r="G230" s="37">
        <v>5.5</v>
      </c>
      <c r="H230" s="38">
        <v>250</v>
      </c>
      <c r="I230" s="39">
        <f>G230*H230</f>
        <v>1375</v>
      </c>
    </row>
    <row r="231" spans="1:9" ht="12.75" customHeight="1" thickBot="1" x14ac:dyDescent="0.25">
      <c r="A231" s="204"/>
      <c r="B231" s="161">
        <v>2582.08</v>
      </c>
      <c r="C231" s="154" t="s">
        <v>78</v>
      </c>
      <c r="D231" s="437"/>
      <c r="E231" s="37"/>
      <c r="F231" s="37"/>
      <c r="G231" s="37"/>
      <c r="H231" s="38"/>
      <c r="I231" s="39"/>
    </row>
    <row r="232" spans="1:9" ht="12.75" customHeight="1" thickBot="1" x14ac:dyDescent="0.25">
      <c r="A232" s="231"/>
      <c r="B232" s="106">
        <v>2481.09</v>
      </c>
      <c r="C232" s="85" t="s">
        <v>79</v>
      </c>
      <c r="D232" s="86"/>
      <c r="E232" s="47"/>
      <c r="F232" s="47"/>
      <c r="G232" s="47"/>
      <c r="H232" s="48"/>
      <c r="I232" s="49"/>
    </row>
    <row r="233" spans="1:9" ht="12.75" customHeight="1" thickBot="1" x14ac:dyDescent="0.25">
      <c r="A233" s="227"/>
      <c r="B233" s="106">
        <v>2511.1</v>
      </c>
      <c r="C233" s="85" t="s">
        <v>80</v>
      </c>
      <c r="D233" s="86"/>
      <c r="E233" s="47"/>
      <c r="F233" s="47"/>
      <c r="G233" s="47"/>
      <c r="H233" s="48"/>
      <c r="I233" s="49"/>
    </row>
    <row r="234" spans="1:9" ht="12.75" customHeight="1" thickBot="1" x14ac:dyDescent="0.25">
      <c r="A234" s="227"/>
      <c r="B234" s="106"/>
      <c r="C234" s="167" t="s">
        <v>87</v>
      </c>
      <c r="D234" s="86"/>
      <c r="E234" s="47"/>
      <c r="F234" s="47"/>
      <c r="G234" s="47"/>
      <c r="H234" s="48"/>
      <c r="I234" s="49">
        <v>445.2</v>
      </c>
    </row>
    <row r="235" spans="1:9" ht="12.75" customHeight="1" thickBot="1" x14ac:dyDescent="0.25">
      <c r="A235" s="180"/>
      <c r="B235" s="197">
        <f>SUM(B222:B234)</f>
        <v>28522.91</v>
      </c>
      <c r="C235" s="198"/>
      <c r="D235" s="197"/>
      <c r="E235" s="199"/>
      <c r="F235" s="198"/>
      <c r="G235" s="198"/>
      <c r="H235" s="197" t="s">
        <v>17</v>
      </c>
      <c r="I235" s="230">
        <f>SUM(I222:I234)</f>
        <v>1820.2</v>
      </c>
    </row>
    <row r="236" spans="1:9" ht="26.25" thickBot="1" x14ac:dyDescent="0.25">
      <c r="A236" s="46" t="s">
        <v>8</v>
      </c>
      <c r="B236" s="114" t="s">
        <v>16</v>
      </c>
      <c r="C236" s="114" t="s">
        <v>5</v>
      </c>
      <c r="D236" s="114" t="s">
        <v>23</v>
      </c>
      <c r="E236" s="118" t="s">
        <v>18</v>
      </c>
      <c r="F236" s="114" t="s">
        <v>19</v>
      </c>
      <c r="G236" s="114" t="s">
        <v>10</v>
      </c>
      <c r="H236" s="114" t="s">
        <v>13</v>
      </c>
      <c r="I236" s="115" t="s">
        <v>12</v>
      </c>
    </row>
    <row r="237" spans="1:9" ht="31.15" customHeight="1" x14ac:dyDescent="0.2">
      <c r="A237" s="652" t="s">
        <v>2272</v>
      </c>
      <c r="B237" s="71"/>
      <c r="C237" s="13" t="s">
        <v>2273</v>
      </c>
      <c r="D237" s="72"/>
      <c r="E237" s="73"/>
      <c r="F237" s="15"/>
      <c r="G237" s="327"/>
      <c r="H237" s="74"/>
      <c r="I237" s="598">
        <v>63.83</v>
      </c>
    </row>
    <row r="238" spans="1:9" ht="31.15" customHeight="1" x14ac:dyDescent="0.2">
      <c r="A238" s="653"/>
      <c r="B238" s="71"/>
      <c r="C238" s="13" t="s">
        <v>2274</v>
      </c>
      <c r="D238" s="72"/>
      <c r="E238" s="73"/>
      <c r="F238" s="15"/>
      <c r="G238" s="327"/>
      <c r="H238" s="74"/>
      <c r="I238" s="598">
        <v>97.38</v>
      </c>
    </row>
    <row r="239" spans="1:9" ht="31.15" customHeight="1" x14ac:dyDescent="0.2">
      <c r="A239" s="654"/>
      <c r="B239" s="412"/>
      <c r="C239" s="244" t="s">
        <v>87</v>
      </c>
      <c r="D239" s="72"/>
      <c r="E239" s="73"/>
      <c r="F239" s="15"/>
      <c r="G239" s="327"/>
      <c r="H239" s="74"/>
      <c r="I239" s="241">
        <f>SUM(I237:I238)</f>
        <v>161.20999999999998</v>
      </c>
    </row>
    <row r="240" spans="1:9" ht="27" customHeight="1" x14ac:dyDescent="0.2">
      <c r="A240" s="652" t="s">
        <v>2271</v>
      </c>
      <c r="B240" s="71"/>
      <c r="C240" s="13" t="s">
        <v>2273</v>
      </c>
      <c r="D240" s="72"/>
      <c r="E240" s="73"/>
      <c r="F240" s="15"/>
      <c r="G240" s="327"/>
      <c r="H240" s="74"/>
      <c r="I240" s="598">
        <v>259.51</v>
      </c>
    </row>
    <row r="241" spans="1:255" ht="27" customHeight="1" x14ac:dyDescent="0.2">
      <c r="A241" s="653"/>
      <c r="B241" s="71"/>
      <c r="C241" s="71" t="s">
        <v>2274</v>
      </c>
      <c r="D241" s="72"/>
      <c r="E241" s="73"/>
      <c r="F241" s="15"/>
      <c r="G241" s="327"/>
      <c r="H241" s="74"/>
      <c r="I241" s="598"/>
    </row>
    <row r="242" spans="1:255" ht="27" customHeight="1" x14ac:dyDescent="0.2">
      <c r="A242" s="654"/>
      <c r="B242" s="13"/>
      <c r="C242" s="244" t="s">
        <v>87</v>
      </c>
      <c r="D242" s="14"/>
      <c r="E242" s="15"/>
      <c r="F242" s="15"/>
      <c r="G242" s="328"/>
      <c r="H242" s="16"/>
      <c r="I242" s="243">
        <f>SUM(I240:I241)</f>
        <v>259.51</v>
      </c>
    </row>
    <row r="243" spans="1:255" ht="25.5" x14ac:dyDescent="0.2">
      <c r="A243" s="220" t="s">
        <v>2270</v>
      </c>
      <c r="B243" s="33"/>
      <c r="C243" s="409" t="s">
        <v>87</v>
      </c>
      <c r="D243" s="34"/>
      <c r="E243" s="35"/>
      <c r="F243" s="35"/>
      <c r="G243" s="35"/>
      <c r="H243" s="36"/>
      <c r="I243" s="409">
        <v>105679.28</v>
      </c>
    </row>
    <row r="244" spans="1:255" ht="12.75" customHeight="1" x14ac:dyDescent="0.2">
      <c r="A244" s="11" t="s">
        <v>84</v>
      </c>
      <c r="B244" s="13"/>
      <c r="C244" s="244" t="s">
        <v>87</v>
      </c>
      <c r="D244" s="14"/>
      <c r="E244" s="15"/>
      <c r="F244" s="15"/>
      <c r="G244" s="15"/>
      <c r="H244" s="16"/>
      <c r="I244" s="244">
        <v>9244.65</v>
      </c>
    </row>
    <row r="245" spans="1:255" ht="12.75" customHeight="1" x14ac:dyDescent="0.2">
      <c r="A245" s="11" t="s">
        <v>86</v>
      </c>
      <c r="B245" s="13"/>
      <c r="C245" s="244" t="s">
        <v>87</v>
      </c>
      <c r="D245" s="14"/>
      <c r="E245" s="15"/>
      <c r="F245" s="15"/>
      <c r="G245" s="15"/>
      <c r="H245" s="16"/>
      <c r="I245" s="244">
        <v>8439.77</v>
      </c>
    </row>
    <row r="246" spans="1:255" ht="12.75" customHeight="1" x14ac:dyDescent="0.2">
      <c r="A246" s="240" t="s">
        <v>88</v>
      </c>
      <c r="B246" s="13"/>
      <c r="C246" s="244" t="s">
        <v>87</v>
      </c>
      <c r="D246" s="14"/>
      <c r="E246" s="15"/>
      <c r="F246" s="15"/>
      <c r="G246" s="15"/>
      <c r="H246" s="16"/>
      <c r="I246" s="244">
        <v>6191.34</v>
      </c>
    </row>
    <row r="247" spans="1:255" ht="12.75" customHeight="1" thickBot="1" x14ac:dyDescent="0.25">
      <c r="A247" s="30"/>
      <c r="B247" s="109"/>
      <c r="C247" s="109"/>
      <c r="D247" s="108"/>
      <c r="E247" s="110"/>
      <c r="F247" s="109"/>
      <c r="G247" s="414"/>
      <c r="H247" s="108" t="s">
        <v>17</v>
      </c>
      <c r="I247" s="108">
        <f>I239+I242+I243+I244+I245+I246</f>
        <v>129975.76</v>
      </c>
    </row>
    <row r="248" spans="1:255" s="45" customFormat="1" ht="67.900000000000006" customHeight="1" thickBot="1" x14ac:dyDescent="0.25">
      <c r="A248" s="117" t="s">
        <v>95</v>
      </c>
      <c r="B248" s="114" t="s">
        <v>16</v>
      </c>
      <c r="C248" s="114" t="s">
        <v>5</v>
      </c>
      <c r="D248" s="114" t="s">
        <v>23</v>
      </c>
      <c r="E248" s="118" t="s">
        <v>18</v>
      </c>
      <c r="F248" s="114" t="s">
        <v>19</v>
      </c>
      <c r="G248" s="114" t="s">
        <v>10</v>
      </c>
      <c r="H248" s="114" t="s">
        <v>13</v>
      </c>
      <c r="I248" s="115" t="s">
        <v>12</v>
      </c>
      <c r="J248" s="56"/>
      <c r="K248" s="56"/>
      <c r="L248" s="56"/>
      <c r="M248" s="56"/>
      <c r="N248" s="56"/>
      <c r="O248" s="56"/>
      <c r="P248" s="56"/>
      <c r="Q248" s="56"/>
      <c r="R248" s="56"/>
      <c r="T248" s="56"/>
      <c r="U248" s="56"/>
      <c r="V248" s="56"/>
      <c r="W248" s="56"/>
      <c r="X248" s="56"/>
      <c r="Y248" s="56"/>
      <c r="Z248" s="56"/>
      <c r="AA248" s="56"/>
      <c r="AB248" s="56"/>
      <c r="AD248" s="56"/>
      <c r="AE248" s="56"/>
      <c r="AF248" s="56"/>
      <c r="AG248" s="56"/>
      <c r="AH248" s="56"/>
      <c r="AI248" s="56"/>
      <c r="AJ248" s="56"/>
      <c r="AK248" s="56"/>
      <c r="AL248" s="56"/>
      <c r="AN248" s="56"/>
      <c r="AO248" s="56"/>
      <c r="AP248" s="56"/>
      <c r="AQ248" s="56"/>
      <c r="AR248" s="56"/>
      <c r="AS248" s="56"/>
      <c r="AT248" s="56"/>
      <c r="AU248" s="56"/>
      <c r="AV248" s="56"/>
      <c r="AX248" s="56"/>
      <c r="AY248" s="56"/>
      <c r="AZ248" s="56"/>
      <c r="BA248" s="56"/>
      <c r="BB248" s="56"/>
      <c r="BC248" s="56"/>
      <c r="BD248" s="56"/>
      <c r="BE248" s="56"/>
      <c r="BF248" s="56"/>
      <c r="BH248" s="56"/>
      <c r="BI248" s="56"/>
      <c r="BJ248" s="56"/>
      <c r="BK248" s="56"/>
      <c r="BL248" s="56"/>
      <c r="BM248" s="56"/>
      <c r="BN248" s="56"/>
      <c r="BO248" s="56"/>
      <c r="BP248" s="56"/>
      <c r="BR248" s="56"/>
      <c r="BS248" s="56"/>
      <c r="BT248" s="56"/>
      <c r="BU248" s="56"/>
      <c r="BV248" s="56"/>
      <c r="BW248" s="56"/>
      <c r="BX248" s="56"/>
      <c r="BY248" s="56"/>
      <c r="BZ248" s="56"/>
      <c r="CB248" s="56"/>
      <c r="CC248" s="56"/>
      <c r="CD248" s="56"/>
      <c r="CE248" s="56"/>
      <c r="CF248" s="56"/>
      <c r="CG248" s="56"/>
      <c r="CH248" s="56"/>
      <c r="CI248" s="56"/>
      <c r="CJ248" s="56"/>
      <c r="CL248" s="56"/>
      <c r="CM248" s="56"/>
      <c r="CN248" s="56"/>
      <c r="CO248" s="56"/>
      <c r="CP248" s="56"/>
      <c r="CQ248" s="56"/>
      <c r="CR248" s="56"/>
      <c r="CS248" s="56"/>
      <c r="CT248" s="56"/>
      <c r="CV248" s="56"/>
      <c r="CW248" s="56"/>
      <c r="CX248" s="56"/>
      <c r="CY248" s="56"/>
      <c r="CZ248" s="56"/>
      <c r="DA248" s="56"/>
      <c r="DB248" s="56"/>
      <c r="DC248" s="56"/>
      <c r="DD248" s="56"/>
      <c r="DF248" s="56"/>
      <c r="DG248" s="56"/>
      <c r="DH248" s="56"/>
      <c r="DI248" s="56"/>
      <c r="DJ248" s="56"/>
      <c r="DK248" s="56"/>
      <c r="DL248" s="56"/>
      <c r="DM248" s="56"/>
      <c r="DN248" s="56"/>
      <c r="DP248" s="56"/>
      <c r="DQ248" s="56"/>
      <c r="DR248" s="56"/>
      <c r="DS248" s="56"/>
      <c r="DT248" s="56"/>
      <c r="DU248" s="56"/>
      <c r="DV248" s="56"/>
      <c r="DW248" s="56"/>
      <c r="DX248" s="56"/>
      <c r="DZ248" s="56"/>
      <c r="EA248" s="56"/>
      <c r="EB248" s="56"/>
      <c r="EC248" s="56"/>
      <c r="ED248" s="56"/>
      <c r="EE248" s="56"/>
      <c r="EF248" s="56"/>
      <c r="EG248" s="56"/>
      <c r="EH248" s="56"/>
      <c r="EJ248" s="56"/>
      <c r="EK248" s="56"/>
      <c r="EL248" s="56"/>
      <c r="EM248" s="56"/>
      <c r="EN248" s="56"/>
      <c r="EO248" s="56"/>
      <c r="EP248" s="56"/>
      <c r="EQ248" s="56"/>
      <c r="ER248" s="56"/>
      <c r="ET248" s="56"/>
      <c r="EU248" s="56"/>
      <c r="EV248" s="56"/>
      <c r="EW248" s="56"/>
      <c r="EX248" s="56"/>
      <c r="EY248" s="56"/>
      <c r="EZ248" s="56"/>
      <c r="FA248" s="56"/>
      <c r="FB248" s="56"/>
      <c r="FD248" s="56"/>
      <c r="FE248" s="56"/>
      <c r="FF248" s="56"/>
      <c r="FG248" s="56"/>
      <c r="FH248" s="56"/>
      <c r="FI248" s="56"/>
      <c r="FJ248" s="56"/>
      <c r="FK248" s="56"/>
      <c r="FL248" s="56"/>
      <c r="FN248" s="56"/>
      <c r="FO248" s="56"/>
      <c r="FP248" s="56"/>
      <c r="FQ248" s="56"/>
      <c r="FR248" s="56"/>
      <c r="FS248" s="56"/>
      <c r="FT248" s="56"/>
      <c r="FU248" s="56"/>
      <c r="FV248" s="56"/>
      <c r="FX248" s="56"/>
      <c r="FY248" s="56"/>
      <c r="FZ248" s="56"/>
      <c r="GA248" s="56"/>
      <c r="GB248" s="56"/>
      <c r="GC248" s="56"/>
      <c r="GD248" s="56"/>
      <c r="GE248" s="56"/>
      <c r="GF248" s="56"/>
      <c r="GH248" s="56"/>
      <c r="GI248" s="56"/>
      <c r="GJ248" s="56"/>
      <c r="GK248" s="56"/>
      <c r="GL248" s="56"/>
      <c r="GM248" s="56"/>
      <c r="GN248" s="56"/>
      <c r="GO248" s="56"/>
      <c r="GP248" s="56"/>
      <c r="GR248" s="56"/>
      <c r="GS248" s="56"/>
      <c r="GT248" s="56"/>
      <c r="GU248" s="56"/>
      <c r="GV248" s="56"/>
      <c r="GW248" s="56"/>
      <c r="GX248" s="56"/>
      <c r="GY248" s="56"/>
      <c r="GZ248" s="56"/>
      <c r="HB248" s="56"/>
      <c r="HC248" s="56"/>
      <c r="HD248" s="56"/>
      <c r="HE248" s="56"/>
      <c r="HF248" s="56"/>
      <c r="HG248" s="56"/>
      <c r="HH248" s="56"/>
      <c r="HI248" s="56"/>
      <c r="HJ248" s="56"/>
      <c r="HL248" s="56"/>
      <c r="HM248" s="56"/>
      <c r="HN248" s="56"/>
      <c r="HO248" s="56"/>
      <c r="HP248" s="56"/>
      <c r="HQ248" s="56"/>
      <c r="HR248" s="56"/>
      <c r="HS248" s="56"/>
      <c r="HT248" s="56"/>
      <c r="HV248" s="56"/>
      <c r="HW248" s="56"/>
      <c r="HX248" s="56"/>
      <c r="HY248" s="56"/>
      <c r="HZ248" s="56"/>
      <c r="IA248" s="56"/>
      <c r="IB248" s="56"/>
      <c r="IC248" s="56"/>
      <c r="ID248" s="56"/>
      <c r="IF248" s="56"/>
      <c r="IG248" s="56"/>
      <c r="IH248" s="56"/>
      <c r="II248" s="56"/>
      <c r="IJ248" s="56"/>
      <c r="IK248" s="56"/>
      <c r="IL248" s="56"/>
      <c r="IM248" s="56"/>
      <c r="IN248" s="56"/>
      <c r="IP248" s="56"/>
      <c r="IQ248" s="56"/>
      <c r="IR248" s="56"/>
      <c r="IS248" s="56"/>
      <c r="IT248" s="56"/>
      <c r="IU248" s="56"/>
    </row>
    <row r="249" spans="1:255" ht="12.75" customHeight="1" thickBot="1" x14ac:dyDescent="0.25">
      <c r="A249" s="103"/>
      <c r="B249" s="104">
        <v>3993.08</v>
      </c>
      <c r="C249" s="58" t="s">
        <v>66</v>
      </c>
      <c r="D249" s="64"/>
      <c r="E249" s="59"/>
      <c r="F249" s="59"/>
      <c r="G249" s="59"/>
      <c r="H249" s="60"/>
      <c r="I249" s="61">
        <f t="shared" ref="I249:I260" si="3">G249*H249</f>
        <v>0</v>
      </c>
      <c r="J249" s="56"/>
      <c r="K249" s="56"/>
      <c r="L249" s="56"/>
      <c r="M249" s="56"/>
      <c r="N249" s="56"/>
      <c r="O249" s="56"/>
      <c r="P249" s="56"/>
      <c r="Q249" s="56"/>
      <c r="R249" s="56"/>
      <c r="T249" s="56"/>
      <c r="U249" s="56"/>
      <c r="V249" s="56"/>
      <c r="W249" s="56"/>
      <c r="X249" s="56"/>
      <c r="Y249" s="56"/>
      <c r="Z249" s="56"/>
      <c r="AA249" s="56"/>
      <c r="AB249" s="56"/>
      <c r="AD249" s="56"/>
      <c r="AE249" s="56"/>
      <c r="AF249" s="56"/>
      <c r="AG249" s="56"/>
      <c r="AH249" s="56"/>
      <c r="AI249" s="56"/>
      <c r="AJ249" s="56"/>
      <c r="AK249" s="56"/>
      <c r="AL249" s="56"/>
      <c r="AN249" s="56"/>
      <c r="AO249" s="56"/>
      <c r="AP249" s="56"/>
      <c r="AQ249" s="56"/>
      <c r="AR249" s="56"/>
      <c r="AS249" s="56"/>
      <c r="AT249" s="56"/>
      <c r="AU249" s="56"/>
      <c r="AV249" s="56"/>
      <c r="AX249" s="56"/>
      <c r="AY249" s="56"/>
      <c r="AZ249" s="56"/>
      <c r="BA249" s="56"/>
      <c r="BB249" s="56"/>
      <c r="BC249" s="56"/>
      <c r="BD249" s="56"/>
      <c r="BE249" s="56"/>
      <c r="BF249" s="56"/>
      <c r="BH249" s="56"/>
      <c r="BI249" s="56"/>
      <c r="BJ249" s="56"/>
      <c r="BK249" s="56"/>
      <c r="BL249" s="56"/>
      <c r="BM249" s="56"/>
      <c r="BN249" s="56"/>
      <c r="BO249" s="56"/>
      <c r="BP249" s="56"/>
      <c r="BR249" s="56"/>
      <c r="BS249" s="56"/>
      <c r="BT249" s="56"/>
      <c r="BU249" s="56"/>
      <c r="BV249" s="56"/>
      <c r="BW249" s="56"/>
      <c r="BX249" s="56"/>
      <c r="BY249" s="56"/>
      <c r="BZ249" s="56"/>
      <c r="CB249" s="56"/>
      <c r="CC249" s="56"/>
      <c r="CD249" s="56"/>
      <c r="CE249" s="56"/>
      <c r="CF249" s="56"/>
      <c r="CG249" s="56"/>
      <c r="CH249" s="56"/>
      <c r="CI249" s="56"/>
      <c r="CJ249" s="56"/>
      <c r="CL249" s="56"/>
      <c r="CM249" s="56"/>
      <c r="CN249" s="56"/>
      <c r="CO249" s="56"/>
      <c r="CP249" s="56"/>
      <c r="CQ249" s="56"/>
      <c r="CR249" s="56"/>
      <c r="CS249" s="56"/>
      <c r="CT249" s="56"/>
      <c r="CV249" s="56"/>
      <c r="CW249" s="56"/>
      <c r="CX249" s="56"/>
      <c r="CY249" s="56"/>
      <c r="CZ249" s="56"/>
      <c r="DA249" s="56"/>
      <c r="DB249" s="56"/>
      <c r="DC249" s="56"/>
      <c r="DD249" s="56"/>
      <c r="DF249" s="56"/>
      <c r="DG249" s="56"/>
      <c r="DH249" s="56"/>
      <c r="DI249" s="56"/>
      <c r="DJ249" s="56"/>
      <c r="DK249" s="56"/>
      <c r="DL249" s="56"/>
      <c r="DM249" s="56"/>
      <c r="DN249" s="56"/>
      <c r="DP249" s="56"/>
      <c r="DQ249" s="56"/>
      <c r="DR249" s="56"/>
      <c r="DS249" s="56"/>
      <c r="DT249" s="56"/>
      <c r="DU249" s="56"/>
      <c r="DV249" s="56"/>
      <c r="DW249" s="56"/>
      <c r="DX249" s="56"/>
      <c r="DZ249" s="56"/>
      <c r="EA249" s="56"/>
      <c r="EB249" s="56"/>
      <c r="EC249" s="56"/>
      <c r="ED249" s="56"/>
      <c r="EE249" s="56"/>
      <c r="EF249" s="56"/>
      <c r="EG249" s="56"/>
      <c r="EH249" s="56"/>
      <c r="EJ249" s="56"/>
      <c r="EK249" s="56"/>
      <c r="EL249" s="56"/>
      <c r="EM249" s="56"/>
      <c r="EN249" s="56"/>
      <c r="EO249" s="56"/>
      <c r="EP249" s="56"/>
      <c r="EQ249" s="56"/>
      <c r="ER249" s="56"/>
      <c r="ET249" s="56"/>
      <c r="EU249" s="56"/>
      <c r="EV249" s="56"/>
      <c r="EW249" s="56"/>
      <c r="EX249" s="56"/>
      <c r="EY249" s="56"/>
      <c r="EZ249" s="56"/>
      <c r="FA249" s="56"/>
      <c r="FB249" s="56"/>
      <c r="FD249" s="56"/>
      <c r="FE249" s="56"/>
      <c r="FF249" s="56"/>
      <c r="FG249" s="56"/>
      <c r="FH249" s="56"/>
      <c r="FI249" s="56"/>
      <c r="FJ249" s="56"/>
      <c r="FK249" s="56"/>
      <c r="FL249" s="56"/>
      <c r="FN249" s="56"/>
      <c r="FO249" s="56"/>
      <c r="FP249" s="56"/>
      <c r="FQ249" s="56"/>
      <c r="FR249" s="56"/>
      <c r="FS249" s="56"/>
      <c r="FT249" s="56"/>
      <c r="FU249" s="56"/>
      <c r="FV249" s="56"/>
      <c r="FX249" s="56"/>
      <c r="FY249" s="56"/>
      <c r="FZ249" s="56"/>
      <c r="GA249" s="56"/>
      <c r="GB249" s="56"/>
      <c r="GC249" s="56"/>
      <c r="GD249" s="56"/>
      <c r="GE249" s="56"/>
      <c r="GF249" s="56"/>
      <c r="GH249" s="56"/>
      <c r="GI249" s="56"/>
      <c r="GJ249" s="56"/>
      <c r="GK249" s="56"/>
      <c r="GL249" s="56"/>
      <c r="GM249" s="56"/>
      <c r="GN249" s="56"/>
      <c r="GO249" s="56"/>
      <c r="GP249" s="56"/>
      <c r="GR249" s="56"/>
      <c r="GS249" s="56"/>
      <c r="GT249" s="56"/>
      <c r="GU249" s="56"/>
      <c r="GV249" s="56"/>
      <c r="GW249" s="56"/>
      <c r="GX249" s="56"/>
      <c r="GY249" s="56"/>
      <c r="GZ249" s="56"/>
      <c r="HB249" s="56"/>
      <c r="HC249" s="56"/>
      <c r="HD249" s="56"/>
      <c r="HE249" s="56"/>
      <c r="HF249" s="56"/>
      <c r="HG249" s="56"/>
      <c r="HH249" s="56"/>
      <c r="HI249" s="56"/>
      <c r="HJ249" s="56"/>
      <c r="HL249" s="56"/>
      <c r="HM249" s="56"/>
      <c r="HN249" s="56"/>
      <c r="HO249" s="56"/>
      <c r="HP249" s="56"/>
      <c r="HQ249" s="56"/>
      <c r="HR249" s="56"/>
      <c r="HS249" s="56"/>
      <c r="HT249" s="56"/>
      <c r="HV249" s="56"/>
      <c r="HW249" s="56"/>
      <c r="HX249" s="56"/>
      <c r="HY249" s="56"/>
      <c r="HZ249" s="56"/>
      <c r="IA249" s="56"/>
      <c r="IB249" s="56"/>
      <c r="IC249" s="56"/>
      <c r="ID249" s="56"/>
      <c r="IF249" s="56"/>
      <c r="IG249" s="56"/>
      <c r="IH249" s="56"/>
      <c r="II249" s="56"/>
      <c r="IJ249" s="56"/>
      <c r="IK249" s="56"/>
      <c r="IL249" s="56"/>
      <c r="IM249" s="56"/>
      <c r="IN249" s="56"/>
      <c r="IP249" s="56"/>
      <c r="IQ249" s="56"/>
      <c r="IR249" s="56"/>
      <c r="IS249" s="56"/>
      <c r="IT249" s="56"/>
      <c r="IU249" s="56"/>
    </row>
    <row r="250" spans="1:255" ht="12.75" customHeight="1" thickBot="1" x14ac:dyDescent="0.25">
      <c r="A250" s="103"/>
      <c r="B250" s="105">
        <v>4849.84</v>
      </c>
      <c r="C250" s="92" t="s">
        <v>67</v>
      </c>
      <c r="D250" s="93"/>
      <c r="E250" s="94"/>
      <c r="F250" s="94"/>
      <c r="G250" s="94"/>
      <c r="H250" s="95"/>
      <c r="I250" s="96">
        <f t="shared" si="3"/>
        <v>0</v>
      </c>
      <c r="J250" s="56"/>
      <c r="K250" s="56"/>
      <c r="L250" s="56"/>
      <c r="M250" s="56"/>
      <c r="N250" s="56"/>
      <c r="O250" s="56"/>
      <c r="P250" s="56"/>
      <c r="Q250" s="56"/>
      <c r="R250" s="56"/>
      <c r="T250" s="56"/>
      <c r="U250" s="56"/>
      <c r="V250" s="56"/>
      <c r="W250" s="56"/>
      <c r="X250" s="56"/>
      <c r="Y250" s="56"/>
      <c r="Z250" s="56"/>
      <c r="AA250" s="56"/>
      <c r="AB250" s="56"/>
      <c r="AD250" s="56"/>
      <c r="AE250" s="56"/>
      <c r="AF250" s="56"/>
      <c r="AG250" s="56"/>
      <c r="AH250" s="56"/>
      <c r="AI250" s="56"/>
      <c r="AJ250" s="56"/>
      <c r="AK250" s="56"/>
      <c r="AL250" s="56"/>
      <c r="AN250" s="56"/>
      <c r="AO250" s="56"/>
      <c r="AP250" s="56"/>
      <c r="AQ250" s="56"/>
      <c r="AR250" s="56"/>
      <c r="AS250" s="56"/>
      <c r="AT250" s="56"/>
      <c r="AU250" s="56"/>
      <c r="AV250" s="56"/>
      <c r="AX250" s="56"/>
      <c r="AY250" s="56"/>
      <c r="AZ250" s="56"/>
      <c r="BA250" s="56"/>
      <c r="BB250" s="56"/>
      <c r="BC250" s="56"/>
      <c r="BD250" s="56"/>
      <c r="BE250" s="56"/>
      <c r="BF250" s="56"/>
      <c r="BH250" s="56"/>
      <c r="BI250" s="56"/>
      <c r="BJ250" s="56"/>
      <c r="BK250" s="56"/>
      <c r="BL250" s="56"/>
      <c r="BM250" s="56"/>
      <c r="BN250" s="56"/>
      <c r="BO250" s="56"/>
      <c r="BP250" s="56"/>
      <c r="BR250" s="56"/>
      <c r="BS250" s="56"/>
      <c r="BT250" s="56"/>
      <c r="BU250" s="56"/>
      <c r="BV250" s="56"/>
      <c r="BW250" s="56"/>
      <c r="BX250" s="56"/>
      <c r="BY250" s="56"/>
      <c r="BZ250" s="56"/>
      <c r="CB250" s="56"/>
      <c r="CC250" s="56"/>
      <c r="CD250" s="56"/>
      <c r="CE250" s="56"/>
      <c r="CF250" s="56"/>
      <c r="CG250" s="56"/>
      <c r="CH250" s="56"/>
      <c r="CI250" s="56"/>
      <c r="CJ250" s="56"/>
      <c r="CL250" s="56"/>
      <c r="CM250" s="56"/>
      <c r="CN250" s="56"/>
      <c r="CO250" s="56"/>
      <c r="CP250" s="56"/>
      <c r="CQ250" s="56"/>
      <c r="CR250" s="56"/>
      <c r="CS250" s="56"/>
      <c r="CT250" s="56"/>
      <c r="CV250" s="56"/>
      <c r="CW250" s="56"/>
      <c r="CX250" s="56"/>
      <c r="CY250" s="56"/>
      <c r="CZ250" s="56"/>
      <c r="DA250" s="56"/>
      <c r="DB250" s="56"/>
      <c r="DC250" s="56"/>
      <c r="DD250" s="56"/>
      <c r="DF250" s="56"/>
      <c r="DG250" s="56"/>
      <c r="DH250" s="56"/>
      <c r="DI250" s="56"/>
      <c r="DJ250" s="56"/>
      <c r="DK250" s="56"/>
      <c r="DL250" s="56"/>
      <c r="DM250" s="56"/>
      <c r="DN250" s="56"/>
      <c r="DP250" s="56"/>
      <c r="DQ250" s="56"/>
      <c r="DR250" s="56"/>
      <c r="DS250" s="56"/>
      <c r="DT250" s="56"/>
      <c r="DU250" s="56"/>
      <c r="DV250" s="56"/>
      <c r="DW250" s="56"/>
      <c r="DX250" s="56"/>
      <c r="DZ250" s="56"/>
      <c r="EA250" s="56"/>
      <c r="EB250" s="56"/>
      <c r="EC250" s="56"/>
      <c r="ED250" s="56"/>
      <c r="EE250" s="56"/>
      <c r="EF250" s="56"/>
      <c r="EG250" s="56"/>
      <c r="EH250" s="56"/>
      <c r="EJ250" s="56"/>
      <c r="EK250" s="56"/>
      <c r="EL250" s="56"/>
      <c r="EM250" s="56"/>
      <c r="EN250" s="56"/>
      <c r="EO250" s="56"/>
      <c r="EP250" s="56"/>
      <c r="EQ250" s="56"/>
      <c r="ER250" s="56"/>
      <c r="ET250" s="56"/>
      <c r="EU250" s="56"/>
      <c r="EV250" s="56"/>
      <c r="EW250" s="56"/>
      <c r="EX250" s="56"/>
      <c r="EY250" s="56"/>
      <c r="EZ250" s="56"/>
      <c r="FA250" s="56"/>
      <c r="FB250" s="56"/>
      <c r="FD250" s="56"/>
      <c r="FE250" s="56"/>
      <c r="FF250" s="56"/>
      <c r="FG250" s="56"/>
      <c r="FH250" s="56"/>
      <c r="FI250" s="56"/>
      <c r="FJ250" s="56"/>
      <c r="FK250" s="56"/>
      <c r="FL250" s="56"/>
      <c r="FN250" s="56"/>
      <c r="FO250" s="56"/>
      <c r="FP250" s="56"/>
      <c r="FQ250" s="56"/>
      <c r="FR250" s="56"/>
      <c r="FS250" s="56"/>
      <c r="FT250" s="56"/>
      <c r="FU250" s="56"/>
      <c r="FV250" s="56"/>
      <c r="FX250" s="56"/>
      <c r="FY250" s="56"/>
      <c r="FZ250" s="56"/>
      <c r="GA250" s="56"/>
      <c r="GB250" s="56"/>
      <c r="GC250" s="56"/>
      <c r="GD250" s="56"/>
      <c r="GE250" s="56"/>
      <c r="GF250" s="56"/>
      <c r="GH250" s="56"/>
      <c r="GI250" s="56"/>
      <c r="GJ250" s="56"/>
      <c r="GK250" s="56"/>
      <c r="GL250" s="56"/>
      <c r="GM250" s="56"/>
      <c r="GN250" s="56"/>
      <c r="GO250" s="56"/>
      <c r="GP250" s="56"/>
      <c r="GR250" s="56"/>
      <c r="GS250" s="56"/>
      <c r="GT250" s="56"/>
      <c r="GU250" s="56"/>
      <c r="GV250" s="56"/>
      <c r="GW250" s="56"/>
      <c r="GX250" s="56"/>
      <c r="GY250" s="56"/>
      <c r="GZ250" s="56"/>
      <c r="HB250" s="56"/>
      <c r="HC250" s="56"/>
      <c r="HD250" s="56"/>
      <c r="HE250" s="56"/>
      <c r="HF250" s="56"/>
      <c r="HG250" s="56"/>
      <c r="HH250" s="56"/>
      <c r="HI250" s="56"/>
      <c r="HJ250" s="56"/>
      <c r="HL250" s="56"/>
      <c r="HM250" s="56"/>
      <c r="HN250" s="56"/>
      <c r="HO250" s="56"/>
      <c r="HP250" s="56"/>
      <c r="HQ250" s="56"/>
      <c r="HR250" s="56"/>
      <c r="HS250" s="56"/>
      <c r="HT250" s="56"/>
      <c r="HV250" s="56"/>
      <c r="HW250" s="56"/>
      <c r="HX250" s="56"/>
      <c r="HY250" s="56"/>
      <c r="HZ250" s="56"/>
      <c r="IA250" s="56"/>
      <c r="IB250" s="56"/>
      <c r="IC250" s="56"/>
      <c r="ID250" s="56"/>
      <c r="IF250" s="56"/>
      <c r="IG250" s="56"/>
      <c r="IH250" s="56"/>
      <c r="II250" s="56"/>
      <c r="IJ250" s="56"/>
      <c r="IK250" s="56"/>
      <c r="IL250" s="56"/>
      <c r="IM250" s="56"/>
      <c r="IN250" s="56"/>
      <c r="IP250" s="56"/>
      <c r="IQ250" s="56"/>
      <c r="IR250" s="56"/>
      <c r="IS250" s="56"/>
      <c r="IT250" s="56"/>
      <c r="IU250" s="56"/>
    </row>
    <row r="251" spans="1:255" ht="12.75" customHeight="1" thickBot="1" x14ac:dyDescent="0.25">
      <c r="A251" s="103"/>
      <c r="B251" s="106">
        <v>4038.59</v>
      </c>
      <c r="C251" s="85" t="s">
        <v>70</v>
      </c>
      <c r="D251" s="86"/>
      <c r="E251" s="47"/>
      <c r="F251" s="47"/>
      <c r="G251" s="47"/>
      <c r="H251" s="48"/>
      <c r="I251" s="49">
        <f t="shared" si="3"/>
        <v>0</v>
      </c>
      <c r="J251" s="56"/>
      <c r="K251" s="56"/>
      <c r="L251" s="56"/>
      <c r="M251" s="56"/>
      <c r="N251" s="56"/>
      <c r="O251" s="56"/>
      <c r="P251" s="56"/>
      <c r="Q251" s="56"/>
      <c r="R251" s="56"/>
      <c r="T251" s="56"/>
      <c r="U251" s="56"/>
      <c r="V251" s="56"/>
      <c r="W251" s="56"/>
      <c r="X251" s="56"/>
      <c r="Y251" s="56"/>
      <c r="Z251" s="56"/>
      <c r="AA251" s="56"/>
      <c r="AB251" s="56"/>
      <c r="AD251" s="56"/>
      <c r="AE251" s="56"/>
      <c r="AF251" s="56"/>
      <c r="AG251" s="56"/>
      <c r="AH251" s="56"/>
      <c r="AI251" s="56"/>
      <c r="AJ251" s="56"/>
      <c r="AK251" s="56"/>
      <c r="AL251" s="56"/>
      <c r="AN251" s="56"/>
      <c r="AO251" s="56"/>
      <c r="AP251" s="56"/>
      <c r="AQ251" s="56"/>
      <c r="AR251" s="56"/>
      <c r="AS251" s="56"/>
      <c r="AT251" s="56"/>
      <c r="AU251" s="56"/>
      <c r="AV251" s="56"/>
      <c r="AX251" s="56"/>
      <c r="AY251" s="56"/>
      <c r="AZ251" s="56"/>
      <c r="BA251" s="56"/>
      <c r="BB251" s="56"/>
      <c r="BC251" s="56"/>
      <c r="BD251" s="56"/>
      <c r="BE251" s="56"/>
      <c r="BF251" s="56"/>
      <c r="BH251" s="56"/>
      <c r="BI251" s="56"/>
      <c r="BJ251" s="56"/>
      <c r="BK251" s="56"/>
      <c r="BL251" s="56"/>
      <c r="BM251" s="56"/>
      <c r="BN251" s="56"/>
      <c r="BO251" s="56"/>
      <c r="BP251" s="56"/>
      <c r="BR251" s="56"/>
      <c r="BS251" s="56"/>
      <c r="BT251" s="56"/>
      <c r="BU251" s="56"/>
      <c r="BV251" s="56"/>
      <c r="BW251" s="56"/>
      <c r="BX251" s="56"/>
      <c r="BY251" s="56"/>
      <c r="BZ251" s="56"/>
      <c r="CB251" s="56"/>
      <c r="CC251" s="56"/>
      <c r="CD251" s="56"/>
      <c r="CE251" s="56"/>
      <c r="CF251" s="56"/>
      <c r="CG251" s="56"/>
      <c r="CH251" s="56"/>
      <c r="CI251" s="56"/>
      <c r="CJ251" s="56"/>
      <c r="CL251" s="56"/>
      <c r="CM251" s="56"/>
      <c r="CN251" s="56"/>
      <c r="CO251" s="56"/>
      <c r="CP251" s="56"/>
      <c r="CQ251" s="56"/>
      <c r="CR251" s="56"/>
      <c r="CS251" s="56"/>
      <c r="CT251" s="56"/>
      <c r="CV251" s="56"/>
      <c r="CW251" s="56"/>
      <c r="CX251" s="56"/>
      <c r="CY251" s="56"/>
      <c r="CZ251" s="56"/>
      <c r="DA251" s="56"/>
      <c r="DB251" s="56"/>
      <c r="DC251" s="56"/>
      <c r="DD251" s="56"/>
      <c r="DF251" s="56"/>
      <c r="DG251" s="56"/>
      <c r="DH251" s="56"/>
      <c r="DI251" s="56"/>
      <c r="DJ251" s="56"/>
      <c r="DK251" s="56"/>
      <c r="DL251" s="56"/>
      <c r="DM251" s="56"/>
      <c r="DN251" s="56"/>
      <c r="DP251" s="56"/>
      <c r="DQ251" s="56"/>
      <c r="DR251" s="56"/>
      <c r="DS251" s="56"/>
      <c r="DT251" s="56"/>
      <c r="DU251" s="56"/>
      <c r="DV251" s="56"/>
      <c r="DW251" s="56"/>
      <c r="DX251" s="56"/>
      <c r="DZ251" s="56"/>
      <c r="EA251" s="56"/>
      <c r="EB251" s="56"/>
      <c r="EC251" s="56"/>
      <c r="ED251" s="56"/>
      <c r="EE251" s="56"/>
      <c r="EF251" s="56"/>
      <c r="EG251" s="56"/>
      <c r="EH251" s="56"/>
      <c r="EJ251" s="56"/>
      <c r="EK251" s="56"/>
      <c r="EL251" s="56"/>
      <c r="EM251" s="56"/>
      <c r="EN251" s="56"/>
      <c r="EO251" s="56"/>
      <c r="EP251" s="56"/>
      <c r="EQ251" s="56"/>
      <c r="ER251" s="56"/>
      <c r="ET251" s="56"/>
      <c r="EU251" s="56"/>
      <c r="EV251" s="56"/>
      <c r="EW251" s="56"/>
      <c r="EX251" s="56"/>
      <c r="EY251" s="56"/>
      <c r="EZ251" s="56"/>
      <c r="FA251" s="56"/>
      <c r="FB251" s="56"/>
      <c r="FD251" s="56"/>
      <c r="FE251" s="56"/>
      <c r="FF251" s="56"/>
      <c r="FG251" s="56"/>
      <c r="FH251" s="56"/>
      <c r="FI251" s="56"/>
      <c r="FJ251" s="56"/>
      <c r="FK251" s="56"/>
      <c r="FL251" s="56"/>
      <c r="FN251" s="56"/>
      <c r="FO251" s="56"/>
      <c r="FP251" s="56"/>
      <c r="FQ251" s="56"/>
      <c r="FR251" s="56"/>
      <c r="FS251" s="56"/>
      <c r="FT251" s="56"/>
      <c r="FU251" s="56"/>
      <c r="FV251" s="56"/>
      <c r="FX251" s="56"/>
      <c r="FY251" s="56"/>
      <c r="FZ251" s="56"/>
      <c r="GA251" s="56"/>
      <c r="GB251" s="56"/>
      <c r="GC251" s="56"/>
      <c r="GD251" s="56"/>
      <c r="GE251" s="56"/>
      <c r="GF251" s="56"/>
      <c r="GH251" s="56"/>
      <c r="GI251" s="56"/>
      <c r="GJ251" s="56"/>
      <c r="GK251" s="56"/>
      <c r="GL251" s="56"/>
      <c r="GM251" s="56"/>
      <c r="GN251" s="56"/>
      <c r="GO251" s="56"/>
      <c r="GP251" s="56"/>
      <c r="GR251" s="56"/>
      <c r="GS251" s="56"/>
      <c r="GT251" s="56"/>
      <c r="GU251" s="56"/>
      <c r="GV251" s="56"/>
      <c r="GW251" s="56"/>
      <c r="GX251" s="56"/>
      <c r="GY251" s="56"/>
      <c r="GZ251" s="56"/>
      <c r="HB251" s="56"/>
      <c r="HC251" s="56"/>
      <c r="HD251" s="56"/>
      <c r="HE251" s="56"/>
      <c r="HF251" s="56"/>
      <c r="HG251" s="56"/>
      <c r="HH251" s="56"/>
      <c r="HI251" s="56"/>
      <c r="HJ251" s="56"/>
      <c r="HL251" s="56"/>
      <c r="HM251" s="56"/>
      <c r="HN251" s="56"/>
      <c r="HO251" s="56"/>
      <c r="HP251" s="56"/>
      <c r="HQ251" s="56"/>
      <c r="HR251" s="56"/>
      <c r="HS251" s="56"/>
      <c r="HT251" s="56"/>
      <c r="HV251" s="56"/>
      <c r="HW251" s="56"/>
      <c r="HX251" s="56"/>
      <c r="HY251" s="56"/>
      <c r="HZ251" s="56"/>
      <c r="IA251" s="56"/>
      <c r="IB251" s="56"/>
      <c r="IC251" s="56"/>
      <c r="ID251" s="56"/>
      <c r="IF251" s="56"/>
      <c r="IG251" s="56"/>
      <c r="IH251" s="56"/>
      <c r="II251" s="56"/>
      <c r="IJ251" s="56"/>
      <c r="IK251" s="56"/>
      <c r="IL251" s="56"/>
      <c r="IM251" s="56"/>
      <c r="IN251" s="56"/>
      <c r="IP251" s="56"/>
      <c r="IQ251" s="56"/>
      <c r="IR251" s="56"/>
      <c r="IS251" s="56"/>
      <c r="IT251" s="56"/>
      <c r="IU251" s="56"/>
    </row>
    <row r="252" spans="1:255" ht="12.75" customHeight="1" thickBot="1" x14ac:dyDescent="0.25">
      <c r="A252" s="103"/>
      <c r="B252" s="106">
        <v>4305</v>
      </c>
      <c r="C252" s="85" t="s">
        <v>72</v>
      </c>
      <c r="D252" s="86"/>
      <c r="E252" s="47"/>
      <c r="F252" s="47"/>
      <c r="G252" s="47"/>
      <c r="H252" s="48"/>
      <c r="I252" s="49">
        <f t="shared" si="3"/>
        <v>0</v>
      </c>
      <c r="J252" s="56"/>
      <c r="K252" s="56"/>
      <c r="L252" s="56"/>
      <c r="M252" s="56"/>
      <c r="N252" s="56"/>
      <c r="O252" s="56"/>
      <c r="P252" s="56"/>
      <c r="Q252" s="56"/>
      <c r="R252" s="56"/>
      <c r="T252" s="56"/>
      <c r="U252" s="56"/>
      <c r="V252" s="56"/>
      <c r="W252" s="56"/>
      <c r="X252" s="56"/>
      <c r="Y252" s="56"/>
      <c r="Z252" s="56"/>
      <c r="AA252" s="56"/>
      <c r="AB252" s="56"/>
      <c r="AD252" s="56"/>
      <c r="AE252" s="56"/>
      <c r="AF252" s="56"/>
      <c r="AG252" s="56"/>
      <c r="AH252" s="56"/>
      <c r="AI252" s="56"/>
      <c r="AJ252" s="56"/>
      <c r="AK252" s="56"/>
      <c r="AL252" s="56"/>
      <c r="AN252" s="56"/>
      <c r="AO252" s="56"/>
      <c r="AP252" s="56"/>
      <c r="AQ252" s="56"/>
      <c r="AR252" s="56"/>
      <c r="AS252" s="56"/>
      <c r="AT252" s="56"/>
      <c r="AU252" s="56"/>
      <c r="AV252" s="56"/>
      <c r="AX252" s="56"/>
      <c r="AY252" s="56"/>
      <c r="AZ252" s="56"/>
      <c r="BA252" s="56"/>
      <c r="BB252" s="56"/>
      <c r="BC252" s="56"/>
      <c r="BD252" s="56"/>
      <c r="BE252" s="56"/>
      <c r="BF252" s="56"/>
      <c r="BH252" s="56"/>
      <c r="BI252" s="56"/>
      <c r="BJ252" s="56"/>
      <c r="BK252" s="56"/>
      <c r="BL252" s="56"/>
      <c r="BM252" s="56"/>
      <c r="BN252" s="56"/>
      <c r="BO252" s="56"/>
      <c r="BP252" s="56"/>
      <c r="BR252" s="56"/>
      <c r="BS252" s="56"/>
      <c r="BT252" s="56"/>
      <c r="BU252" s="56"/>
      <c r="BV252" s="56"/>
      <c r="BW252" s="56"/>
      <c r="BX252" s="56"/>
      <c r="BY252" s="56"/>
      <c r="BZ252" s="56"/>
      <c r="CB252" s="56"/>
      <c r="CC252" s="56"/>
      <c r="CD252" s="56"/>
      <c r="CE252" s="56"/>
      <c r="CF252" s="56"/>
      <c r="CG252" s="56"/>
      <c r="CH252" s="56"/>
      <c r="CI252" s="56"/>
      <c r="CJ252" s="56"/>
      <c r="CL252" s="56"/>
      <c r="CM252" s="56"/>
      <c r="CN252" s="56"/>
      <c r="CO252" s="56"/>
      <c r="CP252" s="56"/>
      <c r="CQ252" s="56"/>
      <c r="CR252" s="56"/>
      <c r="CS252" s="56"/>
      <c r="CT252" s="56"/>
      <c r="CV252" s="56"/>
      <c r="CW252" s="56"/>
      <c r="CX252" s="56"/>
      <c r="CY252" s="56"/>
      <c r="CZ252" s="56"/>
      <c r="DA252" s="56"/>
      <c r="DB252" s="56"/>
      <c r="DC252" s="56"/>
      <c r="DD252" s="56"/>
      <c r="DF252" s="56"/>
      <c r="DG252" s="56"/>
      <c r="DH252" s="56"/>
      <c r="DI252" s="56"/>
      <c r="DJ252" s="56"/>
      <c r="DK252" s="56"/>
      <c r="DL252" s="56"/>
      <c r="DM252" s="56"/>
      <c r="DN252" s="56"/>
      <c r="DP252" s="56"/>
      <c r="DQ252" s="56"/>
      <c r="DR252" s="56"/>
      <c r="DS252" s="56"/>
      <c r="DT252" s="56"/>
      <c r="DU252" s="56"/>
      <c r="DV252" s="56"/>
      <c r="DW252" s="56"/>
      <c r="DX252" s="56"/>
      <c r="DZ252" s="56"/>
      <c r="EA252" s="56"/>
      <c r="EB252" s="56"/>
      <c r="EC252" s="56"/>
      <c r="ED252" s="56"/>
      <c r="EE252" s="56"/>
      <c r="EF252" s="56"/>
      <c r="EG252" s="56"/>
      <c r="EH252" s="56"/>
      <c r="EJ252" s="56"/>
      <c r="EK252" s="56"/>
      <c r="EL252" s="56"/>
      <c r="EM252" s="56"/>
      <c r="EN252" s="56"/>
      <c r="EO252" s="56"/>
      <c r="EP252" s="56"/>
      <c r="EQ252" s="56"/>
      <c r="ER252" s="56"/>
      <c r="ET252" s="56"/>
      <c r="EU252" s="56"/>
      <c r="EV252" s="56"/>
      <c r="EW252" s="56"/>
      <c r="EX252" s="56"/>
      <c r="EY252" s="56"/>
      <c r="EZ252" s="56"/>
      <c r="FA252" s="56"/>
      <c r="FB252" s="56"/>
      <c r="FD252" s="56"/>
      <c r="FE252" s="56"/>
      <c r="FF252" s="56"/>
      <c r="FG252" s="56"/>
      <c r="FH252" s="56"/>
      <c r="FI252" s="56"/>
      <c r="FJ252" s="56"/>
      <c r="FK252" s="56"/>
      <c r="FL252" s="56"/>
      <c r="FN252" s="56"/>
      <c r="FO252" s="56"/>
      <c r="FP252" s="56"/>
      <c r="FQ252" s="56"/>
      <c r="FR252" s="56"/>
      <c r="FS252" s="56"/>
      <c r="FT252" s="56"/>
      <c r="FU252" s="56"/>
      <c r="FV252" s="56"/>
      <c r="FX252" s="56"/>
      <c r="FY252" s="56"/>
      <c r="FZ252" s="56"/>
      <c r="GA252" s="56"/>
      <c r="GB252" s="56"/>
      <c r="GC252" s="56"/>
      <c r="GD252" s="56"/>
      <c r="GE252" s="56"/>
      <c r="GF252" s="56"/>
      <c r="GH252" s="56"/>
      <c r="GI252" s="56"/>
      <c r="GJ252" s="56"/>
      <c r="GK252" s="56"/>
      <c r="GL252" s="56"/>
      <c r="GM252" s="56"/>
      <c r="GN252" s="56"/>
      <c r="GO252" s="56"/>
      <c r="GP252" s="56"/>
      <c r="GR252" s="56"/>
      <c r="GS252" s="56"/>
      <c r="GT252" s="56"/>
      <c r="GU252" s="56"/>
      <c r="GV252" s="56"/>
      <c r="GW252" s="56"/>
      <c r="GX252" s="56"/>
      <c r="GY252" s="56"/>
      <c r="GZ252" s="56"/>
      <c r="HB252" s="56"/>
      <c r="HC252" s="56"/>
      <c r="HD252" s="56"/>
      <c r="HE252" s="56"/>
      <c r="HF252" s="56"/>
      <c r="HG252" s="56"/>
      <c r="HH252" s="56"/>
      <c r="HI252" s="56"/>
      <c r="HJ252" s="56"/>
      <c r="HL252" s="56"/>
      <c r="HM252" s="56"/>
      <c r="HN252" s="56"/>
      <c r="HO252" s="56"/>
      <c r="HP252" s="56"/>
      <c r="HQ252" s="56"/>
      <c r="HR252" s="56"/>
      <c r="HS252" s="56"/>
      <c r="HT252" s="56"/>
      <c r="HV252" s="56"/>
      <c r="HW252" s="56"/>
      <c r="HX252" s="56"/>
      <c r="HY252" s="56"/>
      <c r="HZ252" s="56"/>
      <c r="IA252" s="56"/>
      <c r="IB252" s="56"/>
      <c r="IC252" s="56"/>
      <c r="ID252" s="56"/>
      <c r="IF252" s="56"/>
      <c r="IG252" s="56"/>
      <c r="IH252" s="56"/>
      <c r="II252" s="56"/>
      <c r="IJ252" s="56"/>
      <c r="IK252" s="56"/>
      <c r="IL252" s="56"/>
      <c r="IM252" s="56"/>
      <c r="IN252" s="56"/>
      <c r="IP252" s="56"/>
      <c r="IQ252" s="56"/>
      <c r="IR252" s="56"/>
      <c r="IS252" s="56"/>
      <c r="IT252" s="56"/>
      <c r="IU252" s="56"/>
    </row>
    <row r="253" spans="1:255" ht="12.75" customHeight="1" thickBot="1" x14ac:dyDescent="0.25">
      <c r="A253" s="103"/>
      <c r="B253" s="106">
        <v>4784.7700000000004</v>
      </c>
      <c r="C253" s="85" t="s">
        <v>73</v>
      </c>
      <c r="D253" s="86"/>
      <c r="E253" s="47"/>
      <c r="F253" s="47"/>
      <c r="G253" s="47"/>
      <c r="H253" s="48"/>
      <c r="I253" s="49">
        <f t="shared" si="3"/>
        <v>0</v>
      </c>
      <c r="J253" s="56"/>
      <c r="K253" s="56"/>
      <c r="L253" s="56"/>
      <c r="M253" s="56"/>
      <c r="N253" s="56"/>
      <c r="O253" s="56"/>
      <c r="P253" s="56"/>
      <c r="Q253" s="56"/>
      <c r="R253" s="56"/>
      <c r="T253" s="56"/>
      <c r="U253" s="56"/>
      <c r="V253" s="56"/>
      <c r="W253" s="56"/>
      <c r="X253" s="56"/>
      <c r="Y253" s="56"/>
      <c r="Z253" s="56"/>
      <c r="AA253" s="56"/>
      <c r="AB253" s="56"/>
      <c r="AD253" s="56"/>
      <c r="AE253" s="56"/>
      <c r="AF253" s="56"/>
      <c r="AG253" s="56"/>
      <c r="AH253" s="56"/>
      <c r="AI253" s="56"/>
      <c r="AJ253" s="56"/>
      <c r="AK253" s="56"/>
      <c r="AL253" s="56"/>
      <c r="AN253" s="56"/>
      <c r="AO253" s="56"/>
      <c r="AP253" s="56"/>
      <c r="AQ253" s="56"/>
      <c r="AR253" s="56"/>
      <c r="AS253" s="56"/>
      <c r="AT253" s="56"/>
      <c r="AU253" s="56"/>
      <c r="AV253" s="56"/>
      <c r="AX253" s="56"/>
      <c r="AY253" s="56"/>
      <c r="AZ253" s="56"/>
      <c r="BA253" s="56"/>
      <c r="BB253" s="56"/>
      <c r="BC253" s="56"/>
      <c r="BD253" s="56"/>
      <c r="BE253" s="56"/>
      <c r="BF253" s="56"/>
      <c r="BH253" s="56"/>
      <c r="BI253" s="56"/>
      <c r="BJ253" s="56"/>
      <c r="BK253" s="56"/>
      <c r="BL253" s="56"/>
      <c r="BM253" s="56"/>
      <c r="BN253" s="56"/>
      <c r="BO253" s="56"/>
      <c r="BP253" s="56"/>
      <c r="BR253" s="56"/>
      <c r="BS253" s="56"/>
      <c r="BT253" s="56"/>
      <c r="BU253" s="56"/>
      <c r="BV253" s="56"/>
      <c r="BW253" s="56"/>
      <c r="BX253" s="56"/>
      <c r="BY253" s="56"/>
      <c r="BZ253" s="56"/>
      <c r="CB253" s="56"/>
      <c r="CC253" s="56"/>
      <c r="CD253" s="56"/>
      <c r="CE253" s="56"/>
      <c r="CF253" s="56"/>
      <c r="CG253" s="56"/>
      <c r="CH253" s="56"/>
      <c r="CI253" s="56"/>
      <c r="CJ253" s="56"/>
      <c r="CL253" s="56"/>
      <c r="CM253" s="56"/>
      <c r="CN253" s="56"/>
      <c r="CO253" s="56"/>
      <c r="CP253" s="56"/>
      <c r="CQ253" s="56"/>
      <c r="CR253" s="56"/>
      <c r="CS253" s="56"/>
      <c r="CT253" s="56"/>
      <c r="CV253" s="56"/>
      <c r="CW253" s="56"/>
      <c r="CX253" s="56"/>
      <c r="CY253" s="56"/>
      <c r="CZ253" s="56"/>
      <c r="DA253" s="56"/>
      <c r="DB253" s="56"/>
      <c r="DC253" s="56"/>
      <c r="DD253" s="56"/>
      <c r="DF253" s="56"/>
      <c r="DG253" s="56"/>
      <c r="DH253" s="56"/>
      <c r="DI253" s="56"/>
      <c r="DJ253" s="56"/>
      <c r="DK253" s="56"/>
      <c r="DL253" s="56"/>
      <c r="DM253" s="56"/>
      <c r="DN253" s="56"/>
      <c r="DP253" s="56"/>
      <c r="DQ253" s="56"/>
      <c r="DR253" s="56"/>
      <c r="DS253" s="56"/>
      <c r="DT253" s="56"/>
      <c r="DU253" s="56"/>
      <c r="DV253" s="56"/>
      <c r="DW253" s="56"/>
      <c r="DX253" s="56"/>
      <c r="DZ253" s="56"/>
      <c r="EA253" s="56"/>
      <c r="EB253" s="56"/>
      <c r="EC253" s="56"/>
      <c r="ED253" s="56"/>
      <c r="EE253" s="56"/>
      <c r="EF253" s="56"/>
      <c r="EG253" s="56"/>
      <c r="EH253" s="56"/>
      <c r="EJ253" s="56"/>
      <c r="EK253" s="56"/>
      <c r="EL253" s="56"/>
      <c r="EM253" s="56"/>
      <c r="EN253" s="56"/>
      <c r="EO253" s="56"/>
      <c r="EP253" s="56"/>
      <c r="EQ253" s="56"/>
      <c r="ER253" s="56"/>
      <c r="ET253" s="56"/>
      <c r="EU253" s="56"/>
      <c r="EV253" s="56"/>
      <c r="EW253" s="56"/>
      <c r="EX253" s="56"/>
      <c r="EY253" s="56"/>
      <c r="EZ253" s="56"/>
      <c r="FA253" s="56"/>
      <c r="FB253" s="56"/>
      <c r="FD253" s="56"/>
      <c r="FE253" s="56"/>
      <c r="FF253" s="56"/>
      <c r="FG253" s="56"/>
      <c r="FH253" s="56"/>
      <c r="FI253" s="56"/>
      <c r="FJ253" s="56"/>
      <c r="FK253" s="56"/>
      <c r="FL253" s="56"/>
      <c r="FN253" s="56"/>
      <c r="FO253" s="56"/>
      <c r="FP253" s="56"/>
      <c r="FQ253" s="56"/>
      <c r="FR253" s="56"/>
      <c r="FS253" s="56"/>
      <c r="FT253" s="56"/>
      <c r="FU253" s="56"/>
      <c r="FV253" s="56"/>
      <c r="FX253" s="56"/>
      <c r="FY253" s="56"/>
      <c r="FZ253" s="56"/>
      <c r="GA253" s="56"/>
      <c r="GB253" s="56"/>
      <c r="GC253" s="56"/>
      <c r="GD253" s="56"/>
      <c r="GE253" s="56"/>
      <c r="GF253" s="56"/>
      <c r="GH253" s="56"/>
      <c r="GI253" s="56"/>
      <c r="GJ253" s="56"/>
      <c r="GK253" s="56"/>
      <c r="GL253" s="56"/>
      <c r="GM253" s="56"/>
      <c r="GN253" s="56"/>
      <c r="GO253" s="56"/>
      <c r="GP253" s="56"/>
      <c r="GR253" s="56"/>
      <c r="GS253" s="56"/>
      <c r="GT253" s="56"/>
      <c r="GU253" s="56"/>
      <c r="GV253" s="56"/>
      <c r="GW253" s="56"/>
      <c r="GX253" s="56"/>
      <c r="GY253" s="56"/>
      <c r="GZ253" s="56"/>
      <c r="HB253" s="56"/>
      <c r="HC253" s="56"/>
      <c r="HD253" s="56"/>
      <c r="HE253" s="56"/>
      <c r="HF253" s="56"/>
      <c r="HG253" s="56"/>
      <c r="HH253" s="56"/>
      <c r="HI253" s="56"/>
      <c r="HJ253" s="56"/>
      <c r="HL253" s="56"/>
      <c r="HM253" s="56"/>
      <c r="HN253" s="56"/>
      <c r="HO253" s="56"/>
      <c r="HP253" s="56"/>
      <c r="HQ253" s="56"/>
      <c r="HR253" s="56"/>
      <c r="HS253" s="56"/>
      <c r="HT253" s="56"/>
      <c r="HV253" s="56"/>
      <c r="HW253" s="56"/>
      <c r="HX253" s="56"/>
      <c r="HY253" s="56"/>
      <c r="HZ253" s="56"/>
      <c r="IA253" s="56"/>
      <c r="IB253" s="56"/>
      <c r="IC253" s="56"/>
      <c r="ID253" s="56"/>
      <c r="IF253" s="56"/>
      <c r="IG253" s="56"/>
      <c r="IH253" s="56"/>
      <c r="II253" s="56"/>
      <c r="IJ253" s="56"/>
      <c r="IK253" s="56"/>
      <c r="IL253" s="56"/>
      <c r="IM253" s="56"/>
      <c r="IN253" s="56"/>
      <c r="IP253" s="56"/>
      <c r="IQ253" s="56"/>
      <c r="IR253" s="56"/>
      <c r="IS253" s="56"/>
      <c r="IT253" s="56"/>
      <c r="IU253" s="56"/>
    </row>
    <row r="254" spans="1:255" ht="12.75" customHeight="1" thickBot="1" x14ac:dyDescent="0.25">
      <c r="A254" s="103"/>
      <c r="B254" s="106">
        <v>4333.25</v>
      </c>
      <c r="C254" s="85" t="s">
        <v>74</v>
      </c>
      <c r="D254" s="86"/>
      <c r="E254" s="47"/>
      <c r="F254" s="47"/>
      <c r="G254" s="47"/>
      <c r="H254" s="48"/>
      <c r="I254" s="49">
        <f t="shared" si="3"/>
        <v>0</v>
      </c>
      <c r="J254" s="56"/>
      <c r="K254" s="56"/>
      <c r="L254" s="56"/>
      <c r="M254" s="56"/>
      <c r="N254" s="56"/>
      <c r="O254" s="56"/>
      <c r="P254" s="56"/>
      <c r="Q254" s="56"/>
      <c r="R254" s="56"/>
      <c r="T254" s="56"/>
      <c r="U254" s="56"/>
      <c r="V254" s="56"/>
      <c r="W254" s="56"/>
      <c r="X254" s="56"/>
      <c r="Y254" s="56"/>
      <c r="Z254" s="56"/>
      <c r="AA254" s="56"/>
      <c r="AB254" s="56"/>
      <c r="AD254" s="56"/>
      <c r="AE254" s="56"/>
      <c r="AF254" s="56"/>
      <c r="AG254" s="56"/>
      <c r="AH254" s="56"/>
      <c r="AI254" s="56"/>
      <c r="AJ254" s="56"/>
      <c r="AK254" s="56"/>
      <c r="AL254" s="56"/>
      <c r="AN254" s="56"/>
      <c r="AO254" s="56"/>
      <c r="AP254" s="56"/>
      <c r="AQ254" s="56"/>
      <c r="AR254" s="56"/>
      <c r="AS254" s="56"/>
      <c r="AT254" s="56"/>
      <c r="AU254" s="56"/>
      <c r="AV254" s="56"/>
      <c r="AX254" s="56"/>
      <c r="AY254" s="56"/>
      <c r="AZ254" s="56"/>
      <c r="BA254" s="56"/>
      <c r="BB254" s="56"/>
      <c r="BC254" s="56"/>
      <c r="BD254" s="56"/>
      <c r="BE254" s="56"/>
      <c r="BF254" s="56"/>
      <c r="BH254" s="56"/>
      <c r="BI254" s="56"/>
      <c r="BJ254" s="56"/>
      <c r="BK254" s="56"/>
      <c r="BL254" s="56"/>
      <c r="BM254" s="56"/>
      <c r="BN254" s="56"/>
      <c r="BO254" s="56"/>
      <c r="BP254" s="56"/>
      <c r="BR254" s="56"/>
      <c r="BS254" s="56"/>
      <c r="BT254" s="56"/>
      <c r="BU254" s="56"/>
      <c r="BV254" s="56"/>
      <c r="BW254" s="56"/>
      <c r="BX254" s="56"/>
      <c r="BY254" s="56"/>
      <c r="BZ254" s="56"/>
      <c r="CB254" s="56"/>
      <c r="CC254" s="56"/>
      <c r="CD254" s="56"/>
      <c r="CE254" s="56"/>
      <c r="CF254" s="56"/>
      <c r="CG254" s="56"/>
      <c r="CH254" s="56"/>
      <c r="CI254" s="56"/>
      <c r="CJ254" s="56"/>
      <c r="CL254" s="56"/>
      <c r="CM254" s="56"/>
      <c r="CN254" s="56"/>
      <c r="CO254" s="56"/>
      <c r="CP254" s="56"/>
      <c r="CQ254" s="56"/>
      <c r="CR254" s="56"/>
      <c r="CS254" s="56"/>
      <c r="CT254" s="56"/>
      <c r="CV254" s="56"/>
      <c r="CW254" s="56"/>
      <c r="CX254" s="56"/>
      <c r="CY254" s="56"/>
      <c r="CZ254" s="56"/>
      <c r="DA254" s="56"/>
      <c r="DB254" s="56"/>
      <c r="DC254" s="56"/>
      <c r="DD254" s="56"/>
      <c r="DF254" s="56"/>
      <c r="DG254" s="56"/>
      <c r="DH254" s="56"/>
      <c r="DI254" s="56"/>
      <c r="DJ254" s="56"/>
      <c r="DK254" s="56"/>
      <c r="DL254" s="56"/>
      <c r="DM254" s="56"/>
      <c r="DN254" s="56"/>
      <c r="DP254" s="56"/>
      <c r="DQ254" s="56"/>
      <c r="DR254" s="56"/>
      <c r="DS254" s="56"/>
      <c r="DT254" s="56"/>
      <c r="DU254" s="56"/>
      <c r="DV254" s="56"/>
      <c r="DW254" s="56"/>
      <c r="DX254" s="56"/>
      <c r="DZ254" s="56"/>
      <c r="EA254" s="56"/>
      <c r="EB254" s="56"/>
      <c r="EC254" s="56"/>
      <c r="ED254" s="56"/>
      <c r="EE254" s="56"/>
      <c r="EF254" s="56"/>
      <c r="EG254" s="56"/>
      <c r="EH254" s="56"/>
      <c r="EJ254" s="56"/>
      <c r="EK254" s="56"/>
      <c r="EL254" s="56"/>
      <c r="EM254" s="56"/>
      <c r="EN254" s="56"/>
      <c r="EO254" s="56"/>
      <c r="EP254" s="56"/>
      <c r="EQ254" s="56"/>
      <c r="ER254" s="56"/>
      <c r="ET254" s="56"/>
      <c r="EU254" s="56"/>
      <c r="EV254" s="56"/>
      <c r="EW254" s="56"/>
      <c r="EX254" s="56"/>
      <c r="EY254" s="56"/>
      <c r="EZ254" s="56"/>
      <c r="FA254" s="56"/>
      <c r="FB254" s="56"/>
      <c r="FD254" s="56"/>
      <c r="FE254" s="56"/>
      <c r="FF254" s="56"/>
      <c r="FG254" s="56"/>
      <c r="FH254" s="56"/>
      <c r="FI254" s="56"/>
      <c r="FJ254" s="56"/>
      <c r="FK254" s="56"/>
      <c r="FL254" s="56"/>
      <c r="FN254" s="56"/>
      <c r="FO254" s="56"/>
      <c r="FP254" s="56"/>
      <c r="FQ254" s="56"/>
      <c r="FR254" s="56"/>
      <c r="FS254" s="56"/>
      <c r="FT254" s="56"/>
      <c r="FU254" s="56"/>
      <c r="FV254" s="56"/>
      <c r="FX254" s="56"/>
      <c r="FY254" s="56"/>
      <c r="FZ254" s="56"/>
      <c r="GA254" s="56"/>
      <c r="GB254" s="56"/>
      <c r="GC254" s="56"/>
      <c r="GD254" s="56"/>
      <c r="GE254" s="56"/>
      <c r="GF254" s="56"/>
      <c r="GH254" s="56"/>
      <c r="GI254" s="56"/>
      <c r="GJ254" s="56"/>
      <c r="GK254" s="56"/>
      <c r="GL254" s="56"/>
      <c r="GM254" s="56"/>
      <c r="GN254" s="56"/>
      <c r="GO254" s="56"/>
      <c r="GP254" s="56"/>
      <c r="GR254" s="56"/>
      <c r="GS254" s="56"/>
      <c r="GT254" s="56"/>
      <c r="GU254" s="56"/>
      <c r="GV254" s="56"/>
      <c r="GW254" s="56"/>
      <c r="GX254" s="56"/>
      <c r="GY254" s="56"/>
      <c r="GZ254" s="56"/>
      <c r="HB254" s="56"/>
      <c r="HC254" s="56"/>
      <c r="HD254" s="56"/>
      <c r="HE254" s="56"/>
      <c r="HF254" s="56"/>
      <c r="HG254" s="56"/>
      <c r="HH254" s="56"/>
      <c r="HI254" s="56"/>
      <c r="HJ254" s="56"/>
      <c r="HL254" s="56"/>
      <c r="HM254" s="56"/>
      <c r="HN254" s="56"/>
      <c r="HO254" s="56"/>
      <c r="HP254" s="56"/>
      <c r="HQ254" s="56"/>
      <c r="HR254" s="56"/>
      <c r="HS254" s="56"/>
      <c r="HT254" s="56"/>
      <c r="HV254" s="56"/>
      <c r="HW254" s="56"/>
      <c r="HX254" s="56"/>
      <c r="HY254" s="56"/>
      <c r="HZ254" s="56"/>
      <c r="IA254" s="56"/>
      <c r="IB254" s="56"/>
      <c r="IC254" s="56"/>
      <c r="ID254" s="56"/>
      <c r="IF254" s="56"/>
      <c r="IG254" s="56"/>
      <c r="IH254" s="56"/>
      <c r="II254" s="56"/>
      <c r="IJ254" s="56"/>
      <c r="IK254" s="56"/>
      <c r="IL254" s="56"/>
      <c r="IM254" s="56"/>
      <c r="IN254" s="56"/>
      <c r="IP254" s="56"/>
      <c r="IQ254" s="56"/>
      <c r="IR254" s="56"/>
      <c r="IS254" s="56"/>
      <c r="IT254" s="56"/>
      <c r="IU254" s="56"/>
    </row>
    <row r="255" spans="1:255" ht="12.75" customHeight="1" thickBot="1" x14ac:dyDescent="0.25">
      <c r="A255" s="11"/>
      <c r="B255" s="106">
        <v>2804.72</v>
      </c>
      <c r="C255" s="85" t="s">
        <v>75</v>
      </c>
      <c r="D255" s="86"/>
      <c r="E255" s="47"/>
      <c r="F255" s="47"/>
      <c r="G255" s="47"/>
      <c r="H255" s="48"/>
      <c r="I255" s="49">
        <f t="shared" si="3"/>
        <v>0</v>
      </c>
      <c r="J255" s="56"/>
      <c r="K255" s="56"/>
      <c r="L255" s="56"/>
      <c r="M255" s="56"/>
      <c r="N255" s="56"/>
      <c r="O255" s="56"/>
      <c r="P255" s="56"/>
      <c r="Q255" s="56"/>
      <c r="R255" s="56"/>
      <c r="T255" s="56"/>
      <c r="U255" s="56"/>
      <c r="V255" s="56"/>
      <c r="W255" s="56"/>
      <c r="X255" s="56"/>
      <c r="Y255" s="56"/>
      <c r="Z255" s="56"/>
      <c r="AA255" s="56"/>
      <c r="AB255" s="56"/>
      <c r="AD255" s="56"/>
      <c r="AE255" s="56"/>
      <c r="AF255" s="56"/>
      <c r="AG255" s="56"/>
      <c r="AH255" s="56"/>
      <c r="AI255" s="56"/>
      <c r="AJ255" s="56"/>
      <c r="AK255" s="56"/>
      <c r="AL255" s="56"/>
      <c r="AN255" s="56"/>
      <c r="AO255" s="56"/>
      <c r="AP255" s="56"/>
      <c r="AQ255" s="56"/>
      <c r="AR255" s="56"/>
      <c r="AS255" s="56"/>
      <c r="AT255" s="56"/>
      <c r="AU255" s="56"/>
      <c r="AV255" s="56"/>
      <c r="AX255" s="56"/>
      <c r="AY255" s="56"/>
      <c r="AZ255" s="56"/>
      <c r="BA255" s="56"/>
      <c r="BB255" s="56"/>
      <c r="BC255" s="56"/>
      <c r="BD255" s="56"/>
      <c r="BE255" s="56"/>
      <c r="BF255" s="56"/>
      <c r="BH255" s="56"/>
      <c r="BI255" s="56"/>
      <c r="BJ255" s="56"/>
      <c r="BK255" s="56"/>
      <c r="BL255" s="56"/>
      <c r="BM255" s="56"/>
      <c r="BN255" s="56"/>
      <c r="BO255" s="56"/>
      <c r="BP255" s="56"/>
      <c r="BR255" s="56"/>
      <c r="BS255" s="56"/>
      <c r="BT255" s="56"/>
      <c r="BU255" s="56"/>
      <c r="BV255" s="56"/>
      <c r="BW255" s="56"/>
      <c r="BX255" s="56"/>
      <c r="BY255" s="56"/>
      <c r="BZ255" s="56"/>
      <c r="CB255" s="56"/>
      <c r="CC255" s="56"/>
      <c r="CD255" s="56"/>
      <c r="CE255" s="56"/>
      <c r="CF255" s="56"/>
      <c r="CG255" s="56"/>
      <c r="CH255" s="56"/>
      <c r="CI255" s="56"/>
      <c r="CJ255" s="56"/>
      <c r="CL255" s="56"/>
      <c r="CM255" s="56"/>
      <c r="CN255" s="56"/>
      <c r="CO255" s="56"/>
      <c r="CP255" s="56"/>
      <c r="CQ255" s="56"/>
      <c r="CR255" s="56"/>
      <c r="CS255" s="56"/>
      <c r="CT255" s="56"/>
      <c r="CV255" s="56"/>
      <c r="CW255" s="56"/>
      <c r="CX255" s="56"/>
      <c r="CY255" s="56"/>
      <c r="CZ255" s="56"/>
      <c r="DA255" s="56"/>
      <c r="DB255" s="56"/>
      <c r="DC255" s="56"/>
      <c r="DD255" s="56"/>
      <c r="DF255" s="56"/>
      <c r="DG255" s="56"/>
      <c r="DH255" s="56"/>
      <c r="DI255" s="56"/>
      <c r="DJ255" s="56"/>
      <c r="DK255" s="56"/>
      <c r="DL255" s="56"/>
      <c r="DM255" s="56"/>
      <c r="DN255" s="56"/>
      <c r="DP255" s="56"/>
      <c r="DQ255" s="56"/>
      <c r="DR255" s="56"/>
      <c r="DS255" s="56"/>
      <c r="DT255" s="56"/>
      <c r="DU255" s="56"/>
      <c r="DV255" s="56"/>
      <c r="DW255" s="56"/>
      <c r="DX255" s="56"/>
      <c r="DZ255" s="56"/>
      <c r="EA255" s="56"/>
      <c r="EB255" s="56"/>
      <c r="EC255" s="56"/>
      <c r="ED255" s="56"/>
      <c r="EE255" s="56"/>
      <c r="EF255" s="56"/>
      <c r="EG255" s="56"/>
      <c r="EH255" s="56"/>
      <c r="EJ255" s="56"/>
      <c r="EK255" s="56"/>
      <c r="EL255" s="56"/>
      <c r="EM255" s="56"/>
      <c r="EN255" s="56"/>
      <c r="EO255" s="56"/>
      <c r="EP255" s="56"/>
      <c r="EQ255" s="56"/>
      <c r="ER255" s="56"/>
      <c r="ET255" s="56"/>
      <c r="EU255" s="56"/>
      <c r="EV255" s="56"/>
      <c r="EW255" s="56"/>
      <c r="EX255" s="56"/>
      <c r="EY255" s="56"/>
      <c r="EZ255" s="56"/>
      <c r="FA255" s="56"/>
      <c r="FB255" s="56"/>
      <c r="FD255" s="56"/>
      <c r="FE255" s="56"/>
      <c r="FF255" s="56"/>
      <c r="FG255" s="56"/>
      <c r="FH255" s="56"/>
      <c r="FI255" s="56"/>
      <c r="FJ255" s="56"/>
      <c r="FK255" s="56"/>
      <c r="FL255" s="56"/>
      <c r="FN255" s="56"/>
      <c r="FO255" s="56"/>
      <c r="FP255" s="56"/>
      <c r="FQ255" s="56"/>
      <c r="FR255" s="56"/>
      <c r="FS255" s="56"/>
      <c r="FT255" s="56"/>
      <c r="FU255" s="56"/>
      <c r="FV255" s="56"/>
      <c r="FX255" s="56"/>
      <c r="FY255" s="56"/>
      <c r="FZ255" s="56"/>
      <c r="GA255" s="56"/>
      <c r="GB255" s="56"/>
      <c r="GC255" s="56"/>
      <c r="GD255" s="56"/>
      <c r="GE255" s="56"/>
      <c r="GF255" s="56"/>
      <c r="GH255" s="56"/>
      <c r="GI255" s="56"/>
      <c r="GJ255" s="56"/>
      <c r="GK255" s="56"/>
      <c r="GL255" s="56"/>
      <c r="GM255" s="56"/>
      <c r="GN255" s="56"/>
      <c r="GO255" s="56"/>
      <c r="GP255" s="56"/>
      <c r="GR255" s="56"/>
      <c r="GS255" s="56"/>
      <c r="GT255" s="56"/>
      <c r="GU255" s="56"/>
      <c r="GV255" s="56"/>
      <c r="GW255" s="56"/>
      <c r="GX255" s="56"/>
      <c r="GY255" s="56"/>
      <c r="GZ255" s="56"/>
      <c r="HB255" s="56"/>
      <c r="HC255" s="56"/>
      <c r="HD255" s="56"/>
      <c r="HE255" s="56"/>
      <c r="HF255" s="56"/>
      <c r="HG255" s="56"/>
      <c r="HH255" s="56"/>
      <c r="HI255" s="56"/>
      <c r="HJ255" s="56"/>
      <c r="HL255" s="56"/>
      <c r="HM255" s="56"/>
      <c r="HN255" s="56"/>
      <c r="HO255" s="56"/>
      <c r="HP255" s="56"/>
      <c r="HQ255" s="56"/>
      <c r="HR255" s="56"/>
      <c r="HS255" s="56"/>
      <c r="HT255" s="56"/>
      <c r="HV255" s="56"/>
      <c r="HW255" s="56"/>
      <c r="HX255" s="56"/>
      <c r="HY255" s="56"/>
      <c r="HZ255" s="56"/>
      <c r="IA255" s="56"/>
      <c r="IB255" s="56"/>
      <c r="IC255" s="56"/>
      <c r="ID255" s="56"/>
      <c r="IF255" s="56"/>
      <c r="IG255" s="56"/>
      <c r="IH255" s="56"/>
      <c r="II255" s="56"/>
      <c r="IJ255" s="56"/>
      <c r="IK255" s="56"/>
      <c r="IL255" s="56"/>
      <c r="IM255" s="56"/>
      <c r="IN255" s="56"/>
      <c r="IP255" s="56"/>
      <c r="IQ255" s="56"/>
      <c r="IR255" s="56"/>
      <c r="IS255" s="56"/>
      <c r="IT255" s="56"/>
      <c r="IU255" s="56"/>
    </row>
    <row r="256" spans="1:255" ht="12.75" customHeight="1" thickBot="1" x14ac:dyDescent="0.25">
      <c r="A256" s="11"/>
      <c r="B256" s="106">
        <v>3063.73</v>
      </c>
      <c r="C256" s="85" t="s">
        <v>76</v>
      </c>
      <c r="D256" s="86"/>
      <c r="E256" s="47"/>
      <c r="F256" s="47"/>
      <c r="G256" s="47"/>
      <c r="H256" s="48"/>
      <c r="I256" s="49">
        <f t="shared" si="3"/>
        <v>0</v>
      </c>
      <c r="J256" s="56"/>
      <c r="K256" s="56"/>
      <c r="L256" s="56"/>
      <c r="M256" s="56"/>
      <c r="N256" s="56"/>
      <c r="O256" s="56"/>
      <c r="P256" s="56"/>
      <c r="Q256" s="56"/>
      <c r="R256" s="56"/>
      <c r="T256" s="56"/>
      <c r="U256" s="56"/>
      <c r="V256" s="56"/>
      <c r="W256" s="56"/>
      <c r="X256" s="56"/>
      <c r="Y256" s="56"/>
      <c r="Z256" s="56"/>
      <c r="AA256" s="56"/>
      <c r="AB256" s="56"/>
      <c r="AD256" s="56"/>
      <c r="AE256" s="56"/>
      <c r="AF256" s="56"/>
      <c r="AG256" s="56"/>
      <c r="AH256" s="56"/>
      <c r="AI256" s="56"/>
      <c r="AJ256" s="56"/>
      <c r="AK256" s="56"/>
      <c r="AL256" s="56"/>
      <c r="AN256" s="56"/>
      <c r="AO256" s="56"/>
      <c r="AP256" s="56"/>
      <c r="AQ256" s="56"/>
      <c r="AR256" s="56"/>
      <c r="AS256" s="56"/>
      <c r="AT256" s="56"/>
      <c r="AU256" s="56"/>
      <c r="AV256" s="56"/>
      <c r="AX256" s="56"/>
      <c r="AY256" s="56"/>
      <c r="AZ256" s="56"/>
      <c r="BA256" s="56"/>
      <c r="BB256" s="56"/>
      <c r="BC256" s="56"/>
      <c r="BD256" s="56"/>
      <c r="BE256" s="56"/>
      <c r="BF256" s="56"/>
      <c r="BH256" s="56"/>
      <c r="BI256" s="56"/>
      <c r="BJ256" s="56"/>
      <c r="BK256" s="56"/>
      <c r="BL256" s="56"/>
      <c r="BM256" s="56"/>
      <c r="BN256" s="56"/>
      <c r="BO256" s="56"/>
      <c r="BP256" s="56"/>
      <c r="BR256" s="56"/>
      <c r="BS256" s="56"/>
      <c r="BT256" s="56"/>
      <c r="BU256" s="56"/>
      <c r="BV256" s="56"/>
      <c r="BW256" s="56"/>
      <c r="BX256" s="56"/>
      <c r="BY256" s="56"/>
      <c r="BZ256" s="56"/>
      <c r="CB256" s="56"/>
      <c r="CC256" s="56"/>
      <c r="CD256" s="56"/>
      <c r="CE256" s="56"/>
      <c r="CF256" s="56"/>
      <c r="CG256" s="56"/>
      <c r="CH256" s="56"/>
      <c r="CI256" s="56"/>
      <c r="CJ256" s="56"/>
      <c r="CL256" s="56"/>
      <c r="CM256" s="56"/>
      <c r="CN256" s="56"/>
      <c r="CO256" s="56"/>
      <c r="CP256" s="56"/>
      <c r="CQ256" s="56"/>
      <c r="CR256" s="56"/>
      <c r="CS256" s="56"/>
      <c r="CT256" s="56"/>
      <c r="CV256" s="56"/>
      <c r="CW256" s="56"/>
      <c r="CX256" s="56"/>
      <c r="CY256" s="56"/>
      <c r="CZ256" s="56"/>
      <c r="DA256" s="56"/>
      <c r="DB256" s="56"/>
      <c r="DC256" s="56"/>
      <c r="DD256" s="56"/>
      <c r="DF256" s="56"/>
      <c r="DG256" s="56"/>
      <c r="DH256" s="56"/>
      <c r="DI256" s="56"/>
      <c r="DJ256" s="56"/>
      <c r="DK256" s="56"/>
      <c r="DL256" s="56"/>
      <c r="DM256" s="56"/>
      <c r="DN256" s="56"/>
      <c r="DP256" s="56"/>
      <c r="DQ256" s="56"/>
      <c r="DR256" s="56"/>
      <c r="DS256" s="56"/>
      <c r="DT256" s="56"/>
      <c r="DU256" s="56"/>
      <c r="DV256" s="56"/>
      <c r="DW256" s="56"/>
      <c r="DX256" s="56"/>
      <c r="DZ256" s="56"/>
      <c r="EA256" s="56"/>
      <c r="EB256" s="56"/>
      <c r="EC256" s="56"/>
      <c r="ED256" s="56"/>
      <c r="EE256" s="56"/>
      <c r="EF256" s="56"/>
      <c r="EG256" s="56"/>
      <c r="EH256" s="56"/>
      <c r="EJ256" s="56"/>
      <c r="EK256" s="56"/>
      <c r="EL256" s="56"/>
      <c r="EM256" s="56"/>
      <c r="EN256" s="56"/>
      <c r="EO256" s="56"/>
      <c r="EP256" s="56"/>
      <c r="EQ256" s="56"/>
      <c r="ER256" s="56"/>
      <c r="ET256" s="56"/>
      <c r="EU256" s="56"/>
      <c r="EV256" s="56"/>
      <c r="EW256" s="56"/>
      <c r="EX256" s="56"/>
      <c r="EY256" s="56"/>
      <c r="EZ256" s="56"/>
      <c r="FA256" s="56"/>
      <c r="FB256" s="56"/>
      <c r="FD256" s="56"/>
      <c r="FE256" s="56"/>
      <c r="FF256" s="56"/>
      <c r="FG256" s="56"/>
      <c r="FH256" s="56"/>
      <c r="FI256" s="56"/>
      <c r="FJ256" s="56"/>
      <c r="FK256" s="56"/>
      <c r="FL256" s="56"/>
      <c r="FN256" s="56"/>
      <c r="FO256" s="56"/>
      <c r="FP256" s="56"/>
      <c r="FQ256" s="56"/>
      <c r="FR256" s="56"/>
      <c r="FS256" s="56"/>
      <c r="FT256" s="56"/>
      <c r="FU256" s="56"/>
      <c r="FV256" s="56"/>
      <c r="FX256" s="56"/>
      <c r="FY256" s="56"/>
      <c r="FZ256" s="56"/>
      <c r="GA256" s="56"/>
      <c r="GB256" s="56"/>
      <c r="GC256" s="56"/>
      <c r="GD256" s="56"/>
      <c r="GE256" s="56"/>
      <c r="GF256" s="56"/>
      <c r="GH256" s="56"/>
      <c r="GI256" s="56"/>
      <c r="GJ256" s="56"/>
      <c r="GK256" s="56"/>
      <c r="GL256" s="56"/>
      <c r="GM256" s="56"/>
      <c r="GN256" s="56"/>
      <c r="GO256" s="56"/>
      <c r="GP256" s="56"/>
      <c r="GR256" s="56"/>
      <c r="GS256" s="56"/>
      <c r="GT256" s="56"/>
      <c r="GU256" s="56"/>
      <c r="GV256" s="56"/>
      <c r="GW256" s="56"/>
      <c r="GX256" s="56"/>
      <c r="GY256" s="56"/>
      <c r="GZ256" s="56"/>
      <c r="HB256" s="56"/>
      <c r="HC256" s="56"/>
      <c r="HD256" s="56"/>
      <c r="HE256" s="56"/>
      <c r="HF256" s="56"/>
      <c r="HG256" s="56"/>
      <c r="HH256" s="56"/>
      <c r="HI256" s="56"/>
      <c r="HJ256" s="56"/>
      <c r="HL256" s="56"/>
      <c r="HM256" s="56"/>
      <c r="HN256" s="56"/>
      <c r="HO256" s="56"/>
      <c r="HP256" s="56"/>
      <c r="HQ256" s="56"/>
      <c r="HR256" s="56"/>
      <c r="HS256" s="56"/>
      <c r="HT256" s="56"/>
      <c r="HV256" s="56"/>
      <c r="HW256" s="56"/>
      <c r="HX256" s="56"/>
      <c r="HY256" s="56"/>
      <c r="HZ256" s="56"/>
      <c r="IA256" s="56"/>
      <c r="IB256" s="56"/>
      <c r="IC256" s="56"/>
      <c r="ID256" s="56"/>
      <c r="IF256" s="56"/>
      <c r="IG256" s="56"/>
      <c r="IH256" s="56"/>
      <c r="II256" s="56"/>
      <c r="IJ256" s="56"/>
      <c r="IK256" s="56"/>
      <c r="IL256" s="56"/>
      <c r="IM256" s="56"/>
      <c r="IN256" s="56"/>
      <c r="IP256" s="56"/>
      <c r="IQ256" s="56"/>
      <c r="IR256" s="56"/>
      <c r="IS256" s="56"/>
      <c r="IT256" s="56"/>
      <c r="IU256" s="56"/>
    </row>
    <row r="257" spans="1:255" ht="12.75" customHeight="1" thickBot="1" x14ac:dyDescent="0.25">
      <c r="A257" s="11"/>
      <c r="B257" s="106">
        <v>4272.8999999999996</v>
      </c>
      <c r="C257" s="85" t="s">
        <v>77</v>
      </c>
      <c r="D257" s="86"/>
      <c r="E257" s="47"/>
      <c r="F257" s="47"/>
      <c r="G257" s="47"/>
      <c r="H257" s="48"/>
      <c r="I257" s="49">
        <f t="shared" si="3"/>
        <v>0</v>
      </c>
      <c r="J257" s="56"/>
      <c r="K257" s="56"/>
      <c r="L257" s="56"/>
      <c r="M257" s="56"/>
      <c r="N257" s="56"/>
      <c r="O257" s="56"/>
      <c r="P257" s="56"/>
      <c r="Q257" s="56"/>
      <c r="R257" s="56"/>
      <c r="T257" s="56"/>
      <c r="U257" s="56"/>
      <c r="V257" s="56"/>
      <c r="W257" s="56"/>
      <c r="X257" s="56"/>
      <c r="Y257" s="56"/>
      <c r="Z257" s="56"/>
      <c r="AA257" s="56"/>
      <c r="AB257" s="56"/>
      <c r="AD257" s="56"/>
      <c r="AE257" s="56"/>
      <c r="AF257" s="56"/>
      <c r="AG257" s="56"/>
      <c r="AH257" s="56"/>
      <c r="AI257" s="56"/>
      <c r="AJ257" s="56"/>
      <c r="AK257" s="56"/>
      <c r="AL257" s="56"/>
      <c r="AN257" s="56"/>
      <c r="AO257" s="56"/>
      <c r="AP257" s="56"/>
      <c r="AQ257" s="56"/>
      <c r="AR257" s="56"/>
      <c r="AS257" s="56"/>
      <c r="AT257" s="56"/>
      <c r="AU257" s="56"/>
      <c r="AV257" s="56"/>
      <c r="AX257" s="56"/>
      <c r="AY257" s="56"/>
      <c r="AZ257" s="56"/>
      <c r="BA257" s="56"/>
      <c r="BB257" s="56"/>
      <c r="BC257" s="56"/>
      <c r="BD257" s="56"/>
      <c r="BE257" s="56"/>
      <c r="BF257" s="56"/>
      <c r="BH257" s="56"/>
      <c r="BI257" s="56"/>
      <c r="BJ257" s="56"/>
      <c r="BK257" s="56"/>
      <c r="BL257" s="56"/>
      <c r="BM257" s="56"/>
      <c r="BN257" s="56"/>
      <c r="BO257" s="56"/>
      <c r="BP257" s="56"/>
      <c r="BR257" s="56"/>
      <c r="BS257" s="56"/>
      <c r="BT257" s="56"/>
      <c r="BU257" s="56"/>
      <c r="BV257" s="56"/>
      <c r="BW257" s="56"/>
      <c r="BX257" s="56"/>
      <c r="BY257" s="56"/>
      <c r="BZ257" s="56"/>
      <c r="CB257" s="56"/>
      <c r="CC257" s="56"/>
      <c r="CD257" s="56"/>
      <c r="CE257" s="56"/>
      <c r="CF257" s="56"/>
      <c r="CG257" s="56"/>
      <c r="CH257" s="56"/>
      <c r="CI257" s="56"/>
      <c r="CJ257" s="56"/>
      <c r="CL257" s="56"/>
      <c r="CM257" s="56"/>
      <c r="CN257" s="56"/>
      <c r="CO257" s="56"/>
      <c r="CP257" s="56"/>
      <c r="CQ257" s="56"/>
      <c r="CR257" s="56"/>
      <c r="CS257" s="56"/>
      <c r="CT257" s="56"/>
      <c r="CV257" s="56"/>
      <c r="CW257" s="56"/>
      <c r="CX257" s="56"/>
      <c r="CY257" s="56"/>
      <c r="CZ257" s="56"/>
      <c r="DA257" s="56"/>
      <c r="DB257" s="56"/>
      <c r="DC257" s="56"/>
      <c r="DD257" s="56"/>
      <c r="DF257" s="56"/>
      <c r="DG257" s="56"/>
      <c r="DH257" s="56"/>
      <c r="DI257" s="56"/>
      <c r="DJ257" s="56"/>
      <c r="DK257" s="56"/>
      <c r="DL257" s="56"/>
      <c r="DM257" s="56"/>
      <c r="DN257" s="56"/>
      <c r="DP257" s="56"/>
      <c r="DQ257" s="56"/>
      <c r="DR257" s="56"/>
      <c r="DS257" s="56"/>
      <c r="DT257" s="56"/>
      <c r="DU257" s="56"/>
      <c r="DV257" s="56"/>
      <c r="DW257" s="56"/>
      <c r="DX257" s="56"/>
      <c r="DZ257" s="56"/>
      <c r="EA257" s="56"/>
      <c r="EB257" s="56"/>
      <c r="EC257" s="56"/>
      <c r="ED257" s="56"/>
      <c r="EE257" s="56"/>
      <c r="EF257" s="56"/>
      <c r="EG257" s="56"/>
      <c r="EH257" s="56"/>
      <c r="EJ257" s="56"/>
      <c r="EK257" s="56"/>
      <c r="EL257" s="56"/>
      <c r="EM257" s="56"/>
      <c r="EN257" s="56"/>
      <c r="EO257" s="56"/>
      <c r="EP257" s="56"/>
      <c r="EQ257" s="56"/>
      <c r="ER257" s="56"/>
      <c r="ET257" s="56"/>
      <c r="EU257" s="56"/>
      <c r="EV257" s="56"/>
      <c r="EW257" s="56"/>
      <c r="EX257" s="56"/>
      <c r="EY257" s="56"/>
      <c r="EZ257" s="56"/>
      <c r="FA257" s="56"/>
      <c r="FB257" s="56"/>
      <c r="FD257" s="56"/>
      <c r="FE257" s="56"/>
      <c r="FF257" s="56"/>
      <c r="FG257" s="56"/>
      <c r="FH257" s="56"/>
      <c r="FI257" s="56"/>
      <c r="FJ257" s="56"/>
      <c r="FK257" s="56"/>
      <c r="FL257" s="56"/>
      <c r="FN257" s="56"/>
      <c r="FO257" s="56"/>
      <c r="FP257" s="56"/>
      <c r="FQ257" s="56"/>
      <c r="FR257" s="56"/>
      <c r="FS257" s="56"/>
      <c r="FT257" s="56"/>
      <c r="FU257" s="56"/>
      <c r="FV257" s="56"/>
      <c r="FX257" s="56"/>
      <c r="FY257" s="56"/>
      <c r="FZ257" s="56"/>
      <c r="GA257" s="56"/>
      <c r="GB257" s="56"/>
      <c r="GC257" s="56"/>
      <c r="GD257" s="56"/>
      <c r="GE257" s="56"/>
      <c r="GF257" s="56"/>
      <c r="GH257" s="56"/>
      <c r="GI257" s="56"/>
      <c r="GJ257" s="56"/>
      <c r="GK257" s="56"/>
      <c r="GL257" s="56"/>
      <c r="GM257" s="56"/>
      <c r="GN257" s="56"/>
      <c r="GO257" s="56"/>
      <c r="GP257" s="56"/>
      <c r="GR257" s="56"/>
      <c r="GS257" s="56"/>
      <c r="GT257" s="56"/>
      <c r="GU257" s="56"/>
      <c r="GV257" s="56"/>
      <c r="GW257" s="56"/>
      <c r="GX257" s="56"/>
      <c r="GY257" s="56"/>
      <c r="GZ257" s="56"/>
      <c r="HB257" s="56"/>
      <c r="HC257" s="56"/>
      <c r="HD257" s="56"/>
      <c r="HE257" s="56"/>
      <c r="HF257" s="56"/>
      <c r="HG257" s="56"/>
      <c r="HH257" s="56"/>
      <c r="HI257" s="56"/>
      <c r="HJ257" s="56"/>
      <c r="HL257" s="56"/>
      <c r="HM257" s="56"/>
      <c r="HN257" s="56"/>
      <c r="HO257" s="56"/>
      <c r="HP257" s="56"/>
      <c r="HQ257" s="56"/>
      <c r="HR257" s="56"/>
      <c r="HS257" s="56"/>
      <c r="HT257" s="56"/>
      <c r="HV257" s="56"/>
      <c r="HW257" s="56"/>
      <c r="HX257" s="56"/>
      <c r="HY257" s="56"/>
      <c r="HZ257" s="56"/>
      <c r="IA257" s="56"/>
      <c r="IB257" s="56"/>
      <c r="IC257" s="56"/>
      <c r="ID257" s="56"/>
      <c r="IF257" s="56"/>
      <c r="IG257" s="56"/>
      <c r="IH257" s="56"/>
      <c r="II257" s="56"/>
      <c r="IJ257" s="56"/>
      <c r="IK257" s="56"/>
      <c r="IL257" s="56"/>
      <c r="IM257" s="56"/>
      <c r="IN257" s="56"/>
      <c r="IP257" s="56"/>
      <c r="IQ257" s="56"/>
      <c r="IR257" s="56"/>
      <c r="IS257" s="56"/>
      <c r="IT257" s="56"/>
      <c r="IU257" s="56"/>
    </row>
    <row r="258" spans="1:255" ht="12.75" customHeight="1" thickBot="1" x14ac:dyDescent="0.25">
      <c r="A258" s="11"/>
      <c r="B258" s="106">
        <v>3294.45</v>
      </c>
      <c r="C258" s="85" t="s">
        <v>78</v>
      </c>
      <c r="D258" s="86"/>
      <c r="E258" s="47"/>
      <c r="F258" s="47"/>
      <c r="G258" s="47"/>
      <c r="H258" s="48"/>
      <c r="I258" s="49">
        <f t="shared" si="3"/>
        <v>0</v>
      </c>
      <c r="J258" s="56"/>
      <c r="K258" s="56"/>
      <c r="L258" s="56"/>
      <c r="M258" s="56"/>
      <c r="N258" s="56"/>
      <c r="O258" s="56"/>
      <c r="P258" s="56"/>
      <c r="Q258" s="56"/>
      <c r="R258" s="56"/>
      <c r="T258" s="56"/>
      <c r="U258" s="56"/>
      <c r="V258" s="56"/>
      <c r="W258" s="56"/>
      <c r="X258" s="56"/>
      <c r="Y258" s="56"/>
      <c r="Z258" s="56"/>
      <c r="AA258" s="56"/>
      <c r="AB258" s="56"/>
      <c r="AD258" s="56"/>
      <c r="AE258" s="56"/>
      <c r="AF258" s="56"/>
      <c r="AG258" s="56"/>
      <c r="AH258" s="56"/>
      <c r="AI258" s="56"/>
      <c r="AJ258" s="56"/>
      <c r="AK258" s="56"/>
      <c r="AL258" s="56"/>
      <c r="AN258" s="56"/>
      <c r="AO258" s="56"/>
      <c r="AP258" s="56"/>
      <c r="AQ258" s="56"/>
      <c r="AR258" s="56"/>
      <c r="AS258" s="56"/>
      <c r="AT258" s="56"/>
      <c r="AU258" s="56"/>
      <c r="AV258" s="56"/>
      <c r="AX258" s="56"/>
      <c r="AY258" s="56"/>
      <c r="AZ258" s="56"/>
      <c r="BA258" s="56"/>
      <c r="BB258" s="56"/>
      <c r="BC258" s="56"/>
      <c r="BD258" s="56"/>
      <c r="BE258" s="56"/>
      <c r="BF258" s="56"/>
      <c r="BH258" s="56"/>
      <c r="BI258" s="56"/>
      <c r="BJ258" s="56"/>
      <c r="BK258" s="56"/>
      <c r="BL258" s="56"/>
      <c r="BM258" s="56"/>
      <c r="BN258" s="56"/>
      <c r="BO258" s="56"/>
      <c r="BP258" s="56"/>
      <c r="BR258" s="56"/>
      <c r="BS258" s="56"/>
      <c r="BT258" s="56"/>
      <c r="BU258" s="56"/>
      <c r="BV258" s="56"/>
      <c r="BW258" s="56"/>
      <c r="BX258" s="56"/>
      <c r="BY258" s="56"/>
      <c r="BZ258" s="56"/>
      <c r="CB258" s="56"/>
      <c r="CC258" s="56"/>
      <c r="CD258" s="56"/>
      <c r="CE258" s="56"/>
      <c r="CF258" s="56"/>
      <c r="CG258" s="56"/>
      <c r="CH258" s="56"/>
      <c r="CI258" s="56"/>
      <c r="CJ258" s="56"/>
      <c r="CL258" s="56"/>
      <c r="CM258" s="56"/>
      <c r="CN258" s="56"/>
      <c r="CO258" s="56"/>
      <c r="CP258" s="56"/>
      <c r="CQ258" s="56"/>
      <c r="CR258" s="56"/>
      <c r="CS258" s="56"/>
      <c r="CT258" s="56"/>
      <c r="CV258" s="56"/>
      <c r="CW258" s="56"/>
      <c r="CX258" s="56"/>
      <c r="CY258" s="56"/>
      <c r="CZ258" s="56"/>
      <c r="DA258" s="56"/>
      <c r="DB258" s="56"/>
      <c r="DC258" s="56"/>
      <c r="DD258" s="56"/>
      <c r="DF258" s="56"/>
      <c r="DG258" s="56"/>
      <c r="DH258" s="56"/>
      <c r="DI258" s="56"/>
      <c r="DJ258" s="56"/>
      <c r="DK258" s="56"/>
      <c r="DL258" s="56"/>
      <c r="DM258" s="56"/>
      <c r="DN258" s="56"/>
      <c r="DP258" s="56"/>
      <c r="DQ258" s="56"/>
      <c r="DR258" s="56"/>
      <c r="DS258" s="56"/>
      <c r="DT258" s="56"/>
      <c r="DU258" s="56"/>
      <c r="DV258" s="56"/>
      <c r="DW258" s="56"/>
      <c r="DX258" s="56"/>
      <c r="DZ258" s="56"/>
      <c r="EA258" s="56"/>
      <c r="EB258" s="56"/>
      <c r="EC258" s="56"/>
      <c r="ED258" s="56"/>
      <c r="EE258" s="56"/>
      <c r="EF258" s="56"/>
      <c r="EG258" s="56"/>
      <c r="EH258" s="56"/>
      <c r="EJ258" s="56"/>
      <c r="EK258" s="56"/>
      <c r="EL258" s="56"/>
      <c r="EM258" s="56"/>
      <c r="EN258" s="56"/>
      <c r="EO258" s="56"/>
      <c r="EP258" s="56"/>
      <c r="EQ258" s="56"/>
      <c r="ER258" s="56"/>
      <c r="ET258" s="56"/>
      <c r="EU258" s="56"/>
      <c r="EV258" s="56"/>
      <c r="EW258" s="56"/>
      <c r="EX258" s="56"/>
      <c r="EY258" s="56"/>
      <c r="EZ258" s="56"/>
      <c r="FA258" s="56"/>
      <c r="FB258" s="56"/>
      <c r="FD258" s="56"/>
      <c r="FE258" s="56"/>
      <c r="FF258" s="56"/>
      <c r="FG258" s="56"/>
      <c r="FH258" s="56"/>
      <c r="FI258" s="56"/>
      <c r="FJ258" s="56"/>
      <c r="FK258" s="56"/>
      <c r="FL258" s="56"/>
      <c r="FN258" s="56"/>
      <c r="FO258" s="56"/>
      <c r="FP258" s="56"/>
      <c r="FQ258" s="56"/>
      <c r="FR258" s="56"/>
      <c r="FS258" s="56"/>
      <c r="FT258" s="56"/>
      <c r="FU258" s="56"/>
      <c r="FV258" s="56"/>
      <c r="FX258" s="56"/>
      <c r="FY258" s="56"/>
      <c r="FZ258" s="56"/>
      <c r="GA258" s="56"/>
      <c r="GB258" s="56"/>
      <c r="GC258" s="56"/>
      <c r="GD258" s="56"/>
      <c r="GE258" s="56"/>
      <c r="GF258" s="56"/>
      <c r="GH258" s="56"/>
      <c r="GI258" s="56"/>
      <c r="GJ258" s="56"/>
      <c r="GK258" s="56"/>
      <c r="GL258" s="56"/>
      <c r="GM258" s="56"/>
      <c r="GN258" s="56"/>
      <c r="GO258" s="56"/>
      <c r="GP258" s="56"/>
      <c r="GR258" s="56"/>
      <c r="GS258" s="56"/>
      <c r="GT258" s="56"/>
      <c r="GU258" s="56"/>
      <c r="GV258" s="56"/>
      <c r="GW258" s="56"/>
      <c r="GX258" s="56"/>
      <c r="GY258" s="56"/>
      <c r="GZ258" s="56"/>
      <c r="HB258" s="56"/>
      <c r="HC258" s="56"/>
      <c r="HD258" s="56"/>
      <c r="HE258" s="56"/>
      <c r="HF258" s="56"/>
      <c r="HG258" s="56"/>
      <c r="HH258" s="56"/>
      <c r="HI258" s="56"/>
      <c r="HJ258" s="56"/>
      <c r="HL258" s="56"/>
      <c r="HM258" s="56"/>
      <c r="HN258" s="56"/>
      <c r="HO258" s="56"/>
      <c r="HP258" s="56"/>
      <c r="HQ258" s="56"/>
      <c r="HR258" s="56"/>
      <c r="HS258" s="56"/>
      <c r="HT258" s="56"/>
      <c r="HV258" s="56"/>
      <c r="HW258" s="56"/>
      <c r="HX258" s="56"/>
      <c r="HY258" s="56"/>
      <c r="HZ258" s="56"/>
      <c r="IA258" s="56"/>
      <c r="IB258" s="56"/>
      <c r="IC258" s="56"/>
      <c r="ID258" s="56"/>
      <c r="IF258" s="56"/>
      <c r="IG258" s="56"/>
      <c r="IH258" s="56"/>
      <c r="II258" s="56"/>
      <c r="IJ258" s="56"/>
      <c r="IK258" s="56"/>
      <c r="IL258" s="56"/>
      <c r="IM258" s="56"/>
      <c r="IN258" s="56"/>
      <c r="IP258" s="56"/>
      <c r="IQ258" s="56"/>
      <c r="IR258" s="56"/>
      <c r="IS258" s="56"/>
      <c r="IT258" s="56"/>
      <c r="IU258" s="56"/>
    </row>
    <row r="259" spans="1:255" ht="12.75" customHeight="1" thickBot="1" x14ac:dyDescent="0.25">
      <c r="A259" s="11"/>
      <c r="B259" s="106">
        <v>4177.97</v>
      </c>
      <c r="C259" s="85" t="s">
        <v>79</v>
      </c>
      <c r="D259" s="86"/>
      <c r="E259" s="47"/>
      <c r="F259" s="47"/>
      <c r="G259" s="47"/>
      <c r="H259" s="48"/>
      <c r="I259" s="49">
        <f t="shared" si="3"/>
        <v>0</v>
      </c>
      <c r="J259" s="56"/>
      <c r="K259" s="56"/>
      <c r="L259" s="56"/>
      <c r="M259" s="56"/>
      <c r="N259" s="56"/>
      <c r="O259" s="56"/>
      <c r="P259" s="56"/>
      <c r="Q259" s="56"/>
      <c r="R259" s="56"/>
      <c r="T259" s="56"/>
      <c r="U259" s="56"/>
      <c r="V259" s="56"/>
      <c r="W259" s="56"/>
      <c r="X259" s="56"/>
      <c r="Y259" s="56"/>
      <c r="Z259" s="56"/>
      <c r="AA259" s="56"/>
      <c r="AB259" s="56"/>
      <c r="AD259" s="56"/>
      <c r="AE259" s="56"/>
      <c r="AF259" s="56"/>
      <c r="AG259" s="56"/>
      <c r="AH259" s="56"/>
      <c r="AI259" s="56"/>
      <c r="AJ259" s="56"/>
      <c r="AK259" s="56"/>
      <c r="AL259" s="56"/>
      <c r="AN259" s="56"/>
      <c r="AO259" s="56"/>
      <c r="AP259" s="56"/>
      <c r="AQ259" s="56"/>
      <c r="AR259" s="56"/>
      <c r="AS259" s="56"/>
      <c r="AT259" s="56"/>
      <c r="AU259" s="56"/>
      <c r="AV259" s="56"/>
      <c r="AX259" s="56"/>
      <c r="AY259" s="56"/>
      <c r="AZ259" s="56"/>
      <c r="BA259" s="56"/>
      <c r="BB259" s="56"/>
      <c r="BC259" s="56"/>
      <c r="BD259" s="56"/>
      <c r="BE259" s="56"/>
      <c r="BF259" s="56"/>
      <c r="BH259" s="56"/>
      <c r="BI259" s="56"/>
      <c r="BJ259" s="56"/>
      <c r="BK259" s="56"/>
      <c r="BL259" s="56"/>
      <c r="BM259" s="56"/>
      <c r="BN259" s="56"/>
      <c r="BO259" s="56"/>
      <c r="BP259" s="56"/>
      <c r="BR259" s="56"/>
      <c r="BS259" s="56"/>
      <c r="BT259" s="56"/>
      <c r="BU259" s="56"/>
      <c r="BV259" s="56"/>
      <c r="BW259" s="56"/>
      <c r="BX259" s="56"/>
      <c r="BY259" s="56"/>
      <c r="BZ259" s="56"/>
      <c r="CB259" s="56"/>
      <c r="CC259" s="56"/>
      <c r="CD259" s="56"/>
      <c r="CE259" s="56"/>
      <c r="CF259" s="56"/>
      <c r="CG259" s="56"/>
      <c r="CH259" s="56"/>
      <c r="CI259" s="56"/>
      <c r="CJ259" s="56"/>
      <c r="CL259" s="56"/>
      <c r="CM259" s="56"/>
      <c r="CN259" s="56"/>
      <c r="CO259" s="56"/>
      <c r="CP259" s="56"/>
      <c r="CQ259" s="56"/>
      <c r="CR259" s="56"/>
      <c r="CS259" s="56"/>
      <c r="CT259" s="56"/>
      <c r="CV259" s="56"/>
      <c r="CW259" s="56"/>
      <c r="CX259" s="56"/>
      <c r="CY259" s="56"/>
      <c r="CZ259" s="56"/>
      <c r="DA259" s="56"/>
      <c r="DB259" s="56"/>
      <c r="DC259" s="56"/>
      <c r="DD259" s="56"/>
      <c r="DF259" s="56"/>
      <c r="DG259" s="56"/>
      <c r="DH259" s="56"/>
      <c r="DI259" s="56"/>
      <c r="DJ259" s="56"/>
      <c r="DK259" s="56"/>
      <c r="DL259" s="56"/>
      <c r="DM259" s="56"/>
      <c r="DN259" s="56"/>
      <c r="DP259" s="56"/>
      <c r="DQ259" s="56"/>
      <c r="DR259" s="56"/>
      <c r="DS259" s="56"/>
      <c r="DT259" s="56"/>
      <c r="DU259" s="56"/>
      <c r="DV259" s="56"/>
      <c r="DW259" s="56"/>
      <c r="DX259" s="56"/>
      <c r="DZ259" s="56"/>
      <c r="EA259" s="56"/>
      <c r="EB259" s="56"/>
      <c r="EC259" s="56"/>
      <c r="ED259" s="56"/>
      <c r="EE259" s="56"/>
      <c r="EF259" s="56"/>
      <c r="EG259" s="56"/>
      <c r="EH259" s="56"/>
      <c r="EJ259" s="56"/>
      <c r="EK259" s="56"/>
      <c r="EL259" s="56"/>
      <c r="EM259" s="56"/>
      <c r="EN259" s="56"/>
      <c r="EO259" s="56"/>
      <c r="EP259" s="56"/>
      <c r="EQ259" s="56"/>
      <c r="ER259" s="56"/>
      <c r="ET259" s="56"/>
      <c r="EU259" s="56"/>
      <c r="EV259" s="56"/>
      <c r="EW259" s="56"/>
      <c r="EX259" s="56"/>
      <c r="EY259" s="56"/>
      <c r="EZ259" s="56"/>
      <c r="FA259" s="56"/>
      <c r="FB259" s="56"/>
      <c r="FD259" s="56"/>
      <c r="FE259" s="56"/>
      <c r="FF259" s="56"/>
      <c r="FG259" s="56"/>
      <c r="FH259" s="56"/>
      <c r="FI259" s="56"/>
      <c r="FJ259" s="56"/>
      <c r="FK259" s="56"/>
      <c r="FL259" s="56"/>
      <c r="FN259" s="56"/>
      <c r="FO259" s="56"/>
      <c r="FP259" s="56"/>
      <c r="FQ259" s="56"/>
      <c r="FR259" s="56"/>
      <c r="FS259" s="56"/>
      <c r="FT259" s="56"/>
      <c r="FU259" s="56"/>
      <c r="FV259" s="56"/>
      <c r="FX259" s="56"/>
      <c r="FY259" s="56"/>
      <c r="FZ259" s="56"/>
      <c r="GA259" s="56"/>
      <c r="GB259" s="56"/>
      <c r="GC259" s="56"/>
      <c r="GD259" s="56"/>
      <c r="GE259" s="56"/>
      <c r="GF259" s="56"/>
      <c r="GH259" s="56"/>
      <c r="GI259" s="56"/>
      <c r="GJ259" s="56"/>
      <c r="GK259" s="56"/>
      <c r="GL259" s="56"/>
      <c r="GM259" s="56"/>
      <c r="GN259" s="56"/>
      <c r="GO259" s="56"/>
      <c r="GP259" s="56"/>
      <c r="GR259" s="56"/>
      <c r="GS259" s="56"/>
      <c r="GT259" s="56"/>
      <c r="GU259" s="56"/>
      <c r="GV259" s="56"/>
      <c r="GW259" s="56"/>
      <c r="GX259" s="56"/>
      <c r="GY259" s="56"/>
      <c r="GZ259" s="56"/>
      <c r="HB259" s="56"/>
      <c r="HC259" s="56"/>
      <c r="HD259" s="56"/>
      <c r="HE259" s="56"/>
      <c r="HF259" s="56"/>
      <c r="HG259" s="56"/>
      <c r="HH259" s="56"/>
      <c r="HI259" s="56"/>
      <c r="HJ259" s="56"/>
      <c r="HL259" s="56"/>
      <c r="HM259" s="56"/>
      <c r="HN259" s="56"/>
      <c r="HO259" s="56"/>
      <c r="HP259" s="56"/>
      <c r="HQ259" s="56"/>
      <c r="HR259" s="56"/>
      <c r="HS259" s="56"/>
      <c r="HT259" s="56"/>
      <c r="HV259" s="56"/>
      <c r="HW259" s="56"/>
      <c r="HX259" s="56"/>
      <c r="HY259" s="56"/>
      <c r="HZ259" s="56"/>
      <c r="IA259" s="56"/>
      <c r="IB259" s="56"/>
      <c r="IC259" s="56"/>
      <c r="ID259" s="56"/>
      <c r="IF259" s="56"/>
      <c r="IG259" s="56"/>
      <c r="IH259" s="56"/>
      <c r="II259" s="56"/>
      <c r="IJ259" s="56"/>
      <c r="IK259" s="56"/>
      <c r="IL259" s="56"/>
      <c r="IM259" s="56"/>
      <c r="IN259" s="56"/>
      <c r="IP259" s="56"/>
      <c r="IQ259" s="56"/>
      <c r="IR259" s="56"/>
      <c r="IS259" s="56"/>
      <c r="IT259" s="56"/>
      <c r="IU259" s="56"/>
    </row>
    <row r="260" spans="1:255" ht="12.75" customHeight="1" thickBot="1" x14ac:dyDescent="0.25">
      <c r="A260" s="11"/>
      <c r="B260" s="106">
        <v>3093.06</v>
      </c>
      <c r="C260" s="85" t="s">
        <v>80</v>
      </c>
      <c r="D260" s="86"/>
      <c r="E260" s="47"/>
      <c r="F260" s="47"/>
      <c r="G260" s="47"/>
      <c r="H260" s="48"/>
      <c r="I260" s="49">
        <f t="shared" si="3"/>
        <v>0</v>
      </c>
      <c r="J260" s="56"/>
      <c r="K260" s="56"/>
      <c r="L260" s="56"/>
      <c r="M260" s="56"/>
      <c r="N260" s="56"/>
      <c r="O260" s="56"/>
      <c r="P260" s="56"/>
      <c r="Q260" s="56"/>
      <c r="R260" s="56"/>
      <c r="T260" s="56"/>
      <c r="U260" s="56"/>
      <c r="V260" s="56"/>
      <c r="W260" s="56"/>
      <c r="X260" s="56"/>
      <c r="Y260" s="56"/>
      <c r="Z260" s="56"/>
      <c r="AA260" s="56"/>
      <c r="AB260" s="56"/>
      <c r="AD260" s="56"/>
      <c r="AE260" s="56"/>
      <c r="AF260" s="56"/>
      <c r="AG260" s="56"/>
      <c r="AH260" s="56"/>
      <c r="AI260" s="56"/>
      <c r="AJ260" s="56"/>
      <c r="AK260" s="56"/>
      <c r="AL260" s="56"/>
      <c r="AN260" s="56"/>
      <c r="AO260" s="56"/>
      <c r="AP260" s="56"/>
      <c r="AQ260" s="56"/>
      <c r="AR260" s="56"/>
      <c r="AS260" s="56"/>
      <c r="AT260" s="56"/>
      <c r="AU260" s="56"/>
      <c r="AV260" s="56"/>
      <c r="AX260" s="56"/>
      <c r="AY260" s="56"/>
      <c r="AZ260" s="56"/>
      <c r="BA260" s="56"/>
      <c r="BB260" s="56"/>
      <c r="BC260" s="56"/>
      <c r="BD260" s="56"/>
      <c r="BE260" s="56"/>
      <c r="BF260" s="56"/>
      <c r="BH260" s="56"/>
      <c r="BI260" s="56"/>
      <c r="BJ260" s="56"/>
      <c r="BK260" s="56"/>
      <c r="BL260" s="56"/>
      <c r="BM260" s="56"/>
      <c r="BN260" s="56"/>
      <c r="BO260" s="56"/>
      <c r="BP260" s="56"/>
      <c r="BR260" s="56"/>
      <c r="BS260" s="56"/>
      <c r="BT260" s="56"/>
      <c r="BU260" s="56"/>
      <c r="BV260" s="56"/>
      <c r="BW260" s="56"/>
      <c r="BX260" s="56"/>
      <c r="BY260" s="56"/>
      <c r="BZ260" s="56"/>
      <c r="CB260" s="56"/>
      <c r="CC260" s="56"/>
      <c r="CD260" s="56"/>
      <c r="CE260" s="56"/>
      <c r="CF260" s="56"/>
      <c r="CG260" s="56"/>
      <c r="CH260" s="56"/>
      <c r="CI260" s="56"/>
      <c r="CJ260" s="56"/>
      <c r="CL260" s="56"/>
      <c r="CM260" s="56"/>
      <c r="CN260" s="56"/>
      <c r="CO260" s="56"/>
      <c r="CP260" s="56"/>
      <c r="CQ260" s="56"/>
      <c r="CR260" s="56"/>
      <c r="CS260" s="56"/>
      <c r="CT260" s="56"/>
      <c r="CV260" s="56"/>
      <c r="CW260" s="56"/>
      <c r="CX260" s="56"/>
      <c r="CY260" s="56"/>
      <c r="CZ260" s="56"/>
      <c r="DA260" s="56"/>
      <c r="DB260" s="56"/>
      <c r="DC260" s="56"/>
      <c r="DD260" s="56"/>
      <c r="DF260" s="56"/>
      <c r="DG260" s="56"/>
      <c r="DH260" s="56"/>
      <c r="DI260" s="56"/>
      <c r="DJ260" s="56"/>
      <c r="DK260" s="56"/>
      <c r="DL260" s="56"/>
      <c r="DM260" s="56"/>
      <c r="DN260" s="56"/>
      <c r="DP260" s="56"/>
      <c r="DQ260" s="56"/>
      <c r="DR260" s="56"/>
      <c r="DS260" s="56"/>
      <c r="DT260" s="56"/>
      <c r="DU260" s="56"/>
      <c r="DV260" s="56"/>
      <c r="DW260" s="56"/>
      <c r="DX260" s="56"/>
      <c r="DZ260" s="56"/>
      <c r="EA260" s="56"/>
      <c r="EB260" s="56"/>
      <c r="EC260" s="56"/>
      <c r="ED260" s="56"/>
      <c r="EE260" s="56"/>
      <c r="EF260" s="56"/>
      <c r="EG260" s="56"/>
      <c r="EH260" s="56"/>
      <c r="EJ260" s="56"/>
      <c r="EK260" s="56"/>
      <c r="EL260" s="56"/>
      <c r="EM260" s="56"/>
      <c r="EN260" s="56"/>
      <c r="EO260" s="56"/>
      <c r="EP260" s="56"/>
      <c r="EQ260" s="56"/>
      <c r="ER260" s="56"/>
      <c r="ET260" s="56"/>
      <c r="EU260" s="56"/>
      <c r="EV260" s="56"/>
      <c r="EW260" s="56"/>
      <c r="EX260" s="56"/>
      <c r="EY260" s="56"/>
      <c r="EZ260" s="56"/>
      <c r="FA260" s="56"/>
      <c r="FB260" s="56"/>
      <c r="FD260" s="56"/>
      <c r="FE260" s="56"/>
      <c r="FF260" s="56"/>
      <c r="FG260" s="56"/>
      <c r="FH260" s="56"/>
      <c r="FI260" s="56"/>
      <c r="FJ260" s="56"/>
      <c r="FK260" s="56"/>
      <c r="FL260" s="56"/>
      <c r="FN260" s="56"/>
      <c r="FO260" s="56"/>
      <c r="FP260" s="56"/>
      <c r="FQ260" s="56"/>
      <c r="FR260" s="56"/>
      <c r="FS260" s="56"/>
      <c r="FT260" s="56"/>
      <c r="FU260" s="56"/>
      <c r="FV260" s="56"/>
      <c r="FX260" s="56"/>
      <c r="FY260" s="56"/>
      <c r="FZ260" s="56"/>
      <c r="GA260" s="56"/>
      <c r="GB260" s="56"/>
      <c r="GC260" s="56"/>
      <c r="GD260" s="56"/>
      <c r="GE260" s="56"/>
      <c r="GF260" s="56"/>
      <c r="GH260" s="56"/>
      <c r="GI260" s="56"/>
      <c r="GJ260" s="56"/>
      <c r="GK260" s="56"/>
      <c r="GL260" s="56"/>
      <c r="GM260" s="56"/>
      <c r="GN260" s="56"/>
      <c r="GO260" s="56"/>
      <c r="GP260" s="56"/>
      <c r="GR260" s="56"/>
      <c r="GS260" s="56"/>
      <c r="GT260" s="56"/>
      <c r="GU260" s="56"/>
      <c r="GV260" s="56"/>
      <c r="GW260" s="56"/>
      <c r="GX260" s="56"/>
      <c r="GY260" s="56"/>
      <c r="GZ260" s="56"/>
      <c r="HB260" s="56"/>
      <c r="HC260" s="56"/>
      <c r="HD260" s="56"/>
      <c r="HE260" s="56"/>
      <c r="HF260" s="56"/>
      <c r="HG260" s="56"/>
      <c r="HH260" s="56"/>
      <c r="HI260" s="56"/>
      <c r="HJ260" s="56"/>
      <c r="HL260" s="56"/>
      <c r="HM260" s="56"/>
      <c r="HN260" s="56"/>
      <c r="HO260" s="56"/>
      <c r="HP260" s="56"/>
      <c r="HQ260" s="56"/>
      <c r="HR260" s="56"/>
      <c r="HS260" s="56"/>
      <c r="HT260" s="56"/>
      <c r="HV260" s="56"/>
      <c r="HW260" s="56"/>
      <c r="HX260" s="56"/>
      <c r="HY260" s="56"/>
      <c r="HZ260" s="56"/>
      <c r="IA260" s="56"/>
      <c r="IB260" s="56"/>
      <c r="IC260" s="56"/>
      <c r="ID260" s="56"/>
      <c r="IF260" s="56"/>
      <c r="IG260" s="56"/>
      <c r="IH260" s="56"/>
      <c r="II260" s="56"/>
      <c r="IJ260" s="56"/>
      <c r="IK260" s="56"/>
      <c r="IL260" s="56"/>
      <c r="IM260" s="56"/>
      <c r="IN260" s="56"/>
      <c r="IP260" s="56"/>
      <c r="IQ260" s="56"/>
      <c r="IR260" s="56"/>
      <c r="IS260" s="56"/>
      <c r="IT260" s="56"/>
      <c r="IU260" s="56"/>
    </row>
    <row r="261" spans="1:255" ht="13.5" thickBot="1" x14ac:dyDescent="0.25">
      <c r="A261" s="103"/>
      <c r="B261" s="106"/>
      <c r="C261" s="85" t="s">
        <v>87</v>
      </c>
      <c r="D261" s="86"/>
      <c r="E261" s="47"/>
      <c r="F261" s="47"/>
      <c r="G261" s="47"/>
      <c r="H261" s="48"/>
      <c r="I261" s="49">
        <v>2072.5</v>
      </c>
      <c r="J261" s="56"/>
      <c r="K261" s="56"/>
      <c r="L261" s="56"/>
      <c r="M261" s="56"/>
      <c r="N261" s="56"/>
      <c r="O261" s="56"/>
      <c r="P261" s="56"/>
      <c r="Q261" s="56"/>
      <c r="R261" s="56"/>
      <c r="T261" s="56"/>
      <c r="U261" s="56"/>
      <c r="V261" s="56"/>
      <c r="W261" s="56"/>
      <c r="X261" s="56"/>
      <c r="Y261" s="56"/>
      <c r="Z261" s="56"/>
      <c r="AA261" s="56"/>
      <c r="AB261" s="56"/>
      <c r="AD261" s="56"/>
      <c r="AE261" s="56"/>
      <c r="AF261" s="56"/>
      <c r="AG261" s="56"/>
      <c r="AH261" s="56"/>
      <c r="AI261" s="56"/>
      <c r="AJ261" s="56"/>
      <c r="AK261" s="56"/>
      <c r="AL261" s="56"/>
      <c r="AN261" s="56"/>
      <c r="AO261" s="56"/>
      <c r="AP261" s="56"/>
      <c r="AQ261" s="56"/>
      <c r="AR261" s="56"/>
      <c r="AS261" s="56"/>
      <c r="AT261" s="56"/>
      <c r="AU261" s="56"/>
      <c r="AV261" s="56"/>
      <c r="AX261" s="56"/>
      <c r="AY261" s="56"/>
      <c r="AZ261" s="56"/>
      <c r="BA261" s="56"/>
      <c r="BB261" s="56"/>
      <c r="BC261" s="56"/>
      <c r="BD261" s="56"/>
      <c r="BE261" s="56"/>
      <c r="BF261" s="56"/>
      <c r="BH261" s="56"/>
      <c r="BI261" s="56"/>
      <c r="BJ261" s="56"/>
      <c r="BK261" s="56"/>
      <c r="BL261" s="56"/>
      <c r="BM261" s="56"/>
      <c r="BN261" s="56"/>
      <c r="BO261" s="56"/>
      <c r="BP261" s="56"/>
      <c r="BR261" s="56"/>
      <c r="BS261" s="56"/>
      <c r="BT261" s="56"/>
      <c r="BU261" s="56"/>
      <c r="BV261" s="56"/>
      <c r="BW261" s="56"/>
      <c r="BX261" s="56"/>
      <c r="BY261" s="56"/>
      <c r="BZ261" s="56"/>
      <c r="CB261" s="56"/>
      <c r="CC261" s="56"/>
      <c r="CD261" s="56"/>
      <c r="CE261" s="56"/>
      <c r="CF261" s="56"/>
      <c r="CG261" s="56"/>
      <c r="CH261" s="56"/>
      <c r="CI261" s="56"/>
      <c r="CJ261" s="56"/>
      <c r="CL261" s="56"/>
      <c r="CM261" s="56"/>
      <c r="CN261" s="56"/>
      <c r="CO261" s="56"/>
      <c r="CP261" s="56"/>
      <c r="CQ261" s="56"/>
      <c r="CR261" s="56"/>
      <c r="CS261" s="56"/>
      <c r="CT261" s="56"/>
      <c r="CV261" s="56"/>
      <c r="CW261" s="56"/>
      <c r="CX261" s="56"/>
      <c r="CY261" s="56"/>
      <c r="CZ261" s="56"/>
      <c r="DA261" s="56"/>
      <c r="DB261" s="56"/>
      <c r="DC261" s="56"/>
      <c r="DD261" s="56"/>
      <c r="DF261" s="56"/>
      <c r="DG261" s="56"/>
      <c r="DH261" s="56"/>
      <c r="DI261" s="56"/>
      <c r="DJ261" s="56"/>
      <c r="DK261" s="56"/>
      <c r="DL261" s="56"/>
      <c r="DM261" s="56"/>
      <c r="DN261" s="56"/>
      <c r="DP261" s="56"/>
      <c r="DQ261" s="56"/>
      <c r="DR261" s="56"/>
      <c r="DS261" s="56"/>
      <c r="DT261" s="56"/>
      <c r="DU261" s="56"/>
      <c r="DV261" s="56"/>
      <c r="DW261" s="56"/>
      <c r="DX261" s="56"/>
      <c r="DZ261" s="56"/>
      <c r="EA261" s="56"/>
      <c r="EB261" s="56"/>
      <c r="EC261" s="56"/>
      <c r="ED261" s="56"/>
      <c r="EE261" s="56"/>
      <c r="EF261" s="56"/>
      <c r="EG261" s="56"/>
      <c r="EH261" s="56"/>
      <c r="EJ261" s="56"/>
      <c r="EK261" s="56"/>
      <c r="EL261" s="56"/>
      <c r="EM261" s="56"/>
      <c r="EN261" s="56"/>
      <c r="EO261" s="56"/>
      <c r="EP261" s="56"/>
      <c r="EQ261" s="56"/>
      <c r="ER261" s="56"/>
      <c r="ET261" s="56"/>
      <c r="EU261" s="56"/>
      <c r="EV261" s="56"/>
      <c r="EW261" s="56"/>
      <c r="EX261" s="56"/>
      <c r="EY261" s="56"/>
      <c r="EZ261" s="56"/>
      <c r="FA261" s="56"/>
      <c r="FB261" s="56"/>
      <c r="FD261" s="56"/>
      <c r="FE261" s="56"/>
      <c r="FF261" s="56"/>
      <c r="FG261" s="56"/>
      <c r="FH261" s="56"/>
      <c r="FI261" s="56"/>
      <c r="FJ261" s="56"/>
      <c r="FK261" s="56"/>
      <c r="FL261" s="56"/>
      <c r="FN261" s="56"/>
      <c r="FO261" s="56"/>
      <c r="FP261" s="56"/>
      <c r="FQ261" s="56"/>
      <c r="FR261" s="56"/>
      <c r="FS261" s="56"/>
      <c r="FT261" s="56"/>
      <c r="FU261" s="56"/>
      <c r="FV261" s="56"/>
      <c r="FX261" s="56"/>
      <c r="FY261" s="56"/>
      <c r="FZ261" s="56"/>
      <c r="GA261" s="56"/>
      <c r="GB261" s="56"/>
      <c r="GC261" s="56"/>
      <c r="GD261" s="56"/>
      <c r="GE261" s="56"/>
      <c r="GF261" s="56"/>
      <c r="GH261" s="56"/>
      <c r="GI261" s="56"/>
      <c r="GJ261" s="56"/>
      <c r="GK261" s="56"/>
      <c r="GL261" s="56"/>
      <c r="GM261" s="56"/>
      <c r="GN261" s="56"/>
      <c r="GO261" s="56"/>
      <c r="GP261" s="56"/>
      <c r="GR261" s="56"/>
      <c r="GS261" s="56"/>
      <c r="GT261" s="56"/>
      <c r="GU261" s="56"/>
      <c r="GV261" s="56"/>
      <c r="GW261" s="56"/>
      <c r="GX261" s="56"/>
      <c r="GY261" s="56"/>
      <c r="GZ261" s="56"/>
      <c r="HB261" s="56"/>
      <c r="HC261" s="56"/>
      <c r="HD261" s="56"/>
      <c r="HE261" s="56"/>
      <c r="HF261" s="56"/>
      <c r="HG261" s="56"/>
      <c r="HH261" s="56"/>
      <c r="HI261" s="56"/>
      <c r="HJ261" s="56"/>
      <c r="HL261" s="56"/>
      <c r="HM261" s="56"/>
      <c r="HN261" s="56"/>
      <c r="HO261" s="56"/>
      <c r="HP261" s="56"/>
      <c r="HQ261" s="56"/>
      <c r="HR261" s="56"/>
      <c r="HS261" s="56"/>
      <c r="HT261" s="56"/>
      <c r="HV261" s="56"/>
      <c r="HW261" s="56"/>
      <c r="HX261" s="56"/>
      <c r="HY261" s="56"/>
      <c r="HZ261" s="56"/>
      <c r="IA261" s="56"/>
      <c r="IB261" s="56"/>
      <c r="IC261" s="56"/>
      <c r="ID261" s="56"/>
      <c r="IF261" s="56"/>
      <c r="IG261" s="56"/>
      <c r="IH261" s="56"/>
      <c r="II261" s="56"/>
      <c r="IJ261" s="56"/>
      <c r="IK261" s="56"/>
      <c r="IL261" s="56"/>
      <c r="IM261" s="56"/>
      <c r="IN261" s="56"/>
      <c r="IP261" s="56"/>
      <c r="IQ261" s="56"/>
      <c r="IR261" s="56"/>
      <c r="IS261" s="56"/>
      <c r="IT261" s="56"/>
      <c r="IU261" s="56"/>
    </row>
    <row r="262" spans="1:255" ht="12.75" customHeight="1" thickBot="1" x14ac:dyDescent="0.25">
      <c r="A262" s="11"/>
      <c r="B262" s="51">
        <f>SUM(B249:B260)</f>
        <v>47011.360000000001</v>
      </c>
      <c r="C262" s="50"/>
      <c r="D262" s="51"/>
      <c r="E262" s="52"/>
      <c r="F262" s="50"/>
      <c r="G262" s="50"/>
      <c r="H262" s="51" t="s">
        <v>17</v>
      </c>
      <c r="I262" s="51">
        <f>SUM(I249:I261)</f>
        <v>2072.5</v>
      </c>
      <c r="J262" s="56"/>
      <c r="K262" s="56"/>
      <c r="L262" s="56"/>
      <c r="M262" s="56"/>
      <c r="N262" s="56"/>
      <c r="O262" s="56"/>
      <c r="P262" s="56"/>
      <c r="Q262" s="56"/>
      <c r="R262" s="56"/>
      <c r="T262" s="56"/>
      <c r="U262" s="56"/>
      <c r="V262" s="56"/>
      <c r="W262" s="56"/>
      <c r="X262" s="56"/>
      <c r="Y262" s="56"/>
      <c r="Z262" s="56"/>
      <c r="AA262" s="56"/>
      <c r="AB262" s="56"/>
      <c r="AD262" s="56"/>
      <c r="AE262" s="56"/>
      <c r="AF262" s="56"/>
      <c r="AG262" s="56"/>
      <c r="AH262" s="56"/>
      <c r="AI262" s="56"/>
      <c r="AJ262" s="56"/>
      <c r="AK262" s="56"/>
      <c r="AL262" s="56"/>
      <c r="AN262" s="56"/>
      <c r="AO262" s="56"/>
      <c r="AP262" s="56"/>
      <c r="AQ262" s="56"/>
      <c r="AR262" s="56"/>
      <c r="AS262" s="56"/>
      <c r="AT262" s="56"/>
      <c r="AU262" s="56"/>
      <c r="AV262" s="56"/>
      <c r="AX262" s="56"/>
      <c r="AY262" s="56"/>
      <c r="AZ262" s="56"/>
      <c r="BA262" s="56"/>
      <c r="BB262" s="56"/>
      <c r="BC262" s="56"/>
      <c r="BD262" s="56"/>
      <c r="BE262" s="56"/>
      <c r="BF262" s="56"/>
      <c r="BH262" s="56"/>
      <c r="BI262" s="56"/>
      <c r="BJ262" s="56"/>
      <c r="BK262" s="56"/>
      <c r="BL262" s="56"/>
      <c r="BM262" s="56"/>
      <c r="BN262" s="56"/>
      <c r="BO262" s="56"/>
      <c r="BP262" s="56"/>
      <c r="BR262" s="56"/>
      <c r="BS262" s="56"/>
      <c r="BT262" s="56"/>
      <c r="BU262" s="56"/>
      <c r="BV262" s="56"/>
      <c r="BW262" s="56"/>
      <c r="BX262" s="56"/>
      <c r="BY262" s="56"/>
      <c r="BZ262" s="56"/>
      <c r="CB262" s="56"/>
      <c r="CC262" s="56"/>
      <c r="CD262" s="56"/>
      <c r="CE262" s="56"/>
      <c r="CF262" s="56"/>
      <c r="CG262" s="56"/>
      <c r="CH262" s="56"/>
      <c r="CI262" s="56"/>
      <c r="CJ262" s="56"/>
      <c r="CL262" s="56"/>
      <c r="CM262" s="56"/>
      <c r="CN262" s="56"/>
      <c r="CO262" s="56"/>
      <c r="CP262" s="56"/>
      <c r="CQ262" s="56"/>
      <c r="CR262" s="56"/>
      <c r="CS262" s="56"/>
      <c r="CT262" s="56"/>
      <c r="CV262" s="56"/>
      <c r="CW262" s="56"/>
      <c r="CX262" s="56"/>
      <c r="CY262" s="56"/>
      <c r="CZ262" s="56"/>
      <c r="DA262" s="56"/>
      <c r="DB262" s="56"/>
      <c r="DC262" s="56"/>
      <c r="DD262" s="56"/>
      <c r="DF262" s="56"/>
      <c r="DG262" s="56"/>
      <c r="DH262" s="56"/>
      <c r="DI262" s="56"/>
      <c r="DJ262" s="56"/>
      <c r="DK262" s="56"/>
      <c r="DL262" s="56"/>
      <c r="DM262" s="56"/>
      <c r="DN262" s="56"/>
      <c r="DP262" s="56"/>
      <c r="DQ262" s="56"/>
      <c r="DR262" s="56"/>
      <c r="DS262" s="56"/>
      <c r="DT262" s="56"/>
      <c r="DU262" s="56"/>
      <c r="DV262" s="56"/>
      <c r="DW262" s="56"/>
      <c r="DX262" s="56"/>
      <c r="DZ262" s="56"/>
      <c r="EA262" s="56"/>
      <c r="EB262" s="56"/>
      <c r="EC262" s="56"/>
      <c r="ED262" s="56"/>
      <c r="EE262" s="56"/>
      <c r="EF262" s="56"/>
      <c r="EG262" s="56"/>
      <c r="EH262" s="56"/>
      <c r="EJ262" s="56"/>
      <c r="EK262" s="56"/>
      <c r="EL262" s="56"/>
      <c r="EM262" s="56"/>
      <c r="EN262" s="56"/>
      <c r="EO262" s="56"/>
      <c r="EP262" s="56"/>
      <c r="EQ262" s="56"/>
      <c r="ER262" s="56"/>
      <c r="ET262" s="56"/>
      <c r="EU262" s="56"/>
      <c r="EV262" s="56"/>
      <c r="EW262" s="56"/>
      <c r="EX262" s="56"/>
      <c r="EY262" s="56"/>
      <c r="EZ262" s="56"/>
      <c r="FA262" s="56"/>
      <c r="FB262" s="56"/>
      <c r="FD262" s="56"/>
      <c r="FE262" s="56"/>
      <c r="FF262" s="56"/>
      <c r="FG262" s="56"/>
      <c r="FH262" s="56"/>
      <c r="FI262" s="56"/>
      <c r="FJ262" s="56"/>
      <c r="FK262" s="56"/>
      <c r="FL262" s="56"/>
      <c r="FN262" s="56"/>
      <c r="FO262" s="56"/>
      <c r="FP262" s="56"/>
      <c r="FQ262" s="56"/>
      <c r="FR262" s="56"/>
      <c r="FS262" s="56"/>
      <c r="FT262" s="56"/>
      <c r="FU262" s="56"/>
      <c r="FV262" s="56"/>
      <c r="FX262" s="56"/>
      <c r="FY262" s="56"/>
      <c r="FZ262" s="56"/>
      <c r="GA262" s="56"/>
      <c r="GB262" s="56"/>
      <c r="GC262" s="56"/>
      <c r="GD262" s="56"/>
      <c r="GE262" s="56"/>
      <c r="GF262" s="56"/>
      <c r="GH262" s="56"/>
      <c r="GI262" s="56"/>
      <c r="GJ262" s="56"/>
      <c r="GK262" s="56"/>
      <c r="GL262" s="56"/>
      <c r="GM262" s="56"/>
      <c r="GN262" s="56"/>
      <c r="GO262" s="56"/>
      <c r="GP262" s="56"/>
      <c r="GR262" s="56"/>
      <c r="GS262" s="56"/>
      <c r="GT262" s="56"/>
      <c r="GU262" s="56"/>
      <c r="GV262" s="56"/>
      <c r="GW262" s="56"/>
      <c r="GX262" s="56"/>
      <c r="GY262" s="56"/>
      <c r="GZ262" s="56"/>
      <c r="HB262" s="56"/>
      <c r="HC262" s="56"/>
      <c r="HD262" s="56"/>
      <c r="HE262" s="56"/>
      <c r="HF262" s="56"/>
      <c r="HG262" s="56"/>
      <c r="HH262" s="56"/>
      <c r="HI262" s="56"/>
      <c r="HJ262" s="56"/>
      <c r="HL262" s="56"/>
      <c r="HM262" s="56"/>
      <c r="HN262" s="56"/>
      <c r="HO262" s="56"/>
      <c r="HP262" s="56"/>
      <c r="HQ262" s="56"/>
      <c r="HR262" s="56"/>
      <c r="HS262" s="56"/>
      <c r="HT262" s="56"/>
      <c r="HV262" s="56"/>
      <c r="HW262" s="56"/>
      <c r="HX262" s="56"/>
      <c r="HY262" s="56"/>
      <c r="HZ262" s="56"/>
      <c r="IA262" s="56"/>
      <c r="IB262" s="56"/>
      <c r="IC262" s="56"/>
      <c r="ID262" s="56"/>
      <c r="IF262" s="56"/>
      <c r="IG262" s="56"/>
      <c r="IH262" s="56"/>
      <c r="II262" s="56"/>
      <c r="IJ262" s="56"/>
      <c r="IK262" s="56"/>
      <c r="IL262" s="56"/>
      <c r="IM262" s="56"/>
      <c r="IN262" s="56"/>
      <c r="IP262" s="56"/>
      <c r="IQ262" s="56"/>
      <c r="IR262" s="56"/>
      <c r="IS262" s="56"/>
      <c r="IT262" s="56"/>
      <c r="IU262" s="56"/>
    </row>
    <row r="263" spans="1:255" ht="64.5" thickBot="1" x14ac:dyDescent="0.25">
      <c r="A263" s="46" t="s">
        <v>97</v>
      </c>
      <c r="B263" s="114" t="s">
        <v>16</v>
      </c>
      <c r="C263" s="114" t="s">
        <v>5</v>
      </c>
      <c r="D263" s="114" t="s">
        <v>23</v>
      </c>
      <c r="E263" s="118" t="s">
        <v>18</v>
      </c>
      <c r="F263" s="114" t="s">
        <v>19</v>
      </c>
      <c r="G263" s="114" t="s">
        <v>10</v>
      </c>
      <c r="H263" s="114" t="s">
        <v>13</v>
      </c>
      <c r="I263" s="115" t="s">
        <v>12</v>
      </c>
      <c r="J263" s="56"/>
      <c r="K263" s="56"/>
      <c r="L263" s="56"/>
      <c r="M263" s="56"/>
      <c r="N263" s="56"/>
      <c r="O263" s="56"/>
      <c r="P263" s="56"/>
      <c r="Q263" s="56"/>
      <c r="R263" s="56"/>
      <c r="T263" s="56"/>
      <c r="U263" s="56"/>
      <c r="V263" s="56"/>
      <c r="W263" s="56"/>
      <c r="X263" s="56"/>
      <c r="Y263" s="56"/>
      <c r="Z263" s="56"/>
      <c r="AA263" s="56"/>
      <c r="AB263" s="56"/>
      <c r="AD263" s="56"/>
      <c r="AE263" s="56"/>
      <c r="AF263" s="56"/>
      <c r="AG263" s="56"/>
      <c r="AH263" s="56"/>
      <c r="AI263" s="56"/>
      <c r="AJ263" s="56"/>
      <c r="AK263" s="56"/>
      <c r="AL263" s="56"/>
      <c r="AN263" s="56"/>
      <c r="AO263" s="56"/>
      <c r="AP263" s="56"/>
      <c r="AQ263" s="56"/>
      <c r="AR263" s="56"/>
      <c r="AS263" s="56"/>
      <c r="AT263" s="56"/>
      <c r="AU263" s="56"/>
      <c r="AV263" s="56"/>
      <c r="AX263" s="56"/>
      <c r="AY263" s="56"/>
      <c r="AZ263" s="56"/>
      <c r="BA263" s="56"/>
      <c r="BB263" s="56"/>
      <c r="BC263" s="56"/>
      <c r="BD263" s="56"/>
      <c r="BE263" s="56"/>
      <c r="BF263" s="56"/>
      <c r="BH263" s="56"/>
      <c r="BI263" s="56"/>
      <c r="BJ263" s="56"/>
      <c r="BK263" s="56"/>
      <c r="BL263" s="56"/>
      <c r="BM263" s="56"/>
      <c r="BN263" s="56"/>
      <c r="BO263" s="56"/>
      <c r="BP263" s="56"/>
      <c r="BR263" s="56"/>
      <c r="BS263" s="56"/>
      <c r="BT263" s="56"/>
      <c r="BU263" s="56"/>
      <c r="BV263" s="56"/>
      <c r="BW263" s="56"/>
      <c r="BX263" s="56"/>
      <c r="BY263" s="56"/>
      <c r="BZ263" s="56"/>
      <c r="CB263" s="56"/>
      <c r="CC263" s="56"/>
      <c r="CD263" s="56"/>
      <c r="CE263" s="56"/>
      <c r="CF263" s="56"/>
      <c r="CG263" s="56"/>
      <c r="CH263" s="56"/>
      <c r="CI263" s="56"/>
      <c r="CJ263" s="56"/>
      <c r="CL263" s="56"/>
      <c r="CM263" s="56"/>
      <c r="CN263" s="56"/>
      <c r="CO263" s="56"/>
      <c r="CP263" s="56"/>
      <c r="CQ263" s="56"/>
      <c r="CR263" s="56"/>
      <c r="CS263" s="56"/>
      <c r="CT263" s="56"/>
      <c r="CV263" s="56"/>
      <c r="CW263" s="56"/>
      <c r="CX263" s="56"/>
      <c r="CY263" s="56"/>
      <c r="CZ263" s="56"/>
      <c r="DA263" s="56"/>
      <c r="DB263" s="56"/>
      <c r="DC263" s="56"/>
      <c r="DD263" s="56"/>
      <c r="DF263" s="56"/>
      <c r="DG263" s="56"/>
      <c r="DH263" s="56"/>
      <c r="DI263" s="56"/>
      <c r="DJ263" s="56"/>
      <c r="DK263" s="56"/>
      <c r="DL263" s="56"/>
      <c r="DM263" s="56"/>
      <c r="DN263" s="56"/>
      <c r="DP263" s="56"/>
      <c r="DQ263" s="56"/>
      <c r="DR263" s="56"/>
      <c r="DS263" s="56"/>
      <c r="DT263" s="56"/>
      <c r="DU263" s="56"/>
      <c r="DV263" s="56"/>
      <c r="DW263" s="56"/>
      <c r="DX263" s="56"/>
      <c r="DZ263" s="56"/>
      <c r="EA263" s="56"/>
      <c r="EB263" s="56"/>
      <c r="EC263" s="56"/>
      <c r="ED263" s="56"/>
      <c r="EE263" s="56"/>
      <c r="EF263" s="56"/>
      <c r="EG263" s="56"/>
      <c r="EH263" s="56"/>
      <c r="EJ263" s="56"/>
      <c r="EK263" s="56"/>
      <c r="EL263" s="56"/>
      <c r="EM263" s="56"/>
      <c r="EN263" s="56"/>
      <c r="EO263" s="56"/>
      <c r="EP263" s="56"/>
      <c r="EQ263" s="56"/>
      <c r="ER263" s="56"/>
      <c r="ET263" s="56"/>
      <c r="EU263" s="56"/>
      <c r="EV263" s="56"/>
      <c r="EW263" s="56"/>
      <c r="EX263" s="56"/>
      <c r="EY263" s="56"/>
      <c r="EZ263" s="56"/>
      <c r="FA263" s="56"/>
      <c r="FB263" s="56"/>
      <c r="FD263" s="56"/>
      <c r="FE263" s="56"/>
      <c r="FF263" s="56"/>
      <c r="FG263" s="56"/>
      <c r="FH263" s="56"/>
      <c r="FI263" s="56"/>
      <c r="FJ263" s="56"/>
      <c r="FK263" s="56"/>
      <c r="FL263" s="56"/>
      <c r="FN263" s="56"/>
      <c r="FO263" s="56"/>
      <c r="FP263" s="56"/>
      <c r="FQ263" s="56"/>
      <c r="FR263" s="56"/>
      <c r="FS263" s="56"/>
      <c r="FT263" s="56"/>
      <c r="FU263" s="56"/>
      <c r="FV263" s="56"/>
      <c r="FX263" s="56"/>
      <c r="FY263" s="56"/>
      <c r="FZ263" s="56"/>
      <c r="GA263" s="56"/>
      <c r="GB263" s="56"/>
      <c r="GC263" s="56"/>
      <c r="GD263" s="56"/>
      <c r="GE263" s="56"/>
      <c r="GF263" s="56"/>
      <c r="GH263" s="56"/>
      <c r="GI263" s="56"/>
      <c r="GJ263" s="56"/>
      <c r="GK263" s="56"/>
      <c r="GL263" s="56"/>
      <c r="GM263" s="56"/>
      <c r="GN263" s="56"/>
      <c r="GO263" s="56"/>
      <c r="GP263" s="56"/>
      <c r="GR263" s="56"/>
      <c r="GS263" s="56"/>
      <c r="GT263" s="56"/>
      <c r="GU263" s="56"/>
      <c r="GV263" s="56"/>
      <c r="GW263" s="56"/>
      <c r="GX263" s="56"/>
      <c r="GY263" s="56"/>
      <c r="GZ263" s="56"/>
      <c r="HB263" s="56"/>
      <c r="HC263" s="56"/>
      <c r="HD263" s="56"/>
      <c r="HE263" s="56"/>
      <c r="HF263" s="56"/>
      <c r="HG263" s="56"/>
      <c r="HH263" s="56"/>
      <c r="HI263" s="56"/>
      <c r="HJ263" s="56"/>
      <c r="HL263" s="56"/>
      <c r="HM263" s="56"/>
      <c r="HN263" s="56"/>
      <c r="HO263" s="56"/>
      <c r="HP263" s="56"/>
      <c r="HQ263" s="56"/>
      <c r="HR263" s="56"/>
      <c r="HS263" s="56"/>
      <c r="HT263" s="56"/>
      <c r="HV263" s="56"/>
      <c r="HW263" s="56"/>
      <c r="HX263" s="56"/>
      <c r="HY263" s="56"/>
      <c r="HZ263" s="56"/>
      <c r="IA263" s="56"/>
      <c r="IB263" s="56"/>
      <c r="IC263" s="56"/>
      <c r="ID263" s="56"/>
      <c r="IF263" s="56"/>
      <c r="IG263" s="56"/>
      <c r="IH263" s="56"/>
      <c r="II263" s="56"/>
      <c r="IJ263" s="56"/>
      <c r="IK263" s="56"/>
      <c r="IL263" s="56"/>
      <c r="IM263" s="56"/>
      <c r="IN263" s="56"/>
      <c r="IP263" s="56"/>
      <c r="IQ263" s="56"/>
      <c r="IR263" s="56"/>
      <c r="IS263" s="56"/>
      <c r="IT263" s="56"/>
      <c r="IU263" s="56"/>
    </row>
    <row r="264" spans="1:255" ht="39" thickBot="1" x14ac:dyDescent="0.25">
      <c r="A264" s="117" t="s">
        <v>2277</v>
      </c>
      <c r="B264" s="182"/>
      <c r="C264" s="167" t="s">
        <v>87</v>
      </c>
      <c r="D264" s="238"/>
      <c r="E264" s="239"/>
      <c r="F264" s="238"/>
      <c r="G264" s="239"/>
      <c r="H264" s="239"/>
      <c r="I264" s="200">
        <v>46705.54</v>
      </c>
    </row>
    <row r="265" spans="1:255" ht="13.5" thickBot="1" x14ac:dyDescent="0.25">
      <c r="A265" s="46"/>
      <c r="B265" s="76">
        <f>SUM(B264:B264)</f>
        <v>0</v>
      </c>
      <c r="C265" s="75"/>
      <c r="D265" s="76"/>
      <c r="E265" s="77"/>
      <c r="F265" s="75"/>
      <c r="G265" s="75"/>
      <c r="H265" s="76" t="s">
        <v>17</v>
      </c>
      <c r="I265" s="76">
        <f>SUM(I264:I264)</f>
        <v>46705.54</v>
      </c>
    </row>
    <row r="266" spans="1:255" ht="51.75" thickBot="1" x14ac:dyDescent="0.25">
      <c r="A266" s="134" t="s">
        <v>96</v>
      </c>
      <c r="B266" s="114" t="s">
        <v>16</v>
      </c>
      <c r="C266" s="114" t="s">
        <v>5</v>
      </c>
      <c r="D266" s="114" t="s">
        <v>23</v>
      </c>
      <c r="E266" s="279" t="s">
        <v>18</v>
      </c>
      <c r="F266" s="114" t="s">
        <v>19</v>
      </c>
      <c r="G266" s="114" t="s">
        <v>10</v>
      </c>
      <c r="H266" s="114" t="s">
        <v>13</v>
      </c>
      <c r="I266" s="115" t="s">
        <v>12</v>
      </c>
    </row>
    <row r="267" spans="1:255" ht="13.5" thickBot="1" x14ac:dyDescent="0.25">
      <c r="A267" s="206"/>
      <c r="B267" s="185"/>
      <c r="C267" s="70" t="s">
        <v>87</v>
      </c>
      <c r="D267" s="163"/>
      <c r="E267" s="53"/>
      <c r="F267" s="53"/>
      <c r="G267" s="53"/>
      <c r="H267" s="153"/>
      <c r="I267" s="471">
        <v>65975.789999999994</v>
      </c>
    </row>
    <row r="268" spans="1:255" ht="13.5" thickBot="1" x14ac:dyDescent="0.25">
      <c r="A268" s="134"/>
      <c r="B268" s="271"/>
      <c r="C268" s="75"/>
      <c r="D268" s="76"/>
      <c r="E268" s="77"/>
      <c r="F268" s="75"/>
      <c r="G268" s="75"/>
      <c r="H268" s="76"/>
      <c r="I268" s="78">
        <f>SUM(I267)</f>
        <v>65975.789999999994</v>
      </c>
    </row>
    <row r="269" spans="1:255" ht="12.75" customHeight="1" x14ac:dyDescent="0.2">
      <c r="A269" s="9"/>
      <c r="B269" s="9"/>
      <c r="C269" s="9"/>
      <c r="D269" s="9"/>
      <c r="E269" s="9"/>
      <c r="F269" s="20"/>
      <c r="G269" s="20"/>
      <c r="H269" s="20"/>
      <c r="I269" s="20"/>
    </row>
    <row r="270" spans="1:255" ht="12.75" customHeight="1" x14ac:dyDescent="0.2">
      <c r="A270" s="21" t="s">
        <v>21</v>
      </c>
      <c r="B270" s="22"/>
      <c r="C270" s="23"/>
      <c r="D270" s="4" t="s">
        <v>9</v>
      </c>
      <c r="E270" s="4" t="s">
        <v>6</v>
      </c>
      <c r="F270" s="119" t="s">
        <v>7</v>
      </c>
    </row>
    <row r="271" spans="1:255" ht="12.75" customHeight="1" x14ac:dyDescent="0.2">
      <c r="A271" s="642" t="s">
        <v>15</v>
      </c>
      <c r="B271" s="643"/>
      <c r="C271" s="25"/>
      <c r="D271" s="26">
        <f>B95</f>
        <v>133532.68</v>
      </c>
      <c r="E271" s="26">
        <f>I95</f>
        <v>85012.26920000001</v>
      </c>
      <c r="F271" s="120">
        <f>D271+E271</f>
        <v>218544.9492</v>
      </c>
    </row>
    <row r="272" spans="1:255" ht="12.75" customHeight="1" x14ac:dyDescent="0.2">
      <c r="A272" s="642" t="s">
        <v>1067</v>
      </c>
      <c r="B272" s="643"/>
      <c r="C272" s="25"/>
      <c r="D272" s="26">
        <f>B201</f>
        <v>200971.12999999995</v>
      </c>
      <c r="E272" s="26">
        <f>I201</f>
        <v>31550.810000000005</v>
      </c>
      <c r="F272" s="120">
        <f>D272+E272</f>
        <v>232521.93999999994</v>
      </c>
    </row>
    <row r="273" spans="1:7" ht="12.75" customHeight="1" x14ac:dyDescent="0.2">
      <c r="A273" s="642" t="s">
        <v>14</v>
      </c>
      <c r="B273" s="643"/>
      <c r="C273" s="25"/>
      <c r="D273" s="26">
        <f>B220</f>
        <v>49383.32</v>
      </c>
      <c r="E273" s="26">
        <f>I220</f>
        <v>463.33</v>
      </c>
      <c r="F273" s="120">
        <f>D273+E273</f>
        <v>49846.65</v>
      </c>
    </row>
    <row r="274" spans="1:7" ht="12.75" customHeight="1" x14ac:dyDescent="0.2">
      <c r="A274" s="642" t="s">
        <v>146</v>
      </c>
      <c r="B274" s="643"/>
      <c r="C274" s="25"/>
      <c r="D274" s="26">
        <f>B235</f>
        <v>28522.91</v>
      </c>
      <c r="E274" s="26">
        <f>I235</f>
        <v>1820.2</v>
      </c>
      <c r="F274" s="120">
        <f>D274+E274</f>
        <v>30343.11</v>
      </c>
      <c r="G274" s="56"/>
    </row>
    <row r="275" spans="1:7" ht="12.75" customHeight="1" x14ac:dyDescent="0.2">
      <c r="A275" s="642" t="s">
        <v>26</v>
      </c>
      <c r="B275" s="643"/>
      <c r="C275" s="25"/>
      <c r="D275" s="26">
        <f>B262</f>
        <v>47011.360000000001</v>
      </c>
      <c r="E275" s="26">
        <f>I262</f>
        <v>2072.5</v>
      </c>
      <c r="F275" s="120">
        <f>D275+E275</f>
        <v>49083.86</v>
      </c>
      <c r="G275" s="56"/>
    </row>
    <row r="276" spans="1:7" ht="12.75" customHeight="1" x14ac:dyDescent="0.2">
      <c r="A276" s="646" t="s">
        <v>69</v>
      </c>
      <c r="B276" s="647"/>
      <c r="C276" s="245"/>
      <c r="D276" s="246"/>
      <c r="E276" s="246"/>
      <c r="F276" s="246">
        <f>F279+F280+F281+F282+F277+F278</f>
        <v>129975.76</v>
      </c>
      <c r="G276" s="56"/>
    </row>
    <row r="277" spans="1:7" ht="52.15" customHeight="1" x14ac:dyDescent="0.2">
      <c r="A277" s="650" t="s">
        <v>2275</v>
      </c>
      <c r="B277" s="651"/>
      <c r="C277" s="25"/>
      <c r="D277" s="26"/>
      <c r="E277" s="26"/>
      <c r="F277" s="120">
        <f>I239</f>
        <v>161.20999999999998</v>
      </c>
      <c r="G277" s="56"/>
    </row>
    <row r="278" spans="1:7" ht="43.9" customHeight="1" x14ac:dyDescent="0.2">
      <c r="A278" s="650" t="s">
        <v>2276</v>
      </c>
      <c r="B278" s="651"/>
      <c r="C278" s="25"/>
      <c r="D278" s="26"/>
      <c r="E278" s="26"/>
      <c r="F278" s="120">
        <f>I242</f>
        <v>259.51</v>
      </c>
      <c r="G278" s="56"/>
    </row>
    <row r="279" spans="1:7" ht="12.75" customHeight="1" x14ac:dyDescent="0.2">
      <c r="A279" s="642" t="s">
        <v>2270</v>
      </c>
      <c r="B279" s="643"/>
      <c r="C279" s="25"/>
      <c r="D279" s="26"/>
      <c r="E279" s="26"/>
      <c r="F279" s="26">
        <f>I243</f>
        <v>105679.28</v>
      </c>
      <c r="G279" s="56"/>
    </row>
    <row r="280" spans="1:7" ht="12.75" customHeight="1" x14ac:dyDescent="0.2">
      <c r="A280" s="644" t="s">
        <v>84</v>
      </c>
      <c r="B280" s="645"/>
      <c r="C280" s="25"/>
      <c r="D280" s="26"/>
      <c r="E280" s="26"/>
      <c r="F280" s="26">
        <f>I244</f>
        <v>9244.65</v>
      </c>
      <c r="G280" s="56"/>
    </row>
    <row r="281" spans="1:7" ht="12.75" customHeight="1" x14ac:dyDescent="0.2">
      <c r="A281" s="644" t="s">
        <v>86</v>
      </c>
      <c r="B281" s="645"/>
      <c r="C281" s="25"/>
      <c r="D281" s="26"/>
      <c r="E281" s="26"/>
      <c r="F281" s="26">
        <f>I245</f>
        <v>8439.77</v>
      </c>
      <c r="G281" s="56"/>
    </row>
    <row r="282" spans="1:7" ht="12.75" customHeight="1" x14ac:dyDescent="0.2">
      <c r="A282" s="644" t="s">
        <v>88</v>
      </c>
      <c r="B282" s="645"/>
      <c r="C282" s="25"/>
      <c r="D282" s="26"/>
      <c r="E282" s="26"/>
      <c r="F282" s="26">
        <f>I246</f>
        <v>6191.34</v>
      </c>
      <c r="G282" s="56"/>
    </row>
    <row r="283" spans="1:7" ht="12.75" customHeight="1" x14ac:dyDescent="0.2">
      <c r="A283" s="650" t="s">
        <v>2</v>
      </c>
      <c r="B283" s="651"/>
      <c r="C283" s="25"/>
      <c r="D283" s="26">
        <f>B265</f>
        <v>0</v>
      </c>
      <c r="E283" s="26"/>
      <c r="F283" s="120">
        <f>D283+E283+I265</f>
        <v>46705.54</v>
      </c>
      <c r="G283" s="56"/>
    </row>
    <row r="284" spans="1:7" ht="26.45" customHeight="1" x14ac:dyDescent="0.2">
      <c r="A284" s="650" t="s">
        <v>96</v>
      </c>
      <c r="B284" s="651"/>
      <c r="C284" s="25"/>
      <c r="D284" s="26"/>
      <c r="E284" s="26"/>
      <c r="F284" s="120">
        <f>I268</f>
        <v>65975.789999999994</v>
      </c>
      <c r="G284" s="56"/>
    </row>
    <row r="285" spans="1:7" ht="12.75" customHeight="1" x14ac:dyDescent="0.2">
      <c r="A285" s="648" t="s">
        <v>22</v>
      </c>
      <c r="B285" s="649"/>
      <c r="C285" s="27"/>
      <c r="D285" s="28">
        <f>SUM(D271:D283)</f>
        <v>459421.39999999991</v>
      </c>
      <c r="E285" s="28">
        <f>SUM(E271:E275)</f>
        <v>120919.10920000001</v>
      </c>
      <c r="F285" s="121">
        <f>F271+F272+F273+F274+F275+F276+F283+F284</f>
        <v>822997.59920000006</v>
      </c>
    </row>
  </sheetData>
  <autoFilter ref="A5:I262"/>
  <mergeCells count="83">
    <mergeCell ref="A20:A23"/>
    <mergeCell ref="A24:A93"/>
    <mergeCell ref="D24:D33"/>
    <mergeCell ref="C20:C93"/>
    <mergeCell ref="B20:B93"/>
    <mergeCell ref="A180:A195"/>
    <mergeCell ref="C179:C195"/>
    <mergeCell ref="D180:D189"/>
    <mergeCell ref="D190:D194"/>
    <mergeCell ref="B179:B195"/>
    <mergeCell ref="A280:B280"/>
    <mergeCell ref="A284:B284"/>
    <mergeCell ref="A279:B279"/>
    <mergeCell ref="A282:B282"/>
    <mergeCell ref="A275:B275"/>
    <mergeCell ref="A276:B276"/>
    <mergeCell ref="A278:B278"/>
    <mergeCell ref="D196:D199"/>
    <mergeCell ref="C165:C166"/>
    <mergeCell ref="B165:B166"/>
    <mergeCell ref="A167:A177"/>
    <mergeCell ref="C167:C177"/>
    <mergeCell ref="B167:B177"/>
    <mergeCell ref="A237:A239"/>
    <mergeCell ref="C196:C199"/>
    <mergeCell ref="B196:B199"/>
    <mergeCell ref="A274:B274"/>
    <mergeCell ref="A159:A162"/>
    <mergeCell ref="A285:B285"/>
    <mergeCell ref="A272:B272"/>
    <mergeCell ref="A273:B273"/>
    <mergeCell ref="A283:B283"/>
    <mergeCell ref="A281:B281"/>
    <mergeCell ref="A216:A218"/>
    <mergeCell ref="A107:A133"/>
    <mergeCell ref="C158:C162"/>
    <mergeCell ref="D159:D162"/>
    <mergeCell ref="B158:B162"/>
    <mergeCell ref="B97:B133"/>
    <mergeCell ref="D136:D137"/>
    <mergeCell ref="D107:D133"/>
    <mergeCell ref="C97:C133"/>
    <mergeCell ref="A145:A156"/>
    <mergeCell ref="C144:C156"/>
    <mergeCell ref="G1:H1"/>
    <mergeCell ref="A1:B1"/>
    <mergeCell ref="G2:H2"/>
    <mergeCell ref="B14:B15"/>
    <mergeCell ref="D98:D100"/>
    <mergeCell ref="A98:A100"/>
    <mergeCell ref="A6:A7"/>
    <mergeCell ref="C6:C7"/>
    <mergeCell ref="D6:D7"/>
    <mergeCell ref="D34:D52"/>
    <mergeCell ref="B16:B17"/>
    <mergeCell ref="D155:D156"/>
    <mergeCell ref="D20:D21"/>
    <mergeCell ref="D134:D135"/>
    <mergeCell ref="D151:D154"/>
    <mergeCell ref="D53:D68"/>
    <mergeCell ref="D69:D82"/>
    <mergeCell ref="D83:D93"/>
    <mergeCell ref="D145:D150"/>
    <mergeCell ref="B144:B156"/>
    <mergeCell ref="B6:B7"/>
    <mergeCell ref="A14:A15"/>
    <mergeCell ref="D14:D15"/>
    <mergeCell ref="C14:C15"/>
    <mergeCell ref="A136:A143"/>
    <mergeCell ref="A101:A106"/>
    <mergeCell ref="D101:D106"/>
    <mergeCell ref="A16:A17"/>
    <mergeCell ref="C16:C17"/>
    <mergeCell ref="D16:D17"/>
    <mergeCell ref="B134:B143"/>
    <mergeCell ref="C134:C143"/>
    <mergeCell ref="D138:D143"/>
    <mergeCell ref="A134:A135"/>
    <mergeCell ref="A277:B277"/>
    <mergeCell ref="A271:B271"/>
    <mergeCell ref="D167:D177"/>
    <mergeCell ref="A240:A242"/>
    <mergeCell ref="A196:A199"/>
  </mergeCells>
  <phoneticPr fontId="0" type="noConversion"/>
  <pageMargins left="0" right="0" top="0.19685039370078741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8"/>
  <dimension ref="A1:IU146"/>
  <sheetViews>
    <sheetView topLeftCell="A125" zoomScaleNormal="100" workbookViewId="0">
      <selection activeCell="B67" sqref="B67"/>
    </sheetView>
  </sheetViews>
  <sheetFormatPr defaultRowHeight="12.75" customHeight="1" x14ac:dyDescent="0.2"/>
  <cols>
    <col min="1" max="1" width="23.7109375" customWidth="1"/>
    <col min="2" max="2" width="11.28515625" customWidth="1"/>
    <col min="3" max="3" width="13.28515625" customWidth="1"/>
    <col min="4" max="4" width="17.5703125" customWidth="1"/>
    <col min="5" max="5" width="26.28515625" customWidth="1"/>
    <col min="6" max="6" width="11.7109375" customWidth="1"/>
    <col min="7" max="7" width="7.28515625" customWidth="1"/>
    <col min="8" max="8" width="12.85546875" customWidth="1"/>
    <col min="9" max="9" width="11.42578125" customWidth="1"/>
  </cols>
  <sheetData>
    <row r="1" spans="1:9" ht="12.75" customHeight="1" x14ac:dyDescent="0.2">
      <c r="A1" s="638" t="s">
        <v>85</v>
      </c>
      <c r="B1" s="63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1280.0999999999999</v>
      </c>
      <c r="E2" s="5">
        <v>372469.44</v>
      </c>
      <c r="F2" s="6">
        <v>362296.86</v>
      </c>
      <c r="G2" s="640">
        <f>E2-F2</f>
        <v>10172.580000000016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33</v>
      </c>
      <c r="E3" s="1">
        <v>15</v>
      </c>
      <c r="F3" s="1"/>
      <c r="G3" s="1"/>
      <c r="H3" s="1" t="s">
        <v>25</v>
      </c>
      <c r="I3" s="8">
        <f>F2-F146</f>
        <v>-18069.119999999937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x14ac:dyDescent="0.2">
      <c r="A6" s="260"/>
      <c r="B6" s="33">
        <v>3073.8</v>
      </c>
      <c r="C6" s="33" t="s">
        <v>66</v>
      </c>
      <c r="D6" s="262"/>
      <c r="E6" s="35"/>
      <c r="F6" s="35"/>
      <c r="G6" s="35"/>
      <c r="H6" s="36"/>
      <c r="I6" s="157">
        <f>G6*H6</f>
        <v>0</v>
      </c>
    </row>
    <row r="7" spans="1:9" ht="12.75" customHeight="1" x14ac:dyDescent="0.2">
      <c r="A7" s="263"/>
      <c r="B7" s="13">
        <v>3340.87</v>
      </c>
      <c r="C7" s="13" t="s">
        <v>67</v>
      </c>
      <c r="D7" s="265"/>
      <c r="E7" s="289"/>
      <c r="F7" s="289"/>
      <c r="G7" s="289"/>
      <c r="H7" s="290"/>
      <c r="I7" s="43">
        <f t="shared" ref="I7:I20" si="0">G7*H7</f>
        <v>0</v>
      </c>
    </row>
    <row r="8" spans="1:9" ht="12.75" customHeight="1" x14ac:dyDescent="0.2">
      <c r="A8" s="263"/>
      <c r="B8" s="13">
        <v>4656.37</v>
      </c>
      <c r="C8" s="33" t="s">
        <v>70</v>
      </c>
      <c r="D8" s="265"/>
      <c r="E8" s="15"/>
      <c r="F8" s="15"/>
      <c r="G8" s="15"/>
      <c r="H8" s="16"/>
      <c r="I8" s="43">
        <f t="shared" si="0"/>
        <v>0</v>
      </c>
    </row>
    <row r="9" spans="1:9" ht="12.75" customHeight="1" x14ac:dyDescent="0.2">
      <c r="A9" s="263"/>
      <c r="B9" s="13">
        <v>3971.96</v>
      </c>
      <c r="C9" s="13" t="s">
        <v>72</v>
      </c>
      <c r="D9" s="265"/>
      <c r="E9" s="15"/>
      <c r="F9" s="15"/>
      <c r="G9" s="15"/>
      <c r="H9" s="16"/>
      <c r="I9" s="43">
        <f t="shared" si="0"/>
        <v>0</v>
      </c>
    </row>
    <row r="10" spans="1:9" ht="12.75" customHeight="1" x14ac:dyDescent="0.2">
      <c r="A10" s="263"/>
      <c r="B10" s="13">
        <v>3606.53</v>
      </c>
      <c r="C10" s="33" t="s">
        <v>73</v>
      </c>
      <c r="D10" s="265"/>
      <c r="E10" s="15"/>
      <c r="F10" s="15"/>
      <c r="G10" s="15"/>
      <c r="H10" s="16"/>
      <c r="I10" s="43">
        <f t="shared" si="0"/>
        <v>0</v>
      </c>
    </row>
    <row r="11" spans="1:9" ht="12.75" customHeight="1" x14ac:dyDescent="0.2">
      <c r="A11" s="263"/>
      <c r="B11" s="13">
        <v>4291.4399999999996</v>
      </c>
      <c r="C11" s="33" t="s">
        <v>74</v>
      </c>
      <c r="D11" s="265"/>
      <c r="E11" s="15"/>
      <c r="F11" s="15"/>
      <c r="G11" s="15"/>
      <c r="H11" s="16"/>
      <c r="I11" s="43">
        <f t="shared" si="0"/>
        <v>0</v>
      </c>
    </row>
    <row r="12" spans="1:9" ht="12.75" customHeight="1" x14ac:dyDescent="0.2">
      <c r="A12" s="263"/>
      <c r="B12" s="13">
        <v>3600.19</v>
      </c>
      <c r="C12" s="33" t="s">
        <v>75</v>
      </c>
      <c r="D12" s="265"/>
      <c r="E12" s="15"/>
      <c r="F12" s="15"/>
      <c r="G12" s="15"/>
      <c r="H12" s="16"/>
      <c r="I12" s="43">
        <f t="shared" si="0"/>
        <v>0</v>
      </c>
    </row>
    <row r="13" spans="1:9" ht="12.75" customHeight="1" x14ac:dyDescent="0.2">
      <c r="A13" s="263"/>
      <c r="B13" s="13">
        <v>5062.41</v>
      </c>
      <c r="C13" s="33" t="s">
        <v>76</v>
      </c>
      <c r="D13" s="266"/>
      <c r="E13" s="15"/>
      <c r="F13" s="15"/>
      <c r="G13" s="15"/>
      <c r="H13" s="16"/>
      <c r="I13" s="43">
        <f t="shared" si="0"/>
        <v>0</v>
      </c>
    </row>
    <row r="14" spans="1:9" ht="12.75" customHeight="1" thickBot="1" x14ac:dyDescent="0.25">
      <c r="A14" s="263"/>
      <c r="B14" s="13">
        <v>5050.6499999999996</v>
      </c>
      <c r="C14" s="33" t="s">
        <v>77</v>
      </c>
      <c r="D14" s="265"/>
      <c r="E14" s="15"/>
      <c r="F14" s="15"/>
      <c r="G14" s="15"/>
      <c r="H14" s="16"/>
      <c r="I14" s="43">
        <f t="shared" si="0"/>
        <v>0</v>
      </c>
    </row>
    <row r="15" spans="1:9" x14ac:dyDescent="0.2">
      <c r="A15" s="622" t="s">
        <v>1774</v>
      </c>
      <c r="B15" s="625">
        <v>7487.86</v>
      </c>
      <c r="C15" s="625" t="s">
        <v>78</v>
      </c>
      <c r="D15" s="627" t="s">
        <v>108</v>
      </c>
      <c r="E15" s="37" t="s">
        <v>1440</v>
      </c>
      <c r="F15" s="37" t="s">
        <v>528</v>
      </c>
      <c r="G15" s="37">
        <v>1.5</v>
      </c>
      <c r="H15" s="38">
        <v>520</v>
      </c>
      <c r="I15" s="39">
        <f t="shared" si="0"/>
        <v>780</v>
      </c>
    </row>
    <row r="16" spans="1:9" ht="12.75" customHeight="1" x14ac:dyDescent="0.2">
      <c r="A16" s="623"/>
      <c r="B16" s="632"/>
      <c r="C16" s="632"/>
      <c r="D16" s="628"/>
      <c r="E16" s="35" t="s">
        <v>1518</v>
      </c>
      <c r="F16" s="35" t="s">
        <v>100</v>
      </c>
      <c r="G16" s="35">
        <v>0.2</v>
      </c>
      <c r="H16" s="36">
        <v>170</v>
      </c>
      <c r="I16" s="43">
        <f t="shared" si="0"/>
        <v>34</v>
      </c>
    </row>
    <row r="17" spans="1:9" ht="12.75" customHeight="1" x14ac:dyDescent="0.2">
      <c r="A17" s="623"/>
      <c r="B17" s="632"/>
      <c r="C17" s="632"/>
      <c r="D17" s="628"/>
      <c r="E17" s="35" t="s">
        <v>151</v>
      </c>
      <c r="F17" s="35" t="s">
        <v>100</v>
      </c>
      <c r="G17" s="35">
        <v>0.35</v>
      </c>
      <c r="H17" s="36">
        <v>76</v>
      </c>
      <c r="I17" s="43">
        <f t="shared" si="0"/>
        <v>26.599999999999998</v>
      </c>
    </row>
    <row r="18" spans="1:9" ht="12.75" customHeight="1" thickBot="1" x14ac:dyDescent="0.25">
      <c r="A18" s="624"/>
      <c r="B18" s="626"/>
      <c r="C18" s="626"/>
      <c r="D18" s="629"/>
      <c r="E18" s="83" t="s">
        <v>502</v>
      </c>
      <c r="F18" s="83" t="s">
        <v>100</v>
      </c>
      <c r="G18" s="83">
        <v>0.2</v>
      </c>
      <c r="H18" s="84">
        <v>80</v>
      </c>
      <c r="I18" s="42">
        <f t="shared" si="0"/>
        <v>16</v>
      </c>
    </row>
    <row r="19" spans="1:9" ht="12.75" customHeight="1" x14ac:dyDescent="0.2">
      <c r="A19" s="263"/>
      <c r="B19" s="13">
        <v>6143.47</v>
      </c>
      <c r="C19" s="13" t="s">
        <v>79</v>
      </c>
      <c r="D19" s="266"/>
      <c r="E19" s="15"/>
      <c r="F19" s="15"/>
      <c r="G19" s="15"/>
      <c r="H19" s="16"/>
      <c r="I19" s="43">
        <f t="shared" si="0"/>
        <v>0</v>
      </c>
    </row>
    <row r="20" spans="1:9" ht="12.75" customHeight="1" thickBot="1" x14ac:dyDescent="0.25">
      <c r="A20" s="263"/>
      <c r="B20" s="13">
        <v>6208.56</v>
      </c>
      <c r="C20" s="13" t="s">
        <v>80</v>
      </c>
      <c r="D20" s="266"/>
      <c r="E20" s="15"/>
      <c r="F20" s="15"/>
      <c r="G20" s="15"/>
      <c r="H20" s="16"/>
      <c r="I20" s="43">
        <f t="shared" si="0"/>
        <v>0</v>
      </c>
    </row>
    <row r="21" spans="1:9" ht="12.75" customHeight="1" thickBot="1" x14ac:dyDescent="0.25">
      <c r="A21" s="440"/>
      <c r="B21" s="85"/>
      <c r="C21" s="85" t="s">
        <v>87</v>
      </c>
      <c r="D21" s="441"/>
      <c r="E21" s="47"/>
      <c r="F21" s="47"/>
      <c r="G21" s="47"/>
      <c r="H21" s="48"/>
      <c r="I21" s="49">
        <v>527.83000000000004</v>
      </c>
    </row>
    <row r="22" spans="1:9" ht="12.75" customHeight="1" thickBot="1" x14ac:dyDescent="0.25">
      <c r="A22" s="79"/>
      <c r="B22" s="197">
        <f>SUM(B6:B20)</f>
        <v>56494.109999999993</v>
      </c>
      <c r="C22" s="198"/>
      <c r="D22" s="197"/>
      <c r="E22" s="199"/>
      <c r="F22" s="198"/>
      <c r="G22" s="198"/>
      <c r="H22" s="197" t="s">
        <v>17</v>
      </c>
      <c r="I22" s="197">
        <f>SUM(I6:I21)</f>
        <v>1384.43</v>
      </c>
    </row>
    <row r="23" spans="1:9" ht="77.25" thickBot="1" x14ac:dyDescent="0.25">
      <c r="A23" s="134" t="s">
        <v>1066</v>
      </c>
      <c r="B23" s="114" t="s">
        <v>16</v>
      </c>
      <c r="C23" s="114" t="s">
        <v>5</v>
      </c>
      <c r="D23" s="114" t="s">
        <v>23</v>
      </c>
      <c r="E23" s="118" t="s">
        <v>18</v>
      </c>
      <c r="F23" s="114" t="s">
        <v>19</v>
      </c>
      <c r="G23" s="114" t="s">
        <v>10</v>
      </c>
      <c r="H23" s="114" t="s">
        <v>13</v>
      </c>
      <c r="I23" s="115" t="s">
        <v>12</v>
      </c>
    </row>
    <row r="24" spans="1:9" ht="12.75" customHeight="1" x14ac:dyDescent="0.2">
      <c r="A24" s="32"/>
      <c r="B24" s="33">
        <v>5190.57</v>
      </c>
      <c r="C24" s="33" t="s">
        <v>66</v>
      </c>
      <c r="D24" s="35"/>
      <c r="E24" s="35"/>
      <c r="F24" s="35"/>
      <c r="G24" s="35"/>
      <c r="H24" s="36"/>
      <c r="I24" s="157">
        <f t="shared" ref="I24:I44" si="1">G24*H24</f>
        <v>0</v>
      </c>
    </row>
    <row r="25" spans="1:9" ht="12.75" customHeight="1" x14ac:dyDescent="0.2">
      <c r="A25" s="263"/>
      <c r="B25" s="13">
        <v>5050.53</v>
      </c>
      <c r="C25" s="13" t="s">
        <v>67</v>
      </c>
      <c r="D25" s="265"/>
      <c r="E25" s="15"/>
      <c r="F25" s="15"/>
      <c r="G25" s="15"/>
      <c r="H25" s="16"/>
      <c r="I25" s="157">
        <f t="shared" si="1"/>
        <v>0</v>
      </c>
    </row>
    <row r="26" spans="1:9" ht="12.75" customHeight="1" thickBot="1" x14ac:dyDescent="0.25">
      <c r="A26" s="308"/>
      <c r="B26" s="71">
        <v>4984.29</v>
      </c>
      <c r="C26" s="71" t="s">
        <v>70</v>
      </c>
      <c r="D26" s="309"/>
      <c r="E26" s="73"/>
      <c r="F26" s="73"/>
      <c r="G26" s="73"/>
      <c r="H26" s="74"/>
      <c r="I26" s="165">
        <f t="shared" si="1"/>
        <v>0</v>
      </c>
    </row>
    <row r="27" spans="1:9" ht="12.75" customHeight="1" x14ac:dyDescent="0.2">
      <c r="A27" s="622" t="s">
        <v>486</v>
      </c>
      <c r="B27" s="625">
        <v>6648.1</v>
      </c>
      <c r="C27" s="625" t="s">
        <v>72</v>
      </c>
      <c r="D27" s="627" t="s">
        <v>487</v>
      </c>
      <c r="E27" s="82" t="s">
        <v>868</v>
      </c>
      <c r="F27" s="82" t="s">
        <v>101</v>
      </c>
      <c r="G27" s="82">
        <v>7</v>
      </c>
      <c r="H27" s="155">
        <v>27</v>
      </c>
      <c r="I27" s="39">
        <f t="shared" si="1"/>
        <v>189</v>
      </c>
    </row>
    <row r="28" spans="1:9" ht="12.75" customHeight="1" x14ac:dyDescent="0.2">
      <c r="A28" s="623"/>
      <c r="B28" s="632"/>
      <c r="C28" s="632"/>
      <c r="D28" s="628"/>
      <c r="E28" s="15" t="s">
        <v>858</v>
      </c>
      <c r="F28" s="15" t="s">
        <v>99</v>
      </c>
      <c r="G28" s="15">
        <v>4</v>
      </c>
      <c r="H28" s="16">
        <v>70</v>
      </c>
      <c r="I28" s="157">
        <f t="shared" si="1"/>
        <v>280</v>
      </c>
    </row>
    <row r="29" spans="1:9" ht="12.75" customHeight="1" thickBot="1" x14ac:dyDescent="0.25">
      <c r="A29" s="624"/>
      <c r="B29" s="626"/>
      <c r="C29" s="626"/>
      <c r="D29" s="629"/>
      <c r="E29" s="40" t="s">
        <v>851</v>
      </c>
      <c r="F29" s="40" t="s">
        <v>99</v>
      </c>
      <c r="G29" s="40">
        <v>1</v>
      </c>
      <c r="H29" s="41">
        <v>30</v>
      </c>
      <c r="I29" s="200">
        <f t="shared" si="1"/>
        <v>30</v>
      </c>
    </row>
    <row r="30" spans="1:9" ht="13.5" thickBot="1" x14ac:dyDescent="0.25">
      <c r="A30" s="46" t="s">
        <v>107</v>
      </c>
      <c r="B30" s="491">
        <v>6532.05</v>
      </c>
      <c r="C30" s="85" t="s">
        <v>73</v>
      </c>
      <c r="D30" s="441" t="s">
        <v>108</v>
      </c>
      <c r="E30" s="47" t="s">
        <v>1012</v>
      </c>
      <c r="F30" s="47" t="s">
        <v>99</v>
      </c>
      <c r="G30" s="47">
        <v>1</v>
      </c>
      <c r="H30" s="48">
        <v>235</v>
      </c>
      <c r="I30" s="49">
        <f t="shared" si="1"/>
        <v>235</v>
      </c>
    </row>
    <row r="31" spans="1:9" ht="12.75" customHeight="1" x14ac:dyDescent="0.2">
      <c r="A31" s="622" t="s">
        <v>112</v>
      </c>
      <c r="B31" s="625">
        <v>5649.08</v>
      </c>
      <c r="C31" s="625" t="s">
        <v>74</v>
      </c>
      <c r="D31" s="627" t="s">
        <v>1112</v>
      </c>
      <c r="E31" s="37" t="s">
        <v>131</v>
      </c>
      <c r="F31" s="37" t="s">
        <v>101</v>
      </c>
      <c r="G31" s="37">
        <v>8</v>
      </c>
      <c r="H31" s="38">
        <v>41.67</v>
      </c>
      <c r="I31" s="39">
        <f t="shared" si="1"/>
        <v>333.36</v>
      </c>
    </row>
    <row r="32" spans="1:9" ht="12.75" customHeight="1" x14ac:dyDescent="0.2">
      <c r="A32" s="623"/>
      <c r="B32" s="632"/>
      <c r="C32" s="632"/>
      <c r="D32" s="628"/>
      <c r="E32" s="15" t="s">
        <v>481</v>
      </c>
      <c r="F32" s="15" t="s">
        <v>99</v>
      </c>
      <c r="G32" s="15">
        <v>5</v>
      </c>
      <c r="H32" s="16">
        <v>3.82</v>
      </c>
      <c r="I32" s="157">
        <f t="shared" si="1"/>
        <v>19.099999999999998</v>
      </c>
    </row>
    <row r="33" spans="1:9" ht="12.75" customHeight="1" x14ac:dyDescent="0.2">
      <c r="A33" s="623"/>
      <c r="B33" s="632"/>
      <c r="C33" s="632"/>
      <c r="D33" s="665"/>
      <c r="E33" s="15" t="s">
        <v>132</v>
      </c>
      <c r="F33" s="15" t="s">
        <v>99</v>
      </c>
      <c r="G33" s="15">
        <v>4</v>
      </c>
      <c r="H33" s="16">
        <v>4.59</v>
      </c>
      <c r="I33" s="157">
        <f t="shared" si="1"/>
        <v>18.36</v>
      </c>
    </row>
    <row r="34" spans="1:9" ht="12.75" customHeight="1" x14ac:dyDescent="0.2">
      <c r="A34" s="623"/>
      <c r="B34" s="632"/>
      <c r="C34" s="632"/>
      <c r="D34" s="664" t="s">
        <v>1111</v>
      </c>
      <c r="E34" s="15" t="s">
        <v>131</v>
      </c>
      <c r="F34" s="15" t="s">
        <v>101</v>
      </c>
      <c r="G34" s="15">
        <v>12</v>
      </c>
      <c r="H34" s="16">
        <v>41.67</v>
      </c>
      <c r="I34" s="157">
        <f t="shared" si="1"/>
        <v>500.04</v>
      </c>
    </row>
    <row r="35" spans="1:9" ht="12.75" customHeight="1" x14ac:dyDescent="0.2">
      <c r="A35" s="623"/>
      <c r="B35" s="632"/>
      <c r="C35" s="632"/>
      <c r="D35" s="628"/>
      <c r="E35" s="15" t="s">
        <v>481</v>
      </c>
      <c r="F35" s="15" t="s">
        <v>99</v>
      </c>
      <c r="G35" s="15">
        <v>10</v>
      </c>
      <c r="H35" s="16">
        <v>3.82</v>
      </c>
      <c r="I35" s="157">
        <f t="shared" si="1"/>
        <v>38.199999999999996</v>
      </c>
    </row>
    <row r="36" spans="1:9" ht="12.75" customHeight="1" x14ac:dyDescent="0.2">
      <c r="A36" s="623"/>
      <c r="B36" s="632"/>
      <c r="C36" s="632"/>
      <c r="D36" s="628"/>
      <c r="E36" s="15" t="s">
        <v>132</v>
      </c>
      <c r="F36" s="15" t="s">
        <v>99</v>
      </c>
      <c r="G36" s="15">
        <v>5</v>
      </c>
      <c r="H36" s="16">
        <v>4.59</v>
      </c>
      <c r="I36" s="157">
        <f t="shared" si="1"/>
        <v>22.95</v>
      </c>
    </row>
    <row r="37" spans="1:9" ht="12.75" customHeight="1" x14ac:dyDescent="0.2">
      <c r="A37" s="623"/>
      <c r="B37" s="632"/>
      <c r="C37" s="632"/>
      <c r="D37" s="628"/>
      <c r="E37" s="15" t="s">
        <v>220</v>
      </c>
      <c r="F37" s="15" t="s">
        <v>99</v>
      </c>
      <c r="G37" s="15">
        <v>2</v>
      </c>
      <c r="H37" s="16">
        <v>7.74</v>
      </c>
      <c r="I37" s="157">
        <f t="shared" si="1"/>
        <v>15.48</v>
      </c>
    </row>
    <row r="38" spans="1:9" ht="12.75" customHeight="1" x14ac:dyDescent="0.2">
      <c r="A38" s="623"/>
      <c r="B38" s="632"/>
      <c r="C38" s="632"/>
      <c r="D38" s="628"/>
      <c r="E38" s="15" t="s">
        <v>116</v>
      </c>
      <c r="F38" s="15" t="s">
        <v>101</v>
      </c>
      <c r="G38" s="15">
        <v>1</v>
      </c>
      <c r="H38" s="16">
        <v>32.020000000000003</v>
      </c>
      <c r="I38" s="157">
        <f t="shared" si="1"/>
        <v>32.020000000000003</v>
      </c>
    </row>
    <row r="39" spans="1:9" ht="12.75" customHeight="1" x14ac:dyDescent="0.2">
      <c r="A39" s="623"/>
      <c r="B39" s="632"/>
      <c r="C39" s="632"/>
      <c r="D39" s="628"/>
      <c r="E39" s="15" t="s">
        <v>139</v>
      </c>
      <c r="F39" s="15" t="s">
        <v>99</v>
      </c>
      <c r="G39" s="15">
        <v>1</v>
      </c>
      <c r="H39" s="16">
        <v>124.63</v>
      </c>
      <c r="I39" s="157">
        <f t="shared" si="1"/>
        <v>124.63</v>
      </c>
    </row>
    <row r="40" spans="1:9" ht="12.75" customHeight="1" thickBot="1" x14ac:dyDescent="0.25">
      <c r="A40" s="624"/>
      <c r="B40" s="626"/>
      <c r="C40" s="626"/>
      <c r="D40" s="629"/>
      <c r="E40" s="40" t="s">
        <v>134</v>
      </c>
      <c r="F40" s="40" t="s">
        <v>104</v>
      </c>
      <c r="G40" s="40">
        <v>3</v>
      </c>
      <c r="H40" s="41">
        <v>75</v>
      </c>
      <c r="I40" s="200">
        <f t="shared" si="1"/>
        <v>225</v>
      </c>
    </row>
    <row r="41" spans="1:9" ht="12.75" customHeight="1" x14ac:dyDescent="0.2">
      <c r="A41" s="260"/>
      <c r="B41" s="33">
        <v>6966.27</v>
      </c>
      <c r="C41" s="33" t="s">
        <v>75</v>
      </c>
      <c r="D41" s="388"/>
      <c r="E41" s="35"/>
      <c r="F41" s="35"/>
      <c r="G41" s="35"/>
      <c r="H41" s="36"/>
      <c r="I41" s="157">
        <f t="shared" si="1"/>
        <v>0</v>
      </c>
    </row>
    <row r="42" spans="1:9" ht="13.5" thickBot="1" x14ac:dyDescent="0.25">
      <c r="A42" s="263"/>
      <c r="B42" s="13">
        <v>7870.47</v>
      </c>
      <c r="C42" s="33" t="s">
        <v>76</v>
      </c>
      <c r="D42" s="268"/>
      <c r="E42" s="15"/>
      <c r="F42" s="15"/>
      <c r="G42" s="15"/>
      <c r="H42" s="16"/>
      <c r="I42" s="157">
        <f t="shared" si="1"/>
        <v>0</v>
      </c>
    </row>
    <row r="43" spans="1:9" ht="26.25" thickBot="1" x14ac:dyDescent="0.25">
      <c r="A43" s="46" t="s">
        <v>329</v>
      </c>
      <c r="B43" s="85">
        <v>8136.03</v>
      </c>
      <c r="C43" s="85" t="s">
        <v>77</v>
      </c>
      <c r="D43" s="55" t="s">
        <v>330</v>
      </c>
      <c r="E43" s="47" t="s">
        <v>331</v>
      </c>
      <c r="F43" s="47" t="s">
        <v>99</v>
      </c>
      <c r="G43" s="47">
        <v>1</v>
      </c>
      <c r="H43" s="48">
        <v>7.53</v>
      </c>
      <c r="I43" s="49">
        <f t="shared" si="1"/>
        <v>7.53</v>
      </c>
    </row>
    <row r="44" spans="1:9" ht="12.75" customHeight="1" thickBot="1" x14ac:dyDescent="0.25">
      <c r="A44" s="308"/>
      <c r="B44" s="71">
        <v>10142.75</v>
      </c>
      <c r="C44" s="70" t="s">
        <v>78</v>
      </c>
      <c r="D44" s="318"/>
      <c r="E44" s="73"/>
      <c r="F44" s="73"/>
      <c r="G44" s="73"/>
      <c r="H44" s="74"/>
      <c r="I44" s="165">
        <f t="shared" si="1"/>
        <v>0</v>
      </c>
    </row>
    <row r="45" spans="1:9" ht="26.25" thickBot="1" x14ac:dyDescent="0.25">
      <c r="A45" s="46" t="s">
        <v>329</v>
      </c>
      <c r="B45" s="85">
        <v>9371.7900000000009</v>
      </c>
      <c r="C45" s="85" t="s">
        <v>79</v>
      </c>
      <c r="D45" s="47" t="s">
        <v>330</v>
      </c>
      <c r="E45" s="47" t="s">
        <v>331</v>
      </c>
      <c r="F45" s="47" t="s">
        <v>99</v>
      </c>
      <c r="G45" s="47">
        <v>4</v>
      </c>
      <c r="H45" s="48">
        <v>7.53</v>
      </c>
      <c r="I45" s="49">
        <f>G45*H45</f>
        <v>30.12</v>
      </c>
    </row>
    <row r="46" spans="1:9" ht="26.25" thickBot="1" x14ac:dyDescent="0.25">
      <c r="A46" s="46" t="s">
        <v>329</v>
      </c>
      <c r="B46" s="85">
        <v>10000.18</v>
      </c>
      <c r="C46" s="85" t="s">
        <v>80</v>
      </c>
      <c r="D46" s="85" t="s">
        <v>330</v>
      </c>
      <c r="E46" s="47" t="s">
        <v>331</v>
      </c>
      <c r="F46" s="47" t="s">
        <v>99</v>
      </c>
      <c r="G46" s="47">
        <v>4</v>
      </c>
      <c r="H46" s="48">
        <v>7.53</v>
      </c>
      <c r="I46" s="49">
        <f>G46*H46</f>
        <v>30.12</v>
      </c>
    </row>
    <row r="47" spans="1:9" ht="13.5" thickBot="1" x14ac:dyDescent="0.25">
      <c r="A47" s="440"/>
      <c r="B47" s="85"/>
      <c r="C47" s="85" t="s">
        <v>87</v>
      </c>
      <c r="D47" s="441"/>
      <c r="E47" s="47"/>
      <c r="F47" s="47"/>
      <c r="G47" s="47"/>
      <c r="H47" s="48"/>
      <c r="I47" s="49">
        <v>735.27</v>
      </c>
    </row>
    <row r="48" spans="1:9" ht="12.75" customHeight="1" thickBot="1" x14ac:dyDescent="0.25">
      <c r="A48" s="79"/>
      <c r="B48" s="197">
        <f>SUM(B24:B46)</f>
        <v>86542.109999999986</v>
      </c>
      <c r="C48" s="198"/>
      <c r="D48" s="197"/>
      <c r="E48" s="199"/>
      <c r="F48" s="198"/>
      <c r="G48" s="198"/>
      <c r="H48" s="197" t="s">
        <v>17</v>
      </c>
      <c r="I48" s="197">
        <f>SUM(I24:I47)</f>
        <v>2866.18</v>
      </c>
    </row>
    <row r="49" spans="1:9" ht="64.5" thickBot="1" x14ac:dyDescent="0.25">
      <c r="A49" s="134" t="s">
        <v>144</v>
      </c>
      <c r="B49" s="114" t="s">
        <v>16</v>
      </c>
      <c r="C49" s="114" t="s">
        <v>5</v>
      </c>
      <c r="D49" s="114" t="s">
        <v>23</v>
      </c>
      <c r="E49" s="118" t="s">
        <v>18</v>
      </c>
      <c r="F49" s="114" t="s">
        <v>19</v>
      </c>
      <c r="G49" s="114" t="s">
        <v>10</v>
      </c>
      <c r="H49" s="114" t="s">
        <v>13</v>
      </c>
      <c r="I49" s="115" t="s">
        <v>12</v>
      </c>
    </row>
    <row r="50" spans="1:9" ht="12.75" customHeight="1" thickBot="1" x14ac:dyDescent="0.25">
      <c r="A50" s="103"/>
      <c r="B50" s="104">
        <v>2672.09</v>
      </c>
      <c r="C50" s="58" t="s">
        <v>66</v>
      </c>
      <c r="D50" s="64"/>
      <c r="E50" s="59"/>
      <c r="F50" s="59"/>
      <c r="G50" s="59"/>
      <c r="H50" s="60"/>
      <c r="I50" s="61"/>
    </row>
    <row r="51" spans="1:9" ht="12.75" customHeight="1" thickBot="1" x14ac:dyDescent="0.25">
      <c r="A51" s="103"/>
      <c r="B51" s="122">
        <v>2573.96</v>
      </c>
      <c r="C51" s="123" t="s">
        <v>67</v>
      </c>
      <c r="D51" s="124"/>
      <c r="E51" s="125"/>
      <c r="F51" s="125"/>
      <c r="G51" s="125"/>
      <c r="H51" s="126"/>
      <c r="I51" s="127"/>
    </row>
    <row r="52" spans="1:9" ht="12.75" customHeight="1" thickBot="1" x14ac:dyDescent="0.25">
      <c r="A52" s="103"/>
      <c r="B52" s="106">
        <v>2620.9699999999998</v>
      </c>
      <c r="C52" s="85" t="s">
        <v>70</v>
      </c>
      <c r="D52" s="86"/>
      <c r="E52" s="47"/>
      <c r="F52" s="47"/>
      <c r="G52" s="47"/>
      <c r="H52" s="48"/>
      <c r="I52" s="49"/>
    </row>
    <row r="53" spans="1:9" ht="12.75" customHeight="1" thickBot="1" x14ac:dyDescent="0.25">
      <c r="A53" s="103"/>
      <c r="B53" s="106">
        <v>1492.57</v>
      </c>
      <c r="C53" s="85" t="s">
        <v>72</v>
      </c>
      <c r="D53" s="86"/>
      <c r="E53" s="47"/>
      <c r="F53" s="47"/>
      <c r="G53" s="47"/>
      <c r="H53" s="48"/>
      <c r="I53" s="49"/>
    </row>
    <row r="54" spans="1:9" ht="12.75" customHeight="1" thickBot="1" x14ac:dyDescent="0.25">
      <c r="A54" s="103"/>
      <c r="B54" s="106">
        <v>2799.28</v>
      </c>
      <c r="C54" s="85" t="s">
        <v>73</v>
      </c>
      <c r="D54" s="86"/>
      <c r="E54" s="47"/>
      <c r="F54" s="47"/>
      <c r="G54" s="47"/>
      <c r="H54" s="48"/>
      <c r="I54" s="49"/>
    </row>
    <row r="55" spans="1:9" ht="12.75" customHeight="1" thickBot="1" x14ac:dyDescent="0.25">
      <c r="A55" s="103"/>
      <c r="B55" s="106">
        <v>2658.37</v>
      </c>
      <c r="C55" s="85" t="s">
        <v>74</v>
      </c>
      <c r="D55" s="86"/>
      <c r="E55" s="47"/>
      <c r="F55" s="47"/>
      <c r="G55" s="47"/>
      <c r="H55" s="48"/>
      <c r="I55" s="49"/>
    </row>
    <row r="56" spans="1:9" ht="12.75" customHeight="1" thickBot="1" x14ac:dyDescent="0.25">
      <c r="A56" s="11"/>
      <c r="B56" s="106">
        <v>2466.9499999999998</v>
      </c>
      <c r="C56" s="85" t="s">
        <v>75</v>
      </c>
      <c r="D56" s="86"/>
      <c r="E56" s="47"/>
      <c r="F56" s="47"/>
      <c r="G56" s="47"/>
      <c r="H56" s="48"/>
      <c r="I56" s="49"/>
    </row>
    <row r="57" spans="1:9" ht="12.75" customHeight="1" thickBot="1" x14ac:dyDescent="0.25">
      <c r="A57" s="11"/>
      <c r="B57" s="106">
        <v>3446.07</v>
      </c>
      <c r="C57" s="85" t="s">
        <v>76</v>
      </c>
      <c r="D57" s="86"/>
      <c r="E57" s="47"/>
      <c r="F57" s="47"/>
      <c r="G57" s="47"/>
      <c r="H57" s="48"/>
      <c r="I57" s="49"/>
    </row>
    <row r="58" spans="1:9" ht="12.75" customHeight="1" thickBot="1" x14ac:dyDescent="0.25">
      <c r="A58" s="11"/>
      <c r="B58" s="106">
        <v>4893.21</v>
      </c>
      <c r="C58" s="85" t="s">
        <v>77</v>
      </c>
      <c r="D58" s="86"/>
      <c r="E58" s="47"/>
      <c r="F58" s="47"/>
      <c r="G58" s="47"/>
      <c r="H58" s="48"/>
      <c r="I58" s="49"/>
    </row>
    <row r="59" spans="1:9" ht="12.75" customHeight="1" thickBot="1" x14ac:dyDescent="0.25">
      <c r="A59" s="11"/>
      <c r="B59" s="106">
        <v>5315.14</v>
      </c>
      <c r="C59" s="85" t="s">
        <v>78</v>
      </c>
      <c r="D59" s="86"/>
      <c r="E59" s="47"/>
      <c r="F59" s="47"/>
      <c r="G59" s="47"/>
      <c r="H59" s="48"/>
      <c r="I59" s="49"/>
    </row>
    <row r="60" spans="1:9" ht="12.75" customHeight="1" thickBot="1" x14ac:dyDescent="0.25">
      <c r="A60" s="11"/>
      <c r="B60" s="106">
        <v>4998.12</v>
      </c>
      <c r="C60" s="85" t="s">
        <v>79</v>
      </c>
      <c r="D60" s="86"/>
      <c r="E60" s="47"/>
      <c r="F60" s="47"/>
      <c r="G60" s="47"/>
      <c r="H60" s="48"/>
      <c r="I60" s="49"/>
    </row>
    <row r="61" spans="1:9" ht="12.75" customHeight="1" thickBot="1" x14ac:dyDescent="0.25">
      <c r="A61" s="11"/>
      <c r="B61" s="106">
        <v>5309.06</v>
      </c>
      <c r="C61" s="85" t="s">
        <v>80</v>
      </c>
      <c r="D61" s="86"/>
      <c r="E61" s="47"/>
      <c r="F61" s="47"/>
      <c r="G61" s="47"/>
      <c r="H61" s="48"/>
      <c r="I61" s="49"/>
    </row>
    <row r="62" spans="1:9" ht="12.75" customHeight="1" thickBot="1" x14ac:dyDescent="0.25">
      <c r="A62" s="418"/>
      <c r="B62" s="454">
        <f>SUM(B50:B61)</f>
        <v>41245.79</v>
      </c>
      <c r="C62" s="458" t="s">
        <v>87</v>
      </c>
      <c r="D62" s="86"/>
      <c r="E62" s="47"/>
      <c r="F62" s="47"/>
      <c r="G62" s="47"/>
      <c r="H62" s="48"/>
      <c r="I62" s="49"/>
    </row>
    <row r="63" spans="1:9" ht="12.75" customHeight="1" thickBot="1" x14ac:dyDescent="0.25">
      <c r="A63" s="655" t="s">
        <v>106</v>
      </c>
      <c r="B63" s="106">
        <v>503.82</v>
      </c>
      <c r="C63" s="85" t="s">
        <v>74</v>
      </c>
      <c r="D63" s="86"/>
      <c r="E63" s="47"/>
      <c r="F63" s="47"/>
      <c r="G63" s="47"/>
      <c r="H63" s="48"/>
      <c r="I63" s="49"/>
    </row>
    <row r="64" spans="1:9" ht="12.75" customHeight="1" thickBot="1" x14ac:dyDescent="0.25">
      <c r="A64" s="656"/>
      <c r="B64" s="106">
        <v>212.94</v>
      </c>
      <c r="C64" s="85" t="s">
        <v>75</v>
      </c>
      <c r="D64" s="86"/>
      <c r="E64" s="47"/>
      <c r="F64" s="47"/>
      <c r="G64" s="47"/>
      <c r="H64" s="48"/>
      <c r="I64" s="49"/>
    </row>
    <row r="65" spans="1:9" ht="12.75" customHeight="1" thickBot="1" x14ac:dyDescent="0.25">
      <c r="A65" s="657"/>
      <c r="B65" s="106">
        <v>264.89999999999998</v>
      </c>
      <c r="C65" s="85" t="s">
        <v>76</v>
      </c>
      <c r="D65" s="86"/>
      <c r="E65" s="47"/>
      <c r="F65" s="47"/>
      <c r="G65" s="47"/>
      <c r="H65" s="48"/>
      <c r="I65" s="49"/>
    </row>
    <row r="66" spans="1:9" ht="12.75" customHeight="1" thickBot="1" x14ac:dyDescent="0.25">
      <c r="A66" s="526"/>
      <c r="B66" s="454">
        <f>SUM(B63:B65)</f>
        <v>981.66</v>
      </c>
      <c r="C66" s="458" t="s">
        <v>87</v>
      </c>
      <c r="D66" s="86"/>
      <c r="E66" s="47"/>
      <c r="F66" s="47"/>
      <c r="G66" s="47"/>
      <c r="H66" s="48"/>
      <c r="I66" s="49">
        <v>613.04999999999995</v>
      </c>
    </row>
    <row r="67" spans="1:9" ht="12.75" customHeight="1" thickBot="1" x14ac:dyDescent="0.25">
      <c r="A67" s="79"/>
      <c r="B67" s="197">
        <f>B62+B66</f>
        <v>42227.450000000004</v>
      </c>
      <c r="C67" s="198"/>
      <c r="D67" s="197"/>
      <c r="E67" s="199"/>
      <c r="F67" s="198"/>
      <c r="G67" s="198"/>
      <c r="H67" s="197" t="s">
        <v>17</v>
      </c>
      <c r="I67" s="197">
        <f>SUM(I50:I66)</f>
        <v>613.04999999999995</v>
      </c>
    </row>
    <row r="68" spans="1:9" ht="77.25" thickBot="1" x14ac:dyDescent="0.25">
      <c r="A68" s="134" t="s">
        <v>145</v>
      </c>
      <c r="B68" s="117" t="s">
        <v>16</v>
      </c>
      <c r="C68" s="131" t="s">
        <v>5</v>
      </c>
      <c r="D68" s="117" t="s">
        <v>23</v>
      </c>
      <c r="E68" s="132" t="s">
        <v>18</v>
      </c>
      <c r="F68" s="117" t="s">
        <v>19</v>
      </c>
      <c r="G68" s="131" t="s">
        <v>10</v>
      </c>
      <c r="H68" s="117" t="s">
        <v>13</v>
      </c>
      <c r="I68" s="117" t="s">
        <v>12</v>
      </c>
    </row>
    <row r="69" spans="1:9" ht="12.75" customHeight="1" thickBot="1" x14ac:dyDescent="0.25">
      <c r="A69" s="227"/>
      <c r="B69" s="106">
        <v>3349.47</v>
      </c>
      <c r="C69" s="55" t="s">
        <v>66</v>
      </c>
      <c r="D69" s="86"/>
      <c r="E69" s="47"/>
      <c r="F69" s="47"/>
      <c r="G69" s="47"/>
      <c r="H69" s="48"/>
      <c r="I69" s="49"/>
    </row>
    <row r="70" spans="1:9" ht="12.75" customHeight="1" thickBot="1" x14ac:dyDescent="0.25">
      <c r="A70" s="227"/>
      <c r="B70" s="106">
        <v>3433.11</v>
      </c>
      <c r="C70" s="55" t="s">
        <v>67</v>
      </c>
      <c r="D70" s="86"/>
      <c r="E70" s="47"/>
      <c r="F70" s="47"/>
      <c r="G70" s="47"/>
      <c r="H70" s="48"/>
      <c r="I70" s="49"/>
    </row>
    <row r="71" spans="1:9" ht="12.75" customHeight="1" thickBot="1" x14ac:dyDescent="0.25">
      <c r="A71" s="227"/>
      <c r="B71" s="106">
        <v>3605.89</v>
      </c>
      <c r="C71" s="85" t="s">
        <v>70</v>
      </c>
      <c r="D71" s="86"/>
      <c r="E71" s="47"/>
      <c r="F71" s="47"/>
      <c r="G71" s="47"/>
      <c r="H71" s="48"/>
      <c r="I71" s="49"/>
    </row>
    <row r="72" spans="1:9" ht="12.75" customHeight="1" thickBot="1" x14ac:dyDescent="0.25">
      <c r="A72" s="227"/>
      <c r="B72" s="106">
        <v>3432.06</v>
      </c>
      <c r="C72" s="85" t="s">
        <v>72</v>
      </c>
      <c r="D72" s="86"/>
      <c r="E72" s="47"/>
      <c r="F72" s="47"/>
      <c r="G72" s="47"/>
      <c r="H72" s="48"/>
      <c r="I72" s="49"/>
    </row>
    <row r="73" spans="1:9" ht="12.75" customHeight="1" thickBot="1" x14ac:dyDescent="0.25">
      <c r="A73" s="227"/>
      <c r="B73" s="106">
        <v>3496.99</v>
      </c>
      <c r="C73" s="85" t="s">
        <v>73</v>
      </c>
      <c r="D73" s="86"/>
      <c r="E73" s="47"/>
      <c r="F73" s="47"/>
      <c r="G73" s="47"/>
      <c r="H73" s="48"/>
      <c r="I73" s="49"/>
    </row>
    <row r="74" spans="1:9" ht="12.75" customHeight="1" thickBot="1" x14ac:dyDescent="0.25">
      <c r="A74" s="227"/>
      <c r="B74" s="106">
        <v>4024.26</v>
      </c>
      <c r="C74" s="85" t="s">
        <v>74</v>
      </c>
      <c r="D74" s="86"/>
      <c r="E74" s="47"/>
      <c r="F74" s="47"/>
      <c r="G74" s="47"/>
      <c r="H74" s="48"/>
      <c r="I74" s="49"/>
    </row>
    <row r="75" spans="1:9" ht="12.75" customHeight="1" thickBot="1" x14ac:dyDescent="0.25">
      <c r="A75" s="227"/>
      <c r="B75" s="106">
        <v>2372.79</v>
      </c>
      <c r="C75" s="85" t="s">
        <v>75</v>
      </c>
      <c r="D75" s="86"/>
      <c r="E75" s="47"/>
      <c r="F75" s="47"/>
      <c r="G75" s="47"/>
      <c r="H75" s="48"/>
      <c r="I75" s="49"/>
    </row>
    <row r="76" spans="1:9" ht="12.75" customHeight="1" thickBot="1" x14ac:dyDescent="0.25">
      <c r="A76" s="227"/>
      <c r="B76" s="106">
        <v>2928.08</v>
      </c>
      <c r="C76" s="85" t="s">
        <v>76</v>
      </c>
      <c r="D76" s="86"/>
      <c r="E76" s="47"/>
      <c r="F76" s="47"/>
      <c r="G76" s="47"/>
      <c r="H76" s="48"/>
      <c r="I76" s="49"/>
    </row>
    <row r="77" spans="1:9" ht="12.75" customHeight="1" thickBot="1" x14ac:dyDescent="0.25">
      <c r="A77" s="227"/>
      <c r="B77" s="106">
        <v>2971.19</v>
      </c>
      <c r="C77" s="85" t="s">
        <v>77</v>
      </c>
      <c r="D77" s="86"/>
      <c r="E77" s="47"/>
      <c r="F77" s="47"/>
      <c r="G77" s="47"/>
      <c r="H77" s="48"/>
      <c r="I77" s="49"/>
    </row>
    <row r="78" spans="1:9" ht="12.75" customHeight="1" thickBot="1" x14ac:dyDescent="0.25">
      <c r="A78" s="227"/>
      <c r="B78" s="106">
        <v>3180.88</v>
      </c>
      <c r="C78" s="85" t="s">
        <v>78</v>
      </c>
      <c r="D78" s="86"/>
      <c r="E78" s="47"/>
      <c r="F78" s="47"/>
      <c r="G78" s="47"/>
      <c r="H78" s="48"/>
      <c r="I78" s="49"/>
    </row>
    <row r="79" spans="1:9" ht="12.75" customHeight="1" thickBot="1" x14ac:dyDescent="0.25">
      <c r="A79" s="227"/>
      <c r="B79" s="106">
        <v>3056.47</v>
      </c>
      <c r="C79" s="85" t="s">
        <v>79</v>
      </c>
      <c r="D79" s="86"/>
      <c r="E79" s="47"/>
      <c r="F79" s="47"/>
      <c r="G79" s="47"/>
      <c r="H79" s="48"/>
      <c r="I79" s="49"/>
    </row>
    <row r="80" spans="1:9" ht="12.75" customHeight="1" thickBot="1" x14ac:dyDescent="0.25">
      <c r="A80" s="227"/>
      <c r="B80" s="106">
        <v>3093.45</v>
      </c>
      <c r="C80" s="85" t="s">
        <v>80</v>
      </c>
      <c r="D80" s="86"/>
      <c r="E80" s="47"/>
      <c r="F80" s="47"/>
      <c r="G80" s="47"/>
      <c r="H80" s="48"/>
      <c r="I80" s="49"/>
    </row>
    <row r="81" spans="1:9" ht="12.75" customHeight="1" thickBot="1" x14ac:dyDescent="0.25">
      <c r="A81" s="227"/>
      <c r="B81" s="106"/>
      <c r="C81" s="167" t="s">
        <v>87</v>
      </c>
      <c r="D81" s="86"/>
      <c r="E81" s="47"/>
      <c r="F81" s="47"/>
      <c r="G81" s="47"/>
      <c r="H81" s="48"/>
      <c r="I81" s="49">
        <v>548.45000000000005</v>
      </c>
    </row>
    <row r="82" spans="1:9" ht="13.5" thickBot="1" x14ac:dyDescent="0.25">
      <c r="A82" s="180"/>
      <c r="B82" s="197">
        <f>SUM(B69:B81)</f>
        <v>38944.639999999999</v>
      </c>
      <c r="C82" s="198"/>
      <c r="D82" s="197"/>
      <c r="E82" s="199"/>
      <c r="F82" s="198"/>
      <c r="G82" s="198"/>
      <c r="H82" s="197" t="s">
        <v>17</v>
      </c>
      <c r="I82" s="230">
        <f>SUM(I69:I81)</f>
        <v>548.45000000000005</v>
      </c>
    </row>
    <row r="83" spans="1:9" ht="26.25" thickBot="1" x14ac:dyDescent="0.25">
      <c r="A83" s="46" t="s">
        <v>8</v>
      </c>
      <c r="B83" s="114" t="s">
        <v>16</v>
      </c>
      <c r="C83" s="114" t="s">
        <v>5</v>
      </c>
      <c r="D83" s="114" t="s">
        <v>23</v>
      </c>
      <c r="E83" s="118" t="s">
        <v>18</v>
      </c>
      <c r="F83" s="114" t="s">
        <v>19</v>
      </c>
      <c r="G83" s="114" t="s">
        <v>10</v>
      </c>
      <c r="H83" s="114" t="s">
        <v>13</v>
      </c>
      <c r="I83" s="115" t="s">
        <v>12</v>
      </c>
    </row>
    <row r="84" spans="1:9" ht="12.75" customHeight="1" x14ac:dyDescent="0.2">
      <c r="A84" s="679" t="s">
        <v>82</v>
      </c>
      <c r="B84" s="33"/>
      <c r="C84" s="33" t="s">
        <v>66</v>
      </c>
      <c r="D84" s="34"/>
      <c r="E84" s="35"/>
      <c r="F84" s="35" t="s">
        <v>83</v>
      </c>
      <c r="G84" s="35">
        <v>179</v>
      </c>
      <c r="H84" s="16">
        <v>4.8099999999999996</v>
      </c>
      <c r="I84" s="33">
        <f>G84*H84</f>
        <v>860.9899999999999</v>
      </c>
    </row>
    <row r="85" spans="1:9" ht="12.75" customHeight="1" x14ac:dyDescent="0.2">
      <c r="A85" s="679"/>
      <c r="B85" s="13"/>
      <c r="C85" s="13" t="s">
        <v>67</v>
      </c>
      <c r="D85" s="14"/>
      <c r="E85" s="15"/>
      <c r="F85" s="15" t="s">
        <v>83</v>
      </c>
      <c r="G85" s="15">
        <v>161</v>
      </c>
      <c r="H85" s="16">
        <v>4.8099999999999996</v>
      </c>
      <c r="I85" s="13">
        <f>G85*H85</f>
        <v>774.41</v>
      </c>
    </row>
    <row r="86" spans="1:9" x14ac:dyDescent="0.2">
      <c r="A86" s="679"/>
      <c r="B86" s="13"/>
      <c r="C86" s="13" t="s">
        <v>70</v>
      </c>
      <c r="D86" s="14"/>
      <c r="E86" s="15"/>
      <c r="F86" s="15" t="s">
        <v>83</v>
      </c>
      <c r="G86" s="15">
        <v>179</v>
      </c>
      <c r="H86" s="16">
        <v>4.8099999999999996</v>
      </c>
      <c r="I86" s="13">
        <f t="shared" ref="I86:I93" si="2">G86*H86</f>
        <v>860.9899999999999</v>
      </c>
    </row>
    <row r="87" spans="1:9" ht="12.75" customHeight="1" x14ac:dyDescent="0.2">
      <c r="A87" s="679"/>
      <c r="B87" s="13"/>
      <c r="C87" s="13" t="s">
        <v>72</v>
      </c>
      <c r="D87" s="14"/>
      <c r="E87" s="15"/>
      <c r="F87" s="15" t="s">
        <v>83</v>
      </c>
      <c r="G87" s="15">
        <v>173</v>
      </c>
      <c r="H87" s="16">
        <v>4.8099999999999996</v>
      </c>
      <c r="I87" s="13">
        <f t="shared" si="2"/>
        <v>832.12999999999988</v>
      </c>
    </row>
    <row r="88" spans="1:9" x14ac:dyDescent="0.2">
      <c r="A88" s="679"/>
      <c r="B88" s="13"/>
      <c r="C88" s="13" t="s">
        <v>73</v>
      </c>
      <c r="D88" s="14"/>
      <c r="E88" s="15"/>
      <c r="F88" s="15" t="s">
        <v>83</v>
      </c>
      <c r="G88" s="15">
        <v>73</v>
      </c>
      <c r="H88" s="16">
        <v>4.8099999999999996</v>
      </c>
      <c r="I88" s="13">
        <f t="shared" si="2"/>
        <v>351.13</v>
      </c>
    </row>
    <row r="89" spans="1:9" ht="12.75" customHeight="1" x14ac:dyDescent="0.2">
      <c r="A89" s="679"/>
      <c r="B89" s="13"/>
      <c r="C89" s="13" t="s">
        <v>74</v>
      </c>
      <c r="D89" s="14"/>
      <c r="E89" s="15"/>
      <c r="F89" s="15" t="s">
        <v>83</v>
      </c>
      <c r="G89" s="15">
        <v>73</v>
      </c>
      <c r="H89" s="16">
        <v>4.8099999999999996</v>
      </c>
      <c r="I89" s="13">
        <f t="shared" si="2"/>
        <v>351.13</v>
      </c>
    </row>
    <row r="90" spans="1:9" ht="12.75" customHeight="1" x14ac:dyDescent="0.2">
      <c r="A90" s="679"/>
      <c r="B90" s="13"/>
      <c r="C90" s="13" t="s">
        <v>75</v>
      </c>
      <c r="D90" s="14"/>
      <c r="E90" s="15"/>
      <c r="F90" s="15" t="s">
        <v>83</v>
      </c>
      <c r="G90" s="15">
        <v>73</v>
      </c>
      <c r="H90" s="16">
        <v>5.04</v>
      </c>
      <c r="I90" s="13">
        <f t="shared" si="2"/>
        <v>367.92</v>
      </c>
    </row>
    <row r="91" spans="1:9" ht="12.75" customHeight="1" x14ac:dyDescent="0.2">
      <c r="A91" s="679"/>
      <c r="B91" s="13"/>
      <c r="C91" s="13" t="s">
        <v>76</v>
      </c>
      <c r="D91" s="14"/>
      <c r="E91" s="15"/>
      <c r="F91" s="15" t="s">
        <v>83</v>
      </c>
      <c r="G91" s="15">
        <v>73</v>
      </c>
      <c r="H91" s="16">
        <v>5.04</v>
      </c>
      <c r="I91" s="13">
        <f t="shared" si="2"/>
        <v>367.92</v>
      </c>
    </row>
    <row r="92" spans="1:9" ht="12.75" customHeight="1" x14ac:dyDescent="0.2">
      <c r="A92" s="679"/>
      <c r="B92" s="13"/>
      <c r="C92" s="13" t="s">
        <v>77</v>
      </c>
      <c r="D92" s="14"/>
      <c r="E92" s="15"/>
      <c r="F92" s="15" t="s">
        <v>83</v>
      </c>
      <c r="G92" s="15">
        <v>73</v>
      </c>
      <c r="H92" s="16">
        <v>5.04</v>
      </c>
      <c r="I92" s="13">
        <f t="shared" si="2"/>
        <v>367.92</v>
      </c>
    </row>
    <row r="93" spans="1:9" ht="12.75" customHeight="1" x14ac:dyDescent="0.2">
      <c r="A93" s="679"/>
      <c r="B93" s="13"/>
      <c r="C93" s="13" t="s">
        <v>78</v>
      </c>
      <c r="D93" s="14"/>
      <c r="E93" s="15"/>
      <c r="F93" s="15" t="s">
        <v>83</v>
      </c>
      <c r="G93" s="15">
        <v>73</v>
      </c>
      <c r="H93" s="16">
        <v>5.04</v>
      </c>
      <c r="I93" s="13">
        <f t="shared" si="2"/>
        <v>367.92</v>
      </c>
    </row>
    <row r="94" spans="1:9" ht="12.75" customHeight="1" x14ac:dyDescent="0.2">
      <c r="A94" s="679"/>
      <c r="B94" s="13"/>
      <c r="C94" s="13" t="s">
        <v>79</v>
      </c>
      <c r="D94" s="14"/>
      <c r="E94" s="15"/>
      <c r="F94" s="15" t="s">
        <v>83</v>
      </c>
      <c r="G94" s="15">
        <v>73</v>
      </c>
      <c r="H94" s="16">
        <v>5.04</v>
      </c>
      <c r="I94" s="13">
        <f>G94*H94</f>
        <v>367.92</v>
      </c>
    </row>
    <row r="95" spans="1:9" ht="12.75" customHeight="1" x14ac:dyDescent="0.2">
      <c r="A95" s="679"/>
      <c r="B95" s="13"/>
      <c r="C95" s="13" t="s">
        <v>80</v>
      </c>
      <c r="D95" s="14"/>
      <c r="E95" s="15"/>
      <c r="F95" s="15" t="s">
        <v>83</v>
      </c>
      <c r="G95" s="15">
        <v>73</v>
      </c>
      <c r="H95" s="16">
        <v>5.04</v>
      </c>
      <c r="I95" s="13">
        <f>G95*H95</f>
        <v>367.92</v>
      </c>
    </row>
    <row r="96" spans="1:9" ht="12.75" customHeight="1" x14ac:dyDescent="0.2">
      <c r="A96" s="693"/>
      <c r="B96" s="13"/>
      <c r="C96" s="244" t="s">
        <v>87</v>
      </c>
      <c r="D96" s="14"/>
      <c r="E96" s="15"/>
      <c r="F96" s="15" t="s">
        <v>83</v>
      </c>
      <c r="G96" s="15">
        <f>SUM(G84:G95)</f>
        <v>1276</v>
      </c>
      <c r="H96" s="16"/>
      <c r="I96" s="244">
        <f>SUM(I84:I95)</f>
        <v>6238.3</v>
      </c>
    </row>
    <row r="97" spans="1:255" ht="29.45" customHeight="1" x14ac:dyDescent="0.2">
      <c r="A97" s="652" t="s">
        <v>2272</v>
      </c>
      <c r="B97" s="71"/>
      <c r="C97" s="13" t="s">
        <v>2273</v>
      </c>
      <c r="D97" s="72"/>
      <c r="E97" s="73"/>
      <c r="F97" s="15"/>
      <c r="G97" s="327"/>
      <c r="H97" s="74"/>
      <c r="I97" s="598">
        <v>98.52</v>
      </c>
    </row>
    <row r="98" spans="1:255" ht="28.9" customHeight="1" x14ac:dyDescent="0.2">
      <c r="A98" s="653"/>
      <c r="B98" s="71"/>
      <c r="C98" s="13" t="s">
        <v>2274</v>
      </c>
      <c r="D98" s="72"/>
      <c r="E98" s="73"/>
      <c r="F98" s="15"/>
      <c r="G98" s="327"/>
      <c r="H98" s="74"/>
      <c r="I98" s="598">
        <v>103.44</v>
      </c>
    </row>
    <row r="99" spans="1:255" ht="22.15" customHeight="1" x14ac:dyDescent="0.2">
      <c r="A99" s="654"/>
      <c r="B99" s="412"/>
      <c r="C99" s="244" t="s">
        <v>87</v>
      </c>
      <c r="D99" s="72"/>
      <c r="E99" s="73"/>
      <c r="F99" s="15"/>
      <c r="G99" s="327"/>
      <c r="H99" s="74"/>
      <c r="I99" s="241">
        <f>SUM(I97:I98)</f>
        <v>201.95999999999998</v>
      </c>
    </row>
    <row r="100" spans="1:255" ht="33" customHeight="1" x14ac:dyDescent="0.2">
      <c r="A100" s="652" t="s">
        <v>2271</v>
      </c>
      <c r="B100" s="71"/>
      <c r="C100" s="33" t="s">
        <v>2273</v>
      </c>
      <c r="D100" s="72"/>
      <c r="E100" s="73"/>
      <c r="F100" s="15"/>
      <c r="G100" s="327"/>
      <c r="H100" s="74"/>
      <c r="I100" s="598">
        <v>558.05999999999995</v>
      </c>
    </row>
    <row r="101" spans="1:255" ht="26.45" customHeight="1" x14ac:dyDescent="0.2">
      <c r="A101" s="653"/>
      <c r="B101" s="71"/>
      <c r="C101" s="71" t="s">
        <v>2274</v>
      </c>
      <c r="D101" s="72"/>
      <c r="E101" s="73"/>
      <c r="F101" s="15"/>
      <c r="G101" s="327"/>
      <c r="H101" s="74"/>
      <c r="I101" s="598">
        <v>620.4</v>
      </c>
    </row>
    <row r="102" spans="1:255" ht="25.9" customHeight="1" x14ac:dyDescent="0.2">
      <c r="A102" s="654"/>
      <c r="B102" s="71"/>
      <c r="C102" s="412" t="s">
        <v>87</v>
      </c>
      <c r="D102" s="72"/>
      <c r="E102" s="73"/>
      <c r="F102" s="73"/>
      <c r="G102" s="327"/>
      <c r="H102" s="74"/>
      <c r="I102" s="241">
        <f>SUM(I100:I101)</f>
        <v>1178.46</v>
      </c>
    </row>
    <row r="103" spans="1:255" ht="25.5" x14ac:dyDescent="0.2">
      <c r="A103" s="221" t="s">
        <v>2270</v>
      </c>
      <c r="B103" s="13"/>
      <c r="C103" s="244" t="s">
        <v>87</v>
      </c>
      <c r="D103" s="14"/>
      <c r="E103" s="15"/>
      <c r="F103" s="15"/>
      <c r="G103" s="15"/>
      <c r="H103" s="16"/>
      <c r="I103" s="244">
        <v>58621.32</v>
      </c>
    </row>
    <row r="104" spans="1:255" ht="12.75" customHeight="1" x14ac:dyDescent="0.2">
      <c r="A104" s="11" t="s">
        <v>84</v>
      </c>
      <c r="B104" s="13"/>
      <c r="C104" s="244" t="s">
        <v>87</v>
      </c>
      <c r="D104" s="14"/>
      <c r="E104" s="15"/>
      <c r="F104" s="15"/>
      <c r="G104" s="15"/>
      <c r="H104" s="16"/>
      <c r="I104" s="244">
        <v>4357.97</v>
      </c>
    </row>
    <row r="105" spans="1:255" ht="12.75" customHeight="1" x14ac:dyDescent="0.2">
      <c r="A105" s="11" t="s">
        <v>86</v>
      </c>
      <c r="B105" s="13"/>
      <c r="C105" s="244" t="s">
        <v>87</v>
      </c>
      <c r="D105" s="14"/>
      <c r="E105" s="15"/>
      <c r="F105" s="15"/>
      <c r="G105" s="15"/>
      <c r="H105" s="16"/>
      <c r="I105" s="244">
        <v>3978.55</v>
      </c>
    </row>
    <row r="106" spans="1:255" ht="12.75" customHeight="1" x14ac:dyDescent="0.2">
      <c r="A106" s="240" t="s">
        <v>88</v>
      </c>
      <c r="B106" s="13"/>
      <c r="C106" s="244" t="s">
        <v>87</v>
      </c>
      <c r="D106" s="14"/>
      <c r="E106" s="15"/>
      <c r="F106" s="15"/>
      <c r="G106" s="15"/>
      <c r="H106" s="16"/>
      <c r="I106" s="244">
        <v>2918.63</v>
      </c>
    </row>
    <row r="107" spans="1:255" ht="12.75" customHeight="1" thickBot="1" x14ac:dyDescent="0.25">
      <c r="A107" s="30"/>
      <c r="B107" s="109"/>
      <c r="C107" s="109"/>
      <c r="D107" s="108"/>
      <c r="E107" s="110"/>
      <c r="F107" s="109"/>
      <c r="G107" s="109"/>
      <c r="H107" s="108" t="s">
        <v>17</v>
      </c>
      <c r="I107" s="108">
        <f>I96+I99+I102+I103+I104+I105+I106</f>
        <v>77495.19</v>
      </c>
    </row>
    <row r="108" spans="1:255" s="45" customFormat="1" ht="71.45" customHeight="1" thickBot="1" x14ac:dyDescent="0.25">
      <c r="A108" s="117" t="s">
        <v>95</v>
      </c>
      <c r="B108" s="114" t="s">
        <v>16</v>
      </c>
      <c r="C108" s="114" t="s">
        <v>5</v>
      </c>
      <c r="D108" s="114" t="s">
        <v>23</v>
      </c>
      <c r="E108" s="118" t="s">
        <v>18</v>
      </c>
      <c r="F108" s="114" t="s">
        <v>19</v>
      </c>
      <c r="G108" s="114" t="s">
        <v>10</v>
      </c>
      <c r="H108" s="114" t="s">
        <v>13</v>
      </c>
      <c r="I108" s="115" t="s">
        <v>12</v>
      </c>
      <c r="J108" s="56"/>
      <c r="K108" s="56"/>
      <c r="L108" s="56"/>
      <c r="M108" s="56"/>
      <c r="N108" s="56"/>
      <c r="O108" s="56"/>
      <c r="P108" s="56"/>
      <c r="Q108" s="56"/>
      <c r="R108" s="56"/>
      <c r="T108" s="56"/>
      <c r="U108" s="56"/>
      <c r="V108" s="56"/>
      <c r="W108" s="56"/>
      <c r="X108" s="56"/>
      <c r="Y108" s="56"/>
      <c r="Z108" s="56"/>
      <c r="AA108" s="56"/>
      <c r="AB108" s="56"/>
      <c r="AD108" s="56"/>
      <c r="AE108" s="56"/>
      <c r="AF108" s="56"/>
      <c r="AG108" s="56"/>
      <c r="AH108" s="56"/>
      <c r="AI108" s="56"/>
      <c r="AJ108" s="56"/>
      <c r="AK108" s="56"/>
      <c r="AL108" s="56"/>
      <c r="AN108" s="56"/>
      <c r="AO108" s="56"/>
      <c r="AP108" s="56"/>
      <c r="AQ108" s="56"/>
      <c r="AR108" s="56"/>
      <c r="AS108" s="56"/>
      <c r="AT108" s="56"/>
      <c r="AU108" s="56"/>
      <c r="AV108" s="56"/>
      <c r="AX108" s="56"/>
      <c r="AY108" s="56"/>
      <c r="AZ108" s="56"/>
      <c r="BA108" s="56"/>
      <c r="BB108" s="56"/>
      <c r="BC108" s="56"/>
      <c r="BD108" s="56"/>
      <c r="BE108" s="56"/>
      <c r="BF108" s="56"/>
      <c r="BH108" s="56"/>
      <c r="BI108" s="56"/>
      <c r="BJ108" s="56"/>
      <c r="BK108" s="56"/>
      <c r="BL108" s="56"/>
      <c r="BM108" s="56"/>
      <c r="BN108" s="56"/>
      <c r="BO108" s="56"/>
      <c r="BP108" s="56"/>
      <c r="BR108" s="56"/>
      <c r="BS108" s="56"/>
      <c r="BT108" s="56"/>
      <c r="BU108" s="56"/>
      <c r="BV108" s="56"/>
      <c r="BW108" s="56"/>
      <c r="BX108" s="56"/>
      <c r="BY108" s="56"/>
      <c r="BZ108" s="56"/>
      <c r="CB108" s="56"/>
      <c r="CC108" s="56"/>
      <c r="CD108" s="56"/>
      <c r="CE108" s="56"/>
      <c r="CF108" s="56"/>
      <c r="CG108" s="56"/>
      <c r="CH108" s="56"/>
      <c r="CI108" s="56"/>
      <c r="CJ108" s="56"/>
      <c r="CL108" s="56"/>
      <c r="CM108" s="56"/>
      <c r="CN108" s="56"/>
      <c r="CO108" s="56"/>
      <c r="CP108" s="56"/>
      <c r="CQ108" s="56"/>
      <c r="CR108" s="56"/>
      <c r="CS108" s="56"/>
      <c r="CT108" s="56"/>
      <c r="CV108" s="56"/>
      <c r="CW108" s="56"/>
      <c r="CX108" s="56"/>
      <c r="CY108" s="56"/>
      <c r="CZ108" s="56"/>
      <c r="DA108" s="56"/>
      <c r="DB108" s="56"/>
      <c r="DC108" s="56"/>
      <c r="DD108" s="56"/>
      <c r="DF108" s="56"/>
      <c r="DG108" s="56"/>
      <c r="DH108" s="56"/>
      <c r="DI108" s="56"/>
      <c r="DJ108" s="56"/>
      <c r="DK108" s="56"/>
      <c r="DL108" s="56"/>
      <c r="DM108" s="56"/>
      <c r="DN108" s="56"/>
      <c r="DP108" s="56"/>
      <c r="DQ108" s="56"/>
      <c r="DR108" s="56"/>
      <c r="DS108" s="56"/>
      <c r="DT108" s="56"/>
      <c r="DU108" s="56"/>
      <c r="DV108" s="56"/>
      <c r="DW108" s="56"/>
      <c r="DX108" s="56"/>
      <c r="DZ108" s="56"/>
      <c r="EA108" s="56"/>
      <c r="EB108" s="56"/>
      <c r="EC108" s="56"/>
      <c r="ED108" s="56"/>
      <c r="EE108" s="56"/>
      <c r="EF108" s="56"/>
      <c r="EG108" s="56"/>
      <c r="EH108" s="56"/>
      <c r="EJ108" s="56"/>
      <c r="EK108" s="56"/>
      <c r="EL108" s="56"/>
      <c r="EM108" s="56"/>
      <c r="EN108" s="56"/>
      <c r="EO108" s="56"/>
      <c r="EP108" s="56"/>
      <c r="EQ108" s="56"/>
      <c r="ER108" s="56"/>
      <c r="ET108" s="56"/>
      <c r="EU108" s="56"/>
      <c r="EV108" s="56"/>
      <c r="EW108" s="56"/>
      <c r="EX108" s="56"/>
      <c r="EY108" s="56"/>
      <c r="EZ108" s="56"/>
      <c r="FA108" s="56"/>
      <c r="FB108" s="56"/>
      <c r="FD108" s="56"/>
      <c r="FE108" s="56"/>
      <c r="FF108" s="56"/>
      <c r="FG108" s="56"/>
      <c r="FH108" s="56"/>
      <c r="FI108" s="56"/>
      <c r="FJ108" s="56"/>
      <c r="FK108" s="56"/>
      <c r="FL108" s="56"/>
      <c r="FN108" s="56"/>
      <c r="FO108" s="56"/>
      <c r="FP108" s="56"/>
      <c r="FQ108" s="56"/>
      <c r="FR108" s="56"/>
      <c r="FS108" s="56"/>
      <c r="FT108" s="56"/>
      <c r="FU108" s="56"/>
      <c r="FV108" s="56"/>
      <c r="FX108" s="56"/>
      <c r="FY108" s="56"/>
      <c r="FZ108" s="56"/>
      <c r="GA108" s="56"/>
      <c r="GB108" s="56"/>
      <c r="GC108" s="56"/>
      <c r="GD108" s="56"/>
      <c r="GE108" s="56"/>
      <c r="GF108" s="56"/>
      <c r="GH108" s="56"/>
      <c r="GI108" s="56"/>
      <c r="GJ108" s="56"/>
      <c r="GK108" s="56"/>
      <c r="GL108" s="56"/>
      <c r="GM108" s="56"/>
      <c r="GN108" s="56"/>
      <c r="GO108" s="56"/>
      <c r="GP108" s="56"/>
      <c r="GR108" s="56"/>
      <c r="GS108" s="56"/>
      <c r="GT108" s="56"/>
      <c r="GU108" s="56"/>
      <c r="GV108" s="56"/>
      <c r="GW108" s="56"/>
      <c r="GX108" s="56"/>
      <c r="GY108" s="56"/>
      <c r="GZ108" s="56"/>
      <c r="HB108" s="56"/>
      <c r="HC108" s="56"/>
      <c r="HD108" s="56"/>
      <c r="HE108" s="56"/>
      <c r="HF108" s="56"/>
      <c r="HG108" s="56"/>
      <c r="HH108" s="56"/>
      <c r="HI108" s="56"/>
      <c r="HJ108" s="56"/>
      <c r="HL108" s="56"/>
      <c r="HM108" s="56"/>
      <c r="HN108" s="56"/>
      <c r="HO108" s="56"/>
      <c r="HP108" s="56"/>
      <c r="HQ108" s="56"/>
      <c r="HR108" s="56"/>
      <c r="HS108" s="56"/>
      <c r="HT108" s="56"/>
      <c r="HV108" s="56"/>
      <c r="HW108" s="56"/>
      <c r="HX108" s="56"/>
      <c r="HY108" s="56"/>
      <c r="HZ108" s="56"/>
      <c r="IA108" s="56"/>
      <c r="IB108" s="56"/>
      <c r="IC108" s="56"/>
      <c r="ID108" s="56"/>
      <c r="IF108" s="56"/>
      <c r="IG108" s="56"/>
      <c r="IH108" s="56"/>
      <c r="II108" s="56"/>
      <c r="IJ108" s="56"/>
      <c r="IK108" s="56"/>
      <c r="IL108" s="56"/>
      <c r="IM108" s="56"/>
      <c r="IN108" s="56"/>
      <c r="IP108" s="56"/>
      <c r="IQ108" s="56"/>
      <c r="IR108" s="56"/>
      <c r="IS108" s="56"/>
      <c r="IT108" s="56"/>
      <c r="IU108" s="56"/>
    </row>
    <row r="109" spans="1:255" ht="12.75" customHeight="1" thickBot="1" x14ac:dyDescent="0.25">
      <c r="A109" s="103"/>
      <c r="B109" s="104">
        <v>1421.3</v>
      </c>
      <c r="C109" s="58" t="s">
        <v>66</v>
      </c>
      <c r="D109" s="64"/>
      <c r="E109" s="59"/>
      <c r="F109" s="59"/>
      <c r="G109" s="59"/>
      <c r="H109" s="60"/>
      <c r="I109" s="61">
        <f t="shared" ref="I109:I120" si="3">G109*H109</f>
        <v>0</v>
      </c>
      <c r="J109" s="56"/>
      <c r="K109" s="56"/>
      <c r="L109" s="56"/>
      <c r="M109" s="56"/>
      <c r="N109" s="56"/>
      <c r="O109" s="56"/>
      <c r="P109" s="56"/>
      <c r="Q109" s="56"/>
      <c r="R109" s="56"/>
      <c r="T109" s="56"/>
      <c r="U109" s="56"/>
      <c r="V109" s="56"/>
      <c r="W109" s="56"/>
      <c r="X109" s="56"/>
      <c r="Y109" s="56"/>
      <c r="Z109" s="56"/>
      <c r="AA109" s="56"/>
      <c r="AB109" s="56"/>
      <c r="AD109" s="56"/>
      <c r="AE109" s="56"/>
      <c r="AF109" s="56"/>
      <c r="AG109" s="56"/>
      <c r="AH109" s="56"/>
      <c r="AI109" s="56"/>
      <c r="AJ109" s="56"/>
      <c r="AK109" s="56"/>
      <c r="AL109" s="56"/>
      <c r="AN109" s="56"/>
      <c r="AO109" s="56"/>
      <c r="AP109" s="56"/>
      <c r="AQ109" s="56"/>
      <c r="AR109" s="56"/>
      <c r="AS109" s="56"/>
      <c r="AT109" s="56"/>
      <c r="AU109" s="56"/>
      <c r="AV109" s="56"/>
      <c r="AX109" s="56"/>
      <c r="AY109" s="56"/>
      <c r="AZ109" s="56"/>
      <c r="BA109" s="56"/>
      <c r="BB109" s="56"/>
      <c r="BC109" s="56"/>
      <c r="BD109" s="56"/>
      <c r="BE109" s="56"/>
      <c r="BF109" s="56"/>
      <c r="BH109" s="56"/>
      <c r="BI109" s="56"/>
      <c r="BJ109" s="56"/>
      <c r="BK109" s="56"/>
      <c r="BL109" s="56"/>
      <c r="BM109" s="56"/>
      <c r="BN109" s="56"/>
      <c r="BO109" s="56"/>
      <c r="BP109" s="56"/>
      <c r="BR109" s="56"/>
      <c r="BS109" s="56"/>
      <c r="BT109" s="56"/>
      <c r="BU109" s="56"/>
      <c r="BV109" s="56"/>
      <c r="BW109" s="56"/>
      <c r="BX109" s="56"/>
      <c r="BY109" s="56"/>
      <c r="BZ109" s="56"/>
      <c r="CB109" s="56"/>
      <c r="CC109" s="56"/>
      <c r="CD109" s="56"/>
      <c r="CE109" s="56"/>
      <c r="CF109" s="56"/>
      <c r="CG109" s="56"/>
      <c r="CH109" s="56"/>
      <c r="CI109" s="56"/>
      <c r="CJ109" s="56"/>
      <c r="CL109" s="56"/>
      <c r="CM109" s="56"/>
      <c r="CN109" s="56"/>
      <c r="CO109" s="56"/>
      <c r="CP109" s="56"/>
      <c r="CQ109" s="56"/>
      <c r="CR109" s="56"/>
      <c r="CS109" s="56"/>
      <c r="CT109" s="56"/>
      <c r="CV109" s="56"/>
      <c r="CW109" s="56"/>
      <c r="CX109" s="56"/>
      <c r="CY109" s="56"/>
      <c r="CZ109" s="56"/>
      <c r="DA109" s="56"/>
      <c r="DB109" s="56"/>
      <c r="DC109" s="56"/>
      <c r="DD109" s="56"/>
      <c r="DF109" s="56"/>
      <c r="DG109" s="56"/>
      <c r="DH109" s="56"/>
      <c r="DI109" s="56"/>
      <c r="DJ109" s="56"/>
      <c r="DK109" s="56"/>
      <c r="DL109" s="56"/>
      <c r="DM109" s="56"/>
      <c r="DN109" s="56"/>
      <c r="DP109" s="56"/>
      <c r="DQ109" s="56"/>
      <c r="DR109" s="56"/>
      <c r="DS109" s="56"/>
      <c r="DT109" s="56"/>
      <c r="DU109" s="56"/>
      <c r="DV109" s="56"/>
      <c r="DW109" s="56"/>
      <c r="DX109" s="56"/>
      <c r="DZ109" s="56"/>
      <c r="EA109" s="56"/>
      <c r="EB109" s="56"/>
      <c r="EC109" s="56"/>
      <c r="ED109" s="56"/>
      <c r="EE109" s="56"/>
      <c r="EF109" s="56"/>
      <c r="EG109" s="56"/>
      <c r="EH109" s="56"/>
      <c r="EJ109" s="56"/>
      <c r="EK109" s="56"/>
      <c r="EL109" s="56"/>
      <c r="EM109" s="56"/>
      <c r="EN109" s="56"/>
      <c r="EO109" s="56"/>
      <c r="EP109" s="56"/>
      <c r="EQ109" s="56"/>
      <c r="ER109" s="56"/>
      <c r="ET109" s="56"/>
      <c r="EU109" s="56"/>
      <c r="EV109" s="56"/>
      <c r="EW109" s="56"/>
      <c r="EX109" s="56"/>
      <c r="EY109" s="56"/>
      <c r="EZ109" s="56"/>
      <c r="FA109" s="56"/>
      <c r="FB109" s="56"/>
      <c r="FD109" s="56"/>
      <c r="FE109" s="56"/>
      <c r="FF109" s="56"/>
      <c r="FG109" s="56"/>
      <c r="FH109" s="56"/>
      <c r="FI109" s="56"/>
      <c r="FJ109" s="56"/>
      <c r="FK109" s="56"/>
      <c r="FL109" s="56"/>
      <c r="FN109" s="56"/>
      <c r="FO109" s="56"/>
      <c r="FP109" s="56"/>
      <c r="FQ109" s="56"/>
      <c r="FR109" s="56"/>
      <c r="FS109" s="56"/>
      <c r="FT109" s="56"/>
      <c r="FU109" s="56"/>
      <c r="FV109" s="56"/>
      <c r="FX109" s="56"/>
      <c r="FY109" s="56"/>
      <c r="FZ109" s="56"/>
      <c r="GA109" s="56"/>
      <c r="GB109" s="56"/>
      <c r="GC109" s="56"/>
      <c r="GD109" s="56"/>
      <c r="GE109" s="56"/>
      <c r="GF109" s="56"/>
      <c r="GH109" s="56"/>
      <c r="GI109" s="56"/>
      <c r="GJ109" s="56"/>
      <c r="GK109" s="56"/>
      <c r="GL109" s="56"/>
      <c r="GM109" s="56"/>
      <c r="GN109" s="56"/>
      <c r="GO109" s="56"/>
      <c r="GP109" s="56"/>
      <c r="GR109" s="56"/>
      <c r="GS109" s="56"/>
      <c r="GT109" s="56"/>
      <c r="GU109" s="56"/>
      <c r="GV109" s="56"/>
      <c r="GW109" s="56"/>
      <c r="GX109" s="56"/>
      <c r="GY109" s="56"/>
      <c r="GZ109" s="56"/>
      <c r="HB109" s="56"/>
      <c r="HC109" s="56"/>
      <c r="HD109" s="56"/>
      <c r="HE109" s="56"/>
      <c r="HF109" s="56"/>
      <c r="HG109" s="56"/>
      <c r="HH109" s="56"/>
      <c r="HI109" s="56"/>
      <c r="HJ109" s="56"/>
      <c r="HL109" s="56"/>
      <c r="HM109" s="56"/>
      <c r="HN109" s="56"/>
      <c r="HO109" s="56"/>
      <c r="HP109" s="56"/>
      <c r="HQ109" s="56"/>
      <c r="HR109" s="56"/>
      <c r="HS109" s="56"/>
      <c r="HT109" s="56"/>
      <c r="HV109" s="56"/>
      <c r="HW109" s="56"/>
      <c r="HX109" s="56"/>
      <c r="HY109" s="56"/>
      <c r="HZ109" s="56"/>
      <c r="IA109" s="56"/>
      <c r="IB109" s="56"/>
      <c r="IC109" s="56"/>
      <c r="ID109" s="56"/>
      <c r="IF109" s="56"/>
      <c r="IG109" s="56"/>
      <c r="IH109" s="56"/>
      <c r="II109" s="56"/>
      <c r="IJ109" s="56"/>
      <c r="IK109" s="56"/>
      <c r="IL109" s="56"/>
      <c r="IM109" s="56"/>
      <c r="IN109" s="56"/>
      <c r="IP109" s="56"/>
      <c r="IQ109" s="56"/>
      <c r="IR109" s="56"/>
      <c r="IS109" s="56"/>
      <c r="IT109" s="56"/>
      <c r="IU109" s="56"/>
    </row>
    <row r="110" spans="1:255" ht="12.75" customHeight="1" thickBot="1" x14ac:dyDescent="0.25">
      <c r="A110" s="103"/>
      <c r="B110" s="105">
        <v>1726.27</v>
      </c>
      <c r="C110" s="92" t="s">
        <v>67</v>
      </c>
      <c r="D110" s="93"/>
      <c r="E110" s="94"/>
      <c r="F110" s="94"/>
      <c r="G110" s="94"/>
      <c r="H110" s="95"/>
      <c r="I110" s="96">
        <f t="shared" si="3"/>
        <v>0</v>
      </c>
      <c r="J110" s="56"/>
      <c r="K110" s="56"/>
      <c r="L110" s="56"/>
      <c r="M110" s="56"/>
      <c r="N110" s="56"/>
      <c r="O110" s="56"/>
      <c r="P110" s="56"/>
      <c r="Q110" s="56"/>
      <c r="R110" s="56"/>
      <c r="T110" s="56"/>
      <c r="U110" s="56"/>
      <c r="V110" s="56"/>
      <c r="W110" s="56"/>
      <c r="X110" s="56"/>
      <c r="Y110" s="56"/>
      <c r="Z110" s="56"/>
      <c r="AA110" s="56"/>
      <c r="AB110" s="56"/>
      <c r="AD110" s="56"/>
      <c r="AE110" s="56"/>
      <c r="AF110" s="56"/>
      <c r="AG110" s="56"/>
      <c r="AH110" s="56"/>
      <c r="AI110" s="56"/>
      <c r="AJ110" s="56"/>
      <c r="AK110" s="56"/>
      <c r="AL110" s="56"/>
      <c r="AN110" s="56"/>
      <c r="AO110" s="56"/>
      <c r="AP110" s="56"/>
      <c r="AQ110" s="56"/>
      <c r="AR110" s="56"/>
      <c r="AS110" s="56"/>
      <c r="AT110" s="56"/>
      <c r="AU110" s="56"/>
      <c r="AV110" s="56"/>
      <c r="AX110" s="56"/>
      <c r="AY110" s="56"/>
      <c r="AZ110" s="56"/>
      <c r="BA110" s="56"/>
      <c r="BB110" s="56"/>
      <c r="BC110" s="56"/>
      <c r="BD110" s="56"/>
      <c r="BE110" s="56"/>
      <c r="BF110" s="56"/>
      <c r="BH110" s="56"/>
      <c r="BI110" s="56"/>
      <c r="BJ110" s="56"/>
      <c r="BK110" s="56"/>
      <c r="BL110" s="56"/>
      <c r="BM110" s="56"/>
      <c r="BN110" s="56"/>
      <c r="BO110" s="56"/>
      <c r="BP110" s="56"/>
      <c r="BR110" s="56"/>
      <c r="BS110" s="56"/>
      <c r="BT110" s="56"/>
      <c r="BU110" s="56"/>
      <c r="BV110" s="56"/>
      <c r="BW110" s="56"/>
      <c r="BX110" s="56"/>
      <c r="BY110" s="56"/>
      <c r="BZ110" s="56"/>
      <c r="CB110" s="56"/>
      <c r="CC110" s="56"/>
      <c r="CD110" s="56"/>
      <c r="CE110" s="56"/>
      <c r="CF110" s="56"/>
      <c r="CG110" s="56"/>
      <c r="CH110" s="56"/>
      <c r="CI110" s="56"/>
      <c r="CJ110" s="56"/>
      <c r="CL110" s="56"/>
      <c r="CM110" s="56"/>
      <c r="CN110" s="56"/>
      <c r="CO110" s="56"/>
      <c r="CP110" s="56"/>
      <c r="CQ110" s="56"/>
      <c r="CR110" s="56"/>
      <c r="CS110" s="56"/>
      <c r="CT110" s="56"/>
      <c r="CV110" s="56"/>
      <c r="CW110" s="56"/>
      <c r="CX110" s="56"/>
      <c r="CY110" s="56"/>
      <c r="CZ110" s="56"/>
      <c r="DA110" s="56"/>
      <c r="DB110" s="56"/>
      <c r="DC110" s="56"/>
      <c r="DD110" s="56"/>
      <c r="DF110" s="56"/>
      <c r="DG110" s="56"/>
      <c r="DH110" s="56"/>
      <c r="DI110" s="56"/>
      <c r="DJ110" s="56"/>
      <c r="DK110" s="56"/>
      <c r="DL110" s="56"/>
      <c r="DM110" s="56"/>
      <c r="DN110" s="56"/>
      <c r="DP110" s="56"/>
      <c r="DQ110" s="56"/>
      <c r="DR110" s="56"/>
      <c r="DS110" s="56"/>
      <c r="DT110" s="56"/>
      <c r="DU110" s="56"/>
      <c r="DV110" s="56"/>
      <c r="DW110" s="56"/>
      <c r="DX110" s="56"/>
      <c r="DZ110" s="56"/>
      <c r="EA110" s="56"/>
      <c r="EB110" s="56"/>
      <c r="EC110" s="56"/>
      <c r="ED110" s="56"/>
      <c r="EE110" s="56"/>
      <c r="EF110" s="56"/>
      <c r="EG110" s="56"/>
      <c r="EH110" s="56"/>
      <c r="EJ110" s="56"/>
      <c r="EK110" s="56"/>
      <c r="EL110" s="56"/>
      <c r="EM110" s="56"/>
      <c r="EN110" s="56"/>
      <c r="EO110" s="56"/>
      <c r="EP110" s="56"/>
      <c r="EQ110" s="56"/>
      <c r="ER110" s="56"/>
      <c r="ET110" s="56"/>
      <c r="EU110" s="56"/>
      <c r="EV110" s="56"/>
      <c r="EW110" s="56"/>
      <c r="EX110" s="56"/>
      <c r="EY110" s="56"/>
      <c r="EZ110" s="56"/>
      <c r="FA110" s="56"/>
      <c r="FB110" s="56"/>
      <c r="FD110" s="56"/>
      <c r="FE110" s="56"/>
      <c r="FF110" s="56"/>
      <c r="FG110" s="56"/>
      <c r="FH110" s="56"/>
      <c r="FI110" s="56"/>
      <c r="FJ110" s="56"/>
      <c r="FK110" s="56"/>
      <c r="FL110" s="56"/>
      <c r="FN110" s="56"/>
      <c r="FO110" s="56"/>
      <c r="FP110" s="56"/>
      <c r="FQ110" s="56"/>
      <c r="FR110" s="56"/>
      <c r="FS110" s="56"/>
      <c r="FT110" s="56"/>
      <c r="FU110" s="56"/>
      <c r="FV110" s="56"/>
      <c r="FX110" s="56"/>
      <c r="FY110" s="56"/>
      <c r="FZ110" s="56"/>
      <c r="GA110" s="56"/>
      <c r="GB110" s="56"/>
      <c r="GC110" s="56"/>
      <c r="GD110" s="56"/>
      <c r="GE110" s="56"/>
      <c r="GF110" s="56"/>
      <c r="GH110" s="56"/>
      <c r="GI110" s="56"/>
      <c r="GJ110" s="56"/>
      <c r="GK110" s="56"/>
      <c r="GL110" s="56"/>
      <c r="GM110" s="56"/>
      <c r="GN110" s="56"/>
      <c r="GO110" s="56"/>
      <c r="GP110" s="56"/>
      <c r="GR110" s="56"/>
      <c r="GS110" s="56"/>
      <c r="GT110" s="56"/>
      <c r="GU110" s="56"/>
      <c r="GV110" s="56"/>
      <c r="GW110" s="56"/>
      <c r="GX110" s="56"/>
      <c r="GY110" s="56"/>
      <c r="GZ110" s="56"/>
      <c r="HB110" s="56"/>
      <c r="HC110" s="56"/>
      <c r="HD110" s="56"/>
      <c r="HE110" s="56"/>
      <c r="HF110" s="56"/>
      <c r="HG110" s="56"/>
      <c r="HH110" s="56"/>
      <c r="HI110" s="56"/>
      <c r="HJ110" s="56"/>
      <c r="HL110" s="56"/>
      <c r="HM110" s="56"/>
      <c r="HN110" s="56"/>
      <c r="HO110" s="56"/>
      <c r="HP110" s="56"/>
      <c r="HQ110" s="56"/>
      <c r="HR110" s="56"/>
      <c r="HS110" s="56"/>
      <c r="HT110" s="56"/>
      <c r="HV110" s="56"/>
      <c r="HW110" s="56"/>
      <c r="HX110" s="56"/>
      <c r="HY110" s="56"/>
      <c r="HZ110" s="56"/>
      <c r="IA110" s="56"/>
      <c r="IB110" s="56"/>
      <c r="IC110" s="56"/>
      <c r="ID110" s="56"/>
      <c r="IF110" s="56"/>
      <c r="IG110" s="56"/>
      <c r="IH110" s="56"/>
      <c r="II110" s="56"/>
      <c r="IJ110" s="56"/>
      <c r="IK110" s="56"/>
      <c r="IL110" s="56"/>
      <c r="IM110" s="56"/>
      <c r="IN110" s="56"/>
      <c r="IP110" s="56"/>
      <c r="IQ110" s="56"/>
      <c r="IR110" s="56"/>
      <c r="IS110" s="56"/>
      <c r="IT110" s="56"/>
      <c r="IU110" s="56"/>
    </row>
    <row r="111" spans="1:255" ht="12.75" customHeight="1" thickBot="1" x14ac:dyDescent="0.25">
      <c r="A111" s="103"/>
      <c r="B111" s="106">
        <v>1437.56</v>
      </c>
      <c r="C111" s="85" t="s">
        <v>70</v>
      </c>
      <c r="D111" s="86"/>
      <c r="E111" s="47"/>
      <c r="F111" s="47"/>
      <c r="G111" s="47"/>
      <c r="H111" s="48"/>
      <c r="I111" s="49">
        <f t="shared" si="3"/>
        <v>0</v>
      </c>
      <c r="J111" s="56"/>
      <c r="K111" s="56"/>
      <c r="L111" s="56"/>
      <c r="M111" s="56"/>
      <c r="N111" s="56"/>
      <c r="O111" s="56"/>
      <c r="P111" s="56"/>
      <c r="Q111" s="56"/>
      <c r="R111" s="56"/>
      <c r="T111" s="56"/>
      <c r="U111" s="56"/>
      <c r="V111" s="56"/>
      <c r="W111" s="56"/>
      <c r="X111" s="56"/>
      <c r="Y111" s="56"/>
      <c r="Z111" s="56"/>
      <c r="AA111" s="56"/>
      <c r="AB111" s="56"/>
      <c r="AD111" s="56"/>
      <c r="AE111" s="56"/>
      <c r="AF111" s="56"/>
      <c r="AG111" s="56"/>
      <c r="AH111" s="56"/>
      <c r="AI111" s="56"/>
      <c r="AJ111" s="56"/>
      <c r="AK111" s="56"/>
      <c r="AL111" s="56"/>
      <c r="AN111" s="56"/>
      <c r="AO111" s="56"/>
      <c r="AP111" s="56"/>
      <c r="AQ111" s="56"/>
      <c r="AR111" s="56"/>
      <c r="AS111" s="56"/>
      <c r="AT111" s="56"/>
      <c r="AU111" s="56"/>
      <c r="AV111" s="56"/>
      <c r="AX111" s="56"/>
      <c r="AY111" s="56"/>
      <c r="AZ111" s="56"/>
      <c r="BA111" s="56"/>
      <c r="BB111" s="56"/>
      <c r="BC111" s="56"/>
      <c r="BD111" s="56"/>
      <c r="BE111" s="56"/>
      <c r="BF111" s="56"/>
      <c r="BH111" s="56"/>
      <c r="BI111" s="56"/>
      <c r="BJ111" s="56"/>
      <c r="BK111" s="56"/>
      <c r="BL111" s="56"/>
      <c r="BM111" s="56"/>
      <c r="BN111" s="56"/>
      <c r="BO111" s="56"/>
      <c r="BP111" s="56"/>
      <c r="BR111" s="56"/>
      <c r="BS111" s="56"/>
      <c r="BT111" s="56"/>
      <c r="BU111" s="56"/>
      <c r="BV111" s="56"/>
      <c r="BW111" s="56"/>
      <c r="BX111" s="56"/>
      <c r="BY111" s="56"/>
      <c r="BZ111" s="56"/>
      <c r="CB111" s="56"/>
      <c r="CC111" s="56"/>
      <c r="CD111" s="56"/>
      <c r="CE111" s="56"/>
      <c r="CF111" s="56"/>
      <c r="CG111" s="56"/>
      <c r="CH111" s="56"/>
      <c r="CI111" s="56"/>
      <c r="CJ111" s="56"/>
      <c r="CL111" s="56"/>
      <c r="CM111" s="56"/>
      <c r="CN111" s="56"/>
      <c r="CO111" s="56"/>
      <c r="CP111" s="56"/>
      <c r="CQ111" s="56"/>
      <c r="CR111" s="56"/>
      <c r="CS111" s="56"/>
      <c r="CT111" s="56"/>
      <c r="CV111" s="56"/>
      <c r="CW111" s="56"/>
      <c r="CX111" s="56"/>
      <c r="CY111" s="56"/>
      <c r="CZ111" s="56"/>
      <c r="DA111" s="56"/>
      <c r="DB111" s="56"/>
      <c r="DC111" s="56"/>
      <c r="DD111" s="56"/>
      <c r="DF111" s="56"/>
      <c r="DG111" s="56"/>
      <c r="DH111" s="56"/>
      <c r="DI111" s="56"/>
      <c r="DJ111" s="56"/>
      <c r="DK111" s="56"/>
      <c r="DL111" s="56"/>
      <c r="DM111" s="56"/>
      <c r="DN111" s="56"/>
      <c r="DP111" s="56"/>
      <c r="DQ111" s="56"/>
      <c r="DR111" s="56"/>
      <c r="DS111" s="56"/>
      <c r="DT111" s="56"/>
      <c r="DU111" s="56"/>
      <c r="DV111" s="56"/>
      <c r="DW111" s="56"/>
      <c r="DX111" s="56"/>
      <c r="DZ111" s="56"/>
      <c r="EA111" s="56"/>
      <c r="EB111" s="56"/>
      <c r="EC111" s="56"/>
      <c r="ED111" s="56"/>
      <c r="EE111" s="56"/>
      <c r="EF111" s="56"/>
      <c r="EG111" s="56"/>
      <c r="EH111" s="56"/>
      <c r="EJ111" s="56"/>
      <c r="EK111" s="56"/>
      <c r="EL111" s="56"/>
      <c r="EM111" s="56"/>
      <c r="EN111" s="56"/>
      <c r="EO111" s="56"/>
      <c r="EP111" s="56"/>
      <c r="EQ111" s="56"/>
      <c r="ER111" s="56"/>
      <c r="ET111" s="56"/>
      <c r="EU111" s="56"/>
      <c r="EV111" s="56"/>
      <c r="EW111" s="56"/>
      <c r="EX111" s="56"/>
      <c r="EY111" s="56"/>
      <c r="EZ111" s="56"/>
      <c r="FA111" s="56"/>
      <c r="FB111" s="56"/>
      <c r="FD111" s="56"/>
      <c r="FE111" s="56"/>
      <c r="FF111" s="56"/>
      <c r="FG111" s="56"/>
      <c r="FH111" s="56"/>
      <c r="FI111" s="56"/>
      <c r="FJ111" s="56"/>
      <c r="FK111" s="56"/>
      <c r="FL111" s="56"/>
      <c r="FN111" s="56"/>
      <c r="FO111" s="56"/>
      <c r="FP111" s="56"/>
      <c r="FQ111" s="56"/>
      <c r="FR111" s="56"/>
      <c r="FS111" s="56"/>
      <c r="FT111" s="56"/>
      <c r="FU111" s="56"/>
      <c r="FV111" s="56"/>
      <c r="FX111" s="56"/>
      <c r="FY111" s="56"/>
      <c r="FZ111" s="56"/>
      <c r="GA111" s="56"/>
      <c r="GB111" s="56"/>
      <c r="GC111" s="56"/>
      <c r="GD111" s="56"/>
      <c r="GE111" s="56"/>
      <c r="GF111" s="56"/>
      <c r="GH111" s="56"/>
      <c r="GI111" s="56"/>
      <c r="GJ111" s="56"/>
      <c r="GK111" s="56"/>
      <c r="GL111" s="56"/>
      <c r="GM111" s="56"/>
      <c r="GN111" s="56"/>
      <c r="GO111" s="56"/>
      <c r="GP111" s="56"/>
      <c r="GR111" s="56"/>
      <c r="GS111" s="56"/>
      <c r="GT111" s="56"/>
      <c r="GU111" s="56"/>
      <c r="GV111" s="56"/>
      <c r="GW111" s="56"/>
      <c r="GX111" s="56"/>
      <c r="GY111" s="56"/>
      <c r="GZ111" s="56"/>
      <c r="HB111" s="56"/>
      <c r="HC111" s="56"/>
      <c r="HD111" s="56"/>
      <c r="HE111" s="56"/>
      <c r="HF111" s="56"/>
      <c r="HG111" s="56"/>
      <c r="HH111" s="56"/>
      <c r="HI111" s="56"/>
      <c r="HJ111" s="56"/>
      <c r="HL111" s="56"/>
      <c r="HM111" s="56"/>
      <c r="HN111" s="56"/>
      <c r="HO111" s="56"/>
      <c r="HP111" s="56"/>
      <c r="HQ111" s="56"/>
      <c r="HR111" s="56"/>
      <c r="HS111" s="56"/>
      <c r="HT111" s="56"/>
      <c r="HV111" s="56"/>
      <c r="HW111" s="56"/>
      <c r="HX111" s="56"/>
      <c r="HY111" s="56"/>
      <c r="HZ111" s="56"/>
      <c r="IA111" s="56"/>
      <c r="IB111" s="56"/>
      <c r="IC111" s="56"/>
      <c r="ID111" s="56"/>
      <c r="IF111" s="56"/>
      <c r="IG111" s="56"/>
      <c r="IH111" s="56"/>
      <c r="II111" s="56"/>
      <c r="IJ111" s="56"/>
      <c r="IK111" s="56"/>
      <c r="IL111" s="56"/>
      <c r="IM111" s="56"/>
      <c r="IN111" s="56"/>
      <c r="IP111" s="56"/>
      <c r="IQ111" s="56"/>
      <c r="IR111" s="56"/>
      <c r="IS111" s="56"/>
      <c r="IT111" s="56"/>
      <c r="IU111" s="56"/>
    </row>
    <row r="112" spans="1:255" ht="12.75" customHeight="1" thickBot="1" x14ac:dyDescent="0.25">
      <c r="A112" s="103"/>
      <c r="B112" s="106">
        <v>1532.38</v>
      </c>
      <c r="C112" s="85" t="s">
        <v>72</v>
      </c>
      <c r="D112" s="86"/>
      <c r="E112" s="47"/>
      <c r="F112" s="47"/>
      <c r="G112" s="47"/>
      <c r="H112" s="48"/>
      <c r="I112" s="49">
        <f t="shared" si="3"/>
        <v>0</v>
      </c>
      <c r="J112" s="56"/>
      <c r="K112" s="56"/>
      <c r="L112" s="56"/>
      <c r="M112" s="56"/>
      <c r="N112" s="56"/>
      <c r="O112" s="56"/>
      <c r="P112" s="56"/>
      <c r="Q112" s="56"/>
      <c r="R112" s="56"/>
      <c r="T112" s="56"/>
      <c r="U112" s="56"/>
      <c r="V112" s="56"/>
      <c r="W112" s="56"/>
      <c r="X112" s="56"/>
      <c r="Y112" s="56"/>
      <c r="Z112" s="56"/>
      <c r="AA112" s="56"/>
      <c r="AB112" s="56"/>
      <c r="AD112" s="56"/>
      <c r="AE112" s="56"/>
      <c r="AF112" s="56"/>
      <c r="AG112" s="56"/>
      <c r="AH112" s="56"/>
      <c r="AI112" s="56"/>
      <c r="AJ112" s="56"/>
      <c r="AK112" s="56"/>
      <c r="AL112" s="56"/>
      <c r="AN112" s="56"/>
      <c r="AO112" s="56"/>
      <c r="AP112" s="56"/>
      <c r="AQ112" s="56"/>
      <c r="AR112" s="56"/>
      <c r="AS112" s="56"/>
      <c r="AT112" s="56"/>
      <c r="AU112" s="56"/>
      <c r="AV112" s="56"/>
      <c r="AX112" s="56"/>
      <c r="AY112" s="56"/>
      <c r="AZ112" s="56"/>
      <c r="BA112" s="56"/>
      <c r="BB112" s="56"/>
      <c r="BC112" s="56"/>
      <c r="BD112" s="56"/>
      <c r="BE112" s="56"/>
      <c r="BF112" s="56"/>
      <c r="BH112" s="56"/>
      <c r="BI112" s="56"/>
      <c r="BJ112" s="56"/>
      <c r="BK112" s="56"/>
      <c r="BL112" s="56"/>
      <c r="BM112" s="56"/>
      <c r="BN112" s="56"/>
      <c r="BO112" s="56"/>
      <c r="BP112" s="56"/>
      <c r="BR112" s="56"/>
      <c r="BS112" s="56"/>
      <c r="BT112" s="56"/>
      <c r="BU112" s="56"/>
      <c r="BV112" s="56"/>
      <c r="BW112" s="56"/>
      <c r="BX112" s="56"/>
      <c r="BY112" s="56"/>
      <c r="BZ112" s="56"/>
      <c r="CB112" s="56"/>
      <c r="CC112" s="56"/>
      <c r="CD112" s="56"/>
      <c r="CE112" s="56"/>
      <c r="CF112" s="56"/>
      <c r="CG112" s="56"/>
      <c r="CH112" s="56"/>
      <c r="CI112" s="56"/>
      <c r="CJ112" s="56"/>
      <c r="CL112" s="56"/>
      <c r="CM112" s="56"/>
      <c r="CN112" s="56"/>
      <c r="CO112" s="56"/>
      <c r="CP112" s="56"/>
      <c r="CQ112" s="56"/>
      <c r="CR112" s="56"/>
      <c r="CS112" s="56"/>
      <c r="CT112" s="56"/>
      <c r="CV112" s="56"/>
      <c r="CW112" s="56"/>
      <c r="CX112" s="56"/>
      <c r="CY112" s="56"/>
      <c r="CZ112" s="56"/>
      <c r="DA112" s="56"/>
      <c r="DB112" s="56"/>
      <c r="DC112" s="56"/>
      <c r="DD112" s="56"/>
      <c r="DF112" s="56"/>
      <c r="DG112" s="56"/>
      <c r="DH112" s="56"/>
      <c r="DI112" s="56"/>
      <c r="DJ112" s="56"/>
      <c r="DK112" s="56"/>
      <c r="DL112" s="56"/>
      <c r="DM112" s="56"/>
      <c r="DN112" s="56"/>
      <c r="DP112" s="56"/>
      <c r="DQ112" s="56"/>
      <c r="DR112" s="56"/>
      <c r="DS112" s="56"/>
      <c r="DT112" s="56"/>
      <c r="DU112" s="56"/>
      <c r="DV112" s="56"/>
      <c r="DW112" s="56"/>
      <c r="DX112" s="56"/>
      <c r="DZ112" s="56"/>
      <c r="EA112" s="56"/>
      <c r="EB112" s="56"/>
      <c r="EC112" s="56"/>
      <c r="ED112" s="56"/>
      <c r="EE112" s="56"/>
      <c r="EF112" s="56"/>
      <c r="EG112" s="56"/>
      <c r="EH112" s="56"/>
      <c r="EJ112" s="56"/>
      <c r="EK112" s="56"/>
      <c r="EL112" s="56"/>
      <c r="EM112" s="56"/>
      <c r="EN112" s="56"/>
      <c r="EO112" s="56"/>
      <c r="EP112" s="56"/>
      <c r="EQ112" s="56"/>
      <c r="ER112" s="56"/>
      <c r="ET112" s="56"/>
      <c r="EU112" s="56"/>
      <c r="EV112" s="56"/>
      <c r="EW112" s="56"/>
      <c r="EX112" s="56"/>
      <c r="EY112" s="56"/>
      <c r="EZ112" s="56"/>
      <c r="FA112" s="56"/>
      <c r="FB112" s="56"/>
      <c r="FD112" s="56"/>
      <c r="FE112" s="56"/>
      <c r="FF112" s="56"/>
      <c r="FG112" s="56"/>
      <c r="FH112" s="56"/>
      <c r="FI112" s="56"/>
      <c r="FJ112" s="56"/>
      <c r="FK112" s="56"/>
      <c r="FL112" s="56"/>
      <c r="FN112" s="56"/>
      <c r="FO112" s="56"/>
      <c r="FP112" s="56"/>
      <c r="FQ112" s="56"/>
      <c r="FR112" s="56"/>
      <c r="FS112" s="56"/>
      <c r="FT112" s="56"/>
      <c r="FU112" s="56"/>
      <c r="FV112" s="56"/>
      <c r="FX112" s="56"/>
      <c r="FY112" s="56"/>
      <c r="FZ112" s="56"/>
      <c r="GA112" s="56"/>
      <c r="GB112" s="56"/>
      <c r="GC112" s="56"/>
      <c r="GD112" s="56"/>
      <c r="GE112" s="56"/>
      <c r="GF112" s="56"/>
      <c r="GH112" s="56"/>
      <c r="GI112" s="56"/>
      <c r="GJ112" s="56"/>
      <c r="GK112" s="56"/>
      <c r="GL112" s="56"/>
      <c r="GM112" s="56"/>
      <c r="GN112" s="56"/>
      <c r="GO112" s="56"/>
      <c r="GP112" s="56"/>
      <c r="GR112" s="56"/>
      <c r="GS112" s="56"/>
      <c r="GT112" s="56"/>
      <c r="GU112" s="56"/>
      <c r="GV112" s="56"/>
      <c r="GW112" s="56"/>
      <c r="GX112" s="56"/>
      <c r="GY112" s="56"/>
      <c r="GZ112" s="56"/>
      <c r="HB112" s="56"/>
      <c r="HC112" s="56"/>
      <c r="HD112" s="56"/>
      <c r="HE112" s="56"/>
      <c r="HF112" s="56"/>
      <c r="HG112" s="56"/>
      <c r="HH112" s="56"/>
      <c r="HI112" s="56"/>
      <c r="HJ112" s="56"/>
      <c r="HL112" s="56"/>
      <c r="HM112" s="56"/>
      <c r="HN112" s="56"/>
      <c r="HO112" s="56"/>
      <c r="HP112" s="56"/>
      <c r="HQ112" s="56"/>
      <c r="HR112" s="56"/>
      <c r="HS112" s="56"/>
      <c r="HT112" s="56"/>
      <c r="HV112" s="56"/>
      <c r="HW112" s="56"/>
      <c r="HX112" s="56"/>
      <c r="HY112" s="56"/>
      <c r="HZ112" s="56"/>
      <c r="IA112" s="56"/>
      <c r="IB112" s="56"/>
      <c r="IC112" s="56"/>
      <c r="ID112" s="56"/>
      <c r="IF112" s="56"/>
      <c r="IG112" s="56"/>
      <c r="IH112" s="56"/>
      <c r="II112" s="56"/>
      <c r="IJ112" s="56"/>
      <c r="IK112" s="56"/>
      <c r="IL112" s="56"/>
      <c r="IM112" s="56"/>
      <c r="IN112" s="56"/>
      <c r="IP112" s="56"/>
      <c r="IQ112" s="56"/>
      <c r="IR112" s="56"/>
      <c r="IS112" s="56"/>
      <c r="IT112" s="56"/>
      <c r="IU112" s="56"/>
    </row>
    <row r="113" spans="1:255" ht="12.75" customHeight="1" thickBot="1" x14ac:dyDescent="0.25">
      <c r="A113" s="103"/>
      <c r="B113" s="106">
        <v>1703.02</v>
      </c>
      <c r="C113" s="85" t="s">
        <v>73</v>
      </c>
      <c r="D113" s="86"/>
      <c r="E113" s="47"/>
      <c r="F113" s="47"/>
      <c r="G113" s="47"/>
      <c r="H113" s="48"/>
      <c r="I113" s="49">
        <f t="shared" si="3"/>
        <v>0</v>
      </c>
      <c r="J113" s="56"/>
      <c r="K113" s="56"/>
      <c r="L113" s="56"/>
      <c r="M113" s="56"/>
      <c r="N113" s="56"/>
      <c r="O113" s="56"/>
      <c r="P113" s="56"/>
      <c r="Q113" s="56"/>
      <c r="R113" s="56"/>
      <c r="T113" s="56"/>
      <c r="U113" s="56"/>
      <c r="V113" s="56"/>
      <c r="W113" s="56"/>
      <c r="X113" s="56"/>
      <c r="Y113" s="56"/>
      <c r="Z113" s="56"/>
      <c r="AA113" s="56"/>
      <c r="AB113" s="56"/>
      <c r="AD113" s="56"/>
      <c r="AE113" s="56"/>
      <c r="AF113" s="56"/>
      <c r="AG113" s="56"/>
      <c r="AH113" s="56"/>
      <c r="AI113" s="56"/>
      <c r="AJ113" s="56"/>
      <c r="AK113" s="56"/>
      <c r="AL113" s="56"/>
      <c r="AN113" s="56"/>
      <c r="AO113" s="56"/>
      <c r="AP113" s="56"/>
      <c r="AQ113" s="56"/>
      <c r="AR113" s="56"/>
      <c r="AS113" s="56"/>
      <c r="AT113" s="56"/>
      <c r="AU113" s="56"/>
      <c r="AV113" s="56"/>
      <c r="AX113" s="56"/>
      <c r="AY113" s="56"/>
      <c r="AZ113" s="56"/>
      <c r="BA113" s="56"/>
      <c r="BB113" s="56"/>
      <c r="BC113" s="56"/>
      <c r="BD113" s="56"/>
      <c r="BE113" s="56"/>
      <c r="BF113" s="56"/>
      <c r="BH113" s="56"/>
      <c r="BI113" s="56"/>
      <c r="BJ113" s="56"/>
      <c r="BK113" s="56"/>
      <c r="BL113" s="56"/>
      <c r="BM113" s="56"/>
      <c r="BN113" s="56"/>
      <c r="BO113" s="56"/>
      <c r="BP113" s="56"/>
      <c r="BR113" s="56"/>
      <c r="BS113" s="56"/>
      <c r="BT113" s="56"/>
      <c r="BU113" s="56"/>
      <c r="BV113" s="56"/>
      <c r="BW113" s="56"/>
      <c r="BX113" s="56"/>
      <c r="BY113" s="56"/>
      <c r="BZ113" s="56"/>
      <c r="CB113" s="56"/>
      <c r="CC113" s="56"/>
      <c r="CD113" s="56"/>
      <c r="CE113" s="56"/>
      <c r="CF113" s="56"/>
      <c r="CG113" s="56"/>
      <c r="CH113" s="56"/>
      <c r="CI113" s="56"/>
      <c r="CJ113" s="56"/>
      <c r="CL113" s="56"/>
      <c r="CM113" s="56"/>
      <c r="CN113" s="56"/>
      <c r="CO113" s="56"/>
      <c r="CP113" s="56"/>
      <c r="CQ113" s="56"/>
      <c r="CR113" s="56"/>
      <c r="CS113" s="56"/>
      <c r="CT113" s="56"/>
      <c r="CV113" s="56"/>
      <c r="CW113" s="56"/>
      <c r="CX113" s="56"/>
      <c r="CY113" s="56"/>
      <c r="CZ113" s="56"/>
      <c r="DA113" s="56"/>
      <c r="DB113" s="56"/>
      <c r="DC113" s="56"/>
      <c r="DD113" s="56"/>
      <c r="DF113" s="56"/>
      <c r="DG113" s="56"/>
      <c r="DH113" s="56"/>
      <c r="DI113" s="56"/>
      <c r="DJ113" s="56"/>
      <c r="DK113" s="56"/>
      <c r="DL113" s="56"/>
      <c r="DM113" s="56"/>
      <c r="DN113" s="56"/>
      <c r="DP113" s="56"/>
      <c r="DQ113" s="56"/>
      <c r="DR113" s="56"/>
      <c r="DS113" s="56"/>
      <c r="DT113" s="56"/>
      <c r="DU113" s="56"/>
      <c r="DV113" s="56"/>
      <c r="DW113" s="56"/>
      <c r="DX113" s="56"/>
      <c r="DZ113" s="56"/>
      <c r="EA113" s="56"/>
      <c r="EB113" s="56"/>
      <c r="EC113" s="56"/>
      <c r="ED113" s="56"/>
      <c r="EE113" s="56"/>
      <c r="EF113" s="56"/>
      <c r="EG113" s="56"/>
      <c r="EH113" s="56"/>
      <c r="EJ113" s="56"/>
      <c r="EK113" s="56"/>
      <c r="EL113" s="56"/>
      <c r="EM113" s="56"/>
      <c r="EN113" s="56"/>
      <c r="EO113" s="56"/>
      <c r="EP113" s="56"/>
      <c r="EQ113" s="56"/>
      <c r="ER113" s="56"/>
      <c r="ET113" s="56"/>
      <c r="EU113" s="56"/>
      <c r="EV113" s="56"/>
      <c r="EW113" s="56"/>
      <c r="EX113" s="56"/>
      <c r="EY113" s="56"/>
      <c r="EZ113" s="56"/>
      <c r="FA113" s="56"/>
      <c r="FB113" s="56"/>
      <c r="FD113" s="56"/>
      <c r="FE113" s="56"/>
      <c r="FF113" s="56"/>
      <c r="FG113" s="56"/>
      <c r="FH113" s="56"/>
      <c r="FI113" s="56"/>
      <c r="FJ113" s="56"/>
      <c r="FK113" s="56"/>
      <c r="FL113" s="56"/>
      <c r="FN113" s="56"/>
      <c r="FO113" s="56"/>
      <c r="FP113" s="56"/>
      <c r="FQ113" s="56"/>
      <c r="FR113" s="56"/>
      <c r="FS113" s="56"/>
      <c r="FT113" s="56"/>
      <c r="FU113" s="56"/>
      <c r="FV113" s="56"/>
      <c r="FX113" s="56"/>
      <c r="FY113" s="56"/>
      <c r="FZ113" s="56"/>
      <c r="GA113" s="56"/>
      <c r="GB113" s="56"/>
      <c r="GC113" s="56"/>
      <c r="GD113" s="56"/>
      <c r="GE113" s="56"/>
      <c r="GF113" s="56"/>
      <c r="GH113" s="56"/>
      <c r="GI113" s="56"/>
      <c r="GJ113" s="56"/>
      <c r="GK113" s="56"/>
      <c r="GL113" s="56"/>
      <c r="GM113" s="56"/>
      <c r="GN113" s="56"/>
      <c r="GO113" s="56"/>
      <c r="GP113" s="56"/>
      <c r="GR113" s="56"/>
      <c r="GS113" s="56"/>
      <c r="GT113" s="56"/>
      <c r="GU113" s="56"/>
      <c r="GV113" s="56"/>
      <c r="GW113" s="56"/>
      <c r="GX113" s="56"/>
      <c r="GY113" s="56"/>
      <c r="GZ113" s="56"/>
      <c r="HB113" s="56"/>
      <c r="HC113" s="56"/>
      <c r="HD113" s="56"/>
      <c r="HE113" s="56"/>
      <c r="HF113" s="56"/>
      <c r="HG113" s="56"/>
      <c r="HH113" s="56"/>
      <c r="HI113" s="56"/>
      <c r="HJ113" s="56"/>
      <c r="HL113" s="56"/>
      <c r="HM113" s="56"/>
      <c r="HN113" s="56"/>
      <c r="HO113" s="56"/>
      <c r="HP113" s="56"/>
      <c r="HQ113" s="56"/>
      <c r="HR113" s="56"/>
      <c r="HS113" s="56"/>
      <c r="HT113" s="56"/>
      <c r="HV113" s="56"/>
      <c r="HW113" s="56"/>
      <c r="HX113" s="56"/>
      <c r="HY113" s="56"/>
      <c r="HZ113" s="56"/>
      <c r="IA113" s="56"/>
      <c r="IB113" s="56"/>
      <c r="IC113" s="56"/>
      <c r="ID113" s="56"/>
      <c r="IF113" s="56"/>
      <c r="IG113" s="56"/>
      <c r="IH113" s="56"/>
      <c r="II113" s="56"/>
      <c r="IJ113" s="56"/>
      <c r="IK113" s="56"/>
      <c r="IL113" s="56"/>
      <c r="IM113" s="56"/>
      <c r="IN113" s="56"/>
      <c r="IP113" s="56"/>
      <c r="IQ113" s="56"/>
      <c r="IR113" s="56"/>
      <c r="IS113" s="56"/>
      <c r="IT113" s="56"/>
      <c r="IU113" s="56"/>
    </row>
    <row r="114" spans="1:255" ht="12.75" customHeight="1" thickBot="1" x14ac:dyDescent="0.25">
      <c r="A114" s="103"/>
      <c r="B114" s="106">
        <v>1542.48</v>
      </c>
      <c r="C114" s="85" t="s">
        <v>74</v>
      </c>
      <c r="D114" s="86"/>
      <c r="E114" s="47"/>
      <c r="F114" s="47"/>
      <c r="G114" s="47"/>
      <c r="H114" s="48"/>
      <c r="I114" s="49">
        <f t="shared" si="3"/>
        <v>0</v>
      </c>
      <c r="J114" s="56"/>
      <c r="K114" s="56"/>
      <c r="L114" s="56"/>
      <c r="M114" s="56"/>
      <c r="N114" s="56"/>
      <c r="O114" s="56"/>
      <c r="P114" s="56"/>
      <c r="Q114" s="56"/>
      <c r="R114" s="56"/>
      <c r="T114" s="56"/>
      <c r="U114" s="56"/>
      <c r="V114" s="56"/>
      <c r="W114" s="56"/>
      <c r="X114" s="56"/>
      <c r="Y114" s="56"/>
      <c r="Z114" s="56"/>
      <c r="AA114" s="56"/>
      <c r="AB114" s="56"/>
      <c r="AD114" s="56"/>
      <c r="AE114" s="56"/>
      <c r="AF114" s="56"/>
      <c r="AG114" s="56"/>
      <c r="AH114" s="56"/>
      <c r="AI114" s="56"/>
      <c r="AJ114" s="56"/>
      <c r="AK114" s="56"/>
      <c r="AL114" s="56"/>
      <c r="AN114" s="56"/>
      <c r="AO114" s="56"/>
      <c r="AP114" s="56"/>
      <c r="AQ114" s="56"/>
      <c r="AR114" s="56"/>
      <c r="AS114" s="56"/>
      <c r="AT114" s="56"/>
      <c r="AU114" s="56"/>
      <c r="AV114" s="56"/>
      <c r="AX114" s="56"/>
      <c r="AY114" s="56"/>
      <c r="AZ114" s="56"/>
      <c r="BA114" s="56"/>
      <c r="BB114" s="56"/>
      <c r="BC114" s="56"/>
      <c r="BD114" s="56"/>
      <c r="BE114" s="56"/>
      <c r="BF114" s="56"/>
      <c r="BH114" s="56"/>
      <c r="BI114" s="56"/>
      <c r="BJ114" s="56"/>
      <c r="BK114" s="56"/>
      <c r="BL114" s="56"/>
      <c r="BM114" s="56"/>
      <c r="BN114" s="56"/>
      <c r="BO114" s="56"/>
      <c r="BP114" s="56"/>
      <c r="BR114" s="56"/>
      <c r="BS114" s="56"/>
      <c r="BT114" s="56"/>
      <c r="BU114" s="56"/>
      <c r="BV114" s="56"/>
      <c r="BW114" s="56"/>
      <c r="BX114" s="56"/>
      <c r="BY114" s="56"/>
      <c r="BZ114" s="56"/>
      <c r="CB114" s="56"/>
      <c r="CC114" s="56"/>
      <c r="CD114" s="56"/>
      <c r="CE114" s="56"/>
      <c r="CF114" s="56"/>
      <c r="CG114" s="56"/>
      <c r="CH114" s="56"/>
      <c r="CI114" s="56"/>
      <c r="CJ114" s="56"/>
      <c r="CL114" s="56"/>
      <c r="CM114" s="56"/>
      <c r="CN114" s="56"/>
      <c r="CO114" s="56"/>
      <c r="CP114" s="56"/>
      <c r="CQ114" s="56"/>
      <c r="CR114" s="56"/>
      <c r="CS114" s="56"/>
      <c r="CT114" s="56"/>
      <c r="CV114" s="56"/>
      <c r="CW114" s="56"/>
      <c r="CX114" s="56"/>
      <c r="CY114" s="56"/>
      <c r="CZ114" s="56"/>
      <c r="DA114" s="56"/>
      <c r="DB114" s="56"/>
      <c r="DC114" s="56"/>
      <c r="DD114" s="56"/>
      <c r="DF114" s="56"/>
      <c r="DG114" s="56"/>
      <c r="DH114" s="56"/>
      <c r="DI114" s="56"/>
      <c r="DJ114" s="56"/>
      <c r="DK114" s="56"/>
      <c r="DL114" s="56"/>
      <c r="DM114" s="56"/>
      <c r="DN114" s="56"/>
      <c r="DP114" s="56"/>
      <c r="DQ114" s="56"/>
      <c r="DR114" s="56"/>
      <c r="DS114" s="56"/>
      <c r="DT114" s="56"/>
      <c r="DU114" s="56"/>
      <c r="DV114" s="56"/>
      <c r="DW114" s="56"/>
      <c r="DX114" s="56"/>
      <c r="DZ114" s="56"/>
      <c r="EA114" s="56"/>
      <c r="EB114" s="56"/>
      <c r="EC114" s="56"/>
      <c r="ED114" s="56"/>
      <c r="EE114" s="56"/>
      <c r="EF114" s="56"/>
      <c r="EG114" s="56"/>
      <c r="EH114" s="56"/>
      <c r="EJ114" s="56"/>
      <c r="EK114" s="56"/>
      <c r="EL114" s="56"/>
      <c r="EM114" s="56"/>
      <c r="EN114" s="56"/>
      <c r="EO114" s="56"/>
      <c r="EP114" s="56"/>
      <c r="EQ114" s="56"/>
      <c r="ER114" s="56"/>
      <c r="ET114" s="56"/>
      <c r="EU114" s="56"/>
      <c r="EV114" s="56"/>
      <c r="EW114" s="56"/>
      <c r="EX114" s="56"/>
      <c r="EY114" s="56"/>
      <c r="EZ114" s="56"/>
      <c r="FA114" s="56"/>
      <c r="FB114" s="56"/>
      <c r="FD114" s="56"/>
      <c r="FE114" s="56"/>
      <c r="FF114" s="56"/>
      <c r="FG114" s="56"/>
      <c r="FH114" s="56"/>
      <c r="FI114" s="56"/>
      <c r="FJ114" s="56"/>
      <c r="FK114" s="56"/>
      <c r="FL114" s="56"/>
      <c r="FN114" s="56"/>
      <c r="FO114" s="56"/>
      <c r="FP114" s="56"/>
      <c r="FQ114" s="56"/>
      <c r="FR114" s="56"/>
      <c r="FS114" s="56"/>
      <c r="FT114" s="56"/>
      <c r="FU114" s="56"/>
      <c r="FV114" s="56"/>
      <c r="FX114" s="56"/>
      <c r="FY114" s="56"/>
      <c r="FZ114" s="56"/>
      <c r="GA114" s="56"/>
      <c r="GB114" s="56"/>
      <c r="GC114" s="56"/>
      <c r="GD114" s="56"/>
      <c r="GE114" s="56"/>
      <c r="GF114" s="56"/>
      <c r="GH114" s="56"/>
      <c r="GI114" s="56"/>
      <c r="GJ114" s="56"/>
      <c r="GK114" s="56"/>
      <c r="GL114" s="56"/>
      <c r="GM114" s="56"/>
      <c r="GN114" s="56"/>
      <c r="GO114" s="56"/>
      <c r="GP114" s="56"/>
      <c r="GR114" s="56"/>
      <c r="GS114" s="56"/>
      <c r="GT114" s="56"/>
      <c r="GU114" s="56"/>
      <c r="GV114" s="56"/>
      <c r="GW114" s="56"/>
      <c r="GX114" s="56"/>
      <c r="GY114" s="56"/>
      <c r="GZ114" s="56"/>
      <c r="HB114" s="56"/>
      <c r="HC114" s="56"/>
      <c r="HD114" s="56"/>
      <c r="HE114" s="56"/>
      <c r="HF114" s="56"/>
      <c r="HG114" s="56"/>
      <c r="HH114" s="56"/>
      <c r="HI114" s="56"/>
      <c r="HJ114" s="56"/>
      <c r="HL114" s="56"/>
      <c r="HM114" s="56"/>
      <c r="HN114" s="56"/>
      <c r="HO114" s="56"/>
      <c r="HP114" s="56"/>
      <c r="HQ114" s="56"/>
      <c r="HR114" s="56"/>
      <c r="HS114" s="56"/>
      <c r="HT114" s="56"/>
      <c r="HV114" s="56"/>
      <c r="HW114" s="56"/>
      <c r="HX114" s="56"/>
      <c r="HY114" s="56"/>
      <c r="HZ114" s="56"/>
      <c r="IA114" s="56"/>
      <c r="IB114" s="56"/>
      <c r="IC114" s="56"/>
      <c r="ID114" s="56"/>
      <c r="IF114" s="56"/>
      <c r="IG114" s="56"/>
      <c r="IH114" s="56"/>
      <c r="II114" s="56"/>
      <c r="IJ114" s="56"/>
      <c r="IK114" s="56"/>
      <c r="IL114" s="56"/>
      <c r="IM114" s="56"/>
      <c r="IN114" s="56"/>
      <c r="IP114" s="56"/>
      <c r="IQ114" s="56"/>
      <c r="IR114" s="56"/>
      <c r="IS114" s="56"/>
      <c r="IT114" s="56"/>
      <c r="IU114" s="56"/>
    </row>
    <row r="115" spans="1:255" ht="12.75" customHeight="1" thickBot="1" x14ac:dyDescent="0.25">
      <c r="A115" s="11"/>
      <c r="B115" s="106">
        <v>1325.87</v>
      </c>
      <c r="C115" s="85" t="s">
        <v>75</v>
      </c>
      <c r="D115" s="86"/>
      <c r="E115" s="47"/>
      <c r="F115" s="47"/>
      <c r="G115" s="47"/>
      <c r="H115" s="48"/>
      <c r="I115" s="49">
        <f t="shared" si="3"/>
        <v>0</v>
      </c>
      <c r="J115" s="56"/>
      <c r="K115" s="56"/>
      <c r="L115" s="56"/>
      <c r="M115" s="56"/>
      <c r="N115" s="56"/>
      <c r="O115" s="56"/>
      <c r="P115" s="56"/>
      <c r="Q115" s="56"/>
      <c r="R115" s="56"/>
      <c r="T115" s="56"/>
      <c r="U115" s="56"/>
      <c r="V115" s="56"/>
      <c r="W115" s="56"/>
      <c r="X115" s="56"/>
      <c r="Y115" s="56"/>
      <c r="Z115" s="56"/>
      <c r="AA115" s="56"/>
      <c r="AB115" s="56"/>
      <c r="AD115" s="56"/>
      <c r="AE115" s="56"/>
      <c r="AF115" s="56"/>
      <c r="AG115" s="56"/>
      <c r="AH115" s="56"/>
      <c r="AI115" s="56"/>
      <c r="AJ115" s="56"/>
      <c r="AK115" s="56"/>
      <c r="AL115" s="56"/>
      <c r="AN115" s="56"/>
      <c r="AO115" s="56"/>
      <c r="AP115" s="56"/>
      <c r="AQ115" s="56"/>
      <c r="AR115" s="56"/>
      <c r="AS115" s="56"/>
      <c r="AT115" s="56"/>
      <c r="AU115" s="56"/>
      <c r="AV115" s="56"/>
      <c r="AX115" s="56"/>
      <c r="AY115" s="56"/>
      <c r="AZ115" s="56"/>
      <c r="BA115" s="56"/>
      <c r="BB115" s="56"/>
      <c r="BC115" s="56"/>
      <c r="BD115" s="56"/>
      <c r="BE115" s="56"/>
      <c r="BF115" s="56"/>
      <c r="BH115" s="56"/>
      <c r="BI115" s="56"/>
      <c r="BJ115" s="56"/>
      <c r="BK115" s="56"/>
      <c r="BL115" s="56"/>
      <c r="BM115" s="56"/>
      <c r="BN115" s="56"/>
      <c r="BO115" s="56"/>
      <c r="BP115" s="56"/>
      <c r="BR115" s="56"/>
      <c r="BS115" s="56"/>
      <c r="BT115" s="56"/>
      <c r="BU115" s="56"/>
      <c r="BV115" s="56"/>
      <c r="BW115" s="56"/>
      <c r="BX115" s="56"/>
      <c r="BY115" s="56"/>
      <c r="BZ115" s="56"/>
      <c r="CB115" s="56"/>
      <c r="CC115" s="56"/>
      <c r="CD115" s="56"/>
      <c r="CE115" s="56"/>
      <c r="CF115" s="56"/>
      <c r="CG115" s="56"/>
      <c r="CH115" s="56"/>
      <c r="CI115" s="56"/>
      <c r="CJ115" s="56"/>
      <c r="CL115" s="56"/>
      <c r="CM115" s="56"/>
      <c r="CN115" s="56"/>
      <c r="CO115" s="56"/>
      <c r="CP115" s="56"/>
      <c r="CQ115" s="56"/>
      <c r="CR115" s="56"/>
      <c r="CS115" s="56"/>
      <c r="CT115" s="56"/>
      <c r="CV115" s="56"/>
      <c r="CW115" s="56"/>
      <c r="CX115" s="56"/>
      <c r="CY115" s="56"/>
      <c r="CZ115" s="56"/>
      <c r="DA115" s="56"/>
      <c r="DB115" s="56"/>
      <c r="DC115" s="56"/>
      <c r="DD115" s="56"/>
      <c r="DF115" s="56"/>
      <c r="DG115" s="56"/>
      <c r="DH115" s="56"/>
      <c r="DI115" s="56"/>
      <c r="DJ115" s="56"/>
      <c r="DK115" s="56"/>
      <c r="DL115" s="56"/>
      <c r="DM115" s="56"/>
      <c r="DN115" s="56"/>
      <c r="DP115" s="56"/>
      <c r="DQ115" s="56"/>
      <c r="DR115" s="56"/>
      <c r="DS115" s="56"/>
      <c r="DT115" s="56"/>
      <c r="DU115" s="56"/>
      <c r="DV115" s="56"/>
      <c r="DW115" s="56"/>
      <c r="DX115" s="56"/>
      <c r="DZ115" s="56"/>
      <c r="EA115" s="56"/>
      <c r="EB115" s="56"/>
      <c r="EC115" s="56"/>
      <c r="ED115" s="56"/>
      <c r="EE115" s="56"/>
      <c r="EF115" s="56"/>
      <c r="EG115" s="56"/>
      <c r="EH115" s="56"/>
      <c r="EJ115" s="56"/>
      <c r="EK115" s="56"/>
      <c r="EL115" s="56"/>
      <c r="EM115" s="56"/>
      <c r="EN115" s="56"/>
      <c r="EO115" s="56"/>
      <c r="EP115" s="56"/>
      <c r="EQ115" s="56"/>
      <c r="ER115" s="56"/>
      <c r="ET115" s="56"/>
      <c r="EU115" s="56"/>
      <c r="EV115" s="56"/>
      <c r="EW115" s="56"/>
      <c r="EX115" s="56"/>
      <c r="EY115" s="56"/>
      <c r="EZ115" s="56"/>
      <c r="FA115" s="56"/>
      <c r="FB115" s="56"/>
      <c r="FD115" s="56"/>
      <c r="FE115" s="56"/>
      <c r="FF115" s="56"/>
      <c r="FG115" s="56"/>
      <c r="FH115" s="56"/>
      <c r="FI115" s="56"/>
      <c r="FJ115" s="56"/>
      <c r="FK115" s="56"/>
      <c r="FL115" s="56"/>
      <c r="FN115" s="56"/>
      <c r="FO115" s="56"/>
      <c r="FP115" s="56"/>
      <c r="FQ115" s="56"/>
      <c r="FR115" s="56"/>
      <c r="FS115" s="56"/>
      <c r="FT115" s="56"/>
      <c r="FU115" s="56"/>
      <c r="FV115" s="56"/>
      <c r="FX115" s="56"/>
      <c r="FY115" s="56"/>
      <c r="FZ115" s="56"/>
      <c r="GA115" s="56"/>
      <c r="GB115" s="56"/>
      <c r="GC115" s="56"/>
      <c r="GD115" s="56"/>
      <c r="GE115" s="56"/>
      <c r="GF115" s="56"/>
      <c r="GH115" s="56"/>
      <c r="GI115" s="56"/>
      <c r="GJ115" s="56"/>
      <c r="GK115" s="56"/>
      <c r="GL115" s="56"/>
      <c r="GM115" s="56"/>
      <c r="GN115" s="56"/>
      <c r="GO115" s="56"/>
      <c r="GP115" s="56"/>
      <c r="GR115" s="56"/>
      <c r="GS115" s="56"/>
      <c r="GT115" s="56"/>
      <c r="GU115" s="56"/>
      <c r="GV115" s="56"/>
      <c r="GW115" s="56"/>
      <c r="GX115" s="56"/>
      <c r="GY115" s="56"/>
      <c r="GZ115" s="56"/>
      <c r="HB115" s="56"/>
      <c r="HC115" s="56"/>
      <c r="HD115" s="56"/>
      <c r="HE115" s="56"/>
      <c r="HF115" s="56"/>
      <c r="HG115" s="56"/>
      <c r="HH115" s="56"/>
      <c r="HI115" s="56"/>
      <c r="HJ115" s="56"/>
      <c r="HL115" s="56"/>
      <c r="HM115" s="56"/>
      <c r="HN115" s="56"/>
      <c r="HO115" s="56"/>
      <c r="HP115" s="56"/>
      <c r="HQ115" s="56"/>
      <c r="HR115" s="56"/>
      <c r="HS115" s="56"/>
      <c r="HT115" s="56"/>
      <c r="HV115" s="56"/>
      <c r="HW115" s="56"/>
      <c r="HX115" s="56"/>
      <c r="HY115" s="56"/>
      <c r="HZ115" s="56"/>
      <c r="IA115" s="56"/>
      <c r="IB115" s="56"/>
      <c r="IC115" s="56"/>
      <c r="ID115" s="56"/>
      <c r="IF115" s="56"/>
      <c r="IG115" s="56"/>
      <c r="IH115" s="56"/>
      <c r="II115" s="56"/>
      <c r="IJ115" s="56"/>
      <c r="IK115" s="56"/>
      <c r="IL115" s="56"/>
      <c r="IM115" s="56"/>
      <c r="IN115" s="56"/>
      <c r="IP115" s="56"/>
      <c r="IQ115" s="56"/>
      <c r="IR115" s="56"/>
      <c r="IS115" s="56"/>
      <c r="IT115" s="56"/>
      <c r="IU115" s="56"/>
    </row>
    <row r="116" spans="1:255" ht="12.75" customHeight="1" thickBot="1" x14ac:dyDescent="0.25">
      <c r="A116" s="11"/>
      <c r="B116" s="106">
        <v>1448.5</v>
      </c>
      <c r="C116" s="85" t="s">
        <v>76</v>
      </c>
      <c r="D116" s="86"/>
      <c r="E116" s="47"/>
      <c r="F116" s="47"/>
      <c r="G116" s="47"/>
      <c r="H116" s="48"/>
      <c r="I116" s="49">
        <f t="shared" si="3"/>
        <v>0</v>
      </c>
      <c r="J116" s="56"/>
      <c r="K116" s="56"/>
      <c r="L116" s="56"/>
      <c r="M116" s="56"/>
      <c r="N116" s="56"/>
      <c r="O116" s="56"/>
      <c r="P116" s="56"/>
      <c r="Q116" s="56"/>
      <c r="R116" s="56"/>
      <c r="T116" s="56"/>
      <c r="U116" s="56"/>
      <c r="V116" s="56"/>
      <c r="W116" s="56"/>
      <c r="X116" s="56"/>
      <c r="Y116" s="56"/>
      <c r="Z116" s="56"/>
      <c r="AA116" s="56"/>
      <c r="AB116" s="56"/>
      <c r="AD116" s="56"/>
      <c r="AE116" s="56"/>
      <c r="AF116" s="56"/>
      <c r="AG116" s="56"/>
      <c r="AH116" s="56"/>
      <c r="AI116" s="56"/>
      <c r="AJ116" s="56"/>
      <c r="AK116" s="56"/>
      <c r="AL116" s="56"/>
      <c r="AN116" s="56"/>
      <c r="AO116" s="56"/>
      <c r="AP116" s="56"/>
      <c r="AQ116" s="56"/>
      <c r="AR116" s="56"/>
      <c r="AS116" s="56"/>
      <c r="AT116" s="56"/>
      <c r="AU116" s="56"/>
      <c r="AV116" s="56"/>
      <c r="AX116" s="56"/>
      <c r="AY116" s="56"/>
      <c r="AZ116" s="56"/>
      <c r="BA116" s="56"/>
      <c r="BB116" s="56"/>
      <c r="BC116" s="56"/>
      <c r="BD116" s="56"/>
      <c r="BE116" s="56"/>
      <c r="BF116" s="56"/>
      <c r="BH116" s="56"/>
      <c r="BI116" s="56"/>
      <c r="BJ116" s="56"/>
      <c r="BK116" s="56"/>
      <c r="BL116" s="56"/>
      <c r="BM116" s="56"/>
      <c r="BN116" s="56"/>
      <c r="BO116" s="56"/>
      <c r="BP116" s="56"/>
      <c r="BR116" s="56"/>
      <c r="BS116" s="56"/>
      <c r="BT116" s="56"/>
      <c r="BU116" s="56"/>
      <c r="BV116" s="56"/>
      <c r="BW116" s="56"/>
      <c r="BX116" s="56"/>
      <c r="BY116" s="56"/>
      <c r="BZ116" s="56"/>
      <c r="CB116" s="56"/>
      <c r="CC116" s="56"/>
      <c r="CD116" s="56"/>
      <c r="CE116" s="56"/>
      <c r="CF116" s="56"/>
      <c r="CG116" s="56"/>
      <c r="CH116" s="56"/>
      <c r="CI116" s="56"/>
      <c r="CJ116" s="56"/>
      <c r="CL116" s="56"/>
      <c r="CM116" s="56"/>
      <c r="CN116" s="56"/>
      <c r="CO116" s="56"/>
      <c r="CP116" s="56"/>
      <c r="CQ116" s="56"/>
      <c r="CR116" s="56"/>
      <c r="CS116" s="56"/>
      <c r="CT116" s="56"/>
      <c r="CV116" s="56"/>
      <c r="CW116" s="56"/>
      <c r="CX116" s="56"/>
      <c r="CY116" s="56"/>
      <c r="CZ116" s="56"/>
      <c r="DA116" s="56"/>
      <c r="DB116" s="56"/>
      <c r="DC116" s="56"/>
      <c r="DD116" s="56"/>
      <c r="DF116" s="56"/>
      <c r="DG116" s="56"/>
      <c r="DH116" s="56"/>
      <c r="DI116" s="56"/>
      <c r="DJ116" s="56"/>
      <c r="DK116" s="56"/>
      <c r="DL116" s="56"/>
      <c r="DM116" s="56"/>
      <c r="DN116" s="56"/>
      <c r="DP116" s="56"/>
      <c r="DQ116" s="56"/>
      <c r="DR116" s="56"/>
      <c r="DS116" s="56"/>
      <c r="DT116" s="56"/>
      <c r="DU116" s="56"/>
      <c r="DV116" s="56"/>
      <c r="DW116" s="56"/>
      <c r="DX116" s="56"/>
      <c r="DZ116" s="56"/>
      <c r="EA116" s="56"/>
      <c r="EB116" s="56"/>
      <c r="EC116" s="56"/>
      <c r="ED116" s="56"/>
      <c r="EE116" s="56"/>
      <c r="EF116" s="56"/>
      <c r="EG116" s="56"/>
      <c r="EH116" s="56"/>
      <c r="EJ116" s="56"/>
      <c r="EK116" s="56"/>
      <c r="EL116" s="56"/>
      <c r="EM116" s="56"/>
      <c r="EN116" s="56"/>
      <c r="EO116" s="56"/>
      <c r="EP116" s="56"/>
      <c r="EQ116" s="56"/>
      <c r="ER116" s="56"/>
      <c r="ET116" s="56"/>
      <c r="EU116" s="56"/>
      <c r="EV116" s="56"/>
      <c r="EW116" s="56"/>
      <c r="EX116" s="56"/>
      <c r="EY116" s="56"/>
      <c r="EZ116" s="56"/>
      <c r="FA116" s="56"/>
      <c r="FB116" s="56"/>
      <c r="FD116" s="56"/>
      <c r="FE116" s="56"/>
      <c r="FF116" s="56"/>
      <c r="FG116" s="56"/>
      <c r="FH116" s="56"/>
      <c r="FI116" s="56"/>
      <c r="FJ116" s="56"/>
      <c r="FK116" s="56"/>
      <c r="FL116" s="56"/>
      <c r="FN116" s="56"/>
      <c r="FO116" s="56"/>
      <c r="FP116" s="56"/>
      <c r="FQ116" s="56"/>
      <c r="FR116" s="56"/>
      <c r="FS116" s="56"/>
      <c r="FT116" s="56"/>
      <c r="FU116" s="56"/>
      <c r="FV116" s="56"/>
      <c r="FX116" s="56"/>
      <c r="FY116" s="56"/>
      <c r="FZ116" s="56"/>
      <c r="GA116" s="56"/>
      <c r="GB116" s="56"/>
      <c r="GC116" s="56"/>
      <c r="GD116" s="56"/>
      <c r="GE116" s="56"/>
      <c r="GF116" s="56"/>
      <c r="GH116" s="56"/>
      <c r="GI116" s="56"/>
      <c r="GJ116" s="56"/>
      <c r="GK116" s="56"/>
      <c r="GL116" s="56"/>
      <c r="GM116" s="56"/>
      <c r="GN116" s="56"/>
      <c r="GO116" s="56"/>
      <c r="GP116" s="56"/>
      <c r="GR116" s="56"/>
      <c r="GS116" s="56"/>
      <c r="GT116" s="56"/>
      <c r="GU116" s="56"/>
      <c r="GV116" s="56"/>
      <c r="GW116" s="56"/>
      <c r="GX116" s="56"/>
      <c r="GY116" s="56"/>
      <c r="GZ116" s="56"/>
      <c r="HB116" s="56"/>
      <c r="HC116" s="56"/>
      <c r="HD116" s="56"/>
      <c r="HE116" s="56"/>
      <c r="HF116" s="56"/>
      <c r="HG116" s="56"/>
      <c r="HH116" s="56"/>
      <c r="HI116" s="56"/>
      <c r="HJ116" s="56"/>
      <c r="HL116" s="56"/>
      <c r="HM116" s="56"/>
      <c r="HN116" s="56"/>
      <c r="HO116" s="56"/>
      <c r="HP116" s="56"/>
      <c r="HQ116" s="56"/>
      <c r="HR116" s="56"/>
      <c r="HS116" s="56"/>
      <c r="HT116" s="56"/>
      <c r="HV116" s="56"/>
      <c r="HW116" s="56"/>
      <c r="HX116" s="56"/>
      <c r="HY116" s="56"/>
      <c r="HZ116" s="56"/>
      <c r="IA116" s="56"/>
      <c r="IB116" s="56"/>
      <c r="IC116" s="56"/>
      <c r="ID116" s="56"/>
      <c r="IF116" s="56"/>
      <c r="IG116" s="56"/>
      <c r="IH116" s="56"/>
      <c r="II116" s="56"/>
      <c r="IJ116" s="56"/>
      <c r="IK116" s="56"/>
      <c r="IL116" s="56"/>
      <c r="IM116" s="56"/>
      <c r="IN116" s="56"/>
      <c r="IP116" s="56"/>
      <c r="IQ116" s="56"/>
      <c r="IR116" s="56"/>
      <c r="IS116" s="56"/>
      <c r="IT116" s="56"/>
      <c r="IU116" s="56"/>
    </row>
    <row r="117" spans="1:255" ht="12.75" customHeight="1" thickBot="1" x14ac:dyDescent="0.25">
      <c r="A117" s="11"/>
      <c r="B117" s="106">
        <v>2019.94</v>
      </c>
      <c r="C117" s="85" t="s">
        <v>77</v>
      </c>
      <c r="D117" s="86"/>
      <c r="E117" s="47"/>
      <c r="F117" s="47"/>
      <c r="G117" s="47"/>
      <c r="H117" s="48"/>
      <c r="I117" s="49">
        <f t="shared" si="3"/>
        <v>0</v>
      </c>
      <c r="J117" s="56"/>
      <c r="K117" s="56"/>
      <c r="L117" s="56"/>
      <c r="M117" s="56"/>
      <c r="N117" s="56"/>
      <c r="O117" s="56"/>
      <c r="P117" s="56"/>
      <c r="Q117" s="56"/>
      <c r="R117" s="56"/>
      <c r="T117" s="56"/>
      <c r="U117" s="56"/>
      <c r="V117" s="56"/>
      <c r="W117" s="56"/>
      <c r="X117" s="56"/>
      <c r="Y117" s="56"/>
      <c r="Z117" s="56"/>
      <c r="AA117" s="56"/>
      <c r="AB117" s="56"/>
      <c r="AD117" s="56"/>
      <c r="AE117" s="56"/>
      <c r="AF117" s="56"/>
      <c r="AG117" s="56"/>
      <c r="AH117" s="56"/>
      <c r="AI117" s="56"/>
      <c r="AJ117" s="56"/>
      <c r="AK117" s="56"/>
      <c r="AL117" s="56"/>
      <c r="AN117" s="56"/>
      <c r="AO117" s="56"/>
      <c r="AP117" s="56"/>
      <c r="AQ117" s="56"/>
      <c r="AR117" s="56"/>
      <c r="AS117" s="56"/>
      <c r="AT117" s="56"/>
      <c r="AU117" s="56"/>
      <c r="AV117" s="56"/>
      <c r="AX117" s="56"/>
      <c r="AY117" s="56"/>
      <c r="AZ117" s="56"/>
      <c r="BA117" s="56"/>
      <c r="BB117" s="56"/>
      <c r="BC117" s="56"/>
      <c r="BD117" s="56"/>
      <c r="BE117" s="56"/>
      <c r="BF117" s="56"/>
      <c r="BH117" s="56"/>
      <c r="BI117" s="56"/>
      <c r="BJ117" s="56"/>
      <c r="BK117" s="56"/>
      <c r="BL117" s="56"/>
      <c r="BM117" s="56"/>
      <c r="BN117" s="56"/>
      <c r="BO117" s="56"/>
      <c r="BP117" s="56"/>
      <c r="BR117" s="56"/>
      <c r="BS117" s="56"/>
      <c r="BT117" s="56"/>
      <c r="BU117" s="56"/>
      <c r="BV117" s="56"/>
      <c r="BW117" s="56"/>
      <c r="BX117" s="56"/>
      <c r="BY117" s="56"/>
      <c r="BZ117" s="56"/>
      <c r="CB117" s="56"/>
      <c r="CC117" s="56"/>
      <c r="CD117" s="56"/>
      <c r="CE117" s="56"/>
      <c r="CF117" s="56"/>
      <c r="CG117" s="56"/>
      <c r="CH117" s="56"/>
      <c r="CI117" s="56"/>
      <c r="CJ117" s="56"/>
      <c r="CL117" s="56"/>
      <c r="CM117" s="56"/>
      <c r="CN117" s="56"/>
      <c r="CO117" s="56"/>
      <c r="CP117" s="56"/>
      <c r="CQ117" s="56"/>
      <c r="CR117" s="56"/>
      <c r="CS117" s="56"/>
      <c r="CT117" s="56"/>
      <c r="CV117" s="56"/>
      <c r="CW117" s="56"/>
      <c r="CX117" s="56"/>
      <c r="CY117" s="56"/>
      <c r="CZ117" s="56"/>
      <c r="DA117" s="56"/>
      <c r="DB117" s="56"/>
      <c r="DC117" s="56"/>
      <c r="DD117" s="56"/>
      <c r="DF117" s="56"/>
      <c r="DG117" s="56"/>
      <c r="DH117" s="56"/>
      <c r="DI117" s="56"/>
      <c r="DJ117" s="56"/>
      <c r="DK117" s="56"/>
      <c r="DL117" s="56"/>
      <c r="DM117" s="56"/>
      <c r="DN117" s="56"/>
      <c r="DP117" s="56"/>
      <c r="DQ117" s="56"/>
      <c r="DR117" s="56"/>
      <c r="DS117" s="56"/>
      <c r="DT117" s="56"/>
      <c r="DU117" s="56"/>
      <c r="DV117" s="56"/>
      <c r="DW117" s="56"/>
      <c r="DX117" s="56"/>
      <c r="DZ117" s="56"/>
      <c r="EA117" s="56"/>
      <c r="EB117" s="56"/>
      <c r="EC117" s="56"/>
      <c r="ED117" s="56"/>
      <c r="EE117" s="56"/>
      <c r="EF117" s="56"/>
      <c r="EG117" s="56"/>
      <c r="EH117" s="56"/>
      <c r="EJ117" s="56"/>
      <c r="EK117" s="56"/>
      <c r="EL117" s="56"/>
      <c r="EM117" s="56"/>
      <c r="EN117" s="56"/>
      <c r="EO117" s="56"/>
      <c r="EP117" s="56"/>
      <c r="EQ117" s="56"/>
      <c r="ER117" s="56"/>
      <c r="ET117" s="56"/>
      <c r="EU117" s="56"/>
      <c r="EV117" s="56"/>
      <c r="EW117" s="56"/>
      <c r="EX117" s="56"/>
      <c r="EY117" s="56"/>
      <c r="EZ117" s="56"/>
      <c r="FA117" s="56"/>
      <c r="FB117" s="56"/>
      <c r="FD117" s="56"/>
      <c r="FE117" s="56"/>
      <c r="FF117" s="56"/>
      <c r="FG117" s="56"/>
      <c r="FH117" s="56"/>
      <c r="FI117" s="56"/>
      <c r="FJ117" s="56"/>
      <c r="FK117" s="56"/>
      <c r="FL117" s="56"/>
      <c r="FN117" s="56"/>
      <c r="FO117" s="56"/>
      <c r="FP117" s="56"/>
      <c r="FQ117" s="56"/>
      <c r="FR117" s="56"/>
      <c r="FS117" s="56"/>
      <c r="FT117" s="56"/>
      <c r="FU117" s="56"/>
      <c r="FV117" s="56"/>
      <c r="FX117" s="56"/>
      <c r="FY117" s="56"/>
      <c r="FZ117" s="56"/>
      <c r="GA117" s="56"/>
      <c r="GB117" s="56"/>
      <c r="GC117" s="56"/>
      <c r="GD117" s="56"/>
      <c r="GE117" s="56"/>
      <c r="GF117" s="56"/>
      <c r="GH117" s="56"/>
      <c r="GI117" s="56"/>
      <c r="GJ117" s="56"/>
      <c r="GK117" s="56"/>
      <c r="GL117" s="56"/>
      <c r="GM117" s="56"/>
      <c r="GN117" s="56"/>
      <c r="GO117" s="56"/>
      <c r="GP117" s="56"/>
      <c r="GR117" s="56"/>
      <c r="GS117" s="56"/>
      <c r="GT117" s="56"/>
      <c r="GU117" s="56"/>
      <c r="GV117" s="56"/>
      <c r="GW117" s="56"/>
      <c r="GX117" s="56"/>
      <c r="GY117" s="56"/>
      <c r="GZ117" s="56"/>
      <c r="HB117" s="56"/>
      <c r="HC117" s="56"/>
      <c r="HD117" s="56"/>
      <c r="HE117" s="56"/>
      <c r="HF117" s="56"/>
      <c r="HG117" s="56"/>
      <c r="HH117" s="56"/>
      <c r="HI117" s="56"/>
      <c r="HJ117" s="56"/>
      <c r="HL117" s="56"/>
      <c r="HM117" s="56"/>
      <c r="HN117" s="56"/>
      <c r="HO117" s="56"/>
      <c r="HP117" s="56"/>
      <c r="HQ117" s="56"/>
      <c r="HR117" s="56"/>
      <c r="HS117" s="56"/>
      <c r="HT117" s="56"/>
      <c r="HV117" s="56"/>
      <c r="HW117" s="56"/>
      <c r="HX117" s="56"/>
      <c r="HY117" s="56"/>
      <c r="HZ117" s="56"/>
      <c r="IA117" s="56"/>
      <c r="IB117" s="56"/>
      <c r="IC117" s="56"/>
      <c r="ID117" s="56"/>
      <c r="IF117" s="56"/>
      <c r="IG117" s="56"/>
      <c r="IH117" s="56"/>
      <c r="II117" s="56"/>
      <c r="IJ117" s="56"/>
      <c r="IK117" s="56"/>
      <c r="IL117" s="56"/>
      <c r="IM117" s="56"/>
      <c r="IN117" s="56"/>
      <c r="IP117" s="56"/>
      <c r="IQ117" s="56"/>
      <c r="IR117" s="56"/>
      <c r="IS117" s="56"/>
      <c r="IT117" s="56"/>
      <c r="IU117" s="56"/>
    </row>
    <row r="118" spans="1:255" ht="12.75" customHeight="1" thickBot="1" x14ac:dyDescent="0.25">
      <c r="A118" s="11"/>
      <c r="B118" s="106">
        <v>1557.58</v>
      </c>
      <c r="C118" s="85" t="s">
        <v>78</v>
      </c>
      <c r="D118" s="86"/>
      <c r="E118" s="47"/>
      <c r="F118" s="47"/>
      <c r="G118" s="47"/>
      <c r="H118" s="48"/>
      <c r="I118" s="49">
        <f t="shared" si="3"/>
        <v>0</v>
      </c>
      <c r="J118" s="56"/>
      <c r="K118" s="56"/>
      <c r="L118" s="56"/>
      <c r="M118" s="56"/>
      <c r="N118" s="56"/>
      <c r="O118" s="56"/>
      <c r="P118" s="56"/>
      <c r="Q118" s="56"/>
      <c r="R118" s="56"/>
      <c r="T118" s="56"/>
      <c r="U118" s="56"/>
      <c r="V118" s="56"/>
      <c r="W118" s="56"/>
      <c r="X118" s="56"/>
      <c r="Y118" s="56"/>
      <c r="Z118" s="56"/>
      <c r="AA118" s="56"/>
      <c r="AB118" s="56"/>
      <c r="AD118" s="56"/>
      <c r="AE118" s="56"/>
      <c r="AF118" s="56"/>
      <c r="AG118" s="56"/>
      <c r="AH118" s="56"/>
      <c r="AI118" s="56"/>
      <c r="AJ118" s="56"/>
      <c r="AK118" s="56"/>
      <c r="AL118" s="56"/>
      <c r="AN118" s="56"/>
      <c r="AO118" s="56"/>
      <c r="AP118" s="56"/>
      <c r="AQ118" s="56"/>
      <c r="AR118" s="56"/>
      <c r="AS118" s="56"/>
      <c r="AT118" s="56"/>
      <c r="AU118" s="56"/>
      <c r="AV118" s="56"/>
      <c r="AX118" s="56"/>
      <c r="AY118" s="56"/>
      <c r="AZ118" s="56"/>
      <c r="BA118" s="56"/>
      <c r="BB118" s="56"/>
      <c r="BC118" s="56"/>
      <c r="BD118" s="56"/>
      <c r="BE118" s="56"/>
      <c r="BF118" s="56"/>
      <c r="BH118" s="56"/>
      <c r="BI118" s="56"/>
      <c r="BJ118" s="56"/>
      <c r="BK118" s="56"/>
      <c r="BL118" s="56"/>
      <c r="BM118" s="56"/>
      <c r="BN118" s="56"/>
      <c r="BO118" s="56"/>
      <c r="BP118" s="56"/>
      <c r="BR118" s="56"/>
      <c r="BS118" s="56"/>
      <c r="BT118" s="56"/>
      <c r="BU118" s="56"/>
      <c r="BV118" s="56"/>
      <c r="BW118" s="56"/>
      <c r="BX118" s="56"/>
      <c r="BY118" s="56"/>
      <c r="BZ118" s="56"/>
      <c r="CB118" s="56"/>
      <c r="CC118" s="56"/>
      <c r="CD118" s="56"/>
      <c r="CE118" s="56"/>
      <c r="CF118" s="56"/>
      <c r="CG118" s="56"/>
      <c r="CH118" s="56"/>
      <c r="CI118" s="56"/>
      <c r="CJ118" s="56"/>
      <c r="CL118" s="56"/>
      <c r="CM118" s="56"/>
      <c r="CN118" s="56"/>
      <c r="CO118" s="56"/>
      <c r="CP118" s="56"/>
      <c r="CQ118" s="56"/>
      <c r="CR118" s="56"/>
      <c r="CS118" s="56"/>
      <c r="CT118" s="56"/>
      <c r="CV118" s="56"/>
      <c r="CW118" s="56"/>
      <c r="CX118" s="56"/>
      <c r="CY118" s="56"/>
      <c r="CZ118" s="56"/>
      <c r="DA118" s="56"/>
      <c r="DB118" s="56"/>
      <c r="DC118" s="56"/>
      <c r="DD118" s="56"/>
      <c r="DF118" s="56"/>
      <c r="DG118" s="56"/>
      <c r="DH118" s="56"/>
      <c r="DI118" s="56"/>
      <c r="DJ118" s="56"/>
      <c r="DK118" s="56"/>
      <c r="DL118" s="56"/>
      <c r="DM118" s="56"/>
      <c r="DN118" s="56"/>
      <c r="DP118" s="56"/>
      <c r="DQ118" s="56"/>
      <c r="DR118" s="56"/>
      <c r="DS118" s="56"/>
      <c r="DT118" s="56"/>
      <c r="DU118" s="56"/>
      <c r="DV118" s="56"/>
      <c r="DW118" s="56"/>
      <c r="DX118" s="56"/>
      <c r="DZ118" s="56"/>
      <c r="EA118" s="56"/>
      <c r="EB118" s="56"/>
      <c r="EC118" s="56"/>
      <c r="ED118" s="56"/>
      <c r="EE118" s="56"/>
      <c r="EF118" s="56"/>
      <c r="EG118" s="56"/>
      <c r="EH118" s="56"/>
      <c r="EJ118" s="56"/>
      <c r="EK118" s="56"/>
      <c r="EL118" s="56"/>
      <c r="EM118" s="56"/>
      <c r="EN118" s="56"/>
      <c r="EO118" s="56"/>
      <c r="EP118" s="56"/>
      <c r="EQ118" s="56"/>
      <c r="ER118" s="56"/>
      <c r="ET118" s="56"/>
      <c r="EU118" s="56"/>
      <c r="EV118" s="56"/>
      <c r="EW118" s="56"/>
      <c r="EX118" s="56"/>
      <c r="EY118" s="56"/>
      <c r="EZ118" s="56"/>
      <c r="FA118" s="56"/>
      <c r="FB118" s="56"/>
      <c r="FD118" s="56"/>
      <c r="FE118" s="56"/>
      <c r="FF118" s="56"/>
      <c r="FG118" s="56"/>
      <c r="FH118" s="56"/>
      <c r="FI118" s="56"/>
      <c r="FJ118" s="56"/>
      <c r="FK118" s="56"/>
      <c r="FL118" s="56"/>
      <c r="FN118" s="56"/>
      <c r="FO118" s="56"/>
      <c r="FP118" s="56"/>
      <c r="FQ118" s="56"/>
      <c r="FR118" s="56"/>
      <c r="FS118" s="56"/>
      <c r="FT118" s="56"/>
      <c r="FU118" s="56"/>
      <c r="FV118" s="56"/>
      <c r="FX118" s="56"/>
      <c r="FY118" s="56"/>
      <c r="FZ118" s="56"/>
      <c r="GA118" s="56"/>
      <c r="GB118" s="56"/>
      <c r="GC118" s="56"/>
      <c r="GD118" s="56"/>
      <c r="GE118" s="56"/>
      <c r="GF118" s="56"/>
      <c r="GH118" s="56"/>
      <c r="GI118" s="56"/>
      <c r="GJ118" s="56"/>
      <c r="GK118" s="56"/>
      <c r="GL118" s="56"/>
      <c r="GM118" s="56"/>
      <c r="GN118" s="56"/>
      <c r="GO118" s="56"/>
      <c r="GP118" s="56"/>
      <c r="GR118" s="56"/>
      <c r="GS118" s="56"/>
      <c r="GT118" s="56"/>
      <c r="GU118" s="56"/>
      <c r="GV118" s="56"/>
      <c r="GW118" s="56"/>
      <c r="GX118" s="56"/>
      <c r="GY118" s="56"/>
      <c r="GZ118" s="56"/>
      <c r="HB118" s="56"/>
      <c r="HC118" s="56"/>
      <c r="HD118" s="56"/>
      <c r="HE118" s="56"/>
      <c r="HF118" s="56"/>
      <c r="HG118" s="56"/>
      <c r="HH118" s="56"/>
      <c r="HI118" s="56"/>
      <c r="HJ118" s="56"/>
      <c r="HL118" s="56"/>
      <c r="HM118" s="56"/>
      <c r="HN118" s="56"/>
      <c r="HO118" s="56"/>
      <c r="HP118" s="56"/>
      <c r="HQ118" s="56"/>
      <c r="HR118" s="56"/>
      <c r="HS118" s="56"/>
      <c r="HT118" s="56"/>
      <c r="HV118" s="56"/>
      <c r="HW118" s="56"/>
      <c r="HX118" s="56"/>
      <c r="HY118" s="56"/>
      <c r="HZ118" s="56"/>
      <c r="IA118" s="56"/>
      <c r="IB118" s="56"/>
      <c r="IC118" s="56"/>
      <c r="ID118" s="56"/>
      <c r="IF118" s="56"/>
      <c r="IG118" s="56"/>
      <c r="IH118" s="56"/>
      <c r="II118" s="56"/>
      <c r="IJ118" s="56"/>
      <c r="IK118" s="56"/>
      <c r="IL118" s="56"/>
      <c r="IM118" s="56"/>
      <c r="IN118" s="56"/>
      <c r="IP118" s="56"/>
      <c r="IQ118" s="56"/>
      <c r="IR118" s="56"/>
      <c r="IS118" s="56"/>
      <c r="IT118" s="56"/>
      <c r="IU118" s="56"/>
    </row>
    <row r="119" spans="1:255" ht="12.75" customHeight="1" thickBot="1" x14ac:dyDescent="0.25">
      <c r="A119" s="11"/>
      <c r="B119" s="106">
        <v>1974.98</v>
      </c>
      <c r="C119" s="85" t="s">
        <v>79</v>
      </c>
      <c r="D119" s="86"/>
      <c r="E119" s="47"/>
      <c r="F119" s="47"/>
      <c r="G119" s="47"/>
      <c r="H119" s="48"/>
      <c r="I119" s="49">
        <f t="shared" si="3"/>
        <v>0</v>
      </c>
      <c r="J119" s="56"/>
      <c r="K119" s="56"/>
      <c r="L119" s="56"/>
      <c r="M119" s="56"/>
      <c r="N119" s="56"/>
      <c r="O119" s="56"/>
      <c r="P119" s="56"/>
      <c r="Q119" s="56"/>
      <c r="R119" s="56"/>
      <c r="T119" s="56"/>
      <c r="U119" s="56"/>
      <c r="V119" s="56"/>
      <c r="W119" s="56"/>
      <c r="X119" s="56"/>
      <c r="Y119" s="56"/>
      <c r="Z119" s="56"/>
      <c r="AA119" s="56"/>
      <c r="AB119" s="56"/>
      <c r="AD119" s="56"/>
      <c r="AE119" s="56"/>
      <c r="AF119" s="56"/>
      <c r="AG119" s="56"/>
      <c r="AH119" s="56"/>
      <c r="AI119" s="56"/>
      <c r="AJ119" s="56"/>
      <c r="AK119" s="56"/>
      <c r="AL119" s="56"/>
      <c r="AN119" s="56"/>
      <c r="AO119" s="56"/>
      <c r="AP119" s="56"/>
      <c r="AQ119" s="56"/>
      <c r="AR119" s="56"/>
      <c r="AS119" s="56"/>
      <c r="AT119" s="56"/>
      <c r="AU119" s="56"/>
      <c r="AV119" s="56"/>
      <c r="AX119" s="56"/>
      <c r="AY119" s="56"/>
      <c r="AZ119" s="56"/>
      <c r="BA119" s="56"/>
      <c r="BB119" s="56"/>
      <c r="BC119" s="56"/>
      <c r="BD119" s="56"/>
      <c r="BE119" s="56"/>
      <c r="BF119" s="56"/>
      <c r="BH119" s="56"/>
      <c r="BI119" s="56"/>
      <c r="BJ119" s="56"/>
      <c r="BK119" s="56"/>
      <c r="BL119" s="56"/>
      <c r="BM119" s="56"/>
      <c r="BN119" s="56"/>
      <c r="BO119" s="56"/>
      <c r="BP119" s="56"/>
      <c r="BR119" s="56"/>
      <c r="BS119" s="56"/>
      <c r="BT119" s="56"/>
      <c r="BU119" s="56"/>
      <c r="BV119" s="56"/>
      <c r="BW119" s="56"/>
      <c r="BX119" s="56"/>
      <c r="BY119" s="56"/>
      <c r="BZ119" s="56"/>
      <c r="CB119" s="56"/>
      <c r="CC119" s="56"/>
      <c r="CD119" s="56"/>
      <c r="CE119" s="56"/>
      <c r="CF119" s="56"/>
      <c r="CG119" s="56"/>
      <c r="CH119" s="56"/>
      <c r="CI119" s="56"/>
      <c r="CJ119" s="56"/>
      <c r="CL119" s="56"/>
      <c r="CM119" s="56"/>
      <c r="CN119" s="56"/>
      <c r="CO119" s="56"/>
      <c r="CP119" s="56"/>
      <c r="CQ119" s="56"/>
      <c r="CR119" s="56"/>
      <c r="CS119" s="56"/>
      <c r="CT119" s="56"/>
      <c r="CV119" s="56"/>
      <c r="CW119" s="56"/>
      <c r="CX119" s="56"/>
      <c r="CY119" s="56"/>
      <c r="CZ119" s="56"/>
      <c r="DA119" s="56"/>
      <c r="DB119" s="56"/>
      <c r="DC119" s="56"/>
      <c r="DD119" s="56"/>
      <c r="DF119" s="56"/>
      <c r="DG119" s="56"/>
      <c r="DH119" s="56"/>
      <c r="DI119" s="56"/>
      <c r="DJ119" s="56"/>
      <c r="DK119" s="56"/>
      <c r="DL119" s="56"/>
      <c r="DM119" s="56"/>
      <c r="DN119" s="56"/>
      <c r="DP119" s="56"/>
      <c r="DQ119" s="56"/>
      <c r="DR119" s="56"/>
      <c r="DS119" s="56"/>
      <c r="DT119" s="56"/>
      <c r="DU119" s="56"/>
      <c r="DV119" s="56"/>
      <c r="DW119" s="56"/>
      <c r="DX119" s="56"/>
      <c r="DZ119" s="56"/>
      <c r="EA119" s="56"/>
      <c r="EB119" s="56"/>
      <c r="EC119" s="56"/>
      <c r="ED119" s="56"/>
      <c r="EE119" s="56"/>
      <c r="EF119" s="56"/>
      <c r="EG119" s="56"/>
      <c r="EH119" s="56"/>
      <c r="EJ119" s="56"/>
      <c r="EK119" s="56"/>
      <c r="EL119" s="56"/>
      <c r="EM119" s="56"/>
      <c r="EN119" s="56"/>
      <c r="EO119" s="56"/>
      <c r="EP119" s="56"/>
      <c r="EQ119" s="56"/>
      <c r="ER119" s="56"/>
      <c r="ET119" s="56"/>
      <c r="EU119" s="56"/>
      <c r="EV119" s="56"/>
      <c r="EW119" s="56"/>
      <c r="EX119" s="56"/>
      <c r="EY119" s="56"/>
      <c r="EZ119" s="56"/>
      <c r="FA119" s="56"/>
      <c r="FB119" s="56"/>
      <c r="FD119" s="56"/>
      <c r="FE119" s="56"/>
      <c r="FF119" s="56"/>
      <c r="FG119" s="56"/>
      <c r="FH119" s="56"/>
      <c r="FI119" s="56"/>
      <c r="FJ119" s="56"/>
      <c r="FK119" s="56"/>
      <c r="FL119" s="56"/>
      <c r="FN119" s="56"/>
      <c r="FO119" s="56"/>
      <c r="FP119" s="56"/>
      <c r="FQ119" s="56"/>
      <c r="FR119" s="56"/>
      <c r="FS119" s="56"/>
      <c r="FT119" s="56"/>
      <c r="FU119" s="56"/>
      <c r="FV119" s="56"/>
      <c r="FX119" s="56"/>
      <c r="FY119" s="56"/>
      <c r="FZ119" s="56"/>
      <c r="GA119" s="56"/>
      <c r="GB119" s="56"/>
      <c r="GC119" s="56"/>
      <c r="GD119" s="56"/>
      <c r="GE119" s="56"/>
      <c r="GF119" s="56"/>
      <c r="GH119" s="56"/>
      <c r="GI119" s="56"/>
      <c r="GJ119" s="56"/>
      <c r="GK119" s="56"/>
      <c r="GL119" s="56"/>
      <c r="GM119" s="56"/>
      <c r="GN119" s="56"/>
      <c r="GO119" s="56"/>
      <c r="GP119" s="56"/>
      <c r="GR119" s="56"/>
      <c r="GS119" s="56"/>
      <c r="GT119" s="56"/>
      <c r="GU119" s="56"/>
      <c r="GV119" s="56"/>
      <c r="GW119" s="56"/>
      <c r="GX119" s="56"/>
      <c r="GY119" s="56"/>
      <c r="GZ119" s="56"/>
      <c r="HB119" s="56"/>
      <c r="HC119" s="56"/>
      <c r="HD119" s="56"/>
      <c r="HE119" s="56"/>
      <c r="HF119" s="56"/>
      <c r="HG119" s="56"/>
      <c r="HH119" s="56"/>
      <c r="HI119" s="56"/>
      <c r="HJ119" s="56"/>
      <c r="HL119" s="56"/>
      <c r="HM119" s="56"/>
      <c r="HN119" s="56"/>
      <c r="HO119" s="56"/>
      <c r="HP119" s="56"/>
      <c r="HQ119" s="56"/>
      <c r="HR119" s="56"/>
      <c r="HS119" s="56"/>
      <c r="HT119" s="56"/>
      <c r="HV119" s="56"/>
      <c r="HW119" s="56"/>
      <c r="HX119" s="56"/>
      <c r="HY119" s="56"/>
      <c r="HZ119" s="56"/>
      <c r="IA119" s="56"/>
      <c r="IB119" s="56"/>
      <c r="IC119" s="56"/>
      <c r="ID119" s="56"/>
      <c r="IF119" s="56"/>
      <c r="IG119" s="56"/>
      <c r="IH119" s="56"/>
      <c r="II119" s="56"/>
      <c r="IJ119" s="56"/>
      <c r="IK119" s="56"/>
      <c r="IL119" s="56"/>
      <c r="IM119" s="56"/>
      <c r="IN119" s="56"/>
      <c r="IP119" s="56"/>
      <c r="IQ119" s="56"/>
      <c r="IR119" s="56"/>
      <c r="IS119" s="56"/>
      <c r="IT119" s="56"/>
      <c r="IU119" s="56"/>
    </row>
    <row r="120" spans="1:255" ht="12.75" customHeight="1" thickBot="1" x14ac:dyDescent="0.25">
      <c r="A120" s="11"/>
      <c r="B120" s="106">
        <v>1462.31</v>
      </c>
      <c r="C120" s="85" t="s">
        <v>80</v>
      </c>
      <c r="D120" s="86"/>
      <c r="E120" s="47"/>
      <c r="F120" s="47"/>
      <c r="G120" s="47"/>
      <c r="H120" s="48"/>
      <c r="I120" s="49">
        <f t="shared" si="3"/>
        <v>0</v>
      </c>
      <c r="J120" s="56"/>
      <c r="K120" s="56"/>
      <c r="L120" s="56"/>
      <c r="M120" s="56"/>
      <c r="N120" s="56"/>
      <c r="O120" s="56"/>
      <c r="P120" s="56"/>
      <c r="Q120" s="56"/>
      <c r="R120" s="56"/>
      <c r="T120" s="56"/>
      <c r="U120" s="56"/>
      <c r="V120" s="56"/>
      <c r="W120" s="56"/>
      <c r="X120" s="56"/>
      <c r="Y120" s="56"/>
      <c r="Z120" s="56"/>
      <c r="AA120" s="56"/>
      <c r="AB120" s="56"/>
      <c r="AD120" s="56"/>
      <c r="AE120" s="56"/>
      <c r="AF120" s="56"/>
      <c r="AG120" s="56"/>
      <c r="AH120" s="56"/>
      <c r="AI120" s="56"/>
      <c r="AJ120" s="56"/>
      <c r="AK120" s="56"/>
      <c r="AL120" s="56"/>
      <c r="AN120" s="56"/>
      <c r="AO120" s="56"/>
      <c r="AP120" s="56"/>
      <c r="AQ120" s="56"/>
      <c r="AR120" s="56"/>
      <c r="AS120" s="56"/>
      <c r="AT120" s="56"/>
      <c r="AU120" s="56"/>
      <c r="AV120" s="56"/>
      <c r="AX120" s="56"/>
      <c r="AY120" s="56"/>
      <c r="AZ120" s="56"/>
      <c r="BA120" s="56"/>
      <c r="BB120" s="56"/>
      <c r="BC120" s="56"/>
      <c r="BD120" s="56"/>
      <c r="BE120" s="56"/>
      <c r="BF120" s="56"/>
      <c r="BH120" s="56"/>
      <c r="BI120" s="56"/>
      <c r="BJ120" s="56"/>
      <c r="BK120" s="56"/>
      <c r="BL120" s="56"/>
      <c r="BM120" s="56"/>
      <c r="BN120" s="56"/>
      <c r="BO120" s="56"/>
      <c r="BP120" s="56"/>
      <c r="BR120" s="56"/>
      <c r="BS120" s="56"/>
      <c r="BT120" s="56"/>
      <c r="BU120" s="56"/>
      <c r="BV120" s="56"/>
      <c r="BW120" s="56"/>
      <c r="BX120" s="56"/>
      <c r="BY120" s="56"/>
      <c r="BZ120" s="56"/>
      <c r="CB120" s="56"/>
      <c r="CC120" s="56"/>
      <c r="CD120" s="56"/>
      <c r="CE120" s="56"/>
      <c r="CF120" s="56"/>
      <c r="CG120" s="56"/>
      <c r="CH120" s="56"/>
      <c r="CI120" s="56"/>
      <c r="CJ120" s="56"/>
      <c r="CL120" s="56"/>
      <c r="CM120" s="56"/>
      <c r="CN120" s="56"/>
      <c r="CO120" s="56"/>
      <c r="CP120" s="56"/>
      <c r="CQ120" s="56"/>
      <c r="CR120" s="56"/>
      <c r="CS120" s="56"/>
      <c r="CT120" s="56"/>
      <c r="CV120" s="56"/>
      <c r="CW120" s="56"/>
      <c r="CX120" s="56"/>
      <c r="CY120" s="56"/>
      <c r="CZ120" s="56"/>
      <c r="DA120" s="56"/>
      <c r="DB120" s="56"/>
      <c r="DC120" s="56"/>
      <c r="DD120" s="56"/>
      <c r="DF120" s="56"/>
      <c r="DG120" s="56"/>
      <c r="DH120" s="56"/>
      <c r="DI120" s="56"/>
      <c r="DJ120" s="56"/>
      <c r="DK120" s="56"/>
      <c r="DL120" s="56"/>
      <c r="DM120" s="56"/>
      <c r="DN120" s="56"/>
      <c r="DP120" s="56"/>
      <c r="DQ120" s="56"/>
      <c r="DR120" s="56"/>
      <c r="DS120" s="56"/>
      <c r="DT120" s="56"/>
      <c r="DU120" s="56"/>
      <c r="DV120" s="56"/>
      <c r="DW120" s="56"/>
      <c r="DX120" s="56"/>
      <c r="DZ120" s="56"/>
      <c r="EA120" s="56"/>
      <c r="EB120" s="56"/>
      <c r="EC120" s="56"/>
      <c r="ED120" s="56"/>
      <c r="EE120" s="56"/>
      <c r="EF120" s="56"/>
      <c r="EG120" s="56"/>
      <c r="EH120" s="56"/>
      <c r="EJ120" s="56"/>
      <c r="EK120" s="56"/>
      <c r="EL120" s="56"/>
      <c r="EM120" s="56"/>
      <c r="EN120" s="56"/>
      <c r="EO120" s="56"/>
      <c r="EP120" s="56"/>
      <c r="EQ120" s="56"/>
      <c r="ER120" s="56"/>
      <c r="ET120" s="56"/>
      <c r="EU120" s="56"/>
      <c r="EV120" s="56"/>
      <c r="EW120" s="56"/>
      <c r="EX120" s="56"/>
      <c r="EY120" s="56"/>
      <c r="EZ120" s="56"/>
      <c r="FA120" s="56"/>
      <c r="FB120" s="56"/>
      <c r="FD120" s="56"/>
      <c r="FE120" s="56"/>
      <c r="FF120" s="56"/>
      <c r="FG120" s="56"/>
      <c r="FH120" s="56"/>
      <c r="FI120" s="56"/>
      <c r="FJ120" s="56"/>
      <c r="FK120" s="56"/>
      <c r="FL120" s="56"/>
      <c r="FN120" s="56"/>
      <c r="FO120" s="56"/>
      <c r="FP120" s="56"/>
      <c r="FQ120" s="56"/>
      <c r="FR120" s="56"/>
      <c r="FS120" s="56"/>
      <c r="FT120" s="56"/>
      <c r="FU120" s="56"/>
      <c r="FV120" s="56"/>
      <c r="FX120" s="56"/>
      <c r="FY120" s="56"/>
      <c r="FZ120" s="56"/>
      <c r="GA120" s="56"/>
      <c r="GB120" s="56"/>
      <c r="GC120" s="56"/>
      <c r="GD120" s="56"/>
      <c r="GE120" s="56"/>
      <c r="GF120" s="56"/>
      <c r="GH120" s="56"/>
      <c r="GI120" s="56"/>
      <c r="GJ120" s="56"/>
      <c r="GK120" s="56"/>
      <c r="GL120" s="56"/>
      <c r="GM120" s="56"/>
      <c r="GN120" s="56"/>
      <c r="GO120" s="56"/>
      <c r="GP120" s="56"/>
      <c r="GR120" s="56"/>
      <c r="GS120" s="56"/>
      <c r="GT120" s="56"/>
      <c r="GU120" s="56"/>
      <c r="GV120" s="56"/>
      <c r="GW120" s="56"/>
      <c r="GX120" s="56"/>
      <c r="GY120" s="56"/>
      <c r="GZ120" s="56"/>
      <c r="HB120" s="56"/>
      <c r="HC120" s="56"/>
      <c r="HD120" s="56"/>
      <c r="HE120" s="56"/>
      <c r="HF120" s="56"/>
      <c r="HG120" s="56"/>
      <c r="HH120" s="56"/>
      <c r="HI120" s="56"/>
      <c r="HJ120" s="56"/>
      <c r="HL120" s="56"/>
      <c r="HM120" s="56"/>
      <c r="HN120" s="56"/>
      <c r="HO120" s="56"/>
      <c r="HP120" s="56"/>
      <c r="HQ120" s="56"/>
      <c r="HR120" s="56"/>
      <c r="HS120" s="56"/>
      <c r="HT120" s="56"/>
      <c r="HV120" s="56"/>
      <c r="HW120" s="56"/>
      <c r="HX120" s="56"/>
      <c r="HY120" s="56"/>
      <c r="HZ120" s="56"/>
      <c r="IA120" s="56"/>
      <c r="IB120" s="56"/>
      <c r="IC120" s="56"/>
      <c r="ID120" s="56"/>
      <c r="IF120" s="56"/>
      <c r="IG120" s="56"/>
      <c r="IH120" s="56"/>
      <c r="II120" s="56"/>
      <c r="IJ120" s="56"/>
      <c r="IK120" s="56"/>
      <c r="IL120" s="56"/>
      <c r="IM120" s="56"/>
      <c r="IN120" s="56"/>
      <c r="IP120" s="56"/>
      <c r="IQ120" s="56"/>
      <c r="IR120" s="56"/>
      <c r="IS120" s="56"/>
      <c r="IT120" s="56"/>
      <c r="IU120" s="56"/>
    </row>
    <row r="121" spans="1:255" ht="13.5" thickBot="1" x14ac:dyDescent="0.25">
      <c r="A121" s="103"/>
      <c r="B121" s="106"/>
      <c r="C121" s="85" t="s">
        <v>87</v>
      </c>
      <c r="D121" s="86"/>
      <c r="E121" s="47"/>
      <c r="F121" s="47"/>
      <c r="G121" s="47"/>
      <c r="H121" s="48"/>
      <c r="I121" s="49">
        <v>979.65</v>
      </c>
      <c r="J121" s="56"/>
      <c r="K121" s="56"/>
      <c r="L121" s="56"/>
      <c r="M121" s="56"/>
      <c r="N121" s="56"/>
      <c r="O121" s="56"/>
      <c r="P121" s="56"/>
      <c r="Q121" s="56"/>
      <c r="R121" s="56"/>
      <c r="T121" s="56"/>
      <c r="U121" s="56"/>
      <c r="V121" s="56"/>
      <c r="W121" s="56"/>
      <c r="X121" s="56"/>
      <c r="Y121" s="56"/>
      <c r="Z121" s="56"/>
      <c r="AA121" s="56"/>
      <c r="AB121" s="56"/>
      <c r="AD121" s="56"/>
      <c r="AE121" s="56"/>
      <c r="AF121" s="56"/>
      <c r="AG121" s="56"/>
      <c r="AH121" s="56"/>
      <c r="AI121" s="56"/>
      <c r="AJ121" s="56"/>
      <c r="AK121" s="56"/>
      <c r="AL121" s="56"/>
      <c r="AN121" s="56"/>
      <c r="AO121" s="56"/>
      <c r="AP121" s="56"/>
      <c r="AQ121" s="56"/>
      <c r="AR121" s="56"/>
      <c r="AS121" s="56"/>
      <c r="AT121" s="56"/>
      <c r="AU121" s="56"/>
      <c r="AV121" s="56"/>
      <c r="AX121" s="56"/>
      <c r="AY121" s="56"/>
      <c r="AZ121" s="56"/>
      <c r="BA121" s="56"/>
      <c r="BB121" s="56"/>
      <c r="BC121" s="56"/>
      <c r="BD121" s="56"/>
      <c r="BE121" s="56"/>
      <c r="BF121" s="56"/>
      <c r="BH121" s="56"/>
      <c r="BI121" s="56"/>
      <c r="BJ121" s="56"/>
      <c r="BK121" s="56"/>
      <c r="BL121" s="56"/>
      <c r="BM121" s="56"/>
      <c r="BN121" s="56"/>
      <c r="BO121" s="56"/>
      <c r="BP121" s="56"/>
      <c r="BR121" s="56"/>
      <c r="BS121" s="56"/>
      <c r="BT121" s="56"/>
      <c r="BU121" s="56"/>
      <c r="BV121" s="56"/>
      <c r="BW121" s="56"/>
      <c r="BX121" s="56"/>
      <c r="BY121" s="56"/>
      <c r="BZ121" s="56"/>
      <c r="CB121" s="56"/>
      <c r="CC121" s="56"/>
      <c r="CD121" s="56"/>
      <c r="CE121" s="56"/>
      <c r="CF121" s="56"/>
      <c r="CG121" s="56"/>
      <c r="CH121" s="56"/>
      <c r="CI121" s="56"/>
      <c r="CJ121" s="56"/>
      <c r="CL121" s="56"/>
      <c r="CM121" s="56"/>
      <c r="CN121" s="56"/>
      <c r="CO121" s="56"/>
      <c r="CP121" s="56"/>
      <c r="CQ121" s="56"/>
      <c r="CR121" s="56"/>
      <c r="CS121" s="56"/>
      <c r="CT121" s="56"/>
      <c r="CV121" s="56"/>
      <c r="CW121" s="56"/>
      <c r="CX121" s="56"/>
      <c r="CY121" s="56"/>
      <c r="CZ121" s="56"/>
      <c r="DA121" s="56"/>
      <c r="DB121" s="56"/>
      <c r="DC121" s="56"/>
      <c r="DD121" s="56"/>
      <c r="DF121" s="56"/>
      <c r="DG121" s="56"/>
      <c r="DH121" s="56"/>
      <c r="DI121" s="56"/>
      <c r="DJ121" s="56"/>
      <c r="DK121" s="56"/>
      <c r="DL121" s="56"/>
      <c r="DM121" s="56"/>
      <c r="DN121" s="56"/>
      <c r="DP121" s="56"/>
      <c r="DQ121" s="56"/>
      <c r="DR121" s="56"/>
      <c r="DS121" s="56"/>
      <c r="DT121" s="56"/>
      <c r="DU121" s="56"/>
      <c r="DV121" s="56"/>
      <c r="DW121" s="56"/>
      <c r="DX121" s="56"/>
      <c r="DZ121" s="56"/>
      <c r="EA121" s="56"/>
      <c r="EB121" s="56"/>
      <c r="EC121" s="56"/>
      <c r="ED121" s="56"/>
      <c r="EE121" s="56"/>
      <c r="EF121" s="56"/>
      <c r="EG121" s="56"/>
      <c r="EH121" s="56"/>
      <c r="EJ121" s="56"/>
      <c r="EK121" s="56"/>
      <c r="EL121" s="56"/>
      <c r="EM121" s="56"/>
      <c r="EN121" s="56"/>
      <c r="EO121" s="56"/>
      <c r="EP121" s="56"/>
      <c r="EQ121" s="56"/>
      <c r="ER121" s="56"/>
      <c r="ET121" s="56"/>
      <c r="EU121" s="56"/>
      <c r="EV121" s="56"/>
      <c r="EW121" s="56"/>
      <c r="EX121" s="56"/>
      <c r="EY121" s="56"/>
      <c r="EZ121" s="56"/>
      <c r="FA121" s="56"/>
      <c r="FB121" s="56"/>
      <c r="FD121" s="56"/>
      <c r="FE121" s="56"/>
      <c r="FF121" s="56"/>
      <c r="FG121" s="56"/>
      <c r="FH121" s="56"/>
      <c r="FI121" s="56"/>
      <c r="FJ121" s="56"/>
      <c r="FK121" s="56"/>
      <c r="FL121" s="56"/>
      <c r="FN121" s="56"/>
      <c r="FO121" s="56"/>
      <c r="FP121" s="56"/>
      <c r="FQ121" s="56"/>
      <c r="FR121" s="56"/>
      <c r="FS121" s="56"/>
      <c r="FT121" s="56"/>
      <c r="FU121" s="56"/>
      <c r="FV121" s="56"/>
      <c r="FX121" s="56"/>
      <c r="FY121" s="56"/>
      <c r="FZ121" s="56"/>
      <c r="GA121" s="56"/>
      <c r="GB121" s="56"/>
      <c r="GC121" s="56"/>
      <c r="GD121" s="56"/>
      <c r="GE121" s="56"/>
      <c r="GF121" s="56"/>
      <c r="GH121" s="56"/>
      <c r="GI121" s="56"/>
      <c r="GJ121" s="56"/>
      <c r="GK121" s="56"/>
      <c r="GL121" s="56"/>
      <c r="GM121" s="56"/>
      <c r="GN121" s="56"/>
      <c r="GO121" s="56"/>
      <c r="GP121" s="56"/>
      <c r="GR121" s="56"/>
      <c r="GS121" s="56"/>
      <c r="GT121" s="56"/>
      <c r="GU121" s="56"/>
      <c r="GV121" s="56"/>
      <c r="GW121" s="56"/>
      <c r="GX121" s="56"/>
      <c r="GY121" s="56"/>
      <c r="GZ121" s="56"/>
      <c r="HB121" s="56"/>
      <c r="HC121" s="56"/>
      <c r="HD121" s="56"/>
      <c r="HE121" s="56"/>
      <c r="HF121" s="56"/>
      <c r="HG121" s="56"/>
      <c r="HH121" s="56"/>
      <c r="HI121" s="56"/>
      <c r="HJ121" s="56"/>
      <c r="HL121" s="56"/>
      <c r="HM121" s="56"/>
      <c r="HN121" s="56"/>
      <c r="HO121" s="56"/>
      <c r="HP121" s="56"/>
      <c r="HQ121" s="56"/>
      <c r="HR121" s="56"/>
      <c r="HS121" s="56"/>
      <c r="HT121" s="56"/>
      <c r="HV121" s="56"/>
      <c r="HW121" s="56"/>
      <c r="HX121" s="56"/>
      <c r="HY121" s="56"/>
      <c r="HZ121" s="56"/>
      <c r="IA121" s="56"/>
      <c r="IB121" s="56"/>
      <c r="IC121" s="56"/>
      <c r="ID121" s="56"/>
      <c r="IF121" s="56"/>
      <c r="IG121" s="56"/>
      <c r="IH121" s="56"/>
      <c r="II121" s="56"/>
      <c r="IJ121" s="56"/>
      <c r="IK121" s="56"/>
      <c r="IL121" s="56"/>
      <c r="IM121" s="56"/>
      <c r="IN121" s="56"/>
      <c r="IP121" s="56"/>
      <c r="IQ121" s="56"/>
      <c r="IR121" s="56"/>
      <c r="IS121" s="56"/>
      <c r="IT121" s="56"/>
      <c r="IU121" s="56"/>
    </row>
    <row r="122" spans="1:255" ht="12.75" customHeight="1" thickBot="1" x14ac:dyDescent="0.25">
      <c r="A122" s="11"/>
      <c r="B122" s="51">
        <f>SUM(B109:B120)</f>
        <v>19152.189999999999</v>
      </c>
      <c r="C122" s="50"/>
      <c r="D122" s="51"/>
      <c r="E122" s="52"/>
      <c r="F122" s="50"/>
      <c r="G122" s="50"/>
      <c r="H122" s="51" t="s">
        <v>17</v>
      </c>
      <c r="I122" s="51">
        <f>SUM(I109:I121)</f>
        <v>979.65</v>
      </c>
      <c r="J122" s="56"/>
      <c r="K122" s="56"/>
      <c r="L122" s="56"/>
      <c r="M122" s="56"/>
      <c r="N122" s="56"/>
      <c r="O122" s="56"/>
      <c r="P122" s="56"/>
      <c r="Q122" s="56"/>
      <c r="R122" s="56"/>
      <c r="T122" s="56"/>
      <c r="U122" s="56"/>
      <c r="V122" s="56"/>
      <c r="W122" s="56"/>
      <c r="X122" s="56"/>
      <c r="Y122" s="56"/>
      <c r="Z122" s="56"/>
      <c r="AA122" s="56"/>
      <c r="AB122" s="56"/>
      <c r="AD122" s="56"/>
      <c r="AE122" s="56"/>
      <c r="AF122" s="56"/>
      <c r="AG122" s="56"/>
      <c r="AH122" s="56"/>
      <c r="AI122" s="56"/>
      <c r="AJ122" s="56"/>
      <c r="AK122" s="56"/>
      <c r="AL122" s="56"/>
      <c r="AN122" s="56"/>
      <c r="AO122" s="56"/>
      <c r="AP122" s="56"/>
      <c r="AQ122" s="56"/>
      <c r="AR122" s="56"/>
      <c r="AS122" s="56"/>
      <c r="AT122" s="56"/>
      <c r="AU122" s="56"/>
      <c r="AV122" s="56"/>
      <c r="AX122" s="56"/>
      <c r="AY122" s="56"/>
      <c r="AZ122" s="56"/>
      <c r="BA122" s="56"/>
      <c r="BB122" s="56"/>
      <c r="BC122" s="56"/>
      <c r="BD122" s="56"/>
      <c r="BE122" s="56"/>
      <c r="BF122" s="56"/>
      <c r="BH122" s="56"/>
      <c r="BI122" s="56"/>
      <c r="BJ122" s="56"/>
      <c r="BK122" s="56"/>
      <c r="BL122" s="56"/>
      <c r="BM122" s="56"/>
      <c r="BN122" s="56"/>
      <c r="BO122" s="56"/>
      <c r="BP122" s="56"/>
      <c r="BR122" s="56"/>
      <c r="BS122" s="56"/>
      <c r="BT122" s="56"/>
      <c r="BU122" s="56"/>
      <c r="BV122" s="56"/>
      <c r="BW122" s="56"/>
      <c r="BX122" s="56"/>
      <c r="BY122" s="56"/>
      <c r="BZ122" s="56"/>
      <c r="CB122" s="56"/>
      <c r="CC122" s="56"/>
      <c r="CD122" s="56"/>
      <c r="CE122" s="56"/>
      <c r="CF122" s="56"/>
      <c r="CG122" s="56"/>
      <c r="CH122" s="56"/>
      <c r="CI122" s="56"/>
      <c r="CJ122" s="56"/>
      <c r="CL122" s="56"/>
      <c r="CM122" s="56"/>
      <c r="CN122" s="56"/>
      <c r="CO122" s="56"/>
      <c r="CP122" s="56"/>
      <c r="CQ122" s="56"/>
      <c r="CR122" s="56"/>
      <c r="CS122" s="56"/>
      <c r="CT122" s="56"/>
      <c r="CV122" s="56"/>
      <c r="CW122" s="56"/>
      <c r="CX122" s="56"/>
      <c r="CY122" s="56"/>
      <c r="CZ122" s="56"/>
      <c r="DA122" s="56"/>
      <c r="DB122" s="56"/>
      <c r="DC122" s="56"/>
      <c r="DD122" s="56"/>
      <c r="DF122" s="56"/>
      <c r="DG122" s="56"/>
      <c r="DH122" s="56"/>
      <c r="DI122" s="56"/>
      <c r="DJ122" s="56"/>
      <c r="DK122" s="56"/>
      <c r="DL122" s="56"/>
      <c r="DM122" s="56"/>
      <c r="DN122" s="56"/>
      <c r="DP122" s="56"/>
      <c r="DQ122" s="56"/>
      <c r="DR122" s="56"/>
      <c r="DS122" s="56"/>
      <c r="DT122" s="56"/>
      <c r="DU122" s="56"/>
      <c r="DV122" s="56"/>
      <c r="DW122" s="56"/>
      <c r="DX122" s="56"/>
      <c r="DZ122" s="56"/>
      <c r="EA122" s="56"/>
      <c r="EB122" s="56"/>
      <c r="EC122" s="56"/>
      <c r="ED122" s="56"/>
      <c r="EE122" s="56"/>
      <c r="EF122" s="56"/>
      <c r="EG122" s="56"/>
      <c r="EH122" s="56"/>
      <c r="EJ122" s="56"/>
      <c r="EK122" s="56"/>
      <c r="EL122" s="56"/>
      <c r="EM122" s="56"/>
      <c r="EN122" s="56"/>
      <c r="EO122" s="56"/>
      <c r="EP122" s="56"/>
      <c r="EQ122" s="56"/>
      <c r="ER122" s="56"/>
      <c r="ET122" s="56"/>
      <c r="EU122" s="56"/>
      <c r="EV122" s="56"/>
      <c r="EW122" s="56"/>
      <c r="EX122" s="56"/>
      <c r="EY122" s="56"/>
      <c r="EZ122" s="56"/>
      <c r="FA122" s="56"/>
      <c r="FB122" s="56"/>
      <c r="FD122" s="56"/>
      <c r="FE122" s="56"/>
      <c r="FF122" s="56"/>
      <c r="FG122" s="56"/>
      <c r="FH122" s="56"/>
      <c r="FI122" s="56"/>
      <c r="FJ122" s="56"/>
      <c r="FK122" s="56"/>
      <c r="FL122" s="56"/>
      <c r="FN122" s="56"/>
      <c r="FO122" s="56"/>
      <c r="FP122" s="56"/>
      <c r="FQ122" s="56"/>
      <c r="FR122" s="56"/>
      <c r="FS122" s="56"/>
      <c r="FT122" s="56"/>
      <c r="FU122" s="56"/>
      <c r="FV122" s="56"/>
      <c r="FX122" s="56"/>
      <c r="FY122" s="56"/>
      <c r="FZ122" s="56"/>
      <c r="GA122" s="56"/>
      <c r="GB122" s="56"/>
      <c r="GC122" s="56"/>
      <c r="GD122" s="56"/>
      <c r="GE122" s="56"/>
      <c r="GF122" s="56"/>
      <c r="GH122" s="56"/>
      <c r="GI122" s="56"/>
      <c r="GJ122" s="56"/>
      <c r="GK122" s="56"/>
      <c r="GL122" s="56"/>
      <c r="GM122" s="56"/>
      <c r="GN122" s="56"/>
      <c r="GO122" s="56"/>
      <c r="GP122" s="56"/>
      <c r="GR122" s="56"/>
      <c r="GS122" s="56"/>
      <c r="GT122" s="56"/>
      <c r="GU122" s="56"/>
      <c r="GV122" s="56"/>
      <c r="GW122" s="56"/>
      <c r="GX122" s="56"/>
      <c r="GY122" s="56"/>
      <c r="GZ122" s="56"/>
      <c r="HB122" s="56"/>
      <c r="HC122" s="56"/>
      <c r="HD122" s="56"/>
      <c r="HE122" s="56"/>
      <c r="HF122" s="56"/>
      <c r="HG122" s="56"/>
      <c r="HH122" s="56"/>
      <c r="HI122" s="56"/>
      <c r="HJ122" s="56"/>
      <c r="HL122" s="56"/>
      <c r="HM122" s="56"/>
      <c r="HN122" s="56"/>
      <c r="HO122" s="56"/>
      <c r="HP122" s="56"/>
      <c r="HQ122" s="56"/>
      <c r="HR122" s="56"/>
      <c r="HS122" s="56"/>
      <c r="HT122" s="56"/>
      <c r="HV122" s="56"/>
      <c r="HW122" s="56"/>
      <c r="HX122" s="56"/>
      <c r="HY122" s="56"/>
      <c r="HZ122" s="56"/>
      <c r="IA122" s="56"/>
      <c r="IB122" s="56"/>
      <c r="IC122" s="56"/>
      <c r="ID122" s="56"/>
      <c r="IF122" s="56"/>
      <c r="IG122" s="56"/>
      <c r="IH122" s="56"/>
      <c r="II122" s="56"/>
      <c r="IJ122" s="56"/>
      <c r="IK122" s="56"/>
      <c r="IL122" s="56"/>
      <c r="IM122" s="56"/>
      <c r="IN122" s="56"/>
      <c r="IP122" s="56"/>
      <c r="IQ122" s="56"/>
      <c r="IR122" s="56"/>
      <c r="IS122" s="56"/>
      <c r="IT122" s="56"/>
      <c r="IU122" s="56"/>
    </row>
    <row r="123" spans="1:255" ht="72.599999999999994" customHeight="1" thickBot="1" x14ac:dyDescent="0.25">
      <c r="A123" s="191" t="s">
        <v>97</v>
      </c>
      <c r="B123" s="114" t="s">
        <v>16</v>
      </c>
      <c r="C123" s="114" t="s">
        <v>5</v>
      </c>
      <c r="D123" s="114" t="s">
        <v>23</v>
      </c>
      <c r="E123" s="118" t="s">
        <v>18</v>
      </c>
      <c r="F123" s="114" t="s">
        <v>19</v>
      </c>
      <c r="G123" s="114" t="s">
        <v>10</v>
      </c>
      <c r="H123" s="114" t="s">
        <v>13</v>
      </c>
      <c r="I123" s="115" t="s">
        <v>12</v>
      </c>
      <c r="J123" s="56"/>
      <c r="K123" s="56"/>
      <c r="L123" s="56"/>
      <c r="M123" s="56"/>
      <c r="N123" s="56"/>
      <c r="O123" s="56"/>
      <c r="P123" s="56"/>
      <c r="Q123" s="56"/>
      <c r="R123" s="56"/>
      <c r="T123" s="56"/>
      <c r="U123" s="56"/>
      <c r="V123" s="56"/>
      <c r="W123" s="56"/>
      <c r="X123" s="56"/>
      <c r="Y123" s="56"/>
      <c r="Z123" s="56"/>
      <c r="AA123" s="56"/>
      <c r="AB123" s="56"/>
      <c r="AD123" s="56"/>
      <c r="AE123" s="56"/>
      <c r="AF123" s="56"/>
      <c r="AG123" s="56"/>
      <c r="AH123" s="56"/>
      <c r="AI123" s="56"/>
      <c r="AJ123" s="56"/>
      <c r="AK123" s="56"/>
      <c r="AL123" s="56"/>
      <c r="AN123" s="56"/>
      <c r="AO123" s="56"/>
      <c r="AP123" s="56"/>
      <c r="AQ123" s="56"/>
      <c r="AR123" s="56"/>
      <c r="AS123" s="56"/>
      <c r="AT123" s="56"/>
      <c r="AU123" s="56"/>
      <c r="AV123" s="56"/>
      <c r="AX123" s="56"/>
      <c r="AY123" s="56"/>
      <c r="AZ123" s="56"/>
      <c r="BA123" s="56"/>
      <c r="BB123" s="56"/>
      <c r="BC123" s="56"/>
      <c r="BD123" s="56"/>
      <c r="BE123" s="56"/>
      <c r="BF123" s="56"/>
      <c r="BH123" s="56"/>
      <c r="BI123" s="56"/>
      <c r="BJ123" s="56"/>
      <c r="BK123" s="56"/>
      <c r="BL123" s="56"/>
      <c r="BM123" s="56"/>
      <c r="BN123" s="56"/>
      <c r="BO123" s="56"/>
      <c r="BP123" s="56"/>
      <c r="BR123" s="56"/>
      <c r="BS123" s="56"/>
      <c r="BT123" s="56"/>
      <c r="BU123" s="56"/>
      <c r="BV123" s="56"/>
      <c r="BW123" s="56"/>
      <c r="BX123" s="56"/>
      <c r="BY123" s="56"/>
      <c r="BZ123" s="56"/>
      <c r="CB123" s="56"/>
      <c r="CC123" s="56"/>
      <c r="CD123" s="56"/>
      <c r="CE123" s="56"/>
      <c r="CF123" s="56"/>
      <c r="CG123" s="56"/>
      <c r="CH123" s="56"/>
      <c r="CI123" s="56"/>
      <c r="CJ123" s="56"/>
      <c r="CL123" s="56"/>
      <c r="CM123" s="56"/>
      <c r="CN123" s="56"/>
      <c r="CO123" s="56"/>
      <c r="CP123" s="56"/>
      <c r="CQ123" s="56"/>
      <c r="CR123" s="56"/>
      <c r="CS123" s="56"/>
      <c r="CT123" s="56"/>
      <c r="CV123" s="56"/>
      <c r="CW123" s="56"/>
      <c r="CX123" s="56"/>
      <c r="CY123" s="56"/>
      <c r="CZ123" s="56"/>
      <c r="DA123" s="56"/>
      <c r="DB123" s="56"/>
      <c r="DC123" s="56"/>
      <c r="DD123" s="56"/>
      <c r="DF123" s="56"/>
      <c r="DG123" s="56"/>
      <c r="DH123" s="56"/>
      <c r="DI123" s="56"/>
      <c r="DJ123" s="56"/>
      <c r="DK123" s="56"/>
      <c r="DL123" s="56"/>
      <c r="DM123" s="56"/>
      <c r="DN123" s="56"/>
      <c r="DP123" s="56"/>
      <c r="DQ123" s="56"/>
      <c r="DR123" s="56"/>
      <c r="DS123" s="56"/>
      <c r="DT123" s="56"/>
      <c r="DU123" s="56"/>
      <c r="DV123" s="56"/>
      <c r="DW123" s="56"/>
      <c r="DX123" s="56"/>
      <c r="DZ123" s="56"/>
      <c r="EA123" s="56"/>
      <c r="EB123" s="56"/>
      <c r="EC123" s="56"/>
      <c r="ED123" s="56"/>
      <c r="EE123" s="56"/>
      <c r="EF123" s="56"/>
      <c r="EG123" s="56"/>
      <c r="EH123" s="56"/>
      <c r="EJ123" s="56"/>
      <c r="EK123" s="56"/>
      <c r="EL123" s="56"/>
      <c r="EM123" s="56"/>
      <c r="EN123" s="56"/>
      <c r="EO123" s="56"/>
      <c r="EP123" s="56"/>
      <c r="EQ123" s="56"/>
      <c r="ER123" s="56"/>
      <c r="ET123" s="56"/>
      <c r="EU123" s="56"/>
      <c r="EV123" s="56"/>
      <c r="EW123" s="56"/>
      <c r="EX123" s="56"/>
      <c r="EY123" s="56"/>
      <c r="EZ123" s="56"/>
      <c r="FA123" s="56"/>
      <c r="FB123" s="56"/>
      <c r="FD123" s="56"/>
      <c r="FE123" s="56"/>
      <c r="FF123" s="56"/>
      <c r="FG123" s="56"/>
      <c r="FH123" s="56"/>
      <c r="FI123" s="56"/>
      <c r="FJ123" s="56"/>
      <c r="FK123" s="56"/>
      <c r="FL123" s="56"/>
      <c r="FN123" s="56"/>
      <c r="FO123" s="56"/>
      <c r="FP123" s="56"/>
      <c r="FQ123" s="56"/>
      <c r="FR123" s="56"/>
      <c r="FS123" s="56"/>
      <c r="FT123" s="56"/>
      <c r="FU123" s="56"/>
      <c r="FV123" s="56"/>
      <c r="FX123" s="56"/>
      <c r="FY123" s="56"/>
      <c r="FZ123" s="56"/>
      <c r="GA123" s="56"/>
      <c r="GB123" s="56"/>
      <c r="GC123" s="56"/>
      <c r="GD123" s="56"/>
      <c r="GE123" s="56"/>
      <c r="GF123" s="56"/>
      <c r="GH123" s="56"/>
      <c r="GI123" s="56"/>
      <c r="GJ123" s="56"/>
      <c r="GK123" s="56"/>
      <c r="GL123" s="56"/>
      <c r="GM123" s="56"/>
      <c r="GN123" s="56"/>
      <c r="GO123" s="56"/>
      <c r="GP123" s="56"/>
      <c r="GR123" s="56"/>
      <c r="GS123" s="56"/>
      <c r="GT123" s="56"/>
      <c r="GU123" s="56"/>
      <c r="GV123" s="56"/>
      <c r="GW123" s="56"/>
      <c r="GX123" s="56"/>
      <c r="GY123" s="56"/>
      <c r="GZ123" s="56"/>
      <c r="HB123" s="56"/>
      <c r="HC123" s="56"/>
      <c r="HD123" s="56"/>
      <c r="HE123" s="56"/>
      <c r="HF123" s="56"/>
      <c r="HG123" s="56"/>
      <c r="HH123" s="56"/>
      <c r="HI123" s="56"/>
      <c r="HJ123" s="56"/>
      <c r="HL123" s="56"/>
      <c r="HM123" s="56"/>
      <c r="HN123" s="56"/>
      <c r="HO123" s="56"/>
      <c r="HP123" s="56"/>
      <c r="HQ123" s="56"/>
      <c r="HR123" s="56"/>
      <c r="HS123" s="56"/>
      <c r="HT123" s="56"/>
      <c r="HV123" s="56"/>
      <c r="HW123" s="56"/>
      <c r="HX123" s="56"/>
      <c r="HY123" s="56"/>
      <c r="HZ123" s="56"/>
      <c r="IA123" s="56"/>
      <c r="IB123" s="56"/>
      <c r="IC123" s="56"/>
      <c r="ID123" s="56"/>
      <c r="IF123" s="56"/>
      <c r="IG123" s="56"/>
      <c r="IH123" s="56"/>
      <c r="II123" s="56"/>
      <c r="IJ123" s="56"/>
      <c r="IK123" s="56"/>
      <c r="IL123" s="56"/>
      <c r="IM123" s="56"/>
      <c r="IN123" s="56"/>
      <c r="IP123" s="56"/>
      <c r="IQ123" s="56"/>
      <c r="IR123" s="56"/>
      <c r="IS123" s="56"/>
      <c r="IT123" s="56"/>
      <c r="IU123" s="56"/>
    </row>
    <row r="124" spans="1:255" ht="46.15" customHeight="1" thickBot="1" x14ac:dyDescent="0.25">
      <c r="A124" s="117" t="s">
        <v>2277</v>
      </c>
      <c r="B124" s="164"/>
      <c r="C124" s="85" t="s">
        <v>87</v>
      </c>
      <c r="D124" s="238"/>
      <c r="E124" s="239"/>
      <c r="F124" s="238"/>
      <c r="G124" s="239"/>
      <c r="H124" s="239"/>
      <c r="I124" s="49">
        <v>22017.22</v>
      </c>
    </row>
    <row r="125" spans="1:255" ht="13.5" thickBot="1" x14ac:dyDescent="0.25">
      <c r="A125" s="46"/>
      <c r="B125" s="76">
        <f>SUM(B124:B124)</f>
        <v>0</v>
      </c>
      <c r="C125" s="75"/>
      <c r="D125" s="76"/>
      <c r="E125" s="77"/>
      <c r="F125" s="75"/>
      <c r="G125" s="75"/>
      <c r="H125" s="76" t="s">
        <v>17</v>
      </c>
      <c r="I125" s="76">
        <f>SUM(I124:I124)</f>
        <v>22017.22</v>
      </c>
    </row>
    <row r="126" spans="1:255" ht="51.75" thickBot="1" x14ac:dyDescent="0.25">
      <c r="A126" s="134" t="s">
        <v>96</v>
      </c>
      <c r="B126" s="114" t="s">
        <v>16</v>
      </c>
      <c r="C126" s="114" t="s">
        <v>5</v>
      </c>
      <c r="D126" s="114" t="s">
        <v>23</v>
      </c>
      <c r="E126" s="279" t="s">
        <v>18</v>
      </c>
      <c r="F126" s="114" t="s">
        <v>19</v>
      </c>
      <c r="G126" s="114" t="s">
        <v>10</v>
      </c>
      <c r="H126" s="114" t="s">
        <v>13</v>
      </c>
      <c r="I126" s="115" t="s">
        <v>12</v>
      </c>
    </row>
    <row r="127" spans="1:255" ht="13.5" thickBot="1" x14ac:dyDescent="0.25">
      <c r="A127" s="206"/>
      <c r="B127" s="185"/>
      <c r="C127" s="70" t="s">
        <v>87</v>
      </c>
      <c r="D127" s="163"/>
      <c r="E127" s="53"/>
      <c r="F127" s="53"/>
      <c r="G127" s="53"/>
      <c r="H127" s="153"/>
      <c r="I127" s="471">
        <v>31101.31</v>
      </c>
    </row>
    <row r="128" spans="1:255" ht="13.5" thickBot="1" x14ac:dyDescent="0.25">
      <c r="A128" s="134"/>
      <c r="B128" s="271"/>
      <c r="C128" s="75"/>
      <c r="D128" s="76"/>
      <c r="E128" s="77"/>
      <c r="F128" s="75"/>
      <c r="G128" s="75"/>
      <c r="H128" s="76"/>
      <c r="I128" s="78">
        <f>SUM(I127)</f>
        <v>31101.31</v>
      </c>
    </row>
    <row r="129" spans="1:9" x14ac:dyDescent="0.2">
      <c r="A129" s="9"/>
      <c r="B129" s="9"/>
      <c r="C129" s="9"/>
      <c r="D129" s="9"/>
      <c r="E129" s="9"/>
      <c r="F129" s="20"/>
      <c r="G129" s="20"/>
      <c r="H129" s="20"/>
      <c r="I129" s="20"/>
    </row>
    <row r="130" spans="1:9" ht="12.75" customHeight="1" x14ac:dyDescent="0.2">
      <c r="A130" s="21" t="s">
        <v>21</v>
      </c>
      <c r="B130" s="22"/>
      <c r="C130" s="23"/>
      <c r="D130" s="4" t="s">
        <v>9</v>
      </c>
      <c r="E130" s="4" t="s">
        <v>6</v>
      </c>
      <c r="F130" s="119" t="s">
        <v>7</v>
      </c>
    </row>
    <row r="131" spans="1:9" ht="12.75" customHeight="1" x14ac:dyDescent="0.2">
      <c r="A131" s="642" t="s">
        <v>15</v>
      </c>
      <c r="B131" s="643"/>
      <c r="C131" s="25"/>
      <c r="D131" s="26">
        <f>B22</f>
        <v>56494.109999999993</v>
      </c>
      <c r="E131" s="26">
        <f>I22</f>
        <v>1384.43</v>
      </c>
      <c r="F131" s="120">
        <f>D131+E131</f>
        <v>57878.539999999994</v>
      </c>
    </row>
    <row r="132" spans="1:9" ht="12.75" customHeight="1" x14ac:dyDescent="0.2">
      <c r="A132" s="642" t="s">
        <v>1067</v>
      </c>
      <c r="B132" s="643"/>
      <c r="C132" s="25"/>
      <c r="D132" s="26">
        <f>B48</f>
        <v>86542.109999999986</v>
      </c>
      <c r="E132" s="26">
        <f>I48</f>
        <v>2866.18</v>
      </c>
      <c r="F132" s="120">
        <f>D132+E132</f>
        <v>89408.289999999979</v>
      </c>
    </row>
    <row r="133" spans="1:9" ht="12.75" customHeight="1" x14ac:dyDescent="0.2">
      <c r="A133" s="642" t="s">
        <v>14</v>
      </c>
      <c r="B133" s="643"/>
      <c r="C133" s="25"/>
      <c r="D133" s="26">
        <f>B67</f>
        <v>42227.450000000004</v>
      </c>
      <c r="E133" s="26">
        <f>I67</f>
        <v>613.04999999999995</v>
      </c>
      <c r="F133" s="120">
        <f>D133+E133</f>
        <v>42840.500000000007</v>
      </c>
    </row>
    <row r="134" spans="1:9" ht="12.75" customHeight="1" x14ac:dyDescent="0.2">
      <c r="A134" s="642" t="s">
        <v>146</v>
      </c>
      <c r="B134" s="643"/>
      <c r="C134" s="25"/>
      <c r="D134" s="26">
        <f>B82</f>
        <v>38944.639999999999</v>
      </c>
      <c r="E134" s="26">
        <f>I82</f>
        <v>548.45000000000005</v>
      </c>
      <c r="F134" s="120">
        <f>D134+E134</f>
        <v>39493.089999999997</v>
      </c>
      <c r="G134" s="56"/>
    </row>
    <row r="135" spans="1:9" ht="12.75" customHeight="1" x14ac:dyDescent="0.2">
      <c r="A135" s="642" t="s">
        <v>26</v>
      </c>
      <c r="B135" s="643"/>
      <c r="C135" s="25"/>
      <c r="D135" s="26">
        <f>B122</f>
        <v>19152.189999999999</v>
      </c>
      <c r="E135" s="26">
        <f>I122</f>
        <v>979.65</v>
      </c>
      <c r="F135" s="120">
        <f>D135+E135</f>
        <v>20131.84</v>
      </c>
      <c r="G135" s="56"/>
    </row>
    <row r="136" spans="1:9" ht="12.75" customHeight="1" x14ac:dyDescent="0.2">
      <c r="A136" s="646" t="s">
        <v>69</v>
      </c>
      <c r="B136" s="647"/>
      <c r="C136" s="245"/>
      <c r="D136" s="246"/>
      <c r="E136" s="246"/>
      <c r="F136" s="242">
        <f>F137+F140+F141+F142+F143+F138+F139</f>
        <v>77495.190000000017</v>
      </c>
      <c r="G136" s="56"/>
    </row>
    <row r="137" spans="1:9" ht="12.75" customHeight="1" x14ac:dyDescent="0.2">
      <c r="A137" s="644" t="s">
        <v>82</v>
      </c>
      <c r="B137" s="645"/>
      <c r="C137" s="25"/>
      <c r="D137" s="26"/>
      <c r="E137" s="26"/>
      <c r="F137" s="120">
        <f>I96</f>
        <v>6238.3</v>
      </c>
      <c r="G137" s="56"/>
    </row>
    <row r="138" spans="1:9" ht="54" customHeight="1" x14ac:dyDescent="0.2">
      <c r="A138" s="650" t="s">
        <v>2275</v>
      </c>
      <c r="B138" s="651"/>
      <c r="C138" s="25"/>
      <c r="D138" s="26"/>
      <c r="E138" s="26"/>
      <c r="F138" s="120">
        <f>I99</f>
        <v>201.95999999999998</v>
      </c>
      <c r="G138" s="56"/>
    </row>
    <row r="139" spans="1:9" ht="54.6" customHeight="1" x14ac:dyDescent="0.2">
      <c r="A139" s="650" t="s">
        <v>2276</v>
      </c>
      <c r="B139" s="651"/>
      <c r="C139" s="25"/>
      <c r="D139" s="26"/>
      <c r="E139" s="26"/>
      <c r="F139" s="120">
        <f>I102</f>
        <v>1178.46</v>
      </c>
      <c r="G139" s="56"/>
    </row>
    <row r="140" spans="1:9" ht="12.75" customHeight="1" x14ac:dyDescent="0.2">
      <c r="A140" s="642" t="s">
        <v>2270</v>
      </c>
      <c r="B140" s="643"/>
      <c r="C140" s="25"/>
      <c r="D140" s="26"/>
      <c r="E140" s="26"/>
      <c r="F140" s="120">
        <f>I103</f>
        <v>58621.32</v>
      </c>
      <c r="G140" s="56"/>
    </row>
    <row r="141" spans="1:9" ht="12.75" customHeight="1" x14ac:dyDescent="0.2">
      <c r="A141" s="644" t="s">
        <v>84</v>
      </c>
      <c r="B141" s="645"/>
      <c r="C141" s="25"/>
      <c r="D141" s="26"/>
      <c r="E141" s="26"/>
      <c r="F141" s="120">
        <f>I104</f>
        <v>4357.97</v>
      </c>
      <c r="G141" s="56"/>
    </row>
    <row r="142" spans="1:9" ht="12.75" customHeight="1" x14ac:dyDescent="0.2">
      <c r="A142" s="644" t="s">
        <v>86</v>
      </c>
      <c r="B142" s="645"/>
      <c r="C142" s="25"/>
      <c r="D142" s="26"/>
      <c r="E142" s="26"/>
      <c r="F142" s="120">
        <f>I105</f>
        <v>3978.55</v>
      </c>
      <c r="G142" s="56"/>
    </row>
    <row r="143" spans="1:9" ht="12.75" customHeight="1" x14ac:dyDescent="0.2">
      <c r="A143" s="644" t="s">
        <v>88</v>
      </c>
      <c r="B143" s="645"/>
      <c r="C143" s="25"/>
      <c r="D143" s="26"/>
      <c r="E143" s="26"/>
      <c r="F143" s="120">
        <f>I106</f>
        <v>2918.63</v>
      </c>
      <c r="G143" s="56"/>
    </row>
    <row r="144" spans="1:9" ht="12.75" customHeight="1" x14ac:dyDescent="0.2">
      <c r="A144" s="650" t="s">
        <v>2</v>
      </c>
      <c r="B144" s="651"/>
      <c r="C144" s="25"/>
      <c r="D144" s="26">
        <f>B125</f>
        <v>0</v>
      </c>
      <c r="E144" s="26"/>
      <c r="F144" s="120">
        <f>D144+E144+I124</f>
        <v>22017.22</v>
      </c>
      <c r="G144" s="56"/>
    </row>
    <row r="145" spans="1:7" ht="28.15" customHeight="1" x14ac:dyDescent="0.2">
      <c r="A145" s="650" t="s">
        <v>96</v>
      </c>
      <c r="B145" s="651"/>
      <c r="C145" s="25"/>
      <c r="D145" s="26"/>
      <c r="E145" s="26"/>
      <c r="F145" s="120">
        <f>I128</f>
        <v>31101.31</v>
      </c>
      <c r="G145" s="56"/>
    </row>
    <row r="146" spans="1:7" ht="12.75" customHeight="1" x14ac:dyDescent="0.2">
      <c r="A146" s="648" t="s">
        <v>22</v>
      </c>
      <c r="B146" s="649"/>
      <c r="C146" s="27"/>
      <c r="D146" s="28">
        <f>SUM(D131:D144)</f>
        <v>243360.5</v>
      </c>
      <c r="E146" s="28">
        <f>SUM(E131:E135)</f>
        <v>6391.7599999999993</v>
      </c>
      <c r="F146" s="121">
        <f>F131+F132+F133+F134+F135+F136+F144+F145</f>
        <v>380365.97999999992</v>
      </c>
    </row>
  </sheetData>
  <autoFilter ref="A5:I122"/>
  <mergeCells count="36">
    <mergeCell ref="A15:A18"/>
    <mergeCell ref="A31:A40"/>
    <mergeCell ref="C31:C40"/>
    <mergeCell ref="B27:B29"/>
    <mergeCell ref="A84:A96"/>
    <mergeCell ref="A141:B141"/>
    <mergeCell ref="A97:A99"/>
    <mergeCell ref="A134:B134"/>
    <mergeCell ref="B15:B18"/>
    <mergeCell ref="C15:C18"/>
    <mergeCell ref="C27:C29"/>
    <mergeCell ref="A145:B145"/>
    <mergeCell ref="A143:B143"/>
    <mergeCell ref="A144:B144"/>
    <mergeCell ref="A140:B140"/>
    <mergeCell ref="A135:B135"/>
    <mergeCell ref="A137:B137"/>
    <mergeCell ref="A142:B142"/>
    <mergeCell ref="D31:D33"/>
    <mergeCell ref="D34:D40"/>
    <mergeCell ref="A146:B146"/>
    <mergeCell ref="A131:B131"/>
    <mergeCell ref="A132:B132"/>
    <mergeCell ref="A133:B133"/>
    <mergeCell ref="A136:B136"/>
    <mergeCell ref="A100:A102"/>
    <mergeCell ref="D27:D29"/>
    <mergeCell ref="A138:B138"/>
    <mergeCell ref="A139:B139"/>
    <mergeCell ref="G1:H1"/>
    <mergeCell ref="A1:B1"/>
    <mergeCell ref="G2:H2"/>
    <mergeCell ref="B31:B40"/>
    <mergeCell ref="A27:A29"/>
    <mergeCell ref="A63:A65"/>
    <mergeCell ref="D15:D18"/>
  </mergeCells>
  <phoneticPr fontId="0" type="noConversion"/>
  <pageMargins left="0" right="0" top="0.19685039370078741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9"/>
  <dimension ref="A1:IU159"/>
  <sheetViews>
    <sheetView topLeftCell="A78" zoomScaleNormal="100" workbookViewId="0">
      <selection activeCell="B93" sqref="B93"/>
    </sheetView>
  </sheetViews>
  <sheetFormatPr defaultRowHeight="12.75" customHeight="1" x14ac:dyDescent="0.2"/>
  <cols>
    <col min="1" max="1" width="24.7109375" customWidth="1"/>
    <col min="2" max="2" width="13.5703125" customWidth="1"/>
    <col min="3" max="3" width="11.85546875" customWidth="1"/>
    <col min="4" max="4" width="14.5703125" customWidth="1"/>
    <col min="5" max="5" width="26.28515625" customWidth="1"/>
    <col min="6" max="6" width="11.7109375" customWidth="1"/>
    <col min="7" max="7" width="8.7109375" customWidth="1"/>
    <col min="8" max="8" width="10.42578125" customWidth="1"/>
    <col min="9" max="9" width="14.28515625" customWidth="1"/>
  </cols>
  <sheetData>
    <row r="1" spans="1:9" ht="12.75" customHeight="1" x14ac:dyDescent="0.2">
      <c r="A1" s="708" t="s">
        <v>85</v>
      </c>
      <c r="B1" s="70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3590.6</v>
      </c>
      <c r="E2" s="5">
        <v>671457.3</v>
      </c>
      <c r="F2" s="6">
        <v>643093.53</v>
      </c>
      <c r="G2" s="640">
        <f>E2-F2</f>
        <v>28363.770000000019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33</v>
      </c>
      <c r="E3" s="1">
        <v>16</v>
      </c>
      <c r="F3" s="1"/>
      <c r="G3" s="1"/>
      <c r="H3" s="1" t="s">
        <v>25</v>
      </c>
      <c r="I3" s="8">
        <f>F2-F159</f>
        <v>-80551.614700000035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54" customHeight="1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x14ac:dyDescent="0.2">
      <c r="A6" s="260"/>
      <c r="B6" s="33">
        <v>8709.25</v>
      </c>
      <c r="C6" s="33" t="s">
        <v>66</v>
      </c>
      <c r="D6" s="395"/>
      <c r="E6" s="35"/>
      <c r="F6" s="35"/>
      <c r="G6" s="35"/>
      <c r="H6" s="36"/>
      <c r="I6" s="33">
        <f t="shared" ref="I6:I17" si="0">G6*H6</f>
        <v>0</v>
      </c>
    </row>
    <row r="7" spans="1:9" ht="12.75" customHeight="1" x14ac:dyDescent="0.2">
      <c r="A7" s="263"/>
      <c r="B7" s="13">
        <v>9463.76</v>
      </c>
      <c r="C7" s="13" t="s">
        <v>67</v>
      </c>
      <c r="D7" s="266"/>
      <c r="E7" s="15"/>
      <c r="F7" s="15"/>
      <c r="G7" s="15"/>
      <c r="H7" s="16"/>
      <c r="I7" s="13">
        <f t="shared" si="0"/>
        <v>0</v>
      </c>
    </row>
    <row r="8" spans="1:9" ht="12.75" customHeight="1" x14ac:dyDescent="0.2">
      <c r="A8" s="263"/>
      <c r="B8" s="13">
        <v>13190.39</v>
      </c>
      <c r="C8" s="13" t="s">
        <v>70</v>
      </c>
      <c r="D8" s="266"/>
      <c r="E8" s="15"/>
      <c r="F8" s="15"/>
      <c r="G8" s="15"/>
      <c r="H8" s="16"/>
      <c r="I8" s="13">
        <f t="shared" si="0"/>
        <v>0</v>
      </c>
    </row>
    <row r="9" spans="1:9" ht="12.75" customHeight="1" x14ac:dyDescent="0.2">
      <c r="A9" s="263"/>
      <c r="B9" s="13">
        <v>11250.99</v>
      </c>
      <c r="C9" s="13" t="s">
        <v>72</v>
      </c>
      <c r="D9" s="266"/>
      <c r="E9" s="15"/>
      <c r="F9" s="15"/>
      <c r="G9" s="15"/>
      <c r="H9" s="16"/>
      <c r="I9" s="13">
        <f t="shared" si="0"/>
        <v>0</v>
      </c>
    </row>
    <row r="10" spans="1:9" ht="12.75" customHeight="1" x14ac:dyDescent="0.2">
      <c r="A10" s="308"/>
      <c r="B10" s="71">
        <v>10216.48</v>
      </c>
      <c r="C10" s="71" t="s">
        <v>73</v>
      </c>
      <c r="D10" s="392"/>
      <c r="E10" s="73"/>
      <c r="F10" s="73"/>
      <c r="G10" s="73"/>
      <c r="H10" s="74"/>
      <c r="I10" s="13">
        <f t="shared" si="0"/>
        <v>0</v>
      </c>
    </row>
    <row r="11" spans="1:9" ht="12.75" customHeight="1" x14ac:dyDescent="0.2">
      <c r="A11" s="263"/>
      <c r="B11" s="13">
        <v>12156.09</v>
      </c>
      <c r="C11" s="71" t="s">
        <v>74</v>
      </c>
      <c r="D11" s="266"/>
      <c r="E11" s="15"/>
      <c r="F11" s="15"/>
      <c r="G11" s="15"/>
      <c r="H11" s="16"/>
      <c r="I11" s="13">
        <f t="shared" si="0"/>
        <v>0</v>
      </c>
    </row>
    <row r="12" spans="1:9" ht="12.75" customHeight="1" x14ac:dyDescent="0.2">
      <c r="A12" s="263"/>
      <c r="B12" s="13">
        <v>7350.4</v>
      </c>
      <c r="C12" s="71" t="s">
        <v>75</v>
      </c>
      <c r="D12" s="266"/>
      <c r="E12" s="15"/>
      <c r="F12" s="15"/>
      <c r="G12" s="15"/>
      <c r="H12" s="16"/>
      <c r="I12" s="13">
        <f t="shared" si="0"/>
        <v>0</v>
      </c>
    </row>
    <row r="13" spans="1:9" ht="12.75" customHeight="1" x14ac:dyDescent="0.2">
      <c r="A13" s="263"/>
      <c r="B13" s="13">
        <v>10335.74</v>
      </c>
      <c r="C13" s="71" t="s">
        <v>76</v>
      </c>
      <c r="D13" s="266"/>
      <c r="E13" s="15"/>
      <c r="F13" s="15"/>
      <c r="G13" s="15"/>
      <c r="H13" s="16"/>
      <c r="I13" s="13">
        <f t="shared" si="0"/>
        <v>0</v>
      </c>
    </row>
    <row r="14" spans="1:9" ht="12.75" customHeight="1" x14ac:dyDescent="0.2">
      <c r="A14" s="263"/>
      <c r="B14" s="13">
        <v>10311.74</v>
      </c>
      <c r="C14" s="71" t="s">
        <v>77</v>
      </c>
      <c r="D14" s="266"/>
      <c r="E14" s="15"/>
      <c r="F14" s="15"/>
      <c r="G14" s="15"/>
      <c r="H14" s="16"/>
      <c r="I14" s="13">
        <f t="shared" si="0"/>
        <v>0</v>
      </c>
    </row>
    <row r="15" spans="1:9" ht="12.75" customHeight="1" x14ac:dyDescent="0.2">
      <c r="A15" s="263"/>
      <c r="B15" s="13">
        <v>15287.72</v>
      </c>
      <c r="C15" s="71" t="s">
        <v>78</v>
      </c>
      <c r="D15" s="266"/>
      <c r="E15" s="15"/>
      <c r="F15" s="15"/>
      <c r="G15" s="15"/>
      <c r="H15" s="16"/>
      <c r="I15" s="13">
        <f t="shared" si="0"/>
        <v>0</v>
      </c>
    </row>
    <row r="16" spans="1:9" ht="12.75" customHeight="1" x14ac:dyDescent="0.2">
      <c r="A16" s="263"/>
      <c r="B16" s="13">
        <v>12542.91</v>
      </c>
      <c r="C16" s="71" t="s">
        <v>79</v>
      </c>
      <c r="D16" s="266"/>
      <c r="E16" s="15"/>
      <c r="F16" s="15"/>
      <c r="G16" s="15"/>
      <c r="H16" s="16"/>
      <c r="I16" s="13">
        <f t="shared" si="0"/>
        <v>0</v>
      </c>
    </row>
    <row r="17" spans="1:9" ht="12.75" customHeight="1" thickBot="1" x14ac:dyDescent="0.25">
      <c r="A17" s="263"/>
      <c r="B17" s="13">
        <v>12675.8</v>
      </c>
      <c r="C17" s="71" t="s">
        <v>80</v>
      </c>
      <c r="D17" s="264"/>
      <c r="E17" s="15"/>
      <c r="F17" s="15"/>
      <c r="G17" s="15"/>
      <c r="H17" s="16"/>
      <c r="I17" s="13">
        <f t="shared" si="0"/>
        <v>0</v>
      </c>
    </row>
    <row r="18" spans="1:9" ht="12.75" customHeight="1" thickBot="1" x14ac:dyDescent="0.25">
      <c r="A18" s="440"/>
      <c r="B18" s="85"/>
      <c r="C18" s="85" t="s">
        <v>87</v>
      </c>
      <c r="D18" s="441"/>
      <c r="E18" s="47"/>
      <c r="F18" s="47"/>
      <c r="G18" s="47"/>
      <c r="H18" s="48"/>
      <c r="I18" s="49">
        <v>1077.6600000000001</v>
      </c>
    </row>
    <row r="19" spans="1:9" ht="12.75" customHeight="1" thickBot="1" x14ac:dyDescent="0.25">
      <c r="A19" s="79"/>
      <c r="B19" s="197">
        <f>SUM(B6:B17)</f>
        <v>133491.26999999999</v>
      </c>
      <c r="C19" s="397"/>
      <c r="D19" s="197"/>
      <c r="E19" s="199"/>
      <c r="F19" s="198"/>
      <c r="G19" s="198"/>
      <c r="H19" s="197" t="s">
        <v>17</v>
      </c>
      <c r="I19" s="197">
        <f>SUM(I6:I18)</f>
        <v>1077.6600000000001</v>
      </c>
    </row>
    <row r="20" spans="1:9" ht="77.25" thickBot="1" x14ac:dyDescent="0.25">
      <c r="A20" s="134" t="s">
        <v>1066</v>
      </c>
      <c r="B20" s="114" t="s">
        <v>16</v>
      </c>
      <c r="C20" s="114" t="s">
        <v>5</v>
      </c>
      <c r="D20" s="114" t="s">
        <v>23</v>
      </c>
      <c r="E20" s="118" t="s">
        <v>18</v>
      </c>
      <c r="F20" s="114" t="s">
        <v>19</v>
      </c>
      <c r="G20" s="114" t="s">
        <v>10</v>
      </c>
      <c r="H20" s="114" t="s">
        <v>13</v>
      </c>
      <c r="I20" s="115" t="s">
        <v>12</v>
      </c>
    </row>
    <row r="21" spans="1:9" x14ac:dyDescent="0.2">
      <c r="A21" s="622" t="s">
        <v>329</v>
      </c>
      <c r="B21" s="625">
        <v>23841.4</v>
      </c>
      <c r="C21" s="625" t="s">
        <v>66</v>
      </c>
      <c r="D21" s="627" t="s">
        <v>330</v>
      </c>
      <c r="E21" s="37" t="s">
        <v>331</v>
      </c>
      <c r="F21" s="37" t="s">
        <v>99</v>
      </c>
      <c r="G21" s="37">
        <v>5</v>
      </c>
      <c r="H21" s="38">
        <v>8.89</v>
      </c>
      <c r="I21" s="39">
        <f>G21*H21</f>
        <v>44.45</v>
      </c>
    </row>
    <row r="22" spans="1:9" x14ac:dyDescent="0.2">
      <c r="A22" s="623"/>
      <c r="B22" s="632"/>
      <c r="C22" s="632"/>
      <c r="D22" s="628"/>
      <c r="E22" s="15" t="s">
        <v>333</v>
      </c>
      <c r="F22" s="15" t="s">
        <v>99</v>
      </c>
      <c r="G22" s="15">
        <v>2</v>
      </c>
      <c r="H22" s="16">
        <v>42</v>
      </c>
      <c r="I22" s="43">
        <f t="shared" ref="I22:I72" si="1">G22*H22</f>
        <v>84</v>
      </c>
    </row>
    <row r="23" spans="1:9" ht="12.75" customHeight="1" thickBot="1" x14ac:dyDescent="0.25">
      <c r="A23" s="624"/>
      <c r="B23" s="632"/>
      <c r="C23" s="632"/>
      <c r="D23" s="629"/>
      <c r="E23" s="40" t="s">
        <v>334</v>
      </c>
      <c r="F23" s="40" t="s">
        <v>99</v>
      </c>
      <c r="G23" s="40">
        <v>2</v>
      </c>
      <c r="H23" s="41">
        <v>18</v>
      </c>
      <c r="I23" s="42">
        <f t="shared" si="1"/>
        <v>36</v>
      </c>
    </row>
    <row r="24" spans="1:9" ht="12.75" customHeight="1" x14ac:dyDescent="0.2">
      <c r="A24" s="622" t="s">
        <v>112</v>
      </c>
      <c r="B24" s="632"/>
      <c r="C24" s="632"/>
      <c r="D24" s="627" t="s">
        <v>382</v>
      </c>
      <c r="E24" s="37" t="s">
        <v>240</v>
      </c>
      <c r="F24" s="37" t="s">
        <v>99</v>
      </c>
      <c r="G24" s="37">
        <v>1</v>
      </c>
      <c r="H24" s="38">
        <v>70.48</v>
      </c>
      <c r="I24" s="39">
        <f t="shared" si="1"/>
        <v>70.48</v>
      </c>
    </row>
    <row r="25" spans="1:9" ht="12.75" customHeight="1" x14ac:dyDescent="0.2">
      <c r="A25" s="623"/>
      <c r="B25" s="632"/>
      <c r="C25" s="632"/>
      <c r="D25" s="628"/>
      <c r="E25" s="15" t="s">
        <v>116</v>
      </c>
      <c r="F25" s="15" t="s">
        <v>101</v>
      </c>
      <c r="G25" s="15">
        <v>8</v>
      </c>
      <c r="H25" s="16">
        <v>33.479999999999997</v>
      </c>
      <c r="I25" s="43">
        <f t="shared" si="1"/>
        <v>267.83999999999997</v>
      </c>
    </row>
    <row r="26" spans="1:9" ht="12.75" customHeight="1" x14ac:dyDescent="0.2">
      <c r="A26" s="623"/>
      <c r="B26" s="632"/>
      <c r="C26" s="632"/>
      <c r="D26" s="628"/>
      <c r="E26" s="15" t="s">
        <v>241</v>
      </c>
      <c r="F26" s="15" t="s">
        <v>99</v>
      </c>
      <c r="G26" s="15">
        <v>1</v>
      </c>
      <c r="H26" s="16">
        <v>68.430000000000007</v>
      </c>
      <c r="I26" s="43">
        <f t="shared" si="1"/>
        <v>68.430000000000007</v>
      </c>
    </row>
    <row r="27" spans="1:9" ht="12.75" customHeight="1" x14ac:dyDescent="0.2">
      <c r="A27" s="623"/>
      <c r="B27" s="632"/>
      <c r="C27" s="632"/>
      <c r="D27" s="628"/>
      <c r="E27" s="15" t="s">
        <v>118</v>
      </c>
      <c r="F27" s="15" t="s">
        <v>99</v>
      </c>
      <c r="G27" s="15">
        <v>1</v>
      </c>
      <c r="H27" s="16">
        <v>117.24</v>
      </c>
      <c r="I27" s="43">
        <f t="shared" si="1"/>
        <v>117.24</v>
      </c>
    </row>
    <row r="28" spans="1:9" ht="12.75" customHeight="1" x14ac:dyDescent="0.2">
      <c r="A28" s="623"/>
      <c r="B28" s="632"/>
      <c r="C28" s="632"/>
      <c r="D28" s="628"/>
      <c r="E28" s="15" t="s">
        <v>175</v>
      </c>
      <c r="F28" s="15" t="s">
        <v>99</v>
      </c>
      <c r="G28" s="15">
        <v>1</v>
      </c>
      <c r="H28" s="16">
        <v>66.5</v>
      </c>
      <c r="I28" s="43">
        <f t="shared" si="1"/>
        <v>66.5</v>
      </c>
    </row>
    <row r="29" spans="1:9" ht="12.75" customHeight="1" x14ac:dyDescent="0.2">
      <c r="A29" s="623"/>
      <c r="B29" s="632"/>
      <c r="C29" s="632"/>
      <c r="D29" s="628"/>
      <c r="E29" s="15" t="s">
        <v>221</v>
      </c>
      <c r="F29" s="15" t="s">
        <v>99</v>
      </c>
      <c r="G29" s="15">
        <v>1</v>
      </c>
      <c r="H29" s="16">
        <v>42.52</v>
      </c>
      <c r="I29" s="43">
        <f t="shared" si="1"/>
        <v>42.52</v>
      </c>
    </row>
    <row r="30" spans="1:9" ht="12.75" customHeight="1" x14ac:dyDescent="0.2">
      <c r="A30" s="623"/>
      <c r="B30" s="632"/>
      <c r="C30" s="632"/>
      <c r="D30" s="628"/>
      <c r="E30" s="15" t="s">
        <v>117</v>
      </c>
      <c r="F30" s="15" t="s">
        <v>99</v>
      </c>
      <c r="G30" s="15">
        <v>5</v>
      </c>
      <c r="H30" s="16">
        <v>3.79</v>
      </c>
      <c r="I30" s="43">
        <f t="shared" si="1"/>
        <v>18.95</v>
      </c>
    </row>
    <row r="31" spans="1:9" ht="12.75" customHeight="1" x14ac:dyDescent="0.2">
      <c r="A31" s="623"/>
      <c r="B31" s="632"/>
      <c r="C31" s="632"/>
      <c r="D31" s="628"/>
      <c r="E31" s="15" t="s">
        <v>149</v>
      </c>
      <c r="F31" s="15" t="s">
        <v>99</v>
      </c>
      <c r="G31" s="15">
        <v>4</v>
      </c>
      <c r="H31" s="16">
        <v>3.18</v>
      </c>
      <c r="I31" s="43">
        <f t="shared" si="1"/>
        <v>12.72</v>
      </c>
    </row>
    <row r="32" spans="1:9" ht="12.75" customHeight="1" x14ac:dyDescent="0.2">
      <c r="A32" s="623"/>
      <c r="B32" s="632"/>
      <c r="C32" s="632"/>
      <c r="D32" s="628"/>
      <c r="E32" s="15" t="s">
        <v>384</v>
      </c>
      <c r="F32" s="15" t="s">
        <v>99</v>
      </c>
      <c r="G32" s="15">
        <v>2</v>
      </c>
      <c r="H32" s="16">
        <v>2.4</v>
      </c>
      <c r="I32" s="43">
        <f t="shared" si="1"/>
        <v>4.8</v>
      </c>
    </row>
    <row r="33" spans="1:9" ht="12.75" customHeight="1" x14ac:dyDescent="0.2">
      <c r="A33" s="623"/>
      <c r="B33" s="632"/>
      <c r="C33" s="632"/>
      <c r="D33" s="628"/>
      <c r="E33" s="15" t="s">
        <v>395</v>
      </c>
      <c r="F33" s="15" t="s">
        <v>99</v>
      </c>
      <c r="G33" s="15">
        <v>6</v>
      </c>
      <c r="H33" s="16">
        <v>1.66</v>
      </c>
      <c r="I33" s="43">
        <f t="shared" si="1"/>
        <v>9.9599999999999991</v>
      </c>
    </row>
    <row r="34" spans="1:9" ht="12.75" customHeight="1" x14ac:dyDescent="0.2">
      <c r="A34" s="623"/>
      <c r="B34" s="632"/>
      <c r="C34" s="632"/>
      <c r="D34" s="628"/>
      <c r="E34" s="15" t="s">
        <v>396</v>
      </c>
      <c r="F34" s="15" t="s">
        <v>99</v>
      </c>
      <c r="G34" s="15">
        <v>6</v>
      </c>
      <c r="H34" s="16">
        <v>1.2</v>
      </c>
      <c r="I34" s="43">
        <f t="shared" si="1"/>
        <v>7.1999999999999993</v>
      </c>
    </row>
    <row r="35" spans="1:9" ht="12.75" customHeight="1" x14ac:dyDescent="0.2">
      <c r="A35" s="623"/>
      <c r="B35" s="632"/>
      <c r="C35" s="632"/>
      <c r="D35" s="628"/>
      <c r="E35" s="15" t="s">
        <v>397</v>
      </c>
      <c r="F35" s="15" t="s">
        <v>99</v>
      </c>
      <c r="G35" s="15">
        <v>2</v>
      </c>
      <c r="H35" s="16">
        <v>84.72</v>
      </c>
      <c r="I35" s="43">
        <f t="shared" si="1"/>
        <v>169.44</v>
      </c>
    </row>
    <row r="36" spans="1:9" ht="12.75" customHeight="1" x14ac:dyDescent="0.2">
      <c r="A36" s="623"/>
      <c r="B36" s="632"/>
      <c r="C36" s="632"/>
      <c r="D36" s="628"/>
      <c r="E36" s="15" t="s">
        <v>398</v>
      </c>
      <c r="F36" s="15" t="s">
        <v>99</v>
      </c>
      <c r="G36" s="15">
        <v>1</v>
      </c>
      <c r="H36" s="16">
        <v>1140</v>
      </c>
      <c r="I36" s="43">
        <f t="shared" si="1"/>
        <v>1140</v>
      </c>
    </row>
    <row r="37" spans="1:9" ht="12.75" customHeight="1" x14ac:dyDescent="0.2">
      <c r="A37" s="623"/>
      <c r="B37" s="632"/>
      <c r="C37" s="632"/>
      <c r="D37" s="628"/>
      <c r="E37" s="15" t="s">
        <v>399</v>
      </c>
      <c r="F37" s="15" t="s">
        <v>99</v>
      </c>
      <c r="G37" s="15">
        <v>2</v>
      </c>
      <c r="H37" s="16">
        <v>135</v>
      </c>
      <c r="I37" s="43">
        <f t="shared" si="1"/>
        <v>270</v>
      </c>
    </row>
    <row r="38" spans="1:9" ht="12.75" customHeight="1" x14ac:dyDescent="0.2">
      <c r="A38" s="623"/>
      <c r="B38" s="632"/>
      <c r="C38" s="632"/>
      <c r="D38" s="628"/>
      <c r="E38" s="15" t="s">
        <v>222</v>
      </c>
      <c r="F38" s="15" t="s">
        <v>99</v>
      </c>
      <c r="G38" s="15">
        <v>1</v>
      </c>
      <c r="H38" s="16">
        <v>45</v>
      </c>
      <c r="I38" s="43">
        <f t="shared" si="1"/>
        <v>45</v>
      </c>
    </row>
    <row r="39" spans="1:9" ht="12.75" customHeight="1" x14ac:dyDescent="0.2">
      <c r="A39" s="623"/>
      <c r="B39" s="632"/>
      <c r="C39" s="632"/>
      <c r="D39" s="628"/>
      <c r="E39" s="15" t="s">
        <v>400</v>
      </c>
      <c r="F39" s="15" t="s">
        <v>99</v>
      </c>
      <c r="G39" s="15">
        <v>1</v>
      </c>
      <c r="H39" s="16">
        <v>70</v>
      </c>
      <c r="I39" s="43">
        <f t="shared" si="1"/>
        <v>70</v>
      </c>
    </row>
    <row r="40" spans="1:9" ht="12.75" customHeight="1" x14ac:dyDescent="0.2">
      <c r="A40" s="623"/>
      <c r="B40" s="632"/>
      <c r="C40" s="632"/>
      <c r="D40" s="628"/>
      <c r="E40" s="15" t="s">
        <v>396</v>
      </c>
      <c r="F40" s="15" t="s">
        <v>99</v>
      </c>
      <c r="G40" s="15">
        <v>5</v>
      </c>
      <c r="H40" s="16">
        <v>1.5</v>
      </c>
      <c r="I40" s="43">
        <f t="shared" si="1"/>
        <v>7.5</v>
      </c>
    </row>
    <row r="41" spans="1:9" ht="12.75" customHeight="1" x14ac:dyDescent="0.2">
      <c r="A41" s="623"/>
      <c r="B41" s="632"/>
      <c r="C41" s="632"/>
      <c r="D41" s="628"/>
      <c r="E41" s="15" t="s">
        <v>401</v>
      </c>
      <c r="F41" s="15" t="s">
        <v>99</v>
      </c>
      <c r="G41" s="15">
        <v>8</v>
      </c>
      <c r="H41" s="16">
        <v>10</v>
      </c>
      <c r="I41" s="43">
        <f t="shared" si="1"/>
        <v>80</v>
      </c>
    </row>
    <row r="42" spans="1:9" ht="12.75" customHeight="1" x14ac:dyDescent="0.2">
      <c r="A42" s="623"/>
      <c r="B42" s="632"/>
      <c r="C42" s="632"/>
      <c r="D42" s="628"/>
      <c r="E42" s="15" t="s">
        <v>402</v>
      </c>
      <c r="F42" s="15" t="s">
        <v>99</v>
      </c>
      <c r="G42" s="15">
        <v>2</v>
      </c>
      <c r="H42" s="16">
        <v>55</v>
      </c>
      <c r="I42" s="43">
        <f t="shared" si="1"/>
        <v>110</v>
      </c>
    </row>
    <row r="43" spans="1:9" ht="12.75" customHeight="1" thickBot="1" x14ac:dyDescent="0.25">
      <c r="A43" s="624"/>
      <c r="B43" s="626"/>
      <c r="C43" s="626"/>
      <c r="D43" s="629"/>
      <c r="E43" s="40" t="s">
        <v>403</v>
      </c>
      <c r="F43" s="40" t="s">
        <v>99</v>
      </c>
      <c r="G43" s="40">
        <v>1</v>
      </c>
      <c r="H43" s="41">
        <v>65</v>
      </c>
      <c r="I43" s="42">
        <f t="shared" si="1"/>
        <v>65</v>
      </c>
    </row>
    <row r="44" spans="1:9" ht="12.75" customHeight="1" x14ac:dyDescent="0.2">
      <c r="A44" s="622" t="s">
        <v>107</v>
      </c>
      <c r="B44" s="625">
        <v>23198.080000000002</v>
      </c>
      <c r="C44" s="625" t="s">
        <v>67</v>
      </c>
      <c r="D44" s="627" t="s">
        <v>462</v>
      </c>
      <c r="E44" s="487" t="s">
        <v>131</v>
      </c>
      <c r="F44" s="487" t="s">
        <v>101</v>
      </c>
      <c r="G44" s="487">
        <v>2</v>
      </c>
      <c r="H44" s="488">
        <v>40.880000000000003</v>
      </c>
      <c r="I44" s="39">
        <f t="shared" si="1"/>
        <v>81.760000000000005</v>
      </c>
    </row>
    <row r="45" spans="1:9" ht="12.75" customHeight="1" x14ac:dyDescent="0.2">
      <c r="A45" s="623"/>
      <c r="B45" s="632"/>
      <c r="C45" s="632"/>
      <c r="D45" s="628"/>
      <c r="E45" s="15" t="s">
        <v>387</v>
      </c>
      <c r="F45" s="15" t="s">
        <v>99</v>
      </c>
      <c r="G45" s="15">
        <v>1</v>
      </c>
      <c r="H45" s="16">
        <v>8.5</v>
      </c>
      <c r="I45" s="43">
        <f t="shared" si="1"/>
        <v>8.5</v>
      </c>
    </row>
    <row r="46" spans="1:9" ht="12.75" customHeight="1" x14ac:dyDescent="0.2">
      <c r="A46" s="623"/>
      <c r="B46" s="632"/>
      <c r="C46" s="632"/>
      <c r="D46" s="628"/>
      <c r="E46" s="15" t="s">
        <v>463</v>
      </c>
      <c r="F46" s="15" t="s">
        <v>99</v>
      </c>
      <c r="G46" s="15">
        <v>2</v>
      </c>
      <c r="H46" s="16">
        <v>3.17</v>
      </c>
      <c r="I46" s="43">
        <f t="shared" si="1"/>
        <v>6.34</v>
      </c>
    </row>
    <row r="47" spans="1:9" ht="12.75" customHeight="1" thickBot="1" x14ac:dyDescent="0.25">
      <c r="A47" s="624"/>
      <c r="B47" s="626"/>
      <c r="C47" s="626"/>
      <c r="D47" s="629"/>
      <c r="E47" s="40" t="s">
        <v>130</v>
      </c>
      <c r="F47" s="40" t="s">
        <v>99</v>
      </c>
      <c r="G47" s="40">
        <v>2</v>
      </c>
      <c r="H47" s="41">
        <v>3.82</v>
      </c>
      <c r="I47" s="42">
        <f t="shared" si="1"/>
        <v>7.64</v>
      </c>
    </row>
    <row r="48" spans="1:9" ht="12.75" customHeight="1" x14ac:dyDescent="0.2">
      <c r="A48" s="260"/>
      <c r="B48" s="33">
        <v>22893.9941</v>
      </c>
      <c r="C48" s="33" t="s">
        <v>70</v>
      </c>
      <c r="D48" s="388"/>
      <c r="E48" s="35"/>
      <c r="F48" s="35"/>
      <c r="G48" s="35"/>
      <c r="H48" s="36"/>
      <c r="I48" s="157">
        <f t="shared" si="1"/>
        <v>0</v>
      </c>
    </row>
    <row r="49" spans="1:9" ht="12.75" customHeight="1" x14ac:dyDescent="0.2">
      <c r="A49" s="263"/>
      <c r="B49" s="13">
        <v>30533.67</v>
      </c>
      <c r="C49" s="33" t="s">
        <v>72</v>
      </c>
      <c r="D49" s="266"/>
      <c r="E49" s="15"/>
      <c r="F49" s="15"/>
      <c r="G49" s="15"/>
      <c r="H49" s="15"/>
      <c r="I49" s="43">
        <f t="shared" si="1"/>
        <v>0</v>
      </c>
    </row>
    <row r="50" spans="1:9" ht="12.75" customHeight="1" thickBot="1" x14ac:dyDescent="0.25">
      <c r="A50" s="308"/>
      <c r="B50" s="71">
        <v>30003.06</v>
      </c>
      <c r="C50" s="70" t="s">
        <v>73</v>
      </c>
      <c r="D50" s="392"/>
      <c r="E50" s="73"/>
      <c r="F50" s="73"/>
      <c r="G50" s="73"/>
      <c r="H50" s="73"/>
      <c r="I50" s="201">
        <f t="shared" si="1"/>
        <v>0</v>
      </c>
    </row>
    <row r="51" spans="1:9" ht="26.25" thickBot="1" x14ac:dyDescent="0.25">
      <c r="A51" s="46" t="s">
        <v>329</v>
      </c>
      <c r="B51" s="625">
        <v>25948.400000000001</v>
      </c>
      <c r="C51" s="625" t="s">
        <v>74</v>
      </c>
      <c r="D51" s="47" t="s">
        <v>330</v>
      </c>
      <c r="E51" s="47" t="s">
        <v>331</v>
      </c>
      <c r="F51" s="47" t="s">
        <v>99</v>
      </c>
      <c r="G51" s="47">
        <v>2</v>
      </c>
      <c r="H51" s="48">
        <v>8.6999999999999993</v>
      </c>
      <c r="I51" s="49">
        <f t="shared" si="1"/>
        <v>17.399999999999999</v>
      </c>
    </row>
    <row r="52" spans="1:9" ht="12.75" customHeight="1" x14ac:dyDescent="0.2">
      <c r="A52" s="622" t="s">
        <v>107</v>
      </c>
      <c r="B52" s="632"/>
      <c r="C52" s="632"/>
      <c r="D52" s="633" t="s">
        <v>1095</v>
      </c>
      <c r="E52" s="37" t="s">
        <v>122</v>
      </c>
      <c r="F52" s="37" t="s">
        <v>99</v>
      </c>
      <c r="G52" s="37">
        <v>1</v>
      </c>
      <c r="H52" s="37">
        <v>191.48</v>
      </c>
      <c r="I52" s="39">
        <f t="shared" si="1"/>
        <v>191.48</v>
      </c>
    </row>
    <row r="53" spans="1:9" ht="12.75" customHeight="1" x14ac:dyDescent="0.2">
      <c r="A53" s="623"/>
      <c r="B53" s="632"/>
      <c r="C53" s="632"/>
      <c r="D53" s="634"/>
      <c r="E53" s="15" t="s">
        <v>131</v>
      </c>
      <c r="F53" s="15" t="s">
        <v>101</v>
      </c>
      <c r="G53" s="15">
        <v>8</v>
      </c>
      <c r="H53" s="15">
        <v>41.67</v>
      </c>
      <c r="I53" s="43">
        <f t="shared" si="1"/>
        <v>333.36</v>
      </c>
    </row>
    <row r="54" spans="1:9" ht="12.75" customHeight="1" x14ac:dyDescent="0.2">
      <c r="A54" s="623"/>
      <c r="B54" s="632"/>
      <c r="C54" s="632"/>
      <c r="D54" s="634"/>
      <c r="E54" s="15" t="s">
        <v>389</v>
      </c>
      <c r="F54" s="15" t="s">
        <v>99</v>
      </c>
      <c r="G54" s="15">
        <v>2</v>
      </c>
      <c r="H54" s="16">
        <v>155.69999999999999</v>
      </c>
      <c r="I54" s="43">
        <f t="shared" si="1"/>
        <v>311.39999999999998</v>
      </c>
    </row>
    <row r="55" spans="1:9" ht="12.75" customHeight="1" x14ac:dyDescent="0.2">
      <c r="A55" s="623"/>
      <c r="B55" s="632"/>
      <c r="C55" s="632"/>
      <c r="D55" s="634"/>
      <c r="E55" s="15" t="s">
        <v>118</v>
      </c>
      <c r="F55" s="15" t="s">
        <v>99</v>
      </c>
      <c r="G55" s="15">
        <v>2</v>
      </c>
      <c r="H55" s="15">
        <v>117.24</v>
      </c>
      <c r="I55" s="43">
        <f t="shared" si="1"/>
        <v>234.48</v>
      </c>
    </row>
    <row r="56" spans="1:9" ht="12.75" customHeight="1" x14ac:dyDescent="0.2">
      <c r="A56" s="623"/>
      <c r="B56" s="632"/>
      <c r="C56" s="632"/>
      <c r="D56" s="634"/>
      <c r="E56" s="15" t="s">
        <v>133</v>
      </c>
      <c r="F56" s="15" t="s">
        <v>99</v>
      </c>
      <c r="G56" s="15">
        <v>2</v>
      </c>
      <c r="H56" s="16">
        <v>354.23</v>
      </c>
      <c r="I56" s="43">
        <f t="shared" si="1"/>
        <v>708.46</v>
      </c>
    </row>
    <row r="57" spans="1:9" ht="12.75" customHeight="1" x14ac:dyDescent="0.2">
      <c r="A57" s="623"/>
      <c r="B57" s="632"/>
      <c r="C57" s="632"/>
      <c r="D57" s="634"/>
      <c r="E57" s="15" t="s">
        <v>240</v>
      </c>
      <c r="F57" s="15" t="s">
        <v>99</v>
      </c>
      <c r="G57" s="15">
        <v>1</v>
      </c>
      <c r="H57" s="16">
        <v>59.75</v>
      </c>
      <c r="I57" s="43">
        <f t="shared" si="1"/>
        <v>59.75</v>
      </c>
    </row>
    <row r="58" spans="1:9" ht="12.75" customHeight="1" thickBot="1" x14ac:dyDescent="0.25">
      <c r="A58" s="624"/>
      <c r="B58" s="626"/>
      <c r="C58" s="626"/>
      <c r="D58" s="635"/>
      <c r="E58" s="40" t="s">
        <v>148</v>
      </c>
      <c r="F58" s="40" t="s">
        <v>99</v>
      </c>
      <c r="G58" s="40">
        <v>1</v>
      </c>
      <c r="H58" s="41">
        <v>43.49</v>
      </c>
      <c r="I58" s="42">
        <f t="shared" si="1"/>
        <v>43.49</v>
      </c>
    </row>
    <row r="59" spans="1:9" ht="12.75" customHeight="1" x14ac:dyDescent="0.2">
      <c r="A59" s="622" t="s">
        <v>107</v>
      </c>
      <c r="B59" s="625">
        <v>6121.98</v>
      </c>
      <c r="C59" s="625" t="s">
        <v>75</v>
      </c>
      <c r="D59" s="633" t="s">
        <v>1279</v>
      </c>
      <c r="E59" s="37" t="s">
        <v>1280</v>
      </c>
      <c r="F59" s="37" t="s">
        <v>99</v>
      </c>
      <c r="G59" s="37">
        <v>10</v>
      </c>
      <c r="H59" s="38">
        <v>7.39</v>
      </c>
      <c r="I59" s="39">
        <f t="shared" si="1"/>
        <v>73.899999999999991</v>
      </c>
    </row>
    <row r="60" spans="1:9" x14ac:dyDescent="0.2">
      <c r="A60" s="623"/>
      <c r="B60" s="632"/>
      <c r="C60" s="632"/>
      <c r="D60" s="634"/>
      <c r="E60" s="15" t="s">
        <v>1281</v>
      </c>
      <c r="F60" s="15" t="s">
        <v>99</v>
      </c>
      <c r="G60" s="15">
        <v>16</v>
      </c>
      <c r="H60" s="15">
        <v>3.17</v>
      </c>
      <c r="I60" s="43">
        <f t="shared" si="1"/>
        <v>50.72</v>
      </c>
    </row>
    <row r="61" spans="1:9" ht="12.75" customHeight="1" x14ac:dyDescent="0.2">
      <c r="A61" s="623"/>
      <c r="B61" s="632"/>
      <c r="C61" s="632"/>
      <c r="D61" s="634"/>
      <c r="E61" s="15" t="s">
        <v>1282</v>
      </c>
      <c r="F61" s="15" t="s">
        <v>99</v>
      </c>
      <c r="G61" s="15">
        <v>2</v>
      </c>
      <c r="H61" s="15">
        <v>8.26</v>
      </c>
      <c r="I61" s="43">
        <f t="shared" si="1"/>
        <v>16.52</v>
      </c>
    </row>
    <row r="62" spans="1:9" ht="12.75" customHeight="1" thickBot="1" x14ac:dyDescent="0.25">
      <c r="A62" s="624"/>
      <c r="B62" s="626"/>
      <c r="C62" s="626"/>
      <c r="D62" s="635"/>
      <c r="E62" s="40" t="s">
        <v>1283</v>
      </c>
      <c r="F62" s="40" t="s">
        <v>99</v>
      </c>
      <c r="G62" s="40">
        <v>2</v>
      </c>
      <c r="H62" s="40">
        <v>6.36</v>
      </c>
      <c r="I62" s="42">
        <f t="shared" si="1"/>
        <v>12.72</v>
      </c>
    </row>
    <row r="63" spans="1:9" ht="12.75" customHeight="1" thickBot="1" x14ac:dyDescent="0.25">
      <c r="A63" s="313"/>
      <c r="B63" s="70">
        <v>6916.59</v>
      </c>
      <c r="C63" s="70" t="s">
        <v>76</v>
      </c>
      <c r="D63" s="509"/>
      <c r="E63" s="53"/>
      <c r="F63" s="53"/>
      <c r="G63" s="53"/>
      <c r="H63" s="53"/>
      <c r="I63" s="165">
        <f t="shared" si="1"/>
        <v>0</v>
      </c>
    </row>
    <row r="64" spans="1:9" x14ac:dyDescent="0.2">
      <c r="A64" s="622" t="s">
        <v>1662</v>
      </c>
      <c r="B64" s="625">
        <v>7149.97</v>
      </c>
      <c r="C64" s="625" t="s">
        <v>77</v>
      </c>
      <c r="D64" s="633" t="s">
        <v>1663</v>
      </c>
      <c r="E64" s="37" t="s">
        <v>1664</v>
      </c>
      <c r="F64" s="37" t="s">
        <v>99</v>
      </c>
      <c r="G64" s="37">
        <v>1</v>
      </c>
      <c r="H64" s="37">
        <v>130</v>
      </c>
      <c r="I64" s="39">
        <f t="shared" si="1"/>
        <v>130</v>
      </c>
    </row>
    <row r="65" spans="1:9" ht="13.5" thickBot="1" x14ac:dyDescent="0.25">
      <c r="A65" s="624"/>
      <c r="B65" s="626"/>
      <c r="C65" s="626"/>
      <c r="D65" s="635"/>
      <c r="E65" s="40" t="s">
        <v>1665</v>
      </c>
      <c r="F65" s="40" t="s">
        <v>99</v>
      </c>
      <c r="G65" s="40">
        <v>1</v>
      </c>
      <c r="H65" s="40">
        <v>6</v>
      </c>
      <c r="I65" s="42">
        <f t="shared" si="1"/>
        <v>6</v>
      </c>
    </row>
    <row r="66" spans="1:9" ht="12.75" customHeight="1" x14ac:dyDescent="0.2">
      <c r="A66" s="622" t="s">
        <v>153</v>
      </c>
      <c r="B66" s="625">
        <v>8913.4699999999993</v>
      </c>
      <c r="C66" s="625" t="s">
        <v>78</v>
      </c>
      <c r="D66" s="625" t="s">
        <v>1773</v>
      </c>
      <c r="E66" s="37" t="s">
        <v>216</v>
      </c>
      <c r="F66" s="37" t="s">
        <v>101</v>
      </c>
      <c r="G66" s="37">
        <v>2</v>
      </c>
      <c r="H66" s="37">
        <v>50</v>
      </c>
      <c r="I66" s="39">
        <f t="shared" si="1"/>
        <v>100</v>
      </c>
    </row>
    <row r="67" spans="1:9" ht="12.75" customHeight="1" x14ac:dyDescent="0.2">
      <c r="A67" s="623"/>
      <c r="B67" s="632"/>
      <c r="C67" s="632"/>
      <c r="D67" s="632"/>
      <c r="E67" s="15" t="s">
        <v>229</v>
      </c>
      <c r="F67" s="15" t="s">
        <v>99</v>
      </c>
      <c r="G67" s="15">
        <v>2</v>
      </c>
      <c r="H67" s="15">
        <v>110</v>
      </c>
      <c r="I67" s="43">
        <f t="shared" si="1"/>
        <v>220</v>
      </c>
    </row>
    <row r="68" spans="1:9" ht="13.5" thickBot="1" x14ac:dyDescent="0.25">
      <c r="A68" s="624"/>
      <c r="B68" s="626"/>
      <c r="C68" s="626"/>
      <c r="D68" s="626"/>
      <c r="E68" s="499" t="s">
        <v>213</v>
      </c>
      <c r="F68" s="499" t="s">
        <v>99</v>
      </c>
      <c r="G68" s="499">
        <v>1</v>
      </c>
      <c r="H68" s="500">
        <v>125</v>
      </c>
      <c r="I68" s="42">
        <f t="shared" si="1"/>
        <v>125</v>
      </c>
    </row>
    <row r="69" spans="1:9" ht="26.25" thickBot="1" x14ac:dyDescent="0.25">
      <c r="A69" s="46" t="s">
        <v>329</v>
      </c>
      <c r="B69" s="85">
        <v>8235.9500000000007</v>
      </c>
      <c r="C69" s="85" t="s">
        <v>79</v>
      </c>
      <c r="D69" s="47" t="s">
        <v>330</v>
      </c>
      <c r="E69" s="47" t="s">
        <v>331</v>
      </c>
      <c r="F69" s="47" t="s">
        <v>99</v>
      </c>
      <c r="G69" s="47">
        <v>5</v>
      </c>
      <c r="H69" s="48">
        <v>7.53</v>
      </c>
      <c r="I69" s="49">
        <f>G69*H69</f>
        <v>37.65</v>
      </c>
    </row>
    <row r="70" spans="1:9" ht="12.75" customHeight="1" x14ac:dyDescent="0.2">
      <c r="A70" s="622" t="s">
        <v>107</v>
      </c>
      <c r="B70" s="625">
        <v>8788.19</v>
      </c>
      <c r="C70" s="633" t="s">
        <v>80</v>
      </c>
      <c r="D70" s="627" t="s">
        <v>108</v>
      </c>
      <c r="E70" s="37" t="s">
        <v>1305</v>
      </c>
      <c r="F70" s="37" t="s">
        <v>99</v>
      </c>
      <c r="G70" s="37">
        <v>1</v>
      </c>
      <c r="H70" s="37">
        <v>16.95</v>
      </c>
      <c r="I70" s="39">
        <f t="shared" si="1"/>
        <v>16.95</v>
      </c>
    </row>
    <row r="71" spans="1:9" ht="12.75" customHeight="1" x14ac:dyDescent="0.2">
      <c r="A71" s="623"/>
      <c r="B71" s="632"/>
      <c r="C71" s="634"/>
      <c r="D71" s="628"/>
      <c r="E71" s="15" t="s">
        <v>168</v>
      </c>
      <c r="F71" s="15" t="s">
        <v>99</v>
      </c>
      <c r="G71" s="15">
        <v>1</v>
      </c>
      <c r="H71" s="16">
        <v>18.809999999999999</v>
      </c>
      <c r="I71" s="43">
        <f t="shared" si="1"/>
        <v>18.809999999999999</v>
      </c>
    </row>
    <row r="72" spans="1:9" ht="12.75" customHeight="1" thickBot="1" x14ac:dyDescent="0.25">
      <c r="A72" s="624"/>
      <c r="B72" s="626"/>
      <c r="C72" s="635"/>
      <c r="D72" s="629"/>
      <c r="E72" s="40" t="s">
        <v>122</v>
      </c>
      <c r="F72" s="40" t="s">
        <v>99</v>
      </c>
      <c r="G72" s="40">
        <v>1</v>
      </c>
      <c r="H72" s="40">
        <v>173.33</v>
      </c>
      <c r="I72" s="42">
        <f t="shared" si="1"/>
        <v>173.33</v>
      </c>
    </row>
    <row r="73" spans="1:9" ht="12.75" customHeight="1" thickBot="1" x14ac:dyDescent="0.25">
      <c r="A73" s="440"/>
      <c r="B73" s="85"/>
      <c r="C73" s="85" t="s">
        <v>87</v>
      </c>
      <c r="D73" s="441"/>
      <c r="E73" s="47"/>
      <c r="F73" s="47"/>
      <c r="G73" s="47"/>
      <c r="H73" s="48"/>
      <c r="I73" s="49">
        <v>646.15</v>
      </c>
    </row>
    <row r="74" spans="1:9" ht="12.75" customHeight="1" thickBot="1" x14ac:dyDescent="0.25">
      <c r="A74" s="79"/>
      <c r="B74" s="197">
        <f>SUM(B21:B72)</f>
        <v>202544.75410000002</v>
      </c>
      <c r="C74" s="198"/>
      <c r="D74" s="197"/>
      <c r="E74" s="199"/>
      <c r="F74" s="198"/>
      <c r="G74" s="198"/>
      <c r="H74" s="197" t="s">
        <v>17</v>
      </c>
      <c r="I74" s="197">
        <f>SUM(I21:I73)</f>
        <v>6439.84</v>
      </c>
    </row>
    <row r="75" spans="1:9" ht="64.5" thickBot="1" x14ac:dyDescent="0.25">
      <c r="A75" s="134" t="s">
        <v>144</v>
      </c>
      <c r="B75" s="114" t="s">
        <v>16</v>
      </c>
      <c r="C75" s="114" t="s">
        <v>5</v>
      </c>
      <c r="D75" s="114" t="s">
        <v>23</v>
      </c>
      <c r="E75" s="118" t="s">
        <v>18</v>
      </c>
      <c r="F75" s="114" t="s">
        <v>19</v>
      </c>
      <c r="G75" s="114" t="s">
        <v>10</v>
      </c>
      <c r="H75" s="114" t="s">
        <v>13</v>
      </c>
      <c r="I75" s="115" t="s">
        <v>12</v>
      </c>
    </row>
    <row r="76" spans="1:9" ht="12.75" customHeight="1" thickBot="1" x14ac:dyDescent="0.25">
      <c r="A76" s="103"/>
      <c r="B76" s="104">
        <v>4049</v>
      </c>
      <c r="C76" s="58" t="s">
        <v>66</v>
      </c>
      <c r="D76" s="64"/>
      <c r="E76" s="59"/>
      <c r="F76" s="59"/>
      <c r="G76" s="59"/>
      <c r="H76" s="345"/>
      <c r="I76" s="61"/>
    </row>
    <row r="77" spans="1:9" ht="12.75" customHeight="1" thickBot="1" x14ac:dyDescent="0.25">
      <c r="A77" s="204"/>
      <c r="B77" s="323">
        <v>3900.73</v>
      </c>
      <c r="C77" s="183" t="s">
        <v>67</v>
      </c>
      <c r="D77" s="322"/>
      <c r="E77" s="37"/>
      <c r="F77" s="37"/>
      <c r="G77" s="37"/>
      <c r="H77" s="333"/>
      <c r="I77" s="39"/>
    </row>
    <row r="78" spans="1:9" ht="12.75" customHeight="1" thickBot="1" x14ac:dyDescent="0.25">
      <c r="A78" s="103"/>
      <c r="B78" s="106">
        <v>3971.5906</v>
      </c>
      <c r="C78" s="85" t="s">
        <v>70</v>
      </c>
      <c r="D78" s="86"/>
      <c r="E78" s="47"/>
      <c r="F78" s="47"/>
      <c r="G78" s="47"/>
      <c r="H78" s="332"/>
      <c r="I78" s="49"/>
    </row>
    <row r="79" spans="1:9" ht="12.75" customHeight="1" thickBot="1" x14ac:dyDescent="0.25">
      <c r="A79" s="103"/>
      <c r="B79" s="106">
        <v>2262.0500000000002</v>
      </c>
      <c r="C79" s="85" t="s">
        <v>72</v>
      </c>
      <c r="D79" s="86"/>
      <c r="E79" s="47"/>
      <c r="F79" s="47"/>
      <c r="G79" s="47"/>
      <c r="H79" s="332"/>
      <c r="I79" s="49"/>
    </row>
    <row r="80" spans="1:9" ht="12.75" customHeight="1" thickBot="1" x14ac:dyDescent="0.25">
      <c r="A80" s="103"/>
      <c r="B80" s="106">
        <v>4241.57</v>
      </c>
      <c r="C80" s="85" t="s">
        <v>73</v>
      </c>
      <c r="D80" s="86"/>
      <c r="E80" s="47"/>
      <c r="F80" s="47"/>
      <c r="G80" s="47"/>
      <c r="H80" s="332"/>
      <c r="I80" s="49"/>
    </row>
    <row r="81" spans="1:9" ht="12.75" customHeight="1" thickBot="1" x14ac:dyDescent="0.25">
      <c r="A81" s="11"/>
      <c r="B81" s="106">
        <v>4027.88</v>
      </c>
      <c r="C81" s="85" t="s">
        <v>74</v>
      </c>
      <c r="D81" s="86"/>
      <c r="E81" s="47"/>
      <c r="F81" s="47"/>
      <c r="G81" s="47"/>
      <c r="H81" s="332"/>
      <c r="I81" s="49"/>
    </row>
    <row r="82" spans="1:9" ht="12.75" customHeight="1" thickBot="1" x14ac:dyDescent="0.25">
      <c r="A82" s="11"/>
      <c r="B82" s="106">
        <v>2458.77</v>
      </c>
      <c r="C82" s="85" t="s">
        <v>75</v>
      </c>
      <c r="D82" s="55"/>
      <c r="E82" s="83"/>
      <c r="F82" s="83"/>
      <c r="G82" s="83"/>
      <c r="H82" s="337"/>
      <c r="I82" s="49"/>
    </row>
    <row r="83" spans="1:9" ht="12.75" customHeight="1" thickBot="1" x14ac:dyDescent="0.25">
      <c r="A83" s="229"/>
      <c r="B83" s="161">
        <v>3112.12</v>
      </c>
      <c r="C83" s="85" t="s">
        <v>76</v>
      </c>
      <c r="D83" s="322"/>
      <c r="E83" s="47"/>
      <c r="F83" s="47"/>
      <c r="G83" s="47"/>
      <c r="H83" s="332"/>
      <c r="I83" s="49"/>
    </row>
    <row r="84" spans="1:9" ht="12.75" customHeight="1" thickBot="1" x14ac:dyDescent="0.25">
      <c r="A84" s="229"/>
      <c r="B84" s="161">
        <v>4072.67</v>
      </c>
      <c r="C84" s="154" t="s">
        <v>77</v>
      </c>
      <c r="D84" s="322"/>
      <c r="E84" s="83"/>
      <c r="F84" s="83"/>
      <c r="G84" s="83"/>
      <c r="H84" s="337"/>
      <c r="I84" s="49"/>
    </row>
    <row r="85" spans="1:9" ht="12.75" customHeight="1" thickBot="1" x14ac:dyDescent="0.25">
      <c r="A85" s="229"/>
      <c r="B85" s="161">
        <v>4366.1000000000004</v>
      </c>
      <c r="C85" s="154" t="s">
        <v>78</v>
      </c>
      <c r="D85" s="322"/>
      <c r="E85" s="37"/>
      <c r="F85" s="37"/>
      <c r="G85" s="37"/>
      <c r="H85" s="333"/>
      <c r="I85" s="49"/>
    </row>
    <row r="86" spans="1:9" ht="12.75" customHeight="1" thickBot="1" x14ac:dyDescent="0.25">
      <c r="A86" s="116"/>
      <c r="B86" s="161">
        <v>4137.7</v>
      </c>
      <c r="C86" s="154" t="s">
        <v>79</v>
      </c>
      <c r="D86" s="322"/>
      <c r="E86" s="82"/>
      <c r="F86" s="82"/>
      <c r="G86" s="82"/>
      <c r="H86" s="339"/>
      <c r="I86" s="49"/>
    </row>
    <row r="87" spans="1:9" ht="12.75" customHeight="1" thickBot="1" x14ac:dyDescent="0.25">
      <c r="A87" s="11"/>
      <c r="B87" s="161">
        <v>4367.47</v>
      </c>
      <c r="C87" s="154" t="s">
        <v>80</v>
      </c>
      <c r="D87" s="162"/>
      <c r="E87" s="82"/>
      <c r="F87" s="82"/>
      <c r="G87" s="82"/>
      <c r="H87" s="339"/>
      <c r="I87" s="49"/>
    </row>
    <row r="88" spans="1:9" ht="12.75" customHeight="1" thickBot="1" x14ac:dyDescent="0.25">
      <c r="A88" s="418"/>
      <c r="B88" s="460">
        <f>SUM(B76:B87)</f>
        <v>44967.650599999994</v>
      </c>
      <c r="C88" s="458" t="s">
        <v>87</v>
      </c>
      <c r="D88" s="162"/>
      <c r="E88" s="82"/>
      <c r="F88" s="82"/>
      <c r="G88" s="82"/>
      <c r="H88" s="339"/>
      <c r="I88" s="49"/>
    </row>
    <row r="89" spans="1:9" ht="12.75" customHeight="1" thickBot="1" x14ac:dyDescent="0.25">
      <c r="A89" s="655" t="s">
        <v>106</v>
      </c>
      <c r="B89" s="106">
        <v>1413.16</v>
      </c>
      <c r="C89" s="85" t="s">
        <v>74</v>
      </c>
      <c r="D89" s="86"/>
      <c r="E89" s="47"/>
      <c r="F89" s="47"/>
      <c r="G89" s="47"/>
      <c r="H89" s="332"/>
      <c r="I89" s="49"/>
    </row>
    <row r="90" spans="1:9" ht="12.75" customHeight="1" thickBot="1" x14ac:dyDescent="0.25">
      <c r="A90" s="656"/>
      <c r="B90" s="106">
        <v>462.82</v>
      </c>
      <c r="C90" s="85" t="s">
        <v>75</v>
      </c>
      <c r="D90" s="86"/>
      <c r="E90" s="47"/>
      <c r="F90" s="47"/>
      <c r="G90" s="47"/>
      <c r="H90" s="332"/>
      <c r="I90" s="49"/>
    </row>
    <row r="91" spans="1:9" ht="12.75" customHeight="1" thickBot="1" x14ac:dyDescent="0.25">
      <c r="A91" s="657"/>
      <c r="B91" s="106">
        <v>575.77</v>
      </c>
      <c r="C91" s="85" t="s">
        <v>76</v>
      </c>
      <c r="D91" s="86"/>
      <c r="E91" s="47"/>
      <c r="F91" s="47"/>
      <c r="G91" s="47"/>
      <c r="H91" s="332"/>
      <c r="I91" s="49"/>
    </row>
    <row r="92" spans="1:9" ht="12.75" customHeight="1" thickBot="1" x14ac:dyDescent="0.25">
      <c r="A92" s="526"/>
      <c r="B92" s="454">
        <f>SUM(B89:B91)</f>
        <v>2451.75</v>
      </c>
      <c r="C92" s="458" t="s">
        <v>87</v>
      </c>
      <c r="D92" s="86"/>
      <c r="E92" s="47"/>
      <c r="F92" s="47"/>
      <c r="G92" s="47"/>
      <c r="H92" s="332"/>
      <c r="I92" s="49">
        <v>406.44</v>
      </c>
    </row>
    <row r="93" spans="1:9" ht="12.75" customHeight="1" thickBot="1" x14ac:dyDescent="0.25">
      <c r="A93" s="79"/>
      <c r="B93" s="197">
        <f>B88+B92</f>
        <v>47419.400599999994</v>
      </c>
      <c r="C93" s="198"/>
      <c r="D93" s="197"/>
      <c r="E93" s="199"/>
      <c r="F93" s="198"/>
      <c r="G93" s="198"/>
      <c r="H93" s="197" t="s">
        <v>17</v>
      </c>
      <c r="I93" s="197">
        <f>SUM(I76:I92)</f>
        <v>406.44</v>
      </c>
    </row>
    <row r="94" spans="1:9" ht="77.25" thickBot="1" x14ac:dyDescent="0.25">
      <c r="A94" s="134" t="s">
        <v>145</v>
      </c>
      <c r="B94" s="117" t="s">
        <v>16</v>
      </c>
      <c r="C94" s="131" t="s">
        <v>5</v>
      </c>
      <c r="D94" s="117" t="s">
        <v>23</v>
      </c>
      <c r="E94" s="132" t="s">
        <v>18</v>
      </c>
      <c r="F94" s="117" t="s">
        <v>19</v>
      </c>
      <c r="G94" s="131" t="s">
        <v>10</v>
      </c>
      <c r="H94" s="117" t="s">
        <v>13</v>
      </c>
      <c r="I94" s="117" t="s">
        <v>12</v>
      </c>
    </row>
    <row r="95" spans="1:9" ht="13.5" thickBot="1" x14ac:dyDescent="0.25">
      <c r="A95" s="617"/>
      <c r="B95" s="106">
        <v>2232.1999999999998</v>
      </c>
      <c r="C95" s="55" t="s">
        <v>66</v>
      </c>
      <c r="D95" s="86"/>
      <c r="E95" s="47"/>
      <c r="F95" s="47"/>
      <c r="G95" s="47"/>
      <c r="H95" s="48"/>
      <c r="I95" s="49"/>
    </row>
    <row r="96" spans="1:9" ht="12.75" customHeight="1" thickBot="1" x14ac:dyDescent="0.25">
      <c r="A96" s="227"/>
      <c r="B96" s="106">
        <v>2288.2800000000002</v>
      </c>
      <c r="C96" s="55" t="s">
        <v>67</v>
      </c>
      <c r="D96" s="86"/>
      <c r="E96" s="47"/>
      <c r="F96" s="47"/>
      <c r="G96" s="47"/>
      <c r="H96" s="48"/>
      <c r="I96" s="49"/>
    </row>
    <row r="97" spans="1:9" ht="12.75" customHeight="1" thickBot="1" x14ac:dyDescent="0.25">
      <c r="A97" s="227"/>
      <c r="B97" s="106">
        <v>2403.54</v>
      </c>
      <c r="C97" s="85" t="s">
        <v>70</v>
      </c>
      <c r="D97" s="86"/>
      <c r="E97" s="47"/>
      <c r="F97" s="47"/>
      <c r="G97" s="47"/>
      <c r="H97" s="48"/>
      <c r="I97" s="49"/>
    </row>
    <row r="98" spans="1:9" ht="12.75" customHeight="1" thickBot="1" x14ac:dyDescent="0.25">
      <c r="A98" s="227"/>
      <c r="B98" s="106">
        <v>2287.65</v>
      </c>
      <c r="C98" s="85" t="s">
        <v>72</v>
      </c>
      <c r="D98" s="86"/>
      <c r="E98" s="47"/>
      <c r="F98" s="47"/>
      <c r="G98" s="47"/>
      <c r="H98" s="48"/>
      <c r="I98" s="49"/>
    </row>
    <row r="99" spans="1:9" ht="13.5" thickBot="1" x14ac:dyDescent="0.25">
      <c r="A99" s="227"/>
      <c r="B99" s="106">
        <v>2330.9299999999998</v>
      </c>
      <c r="C99" s="85" t="s">
        <v>73</v>
      </c>
      <c r="D99" s="86"/>
      <c r="E99" s="47"/>
      <c r="F99" s="47"/>
      <c r="G99" s="47"/>
      <c r="H99" s="48"/>
      <c r="I99" s="49"/>
    </row>
    <row r="100" spans="1:9" ht="12.75" customHeight="1" thickBot="1" x14ac:dyDescent="0.25">
      <c r="A100" s="227"/>
      <c r="B100" s="106">
        <v>2681.99</v>
      </c>
      <c r="C100" s="85" t="s">
        <v>74</v>
      </c>
      <c r="D100" s="86"/>
      <c r="E100" s="47"/>
      <c r="F100" s="47"/>
      <c r="G100" s="47"/>
      <c r="H100" s="48"/>
      <c r="I100" s="49"/>
    </row>
    <row r="101" spans="1:9" ht="13.5" thickBot="1" x14ac:dyDescent="0.25">
      <c r="A101" s="227"/>
      <c r="B101" s="106">
        <v>1931.69</v>
      </c>
      <c r="C101" s="85" t="s">
        <v>75</v>
      </c>
      <c r="D101" s="86"/>
      <c r="E101" s="47"/>
      <c r="F101" s="47"/>
      <c r="G101" s="47"/>
      <c r="H101" s="48"/>
      <c r="I101" s="49"/>
    </row>
    <row r="102" spans="1:9" ht="12.75" customHeight="1" x14ac:dyDescent="0.2">
      <c r="A102" s="655" t="s">
        <v>103</v>
      </c>
      <c r="B102" s="672">
        <v>2383.7399999999998</v>
      </c>
      <c r="C102" s="625" t="s">
        <v>76</v>
      </c>
      <c r="D102" s="658"/>
      <c r="E102" s="37" t="s">
        <v>444</v>
      </c>
      <c r="F102" s="37" t="s">
        <v>327</v>
      </c>
      <c r="G102" s="37">
        <v>0.5</v>
      </c>
      <c r="H102" s="38">
        <v>755</v>
      </c>
      <c r="I102" s="39">
        <f>G102*H102</f>
        <v>377.5</v>
      </c>
    </row>
    <row r="103" spans="1:9" ht="12.75" customHeight="1" thickBot="1" x14ac:dyDescent="0.25">
      <c r="A103" s="657"/>
      <c r="B103" s="673"/>
      <c r="C103" s="626"/>
      <c r="D103" s="659"/>
      <c r="E103" s="83" t="s">
        <v>447</v>
      </c>
      <c r="F103" s="83" t="s">
        <v>99</v>
      </c>
      <c r="G103" s="83">
        <v>2</v>
      </c>
      <c r="H103" s="84">
        <v>26</v>
      </c>
      <c r="I103" s="200">
        <f>G103*H103</f>
        <v>52</v>
      </c>
    </row>
    <row r="104" spans="1:9" ht="12.75" customHeight="1" x14ac:dyDescent="0.2">
      <c r="A104" s="358"/>
      <c r="B104" s="13">
        <v>2418.84</v>
      </c>
      <c r="C104" s="13" t="s">
        <v>77</v>
      </c>
      <c r="D104" s="266"/>
      <c r="E104" s="15"/>
      <c r="F104" s="15"/>
      <c r="G104" s="15"/>
      <c r="H104" s="16"/>
      <c r="I104" s="43"/>
    </row>
    <row r="105" spans="1:9" ht="12.75" customHeight="1" x14ac:dyDescent="0.2">
      <c r="A105" s="358"/>
      <c r="B105" s="13">
        <v>2589.5500000000002</v>
      </c>
      <c r="C105" s="13" t="s">
        <v>78</v>
      </c>
      <c r="D105" s="266"/>
      <c r="E105" s="15"/>
      <c r="F105" s="15"/>
      <c r="G105" s="15"/>
      <c r="H105" s="16"/>
      <c r="I105" s="43"/>
    </row>
    <row r="106" spans="1:9" ht="12.75" customHeight="1" x14ac:dyDescent="0.2">
      <c r="A106" s="221"/>
      <c r="B106" s="13">
        <v>2488.2800000000002</v>
      </c>
      <c r="C106" s="13" t="s">
        <v>79</v>
      </c>
      <c r="D106" s="14"/>
      <c r="E106" s="15"/>
      <c r="F106" s="15"/>
      <c r="G106" s="15"/>
      <c r="H106" s="16"/>
      <c r="I106" s="43"/>
    </row>
    <row r="107" spans="1:9" ht="12.75" customHeight="1" x14ac:dyDescent="0.2">
      <c r="A107" s="221"/>
      <c r="B107" s="13">
        <v>2518.38</v>
      </c>
      <c r="C107" s="13" t="s">
        <v>80</v>
      </c>
      <c r="D107" s="14"/>
      <c r="E107" s="15"/>
      <c r="F107" s="15"/>
      <c r="G107" s="15"/>
      <c r="H107" s="16"/>
      <c r="I107" s="43"/>
    </row>
    <row r="108" spans="1:9" ht="12.75" customHeight="1" x14ac:dyDescent="0.2">
      <c r="A108" s="221"/>
      <c r="B108" s="13"/>
      <c r="C108" s="13" t="s">
        <v>87</v>
      </c>
      <c r="D108" s="14"/>
      <c r="E108" s="15"/>
      <c r="F108" s="15"/>
      <c r="G108" s="15"/>
      <c r="H108" s="16"/>
      <c r="I108" s="43">
        <v>446.49</v>
      </c>
    </row>
    <row r="109" spans="1:9" ht="12.75" customHeight="1" thickBot="1" x14ac:dyDescent="0.25">
      <c r="A109" s="218"/>
      <c r="B109" s="223">
        <f>SUM(B95:B107)</f>
        <v>28555.07</v>
      </c>
      <c r="C109" s="224"/>
      <c r="D109" s="223"/>
      <c r="E109" s="225"/>
      <c r="F109" s="224"/>
      <c r="G109" s="224"/>
      <c r="H109" s="223" t="s">
        <v>17</v>
      </c>
      <c r="I109" s="226">
        <f>SUM(I95:I108)</f>
        <v>875.99</v>
      </c>
    </row>
    <row r="110" spans="1:9" ht="26.25" thickBot="1" x14ac:dyDescent="0.25">
      <c r="A110" s="46" t="s">
        <v>8</v>
      </c>
      <c r="B110" s="114" t="s">
        <v>16</v>
      </c>
      <c r="C110" s="114" t="s">
        <v>5</v>
      </c>
      <c r="D110" s="114" t="s">
        <v>23</v>
      </c>
      <c r="E110" s="118" t="s">
        <v>18</v>
      </c>
      <c r="F110" s="114" t="s">
        <v>19</v>
      </c>
      <c r="G110" s="114" t="s">
        <v>10</v>
      </c>
      <c r="H110" s="114" t="s">
        <v>13</v>
      </c>
      <c r="I110" s="115" t="s">
        <v>12</v>
      </c>
    </row>
    <row r="111" spans="1:9" ht="25.5" x14ac:dyDescent="0.2">
      <c r="A111" s="652" t="s">
        <v>2272</v>
      </c>
      <c r="B111" s="71"/>
      <c r="C111" s="13" t="s">
        <v>2273</v>
      </c>
      <c r="D111" s="72"/>
      <c r="E111" s="73"/>
      <c r="F111" s="15"/>
      <c r="G111" s="327"/>
      <c r="H111" s="74"/>
      <c r="I111" s="598">
        <v>27.54</v>
      </c>
    </row>
    <row r="112" spans="1:9" ht="25.5" x14ac:dyDescent="0.2">
      <c r="A112" s="653"/>
      <c r="B112" s="71"/>
      <c r="C112" s="13" t="s">
        <v>2274</v>
      </c>
      <c r="D112" s="72"/>
      <c r="E112" s="73"/>
      <c r="F112" s="15"/>
      <c r="G112" s="327"/>
      <c r="H112" s="74"/>
      <c r="I112" s="598">
        <v>41.34</v>
      </c>
    </row>
    <row r="113" spans="1:255" x14ac:dyDescent="0.2">
      <c r="A113" s="654"/>
      <c r="B113" s="412"/>
      <c r="C113" s="244" t="s">
        <v>87</v>
      </c>
      <c r="D113" s="72"/>
      <c r="E113" s="73"/>
      <c r="F113" s="15"/>
      <c r="G113" s="327"/>
      <c r="H113" s="74"/>
      <c r="I113" s="241">
        <f>SUM(I111:I112)</f>
        <v>68.88</v>
      </c>
    </row>
    <row r="114" spans="1:255" ht="25.5" x14ac:dyDescent="0.2">
      <c r="A114" s="652" t="s">
        <v>2271</v>
      </c>
      <c r="B114" s="71"/>
      <c r="C114" s="13" t="s">
        <v>2273</v>
      </c>
      <c r="D114" s="72"/>
      <c r="E114" s="73"/>
      <c r="F114" s="15"/>
      <c r="G114" s="327"/>
      <c r="H114" s="74"/>
      <c r="I114" s="598">
        <v>68.16</v>
      </c>
    </row>
    <row r="115" spans="1:255" ht="25.5" x14ac:dyDescent="0.2">
      <c r="A115" s="653"/>
      <c r="B115" s="71"/>
      <c r="C115" s="71" t="s">
        <v>2274</v>
      </c>
      <c r="D115" s="72"/>
      <c r="E115" s="73"/>
      <c r="F115" s="15"/>
      <c r="G115" s="327"/>
      <c r="H115" s="74"/>
      <c r="I115" s="598"/>
    </row>
    <row r="116" spans="1:255" x14ac:dyDescent="0.2">
      <c r="A116" s="654"/>
      <c r="B116" s="13"/>
      <c r="C116" s="244" t="s">
        <v>87</v>
      </c>
      <c r="D116" s="14"/>
      <c r="E116" s="15"/>
      <c r="F116" s="15"/>
      <c r="G116" s="328"/>
      <c r="H116" s="16"/>
      <c r="I116" s="243">
        <f>SUM(I114:I115)</f>
        <v>68.16</v>
      </c>
    </row>
    <row r="117" spans="1:255" ht="25.5" x14ac:dyDescent="0.2">
      <c r="A117" s="221" t="s">
        <v>2270</v>
      </c>
      <c r="B117" s="33"/>
      <c r="C117" s="33" t="s">
        <v>87</v>
      </c>
      <c r="D117" s="34"/>
      <c r="E117" s="35"/>
      <c r="F117" s="35"/>
      <c r="G117" s="35"/>
      <c r="H117" s="36"/>
      <c r="I117" s="409">
        <v>113154.2</v>
      </c>
    </row>
    <row r="118" spans="1:255" ht="12.75" customHeight="1" x14ac:dyDescent="0.2">
      <c r="A118" s="11" t="s">
        <v>84</v>
      </c>
      <c r="B118" s="13"/>
      <c r="C118" s="13" t="s">
        <v>87</v>
      </c>
      <c r="D118" s="14"/>
      <c r="E118" s="15"/>
      <c r="F118" s="15"/>
      <c r="G118" s="15"/>
      <c r="H118" s="16"/>
      <c r="I118" s="244">
        <v>9472.06</v>
      </c>
    </row>
    <row r="119" spans="1:255" ht="12.75" customHeight="1" x14ac:dyDescent="0.2">
      <c r="A119" s="11" t="s">
        <v>86</v>
      </c>
      <c r="B119" s="13"/>
      <c r="C119" s="13" t="s">
        <v>87</v>
      </c>
      <c r="D119" s="14"/>
      <c r="E119" s="15"/>
      <c r="F119" s="15"/>
      <c r="G119" s="15"/>
      <c r="H119" s="16"/>
      <c r="I119" s="244">
        <v>8647.39</v>
      </c>
    </row>
    <row r="120" spans="1:255" ht="12.75" customHeight="1" x14ac:dyDescent="0.2">
      <c r="A120" s="240" t="s">
        <v>88</v>
      </c>
      <c r="B120" s="13"/>
      <c r="C120" s="13" t="s">
        <v>87</v>
      </c>
      <c r="D120" s="14"/>
      <c r="E120" s="15"/>
      <c r="F120" s="15"/>
      <c r="G120" s="15"/>
      <c r="H120" s="16"/>
      <c r="I120" s="244">
        <v>6343.64</v>
      </c>
    </row>
    <row r="121" spans="1:255" ht="12.75" customHeight="1" thickBot="1" x14ac:dyDescent="0.25">
      <c r="A121" s="30"/>
      <c r="B121" s="109"/>
      <c r="C121" s="109"/>
      <c r="D121" s="108"/>
      <c r="E121" s="110"/>
      <c r="F121" s="109"/>
      <c r="G121" s="415"/>
      <c r="H121" s="108" t="s">
        <v>17</v>
      </c>
      <c r="I121" s="108">
        <f>I113+I116+I117+I118+I119+I120</f>
        <v>137754.33000000002</v>
      </c>
    </row>
    <row r="122" spans="1:255" s="45" customFormat="1" ht="70.150000000000006" customHeight="1" thickBot="1" x14ac:dyDescent="0.25">
      <c r="A122" s="117" t="s">
        <v>95</v>
      </c>
      <c r="B122" s="114" t="s">
        <v>16</v>
      </c>
      <c r="C122" s="114" t="s">
        <v>5</v>
      </c>
      <c r="D122" s="114" t="s">
        <v>23</v>
      </c>
      <c r="E122" s="118" t="s">
        <v>18</v>
      </c>
      <c r="F122" s="114" t="s">
        <v>19</v>
      </c>
      <c r="G122" s="114" t="s">
        <v>10</v>
      </c>
      <c r="H122" s="114" t="s">
        <v>13</v>
      </c>
      <c r="I122" s="115" t="s">
        <v>12</v>
      </c>
      <c r="J122" s="56"/>
      <c r="K122" s="56"/>
      <c r="L122" s="56"/>
      <c r="M122" s="56"/>
      <c r="N122" s="56"/>
      <c r="O122" s="56"/>
      <c r="P122" s="56"/>
      <c r="Q122" s="56"/>
      <c r="R122" s="56"/>
      <c r="T122" s="56"/>
      <c r="U122" s="56"/>
      <c r="V122" s="56"/>
      <c r="W122" s="56"/>
      <c r="X122" s="56"/>
      <c r="Y122" s="56"/>
      <c r="Z122" s="56"/>
      <c r="AA122" s="56"/>
      <c r="AB122" s="56"/>
      <c r="AD122" s="56"/>
      <c r="AE122" s="56"/>
      <c r="AF122" s="56"/>
      <c r="AG122" s="56"/>
      <c r="AH122" s="56"/>
      <c r="AI122" s="56"/>
      <c r="AJ122" s="56"/>
      <c r="AK122" s="56"/>
      <c r="AL122" s="56"/>
      <c r="AN122" s="56"/>
      <c r="AO122" s="56"/>
      <c r="AP122" s="56"/>
      <c r="AQ122" s="56"/>
      <c r="AR122" s="56"/>
      <c r="AS122" s="56"/>
      <c r="AT122" s="56"/>
      <c r="AU122" s="56"/>
      <c r="AV122" s="56"/>
      <c r="AX122" s="56"/>
      <c r="AY122" s="56"/>
      <c r="AZ122" s="56"/>
      <c r="BA122" s="56"/>
      <c r="BB122" s="56"/>
      <c r="BC122" s="56"/>
      <c r="BD122" s="56"/>
      <c r="BE122" s="56"/>
      <c r="BF122" s="56"/>
      <c r="BH122" s="56"/>
      <c r="BI122" s="56"/>
      <c r="BJ122" s="56"/>
      <c r="BK122" s="56"/>
      <c r="BL122" s="56"/>
      <c r="BM122" s="56"/>
      <c r="BN122" s="56"/>
      <c r="BO122" s="56"/>
      <c r="BP122" s="56"/>
      <c r="BR122" s="56"/>
      <c r="BS122" s="56"/>
      <c r="BT122" s="56"/>
      <c r="BU122" s="56"/>
      <c r="BV122" s="56"/>
      <c r="BW122" s="56"/>
      <c r="BX122" s="56"/>
      <c r="BY122" s="56"/>
      <c r="BZ122" s="56"/>
      <c r="CB122" s="56"/>
      <c r="CC122" s="56"/>
      <c r="CD122" s="56"/>
      <c r="CE122" s="56"/>
      <c r="CF122" s="56"/>
      <c r="CG122" s="56"/>
      <c r="CH122" s="56"/>
      <c r="CI122" s="56"/>
      <c r="CJ122" s="56"/>
      <c r="CL122" s="56"/>
      <c r="CM122" s="56"/>
      <c r="CN122" s="56"/>
      <c r="CO122" s="56"/>
      <c r="CP122" s="56"/>
      <c r="CQ122" s="56"/>
      <c r="CR122" s="56"/>
      <c r="CS122" s="56"/>
      <c r="CT122" s="56"/>
      <c r="CV122" s="56"/>
      <c r="CW122" s="56"/>
      <c r="CX122" s="56"/>
      <c r="CY122" s="56"/>
      <c r="CZ122" s="56"/>
      <c r="DA122" s="56"/>
      <c r="DB122" s="56"/>
      <c r="DC122" s="56"/>
      <c r="DD122" s="56"/>
      <c r="DF122" s="56"/>
      <c r="DG122" s="56"/>
      <c r="DH122" s="56"/>
      <c r="DI122" s="56"/>
      <c r="DJ122" s="56"/>
      <c r="DK122" s="56"/>
      <c r="DL122" s="56"/>
      <c r="DM122" s="56"/>
      <c r="DN122" s="56"/>
      <c r="DP122" s="56"/>
      <c r="DQ122" s="56"/>
      <c r="DR122" s="56"/>
      <c r="DS122" s="56"/>
      <c r="DT122" s="56"/>
      <c r="DU122" s="56"/>
      <c r="DV122" s="56"/>
      <c r="DW122" s="56"/>
      <c r="DX122" s="56"/>
      <c r="DZ122" s="56"/>
      <c r="EA122" s="56"/>
      <c r="EB122" s="56"/>
      <c r="EC122" s="56"/>
      <c r="ED122" s="56"/>
      <c r="EE122" s="56"/>
      <c r="EF122" s="56"/>
      <c r="EG122" s="56"/>
      <c r="EH122" s="56"/>
      <c r="EJ122" s="56"/>
      <c r="EK122" s="56"/>
      <c r="EL122" s="56"/>
      <c r="EM122" s="56"/>
      <c r="EN122" s="56"/>
      <c r="EO122" s="56"/>
      <c r="EP122" s="56"/>
      <c r="EQ122" s="56"/>
      <c r="ER122" s="56"/>
      <c r="ET122" s="56"/>
      <c r="EU122" s="56"/>
      <c r="EV122" s="56"/>
      <c r="EW122" s="56"/>
      <c r="EX122" s="56"/>
      <c r="EY122" s="56"/>
      <c r="EZ122" s="56"/>
      <c r="FA122" s="56"/>
      <c r="FB122" s="56"/>
      <c r="FD122" s="56"/>
      <c r="FE122" s="56"/>
      <c r="FF122" s="56"/>
      <c r="FG122" s="56"/>
      <c r="FH122" s="56"/>
      <c r="FI122" s="56"/>
      <c r="FJ122" s="56"/>
      <c r="FK122" s="56"/>
      <c r="FL122" s="56"/>
      <c r="FN122" s="56"/>
      <c r="FO122" s="56"/>
      <c r="FP122" s="56"/>
      <c r="FQ122" s="56"/>
      <c r="FR122" s="56"/>
      <c r="FS122" s="56"/>
      <c r="FT122" s="56"/>
      <c r="FU122" s="56"/>
      <c r="FV122" s="56"/>
      <c r="FX122" s="56"/>
      <c r="FY122" s="56"/>
      <c r="FZ122" s="56"/>
      <c r="GA122" s="56"/>
      <c r="GB122" s="56"/>
      <c r="GC122" s="56"/>
      <c r="GD122" s="56"/>
      <c r="GE122" s="56"/>
      <c r="GF122" s="56"/>
      <c r="GH122" s="56"/>
      <c r="GI122" s="56"/>
      <c r="GJ122" s="56"/>
      <c r="GK122" s="56"/>
      <c r="GL122" s="56"/>
      <c r="GM122" s="56"/>
      <c r="GN122" s="56"/>
      <c r="GO122" s="56"/>
      <c r="GP122" s="56"/>
      <c r="GR122" s="56"/>
      <c r="GS122" s="56"/>
      <c r="GT122" s="56"/>
      <c r="GU122" s="56"/>
      <c r="GV122" s="56"/>
      <c r="GW122" s="56"/>
      <c r="GX122" s="56"/>
      <c r="GY122" s="56"/>
      <c r="GZ122" s="56"/>
      <c r="HB122" s="56"/>
      <c r="HC122" s="56"/>
      <c r="HD122" s="56"/>
      <c r="HE122" s="56"/>
      <c r="HF122" s="56"/>
      <c r="HG122" s="56"/>
      <c r="HH122" s="56"/>
      <c r="HI122" s="56"/>
      <c r="HJ122" s="56"/>
      <c r="HL122" s="56"/>
      <c r="HM122" s="56"/>
      <c r="HN122" s="56"/>
      <c r="HO122" s="56"/>
      <c r="HP122" s="56"/>
      <c r="HQ122" s="56"/>
      <c r="HR122" s="56"/>
      <c r="HS122" s="56"/>
      <c r="HT122" s="56"/>
      <c r="HV122" s="56"/>
      <c r="HW122" s="56"/>
      <c r="HX122" s="56"/>
      <c r="HY122" s="56"/>
      <c r="HZ122" s="56"/>
      <c r="IA122" s="56"/>
      <c r="IB122" s="56"/>
      <c r="IC122" s="56"/>
      <c r="ID122" s="56"/>
      <c r="IF122" s="56"/>
      <c r="IG122" s="56"/>
      <c r="IH122" s="56"/>
      <c r="II122" s="56"/>
      <c r="IJ122" s="56"/>
      <c r="IK122" s="56"/>
      <c r="IL122" s="56"/>
      <c r="IM122" s="56"/>
      <c r="IN122" s="56"/>
      <c r="IP122" s="56"/>
      <c r="IQ122" s="56"/>
      <c r="IR122" s="56"/>
      <c r="IS122" s="56"/>
      <c r="IT122" s="56"/>
      <c r="IU122" s="56"/>
    </row>
    <row r="123" spans="1:255" ht="12.75" customHeight="1" thickBot="1" x14ac:dyDescent="0.25">
      <c r="A123" s="103"/>
      <c r="B123" s="104">
        <v>3990.49</v>
      </c>
      <c r="C123" s="58" t="s">
        <v>66</v>
      </c>
      <c r="D123" s="64"/>
      <c r="E123" s="59"/>
      <c r="F123" s="59"/>
      <c r="G123" s="59"/>
      <c r="H123" s="60"/>
      <c r="I123" s="61">
        <f t="shared" ref="I123:I134" si="2">G123*H123</f>
        <v>0</v>
      </c>
      <c r="J123" s="56"/>
      <c r="K123" s="56"/>
      <c r="L123" s="56"/>
      <c r="M123" s="56"/>
      <c r="N123" s="56"/>
      <c r="O123" s="56"/>
      <c r="P123" s="56"/>
      <c r="Q123" s="56"/>
      <c r="R123" s="56"/>
      <c r="T123" s="56"/>
      <c r="U123" s="56"/>
      <c r="V123" s="56"/>
      <c r="W123" s="56"/>
      <c r="X123" s="56"/>
      <c r="Y123" s="56"/>
      <c r="Z123" s="56"/>
      <c r="AA123" s="56"/>
      <c r="AB123" s="56"/>
      <c r="AD123" s="56"/>
      <c r="AE123" s="56"/>
      <c r="AF123" s="56"/>
      <c r="AG123" s="56"/>
      <c r="AH123" s="56"/>
      <c r="AI123" s="56"/>
      <c r="AJ123" s="56"/>
      <c r="AK123" s="56"/>
      <c r="AL123" s="56"/>
      <c r="AN123" s="56"/>
      <c r="AO123" s="56"/>
      <c r="AP123" s="56"/>
      <c r="AQ123" s="56"/>
      <c r="AR123" s="56"/>
      <c r="AS123" s="56"/>
      <c r="AT123" s="56"/>
      <c r="AU123" s="56"/>
      <c r="AV123" s="56"/>
      <c r="AX123" s="56"/>
      <c r="AY123" s="56"/>
      <c r="AZ123" s="56"/>
      <c r="BA123" s="56"/>
      <c r="BB123" s="56"/>
      <c r="BC123" s="56"/>
      <c r="BD123" s="56"/>
      <c r="BE123" s="56"/>
      <c r="BF123" s="56"/>
      <c r="BH123" s="56"/>
      <c r="BI123" s="56"/>
      <c r="BJ123" s="56"/>
      <c r="BK123" s="56"/>
      <c r="BL123" s="56"/>
      <c r="BM123" s="56"/>
      <c r="BN123" s="56"/>
      <c r="BO123" s="56"/>
      <c r="BP123" s="56"/>
      <c r="BR123" s="56"/>
      <c r="BS123" s="56"/>
      <c r="BT123" s="56"/>
      <c r="BU123" s="56"/>
      <c r="BV123" s="56"/>
      <c r="BW123" s="56"/>
      <c r="BX123" s="56"/>
      <c r="BY123" s="56"/>
      <c r="BZ123" s="56"/>
      <c r="CB123" s="56"/>
      <c r="CC123" s="56"/>
      <c r="CD123" s="56"/>
      <c r="CE123" s="56"/>
      <c r="CF123" s="56"/>
      <c r="CG123" s="56"/>
      <c r="CH123" s="56"/>
      <c r="CI123" s="56"/>
      <c r="CJ123" s="56"/>
      <c r="CL123" s="56"/>
      <c r="CM123" s="56"/>
      <c r="CN123" s="56"/>
      <c r="CO123" s="56"/>
      <c r="CP123" s="56"/>
      <c r="CQ123" s="56"/>
      <c r="CR123" s="56"/>
      <c r="CS123" s="56"/>
      <c r="CT123" s="56"/>
      <c r="CV123" s="56"/>
      <c r="CW123" s="56"/>
      <c r="CX123" s="56"/>
      <c r="CY123" s="56"/>
      <c r="CZ123" s="56"/>
      <c r="DA123" s="56"/>
      <c r="DB123" s="56"/>
      <c r="DC123" s="56"/>
      <c r="DD123" s="56"/>
      <c r="DF123" s="56"/>
      <c r="DG123" s="56"/>
      <c r="DH123" s="56"/>
      <c r="DI123" s="56"/>
      <c r="DJ123" s="56"/>
      <c r="DK123" s="56"/>
      <c r="DL123" s="56"/>
      <c r="DM123" s="56"/>
      <c r="DN123" s="56"/>
      <c r="DP123" s="56"/>
      <c r="DQ123" s="56"/>
      <c r="DR123" s="56"/>
      <c r="DS123" s="56"/>
      <c r="DT123" s="56"/>
      <c r="DU123" s="56"/>
      <c r="DV123" s="56"/>
      <c r="DW123" s="56"/>
      <c r="DX123" s="56"/>
      <c r="DZ123" s="56"/>
      <c r="EA123" s="56"/>
      <c r="EB123" s="56"/>
      <c r="EC123" s="56"/>
      <c r="ED123" s="56"/>
      <c r="EE123" s="56"/>
      <c r="EF123" s="56"/>
      <c r="EG123" s="56"/>
      <c r="EH123" s="56"/>
      <c r="EJ123" s="56"/>
      <c r="EK123" s="56"/>
      <c r="EL123" s="56"/>
      <c r="EM123" s="56"/>
      <c r="EN123" s="56"/>
      <c r="EO123" s="56"/>
      <c r="EP123" s="56"/>
      <c r="EQ123" s="56"/>
      <c r="ER123" s="56"/>
      <c r="ET123" s="56"/>
      <c r="EU123" s="56"/>
      <c r="EV123" s="56"/>
      <c r="EW123" s="56"/>
      <c r="EX123" s="56"/>
      <c r="EY123" s="56"/>
      <c r="EZ123" s="56"/>
      <c r="FA123" s="56"/>
      <c r="FB123" s="56"/>
      <c r="FD123" s="56"/>
      <c r="FE123" s="56"/>
      <c r="FF123" s="56"/>
      <c r="FG123" s="56"/>
      <c r="FH123" s="56"/>
      <c r="FI123" s="56"/>
      <c r="FJ123" s="56"/>
      <c r="FK123" s="56"/>
      <c r="FL123" s="56"/>
      <c r="FN123" s="56"/>
      <c r="FO123" s="56"/>
      <c r="FP123" s="56"/>
      <c r="FQ123" s="56"/>
      <c r="FR123" s="56"/>
      <c r="FS123" s="56"/>
      <c r="FT123" s="56"/>
      <c r="FU123" s="56"/>
      <c r="FV123" s="56"/>
      <c r="FX123" s="56"/>
      <c r="FY123" s="56"/>
      <c r="FZ123" s="56"/>
      <c r="GA123" s="56"/>
      <c r="GB123" s="56"/>
      <c r="GC123" s="56"/>
      <c r="GD123" s="56"/>
      <c r="GE123" s="56"/>
      <c r="GF123" s="56"/>
      <c r="GH123" s="56"/>
      <c r="GI123" s="56"/>
      <c r="GJ123" s="56"/>
      <c r="GK123" s="56"/>
      <c r="GL123" s="56"/>
      <c r="GM123" s="56"/>
      <c r="GN123" s="56"/>
      <c r="GO123" s="56"/>
      <c r="GP123" s="56"/>
      <c r="GR123" s="56"/>
      <c r="GS123" s="56"/>
      <c r="GT123" s="56"/>
      <c r="GU123" s="56"/>
      <c r="GV123" s="56"/>
      <c r="GW123" s="56"/>
      <c r="GX123" s="56"/>
      <c r="GY123" s="56"/>
      <c r="GZ123" s="56"/>
      <c r="HB123" s="56"/>
      <c r="HC123" s="56"/>
      <c r="HD123" s="56"/>
      <c r="HE123" s="56"/>
      <c r="HF123" s="56"/>
      <c r="HG123" s="56"/>
      <c r="HH123" s="56"/>
      <c r="HI123" s="56"/>
      <c r="HJ123" s="56"/>
      <c r="HL123" s="56"/>
      <c r="HM123" s="56"/>
      <c r="HN123" s="56"/>
      <c r="HO123" s="56"/>
      <c r="HP123" s="56"/>
      <c r="HQ123" s="56"/>
      <c r="HR123" s="56"/>
      <c r="HS123" s="56"/>
      <c r="HT123" s="56"/>
      <c r="HV123" s="56"/>
      <c r="HW123" s="56"/>
      <c r="HX123" s="56"/>
      <c r="HY123" s="56"/>
      <c r="HZ123" s="56"/>
      <c r="IA123" s="56"/>
      <c r="IB123" s="56"/>
      <c r="IC123" s="56"/>
      <c r="ID123" s="56"/>
      <c r="IF123" s="56"/>
      <c r="IG123" s="56"/>
      <c r="IH123" s="56"/>
      <c r="II123" s="56"/>
      <c r="IJ123" s="56"/>
      <c r="IK123" s="56"/>
      <c r="IL123" s="56"/>
      <c r="IM123" s="56"/>
      <c r="IN123" s="56"/>
      <c r="IP123" s="56"/>
      <c r="IQ123" s="56"/>
      <c r="IR123" s="56"/>
      <c r="IS123" s="56"/>
      <c r="IT123" s="56"/>
      <c r="IU123" s="56"/>
    </row>
    <row r="124" spans="1:255" ht="12.75" customHeight="1" thickBot="1" x14ac:dyDescent="0.25">
      <c r="A124" s="103"/>
      <c r="B124" s="105">
        <v>4846.6899999999996</v>
      </c>
      <c r="C124" s="92" t="s">
        <v>67</v>
      </c>
      <c r="D124" s="93"/>
      <c r="E124" s="94"/>
      <c r="F124" s="94"/>
      <c r="G124" s="94"/>
      <c r="H124" s="95"/>
      <c r="I124" s="96">
        <f t="shared" si="2"/>
        <v>0</v>
      </c>
      <c r="J124" s="56"/>
      <c r="K124" s="56"/>
      <c r="L124" s="56"/>
      <c r="M124" s="56"/>
      <c r="N124" s="56"/>
      <c r="O124" s="56"/>
      <c r="P124" s="56"/>
      <c r="Q124" s="56"/>
      <c r="R124" s="56"/>
      <c r="T124" s="56"/>
      <c r="U124" s="56"/>
      <c r="V124" s="56"/>
      <c r="W124" s="56"/>
      <c r="X124" s="56"/>
      <c r="Y124" s="56"/>
      <c r="Z124" s="56"/>
      <c r="AA124" s="56"/>
      <c r="AB124" s="56"/>
      <c r="AD124" s="56"/>
      <c r="AE124" s="56"/>
      <c r="AF124" s="56"/>
      <c r="AG124" s="56"/>
      <c r="AH124" s="56"/>
      <c r="AI124" s="56"/>
      <c r="AJ124" s="56"/>
      <c r="AK124" s="56"/>
      <c r="AL124" s="56"/>
      <c r="AN124" s="56"/>
      <c r="AO124" s="56"/>
      <c r="AP124" s="56"/>
      <c r="AQ124" s="56"/>
      <c r="AR124" s="56"/>
      <c r="AS124" s="56"/>
      <c r="AT124" s="56"/>
      <c r="AU124" s="56"/>
      <c r="AV124" s="56"/>
      <c r="AX124" s="56"/>
      <c r="AY124" s="56"/>
      <c r="AZ124" s="56"/>
      <c r="BA124" s="56"/>
      <c r="BB124" s="56"/>
      <c r="BC124" s="56"/>
      <c r="BD124" s="56"/>
      <c r="BE124" s="56"/>
      <c r="BF124" s="56"/>
      <c r="BH124" s="56"/>
      <c r="BI124" s="56"/>
      <c r="BJ124" s="56"/>
      <c r="BK124" s="56"/>
      <c r="BL124" s="56"/>
      <c r="BM124" s="56"/>
      <c r="BN124" s="56"/>
      <c r="BO124" s="56"/>
      <c r="BP124" s="56"/>
      <c r="BR124" s="56"/>
      <c r="BS124" s="56"/>
      <c r="BT124" s="56"/>
      <c r="BU124" s="56"/>
      <c r="BV124" s="56"/>
      <c r="BW124" s="56"/>
      <c r="BX124" s="56"/>
      <c r="BY124" s="56"/>
      <c r="BZ124" s="56"/>
      <c r="CB124" s="56"/>
      <c r="CC124" s="56"/>
      <c r="CD124" s="56"/>
      <c r="CE124" s="56"/>
      <c r="CF124" s="56"/>
      <c r="CG124" s="56"/>
      <c r="CH124" s="56"/>
      <c r="CI124" s="56"/>
      <c r="CJ124" s="56"/>
      <c r="CL124" s="56"/>
      <c r="CM124" s="56"/>
      <c r="CN124" s="56"/>
      <c r="CO124" s="56"/>
      <c r="CP124" s="56"/>
      <c r="CQ124" s="56"/>
      <c r="CR124" s="56"/>
      <c r="CS124" s="56"/>
      <c r="CT124" s="56"/>
      <c r="CV124" s="56"/>
      <c r="CW124" s="56"/>
      <c r="CX124" s="56"/>
      <c r="CY124" s="56"/>
      <c r="CZ124" s="56"/>
      <c r="DA124" s="56"/>
      <c r="DB124" s="56"/>
      <c r="DC124" s="56"/>
      <c r="DD124" s="56"/>
      <c r="DF124" s="56"/>
      <c r="DG124" s="56"/>
      <c r="DH124" s="56"/>
      <c r="DI124" s="56"/>
      <c r="DJ124" s="56"/>
      <c r="DK124" s="56"/>
      <c r="DL124" s="56"/>
      <c r="DM124" s="56"/>
      <c r="DN124" s="56"/>
      <c r="DP124" s="56"/>
      <c r="DQ124" s="56"/>
      <c r="DR124" s="56"/>
      <c r="DS124" s="56"/>
      <c r="DT124" s="56"/>
      <c r="DU124" s="56"/>
      <c r="DV124" s="56"/>
      <c r="DW124" s="56"/>
      <c r="DX124" s="56"/>
      <c r="DZ124" s="56"/>
      <c r="EA124" s="56"/>
      <c r="EB124" s="56"/>
      <c r="EC124" s="56"/>
      <c r="ED124" s="56"/>
      <c r="EE124" s="56"/>
      <c r="EF124" s="56"/>
      <c r="EG124" s="56"/>
      <c r="EH124" s="56"/>
      <c r="EJ124" s="56"/>
      <c r="EK124" s="56"/>
      <c r="EL124" s="56"/>
      <c r="EM124" s="56"/>
      <c r="EN124" s="56"/>
      <c r="EO124" s="56"/>
      <c r="EP124" s="56"/>
      <c r="EQ124" s="56"/>
      <c r="ER124" s="56"/>
      <c r="ET124" s="56"/>
      <c r="EU124" s="56"/>
      <c r="EV124" s="56"/>
      <c r="EW124" s="56"/>
      <c r="EX124" s="56"/>
      <c r="EY124" s="56"/>
      <c r="EZ124" s="56"/>
      <c r="FA124" s="56"/>
      <c r="FB124" s="56"/>
      <c r="FD124" s="56"/>
      <c r="FE124" s="56"/>
      <c r="FF124" s="56"/>
      <c r="FG124" s="56"/>
      <c r="FH124" s="56"/>
      <c r="FI124" s="56"/>
      <c r="FJ124" s="56"/>
      <c r="FK124" s="56"/>
      <c r="FL124" s="56"/>
      <c r="FN124" s="56"/>
      <c r="FO124" s="56"/>
      <c r="FP124" s="56"/>
      <c r="FQ124" s="56"/>
      <c r="FR124" s="56"/>
      <c r="FS124" s="56"/>
      <c r="FT124" s="56"/>
      <c r="FU124" s="56"/>
      <c r="FV124" s="56"/>
      <c r="FX124" s="56"/>
      <c r="FY124" s="56"/>
      <c r="FZ124" s="56"/>
      <c r="GA124" s="56"/>
      <c r="GB124" s="56"/>
      <c r="GC124" s="56"/>
      <c r="GD124" s="56"/>
      <c r="GE124" s="56"/>
      <c r="GF124" s="56"/>
      <c r="GH124" s="56"/>
      <c r="GI124" s="56"/>
      <c r="GJ124" s="56"/>
      <c r="GK124" s="56"/>
      <c r="GL124" s="56"/>
      <c r="GM124" s="56"/>
      <c r="GN124" s="56"/>
      <c r="GO124" s="56"/>
      <c r="GP124" s="56"/>
      <c r="GR124" s="56"/>
      <c r="GS124" s="56"/>
      <c r="GT124" s="56"/>
      <c r="GU124" s="56"/>
      <c r="GV124" s="56"/>
      <c r="GW124" s="56"/>
      <c r="GX124" s="56"/>
      <c r="GY124" s="56"/>
      <c r="GZ124" s="56"/>
      <c r="HB124" s="56"/>
      <c r="HC124" s="56"/>
      <c r="HD124" s="56"/>
      <c r="HE124" s="56"/>
      <c r="HF124" s="56"/>
      <c r="HG124" s="56"/>
      <c r="HH124" s="56"/>
      <c r="HI124" s="56"/>
      <c r="HJ124" s="56"/>
      <c r="HL124" s="56"/>
      <c r="HM124" s="56"/>
      <c r="HN124" s="56"/>
      <c r="HO124" s="56"/>
      <c r="HP124" s="56"/>
      <c r="HQ124" s="56"/>
      <c r="HR124" s="56"/>
      <c r="HS124" s="56"/>
      <c r="HT124" s="56"/>
      <c r="HV124" s="56"/>
      <c r="HW124" s="56"/>
      <c r="HX124" s="56"/>
      <c r="HY124" s="56"/>
      <c r="HZ124" s="56"/>
      <c r="IA124" s="56"/>
      <c r="IB124" s="56"/>
      <c r="IC124" s="56"/>
      <c r="ID124" s="56"/>
      <c r="IF124" s="56"/>
      <c r="IG124" s="56"/>
      <c r="IH124" s="56"/>
      <c r="II124" s="56"/>
      <c r="IJ124" s="56"/>
      <c r="IK124" s="56"/>
      <c r="IL124" s="56"/>
      <c r="IM124" s="56"/>
      <c r="IN124" s="56"/>
      <c r="IP124" s="56"/>
      <c r="IQ124" s="56"/>
      <c r="IR124" s="56"/>
      <c r="IS124" s="56"/>
      <c r="IT124" s="56"/>
      <c r="IU124" s="56"/>
    </row>
    <row r="125" spans="1:255" ht="12.75" customHeight="1" thickBot="1" x14ac:dyDescent="0.25">
      <c r="A125" s="103"/>
      <c r="B125" s="106">
        <v>4035.97</v>
      </c>
      <c r="C125" s="85" t="s">
        <v>70</v>
      </c>
      <c r="D125" s="86"/>
      <c r="E125" s="47"/>
      <c r="F125" s="47"/>
      <c r="G125" s="47"/>
      <c r="H125" s="48"/>
      <c r="I125" s="49">
        <f t="shared" si="2"/>
        <v>0</v>
      </c>
      <c r="J125" s="56"/>
      <c r="K125" s="56"/>
      <c r="L125" s="56"/>
      <c r="M125" s="56"/>
      <c r="N125" s="56"/>
      <c r="O125" s="56"/>
      <c r="P125" s="56"/>
      <c r="Q125" s="56"/>
      <c r="R125" s="56"/>
      <c r="T125" s="56"/>
      <c r="U125" s="56"/>
      <c r="V125" s="56"/>
      <c r="W125" s="56"/>
      <c r="X125" s="56"/>
      <c r="Y125" s="56"/>
      <c r="Z125" s="56"/>
      <c r="AA125" s="56"/>
      <c r="AB125" s="56"/>
      <c r="AD125" s="56"/>
      <c r="AE125" s="56"/>
      <c r="AF125" s="56"/>
      <c r="AG125" s="56"/>
      <c r="AH125" s="56"/>
      <c r="AI125" s="56"/>
      <c r="AJ125" s="56"/>
      <c r="AK125" s="56"/>
      <c r="AL125" s="56"/>
      <c r="AN125" s="56"/>
      <c r="AO125" s="56"/>
      <c r="AP125" s="56"/>
      <c r="AQ125" s="56"/>
      <c r="AR125" s="56"/>
      <c r="AS125" s="56"/>
      <c r="AT125" s="56"/>
      <c r="AU125" s="56"/>
      <c r="AV125" s="56"/>
      <c r="AX125" s="56"/>
      <c r="AY125" s="56"/>
      <c r="AZ125" s="56"/>
      <c r="BA125" s="56"/>
      <c r="BB125" s="56"/>
      <c r="BC125" s="56"/>
      <c r="BD125" s="56"/>
      <c r="BE125" s="56"/>
      <c r="BF125" s="56"/>
      <c r="BH125" s="56"/>
      <c r="BI125" s="56"/>
      <c r="BJ125" s="56"/>
      <c r="BK125" s="56"/>
      <c r="BL125" s="56"/>
      <c r="BM125" s="56"/>
      <c r="BN125" s="56"/>
      <c r="BO125" s="56"/>
      <c r="BP125" s="56"/>
      <c r="BR125" s="56"/>
      <c r="BS125" s="56"/>
      <c r="BT125" s="56"/>
      <c r="BU125" s="56"/>
      <c r="BV125" s="56"/>
      <c r="BW125" s="56"/>
      <c r="BX125" s="56"/>
      <c r="BY125" s="56"/>
      <c r="BZ125" s="56"/>
      <c r="CB125" s="56"/>
      <c r="CC125" s="56"/>
      <c r="CD125" s="56"/>
      <c r="CE125" s="56"/>
      <c r="CF125" s="56"/>
      <c r="CG125" s="56"/>
      <c r="CH125" s="56"/>
      <c r="CI125" s="56"/>
      <c r="CJ125" s="56"/>
      <c r="CL125" s="56"/>
      <c r="CM125" s="56"/>
      <c r="CN125" s="56"/>
      <c r="CO125" s="56"/>
      <c r="CP125" s="56"/>
      <c r="CQ125" s="56"/>
      <c r="CR125" s="56"/>
      <c r="CS125" s="56"/>
      <c r="CT125" s="56"/>
      <c r="CV125" s="56"/>
      <c r="CW125" s="56"/>
      <c r="CX125" s="56"/>
      <c r="CY125" s="56"/>
      <c r="CZ125" s="56"/>
      <c r="DA125" s="56"/>
      <c r="DB125" s="56"/>
      <c r="DC125" s="56"/>
      <c r="DD125" s="56"/>
      <c r="DF125" s="56"/>
      <c r="DG125" s="56"/>
      <c r="DH125" s="56"/>
      <c r="DI125" s="56"/>
      <c r="DJ125" s="56"/>
      <c r="DK125" s="56"/>
      <c r="DL125" s="56"/>
      <c r="DM125" s="56"/>
      <c r="DN125" s="56"/>
      <c r="DP125" s="56"/>
      <c r="DQ125" s="56"/>
      <c r="DR125" s="56"/>
      <c r="DS125" s="56"/>
      <c r="DT125" s="56"/>
      <c r="DU125" s="56"/>
      <c r="DV125" s="56"/>
      <c r="DW125" s="56"/>
      <c r="DX125" s="56"/>
      <c r="DZ125" s="56"/>
      <c r="EA125" s="56"/>
      <c r="EB125" s="56"/>
      <c r="EC125" s="56"/>
      <c r="ED125" s="56"/>
      <c r="EE125" s="56"/>
      <c r="EF125" s="56"/>
      <c r="EG125" s="56"/>
      <c r="EH125" s="56"/>
      <c r="EJ125" s="56"/>
      <c r="EK125" s="56"/>
      <c r="EL125" s="56"/>
      <c r="EM125" s="56"/>
      <c r="EN125" s="56"/>
      <c r="EO125" s="56"/>
      <c r="EP125" s="56"/>
      <c r="EQ125" s="56"/>
      <c r="ER125" s="56"/>
      <c r="ET125" s="56"/>
      <c r="EU125" s="56"/>
      <c r="EV125" s="56"/>
      <c r="EW125" s="56"/>
      <c r="EX125" s="56"/>
      <c r="EY125" s="56"/>
      <c r="EZ125" s="56"/>
      <c r="FA125" s="56"/>
      <c r="FB125" s="56"/>
      <c r="FD125" s="56"/>
      <c r="FE125" s="56"/>
      <c r="FF125" s="56"/>
      <c r="FG125" s="56"/>
      <c r="FH125" s="56"/>
      <c r="FI125" s="56"/>
      <c r="FJ125" s="56"/>
      <c r="FK125" s="56"/>
      <c r="FL125" s="56"/>
      <c r="FN125" s="56"/>
      <c r="FO125" s="56"/>
      <c r="FP125" s="56"/>
      <c r="FQ125" s="56"/>
      <c r="FR125" s="56"/>
      <c r="FS125" s="56"/>
      <c r="FT125" s="56"/>
      <c r="FU125" s="56"/>
      <c r="FV125" s="56"/>
      <c r="FX125" s="56"/>
      <c r="FY125" s="56"/>
      <c r="FZ125" s="56"/>
      <c r="GA125" s="56"/>
      <c r="GB125" s="56"/>
      <c r="GC125" s="56"/>
      <c r="GD125" s="56"/>
      <c r="GE125" s="56"/>
      <c r="GF125" s="56"/>
      <c r="GH125" s="56"/>
      <c r="GI125" s="56"/>
      <c r="GJ125" s="56"/>
      <c r="GK125" s="56"/>
      <c r="GL125" s="56"/>
      <c r="GM125" s="56"/>
      <c r="GN125" s="56"/>
      <c r="GO125" s="56"/>
      <c r="GP125" s="56"/>
      <c r="GR125" s="56"/>
      <c r="GS125" s="56"/>
      <c r="GT125" s="56"/>
      <c r="GU125" s="56"/>
      <c r="GV125" s="56"/>
      <c r="GW125" s="56"/>
      <c r="GX125" s="56"/>
      <c r="GY125" s="56"/>
      <c r="GZ125" s="56"/>
      <c r="HB125" s="56"/>
      <c r="HC125" s="56"/>
      <c r="HD125" s="56"/>
      <c r="HE125" s="56"/>
      <c r="HF125" s="56"/>
      <c r="HG125" s="56"/>
      <c r="HH125" s="56"/>
      <c r="HI125" s="56"/>
      <c r="HJ125" s="56"/>
      <c r="HL125" s="56"/>
      <c r="HM125" s="56"/>
      <c r="HN125" s="56"/>
      <c r="HO125" s="56"/>
      <c r="HP125" s="56"/>
      <c r="HQ125" s="56"/>
      <c r="HR125" s="56"/>
      <c r="HS125" s="56"/>
      <c r="HT125" s="56"/>
      <c r="HV125" s="56"/>
      <c r="HW125" s="56"/>
      <c r="HX125" s="56"/>
      <c r="HY125" s="56"/>
      <c r="HZ125" s="56"/>
      <c r="IA125" s="56"/>
      <c r="IB125" s="56"/>
      <c r="IC125" s="56"/>
      <c r="ID125" s="56"/>
      <c r="IF125" s="56"/>
      <c r="IG125" s="56"/>
      <c r="IH125" s="56"/>
      <c r="II125" s="56"/>
      <c r="IJ125" s="56"/>
      <c r="IK125" s="56"/>
      <c r="IL125" s="56"/>
      <c r="IM125" s="56"/>
      <c r="IN125" s="56"/>
      <c r="IP125" s="56"/>
      <c r="IQ125" s="56"/>
      <c r="IR125" s="56"/>
      <c r="IS125" s="56"/>
      <c r="IT125" s="56"/>
      <c r="IU125" s="56"/>
    </row>
    <row r="126" spans="1:255" ht="12.75" customHeight="1" thickBot="1" x14ac:dyDescent="0.25">
      <c r="A126" s="103"/>
      <c r="B126" s="106">
        <v>4302.21</v>
      </c>
      <c r="C126" s="85" t="s">
        <v>72</v>
      </c>
      <c r="D126" s="86"/>
      <c r="E126" s="47"/>
      <c r="F126" s="47"/>
      <c r="G126" s="47"/>
      <c r="H126" s="48"/>
      <c r="I126" s="49">
        <f t="shared" si="2"/>
        <v>0</v>
      </c>
      <c r="J126" s="56"/>
      <c r="K126" s="56"/>
      <c r="L126" s="56"/>
      <c r="M126" s="56"/>
      <c r="N126" s="56"/>
      <c r="O126" s="56"/>
      <c r="P126" s="56"/>
      <c r="Q126" s="56"/>
      <c r="R126" s="56"/>
      <c r="T126" s="56"/>
      <c r="U126" s="56"/>
      <c r="V126" s="56"/>
      <c r="W126" s="56"/>
      <c r="X126" s="56"/>
      <c r="Y126" s="56"/>
      <c r="Z126" s="56"/>
      <c r="AA126" s="56"/>
      <c r="AB126" s="56"/>
      <c r="AD126" s="56"/>
      <c r="AE126" s="56"/>
      <c r="AF126" s="56"/>
      <c r="AG126" s="56"/>
      <c r="AH126" s="56"/>
      <c r="AI126" s="56"/>
      <c r="AJ126" s="56"/>
      <c r="AK126" s="56"/>
      <c r="AL126" s="56"/>
      <c r="AN126" s="56"/>
      <c r="AO126" s="56"/>
      <c r="AP126" s="56"/>
      <c r="AQ126" s="56"/>
      <c r="AR126" s="56"/>
      <c r="AS126" s="56"/>
      <c r="AT126" s="56"/>
      <c r="AU126" s="56"/>
      <c r="AV126" s="56"/>
      <c r="AX126" s="56"/>
      <c r="AY126" s="56"/>
      <c r="AZ126" s="56"/>
      <c r="BA126" s="56"/>
      <c r="BB126" s="56"/>
      <c r="BC126" s="56"/>
      <c r="BD126" s="56"/>
      <c r="BE126" s="56"/>
      <c r="BF126" s="56"/>
      <c r="BH126" s="56"/>
      <c r="BI126" s="56"/>
      <c r="BJ126" s="56"/>
      <c r="BK126" s="56"/>
      <c r="BL126" s="56"/>
      <c r="BM126" s="56"/>
      <c r="BN126" s="56"/>
      <c r="BO126" s="56"/>
      <c r="BP126" s="56"/>
      <c r="BR126" s="56"/>
      <c r="BS126" s="56"/>
      <c r="BT126" s="56"/>
      <c r="BU126" s="56"/>
      <c r="BV126" s="56"/>
      <c r="BW126" s="56"/>
      <c r="BX126" s="56"/>
      <c r="BY126" s="56"/>
      <c r="BZ126" s="56"/>
      <c r="CB126" s="56"/>
      <c r="CC126" s="56"/>
      <c r="CD126" s="56"/>
      <c r="CE126" s="56"/>
      <c r="CF126" s="56"/>
      <c r="CG126" s="56"/>
      <c r="CH126" s="56"/>
      <c r="CI126" s="56"/>
      <c r="CJ126" s="56"/>
      <c r="CL126" s="56"/>
      <c r="CM126" s="56"/>
      <c r="CN126" s="56"/>
      <c r="CO126" s="56"/>
      <c r="CP126" s="56"/>
      <c r="CQ126" s="56"/>
      <c r="CR126" s="56"/>
      <c r="CS126" s="56"/>
      <c r="CT126" s="56"/>
      <c r="CV126" s="56"/>
      <c r="CW126" s="56"/>
      <c r="CX126" s="56"/>
      <c r="CY126" s="56"/>
      <c r="CZ126" s="56"/>
      <c r="DA126" s="56"/>
      <c r="DB126" s="56"/>
      <c r="DC126" s="56"/>
      <c r="DD126" s="56"/>
      <c r="DF126" s="56"/>
      <c r="DG126" s="56"/>
      <c r="DH126" s="56"/>
      <c r="DI126" s="56"/>
      <c r="DJ126" s="56"/>
      <c r="DK126" s="56"/>
      <c r="DL126" s="56"/>
      <c r="DM126" s="56"/>
      <c r="DN126" s="56"/>
      <c r="DP126" s="56"/>
      <c r="DQ126" s="56"/>
      <c r="DR126" s="56"/>
      <c r="DS126" s="56"/>
      <c r="DT126" s="56"/>
      <c r="DU126" s="56"/>
      <c r="DV126" s="56"/>
      <c r="DW126" s="56"/>
      <c r="DX126" s="56"/>
      <c r="DZ126" s="56"/>
      <c r="EA126" s="56"/>
      <c r="EB126" s="56"/>
      <c r="EC126" s="56"/>
      <c r="ED126" s="56"/>
      <c r="EE126" s="56"/>
      <c r="EF126" s="56"/>
      <c r="EG126" s="56"/>
      <c r="EH126" s="56"/>
      <c r="EJ126" s="56"/>
      <c r="EK126" s="56"/>
      <c r="EL126" s="56"/>
      <c r="EM126" s="56"/>
      <c r="EN126" s="56"/>
      <c r="EO126" s="56"/>
      <c r="EP126" s="56"/>
      <c r="EQ126" s="56"/>
      <c r="ER126" s="56"/>
      <c r="ET126" s="56"/>
      <c r="EU126" s="56"/>
      <c r="EV126" s="56"/>
      <c r="EW126" s="56"/>
      <c r="EX126" s="56"/>
      <c r="EY126" s="56"/>
      <c r="EZ126" s="56"/>
      <c r="FA126" s="56"/>
      <c r="FB126" s="56"/>
      <c r="FD126" s="56"/>
      <c r="FE126" s="56"/>
      <c r="FF126" s="56"/>
      <c r="FG126" s="56"/>
      <c r="FH126" s="56"/>
      <c r="FI126" s="56"/>
      <c r="FJ126" s="56"/>
      <c r="FK126" s="56"/>
      <c r="FL126" s="56"/>
      <c r="FN126" s="56"/>
      <c r="FO126" s="56"/>
      <c r="FP126" s="56"/>
      <c r="FQ126" s="56"/>
      <c r="FR126" s="56"/>
      <c r="FS126" s="56"/>
      <c r="FT126" s="56"/>
      <c r="FU126" s="56"/>
      <c r="FV126" s="56"/>
      <c r="FX126" s="56"/>
      <c r="FY126" s="56"/>
      <c r="FZ126" s="56"/>
      <c r="GA126" s="56"/>
      <c r="GB126" s="56"/>
      <c r="GC126" s="56"/>
      <c r="GD126" s="56"/>
      <c r="GE126" s="56"/>
      <c r="GF126" s="56"/>
      <c r="GH126" s="56"/>
      <c r="GI126" s="56"/>
      <c r="GJ126" s="56"/>
      <c r="GK126" s="56"/>
      <c r="GL126" s="56"/>
      <c r="GM126" s="56"/>
      <c r="GN126" s="56"/>
      <c r="GO126" s="56"/>
      <c r="GP126" s="56"/>
      <c r="GR126" s="56"/>
      <c r="GS126" s="56"/>
      <c r="GT126" s="56"/>
      <c r="GU126" s="56"/>
      <c r="GV126" s="56"/>
      <c r="GW126" s="56"/>
      <c r="GX126" s="56"/>
      <c r="GY126" s="56"/>
      <c r="GZ126" s="56"/>
      <c r="HB126" s="56"/>
      <c r="HC126" s="56"/>
      <c r="HD126" s="56"/>
      <c r="HE126" s="56"/>
      <c r="HF126" s="56"/>
      <c r="HG126" s="56"/>
      <c r="HH126" s="56"/>
      <c r="HI126" s="56"/>
      <c r="HJ126" s="56"/>
      <c r="HL126" s="56"/>
      <c r="HM126" s="56"/>
      <c r="HN126" s="56"/>
      <c r="HO126" s="56"/>
      <c r="HP126" s="56"/>
      <c r="HQ126" s="56"/>
      <c r="HR126" s="56"/>
      <c r="HS126" s="56"/>
      <c r="HT126" s="56"/>
      <c r="HV126" s="56"/>
      <c r="HW126" s="56"/>
      <c r="HX126" s="56"/>
      <c r="HY126" s="56"/>
      <c r="HZ126" s="56"/>
      <c r="IA126" s="56"/>
      <c r="IB126" s="56"/>
      <c r="IC126" s="56"/>
      <c r="ID126" s="56"/>
      <c r="IF126" s="56"/>
      <c r="IG126" s="56"/>
      <c r="IH126" s="56"/>
      <c r="II126" s="56"/>
      <c r="IJ126" s="56"/>
      <c r="IK126" s="56"/>
      <c r="IL126" s="56"/>
      <c r="IM126" s="56"/>
      <c r="IN126" s="56"/>
      <c r="IP126" s="56"/>
      <c r="IQ126" s="56"/>
      <c r="IR126" s="56"/>
      <c r="IS126" s="56"/>
      <c r="IT126" s="56"/>
      <c r="IU126" s="56"/>
    </row>
    <row r="127" spans="1:255" ht="12.75" customHeight="1" thickBot="1" x14ac:dyDescent="0.25">
      <c r="A127" s="103"/>
      <c r="B127" s="106">
        <v>4781.67</v>
      </c>
      <c r="C127" s="85" t="s">
        <v>73</v>
      </c>
      <c r="D127" s="86"/>
      <c r="E127" s="47"/>
      <c r="F127" s="47"/>
      <c r="G127" s="47"/>
      <c r="H127" s="48"/>
      <c r="I127" s="49">
        <f t="shared" si="2"/>
        <v>0</v>
      </c>
      <c r="J127" s="56"/>
      <c r="K127" s="56"/>
      <c r="L127" s="56"/>
      <c r="M127" s="56"/>
      <c r="N127" s="56"/>
      <c r="O127" s="56"/>
      <c r="P127" s="56"/>
      <c r="Q127" s="56"/>
      <c r="R127" s="56"/>
      <c r="T127" s="56"/>
      <c r="U127" s="56"/>
      <c r="V127" s="56"/>
      <c r="W127" s="56"/>
      <c r="X127" s="56"/>
      <c r="Y127" s="56"/>
      <c r="Z127" s="56"/>
      <c r="AA127" s="56"/>
      <c r="AB127" s="56"/>
      <c r="AD127" s="56"/>
      <c r="AE127" s="56"/>
      <c r="AF127" s="56"/>
      <c r="AG127" s="56"/>
      <c r="AH127" s="56"/>
      <c r="AI127" s="56"/>
      <c r="AJ127" s="56"/>
      <c r="AK127" s="56"/>
      <c r="AL127" s="56"/>
      <c r="AN127" s="56"/>
      <c r="AO127" s="56"/>
      <c r="AP127" s="56"/>
      <c r="AQ127" s="56"/>
      <c r="AR127" s="56"/>
      <c r="AS127" s="56"/>
      <c r="AT127" s="56"/>
      <c r="AU127" s="56"/>
      <c r="AV127" s="56"/>
      <c r="AX127" s="56"/>
      <c r="AY127" s="56"/>
      <c r="AZ127" s="56"/>
      <c r="BA127" s="56"/>
      <c r="BB127" s="56"/>
      <c r="BC127" s="56"/>
      <c r="BD127" s="56"/>
      <c r="BE127" s="56"/>
      <c r="BF127" s="56"/>
      <c r="BH127" s="56"/>
      <c r="BI127" s="56"/>
      <c r="BJ127" s="56"/>
      <c r="BK127" s="56"/>
      <c r="BL127" s="56"/>
      <c r="BM127" s="56"/>
      <c r="BN127" s="56"/>
      <c r="BO127" s="56"/>
      <c r="BP127" s="56"/>
      <c r="BR127" s="56"/>
      <c r="BS127" s="56"/>
      <c r="BT127" s="56"/>
      <c r="BU127" s="56"/>
      <c r="BV127" s="56"/>
      <c r="BW127" s="56"/>
      <c r="BX127" s="56"/>
      <c r="BY127" s="56"/>
      <c r="BZ127" s="56"/>
      <c r="CB127" s="56"/>
      <c r="CC127" s="56"/>
      <c r="CD127" s="56"/>
      <c r="CE127" s="56"/>
      <c r="CF127" s="56"/>
      <c r="CG127" s="56"/>
      <c r="CH127" s="56"/>
      <c r="CI127" s="56"/>
      <c r="CJ127" s="56"/>
      <c r="CL127" s="56"/>
      <c r="CM127" s="56"/>
      <c r="CN127" s="56"/>
      <c r="CO127" s="56"/>
      <c r="CP127" s="56"/>
      <c r="CQ127" s="56"/>
      <c r="CR127" s="56"/>
      <c r="CS127" s="56"/>
      <c r="CT127" s="56"/>
      <c r="CV127" s="56"/>
      <c r="CW127" s="56"/>
      <c r="CX127" s="56"/>
      <c r="CY127" s="56"/>
      <c r="CZ127" s="56"/>
      <c r="DA127" s="56"/>
      <c r="DB127" s="56"/>
      <c r="DC127" s="56"/>
      <c r="DD127" s="56"/>
      <c r="DF127" s="56"/>
      <c r="DG127" s="56"/>
      <c r="DH127" s="56"/>
      <c r="DI127" s="56"/>
      <c r="DJ127" s="56"/>
      <c r="DK127" s="56"/>
      <c r="DL127" s="56"/>
      <c r="DM127" s="56"/>
      <c r="DN127" s="56"/>
      <c r="DP127" s="56"/>
      <c r="DQ127" s="56"/>
      <c r="DR127" s="56"/>
      <c r="DS127" s="56"/>
      <c r="DT127" s="56"/>
      <c r="DU127" s="56"/>
      <c r="DV127" s="56"/>
      <c r="DW127" s="56"/>
      <c r="DX127" s="56"/>
      <c r="DZ127" s="56"/>
      <c r="EA127" s="56"/>
      <c r="EB127" s="56"/>
      <c r="EC127" s="56"/>
      <c r="ED127" s="56"/>
      <c r="EE127" s="56"/>
      <c r="EF127" s="56"/>
      <c r="EG127" s="56"/>
      <c r="EH127" s="56"/>
      <c r="EJ127" s="56"/>
      <c r="EK127" s="56"/>
      <c r="EL127" s="56"/>
      <c r="EM127" s="56"/>
      <c r="EN127" s="56"/>
      <c r="EO127" s="56"/>
      <c r="EP127" s="56"/>
      <c r="EQ127" s="56"/>
      <c r="ER127" s="56"/>
      <c r="ET127" s="56"/>
      <c r="EU127" s="56"/>
      <c r="EV127" s="56"/>
      <c r="EW127" s="56"/>
      <c r="EX127" s="56"/>
      <c r="EY127" s="56"/>
      <c r="EZ127" s="56"/>
      <c r="FA127" s="56"/>
      <c r="FB127" s="56"/>
      <c r="FD127" s="56"/>
      <c r="FE127" s="56"/>
      <c r="FF127" s="56"/>
      <c r="FG127" s="56"/>
      <c r="FH127" s="56"/>
      <c r="FI127" s="56"/>
      <c r="FJ127" s="56"/>
      <c r="FK127" s="56"/>
      <c r="FL127" s="56"/>
      <c r="FN127" s="56"/>
      <c r="FO127" s="56"/>
      <c r="FP127" s="56"/>
      <c r="FQ127" s="56"/>
      <c r="FR127" s="56"/>
      <c r="FS127" s="56"/>
      <c r="FT127" s="56"/>
      <c r="FU127" s="56"/>
      <c r="FV127" s="56"/>
      <c r="FX127" s="56"/>
      <c r="FY127" s="56"/>
      <c r="FZ127" s="56"/>
      <c r="GA127" s="56"/>
      <c r="GB127" s="56"/>
      <c r="GC127" s="56"/>
      <c r="GD127" s="56"/>
      <c r="GE127" s="56"/>
      <c r="GF127" s="56"/>
      <c r="GH127" s="56"/>
      <c r="GI127" s="56"/>
      <c r="GJ127" s="56"/>
      <c r="GK127" s="56"/>
      <c r="GL127" s="56"/>
      <c r="GM127" s="56"/>
      <c r="GN127" s="56"/>
      <c r="GO127" s="56"/>
      <c r="GP127" s="56"/>
      <c r="GR127" s="56"/>
      <c r="GS127" s="56"/>
      <c r="GT127" s="56"/>
      <c r="GU127" s="56"/>
      <c r="GV127" s="56"/>
      <c r="GW127" s="56"/>
      <c r="GX127" s="56"/>
      <c r="GY127" s="56"/>
      <c r="GZ127" s="56"/>
      <c r="HB127" s="56"/>
      <c r="HC127" s="56"/>
      <c r="HD127" s="56"/>
      <c r="HE127" s="56"/>
      <c r="HF127" s="56"/>
      <c r="HG127" s="56"/>
      <c r="HH127" s="56"/>
      <c r="HI127" s="56"/>
      <c r="HJ127" s="56"/>
      <c r="HL127" s="56"/>
      <c r="HM127" s="56"/>
      <c r="HN127" s="56"/>
      <c r="HO127" s="56"/>
      <c r="HP127" s="56"/>
      <c r="HQ127" s="56"/>
      <c r="HR127" s="56"/>
      <c r="HS127" s="56"/>
      <c r="HT127" s="56"/>
      <c r="HV127" s="56"/>
      <c r="HW127" s="56"/>
      <c r="HX127" s="56"/>
      <c r="HY127" s="56"/>
      <c r="HZ127" s="56"/>
      <c r="IA127" s="56"/>
      <c r="IB127" s="56"/>
      <c r="IC127" s="56"/>
      <c r="ID127" s="56"/>
      <c r="IF127" s="56"/>
      <c r="IG127" s="56"/>
      <c r="IH127" s="56"/>
      <c r="II127" s="56"/>
      <c r="IJ127" s="56"/>
      <c r="IK127" s="56"/>
      <c r="IL127" s="56"/>
      <c r="IM127" s="56"/>
      <c r="IN127" s="56"/>
      <c r="IP127" s="56"/>
      <c r="IQ127" s="56"/>
      <c r="IR127" s="56"/>
      <c r="IS127" s="56"/>
      <c r="IT127" s="56"/>
      <c r="IU127" s="56"/>
    </row>
    <row r="128" spans="1:255" ht="12.75" customHeight="1" thickBot="1" x14ac:dyDescent="0.25">
      <c r="A128" s="103"/>
      <c r="B128" s="106">
        <v>4330.4399999999996</v>
      </c>
      <c r="C128" s="85" t="s">
        <v>74</v>
      </c>
      <c r="D128" s="86"/>
      <c r="E128" s="47"/>
      <c r="F128" s="47"/>
      <c r="G128" s="47"/>
      <c r="H128" s="48"/>
      <c r="I128" s="49">
        <f t="shared" si="2"/>
        <v>0</v>
      </c>
      <c r="J128" s="56"/>
      <c r="K128" s="56"/>
      <c r="L128" s="56"/>
      <c r="M128" s="56"/>
      <c r="N128" s="56"/>
      <c r="O128" s="56"/>
      <c r="P128" s="56"/>
      <c r="Q128" s="56"/>
      <c r="R128" s="56"/>
      <c r="T128" s="56"/>
      <c r="U128" s="56"/>
      <c r="V128" s="56"/>
      <c r="W128" s="56"/>
      <c r="X128" s="56"/>
      <c r="Y128" s="56"/>
      <c r="Z128" s="56"/>
      <c r="AA128" s="56"/>
      <c r="AB128" s="56"/>
      <c r="AD128" s="56"/>
      <c r="AE128" s="56"/>
      <c r="AF128" s="56"/>
      <c r="AG128" s="56"/>
      <c r="AH128" s="56"/>
      <c r="AI128" s="56"/>
      <c r="AJ128" s="56"/>
      <c r="AK128" s="56"/>
      <c r="AL128" s="56"/>
      <c r="AN128" s="56"/>
      <c r="AO128" s="56"/>
      <c r="AP128" s="56"/>
      <c r="AQ128" s="56"/>
      <c r="AR128" s="56"/>
      <c r="AS128" s="56"/>
      <c r="AT128" s="56"/>
      <c r="AU128" s="56"/>
      <c r="AV128" s="56"/>
      <c r="AX128" s="56"/>
      <c r="AY128" s="56"/>
      <c r="AZ128" s="56"/>
      <c r="BA128" s="56"/>
      <c r="BB128" s="56"/>
      <c r="BC128" s="56"/>
      <c r="BD128" s="56"/>
      <c r="BE128" s="56"/>
      <c r="BF128" s="56"/>
      <c r="BH128" s="56"/>
      <c r="BI128" s="56"/>
      <c r="BJ128" s="56"/>
      <c r="BK128" s="56"/>
      <c r="BL128" s="56"/>
      <c r="BM128" s="56"/>
      <c r="BN128" s="56"/>
      <c r="BO128" s="56"/>
      <c r="BP128" s="56"/>
      <c r="BR128" s="56"/>
      <c r="BS128" s="56"/>
      <c r="BT128" s="56"/>
      <c r="BU128" s="56"/>
      <c r="BV128" s="56"/>
      <c r="BW128" s="56"/>
      <c r="BX128" s="56"/>
      <c r="BY128" s="56"/>
      <c r="BZ128" s="56"/>
      <c r="CB128" s="56"/>
      <c r="CC128" s="56"/>
      <c r="CD128" s="56"/>
      <c r="CE128" s="56"/>
      <c r="CF128" s="56"/>
      <c r="CG128" s="56"/>
      <c r="CH128" s="56"/>
      <c r="CI128" s="56"/>
      <c r="CJ128" s="56"/>
      <c r="CL128" s="56"/>
      <c r="CM128" s="56"/>
      <c r="CN128" s="56"/>
      <c r="CO128" s="56"/>
      <c r="CP128" s="56"/>
      <c r="CQ128" s="56"/>
      <c r="CR128" s="56"/>
      <c r="CS128" s="56"/>
      <c r="CT128" s="56"/>
      <c r="CV128" s="56"/>
      <c r="CW128" s="56"/>
      <c r="CX128" s="56"/>
      <c r="CY128" s="56"/>
      <c r="CZ128" s="56"/>
      <c r="DA128" s="56"/>
      <c r="DB128" s="56"/>
      <c r="DC128" s="56"/>
      <c r="DD128" s="56"/>
      <c r="DF128" s="56"/>
      <c r="DG128" s="56"/>
      <c r="DH128" s="56"/>
      <c r="DI128" s="56"/>
      <c r="DJ128" s="56"/>
      <c r="DK128" s="56"/>
      <c r="DL128" s="56"/>
      <c r="DM128" s="56"/>
      <c r="DN128" s="56"/>
      <c r="DP128" s="56"/>
      <c r="DQ128" s="56"/>
      <c r="DR128" s="56"/>
      <c r="DS128" s="56"/>
      <c r="DT128" s="56"/>
      <c r="DU128" s="56"/>
      <c r="DV128" s="56"/>
      <c r="DW128" s="56"/>
      <c r="DX128" s="56"/>
      <c r="DZ128" s="56"/>
      <c r="EA128" s="56"/>
      <c r="EB128" s="56"/>
      <c r="EC128" s="56"/>
      <c r="ED128" s="56"/>
      <c r="EE128" s="56"/>
      <c r="EF128" s="56"/>
      <c r="EG128" s="56"/>
      <c r="EH128" s="56"/>
      <c r="EJ128" s="56"/>
      <c r="EK128" s="56"/>
      <c r="EL128" s="56"/>
      <c r="EM128" s="56"/>
      <c r="EN128" s="56"/>
      <c r="EO128" s="56"/>
      <c r="EP128" s="56"/>
      <c r="EQ128" s="56"/>
      <c r="ER128" s="56"/>
      <c r="ET128" s="56"/>
      <c r="EU128" s="56"/>
      <c r="EV128" s="56"/>
      <c r="EW128" s="56"/>
      <c r="EX128" s="56"/>
      <c r="EY128" s="56"/>
      <c r="EZ128" s="56"/>
      <c r="FA128" s="56"/>
      <c r="FB128" s="56"/>
      <c r="FD128" s="56"/>
      <c r="FE128" s="56"/>
      <c r="FF128" s="56"/>
      <c r="FG128" s="56"/>
      <c r="FH128" s="56"/>
      <c r="FI128" s="56"/>
      <c r="FJ128" s="56"/>
      <c r="FK128" s="56"/>
      <c r="FL128" s="56"/>
      <c r="FN128" s="56"/>
      <c r="FO128" s="56"/>
      <c r="FP128" s="56"/>
      <c r="FQ128" s="56"/>
      <c r="FR128" s="56"/>
      <c r="FS128" s="56"/>
      <c r="FT128" s="56"/>
      <c r="FU128" s="56"/>
      <c r="FV128" s="56"/>
      <c r="FX128" s="56"/>
      <c r="FY128" s="56"/>
      <c r="FZ128" s="56"/>
      <c r="GA128" s="56"/>
      <c r="GB128" s="56"/>
      <c r="GC128" s="56"/>
      <c r="GD128" s="56"/>
      <c r="GE128" s="56"/>
      <c r="GF128" s="56"/>
      <c r="GH128" s="56"/>
      <c r="GI128" s="56"/>
      <c r="GJ128" s="56"/>
      <c r="GK128" s="56"/>
      <c r="GL128" s="56"/>
      <c r="GM128" s="56"/>
      <c r="GN128" s="56"/>
      <c r="GO128" s="56"/>
      <c r="GP128" s="56"/>
      <c r="GR128" s="56"/>
      <c r="GS128" s="56"/>
      <c r="GT128" s="56"/>
      <c r="GU128" s="56"/>
      <c r="GV128" s="56"/>
      <c r="GW128" s="56"/>
      <c r="GX128" s="56"/>
      <c r="GY128" s="56"/>
      <c r="GZ128" s="56"/>
      <c r="HB128" s="56"/>
      <c r="HC128" s="56"/>
      <c r="HD128" s="56"/>
      <c r="HE128" s="56"/>
      <c r="HF128" s="56"/>
      <c r="HG128" s="56"/>
      <c r="HH128" s="56"/>
      <c r="HI128" s="56"/>
      <c r="HJ128" s="56"/>
      <c r="HL128" s="56"/>
      <c r="HM128" s="56"/>
      <c r="HN128" s="56"/>
      <c r="HO128" s="56"/>
      <c r="HP128" s="56"/>
      <c r="HQ128" s="56"/>
      <c r="HR128" s="56"/>
      <c r="HS128" s="56"/>
      <c r="HT128" s="56"/>
      <c r="HV128" s="56"/>
      <c r="HW128" s="56"/>
      <c r="HX128" s="56"/>
      <c r="HY128" s="56"/>
      <c r="HZ128" s="56"/>
      <c r="IA128" s="56"/>
      <c r="IB128" s="56"/>
      <c r="IC128" s="56"/>
      <c r="ID128" s="56"/>
      <c r="IF128" s="56"/>
      <c r="IG128" s="56"/>
      <c r="IH128" s="56"/>
      <c r="II128" s="56"/>
      <c r="IJ128" s="56"/>
      <c r="IK128" s="56"/>
      <c r="IL128" s="56"/>
      <c r="IM128" s="56"/>
      <c r="IN128" s="56"/>
      <c r="IP128" s="56"/>
      <c r="IQ128" s="56"/>
      <c r="IR128" s="56"/>
      <c r="IS128" s="56"/>
      <c r="IT128" s="56"/>
      <c r="IU128" s="56"/>
    </row>
    <row r="129" spans="1:255" ht="12.75" customHeight="1" thickBot="1" x14ac:dyDescent="0.25">
      <c r="A129" s="11"/>
      <c r="B129" s="106">
        <v>2873.71</v>
      </c>
      <c r="C129" s="85" t="s">
        <v>75</v>
      </c>
      <c r="D129" s="86"/>
      <c r="E129" s="47"/>
      <c r="F129" s="47"/>
      <c r="G129" s="47"/>
      <c r="H129" s="48"/>
      <c r="I129" s="49">
        <f t="shared" si="2"/>
        <v>0</v>
      </c>
      <c r="J129" s="56"/>
      <c r="K129" s="56"/>
      <c r="L129" s="56"/>
      <c r="M129" s="56"/>
      <c r="N129" s="56"/>
      <c r="O129" s="56"/>
      <c r="P129" s="56"/>
      <c r="Q129" s="56"/>
      <c r="R129" s="56"/>
      <c r="T129" s="56"/>
      <c r="U129" s="56"/>
      <c r="V129" s="56"/>
      <c r="W129" s="56"/>
      <c r="X129" s="56"/>
      <c r="Y129" s="56"/>
      <c r="Z129" s="56"/>
      <c r="AA129" s="56"/>
      <c r="AB129" s="56"/>
      <c r="AD129" s="56"/>
      <c r="AE129" s="56"/>
      <c r="AF129" s="56"/>
      <c r="AG129" s="56"/>
      <c r="AH129" s="56"/>
      <c r="AI129" s="56"/>
      <c r="AJ129" s="56"/>
      <c r="AK129" s="56"/>
      <c r="AL129" s="56"/>
      <c r="AN129" s="56"/>
      <c r="AO129" s="56"/>
      <c r="AP129" s="56"/>
      <c r="AQ129" s="56"/>
      <c r="AR129" s="56"/>
      <c r="AS129" s="56"/>
      <c r="AT129" s="56"/>
      <c r="AU129" s="56"/>
      <c r="AV129" s="56"/>
      <c r="AX129" s="56"/>
      <c r="AY129" s="56"/>
      <c r="AZ129" s="56"/>
      <c r="BA129" s="56"/>
      <c r="BB129" s="56"/>
      <c r="BC129" s="56"/>
      <c r="BD129" s="56"/>
      <c r="BE129" s="56"/>
      <c r="BF129" s="56"/>
      <c r="BH129" s="56"/>
      <c r="BI129" s="56"/>
      <c r="BJ129" s="56"/>
      <c r="BK129" s="56"/>
      <c r="BL129" s="56"/>
      <c r="BM129" s="56"/>
      <c r="BN129" s="56"/>
      <c r="BO129" s="56"/>
      <c r="BP129" s="56"/>
      <c r="BR129" s="56"/>
      <c r="BS129" s="56"/>
      <c r="BT129" s="56"/>
      <c r="BU129" s="56"/>
      <c r="BV129" s="56"/>
      <c r="BW129" s="56"/>
      <c r="BX129" s="56"/>
      <c r="BY129" s="56"/>
      <c r="BZ129" s="56"/>
      <c r="CB129" s="56"/>
      <c r="CC129" s="56"/>
      <c r="CD129" s="56"/>
      <c r="CE129" s="56"/>
      <c r="CF129" s="56"/>
      <c r="CG129" s="56"/>
      <c r="CH129" s="56"/>
      <c r="CI129" s="56"/>
      <c r="CJ129" s="56"/>
      <c r="CL129" s="56"/>
      <c r="CM129" s="56"/>
      <c r="CN129" s="56"/>
      <c r="CO129" s="56"/>
      <c r="CP129" s="56"/>
      <c r="CQ129" s="56"/>
      <c r="CR129" s="56"/>
      <c r="CS129" s="56"/>
      <c r="CT129" s="56"/>
      <c r="CV129" s="56"/>
      <c r="CW129" s="56"/>
      <c r="CX129" s="56"/>
      <c r="CY129" s="56"/>
      <c r="CZ129" s="56"/>
      <c r="DA129" s="56"/>
      <c r="DB129" s="56"/>
      <c r="DC129" s="56"/>
      <c r="DD129" s="56"/>
      <c r="DF129" s="56"/>
      <c r="DG129" s="56"/>
      <c r="DH129" s="56"/>
      <c r="DI129" s="56"/>
      <c r="DJ129" s="56"/>
      <c r="DK129" s="56"/>
      <c r="DL129" s="56"/>
      <c r="DM129" s="56"/>
      <c r="DN129" s="56"/>
      <c r="DP129" s="56"/>
      <c r="DQ129" s="56"/>
      <c r="DR129" s="56"/>
      <c r="DS129" s="56"/>
      <c r="DT129" s="56"/>
      <c r="DU129" s="56"/>
      <c r="DV129" s="56"/>
      <c r="DW129" s="56"/>
      <c r="DX129" s="56"/>
      <c r="DZ129" s="56"/>
      <c r="EA129" s="56"/>
      <c r="EB129" s="56"/>
      <c r="EC129" s="56"/>
      <c r="ED129" s="56"/>
      <c r="EE129" s="56"/>
      <c r="EF129" s="56"/>
      <c r="EG129" s="56"/>
      <c r="EH129" s="56"/>
      <c r="EJ129" s="56"/>
      <c r="EK129" s="56"/>
      <c r="EL129" s="56"/>
      <c r="EM129" s="56"/>
      <c r="EN129" s="56"/>
      <c r="EO129" s="56"/>
      <c r="EP129" s="56"/>
      <c r="EQ129" s="56"/>
      <c r="ER129" s="56"/>
      <c r="ET129" s="56"/>
      <c r="EU129" s="56"/>
      <c r="EV129" s="56"/>
      <c r="EW129" s="56"/>
      <c r="EX129" s="56"/>
      <c r="EY129" s="56"/>
      <c r="EZ129" s="56"/>
      <c r="FA129" s="56"/>
      <c r="FB129" s="56"/>
      <c r="FD129" s="56"/>
      <c r="FE129" s="56"/>
      <c r="FF129" s="56"/>
      <c r="FG129" s="56"/>
      <c r="FH129" s="56"/>
      <c r="FI129" s="56"/>
      <c r="FJ129" s="56"/>
      <c r="FK129" s="56"/>
      <c r="FL129" s="56"/>
      <c r="FN129" s="56"/>
      <c r="FO129" s="56"/>
      <c r="FP129" s="56"/>
      <c r="FQ129" s="56"/>
      <c r="FR129" s="56"/>
      <c r="FS129" s="56"/>
      <c r="FT129" s="56"/>
      <c r="FU129" s="56"/>
      <c r="FV129" s="56"/>
      <c r="FX129" s="56"/>
      <c r="FY129" s="56"/>
      <c r="FZ129" s="56"/>
      <c r="GA129" s="56"/>
      <c r="GB129" s="56"/>
      <c r="GC129" s="56"/>
      <c r="GD129" s="56"/>
      <c r="GE129" s="56"/>
      <c r="GF129" s="56"/>
      <c r="GH129" s="56"/>
      <c r="GI129" s="56"/>
      <c r="GJ129" s="56"/>
      <c r="GK129" s="56"/>
      <c r="GL129" s="56"/>
      <c r="GM129" s="56"/>
      <c r="GN129" s="56"/>
      <c r="GO129" s="56"/>
      <c r="GP129" s="56"/>
      <c r="GR129" s="56"/>
      <c r="GS129" s="56"/>
      <c r="GT129" s="56"/>
      <c r="GU129" s="56"/>
      <c r="GV129" s="56"/>
      <c r="GW129" s="56"/>
      <c r="GX129" s="56"/>
      <c r="GY129" s="56"/>
      <c r="GZ129" s="56"/>
      <c r="HB129" s="56"/>
      <c r="HC129" s="56"/>
      <c r="HD129" s="56"/>
      <c r="HE129" s="56"/>
      <c r="HF129" s="56"/>
      <c r="HG129" s="56"/>
      <c r="HH129" s="56"/>
      <c r="HI129" s="56"/>
      <c r="HJ129" s="56"/>
      <c r="HL129" s="56"/>
      <c r="HM129" s="56"/>
      <c r="HN129" s="56"/>
      <c r="HO129" s="56"/>
      <c r="HP129" s="56"/>
      <c r="HQ129" s="56"/>
      <c r="HR129" s="56"/>
      <c r="HS129" s="56"/>
      <c r="HT129" s="56"/>
      <c r="HV129" s="56"/>
      <c r="HW129" s="56"/>
      <c r="HX129" s="56"/>
      <c r="HY129" s="56"/>
      <c r="HZ129" s="56"/>
      <c r="IA129" s="56"/>
      <c r="IB129" s="56"/>
      <c r="IC129" s="56"/>
      <c r="ID129" s="56"/>
      <c r="IF129" s="56"/>
      <c r="IG129" s="56"/>
      <c r="IH129" s="56"/>
      <c r="II129" s="56"/>
      <c r="IJ129" s="56"/>
      <c r="IK129" s="56"/>
      <c r="IL129" s="56"/>
      <c r="IM129" s="56"/>
      <c r="IN129" s="56"/>
      <c r="IP129" s="56"/>
      <c r="IQ129" s="56"/>
      <c r="IR129" s="56"/>
      <c r="IS129" s="56"/>
      <c r="IT129" s="56"/>
      <c r="IU129" s="56"/>
    </row>
    <row r="130" spans="1:255" ht="12.75" customHeight="1" thickBot="1" x14ac:dyDescent="0.25">
      <c r="A130" s="11"/>
      <c r="B130" s="106">
        <v>3139.1</v>
      </c>
      <c r="C130" s="85" t="s">
        <v>76</v>
      </c>
      <c r="D130" s="86"/>
      <c r="E130" s="47"/>
      <c r="F130" s="47"/>
      <c r="G130" s="47"/>
      <c r="H130" s="48"/>
      <c r="I130" s="49">
        <f t="shared" si="2"/>
        <v>0</v>
      </c>
      <c r="J130" s="56"/>
      <c r="K130" s="56"/>
      <c r="L130" s="56"/>
      <c r="M130" s="56"/>
      <c r="N130" s="56"/>
      <c r="O130" s="56"/>
      <c r="P130" s="56"/>
      <c r="Q130" s="56"/>
      <c r="R130" s="56"/>
      <c r="T130" s="56"/>
      <c r="U130" s="56"/>
      <c r="V130" s="56"/>
      <c r="W130" s="56"/>
      <c r="X130" s="56"/>
      <c r="Y130" s="56"/>
      <c r="Z130" s="56"/>
      <c r="AA130" s="56"/>
      <c r="AB130" s="56"/>
      <c r="AD130" s="56"/>
      <c r="AE130" s="56"/>
      <c r="AF130" s="56"/>
      <c r="AG130" s="56"/>
      <c r="AH130" s="56"/>
      <c r="AI130" s="56"/>
      <c r="AJ130" s="56"/>
      <c r="AK130" s="56"/>
      <c r="AL130" s="56"/>
      <c r="AN130" s="56"/>
      <c r="AO130" s="56"/>
      <c r="AP130" s="56"/>
      <c r="AQ130" s="56"/>
      <c r="AR130" s="56"/>
      <c r="AS130" s="56"/>
      <c r="AT130" s="56"/>
      <c r="AU130" s="56"/>
      <c r="AV130" s="56"/>
      <c r="AX130" s="56"/>
      <c r="AY130" s="56"/>
      <c r="AZ130" s="56"/>
      <c r="BA130" s="56"/>
      <c r="BB130" s="56"/>
      <c r="BC130" s="56"/>
      <c r="BD130" s="56"/>
      <c r="BE130" s="56"/>
      <c r="BF130" s="56"/>
      <c r="BH130" s="56"/>
      <c r="BI130" s="56"/>
      <c r="BJ130" s="56"/>
      <c r="BK130" s="56"/>
      <c r="BL130" s="56"/>
      <c r="BM130" s="56"/>
      <c r="BN130" s="56"/>
      <c r="BO130" s="56"/>
      <c r="BP130" s="56"/>
      <c r="BR130" s="56"/>
      <c r="BS130" s="56"/>
      <c r="BT130" s="56"/>
      <c r="BU130" s="56"/>
      <c r="BV130" s="56"/>
      <c r="BW130" s="56"/>
      <c r="BX130" s="56"/>
      <c r="BY130" s="56"/>
      <c r="BZ130" s="56"/>
      <c r="CB130" s="56"/>
      <c r="CC130" s="56"/>
      <c r="CD130" s="56"/>
      <c r="CE130" s="56"/>
      <c r="CF130" s="56"/>
      <c r="CG130" s="56"/>
      <c r="CH130" s="56"/>
      <c r="CI130" s="56"/>
      <c r="CJ130" s="56"/>
      <c r="CL130" s="56"/>
      <c r="CM130" s="56"/>
      <c r="CN130" s="56"/>
      <c r="CO130" s="56"/>
      <c r="CP130" s="56"/>
      <c r="CQ130" s="56"/>
      <c r="CR130" s="56"/>
      <c r="CS130" s="56"/>
      <c r="CT130" s="56"/>
      <c r="CV130" s="56"/>
      <c r="CW130" s="56"/>
      <c r="CX130" s="56"/>
      <c r="CY130" s="56"/>
      <c r="CZ130" s="56"/>
      <c r="DA130" s="56"/>
      <c r="DB130" s="56"/>
      <c r="DC130" s="56"/>
      <c r="DD130" s="56"/>
      <c r="DF130" s="56"/>
      <c r="DG130" s="56"/>
      <c r="DH130" s="56"/>
      <c r="DI130" s="56"/>
      <c r="DJ130" s="56"/>
      <c r="DK130" s="56"/>
      <c r="DL130" s="56"/>
      <c r="DM130" s="56"/>
      <c r="DN130" s="56"/>
      <c r="DP130" s="56"/>
      <c r="DQ130" s="56"/>
      <c r="DR130" s="56"/>
      <c r="DS130" s="56"/>
      <c r="DT130" s="56"/>
      <c r="DU130" s="56"/>
      <c r="DV130" s="56"/>
      <c r="DW130" s="56"/>
      <c r="DX130" s="56"/>
      <c r="DZ130" s="56"/>
      <c r="EA130" s="56"/>
      <c r="EB130" s="56"/>
      <c r="EC130" s="56"/>
      <c r="ED130" s="56"/>
      <c r="EE130" s="56"/>
      <c r="EF130" s="56"/>
      <c r="EG130" s="56"/>
      <c r="EH130" s="56"/>
      <c r="EJ130" s="56"/>
      <c r="EK130" s="56"/>
      <c r="EL130" s="56"/>
      <c r="EM130" s="56"/>
      <c r="EN130" s="56"/>
      <c r="EO130" s="56"/>
      <c r="EP130" s="56"/>
      <c r="EQ130" s="56"/>
      <c r="ER130" s="56"/>
      <c r="ET130" s="56"/>
      <c r="EU130" s="56"/>
      <c r="EV130" s="56"/>
      <c r="EW130" s="56"/>
      <c r="EX130" s="56"/>
      <c r="EY130" s="56"/>
      <c r="EZ130" s="56"/>
      <c r="FA130" s="56"/>
      <c r="FB130" s="56"/>
      <c r="FD130" s="56"/>
      <c r="FE130" s="56"/>
      <c r="FF130" s="56"/>
      <c r="FG130" s="56"/>
      <c r="FH130" s="56"/>
      <c r="FI130" s="56"/>
      <c r="FJ130" s="56"/>
      <c r="FK130" s="56"/>
      <c r="FL130" s="56"/>
      <c r="FN130" s="56"/>
      <c r="FO130" s="56"/>
      <c r="FP130" s="56"/>
      <c r="FQ130" s="56"/>
      <c r="FR130" s="56"/>
      <c r="FS130" s="56"/>
      <c r="FT130" s="56"/>
      <c r="FU130" s="56"/>
      <c r="FV130" s="56"/>
      <c r="FX130" s="56"/>
      <c r="FY130" s="56"/>
      <c r="FZ130" s="56"/>
      <c r="GA130" s="56"/>
      <c r="GB130" s="56"/>
      <c r="GC130" s="56"/>
      <c r="GD130" s="56"/>
      <c r="GE130" s="56"/>
      <c r="GF130" s="56"/>
      <c r="GH130" s="56"/>
      <c r="GI130" s="56"/>
      <c r="GJ130" s="56"/>
      <c r="GK130" s="56"/>
      <c r="GL130" s="56"/>
      <c r="GM130" s="56"/>
      <c r="GN130" s="56"/>
      <c r="GO130" s="56"/>
      <c r="GP130" s="56"/>
      <c r="GR130" s="56"/>
      <c r="GS130" s="56"/>
      <c r="GT130" s="56"/>
      <c r="GU130" s="56"/>
      <c r="GV130" s="56"/>
      <c r="GW130" s="56"/>
      <c r="GX130" s="56"/>
      <c r="GY130" s="56"/>
      <c r="GZ130" s="56"/>
      <c r="HB130" s="56"/>
      <c r="HC130" s="56"/>
      <c r="HD130" s="56"/>
      <c r="HE130" s="56"/>
      <c r="HF130" s="56"/>
      <c r="HG130" s="56"/>
      <c r="HH130" s="56"/>
      <c r="HI130" s="56"/>
      <c r="HJ130" s="56"/>
      <c r="HL130" s="56"/>
      <c r="HM130" s="56"/>
      <c r="HN130" s="56"/>
      <c r="HO130" s="56"/>
      <c r="HP130" s="56"/>
      <c r="HQ130" s="56"/>
      <c r="HR130" s="56"/>
      <c r="HS130" s="56"/>
      <c r="HT130" s="56"/>
      <c r="HV130" s="56"/>
      <c r="HW130" s="56"/>
      <c r="HX130" s="56"/>
      <c r="HY130" s="56"/>
      <c r="HZ130" s="56"/>
      <c r="IA130" s="56"/>
      <c r="IB130" s="56"/>
      <c r="IC130" s="56"/>
      <c r="ID130" s="56"/>
      <c r="IF130" s="56"/>
      <c r="IG130" s="56"/>
      <c r="IH130" s="56"/>
      <c r="II130" s="56"/>
      <c r="IJ130" s="56"/>
      <c r="IK130" s="56"/>
      <c r="IL130" s="56"/>
      <c r="IM130" s="56"/>
      <c r="IN130" s="56"/>
      <c r="IP130" s="56"/>
      <c r="IQ130" s="56"/>
      <c r="IR130" s="56"/>
      <c r="IS130" s="56"/>
      <c r="IT130" s="56"/>
      <c r="IU130" s="56"/>
    </row>
    <row r="131" spans="1:255" ht="12.75" customHeight="1" thickBot="1" x14ac:dyDescent="0.25">
      <c r="A131" s="11"/>
      <c r="B131" s="106">
        <v>4378.01</v>
      </c>
      <c r="C131" s="85" t="s">
        <v>77</v>
      </c>
      <c r="D131" s="86"/>
      <c r="E131" s="47"/>
      <c r="F131" s="47"/>
      <c r="G131" s="47"/>
      <c r="H131" s="48"/>
      <c r="I131" s="49">
        <f t="shared" si="2"/>
        <v>0</v>
      </c>
      <c r="J131" s="56"/>
      <c r="K131" s="56"/>
      <c r="L131" s="56"/>
      <c r="M131" s="56"/>
      <c r="N131" s="56"/>
      <c r="O131" s="56"/>
      <c r="P131" s="56"/>
      <c r="Q131" s="56"/>
      <c r="R131" s="56"/>
      <c r="T131" s="56"/>
      <c r="U131" s="56"/>
      <c r="V131" s="56"/>
      <c r="W131" s="56"/>
      <c r="X131" s="56"/>
      <c r="Y131" s="56"/>
      <c r="Z131" s="56"/>
      <c r="AA131" s="56"/>
      <c r="AB131" s="56"/>
      <c r="AD131" s="56"/>
      <c r="AE131" s="56"/>
      <c r="AF131" s="56"/>
      <c r="AG131" s="56"/>
      <c r="AH131" s="56"/>
      <c r="AI131" s="56"/>
      <c r="AJ131" s="56"/>
      <c r="AK131" s="56"/>
      <c r="AL131" s="56"/>
      <c r="AN131" s="56"/>
      <c r="AO131" s="56"/>
      <c r="AP131" s="56"/>
      <c r="AQ131" s="56"/>
      <c r="AR131" s="56"/>
      <c r="AS131" s="56"/>
      <c r="AT131" s="56"/>
      <c r="AU131" s="56"/>
      <c r="AV131" s="56"/>
      <c r="AX131" s="56"/>
      <c r="AY131" s="56"/>
      <c r="AZ131" s="56"/>
      <c r="BA131" s="56"/>
      <c r="BB131" s="56"/>
      <c r="BC131" s="56"/>
      <c r="BD131" s="56"/>
      <c r="BE131" s="56"/>
      <c r="BF131" s="56"/>
      <c r="BH131" s="56"/>
      <c r="BI131" s="56"/>
      <c r="BJ131" s="56"/>
      <c r="BK131" s="56"/>
      <c r="BL131" s="56"/>
      <c r="BM131" s="56"/>
      <c r="BN131" s="56"/>
      <c r="BO131" s="56"/>
      <c r="BP131" s="56"/>
      <c r="BR131" s="56"/>
      <c r="BS131" s="56"/>
      <c r="BT131" s="56"/>
      <c r="BU131" s="56"/>
      <c r="BV131" s="56"/>
      <c r="BW131" s="56"/>
      <c r="BX131" s="56"/>
      <c r="BY131" s="56"/>
      <c r="BZ131" s="56"/>
      <c r="CB131" s="56"/>
      <c r="CC131" s="56"/>
      <c r="CD131" s="56"/>
      <c r="CE131" s="56"/>
      <c r="CF131" s="56"/>
      <c r="CG131" s="56"/>
      <c r="CH131" s="56"/>
      <c r="CI131" s="56"/>
      <c r="CJ131" s="56"/>
      <c r="CL131" s="56"/>
      <c r="CM131" s="56"/>
      <c r="CN131" s="56"/>
      <c r="CO131" s="56"/>
      <c r="CP131" s="56"/>
      <c r="CQ131" s="56"/>
      <c r="CR131" s="56"/>
      <c r="CS131" s="56"/>
      <c r="CT131" s="56"/>
      <c r="CV131" s="56"/>
      <c r="CW131" s="56"/>
      <c r="CX131" s="56"/>
      <c r="CY131" s="56"/>
      <c r="CZ131" s="56"/>
      <c r="DA131" s="56"/>
      <c r="DB131" s="56"/>
      <c r="DC131" s="56"/>
      <c r="DD131" s="56"/>
      <c r="DF131" s="56"/>
      <c r="DG131" s="56"/>
      <c r="DH131" s="56"/>
      <c r="DI131" s="56"/>
      <c r="DJ131" s="56"/>
      <c r="DK131" s="56"/>
      <c r="DL131" s="56"/>
      <c r="DM131" s="56"/>
      <c r="DN131" s="56"/>
      <c r="DP131" s="56"/>
      <c r="DQ131" s="56"/>
      <c r="DR131" s="56"/>
      <c r="DS131" s="56"/>
      <c r="DT131" s="56"/>
      <c r="DU131" s="56"/>
      <c r="DV131" s="56"/>
      <c r="DW131" s="56"/>
      <c r="DX131" s="56"/>
      <c r="DZ131" s="56"/>
      <c r="EA131" s="56"/>
      <c r="EB131" s="56"/>
      <c r="EC131" s="56"/>
      <c r="ED131" s="56"/>
      <c r="EE131" s="56"/>
      <c r="EF131" s="56"/>
      <c r="EG131" s="56"/>
      <c r="EH131" s="56"/>
      <c r="EJ131" s="56"/>
      <c r="EK131" s="56"/>
      <c r="EL131" s="56"/>
      <c r="EM131" s="56"/>
      <c r="EN131" s="56"/>
      <c r="EO131" s="56"/>
      <c r="EP131" s="56"/>
      <c r="EQ131" s="56"/>
      <c r="ER131" s="56"/>
      <c r="ET131" s="56"/>
      <c r="EU131" s="56"/>
      <c r="EV131" s="56"/>
      <c r="EW131" s="56"/>
      <c r="EX131" s="56"/>
      <c r="EY131" s="56"/>
      <c r="EZ131" s="56"/>
      <c r="FA131" s="56"/>
      <c r="FB131" s="56"/>
      <c r="FD131" s="56"/>
      <c r="FE131" s="56"/>
      <c r="FF131" s="56"/>
      <c r="FG131" s="56"/>
      <c r="FH131" s="56"/>
      <c r="FI131" s="56"/>
      <c r="FJ131" s="56"/>
      <c r="FK131" s="56"/>
      <c r="FL131" s="56"/>
      <c r="FN131" s="56"/>
      <c r="FO131" s="56"/>
      <c r="FP131" s="56"/>
      <c r="FQ131" s="56"/>
      <c r="FR131" s="56"/>
      <c r="FS131" s="56"/>
      <c r="FT131" s="56"/>
      <c r="FU131" s="56"/>
      <c r="FV131" s="56"/>
      <c r="FX131" s="56"/>
      <c r="FY131" s="56"/>
      <c r="FZ131" s="56"/>
      <c r="GA131" s="56"/>
      <c r="GB131" s="56"/>
      <c r="GC131" s="56"/>
      <c r="GD131" s="56"/>
      <c r="GE131" s="56"/>
      <c r="GF131" s="56"/>
      <c r="GH131" s="56"/>
      <c r="GI131" s="56"/>
      <c r="GJ131" s="56"/>
      <c r="GK131" s="56"/>
      <c r="GL131" s="56"/>
      <c r="GM131" s="56"/>
      <c r="GN131" s="56"/>
      <c r="GO131" s="56"/>
      <c r="GP131" s="56"/>
      <c r="GR131" s="56"/>
      <c r="GS131" s="56"/>
      <c r="GT131" s="56"/>
      <c r="GU131" s="56"/>
      <c r="GV131" s="56"/>
      <c r="GW131" s="56"/>
      <c r="GX131" s="56"/>
      <c r="GY131" s="56"/>
      <c r="GZ131" s="56"/>
      <c r="HB131" s="56"/>
      <c r="HC131" s="56"/>
      <c r="HD131" s="56"/>
      <c r="HE131" s="56"/>
      <c r="HF131" s="56"/>
      <c r="HG131" s="56"/>
      <c r="HH131" s="56"/>
      <c r="HI131" s="56"/>
      <c r="HJ131" s="56"/>
      <c r="HL131" s="56"/>
      <c r="HM131" s="56"/>
      <c r="HN131" s="56"/>
      <c r="HO131" s="56"/>
      <c r="HP131" s="56"/>
      <c r="HQ131" s="56"/>
      <c r="HR131" s="56"/>
      <c r="HS131" s="56"/>
      <c r="HT131" s="56"/>
      <c r="HV131" s="56"/>
      <c r="HW131" s="56"/>
      <c r="HX131" s="56"/>
      <c r="HY131" s="56"/>
      <c r="HZ131" s="56"/>
      <c r="IA131" s="56"/>
      <c r="IB131" s="56"/>
      <c r="IC131" s="56"/>
      <c r="ID131" s="56"/>
      <c r="IF131" s="56"/>
      <c r="IG131" s="56"/>
      <c r="IH131" s="56"/>
      <c r="II131" s="56"/>
      <c r="IJ131" s="56"/>
      <c r="IK131" s="56"/>
      <c r="IL131" s="56"/>
      <c r="IM131" s="56"/>
      <c r="IN131" s="56"/>
      <c r="IP131" s="56"/>
      <c r="IQ131" s="56"/>
      <c r="IR131" s="56"/>
      <c r="IS131" s="56"/>
      <c r="IT131" s="56"/>
      <c r="IU131" s="56"/>
    </row>
    <row r="132" spans="1:255" ht="12.75" customHeight="1" thickBot="1" x14ac:dyDescent="0.25">
      <c r="A132" s="11"/>
      <c r="B132" s="106">
        <v>3375.49</v>
      </c>
      <c r="C132" s="85" t="s">
        <v>78</v>
      </c>
      <c r="D132" s="86"/>
      <c r="E132" s="47"/>
      <c r="F132" s="47"/>
      <c r="G132" s="47"/>
      <c r="H132" s="48"/>
      <c r="I132" s="49">
        <f t="shared" si="2"/>
        <v>0</v>
      </c>
      <c r="J132" s="56"/>
      <c r="K132" s="56"/>
      <c r="L132" s="56"/>
      <c r="M132" s="56"/>
      <c r="N132" s="56"/>
      <c r="O132" s="56"/>
      <c r="P132" s="56"/>
      <c r="Q132" s="56"/>
      <c r="R132" s="56"/>
      <c r="T132" s="56"/>
      <c r="U132" s="56"/>
      <c r="V132" s="56"/>
      <c r="W132" s="56"/>
      <c r="X132" s="56"/>
      <c r="Y132" s="56"/>
      <c r="Z132" s="56"/>
      <c r="AA132" s="56"/>
      <c r="AB132" s="56"/>
      <c r="AD132" s="56"/>
      <c r="AE132" s="56"/>
      <c r="AF132" s="56"/>
      <c r="AG132" s="56"/>
      <c r="AH132" s="56"/>
      <c r="AI132" s="56"/>
      <c r="AJ132" s="56"/>
      <c r="AK132" s="56"/>
      <c r="AL132" s="56"/>
      <c r="AN132" s="56"/>
      <c r="AO132" s="56"/>
      <c r="AP132" s="56"/>
      <c r="AQ132" s="56"/>
      <c r="AR132" s="56"/>
      <c r="AS132" s="56"/>
      <c r="AT132" s="56"/>
      <c r="AU132" s="56"/>
      <c r="AV132" s="56"/>
      <c r="AX132" s="56"/>
      <c r="AY132" s="56"/>
      <c r="AZ132" s="56"/>
      <c r="BA132" s="56"/>
      <c r="BB132" s="56"/>
      <c r="BC132" s="56"/>
      <c r="BD132" s="56"/>
      <c r="BE132" s="56"/>
      <c r="BF132" s="56"/>
      <c r="BH132" s="56"/>
      <c r="BI132" s="56"/>
      <c r="BJ132" s="56"/>
      <c r="BK132" s="56"/>
      <c r="BL132" s="56"/>
      <c r="BM132" s="56"/>
      <c r="BN132" s="56"/>
      <c r="BO132" s="56"/>
      <c r="BP132" s="56"/>
      <c r="BR132" s="56"/>
      <c r="BS132" s="56"/>
      <c r="BT132" s="56"/>
      <c r="BU132" s="56"/>
      <c r="BV132" s="56"/>
      <c r="BW132" s="56"/>
      <c r="BX132" s="56"/>
      <c r="BY132" s="56"/>
      <c r="BZ132" s="56"/>
      <c r="CB132" s="56"/>
      <c r="CC132" s="56"/>
      <c r="CD132" s="56"/>
      <c r="CE132" s="56"/>
      <c r="CF132" s="56"/>
      <c r="CG132" s="56"/>
      <c r="CH132" s="56"/>
      <c r="CI132" s="56"/>
      <c r="CJ132" s="56"/>
      <c r="CL132" s="56"/>
      <c r="CM132" s="56"/>
      <c r="CN132" s="56"/>
      <c r="CO132" s="56"/>
      <c r="CP132" s="56"/>
      <c r="CQ132" s="56"/>
      <c r="CR132" s="56"/>
      <c r="CS132" s="56"/>
      <c r="CT132" s="56"/>
      <c r="CV132" s="56"/>
      <c r="CW132" s="56"/>
      <c r="CX132" s="56"/>
      <c r="CY132" s="56"/>
      <c r="CZ132" s="56"/>
      <c r="DA132" s="56"/>
      <c r="DB132" s="56"/>
      <c r="DC132" s="56"/>
      <c r="DD132" s="56"/>
      <c r="DF132" s="56"/>
      <c r="DG132" s="56"/>
      <c r="DH132" s="56"/>
      <c r="DI132" s="56"/>
      <c r="DJ132" s="56"/>
      <c r="DK132" s="56"/>
      <c r="DL132" s="56"/>
      <c r="DM132" s="56"/>
      <c r="DN132" s="56"/>
      <c r="DP132" s="56"/>
      <c r="DQ132" s="56"/>
      <c r="DR132" s="56"/>
      <c r="DS132" s="56"/>
      <c r="DT132" s="56"/>
      <c r="DU132" s="56"/>
      <c r="DV132" s="56"/>
      <c r="DW132" s="56"/>
      <c r="DX132" s="56"/>
      <c r="DZ132" s="56"/>
      <c r="EA132" s="56"/>
      <c r="EB132" s="56"/>
      <c r="EC132" s="56"/>
      <c r="ED132" s="56"/>
      <c r="EE132" s="56"/>
      <c r="EF132" s="56"/>
      <c r="EG132" s="56"/>
      <c r="EH132" s="56"/>
      <c r="EJ132" s="56"/>
      <c r="EK132" s="56"/>
      <c r="EL132" s="56"/>
      <c r="EM132" s="56"/>
      <c r="EN132" s="56"/>
      <c r="EO132" s="56"/>
      <c r="EP132" s="56"/>
      <c r="EQ132" s="56"/>
      <c r="ER132" s="56"/>
      <c r="ET132" s="56"/>
      <c r="EU132" s="56"/>
      <c r="EV132" s="56"/>
      <c r="EW132" s="56"/>
      <c r="EX132" s="56"/>
      <c r="EY132" s="56"/>
      <c r="EZ132" s="56"/>
      <c r="FA132" s="56"/>
      <c r="FB132" s="56"/>
      <c r="FD132" s="56"/>
      <c r="FE132" s="56"/>
      <c r="FF132" s="56"/>
      <c r="FG132" s="56"/>
      <c r="FH132" s="56"/>
      <c r="FI132" s="56"/>
      <c r="FJ132" s="56"/>
      <c r="FK132" s="56"/>
      <c r="FL132" s="56"/>
      <c r="FN132" s="56"/>
      <c r="FO132" s="56"/>
      <c r="FP132" s="56"/>
      <c r="FQ132" s="56"/>
      <c r="FR132" s="56"/>
      <c r="FS132" s="56"/>
      <c r="FT132" s="56"/>
      <c r="FU132" s="56"/>
      <c r="FV132" s="56"/>
      <c r="FX132" s="56"/>
      <c r="FY132" s="56"/>
      <c r="FZ132" s="56"/>
      <c r="GA132" s="56"/>
      <c r="GB132" s="56"/>
      <c r="GC132" s="56"/>
      <c r="GD132" s="56"/>
      <c r="GE132" s="56"/>
      <c r="GF132" s="56"/>
      <c r="GH132" s="56"/>
      <c r="GI132" s="56"/>
      <c r="GJ132" s="56"/>
      <c r="GK132" s="56"/>
      <c r="GL132" s="56"/>
      <c r="GM132" s="56"/>
      <c r="GN132" s="56"/>
      <c r="GO132" s="56"/>
      <c r="GP132" s="56"/>
      <c r="GR132" s="56"/>
      <c r="GS132" s="56"/>
      <c r="GT132" s="56"/>
      <c r="GU132" s="56"/>
      <c r="GV132" s="56"/>
      <c r="GW132" s="56"/>
      <c r="GX132" s="56"/>
      <c r="GY132" s="56"/>
      <c r="GZ132" s="56"/>
      <c r="HB132" s="56"/>
      <c r="HC132" s="56"/>
      <c r="HD132" s="56"/>
      <c r="HE132" s="56"/>
      <c r="HF132" s="56"/>
      <c r="HG132" s="56"/>
      <c r="HH132" s="56"/>
      <c r="HI132" s="56"/>
      <c r="HJ132" s="56"/>
      <c r="HL132" s="56"/>
      <c r="HM132" s="56"/>
      <c r="HN132" s="56"/>
      <c r="HO132" s="56"/>
      <c r="HP132" s="56"/>
      <c r="HQ132" s="56"/>
      <c r="HR132" s="56"/>
      <c r="HS132" s="56"/>
      <c r="HT132" s="56"/>
      <c r="HV132" s="56"/>
      <c r="HW132" s="56"/>
      <c r="HX132" s="56"/>
      <c r="HY132" s="56"/>
      <c r="HZ132" s="56"/>
      <c r="IA132" s="56"/>
      <c r="IB132" s="56"/>
      <c r="IC132" s="56"/>
      <c r="ID132" s="56"/>
      <c r="IF132" s="56"/>
      <c r="IG132" s="56"/>
      <c r="IH132" s="56"/>
      <c r="II132" s="56"/>
      <c r="IJ132" s="56"/>
      <c r="IK132" s="56"/>
      <c r="IL132" s="56"/>
      <c r="IM132" s="56"/>
      <c r="IN132" s="56"/>
      <c r="IP132" s="56"/>
      <c r="IQ132" s="56"/>
      <c r="IR132" s="56"/>
      <c r="IS132" s="56"/>
      <c r="IT132" s="56"/>
      <c r="IU132" s="56"/>
    </row>
    <row r="133" spans="1:255" ht="12.75" customHeight="1" thickBot="1" x14ac:dyDescent="0.25">
      <c r="A133" s="11"/>
      <c r="B133" s="106">
        <v>4280.75</v>
      </c>
      <c r="C133" s="85" t="s">
        <v>79</v>
      </c>
      <c r="D133" s="86"/>
      <c r="E133" s="47"/>
      <c r="F133" s="47"/>
      <c r="G133" s="47"/>
      <c r="H133" s="48"/>
      <c r="I133" s="49">
        <f t="shared" si="2"/>
        <v>0</v>
      </c>
      <c r="J133" s="56"/>
      <c r="K133" s="56"/>
      <c r="L133" s="56"/>
      <c r="M133" s="56"/>
      <c r="N133" s="56"/>
      <c r="O133" s="56"/>
      <c r="P133" s="56"/>
      <c r="Q133" s="56"/>
      <c r="R133" s="56"/>
      <c r="T133" s="56"/>
      <c r="U133" s="56"/>
      <c r="V133" s="56"/>
      <c r="W133" s="56"/>
      <c r="X133" s="56"/>
      <c r="Y133" s="56"/>
      <c r="Z133" s="56"/>
      <c r="AA133" s="56"/>
      <c r="AB133" s="56"/>
      <c r="AD133" s="56"/>
      <c r="AE133" s="56"/>
      <c r="AF133" s="56"/>
      <c r="AG133" s="56"/>
      <c r="AH133" s="56"/>
      <c r="AI133" s="56"/>
      <c r="AJ133" s="56"/>
      <c r="AK133" s="56"/>
      <c r="AL133" s="56"/>
      <c r="AN133" s="56"/>
      <c r="AO133" s="56"/>
      <c r="AP133" s="56"/>
      <c r="AQ133" s="56"/>
      <c r="AR133" s="56"/>
      <c r="AS133" s="56"/>
      <c r="AT133" s="56"/>
      <c r="AU133" s="56"/>
      <c r="AV133" s="56"/>
      <c r="AX133" s="56"/>
      <c r="AY133" s="56"/>
      <c r="AZ133" s="56"/>
      <c r="BA133" s="56"/>
      <c r="BB133" s="56"/>
      <c r="BC133" s="56"/>
      <c r="BD133" s="56"/>
      <c r="BE133" s="56"/>
      <c r="BF133" s="56"/>
      <c r="BH133" s="56"/>
      <c r="BI133" s="56"/>
      <c r="BJ133" s="56"/>
      <c r="BK133" s="56"/>
      <c r="BL133" s="56"/>
      <c r="BM133" s="56"/>
      <c r="BN133" s="56"/>
      <c r="BO133" s="56"/>
      <c r="BP133" s="56"/>
      <c r="BR133" s="56"/>
      <c r="BS133" s="56"/>
      <c r="BT133" s="56"/>
      <c r="BU133" s="56"/>
      <c r="BV133" s="56"/>
      <c r="BW133" s="56"/>
      <c r="BX133" s="56"/>
      <c r="BY133" s="56"/>
      <c r="BZ133" s="56"/>
      <c r="CB133" s="56"/>
      <c r="CC133" s="56"/>
      <c r="CD133" s="56"/>
      <c r="CE133" s="56"/>
      <c r="CF133" s="56"/>
      <c r="CG133" s="56"/>
      <c r="CH133" s="56"/>
      <c r="CI133" s="56"/>
      <c r="CJ133" s="56"/>
      <c r="CL133" s="56"/>
      <c r="CM133" s="56"/>
      <c r="CN133" s="56"/>
      <c r="CO133" s="56"/>
      <c r="CP133" s="56"/>
      <c r="CQ133" s="56"/>
      <c r="CR133" s="56"/>
      <c r="CS133" s="56"/>
      <c r="CT133" s="56"/>
      <c r="CV133" s="56"/>
      <c r="CW133" s="56"/>
      <c r="CX133" s="56"/>
      <c r="CY133" s="56"/>
      <c r="CZ133" s="56"/>
      <c r="DA133" s="56"/>
      <c r="DB133" s="56"/>
      <c r="DC133" s="56"/>
      <c r="DD133" s="56"/>
      <c r="DF133" s="56"/>
      <c r="DG133" s="56"/>
      <c r="DH133" s="56"/>
      <c r="DI133" s="56"/>
      <c r="DJ133" s="56"/>
      <c r="DK133" s="56"/>
      <c r="DL133" s="56"/>
      <c r="DM133" s="56"/>
      <c r="DN133" s="56"/>
      <c r="DP133" s="56"/>
      <c r="DQ133" s="56"/>
      <c r="DR133" s="56"/>
      <c r="DS133" s="56"/>
      <c r="DT133" s="56"/>
      <c r="DU133" s="56"/>
      <c r="DV133" s="56"/>
      <c r="DW133" s="56"/>
      <c r="DX133" s="56"/>
      <c r="DZ133" s="56"/>
      <c r="EA133" s="56"/>
      <c r="EB133" s="56"/>
      <c r="EC133" s="56"/>
      <c r="ED133" s="56"/>
      <c r="EE133" s="56"/>
      <c r="EF133" s="56"/>
      <c r="EG133" s="56"/>
      <c r="EH133" s="56"/>
      <c r="EJ133" s="56"/>
      <c r="EK133" s="56"/>
      <c r="EL133" s="56"/>
      <c r="EM133" s="56"/>
      <c r="EN133" s="56"/>
      <c r="EO133" s="56"/>
      <c r="EP133" s="56"/>
      <c r="EQ133" s="56"/>
      <c r="ER133" s="56"/>
      <c r="ET133" s="56"/>
      <c r="EU133" s="56"/>
      <c r="EV133" s="56"/>
      <c r="EW133" s="56"/>
      <c r="EX133" s="56"/>
      <c r="EY133" s="56"/>
      <c r="EZ133" s="56"/>
      <c r="FA133" s="56"/>
      <c r="FB133" s="56"/>
      <c r="FD133" s="56"/>
      <c r="FE133" s="56"/>
      <c r="FF133" s="56"/>
      <c r="FG133" s="56"/>
      <c r="FH133" s="56"/>
      <c r="FI133" s="56"/>
      <c r="FJ133" s="56"/>
      <c r="FK133" s="56"/>
      <c r="FL133" s="56"/>
      <c r="FN133" s="56"/>
      <c r="FO133" s="56"/>
      <c r="FP133" s="56"/>
      <c r="FQ133" s="56"/>
      <c r="FR133" s="56"/>
      <c r="FS133" s="56"/>
      <c r="FT133" s="56"/>
      <c r="FU133" s="56"/>
      <c r="FV133" s="56"/>
      <c r="FX133" s="56"/>
      <c r="FY133" s="56"/>
      <c r="FZ133" s="56"/>
      <c r="GA133" s="56"/>
      <c r="GB133" s="56"/>
      <c r="GC133" s="56"/>
      <c r="GD133" s="56"/>
      <c r="GE133" s="56"/>
      <c r="GF133" s="56"/>
      <c r="GH133" s="56"/>
      <c r="GI133" s="56"/>
      <c r="GJ133" s="56"/>
      <c r="GK133" s="56"/>
      <c r="GL133" s="56"/>
      <c r="GM133" s="56"/>
      <c r="GN133" s="56"/>
      <c r="GO133" s="56"/>
      <c r="GP133" s="56"/>
      <c r="GR133" s="56"/>
      <c r="GS133" s="56"/>
      <c r="GT133" s="56"/>
      <c r="GU133" s="56"/>
      <c r="GV133" s="56"/>
      <c r="GW133" s="56"/>
      <c r="GX133" s="56"/>
      <c r="GY133" s="56"/>
      <c r="GZ133" s="56"/>
      <c r="HB133" s="56"/>
      <c r="HC133" s="56"/>
      <c r="HD133" s="56"/>
      <c r="HE133" s="56"/>
      <c r="HF133" s="56"/>
      <c r="HG133" s="56"/>
      <c r="HH133" s="56"/>
      <c r="HI133" s="56"/>
      <c r="HJ133" s="56"/>
      <c r="HL133" s="56"/>
      <c r="HM133" s="56"/>
      <c r="HN133" s="56"/>
      <c r="HO133" s="56"/>
      <c r="HP133" s="56"/>
      <c r="HQ133" s="56"/>
      <c r="HR133" s="56"/>
      <c r="HS133" s="56"/>
      <c r="HT133" s="56"/>
      <c r="HV133" s="56"/>
      <c r="HW133" s="56"/>
      <c r="HX133" s="56"/>
      <c r="HY133" s="56"/>
      <c r="HZ133" s="56"/>
      <c r="IA133" s="56"/>
      <c r="IB133" s="56"/>
      <c r="IC133" s="56"/>
      <c r="ID133" s="56"/>
      <c r="IF133" s="56"/>
      <c r="IG133" s="56"/>
      <c r="IH133" s="56"/>
      <c r="II133" s="56"/>
      <c r="IJ133" s="56"/>
      <c r="IK133" s="56"/>
      <c r="IL133" s="56"/>
      <c r="IM133" s="56"/>
      <c r="IN133" s="56"/>
      <c r="IP133" s="56"/>
      <c r="IQ133" s="56"/>
      <c r="IR133" s="56"/>
      <c r="IS133" s="56"/>
      <c r="IT133" s="56"/>
      <c r="IU133" s="56"/>
    </row>
    <row r="134" spans="1:255" ht="12.75" customHeight="1" thickBot="1" x14ac:dyDescent="0.25">
      <c r="A134" s="11"/>
      <c r="B134" s="106">
        <v>3169.15</v>
      </c>
      <c r="C134" s="85" t="s">
        <v>80</v>
      </c>
      <c r="D134" s="86"/>
      <c r="E134" s="47"/>
      <c r="F134" s="47"/>
      <c r="G134" s="47"/>
      <c r="H134" s="48"/>
      <c r="I134" s="49">
        <f t="shared" si="2"/>
        <v>0</v>
      </c>
      <c r="J134" s="56"/>
      <c r="K134" s="56"/>
      <c r="L134" s="56"/>
      <c r="M134" s="56"/>
      <c r="N134" s="56"/>
      <c r="O134" s="56"/>
      <c r="P134" s="56"/>
      <c r="Q134" s="56"/>
      <c r="R134" s="56"/>
      <c r="T134" s="56"/>
      <c r="U134" s="56"/>
      <c r="V134" s="56"/>
      <c r="W134" s="56"/>
      <c r="X134" s="56"/>
      <c r="Y134" s="56"/>
      <c r="Z134" s="56"/>
      <c r="AA134" s="56"/>
      <c r="AB134" s="56"/>
      <c r="AD134" s="56"/>
      <c r="AE134" s="56"/>
      <c r="AF134" s="56"/>
      <c r="AG134" s="56"/>
      <c r="AH134" s="56"/>
      <c r="AI134" s="56"/>
      <c r="AJ134" s="56"/>
      <c r="AK134" s="56"/>
      <c r="AL134" s="56"/>
      <c r="AN134" s="56"/>
      <c r="AO134" s="56"/>
      <c r="AP134" s="56"/>
      <c r="AQ134" s="56"/>
      <c r="AR134" s="56"/>
      <c r="AS134" s="56"/>
      <c r="AT134" s="56"/>
      <c r="AU134" s="56"/>
      <c r="AV134" s="56"/>
      <c r="AX134" s="56"/>
      <c r="AY134" s="56"/>
      <c r="AZ134" s="56"/>
      <c r="BA134" s="56"/>
      <c r="BB134" s="56"/>
      <c r="BC134" s="56"/>
      <c r="BD134" s="56"/>
      <c r="BE134" s="56"/>
      <c r="BF134" s="56"/>
      <c r="BH134" s="56"/>
      <c r="BI134" s="56"/>
      <c r="BJ134" s="56"/>
      <c r="BK134" s="56"/>
      <c r="BL134" s="56"/>
      <c r="BM134" s="56"/>
      <c r="BN134" s="56"/>
      <c r="BO134" s="56"/>
      <c r="BP134" s="56"/>
      <c r="BR134" s="56"/>
      <c r="BS134" s="56"/>
      <c r="BT134" s="56"/>
      <c r="BU134" s="56"/>
      <c r="BV134" s="56"/>
      <c r="BW134" s="56"/>
      <c r="BX134" s="56"/>
      <c r="BY134" s="56"/>
      <c r="BZ134" s="56"/>
      <c r="CB134" s="56"/>
      <c r="CC134" s="56"/>
      <c r="CD134" s="56"/>
      <c r="CE134" s="56"/>
      <c r="CF134" s="56"/>
      <c r="CG134" s="56"/>
      <c r="CH134" s="56"/>
      <c r="CI134" s="56"/>
      <c r="CJ134" s="56"/>
      <c r="CL134" s="56"/>
      <c r="CM134" s="56"/>
      <c r="CN134" s="56"/>
      <c r="CO134" s="56"/>
      <c r="CP134" s="56"/>
      <c r="CQ134" s="56"/>
      <c r="CR134" s="56"/>
      <c r="CS134" s="56"/>
      <c r="CT134" s="56"/>
      <c r="CV134" s="56"/>
      <c r="CW134" s="56"/>
      <c r="CX134" s="56"/>
      <c r="CY134" s="56"/>
      <c r="CZ134" s="56"/>
      <c r="DA134" s="56"/>
      <c r="DB134" s="56"/>
      <c r="DC134" s="56"/>
      <c r="DD134" s="56"/>
      <c r="DF134" s="56"/>
      <c r="DG134" s="56"/>
      <c r="DH134" s="56"/>
      <c r="DI134" s="56"/>
      <c r="DJ134" s="56"/>
      <c r="DK134" s="56"/>
      <c r="DL134" s="56"/>
      <c r="DM134" s="56"/>
      <c r="DN134" s="56"/>
      <c r="DP134" s="56"/>
      <c r="DQ134" s="56"/>
      <c r="DR134" s="56"/>
      <c r="DS134" s="56"/>
      <c r="DT134" s="56"/>
      <c r="DU134" s="56"/>
      <c r="DV134" s="56"/>
      <c r="DW134" s="56"/>
      <c r="DX134" s="56"/>
      <c r="DZ134" s="56"/>
      <c r="EA134" s="56"/>
      <c r="EB134" s="56"/>
      <c r="EC134" s="56"/>
      <c r="ED134" s="56"/>
      <c r="EE134" s="56"/>
      <c r="EF134" s="56"/>
      <c r="EG134" s="56"/>
      <c r="EH134" s="56"/>
      <c r="EJ134" s="56"/>
      <c r="EK134" s="56"/>
      <c r="EL134" s="56"/>
      <c r="EM134" s="56"/>
      <c r="EN134" s="56"/>
      <c r="EO134" s="56"/>
      <c r="EP134" s="56"/>
      <c r="EQ134" s="56"/>
      <c r="ER134" s="56"/>
      <c r="ET134" s="56"/>
      <c r="EU134" s="56"/>
      <c r="EV134" s="56"/>
      <c r="EW134" s="56"/>
      <c r="EX134" s="56"/>
      <c r="EY134" s="56"/>
      <c r="EZ134" s="56"/>
      <c r="FA134" s="56"/>
      <c r="FB134" s="56"/>
      <c r="FD134" s="56"/>
      <c r="FE134" s="56"/>
      <c r="FF134" s="56"/>
      <c r="FG134" s="56"/>
      <c r="FH134" s="56"/>
      <c r="FI134" s="56"/>
      <c r="FJ134" s="56"/>
      <c r="FK134" s="56"/>
      <c r="FL134" s="56"/>
      <c r="FN134" s="56"/>
      <c r="FO134" s="56"/>
      <c r="FP134" s="56"/>
      <c r="FQ134" s="56"/>
      <c r="FR134" s="56"/>
      <c r="FS134" s="56"/>
      <c r="FT134" s="56"/>
      <c r="FU134" s="56"/>
      <c r="FV134" s="56"/>
      <c r="FX134" s="56"/>
      <c r="FY134" s="56"/>
      <c r="FZ134" s="56"/>
      <c r="GA134" s="56"/>
      <c r="GB134" s="56"/>
      <c r="GC134" s="56"/>
      <c r="GD134" s="56"/>
      <c r="GE134" s="56"/>
      <c r="GF134" s="56"/>
      <c r="GH134" s="56"/>
      <c r="GI134" s="56"/>
      <c r="GJ134" s="56"/>
      <c r="GK134" s="56"/>
      <c r="GL134" s="56"/>
      <c r="GM134" s="56"/>
      <c r="GN134" s="56"/>
      <c r="GO134" s="56"/>
      <c r="GP134" s="56"/>
      <c r="GR134" s="56"/>
      <c r="GS134" s="56"/>
      <c r="GT134" s="56"/>
      <c r="GU134" s="56"/>
      <c r="GV134" s="56"/>
      <c r="GW134" s="56"/>
      <c r="GX134" s="56"/>
      <c r="GY134" s="56"/>
      <c r="GZ134" s="56"/>
      <c r="HB134" s="56"/>
      <c r="HC134" s="56"/>
      <c r="HD134" s="56"/>
      <c r="HE134" s="56"/>
      <c r="HF134" s="56"/>
      <c r="HG134" s="56"/>
      <c r="HH134" s="56"/>
      <c r="HI134" s="56"/>
      <c r="HJ134" s="56"/>
      <c r="HL134" s="56"/>
      <c r="HM134" s="56"/>
      <c r="HN134" s="56"/>
      <c r="HO134" s="56"/>
      <c r="HP134" s="56"/>
      <c r="HQ134" s="56"/>
      <c r="HR134" s="56"/>
      <c r="HS134" s="56"/>
      <c r="HT134" s="56"/>
      <c r="HV134" s="56"/>
      <c r="HW134" s="56"/>
      <c r="HX134" s="56"/>
      <c r="HY134" s="56"/>
      <c r="HZ134" s="56"/>
      <c r="IA134" s="56"/>
      <c r="IB134" s="56"/>
      <c r="IC134" s="56"/>
      <c r="ID134" s="56"/>
      <c r="IF134" s="56"/>
      <c r="IG134" s="56"/>
      <c r="IH134" s="56"/>
      <c r="II134" s="56"/>
      <c r="IJ134" s="56"/>
      <c r="IK134" s="56"/>
      <c r="IL134" s="56"/>
      <c r="IM134" s="56"/>
      <c r="IN134" s="56"/>
      <c r="IP134" s="56"/>
      <c r="IQ134" s="56"/>
      <c r="IR134" s="56"/>
      <c r="IS134" s="56"/>
      <c r="IT134" s="56"/>
      <c r="IU134" s="56"/>
    </row>
    <row r="135" spans="1:255" ht="13.5" thickBot="1" x14ac:dyDescent="0.25">
      <c r="A135" s="103"/>
      <c r="B135" s="106"/>
      <c r="C135" s="85" t="s">
        <v>87</v>
      </c>
      <c r="D135" s="86"/>
      <c r="E135" s="47"/>
      <c r="F135" s="47"/>
      <c r="G135" s="47"/>
      <c r="H135" s="48"/>
      <c r="I135" s="49">
        <v>2123.48</v>
      </c>
      <c r="J135" s="56"/>
      <c r="K135" s="56"/>
      <c r="L135" s="56"/>
      <c r="M135" s="56"/>
      <c r="N135" s="56"/>
      <c r="O135" s="56"/>
      <c r="P135" s="56"/>
      <c r="Q135" s="56"/>
      <c r="R135" s="56"/>
      <c r="T135" s="56"/>
      <c r="U135" s="56"/>
      <c r="V135" s="56"/>
      <c r="W135" s="56"/>
      <c r="X135" s="56"/>
      <c r="Y135" s="56"/>
      <c r="Z135" s="56"/>
      <c r="AA135" s="56"/>
      <c r="AB135" s="56"/>
      <c r="AD135" s="56"/>
      <c r="AE135" s="56"/>
      <c r="AF135" s="56"/>
      <c r="AG135" s="56"/>
      <c r="AH135" s="56"/>
      <c r="AI135" s="56"/>
      <c r="AJ135" s="56"/>
      <c r="AK135" s="56"/>
      <c r="AL135" s="56"/>
      <c r="AN135" s="56"/>
      <c r="AO135" s="56"/>
      <c r="AP135" s="56"/>
      <c r="AQ135" s="56"/>
      <c r="AR135" s="56"/>
      <c r="AS135" s="56"/>
      <c r="AT135" s="56"/>
      <c r="AU135" s="56"/>
      <c r="AV135" s="56"/>
      <c r="AX135" s="56"/>
      <c r="AY135" s="56"/>
      <c r="AZ135" s="56"/>
      <c r="BA135" s="56"/>
      <c r="BB135" s="56"/>
      <c r="BC135" s="56"/>
      <c r="BD135" s="56"/>
      <c r="BE135" s="56"/>
      <c r="BF135" s="56"/>
      <c r="BH135" s="56"/>
      <c r="BI135" s="56"/>
      <c r="BJ135" s="56"/>
      <c r="BK135" s="56"/>
      <c r="BL135" s="56"/>
      <c r="BM135" s="56"/>
      <c r="BN135" s="56"/>
      <c r="BO135" s="56"/>
      <c r="BP135" s="56"/>
      <c r="BR135" s="56"/>
      <c r="BS135" s="56"/>
      <c r="BT135" s="56"/>
      <c r="BU135" s="56"/>
      <c r="BV135" s="56"/>
      <c r="BW135" s="56"/>
      <c r="BX135" s="56"/>
      <c r="BY135" s="56"/>
      <c r="BZ135" s="56"/>
      <c r="CB135" s="56"/>
      <c r="CC135" s="56"/>
      <c r="CD135" s="56"/>
      <c r="CE135" s="56"/>
      <c r="CF135" s="56"/>
      <c r="CG135" s="56"/>
      <c r="CH135" s="56"/>
      <c r="CI135" s="56"/>
      <c r="CJ135" s="56"/>
      <c r="CL135" s="56"/>
      <c r="CM135" s="56"/>
      <c r="CN135" s="56"/>
      <c r="CO135" s="56"/>
      <c r="CP135" s="56"/>
      <c r="CQ135" s="56"/>
      <c r="CR135" s="56"/>
      <c r="CS135" s="56"/>
      <c r="CT135" s="56"/>
      <c r="CV135" s="56"/>
      <c r="CW135" s="56"/>
      <c r="CX135" s="56"/>
      <c r="CY135" s="56"/>
      <c r="CZ135" s="56"/>
      <c r="DA135" s="56"/>
      <c r="DB135" s="56"/>
      <c r="DC135" s="56"/>
      <c r="DD135" s="56"/>
      <c r="DF135" s="56"/>
      <c r="DG135" s="56"/>
      <c r="DH135" s="56"/>
      <c r="DI135" s="56"/>
      <c r="DJ135" s="56"/>
      <c r="DK135" s="56"/>
      <c r="DL135" s="56"/>
      <c r="DM135" s="56"/>
      <c r="DN135" s="56"/>
      <c r="DP135" s="56"/>
      <c r="DQ135" s="56"/>
      <c r="DR135" s="56"/>
      <c r="DS135" s="56"/>
      <c r="DT135" s="56"/>
      <c r="DU135" s="56"/>
      <c r="DV135" s="56"/>
      <c r="DW135" s="56"/>
      <c r="DX135" s="56"/>
      <c r="DZ135" s="56"/>
      <c r="EA135" s="56"/>
      <c r="EB135" s="56"/>
      <c r="EC135" s="56"/>
      <c r="ED135" s="56"/>
      <c r="EE135" s="56"/>
      <c r="EF135" s="56"/>
      <c r="EG135" s="56"/>
      <c r="EH135" s="56"/>
      <c r="EJ135" s="56"/>
      <c r="EK135" s="56"/>
      <c r="EL135" s="56"/>
      <c r="EM135" s="56"/>
      <c r="EN135" s="56"/>
      <c r="EO135" s="56"/>
      <c r="EP135" s="56"/>
      <c r="EQ135" s="56"/>
      <c r="ER135" s="56"/>
      <c r="ET135" s="56"/>
      <c r="EU135" s="56"/>
      <c r="EV135" s="56"/>
      <c r="EW135" s="56"/>
      <c r="EX135" s="56"/>
      <c r="EY135" s="56"/>
      <c r="EZ135" s="56"/>
      <c r="FA135" s="56"/>
      <c r="FB135" s="56"/>
      <c r="FD135" s="56"/>
      <c r="FE135" s="56"/>
      <c r="FF135" s="56"/>
      <c r="FG135" s="56"/>
      <c r="FH135" s="56"/>
      <c r="FI135" s="56"/>
      <c r="FJ135" s="56"/>
      <c r="FK135" s="56"/>
      <c r="FL135" s="56"/>
      <c r="FN135" s="56"/>
      <c r="FO135" s="56"/>
      <c r="FP135" s="56"/>
      <c r="FQ135" s="56"/>
      <c r="FR135" s="56"/>
      <c r="FS135" s="56"/>
      <c r="FT135" s="56"/>
      <c r="FU135" s="56"/>
      <c r="FV135" s="56"/>
      <c r="FX135" s="56"/>
      <c r="FY135" s="56"/>
      <c r="FZ135" s="56"/>
      <c r="GA135" s="56"/>
      <c r="GB135" s="56"/>
      <c r="GC135" s="56"/>
      <c r="GD135" s="56"/>
      <c r="GE135" s="56"/>
      <c r="GF135" s="56"/>
      <c r="GH135" s="56"/>
      <c r="GI135" s="56"/>
      <c r="GJ135" s="56"/>
      <c r="GK135" s="56"/>
      <c r="GL135" s="56"/>
      <c r="GM135" s="56"/>
      <c r="GN135" s="56"/>
      <c r="GO135" s="56"/>
      <c r="GP135" s="56"/>
      <c r="GR135" s="56"/>
      <c r="GS135" s="56"/>
      <c r="GT135" s="56"/>
      <c r="GU135" s="56"/>
      <c r="GV135" s="56"/>
      <c r="GW135" s="56"/>
      <c r="GX135" s="56"/>
      <c r="GY135" s="56"/>
      <c r="GZ135" s="56"/>
      <c r="HB135" s="56"/>
      <c r="HC135" s="56"/>
      <c r="HD135" s="56"/>
      <c r="HE135" s="56"/>
      <c r="HF135" s="56"/>
      <c r="HG135" s="56"/>
      <c r="HH135" s="56"/>
      <c r="HI135" s="56"/>
      <c r="HJ135" s="56"/>
      <c r="HL135" s="56"/>
      <c r="HM135" s="56"/>
      <c r="HN135" s="56"/>
      <c r="HO135" s="56"/>
      <c r="HP135" s="56"/>
      <c r="HQ135" s="56"/>
      <c r="HR135" s="56"/>
      <c r="HS135" s="56"/>
      <c r="HT135" s="56"/>
      <c r="HV135" s="56"/>
      <c r="HW135" s="56"/>
      <c r="HX135" s="56"/>
      <c r="HY135" s="56"/>
      <c r="HZ135" s="56"/>
      <c r="IA135" s="56"/>
      <c r="IB135" s="56"/>
      <c r="IC135" s="56"/>
      <c r="ID135" s="56"/>
      <c r="IF135" s="56"/>
      <c r="IG135" s="56"/>
      <c r="IH135" s="56"/>
      <c r="II135" s="56"/>
      <c r="IJ135" s="56"/>
      <c r="IK135" s="56"/>
      <c r="IL135" s="56"/>
      <c r="IM135" s="56"/>
      <c r="IN135" s="56"/>
      <c r="IP135" s="56"/>
      <c r="IQ135" s="56"/>
      <c r="IR135" s="56"/>
      <c r="IS135" s="56"/>
      <c r="IT135" s="56"/>
      <c r="IU135" s="56"/>
    </row>
    <row r="136" spans="1:255" ht="12.75" customHeight="1" thickBot="1" x14ac:dyDescent="0.25">
      <c r="A136" s="11"/>
      <c r="B136" s="51">
        <f>SUM(B123:B134)</f>
        <v>47503.679999999993</v>
      </c>
      <c r="C136" s="50"/>
      <c r="D136" s="51"/>
      <c r="E136" s="52"/>
      <c r="F136" s="50"/>
      <c r="G136" s="50"/>
      <c r="H136" s="51" t="s">
        <v>17</v>
      </c>
      <c r="I136" s="51">
        <f>SUM(I123:I135)</f>
        <v>2123.48</v>
      </c>
      <c r="J136" s="56"/>
      <c r="K136" s="56"/>
      <c r="L136" s="56"/>
      <c r="M136" s="56"/>
      <c r="N136" s="56"/>
      <c r="O136" s="56"/>
      <c r="P136" s="56"/>
      <c r="Q136" s="56"/>
      <c r="R136" s="56"/>
      <c r="T136" s="56"/>
      <c r="U136" s="56"/>
      <c r="V136" s="56"/>
      <c r="W136" s="56"/>
      <c r="X136" s="56"/>
      <c r="Y136" s="56"/>
      <c r="Z136" s="56"/>
      <c r="AA136" s="56"/>
      <c r="AB136" s="56"/>
      <c r="AD136" s="56"/>
      <c r="AE136" s="56"/>
      <c r="AF136" s="56"/>
      <c r="AG136" s="56"/>
      <c r="AH136" s="56"/>
      <c r="AI136" s="56"/>
      <c r="AJ136" s="56"/>
      <c r="AK136" s="56"/>
      <c r="AL136" s="56"/>
      <c r="AN136" s="56"/>
      <c r="AO136" s="56"/>
      <c r="AP136" s="56"/>
      <c r="AQ136" s="56"/>
      <c r="AR136" s="56"/>
      <c r="AS136" s="56"/>
      <c r="AT136" s="56"/>
      <c r="AU136" s="56"/>
      <c r="AV136" s="56"/>
      <c r="AX136" s="56"/>
      <c r="AY136" s="56"/>
      <c r="AZ136" s="56"/>
      <c r="BA136" s="56"/>
      <c r="BB136" s="56"/>
      <c r="BC136" s="56"/>
      <c r="BD136" s="56"/>
      <c r="BE136" s="56"/>
      <c r="BF136" s="56"/>
      <c r="BH136" s="56"/>
      <c r="BI136" s="56"/>
      <c r="BJ136" s="56"/>
      <c r="BK136" s="56"/>
      <c r="BL136" s="56"/>
      <c r="BM136" s="56"/>
      <c r="BN136" s="56"/>
      <c r="BO136" s="56"/>
      <c r="BP136" s="56"/>
      <c r="BR136" s="56"/>
      <c r="BS136" s="56"/>
      <c r="BT136" s="56"/>
      <c r="BU136" s="56"/>
      <c r="BV136" s="56"/>
      <c r="BW136" s="56"/>
      <c r="BX136" s="56"/>
      <c r="BY136" s="56"/>
      <c r="BZ136" s="56"/>
      <c r="CB136" s="56"/>
      <c r="CC136" s="56"/>
      <c r="CD136" s="56"/>
      <c r="CE136" s="56"/>
      <c r="CF136" s="56"/>
      <c r="CG136" s="56"/>
      <c r="CH136" s="56"/>
      <c r="CI136" s="56"/>
      <c r="CJ136" s="56"/>
      <c r="CL136" s="56"/>
      <c r="CM136" s="56"/>
      <c r="CN136" s="56"/>
      <c r="CO136" s="56"/>
      <c r="CP136" s="56"/>
      <c r="CQ136" s="56"/>
      <c r="CR136" s="56"/>
      <c r="CS136" s="56"/>
      <c r="CT136" s="56"/>
      <c r="CV136" s="56"/>
      <c r="CW136" s="56"/>
      <c r="CX136" s="56"/>
      <c r="CY136" s="56"/>
      <c r="CZ136" s="56"/>
      <c r="DA136" s="56"/>
      <c r="DB136" s="56"/>
      <c r="DC136" s="56"/>
      <c r="DD136" s="56"/>
      <c r="DF136" s="56"/>
      <c r="DG136" s="56"/>
      <c r="DH136" s="56"/>
      <c r="DI136" s="56"/>
      <c r="DJ136" s="56"/>
      <c r="DK136" s="56"/>
      <c r="DL136" s="56"/>
      <c r="DM136" s="56"/>
      <c r="DN136" s="56"/>
      <c r="DP136" s="56"/>
      <c r="DQ136" s="56"/>
      <c r="DR136" s="56"/>
      <c r="DS136" s="56"/>
      <c r="DT136" s="56"/>
      <c r="DU136" s="56"/>
      <c r="DV136" s="56"/>
      <c r="DW136" s="56"/>
      <c r="DX136" s="56"/>
      <c r="DZ136" s="56"/>
      <c r="EA136" s="56"/>
      <c r="EB136" s="56"/>
      <c r="EC136" s="56"/>
      <c r="ED136" s="56"/>
      <c r="EE136" s="56"/>
      <c r="EF136" s="56"/>
      <c r="EG136" s="56"/>
      <c r="EH136" s="56"/>
      <c r="EJ136" s="56"/>
      <c r="EK136" s="56"/>
      <c r="EL136" s="56"/>
      <c r="EM136" s="56"/>
      <c r="EN136" s="56"/>
      <c r="EO136" s="56"/>
      <c r="EP136" s="56"/>
      <c r="EQ136" s="56"/>
      <c r="ER136" s="56"/>
      <c r="ET136" s="56"/>
      <c r="EU136" s="56"/>
      <c r="EV136" s="56"/>
      <c r="EW136" s="56"/>
      <c r="EX136" s="56"/>
      <c r="EY136" s="56"/>
      <c r="EZ136" s="56"/>
      <c r="FA136" s="56"/>
      <c r="FB136" s="56"/>
      <c r="FD136" s="56"/>
      <c r="FE136" s="56"/>
      <c r="FF136" s="56"/>
      <c r="FG136" s="56"/>
      <c r="FH136" s="56"/>
      <c r="FI136" s="56"/>
      <c r="FJ136" s="56"/>
      <c r="FK136" s="56"/>
      <c r="FL136" s="56"/>
      <c r="FN136" s="56"/>
      <c r="FO136" s="56"/>
      <c r="FP136" s="56"/>
      <c r="FQ136" s="56"/>
      <c r="FR136" s="56"/>
      <c r="FS136" s="56"/>
      <c r="FT136" s="56"/>
      <c r="FU136" s="56"/>
      <c r="FV136" s="56"/>
      <c r="FX136" s="56"/>
      <c r="FY136" s="56"/>
      <c r="FZ136" s="56"/>
      <c r="GA136" s="56"/>
      <c r="GB136" s="56"/>
      <c r="GC136" s="56"/>
      <c r="GD136" s="56"/>
      <c r="GE136" s="56"/>
      <c r="GF136" s="56"/>
      <c r="GH136" s="56"/>
      <c r="GI136" s="56"/>
      <c r="GJ136" s="56"/>
      <c r="GK136" s="56"/>
      <c r="GL136" s="56"/>
      <c r="GM136" s="56"/>
      <c r="GN136" s="56"/>
      <c r="GO136" s="56"/>
      <c r="GP136" s="56"/>
      <c r="GR136" s="56"/>
      <c r="GS136" s="56"/>
      <c r="GT136" s="56"/>
      <c r="GU136" s="56"/>
      <c r="GV136" s="56"/>
      <c r="GW136" s="56"/>
      <c r="GX136" s="56"/>
      <c r="GY136" s="56"/>
      <c r="GZ136" s="56"/>
      <c r="HB136" s="56"/>
      <c r="HC136" s="56"/>
      <c r="HD136" s="56"/>
      <c r="HE136" s="56"/>
      <c r="HF136" s="56"/>
      <c r="HG136" s="56"/>
      <c r="HH136" s="56"/>
      <c r="HI136" s="56"/>
      <c r="HJ136" s="56"/>
      <c r="HL136" s="56"/>
      <c r="HM136" s="56"/>
      <c r="HN136" s="56"/>
      <c r="HO136" s="56"/>
      <c r="HP136" s="56"/>
      <c r="HQ136" s="56"/>
      <c r="HR136" s="56"/>
      <c r="HS136" s="56"/>
      <c r="HT136" s="56"/>
      <c r="HV136" s="56"/>
      <c r="HW136" s="56"/>
      <c r="HX136" s="56"/>
      <c r="HY136" s="56"/>
      <c r="HZ136" s="56"/>
      <c r="IA136" s="56"/>
      <c r="IB136" s="56"/>
      <c r="IC136" s="56"/>
      <c r="ID136" s="56"/>
      <c r="IF136" s="56"/>
      <c r="IG136" s="56"/>
      <c r="IH136" s="56"/>
      <c r="II136" s="56"/>
      <c r="IJ136" s="56"/>
      <c r="IK136" s="56"/>
      <c r="IL136" s="56"/>
      <c r="IM136" s="56"/>
      <c r="IN136" s="56"/>
      <c r="IP136" s="56"/>
      <c r="IQ136" s="56"/>
      <c r="IR136" s="56"/>
      <c r="IS136" s="56"/>
      <c r="IT136" s="56"/>
      <c r="IU136" s="56"/>
    </row>
    <row r="137" spans="1:255" ht="64.5" thickBot="1" x14ac:dyDescent="0.25">
      <c r="A137" s="46" t="s">
        <v>97</v>
      </c>
      <c r="B137" s="114" t="s">
        <v>16</v>
      </c>
      <c r="C137" s="114" t="s">
        <v>5</v>
      </c>
      <c r="D137" s="114" t="s">
        <v>23</v>
      </c>
      <c r="E137" s="118" t="s">
        <v>18</v>
      </c>
      <c r="F137" s="114" t="s">
        <v>19</v>
      </c>
      <c r="G137" s="114" t="s">
        <v>10</v>
      </c>
      <c r="H137" s="114" t="s">
        <v>13</v>
      </c>
      <c r="I137" s="115" t="s">
        <v>12</v>
      </c>
      <c r="J137" s="56"/>
      <c r="K137" s="56"/>
      <c r="L137" s="56"/>
      <c r="M137" s="56"/>
      <c r="N137" s="56"/>
      <c r="O137" s="56"/>
      <c r="P137" s="56"/>
      <c r="Q137" s="56"/>
      <c r="R137" s="56"/>
      <c r="T137" s="56"/>
      <c r="U137" s="56"/>
      <c r="V137" s="56"/>
      <c r="W137" s="56"/>
      <c r="X137" s="56"/>
      <c r="Y137" s="56"/>
      <c r="Z137" s="56"/>
      <c r="AA137" s="56"/>
      <c r="AB137" s="56"/>
      <c r="AD137" s="56"/>
      <c r="AE137" s="56"/>
      <c r="AF137" s="56"/>
      <c r="AG137" s="56"/>
      <c r="AH137" s="56"/>
      <c r="AI137" s="56"/>
      <c r="AJ137" s="56"/>
      <c r="AK137" s="56"/>
      <c r="AL137" s="56"/>
      <c r="AN137" s="56"/>
      <c r="AO137" s="56"/>
      <c r="AP137" s="56"/>
      <c r="AQ137" s="56"/>
      <c r="AR137" s="56"/>
      <c r="AS137" s="56"/>
      <c r="AT137" s="56"/>
      <c r="AU137" s="56"/>
      <c r="AV137" s="56"/>
      <c r="AX137" s="56"/>
      <c r="AY137" s="56"/>
      <c r="AZ137" s="56"/>
      <c r="BA137" s="56"/>
      <c r="BB137" s="56"/>
      <c r="BC137" s="56"/>
      <c r="BD137" s="56"/>
      <c r="BE137" s="56"/>
      <c r="BF137" s="56"/>
      <c r="BH137" s="56"/>
      <c r="BI137" s="56"/>
      <c r="BJ137" s="56"/>
      <c r="BK137" s="56"/>
      <c r="BL137" s="56"/>
      <c r="BM137" s="56"/>
      <c r="BN137" s="56"/>
      <c r="BO137" s="56"/>
      <c r="BP137" s="56"/>
      <c r="BR137" s="56"/>
      <c r="BS137" s="56"/>
      <c r="BT137" s="56"/>
      <c r="BU137" s="56"/>
      <c r="BV137" s="56"/>
      <c r="BW137" s="56"/>
      <c r="BX137" s="56"/>
      <c r="BY137" s="56"/>
      <c r="BZ137" s="56"/>
      <c r="CB137" s="56"/>
      <c r="CC137" s="56"/>
      <c r="CD137" s="56"/>
      <c r="CE137" s="56"/>
      <c r="CF137" s="56"/>
      <c r="CG137" s="56"/>
      <c r="CH137" s="56"/>
      <c r="CI137" s="56"/>
      <c r="CJ137" s="56"/>
      <c r="CL137" s="56"/>
      <c r="CM137" s="56"/>
      <c r="CN137" s="56"/>
      <c r="CO137" s="56"/>
      <c r="CP137" s="56"/>
      <c r="CQ137" s="56"/>
      <c r="CR137" s="56"/>
      <c r="CS137" s="56"/>
      <c r="CT137" s="56"/>
      <c r="CV137" s="56"/>
      <c r="CW137" s="56"/>
      <c r="CX137" s="56"/>
      <c r="CY137" s="56"/>
      <c r="CZ137" s="56"/>
      <c r="DA137" s="56"/>
      <c r="DB137" s="56"/>
      <c r="DC137" s="56"/>
      <c r="DD137" s="56"/>
      <c r="DF137" s="56"/>
      <c r="DG137" s="56"/>
      <c r="DH137" s="56"/>
      <c r="DI137" s="56"/>
      <c r="DJ137" s="56"/>
      <c r="DK137" s="56"/>
      <c r="DL137" s="56"/>
      <c r="DM137" s="56"/>
      <c r="DN137" s="56"/>
      <c r="DP137" s="56"/>
      <c r="DQ137" s="56"/>
      <c r="DR137" s="56"/>
      <c r="DS137" s="56"/>
      <c r="DT137" s="56"/>
      <c r="DU137" s="56"/>
      <c r="DV137" s="56"/>
      <c r="DW137" s="56"/>
      <c r="DX137" s="56"/>
      <c r="DZ137" s="56"/>
      <c r="EA137" s="56"/>
      <c r="EB137" s="56"/>
      <c r="EC137" s="56"/>
      <c r="ED137" s="56"/>
      <c r="EE137" s="56"/>
      <c r="EF137" s="56"/>
      <c r="EG137" s="56"/>
      <c r="EH137" s="56"/>
      <c r="EJ137" s="56"/>
      <c r="EK137" s="56"/>
      <c r="EL137" s="56"/>
      <c r="EM137" s="56"/>
      <c r="EN137" s="56"/>
      <c r="EO137" s="56"/>
      <c r="EP137" s="56"/>
      <c r="EQ137" s="56"/>
      <c r="ER137" s="56"/>
      <c r="ET137" s="56"/>
      <c r="EU137" s="56"/>
      <c r="EV137" s="56"/>
      <c r="EW137" s="56"/>
      <c r="EX137" s="56"/>
      <c r="EY137" s="56"/>
      <c r="EZ137" s="56"/>
      <c r="FA137" s="56"/>
      <c r="FB137" s="56"/>
      <c r="FD137" s="56"/>
      <c r="FE137" s="56"/>
      <c r="FF137" s="56"/>
      <c r="FG137" s="56"/>
      <c r="FH137" s="56"/>
      <c r="FI137" s="56"/>
      <c r="FJ137" s="56"/>
      <c r="FK137" s="56"/>
      <c r="FL137" s="56"/>
      <c r="FN137" s="56"/>
      <c r="FO137" s="56"/>
      <c r="FP137" s="56"/>
      <c r="FQ137" s="56"/>
      <c r="FR137" s="56"/>
      <c r="FS137" s="56"/>
      <c r="FT137" s="56"/>
      <c r="FU137" s="56"/>
      <c r="FV137" s="56"/>
      <c r="FX137" s="56"/>
      <c r="FY137" s="56"/>
      <c r="FZ137" s="56"/>
      <c r="GA137" s="56"/>
      <c r="GB137" s="56"/>
      <c r="GC137" s="56"/>
      <c r="GD137" s="56"/>
      <c r="GE137" s="56"/>
      <c r="GF137" s="56"/>
      <c r="GH137" s="56"/>
      <c r="GI137" s="56"/>
      <c r="GJ137" s="56"/>
      <c r="GK137" s="56"/>
      <c r="GL137" s="56"/>
      <c r="GM137" s="56"/>
      <c r="GN137" s="56"/>
      <c r="GO137" s="56"/>
      <c r="GP137" s="56"/>
      <c r="GR137" s="56"/>
      <c r="GS137" s="56"/>
      <c r="GT137" s="56"/>
      <c r="GU137" s="56"/>
      <c r="GV137" s="56"/>
      <c r="GW137" s="56"/>
      <c r="GX137" s="56"/>
      <c r="GY137" s="56"/>
      <c r="GZ137" s="56"/>
      <c r="HB137" s="56"/>
      <c r="HC137" s="56"/>
      <c r="HD137" s="56"/>
      <c r="HE137" s="56"/>
      <c r="HF137" s="56"/>
      <c r="HG137" s="56"/>
      <c r="HH137" s="56"/>
      <c r="HI137" s="56"/>
      <c r="HJ137" s="56"/>
      <c r="HL137" s="56"/>
      <c r="HM137" s="56"/>
      <c r="HN137" s="56"/>
      <c r="HO137" s="56"/>
      <c r="HP137" s="56"/>
      <c r="HQ137" s="56"/>
      <c r="HR137" s="56"/>
      <c r="HS137" s="56"/>
      <c r="HT137" s="56"/>
      <c r="HV137" s="56"/>
      <c r="HW137" s="56"/>
      <c r="HX137" s="56"/>
      <c r="HY137" s="56"/>
      <c r="HZ137" s="56"/>
      <c r="IA137" s="56"/>
      <c r="IB137" s="56"/>
      <c r="IC137" s="56"/>
      <c r="ID137" s="56"/>
      <c r="IF137" s="56"/>
      <c r="IG137" s="56"/>
      <c r="IH137" s="56"/>
      <c r="II137" s="56"/>
      <c r="IJ137" s="56"/>
      <c r="IK137" s="56"/>
      <c r="IL137" s="56"/>
      <c r="IM137" s="56"/>
      <c r="IN137" s="56"/>
      <c r="IP137" s="56"/>
      <c r="IQ137" s="56"/>
      <c r="IR137" s="56"/>
      <c r="IS137" s="56"/>
      <c r="IT137" s="56"/>
      <c r="IU137" s="56"/>
    </row>
    <row r="138" spans="1:255" ht="39" thickBot="1" x14ac:dyDescent="0.25">
      <c r="A138" s="117" t="s">
        <v>2277</v>
      </c>
      <c r="B138" s="182"/>
      <c r="C138" s="167" t="s">
        <v>87</v>
      </c>
      <c r="D138" s="238"/>
      <c r="E138" s="239"/>
      <c r="F138" s="238"/>
      <c r="G138" s="239"/>
      <c r="H138" s="255"/>
      <c r="I138" s="200">
        <v>47854.47</v>
      </c>
    </row>
    <row r="139" spans="1:255" ht="13.5" thickBot="1" x14ac:dyDescent="0.25">
      <c r="A139" s="46"/>
      <c r="B139" s="76">
        <f>SUM(B138:B138)</f>
        <v>0</v>
      </c>
      <c r="C139" s="75"/>
      <c r="D139" s="76"/>
      <c r="E139" s="77"/>
      <c r="F139" s="75"/>
      <c r="G139" s="75"/>
      <c r="H139" s="76" t="s">
        <v>17</v>
      </c>
      <c r="I139" s="76">
        <f>SUM(I138:I138)</f>
        <v>47854.47</v>
      </c>
    </row>
    <row r="140" spans="1:255" ht="51.75" thickBot="1" x14ac:dyDescent="0.25">
      <c r="A140" s="134" t="s">
        <v>96</v>
      </c>
      <c r="B140" s="114" t="s">
        <v>16</v>
      </c>
      <c r="C140" s="114" t="s">
        <v>5</v>
      </c>
      <c r="D140" s="114" t="s">
        <v>23</v>
      </c>
      <c r="E140" s="279" t="s">
        <v>18</v>
      </c>
      <c r="F140" s="114" t="s">
        <v>19</v>
      </c>
      <c r="G140" s="114" t="s">
        <v>10</v>
      </c>
      <c r="H140" s="114" t="s">
        <v>13</v>
      </c>
      <c r="I140" s="115" t="s">
        <v>12</v>
      </c>
    </row>
    <row r="141" spans="1:255" ht="13.5" thickBot="1" x14ac:dyDescent="0.25">
      <c r="A141" s="206"/>
      <c r="B141" s="185"/>
      <c r="C141" s="70" t="s">
        <v>87</v>
      </c>
      <c r="D141" s="163"/>
      <c r="E141" s="53"/>
      <c r="F141" s="53"/>
      <c r="G141" s="53"/>
      <c r="H141" s="153"/>
      <c r="I141" s="471">
        <v>67598.759999999995</v>
      </c>
    </row>
    <row r="142" spans="1:255" ht="13.5" thickBot="1" x14ac:dyDescent="0.25">
      <c r="A142" s="134"/>
      <c r="B142" s="271"/>
      <c r="C142" s="75"/>
      <c r="D142" s="76"/>
      <c r="E142" s="77"/>
      <c r="F142" s="75"/>
      <c r="G142" s="75"/>
      <c r="H142" s="76"/>
      <c r="I142" s="78">
        <f>SUM(I141)</f>
        <v>67598.759999999995</v>
      </c>
    </row>
    <row r="143" spans="1:255" ht="12.75" customHeight="1" x14ac:dyDescent="0.2">
      <c r="A143" s="9"/>
      <c r="B143" s="9"/>
      <c r="C143" s="9"/>
      <c r="D143" s="9"/>
      <c r="E143" s="9"/>
      <c r="F143" s="20"/>
      <c r="G143" s="20"/>
      <c r="H143" s="20"/>
      <c r="I143" s="20"/>
    </row>
    <row r="144" spans="1:255" ht="12.75" customHeight="1" x14ac:dyDescent="0.2">
      <c r="A144" s="21" t="s">
        <v>21</v>
      </c>
      <c r="B144" s="22"/>
      <c r="C144" s="23"/>
      <c r="D144" s="4" t="s">
        <v>9</v>
      </c>
      <c r="E144" s="4" t="s">
        <v>6</v>
      </c>
      <c r="F144" s="119" t="s">
        <v>7</v>
      </c>
    </row>
    <row r="145" spans="1:7" ht="12.75" customHeight="1" x14ac:dyDescent="0.2">
      <c r="A145" s="642" t="s">
        <v>15</v>
      </c>
      <c r="B145" s="643"/>
      <c r="C145" s="25"/>
      <c r="D145" s="26">
        <f>B19</f>
        <v>133491.26999999999</v>
      </c>
      <c r="E145" s="26">
        <f>I19</f>
        <v>1077.6600000000001</v>
      </c>
      <c r="F145" s="120">
        <f>D145+E145</f>
        <v>134568.93</v>
      </c>
    </row>
    <row r="146" spans="1:7" ht="12.75" customHeight="1" x14ac:dyDescent="0.2">
      <c r="A146" s="642" t="s">
        <v>1067</v>
      </c>
      <c r="B146" s="643"/>
      <c r="C146" s="25"/>
      <c r="D146" s="26">
        <f>B74</f>
        <v>202544.75410000002</v>
      </c>
      <c r="E146" s="26">
        <f>I74</f>
        <v>6439.84</v>
      </c>
      <c r="F146" s="120">
        <f>D146+E146</f>
        <v>208984.59410000002</v>
      </c>
    </row>
    <row r="147" spans="1:7" ht="12.75" customHeight="1" x14ac:dyDescent="0.2">
      <c r="A147" s="642" t="s">
        <v>14</v>
      </c>
      <c r="B147" s="643"/>
      <c r="C147" s="25"/>
      <c r="D147" s="26">
        <f>B93</f>
        <v>47419.400599999994</v>
      </c>
      <c r="E147" s="26">
        <f>I93</f>
        <v>406.44</v>
      </c>
      <c r="F147" s="120">
        <f>D147+E147</f>
        <v>47825.840599999996</v>
      </c>
    </row>
    <row r="148" spans="1:7" ht="12.75" customHeight="1" x14ac:dyDescent="0.2">
      <c r="A148" s="642" t="s">
        <v>146</v>
      </c>
      <c r="B148" s="643"/>
      <c r="C148" s="25"/>
      <c r="D148" s="26">
        <f>B109</f>
        <v>28555.07</v>
      </c>
      <c r="E148" s="26">
        <f>I109</f>
        <v>875.99</v>
      </c>
      <c r="F148" s="120">
        <f>D148+E148</f>
        <v>29431.06</v>
      </c>
      <c r="G148" s="56"/>
    </row>
    <row r="149" spans="1:7" ht="12.75" customHeight="1" x14ac:dyDescent="0.2">
      <c r="A149" s="642" t="s">
        <v>26</v>
      </c>
      <c r="B149" s="643"/>
      <c r="C149" s="25"/>
      <c r="D149" s="26">
        <f>B136</f>
        <v>47503.679999999993</v>
      </c>
      <c r="E149" s="26">
        <f>I136</f>
        <v>2123.48</v>
      </c>
      <c r="F149" s="120">
        <f>D149+E149</f>
        <v>49627.159999999996</v>
      </c>
      <c r="G149" s="56"/>
    </row>
    <row r="150" spans="1:7" ht="12.75" customHeight="1" x14ac:dyDescent="0.2">
      <c r="A150" s="646" t="s">
        <v>69</v>
      </c>
      <c r="B150" s="647"/>
      <c r="C150" s="245"/>
      <c r="D150" s="246"/>
      <c r="E150" s="246"/>
      <c r="F150" s="246">
        <f>F153+F154+F155+F156+F151+F152</f>
        <v>137754.33000000002</v>
      </c>
      <c r="G150" s="56"/>
    </row>
    <row r="151" spans="1:7" ht="46.9" customHeight="1" x14ac:dyDescent="0.2">
      <c r="A151" s="650" t="s">
        <v>2275</v>
      </c>
      <c r="B151" s="651"/>
      <c r="C151" s="25"/>
      <c r="D151" s="26"/>
      <c r="E151" s="26"/>
      <c r="F151" s="120">
        <f>I113</f>
        <v>68.88</v>
      </c>
      <c r="G151" s="56"/>
    </row>
    <row r="152" spans="1:7" ht="50.45" customHeight="1" x14ac:dyDescent="0.2">
      <c r="A152" s="650" t="s">
        <v>2276</v>
      </c>
      <c r="B152" s="651"/>
      <c r="C152" s="25"/>
      <c r="D152" s="26"/>
      <c r="E152" s="26"/>
      <c r="F152" s="120">
        <f>I116</f>
        <v>68.16</v>
      </c>
      <c r="G152" s="56"/>
    </row>
    <row r="153" spans="1:7" ht="12.75" customHeight="1" x14ac:dyDescent="0.2">
      <c r="A153" s="642" t="s">
        <v>2270</v>
      </c>
      <c r="B153" s="643"/>
      <c r="C153" s="25"/>
      <c r="D153" s="26"/>
      <c r="E153" s="26"/>
      <c r="F153" s="26">
        <f>I117</f>
        <v>113154.2</v>
      </c>
      <c r="G153" s="56"/>
    </row>
    <row r="154" spans="1:7" ht="12.75" customHeight="1" x14ac:dyDescent="0.2">
      <c r="A154" s="644" t="s">
        <v>84</v>
      </c>
      <c r="B154" s="645"/>
      <c r="C154" s="25"/>
      <c r="D154" s="26"/>
      <c r="E154" s="26"/>
      <c r="F154" s="26">
        <f>I118</f>
        <v>9472.06</v>
      </c>
      <c r="G154" s="56"/>
    </row>
    <row r="155" spans="1:7" ht="12.75" customHeight="1" x14ac:dyDescent="0.2">
      <c r="A155" s="644" t="s">
        <v>86</v>
      </c>
      <c r="B155" s="645"/>
      <c r="C155" s="25"/>
      <c r="D155" s="26"/>
      <c r="E155" s="26"/>
      <c r="F155" s="26">
        <f>I119</f>
        <v>8647.39</v>
      </c>
      <c r="G155" s="56"/>
    </row>
    <row r="156" spans="1:7" ht="12.75" customHeight="1" x14ac:dyDescent="0.2">
      <c r="A156" s="644" t="s">
        <v>88</v>
      </c>
      <c r="B156" s="645"/>
      <c r="C156" s="25"/>
      <c r="D156" s="26"/>
      <c r="E156" s="26"/>
      <c r="F156" s="26">
        <f>I120</f>
        <v>6343.64</v>
      </c>
      <c r="G156" s="56"/>
    </row>
    <row r="157" spans="1:7" ht="12.75" customHeight="1" x14ac:dyDescent="0.2">
      <c r="A157" s="650" t="s">
        <v>2</v>
      </c>
      <c r="B157" s="651"/>
      <c r="C157" s="25"/>
      <c r="D157" s="26">
        <f>B139</f>
        <v>0</v>
      </c>
      <c r="E157" s="26"/>
      <c r="F157" s="120">
        <f>D157+E157+I139</f>
        <v>47854.47</v>
      </c>
      <c r="G157" s="56"/>
    </row>
    <row r="158" spans="1:7" ht="25.15" customHeight="1" x14ac:dyDescent="0.2">
      <c r="A158" s="650" t="s">
        <v>96</v>
      </c>
      <c r="B158" s="651"/>
      <c r="C158" s="25"/>
      <c r="D158" s="26"/>
      <c r="E158" s="26"/>
      <c r="F158" s="120">
        <f>I142</f>
        <v>67598.759999999995</v>
      </c>
      <c r="G158" s="56"/>
    </row>
    <row r="159" spans="1:7" ht="12.75" customHeight="1" x14ac:dyDescent="0.2">
      <c r="A159" s="648" t="s">
        <v>22</v>
      </c>
      <c r="B159" s="649"/>
      <c r="C159" s="27"/>
      <c r="D159" s="28">
        <f>SUM(D145:D157)</f>
        <v>459514.17470000003</v>
      </c>
      <c r="E159" s="28">
        <f>SUM(E145:E149)</f>
        <v>10923.41</v>
      </c>
      <c r="F159" s="121">
        <f>F145+F146+F147+F148+F149+F150+F157+F158</f>
        <v>723645.14470000006</v>
      </c>
    </row>
  </sheetData>
  <autoFilter ref="A5:I136"/>
  <mergeCells count="55">
    <mergeCell ref="A52:A58"/>
    <mergeCell ref="A44:A47"/>
    <mergeCell ref="B59:B62"/>
    <mergeCell ref="D59:D62"/>
    <mergeCell ref="C59:C62"/>
    <mergeCell ref="D44:D47"/>
    <mergeCell ref="B44:B47"/>
    <mergeCell ref="C51:C58"/>
    <mergeCell ref="B51:B58"/>
    <mergeCell ref="D52:D58"/>
    <mergeCell ref="A64:A65"/>
    <mergeCell ref="D64:D65"/>
    <mergeCell ref="B64:B65"/>
    <mergeCell ref="C64:C65"/>
    <mergeCell ref="C102:C103"/>
    <mergeCell ref="C70:C72"/>
    <mergeCell ref="D66:D68"/>
    <mergeCell ref="C66:C68"/>
    <mergeCell ref="A59:A62"/>
    <mergeCell ref="A155:B155"/>
    <mergeCell ref="G1:H1"/>
    <mergeCell ref="G2:H2"/>
    <mergeCell ref="A1:B1"/>
    <mergeCell ref="A21:A23"/>
    <mergeCell ref="D21:D23"/>
    <mergeCell ref="B21:B43"/>
    <mergeCell ref="D24:D43"/>
    <mergeCell ref="D102:D103"/>
    <mergeCell ref="C44:C47"/>
    <mergeCell ref="C21:C43"/>
    <mergeCell ref="A24:A43"/>
    <mergeCell ref="A159:B159"/>
    <mergeCell ref="A145:B145"/>
    <mergeCell ref="A146:B146"/>
    <mergeCell ref="A147:B147"/>
    <mergeCell ref="A157:B157"/>
    <mergeCell ref="A158:B158"/>
    <mergeCell ref="A156:B156"/>
    <mergeCell ref="A154:B154"/>
    <mergeCell ref="A66:A68"/>
    <mergeCell ref="A102:A103"/>
    <mergeCell ref="B102:B103"/>
    <mergeCell ref="A150:B150"/>
    <mergeCell ref="A149:B149"/>
    <mergeCell ref="B66:B68"/>
    <mergeCell ref="A148:B148"/>
    <mergeCell ref="A70:A72"/>
    <mergeCell ref="A153:B153"/>
    <mergeCell ref="A111:A113"/>
    <mergeCell ref="A114:A116"/>
    <mergeCell ref="A151:B151"/>
    <mergeCell ref="A152:B152"/>
    <mergeCell ref="D70:D72"/>
    <mergeCell ref="B70:B72"/>
    <mergeCell ref="A89:A91"/>
  </mergeCells>
  <phoneticPr fontId="0" type="noConversion"/>
  <pageMargins left="0" right="0" top="0.39370078740157483" bottom="0.39370078740157483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45"/>
  <dimension ref="A1:IU292"/>
  <sheetViews>
    <sheetView topLeftCell="A198" zoomScale="96" zoomScaleNormal="96" workbookViewId="0">
      <selection activeCell="B213" sqref="B213"/>
    </sheetView>
  </sheetViews>
  <sheetFormatPr defaultRowHeight="12.75" customHeight="1" x14ac:dyDescent="0.2"/>
  <cols>
    <col min="1" max="1" width="24.5703125" customWidth="1"/>
    <col min="2" max="2" width="11.85546875" customWidth="1"/>
    <col min="3" max="3" width="13.28515625" customWidth="1"/>
    <col min="4" max="4" width="16.28515625" customWidth="1"/>
    <col min="5" max="5" width="26.5703125" customWidth="1"/>
    <col min="6" max="6" width="12.28515625" customWidth="1"/>
    <col min="7" max="7" width="7.28515625" customWidth="1"/>
    <col min="8" max="8" width="12.85546875" customWidth="1"/>
    <col min="9" max="9" width="13" customWidth="1"/>
  </cols>
  <sheetData>
    <row r="1" spans="1:9" ht="12.75" customHeight="1" x14ac:dyDescent="0.2">
      <c r="A1" s="708" t="s">
        <v>85</v>
      </c>
      <c r="B1" s="70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3153.5</v>
      </c>
      <c r="E2" s="5">
        <v>917136.18</v>
      </c>
      <c r="F2" s="6">
        <v>899483.83</v>
      </c>
      <c r="G2" s="640">
        <f>E2-F2</f>
        <v>17652.350000000093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33</v>
      </c>
      <c r="E3" s="1">
        <v>20</v>
      </c>
      <c r="F3" s="1"/>
      <c r="G3" s="1"/>
      <c r="H3" s="1" t="s">
        <v>25</v>
      </c>
      <c r="I3" s="8">
        <f>F2-F292</f>
        <v>-77265.363200000138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thickBot="1" x14ac:dyDescent="0.25">
      <c r="A6" s="180"/>
      <c r="B6" s="70">
        <v>7572.23</v>
      </c>
      <c r="C6" s="70" t="s">
        <v>66</v>
      </c>
      <c r="D6" s="163"/>
      <c r="E6" s="53"/>
      <c r="F6" s="53"/>
      <c r="G6" s="53"/>
      <c r="H6" s="153"/>
      <c r="I6" s="201">
        <f t="shared" ref="I6:I94" si="0">G6*H6</f>
        <v>0</v>
      </c>
    </row>
    <row r="7" spans="1:9" ht="12.75" customHeight="1" x14ac:dyDescent="0.2">
      <c r="A7" s="622" t="s">
        <v>324</v>
      </c>
      <c r="B7" s="625">
        <v>8230.16</v>
      </c>
      <c r="C7" s="625" t="s">
        <v>67</v>
      </c>
      <c r="D7" s="625" t="s">
        <v>111</v>
      </c>
      <c r="E7" s="37" t="s">
        <v>464</v>
      </c>
      <c r="F7" s="37" t="s">
        <v>258</v>
      </c>
      <c r="G7" s="37">
        <v>1</v>
      </c>
      <c r="H7" s="38">
        <v>300</v>
      </c>
      <c r="I7" s="39">
        <f t="shared" si="0"/>
        <v>300</v>
      </c>
    </row>
    <row r="8" spans="1:9" ht="12.75" customHeight="1" x14ac:dyDescent="0.2">
      <c r="A8" s="623"/>
      <c r="B8" s="632"/>
      <c r="C8" s="632"/>
      <c r="D8" s="632"/>
      <c r="E8" s="73" t="s">
        <v>465</v>
      </c>
      <c r="F8" s="73" t="s">
        <v>233</v>
      </c>
      <c r="G8" s="73">
        <v>2</v>
      </c>
      <c r="H8" s="74">
        <v>40</v>
      </c>
      <c r="I8" s="43">
        <f t="shared" si="0"/>
        <v>80</v>
      </c>
    </row>
    <row r="9" spans="1:9" x14ac:dyDescent="0.2">
      <c r="A9" s="623"/>
      <c r="B9" s="632"/>
      <c r="C9" s="632"/>
      <c r="D9" s="632"/>
      <c r="E9" s="15" t="s">
        <v>248</v>
      </c>
      <c r="F9" s="15" t="s">
        <v>233</v>
      </c>
      <c r="G9" s="15">
        <v>0.25</v>
      </c>
      <c r="H9" s="16">
        <v>450</v>
      </c>
      <c r="I9" s="43">
        <f t="shared" si="0"/>
        <v>112.5</v>
      </c>
    </row>
    <row r="10" spans="1:9" ht="12.75" customHeight="1" x14ac:dyDescent="0.2">
      <c r="A10" s="623"/>
      <c r="B10" s="632"/>
      <c r="C10" s="632"/>
      <c r="D10" s="632"/>
      <c r="E10" s="15" t="s">
        <v>256</v>
      </c>
      <c r="F10" s="15" t="s">
        <v>100</v>
      </c>
      <c r="G10" s="15">
        <v>20</v>
      </c>
      <c r="H10" s="16">
        <v>95.25</v>
      </c>
      <c r="I10" s="43">
        <f t="shared" si="0"/>
        <v>1905</v>
      </c>
    </row>
    <row r="11" spans="1:9" ht="12.75" customHeight="1" x14ac:dyDescent="0.2">
      <c r="A11" s="623"/>
      <c r="B11" s="632"/>
      <c r="C11" s="632"/>
      <c r="D11" s="675"/>
      <c r="E11" s="15" t="s">
        <v>255</v>
      </c>
      <c r="F11" s="15" t="s">
        <v>258</v>
      </c>
      <c r="G11" s="15">
        <v>0.5</v>
      </c>
      <c r="H11" s="16">
        <v>695</v>
      </c>
      <c r="I11" s="43">
        <f t="shared" si="0"/>
        <v>347.5</v>
      </c>
    </row>
    <row r="12" spans="1:9" ht="12.75" customHeight="1" x14ac:dyDescent="0.2">
      <c r="A12" s="623"/>
      <c r="B12" s="632"/>
      <c r="C12" s="632"/>
      <c r="D12" s="664" t="s">
        <v>356</v>
      </c>
      <c r="E12" s="15" t="s">
        <v>254</v>
      </c>
      <c r="F12" s="15" t="s">
        <v>100</v>
      </c>
      <c r="G12" s="15">
        <v>10</v>
      </c>
      <c r="H12" s="16">
        <v>120</v>
      </c>
      <c r="I12" s="43">
        <f t="shared" si="0"/>
        <v>1200</v>
      </c>
    </row>
    <row r="13" spans="1:9" ht="12.75" customHeight="1" x14ac:dyDescent="0.2">
      <c r="A13" s="623"/>
      <c r="B13" s="632"/>
      <c r="C13" s="632"/>
      <c r="D13" s="628"/>
      <c r="E13" s="15" t="s">
        <v>261</v>
      </c>
      <c r="F13" s="15" t="s">
        <v>99</v>
      </c>
      <c r="G13" s="15">
        <v>1</v>
      </c>
      <c r="H13" s="16">
        <v>206</v>
      </c>
      <c r="I13" s="43">
        <f t="shared" si="0"/>
        <v>206</v>
      </c>
    </row>
    <row r="14" spans="1:9" ht="12.75" customHeight="1" x14ac:dyDescent="0.2">
      <c r="A14" s="623"/>
      <c r="B14" s="632"/>
      <c r="C14" s="632"/>
      <c r="D14" s="628"/>
      <c r="E14" s="15" t="s">
        <v>466</v>
      </c>
      <c r="F14" s="15" t="s">
        <v>99</v>
      </c>
      <c r="G14" s="15">
        <v>1</v>
      </c>
      <c r="H14" s="16">
        <v>248</v>
      </c>
      <c r="I14" s="43">
        <f t="shared" si="0"/>
        <v>248</v>
      </c>
    </row>
    <row r="15" spans="1:9" ht="12.75" customHeight="1" x14ac:dyDescent="0.2">
      <c r="A15" s="623"/>
      <c r="B15" s="632"/>
      <c r="C15" s="632"/>
      <c r="D15" s="628"/>
      <c r="E15" s="15" t="s">
        <v>248</v>
      </c>
      <c r="F15" s="15" t="s">
        <v>233</v>
      </c>
      <c r="G15" s="15">
        <v>0.5</v>
      </c>
      <c r="H15" s="16">
        <v>450</v>
      </c>
      <c r="I15" s="43">
        <f t="shared" si="0"/>
        <v>225</v>
      </c>
    </row>
    <row r="16" spans="1:9" ht="12.75" customHeight="1" x14ac:dyDescent="0.2">
      <c r="A16" s="623"/>
      <c r="B16" s="632"/>
      <c r="C16" s="632"/>
      <c r="D16" s="628"/>
      <c r="E16" s="15" t="s">
        <v>464</v>
      </c>
      <c r="F16" s="15" t="s">
        <v>258</v>
      </c>
      <c r="G16" s="15">
        <v>0.5</v>
      </c>
      <c r="H16" s="16">
        <v>300</v>
      </c>
      <c r="I16" s="43">
        <f t="shared" si="0"/>
        <v>150</v>
      </c>
    </row>
    <row r="17" spans="1:9" ht="12.75" customHeight="1" x14ac:dyDescent="0.2">
      <c r="A17" s="623"/>
      <c r="B17" s="632"/>
      <c r="C17" s="632"/>
      <c r="D17" s="628"/>
      <c r="E17" s="15" t="s">
        <v>467</v>
      </c>
      <c r="F17" s="15" t="s">
        <v>99</v>
      </c>
      <c r="G17" s="15">
        <v>2</v>
      </c>
      <c r="H17" s="16">
        <v>86.5</v>
      </c>
      <c r="I17" s="43">
        <f t="shared" si="0"/>
        <v>173</v>
      </c>
    </row>
    <row r="18" spans="1:9" ht="12.75" customHeight="1" x14ac:dyDescent="0.2">
      <c r="A18" s="623"/>
      <c r="B18" s="632"/>
      <c r="C18" s="632"/>
      <c r="D18" s="628"/>
      <c r="E18" s="15" t="s">
        <v>468</v>
      </c>
      <c r="F18" s="15" t="s">
        <v>233</v>
      </c>
      <c r="G18" s="15">
        <v>1</v>
      </c>
      <c r="H18" s="16">
        <v>350</v>
      </c>
      <c r="I18" s="43">
        <f t="shared" si="0"/>
        <v>350</v>
      </c>
    </row>
    <row r="19" spans="1:9" ht="12.75" customHeight="1" x14ac:dyDescent="0.2">
      <c r="A19" s="623"/>
      <c r="B19" s="632"/>
      <c r="C19" s="632"/>
      <c r="D19" s="628"/>
      <c r="E19" s="15" t="s">
        <v>260</v>
      </c>
      <c r="F19" s="15" t="s">
        <v>100</v>
      </c>
      <c r="G19" s="15">
        <v>3</v>
      </c>
      <c r="H19" s="16">
        <v>112.5</v>
      </c>
      <c r="I19" s="43">
        <f t="shared" si="0"/>
        <v>337.5</v>
      </c>
    </row>
    <row r="20" spans="1:9" ht="12.75" customHeight="1" x14ac:dyDescent="0.2">
      <c r="A20" s="623"/>
      <c r="B20" s="632"/>
      <c r="C20" s="632"/>
      <c r="D20" s="628"/>
      <c r="E20" s="15" t="s">
        <v>469</v>
      </c>
      <c r="F20" s="15" t="s">
        <v>258</v>
      </c>
      <c r="G20" s="15">
        <v>1.5</v>
      </c>
      <c r="H20" s="16">
        <v>300</v>
      </c>
      <c r="I20" s="43">
        <f t="shared" si="0"/>
        <v>450</v>
      </c>
    </row>
    <row r="21" spans="1:9" ht="12.75" customHeight="1" x14ac:dyDescent="0.2">
      <c r="A21" s="623"/>
      <c r="B21" s="632"/>
      <c r="C21" s="632"/>
      <c r="D21" s="628"/>
      <c r="E21" s="15" t="s">
        <v>465</v>
      </c>
      <c r="F21" s="15" t="s">
        <v>233</v>
      </c>
      <c r="G21" s="15">
        <v>1</v>
      </c>
      <c r="H21" s="16">
        <v>40</v>
      </c>
      <c r="I21" s="43">
        <f t="shared" si="0"/>
        <v>40</v>
      </c>
    </row>
    <row r="22" spans="1:9" ht="12.75" customHeight="1" x14ac:dyDescent="0.2">
      <c r="A22" s="623"/>
      <c r="B22" s="632"/>
      <c r="C22" s="632"/>
      <c r="D22" s="628"/>
      <c r="E22" s="15" t="s">
        <v>256</v>
      </c>
      <c r="F22" s="15" t="s">
        <v>100</v>
      </c>
      <c r="G22" s="15">
        <v>20</v>
      </c>
      <c r="H22" s="16">
        <v>95.25</v>
      </c>
      <c r="I22" s="43">
        <f t="shared" si="0"/>
        <v>1905</v>
      </c>
    </row>
    <row r="23" spans="1:9" ht="12.75" customHeight="1" x14ac:dyDescent="0.2">
      <c r="A23" s="623"/>
      <c r="B23" s="632"/>
      <c r="C23" s="632"/>
      <c r="D23" s="628"/>
      <c r="E23" s="15" t="s">
        <v>251</v>
      </c>
      <c r="F23" s="15" t="s">
        <v>99</v>
      </c>
      <c r="G23" s="15">
        <v>2</v>
      </c>
      <c r="H23" s="16">
        <v>170</v>
      </c>
      <c r="I23" s="43">
        <f t="shared" si="0"/>
        <v>340</v>
      </c>
    </row>
    <row r="24" spans="1:9" ht="12.75" customHeight="1" x14ac:dyDescent="0.2">
      <c r="A24" s="623"/>
      <c r="B24" s="632"/>
      <c r="C24" s="632"/>
      <c r="D24" s="628"/>
      <c r="E24" s="15" t="s">
        <v>470</v>
      </c>
      <c r="F24" s="15" t="s">
        <v>99</v>
      </c>
      <c r="G24" s="15">
        <v>1</v>
      </c>
      <c r="H24" s="16">
        <v>60</v>
      </c>
      <c r="I24" s="43">
        <f t="shared" si="0"/>
        <v>60</v>
      </c>
    </row>
    <row r="25" spans="1:9" ht="12.75" customHeight="1" x14ac:dyDescent="0.2">
      <c r="A25" s="623"/>
      <c r="B25" s="632"/>
      <c r="C25" s="632"/>
      <c r="D25" s="628"/>
      <c r="E25" s="15" t="s">
        <v>467</v>
      </c>
      <c r="F25" s="15" t="s">
        <v>99</v>
      </c>
      <c r="G25" s="15">
        <v>1</v>
      </c>
      <c r="H25" s="16">
        <v>86.5</v>
      </c>
      <c r="I25" s="43">
        <f t="shared" si="0"/>
        <v>86.5</v>
      </c>
    </row>
    <row r="26" spans="1:9" ht="12.75" customHeight="1" x14ac:dyDescent="0.2">
      <c r="A26" s="623"/>
      <c r="B26" s="632"/>
      <c r="C26" s="632"/>
      <c r="D26" s="628"/>
      <c r="E26" s="15" t="s">
        <v>471</v>
      </c>
      <c r="F26" s="15" t="s">
        <v>99</v>
      </c>
      <c r="G26" s="15">
        <v>1</v>
      </c>
      <c r="H26" s="16">
        <v>40</v>
      </c>
      <c r="I26" s="43">
        <f t="shared" si="0"/>
        <v>40</v>
      </c>
    </row>
    <row r="27" spans="1:9" ht="12.75" customHeight="1" thickBot="1" x14ac:dyDescent="0.25">
      <c r="A27" s="624"/>
      <c r="B27" s="632"/>
      <c r="C27" s="632"/>
      <c r="D27" s="629"/>
      <c r="E27" s="40" t="s">
        <v>255</v>
      </c>
      <c r="F27" s="40" t="s">
        <v>258</v>
      </c>
      <c r="G27" s="40">
        <v>0.2</v>
      </c>
      <c r="H27" s="41">
        <v>695</v>
      </c>
      <c r="I27" s="42">
        <f t="shared" si="0"/>
        <v>139</v>
      </c>
    </row>
    <row r="28" spans="1:9" ht="12.75" customHeight="1" x14ac:dyDescent="0.2">
      <c r="A28" s="622" t="s">
        <v>126</v>
      </c>
      <c r="B28" s="632"/>
      <c r="C28" s="632"/>
      <c r="D28" s="627" t="s">
        <v>549</v>
      </c>
      <c r="E28" s="37" t="s">
        <v>550</v>
      </c>
      <c r="F28" s="37" t="s">
        <v>110</v>
      </c>
      <c r="G28" s="37">
        <v>3.12</v>
      </c>
      <c r="H28" s="38">
        <v>197.09</v>
      </c>
      <c r="I28" s="39">
        <f t="shared" si="0"/>
        <v>614.92079999999999</v>
      </c>
    </row>
    <row r="29" spans="1:9" ht="12.75" customHeight="1" thickBot="1" x14ac:dyDescent="0.25">
      <c r="A29" s="624"/>
      <c r="B29" s="626"/>
      <c r="C29" s="626"/>
      <c r="D29" s="629"/>
      <c r="E29" s="40" t="s">
        <v>551</v>
      </c>
      <c r="F29" s="40" t="s">
        <v>100</v>
      </c>
      <c r="G29" s="40">
        <v>0.05</v>
      </c>
      <c r="H29" s="41">
        <v>92</v>
      </c>
      <c r="I29" s="42">
        <f t="shared" si="0"/>
        <v>4.6000000000000005</v>
      </c>
    </row>
    <row r="30" spans="1:9" ht="12.75" customHeight="1" x14ac:dyDescent="0.2">
      <c r="A30" s="622" t="s">
        <v>729</v>
      </c>
      <c r="B30" s="625">
        <v>11470.88</v>
      </c>
      <c r="C30" s="625" t="s">
        <v>70</v>
      </c>
      <c r="D30" s="627" t="s">
        <v>356</v>
      </c>
      <c r="E30" s="82" t="s">
        <v>232</v>
      </c>
      <c r="F30" s="82" t="s">
        <v>99</v>
      </c>
      <c r="G30" s="82">
        <v>20</v>
      </c>
      <c r="H30" s="155">
        <v>14</v>
      </c>
      <c r="I30" s="39">
        <f t="shared" si="0"/>
        <v>280</v>
      </c>
    </row>
    <row r="31" spans="1:9" ht="12.75" customHeight="1" thickBot="1" x14ac:dyDescent="0.25">
      <c r="A31" s="624"/>
      <c r="B31" s="632"/>
      <c r="C31" s="632"/>
      <c r="D31" s="629"/>
      <c r="E31" s="40" t="s">
        <v>231</v>
      </c>
      <c r="F31" s="40" t="s">
        <v>233</v>
      </c>
      <c r="G31" s="40">
        <v>0.25</v>
      </c>
      <c r="H31" s="41">
        <v>350</v>
      </c>
      <c r="I31" s="42">
        <f t="shared" si="0"/>
        <v>87.5</v>
      </c>
    </row>
    <row r="32" spans="1:9" ht="12.75" customHeight="1" x14ac:dyDescent="0.2">
      <c r="A32" s="622" t="s">
        <v>324</v>
      </c>
      <c r="B32" s="632"/>
      <c r="C32" s="632"/>
      <c r="D32" s="627" t="s">
        <v>407</v>
      </c>
      <c r="E32" s="37" t="s">
        <v>468</v>
      </c>
      <c r="F32" s="37" t="s">
        <v>233</v>
      </c>
      <c r="G32" s="37">
        <v>1</v>
      </c>
      <c r="H32" s="38">
        <v>350</v>
      </c>
      <c r="I32" s="39">
        <f t="shared" si="0"/>
        <v>350</v>
      </c>
    </row>
    <row r="33" spans="1:9" ht="12.75" customHeight="1" x14ac:dyDescent="0.2">
      <c r="A33" s="623"/>
      <c r="B33" s="632"/>
      <c r="C33" s="632"/>
      <c r="D33" s="628"/>
      <c r="E33" s="15" t="s">
        <v>248</v>
      </c>
      <c r="F33" s="15" t="s">
        <v>233</v>
      </c>
      <c r="G33" s="15">
        <v>0.5</v>
      </c>
      <c r="H33" s="16">
        <v>450</v>
      </c>
      <c r="I33" s="43">
        <f t="shared" si="0"/>
        <v>225</v>
      </c>
    </row>
    <row r="34" spans="1:9" ht="12.75" customHeight="1" x14ac:dyDescent="0.2">
      <c r="A34" s="623"/>
      <c r="B34" s="632"/>
      <c r="C34" s="632"/>
      <c r="D34" s="628"/>
      <c r="E34" s="15" t="s">
        <v>465</v>
      </c>
      <c r="F34" s="15" t="s">
        <v>233</v>
      </c>
      <c r="G34" s="15">
        <v>2</v>
      </c>
      <c r="H34" s="16">
        <v>40</v>
      </c>
      <c r="I34" s="43">
        <f t="shared" si="0"/>
        <v>80</v>
      </c>
    </row>
    <row r="35" spans="1:9" ht="12.75" customHeight="1" x14ac:dyDescent="0.2">
      <c r="A35" s="623"/>
      <c r="B35" s="632"/>
      <c r="C35" s="632"/>
      <c r="D35" s="628"/>
      <c r="E35" s="15" t="s">
        <v>469</v>
      </c>
      <c r="F35" s="15" t="s">
        <v>258</v>
      </c>
      <c r="G35" s="15">
        <v>0.5</v>
      </c>
      <c r="H35" s="16">
        <v>300</v>
      </c>
      <c r="I35" s="43">
        <f t="shared" si="0"/>
        <v>150</v>
      </c>
    </row>
    <row r="36" spans="1:9" ht="12.75" customHeight="1" x14ac:dyDescent="0.2">
      <c r="A36" s="623"/>
      <c r="B36" s="632"/>
      <c r="C36" s="632"/>
      <c r="D36" s="628"/>
      <c r="E36" s="15" t="s">
        <v>256</v>
      </c>
      <c r="F36" s="15" t="s">
        <v>100</v>
      </c>
      <c r="G36" s="15">
        <v>20</v>
      </c>
      <c r="H36" s="16">
        <v>95.25</v>
      </c>
      <c r="I36" s="43">
        <f t="shared" si="0"/>
        <v>1905</v>
      </c>
    </row>
    <row r="37" spans="1:9" ht="12.75" customHeight="1" x14ac:dyDescent="0.2">
      <c r="A37" s="623"/>
      <c r="B37" s="632"/>
      <c r="C37" s="632"/>
      <c r="D37" s="628"/>
      <c r="E37" s="15" t="s">
        <v>466</v>
      </c>
      <c r="F37" s="15" t="s">
        <v>99</v>
      </c>
      <c r="G37" s="15">
        <v>1</v>
      </c>
      <c r="H37" s="16">
        <v>248</v>
      </c>
      <c r="I37" s="43">
        <f t="shared" si="0"/>
        <v>248</v>
      </c>
    </row>
    <row r="38" spans="1:9" ht="12.75" customHeight="1" x14ac:dyDescent="0.2">
      <c r="A38" s="623"/>
      <c r="B38" s="632"/>
      <c r="C38" s="632"/>
      <c r="D38" s="628"/>
      <c r="E38" s="15" t="s">
        <v>255</v>
      </c>
      <c r="F38" s="15" t="s">
        <v>258</v>
      </c>
      <c r="G38" s="15">
        <v>0.1</v>
      </c>
      <c r="H38" s="16">
        <v>69.5</v>
      </c>
      <c r="I38" s="43">
        <f t="shared" si="0"/>
        <v>6.95</v>
      </c>
    </row>
    <row r="39" spans="1:9" ht="12.75" customHeight="1" thickBot="1" x14ac:dyDescent="0.25">
      <c r="A39" s="623"/>
      <c r="B39" s="632"/>
      <c r="C39" s="632"/>
      <c r="D39" s="629"/>
      <c r="E39" s="40" t="s">
        <v>251</v>
      </c>
      <c r="F39" s="40" t="s">
        <v>99</v>
      </c>
      <c r="G39" s="40">
        <v>2</v>
      </c>
      <c r="H39" s="41">
        <v>245.5</v>
      </c>
      <c r="I39" s="42">
        <f t="shared" si="0"/>
        <v>491</v>
      </c>
    </row>
    <row r="40" spans="1:9" ht="12.75" customHeight="1" x14ac:dyDescent="0.2">
      <c r="A40" s="623"/>
      <c r="B40" s="632"/>
      <c r="C40" s="632"/>
      <c r="D40" s="627" t="s">
        <v>109</v>
      </c>
      <c r="E40" s="35" t="s">
        <v>248</v>
      </c>
      <c r="F40" s="35" t="s">
        <v>233</v>
      </c>
      <c r="G40" s="35">
        <v>0.25</v>
      </c>
      <c r="H40" s="36">
        <v>450</v>
      </c>
      <c r="I40" s="157">
        <f t="shared" si="0"/>
        <v>112.5</v>
      </c>
    </row>
    <row r="41" spans="1:9" ht="12.75" customHeight="1" x14ac:dyDescent="0.2">
      <c r="A41" s="623"/>
      <c r="B41" s="632"/>
      <c r="C41" s="632"/>
      <c r="D41" s="628"/>
      <c r="E41" s="15" t="s">
        <v>468</v>
      </c>
      <c r="F41" s="15" t="s">
        <v>233</v>
      </c>
      <c r="G41" s="15">
        <v>1</v>
      </c>
      <c r="H41" s="16">
        <v>350</v>
      </c>
      <c r="I41" s="43">
        <f t="shared" si="0"/>
        <v>350</v>
      </c>
    </row>
    <row r="42" spans="1:9" ht="12.75" customHeight="1" x14ac:dyDescent="0.2">
      <c r="A42" s="623"/>
      <c r="B42" s="632"/>
      <c r="C42" s="632"/>
      <c r="D42" s="628"/>
      <c r="E42" s="15" t="s">
        <v>464</v>
      </c>
      <c r="F42" s="15" t="s">
        <v>258</v>
      </c>
      <c r="G42" s="15">
        <v>0.5</v>
      </c>
      <c r="H42" s="16">
        <v>300</v>
      </c>
      <c r="I42" s="43">
        <f t="shared" si="0"/>
        <v>150</v>
      </c>
    </row>
    <row r="43" spans="1:9" ht="12.75" customHeight="1" x14ac:dyDescent="0.2">
      <c r="A43" s="623"/>
      <c r="B43" s="632"/>
      <c r="C43" s="632"/>
      <c r="D43" s="628"/>
      <c r="E43" s="15" t="s">
        <v>465</v>
      </c>
      <c r="F43" s="15" t="s">
        <v>233</v>
      </c>
      <c r="G43" s="15">
        <v>2</v>
      </c>
      <c r="H43" s="16">
        <v>40</v>
      </c>
      <c r="I43" s="43">
        <f t="shared" si="0"/>
        <v>80</v>
      </c>
    </row>
    <row r="44" spans="1:9" ht="12.75" customHeight="1" x14ac:dyDescent="0.2">
      <c r="A44" s="623"/>
      <c r="B44" s="632"/>
      <c r="C44" s="632"/>
      <c r="D44" s="628"/>
      <c r="E44" s="15" t="s">
        <v>256</v>
      </c>
      <c r="F44" s="15" t="s">
        <v>100</v>
      </c>
      <c r="G44" s="15">
        <v>10</v>
      </c>
      <c r="H44" s="16">
        <v>95.25</v>
      </c>
      <c r="I44" s="43">
        <f t="shared" si="0"/>
        <v>952.5</v>
      </c>
    </row>
    <row r="45" spans="1:9" ht="12.75" customHeight="1" x14ac:dyDescent="0.2">
      <c r="A45" s="623"/>
      <c r="B45" s="632"/>
      <c r="C45" s="632"/>
      <c r="D45" s="628"/>
      <c r="E45" s="73" t="s">
        <v>260</v>
      </c>
      <c r="F45" s="73" t="s">
        <v>100</v>
      </c>
      <c r="G45" s="73">
        <v>10</v>
      </c>
      <c r="H45" s="74">
        <v>112.5</v>
      </c>
      <c r="I45" s="201">
        <f t="shared" si="0"/>
        <v>1125</v>
      </c>
    </row>
    <row r="46" spans="1:9" ht="12.75" customHeight="1" x14ac:dyDescent="0.2">
      <c r="A46" s="623"/>
      <c r="B46" s="632"/>
      <c r="C46" s="632"/>
      <c r="D46" s="628"/>
      <c r="E46" s="73" t="s">
        <v>255</v>
      </c>
      <c r="F46" s="73" t="s">
        <v>258</v>
      </c>
      <c r="G46" s="73">
        <v>0.5</v>
      </c>
      <c r="H46" s="74">
        <v>695</v>
      </c>
      <c r="I46" s="201">
        <f t="shared" si="0"/>
        <v>347.5</v>
      </c>
    </row>
    <row r="47" spans="1:9" ht="12.75" customHeight="1" x14ac:dyDescent="0.2">
      <c r="A47" s="623"/>
      <c r="B47" s="632"/>
      <c r="C47" s="632"/>
      <c r="D47" s="628"/>
      <c r="E47" s="73" t="s">
        <v>547</v>
      </c>
      <c r="F47" s="73" t="s">
        <v>99</v>
      </c>
      <c r="G47" s="73">
        <v>2</v>
      </c>
      <c r="H47" s="74">
        <v>11</v>
      </c>
      <c r="I47" s="201">
        <f t="shared" si="0"/>
        <v>22</v>
      </c>
    </row>
    <row r="48" spans="1:9" ht="12.75" customHeight="1" thickBot="1" x14ac:dyDescent="0.25">
      <c r="A48" s="624"/>
      <c r="B48" s="626"/>
      <c r="C48" s="626"/>
      <c r="D48" s="629"/>
      <c r="E48" s="40" t="s">
        <v>689</v>
      </c>
      <c r="F48" s="40" t="s">
        <v>99</v>
      </c>
      <c r="G48" s="40">
        <v>4</v>
      </c>
      <c r="H48" s="41">
        <v>20</v>
      </c>
      <c r="I48" s="42">
        <f t="shared" si="0"/>
        <v>80</v>
      </c>
    </row>
    <row r="49" spans="1:9" ht="12.75" customHeight="1" thickBot="1" x14ac:dyDescent="0.25">
      <c r="A49" s="79"/>
      <c r="B49" s="70">
        <v>9784.83</v>
      </c>
      <c r="C49" s="70" t="s">
        <v>72</v>
      </c>
      <c r="D49" s="53"/>
      <c r="E49" s="53"/>
      <c r="F49" s="53"/>
      <c r="G49" s="53"/>
      <c r="H49" s="153"/>
      <c r="I49" s="201">
        <f t="shared" si="0"/>
        <v>0</v>
      </c>
    </row>
    <row r="50" spans="1:9" ht="12.75" customHeight="1" x14ac:dyDescent="0.2">
      <c r="A50" s="622" t="s">
        <v>1015</v>
      </c>
      <c r="B50" s="625">
        <v>8885.4500000000007</v>
      </c>
      <c r="C50" s="625" t="s">
        <v>73</v>
      </c>
      <c r="D50" s="627" t="s">
        <v>111</v>
      </c>
      <c r="E50" s="82" t="s">
        <v>231</v>
      </c>
      <c r="F50" s="82" t="s">
        <v>101</v>
      </c>
      <c r="G50" s="82">
        <v>0.5</v>
      </c>
      <c r="H50" s="155">
        <v>260</v>
      </c>
      <c r="I50" s="39">
        <f t="shared" si="0"/>
        <v>130</v>
      </c>
    </row>
    <row r="51" spans="1:9" ht="12.75" customHeight="1" x14ac:dyDescent="0.2">
      <c r="A51" s="623"/>
      <c r="B51" s="632"/>
      <c r="C51" s="632"/>
      <c r="D51" s="628"/>
      <c r="E51" s="73" t="s">
        <v>1016</v>
      </c>
      <c r="F51" s="73" t="s">
        <v>445</v>
      </c>
      <c r="G51" s="73">
        <v>0.05</v>
      </c>
      <c r="H51" s="74">
        <v>300</v>
      </c>
      <c r="I51" s="43">
        <f t="shared" si="0"/>
        <v>15</v>
      </c>
    </row>
    <row r="52" spans="1:9" ht="12.75" customHeight="1" thickBot="1" x14ac:dyDescent="0.25">
      <c r="A52" s="624"/>
      <c r="B52" s="632"/>
      <c r="C52" s="632"/>
      <c r="D52" s="629"/>
      <c r="E52" s="40" t="s">
        <v>1017</v>
      </c>
      <c r="F52" s="40" t="s">
        <v>101</v>
      </c>
      <c r="G52" s="40">
        <v>8</v>
      </c>
      <c r="H52" s="41">
        <v>27.74</v>
      </c>
      <c r="I52" s="42">
        <f t="shared" si="0"/>
        <v>221.92</v>
      </c>
    </row>
    <row r="53" spans="1:9" x14ac:dyDescent="0.2">
      <c r="A53" s="622" t="s">
        <v>1018</v>
      </c>
      <c r="B53" s="632"/>
      <c r="C53" s="632"/>
      <c r="D53" s="627" t="s">
        <v>407</v>
      </c>
      <c r="E53" s="82" t="s">
        <v>231</v>
      </c>
      <c r="F53" s="82" t="s">
        <v>233</v>
      </c>
      <c r="G53" s="82">
        <v>0.5</v>
      </c>
      <c r="H53" s="155">
        <v>260</v>
      </c>
      <c r="I53" s="39">
        <f t="shared" si="0"/>
        <v>130</v>
      </c>
    </row>
    <row r="54" spans="1:9" ht="13.5" thickBot="1" x14ac:dyDescent="0.25">
      <c r="A54" s="624"/>
      <c r="B54" s="626"/>
      <c r="C54" s="626"/>
      <c r="D54" s="629"/>
      <c r="E54" s="40" t="s">
        <v>1016</v>
      </c>
      <c r="F54" s="40" t="s">
        <v>445</v>
      </c>
      <c r="G54" s="40">
        <v>0.05</v>
      </c>
      <c r="H54" s="41">
        <v>300</v>
      </c>
      <c r="I54" s="42">
        <f t="shared" si="0"/>
        <v>15</v>
      </c>
    </row>
    <row r="55" spans="1:9" ht="12.75" customHeight="1" x14ac:dyDescent="0.2">
      <c r="A55" s="622" t="s">
        <v>541</v>
      </c>
      <c r="B55" s="625">
        <v>10571.87</v>
      </c>
      <c r="C55" s="625" t="s">
        <v>74</v>
      </c>
      <c r="D55" s="627" t="s">
        <v>407</v>
      </c>
      <c r="E55" s="82" t="s">
        <v>231</v>
      </c>
      <c r="F55" s="82" t="s">
        <v>233</v>
      </c>
      <c r="G55" s="82">
        <v>0.7</v>
      </c>
      <c r="H55" s="155">
        <v>260</v>
      </c>
      <c r="I55" s="156">
        <f t="shared" si="0"/>
        <v>182</v>
      </c>
    </row>
    <row r="56" spans="1:9" ht="12.75" customHeight="1" x14ac:dyDescent="0.2">
      <c r="A56" s="623"/>
      <c r="B56" s="632"/>
      <c r="C56" s="632"/>
      <c r="D56" s="665"/>
      <c r="E56" s="15" t="s">
        <v>1016</v>
      </c>
      <c r="F56" s="15" t="s">
        <v>445</v>
      </c>
      <c r="G56" s="15">
        <v>0.08</v>
      </c>
      <c r="H56" s="16">
        <v>300</v>
      </c>
      <c r="I56" s="43">
        <f t="shared" si="0"/>
        <v>24</v>
      </c>
    </row>
    <row r="57" spans="1:9" ht="12.75" customHeight="1" x14ac:dyDescent="0.2">
      <c r="A57" s="623"/>
      <c r="B57" s="632"/>
      <c r="C57" s="632"/>
      <c r="D57" s="664" t="s">
        <v>109</v>
      </c>
      <c r="E57" s="15" t="s">
        <v>231</v>
      </c>
      <c r="F57" s="15" t="s">
        <v>233</v>
      </c>
      <c r="G57" s="15">
        <v>1</v>
      </c>
      <c r="H57" s="16">
        <v>260</v>
      </c>
      <c r="I57" s="43">
        <f t="shared" si="0"/>
        <v>260</v>
      </c>
    </row>
    <row r="58" spans="1:9" ht="12.75" customHeight="1" x14ac:dyDescent="0.2">
      <c r="A58" s="623"/>
      <c r="B58" s="632"/>
      <c r="C58" s="632"/>
      <c r="D58" s="628"/>
      <c r="E58" s="15" t="s">
        <v>1016</v>
      </c>
      <c r="F58" s="15" t="s">
        <v>445</v>
      </c>
      <c r="G58" s="15">
        <v>0.1</v>
      </c>
      <c r="H58" s="16">
        <v>300</v>
      </c>
      <c r="I58" s="43">
        <f t="shared" si="0"/>
        <v>30</v>
      </c>
    </row>
    <row r="59" spans="1:9" ht="12.75" customHeight="1" x14ac:dyDescent="0.2">
      <c r="A59" s="623"/>
      <c r="B59" s="632"/>
      <c r="C59" s="632"/>
      <c r="D59" s="628"/>
      <c r="E59" s="15" t="s">
        <v>721</v>
      </c>
      <c r="F59" s="15" t="s">
        <v>100</v>
      </c>
      <c r="G59" s="15">
        <v>0.1</v>
      </c>
      <c r="H59" s="16">
        <v>80</v>
      </c>
      <c r="I59" s="43">
        <f t="shared" si="0"/>
        <v>8</v>
      </c>
    </row>
    <row r="60" spans="1:9" ht="12.75" customHeight="1" thickBot="1" x14ac:dyDescent="0.25">
      <c r="A60" s="624"/>
      <c r="B60" s="632"/>
      <c r="C60" s="632"/>
      <c r="D60" s="629"/>
      <c r="E60" s="40" t="s">
        <v>502</v>
      </c>
      <c r="F60" s="40" t="s">
        <v>100</v>
      </c>
      <c r="G60" s="40">
        <v>0.05</v>
      </c>
      <c r="H60" s="41">
        <v>68</v>
      </c>
      <c r="I60" s="42">
        <f t="shared" si="0"/>
        <v>3.4000000000000004</v>
      </c>
    </row>
    <row r="61" spans="1:9" ht="12.75" customHeight="1" x14ac:dyDescent="0.2">
      <c r="A61" s="622" t="s">
        <v>1113</v>
      </c>
      <c r="B61" s="632"/>
      <c r="C61" s="632"/>
      <c r="D61" s="627" t="s">
        <v>109</v>
      </c>
      <c r="E61" s="37" t="s">
        <v>231</v>
      </c>
      <c r="F61" s="37" t="s">
        <v>233</v>
      </c>
      <c r="G61" s="37">
        <v>0.5</v>
      </c>
      <c r="H61" s="38">
        <v>260</v>
      </c>
      <c r="I61" s="39">
        <f t="shared" si="0"/>
        <v>130</v>
      </c>
    </row>
    <row r="62" spans="1:9" ht="12.75" customHeight="1" x14ac:dyDescent="0.2">
      <c r="A62" s="623"/>
      <c r="B62" s="632"/>
      <c r="C62" s="632"/>
      <c r="D62" s="628"/>
      <c r="E62" s="15" t="s">
        <v>1016</v>
      </c>
      <c r="F62" s="15" t="s">
        <v>445</v>
      </c>
      <c r="G62" s="15">
        <v>0.05</v>
      </c>
      <c r="H62" s="16">
        <v>300</v>
      </c>
      <c r="I62" s="43">
        <f t="shared" si="0"/>
        <v>15</v>
      </c>
    </row>
    <row r="63" spans="1:9" ht="12.75" customHeight="1" thickBot="1" x14ac:dyDescent="0.25">
      <c r="A63" s="624"/>
      <c r="B63" s="632"/>
      <c r="C63" s="632"/>
      <c r="D63" s="629"/>
      <c r="E63" s="40" t="s">
        <v>232</v>
      </c>
      <c r="F63" s="40" t="s">
        <v>99</v>
      </c>
      <c r="G63" s="40">
        <v>25</v>
      </c>
      <c r="H63" s="41">
        <v>14</v>
      </c>
      <c r="I63" s="42">
        <f t="shared" si="0"/>
        <v>350</v>
      </c>
    </row>
    <row r="64" spans="1:9" ht="12.75" customHeight="1" x14ac:dyDescent="0.2">
      <c r="A64" s="622" t="s">
        <v>1093</v>
      </c>
      <c r="B64" s="632"/>
      <c r="C64" s="632"/>
      <c r="D64" s="633" t="s">
        <v>330</v>
      </c>
      <c r="E64" s="37" t="s">
        <v>1129</v>
      </c>
      <c r="F64" s="37" t="s">
        <v>99</v>
      </c>
      <c r="G64" s="37">
        <v>16</v>
      </c>
      <c r="H64" s="38">
        <v>1440</v>
      </c>
      <c r="I64" s="39">
        <f t="shared" si="0"/>
        <v>23040</v>
      </c>
    </row>
    <row r="65" spans="1:9" ht="12.75" customHeight="1" thickBot="1" x14ac:dyDescent="0.25">
      <c r="A65" s="624"/>
      <c r="B65" s="632"/>
      <c r="C65" s="632"/>
      <c r="D65" s="635"/>
      <c r="E65" s="40" t="s">
        <v>1130</v>
      </c>
      <c r="F65" s="40" t="s">
        <v>99</v>
      </c>
      <c r="G65" s="40">
        <v>260</v>
      </c>
      <c r="H65" s="41">
        <v>2.34</v>
      </c>
      <c r="I65" s="200">
        <f t="shared" si="0"/>
        <v>608.4</v>
      </c>
    </row>
    <row r="66" spans="1:9" ht="12.75" customHeight="1" x14ac:dyDescent="0.2">
      <c r="A66" s="622" t="s">
        <v>357</v>
      </c>
      <c r="B66" s="632"/>
      <c r="C66" s="632"/>
      <c r="D66" s="627" t="s">
        <v>1131</v>
      </c>
      <c r="E66" s="37" t="s">
        <v>608</v>
      </c>
      <c r="F66" s="37" t="s">
        <v>610</v>
      </c>
      <c r="G66" s="37">
        <v>4</v>
      </c>
      <c r="H66" s="38">
        <v>850.5</v>
      </c>
      <c r="I66" s="39">
        <f t="shared" si="0"/>
        <v>3402</v>
      </c>
    </row>
    <row r="67" spans="1:9" ht="12.75" customHeight="1" thickBot="1" x14ac:dyDescent="0.25">
      <c r="A67" s="624"/>
      <c r="B67" s="626"/>
      <c r="C67" s="626"/>
      <c r="D67" s="629"/>
      <c r="E67" s="40" t="s">
        <v>1132</v>
      </c>
      <c r="F67" s="40" t="s">
        <v>528</v>
      </c>
      <c r="G67" s="40">
        <v>4</v>
      </c>
      <c r="H67" s="41">
        <v>561.4</v>
      </c>
      <c r="I67" s="200">
        <f t="shared" si="0"/>
        <v>2245.6</v>
      </c>
    </row>
    <row r="68" spans="1:9" ht="12.75" customHeight="1" x14ac:dyDescent="0.2">
      <c r="A68" s="622" t="s">
        <v>126</v>
      </c>
      <c r="B68" s="625">
        <v>7950.43</v>
      </c>
      <c r="C68" s="625" t="s">
        <v>75</v>
      </c>
      <c r="D68" s="627" t="s">
        <v>109</v>
      </c>
      <c r="E68" s="37" t="s">
        <v>550</v>
      </c>
      <c r="F68" s="37" t="s">
        <v>110</v>
      </c>
      <c r="G68" s="37">
        <v>5.2</v>
      </c>
      <c r="H68" s="38">
        <v>197.09</v>
      </c>
      <c r="I68" s="39">
        <f t="shared" si="0"/>
        <v>1024.8680000000002</v>
      </c>
    </row>
    <row r="69" spans="1:9" ht="12.75" customHeight="1" thickBot="1" x14ac:dyDescent="0.25">
      <c r="A69" s="624"/>
      <c r="B69" s="632"/>
      <c r="C69" s="632"/>
      <c r="D69" s="628"/>
      <c r="E69" s="40" t="s">
        <v>124</v>
      </c>
      <c r="F69" s="40" t="s">
        <v>100</v>
      </c>
      <c r="G69" s="40">
        <v>0.05</v>
      </c>
      <c r="H69" s="41">
        <v>110</v>
      </c>
      <c r="I69" s="42">
        <f t="shared" si="0"/>
        <v>5.5</v>
      </c>
    </row>
    <row r="70" spans="1:9" ht="12.75" customHeight="1" x14ac:dyDescent="0.2">
      <c r="A70" s="622" t="s">
        <v>1284</v>
      </c>
      <c r="B70" s="632"/>
      <c r="C70" s="632"/>
      <c r="D70" s="628"/>
      <c r="E70" s="37" t="s">
        <v>231</v>
      </c>
      <c r="F70" s="37" t="s">
        <v>101</v>
      </c>
      <c r="G70" s="37">
        <v>0.25</v>
      </c>
      <c r="H70" s="38">
        <v>260</v>
      </c>
      <c r="I70" s="39">
        <f t="shared" si="0"/>
        <v>65</v>
      </c>
    </row>
    <row r="71" spans="1:9" ht="12.75" customHeight="1" x14ac:dyDescent="0.2">
      <c r="A71" s="623"/>
      <c r="B71" s="632"/>
      <c r="C71" s="632"/>
      <c r="D71" s="628"/>
      <c r="E71" s="15" t="s">
        <v>1016</v>
      </c>
      <c r="F71" s="15" t="s">
        <v>445</v>
      </c>
      <c r="G71" s="15">
        <v>2.5000000000000001E-2</v>
      </c>
      <c r="H71" s="16">
        <v>300</v>
      </c>
      <c r="I71" s="43">
        <f t="shared" si="0"/>
        <v>7.5</v>
      </c>
    </row>
    <row r="72" spans="1:9" ht="12.75" customHeight="1" thickBot="1" x14ac:dyDescent="0.25">
      <c r="A72" s="624"/>
      <c r="B72" s="632"/>
      <c r="C72" s="632"/>
      <c r="D72" s="629"/>
      <c r="E72" s="40" t="s">
        <v>1285</v>
      </c>
      <c r="F72" s="40" t="s">
        <v>602</v>
      </c>
      <c r="G72" s="40">
        <v>0.25</v>
      </c>
      <c r="H72" s="41">
        <v>75</v>
      </c>
      <c r="I72" s="42">
        <f t="shared" si="0"/>
        <v>18.75</v>
      </c>
    </row>
    <row r="73" spans="1:9" ht="12.75" customHeight="1" x14ac:dyDescent="0.2">
      <c r="A73" s="622" t="s">
        <v>126</v>
      </c>
      <c r="B73" s="632"/>
      <c r="C73" s="632"/>
      <c r="D73" s="627" t="s">
        <v>407</v>
      </c>
      <c r="E73" s="37" t="s">
        <v>550</v>
      </c>
      <c r="F73" s="37" t="s">
        <v>110</v>
      </c>
      <c r="G73" s="37">
        <v>2.08</v>
      </c>
      <c r="H73" s="38">
        <v>197.09</v>
      </c>
      <c r="I73" s="39">
        <f t="shared" si="0"/>
        <v>409.94720000000001</v>
      </c>
    </row>
    <row r="74" spans="1:9" ht="12.75" customHeight="1" thickBot="1" x14ac:dyDescent="0.25">
      <c r="A74" s="624"/>
      <c r="B74" s="632"/>
      <c r="C74" s="632"/>
      <c r="D74" s="628"/>
      <c r="E74" s="83" t="s">
        <v>124</v>
      </c>
      <c r="F74" s="83" t="s">
        <v>100</v>
      </c>
      <c r="G74" s="83">
        <v>2.5000000000000001E-2</v>
      </c>
      <c r="H74" s="84">
        <v>110</v>
      </c>
      <c r="I74" s="200">
        <f t="shared" si="0"/>
        <v>2.75</v>
      </c>
    </row>
    <row r="75" spans="1:9" ht="12.75" customHeight="1" x14ac:dyDescent="0.2">
      <c r="A75" s="622" t="s">
        <v>1284</v>
      </c>
      <c r="B75" s="632"/>
      <c r="C75" s="632"/>
      <c r="D75" s="628"/>
      <c r="E75" s="37" t="s">
        <v>231</v>
      </c>
      <c r="F75" s="37" t="s">
        <v>101</v>
      </c>
      <c r="G75" s="37">
        <v>0.25</v>
      </c>
      <c r="H75" s="38">
        <v>260</v>
      </c>
      <c r="I75" s="39">
        <f t="shared" si="0"/>
        <v>65</v>
      </c>
    </row>
    <row r="76" spans="1:9" ht="12.75" customHeight="1" x14ac:dyDescent="0.2">
      <c r="A76" s="623"/>
      <c r="B76" s="632"/>
      <c r="C76" s="632"/>
      <c r="D76" s="628"/>
      <c r="E76" s="35" t="s">
        <v>1016</v>
      </c>
      <c r="F76" s="35" t="s">
        <v>445</v>
      </c>
      <c r="G76" s="35">
        <v>2.5000000000000001E-2</v>
      </c>
      <c r="H76" s="36">
        <v>300</v>
      </c>
      <c r="I76" s="157">
        <f t="shared" si="0"/>
        <v>7.5</v>
      </c>
    </row>
    <row r="77" spans="1:9" ht="12.75" customHeight="1" thickBot="1" x14ac:dyDescent="0.25">
      <c r="A77" s="624"/>
      <c r="B77" s="632"/>
      <c r="C77" s="632"/>
      <c r="D77" s="629"/>
      <c r="E77" s="83" t="s">
        <v>1285</v>
      </c>
      <c r="F77" s="83" t="s">
        <v>602</v>
      </c>
      <c r="G77" s="83">
        <v>0.25</v>
      </c>
      <c r="H77" s="84">
        <v>75</v>
      </c>
      <c r="I77" s="200">
        <f t="shared" si="0"/>
        <v>18.75</v>
      </c>
    </row>
    <row r="78" spans="1:9" ht="12.75" customHeight="1" x14ac:dyDescent="0.2">
      <c r="A78" s="622" t="s">
        <v>126</v>
      </c>
      <c r="B78" s="632"/>
      <c r="C78" s="632"/>
      <c r="D78" s="627" t="s">
        <v>356</v>
      </c>
      <c r="E78" s="37" t="s">
        <v>550</v>
      </c>
      <c r="F78" s="37" t="s">
        <v>110</v>
      </c>
      <c r="G78" s="37">
        <v>2.08</v>
      </c>
      <c r="H78" s="36">
        <v>197.09</v>
      </c>
      <c r="I78" s="157">
        <f t="shared" si="0"/>
        <v>409.94720000000001</v>
      </c>
    </row>
    <row r="79" spans="1:9" ht="12.75" customHeight="1" thickBot="1" x14ac:dyDescent="0.25">
      <c r="A79" s="624"/>
      <c r="B79" s="632"/>
      <c r="C79" s="632"/>
      <c r="D79" s="628"/>
      <c r="E79" s="83" t="s">
        <v>124</v>
      </c>
      <c r="F79" s="83" t="s">
        <v>100</v>
      </c>
      <c r="G79" s="83">
        <v>2.5000000000000001E-2</v>
      </c>
      <c r="H79" s="36">
        <v>110</v>
      </c>
      <c r="I79" s="157">
        <f t="shared" si="0"/>
        <v>2.75</v>
      </c>
    </row>
    <row r="80" spans="1:9" ht="12.75" customHeight="1" x14ac:dyDescent="0.2">
      <c r="A80" s="622" t="s">
        <v>1284</v>
      </c>
      <c r="B80" s="632"/>
      <c r="C80" s="632"/>
      <c r="D80" s="628"/>
      <c r="E80" s="37" t="s">
        <v>231</v>
      </c>
      <c r="F80" s="37" t="s">
        <v>101</v>
      </c>
      <c r="G80" s="37">
        <v>0.25</v>
      </c>
      <c r="H80" s="36">
        <v>260</v>
      </c>
      <c r="I80" s="157">
        <f t="shared" si="0"/>
        <v>65</v>
      </c>
    </row>
    <row r="81" spans="1:9" ht="12.75" customHeight="1" x14ac:dyDescent="0.2">
      <c r="A81" s="623"/>
      <c r="B81" s="632"/>
      <c r="C81" s="632"/>
      <c r="D81" s="628"/>
      <c r="E81" s="35" t="s">
        <v>1016</v>
      </c>
      <c r="F81" s="35" t="s">
        <v>445</v>
      </c>
      <c r="G81" s="35">
        <v>2.5000000000000001E-2</v>
      </c>
      <c r="H81" s="36">
        <v>300</v>
      </c>
      <c r="I81" s="157">
        <f t="shared" si="0"/>
        <v>7.5</v>
      </c>
    </row>
    <row r="82" spans="1:9" ht="12.75" customHeight="1" thickBot="1" x14ac:dyDescent="0.25">
      <c r="A82" s="624"/>
      <c r="B82" s="632"/>
      <c r="C82" s="632"/>
      <c r="D82" s="665"/>
      <c r="E82" s="83" t="s">
        <v>1285</v>
      </c>
      <c r="F82" s="83" t="s">
        <v>602</v>
      </c>
      <c r="G82" s="83">
        <v>0.25</v>
      </c>
      <c r="H82" s="36">
        <v>75</v>
      </c>
      <c r="I82" s="157">
        <f t="shared" si="0"/>
        <v>18.75</v>
      </c>
    </row>
    <row r="83" spans="1:9" ht="12.75" customHeight="1" x14ac:dyDescent="0.2">
      <c r="A83" s="622" t="s">
        <v>126</v>
      </c>
      <c r="B83" s="632"/>
      <c r="C83" s="632"/>
      <c r="D83" s="664" t="s">
        <v>111</v>
      </c>
      <c r="E83" s="37" t="s">
        <v>550</v>
      </c>
      <c r="F83" s="37" t="s">
        <v>110</v>
      </c>
      <c r="G83" s="37">
        <v>4.16</v>
      </c>
      <c r="H83" s="36">
        <v>197.09</v>
      </c>
      <c r="I83" s="157">
        <f>G83*H83</f>
        <v>819.89440000000002</v>
      </c>
    </row>
    <row r="84" spans="1:9" ht="12.75" customHeight="1" thickBot="1" x14ac:dyDescent="0.25">
      <c r="A84" s="624"/>
      <c r="B84" s="632"/>
      <c r="C84" s="632"/>
      <c r="D84" s="628"/>
      <c r="E84" s="83" t="s">
        <v>124</v>
      </c>
      <c r="F84" s="83" t="s">
        <v>100</v>
      </c>
      <c r="G84" s="83">
        <v>0.05</v>
      </c>
      <c r="H84" s="36">
        <v>110</v>
      </c>
      <c r="I84" s="157">
        <f>G84*H84</f>
        <v>5.5</v>
      </c>
    </row>
    <row r="85" spans="1:9" ht="12.75" customHeight="1" x14ac:dyDescent="0.2">
      <c r="A85" s="622" t="s">
        <v>1284</v>
      </c>
      <c r="B85" s="632"/>
      <c r="C85" s="632"/>
      <c r="D85" s="628"/>
      <c r="E85" s="37" t="s">
        <v>231</v>
      </c>
      <c r="F85" s="37" t="s">
        <v>101</v>
      </c>
      <c r="G85" s="37">
        <v>0.25</v>
      </c>
      <c r="H85" s="36">
        <v>260</v>
      </c>
      <c r="I85" s="157">
        <f>G85*H85</f>
        <v>65</v>
      </c>
    </row>
    <row r="86" spans="1:9" ht="12.75" customHeight="1" x14ac:dyDescent="0.2">
      <c r="A86" s="623"/>
      <c r="B86" s="632"/>
      <c r="C86" s="632"/>
      <c r="D86" s="628"/>
      <c r="E86" s="35" t="s">
        <v>1016</v>
      </c>
      <c r="F86" s="35" t="s">
        <v>445</v>
      </c>
      <c r="G86" s="35">
        <v>2.5000000000000001E-2</v>
      </c>
      <c r="H86" s="36">
        <v>300</v>
      </c>
      <c r="I86" s="157">
        <f>G86*H86</f>
        <v>7.5</v>
      </c>
    </row>
    <row r="87" spans="1:9" ht="12.75" customHeight="1" thickBot="1" x14ac:dyDescent="0.25">
      <c r="A87" s="624"/>
      <c r="B87" s="626"/>
      <c r="C87" s="626"/>
      <c r="D87" s="629"/>
      <c r="E87" s="83" t="s">
        <v>1285</v>
      </c>
      <c r="F87" s="83" t="s">
        <v>602</v>
      </c>
      <c r="G87" s="83">
        <v>0.25</v>
      </c>
      <c r="H87" s="84">
        <v>75</v>
      </c>
      <c r="I87" s="200">
        <f>G87*H87</f>
        <v>18.75</v>
      </c>
    </row>
    <row r="88" spans="1:9" ht="12.75" customHeight="1" x14ac:dyDescent="0.2">
      <c r="A88" s="32"/>
      <c r="B88" s="33">
        <v>11179.48</v>
      </c>
      <c r="C88" s="33" t="s">
        <v>76</v>
      </c>
      <c r="D88" s="35"/>
      <c r="E88" s="35"/>
      <c r="F88" s="35"/>
      <c r="G88" s="35"/>
      <c r="H88" s="36"/>
      <c r="I88" s="43">
        <f t="shared" si="0"/>
        <v>0</v>
      </c>
    </row>
    <row r="89" spans="1:9" ht="12.75" customHeight="1" thickBot="1" x14ac:dyDescent="0.25">
      <c r="A89" s="79"/>
      <c r="B89" s="70">
        <v>11153.52</v>
      </c>
      <c r="C89" s="70" t="s">
        <v>77</v>
      </c>
      <c r="D89" s="53"/>
      <c r="E89" s="53"/>
      <c r="F89" s="53"/>
      <c r="G89" s="53"/>
      <c r="H89" s="153"/>
      <c r="I89" s="201">
        <f t="shared" si="0"/>
        <v>0</v>
      </c>
    </row>
    <row r="90" spans="1:9" ht="12.75" customHeight="1" x14ac:dyDescent="0.2">
      <c r="A90" s="622" t="s">
        <v>1774</v>
      </c>
      <c r="B90" s="625">
        <v>16535.7</v>
      </c>
      <c r="C90" s="625" t="s">
        <v>78</v>
      </c>
      <c r="D90" s="627" t="s">
        <v>108</v>
      </c>
      <c r="E90" s="37" t="s">
        <v>1440</v>
      </c>
      <c r="F90" s="37" t="s">
        <v>528</v>
      </c>
      <c r="G90" s="37">
        <v>1.5</v>
      </c>
      <c r="H90" s="38">
        <v>520</v>
      </c>
      <c r="I90" s="39">
        <f t="shared" si="0"/>
        <v>780</v>
      </c>
    </row>
    <row r="91" spans="1:9" ht="12.75" customHeight="1" x14ac:dyDescent="0.2">
      <c r="A91" s="623"/>
      <c r="B91" s="632"/>
      <c r="C91" s="632"/>
      <c r="D91" s="628"/>
      <c r="E91" s="35" t="s">
        <v>1518</v>
      </c>
      <c r="F91" s="35" t="s">
        <v>100</v>
      </c>
      <c r="G91" s="35">
        <v>0.15</v>
      </c>
      <c r="H91" s="36">
        <v>170</v>
      </c>
      <c r="I91" s="43">
        <f t="shared" si="0"/>
        <v>25.5</v>
      </c>
    </row>
    <row r="92" spans="1:9" ht="12.75" customHeight="1" x14ac:dyDescent="0.2">
      <c r="A92" s="623"/>
      <c r="B92" s="632"/>
      <c r="C92" s="632"/>
      <c r="D92" s="628"/>
      <c r="E92" s="35" t="s">
        <v>151</v>
      </c>
      <c r="F92" s="35" t="s">
        <v>100</v>
      </c>
      <c r="G92" s="35">
        <v>0.2</v>
      </c>
      <c r="H92" s="36">
        <v>80</v>
      </c>
      <c r="I92" s="43">
        <f t="shared" si="0"/>
        <v>16</v>
      </c>
    </row>
    <row r="93" spans="1:9" ht="12.75" customHeight="1" x14ac:dyDescent="0.2">
      <c r="A93" s="623"/>
      <c r="B93" s="632"/>
      <c r="C93" s="632"/>
      <c r="D93" s="628"/>
      <c r="E93" s="35" t="s">
        <v>127</v>
      </c>
      <c r="F93" s="35" t="s">
        <v>100</v>
      </c>
      <c r="G93" s="35">
        <v>0.15</v>
      </c>
      <c r="H93" s="36">
        <v>80</v>
      </c>
      <c r="I93" s="43">
        <f t="shared" si="0"/>
        <v>12</v>
      </c>
    </row>
    <row r="94" spans="1:9" ht="12.75" customHeight="1" thickBot="1" x14ac:dyDescent="0.25">
      <c r="A94" s="624"/>
      <c r="B94" s="626"/>
      <c r="C94" s="626"/>
      <c r="D94" s="629"/>
      <c r="E94" s="83" t="s">
        <v>1753</v>
      </c>
      <c r="F94" s="83" t="s">
        <v>99</v>
      </c>
      <c r="G94" s="83">
        <v>0.25</v>
      </c>
      <c r="H94" s="84">
        <v>335</v>
      </c>
      <c r="I94" s="42">
        <f t="shared" si="0"/>
        <v>83.75</v>
      </c>
    </row>
    <row r="95" spans="1:9" ht="12.75" customHeight="1" x14ac:dyDescent="0.2">
      <c r="A95" s="32"/>
      <c r="B95" s="33">
        <v>13566.81</v>
      </c>
      <c r="C95" s="33" t="s">
        <v>79</v>
      </c>
      <c r="D95" s="35"/>
      <c r="E95" s="35"/>
      <c r="F95" s="35"/>
      <c r="G95" s="35"/>
      <c r="H95" s="36"/>
      <c r="I95" s="43">
        <f>G95*H95</f>
        <v>0</v>
      </c>
    </row>
    <row r="96" spans="1:9" ht="12.75" customHeight="1" thickBot="1" x14ac:dyDescent="0.25">
      <c r="A96" s="32"/>
      <c r="B96" s="33">
        <v>13710.57</v>
      </c>
      <c r="C96" s="33" t="s">
        <v>80</v>
      </c>
      <c r="D96" s="35"/>
      <c r="E96" s="35"/>
      <c r="F96" s="35"/>
      <c r="G96" s="35"/>
      <c r="H96" s="36"/>
      <c r="I96" s="43">
        <f>G96*H96</f>
        <v>0</v>
      </c>
    </row>
    <row r="97" spans="1:9" ht="12.75" customHeight="1" thickBot="1" x14ac:dyDescent="0.25">
      <c r="A97" s="440"/>
      <c r="B97" s="85"/>
      <c r="C97" s="85" t="s">
        <v>87</v>
      </c>
      <c r="D97" s="441"/>
      <c r="E97" s="47"/>
      <c r="F97" s="47"/>
      <c r="G97" s="47"/>
      <c r="H97" s="48"/>
      <c r="I97" s="49">
        <v>1165.6300000000001</v>
      </c>
    </row>
    <row r="98" spans="1:9" ht="12.75" customHeight="1" thickBot="1" x14ac:dyDescent="0.25">
      <c r="A98" s="180"/>
      <c r="B98" s="197">
        <f>SUM(B6:B96)</f>
        <v>130611.93</v>
      </c>
      <c r="C98" s="198"/>
      <c r="D98" s="197"/>
      <c r="E98" s="199"/>
      <c r="F98" s="198"/>
      <c r="G98" s="198"/>
      <c r="H98" s="197" t="s">
        <v>17</v>
      </c>
      <c r="I98" s="230">
        <f>SUM(I6:I97)</f>
        <v>52296.827600000004</v>
      </c>
    </row>
    <row r="99" spans="1:9" ht="77.25" thickBot="1" x14ac:dyDescent="0.25">
      <c r="A99" s="134" t="s">
        <v>1066</v>
      </c>
      <c r="B99" s="114" t="s">
        <v>16</v>
      </c>
      <c r="C99" s="114" t="s">
        <v>5</v>
      </c>
      <c r="D99" s="114" t="s">
        <v>23</v>
      </c>
      <c r="E99" s="118" t="s">
        <v>18</v>
      </c>
      <c r="F99" s="114" t="s">
        <v>19</v>
      </c>
      <c r="G99" s="114" t="s">
        <v>10</v>
      </c>
      <c r="H99" s="114" t="s">
        <v>13</v>
      </c>
      <c r="I99" s="115" t="s">
        <v>12</v>
      </c>
    </row>
    <row r="100" spans="1:9" ht="26.25" thickBot="1" x14ac:dyDescent="0.25">
      <c r="A100" s="46" t="s">
        <v>329</v>
      </c>
      <c r="B100" s="625">
        <v>12786.87</v>
      </c>
      <c r="C100" s="625" t="s">
        <v>66</v>
      </c>
      <c r="D100" s="47" t="s">
        <v>330</v>
      </c>
      <c r="E100" s="47" t="s">
        <v>331</v>
      </c>
      <c r="F100" s="47" t="s">
        <v>99</v>
      </c>
      <c r="G100" s="47">
        <v>1</v>
      </c>
      <c r="H100" s="48">
        <v>8.89</v>
      </c>
      <c r="I100" s="49">
        <f>G100*H100</f>
        <v>8.89</v>
      </c>
    </row>
    <row r="101" spans="1:9" ht="12.75" customHeight="1" x14ac:dyDescent="0.2">
      <c r="A101" s="622" t="s">
        <v>404</v>
      </c>
      <c r="B101" s="632"/>
      <c r="C101" s="632"/>
      <c r="D101" s="633" t="s">
        <v>405</v>
      </c>
      <c r="E101" s="37" t="s">
        <v>142</v>
      </c>
      <c r="F101" s="37" t="s">
        <v>99</v>
      </c>
      <c r="G101" s="37">
        <v>1</v>
      </c>
      <c r="H101" s="38">
        <v>9.98</v>
      </c>
      <c r="I101" s="492">
        <f t="shared" ref="I101:I192" si="1">G101*H101</f>
        <v>9.98</v>
      </c>
    </row>
    <row r="102" spans="1:9" ht="12.75" customHeight="1" x14ac:dyDescent="0.2">
      <c r="A102" s="623"/>
      <c r="B102" s="632"/>
      <c r="C102" s="632"/>
      <c r="D102" s="634"/>
      <c r="E102" s="15" t="s">
        <v>138</v>
      </c>
      <c r="F102" s="15" t="s">
        <v>99</v>
      </c>
      <c r="G102" s="15">
        <v>1</v>
      </c>
      <c r="H102" s="16">
        <v>567.34</v>
      </c>
      <c r="I102" s="365">
        <f t="shared" si="1"/>
        <v>567.34</v>
      </c>
    </row>
    <row r="103" spans="1:9" x14ac:dyDescent="0.2">
      <c r="A103" s="623"/>
      <c r="B103" s="632"/>
      <c r="C103" s="632"/>
      <c r="D103" s="634"/>
      <c r="E103" s="15" t="s">
        <v>120</v>
      </c>
      <c r="F103" s="15" t="s">
        <v>99</v>
      </c>
      <c r="G103" s="15">
        <v>1</v>
      </c>
      <c r="H103" s="16">
        <v>5.28</v>
      </c>
      <c r="I103" s="365">
        <f t="shared" si="1"/>
        <v>5.28</v>
      </c>
    </row>
    <row r="104" spans="1:9" x14ac:dyDescent="0.2">
      <c r="A104" s="623"/>
      <c r="B104" s="632"/>
      <c r="C104" s="632"/>
      <c r="D104" s="634"/>
      <c r="E104" s="15" t="s">
        <v>122</v>
      </c>
      <c r="F104" s="15" t="s">
        <v>99</v>
      </c>
      <c r="G104" s="15">
        <v>1</v>
      </c>
      <c r="H104" s="16">
        <v>191.48</v>
      </c>
      <c r="I104" s="365">
        <f t="shared" si="1"/>
        <v>191.48</v>
      </c>
    </row>
    <row r="105" spans="1:9" x14ac:dyDescent="0.2">
      <c r="A105" s="623"/>
      <c r="B105" s="632"/>
      <c r="C105" s="632"/>
      <c r="D105" s="634"/>
      <c r="E105" s="15" t="s">
        <v>118</v>
      </c>
      <c r="F105" s="15" t="s">
        <v>99</v>
      </c>
      <c r="G105" s="15">
        <v>1</v>
      </c>
      <c r="H105" s="16">
        <v>117.24</v>
      </c>
      <c r="I105" s="365">
        <f t="shared" si="1"/>
        <v>117.24</v>
      </c>
    </row>
    <row r="106" spans="1:9" ht="12.75" customHeight="1" x14ac:dyDescent="0.2">
      <c r="A106" s="623"/>
      <c r="B106" s="632"/>
      <c r="C106" s="632"/>
      <c r="D106" s="634"/>
      <c r="E106" s="15" t="s">
        <v>406</v>
      </c>
      <c r="F106" s="15" t="s">
        <v>99</v>
      </c>
      <c r="G106" s="15">
        <v>1</v>
      </c>
      <c r="H106" s="16">
        <v>290</v>
      </c>
      <c r="I106" s="365">
        <f t="shared" si="1"/>
        <v>290</v>
      </c>
    </row>
    <row r="107" spans="1:9" ht="12.75" customHeight="1" x14ac:dyDescent="0.2">
      <c r="A107" s="623"/>
      <c r="B107" s="632"/>
      <c r="C107" s="632"/>
      <c r="D107" s="634"/>
      <c r="E107" s="15" t="s">
        <v>297</v>
      </c>
      <c r="F107" s="15" t="s">
        <v>99</v>
      </c>
      <c r="G107" s="15">
        <v>1</v>
      </c>
      <c r="H107" s="16">
        <v>155.53</v>
      </c>
      <c r="I107" s="365">
        <f t="shared" si="1"/>
        <v>155.53</v>
      </c>
    </row>
    <row r="108" spans="1:9" ht="12.75" customHeight="1" x14ac:dyDescent="0.2">
      <c r="A108" s="623"/>
      <c r="B108" s="632"/>
      <c r="C108" s="632"/>
      <c r="D108" s="707"/>
      <c r="E108" s="15" t="s">
        <v>136</v>
      </c>
      <c r="F108" s="15" t="s">
        <v>101</v>
      </c>
      <c r="G108" s="15">
        <v>1</v>
      </c>
      <c r="H108" s="16">
        <v>55.65</v>
      </c>
      <c r="I108" s="365">
        <f t="shared" si="1"/>
        <v>55.65</v>
      </c>
    </row>
    <row r="109" spans="1:9" ht="12.75" customHeight="1" x14ac:dyDescent="0.2">
      <c r="A109" s="623"/>
      <c r="B109" s="632"/>
      <c r="C109" s="632"/>
      <c r="D109" s="706" t="s">
        <v>407</v>
      </c>
      <c r="E109" s="15" t="s">
        <v>118</v>
      </c>
      <c r="F109" s="15" t="s">
        <v>99</v>
      </c>
      <c r="G109" s="15">
        <v>1</v>
      </c>
      <c r="H109" s="16">
        <v>117.24</v>
      </c>
      <c r="I109" s="365">
        <f t="shared" si="1"/>
        <v>117.24</v>
      </c>
    </row>
    <row r="110" spans="1:9" ht="12.75" customHeight="1" x14ac:dyDescent="0.2">
      <c r="A110" s="623"/>
      <c r="B110" s="632"/>
      <c r="C110" s="632"/>
      <c r="D110" s="634"/>
      <c r="E110" s="15" t="s">
        <v>223</v>
      </c>
      <c r="F110" s="15" t="s">
        <v>99</v>
      </c>
      <c r="G110" s="15">
        <v>1</v>
      </c>
      <c r="H110" s="16">
        <v>290</v>
      </c>
      <c r="I110" s="365">
        <f t="shared" si="1"/>
        <v>290</v>
      </c>
    </row>
    <row r="111" spans="1:9" ht="13.5" thickBot="1" x14ac:dyDescent="0.25">
      <c r="A111" s="624"/>
      <c r="B111" s="626"/>
      <c r="C111" s="626"/>
      <c r="D111" s="635"/>
      <c r="E111" s="40" t="s">
        <v>408</v>
      </c>
      <c r="F111" s="40" t="s">
        <v>99</v>
      </c>
      <c r="G111" s="40">
        <v>2</v>
      </c>
      <c r="H111" s="41">
        <v>15</v>
      </c>
      <c r="I111" s="493">
        <f t="shared" si="1"/>
        <v>30</v>
      </c>
    </row>
    <row r="112" spans="1:9" x14ac:dyDescent="0.2">
      <c r="A112" s="622" t="s">
        <v>329</v>
      </c>
      <c r="B112" s="625">
        <v>12441.88</v>
      </c>
      <c r="C112" s="625" t="s">
        <v>67</v>
      </c>
      <c r="D112" s="627" t="s">
        <v>330</v>
      </c>
      <c r="E112" s="37" t="s">
        <v>331</v>
      </c>
      <c r="F112" s="37" t="s">
        <v>99</v>
      </c>
      <c r="G112" s="37">
        <v>6</v>
      </c>
      <c r="H112" s="38">
        <v>17</v>
      </c>
      <c r="I112" s="39">
        <f t="shared" si="1"/>
        <v>102</v>
      </c>
    </row>
    <row r="113" spans="1:9" ht="13.5" thickBot="1" x14ac:dyDescent="0.25">
      <c r="A113" s="624"/>
      <c r="B113" s="626"/>
      <c r="C113" s="626"/>
      <c r="D113" s="629"/>
      <c r="E113" s="499" t="s">
        <v>337</v>
      </c>
      <c r="F113" s="499" t="s">
        <v>99</v>
      </c>
      <c r="G113" s="499">
        <v>1</v>
      </c>
      <c r="H113" s="500">
        <v>44.8</v>
      </c>
      <c r="I113" s="493">
        <f t="shared" si="1"/>
        <v>44.8</v>
      </c>
    </row>
    <row r="114" spans="1:9" ht="26.25" thickBot="1" x14ac:dyDescent="0.25">
      <c r="A114" s="46" t="s">
        <v>1014</v>
      </c>
      <c r="B114" s="625">
        <v>12278.69</v>
      </c>
      <c r="C114" s="625" t="s">
        <v>70</v>
      </c>
      <c r="D114" s="47" t="s">
        <v>108</v>
      </c>
      <c r="E114" s="47" t="s">
        <v>352</v>
      </c>
      <c r="F114" s="47" t="s">
        <v>99</v>
      </c>
      <c r="G114" s="47">
        <v>1</v>
      </c>
      <c r="H114" s="48">
        <v>200</v>
      </c>
      <c r="I114" s="49">
        <f t="shared" ref="I114:I119" si="2">G114*H114</f>
        <v>200</v>
      </c>
    </row>
    <row r="115" spans="1:9" ht="12.75" customHeight="1" x14ac:dyDescent="0.2">
      <c r="A115" s="622" t="s">
        <v>107</v>
      </c>
      <c r="B115" s="632"/>
      <c r="C115" s="632"/>
      <c r="D115" s="633" t="s">
        <v>728</v>
      </c>
      <c r="E115" s="82" t="s">
        <v>389</v>
      </c>
      <c r="F115" s="82" t="s">
        <v>99</v>
      </c>
      <c r="G115" s="82">
        <v>2</v>
      </c>
      <c r="H115" s="155">
        <v>155.69999999999999</v>
      </c>
      <c r="I115" s="156">
        <f t="shared" si="2"/>
        <v>311.39999999999998</v>
      </c>
    </row>
    <row r="116" spans="1:9" ht="12.75" customHeight="1" x14ac:dyDescent="0.2">
      <c r="A116" s="623"/>
      <c r="B116" s="632"/>
      <c r="C116" s="632"/>
      <c r="D116" s="634"/>
      <c r="E116" s="15" t="s">
        <v>313</v>
      </c>
      <c r="F116" s="15" t="s">
        <v>101</v>
      </c>
      <c r="G116" s="15">
        <v>5</v>
      </c>
      <c r="H116" s="16">
        <v>238.93</v>
      </c>
      <c r="I116" s="43">
        <f t="shared" si="2"/>
        <v>1194.6500000000001</v>
      </c>
    </row>
    <row r="117" spans="1:9" ht="12.75" customHeight="1" x14ac:dyDescent="0.2">
      <c r="A117" s="623"/>
      <c r="B117" s="632"/>
      <c r="C117" s="632"/>
      <c r="D117" s="634"/>
      <c r="E117" s="15" t="s">
        <v>163</v>
      </c>
      <c r="F117" s="15" t="s">
        <v>99</v>
      </c>
      <c r="G117" s="15">
        <v>1</v>
      </c>
      <c r="H117" s="16">
        <v>37.9</v>
      </c>
      <c r="I117" s="43">
        <f t="shared" si="2"/>
        <v>37.9</v>
      </c>
    </row>
    <row r="118" spans="1:9" ht="12.75" customHeight="1" thickBot="1" x14ac:dyDescent="0.25">
      <c r="A118" s="624"/>
      <c r="B118" s="626"/>
      <c r="C118" s="626"/>
      <c r="D118" s="635"/>
      <c r="E118" s="40" t="s">
        <v>223</v>
      </c>
      <c r="F118" s="40" t="s">
        <v>99</v>
      </c>
      <c r="G118" s="40">
        <v>1</v>
      </c>
      <c r="H118" s="41">
        <v>290</v>
      </c>
      <c r="I118" s="42">
        <f t="shared" si="2"/>
        <v>290</v>
      </c>
    </row>
    <row r="119" spans="1:9" ht="26.25" thickBot="1" x14ac:dyDescent="0.25">
      <c r="A119" s="46" t="s">
        <v>329</v>
      </c>
      <c r="B119" s="625">
        <v>16377.46</v>
      </c>
      <c r="C119" s="625" t="s">
        <v>72</v>
      </c>
      <c r="D119" s="452" t="s">
        <v>330</v>
      </c>
      <c r="E119" s="47" t="s">
        <v>331</v>
      </c>
      <c r="F119" s="47" t="s">
        <v>99</v>
      </c>
      <c r="G119" s="47">
        <v>2</v>
      </c>
      <c r="H119" s="48">
        <v>17</v>
      </c>
      <c r="I119" s="49">
        <f t="shared" si="2"/>
        <v>34</v>
      </c>
    </row>
    <row r="120" spans="1:9" x14ac:dyDescent="0.2">
      <c r="A120" s="622" t="s">
        <v>224</v>
      </c>
      <c r="B120" s="632"/>
      <c r="C120" s="632"/>
      <c r="D120" s="633" t="s">
        <v>218</v>
      </c>
      <c r="E120" s="37" t="s">
        <v>121</v>
      </c>
      <c r="F120" s="37" t="s">
        <v>99</v>
      </c>
      <c r="G120" s="37">
        <v>2</v>
      </c>
      <c r="H120" s="38">
        <v>4.2300000000000004</v>
      </c>
      <c r="I120" s="492">
        <f t="shared" si="1"/>
        <v>8.4600000000000009</v>
      </c>
    </row>
    <row r="121" spans="1:9" ht="12.75" customHeight="1" x14ac:dyDescent="0.2">
      <c r="A121" s="623"/>
      <c r="B121" s="632"/>
      <c r="C121" s="632"/>
      <c r="D121" s="634"/>
      <c r="E121" s="15" t="s">
        <v>131</v>
      </c>
      <c r="F121" s="15" t="s">
        <v>101</v>
      </c>
      <c r="G121" s="15">
        <v>8</v>
      </c>
      <c r="H121" s="16">
        <v>41.67</v>
      </c>
      <c r="I121" s="365">
        <f t="shared" si="1"/>
        <v>333.36</v>
      </c>
    </row>
    <row r="122" spans="1:9" ht="12.75" customHeight="1" x14ac:dyDescent="0.2">
      <c r="A122" s="623"/>
      <c r="B122" s="632"/>
      <c r="C122" s="632"/>
      <c r="D122" s="634"/>
      <c r="E122" s="15" t="s">
        <v>299</v>
      </c>
      <c r="F122" s="15" t="s">
        <v>99</v>
      </c>
      <c r="G122" s="15">
        <v>2</v>
      </c>
      <c r="H122" s="16">
        <v>157</v>
      </c>
      <c r="I122" s="365">
        <f t="shared" si="1"/>
        <v>314</v>
      </c>
    </row>
    <row r="123" spans="1:9" ht="12.75" customHeight="1" x14ac:dyDescent="0.2">
      <c r="A123" s="623"/>
      <c r="B123" s="632"/>
      <c r="C123" s="632"/>
      <c r="D123" s="634"/>
      <c r="E123" s="15" t="s">
        <v>265</v>
      </c>
      <c r="F123" s="15" t="s">
        <v>99</v>
      </c>
      <c r="G123" s="15">
        <v>4</v>
      </c>
      <c r="H123" s="16">
        <v>4.59</v>
      </c>
      <c r="I123" s="365">
        <f t="shared" si="1"/>
        <v>18.36</v>
      </c>
    </row>
    <row r="124" spans="1:9" ht="12.75" customHeight="1" thickBot="1" x14ac:dyDescent="0.25">
      <c r="A124" s="624"/>
      <c r="B124" s="626"/>
      <c r="C124" s="626"/>
      <c r="D124" s="635"/>
      <c r="E124" s="40" t="s">
        <v>223</v>
      </c>
      <c r="F124" s="40" t="s">
        <v>99</v>
      </c>
      <c r="G124" s="40">
        <v>1</v>
      </c>
      <c r="H124" s="41">
        <v>290</v>
      </c>
      <c r="I124" s="493">
        <f t="shared" si="1"/>
        <v>290</v>
      </c>
    </row>
    <row r="125" spans="1:9" ht="26.25" thickBot="1" x14ac:dyDescent="0.25">
      <c r="A125" s="46" t="s">
        <v>329</v>
      </c>
      <c r="B125" s="491">
        <v>16091.57</v>
      </c>
      <c r="C125" s="85" t="s">
        <v>73</v>
      </c>
      <c r="D125" s="47" t="s">
        <v>330</v>
      </c>
      <c r="E125" s="47" t="s">
        <v>331</v>
      </c>
      <c r="F125" s="47" t="s">
        <v>99</v>
      </c>
      <c r="G125" s="47">
        <v>3</v>
      </c>
      <c r="H125" s="48">
        <v>8.6999999999999993</v>
      </c>
      <c r="I125" s="49">
        <f t="shared" si="1"/>
        <v>26.099999999999998</v>
      </c>
    </row>
    <row r="126" spans="1:9" ht="12.75" customHeight="1" x14ac:dyDescent="0.2">
      <c r="A126" s="622" t="s">
        <v>478</v>
      </c>
      <c r="B126" s="625">
        <v>13916.38</v>
      </c>
      <c r="C126" s="625" t="s">
        <v>74</v>
      </c>
      <c r="D126" s="633" t="s">
        <v>109</v>
      </c>
      <c r="E126" s="37" t="s">
        <v>216</v>
      </c>
      <c r="F126" s="37" t="s">
        <v>101</v>
      </c>
      <c r="G126" s="37">
        <v>9</v>
      </c>
      <c r="H126" s="38">
        <v>52.03</v>
      </c>
      <c r="I126" s="492">
        <f t="shared" si="1"/>
        <v>468.27</v>
      </c>
    </row>
    <row r="127" spans="1:9" x14ac:dyDescent="0.2">
      <c r="A127" s="623"/>
      <c r="B127" s="632"/>
      <c r="C127" s="632"/>
      <c r="D127" s="634"/>
      <c r="E127" s="15" t="s">
        <v>1055</v>
      </c>
      <c r="F127" s="15" t="s">
        <v>99</v>
      </c>
      <c r="G127" s="15">
        <v>1</v>
      </c>
      <c r="H127" s="16">
        <v>100</v>
      </c>
      <c r="I127" s="365">
        <f t="shared" si="1"/>
        <v>100</v>
      </c>
    </row>
    <row r="128" spans="1:9" ht="12.75" customHeight="1" x14ac:dyDescent="0.2">
      <c r="A128" s="623"/>
      <c r="B128" s="632"/>
      <c r="C128" s="632"/>
      <c r="D128" s="634"/>
      <c r="E128" s="15" t="s">
        <v>422</v>
      </c>
      <c r="F128" s="15" t="s">
        <v>99</v>
      </c>
      <c r="G128" s="15">
        <v>1</v>
      </c>
      <c r="H128" s="16">
        <v>75</v>
      </c>
      <c r="I128" s="365">
        <f t="shared" si="1"/>
        <v>75</v>
      </c>
    </row>
    <row r="129" spans="1:9" x14ac:dyDescent="0.2">
      <c r="A129" s="623"/>
      <c r="B129" s="632"/>
      <c r="C129" s="632"/>
      <c r="D129" s="634"/>
      <c r="E129" s="15" t="s">
        <v>222</v>
      </c>
      <c r="F129" s="15" t="s">
        <v>99</v>
      </c>
      <c r="G129" s="15">
        <v>2</v>
      </c>
      <c r="H129" s="16">
        <v>26.54</v>
      </c>
      <c r="I129" s="365">
        <f t="shared" si="1"/>
        <v>53.08</v>
      </c>
    </row>
    <row r="130" spans="1:9" ht="12.75" customHeight="1" x14ac:dyDescent="0.2">
      <c r="A130" s="623"/>
      <c r="B130" s="632"/>
      <c r="C130" s="632"/>
      <c r="D130" s="634"/>
      <c r="E130" s="15" t="s">
        <v>118</v>
      </c>
      <c r="F130" s="15" t="s">
        <v>99</v>
      </c>
      <c r="G130" s="15">
        <v>1</v>
      </c>
      <c r="H130" s="16">
        <v>117.24</v>
      </c>
      <c r="I130" s="365">
        <f t="shared" si="1"/>
        <v>117.24</v>
      </c>
    </row>
    <row r="131" spans="1:9" x14ac:dyDescent="0.2">
      <c r="A131" s="623"/>
      <c r="B131" s="632"/>
      <c r="C131" s="632"/>
      <c r="D131" s="634"/>
      <c r="E131" s="15" t="s">
        <v>687</v>
      </c>
      <c r="F131" s="15" t="s">
        <v>99</v>
      </c>
      <c r="G131" s="15">
        <v>1</v>
      </c>
      <c r="H131" s="16">
        <v>36</v>
      </c>
      <c r="I131" s="365">
        <f t="shared" si="1"/>
        <v>36</v>
      </c>
    </row>
    <row r="132" spans="1:9" ht="13.5" thickBot="1" x14ac:dyDescent="0.25">
      <c r="A132" s="624"/>
      <c r="B132" s="632"/>
      <c r="C132" s="632"/>
      <c r="D132" s="635"/>
      <c r="E132" s="40" t="s">
        <v>223</v>
      </c>
      <c r="F132" s="40" t="s">
        <v>99</v>
      </c>
      <c r="G132" s="40">
        <v>1</v>
      </c>
      <c r="H132" s="41">
        <v>290</v>
      </c>
      <c r="I132" s="493">
        <f t="shared" si="1"/>
        <v>290</v>
      </c>
    </row>
    <row r="133" spans="1:9" ht="26.25" thickBot="1" x14ac:dyDescent="0.25">
      <c r="A133" s="46" t="s">
        <v>329</v>
      </c>
      <c r="B133" s="626"/>
      <c r="C133" s="626"/>
      <c r="D133" s="452" t="s">
        <v>330</v>
      </c>
      <c r="E133" s="47" t="s">
        <v>842</v>
      </c>
      <c r="F133" s="47" t="s">
        <v>99</v>
      </c>
      <c r="G133" s="47">
        <v>12</v>
      </c>
      <c r="H133" s="48">
        <v>27</v>
      </c>
      <c r="I133" s="521">
        <f t="shared" si="1"/>
        <v>324</v>
      </c>
    </row>
    <row r="134" spans="1:9" x14ac:dyDescent="0.2">
      <c r="A134" s="622" t="s">
        <v>329</v>
      </c>
      <c r="B134" s="625">
        <v>16079.74</v>
      </c>
      <c r="C134" s="625" t="s">
        <v>75</v>
      </c>
      <c r="D134" s="633" t="s">
        <v>330</v>
      </c>
      <c r="E134" s="37" t="s">
        <v>1201</v>
      </c>
      <c r="F134" s="37" t="s">
        <v>99</v>
      </c>
      <c r="G134" s="37">
        <v>8</v>
      </c>
      <c r="H134" s="38">
        <v>30</v>
      </c>
      <c r="I134" s="492">
        <f t="shared" si="1"/>
        <v>240</v>
      </c>
    </row>
    <row r="135" spans="1:9" x14ac:dyDescent="0.2">
      <c r="A135" s="623"/>
      <c r="B135" s="632"/>
      <c r="C135" s="632"/>
      <c r="D135" s="634"/>
      <c r="E135" s="15" t="s">
        <v>1202</v>
      </c>
      <c r="F135" s="15" t="s">
        <v>99</v>
      </c>
      <c r="G135" s="15">
        <v>8</v>
      </c>
      <c r="H135" s="16">
        <v>27</v>
      </c>
      <c r="I135" s="365">
        <f t="shared" si="1"/>
        <v>216</v>
      </c>
    </row>
    <row r="136" spans="1:9" x14ac:dyDescent="0.2">
      <c r="A136" s="623"/>
      <c r="B136" s="632"/>
      <c r="C136" s="632"/>
      <c r="D136" s="634"/>
      <c r="E136" s="15" t="s">
        <v>331</v>
      </c>
      <c r="F136" s="15" t="s">
        <v>99</v>
      </c>
      <c r="G136" s="15">
        <v>7</v>
      </c>
      <c r="H136" s="16">
        <v>8.6999999999999993</v>
      </c>
      <c r="I136" s="365">
        <f t="shared" si="1"/>
        <v>60.899999999999991</v>
      </c>
    </row>
    <row r="137" spans="1:9" ht="13.5" thickBot="1" x14ac:dyDescent="0.25">
      <c r="A137" s="624"/>
      <c r="B137" s="626"/>
      <c r="C137" s="626"/>
      <c r="D137" s="635"/>
      <c r="E137" s="40" t="s">
        <v>337</v>
      </c>
      <c r="F137" s="40" t="s">
        <v>99</v>
      </c>
      <c r="G137" s="40">
        <v>1</v>
      </c>
      <c r="H137" s="41">
        <v>45</v>
      </c>
      <c r="I137" s="493">
        <f t="shared" si="1"/>
        <v>45</v>
      </c>
    </row>
    <row r="138" spans="1:9" ht="26.25" thickBot="1" x14ac:dyDescent="0.25">
      <c r="A138" s="46" t="s">
        <v>329</v>
      </c>
      <c r="B138" s="491">
        <v>18166.849999999999</v>
      </c>
      <c r="C138" s="85" t="s">
        <v>76</v>
      </c>
      <c r="D138" s="55" t="s">
        <v>330</v>
      </c>
      <c r="E138" s="47" t="s">
        <v>331</v>
      </c>
      <c r="F138" s="47" t="s">
        <v>99</v>
      </c>
      <c r="G138" s="47">
        <v>4</v>
      </c>
      <c r="H138" s="48">
        <v>7.53</v>
      </c>
      <c r="I138" s="49">
        <f t="shared" si="1"/>
        <v>30.12</v>
      </c>
    </row>
    <row r="139" spans="1:9" ht="26.25" thickBot="1" x14ac:dyDescent="0.25">
      <c r="A139" s="46" t="s">
        <v>329</v>
      </c>
      <c r="B139" s="491">
        <v>18779.830000000002</v>
      </c>
      <c r="C139" s="85" t="s">
        <v>77</v>
      </c>
      <c r="D139" s="55" t="s">
        <v>330</v>
      </c>
      <c r="E139" s="47" t="s">
        <v>331</v>
      </c>
      <c r="F139" s="47" t="s">
        <v>99</v>
      </c>
      <c r="G139" s="47">
        <v>4</v>
      </c>
      <c r="H139" s="48">
        <v>7.53</v>
      </c>
      <c r="I139" s="49">
        <f t="shared" si="1"/>
        <v>30.12</v>
      </c>
    </row>
    <row r="140" spans="1:9" ht="13.5" thickBot="1" x14ac:dyDescent="0.25">
      <c r="A140" s="263"/>
      <c r="B140" s="264">
        <v>23411.79</v>
      </c>
      <c r="C140" s="13" t="s">
        <v>78</v>
      </c>
      <c r="D140" s="265"/>
      <c r="E140" s="15"/>
      <c r="F140" s="15"/>
      <c r="G140" s="15"/>
      <c r="H140" s="16"/>
      <c r="I140" s="365">
        <f t="shared" si="1"/>
        <v>0</v>
      </c>
    </row>
    <row r="141" spans="1:9" x14ac:dyDescent="0.2">
      <c r="A141" s="622" t="s">
        <v>329</v>
      </c>
      <c r="B141" s="625">
        <v>21632.22</v>
      </c>
      <c r="C141" s="625" t="s">
        <v>79</v>
      </c>
      <c r="D141" s="627" t="s">
        <v>330</v>
      </c>
      <c r="E141" s="37" t="s">
        <v>331</v>
      </c>
      <c r="F141" s="37" t="s">
        <v>99</v>
      </c>
      <c r="G141" s="37">
        <v>8</v>
      </c>
      <c r="H141" s="38">
        <v>7.53</v>
      </c>
      <c r="I141" s="39">
        <f t="shared" ref="I141:I162" si="3">G141*H141</f>
        <v>60.24</v>
      </c>
    </row>
    <row r="142" spans="1:9" x14ac:dyDescent="0.2">
      <c r="A142" s="623"/>
      <c r="B142" s="632"/>
      <c r="C142" s="632"/>
      <c r="D142" s="628"/>
      <c r="E142" s="35" t="s">
        <v>337</v>
      </c>
      <c r="F142" s="35" t="s">
        <v>99</v>
      </c>
      <c r="G142" s="35">
        <v>2</v>
      </c>
      <c r="H142" s="36">
        <v>42.56</v>
      </c>
      <c r="I142" s="43">
        <f t="shared" si="3"/>
        <v>85.12</v>
      </c>
    </row>
    <row r="143" spans="1:9" ht="13.5" thickBot="1" x14ac:dyDescent="0.25">
      <c r="A143" s="624"/>
      <c r="B143" s="632"/>
      <c r="C143" s="632"/>
      <c r="D143" s="629"/>
      <c r="E143" s="83" t="s">
        <v>344</v>
      </c>
      <c r="F143" s="83" t="s">
        <v>99</v>
      </c>
      <c r="G143" s="83">
        <v>1</v>
      </c>
      <c r="H143" s="84">
        <v>56.09</v>
      </c>
      <c r="I143" s="42">
        <f t="shared" si="3"/>
        <v>56.09</v>
      </c>
    </row>
    <row r="144" spans="1:9" x14ac:dyDescent="0.2">
      <c r="A144" s="622" t="s">
        <v>153</v>
      </c>
      <c r="B144" s="632"/>
      <c r="C144" s="632"/>
      <c r="D144" s="633" t="s">
        <v>1939</v>
      </c>
      <c r="E144" s="37" t="s">
        <v>129</v>
      </c>
      <c r="F144" s="37" t="s">
        <v>99</v>
      </c>
      <c r="G144" s="37">
        <v>2</v>
      </c>
      <c r="H144" s="38">
        <v>7.7</v>
      </c>
      <c r="I144" s="492">
        <f t="shared" si="3"/>
        <v>15.4</v>
      </c>
    </row>
    <row r="145" spans="1:9" x14ac:dyDescent="0.2">
      <c r="A145" s="623"/>
      <c r="B145" s="632"/>
      <c r="C145" s="632"/>
      <c r="D145" s="634"/>
      <c r="E145" s="15" t="s">
        <v>133</v>
      </c>
      <c r="F145" s="15" t="s">
        <v>99</v>
      </c>
      <c r="G145" s="15">
        <v>1</v>
      </c>
      <c r="H145" s="16">
        <v>303</v>
      </c>
      <c r="I145" s="365">
        <f t="shared" si="3"/>
        <v>303</v>
      </c>
    </row>
    <row r="146" spans="1:9" x14ac:dyDescent="0.2">
      <c r="A146" s="623"/>
      <c r="B146" s="632"/>
      <c r="C146" s="632"/>
      <c r="D146" s="634"/>
      <c r="E146" s="15" t="s">
        <v>121</v>
      </c>
      <c r="F146" s="15" t="s">
        <v>99</v>
      </c>
      <c r="G146" s="15">
        <v>1</v>
      </c>
      <c r="H146" s="16">
        <v>5.85</v>
      </c>
      <c r="I146" s="365">
        <f t="shared" si="3"/>
        <v>5.85</v>
      </c>
    </row>
    <row r="147" spans="1:9" x14ac:dyDescent="0.2">
      <c r="A147" s="623"/>
      <c r="B147" s="632"/>
      <c r="C147" s="632"/>
      <c r="D147" s="634"/>
      <c r="E147" s="15" t="s">
        <v>118</v>
      </c>
      <c r="F147" s="15" t="s">
        <v>99</v>
      </c>
      <c r="G147" s="15">
        <v>1</v>
      </c>
      <c r="H147" s="16">
        <v>98.8</v>
      </c>
      <c r="I147" s="365">
        <f t="shared" si="3"/>
        <v>98.8</v>
      </c>
    </row>
    <row r="148" spans="1:9" x14ac:dyDescent="0.2">
      <c r="A148" s="623"/>
      <c r="B148" s="632"/>
      <c r="C148" s="632"/>
      <c r="D148" s="634"/>
      <c r="E148" s="15" t="s">
        <v>223</v>
      </c>
      <c r="F148" s="15" t="s">
        <v>99</v>
      </c>
      <c r="G148" s="15">
        <v>1</v>
      </c>
      <c r="H148" s="16">
        <v>290</v>
      </c>
      <c r="I148" s="365">
        <f t="shared" si="3"/>
        <v>290</v>
      </c>
    </row>
    <row r="149" spans="1:9" ht="13.5" thickBot="1" x14ac:dyDescent="0.25">
      <c r="A149" s="624"/>
      <c r="B149" s="632"/>
      <c r="C149" s="632"/>
      <c r="D149" s="635"/>
      <c r="E149" s="40" t="s">
        <v>238</v>
      </c>
      <c r="F149" s="40" t="s">
        <v>99</v>
      </c>
      <c r="G149" s="40">
        <v>1</v>
      </c>
      <c r="H149" s="41">
        <v>12.46</v>
      </c>
      <c r="I149" s="493">
        <f t="shared" si="3"/>
        <v>12.46</v>
      </c>
    </row>
    <row r="150" spans="1:9" x14ac:dyDescent="0.2">
      <c r="A150" s="622" t="s">
        <v>1924</v>
      </c>
      <c r="B150" s="632"/>
      <c r="C150" s="632"/>
      <c r="D150" s="633" t="s">
        <v>1940</v>
      </c>
      <c r="E150" s="37" t="s">
        <v>131</v>
      </c>
      <c r="F150" s="37" t="s">
        <v>101</v>
      </c>
      <c r="G150" s="37">
        <v>8</v>
      </c>
      <c r="H150" s="38">
        <v>45.81</v>
      </c>
      <c r="I150" s="492">
        <f t="shared" si="3"/>
        <v>366.48</v>
      </c>
    </row>
    <row r="151" spans="1:9" x14ac:dyDescent="0.2">
      <c r="A151" s="623"/>
      <c r="B151" s="632"/>
      <c r="C151" s="632"/>
      <c r="D151" s="634"/>
      <c r="E151" s="15" t="s">
        <v>120</v>
      </c>
      <c r="F151" s="15" t="s">
        <v>99</v>
      </c>
      <c r="G151" s="15">
        <v>4</v>
      </c>
      <c r="H151" s="16">
        <v>4.97</v>
      </c>
      <c r="I151" s="365">
        <f t="shared" si="3"/>
        <v>19.88</v>
      </c>
    </row>
    <row r="152" spans="1:9" x14ac:dyDescent="0.2">
      <c r="A152" s="623"/>
      <c r="B152" s="632"/>
      <c r="C152" s="632"/>
      <c r="D152" s="634"/>
      <c r="E152" s="15" t="s">
        <v>122</v>
      </c>
      <c r="F152" s="15" t="s">
        <v>99</v>
      </c>
      <c r="G152" s="15">
        <v>2</v>
      </c>
      <c r="H152" s="16">
        <v>173.33</v>
      </c>
      <c r="I152" s="365">
        <f t="shared" si="3"/>
        <v>346.66</v>
      </c>
    </row>
    <row r="153" spans="1:9" x14ac:dyDescent="0.2">
      <c r="A153" s="623"/>
      <c r="B153" s="632"/>
      <c r="C153" s="632"/>
      <c r="D153" s="634"/>
      <c r="E153" s="15" t="s">
        <v>118</v>
      </c>
      <c r="F153" s="15" t="s">
        <v>99</v>
      </c>
      <c r="G153" s="15">
        <v>2</v>
      </c>
      <c r="H153" s="16">
        <v>98.8</v>
      </c>
      <c r="I153" s="365">
        <f t="shared" si="3"/>
        <v>197.6</v>
      </c>
    </row>
    <row r="154" spans="1:9" x14ac:dyDescent="0.2">
      <c r="A154" s="623"/>
      <c r="B154" s="632"/>
      <c r="C154" s="632"/>
      <c r="D154" s="634"/>
      <c r="E154" s="15" t="s">
        <v>139</v>
      </c>
      <c r="F154" s="15" t="s">
        <v>99</v>
      </c>
      <c r="G154" s="15">
        <v>2</v>
      </c>
      <c r="H154" s="16">
        <v>157</v>
      </c>
      <c r="I154" s="365">
        <f t="shared" si="3"/>
        <v>314</v>
      </c>
    </row>
    <row r="155" spans="1:9" x14ac:dyDescent="0.2">
      <c r="A155" s="623"/>
      <c r="B155" s="632"/>
      <c r="C155" s="632"/>
      <c r="D155" s="634"/>
      <c r="E155" s="15" t="s">
        <v>148</v>
      </c>
      <c r="F155" s="15" t="s">
        <v>99</v>
      </c>
      <c r="G155" s="15">
        <v>2</v>
      </c>
      <c r="H155" s="16">
        <v>43.49</v>
      </c>
      <c r="I155" s="365">
        <f t="shared" si="3"/>
        <v>86.98</v>
      </c>
    </row>
    <row r="156" spans="1:9" x14ac:dyDescent="0.2">
      <c r="A156" s="623"/>
      <c r="B156" s="632"/>
      <c r="C156" s="632"/>
      <c r="D156" s="634"/>
      <c r="E156" s="15" t="s">
        <v>241</v>
      </c>
      <c r="F156" s="15" t="s">
        <v>99</v>
      </c>
      <c r="G156" s="15">
        <v>1</v>
      </c>
      <c r="H156" s="16">
        <v>48.75</v>
      </c>
      <c r="I156" s="365">
        <f t="shared" si="3"/>
        <v>48.75</v>
      </c>
    </row>
    <row r="157" spans="1:9" x14ac:dyDescent="0.2">
      <c r="A157" s="623"/>
      <c r="B157" s="632"/>
      <c r="C157" s="632"/>
      <c r="D157" s="634"/>
      <c r="E157" s="15" t="s">
        <v>132</v>
      </c>
      <c r="F157" s="15" t="s">
        <v>99</v>
      </c>
      <c r="G157" s="15">
        <v>4</v>
      </c>
      <c r="H157" s="16">
        <v>5.26</v>
      </c>
      <c r="I157" s="365">
        <f t="shared" si="3"/>
        <v>21.04</v>
      </c>
    </row>
    <row r="158" spans="1:9" ht="13.5" thickBot="1" x14ac:dyDescent="0.25">
      <c r="A158" s="624"/>
      <c r="B158" s="632"/>
      <c r="C158" s="632"/>
      <c r="D158" s="635"/>
      <c r="E158" s="40" t="s">
        <v>177</v>
      </c>
      <c r="F158" s="40" t="s">
        <v>99</v>
      </c>
      <c r="G158" s="40">
        <v>2</v>
      </c>
      <c r="H158" s="41">
        <v>5.29</v>
      </c>
      <c r="I158" s="493">
        <f t="shared" si="3"/>
        <v>10.58</v>
      </c>
    </row>
    <row r="159" spans="1:9" ht="26.25" thickBot="1" x14ac:dyDescent="0.25">
      <c r="A159" s="46" t="s">
        <v>804</v>
      </c>
      <c r="B159" s="626"/>
      <c r="C159" s="626"/>
      <c r="D159" s="441" t="s">
        <v>487</v>
      </c>
      <c r="E159" s="47" t="s">
        <v>352</v>
      </c>
      <c r="F159" s="47" t="s">
        <v>99</v>
      </c>
      <c r="G159" s="47">
        <v>1</v>
      </c>
      <c r="H159" s="48">
        <v>230</v>
      </c>
      <c r="I159" s="521">
        <f t="shared" si="3"/>
        <v>230</v>
      </c>
    </row>
    <row r="160" spans="1:9" x14ac:dyDescent="0.2">
      <c r="A160" s="622" t="s">
        <v>329</v>
      </c>
      <c r="B160" s="625">
        <v>23082.720000000001</v>
      </c>
      <c r="C160" s="625" t="s">
        <v>80</v>
      </c>
      <c r="D160" s="625" t="s">
        <v>330</v>
      </c>
      <c r="E160" s="37" t="s">
        <v>331</v>
      </c>
      <c r="F160" s="37" t="s">
        <v>99</v>
      </c>
      <c r="G160" s="37">
        <v>2</v>
      </c>
      <c r="H160" s="38">
        <v>7.53</v>
      </c>
      <c r="I160" s="39">
        <f t="shared" si="3"/>
        <v>15.06</v>
      </c>
    </row>
    <row r="161" spans="1:9" x14ac:dyDescent="0.2">
      <c r="A161" s="623"/>
      <c r="B161" s="632"/>
      <c r="C161" s="632"/>
      <c r="D161" s="632"/>
      <c r="E161" s="35" t="s">
        <v>2116</v>
      </c>
      <c r="F161" s="35" t="s">
        <v>99</v>
      </c>
      <c r="G161" s="35">
        <v>1</v>
      </c>
      <c r="H161" s="36">
        <v>102.45</v>
      </c>
      <c r="I161" s="366">
        <f t="shared" si="3"/>
        <v>102.45</v>
      </c>
    </row>
    <row r="162" spans="1:9" x14ac:dyDescent="0.2">
      <c r="A162" s="623"/>
      <c r="B162" s="632"/>
      <c r="C162" s="632"/>
      <c r="D162" s="632"/>
      <c r="E162" s="35" t="s">
        <v>331</v>
      </c>
      <c r="F162" s="35" t="s">
        <v>99</v>
      </c>
      <c r="G162" s="35">
        <v>5</v>
      </c>
      <c r="H162" s="36">
        <v>17</v>
      </c>
      <c r="I162" s="366">
        <f t="shared" si="3"/>
        <v>85</v>
      </c>
    </row>
    <row r="163" spans="1:9" ht="13.5" thickBot="1" x14ac:dyDescent="0.25">
      <c r="A163" s="624"/>
      <c r="B163" s="632"/>
      <c r="C163" s="632"/>
      <c r="D163" s="626"/>
      <c r="E163" s="40" t="s">
        <v>2109</v>
      </c>
      <c r="F163" s="40" t="s">
        <v>99</v>
      </c>
      <c r="G163" s="40">
        <v>1</v>
      </c>
      <c r="H163" s="41">
        <v>107.47</v>
      </c>
      <c r="I163" s="493">
        <f t="shared" si="1"/>
        <v>107.47</v>
      </c>
    </row>
    <row r="164" spans="1:9" x14ac:dyDescent="0.2">
      <c r="A164" s="622" t="s">
        <v>107</v>
      </c>
      <c r="B164" s="632"/>
      <c r="C164" s="632"/>
      <c r="D164" s="627" t="s">
        <v>108</v>
      </c>
      <c r="E164" s="37" t="s">
        <v>223</v>
      </c>
      <c r="F164" s="37" t="s">
        <v>99</v>
      </c>
      <c r="G164" s="37">
        <v>1</v>
      </c>
      <c r="H164" s="38">
        <v>245</v>
      </c>
      <c r="I164" s="39">
        <f t="shared" si="1"/>
        <v>245</v>
      </c>
    </row>
    <row r="165" spans="1:9" x14ac:dyDescent="0.2">
      <c r="A165" s="623"/>
      <c r="B165" s="632"/>
      <c r="C165" s="632"/>
      <c r="D165" s="628"/>
      <c r="E165" s="35" t="s">
        <v>2265</v>
      </c>
      <c r="F165" s="35" t="s">
        <v>99</v>
      </c>
      <c r="G165" s="35">
        <v>2</v>
      </c>
      <c r="H165" s="36">
        <v>170</v>
      </c>
      <c r="I165" s="157">
        <f t="shared" si="1"/>
        <v>340</v>
      </c>
    </row>
    <row r="166" spans="1:9" x14ac:dyDescent="0.2">
      <c r="A166" s="623"/>
      <c r="B166" s="632"/>
      <c r="C166" s="632"/>
      <c r="D166" s="665"/>
      <c r="E166" s="35" t="s">
        <v>2266</v>
      </c>
      <c r="F166" s="35" t="s">
        <v>100</v>
      </c>
      <c r="G166" s="35">
        <v>0.63</v>
      </c>
      <c r="H166" s="36">
        <v>200</v>
      </c>
      <c r="I166" s="157">
        <f t="shared" si="1"/>
        <v>126</v>
      </c>
    </row>
    <row r="167" spans="1:9" x14ac:dyDescent="0.2">
      <c r="A167" s="623"/>
      <c r="B167" s="632"/>
      <c r="C167" s="632"/>
      <c r="D167" s="664" t="s">
        <v>2088</v>
      </c>
      <c r="E167" s="35" t="s">
        <v>364</v>
      </c>
      <c r="F167" s="35" t="s">
        <v>101</v>
      </c>
      <c r="G167" s="35">
        <v>21</v>
      </c>
      <c r="H167" s="36">
        <v>263.36</v>
      </c>
      <c r="I167" s="157">
        <f t="shared" si="1"/>
        <v>5530.56</v>
      </c>
    </row>
    <row r="168" spans="1:9" x14ac:dyDescent="0.2">
      <c r="A168" s="623"/>
      <c r="B168" s="632"/>
      <c r="C168" s="632"/>
      <c r="D168" s="628"/>
      <c r="E168" s="35" t="s">
        <v>365</v>
      </c>
      <c r="F168" s="35" t="s">
        <v>101</v>
      </c>
      <c r="G168" s="35">
        <v>15</v>
      </c>
      <c r="H168" s="36">
        <v>172.8</v>
      </c>
      <c r="I168" s="157">
        <f t="shared" si="1"/>
        <v>2592</v>
      </c>
    </row>
    <row r="169" spans="1:9" x14ac:dyDescent="0.2">
      <c r="A169" s="623"/>
      <c r="B169" s="632"/>
      <c r="C169" s="632"/>
      <c r="D169" s="628"/>
      <c r="E169" s="35" t="s">
        <v>860</v>
      </c>
      <c r="F169" s="35" t="s">
        <v>99</v>
      </c>
      <c r="G169" s="35">
        <v>1</v>
      </c>
      <c r="H169" s="36">
        <v>73.239999999999995</v>
      </c>
      <c r="I169" s="157">
        <f t="shared" si="1"/>
        <v>73.239999999999995</v>
      </c>
    </row>
    <row r="170" spans="1:9" x14ac:dyDescent="0.2">
      <c r="A170" s="623"/>
      <c r="B170" s="632"/>
      <c r="C170" s="632"/>
      <c r="D170" s="628"/>
      <c r="E170" s="35" t="s">
        <v>121</v>
      </c>
      <c r="F170" s="35" t="s">
        <v>99</v>
      </c>
      <c r="G170" s="35">
        <v>2</v>
      </c>
      <c r="H170" s="36">
        <v>5.85</v>
      </c>
      <c r="I170" s="157">
        <f t="shared" si="1"/>
        <v>11.7</v>
      </c>
    </row>
    <row r="171" spans="1:9" x14ac:dyDescent="0.2">
      <c r="A171" s="623"/>
      <c r="B171" s="632"/>
      <c r="C171" s="632"/>
      <c r="D171" s="628"/>
      <c r="E171" s="35" t="s">
        <v>120</v>
      </c>
      <c r="F171" s="35" t="s">
        <v>99</v>
      </c>
      <c r="G171" s="35">
        <v>4</v>
      </c>
      <c r="H171" s="36">
        <v>4.97</v>
      </c>
      <c r="I171" s="157">
        <f t="shared" si="1"/>
        <v>19.88</v>
      </c>
    </row>
    <row r="172" spans="1:9" x14ac:dyDescent="0.2">
      <c r="A172" s="623"/>
      <c r="B172" s="632"/>
      <c r="C172" s="632"/>
      <c r="D172" s="628"/>
      <c r="E172" s="35" t="s">
        <v>2267</v>
      </c>
      <c r="F172" s="35" t="s">
        <v>99</v>
      </c>
      <c r="G172" s="35">
        <v>1</v>
      </c>
      <c r="H172" s="36">
        <v>98.83</v>
      </c>
      <c r="I172" s="157">
        <f t="shared" si="1"/>
        <v>98.83</v>
      </c>
    </row>
    <row r="173" spans="1:9" x14ac:dyDescent="0.2">
      <c r="A173" s="623"/>
      <c r="B173" s="632"/>
      <c r="C173" s="632"/>
      <c r="D173" s="628"/>
      <c r="E173" s="35" t="s">
        <v>406</v>
      </c>
      <c r="F173" s="35" t="s">
        <v>99</v>
      </c>
      <c r="G173" s="35">
        <v>1</v>
      </c>
      <c r="H173" s="36">
        <v>209.41</v>
      </c>
      <c r="I173" s="157">
        <f t="shared" si="1"/>
        <v>209.41</v>
      </c>
    </row>
    <row r="174" spans="1:9" x14ac:dyDescent="0.2">
      <c r="A174" s="623"/>
      <c r="B174" s="632"/>
      <c r="C174" s="632"/>
      <c r="D174" s="628"/>
      <c r="E174" s="35" t="s">
        <v>1683</v>
      </c>
      <c r="F174" s="35" t="s">
        <v>99</v>
      </c>
      <c r="G174" s="35">
        <v>5</v>
      </c>
      <c r="H174" s="36">
        <v>98.8</v>
      </c>
      <c r="I174" s="157">
        <f t="shared" si="1"/>
        <v>494</v>
      </c>
    </row>
    <row r="175" spans="1:9" x14ac:dyDescent="0.2">
      <c r="A175" s="623"/>
      <c r="B175" s="632"/>
      <c r="C175" s="632"/>
      <c r="D175" s="628"/>
      <c r="E175" s="35" t="s">
        <v>2268</v>
      </c>
      <c r="F175" s="35" t="s">
        <v>99</v>
      </c>
      <c r="G175" s="35">
        <v>1</v>
      </c>
      <c r="H175" s="36">
        <v>20.309999999999999</v>
      </c>
      <c r="I175" s="157">
        <f t="shared" si="1"/>
        <v>20.309999999999999</v>
      </c>
    </row>
    <row r="176" spans="1:9" x14ac:dyDescent="0.2">
      <c r="A176" s="623"/>
      <c r="B176" s="632"/>
      <c r="C176" s="632"/>
      <c r="D176" s="628"/>
      <c r="E176" s="35" t="s">
        <v>122</v>
      </c>
      <c r="F176" s="35" t="s">
        <v>99</v>
      </c>
      <c r="G176" s="35">
        <v>5</v>
      </c>
      <c r="H176" s="36">
        <v>173.33</v>
      </c>
      <c r="I176" s="157">
        <f t="shared" si="1"/>
        <v>866.65000000000009</v>
      </c>
    </row>
    <row r="177" spans="1:9" x14ac:dyDescent="0.2">
      <c r="A177" s="623"/>
      <c r="B177" s="632"/>
      <c r="C177" s="632"/>
      <c r="D177" s="628"/>
      <c r="E177" s="35" t="s">
        <v>148</v>
      </c>
      <c r="F177" s="35" t="s">
        <v>99</v>
      </c>
      <c r="G177" s="35">
        <v>1</v>
      </c>
      <c r="H177" s="36">
        <v>157</v>
      </c>
      <c r="I177" s="157">
        <f t="shared" si="1"/>
        <v>157</v>
      </c>
    </row>
    <row r="178" spans="1:9" x14ac:dyDescent="0.2">
      <c r="A178" s="623"/>
      <c r="B178" s="632"/>
      <c r="C178" s="632"/>
      <c r="D178" s="628"/>
      <c r="E178" s="35" t="s">
        <v>139</v>
      </c>
      <c r="F178" s="35" t="s">
        <v>99</v>
      </c>
      <c r="G178" s="35">
        <v>4</v>
      </c>
      <c r="H178" s="36">
        <v>80.61</v>
      </c>
      <c r="I178" s="157">
        <f t="shared" si="1"/>
        <v>322.44</v>
      </c>
    </row>
    <row r="179" spans="1:9" x14ac:dyDescent="0.2">
      <c r="A179" s="623"/>
      <c r="B179" s="632"/>
      <c r="C179" s="632"/>
      <c r="D179" s="628"/>
      <c r="E179" s="35" t="s">
        <v>2269</v>
      </c>
      <c r="F179" s="35" t="s">
        <v>99</v>
      </c>
      <c r="G179" s="35">
        <v>2</v>
      </c>
      <c r="H179" s="36">
        <v>54.38</v>
      </c>
      <c r="I179" s="157">
        <f t="shared" si="1"/>
        <v>108.76</v>
      </c>
    </row>
    <row r="180" spans="1:9" x14ac:dyDescent="0.2">
      <c r="A180" s="623"/>
      <c r="B180" s="632"/>
      <c r="C180" s="632"/>
      <c r="D180" s="628"/>
      <c r="E180" s="35" t="s">
        <v>481</v>
      </c>
      <c r="F180" s="35" t="s">
        <v>99</v>
      </c>
      <c r="G180" s="35">
        <v>2</v>
      </c>
      <c r="H180" s="36">
        <v>3.85</v>
      </c>
      <c r="I180" s="157">
        <f t="shared" si="1"/>
        <v>7.7</v>
      </c>
    </row>
    <row r="181" spans="1:9" x14ac:dyDescent="0.2">
      <c r="A181" s="623"/>
      <c r="B181" s="632"/>
      <c r="C181" s="632"/>
      <c r="D181" s="628"/>
      <c r="E181" s="35" t="s">
        <v>132</v>
      </c>
      <c r="F181" s="35" t="s">
        <v>99</v>
      </c>
      <c r="G181" s="35">
        <v>10</v>
      </c>
      <c r="H181" s="36">
        <v>5.26</v>
      </c>
      <c r="I181" s="157">
        <f t="shared" si="1"/>
        <v>52.599999999999994</v>
      </c>
    </row>
    <row r="182" spans="1:9" x14ac:dyDescent="0.2">
      <c r="A182" s="623"/>
      <c r="B182" s="632"/>
      <c r="C182" s="632"/>
      <c r="D182" s="628"/>
      <c r="E182" s="35" t="s">
        <v>177</v>
      </c>
      <c r="F182" s="35" t="s">
        <v>99</v>
      </c>
      <c r="G182" s="35">
        <v>4</v>
      </c>
      <c r="H182" s="36">
        <v>5.29</v>
      </c>
      <c r="I182" s="157">
        <f t="shared" si="1"/>
        <v>21.16</v>
      </c>
    </row>
    <row r="183" spans="1:9" x14ac:dyDescent="0.2">
      <c r="A183" s="623"/>
      <c r="B183" s="632"/>
      <c r="C183" s="632"/>
      <c r="D183" s="628"/>
      <c r="E183" s="35" t="s">
        <v>186</v>
      </c>
      <c r="F183" s="35" t="s">
        <v>99</v>
      </c>
      <c r="G183" s="35">
        <v>2</v>
      </c>
      <c r="H183" s="36">
        <v>7.74</v>
      </c>
      <c r="I183" s="157">
        <f t="shared" si="1"/>
        <v>15.48</v>
      </c>
    </row>
    <row r="184" spans="1:9" x14ac:dyDescent="0.2">
      <c r="A184" s="623"/>
      <c r="B184" s="632"/>
      <c r="C184" s="632"/>
      <c r="D184" s="628"/>
      <c r="E184" s="35" t="s">
        <v>221</v>
      </c>
      <c r="F184" s="35" t="s">
        <v>99</v>
      </c>
      <c r="G184" s="35">
        <v>2</v>
      </c>
      <c r="H184" s="36">
        <v>27.54</v>
      </c>
      <c r="I184" s="157">
        <f t="shared" si="1"/>
        <v>55.08</v>
      </c>
    </row>
    <row r="185" spans="1:9" x14ac:dyDescent="0.2">
      <c r="A185" s="623"/>
      <c r="B185" s="632"/>
      <c r="C185" s="632"/>
      <c r="D185" s="628"/>
      <c r="E185" s="35" t="s">
        <v>136</v>
      </c>
      <c r="F185" s="35" t="s">
        <v>101</v>
      </c>
      <c r="G185" s="35">
        <v>1</v>
      </c>
      <c r="H185" s="36">
        <v>66.39</v>
      </c>
      <c r="I185" s="157">
        <f t="shared" si="1"/>
        <v>66.39</v>
      </c>
    </row>
    <row r="186" spans="1:9" x14ac:dyDescent="0.2">
      <c r="A186" s="623"/>
      <c r="B186" s="632"/>
      <c r="C186" s="632"/>
      <c r="D186" s="628"/>
      <c r="E186" s="35" t="s">
        <v>506</v>
      </c>
      <c r="F186" s="35" t="s">
        <v>99</v>
      </c>
      <c r="G186" s="35">
        <v>1</v>
      </c>
      <c r="H186" s="36">
        <v>140</v>
      </c>
      <c r="I186" s="157">
        <f t="shared" si="1"/>
        <v>140</v>
      </c>
    </row>
    <row r="187" spans="1:9" x14ac:dyDescent="0.2">
      <c r="A187" s="623"/>
      <c r="B187" s="632"/>
      <c r="C187" s="632"/>
      <c r="D187" s="628"/>
      <c r="E187" s="35" t="s">
        <v>1305</v>
      </c>
      <c r="F187" s="35" t="s">
        <v>99</v>
      </c>
      <c r="G187" s="35">
        <v>1</v>
      </c>
      <c r="H187" s="36">
        <v>5.29</v>
      </c>
      <c r="I187" s="157">
        <f t="shared" si="1"/>
        <v>5.29</v>
      </c>
    </row>
    <row r="188" spans="1:9" x14ac:dyDescent="0.2">
      <c r="A188" s="623"/>
      <c r="B188" s="632"/>
      <c r="C188" s="632"/>
      <c r="D188" s="628"/>
      <c r="E188" s="35" t="s">
        <v>223</v>
      </c>
      <c r="F188" s="35" t="s">
        <v>99</v>
      </c>
      <c r="G188" s="35">
        <v>1</v>
      </c>
      <c r="H188" s="36">
        <v>290</v>
      </c>
      <c r="I188" s="157">
        <f t="shared" si="1"/>
        <v>290</v>
      </c>
    </row>
    <row r="189" spans="1:9" x14ac:dyDescent="0.2">
      <c r="A189" s="623"/>
      <c r="B189" s="632"/>
      <c r="C189" s="632"/>
      <c r="D189" s="628"/>
      <c r="E189" s="35" t="s">
        <v>277</v>
      </c>
      <c r="F189" s="35" t="s">
        <v>99</v>
      </c>
      <c r="G189" s="35">
        <v>4</v>
      </c>
      <c r="H189" s="36">
        <v>27</v>
      </c>
      <c r="I189" s="157">
        <f t="shared" si="1"/>
        <v>108</v>
      </c>
    </row>
    <row r="190" spans="1:9" x14ac:dyDescent="0.2">
      <c r="A190" s="623"/>
      <c r="B190" s="632"/>
      <c r="C190" s="632"/>
      <c r="D190" s="628"/>
      <c r="E190" s="35" t="s">
        <v>140</v>
      </c>
      <c r="F190" s="35" t="s">
        <v>99</v>
      </c>
      <c r="G190" s="35">
        <v>2</v>
      </c>
      <c r="H190" s="36">
        <v>65</v>
      </c>
      <c r="I190" s="157">
        <f t="shared" si="1"/>
        <v>130</v>
      </c>
    </row>
    <row r="191" spans="1:9" x14ac:dyDescent="0.2">
      <c r="A191" s="623"/>
      <c r="B191" s="632"/>
      <c r="C191" s="632"/>
      <c r="D191" s="628"/>
      <c r="E191" s="35" t="s">
        <v>131</v>
      </c>
      <c r="F191" s="35" t="s">
        <v>101</v>
      </c>
      <c r="G191" s="35">
        <v>4</v>
      </c>
      <c r="H191" s="36">
        <v>44.88</v>
      </c>
      <c r="I191" s="157">
        <f t="shared" si="1"/>
        <v>179.52</v>
      </c>
    </row>
    <row r="192" spans="1:9" ht="13.5" thickBot="1" x14ac:dyDescent="0.25">
      <c r="A192" s="624"/>
      <c r="B192" s="626"/>
      <c r="C192" s="626"/>
      <c r="D192" s="629"/>
      <c r="E192" s="40" t="s">
        <v>419</v>
      </c>
      <c r="F192" s="83" t="s">
        <v>99</v>
      </c>
      <c r="G192" s="40">
        <v>1</v>
      </c>
      <c r="H192" s="41">
        <v>219.39</v>
      </c>
      <c r="I192" s="42">
        <f t="shared" si="1"/>
        <v>219.39</v>
      </c>
    </row>
    <row r="193" spans="1:9" ht="13.5" thickBot="1" x14ac:dyDescent="0.25">
      <c r="A193" s="440"/>
      <c r="B193" s="85"/>
      <c r="C193" s="85" t="s">
        <v>87</v>
      </c>
      <c r="D193" s="441"/>
      <c r="E193" s="47"/>
      <c r="F193" s="47"/>
      <c r="G193" s="47"/>
      <c r="H193" s="48"/>
      <c r="I193" s="49">
        <v>1697.16</v>
      </c>
    </row>
    <row r="194" spans="1:9" ht="12.75" customHeight="1" thickBot="1" x14ac:dyDescent="0.25">
      <c r="A194" s="180"/>
      <c r="B194" s="197">
        <f>SUM(B100:B192)</f>
        <v>205046.00000000003</v>
      </c>
      <c r="C194" s="198"/>
      <c r="D194" s="197"/>
      <c r="E194" s="199"/>
      <c r="F194" s="198"/>
      <c r="G194" s="198"/>
      <c r="H194" s="197" t="s">
        <v>17</v>
      </c>
      <c r="I194" s="230">
        <f>SUM(I100:I193)</f>
        <v>24211.850000000006</v>
      </c>
    </row>
    <row r="195" spans="1:9" ht="64.5" thickBot="1" x14ac:dyDescent="0.25">
      <c r="A195" s="134" t="s">
        <v>144</v>
      </c>
      <c r="B195" s="114" t="s">
        <v>16</v>
      </c>
      <c r="C195" s="114" t="s">
        <v>5</v>
      </c>
      <c r="D195" s="114" t="s">
        <v>23</v>
      </c>
      <c r="E195" s="118" t="s">
        <v>18</v>
      </c>
      <c r="F195" s="114" t="s">
        <v>19</v>
      </c>
      <c r="G195" s="114" t="s">
        <v>10</v>
      </c>
      <c r="H195" s="114" t="s">
        <v>13</v>
      </c>
      <c r="I195" s="115" t="s">
        <v>12</v>
      </c>
    </row>
    <row r="196" spans="1:9" ht="12.75" customHeight="1" thickBot="1" x14ac:dyDescent="0.25">
      <c r="A196" s="227"/>
      <c r="B196" s="104">
        <v>6582.64</v>
      </c>
      <c r="C196" s="58" t="s">
        <v>66</v>
      </c>
      <c r="D196" s="64"/>
      <c r="E196" s="59"/>
      <c r="F196" s="59"/>
      <c r="G196" s="59"/>
      <c r="H196" s="60"/>
      <c r="I196" s="61"/>
    </row>
    <row r="197" spans="1:9" ht="12.75" customHeight="1" thickBot="1" x14ac:dyDescent="0.25">
      <c r="A197" s="227"/>
      <c r="B197" s="122">
        <v>6341.31</v>
      </c>
      <c r="C197" s="123" t="s">
        <v>67</v>
      </c>
      <c r="D197" s="124"/>
      <c r="E197" s="125"/>
      <c r="F197" s="125"/>
      <c r="G197" s="125"/>
      <c r="H197" s="126"/>
      <c r="I197" s="127"/>
    </row>
    <row r="198" spans="1:9" ht="12.75" customHeight="1" thickBot="1" x14ac:dyDescent="0.25">
      <c r="A198" s="117"/>
      <c r="B198" s="106">
        <v>6456.71</v>
      </c>
      <c r="C198" s="85" t="s">
        <v>70</v>
      </c>
      <c r="D198" s="55"/>
      <c r="E198" s="47"/>
      <c r="F198" s="47"/>
      <c r="G198" s="47"/>
      <c r="H198" s="48"/>
      <c r="I198" s="49"/>
    </row>
    <row r="199" spans="1:9" ht="12.75" customHeight="1" thickBot="1" x14ac:dyDescent="0.25">
      <c r="A199" s="227"/>
      <c r="B199" s="106">
        <v>3676.91</v>
      </c>
      <c r="C199" s="85" t="s">
        <v>72</v>
      </c>
      <c r="D199" s="86"/>
      <c r="E199" s="47"/>
      <c r="F199" s="47"/>
      <c r="G199" s="47"/>
      <c r="H199" s="48"/>
      <c r="I199" s="49"/>
    </row>
    <row r="200" spans="1:9" ht="12.75" customHeight="1" thickBot="1" x14ac:dyDescent="0.25">
      <c r="A200" s="227"/>
      <c r="B200" s="106">
        <v>6895.96</v>
      </c>
      <c r="C200" s="85" t="s">
        <v>73</v>
      </c>
      <c r="D200" s="86"/>
      <c r="E200" s="47"/>
      <c r="F200" s="47"/>
      <c r="G200" s="47"/>
      <c r="H200" s="48"/>
      <c r="I200" s="49"/>
    </row>
    <row r="201" spans="1:9" ht="12.75" customHeight="1" thickBot="1" x14ac:dyDescent="0.25">
      <c r="A201" s="228"/>
      <c r="B201" s="106">
        <v>6548.83</v>
      </c>
      <c r="C201" s="85" t="s">
        <v>74</v>
      </c>
      <c r="D201" s="86"/>
      <c r="E201" s="47"/>
      <c r="F201" s="47"/>
      <c r="G201" s="47"/>
      <c r="H201" s="48"/>
      <c r="I201" s="49"/>
    </row>
    <row r="202" spans="1:9" ht="12.75" customHeight="1" thickBot="1" x14ac:dyDescent="0.25">
      <c r="A202" s="263"/>
      <c r="B202" s="106">
        <v>4890.08</v>
      </c>
      <c r="C202" s="85" t="s">
        <v>75</v>
      </c>
      <c r="D202" s="86"/>
      <c r="E202" s="47"/>
      <c r="F202" s="47"/>
      <c r="G202" s="47"/>
      <c r="H202" s="48"/>
      <c r="I202" s="49"/>
    </row>
    <row r="203" spans="1:9" ht="12.75" customHeight="1" thickBot="1" x14ac:dyDescent="0.25">
      <c r="A203" s="263"/>
      <c r="B203" s="106">
        <v>6699.41</v>
      </c>
      <c r="C203" s="85" t="s">
        <v>76</v>
      </c>
      <c r="D203" s="86"/>
      <c r="E203" s="47"/>
      <c r="F203" s="47"/>
      <c r="G203" s="47"/>
      <c r="H203" s="48"/>
      <c r="I203" s="49"/>
    </row>
    <row r="204" spans="1:9" ht="12.75" customHeight="1" thickBot="1" x14ac:dyDescent="0.25">
      <c r="A204" s="11"/>
      <c r="B204" s="106">
        <v>9371.51</v>
      </c>
      <c r="C204" s="85" t="s">
        <v>77</v>
      </c>
      <c r="D204" s="86"/>
      <c r="E204" s="47"/>
      <c r="F204" s="47"/>
      <c r="G204" s="47"/>
      <c r="H204" s="48"/>
      <c r="I204" s="49"/>
    </row>
    <row r="205" spans="1:9" ht="12.75" customHeight="1" thickBot="1" x14ac:dyDescent="0.25">
      <c r="A205" s="11"/>
      <c r="B205" s="106">
        <v>10156.049999999999</v>
      </c>
      <c r="C205" s="85" t="s">
        <v>78</v>
      </c>
      <c r="D205" s="86"/>
      <c r="E205" s="47"/>
      <c r="F205" s="47"/>
      <c r="G205" s="47"/>
      <c r="H205" s="48"/>
      <c r="I205" s="49"/>
    </row>
    <row r="206" spans="1:9" ht="12.75" customHeight="1" thickBot="1" x14ac:dyDescent="0.25">
      <c r="A206" s="11"/>
      <c r="B206" s="106">
        <v>9563.33</v>
      </c>
      <c r="C206" s="85" t="s">
        <v>79</v>
      </c>
      <c r="D206" s="86"/>
      <c r="E206" s="47"/>
      <c r="F206" s="47"/>
      <c r="G206" s="47"/>
      <c r="H206" s="48"/>
      <c r="I206" s="49"/>
    </row>
    <row r="207" spans="1:9" ht="12.75" customHeight="1" thickBot="1" x14ac:dyDescent="0.25">
      <c r="A207" s="263"/>
      <c r="B207" s="106">
        <v>10147.030000000001</v>
      </c>
      <c r="C207" s="85" t="s">
        <v>80</v>
      </c>
      <c r="D207" s="86"/>
      <c r="E207" s="47"/>
      <c r="F207" s="47"/>
      <c r="G207" s="47"/>
      <c r="H207" s="48"/>
      <c r="I207" s="49"/>
    </row>
    <row r="208" spans="1:9" ht="12.75" customHeight="1" thickBot="1" x14ac:dyDescent="0.25">
      <c r="A208" s="457"/>
      <c r="B208" s="454">
        <f>SUM(B196:B207)</f>
        <v>87329.77</v>
      </c>
      <c r="C208" s="458" t="s">
        <v>87</v>
      </c>
      <c r="D208" s="86"/>
      <c r="E208" s="47"/>
      <c r="F208" s="47"/>
      <c r="G208" s="47"/>
      <c r="H208" s="332"/>
      <c r="I208" s="49"/>
    </row>
    <row r="209" spans="1:9" ht="12.75" customHeight="1" thickBot="1" x14ac:dyDescent="0.25">
      <c r="A209" s="655" t="s">
        <v>106</v>
      </c>
      <c r="B209" s="106">
        <v>1241.1400000000001</v>
      </c>
      <c r="C209" s="85" t="s">
        <v>74</v>
      </c>
      <c r="D209" s="86"/>
      <c r="E209" s="47"/>
      <c r="F209" s="47"/>
      <c r="G209" s="47"/>
      <c r="H209" s="332"/>
      <c r="I209" s="49"/>
    </row>
    <row r="210" spans="1:9" ht="12.75" customHeight="1" thickBot="1" x14ac:dyDescent="0.25">
      <c r="A210" s="656"/>
      <c r="B210" s="106">
        <v>524.28</v>
      </c>
      <c r="C210" s="85" t="s">
        <v>75</v>
      </c>
      <c r="D210" s="86"/>
      <c r="E210" s="47"/>
      <c r="F210" s="47"/>
      <c r="G210" s="47"/>
      <c r="H210" s="332"/>
      <c r="I210" s="49"/>
    </row>
    <row r="211" spans="1:9" ht="12.75" customHeight="1" thickBot="1" x14ac:dyDescent="0.25">
      <c r="A211" s="657"/>
      <c r="B211" s="106">
        <v>652.24</v>
      </c>
      <c r="C211" s="85" t="s">
        <v>76</v>
      </c>
      <c r="D211" s="86"/>
      <c r="E211" s="47"/>
      <c r="F211" s="47"/>
      <c r="G211" s="47"/>
      <c r="H211" s="332"/>
      <c r="I211" s="49"/>
    </row>
    <row r="212" spans="1:9" ht="12.75" customHeight="1" thickBot="1" x14ac:dyDescent="0.25">
      <c r="A212" s="526"/>
      <c r="B212" s="454">
        <f>SUM(B209:B211)</f>
        <v>2417.66</v>
      </c>
      <c r="C212" s="458" t="s">
        <v>87</v>
      </c>
      <c r="D212" s="86"/>
      <c r="E212" s="47"/>
      <c r="F212" s="47"/>
      <c r="G212" s="47"/>
      <c r="H212" s="48"/>
      <c r="I212" s="49">
        <v>1131.79</v>
      </c>
    </row>
    <row r="213" spans="1:9" ht="12.75" customHeight="1" thickBot="1" x14ac:dyDescent="0.25">
      <c r="A213" s="180"/>
      <c r="B213" s="108">
        <f>B208+B212</f>
        <v>89747.430000000008</v>
      </c>
      <c r="C213" s="109"/>
      <c r="D213" s="108"/>
      <c r="E213" s="110"/>
      <c r="F213" s="109"/>
      <c r="G213" s="109"/>
      <c r="H213" s="108" t="s">
        <v>17</v>
      </c>
      <c r="I213" s="232">
        <f>SUM(I196:I212)</f>
        <v>1131.79</v>
      </c>
    </row>
    <row r="214" spans="1:9" ht="77.25" thickBot="1" x14ac:dyDescent="0.25">
      <c r="A214" s="134" t="s">
        <v>145</v>
      </c>
      <c r="B214" s="117" t="s">
        <v>16</v>
      </c>
      <c r="C214" s="131" t="s">
        <v>5</v>
      </c>
      <c r="D214" s="117" t="s">
        <v>23</v>
      </c>
      <c r="E214" s="132" t="s">
        <v>18</v>
      </c>
      <c r="F214" s="117" t="s">
        <v>19</v>
      </c>
      <c r="G214" s="131" t="s">
        <v>10</v>
      </c>
      <c r="H214" s="117" t="s">
        <v>13</v>
      </c>
      <c r="I214" s="117" t="s">
        <v>12</v>
      </c>
    </row>
    <row r="215" spans="1:9" ht="12.75" customHeight="1" thickBot="1" x14ac:dyDescent="0.25">
      <c r="A215" s="227"/>
      <c r="B215" s="106">
        <v>8251.34</v>
      </c>
      <c r="C215" s="55" t="s">
        <v>66</v>
      </c>
      <c r="D215" s="86"/>
      <c r="E215" s="47"/>
      <c r="F215" s="47"/>
      <c r="G215" s="47"/>
      <c r="H215" s="48"/>
      <c r="I215" s="49"/>
    </row>
    <row r="216" spans="1:9" ht="12.75" customHeight="1" thickBot="1" x14ac:dyDescent="0.25">
      <c r="A216" s="227"/>
      <c r="B216" s="106">
        <v>8457.4</v>
      </c>
      <c r="C216" s="55" t="s">
        <v>67</v>
      </c>
      <c r="D216" s="86"/>
      <c r="E216" s="47"/>
      <c r="F216" s="47"/>
      <c r="G216" s="47"/>
      <c r="H216" s="48"/>
      <c r="I216" s="49"/>
    </row>
    <row r="217" spans="1:9" ht="12.75" customHeight="1" thickBot="1" x14ac:dyDescent="0.25">
      <c r="A217" s="227"/>
      <c r="B217" s="106">
        <v>8883.0300000000007</v>
      </c>
      <c r="C217" s="85" t="s">
        <v>70</v>
      </c>
      <c r="D217" s="86"/>
      <c r="E217" s="47"/>
      <c r="F217" s="47"/>
      <c r="G217" s="47"/>
      <c r="H217" s="48"/>
      <c r="I217" s="49"/>
    </row>
    <row r="218" spans="1:9" ht="12.75" customHeight="1" thickBot="1" x14ac:dyDescent="0.25">
      <c r="A218" s="227"/>
      <c r="B218" s="106">
        <v>8454.82</v>
      </c>
      <c r="C218" s="85" t="s">
        <v>72</v>
      </c>
      <c r="D218" s="86"/>
      <c r="E218" s="47"/>
      <c r="F218" s="47"/>
      <c r="G218" s="47"/>
      <c r="H218" s="48"/>
      <c r="I218" s="49"/>
    </row>
    <row r="219" spans="1:9" ht="12.75" customHeight="1" thickBot="1" x14ac:dyDescent="0.25">
      <c r="A219" s="227"/>
      <c r="B219" s="106">
        <v>8614.76</v>
      </c>
      <c r="C219" s="85" t="s">
        <v>73</v>
      </c>
      <c r="D219" s="86"/>
      <c r="E219" s="47"/>
      <c r="F219" s="47"/>
      <c r="G219" s="47"/>
      <c r="H219" s="48"/>
      <c r="I219" s="49"/>
    </row>
    <row r="220" spans="1:9" ht="12.75" customHeight="1" thickBot="1" x14ac:dyDescent="0.25">
      <c r="A220" s="227"/>
      <c r="B220" s="106">
        <v>9913.68</v>
      </c>
      <c r="C220" s="85" t="s">
        <v>74</v>
      </c>
      <c r="D220" s="86"/>
      <c r="E220" s="47"/>
      <c r="F220" s="47"/>
      <c r="G220" s="47"/>
      <c r="H220" s="48"/>
      <c r="I220" s="49"/>
    </row>
    <row r="221" spans="1:9" ht="12.75" customHeight="1" thickBot="1" x14ac:dyDescent="0.25">
      <c r="A221" s="227"/>
      <c r="B221" s="106">
        <v>6240.42</v>
      </c>
      <c r="C221" s="85" t="s">
        <v>75</v>
      </c>
      <c r="D221" s="86"/>
      <c r="E221" s="47"/>
      <c r="F221" s="47"/>
      <c r="G221" s="47"/>
      <c r="H221" s="48"/>
      <c r="I221" s="49"/>
    </row>
    <row r="222" spans="1:9" ht="12.75" customHeight="1" thickBot="1" x14ac:dyDescent="0.25">
      <c r="A222" s="227"/>
      <c r="B222" s="106">
        <v>7700.85</v>
      </c>
      <c r="C222" s="85" t="s">
        <v>76</v>
      </c>
      <c r="D222" s="86"/>
      <c r="E222" s="47"/>
      <c r="F222" s="47"/>
      <c r="G222" s="47"/>
      <c r="H222" s="48"/>
      <c r="I222" s="49"/>
    </row>
    <row r="223" spans="1:9" ht="12.75" customHeight="1" thickBot="1" x14ac:dyDescent="0.25">
      <c r="A223" s="227"/>
      <c r="B223" s="106">
        <v>7814.23</v>
      </c>
      <c r="C223" s="85" t="s">
        <v>77</v>
      </c>
      <c r="D223" s="86"/>
      <c r="E223" s="47"/>
      <c r="F223" s="47"/>
      <c r="G223" s="47"/>
      <c r="H223" s="48"/>
      <c r="I223" s="49"/>
    </row>
    <row r="224" spans="1:9" ht="12.75" customHeight="1" thickBot="1" x14ac:dyDescent="0.25">
      <c r="A224" s="227"/>
      <c r="B224" s="106">
        <v>8365.7099999999991</v>
      </c>
      <c r="C224" s="85" t="s">
        <v>78</v>
      </c>
      <c r="D224" s="86"/>
      <c r="E224" s="47"/>
      <c r="F224" s="47"/>
      <c r="G224" s="47"/>
      <c r="H224" s="48"/>
      <c r="I224" s="49"/>
    </row>
    <row r="225" spans="1:9" ht="12.75" customHeight="1" thickBot="1" x14ac:dyDescent="0.25">
      <c r="A225" s="227"/>
      <c r="B225" s="106">
        <v>8038.52</v>
      </c>
      <c r="C225" s="85" t="s">
        <v>79</v>
      </c>
      <c r="D225" s="86"/>
      <c r="E225" s="47"/>
      <c r="F225" s="47"/>
      <c r="G225" s="47"/>
      <c r="H225" s="48"/>
      <c r="I225" s="49"/>
    </row>
    <row r="226" spans="1:9" ht="13.5" thickBot="1" x14ac:dyDescent="0.25">
      <c r="A226" s="227"/>
      <c r="B226" s="106">
        <v>8135.77</v>
      </c>
      <c r="C226" s="85" t="s">
        <v>80</v>
      </c>
      <c r="D226" s="86"/>
      <c r="E226" s="47"/>
      <c r="F226" s="47"/>
      <c r="G226" s="47"/>
      <c r="H226" s="48"/>
      <c r="I226" s="49"/>
    </row>
    <row r="227" spans="1:9" ht="12.75" customHeight="1" thickBot="1" x14ac:dyDescent="0.25">
      <c r="A227" s="227"/>
      <c r="B227" s="106"/>
      <c r="C227" s="167" t="s">
        <v>87</v>
      </c>
      <c r="D227" s="86"/>
      <c r="E227" s="47"/>
      <c r="F227" s="47"/>
      <c r="G227" s="47"/>
      <c r="H227" s="48"/>
      <c r="I227" s="49">
        <v>1442.42</v>
      </c>
    </row>
    <row r="228" spans="1:9" ht="13.5" thickBot="1" x14ac:dyDescent="0.25">
      <c r="A228" s="180"/>
      <c r="B228" s="197">
        <f>SUM(B215:B227)</f>
        <v>98870.53</v>
      </c>
      <c r="C228" s="198"/>
      <c r="D228" s="197"/>
      <c r="E228" s="199"/>
      <c r="F228" s="198"/>
      <c r="G228" s="198"/>
      <c r="H228" s="197" t="s">
        <v>17</v>
      </c>
      <c r="I228" s="230">
        <f>SUM(I215:I227)</f>
        <v>1442.42</v>
      </c>
    </row>
    <row r="229" spans="1:9" ht="26.25" thickBot="1" x14ac:dyDescent="0.25">
      <c r="A229" s="46" t="s">
        <v>8</v>
      </c>
      <c r="B229" s="114" t="s">
        <v>16</v>
      </c>
      <c r="C229" s="114" t="s">
        <v>5</v>
      </c>
      <c r="D229" s="114" t="s">
        <v>23</v>
      </c>
      <c r="E229" s="118" t="s">
        <v>18</v>
      </c>
      <c r="F229" s="114" t="s">
        <v>19</v>
      </c>
      <c r="G229" s="114" t="s">
        <v>10</v>
      </c>
      <c r="H229" s="114" t="s">
        <v>13</v>
      </c>
      <c r="I229" s="115" t="s">
        <v>12</v>
      </c>
    </row>
    <row r="230" spans="1:9" ht="12.75" customHeight="1" x14ac:dyDescent="0.2">
      <c r="A230" s="623" t="s">
        <v>82</v>
      </c>
      <c r="B230" s="33"/>
      <c r="C230" s="33" t="s">
        <v>66</v>
      </c>
      <c r="D230" s="34"/>
      <c r="E230" s="35"/>
      <c r="F230" s="35" t="s">
        <v>83</v>
      </c>
      <c r="G230" s="495">
        <v>435.01</v>
      </c>
      <c r="H230" s="16">
        <v>4.8099999999999996</v>
      </c>
      <c r="I230" s="157">
        <f>G230*H230</f>
        <v>2092.3980999999999</v>
      </c>
    </row>
    <row r="231" spans="1:9" x14ac:dyDescent="0.2">
      <c r="A231" s="623"/>
      <c r="B231" s="13"/>
      <c r="C231" s="13" t="s">
        <v>67</v>
      </c>
      <c r="D231" s="14"/>
      <c r="E231" s="15"/>
      <c r="F231" s="15" t="s">
        <v>83</v>
      </c>
      <c r="G231" s="494">
        <v>152.99</v>
      </c>
      <c r="H231" s="16">
        <v>4.8099999999999996</v>
      </c>
      <c r="I231" s="43">
        <f>G231*H231</f>
        <v>735.88189999999997</v>
      </c>
    </row>
    <row r="232" spans="1:9" x14ac:dyDescent="0.2">
      <c r="A232" s="623"/>
      <c r="B232" s="13"/>
      <c r="C232" s="13" t="s">
        <v>70</v>
      </c>
      <c r="D232" s="14"/>
      <c r="E232" s="15"/>
      <c r="F232" s="15" t="s">
        <v>83</v>
      </c>
      <c r="G232" s="494">
        <v>584.99</v>
      </c>
      <c r="H232" s="16">
        <v>4.8099999999999996</v>
      </c>
      <c r="I232" s="43">
        <f t="shared" ref="I232:I239" si="4">G232*H232</f>
        <v>2813.8018999999999</v>
      </c>
    </row>
    <row r="233" spans="1:9" ht="12.75" customHeight="1" x14ac:dyDescent="0.2">
      <c r="A233" s="623"/>
      <c r="B233" s="13"/>
      <c r="C233" s="13" t="s">
        <v>72</v>
      </c>
      <c r="D233" s="14"/>
      <c r="E233" s="15"/>
      <c r="F233" s="15" t="s">
        <v>83</v>
      </c>
      <c r="G233" s="494">
        <v>239.99</v>
      </c>
      <c r="H233" s="16">
        <v>4.8099999999999996</v>
      </c>
      <c r="I233" s="43">
        <f t="shared" si="4"/>
        <v>1154.3518999999999</v>
      </c>
    </row>
    <row r="234" spans="1:9" x14ac:dyDescent="0.2">
      <c r="A234" s="623"/>
      <c r="B234" s="13"/>
      <c r="C234" s="13" t="s">
        <v>73</v>
      </c>
      <c r="D234" s="14"/>
      <c r="E234" s="15"/>
      <c r="F234" s="15" t="s">
        <v>83</v>
      </c>
      <c r="G234" s="494">
        <v>318.95999999999998</v>
      </c>
      <c r="H234" s="16">
        <v>4.8099999999999996</v>
      </c>
      <c r="I234" s="43">
        <f t="shared" si="4"/>
        <v>1534.1975999999997</v>
      </c>
    </row>
    <row r="235" spans="1:9" ht="12.75" customHeight="1" x14ac:dyDescent="0.2">
      <c r="A235" s="623"/>
      <c r="B235" s="13"/>
      <c r="C235" s="13" t="s">
        <v>74</v>
      </c>
      <c r="D235" s="14"/>
      <c r="E235" s="15"/>
      <c r="F235" s="15" t="s">
        <v>83</v>
      </c>
      <c r="G235" s="15">
        <v>-282.98</v>
      </c>
      <c r="H235" s="16">
        <v>4.8099999999999996</v>
      </c>
      <c r="I235" s="43">
        <f t="shared" si="4"/>
        <v>-1361.1338000000001</v>
      </c>
    </row>
    <row r="236" spans="1:9" ht="12.75" customHeight="1" x14ac:dyDescent="0.2">
      <c r="A236" s="623"/>
      <c r="B236" s="13"/>
      <c r="C236" s="13" t="s">
        <v>75</v>
      </c>
      <c r="D236" s="14"/>
      <c r="E236" s="15"/>
      <c r="F236" s="15" t="s">
        <v>83</v>
      </c>
      <c r="G236" s="15">
        <v>345.73</v>
      </c>
      <c r="H236" s="16">
        <v>5.04</v>
      </c>
      <c r="I236" s="43">
        <f t="shared" si="4"/>
        <v>1742.4792</v>
      </c>
    </row>
    <row r="237" spans="1:9" ht="12.75" customHeight="1" x14ac:dyDescent="0.2">
      <c r="A237" s="623"/>
      <c r="B237" s="13"/>
      <c r="C237" s="13" t="s">
        <v>76</v>
      </c>
      <c r="D237" s="14"/>
      <c r="E237" s="15"/>
      <c r="F237" s="15" t="s">
        <v>83</v>
      </c>
      <c r="G237" s="15">
        <v>316.25</v>
      </c>
      <c r="H237" s="16">
        <v>5.04</v>
      </c>
      <c r="I237" s="43">
        <f t="shared" si="4"/>
        <v>1593.9</v>
      </c>
    </row>
    <row r="238" spans="1:9" ht="12.75" customHeight="1" x14ac:dyDescent="0.2">
      <c r="A238" s="623"/>
      <c r="B238" s="13"/>
      <c r="C238" s="13" t="s">
        <v>77</v>
      </c>
      <c r="D238" s="14"/>
      <c r="E238" s="15"/>
      <c r="F238" s="15" t="s">
        <v>83</v>
      </c>
      <c r="G238" s="15">
        <v>345.82</v>
      </c>
      <c r="H238" s="16">
        <v>5.04</v>
      </c>
      <c r="I238" s="43">
        <f t="shared" si="4"/>
        <v>1742.9328</v>
      </c>
    </row>
    <row r="239" spans="1:9" ht="12.75" customHeight="1" x14ac:dyDescent="0.2">
      <c r="A239" s="623"/>
      <c r="B239" s="13"/>
      <c r="C239" s="13" t="s">
        <v>78</v>
      </c>
      <c r="D239" s="14"/>
      <c r="E239" s="15"/>
      <c r="F239" s="15" t="s">
        <v>83</v>
      </c>
      <c r="G239" s="15">
        <v>781.16</v>
      </c>
      <c r="H239" s="16">
        <v>5.04</v>
      </c>
      <c r="I239" s="43">
        <f t="shared" si="4"/>
        <v>3937.0463999999997</v>
      </c>
    </row>
    <row r="240" spans="1:9" ht="12.75" customHeight="1" x14ac:dyDescent="0.2">
      <c r="A240" s="623"/>
      <c r="B240" s="13"/>
      <c r="C240" s="13" t="s">
        <v>79</v>
      </c>
      <c r="D240" s="14"/>
      <c r="E240" s="15"/>
      <c r="F240" s="15" t="s">
        <v>83</v>
      </c>
      <c r="G240" s="15">
        <v>944.55</v>
      </c>
      <c r="H240" s="16">
        <v>5.04</v>
      </c>
      <c r="I240" s="43">
        <f>G240*H240</f>
        <v>4760.5320000000002</v>
      </c>
    </row>
    <row r="241" spans="1:255" ht="12.75" customHeight="1" x14ac:dyDescent="0.2">
      <c r="A241" s="623"/>
      <c r="B241" s="13"/>
      <c r="C241" s="13" t="s">
        <v>80</v>
      </c>
      <c r="D241" s="14"/>
      <c r="E241" s="15"/>
      <c r="F241" s="15" t="s">
        <v>83</v>
      </c>
      <c r="G241" s="15">
        <v>-687.06</v>
      </c>
      <c r="H241" s="16">
        <v>5.04</v>
      </c>
      <c r="I241" s="43">
        <f>G241*H241</f>
        <v>-3462.7823999999996</v>
      </c>
    </row>
    <row r="242" spans="1:255" ht="12.75" customHeight="1" x14ac:dyDescent="0.2">
      <c r="A242" s="704"/>
      <c r="B242" s="13"/>
      <c r="C242" s="244" t="s">
        <v>87</v>
      </c>
      <c r="D242" s="14"/>
      <c r="E242" s="15"/>
      <c r="F242" s="15" t="s">
        <v>83</v>
      </c>
      <c r="G242" s="15">
        <f>SUM(G230:G241)</f>
        <v>3495.4100000000003</v>
      </c>
      <c r="H242" s="16"/>
      <c r="I242" s="243">
        <f>SUM(I230:I241)</f>
        <v>17283.605599999999</v>
      </c>
    </row>
    <row r="243" spans="1:255" ht="26.45" customHeight="1" x14ac:dyDescent="0.2">
      <c r="A243" s="652" t="s">
        <v>2272</v>
      </c>
      <c r="B243" s="71"/>
      <c r="C243" s="13" t="s">
        <v>2273</v>
      </c>
      <c r="D243" s="72"/>
      <c r="E243" s="73"/>
      <c r="F243" s="15"/>
      <c r="G243" s="327"/>
      <c r="H243" s="74"/>
      <c r="I243" s="598">
        <v>267.25</v>
      </c>
    </row>
    <row r="244" spans="1:255" ht="31.9" customHeight="1" x14ac:dyDescent="0.2">
      <c r="A244" s="653"/>
      <c r="B244" s="71"/>
      <c r="C244" s="13" t="s">
        <v>2274</v>
      </c>
      <c r="D244" s="72"/>
      <c r="E244" s="73"/>
      <c r="F244" s="15"/>
      <c r="G244" s="327"/>
      <c r="H244" s="74"/>
      <c r="I244" s="598">
        <v>280.10000000000002</v>
      </c>
    </row>
    <row r="245" spans="1:255" ht="28.9" customHeight="1" x14ac:dyDescent="0.2">
      <c r="A245" s="654"/>
      <c r="B245" s="412"/>
      <c r="C245" s="244" t="s">
        <v>87</v>
      </c>
      <c r="D245" s="72"/>
      <c r="E245" s="73"/>
      <c r="F245" s="15"/>
      <c r="G245" s="327"/>
      <c r="H245" s="74"/>
      <c r="I245" s="241">
        <f>SUM(I243:I244)</f>
        <v>547.35</v>
      </c>
    </row>
    <row r="246" spans="1:255" ht="28.15" customHeight="1" x14ac:dyDescent="0.2">
      <c r="A246" s="652" t="s">
        <v>2271</v>
      </c>
      <c r="B246" s="71"/>
      <c r="C246" s="33" t="s">
        <v>2273</v>
      </c>
      <c r="D246" s="72"/>
      <c r="E246" s="73"/>
      <c r="F246" s="15"/>
      <c r="G246" s="327"/>
      <c r="H246" s="74"/>
      <c r="I246" s="598">
        <v>1513.36</v>
      </c>
    </row>
    <row r="247" spans="1:255" ht="25.9" customHeight="1" x14ac:dyDescent="0.2">
      <c r="A247" s="653"/>
      <c r="B247" s="71"/>
      <c r="C247" s="71" t="s">
        <v>2274</v>
      </c>
      <c r="D247" s="72"/>
      <c r="E247" s="73"/>
      <c r="F247" s="15"/>
      <c r="G247" s="327"/>
      <c r="H247" s="74"/>
      <c r="I247" s="598">
        <v>1679.63</v>
      </c>
    </row>
    <row r="248" spans="1:255" ht="25.15" customHeight="1" x14ac:dyDescent="0.2">
      <c r="A248" s="654"/>
      <c r="B248" s="71"/>
      <c r="C248" s="412" t="s">
        <v>87</v>
      </c>
      <c r="D248" s="72"/>
      <c r="E248" s="73"/>
      <c r="F248" s="73"/>
      <c r="G248" s="327"/>
      <c r="H248" s="74"/>
      <c r="I248" s="241">
        <f>SUM(I246:I247)</f>
        <v>3192.99</v>
      </c>
    </row>
    <row r="249" spans="1:255" ht="25.5" x14ac:dyDescent="0.2">
      <c r="A249" s="221" t="s">
        <v>2270</v>
      </c>
      <c r="B249" s="13"/>
      <c r="C249" s="244" t="s">
        <v>87</v>
      </c>
      <c r="D249" s="14"/>
      <c r="E249" s="15"/>
      <c r="F249" s="15"/>
      <c r="G249" s="15"/>
      <c r="H249" s="16"/>
      <c r="I249" s="243">
        <v>144289.56</v>
      </c>
    </row>
    <row r="250" spans="1:255" ht="12.75" customHeight="1" x14ac:dyDescent="0.2">
      <c r="A250" s="221" t="s">
        <v>84</v>
      </c>
      <c r="B250" s="13"/>
      <c r="C250" s="244" t="s">
        <v>87</v>
      </c>
      <c r="D250" s="14"/>
      <c r="E250" s="15"/>
      <c r="F250" s="15"/>
      <c r="G250" s="15"/>
      <c r="H250" s="16"/>
      <c r="I250" s="243">
        <v>10729.99</v>
      </c>
    </row>
    <row r="251" spans="1:255" ht="12.75" customHeight="1" x14ac:dyDescent="0.2">
      <c r="A251" s="221" t="s">
        <v>86</v>
      </c>
      <c r="B251" s="13"/>
      <c r="C251" s="244" t="s">
        <v>87</v>
      </c>
      <c r="D251" s="14"/>
      <c r="E251" s="15"/>
      <c r="F251" s="15"/>
      <c r="G251" s="15"/>
      <c r="H251" s="16"/>
      <c r="I251" s="243">
        <v>9795.7900000000009</v>
      </c>
    </row>
    <row r="252" spans="1:255" s="45" customFormat="1" x14ac:dyDescent="0.2">
      <c r="A252" s="219" t="s">
        <v>88</v>
      </c>
      <c r="B252" s="13"/>
      <c r="C252" s="244" t="s">
        <v>87</v>
      </c>
      <c r="D252" s="14"/>
      <c r="E252" s="15"/>
      <c r="F252" s="15"/>
      <c r="G252" s="15"/>
      <c r="H252" s="16"/>
      <c r="I252" s="243">
        <v>7186.1</v>
      </c>
      <c r="J252" s="56"/>
      <c r="K252" s="56"/>
      <c r="L252" s="56"/>
      <c r="M252" s="56"/>
      <c r="N252" s="56"/>
      <c r="O252" s="56"/>
      <c r="P252" s="56"/>
      <c r="Q252" s="56"/>
      <c r="R252" s="56"/>
      <c r="T252" s="56"/>
      <c r="U252" s="56"/>
      <c r="V252" s="56"/>
      <c r="W252" s="56"/>
      <c r="X252" s="56"/>
      <c r="Y252" s="56"/>
      <c r="Z252" s="56"/>
      <c r="AA252" s="56"/>
      <c r="AB252" s="56"/>
      <c r="AD252" s="56"/>
      <c r="AE252" s="56"/>
      <c r="AF252" s="56"/>
      <c r="AG252" s="56"/>
      <c r="AH252" s="56"/>
      <c r="AI252" s="56"/>
      <c r="AJ252" s="56"/>
      <c r="AK252" s="56"/>
      <c r="AL252" s="56"/>
      <c r="AN252" s="56"/>
      <c r="AO252" s="56"/>
      <c r="AP252" s="56"/>
      <c r="AQ252" s="56"/>
      <c r="AR252" s="56"/>
      <c r="AS252" s="56"/>
      <c r="AT252" s="56"/>
      <c r="AU252" s="56"/>
      <c r="AV252" s="56"/>
      <c r="AX252" s="56"/>
      <c r="AY252" s="56"/>
      <c r="AZ252" s="56"/>
      <c r="BA252" s="56"/>
      <c r="BB252" s="56"/>
      <c r="BC252" s="56"/>
      <c r="BD252" s="56"/>
      <c r="BE252" s="56"/>
      <c r="BF252" s="56"/>
      <c r="BH252" s="56"/>
      <c r="BI252" s="56"/>
      <c r="BJ252" s="56"/>
      <c r="BK252" s="56"/>
      <c r="BL252" s="56"/>
      <c r="BM252" s="56"/>
      <c r="BN252" s="56"/>
      <c r="BO252" s="56"/>
      <c r="BP252" s="56"/>
      <c r="BR252" s="56"/>
      <c r="BS252" s="56"/>
      <c r="BT252" s="56"/>
      <c r="BU252" s="56"/>
      <c r="BV252" s="56"/>
      <c r="BW252" s="56"/>
      <c r="BX252" s="56"/>
      <c r="BY252" s="56"/>
      <c r="BZ252" s="56"/>
      <c r="CB252" s="56"/>
      <c r="CC252" s="56"/>
      <c r="CD252" s="56"/>
      <c r="CE252" s="56"/>
      <c r="CF252" s="56"/>
      <c r="CG252" s="56"/>
      <c r="CH252" s="56"/>
      <c r="CI252" s="56"/>
      <c r="CJ252" s="56"/>
      <c r="CL252" s="56"/>
      <c r="CM252" s="56"/>
      <c r="CN252" s="56"/>
      <c r="CO252" s="56"/>
      <c r="CP252" s="56"/>
      <c r="CQ252" s="56"/>
      <c r="CR252" s="56"/>
      <c r="CS252" s="56"/>
      <c r="CT252" s="56"/>
      <c r="CV252" s="56"/>
      <c r="CW252" s="56"/>
      <c r="CX252" s="56"/>
      <c r="CY252" s="56"/>
      <c r="CZ252" s="56"/>
      <c r="DA252" s="56"/>
      <c r="DB252" s="56"/>
      <c r="DC252" s="56"/>
      <c r="DD252" s="56"/>
      <c r="DF252" s="56"/>
      <c r="DG252" s="56"/>
      <c r="DH252" s="56"/>
      <c r="DI252" s="56"/>
      <c r="DJ252" s="56"/>
      <c r="DK252" s="56"/>
      <c r="DL252" s="56"/>
      <c r="DM252" s="56"/>
      <c r="DN252" s="56"/>
      <c r="DP252" s="56"/>
      <c r="DQ252" s="56"/>
      <c r="DR252" s="56"/>
      <c r="DS252" s="56"/>
      <c r="DT252" s="56"/>
      <c r="DU252" s="56"/>
      <c r="DV252" s="56"/>
      <c r="DW252" s="56"/>
      <c r="DX252" s="56"/>
      <c r="DZ252" s="56"/>
      <c r="EA252" s="56"/>
      <c r="EB252" s="56"/>
      <c r="EC252" s="56"/>
      <c r="ED252" s="56"/>
      <c r="EE252" s="56"/>
      <c r="EF252" s="56"/>
      <c r="EG252" s="56"/>
      <c r="EH252" s="56"/>
      <c r="EJ252" s="56"/>
      <c r="EK252" s="56"/>
      <c r="EL252" s="56"/>
      <c r="EM252" s="56"/>
      <c r="EN252" s="56"/>
      <c r="EO252" s="56"/>
      <c r="EP252" s="56"/>
      <c r="EQ252" s="56"/>
      <c r="ER252" s="56"/>
      <c r="ET252" s="56"/>
      <c r="EU252" s="56"/>
      <c r="EV252" s="56"/>
      <c r="EW252" s="56"/>
      <c r="EX252" s="56"/>
      <c r="EY252" s="56"/>
      <c r="EZ252" s="56"/>
      <c r="FA252" s="56"/>
      <c r="FB252" s="56"/>
      <c r="FD252" s="56"/>
      <c r="FE252" s="56"/>
      <c r="FF252" s="56"/>
      <c r="FG252" s="56"/>
      <c r="FH252" s="56"/>
      <c r="FI252" s="56"/>
      <c r="FJ252" s="56"/>
      <c r="FK252" s="56"/>
      <c r="FL252" s="56"/>
      <c r="FN252" s="56"/>
      <c r="FO252" s="56"/>
      <c r="FP252" s="56"/>
      <c r="FQ252" s="56"/>
      <c r="FR252" s="56"/>
      <c r="FS252" s="56"/>
      <c r="FT252" s="56"/>
      <c r="FU252" s="56"/>
      <c r="FV252" s="56"/>
      <c r="FX252" s="56"/>
      <c r="FY252" s="56"/>
      <c r="FZ252" s="56"/>
      <c r="GA252" s="56"/>
      <c r="GB252" s="56"/>
      <c r="GC252" s="56"/>
      <c r="GD252" s="56"/>
      <c r="GE252" s="56"/>
      <c r="GF252" s="56"/>
      <c r="GH252" s="56"/>
      <c r="GI252" s="56"/>
      <c r="GJ252" s="56"/>
      <c r="GK252" s="56"/>
      <c r="GL252" s="56"/>
      <c r="GM252" s="56"/>
      <c r="GN252" s="56"/>
      <c r="GO252" s="56"/>
      <c r="GP252" s="56"/>
      <c r="GR252" s="56"/>
      <c r="GS252" s="56"/>
      <c r="GT252" s="56"/>
      <c r="GU252" s="56"/>
      <c r="GV252" s="56"/>
      <c r="GW252" s="56"/>
      <c r="GX252" s="56"/>
      <c r="GY252" s="56"/>
      <c r="GZ252" s="56"/>
      <c r="HB252" s="56"/>
      <c r="HC252" s="56"/>
      <c r="HD252" s="56"/>
      <c r="HE252" s="56"/>
      <c r="HF252" s="56"/>
      <c r="HG252" s="56"/>
      <c r="HH252" s="56"/>
      <c r="HI252" s="56"/>
      <c r="HJ252" s="56"/>
      <c r="HL252" s="56"/>
      <c r="HM252" s="56"/>
      <c r="HN252" s="56"/>
      <c r="HO252" s="56"/>
      <c r="HP252" s="56"/>
      <c r="HQ252" s="56"/>
      <c r="HR252" s="56"/>
      <c r="HS252" s="56"/>
      <c r="HT252" s="56"/>
      <c r="HV252" s="56"/>
      <c r="HW252" s="56"/>
      <c r="HX252" s="56"/>
      <c r="HY252" s="56"/>
      <c r="HZ252" s="56"/>
      <c r="IA252" s="56"/>
      <c r="IB252" s="56"/>
      <c r="IC252" s="56"/>
      <c r="ID252" s="56"/>
      <c r="IF252" s="56"/>
      <c r="IG252" s="56"/>
      <c r="IH252" s="56"/>
      <c r="II252" s="56"/>
      <c r="IJ252" s="56"/>
      <c r="IK252" s="56"/>
      <c r="IL252" s="56"/>
      <c r="IM252" s="56"/>
      <c r="IN252" s="56"/>
      <c r="IP252" s="56"/>
      <c r="IQ252" s="56"/>
      <c r="IR252" s="56"/>
      <c r="IS252" s="56"/>
      <c r="IT252" s="56"/>
      <c r="IU252" s="56"/>
    </row>
    <row r="253" spans="1:255" ht="12.75" customHeight="1" thickBot="1" x14ac:dyDescent="0.25">
      <c r="A253" s="219"/>
      <c r="B253" s="109"/>
      <c r="C253" s="109"/>
      <c r="D253" s="108"/>
      <c r="E253" s="110"/>
      <c r="F253" s="109"/>
      <c r="G253" s="109"/>
      <c r="H253" s="108" t="s">
        <v>17</v>
      </c>
      <c r="I253" s="232">
        <f>I242+I245+I248+I249+I250+I251+I252</f>
        <v>193025.38560000001</v>
      </c>
      <c r="J253" s="56"/>
      <c r="K253" s="56"/>
      <c r="L253" s="56"/>
      <c r="M253" s="56"/>
      <c r="N253" s="56"/>
      <c r="O253" s="56"/>
      <c r="P253" s="56"/>
      <c r="Q253" s="56"/>
      <c r="R253" s="56"/>
      <c r="T253" s="56"/>
      <c r="U253" s="56"/>
      <c r="V253" s="56"/>
      <c r="W253" s="56"/>
      <c r="X253" s="56"/>
      <c r="Y253" s="56"/>
      <c r="Z253" s="56"/>
      <c r="AA253" s="56"/>
      <c r="AB253" s="56"/>
      <c r="AD253" s="56"/>
      <c r="AE253" s="56"/>
      <c r="AF253" s="56"/>
      <c r="AG253" s="56"/>
      <c r="AH253" s="56"/>
      <c r="AI253" s="56"/>
      <c r="AJ253" s="56"/>
      <c r="AK253" s="56"/>
      <c r="AL253" s="56"/>
      <c r="AN253" s="56"/>
      <c r="AO253" s="56"/>
      <c r="AP253" s="56"/>
      <c r="AQ253" s="56"/>
      <c r="AR253" s="56"/>
      <c r="AS253" s="56"/>
      <c r="AT253" s="56"/>
      <c r="AU253" s="56"/>
      <c r="AV253" s="56"/>
      <c r="AX253" s="56"/>
      <c r="AY253" s="56"/>
      <c r="AZ253" s="56"/>
      <c r="BA253" s="56"/>
      <c r="BB253" s="56"/>
      <c r="BC253" s="56"/>
      <c r="BD253" s="56"/>
      <c r="BE253" s="56"/>
      <c r="BF253" s="56"/>
      <c r="BH253" s="56"/>
      <c r="BI253" s="56"/>
      <c r="BJ253" s="56"/>
      <c r="BK253" s="56"/>
      <c r="BL253" s="56"/>
      <c r="BM253" s="56"/>
      <c r="BN253" s="56"/>
      <c r="BO253" s="56"/>
      <c r="BP253" s="56"/>
      <c r="BR253" s="56"/>
      <c r="BS253" s="56"/>
      <c r="BT253" s="56"/>
      <c r="BU253" s="56"/>
      <c r="BV253" s="56"/>
      <c r="BW253" s="56"/>
      <c r="BX253" s="56"/>
      <c r="BY253" s="56"/>
      <c r="BZ253" s="56"/>
      <c r="CB253" s="56"/>
      <c r="CC253" s="56"/>
      <c r="CD253" s="56"/>
      <c r="CE253" s="56"/>
      <c r="CF253" s="56"/>
      <c r="CG253" s="56"/>
      <c r="CH253" s="56"/>
      <c r="CI253" s="56"/>
      <c r="CJ253" s="56"/>
      <c r="CL253" s="56"/>
      <c r="CM253" s="56"/>
      <c r="CN253" s="56"/>
      <c r="CO253" s="56"/>
      <c r="CP253" s="56"/>
      <c r="CQ253" s="56"/>
      <c r="CR253" s="56"/>
      <c r="CS253" s="56"/>
      <c r="CT253" s="56"/>
      <c r="CV253" s="56"/>
      <c r="CW253" s="56"/>
      <c r="CX253" s="56"/>
      <c r="CY253" s="56"/>
      <c r="CZ253" s="56"/>
      <c r="DA253" s="56"/>
      <c r="DB253" s="56"/>
      <c r="DC253" s="56"/>
      <c r="DD253" s="56"/>
      <c r="DF253" s="56"/>
      <c r="DG253" s="56"/>
      <c r="DH253" s="56"/>
      <c r="DI253" s="56"/>
      <c r="DJ253" s="56"/>
      <c r="DK253" s="56"/>
      <c r="DL253" s="56"/>
      <c r="DM253" s="56"/>
      <c r="DN253" s="56"/>
      <c r="DP253" s="56"/>
      <c r="DQ253" s="56"/>
      <c r="DR253" s="56"/>
      <c r="DS253" s="56"/>
      <c r="DT253" s="56"/>
      <c r="DU253" s="56"/>
      <c r="DV253" s="56"/>
      <c r="DW253" s="56"/>
      <c r="DX253" s="56"/>
      <c r="DZ253" s="56"/>
      <c r="EA253" s="56"/>
      <c r="EB253" s="56"/>
      <c r="EC253" s="56"/>
      <c r="ED253" s="56"/>
      <c r="EE253" s="56"/>
      <c r="EF253" s="56"/>
      <c r="EG253" s="56"/>
      <c r="EH253" s="56"/>
      <c r="EJ253" s="56"/>
      <c r="EK253" s="56"/>
      <c r="EL253" s="56"/>
      <c r="EM253" s="56"/>
      <c r="EN253" s="56"/>
      <c r="EO253" s="56"/>
      <c r="EP253" s="56"/>
      <c r="EQ253" s="56"/>
      <c r="ER253" s="56"/>
      <c r="ET253" s="56"/>
      <c r="EU253" s="56"/>
      <c r="EV253" s="56"/>
      <c r="EW253" s="56"/>
      <c r="EX253" s="56"/>
      <c r="EY253" s="56"/>
      <c r="EZ253" s="56"/>
      <c r="FA253" s="56"/>
      <c r="FB253" s="56"/>
      <c r="FD253" s="56"/>
      <c r="FE253" s="56"/>
      <c r="FF253" s="56"/>
      <c r="FG253" s="56"/>
      <c r="FH253" s="56"/>
      <c r="FI253" s="56"/>
      <c r="FJ253" s="56"/>
      <c r="FK253" s="56"/>
      <c r="FL253" s="56"/>
      <c r="FN253" s="56"/>
      <c r="FO253" s="56"/>
      <c r="FP253" s="56"/>
      <c r="FQ253" s="56"/>
      <c r="FR253" s="56"/>
      <c r="FS253" s="56"/>
      <c r="FT253" s="56"/>
      <c r="FU253" s="56"/>
      <c r="FV253" s="56"/>
      <c r="FX253" s="56"/>
      <c r="FY253" s="56"/>
      <c r="FZ253" s="56"/>
      <c r="GA253" s="56"/>
      <c r="GB253" s="56"/>
      <c r="GC253" s="56"/>
      <c r="GD253" s="56"/>
      <c r="GE253" s="56"/>
      <c r="GF253" s="56"/>
      <c r="GH253" s="56"/>
      <c r="GI253" s="56"/>
      <c r="GJ253" s="56"/>
      <c r="GK253" s="56"/>
      <c r="GL253" s="56"/>
      <c r="GM253" s="56"/>
      <c r="GN253" s="56"/>
      <c r="GO253" s="56"/>
      <c r="GP253" s="56"/>
      <c r="GR253" s="56"/>
      <c r="GS253" s="56"/>
      <c r="GT253" s="56"/>
      <c r="GU253" s="56"/>
      <c r="GV253" s="56"/>
      <c r="GW253" s="56"/>
      <c r="GX253" s="56"/>
      <c r="GY253" s="56"/>
      <c r="GZ253" s="56"/>
      <c r="HB253" s="56"/>
      <c r="HC253" s="56"/>
      <c r="HD253" s="56"/>
      <c r="HE253" s="56"/>
      <c r="HF253" s="56"/>
      <c r="HG253" s="56"/>
      <c r="HH253" s="56"/>
      <c r="HI253" s="56"/>
      <c r="HJ253" s="56"/>
      <c r="HL253" s="56"/>
      <c r="HM253" s="56"/>
      <c r="HN253" s="56"/>
      <c r="HO253" s="56"/>
      <c r="HP253" s="56"/>
      <c r="HQ253" s="56"/>
      <c r="HR253" s="56"/>
      <c r="HS253" s="56"/>
      <c r="HT253" s="56"/>
      <c r="HV253" s="56"/>
      <c r="HW253" s="56"/>
      <c r="HX253" s="56"/>
      <c r="HY253" s="56"/>
      <c r="HZ253" s="56"/>
      <c r="IA253" s="56"/>
      <c r="IB253" s="56"/>
      <c r="IC253" s="56"/>
      <c r="ID253" s="56"/>
      <c r="IF253" s="56"/>
      <c r="IG253" s="56"/>
      <c r="IH253" s="56"/>
      <c r="II253" s="56"/>
      <c r="IJ253" s="56"/>
      <c r="IK253" s="56"/>
      <c r="IL253" s="56"/>
      <c r="IM253" s="56"/>
      <c r="IN253" s="56"/>
      <c r="IP253" s="56"/>
      <c r="IQ253" s="56"/>
      <c r="IR253" s="56"/>
      <c r="IS253" s="56"/>
      <c r="IT253" s="56"/>
      <c r="IU253" s="56"/>
    </row>
    <row r="254" spans="1:255" ht="64.5" thickBot="1" x14ac:dyDescent="0.25">
      <c r="A254" s="117" t="s">
        <v>95</v>
      </c>
      <c r="B254" s="114" t="s">
        <v>16</v>
      </c>
      <c r="C254" s="114" t="s">
        <v>5</v>
      </c>
      <c r="D254" s="114" t="s">
        <v>23</v>
      </c>
      <c r="E254" s="118" t="s">
        <v>18</v>
      </c>
      <c r="F254" s="114" t="s">
        <v>19</v>
      </c>
      <c r="G254" s="114" t="s">
        <v>10</v>
      </c>
      <c r="H254" s="114" t="s">
        <v>13</v>
      </c>
      <c r="I254" s="115" t="s">
        <v>12</v>
      </c>
      <c r="J254" s="56"/>
      <c r="K254" s="56"/>
      <c r="L254" s="56"/>
      <c r="M254" s="56"/>
      <c r="N254" s="56"/>
      <c r="O254" s="56"/>
      <c r="P254" s="56"/>
      <c r="Q254" s="56"/>
      <c r="R254" s="56"/>
      <c r="T254" s="56"/>
      <c r="U254" s="56"/>
      <c r="V254" s="56"/>
      <c r="W254" s="56"/>
      <c r="X254" s="56"/>
      <c r="Y254" s="56"/>
      <c r="Z254" s="56"/>
      <c r="AA254" s="56"/>
      <c r="AB254" s="56"/>
      <c r="AD254" s="56"/>
      <c r="AE254" s="56"/>
      <c r="AF254" s="56"/>
      <c r="AG254" s="56"/>
      <c r="AH254" s="56"/>
      <c r="AI254" s="56"/>
      <c r="AJ254" s="56"/>
      <c r="AK254" s="56"/>
      <c r="AL254" s="56"/>
      <c r="AN254" s="56"/>
      <c r="AO254" s="56"/>
      <c r="AP254" s="56"/>
      <c r="AQ254" s="56"/>
      <c r="AR254" s="56"/>
      <c r="AS254" s="56"/>
      <c r="AT254" s="56"/>
      <c r="AU254" s="56"/>
      <c r="AV254" s="56"/>
      <c r="AX254" s="56"/>
      <c r="AY254" s="56"/>
      <c r="AZ254" s="56"/>
      <c r="BA254" s="56"/>
      <c r="BB254" s="56"/>
      <c r="BC254" s="56"/>
      <c r="BD254" s="56"/>
      <c r="BE254" s="56"/>
      <c r="BF254" s="56"/>
      <c r="BH254" s="56"/>
      <c r="BI254" s="56"/>
      <c r="BJ254" s="56"/>
      <c r="BK254" s="56"/>
      <c r="BL254" s="56"/>
      <c r="BM254" s="56"/>
      <c r="BN254" s="56"/>
      <c r="BO254" s="56"/>
      <c r="BP254" s="56"/>
      <c r="BR254" s="56"/>
      <c r="BS254" s="56"/>
      <c r="BT254" s="56"/>
      <c r="BU254" s="56"/>
      <c r="BV254" s="56"/>
      <c r="BW254" s="56"/>
      <c r="BX254" s="56"/>
      <c r="BY254" s="56"/>
      <c r="BZ254" s="56"/>
      <c r="CB254" s="56"/>
      <c r="CC254" s="56"/>
      <c r="CD254" s="56"/>
      <c r="CE254" s="56"/>
      <c r="CF254" s="56"/>
      <c r="CG254" s="56"/>
      <c r="CH254" s="56"/>
      <c r="CI254" s="56"/>
      <c r="CJ254" s="56"/>
      <c r="CL254" s="56"/>
      <c r="CM254" s="56"/>
      <c r="CN254" s="56"/>
      <c r="CO254" s="56"/>
      <c r="CP254" s="56"/>
      <c r="CQ254" s="56"/>
      <c r="CR254" s="56"/>
      <c r="CS254" s="56"/>
      <c r="CT254" s="56"/>
      <c r="CV254" s="56"/>
      <c r="CW254" s="56"/>
      <c r="CX254" s="56"/>
      <c r="CY254" s="56"/>
      <c r="CZ254" s="56"/>
      <c r="DA254" s="56"/>
      <c r="DB254" s="56"/>
      <c r="DC254" s="56"/>
      <c r="DD254" s="56"/>
      <c r="DF254" s="56"/>
      <c r="DG254" s="56"/>
      <c r="DH254" s="56"/>
      <c r="DI254" s="56"/>
      <c r="DJ254" s="56"/>
      <c r="DK254" s="56"/>
      <c r="DL254" s="56"/>
      <c r="DM254" s="56"/>
      <c r="DN254" s="56"/>
      <c r="DP254" s="56"/>
      <c r="DQ254" s="56"/>
      <c r="DR254" s="56"/>
      <c r="DS254" s="56"/>
      <c r="DT254" s="56"/>
      <c r="DU254" s="56"/>
      <c r="DV254" s="56"/>
      <c r="DW254" s="56"/>
      <c r="DX254" s="56"/>
      <c r="DZ254" s="56"/>
      <c r="EA254" s="56"/>
      <c r="EB254" s="56"/>
      <c r="EC254" s="56"/>
      <c r="ED254" s="56"/>
      <c r="EE254" s="56"/>
      <c r="EF254" s="56"/>
      <c r="EG254" s="56"/>
      <c r="EH254" s="56"/>
      <c r="EJ254" s="56"/>
      <c r="EK254" s="56"/>
      <c r="EL254" s="56"/>
      <c r="EM254" s="56"/>
      <c r="EN254" s="56"/>
      <c r="EO254" s="56"/>
      <c r="EP254" s="56"/>
      <c r="EQ254" s="56"/>
      <c r="ER254" s="56"/>
      <c r="ET254" s="56"/>
      <c r="EU254" s="56"/>
      <c r="EV254" s="56"/>
      <c r="EW254" s="56"/>
      <c r="EX254" s="56"/>
      <c r="EY254" s="56"/>
      <c r="EZ254" s="56"/>
      <c r="FA254" s="56"/>
      <c r="FB254" s="56"/>
      <c r="FD254" s="56"/>
      <c r="FE254" s="56"/>
      <c r="FF254" s="56"/>
      <c r="FG254" s="56"/>
      <c r="FH254" s="56"/>
      <c r="FI254" s="56"/>
      <c r="FJ254" s="56"/>
      <c r="FK254" s="56"/>
      <c r="FL254" s="56"/>
      <c r="FN254" s="56"/>
      <c r="FO254" s="56"/>
      <c r="FP254" s="56"/>
      <c r="FQ254" s="56"/>
      <c r="FR254" s="56"/>
      <c r="FS254" s="56"/>
      <c r="FT254" s="56"/>
      <c r="FU254" s="56"/>
      <c r="FV254" s="56"/>
      <c r="FX254" s="56"/>
      <c r="FY254" s="56"/>
      <c r="FZ254" s="56"/>
      <c r="GA254" s="56"/>
      <c r="GB254" s="56"/>
      <c r="GC254" s="56"/>
      <c r="GD254" s="56"/>
      <c r="GE254" s="56"/>
      <c r="GF254" s="56"/>
      <c r="GH254" s="56"/>
      <c r="GI254" s="56"/>
      <c r="GJ254" s="56"/>
      <c r="GK254" s="56"/>
      <c r="GL254" s="56"/>
      <c r="GM254" s="56"/>
      <c r="GN254" s="56"/>
      <c r="GO254" s="56"/>
      <c r="GP254" s="56"/>
      <c r="GR254" s="56"/>
      <c r="GS254" s="56"/>
      <c r="GT254" s="56"/>
      <c r="GU254" s="56"/>
      <c r="GV254" s="56"/>
      <c r="GW254" s="56"/>
      <c r="GX254" s="56"/>
      <c r="GY254" s="56"/>
      <c r="GZ254" s="56"/>
      <c r="HB254" s="56"/>
      <c r="HC254" s="56"/>
      <c r="HD254" s="56"/>
      <c r="HE254" s="56"/>
      <c r="HF254" s="56"/>
      <c r="HG254" s="56"/>
      <c r="HH254" s="56"/>
      <c r="HI254" s="56"/>
      <c r="HJ254" s="56"/>
      <c r="HL254" s="56"/>
      <c r="HM254" s="56"/>
      <c r="HN254" s="56"/>
      <c r="HO254" s="56"/>
      <c r="HP254" s="56"/>
      <c r="HQ254" s="56"/>
      <c r="HR254" s="56"/>
      <c r="HS254" s="56"/>
      <c r="HT254" s="56"/>
      <c r="HV254" s="56"/>
      <c r="HW254" s="56"/>
      <c r="HX254" s="56"/>
      <c r="HY254" s="56"/>
      <c r="HZ254" s="56"/>
      <c r="IA254" s="56"/>
      <c r="IB254" s="56"/>
      <c r="IC254" s="56"/>
      <c r="ID254" s="56"/>
      <c r="IF254" s="56"/>
      <c r="IG254" s="56"/>
      <c r="IH254" s="56"/>
      <c r="II254" s="56"/>
      <c r="IJ254" s="56"/>
      <c r="IK254" s="56"/>
      <c r="IL254" s="56"/>
      <c r="IM254" s="56"/>
      <c r="IN254" s="56"/>
      <c r="IP254" s="56"/>
      <c r="IQ254" s="56"/>
      <c r="IR254" s="56"/>
      <c r="IS254" s="56"/>
      <c r="IT254" s="56"/>
      <c r="IU254" s="56"/>
    </row>
    <row r="255" spans="1:255" ht="12.75" customHeight="1" thickBot="1" x14ac:dyDescent="0.25">
      <c r="A255" s="227"/>
      <c r="B255" s="104">
        <v>3500.92</v>
      </c>
      <c r="C255" s="58" t="s">
        <v>66</v>
      </c>
      <c r="D255" s="64"/>
      <c r="E255" s="59"/>
      <c r="F255" s="59"/>
      <c r="G255" s="59"/>
      <c r="H255" s="60"/>
      <c r="I255" s="61"/>
      <c r="J255" s="56"/>
      <c r="K255" s="56"/>
      <c r="L255" s="56"/>
      <c r="M255" s="56"/>
      <c r="N255" s="56"/>
      <c r="O255" s="56"/>
      <c r="P255" s="56"/>
      <c r="Q255" s="56"/>
      <c r="R255" s="56"/>
      <c r="T255" s="56"/>
      <c r="U255" s="56"/>
      <c r="V255" s="56"/>
      <c r="W255" s="56"/>
      <c r="X255" s="56"/>
      <c r="Y255" s="56"/>
      <c r="Z255" s="56"/>
      <c r="AA255" s="56"/>
      <c r="AB255" s="56"/>
      <c r="AD255" s="56"/>
      <c r="AE255" s="56"/>
      <c r="AF255" s="56"/>
      <c r="AG255" s="56"/>
      <c r="AH255" s="56"/>
      <c r="AI255" s="56"/>
      <c r="AJ255" s="56"/>
      <c r="AK255" s="56"/>
      <c r="AL255" s="56"/>
      <c r="AN255" s="56"/>
      <c r="AO255" s="56"/>
      <c r="AP255" s="56"/>
      <c r="AQ255" s="56"/>
      <c r="AR255" s="56"/>
      <c r="AS255" s="56"/>
      <c r="AT255" s="56"/>
      <c r="AU255" s="56"/>
      <c r="AV255" s="56"/>
      <c r="AX255" s="56"/>
      <c r="AY255" s="56"/>
      <c r="AZ255" s="56"/>
      <c r="BA255" s="56"/>
      <c r="BB255" s="56"/>
      <c r="BC255" s="56"/>
      <c r="BD255" s="56"/>
      <c r="BE255" s="56"/>
      <c r="BF255" s="56"/>
      <c r="BH255" s="56"/>
      <c r="BI255" s="56"/>
      <c r="BJ255" s="56"/>
      <c r="BK255" s="56"/>
      <c r="BL255" s="56"/>
      <c r="BM255" s="56"/>
      <c r="BN255" s="56"/>
      <c r="BO255" s="56"/>
      <c r="BP255" s="56"/>
      <c r="BR255" s="56"/>
      <c r="BS255" s="56"/>
      <c r="BT255" s="56"/>
      <c r="BU255" s="56"/>
      <c r="BV255" s="56"/>
      <c r="BW255" s="56"/>
      <c r="BX255" s="56"/>
      <c r="BY255" s="56"/>
      <c r="BZ255" s="56"/>
      <c r="CB255" s="56"/>
      <c r="CC255" s="56"/>
      <c r="CD255" s="56"/>
      <c r="CE255" s="56"/>
      <c r="CF255" s="56"/>
      <c r="CG255" s="56"/>
      <c r="CH255" s="56"/>
      <c r="CI255" s="56"/>
      <c r="CJ255" s="56"/>
      <c r="CL255" s="56"/>
      <c r="CM255" s="56"/>
      <c r="CN255" s="56"/>
      <c r="CO255" s="56"/>
      <c r="CP255" s="56"/>
      <c r="CQ255" s="56"/>
      <c r="CR255" s="56"/>
      <c r="CS255" s="56"/>
      <c r="CT255" s="56"/>
      <c r="CV255" s="56"/>
      <c r="CW255" s="56"/>
      <c r="CX255" s="56"/>
      <c r="CY255" s="56"/>
      <c r="CZ255" s="56"/>
      <c r="DA255" s="56"/>
      <c r="DB255" s="56"/>
      <c r="DC255" s="56"/>
      <c r="DD255" s="56"/>
      <c r="DF255" s="56"/>
      <c r="DG255" s="56"/>
      <c r="DH255" s="56"/>
      <c r="DI255" s="56"/>
      <c r="DJ255" s="56"/>
      <c r="DK255" s="56"/>
      <c r="DL255" s="56"/>
      <c r="DM255" s="56"/>
      <c r="DN255" s="56"/>
      <c r="DP255" s="56"/>
      <c r="DQ255" s="56"/>
      <c r="DR255" s="56"/>
      <c r="DS255" s="56"/>
      <c r="DT255" s="56"/>
      <c r="DU255" s="56"/>
      <c r="DV255" s="56"/>
      <c r="DW255" s="56"/>
      <c r="DX255" s="56"/>
      <c r="DZ255" s="56"/>
      <c r="EA255" s="56"/>
      <c r="EB255" s="56"/>
      <c r="EC255" s="56"/>
      <c r="ED255" s="56"/>
      <c r="EE255" s="56"/>
      <c r="EF255" s="56"/>
      <c r="EG255" s="56"/>
      <c r="EH255" s="56"/>
      <c r="EJ255" s="56"/>
      <c r="EK255" s="56"/>
      <c r="EL255" s="56"/>
      <c r="EM255" s="56"/>
      <c r="EN255" s="56"/>
      <c r="EO255" s="56"/>
      <c r="EP255" s="56"/>
      <c r="EQ255" s="56"/>
      <c r="ER255" s="56"/>
      <c r="ET255" s="56"/>
      <c r="EU255" s="56"/>
      <c r="EV255" s="56"/>
      <c r="EW255" s="56"/>
      <c r="EX255" s="56"/>
      <c r="EY255" s="56"/>
      <c r="EZ255" s="56"/>
      <c r="FA255" s="56"/>
      <c r="FB255" s="56"/>
      <c r="FD255" s="56"/>
      <c r="FE255" s="56"/>
      <c r="FF255" s="56"/>
      <c r="FG255" s="56"/>
      <c r="FH255" s="56"/>
      <c r="FI255" s="56"/>
      <c r="FJ255" s="56"/>
      <c r="FK255" s="56"/>
      <c r="FL255" s="56"/>
      <c r="FN255" s="56"/>
      <c r="FO255" s="56"/>
      <c r="FP255" s="56"/>
      <c r="FQ255" s="56"/>
      <c r="FR255" s="56"/>
      <c r="FS255" s="56"/>
      <c r="FT255" s="56"/>
      <c r="FU255" s="56"/>
      <c r="FV255" s="56"/>
      <c r="FX255" s="56"/>
      <c r="FY255" s="56"/>
      <c r="FZ255" s="56"/>
      <c r="GA255" s="56"/>
      <c r="GB255" s="56"/>
      <c r="GC255" s="56"/>
      <c r="GD255" s="56"/>
      <c r="GE255" s="56"/>
      <c r="GF255" s="56"/>
      <c r="GH255" s="56"/>
      <c r="GI255" s="56"/>
      <c r="GJ255" s="56"/>
      <c r="GK255" s="56"/>
      <c r="GL255" s="56"/>
      <c r="GM255" s="56"/>
      <c r="GN255" s="56"/>
      <c r="GO255" s="56"/>
      <c r="GP255" s="56"/>
      <c r="GR255" s="56"/>
      <c r="GS255" s="56"/>
      <c r="GT255" s="56"/>
      <c r="GU255" s="56"/>
      <c r="GV255" s="56"/>
      <c r="GW255" s="56"/>
      <c r="GX255" s="56"/>
      <c r="GY255" s="56"/>
      <c r="GZ255" s="56"/>
      <c r="HB255" s="56"/>
      <c r="HC255" s="56"/>
      <c r="HD255" s="56"/>
      <c r="HE255" s="56"/>
      <c r="HF255" s="56"/>
      <c r="HG255" s="56"/>
      <c r="HH255" s="56"/>
      <c r="HI255" s="56"/>
      <c r="HJ255" s="56"/>
      <c r="HL255" s="56"/>
      <c r="HM255" s="56"/>
      <c r="HN255" s="56"/>
      <c r="HO255" s="56"/>
      <c r="HP255" s="56"/>
      <c r="HQ255" s="56"/>
      <c r="HR255" s="56"/>
      <c r="HS255" s="56"/>
      <c r="HT255" s="56"/>
      <c r="HV255" s="56"/>
      <c r="HW255" s="56"/>
      <c r="HX255" s="56"/>
      <c r="HY255" s="56"/>
      <c r="HZ255" s="56"/>
      <c r="IA255" s="56"/>
      <c r="IB255" s="56"/>
      <c r="IC255" s="56"/>
      <c r="ID255" s="56"/>
      <c r="IF255" s="56"/>
      <c r="IG255" s="56"/>
      <c r="IH255" s="56"/>
      <c r="II255" s="56"/>
      <c r="IJ255" s="56"/>
      <c r="IK255" s="56"/>
      <c r="IL255" s="56"/>
      <c r="IM255" s="56"/>
      <c r="IN255" s="56"/>
      <c r="IP255" s="56"/>
      <c r="IQ255" s="56"/>
      <c r="IR255" s="56"/>
      <c r="IS255" s="56"/>
      <c r="IT255" s="56"/>
      <c r="IU255" s="56"/>
    </row>
    <row r="256" spans="1:255" ht="12.75" customHeight="1" thickBot="1" x14ac:dyDescent="0.25">
      <c r="A256" s="227"/>
      <c r="B256" s="105">
        <v>4252.63</v>
      </c>
      <c r="C256" s="92" t="s">
        <v>67</v>
      </c>
      <c r="D256" s="93"/>
      <c r="E256" s="94"/>
      <c r="F256" s="94"/>
      <c r="G256" s="94"/>
      <c r="H256" s="95"/>
      <c r="I256" s="96"/>
      <c r="J256" s="56"/>
      <c r="K256" s="56"/>
      <c r="L256" s="56"/>
      <c r="M256" s="56"/>
      <c r="N256" s="56"/>
      <c r="O256" s="56"/>
      <c r="P256" s="56"/>
      <c r="Q256" s="56"/>
      <c r="R256" s="56"/>
      <c r="T256" s="56"/>
      <c r="U256" s="56"/>
      <c r="V256" s="56"/>
      <c r="W256" s="56"/>
      <c r="X256" s="56"/>
      <c r="Y256" s="56"/>
      <c r="Z256" s="56"/>
      <c r="AA256" s="56"/>
      <c r="AB256" s="56"/>
      <c r="AD256" s="56"/>
      <c r="AE256" s="56"/>
      <c r="AF256" s="56"/>
      <c r="AG256" s="56"/>
      <c r="AH256" s="56"/>
      <c r="AI256" s="56"/>
      <c r="AJ256" s="56"/>
      <c r="AK256" s="56"/>
      <c r="AL256" s="56"/>
      <c r="AN256" s="56"/>
      <c r="AO256" s="56"/>
      <c r="AP256" s="56"/>
      <c r="AQ256" s="56"/>
      <c r="AR256" s="56"/>
      <c r="AS256" s="56"/>
      <c r="AT256" s="56"/>
      <c r="AU256" s="56"/>
      <c r="AV256" s="56"/>
      <c r="AX256" s="56"/>
      <c r="AY256" s="56"/>
      <c r="AZ256" s="56"/>
      <c r="BA256" s="56"/>
      <c r="BB256" s="56"/>
      <c r="BC256" s="56"/>
      <c r="BD256" s="56"/>
      <c r="BE256" s="56"/>
      <c r="BF256" s="56"/>
      <c r="BH256" s="56"/>
      <c r="BI256" s="56"/>
      <c r="BJ256" s="56"/>
      <c r="BK256" s="56"/>
      <c r="BL256" s="56"/>
      <c r="BM256" s="56"/>
      <c r="BN256" s="56"/>
      <c r="BO256" s="56"/>
      <c r="BP256" s="56"/>
      <c r="BR256" s="56"/>
      <c r="BS256" s="56"/>
      <c r="BT256" s="56"/>
      <c r="BU256" s="56"/>
      <c r="BV256" s="56"/>
      <c r="BW256" s="56"/>
      <c r="BX256" s="56"/>
      <c r="BY256" s="56"/>
      <c r="BZ256" s="56"/>
      <c r="CB256" s="56"/>
      <c r="CC256" s="56"/>
      <c r="CD256" s="56"/>
      <c r="CE256" s="56"/>
      <c r="CF256" s="56"/>
      <c r="CG256" s="56"/>
      <c r="CH256" s="56"/>
      <c r="CI256" s="56"/>
      <c r="CJ256" s="56"/>
      <c r="CL256" s="56"/>
      <c r="CM256" s="56"/>
      <c r="CN256" s="56"/>
      <c r="CO256" s="56"/>
      <c r="CP256" s="56"/>
      <c r="CQ256" s="56"/>
      <c r="CR256" s="56"/>
      <c r="CS256" s="56"/>
      <c r="CT256" s="56"/>
      <c r="CV256" s="56"/>
      <c r="CW256" s="56"/>
      <c r="CX256" s="56"/>
      <c r="CY256" s="56"/>
      <c r="CZ256" s="56"/>
      <c r="DA256" s="56"/>
      <c r="DB256" s="56"/>
      <c r="DC256" s="56"/>
      <c r="DD256" s="56"/>
      <c r="DF256" s="56"/>
      <c r="DG256" s="56"/>
      <c r="DH256" s="56"/>
      <c r="DI256" s="56"/>
      <c r="DJ256" s="56"/>
      <c r="DK256" s="56"/>
      <c r="DL256" s="56"/>
      <c r="DM256" s="56"/>
      <c r="DN256" s="56"/>
      <c r="DP256" s="56"/>
      <c r="DQ256" s="56"/>
      <c r="DR256" s="56"/>
      <c r="DS256" s="56"/>
      <c r="DT256" s="56"/>
      <c r="DU256" s="56"/>
      <c r="DV256" s="56"/>
      <c r="DW256" s="56"/>
      <c r="DX256" s="56"/>
      <c r="DZ256" s="56"/>
      <c r="EA256" s="56"/>
      <c r="EB256" s="56"/>
      <c r="EC256" s="56"/>
      <c r="ED256" s="56"/>
      <c r="EE256" s="56"/>
      <c r="EF256" s="56"/>
      <c r="EG256" s="56"/>
      <c r="EH256" s="56"/>
      <c r="EJ256" s="56"/>
      <c r="EK256" s="56"/>
      <c r="EL256" s="56"/>
      <c r="EM256" s="56"/>
      <c r="EN256" s="56"/>
      <c r="EO256" s="56"/>
      <c r="EP256" s="56"/>
      <c r="EQ256" s="56"/>
      <c r="ER256" s="56"/>
      <c r="ET256" s="56"/>
      <c r="EU256" s="56"/>
      <c r="EV256" s="56"/>
      <c r="EW256" s="56"/>
      <c r="EX256" s="56"/>
      <c r="EY256" s="56"/>
      <c r="EZ256" s="56"/>
      <c r="FA256" s="56"/>
      <c r="FB256" s="56"/>
      <c r="FD256" s="56"/>
      <c r="FE256" s="56"/>
      <c r="FF256" s="56"/>
      <c r="FG256" s="56"/>
      <c r="FH256" s="56"/>
      <c r="FI256" s="56"/>
      <c r="FJ256" s="56"/>
      <c r="FK256" s="56"/>
      <c r="FL256" s="56"/>
      <c r="FN256" s="56"/>
      <c r="FO256" s="56"/>
      <c r="FP256" s="56"/>
      <c r="FQ256" s="56"/>
      <c r="FR256" s="56"/>
      <c r="FS256" s="56"/>
      <c r="FT256" s="56"/>
      <c r="FU256" s="56"/>
      <c r="FV256" s="56"/>
      <c r="FX256" s="56"/>
      <c r="FY256" s="56"/>
      <c r="FZ256" s="56"/>
      <c r="GA256" s="56"/>
      <c r="GB256" s="56"/>
      <c r="GC256" s="56"/>
      <c r="GD256" s="56"/>
      <c r="GE256" s="56"/>
      <c r="GF256" s="56"/>
      <c r="GH256" s="56"/>
      <c r="GI256" s="56"/>
      <c r="GJ256" s="56"/>
      <c r="GK256" s="56"/>
      <c r="GL256" s="56"/>
      <c r="GM256" s="56"/>
      <c r="GN256" s="56"/>
      <c r="GO256" s="56"/>
      <c r="GP256" s="56"/>
      <c r="GR256" s="56"/>
      <c r="GS256" s="56"/>
      <c r="GT256" s="56"/>
      <c r="GU256" s="56"/>
      <c r="GV256" s="56"/>
      <c r="GW256" s="56"/>
      <c r="GX256" s="56"/>
      <c r="GY256" s="56"/>
      <c r="GZ256" s="56"/>
      <c r="HB256" s="56"/>
      <c r="HC256" s="56"/>
      <c r="HD256" s="56"/>
      <c r="HE256" s="56"/>
      <c r="HF256" s="56"/>
      <c r="HG256" s="56"/>
      <c r="HH256" s="56"/>
      <c r="HI256" s="56"/>
      <c r="HJ256" s="56"/>
      <c r="HL256" s="56"/>
      <c r="HM256" s="56"/>
      <c r="HN256" s="56"/>
      <c r="HO256" s="56"/>
      <c r="HP256" s="56"/>
      <c r="HQ256" s="56"/>
      <c r="HR256" s="56"/>
      <c r="HS256" s="56"/>
      <c r="HT256" s="56"/>
      <c r="HV256" s="56"/>
      <c r="HW256" s="56"/>
      <c r="HX256" s="56"/>
      <c r="HY256" s="56"/>
      <c r="HZ256" s="56"/>
      <c r="IA256" s="56"/>
      <c r="IB256" s="56"/>
      <c r="IC256" s="56"/>
      <c r="ID256" s="56"/>
      <c r="IF256" s="56"/>
      <c r="IG256" s="56"/>
      <c r="IH256" s="56"/>
      <c r="II256" s="56"/>
      <c r="IJ256" s="56"/>
      <c r="IK256" s="56"/>
      <c r="IL256" s="56"/>
      <c r="IM256" s="56"/>
      <c r="IN256" s="56"/>
      <c r="IP256" s="56"/>
      <c r="IQ256" s="56"/>
      <c r="IR256" s="56"/>
      <c r="IS256" s="56"/>
      <c r="IT256" s="56"/>
      <c r="IU256" s="56"/>
    </row>
    <row r="257" spans="1:255" ht="12.75" customHeight="1" thickBot="1" x14ac:dyDescent="0.25">
      <c r="A257" s="227"/>
      <c r="B257" s="106">
        <v>3541.39</v>
      </c>
      <c r="C257" s="85" t="s">
        <v>70</v>
      </c>
      <c r="D257" s="86"/>
      <c r="E257" s="47"/>
      <c r="F257" s="47"/>
      <c r="G257" s="47"/>
      <c r="H257" s="48"/>
      <c r="I257" s="49"/>
      <c r="J257" s="56"/>
      <c r="K257" s="56"/>
      <c r="L257" s="56"/>
      <c r="M257" s="56"/>
      <c r="N257" s="56"/>
      <c r="O257" s="56"/>
      <c r="P257" s="56"/>
      <c r="Q257" s="56"/>
      <c r="R257" s="56"/>
      <c r="T257" s="56"/>
      <c r="U257" s="56"/>
      <c r="V257" s="56"/>
      <c r="W257" s="56"/>
      <c r="X257" s="56"/>
      <c r="Y257" s="56"/>
      <c r="Z257" s="56"/>
      <c r="AA257" s="56"/>
      <c r="AB257" s="56"/>
      <c r="AD257" s="56"/>
      <c r="AE257" s="56"/>
      <c r="AF257" s="56"/>
      <c r="AG257" s="56"/>
      <c r="AH257" s="56"/>
      <c r="AI257" s="56"/>
      <c r="AJ257" s="56"/>
      <c r="AK257" s="56"/>
      <c r="AL257" s="56"/>
      <c r="AN257" s="56"/>
      <c r="AO257" s="56"/>
      <c r="AP257" s="56"/>
      <c r="AQ257" s="56"/>
      <c r="AR257" s="56"/>
      <c r="AS257" s="56"/>
      <c r="AT257" s="56"/>
      <c r="AU257" s="56"/>
      <c r="AV257" s="56"/>
      <c r="AX257" s="56"/>
      <c r="AY257" s="56"/>
      <c r="AZ257" s="56"/>
      <c r="BA257" s="56"/>
      <c r="BB257" s="56"/>
      <c r="BC257" s="56"/>
      <c r="BD257" s="56"/>
      <c r="BE257" s="56"/>
      <c r="BF257" s="56"/>
      <c r="BH257" s="56"/>
      <c r="BI257" s="56"/>
      <c r="BJ257" s="56"/>
      <c r="BK257" s="56"/>
      <c r="BL257" s="56"/>
      <c r="BM257" s="56"/>
      <c r="BN257" s="56"/>
      <c r="BO257" s="56"/>
      <c r="BP257" s="56"/>
      <c r="BR257" s="56"/>
      <c r="BS257" s="56"/>
      <c r="BT257" s="56"/>
      <c r="BU257" s="56"/>
      <c r="BV257" s="56"/>
      <c r="BW257" s="56"/>
      <c r="BX257" s="56"/>
      <c r="BY257" s="56"/>
      <c r="BZ257" s="56"/>
      <c r="CB257" s="56"/>
      <c r="CC257" s="56"/>
      <c r="CD257" s="56"/>
      <c r="CE257" s="56"/>
      <c r="CF257" s="56"/>
      <c r="CG257" s="56"/>
      <c r="CH257" s="56"/>
      <c r="CI257" s="56"/>
      <c r="CJ257" s="56"/>
      <c r="CL257" s="56"/>
      <c r="CM257" s="56"/>
      <c r="CN257" s="56"/>
      <c r="CO257" s="56"/>
      <c r="CP257" s="56"/>
      <c r="CQ257" s="56"/>
      <c r="CR257" s="56"/>
      <c r="CS257" s="56"/>
      <c r="CT257" s="56"/>
      <c r="CV257" s="56"/>
      <c r="CW257" s="56"/>
      <c r="CX257" s="56"/>
      <c r="CY257" s="56"/>
      <c r="CZ257" s="56"/>
      <c r="DA257" s="56"/>
      <c r="DB257" s="56"/>
      <c r="DC257" s="56"/>
      <c r="DD257" s="56"/>
      <c r="DF257" s="56"/>
      <c r="DG257" s="56"/>
      <c r="DH257" s="56"/>
      <c r="DI257" s="56"/>
      <c r="DJ257" s="56"/>
      <c r="DK257" s="56"/>
      <c r="DL257" s="56"/>
      <c r="DM257" s="56"/>
      <c r="DN257" s="56"/>
      <c r="DP257" s="56"/>
      <c r="DQ257" s="56"/>
      <c r="DR257" s="56"/>
      <c r="DS257" s="56"/>
      <c r="DT257" s="56"/>
      <c r="DU257" s="56"/>
      <c r="DV257" s="56"/>
      <c r="DW257" s="56"/>
      <c r="DX257" s="56"/>
      <c r="DZ257" s="56"/>
      <c r="EA257" s="56"/>
      <c r="EB257" s="56"/>
      <c r="EC257" s="56"/>
      <c r="ED257" s="56"/>
      <c r="EE257" s="56"/>
      <c r="EF257" s="56"/>
      <c r="EG257" s="56"/>
      <c r="EH257" s="56"/>
      <c r="EJ257" s="56"/>
      <c r="EK257" s="56"/>
      <c r="EL257" s="56"/>
      <c r="EM257" s="56"/>
      <c r="EN257" s="56"/>
      <c r="EO257" s="56"/>
      <c r="EP257" s="56"/>
      <c r="EQ257" s="56"/>
      <c r="ER257" s="56"/>
      <c r="ET257" s="56"/>
      <c r="EU257" s="56"/>
      <c r="EV257" s="56"/>
      <c r="EW257" s="56"/>
      <c r="EX257" s="56"/>
      <c r="EY257" s="56"/>
      <c r="EZ257" s="56"/>
      <c r="FA257" s="56"/>
      <c r="FB257" s="56"/>
      <c r="FD257" s="56"/>
      <c r="FE257" s="56"/>
      <c r="FF257" s="56"/>
      <c r="FG257" s="56"/>
      <c r="FH257" s="56"/>
      <c r="FI257" s="56"/>
      <c r="FJ257" s="56"/>
      <c r="FK257" s="56"/>
      <c r="FL257" s="56"/>
      <c r="FN257" s="56"/>
      <c r="FO257" s="56"/>
      <c r="FP257" s="56"/>
      <c r="FQ257" s="56"/>
      <c r="FR257" s="56"/>
      <c r="FS257" s="56"/>
      <c r="FT257" s="56"/>
      <c r="FU257" s="56"/>
      <c r="FV257" s="56"/>
      <c r="FX257" s="56"/>
      <c r="FY257" s="56"/>
      <c r="FZ257" s="56"/>
      <c r="GA257" s="56"/>
      <c r="GB257" s="56"/>
      <c r="GC257" s="56"/>
      <c r="GD257" s="56"/>
      <c r="GE257" s="56"/>
      <c r="GF257" s="56"/>
      <c r="GH257" s="56"/>
      <c r="GI257" s="56"/>
      <c r="GJ257" s="56"/>
      <c r="GK257" s="56"/>
      <c r="GL257" s="56"/>
      <c r="GM257" s="56"/>
      <c r="GN257" s="56"/>
      <c r="GO257" s="56"/>
      <c r="GP257" s="56"/>
      <c r="GR257" s="56"/>
      <c r="GS257" s="56"/>
      <c r="GT257" s="56"/>
      <c r="GU257" s="56"/>
      <c r="GV257" s="56"/>
      <c r="GW257" s="56"/>
      <c r="GX257" s="56"/>
      <c r="GY257" s="56"/>
      <c r="GZ257" s="56"/>
      <c r="HB257" s="56"/>
      <c r="HC257" s="56"/>
      <c r="HD257" s="56"/>
      <c r="HE257" s="56"/>
      <c r="HF257" s="56"/>
      <c r="HG257" s="56"/>
      <c r="HH257" s="56"/>
      <c r="HI257" s="56"/>
      <c r="HJ257" s="56"/>
      <c r="HL257" s="56"/>
      <c r="HM257" s="56"/>
      <c r="HN257" s="56"/>
      <c r="HO257" s="56"/>
      <c r="HP257" s="56"/>
      <c r="HQ257" s="56"/>
      <c r="HR257" s="56"/>
      <c r="HS257" s="56"/>
      <c r="HT257" s="56"/>
      <c r="HV257" s="56"/>
      <c r="HW257" s="56"/>
      <c r="HX257" s="56"/>
      <c r="HY257" s="56"/>
      <c r="HZ257" s="56"/>
      <c r="IA257" s="56"/>
      <c r="IB257" s="56"/>
      <c r="IC257" s="56"/>
      <c r="ID257" s="56"/>
      <c r="IF257" s="56"/>
      <c r="IG257" s="56"/>
      <c r="IH257" s="56"/>
      <c r="II257" s="56"/>
      <c r="IJ257" s="56"/>
      <c r="IK257" s="56"/>
      <c r="IL257" s="56"/>
      <c r="IM257" s="56"/>
      <c r="IN257" s="56"/>
      <c r="IP257" s="56"/>
      <c r="IQ257" s="56"/>
      <c r="IR257" s="56"/>
      <c r="IS257" s="56"/>
      <c r="IT257" s="56"/>
      <c r="IU257" s="56"/>
    </row>
    <row r="258" spans="1:255" ht="12.75" customHeight="1" thickBot="1" x14ac:dyDescent="0.25">
      <c r="A258" s="227"/>
      <c r="B258" s="106">
        <v>3774.98</v>
      </c>
      <c r="C258" s="85" t="s">
        <v>72</v>
      </c>
      <c r="D258" s="86"/>
      <c r="E258" s="47"/>
      <c r="F258" s="47"/>
      <c r="G258" s="47"/>
      <c r="H258" s="48"/>
      <c r="I258" s="49"/>
      <c r="J258" s="56"/>
      <c r="K258" s="56"/>
      <c r="L258" s="56"/>
      <c r="M258" s="56"/>
      <c r="N258" s="56"/>
      <c r="O258" s="56"/>
      <c r="P258" s="56"/>
      <c r="Q258" s="56"/>
      <c r="R258" s="56"/>
      <c r="T258" s="56"/>
      <c r="U258" s="56"/>
      <c r="V258" s="56"/>
      <c r="W258" s="56"/>
      <c r="X258" s="56"/>
      <c r="Y258" s="56"/>
      <c r="Z258" s="56"/>
      <c r="AA258" s="56"/>
      <c r="AB258" s="56"/>
      <c r="AD258" s="56"/>
      <c r="AE258" s="56"/>
      <c r="AF258" s="56"/>
      <c r="AG258" s="56"/>
      <c r="AH258" s="56"/>
      <c r="AI258" s="56"/>
      <c r="AJ258" s="56"/>
      <c r="AK258" s="56"/>
      <c r="AL258" s="56"/>
      <c r="AN258" s="56"/>
      <c r="AO258" s="56"/>
      <c r="AP258" s="56"/>
      <c r="AQ258" s="56"/>
      <c r="AR258" s="56"/>
      <c r="AS258" s="56"/>
      <c r="AT258" s="56"/>
      <c r="AU258" s="56"/>
      <c r="AV258" s="56"/>
      <c r="AX258" s="56"/>
      <c r="AY258" s="56"/>
      <c r="AZ258" s="56"/>
      <c r="BA258" s="56"/>
      <c r="BB258" s="56"/>
      <c r="BC258" s="56"/>
      <c r="BD258" s="56"/>
      <c r="BE258" s="56"/>
      <c r="BF258" s="56"/>
      <c r="BH258" s="56"/>
      <c r="BI258" s="56"/>
      <c r="BJ258" s="56"/>
      <c r="BK258" s="56"/>
      <c r="BL258" s="56"/>
      <c r="BM258" s="56"/>
      <c r="BN258" s="56"/>
      <c r="BO258" s="56"/>
      <c r="BP258" s="56"/>
      <c r="BR258" s="56"/>
      <c r="BS258" s="56"/>
      <c r="BT258" s="56"/>
      <c r="BU258" s="56"/>
      <c r="BV258" s="56"/>
      <c r="BW258" s="56"/>
      <c r="BX258" s="56"/>
      <c r="BY258" s="56"/>
      <c r="BZ258" s="56"/>
      <c r="CB258" s="56"/>
      <c r="CC258" s="56"/>
      <c r="CD258" s="56"/>
      <c r="CE258" s="56"/>
      <c r="CF258" s="56"/>
      <c r="CG258" s="56"/>
      <c r="CH258" s="56"/>
      <c r="CI258" s="56"/>
      <c r="CJ258" s="56"/>
      <c r="CL258" s="56"/>
      <c r="CM258" s="56"/>
      <c r="CN258" s="56"/>
      <c r="CO258" s="56"/>
      <c r="CP258" s="56"/>
      <c r="CQ258" s="56"/>
      <c r="CR258" s="56"/>
      <c r="CS258" s="56"/>
      <c r="CT258" s="56"/>
      <c r="CV258" s="56"/>
      <c r="CW258" s="56"/>
      <c r="CX258" s="56"/>
      <c r="CY258" s="56"/>
      <c r="CZ258" s="56"/>
      <c r="DA258" s="56"/>
      <c r="DB258" s="56"/>
      <c r="DC258" s="56"/>
      <c r="DD258" s="56"/>
      <c r="DF258" s="56"/>
      <c r="DG258" s="56"/>
      <c r="DH258" s="56"/>
      <c r="DI258" s="56"/>
      <c r="DJ258" s="56"/>
      <c r="DK258" s="56"/>
      <c r="DL258" s="56"/>
      <c r="DM258" s="56"/>
      <c r="DN258" s="56"/>
      <c r="DP258" s="56"/>
      <c r="DQ258" s="56"/>
      <c r="DR258" s="56"/>
      <c r="DS258" s="56"/>
      <c r="DT258" s="56"/>
      <c r="DU258" s="56"/>
      <c r="DV258" s="56"/>
      <c r="DW258" s="56"/>
      <c r="DX258" s="56"/>
      <c r="DZ258" s="56"/>
      <c r="EA258" s="56"/>
      <c r="EB258" s="56"/>
      <c r="EC258" s="56"/>
      <c r="ED258" s="56"/>
      <c r="EE258" s="56"/>
      <c r="EF258" s="56"/>
      <c r="EG258" s="56"/>
      <c r="EH258" s="56"/>
      <c r="EJ258" s="56"/>
      <c r="EK258" s="56"/>
      <c r="EL258" s="56"/>
      <c r="EM258" s="56"/>
      <c r="EN258" s="56"/>
      <c r="EO258" s="56"/>
      <c r="EP258" s="56"/>
      <c r="EQ258" s="56"/>
      <c r="ER258" s="56"/>
      <c r="ET258" s="56"/>
      <c r="EU258" s="56"/>
      <c r="EV258" s="56"/>
      <c r="EW258" s="56"/>
      <c r="EX258" s="56"/>
      <c r="EY258" s="56"/>
      <c r="EZ258" s="56"/>
      <c r="FA258" s="56"/>
      <c r="FB258" s="56"/>
      <c r="FD258" s="56"/>
      <c r="FE258" s="56"/>
      <c r="FF258" s="56"/>
      <c r="FG258" s="56"/>
      <c r="FH258" s="56"/>
      <c r="FI258" s="56"/>
      <c r="FJ258" s="56"/>
      <c r="FK258" s="56"/>
      <c r="FL258" s="56"/>
      <c r="FN258" s="56"/>
      <c r="FO258" s="56"/>
      <c r="FP258" s="56"/>
      <c r="FQ258" s="56"/>
      <c r="FR258" s="56"/>
      <c r="FS258" s="56"/>
      <c r="FT258" s="56"/>
      <c r="FU258" s="56"/>
      <c r="FV258" s="56"/>
      <c r="FX258" s="56"/>
      <c r="FY258" s="56"/>
      <c r="FZ258" s="56"/>
      <c r="GA258" s="56"/>
      <c r="GB258" s="56"/>
      <c r="GC258" s="56"/>
      <c r="GD258" s="56"/>
      <c r="GE258" s="56"/>
      <c r="GF258" s="56"/>
      <c r="GH258" s="56"/>
      <c r="GI258" s="56"/>
      <c r="GJ258" s="56"/>
      <c r="GK258" s="56"/>
      <c r="GL258" s="56"/>
      <c r="GM258" s="56"/>
      <c r="GN258" s="56"/>
      <c r="GO258" s="56"/>
      <c r="GP258" s="56"/>
      <c r="GR258" s="56"/>
      <c r="GS258" s="56"/>
      <c r="GT258" s="56"/>
      <c r="GU258" s="56"/>
      <c r="GV258" s="56"/>
      <c r="GW258" s="56"/>
      <c r="GX258" s="56"/>
      <c r="GY258" s="56"/>
      <c r="GZ258" s="56"/>
      <c r="HB258" s="56"/>
      <c r="HC258" s="56"/>
      <c r="HD258" s="56"/>
      <c r="HE258" s="56"/>
      <c r="HF258" s="56"/>
      <c r="HG258" s="56"/>
      <c r="HH258" s="56"/>
      <c r="HI258" s="56"/>
      <c r="HJ258" s="56"/>
      <c r="HL258" s="56"/>
      <c r="HM258" s="56"/>
      <c r="HN258" s="56"/>
      <c r="HO258" s="56"/>
      <c r="HP258" s="56"/>
      <c r="HQ258" s="56"/>
      <c r="HR258" s="56"/>
      <c r="HS258" s="56"/>
      <c r="HT258" s="56"/>
      <c r="HV258" s="56"/>
      <c r="HW258" s="56"/>
      <c r="HX258" s="56"/>
      <c r="HY258" s="56"/>
      <c r="HZ258" s="56"/>
      <c r="IA258" s="56"/>
      <c r="IB258" s="56"/>
      <c r="IC258" s="56"/>
      <c r="ID258" s="56"/>
      <c r="IF258" s="56"/>
      <c r="IG258" s="56"/>
      <c r="IH258" s="56"/>
      <c r="II258" s="56"/>
      <c r="IJ258" s="56"/>
      <c r="IK258" s="56"/>
      <c r="IL258" s="56"/>
      <c r="IM258" s="56"/>
      <c r="IN258" s="56"/>
      <c r="IP258" s="56"/>
      <c r="IQ258" s="56"/>
      <c r="IR258" s="56"/>
      <c r="IS258" s="56"/>
      <c r="IT258" s="56"/>
      <c r="IU258" s="56"/>
    </row>
    <row r="259" spans="1:255" ht="12.75" customHeight="1" thickBot="1" x14ac:dyDescent="0.25">
      <c r="A259" s="227"/>
      <c r="B259" s="106">
        <v>4194.9399999999996</v>
      </c>
      <c r="C259" s="85" t="s">
        <v>73</v>
      </c>
      <c r="D259" s="86"/>
      <c r="E259" s="47"/>
      <c r="F259" s="47"/>
      <c r="G259" s="47"/>
      <c r="H259" s="48"/>
      <c r="I259" s="49"/>
      <c r="J259" s="56"/>
      <c r="K259" s="56"/>
      <c r="L259" s="56"/>
      <c r="M259" s="56"/>
      <c r="N259" s="56"/>
      <c r="O259" s="56"/>
      <c r="P259" s="56"/>
      <c r="Q259" s="56"/>
      <c r="R259" s="56"/>
      <c r="T259" s="56"/>
      <c r="U259" s="56"/>
      <c r="V259" s="56"/>
      <c r="W259" s="56"/>
      <c r="X259" s="56"/>
      <c r="Y259" s="56"/>
      <c r="Z259" s="56"/>
      <c r="AA259" s="56"/>
      <c r="AB259" s="56"/>
      <c r="AD259" s="56"/>
      <c r="AE259" s="56"/>
      <c r="AF259" s="56"/>
      <c r="AG259" s="56"/>
      <c r="AH259" s="56"/>
      <c r="AI259" s="56"/>
      <c r="AJ259" s="56"/>
      <c r="AK259" s="56"/>
      <c r="AL259" s="56"/>
      <c r="AN259" s="56"/>
      <c r="AO259" s="56"/>
      <c r="AP259" s="56"/>
      <c r="AQ259" s="56"/>
      <c r="AR259" s="56"/>
      <c r="AS259" s="56"/>
      <c r="AT259" s="56"/>
      <c r="AU259" s="56"/>
      <c r="AV259" s="56"/>
      <c r="AX259" s="56"/>
      <c r="AY259" s="56"/>
      <c r="AZ259" s="56"/>
      <c r="BA259" s="56"/>
      <c r="BB259" s="56"/>
      <c r="BC259" s="56"/>
      <c r="BD259" s="56"/>
      <c r="BE259" s="56"/>
      <c r="BF259" s="56"/>
      <c r="BH259" s="56"/>
      <c r="BI259" s="56"/>
      <c r="BJ259" s="56"/>
      <c r="BK259" s="56"/>
      <c r="BL259" s="56"/>
      <c r="BM259" s="56"/>
      <c r="BN259" s="56"/>
      <c r="BO259" s="56"/>
      <c r="BP259" s="56"/>
      <c r="BR259" s="56"/>
      <c r="BS259" s="56"/>
      <c r="BT259" s="56"/>
      <c r="BU259" s="56"/>
      <c r="BV259" s="56"/>
      <c r="BW259" s="56"/>
      <c r="BX259" s="56"/>
      <c r="BY259" s="56"/>
      <c r="BZ259" s="56"/>
      <c r="CB259" s="56"/>
      <c r="CC259" s="56"/>
      <c r="CD259" s="56"/>
      <c r="CE259" s="56"/>
      <c r="CF259" s="56"/>
      <c r="CG259" s="56"/>
      <c r="CH259" s="56"/>
      <c r="CI259" s="56"/>
      <c r="CJ259" s="56"/>
      <c r="CL259" s="56"/>
      <c r="CM259" s="56"/>
      <c r="CN259" s="56"/>
      <c r="CO259" s="56"/>
      <c r="CP259" s="56"/>
      <c r="CQ259" s="56"/>
      <c r="CR259" s="56"/>
      <c r="CS259" s="56"/>
      <c r="CT259" s="56"/>
      <c r="CV259" s="56"/>
      <c r="CW259" s="56"/>
      <c r="CX259" s="56"/>
      <c r="CY259" s="56"/>
      <c r="CZ259" s="56"/>
      <c r="DA259" s="56"/>
      <c r="DB259" s="56"/>
      <c r="DC259" s="56"/>
      <c r="DD259" s="56"/>
      <c r="DF259" s="56"/>
      <c r="DG259" s="56"/>
      <c r="DH259" s="56"/>
      <c r="DI259" s="56"/>
      <c r="DJ259" s="56"/>
      <c r="DK259" s="56"/>
      <c r="DL259" s="56"/>
      <c r="DM259" s="56"/>
      <c r="DN259" s="56"/>
      <c r="DP259" s="56"/>
      <c r="DQ259" s="56"/>
      <c r="DR259" s="56"/>
      <c r="DS259" s="56"/>
      <c r="DT259" s="56"/>
      <c r="DU259" s="56"/>
      <c r="DV259" s="56"/>
      <c r="DW259" s="56"/>
      <c r="DX259" s="56"/>
      <c r="DZ259" s="56"/>
      <c r="EA259" s="56"/>
      <c r="EB259" s="56"/>
      <c r="EC259" s="56"/>
      <c r="ED259" s="56"/>
      <c r="EE259" s="56"/>
      <c r="EF259" s="56"/>
      <c r="EG259" s="56"/>
      <c r="EH259" s="56"/>
      <c r="EJ259" s="56"/>
      <c r="EK259" s="56"/>
      <c r="EL259" s="56"/>
      <c r="EM259" s="56"/>
      <c r="EN259" s="56"/>
      <c r="EO259" s="56"/>
      <c r="EP259" s="56"/>
      <c r="EQ259" s="56"/>
      <c r="ER259" s="56"/>
      <c r="ET259" s="56"/>
      <c r="EU259" s="56"/>
      <c r="EV259" s="56"/>
      <c r="EW259" s="56"/>
      <c r="EX259" s="56"/>
      <c r="EY259" s="56"/>
      <c r="EZ259" s="56"/>
      <c r="FA259" s="56"/>
      <c r="FB259" s="56"/>
      <c r="FD259" s="56"/>
      <c r="FE259" s="56"/>
      <c r="FF259" s="56"/>
      <c r="FG259" s="56"/>
      <c r="FH259" s="56"/>
      <c r="FI259" s="56"/>
      <c r="FJ259" s="56"/>
      <c r="FK259" s="56"/>
      <c r="FL259" s="56"/>
      <c r="FN259" s="56"/>
      <c r="FO259" s="56"/>
      <c r="FP259" s="56"/>
      <c r="FQ259" s="56"/>
      <c r="FR259" s="56"/>
      <c r="FS259" s="56"/>
      <c r="FT259" s="56"/>
      <c r="FU259" s="56"/>
      <c r="FV259" s="56"/>
      <c r="FX259" s="56"/>
      <c r="FY259" s="56"/>
      <c r="FZ259" s="56"/>
      <c r="GA259" s="56"/>
      <c r="GB259" s="56"/>
      <c r="GC259" s="56"/>
      <c r="GD259" s="56"/>
      <c r="GE259" s="56"/>
      <c r="GF259" s="56"/>
      <c r="GH259" s="56"/>
      <c r="GI259" s="56"/>
      <c r="GJ259" s="56"/>
      <c r="GK259" s="56"/>
      <c r="GL259" s="56"/>
      <c r="GM259" s="56"/>
      <c r="GN259" s="56"/>
      <c r="GO259" s="56"/>
      <c r="GP259" s="56"/>
      <c r="GR259" s="56"/>
      <c r="GS259" s="56"/>
      <c r="GT259" s="56"/>
      <c r="GU259" s="56"/>
      <c r="GV259" s="56"/>
      <c r="GW259" s="56"/>
      <c r="GX259" s="56"/>
      <c r="GY259" s="56"/>
      <c r="GZ259" s="56"/>
      <c r="HB259" s="56"/>
      <c r="HC259" s="56"/>
      <c r="HD259" s="56"/>
      <c r="HE259" s="56"/>
      <c r="HF259" s="56"/>
      <c r="HG259" s="56"/>
      <c r="HH259" s="56"/>
      <c r="HI259" s="56"/>
      <c r="HJ259" s="56"/>
      <c r="HL259" s="56"/>
      <c r="HM259" s="56"/>
      <c r="HN259" s="56"/>
      <c r="HO259" s="56"/>
      <c r="HP259" s="56"/>
      <c r="HQ259" s="56"/>
      <c r="HR259" s="56"/>
      <c r="HS259" s="56"/>
      <c r="HT259" s="56"/>
      <c r="HV259" s="56"/>
      <c r="HW259" s="56"/>
      <c r="HX259" s="56"/>
      <c r="HY259" s="56"/>
      <c r="HZ259" s="56"/>
      <c r="IA259" s="56"/>
      <c r="IB259" s="56"/>
      <c r="IC259" s="56"/>
      <c r="ID259" s="56"/>
      <c r="IF259" s="56"/>
      <c r="IG259" s="56"/>
      <c r="IH259" s="56"/>
      <c r="II259" s="56"/>
      <c r="IJ259" s="56"/>
      <c r="IK259" s="56"/>
      <c r="IL259" s="56"/>
      <c r="IM259" s="56"/>
      <c r="IN259" s="56"/>
      <c r="IP259" s="56"/>
      <c r="IQ259" s="56"/>
      <c r="IR259" s="56"/>
      <c r="IS259" s="56"/>
      <c r="IT259" s="56"/>
      <c r="IU259" s="56"/>
    </row>
    <row r="260" spans="1:255" ht="12.75" customHeight="1" thickBot="1" x14ac:dyDescent="0.25">
      <c r="A260" s="227"/>
      <c r="B260" s="106">
        <v>3799.87</v>
      </c>
      <c r="C260" s="85" t="s">
        <v>74</v>
      </c>
      <c r="D260" s="86"/>
      <c r="E260" s="47"/>
      <c r="F260" s="47"/>
      <c r="G260" s="47"/>
      <c r="H260" s="48"/>
      <c r="I260" s="49"/>
      <c r="J260" s="56"/>
      <c r="K260" s="56"/>
      <c r="L260" s="56"/>
      <c r="M260" s="56"/>
      <c r="N260" s="56"/>
      <c r="O260" s="56"/>
      <c r="P260" s="56"/>
      <c r="Q260" s="56"/>
      <c r="R260" s="56"/>
      <c r="T260" s="56"/>
      <c r="U260" s="56"/>
      <c r="V260" s="56"/>
      <c r="W260" s="56"/>
      <c r="X260" s="56"/>
      <c r="Y260" s="56"/>
      <c r="Z260" s="56"/>
      <c r="AA260" s="56"/>
      <c r="AB260" s="56"/>
      <c r="AD260" s="56"/>
      <c r="AE260" s="56"/>
      <c r="AF260" s="56"/>
      <c r="AG260" s="56"/>
      <c r="AH260" s="56"/>
      <c r="AI260" s="56"/>
      <c r="AJ260" s="56"/>
      <c r="AK260" s="56"/>
      <c r="AL260" s="56"/>
      <c r="AN260" s="56"/>
      <c r="AO260" s="56"/>
      <c r="AP260" s="56"/>
      <c r="AQ260" s="56"/>
      <c r="AR260" s="56"/>
      <c r="AS260" s="56"/>
      <c r="AT260" s="56"/>
      <c r="AU260" s="56"/>
      <c r="AV260" s="56"/>
      <c r="AX260" s="56"/>
      <c r="AY260" s="56"/>
      <c r="AZ260" s="56"/>
      <c r="BA260" s="56"/>
      <c r="BB260" s="56"/>
      <c r="BC260" s="56"/>
      <c r="BD260" s="56"/>
      <c r="BE260" s="56"/>
      <c r="BF260" s="56"/>
      <c r="BH260" s="56"/>
      <c r="BI260" s="56"/>
      <c r="BJ260" s="56"/>
      <c r="BK260" s="56"/>
      <c r="BL260" s="56"/>
      <c r="BM260" s="56"/>
      <c r="BN260" s="56"/>
      <c r="BO260" s="56"/>
      <c r="BP260" s="56"/>
      <c r="BR260" s="56"/>
      <c r="BS260" s="56"/>
      <c r="BT260" s="56"/>
      <c r="BU260" s="56"/>
      <c r="BV260" s="56"/>
      <c r="BW260" s="56"/>
      <c r="BX260" s="56"/>
      <c r="BY260" s="56"/>
      <c r="BZ260" s="56"/>
      <c r="CB260" s="56"/>
      <c r="CC260" s="56"/>
      <c r="CD260" s="56"/>
      <c r="CE260" s="56"/>
      <c r="CF260" s="56"/>
      <c r="CG260" s="56"/>
      <c r="CH260" s="56"/>
      <c r="CI260" s="56"/>
      <c r="CJ260" s="56"/>
      <c r="CL260" s="56"/>
      <c r="CM260" s="56"/>
      <c r="CN260" s="56"/>
      <c r="CO260" s="56"/>
      <c r="CP260" s="56"/>
      <c r="CQ260" s="56"/>
      <c r="CR260" s="56"/>
      <c r="CS260" s="56"/>
      <c r="CT260" s="56"/>
      <c r="CV260" s="56"/>
      <c r="CW260" s="56"/>
      <c r="CX260" s="56"/>
      <c r="CY260" s="56"/>
      <c r="CZ260" s="56"/>
      <c r="DA260" s="56"/>
      <c r="DB260" s="56"/>
      <c r="DC260" s="56"/>
      <c r="DD260" s="56"/>
      <c r="DF260" s="56"/>
      <c r="DG260" s="56"/>
      <c r="DH260" s="56"/>
      <c r="DI260" s="56"/>
      <c r="DJ260" s="56"/>
      <c r="DK260" s="56"/>
      <c r="DL260" s="56"/>
      <c r="DM260" s="56"/>
      <c r="DN260" s="56"/>
      <c r="DP260" s="56"/>
      <c r="DQ260" s="56"/>
      <c r="DR260" s="56"/>
      <c r="DS260" s="56"/>
      <c r="DT260" s="56"/>
      <c r="DU260" s="56"/>
      <c r="DV260" s="56"/>
      <c r="DW260" s="56"/>
      <c r="DX260" s="56"/>
      <c r="DZ260" s="56"/>
      <c r="EA260" s="56"/>
      <c r="EB260" s="56"/>
      <c r="EC260" s="56"/>
      <c r="ED260" s="56"/>
      <c r="EE260" s="56"/>
      <c r="EF260" s="56"/>
      <c r="EG260" s="56"/>
      <c r="EH260" s="56"/>
      <c r="EJ260" s="56"/>
      <c r="EK260" s="56"/>
      <c r="EL260" s="56"/>
      <c r="EM260" s="56"/>
      <c r="EN260" s="56"/>
      <c r="EO260" s="56"/>
      <c r="EP260" s="56"/>
      <c r="EQ260" s="56"/>
      <c r="ER260" s="56"/>
      <c r="ET260" s="56"/>
      <c r="EU260" s="56"/>
      <c r="EV260" s="56"/>
      <c r="EW260" s="56"/>
      <c r="EX260" s="56"/>
      <c r="EY260" s="56"/>
      <c r="EZ260" s="56"/>
      <c r="FA260" s="56"/>
      <c r="FB260" s="56"/>
      <c r="FD260" s="56"/>
      <c r="FE260" s="56"/>
      <c r="FF260" s="56"/>
      <c r="FG260" s="56"/>
      <c r="FH260" s="56"/>
      <c r="FI260" s="56"/>
      <c r="FJ260" s="56"/>
      <c r="FK260" s="56"/>
      <c r="FL260" s="56"/>
      <c r="FN260" s="56"/>
      <c r="FO260" s="56"/>
      <c r="FP260" s="56"/>
      <c r="FQ260" s="56"/>
      <c r="FR260" s="56"/>
      <c r="FS260" s="56"/>
      <c r="FT260" s="56"/>
      <c r="FU260" s="56"/>
      <c r="FV260" s="56"/>
      <c r="FX260" s="56"/>
      <c r="FY260" s="56"/>
      <c r="FZ260" s="56"/>
      <c r="GA260" s="56"/>
      <c r="GB260" s="56"/>
      <c r="GC260" s="56"/>
      <c r="GD260" s="56"/>
      <c r="GE260" s="56"/>
      <c r="GF260" s="56"/>
      <c r="GH260" s="56"/>
      <c r="GI260" s="56"/>
      <c r="GJ260" s="56"/>
      <c r="GK260" s="56"/>
      <c r="GL260" s="56"/>
      <c r="GM260" s="56"/>
      <c r="GN260" s="56"/>
      <c r="GO260" s="56"/>
      <c r="GP260" s="56"/>
      <c r="GR260" s="56"/>
      <c r="GS260" s="56"/>
      <c r="GT260" s="56"/>
      <c r="GU260" s="56"/>
      <c r="GV260" s="56"/>
      <c r="GW260" s="56"/>
      <c r="GX260" s="56"/>
      <c r="GY260" s="56"/>
      <c r="GZ260" s="56"/>
      <c r="HB260" s="56"/>
      <c r="HC260" s="56"/>
      <c r="HD260" s="56"/>
      <c r="HE260" s="56"/>
      <c r="HF260" s="56"/>
      <c r="HG260" s="56"/>
      <c r="HH260" s="56"/>
      <c r="HI260" s="56"/>
      <c r="HJ260" s="56"/>
      <c r="HL260" s="56"/>
      <c r="HM260" s="56"/>
      <c r="HN260" s="56"/>
      <c r="HO260" s="56"/>
      <c r="HP260" s="56"/>
      <c r="HQ260" s="56"/>
      <c r="HR260" s="56"/>
      <c r="HS260" s="56"/>
      <c r="HT260" s="56"/>
      <c r="HV260" s="56"/>
      <c r="HW260" s="56"/>
      <c r="HX260" s="56"/>
      <c r="HY260" s="56"/>
      <c r="HZ260" s="56"/>
      <c r="IA260" s="56"/>
      <c r="IB260" s="56"/>
      <c r="IC260" s="56"/>
      <c r="ID260" s="56"/>
      <c r="IF260" s="56"/>
      <c r="IG260" s="56"/>
      <c r="IH260" s="56"/>
      <c r="II260" s="56"/>
      <c r="IJ260" s="56"/>
      <c r="IK260" s="56"/>
      <c r="IL260" s="56"/>
      <c r="IM260" s="56"/>
      <c r="IN260" s="56"/>
      <c r="IP260" s="56"/>
      <c r="IQ260" s="56"/>
      <c r="IR260" s="56"/>
      <c r="IS260" s="56"/>
      <c r="IT260" s="56"/>
      <c r="IU260" s="56"/>
    </row>
    <row r="261" spans="1:255" ht="12.75" customHeight="1" thickBot="1" x14ac:dyDescent="0.25">
      <c r="A261" s="221"/>
      <c r="B261" s="106">
        <v>3264.49</v>
      </c>
      <c r="C261" s="85" t="s">
        <v>75</v>
      </c>
      <c r="D261" s="86"/>
      <c r="E261" s="47"/>
      <c r="F261" s="47"/>
      <c r="G261" s="47"/>
      <c r="H261" s="48"/>
      <c r="I261" s="49"/>
      <c r="J261" s="56"/>
      <c r="K261" s="56"/>
      <c r="L261" s="56"/>
      <c r="M261" s="56"/>
      <c r="N261" s="56"/>
      <c r="O261" s="56"/>
      <c r="P261" s="56"/>
      <c r="Q261" s="56"/>
      <c r="R261" s="56"/>
      <c r="T261" s="56"/>
      <c r="U261" s="56"/>
      <c r="V261" s="56"/>
      <c r="W261" s="56"/>
      <c r="X261" s="56"/>
      <c r="Y261" s="56"/>
      <c r="Z261" s="56"/>
      <c r="AA261" s="56"/>
      <c r="AB261" s="56"/>
      <c r="AD261" s="56"/>
      <c r="AE261" s="56"/>
      <c r="AF261" s="56"/>
      <c r="AG261" s="56"/>
      <c r="AH261" s="56"/>
      <c r="AI261" s="56"/>
      <c r="AJ261" s="56"/>
      <c r="AK261" s="56"/>
      <c r="AL261" s="56"/>
      <c r="AN261" s="56"/>
      <c r="AO261" s="56"/>
      <c r="AP261" s="56"/>
      <c r="AQ261" s="56"/>
      <c r="AR261" s="56"/>
      <c r="AS261" s="56"/>
      <c r="AT261" s="56"/>
      <c r="AU261" s="56"/>
      <c r="AV261" s="56"/>
      <c r="AX261" s="56"/>
      <c r="AY261" s="56"/>
      <c r="AZ261" s="56"/>
      <c r="BA261" s="56"/>
      <c r="BB261" s="56"/>
      <c r="BC261" s="56"/>
      <c r="BD261" s="56"/>
      <c r="BE261" s="56"/>
      <c r="BF261" s="56"/>
      <c r="BH261" s="56"/>
      <c r="BI261" s="56"/>
      <c r="BJ261" s="56"/>
      <c r="BK261" s="56"/>
      <c r="BL261" s="56"/>
      <c r="BM261" s="56"/>
      <c r="BN261" s="56"/>
      <c r="BO261" s="56"/>
      <c r="BP261" s="56"/>
      <c r="BR261" s="56"/>
      <c r="BS261" s="56"/>
      <c r="BT261" s="56"/>
      <c r="BU261" s="56"/>
      <c r="BV261" s="56"/>
      <c r="BW261" s="56"/>
      <c r="BX261" s="56"/>
      <c r="BY261" s="56"/>
      <c r="BZ261" s="56"/>
      <c r="CB261" s="56"/>
      <c r="CC261" s="56"/>
      <c r="CD261" s="56"/>
      <c r="CE261" s="56"/>
      <c r="CF261" s="56"/>
      <c r="CG261" s="56"/>
      <c r="CH261" s="56"/>
      <c r="CI261" s="56"/>
      <c r="CJ261" s="56"/>
      <c r="CL261" s="56"/>
      <c r="CM261" s="56"/>
      <c r="CN261" s="56"/>
      <c r="CO261" s="56"/>
      <c r="CP261" s="56"/>
      <c r="CQ261" s="56"/>
      <c r="CR261" s="56"/>
      <c r="CS261" s="56"/>
      <c r="CT261" s="56"/>
      <c r="CV261" s="56"/>
      <c r="CW261" s="56"/>
      <c r="CX261" s="56"/>
      <c r="CY261" s="56"/>
      <c r="CZ261" s="56"/>
      <c r="DA261" s="56"/>
      <c r="DB261" s="56"/>
      <c r="DC261" s="56"/>
      <c r="DD261" s="56"/>
      <c r="DF261" s="56"/>
      <c r="DG261" s="56"/>
      <c r="DH261" s="56"/>
      <c r="DI261" s="56"/>
      <c r="DJ261" s="56"/>
      <c r="DK261" s="56"/>
      <c r="DL261" s="56"/>
      <c r="DM261" s="56"/>
      <c r="DN261" s="56"/>
      <c r="DP261" s="56"/>
      <c r="DQ261" s="56"/>
      <c r="DR261" s="56"/>
      <c r="DS261" s="56"/>
      <c r="DT261" s="56"/>
      <c r="DU261" s="56"/>
      <c r="DV261" s="56"/>
      <c r="DW261" s="56"/>
      <c r="DX261" s="56"/>
      <c r="DZ261" s="56"/>
      <c r="EA261" s="56"/>
      <c r="EB261" s="56"/>
      <c r="EC261" s="56"/>
      <c r="ED261" s="56"/>
      <c r="EE261" s="56"/>
      <c r="EF261" s="56"/>
      <c r="EG261" s="56"/>
      <c r="EH261" s="56"/>
      <c r="EJ261" s="56"/>
      <c r="EK261" s="56"/>
      <c r="EL261" s="56"/>
      <c r="EM261" s="56"/>
      <c r="EN261" s="56"/>
      <c r="EO261" s="56"/>
      <c r="EP261" s="56"/>
      <c r="EQ261" s="56"/>
      <c r="ER261" s="56"/>
      <c r="ET261" s="56"/>
      <c r="EU261" s="56"/>
      <c r="EV261" s="56"/>
      <c r="EW261" s="56"/>
      <c r="EX261" s="56"/>
      <c r="EY261" s="56"/>
      <c r="EZ261" s="56"/>
      <c r="FA261" s="56"/>
      <c r="FB261" s="56"/>
      <c r="FD261" s="56"/>
      <c r="FE261" s="56"/>
      <c r="FF261" s="56"/>
      <c r="FG261" s="56"/>
      <c r="FH261" s="56"/>
      <c r="FI261" s="56"/>
      <c r="FJ261" s="56"/>
      <c r="FK261" s="56"/>
      <c r="FL261" s="56"/>
      <c r="FN261" s="56"/>
      <c r="FO261" s="56"/>
      <c r="FP261" s="56"/>
      <c r="FQ261" s="56"/>
      <c r="FR261" s="56"/>
      <c r="FS261" s="56"/>
      <c r="FT261" s="56"/>
      <c r="FU261" s="56"/>
      <c r="FV261" s="56"/>
      <c r="FX261" s="56"/>
      <c r="FY261" s="56"/>
      <c r="FZ261" s="56"/>
      <c r="GA261" s="56"/>
      <c r="GB261" s="56"/>
      <c r="GC261" s="56"/>
      <c r="GD261" s="56"/>
      <c r="GE261" s="56"/>
      <c r="GF261" s="56"/>
      <c r="GH261" s="56"/>
      <c r="GI261" s="56"/>
      <c r="GJ261" s="56"/>
      <c r="GK261" s="56"/>
      <c r="GL261" s="56"/>
      <c r="GM261" s="56"/>
      <c r="GN261" s="56"/>
      <c r="GO261" s="56"/>
      <c r="GP261" s="56"/>
      <c r="GR261" s="56"/>
      <c r="GS261" s="56"/>
      <c r="GT261" s="56"/>
      <c r="GU261" s="56"/>
      <c r="GV261" s="56"/>
      <c r="GW261" s="56"/>
      <c r="GX261" s="56"/>
      <c r="GY261" s="56"/>
      <c r="GZ261" s="56"/>
      <c r="HB261" s="56"/>
      <c r="HC261" s="56"/>
      <c r="HD261" s="56"/>
      <c r="HE261" s="56"/>
      <c r="HF261" s="56"/>
      <c r="HG261" s="56"/>
      <c r="HH261" s="56"/>
      <c r="HI261" s="56"/>
      <c r="HJ261" s="56"/>
      <c r="HL261" s="56"/>
      <c r="HM261" s="56"/>
      <c r="HN261" s="56"/>
      <c r="HO261" s="56"/>
      <c r="HP261" s="56"/>
      <c r="HQ261" s="56"/>
      <c r="HR261" s="56"/>
      <c r="HS261" s="56"/>
      <c r="HT261" s="56"/>
      <c r="HV261" s="56"/>
      <c r="HW261" s="56"/>
      <c r="HX261" s="56"/>
      <c r="HY261" s="56"/>
      <c r="HZ261" s="56"/>
      <c r="IA261" s="56"/>
      <c r="IB261" s="56"/>
      <c r="IC261" s="56"/>
      <c r="ID261" s="56"/>
      <c r="IF261" s="56"/>
      <c r="IG261" s="56"/>
      <c r="IH261" s="56"/>
      <c r="II261" s="56"/>
      <c r="IJ261" s="56"/>
      <c r="IK261" s="56"/>
      <c r="IL261" s="56"/>
      <c r="IM261" s="56"/>
      <c r="IN261" s="56"/>
      <c r="IP261" s="56"/>
      <c r="IQ261" s="56"/>
      <c r="IR261" s="56"/>
      <c r="IS261" s="56"/>
      <c r="IT261" s="56"/>
      <c r="IU261" s="56"/>
    </row>
    <row r="262" spans="1:255" ht="12.75" customHeight="1" thickBot="1" x14ac:dyDescent="0.25">
      <c r="A262" s="221"/>
      <c r="B262" s="106">
        <v>3566.42</v>
      </c>
      <c r="C262" s="85" t="s">
        <v>76</v>
      </c>
      <c r="D262" s="86"/>
      <c r="E262" s="47"/>
      <c r="F262" s="47"/>
      <c r="G262" s="47"/>
      <c r="H262" s="48"/>
      <c r="I262" s="49"/>
      <c r="J262" s="56"/>
      <c r="K262" s="56"/>
      <c r="L262" s="56"/>
      <c r="M262" s="56"/>
      <c r="N262" s="56"/>
      <c r="O262" s="56"/>
      <c r="P262" s="56"/>
      <c r="Q262" s="56"/>
      <c r="R262" s="56"/>
      <c r="T262" s="56"/>
      <c r="U262" s="56"/>
      <c r="V262" s="56"/>
      <c r="W262" s="56"/>
      <c r="X262" s="56"/>
      <c r="Y262" s="56"/>
      <c r="Z262" s="56"/>
      <c r="AA262" s="56"/>
      <c r="AB262" s="56"/>
      <c r="AD262" s="56"/>
      <c r="AE262" s="56"/>
      <c r="AF262" s="56"/>
      <c r="AG262" s="56"/>
      <c r="AH262" s="56"/>
      <c r="AI262" s="56"/>
      <c r="AJ262" s="56"/>
      <c r="AK262" s="56"/>
      <c r="AL262" s="56"/>
      <c r="AN262" s="56"/>
      <c r="AO262" s="56"/>
      <c r="AP262" s="56"/>
      <c r="AQ262" s="56"/>
      <c r="AR262" s="56"/>
      <c r="AS262" s="56"/>
      <c r="AT262" s="56"/>
      <c r="AU262" s="56"/>
      <c r="AV262" s="56"/>
      <c r="AX262" s="56"/>
      <c r="AY262" s="56"/>
      <c r="AZ262" s="56"/>
      <c r="BA262" s="56"/>
      <c r="BB262" s="56"/>
      <c r="BC262" s="56"/>
      <c r="BD262" s="56"/>
      <c r="BE262" s="56"/>
      <c r="BF262" s="56"/>
      <c r="BH262" s="56"/>
      <c r="BI262" s="56"/>
      <c r="BJ262" s="56"/>
      <c r="BK262" s="56"/>
      <c r="BL262" s="56"/>
      <c r="BM262" s="56"/>
      <c r="BN262" s="56"/>
      <c r="BO262" s="56"/>
      <c r="BP262" s="56"/>
      <c r="BR262" s="56"/>
      <c r="BS262" s="56"/>
      <c r="BT262" s="56"/>
      <c r="BU262" s="56"/>
      <c r="BV262" s="56"/>
      <c r="BW262" s="56"/>
      <c r="BX262" s="56"/>
      <c r="BY262" s="56"/>
      <c r="BZ262" s="56"/>
      <c r="CB262" s="56"/>
      <c r="CC262" s="56"/>
      <c r="CD262" s="56"/>
      <c r="CE262" s="56"/>
      <c r="CF262" s="56"/>
      <c r="CG262" s="56"/>
      <c r="CH262" s="56"/>
      <c r="CI262" s="56"/>
      <c r="CJ262" s="56"/>
      <c r="CL262" s="56"/>
      <c r="CM262" s="56"/>
      <c r="CN262" s="56"/>
      <c r="CO262" s="56"/>
      <c r="CP262" s="56"/>
      <c r="CQ262" s="56"/>
      <c r="CR262" s="56"/>
      <c r="CS262" s="56"/>
      <c r="CT262" s="56"/>
      <c r="CV262" s="56"/>
      <c r="CW262" s="56"/>
      <c r="CX262" s="56"/>
      <c r="CY262" s="56"/>
      <c r="CZ262" s="56"/>
      <c r="DA262" s="56"/>
      <c r="DB262" s="56"/>
      <c r="DC262" s="56"/>
      <c r="DD262" s="56"/>
      <c r="DF262" s="56"/>
      <c r="DG262" s="56"/>
      <c r="DH262" s="56"/>
      <c r="DI262" s="56"/>
      <c r="DJ262" s="56"/>
      <c r="DK262" s="56"/>
      <c r="DL262" s="56"/>
      <c r="DM262" s="56"/>
      <c r="DN262" s="56"/>
      <c r="DP262" s="56"/>
      <c r="DQ262" s="56"/>
      <c r="DR262" s="56"/>
      <c r="DS262" s="56"/>
      <c r="DT262" s="56"/>
      <c r="DU262" s="56"/>
      <c r="DV262" s="56"/>
      <c r="DW262" s="56"/>
      <c r="DX262" s="56"/>
      <c r="DZ262" s="56"/>
      <c r="EA262" s="56"/>
      <c r="EB262" s="56"/>
      <c r="EC262" s="56"/>
      <c r="ED262" s="56"/>
      <c r="EE262" s="56"/>
      <c r="EF262" s="56"/>
      <c r="EG262" s="56"/>
      <c r="EH262" s="56"/>
      <c r="EJ262" s="56"/>
      <c r="EK262" s="56"/>
      <c r="EL262" s="56"/>
      <c r="EM262" s="56"/>
      <c r="EN262" s="56"/>
      <c r="EO262" s="56"/>
      <c r="EP262" s="56"/>
      <c r="EQ262" s="56"/>
      <c r="ER262" s="56"/>
      <c r="ET262" s="56"/>
      <c r="EU262" s="56"/>
      <c r="EV262" s="56"/>
      <c r="EW262" s="56"/>
      <c r="EX262" s="56"/>
      <c r="EY262" s="56"/>
      <c r="EZ262" s="56"/>
      <c r="FA262" s="56"/>
      <c r="FB262" s="56"/>
      <c r="FD262" s="56"/>
      <c r="FE262" s="56"/>
      <c r="FF262" s="56"/>
      <c r="FG262" s="56"/>
      <c r="FH262" s="56"/>
      <c r="FI262" s="56"/>
      <c r="FJ262" s="56"/>
      <c r="FK262" s="56"/>
      <c r="FL262" s="56"/>
      <c r="FN262" s="56"/>
      <c r="FO262" s="56"/>
      <c r="FP262" s="56"/>
      <c r="FQ262" s="56"/>
      <c r="FR262" s="56"/>
      <c r="FS262" s="56"/>
      <c r="FT262" s="56"/>
      <c r="FU262" s="56"/>
      <c r="FV262" s="56"/>
      <c r="FX262" s="56"/>
      <c r="FY262" s="56"/>
      <c r="FZ262" s="56"/>
      <c r="GA262" s="56"/>
      <c r="GB262" s="56"/>
      <c r="GC262" s="56"/>
      <c r="GD262" s="56"/>
      <c r="GE262" s="56"/>
      <c r="GF262" s="56"/>
      <c r="GH262" s="56"/>
      <c r="GI262" s="56"/>
      <c r="GJ262" s="56"/>
      <c r="GK262" s="56"/>
      <c r="GL262" s="56"/>
      <c r="GM262" s="56"/>
      <c r="GN262" s="56"/>
      <c r="GO262" s="56"/>
      <c r="GP262" s="56"/>
      <c r="GR262" s="56"/>
      <c r="GS262" s="56"/>
      <c r="GT262" s="56"/>
      <c r="GU262" s="56"/>
      <c r="GV262" s="56"/>
      <c r="GW262" s="56"/>
      <c r="GX262" s="56"/>
      <c r="GY262" s="56"/>
      <c r="GZ262" s="56"/>
      <c r="HB262" s="56"/>
      <c r="HC262" s="56"/>
      <c r="HD262" s="56"/>
      <c r="HE262" s="56"/>
      <c r="HF262" s="56"/>
      <c r="HG262" s="56"/>
      <c r="HH262" s="56"/>
      <c r="HI262" s="56"/>
      <c r="HJ262" s="56"/>
      <c r="HL262" s="56"/>
      <c r="HM262" s="56"/>
      <c r="HN262" s="56"/>
      <c r="HO262" s="56"/>
      <c r="HP262" s="56"/>
      <c r="HQ262" s="56"/>
      <c r="HR262" s="56"/>
      <c r="HS262" s="56"/>
      <c r="HT262" s="56"/>
      <c r="HV262" s="56"/>
      <c r="HW262" s="56"/>
      <c r="HX262" s="56"/>
      <c r="HY262" s="56"/>
      <c r="HZ262" s="56"/>
      <c r="IA262" s="56"/>
      <c r="IB262" s="56"/>
      <c r="IC262" s="56"/>
      <c r="ID262" s="56"/>
      <c r="IF262" s="56"/>
      <c r="IG262" s="56"/>
      <c r="IH262" s="56"/>
      <c r="II262" s="56"/>
      <c r="IJ262" s="56"/>
      <c r="IK262" s="56"/>
      <c r="IL262" s="56"/>
      <c r="IM262" s="56"/>
      <c r="IN262" s="56"/>
      <c r="IP262" s="56"/>
      <c r="IQ262" s="56"/>
      <c r="IR262" s="56"/>
      <c r="IS262" s="56"/>
      <c r="IT262" s="56"/>
      <c r="IU262" s="56"/>
    </row>
    <row r="263" spans="1:255" ht="12.75" customHeight="1" thickBot="1" x14ac:dyDescent="0.25">
      <c r="A263" s="221"/>
      <c r="B263" s="106">
        <v>4973.3999999999996</v>
      </c>
      <c r="C263" s="85" t="s">
        <v>77</v>
      </c>
      <c r="D263" s="86"/>
      <c r="E263" s="47"/>
      <c r="F263" s="47"/>
      <c r="G263" s="47"/>
      <c r="H263" s="48"/>
      <c r="I263" s="49"/>
      <c r="J263" s="56"/>
      <c r="K263" s="56"/>
      <c r="L263" s="56"/>
      <c r="M263" s="56"/>
      <c r="N263" s="56"/>
      <c r="O263" s="56"/>
      <c r="P263" s="56"/>
      <c r="Q263" s="56"/>
      <c r="R263" s="56"/>
      <c r="T263" s="56"/>
      <c r="U263" s="56"/>
      <c r="V263" s="56"/>
      <c r="W263" s="56"/>
      <c r="X263" s="56"/>
      <c r="Y263" s="56"/>
      <c r="Z263" s="56"/>
      <c r="AA263" s="56"/>
      <c r="AB263" s="56"/>
      <c r="AD263" s="56"/>
      <c r="AE263" s="56"/>
      <c r="AF263" s="56"/>
      <c r="AG263" s="56"/>
      <c r="AH263" s="56"/>
      <c r="AI263" s="56"/>
      <c r="AJ263" s="56"/>
      <c r="AK263" s="56"/>
      <c r="AL263" s="56"/>
      <c r="AN263" s="56"/>
      <c r="AO263" s="56"/>
      <c r="AP263" s="56"/>
      <c r="AQ263" s="56"/>
      <c r="AR263" s="56"/>
      <c r="AS263" s="56"/>
      <c r="AT263" s="56"/>
      <c r="AU263" s="56"/>
      <c r="AV263" s="56"/>
      <c r="AX263" s="56"/>
      <c r="AY263" s="56"/>
      <c r="AZ263" s="56"/>
      <c r="BA263" s="56"/>
      <c r="BB263" s="56"/>
      <c r="BC263" s="56"/>
      <c r="BD263" s="56"/>
      <c r="BE263" s="56"/>
      <c r="BF263" s="56"/>
      <c r="BH263" s="56"/>
      <c r="BI263" s="56"/>
      <c r="BJ263" s="56"/>
      <c r="BK263" s="56"/>
      <c r="BL263" s="56"/>
      <c r="BM263" s="56"/>
      <c r="BN263" s="56"/>
      <c r="BO263" s="56"/>
      <c r="BP263" s="56"/>
      <c r="BR263" s="56"/>
      <c r="BS263" s="56"/>
      <c r="BT263" s="56"/>
      <c r="BU263" s="56"/>
      <c r="BV263" s="56"/>
      <c r="BW263" s="56"/>
      <c r="BX263" s="56"/>
      <c r="BY263" s="56"/>
      <c r="BZ263" s="56"/>
      <c r="CB263" s="56"/>
      <c r="CC263" s="56"/>
      <c r="CD263" s="56"/>
      <c r="CE263" s="56"/>
      <c r="CF263" s="56"/>
      <c r="CG263" s="56"/>
      <c r="CH263" s="56"/>
      <c r="CI263" s="56"/>
      <c r="CJ263" s="56"/>
      <c r="CL263" s="56"/>
      <c r="CM263" s="56"/>
      <c r="CN263" s="56"/>
      <c r="CO263" s="56"/>
      <c r="CP263" s="56"/>
      <c r="CQ263" s="56"/>
      <c r="CR263" s="56"/>
      <c r="CS263" s="56"/>
      <c r="CT263" s="56"/>
      <c r="CV263" s="56"/>
      <c r="CW263" s="56"/>
      <c r="CX263" s="56"/>
      <c r="CY263" s="56"/>
      <c r="CZ263" s="56"/>
      <c r="DA263" s="56"/>
      <c r="DB263" s="56"/>
      <c r="DC263" s="56"/>
      <c r="DD263" s="56"/>
      <c r="DF263" s="56"/>
      <c r="DG263" s="56"/>
      <c r="DH263" s="56"/>
      <c r="DI263" s="56"/>
      <c r="DJ263" s="56"/>
      <c r="DK263" s="56"/>
      <c r="DL263" s="56"/>
      <c r="DM263" s="56"/>
      <c r="DN263" s="56"/>
      <c r="DP263" s="56"/>
      <c r="DQ263" s="56"/>
      <c r="DR263" s="56"/>
      <c r="DS263" s="56"/>
      <c r="DT263" s="56"/>
      <c r="DU263" s="56"/>
      <c r="DV263" s="56"/>
      <c r="DW263" s="56"/>
      <c r="DX263" s="56"/>
      <c r="DZ263" s="56"/>
      <c r="EA263" s="56"/>
      <c r="EB263" s="56"/>
      <c r="EC263" s="56"/>
      <c r="ED263" s="56"/>
      <c r="EE263" s="56"/>
      <c r="EF263" s="56"/>
      <c r="EG263" s="56"/>
      <c r="EH263" s="56"/>
      <c r="EJ263" s="56"/>
      <c r="EK263" s="56"/>
      <c r="EL263" s="56"/>
      <c r="EM263" s="56"/>
      <c r="EN263" s="56"/>
      <c r="EO263" s="56"/>
      <c r="EP263" s="56"/>
      <c r="EQ263" s="56"/>
      <c r="ER263" s="56"/>
      <c r="ET263" s="56"/>
      <c r="EU263" s="56"/>
      <c r="EV263" s="56"/>
      <c r="EW263" s="56"/>
      <c r="EX263" s="56"/>
      <c r="EY263" s="56"/>
      <c r="EZ263" s="56"/>
      <c r="FA263" s="56"/>
      <c r="FB263" s="56"/>
      <c r="FD263" s="56"/>
      <c r="FE263" s="56"/>
      <c r="FF263" s="56"/>
      <c r="FG263" s="56"/>
      <c r="FH263" s="56"/>
      <c r="FI263" s="56"/>
      <c r="FJ263" s="56"/>
      <c r="FK263" s="56"/>
      <c r="FL263" s="56"/>
      <c r="FN263" s="56"/>
      <c r="FO263" s="56"/>
      <c r="FP263" s="56"/>
      <c r="FQ263" s="56"/>
      <c r="FR263" s="56"/>
      <c r="FS263" s="56"/>
      <c r="FT263" s="56"/>
      <c r="FU263" s="56"/>
      <c r="FV263" s="56"/>
      <c r="FX263" s="56"/>
      <c r="FY263" s="56"/>
      <c r="FZ263" s="56"/>
      <c r="GA263" s="56"/>
      <c r="GB263" s="56"/>
      <c r="GC263" s="56"/>
      <c r="GD263" s="56"/>
      <c r="GE263" s="56"/>
      <c r="GF263" s="56"/>
      <c r="GH263" s="56"/>
      <c r="GI263" s="56"/>
      <c r="GJ263" s="56"/>
      <c r="GK263" s="56"/>
      <c r="GL263" s="56"/>
      <c r="GM263" s="56"/>
      <c r="GN263" s="56"/>
      <c r="GO263" s="56"/>
      <c r="GP263" s="56"/>
      <c r="GR263" s="56"/>
      <c r="GS263" s="56"/>
      <c r="GT263" s="56"/>
      <c r="GU263" s="56"/>
      <c r="GV263" s="56"/>
      <c r="GW263" s="56"/>
      <c r="GX263" s="56"/>
      <c r="GY263" s="56"/>
      <c r="GZ263" s="56"/>
      <c r="HB263" s="56"/>
      <c r="HC263" s="56"/>
      <c r="HD263" s="56"/>
      <c r="HE263" s="56"/>
      <c r="HF263" s="56"/>
      <c r="HG263" s="56"/>
      <c r="HH263" s="56"/>
      <c r="HI263" s="56"/>
      <c r="HJ263" s="56"/>
      <c r="HL263" s="56"/>
      <c r="HM263" s="56"/>
      <c r="HN263" s="56"/>
      <c r="HO263" s="56"/>
      <c r="HP263" s="56"/>
      <c r="HQ263" s="56"/>
      <c r="HR263" s="56"/>
      <c r="HS263" s="56"/>
      <c r="HT263" s="56"/>
      <c r="HV263" s="56"/>
      <c r="HW263" s="56"/>
      <c r="HX263" s="56"/>
      <c r="HY263" s="56"/>
      <c r="HZ263" s="56"/>
      <c r="IA263" s="56"/>
      <c r="IB263" s="56"/>
      <c r="IC263" s="56"/>
      <c r="ID263" s="56"/>
      <c r="IF263" s="56"/>
      <c r="IG263" s="56"/>
      <c r="IH263" s="56"/>
      <c r="II263" s="56"/>
      <c r="IJ263" s="56"/>
      <c r="IK263" s="56"/>
      <c r="IL263" s="56"/>
      <c r="IM263" s="56"/>
      <c r="IN263" s="56"/>
      <c r="IP263" s="56"/>
      <c r="IQ263" s="56"/>
      <c r="IR263" s="56"/>
      <c r="IS263" s="56"/>
      <c r="IT263" s="56"/>
      <c r="IU263" s="56"/>
    </row>
    <row r="264" spans="1:255" ht="12.75" customHeight="1" thickBot="1" x14ac:dyDescent="0.25">
      <c r="A264" s="221"/>
      <c r="B264" s="106">
        <v>3835</v>
      </c>
      <c r="C264" s="85" t="s">
        <v>78</v>
      </c>
      <c r="D264" s="86"/>
      <c r="E264" s="47"/>
      <c r="F264" s="47"/>
      <c r="G264" s="47"/>
      <c r="H264" s="48"/>
      <c r="I264" s="49"/>
      <c r="J264" s="56"/>
      <c r="K264" s="56"/>
      <c r="L264" s="56"/>
      <c r="M264" s="56"/>
      <c r="N264" s="56"/>
      <c r="O264" s="56"/>
      <c r="P264" s="56"/>
      <c r="Q264" s="56"/>
      <c r="R264" s="56"/>
      <c r="T264" s="56"/>
      <c r="U264" s="56"/>
      <c r="V264" s="56"/>
      <c r="W264" s="56"/>
      <c r="X264" s="56"/>
      <c r="Y264" s="56"/>
      <c r="Z264" s="56"/>
      <c r="AA264" s="56"/>
      <c r="AB264" s="56"/>
      <c r="AD264" s="56"/>
      <c r="AE264" s="56"/>
      <c r="AF264" s="56"/>
      <c r="AG264" s="56"/>
      <c r="AH264" s="56"/>
      <c r="AI264" s="56"/>
      <c r="AJ264" s="56"/>
      <c r="AK264" s="56"/>
      <c r="AL264" s="56"/>
      <c r="AN264" s="56"/>
      <c r="AO264" s="56"/>
      <c r="AP264" s="56"/>
      <c r="AQ264" s="56"/>
      <c r="AR264" s="56"/>
      <c r="AS264" s="56"/>
      <c r="AT264" s="56"/>
      <c r="AU264" s="56"/>
      <c r="AV264" s="56"/>
      <c r="AX264" s="56"/>
      <c r="AY264" s="56"/>
      <c r="AZ264" s="56"/>
      <c r="BA264" s="56"/>
      <c r="BB264" s="56"/>
      <c r="BC264" s="56"/>
      <c r="BD264" s="56"/>
      <c r="BE264" s="56"/>
      <c r="BF264" s="56"/>
      <c r="BH264" s="56"/>
      <c r="BI264" s="56"/>
      <c r="BJ264" s="56"/>
      <c r="BK264" s="56"/>
      <c r="BL264" s="56"/>
      <c r="BM264" s="56"/>
      <c r="BN264" s="56"/>
      <c r="BO264" s="56"/>
      <c r="BP264" s="56"/>
      <c r="BR264" s="56"/>
      <c r="BS264" s="56"/>
      <c r="BT264" s="56"/>
      <c r="BU264" s="56"/>
      <c r="BV264" s="56"/>
      <c r="BW264" s="56"/>
      <c r="BX264" s="56"/>
      <c r="BY264" s="56"/>
      <c r="BZ264" s="56"/>
      <c r="CB264" s="56"/>
      <c r="CC264" s="56"/>
      <c r="CD264" s="56"/>
      <c r="CE264" s="56"/>
      <c r="CF264" s="56"/>
      <c r="CG264" s="56"/>
      <c r="CH264" s="56"/>
      <c r="CI264" s="56"/>
      <c r="CJ264" s="56"/>
      <c r="CL264" s="56"/>
      <c r="CM264" s="56"/>
      <c r="CN264" s="56"/>
      <c r="CO264" s="56"/>
      <c r="CP264" s="56"/>
      <c r="CQ264" s="56"/>
      <c r="CR264" s="56"/>
      <c r="CS264" s="56"/>
      <c r="CT264" s="56"/>
      <c r="CV264" s="56"/>
      <c r="CW264" s="56"/>
      <c r="CX264" s="56"/>
      <c r="CY264" s="56"/>
      <c r="CZ264" s="56"/>
      <c r="DA264" s="56"/>
      <c r="DB264" s="56"/>
      <c r="DC264" s="56"/>
      <c r="DD264" s="56"/>
      <c r="DF264" s="56"/>
      <c r="DG264" s="56"/>
      <c r="DH264" s="56"/>
      <c r="DI264" s="56"/>
      <c r="DJ264" s="56"/>
      <c r="DK264" s="56"/>
      <c r="DL264" s="56"/>
      <c r="DM264" s="56"/>
      <c r="DN264" s="56"/>
      <c r="DP264" s="56"/>
      <c r="DQ264" s="56"/>
      <c r="DR264" s="56"/>
      <c r="DS264" s="56"/>
      <c r="DT264" s="56"/>
      <c r="DU264" s="56"/>
      <c r="DV264" s="56"/>
      <c r="DW264" s="56"/>
      <c r="DX264" s="56"/>
      <c r="DZ264" s="56"/>
      <c r="EA264" s="56"/>
      <c r="EB264" s="56"/>
      <c r="EC264" s="56"/>
      <c r="ED264" s="56"/>
      <c r="EE264" s="56"/>
      <c r="EF264" s="56"/>
      <c r="EG264" s="56"/>
      <c r="EH264" s="56"/>
      <c r="EJ264" s="56"/>
      <c r="EK264" s="56"/>
      <c r="EL264" s="56"/>
      <c r="EM264" s="56"/>
      <c r="EN264" s="56"/>
      <c r="EO264" s="56"/>
      <c r="EP264" s="56"/>
      <c r="EQ264" s="56"/>
      <c r="ER264" s="56"/>
      <c r="ET264" s="56"/>
      <c r="EU264" s="56"/>
      <c r="EV264" s="56"/>
      <c r="EW264" s="56"/>
      <c r="EX264" s="56"/>
      <c r="EY264" s="56"/>
      <c r="EZ264" s="56"/>
      <c r="FA264" s="56"/>
      <c r="FB264" s="56"/>
      <c r="FD264" s="56"/>
      <c r="FE264" s="56"/>
      <c r="FF264" s="56"/>
      <c r="FG264" s="56"/>
      <c r="FH264" s="56"/>
      <c r="FI264" s="56"/>
      <c r="FJ264" s="56"/>
      <c r="FK264" s="56"/>
      <c r="FL264" s="56"/>
      <c r="FN264" s="56"/>
      <c r="FO264" s="56"/>
      <c r="FP264" s="56"/>
      <c r="FQ264" s="56"/>
      <c r="FR264" s="56"/>
      <c r="FS264" s="56"/>
      <c r="FT264" s="56"/>
      <c r="FU264" s="56"/>
      <c r="FV264" s="56"/>
      <c r="FX264" s="56"/>
      <c r="FY264" s="56"/>
      <c r="FZ264" s="56"/>
      <c r="GA264" s="56"/>
      <c r="GB264" s="56"/>
      <c r="GC264" s="56"/>
      <c r="GD264" s="56"/>
      <c r="GE264" s="56"/>
      <c r="GF264" s="56"/>
      <c r="GH264" s="56"/>
      <c r="GI264" s="56"/>
      <c r="GJ264" s="56"/>
      <c r="GK264" s="56"/>
      <c r="GL264" s="56"/>
      <c r="GM264" s="56"/>
      <c r="GN264" s="56"/>
      <c r="GO264" s="56"/>
      <c r="GP264" s="56"/>
      <c r="GR264" s="56"/>
      <c r="GS264" s="56"/>
      <c r="GT264" s="56"/>
      <c r="GU264" s="56"/>
      <c r="GV264" s="56"/>
      <c r="GW264" s="56"/>
      <c r="GX264" s="56"/>
      <c r="GY264" s="56"/>
      <c r="GZ264" s="56"/>
      <c r="HB264" s="56"/>
      <c r="HC264" s="56"/>
      <c r="HD264" s="56"/>
      <c r="HE264" s="56"/>
      <c r="HF264" s="56"/>
      <c r="HG264" s="56"/>
      <c r="HH264" s="56"/>
      <c r="HI264" s="56"/>
      <c r="HJ264" s="56"/>
      <c r="HL264" s="56"/>
      <c r="HM264" s="56"/>
      <c r="HN264" s="56"/>
      <c r="HO264" s="56"/>
      <c r="HP264" s="56"/>
      <c r="HQ264" s="56"/>
      <c r="HR264" s="56"/>
      <c r="HS264" s="56"/>
      <c r="HT264" s="56"/>
      <c r="HV264" s="56"/>
      <c r="HW264" s="56"/>
      <c r="HX264" s="56"/>
      <c r="HY264" s="56"/>
      <c r="HZ264" s="56"/>
      <c r="IA264" s="56"/>
      <c r="IB264" s="56"/>
      <c r="IC264" s="56"/>
      <c r="ID264" s="56"/>
      <c r="IF264" s="56"/>
      <c r="IG264" s="56"/>
      <c r="IH264" s="56"/>
      <c r="II264" s="56"/>
      <c r="IJ264" s="56"/>
      <c r="IK264" s="56"/>
      <c r="IL264" s="56"/>
      <c r="IM264" s="56"/>
      <c r="IN264" s="56"/>
      <c r="IP264" s="56"/>
      <c r="IQ264" s="56"/>
      <c r="IR264" s="56"/>
      <c r="IS264" s="56"/>
      <c r="IT264" s="56"/>
      <c r="IU264" s="56"/>
    </row>
    <row r="265" spans="1:255" ht="13.5" thickBot="1" x14ac:dyDescent="0.25">
      <c r="A265" s="221"/>
      <c r="B265" s="106">
        <v>4862.6899999999996</v>
      </c>
      <c r="C265" s="85" t="s">
        <v>79</v>
      </c>
      <c r="D265" s="86"/>
      <c r="E265" s="47"/>
      <c r="F265" s="47"/>
      <c r="G265" s="47"/>
      <c r="H265" s="48"/>
      <c r="I265" s="49"/>
      <c r="J265" s="56"/>
      <c r="K265" s="56"/>
      <c r="L265" s="56"/>
      <c r="M265" s="56"/>
      <c r="N265" s="56"/>
      <c r="O265" s="56"/>
      <c r="P265" s="56"/>
      <c r="Q265" s="56"/>
      <c r="R265" s="56"/>
      <c r="T265" s="56"/>
      <c r="U265" s="56"/>
      <c r="V265" s="56"/>
      <c r="W265" s="56"/>
      <c r="X265" s="56"/>
      <c r="Y265" s="56"/>
      <c r="Z265" s="56"/>
      <c r="AA265" s="56"/>
      <c r="AB265" s="56"/>
      <c r="AD265" s="56"/>
      <c r="AE265" s="56"/>
      <c r="AF265" s="56"/>
      <c r="AG265" s="56"/>
      <c r="AH265" s="56"/>
      <c r="AI265" s="56"/>
      <c r="AJ265" s="56"/>
      <c r="AK265" s="56"/>
      <c r="AL265" s="56"/>
      <c r="AN265" s="56"/>
      <c r="AO265" s="56"/>
      <c r="AP265" s="56"/>
      <c r="AQ265" s="56"/>
      <c r="AR265" s="56"/>
      <c r="AS265" s="56"/>
      <c r="AT265" s="56"/>
      <c r="AU265" s="56"/>
      <c r="AV265" s="56"/>
      <c r="AX265" s="56"/>
      <c r="AY265" s="56"/>
      <c r="AZ265" s="56"/>
      <c r="BA265" s="56"/>
      <c r="BB265" s="56"/>
      <c r="BC265" s="56"/>
      <c r="BD265" s="56"/>
      <c r="BE265" s="56"/>
      <c r="BF265" s="56"/>
      <c r="BH265" s="56"/>
      <c r="BI265" s="56"/>
      <c r="BJ265" s="56"/>
      <c r="BK265" s="56"/>
      <c r="BL265" s="56"/>
      <c r="BM265" s="56"/>
      <c r="BN265" s="56"/>
      <c r="BO265" s="56"/>
      <c r="BP265" s="56"/>
      <c r="BR265" s="56"/>
      <c r="BS265" s="56"/>
      <c r="BT265" s="56"/>
      <c r="BU265" s="56"/>
      <c r="BV265" s="56"/>
      <c r="BW265" s="56"/>
      <c r="BX265" s="56"/>
      <c r="BY265" s="56"/>
      <c r="BZ265" s="56"/>
      <c r="CB265" s="56"/>
      <c r="CC265" s="56"/>
      <c r="CD265" s="56"/>
      <c r="CE265" s="56"/>
      <c r="CF265" s="56"/>
      <c r="CG265" s="56"/>
      <c r="CH265" s="56"/>
      <c r="CI265" s="56"/>
      <c r="CJ265" s="56"/>
      <c r="CL265" s="56"/>
      <c r="CM265" s="56"/>
      <c r="CN265" s="56"/>
      <c r="CO265" s="56"/>
      <c r="CP265" s="56"/>
      <c r="CQ265" s="56"/>
      <c r="CR265" s="56"/>
      <c r="CS265" s="56"/>
      <c r="CT265" s="56"/>
      <c r="CV265" s="56"/>
      <c r="CW265" s="56"/>
      <c r="CX265" s="56"/>
      <c r="CY265" s="56"/>
      <c r="CZ265" s="56"/>
      <c r="DA265" s="56"/>
      <c r="DB265" s="56"/>
      <c r="DC265" s="56"/>
      <c r="DD265" s="56"/>
      <c r="DF265" s="56"/>
      <c r="DG265" s="56"/>
      <c r="DH265" s="56"/>
      <c r="DI265" s="56"/>
      <c r="DJ265" s="56"/>
      <c r="DK265" s="56"/>
      <c r="DL265" s="56"/>
      <c r="DM265" s="56"/>
      <c r="DN265" s="56"/>
      <c r="DP265" s="56"/>
      <c r="DQ265" s="56"/>
      <c r="DR265" s="56"/>
      <c r="DS265" s="56"/>
      <c r="DT265" s="56"/>
      <c r="DU265" s="56"/>
      <c r="DV265" s="56"/>
      <c r="DW265" s="56"/>
      <c r="DX265" s="56"/>
      <c r="DZ265" s="56"/>
      <c r="EA265" s="56"/>
      <c r="EB265" s="56"/>
      <c r="EC265" s="56"/>
      <c r="ED265" s="56"/>
      <c r="EE265" s="56"/>
      <c r="EF265" s="56"/>
      <c r="EG265" s="56"/>
      <c r="EH265" s="56"/>
      <c r="EJ265" s="56"/>
      <c r="EK265" s="56"/>
      <c r="EL265" s="56"/>
      <c r="EM265" s="56"/>
      <c r="EN265" s="56"/>
      <c r="EO265" s="56"/>
      <c r="EP265" s="56"/>
      <c r="EQ265" s="56"/>
      <c r="ER265" s="56"/>
      <c r="ET265" s="56"/>
      <c r="EU265" s="56"/>
      <c r="EV265" s="56"/>
      <c r="EW265" s="56"/>
      <c r="EX265" s="56"/>
      <c r="EY265" s="56"/>
      <c r="EZ265" s="56"/>
      <c r="FA265" s="56"/>
      <c r="FB265" s="56"/>
      <c r="FD265" s="56"/>
      <c r="FE265" s="56"/>
      <c r="FF265" s="56"/>
      <c r="FG265" s="56"/>
      <c r="FH265" s="56"/>
      <c r="FI265" s="56"/>
      <c r="FJ265" s="56"/>
      <c r="FK265" s="56"/>
      <c r="FL265" s="56"/>
      <c r="FN265" s="56"/>
      <c r="FO265" s="56"/>
      <c r="FP265" s="56"/>
      <c r="FQ265" s="56"/>
      <c r="FR265" s="56"/>
      <c r="FS265" s="56"/>
      <c r="FT265" s="56"/>
      <c r="FU265" s="56"/>
      <c r="FV265" s="56"/>
      <c r="FX265" s="56"/>
      <c r="FY265" s="56"/>
      <c r="FZ265" s="56"/>
      <c r="GA265" s="56"/>
      <c r="GB265" s="56"/>
      <c r="GC265" s="56"/>
      <c r="GD265" s="56"/>
      <c r="GE265" s="56"/>
      <c r="GF265" s="56"/>
      <c r="GH265" s="56"/>
      <c r="GI265" s="56"/>
      <c r="GJ265" s="56"/>
      <c r="GK265" s="56"/>
      <c r="GL265" s="56"/>
      <c r="GM265" s="56"/>
      <c r="GN265" s="56"/>
      <c r="GO265" s="56"/>
      <c r="GP265" s="56"/>
      <c r="GR265" s="56"/>
      <c r="GS265" s="56"/>
      <c r="GT265" s="56"/>
      <c r="GU265" s="56"/>
      <c r="GV265" s="56"/>
      <c r="GW265" s="56"/>
      <c r="GX265" s="56"/>
      <c r="GY265" s="56"/>
      <c r="GZ265" s="56"/>
      <c r="HB265" s="56"/>
      <c r="HC265" s="56"/>
      <c r="HD265" s="56"/>
      <c r="HE265" s="56"/>
      <c r="HF265" s="56"/>
      <c r="HG265" s="56"/>
      <c r="HH265" s="56"/>
      <c r="HI265" s="56"/>
      <c r="HJ265" s="56"/>
      <c r="HL265" s="56"/>
      <c r="HM265" s="56"/>
      <c r="HN265" s="56"/>
      <c r="HO265" s="56"/>
      <c r="HP265" s="56"/>
      <c r="HQ265" s="56"/>
      <c r="HR265" s="56"/>
      <c r="HS265" s="56"/>
      <c r="HT265" s="56"/>
      <c r="HV265" s="56"/>
      <c r="HW265" s="56"/>
      <c r="HX265" s="56"/>
      <c r="HY265" s="56"/>
      <c r="HZ265" s="56"/>
      <c r="IA265" s="56"/>
      <c r="IB265" s="56"/>
      <c r="IC265" s="56"/>
      <c r="ID265" s="56"/>
      <c r="IF265" s="56"/>
      <c r="IG265" s="56"/>
      <c r="IH265" s="56"/>
      <c r="II265" s="56"/>
      <c r="IJ265" s="56"/>
      <c r="IK265" s="56"/>
      <c r="IL265" s="56"/>
      <c r="IM265" s="56"/>
      <c r="IN265" s="56"/>
      <c r="IP265" s="56"/>
      <c r="IQ265" s="56"/>
      <c r="IR265" s="56"/>
      <c r="IS265" s="56"/>
      <c r="IT265" s="56"/>
      <c r="IU265" s="56"/>
    </row>
    <row r="266" spans="1:255" ht="12.75" customHeight="1" thickBot="1" x14ac:dyDescent="0.25">
      <c r="A266" s="221"/>
      <c r="B266" s="106">
        <v>3600.43</v>
      </c>
      <c r="C266" s="85" t="s">
        <v>80</v>
      </c>
      <c r="D266" s="86"/>
      <c r="E266" s="47"/>
      <c r="F266" s="47"/>
      <c r="G266" s="47"/>
      <c r="H266" s="48"/>
      <c r="I266" s="49"/>
      <c r="J266" s="56"/>
      <c r="K266" s="56"/>
      <c r="L266" s="56"/>
      <c r="M266" s="56"/>
      <c r="N266" s="56"/>
      <c r="O266" s="56"/>
      <c r="P266" s="56"/>
      <c r="Q266" s="56"/>
      <c r="R266" s="56"/>
      <c r="T266" s="56"/>
      <c r="U266" s="56"/>
      <c r="V266" s="56"/>
      <c r="W266" s="56"/>
      <c r="X266" s="56"/>
      <c r="Y266" s="56"/>
      <c r="Z266" s="56"/>
      <c r="AA266" s="56"/>
      <c r="AB266" s="56"/>
      <c r="AD266" s="56"/>
      <c r="AE266" s="56"/>
      <c r="AF266" s="56"/>
      <c r="AG266" s="56"/>
      <c r="AH266" s="56"/>
      <c r="AI266" s="56"/>
      <c r="AJ266" s="56"/>
      <c r="AK266" s="56"/>
      <c r="AL266" s="56"/>
      <c r="AN266" s="56"/>
      <c r="AO266" s="56"/>
      <c r="AP266" s="56"/>
      <c r="AQ266" s="56"/>
      <c r="AR266" s="56"/>
      <c r="AS266" s="56"/>
      <c r="AT266" s="56"/>
      <c r="AU266" s="56"/>
      <c r="AV266" s="56"/>
      <c r="AX266" s="56"/>
      <c r="AY266" s="56"/>
      <c r="AZ266" s="56"/>
      <c r="BA266" s="56"/>
      <c r="BB266" s="56"/>
      <c r="BC266" s="56"/>
      <c r="BD266" s="56"/>
      <c r="BE266" s="56"/>
      <c r="BF266" s="56"/>
      <c r="BH266" s="56"/>
      <c r="BI266" s="56"/>
      <c r="BJ266" s="56"/>
      <c r="BK266" s="56"/>
      <c r="BL266" s="56"/>
      <c r="BM266" s="56"/>
      <c r="BN266" s="56"/>
      <c r="BO266" s="56"/>
      <c r="BP266" s="56"/>
      <c r="BR266" s="56"/>
      <c r="BS266" s="56"/>
      <c r="BT266" s="56"/>
      <c r="BU266" s="56"/>
      <c r="BV266" s="56"/>
      <c r="BW266" s="56"/>
      <c r="BX266" s="56"/>
      <c r="BY266" s="56"/>
      <c r="BZ266" s="56"/>
      <c r="CB266" s="56"/>
      <c r="CC266" s="56"/>
      <c r="CD266" s="56"/>
      <c r="CE266" s="56"/>
      <c r="CF266" s="56"/>
      <c r="CG266" s="56"/>
      <c r="CH266" s="56"/>
      <c r="CI266" s="56"/>
      <c r="CJ266" s="56"/>
      <c r="CL266" s="56"/>
      <c r="CM266" s="56"/>
      <c r="CN266" s="56"/>
      <c r="CO266" s="56"/>
      <c r="CP266" s="56"/>
      <c r="CQ266" s="56"/>
      <c r="CR266" s="56"/>
      <c r="CS266" s="56"/>
      <c r="CT266" s="56"/>
      <c r="CV266" s="56"/>
      <c r="CW266" s="56"/>
      <c r="CX266" s="56"/>
      <c r="CY266" s="56"/>
      <c r="CZ266" s="56"/>
      <c r="DA266" s="56"/>
      <c r="DB266" s="56"/>
      <c r="DC266" s="56"/>
      <c r="DD266" s="56"/>
      <c r="DF266" s="56"/>
      <c r="DG266" s="56"/>
      <c r="DH266" s="56"/>
      <c r="DI266" s="56"/>
      <c r="DJ266" s="56"/>
      <c r="DK266" s="56"/>
      <c r="DL266" s="56"/>
      <c r="DM266" s="56"/>
      <c r="DN266" s="56"/>
      <c r="DP266" s="56"/>
      <c r="DQ266" s="56"/>
      <c r="DR266" s="56"/>
      <c r="DS266" s="56"/>
      <c r="DT266" s="56"/>
      <c r="DU266" s="56"/>
      <c r="DV266" s="56"/>
      <c r="DW266" s="56"/>
      <c r="DX266" s="56"/>
      <c r="DZ266" s="56"/>
      <c r="EA266" s="56"/>
      <c r="EB266" s="56"/>
      <c r="EC266" s="56"/>
      <c r="ED266" s="56"/>
      <c r="EE266" s="56"/>
      <c r="EF266" s="56"/>
      <c r="EG266" s="56"/>
      <c r="EH266" s="56"/>
      <c r="EJ266" s="56"/>
      <c r="EK266" s="56"/>
      <c r="EL266" s="56"/>
      <c r="EM266" s="56"/>
      <c r="EN266" s="56"/>
      <c r="EO266" s="56"/>
      <c r="EP266" s="56"/>
      <c r="EQ266" s="56"/>
      <c r="ER266" s="56"/>
      <c r="ET266" s="56"/>
      <c r="EU266" s="56"/>
      <c r="EV266" s="56"/>
      <c r="EW266" s="56"/>
      <c r="EX266" s="56"/>
      <c r="EY266" s="56"/>
      <c r="EZ266" s="56"/>
      <c r="FA266" s="56"/>
      <c r="FB266" s="56"/>
      <c r="FD266" s="56"/>
      <c r="FE266" s="56"/>
      <c r="FF266" s="56"/>
      <c r="FG266" s="56"/>
      <c r="FH266" s="56"/>
      <c r="FI266" s="56"/>
      <c r="FJ266" s="56"/>
      <c r="FK266" s="56"/>
      <c r="FL266" s="56"/>
      <c r="FN266" s="56"/>
      <c r="FO266" s="56"/>
      <c r="FP266" s="56"/>
      <c r="FQ266" s="56"/>
      <c r="FR266" s="56"/>
      <c r="FS266" s="56"/>
      <c r="FT266" s="56"/>
      <c r="FU266" s="56"/>
      <c r="FV266" s="56"/>
      <c r="FX266" s="56"/>
      <c r="FY266" s="56"/>
      <c r="FZ266" s="56"/>
      <c r="GA266" s="56"/>
      <c r="GB266" s="56"/>
      <c r="GC266" s="56"/>
      <c r="GD266" s="56"/>
      <c r="GE266" s="56"/>
      <c r="GF266" s="56"/>
      <c r="GH266" s="56"/>
      <c r="GI266" s="56"/>
      <c r="GJ266" s="56"/>
      <c r="GK266" s="56"/>
      <c r="GL266" s="56"/>
      <c r="GM266" s="56"/>
      <c r="GN266" s="56"/>
      <c r="GO266" s="56"/>
      <c r="GP266" s="56"/>
      <c r="GR266" s="56"/>
      <c r="GS266" s="56"/>
      <c r="GT266" s="56"/>
      <c r="GU266" s="56"/>
      <c r="GV266" s="56"/>
      <c r="GW266" s="56"/>
      <c r="GX266" s="56"/>
      <c r="GY266" s="56"/>
      <c r="GZ266" s="56"/>
      <c r="HB266" s="56"/>
      <c r="HC266" s="56"/>
      <c r="HD266" s="56"/>
      <c r="HE266" s="56"/>
      <c r="HF266" s="56"/>
      <c r="HG266" s="56"/>
      <c r="HH266" s="56"/>
      <c r="HI266" s="56"/>
      <c r="HJ266" s="56"/>
      <c r="HL266" s="56"/>
      <c r="HM266" s="56"/>
      <c r="HN266" s="56"/>
      <c r="HO266" s="56"/>
      <c r="HP266" s="56"/>
      <c r="HQ266" s="56"/>
      <c r="HR266" s="56"/>
      <c r="HS266" s="56"/>
      <c r="HT266" s="56"/>
      <c r="HV266" s="56"/>
      <c r="HW266" s="56"/>
      <c r="HX266" s="56"/>
      <c r="HY266" s="56"/>
      <c r="HZ266" s="56"/>
      <c r="IA266" s="56"/>
      <c r="IB266" s="56"/>
      <c r="IC266" s="56"/>
      <c r="ID266" s="56"/>
      <c r="IF266" s="56"/>
      <c r="IG266" s="56"/>
      <c r="IH266" s="56"/>
      <c r="II266" s="56"/>
      <c r="IJ266" s="56"/>
      <c r="IK266" s="56"/>
      <c r="IL266" s="56"/>
      <c r="IM266" s="56"/>
      <c r="IN266" s="56"/>
      <c r="IP266" s="56"/>
      <c r="IQ266" s="56"/>
      <c r="IR266" s="56"/>
      <c r="IS266" s="56"/>
      <c r="IT266" s="56"/>
      <c r="IU266" s="56"/>
    </row>
    <row r="267" spans="1:255" ht="13.5" thickBot="1" x14ac:dyDescent="0.25">
      <c r="A267" s="221"/>
      <c r="B267" s="185"/>
      <c r="C267" s="70" t="s">
        <v>87</v>
      </c>
      <c r="D267" s="163"/>
      <c r="E267" s="53"/>
      <c r="F267" s="53"/>
      <c r="G267" s="53"/>
      <c r="H267" s="153"/>
      <c r="I267" s="49">
        <v>2412.0100000000002</v>
      </c>
      <c r="J267" s="56"/>
      <c r="K267" s="56"/>
      <c r="L267" s="56"/>
      <c r="M267" s="56"/>
      <c r="N267" s="56"/>
      <c r="O267" s="56"/>
      <c r="P267" s="56"/>
      <c r="Q267" s="56"/>
      <c r="R267" s="56"/>
      <c r="T267" s="56"/>
      <c r="U267" s="56"/>
      <c r="V267" s="56"/>
      <c r="W267" s="56"/>
      <c r="X267" s="56"/>
      <c r="Y267" s="56"/>
      <c r="Z267" s="56"/>
      <c r="AA267" s="56"/>
      <c r="AB267" s="56"/>
      <c r="AD267" s="56"/>
      <c r="AE267" s="56"/>
      <c r="AF267" s="56"/>
      <c r="AG267" s="56"/>
      <c r="AH267" s="56"/>
      <c r="AI267" s="56"/>
      <c r="AJ267" s="56"/>
      <c r="AK267" s="56"/>
      <c r="AL267" s="56"/>
      <c r="AN267" s="56"/>
      <c r="AO267" s="56"/>
      <c r="AP267" s="56"/>
      <c r="AQ267" s="56"/>
      <c r="AR267" s="56"/>
      <c r="AS267" s="56"/>
      <c r="AT267" s="56"/>
      <c r="AU267" s="56"/>
      <c r="AV267" s="56"/>
      <c r="AX267" s="56"/>
      <c r="AY267" s="56"/>
      <c r="AZ267" s="56"/>
      <c r="BA267" s="56"/>
      <c r="BB267" s="56"/>
      <c r="BC267" s="56"/>
      <c r="BD267" s="56"/>
      <c r="BE267" s="56"/>
      <c r="BF267" s="56"/>
      <c r="BH267" s="56"/>
      <c r="BI267" s="56"/>
      <c r="BJ267" s="56"/>
      <c r="BK267" s="56"/>
      <c r="BL267" s="56"/>
      <c r="BM267" s="56"/>
      <c r="BN267" s="56"/>
      <c r="BO267" s="56"/>
      <c r="BP267" s="56"/>
      <c r="BR267" s="56"/>
      <c r="BS267" s="56"/>
      <c r="BT267" s="56"/>
      <c r="BU267" s="56"/>
      <c r="BV267" s="56"/>
      <c r="BW267" s="56"/>
      <c r="BX267" s="56"/>
      <c r="BY267" s="56"/>
      <c r="BZ267" s="56"/>
      <c r="CB267" s="56"/>
      <c r="CC267" s="56"/>
      <c r="CD267" s="56"/>
      <c r="CE267" s="56"/>
      <c r="CF267" s="56"/>
      <c r="CG267" s="56"/>
      <c r="CH267" s="56"/>
      <c r="CI267" s="56"/>
      <c r="CJ267" s="56"/>
      <c r="CL267" s="56"/>
      <c r="CM267" s="56"/>
      <c r="CN267" s="56"/>
      <c r="CO267" s="56"/>
      <c r="CP267" s="56"/>
      <c r="CQ267" s="56"/>
      <c r="CR267" s="56"/>
      <c r="CS267" s="56"/>
      <c r="CT267" s="56"/>
      <c r="CV267" s="56"/>
      <c r="CW267" s="56"/>
      <c r="CX267" s="56"/>
      <c r="CY267" s="56"/>
      <c r="CZ267" s="56"/>
      <c r="DA267" s="56"/>
      <c r="DB267" s="56"/>
      <c r="DC267" s="56"/>
      <c r="DD267" s="56"/>
      <c r="DF267" s="56"/>
      <c r="DG267" s="56"/>
      <c r="DH267" s="56"/>
      <c r="DI267" s="56"/>
      <c r="DJ267" s="56"/>
      <c r="DK267" s="56"/>
      <c r="DL267" s="56"/>
      <c r="DM267" s="56"/>
      <c r="DN267" s="56"/>
      <c r="DP267" s="56"/>
      <c r="DQ267" s="56"/>
      <c r="DR267" s="56"/>
      <c r="DS267" s="56"/>
      <c r="DT267" s="56"/>
      <c r="DU267" s="56"/>
      <c r="DV267" s="56"/>
      <c r="DW267" s="56"/>
      <c r="DX267" s="56"/>
      <c r="DZ267" s="56"/>
      <c r="EA267" s="56"/>
      <c r="EB267" s="56"/>
      <c r="EC267" s="56"/>
      <c r="ED267" s="56"/>
      <c r="EE267" s="56"/>
      <c r="EF267" s="56"/>
      <c r="EG267" s="56"/>
      <c r="EH267" s="56"/>
      <c r="EJ267" s="56"/>
      <c r="EK267" s="56"/>
      <c r="EL267" s="56"/>
      <c r="EM267" s="56"/>
      <c r="EN267" s="56"/>
      <c r="EO267" s="56"/>
      <c r="EP267" s="56"/>
      <c r="EQ267" s="56"/>
      <c r="ER267" s="56"/>
      <c r="ET267" s="56"/>
      <c r="EU267" s="56"/>
      <c r="EV267" s="56"/>
      <c r="EW267" s="56"/>
      <c r="EX267" s="56"/>
      <c r="EY267" s="56"/>
      <c r="EZ267" s="56"/>
      <c r="FA267" s="56"/>
      <c r="FB267" s="56"/>
      <c r="FD267" s="56"/>
      <c r="FE267" s="56"/>
      <c r="FF267" s="56"/>
      <c r="FG267" s="56"/>
      <c r="FH267" s="56"/>
      <c r="FI267" s="56"/>
      <c r="FJ267" s="56"/>
      <c r="FK267" s="56"/>
      <c r="FL267" s="56"/>
      <c r="FN267" s="56"/>
      <c r="FO267" s="56"/>
      <c r="FP267" s="56"/>
      <c r="FQ267" s="56"/>
      <c r="FR267" s="56"/>
      <c r="FS267" s="56"/>
      <c r="FT267" s="56"/>
      <c r="FU267" s="56"/>
      <c r="FV267" s="56"/>
      <c r="FX267" s="56"/>
      <c r="FY267" s="56"/>
      <c r="FZ267" s="56"/>
      <c r="GA267" s="56"/>
      <c r="GB267" s="56"/>
      <c r="GC267" s="56"/>
      <c r="GD267" s="56"/>
      <c r="GE267" s="56"/>
      <c r="GF267" s="56"/>
      <c r="GH267" s="56"/>
      <c r="GI267" s="56"/>
      <c r="GJ267" s="56"/>
      <c r="GK267" s="56"/>
      <c r="GL267" s="56"/>
      <c r="GM267" s="56"/>
      <c r="GN267" s="56"/>
      <c r="GO267" s="56"/>
      <c r="GP267" s="56"/>
      <c r="GR267" s="56"/>
      <c r="GS267" s="56"/>
      <c r="GT267" s="56"/>
      <c r="GU267" s="56"/>
      <c r="GV267" s="56"/>
      <c r="GW267" s="56"/>
      <c r="GX267" s="56"/>
      <c r="GY267" s="56"/>
      <c r="GZ267" s="56"/>
      <c r="HB267" s="56"/>
      <c r="HC267" s="56"/>
      <c r="HD267" s="56"/>
      <c r="HE267" s="56"/>
      <c r="HF267" s="56"/>
      <c r="HG267" s="56"/>
      <c r="HH267" s="56"/>
      <c r="HI267" s="56"/>
      <c r="HJ267" s="56"/>
      <c r="HL267" s="56"/>
      <c r="HM267" s="56"/>
      <c r="HN267" s="56"/>
      <c r="HO267" s="56"/>
      <c r="HP267" s="56"/>
      <c r="HQ267" s="56"/>
      <c r="HR267" s="56"/>
      <c r="HS267" s="56"/>
      <c r="HT267" s="56"/>
      <c r="HV267" s="56"/>
      <c r="HW267" s="56"/>
      <c r="HX267" s="56"/>
      <c r="HY267" s="56"/>
      <c r="HZ267" s="56"/>
      <c r="IA267" s="56"/>
      <c r="IB267" s="56"/>
      <c r="IC267" s="56"/>
      <c r="ID267" s="56"/>
      <c r="IF267" s="56"/>
      <c r="IG267" s="56"/>
      <c r="IH267" s="56"/>
      <c r="II267" s="56"/>
      <c r="IJ267" s="56"/>
      <c r="IK267" s="56"/>
      <c r="IL267" s="56"/>
      <c r="IM267" s="56"/>
      <c r="IN267" s="56"/>
      <c r="IP267" s="56"/>
      <c r="IQ267" s="56"/>
      <c r="IR267" s="56"/>
      <c r="IS267" s="56"/>
      <c r="IT267" s="56"/>
      <c r="IU267" s="56"/>
    </row>
    <row r="268" spans="1:255" ht="12.75" customHeight="1" thickBot="1" x14ac:dyDescent="0.25">
      <c r="A268" s="221"/>
      <c r="B268" s="18">
        <f>SUM(B255:B266)</f>
        <v>47167.16</v>
      </c>
      <c r="C268" s="17"/>
      <c r="D268" s="18"/>
      <c r="E268" s="19"/>
      <c r="F268" s="17"/>
      <c r="G268" s="17"/>
      <c r="H268" s="18" t="s">
        <v>17</v>
      </c>
      <c r="I268" s="233">
        <f>SUM(I255:I267)</f>
        <v>2412.0100000000002</v>
      </c>
      <c r="J268" s="56"/>
      <c r="K268" s="56"/>
      <c r="L268" s="56"/>
      <c r="M268" s="56"/>
      <c r="N268" s="56"/>
      <c r="O268" s="56"/>
      <c r="P268" s="56"/>
      <c r="Q268" s="56"/>
      <c r="R268" s="56"/>
      <c r="T268" s="56"/>
      <c r="U268" s="56"/>
      <c r="V268" s="56"/>
      <c r="W268" s="56"/>
      <c r="X268" s="56"/>
      <c r="Y268" s="56"/>
      <c r="Z268" s="56"/>
      <c r="AA268" s="56"/>
      <c r="AB268" s="56"/>
      <c r="AD268" s="56"/>
      <c r="AE268" s="56"/>
      <c r="AF268" s="56"/>
      <c r="AG268" s="56"/>
      <c r="AH268" s="56"/>
      <c r="AI268" s="56"/>
      <c r="AJ268" s="56"/>
      <c r="AK268" s="56"/>
      <c r="AL268" s="56"/>
      <c r="AN268" s="56"/>
      <c r="AO268" s="56"/>
      <c r="AP268" s="56"/>
      <c r="AQ268" s="56"/>
      <c r="AR268" s="56"/>
      <c r="AS268" s="56"/>
      <c r="AT268" s="56"/>
      <c r="AU268" s="56"/>
      <c r="AV268" s="56"/>
      <c r="AX268" s="56"/>
      <c r="AY268" s="56"/>
      <c r="AZ268" s="56"/>
      <c r="BA268" s="56"/>
      <c r="BB268" s="56"/>
      <c r="BC268" s="56"/>
      <c r="BD268" s="56"/>
      <c r="BE268" s="56"/>
      <c r="BF268" s="56"/>
      <c r="BH268" s="56"/>
      <c r="BI268" s="56"/>
      <c r="BJ268" s="56"/>
      <c r="BK268" s="56"/>
      <c r="BL268" s="56"/>
      <c r="BM268" s="56"/>
      <c r="BN268" s="56"/>
      <c r="BO268" s="56"/>
      <c r="BP268" s="56"/>
      <c r="BR268" s="56"/>
      <c r="BS268" s="56"/>
      <c r="BT268" s="56"/>
      <c r="BU268" s="56"/>
      <c r="BV268" s="56"/>
      <c r="BW268" s="56"/>
      <c r="BX268" s="56"/>
      <c r="BY268" s="56"/>
      <c r="BZ268" s="56"/>
      <c r="CB268" s="56"/>
      <c r="CC268" s="56"/>
      <c r="CD268" s="56"/>
      <c r="CE268" s="56"/>
      <c r="CF268" s="56"/>
      <c r="CG268" s="56"/>
      <c r="CH268" s="56"/>
      <c r="CI268" s="56"/>
      <c r="CJ268" s="56"/>
      <c r="CL268" s="56"/>
      <c r="CM268" s="56"/>
      <c r="CN268" s="56"/>
      <c r="CO268" s="56"/>
      <c r="CP268" s="56"/>
      <c r="CQ268" s="56"/>
      <c r="CR268" s="56"/>
      <c r="CS268" s="56"/>
      <c r="CT268" s="56"/>
      <c r="CV268" s="56"/>
      <c r="CW268" s="56"/>
      <c r="CX268" s="56"/>
      <c r="CY268" s="56"/>
      <c r="CZ268" s="56"/>
      <c r="DA268" s="56"/>
      <c r="DB268" s="56"/>
      <c r="DC268" s="56"/>
      <c r="DD268" s="56"/>
      <c r="DF268" s="56"/>
      <c r="DG268" s="56"/>
      <c r="DH268" s="56"/>
      <c r="DI268" s="56"/>
      <c r="DJ268" s="56"/>
      <c r="DK268" s="56"/>
      <c r="DL268" s="56"/>
      <c r="DM268" s="56"/>
      <c r="DN268" s="56"/>
      <c r="DP268" s="56"/>
      <c r="DQ268" s="56"/>
      <c r="DR268" s="56"/>
      <c r="DS268" s="56"/>
      <c r="DT268" s="56"/>
      <c r="DU268" s="56"/>
      <c r="DV268" s="56"/>
      <c r="DW268" s="56"/>
      <c r="DX268" s="56"/>
      <c r="DZ268" s="56"/>
      <c r="EA268" s="56"/>
      <c r="EB268" s="56"/>
      <c r="EC268" s="56"/>
      <c r="ED268" s="56"/>
      <c r="EE268" s="56"/>
      <c r="EF268" s="56"/>
      <c r="EG268" s="56"/>
      <c r="EH268" s="56"/>
      <c r="EJ268" s="56"/>
      <c r="EK268" s="56"/>
      <c r="EL268" s="56"/>
      <c r="EM268" s="56"/>
      <c r="EN268" s="56"/>
      <c r="EO268" s="56"/>
      <c r="EP268" s="56"/>
      <c r="EQ268" s="56"/>
      <c r="ER268" s="56"/>
      <c r="ET268" s="56"/>
      <c r="EU268" s="56"/>
      <c r="EV268" s="56"/>
      <c r="EW268" s="56"/>
      <c r="EX268" s="56"/>
      <c r="EY268" s="56"/>
      <c r="EZ268" s="56"/>
      <c r="FA268" s="56"/>
      <c r="FB268" s="56"/>
      <c r="FD268" s="56"/>
      <c r="FE268" s="56"/>
      <c r="FF268" s="56"/>
      <c r="FG268" s="56"/>
      <c r="FH268" s="56"/>
      <c r="FI268" s="56"/>
      <c r="FJ268" s="56"/>
      <c r="FK268" s="56"/>
      <c r="FL268" s="56"/>
      <c r="FN268" s="56"/>
      <c r="FO268" s="56"/>
      <c r="FP268" s="56"/>
      <c r="FQ268" s="56"/>
      <c r="FR268" s="56"/>
      <c r="FS268" s="56"/>
      <c r="FT268" s="56"/>
      <c r="FU268" s="56"/>
      <c r="FV268" s="56"/>
      <c r="FX268" s="56"/>
      <c r="FY268" s="56"/>
      <c r="FZ268" s="56"/>
      <c r="GA268" s="56"/>
      <c r="GB268" s="56"/>
      <c r="GC268" s="56"/>
      <c r="GD268" s="56"/>
      <c r="GE268" s="56"/>
      <c r="GF268" s="56"/>
      <c r="GH268" s="56"/>
      <c r="GI268" s="56"/>
      <c r="GJ268" s="56"/>
      <c r="GK268" s="56"/>
      <c r="GL268" s="56"/>
      <c r="GM268" s="56"/>
      <c r="GN268" s="56"/>
      <c r="GO268" s="56"/>
      <c r="GP268" s="56"/>
      <c r="GR268" s="56"/>
      <c r="GS268" s="56"/>
      <c r="GT268" s="56"/>
      <c r="GU268" s="56"/>
      <c r="GV268" s="56"/>
      <c r="GW268" s="56"/>
      <c r="GX268" s="56"/>
      <c r="GY268" s="56"/>
      <c r="GZ268" s="56"/>
      <c r="HB268" s="56"/>
      <c r="HC268" s="56"/>
      <c r="HD268" s="56"/>
      <c r="HE268" s="56"/>
      <c r="HF268" s="56"/>
      <c r="HG268" s="56"/>
      <c r="HH268" s="56"/>
      <c r="HI268" s="56"/>
      <c r="HJ268" s="56"/>
      <c r="HL268" s="56"/>
      <c r="HM268" s="56"/>
      <c r="HN268" s="56"/>
      <c r="HO268" s="56"/>
      <c r="HP268" s="56"/>
      <c r="HQ268" s="56"/>
      <c r="HR268" s="56"/>
      <c r="HS268" s="56"/>
      <c r="HT268" s="56"/>
      <c r="HV268" s="56"/>
      <c r="HW268" s="56"/>
      <c r="HX268" s="56"/>
      <c r="HY268" s="56"/>
      <c r="HZ268" s="56"/>
      <c r="IA268" s="56"/>
      <c r="IB268" s="56"/>
      <c r="IC268" s="56"/>
      <c r="ID268" s="56"/>
      <c r="IF268" s="56"/>
      <c r="IG268" s="56"/>
      <c r="IH268" s="56"/>
      <c r="II268" s="56"/>
      <c r="IJ268" s="56"/>
      <c r="IK268" s="56"/>
      <c r="IL268" s="56"/>
      <c r="IM268" s="56"/>
      <c r="IN268" s="56"/>
      <c r="IP268" s="56"/>
      <c r="IQ268" s="56"/>
      <c r="IR268" s="56"/>
      <c r="IS268" s="56"/>
      <c r="IT268" s="56"/>
      <c r="IU268" s="56"/>
    </row>
    <row r="269" spans="1:255" ht="64.5" thickBot="1" x14ac:dyDescent="0.25">
      <c r="A269" s="46" t="s">
        <v>97</v>
      </c>
      <c r="B269" s="114" t="s">
        <v>16</v>
      </c>
      <c r="C269" s="114" t="s">
        <v>5</v>
      </c>
      <c r="D269" s="114" t="s">
        <v>23</v>
      </c>
      <c r="E269" s="118" t="s">
        <v>18</v>
      </c>
      <c r="F269" s="114" t="s">
        <v>19</v>
      </c>
      <c r="G269" s="114" t="s">
        <v>10</v>
      </c>
      <c r="H269" s="114" t="s">
        <v>13</v>
      </c>
      <c r="I269" s="115" t="s">
        <v>12</v>
      </c>
      <c r="J269" s="56"/>
      <c r="K269" s="56"/>
      <c r="L269" s="56"/>
      <c r="M269" s="56"/>
      <c r="N269" s="56"/>
      <c r="O269" s="56"/>
      <c r="P269" s="56"/>
      <c r="Q269" s="56"/>
      <c r="R269" s="56"/>
      <c r="T269" s="56"/>
      <c r="U269" s="56"/>
      <c r="V269" s="56"/>
      <c r="W269" s="56"/>
      <c r="X269" s="56"/>
      <c r="Y269" s="56"/>
      <c r="Z269" s="56"/>
      <c r="AA269" s="56"/>
      <c r="AB269" s="56"/>
      <c r="AD269" s="56"/>
      <c r="AE269" s="56"/>
      <c r="AF269" s="56"/>
      <c r="AG269" s="56"/>
      <c r="AH269" s="56"/>
      <c r="AI269" s="56"/>
      <c r="AJ269" s="56"/>
      <c r="AK269" s="56"/>
      <c r="AL269" s="56"/>
      <c r="AN269" s="56"/>
      <c r="AO269" s="56"/>
      <c r="AP269" s="56"/>
      <c r="AQ269" s="56"/>
      <c r="AR269" s="56"/>
      <c r="AS269" s="56"/>
      <c r="AT269" s="56"/>
      <c r="AU269" s="56"/>
      <c r="AV269" s="56"/>
      <c r="AX269" s="56"/>
      <c r="AY269" s="56"/>
      <c r="AZ269" s="56"/>
      <c r="BA269" s="56"/>
      <c r="BB269" s="56"/>
      <c r="BC269" s="56"/>
      <c r="BD269" s="56"/>
      <c r="BE269" s="56"/>
      <c r="BF269" s="56"/>
      <c r="BH269" s="56"/>
      <c r="BI269" s="56"/>
      <c r="BJ269" s="56"/>
      <c r="BK269" s="56"/>
      <c r="BL269" s="56"/>
      <c r="BM269" s="56"/>
      <c r="BN269" s="56"/>
      <c r="BO269" s="56"/>
      <c r="BP269" s="56"/>
      <c r="BR269" s="56"/>
      <c r="BS269" s="56"/>
      <c r="BT269" s="56"/>
      <c r="BU269" s="56"/>
      <c r="BV269" s="56"/>
      <c r="BW269" s="56"/>
      <c r="BX269" s="56"/>
      <c r="BY269" s="56"/>
      <c r="BZ269" s="56"/>
      <c r="CB269" s="56"/>
      <c r="CC269" s="56"/>
      <c r="CD269" s="56"/>
      <c r="CE269" s="56"/>
      <c r="CF269" s="56"/>
      <c r="CG269" s="56"/>
      <c r="CH269" s="56"/>
      <c r="CI269" s="56"/>
      <c r="CJ269" s="56"/>
      <c r="CL269" s="56"/>
      <c r="CM269" s="56"/>
      <c r="CN269" s="56"/>
      <c r="CO269" s="56"/>
      <c r="CP269" s="56"/>
      <c r="CQ269" s="56"/>
      <c r="CR269" s="56"/>
      <c r="CS269" s="56"/>
      <c r="CT269" s="56"/>
      <c r="CV269" s="56"/>
      <c r="CW269" s="56"/>
      <c r="CX269" s="56"/>
      <c r="CY269" s="56"/>
      <c r="CZ269" s="56"/>
      <c r="DA269" s="56"/>
      <c r="DB269" s="56"/>
      <c r="DC269" s="56"/>
      <c r="DD269" s="56"/>
      <c r="DF269" s="56"/>
      <c r="DG269" s="56"/>
      <c r="DH269" s="56"/>
      <c r="DI269" s="56"/>
      <c r="DJ269" s="56"/>
      <c r="DK269" s="56"/>
      <c r="DL269" s="56"/>
      <c r="DM269" s="56"/>
      <c r="DN269" s="56"/>
      <c r="DP269" s="56"/>
      <c r="DQ269" s="56"/>
      <c r="DR269" s="56"/>
      <c r="DS269" s="56"/>
      <c r="DT269" s="56"/>
      <c r="DU269" s="56"/>
      <c r="DV269" s="56"/>
      <c r="DW269" s="56"/>
      <c r="DX269" s="56"/>
      <c r="DZ269" s="56"/>
      <c r="EA269" s="56"/>
      <c r="EB269" s="56"/>
      <c r="EC269" s="56"/>
      <c r="ED269" s="56"/>
      <c r="EE269" s="56"/>
      <c r="EF269" s="56"/>
      <c r="EG269" s="56"/>
      <c r="EH269" s="56"/>
      <c r="EJ269" s="56"/>
      <c r="EK269" s="56"/>
      <c r="EL269" s="56"/>
      <c r="EM269" s="56"/>
      <c r="EN269" s="56"/>
      <c r="EO269" s="56"/>
      <c r="EP269" s="56"/>
      <c r="EQ269" s="56"/>
      <c r="ER269" s="56"/>
      <c r="ET269" s="56"/>
      <c r="EU269" s="56"/>
      <c r="EV269" s="56"/>
      <c r="EW269" s="56"/>
      <c r="EX269" s="56"/>
      <c r="EY269" s="56"/>
      <c r="EZ269" s="56"/>
      <c r="FA269" s="56"/>
      <c r="FB269" s="56"/>
      <c r="FD269" s="56"/>
      <c r="FE269" s="56"/>
      <c r="FF269" s="56"/>
      <c r="FG269" s="56"/>
      <c r="FH269" s="56"/>
      <c r="FI269" s="56"/>
      <c r="FJ269" s="56"/>
      <c r="FK269" s="56"/>
      <c r="FL269" s="56"/>
      <c r="FN269" s="56"/>
      <c r="FO269" s="56"/>
      <c r="FP269" s="56"/>
      <c r="FQ269" s="56"/>
      <c r="FR269" s="56"/>
      <c r="FS269" s="56"/>
      <c r="FT269" s="56"/>
      <c r="FU269" s="56"/>
      <c r="FV269" s="56"/>
      <c r="FX269" s="56"/>
      <c r="FY269" s="56"/>
      <c r="FZ269" s="56"/>
      <c r="GA269" s="56"/>
      <c r="GB269" s="56"/>
      <c r="GC269" s="56"/>
      <c r="GD269" s="56"/>
      <c r="GE269" s="56"/>
      <c r="GF269" s="56"/>
      <c r="GH269" s="56"/>
      <c r="GI269" s="56"/>
      <c r="GJ269" s="56"/>
      <c r="GK269" s="56"/>
      <c r="GL269" s="56"/>
      <c r="GM269" s="56"/>
      <c r="GN269" s="56"/>
      <c r="GO269" s="56"/>
      <c r="GP269" s="56"/>
      <c r="GR269" s="56"/>
      <c r="GS269" s="56"/>
      <c r="GT269" s="56"/>
      <c r="GU269" s="56"/>
      <c r="GV269" s="56"/>
      <c r="GW269" s="56"/>
      <c r="GX269" s="56"/>
      <c r="GY269" s="56"/>
      <c r="GZ269" s="56"/>
      <c r="HB269" s="56"/>
      <c r="HC269" s="56"/>
      <c r="HD269" s="56"/>
      <c r="HE269" s="56"/>
      <c r="HF269" s="56"/>
      <c r="HG269" s="56"/>
      <c r="HH269" s="56"/>
      <c r="HI269" s="56"/>
      <c r="HJ269" s="56"/>
      <c r="HL269" s="56"/>
      <c r="HM269" s="56"/>
      <c r="HN269" s="56"/>
      <c r="HO269" s="56"/>
      <c r="HP269" s="56"/>
      <c r="HQ269" s="56"/>
      <c r="HR269" s="56"/>
      <c r="HS269" s="56"/>
      <c r="HT269" s="56"/>
      <c r="HV269" s="56"/>
      <c r="HW269" s="56"/>
      <c r="HX269" s="56"/>
      <c r="HY269" s="56"/>
      <c r="HZ269" s="56"/>
      <c r="IA269" s="56"/>
      <c r="IB269" s="56"/>
      <c r="IC269" s="56"/>
      <c r="ID269" s="56"/>
      <c r="IF269" s="56"/>
      <c r="IG269" s="56"/>
      <c r="IH269" s="56"/>
      <c r="II269" s="56"/>
      <c r="IJ269" s="56"/>
      <c r="IK269" s="56"/>
      <c r="IL269" s="56"/>
      <c r="IM269" s="56"/>
      <c r="IN269" s="56"/>
      <c r="IP269" s="56"/>
      <c r="IQ269" s="56"/>
      <c r="IR269" s="56"/>
      <c r="IS269" s="56"/>
      <c r="IT269" s="56"/>
      <c r="IU269" s="56"/>
    </row>
    <row r="270" spans="1:255" ht="39" thickBot="1" x14ac:dyDescent="0.25">
      <c r="A270" s="117" t="s">
        <v>2277</v>
      </c>
      <c r="B270" s="182"/>
      <c r="C270" s="167" t="s">
        <v>87</v>
      </c>
      <c r="D270" s="238"/>
      <c r="E270" s="239"/>
      <c r="F270" s="238"/>
      <c r="G270" s="239"/>
      <c r="H270" s="239"/>
      <c r="I270" s="200">
        <v>54209.73</v>
      </c>
    </row>
    <row r="271" spans="1:255" ht="13.5" thickBot="1" x14ac:dyDescent="0.25">
      <c r="A271" s="46"/>
      <c r="B271" s="76">
        <f>SUM(B270:B270)</f>
        <v>0</v>
      </c>
      <c r="C271" s="75"/>
      <c r="D271" s="76"/>
      <c r="E271" s="77"/>
      <c r="F271" s="75"/>
      <c r="G271" s="75"/>
      <c r="H271" s="76" t="s">
        <v>17</v>
      </c>
      <c r="I271" s="78">
        <f>SUM(I270:I270)</f>
        <v>54209.73</v>
      </c>
    </row>
    <row r="272" spans="1:255" ht="51.75" thickBot="1" x14ac:dyDescent="0.25">
      <c r="A272" s="134" t="s">
        <v>96</v>
      </c>
      <c r="B272" s="114" t="s">
        <v>16</v>
      </c>
      <c r="C272" s="114" t="s">
        <v>5</v>
      </c>
      <c r="D272" s="114" t="s">
        <v>23</v>
      </c>
      <c r="E272" s="279" t="s">
        <v>18</v>
      </c>
      <c r="F272" s="114" t="s">
        <v>19</v>
      </c>
      <c r="G272" s="114" t="s">
        <v>10</v>
      </c>
      <c r="H272" s="114" t="s">
        <v>13</v>
      </c>
      <c r="I272" s="115" t="s">
        <v>12</v>
      </c>
    </row>
    <row r="273" spans="1:9" ht="13.5" thickBot="1" x14ac:dyDescent="0.25">
      <c r="A273" s="206"/>
      <c r="B273" s="185"/>
      <c r="C273" s="70" t="s">
        <v>87</v>
      </c>
      <c r="D273" s="163"/>
      <c r="E273" s="53"/>
      <c r="F273" s="53"/>
      <c r="G273" s="53"/>
      <c r="H273" s="153"/>
      <c r="I273" s="471">
        <v>76576.13</v>
      </c>
    </row>
    <row r="274" spans="1:9" ht="12.75" customHeight="1" thickBot="1" x14ac:dyDescent="0.25">
      <c r="A274" s="134"/>
      <c r="B274" s="271"/>
      <c r="C274" s="75"/>
      <c r="D274" s="76"/>
      <c r="E274" s="77"/>
      <c r="F274" s="75"/>
      <c r="G274" s="75"/>
      <c r="H274" s="76"/>
      <c r="I274" s="78">
        <f>SUM(I273)</f>
        <v>76576.13</v>
      </c>
    </row>
    <row r="275" spans="1:9" ht="12.75" customHeight="1" x14ac:dyDescent="0.2">
      <c r="A275" s="9"/>
      <c r="B275" s="9"/>
      <c r="C275" s="9"/>
      <c r="D275" s="9"/>
      <c r="E275" s="9"/>
      <c r="F275" s="20"/>
      <c r="G275" s="20"/>
      <c r="H275" s="20"/>
      <c r="I275" s="20"/>
    </row>
    <row r="276" spans="1:9" ht="12.75" customHeight="1" x14ac:dyDescent="0.2">
      <c r="A276" s="21" t="s">
        <v>21</v>
      </c>
      <c r="B276" s="22"/>
      <c r="C276" s="23"/>
      <c r="D276" s="4" t="s">
        <v>9</v>
      </c>
      <c r="E276" s="4" t="s">
        <v>6</v>
      </c>
      <c r="F276" s="119" t="s">
        <v>7</v>
      </c>
    </row>
    <row r="277" spans="1:9" ht="12.75" customHeight="1" x14ac:dyDescent="0.2">
      <c r="A277" s="642" t="s">
        <v>15</v>
      </c>
      <c r="B277" s="643"/>
      <c r="C277" s="25"/>
      <c r="D277" s="26">
        <f>B98</f>
        <v>130611.93</v>
      </c>
      <c r="E277" s="26">
        <f>I98</f>
        <v>52296.827600000004</v>
      </c>
      <c r="F277" s="120">
        <f>D277+E277</f>
        <v>182908.75760000001</v>
      </c>
    </row>
    <row r="278" spans="1:9" ht="12.75" customHeight="1" x14ac:dyDescent="0.2">
      <c r="A278" s="642" t="s">
        <v>1067</v>
      </c>
      <c r="B278" s="643"/>
      <c r="C278" s="25"/>
      <c r="D278" s="26">
        <f>B194</f>
        <v>205046.00000000003</v>
      </c>
      <c r="E278" s="26">
        <f>I194</f>
        <v>24211.850000000006</v>
      </c>
      <c r="F278" s="120">
        <f>D278+E278</f>
        <v>229257.85000000003</v>
      </c>
    </row>
    <row r="279" spans="1:9" ht="12.75" customHeight="1" x14ac:dyDescent="0.2">
      <c r="A279" s="642" t="s">
        <v>14</v>
      </c>
      <c r="B279" s="643"/>
      <c r="C279" s="25"/>
      <c r="D279" s="26">
        <f>B213</f>
        <v>89747.430000000008</v>
      </c>
      <c r="E279" s="26">
        <f>I213</f>
        <v>1131.79</v>
      </c>
      <c r="F279" s="120">
        <f>D279+E279</f>
        <v>90879.22</v>
      </c>
    </row>
    <row r="280" spans="1:9" ht="12.75" customHeight="1" x14ac:dyDescent="0.2">
      <c r="A280" s="642" t="s">
        <v>146</v>
      </c>
      <c r="B280" s="643"/>
      <c r="C280" s="25"/>
      <c r="D280" s="26">
        <f>B228</f>
        <v>98870.53</v>
      </c>
      <c r="E280" s="26">
        <f>I228</f>
        <v>1442.42</v>
      </c>
      <c r="F280" s="120">
        <f>D280+E280</f>
        <v>100312.95</v>
      </c>
      <c r="G280" s="56"/>
    </row>
    <row r="281" spans="1:9" ht="12.75" customHeight="1" x14ac:dyDescent="0.2">
      <c r="A281" s="642" t="s">
        <v>26</v>
      </c>
      <c r="B281" s="643"/>
      <c r="C281" s="25"/>
      <c r="D281" s="26">
        <f>B268</f>
        <v>47167.16</v>
      </c>
      <c r="E281" s="26">
        <f>I268</f>
        <v>2412.0100000000002</v>
      </c>
      <c r="F281" s="120">
        <f>D281+E281</f>
        <v>49579.170000000006</v>
      </c>
      <c r="G281" s="56"/>
    </row>
    <row r="282" spans="1:9" ht="12.75" customHeight="1" x14ac:dyDescent="0.2">
      <c r="A282" s="646" t="s">
        <v>69</v>
      </c>
      <c r="B282" s="647"/>
      <c r="C282" s="245"/>
      <c r="D282" s="246"/>
      <c r="E282" s="246"/>
      <c r="F282" s="242">
        <f>F283+F286+F287+F288+F289+F284+F285</f>
        <v>193025.38560000001</v>
      </c>
      <c r="G282" s="56"/>
    </row>
    <row r="283" spans="1:9" ht="12.75" customHeight="1" x14ac:dyDescent="0.2">
      <c r="A283" s="644" t="s">
        <v>82</v>
      </c>
      <c r="B283" s="645"/>
      <c r="C283" s="25"/>
      <c r="D283" s="26"/>
      <c r="E283" s="26"/>
      <c r="F283" s="120">
        <f>I242</f>
        <v>17283.605599999999</v>
      </c>
      <c r="G283" s="56"/>
    </row>
    <row r="284" spans="1:9" ht="46.15" customHeight="1" x14ac:dyDescent="0.2">
      <c r="A284" s="650" t="s">
        <v>2275</v>
      </c>
      <c r="B284" s="651"/>
      <c r="C284" s="25"/>
      <c r="D284" s="26"/>
      <c r="E284" s="26"/>
      <c r="F284" s="120">
        <f>I245</f>
        <v>547.35</v>
      </c>
      <c r="G284" s="56"/>
    </row>
    <row r="285" spans="1:9" ht="45.6" customHeight="1" x14ac:dyDescent="0.2">
      <c r="A285" s="650" t="s">
        <v>2276</v>
      </c>
      <c r="B285" s="651"/>
      <c r="C285" s="25"/>
      <c r="D285" s="26"/>
      <c r="E285" s="26"/>
      <c r="F285" s="120">
        <f>I248</f>
        <v>3192.99</v>
      </c>
      <c r="G285" s="56"/>
    </row>
    <row r="286" spans="1:9" ht="12.75" customHeight="1" x14ac:dyDescent="0.2">
      <c r="A286" s="642" t="s">
        <v>2270</v>
      </c>
      <c r="B286" s="643"/>
      <c r="C286" s="25"/>
      <c r="D286" s="26"/>
      <c r="E286" s="26"/>
      <c r="F286" s="120">
        <f>I249</f>
        <v>144289.56</v>
      </c>
      <c r="G286" s="56"/>
    </row>
    <row r="287" spans="1:9" ht="12.75" customHeight="1" x14ac:dyDescent="0.2">
      <c r="A287" s="644" t="s">
        <v>84</v>
      </c>
      <c r="B287" s="645"/>
      <c r="C287" s="25"/>
      <c r="D287" s="26"/>
      <c r="E287" s="26"/>
      <c r="F287" s="120">
        <f>I250</f>
        <v>10729.99</v>
      </c>
      <c r="G287" s="56"/>
    </row>
    <row r="288" spans="1:9" ht="12.75" customHeight="1" x14ac:dyDescent="0.2">
      <c r="A288" s="644" t="s">
        <v>86</v>
      </c>
      <c r="B288" s="645"/>
      <c r="C288" s="25"/>
      <c r="D288" s="26"/>
      <c r="E288" s="26"/>
      <c r="F288" s="120">
        <f>I251</f>
        <v>9795.7900000000009</v>
      </c>
      <c r="G288" s="56"/>
    </row>
    <row r="289" spans="1:7" ht="12.75" customHeight="1" x14ac:dyDescent="0.2">
      <c r="A289" s="644" t="s">
        <v>88</v>
      </c>
      <c r="B289" s="645"/>
      <c r="C289" s="25"/>
      <c r="D289" s="26"/>
      <c r="E289" s="26"/>
      <c r="F289" s="120">
        <f>I252</f>
        <v>7186.1</v>
      </c>
      <c r="G289" s="56"/>
    </row>
    <row r="290" spans="1:7" ht="12.75" customHeight="1" x14ac:dyDescent="0.2">
      <c r="A290" s="650" t="s">
        <v>2</v>
      </c>
      <c r="B290" s="651"/>
      <c r="C290" s="25"/>
      <c r="D290" s="26">
        <f>B271</f>
        <v>0</v>
      </c>
      <c r="E290" s="26"/>
      <c r="F290" s="120">
        <f>D290+E290+I271</f>
        <v>54209.73</v>
      </c>
      <c r="G290" s="56"/>
    </row>
    <row r="291" spans="1:7" ht="30.6" customHeight="1" x14ac:dyDescent="0.2">
      <c r="A291" s="650" t="s">
        <v>96</v>
      </c>
      <c r="B291" s="651"/>
      <c r="C291" s="25"/>
      <c r="D291" s="26"/>
      <c r="E291" s="26"/>
      <c r="F291" s="120">
        <f>I274</f>
        <v>76576.13</v>
      </c>
      <c r="G291" s="56"/>
    </row>
    <row r="292" spans="1:7" ht="12.75" customHeight="1" x14ac:dyDescent="0.2">
      <c r="A292" s="648" t="s">
        <v>22</v>
      </c>
      <c r="B292" s="649"/>
      <c r="C292" s="27"/>
      <c r="D292" s="28">
        <f>SUM(D277:D290)</f>
        <v>571443.05000000005</v>
      </c>
      <c r="E292" s="28">
        <f>SUM(E277:E281)</f>
        <v>81494.897599999997</v>
      </c>
      <c r="F292" s="121">
        <f>F277+F278+F279+F280+F281+F282+F290+F291</f>
        <v>976749.1932000001</v>
      </c>
    </row>
  </sheetData>
  <autoFilter ref="A5:I268"/>
  <mergeCells count="112">
    <mergeCell ref="A209:A211"/>
    <mergeCell ref="D164:D166"/>
    <mergeCell ref="A164:A192"/>
    <mergeCell ref="D167:D192"/>
    <mergeCell ref="C160:C192"/>
    <mergeCell ref="B160:B192"/>
    <mergeCell ref="A150:A158"/>
    <mergeCell ref="D150:D158"/>
    <mergeCell ref="C141:C159"/>
    <mergeCell ref="B141:B159"/>
    <mergeCell ref="A160:A163"/>
    <mergeCell ref="D160:D163"/>
    <mergeCell ref="D141:D143"/>
    <mergeCell ref="A144:A149"/>
    <mergeCell ref="D144:D149"/>
    <mergeCell ref="D66:D67"/>
    <mergeCell ref="C55:C67"/>
    <mergeCell ref="A66:A67"/>
    <mergeCell ref="B55:B67"/>
    <mergeCell ref="C134:C137"/>
    <mergeCell ref="B134:B137"/>
    <mergeCell ref="A126:A132"/>
    <mergeCell ref="D126:D132"/>
    <mergeCell ref="A55:A60"/>
    <mergeCell ref="A61:A63"/>
    <mergeCell ref="A64:A65"/>
    <mergeCell ref="B100:B111"/>
    <mergeCell ref="C100:C111"/>
    <mergeCell ref="B114:B118"/>
    <mergeCell ref="D64:D65"/>
    <mergeCell ref="D68:D72"/>
    <mergeCell ref="A73:A74"/>
    <mergeCell ref="A78:A79"/>
    <mergeCell ref="A80:A82"/>
    <mergeCell ref="A85:A87"/>
    <mergeCell ref="A50:A52"/>
    <mergeCell ref="D50:D52"/>
    <mergeCell ref="A53:A54"/>
    <mergeCell ref="C50:C54"/>
    <mergeCell ref="D53:D54"/>
    <mergeCell ref="B50:B54"/>
    <mergeCell ref="D57:D60"/>
    <mergeCell ref="D61:D63"/>
    <mergeCell ref="A277:B277"/>
    <mergeCell ref="A115:A118"/>
    <mergeCell ref="D115:D118"/>
    <mergeCell ref="C114:C118"/>
    <mergeCell ref="A120:A124"/>
    <mergeCell ref="B119:B124"/>
    <mergeCell ref="A141:A143"/>
    <mergeCell ref="C119:C124"/>
    <mergeCell ref="A292:B292"/>
    <mergeCell ref="A282:B282"/>
    <mergeCell ref="A290:B290"/>
    <mergeCell ref="A279:B279"/>
    <mergeCell ref="A288:B288"/>
    <mergeCell ref="A283:B283"/>
    <mergeCell ref="A286:B286"/>
    <mergeCell ref="A291:B291"/>
    <mergeCell ref="A284:B284"/>
    <mergeCell ref="A285:B285"/>
    <mergeCell ref="G2:H2"/>
    <mergeCell ref="G1:H1"/>
    <mergeCell ref="A1:B1"/>
    <mergeCell ref="A289:B289"/>
    <mergeCell ref="A280:B280"/>
    <mergeCell ref="A281:B281"/>
    <mergeCell ref="A287:B287"/>
    <mergeCell ref="A230:A242"/>
    <mergeCell ref="A278:B278"/>
    <mergeCell ref="B112:B113"/>
    <mergeCell ref="A28:A29"/>
    <mergeCell ref="D28:D29"/>
    <mergeCell ref="B7:B29"/>
    <mergeCell ref="C7:C29"/>
    <mergeCell ref="A7:A27"/>
    <mergeCell ref="D7:D11"/>
    <mergeCell ref="D12:D27"/>
    <mergeCell ref="A30:A31"/>
    <mergeCell ref="D30:D31"/>
    <mergeCell ref="D32:D39"/>
    <mergeCell ref="A32:A48"/>
    <mergeCell ref="C30:C48"/>
    <mergeCell ref="D40:D48"/>
    <mergeCell ref="B30:B48"/>
    <mergeCell ref="D55:D56"/>
    <mergeCell ref="B126:B133"/>
    <mergeCell ref="C126:C133"/>
    <mergeCell ref="A112:A113"/>
    <mergeCell ref="D112:D113"/>
    <mergeCell ref="C112:C113"/>
    <mergeCell ref="A101:A111"/>
    <mergeCell ref="D120:D124"/>
    <mergeCell ref="D78:D82"/>
    <mergeCell ref="A83:A84"/>
    <mergeCell ref="B68:B87"/>
    <mergeCell ref="C68:C87"/>
    <mergeCell ref="D83:D87"/>
    <mergeCell ref="A68:A69"/>
    <mergeCell ref="A70:A72"/>
    <mergeCell ref="A75:A77"/>
    <mergeCell ref="D73:D77"/>
    <mergeCell ref="A243:A245"/>
    <mergeCell ref="A246:A248"/>
    <mergeCell ref="A90:A94"/>
    <mergeCell ref="D90:D94"/>
    <mergeCell ref="C90:C94"/>
    <mergeCell ref="B90:B94"/>
    <mergeCell ref="A134:A137"/>
    <mergeCell ref="D134:D137"/>
    <mergeCell ref="D101:D108"/>
    <mergeCell ref="D109:D111"/>
  </mergeCells>
  <phoneticPr fontId="0" type="noConversion"/>
  <pageMargins left="0" right="0" top="0.39370078740157483" bottom="0.39370078740157483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01"/>
  <dimension ref="A1:IU261"/>
  <sheetViews>
    <sheetView topLeftCell="A174" zoomScaleNormal="100" workbookViewId="0">
      <selection activeCell="B182" sqref="B182"/>
    </sheetView>
  </sheetViews>
  <sheetFormatPr defaultRowHeight="12.75" customHeight="1" x14ac:dyDescent="0.2"/>
  <cols>
    <col min="1" max="1" width="23.28515625" customWidth="1"/>
    <col min="2" max="2" width="12.28515625" customWidth="1"/>
    <col min="3" max="3" width="12.5703125" customWidth="1"/>
    <col min="4" max="4" width="16.7109375" customWidth="1"/>
    <col min="5" max="5" width="26.7109375" customWidth="1"/>
    <col min="6" max="6" width="12.85546875" customWidth="1"/>
    <col min="7" max="7" width="7.28515625" customWidth="1"/>
    <col min="8" max="8" width="11" customWidth="1"/>
    <col min="9" max="9" width="12.85546875" customWidth="1"/>
  </cols>
  <sheetData>
    <row r="1" spans="1:9" ht="12.75" customHeight="1" x14ac:dyDescent="0.2">
      <c r="A1" s="708" t="s">
        <v>85</v>
      </c>
      <c r="B1" s="70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3141.5</v>
      </c>
      <c r="E2" s="5">
        <v>914794.77</v>
      </c>
      <c r="F2" s="6">
        <v>971875.22</v>
      </c>
      <c r="G2" s="640">
        <f>E2-F2</f>
        <v>-57080.449999999953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33</v>
      </c>
      <c r="E3" s="1">
        <v>22</v>
      </c>
      <c r="F3" s="1"/>
      <c r="G3" s="1"/>
      <c r="H3" s="1" t="s">
        <v>25</v>
      </c>
      <c r="I3" s="8">
        <f>F2-F261</f>
        <v>-13329.944499999983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x14ac:dyDescent="0.2">
      <c r="A6" s="622" t="s">
        <v>345</v>
      </c>
      <c r="B6" s="625">
        <v>7543.41</v>
      </c>
      <c r="C6" s="625" t="s">
        <v>66</v>
      </c>
      <c r="D6" s="627" t="s">
        <v>346</v>
      </c>
      <c r="E6" s="37" t="s">
        <v>347</v>
      </c>
      <c r="F6" s="37" t="s">
        <v>99</v>
      </c>
      <c r="G6" s="37">
        <v>1</v>
      </c>
      <c r="H6" s="38">
        <v>170</v>
      </c>
      <c r="I6" s="39">
        <f t="shared" ref="I6:I103" si="0">G6*H6</f>
        <v>170</v>
      </c>
    </row>
    <row r="7" spans="1:9" ht="13.5" thickBot="1" x14ac:dyDescent="0.25">
      <c r="A7" s="624"/>
      <c r="B7" s="626"/>
      <c r="C7" s="626"/>
      <c r="D7" s="629"/>
      <c r="E7" s="40" t="s">
        <v>128</v>
      </c>
      <c r="F7" s="40" t="s">
        <v>100</v>
      </c>
      <c r="G7" s="40">
        <v>0.15</v>
      </c>
      <c r="H7" s="41">
        <v>150</v>
      </c>
      <c r="I7" s="42">
        <f t="shared" si="0"/>
        <v>22.5</v>
      </c>
    </row>
    <row r="8" spans="1:9" ht="13.5" thickBot="1" x14ac:dyDescent="0.25">
      <c r="A8" s="313"/>
      <c r="B8" s="70">
        <v>8198.84</v>
      </c>
      <c r="C8" s="70" t="s">
        <v>67</v>
      </c>
      <c r="D8" s="315"/>
      <c r="E8" s="53"/>
      <c r="F8" s="53"/>
      <c r="G8" s="53"/>
      <c r="H8" s="153"/>
      <c r="I8" s="165">
        <f t="shared" si="0"/>
        <v>0</v>
      </c>
    </row>
    <row r="9" spans="1:9" ht="12.75" customHeight="1" x14ac:dyDescent="0.2">
      <c r="A9" s="622" t="s">
        <v>158</v>
      </c>
      <c r="B9" s="625">
        <v>11427.23</v>
      </c>
      <c r="C9" s="625" t="s">
        <v>70</v>
      </c>
      <c r="D9" s="627" t="s">
        <v>111</v>
      </c>
      <c r="E9" s="37" t="s">
        <v>244</v>
      </c>
      <c r="F9" s="37" t="s">
        <v>99</v>
      </c>
      <c r="G9" s="37">
        <v>0.5</v>
      </c>
      <c r="H9" s="38">
        <v>315</v>
      </c>
      <c r="I9" s="39">
        <f t="shared" si="0"/>
        <v>157.5</v>
      </c>
    </row>
    <row r="10" spans="1:9" ht="12.75" customHeight="1" x14ac:dyDescent="0.2">
      <c r="A10" s="623"/>
      <c r="B10" s="632"/>
      <c r="C10" s="632"/>
      <c r="D10" s="628"/>
      <c r="E10" s="15" t="s">
        <v>127</v>
      </c>
      <c r="F10" s="15" t="s">
        <v>100</v>
      </c>
      <c r="G10" s="15">
        <v>0.3</v>
      </c>
      <c r="H10" s="16">
        <v>63</v>
      </c>
      <c r="I10" s="43">
        <f t="shared" si="0"/>
        <v>18.899999999999999</v>
      </c>
    </row>
    <row r="11" spans="1:9" ht="12.75" customHeight="1" thickBot="1" x14ac:dyDescent="0.25">
      <c r="A11" s="624"/>
      <c r="B11" s="626"/>
      <c r="C11" s="626"/>
      <c r="D11" s="629"/>
      <c r="E11" s="40" t="s">
        <v>151</v>
      </c>
      <c r="F11" s="40" t="s">
        <v>100</v>
      </c>
      <c r="G11" s="40">
        <v>0.2</v>
      </c>
      <c r="H11" s="41">
        <v>77</v>
      </c>
      <c r="I11" s="42">
        <f t="shared" si="0"/>
        <v>15.4</v>
      </c>
    </row>
    <row r="12" spans="1:9" ht="12.75" customHeight="1" x14ac:dyDescent="0.2">
      <c r="A12" s="622" t="s">
        <v>484</v>
      </c>
      <c r="B12" s="625">
        <v>9747.6</v>
      </c>
      <c r="C12" s="625" t="s">
        <v>72</v>
      </c>
      <c r="D12" s="627" t="s">
        <v>111</v>
      </c>
      <c r="E12" s="37" t="s">
        <v>869</v>
      </c>
      <c r="F12" s="37" t="s">
        <v>99</v>
      </c>
      <c r="G12" s="37">
        <v>1</v>
      </c>
      <c r="H12" s="38">
        <v>139.04</v>
      </c>
      <c r="I12" s="39">
        <f t="shared" si="0"/>
        <v>139.04</v>
      </c>
    </row>
    <row r="13" spans="1:9" ht="12.75" customHeight="1" x14ac:dyDescent="0.2">
      <c r="A13" s="623"/>
      <c r="B13" s="632"/>
      <c r="C13" s="632"/>
      <c r="D13" s="628"/>
      <c r="E13" s="15" t="s">
        <v>450</v>
      </c>
      <c r="F13" s="15" t="s">
        <v>100</v>
      </c>
      <c r="G13" s="15">
        <v>2</v>
      </c>
      <c r="H13" s="16">
        <v>108.62</v>
      </c>
      <c r="I13" s="43">
        <f t="shared" si="0"/>
        <v>217.24</v>
      </c>
    </row>
    <row r="14" spans="1:9" ht="12.75" customHeight="1" x14ac:dyDescent="0.2">
      <c r="A14" s="623"/>
      <c r="B14" s="632"/>
      <c r="C14" s="632"/>
      <c r="D14" s="628"/>
      <c r="E14" s="15" t="s">
        <v>284</v>
      </c>
      <c r="F14" s="15" t="s">
        <v>100</v>
      </c>
      <c r="G14" s="15">
        <v>0.1</v>
      </c>
      <c r="H14" s="16">
        <v>170</v>
      </c>
      <c r="I14" s="43">
        <f t="shared" si="0"/>
        <v>17</v>
      </c>
    </row>
    <row r="15" spans="1:9" ht="12.75" customHeight="1" x14ac:dyDescent="0.2">
      <c r="A15" s="623"/>
      <c r="B15" s="632"/>
      <c r="C15" s="632"/>
      <c r="D15" s="628"/>
      <c r="E15" s="15" t="s">
        <v>151</v>
      </c>
      <c r="F15" s="15" t="s">
        <v>100</v>
      </c>
      <c r="G15" s="15">
        <v>0.2</v>
      </c>
      <c r="H15" s="16">
        <v>80</v>
      </c>
      <c r="I15" s="43">
        <f t="shared" si="0"/>
        <v>16</v>
      </c>
    </row>
    <row r="16" spans="1:9" ht="12.75" customHeight="1" thickBot="1" x14ac:dyDescent="0.25">
      <c r="A16" s="624"/>
      <c r="B16" s="632"/>
      <c r="C16" s="632"/>
      <c r="D16" s="629"/>
      <c r="E16" s="40" t="s">
        <v>127</v>
      </c>
      <c r="F16" s="40" t="s">
        <v>100</v>
      </c>
      <c r="G16" s="40">
        <v>0.4</v>
      </c>
      <c r="H16" s="41">
        <v>63</v>
      </c>
      <c r="I16" s="42">
        <f t="shared" si="0"/>
        <v>25.200000000000003</v>
      </c>
    </row>
    <row r="17" spans="1:9" ht="12.75" customHeight="1" x14ac:dyDescent="0.2">
      <c r="A17" s="622" t="s">
        <v>870</v>
      </c>
      <c r="B17" s="632"/>
      <c r="C17" s="632"/>
      <c r="D17" s="627" t="s">
        <v>871</v>
      </c>
      <c r="E17" s="37" t="s">
        <v>127</v>
      </c>
      <c r="F17" s="37" t="s">
        <v>100</v>
      </c>
      <c r="G17" s="37">
        <v>0.3</v>
      </c>
      <c r="H17" s="38">
        <v>63</v>
      </c>
      <c r="I17" s="39">
        <f t="shared" si="0"/>
        <v>18.899999999999999</v>
      </c>
    </row>
    <row r="18" spans="1:9" x14ac:dyDescent="0.2">
      <c r="A18" s="623"/>
      <c r="B18" s="632"/>
      <c r="C18" s="632"/>
      <c r="D18" s="628"/>
      <c r="E18" s="15" t="s">
        <v>502</v>
      </c>
      <c r="F18" s="15" t="s">
        <v>100</v>
      </c>
      <c r="G18" s="15">
        <v>0.3</v>
      </c>
      <c r="H18" s="16">
        <v>68</v>
      </c>
      <c r="I18" s="43">
        <f t="shared" si="0"/>
        <v>20.399999999999999</v>
      </c>
    </row>
    <row r="19" spans="1:9" ht="12.75" customHeight="1" x14ac:dyDescent="0.2">
      <c r="A19" s="623"/>
      <c r="B19" s="632"/>
      <c r="C19" s="632"/>
      <c r="D19" s="628"/>
      <c r="E19" s="15" t="s">
        <v>872</v>
      </c>
      <c r="F19" s="15" t="s">
        <v>100</v>
      </c>
      <c r="G19" s="15">
        <v>15</v>
      </c>
      <c r="H19" s="16">
        <v>102.5</v>
      </c>
      <c r="I19" s="43">
        <f t="shared" si="0"/>
        <v>1537.5</v>
      </c>
    </row>
    <row r="20" spans="1:9" ht="12.75" customHeight="1" x14ac:dyDescent="0.2">
      <c r="A20" s="623"/>
      <c r="B20" s="632"/>
      <c r="C20" s="632"/>
      <c r="D20" s="628"/>
      <c r="E20" s="15" t="s">
        <v>873</v>
      </c>
      <c r="F20" s="15" t="s">
        <v>99</v>
      </c>
      <c r="G20" s="15">
        <v>4</v>
      </c>
      <c r="H20" s="16">
        <v>52.62</v>
      </c>
      <c r="I20" s="43">
        <f t="shared" si="0"/>
        <v>210.48</v>
      </c>
    </row>
    <row r="21" spans="1:9" ht="12.75" customHeight="1" x14ac:dyDescent="0.2">
      <c r="A21" s="623"/>
      <c r="B21" s="632"/>
      <c r="C21" s="632"/>
      <c r="D21" s="628"/>
      <c r="E21" s="15" t="s">
        <v>869</v>
      </c>
      <c r="F21" s="15" t="s">
        <v>99</v>
      </c>
      <c r="G21" s="15">
        <v>6</v>
      </c>
      <c r="H21" s="16">
        <v>139.04</v>
      </c>
      <c r="I21" s="43">
        <f t="shared" si="0"/>
        <v>834.24</v>
      </c>
    </row>
    <row r="22" spans="1:9" ht="12.75" customHeight="1" x14ac:dyDescent="0.2">
      <c r="A22" s="623"/>
      <c r="B22" s="632"/>
      <c r="C22" s="632"/>
      <c r="D22" s="628"/>
      <c r="E22" s="15" t="s">
        <v>115</v>
      </c>
      <c r="F22" s="15" t="s">
        <v>99</v>
      </c>
      <c r="G22" s="15">
        <v>4</v>
      </c>
      <c r="H22" s="16">
        <v>42</v>
      </c>
      <c r="I22" s="43">
        <f t="shared" si="0"/>
        <v>168</v>
      </c>
    </row>
    <row r="23" spans="1:9" ht="12.75" customHeight="1" x14ac:dyDescent="0.2">
      <c r="A23" s="623"/>
      <c r="B23" s="632"/>
      <c r="C23" s="632"/>
      <c r="D23" s="628"/>
      <c r="E23" s="15" t="s">
        <v>359</v>
      </c>
      <c r="F23" s="15" t="s">
        <v>101</v>
      </c>
      <c r="G23" s="15">
        <v>3</v>
      </c>
      <c r="H23" s="16">
        <v>32.049999999999997</v>
      </c>
      <c r="I23" s="43">
        <f t="shared" si="0"/>
        <v>96.149999999999991</v>
      </c>
    </row>
    <row r="24" spans="1:9" ht="12.75" customHeight="1" thickBot="1" x14ac:dyDescent="0.25">
      <c r="A24" s="624"/>
      <c r="B24" s="632"/>
      <c r="C24" s="632"/>
      <c r="D24" s="629"/>
      <c r="E24" s="40" t="s">
        <v>767</v>
      </c>
      <c r="F24" s="40" t="s">
        <v>99</v>
      </c>
      <c r="G24" s="40">
        <v>0.5</v>
      </c>
      <c r="H24" s="41">
        <v>574</v>
      </c>
      <c r="I24" s="42">
        <f t="shared" si="0"/>
        <v>287</v>
      </c>
    </row>
    <row r="25" spans="1:9" ht="12.75" customHeight="1" x14ac:dyDescent="0.2">
      <c r="A25" s="622" t="s">
        <v>324</v>
      </c>
      <c r="B25" s="632"/>
      <c r="C25" s="632"/>
      <c r="D25" s="627" t="s">
        <v>111</v>
      </c>
      <c r="E25" s="37" t="s">
        <v>277</v>
      </c>
      <c r="F25" s="37" t="s">
        <v>99</v>
      </c>
      <c r="G25" s="37">
        <v>10</v>
      </c>
      <c r="H25" s="38">
        <v>27</v>
      </c>
      <c r="I25" s="39">
        <f t="shared" si="0"/>
        <v>270</v>
      </c>
    </row>
    <row r="26" spans="1:9" ht="12.75" customHeight="1" x14ac:dyDescent="0.2">
      <c r="A26" s="623"/>
      <c r="B26" s="632"/>
      <c r="C26" s="632"/>
      <c r="D26" s="628"/>
      <c r="E26" s="15" t="s">
        <v>254</v>
      </c>
      <c r="F26" s="15" t="s">
        <v>100</v>
      </c>
      <c r="G26" s="15">
        <v>10</v>
      </c>
      <c r="H26" s="16">
        <v>175</v>
      </c>
      <c r="I26" s="43">
        <f t="shared" si="0"/>
        <v>1750</v>
      </c>
    </row>
    <row r="27" spans="1:9" ht="12.75" customHeight="1" x14ac:dyDescent="0.2">
      <c r="A27" s="623"/>
      <c r="B27" s="632"/>
      <c r="C27" s="632"/>
      <c r="D27" s="628"/>
      <c r="E27" s="15" t="s">
        <v>248</v>
      </c>
      <c r="F27" s="15" t="s">
        <v>233</v>
      </c>
      <c r="G27" s="15">
        <v>1</v>
      </c>
      <c r="H27" s="16">
        <v>450</v>
      </c>
      <c r="I27" s="43">
        <f t="shared" si="0"/>
        <v>450</v>
      </c>
    </row>
    <row r="28" spans="1:9" ht="12.75" customHeight="1" x14ac:dyDescent="0.2">
      <c r="A28" s="623"/>
      <c r="B28" s="632"/>
      <c r="C28" s="632"/>
      <c r="D28" s="628"/>
      <c r="E28" s="15" t="s">
        <v>833</v>
      </c>
      <c r="F28" s="15" t="s">
        <v>258</v>
      </c>
      <c r="G28" s="15">
        <v>1</v>
      </c>
      <c r="H28" s="16">
        <v>300</v>
      </c>
      <c r="I28" s="43">
        <f t="shared" si="0"/>
        <v>300</v>
      </c>
    </row>
    <row r="29" spans="1:9" ht="12.75" customHeight="1" x14ac:dyDescent="0.2">
      <c r="A29" s="623"/>
      <c r="B29" s="632"/>
      <c r="C29" s="632"/>
      <c r="D29" s="628"/>
      <c r="E29" s="15" t="s">
        <v>251</v>
      </c>
      <c r="F29" s="15" t="s">
        <v>99</v>
      </c>
      <c r="G29" s="15">
        <v>3</v>
      </c>
      <c r="H29" s="16">
        <v>200</v>
      </c>
      <c r="I29" s="43">
        <f t="shared" si="0"/>
        <v>600</v>
      </c>
    </row>
    <row r="30" spans="1:9" ht="12.75" customHeight="1" x14ac:dyDescent="0.2">
      <c r="A30" s="623"/>
      <c r="B30" s="632"/>
      <c r="C30" s="632"/>
      <c r="D30" s="628"/>
      <c r="E30" s="15" t="s">
        <v>256</v>
      </c>
      <c r="F30" s="15" t="s">
        <v>100</v>
      </c>
      <c r="G30" s="15">
        <v>25</v>
      </c>
      <c r="H30" s="16">
        <v>110</v>
      </c>
      <c r="I30" s="43">
        <f t="shared" si="0"/>
        <v>2750</v>
      </c>
    </row>
    <row r="31" spans="1:9" ht="12.75" customHeight="1" x14ac:dyDescent="0.2">
      <c r="A31" s="623"/>
      <c r="B31" s="632"/>
      <c r="C31" s="632"/>
      <c r="D31" s="628"/>
      <c r="E31" s="15" t="s">
        <v>874</v>
      </c>
      <c r="F31" s="15" t="s">
        <v>99</v>
      </c>
      <c r="G31" s="15">
        <v>2</v>
      </c>
      <c r="H31" s="16">
        <v>130</v>
      </c>
      <c r="I31" s="43">
        <f t="shared" si="0"/>
        <v>260</v>
      </c>
    </row>
    <row r="32" spans="1:9" ht="12.75" customHeight="1" x14ac:dyDescent="0.2">
      <c r="A32" s="623"/>
      <c r="B32" s="632"/>
      <c r="C32" s="632"/>
      <c r="D32" s="628"/>
      <c r="E32" s="15" t="s">
        <v>247</v>
      </c>
      <c r="F32" s="15" t="s">
        <v>233</v>
      </c>
      <c r="G32" s="15">
        <v>1</v>
      </c>
      <c r="H32" s="16">
        <v>350</v>
      </c>
      <c r="I32" s="43">
        <f t="shared" si="0"/>
        <v>350</v>
      </c>
    </row>
    <row r="33" spans="1:9" ht="12.75" customHeight="1" x14ac:dyDescent="0.2">
      <c r="A33" s="623"/>
      <c r="B33" s="632"/>
      <c r="C33" s="632"/>
      <c r="D33" s="628"/>
      <c r="E33" s="15" t="s">
        <v>252</v>
      </c>
      <c r="F33" s="15" t="s">
        <v>233</v>
      </c>
      <c r="G33" s="15">
        <v>4</v>
      </c>
      <c r="H33" s="16">
        <v>45</v>
      </c>
      <c r="I33" s="43">
        <f t="shared" si="0"/>
        <v>180</v>
      </c>
    </row>
    <row r="34" spans="1:9" ht="12.75" customHeight="1" x14ac:dyDescent="0.2">
      <c r="A34" s="623"/>
      <c r="B34" s="632"/>
      <c r="C34" s="632"/>
      <c r="D34" s="628"/>
      <c r="E34" s="15" t="s">
        <v>231</v>
      </c>
      <c r="F34" s="15" t="s">
        <v>233</v>
      </c>
      <c r="G34" s="15">
        <v>1.25</v>
      </c>
      <c r="H34" s="16">
        <v>350</v>
      </c>
      <c r="I34" s="43">
        <f t="shared" si="0"/>
        <v>437.5</v>
      </c>
    </row>
    <row r="35" spans="1:9" ht="12.75" customHeight="1" x14ac:dyDescent="0.2">
      <c r="A35" s="623"/>
      <c r="B35" s="632"/>
      <c r="C35" s="632"/>
      <c r="D35" s="628"/>
      <c r="E35" s="15" t="s">
        <v>260</v>
      </c>
      <c r="F35" s="15" t="s">
        <v>100</v>
      </c>
      <c r="G35" s="15">
        <v>20</v>
      </c>
      <c r="H35" s="16">
        <v>105</v>
      </c>
      <c r="I35" s="43">
        <f t="shared" si="0"/>
        <v>2100</v>
      </c>
    </row>
    <row r="36" spans="1:9" ht="12.75" customHeight="1" thickBot="1" x14ac:dyDescent="0.25">
      <c r="A36" s="623"/>
      <c r="B36" s="632"/>
      <c r="C36" s="632"/>
      <c r="D36" s="629"/>
      <c r="E36" s="40" t="s">
        <v>255</v>
      </c>
      <c r="F36" s="40" t="s">
        <v>258</v>
      </c>
      <c r="G36" s="40">
        <v>0.3</v>
      </c>
      <c r="H36" s="41">
        <v>695</v>
      </c>
      <c r="I36" s="42">
        <f t="shared" si="0"/>
        <v>208.5</v>
      </c>
    </row>
    <row r="37" spans="1:9" ht="12.75" customHeight="1" x14ac:dyDescent="0.2">
      <c r="A37" s="623"/>
      <c r="B37" s="632"/>
      <c r="C37" s="632"/>
      <c r="D37" s="627" t="s">
        <v>356</v>
      </c>
      <c r="E37" s="37" t="s">
        <v>248</v>
      </c>
      <c r="F37" s="37" t="s">
        <v>233</v>
      </c>
      <c r="G37" s="37">
        <v>1</v>
      </c>
      <c r="H37" s="38">
        <v>500</v>
      </c>
      <c r="I37" s="39">
        <f t="shared" si="0"/>
        <v>500</v>
      </c>
    </row>
    <row r="38" spans="1:9" ht="12.75" customHeight="1" x14ac:dyDescent="0.2">
      <c r="A38" s="623"/>
      <c r="B38" s="632"/>
      <c r="C38" s="632"/>
      <c r="D38" s="628"/>
      <c r="E38" s="35" t="s">
        <v>833</v>
      </c>
      <c r="F38" s="35" t="s">
        <v>258</v>
      </c>
      <c r="G38" s="35">
        <v>2</v>
      </c>
      <c r="H38" s="36">
        <v>240</v>
      </c>
      <c r="I38" s="157">
        <f t="shared" si="0"/>
        <v>480</v>
      </c>
    </row>
    <row r="39" spans="1:9" ht="12.75" customHeight="1" x14ac:dyDescent="0.2">
      <c r="A39" s="623"/>
      <c r="B39" s="632"/>
      <c r="C39" s="632"/>
      <c r="D39" s="628"/>
      <c r="E39" s="35" t="s">
        <v>252</v>
      </c>
      <c r="F39" s="35" t="s">
        <v>233</v>
      </c>
      <c r="G39" s="35">
        <v>4</v>
      </c>
      <c r="H39" s="36">
        <v>45</v>
      </c>
      <c r="I39" s="157">
        <f t="shared" si="0"/>
        <v>180</v>
      </c>
    </row>
    <row r="40" spans="1:9" ht="12.75" customHeight="1" x14ac:dyDescent="0.2">
      <c r="A40" s="623"/>
      <c r="B40" s="632"/>
      <c r="C40" s="632"/>
      <c r="D40" s="628"/>
      <c r="E40" s="35" t="s">
        <v>247</v>
      </c>
      <c r="F40" s="35" t="s">
        <v>233</v>
      </c>
      <c r="G40" s="35">
        <v>0.5</v>
      </c>
      <c r="H40" s="36">
        <v>350</v>
      </c>
      <c r="I40" s="157">
        <f t="shared" si="0"/>
        <v>175</v>
      </c>
    </row>
    <row r="41" spans="1:9" ht="12.75" customHeight="1" x14ac:dyDescent="0.2">
      <c r="A41" s="623"/>
      <c r="B41" s="632"/>
      <c r="C41" s="632"/>
      <c r="D41" s="628"/>
      <c r="E41" s="35" t="s">
        <v>231</v>
      </c>
      <c r="F41" s="35" t="s">
        <v>233</v>
      </c>
      <c r="G41" s="35">
        <v>0.5</v>
      </c>
      <c r="H41" s="36">
        <v>350</v>
      </c>
      <c r="I41" s="157">
        <f t="shared" si="0"/>
        <v>175</v>
      </c>
    </row>
    <row r="42" spans="1:9" ht="12.75" customHeight="1" x14ac:dyDescent="0.2">
      <c r="A42" s="623"/>
      <c r="B42" s="632"/>
      <c r="C42" s="632"/>
      <c r="D42" s="628"/>
      <c r="E42" s="573" t="s">
        <v>875</v>
      </c>
      <c r="F42" s="573" t="s">
        <v>876</v>
      </c>
      <c r="G42" s="573">
        <v>3</v>
      </c>
      <c r="H42" s="574">
        <v>1260</v>
      </c>
      <c r="I42" s="157">
        <f t="shared" si="0"/>
        <v>3780</v>
      </c>
    </row>
    <row r="43" spans="1:9" ht="12.75" customHeight="1" x14ac:dyDescent="0.2">
      <c r="A43" s="623"/>
      <c r="B43" s="632"/>
      <c r="C43" s="632"/>
      <c r="D43" s="628"/>
      <c r="E43" s="35" t="s">
        <v>877</v>
      </c>
      <c r="F43" s="35" t="s">
        <v>99</v>
      </c>
      <c r="G43" s="35">
        <v>2</v>
      </c>
      <c r="H43" s="36">
        <v>90</v>
      </c>
      <c r="I43" s="157">
        <f t="shared" si="0"/>
        <v>180</v>
      </c>
    </row>
    <row r="44" spans="1:9" ht="12.75" customHeight="1" x14ac:dyDescent="0.2">
      <c r="A44" s="623"/>
      <c r="B44" s="632"/>
      <c r="C44" s="632"/>
      <c r="D44" s="628"/>
      <c r="E44" s="35" t="s">
        <v>878</v>
      </c>
      <c r="F44" s="35" t="s">
        <v>99</v>
      </c>
      <c r="G44" s="35">
        <v>3</v>
      </c>
      <c r="H44" s="36">
        <v>60</v>
      </c>
      <c r="I44" s="157">
        <f t="shared" si="0"/>
        <v>180</v>
      </c>
    </row>
    <row r="45" spans="1:9" ht="12.75" customHeight="1" x14ac:dyDescent="0.2">
      <c r="A45" s="623"/>
      <c r="B45" s="632"/>
      <c r="C45" s="632"/>
      <c r="D45" s="628"/>
      <c r="E45" s="35" t="s">
        <v>879</v>
      </c>
      <c r="F45" s="35" t="s">
        <v>99</v>
      </c>
      <c r="G45" s="35">
        <v>2</v>
      </c>
      <c r="H45" s="36">
        <v>12</v>
      </c>
      <c r="I45" s="157">
        <f t="shared" si="0"/>
        <v>24</v>
      </c>
    </row>
    <row r="46" spans="1:9" ht="12.75" customHeight="1" x14ac:dyDescent="0.2">
      <c r="A46" s="623"/>
      <c r="B46" s="632"/>
      <c r="C46" s="632"/>
      <c r="D46" s="628"/>
      <c r="E46" s="15" t="s">
        <v>251</v>
      </c>
      <c r="F46" s="15" t="s">
        <v>99</v>
      </c>
      <c r="G46" s="15">
        <v>1</v>
      </c>
      <c r="H46" s="16">
        <v>205</v>
      </c>
      <c r="I46" s="157">
        <f t="shared" si="0"/>
        <v>205</v>
      </c>
    </row>
    <row r="47" spans="1:9" ht="12.75" customHeight="1" thickBot="1" x14ac:dyDescent="0.25">
      <c r="A47" s="624"/>
      <c r="B47" s="626"/>
      <c r="C47" s="626"/>
      <c r="D47" s="629"/>
      <c r="E47" s="40" t="s">
        <v>251</v>
      </c>
      <c r="F47" s="40" t="s">
        <v>99</v>
      </c>
      <c r="G47" s="40">
        <v>1</v>
      </c>
      <c r="H47" s="41">
        <v>170</v>
      </c>
      <c r="I47" s="200">
        <f t="shared" si="0"/>
        <v>170</v>
      </c>
    </row>
    <row r="48" spans="1:9" ht="12.75" customHeight="1" x14ac:dyDescent="0.2">
      <c r="A48" s="622" t="s">
        <v>281</v>
      </c>
      <c r="B48" s="625">
        <v>8851.64</v>
      </c>
      <c r="C48" s="625" t="s">
        <v>73</v>
      </c>
      <c r="D48" s="627" t="s">
        <v>407</v>
      </c>
      <c r="E48" s="37" t="s">
        <v>1019</v>
      </c>
      <c r="F48" s="37" t="s">
        <v>528</v>
      </c>
      <c r="G48" s="37">
        <v>0.3</v>
      </c>
      <c r="H48" s="38">
        <v>580</v>
      </c>
      <c r="I48" s="39">
        <f t="shared" si="0"/>
        <v>174</v>
      </c>
    </row>
    <row r="49" spans="1:9" ht="12.75" customHeight="1" x14ac:dyDescent="0.2">
      <c r="A49" s="623"/>
      <c r="B49" s="632"/>
      <c r="C49" s="632"/>
      <c r="D49" s="628"/>
      <c r="E49" s="35" t="s">
        <v>765</v>
      </c>
      <c r="F49" s="35" t="s">
        <v>100</v>
      </c>
      <c r="G49" s="35">
        <v>0.1</v>
      </c>
      <c r="H49" s="36">
        <v>170</v>
      </c>
      <c r="I49" s="157">
        <f t="shared" si="0"/>
        <v>17</v>
      </c>
    </row>
    <row r="50" spans="1:9" ht="12.75" customHeight="1" x14ac:dyDescent="0.2">
      <c r="A50" s="623"/>
      <c r="B50" s="632"/>
      <c r="C50" s="632"/>
      <c r="D50" s="628"/>
      <c r="E50" s="35" t="s">
        <v>284</v>
      </c>
      <c r="F50" s="35" t="s">
        <v>100</v>
      </c>
      <c r="G50" s="35">
        <v>0.1</v>
      </c>
      <c r="H50" s="36">
        <v>170</v>
      </c>
      <c r="I50" s="157">
        <f t="shared" si="0"/>
        <v>17</v>
      </c>
    </row>
    <row r="51" spans="1:9" ht="12.75" customHeight="1" x14ac:dyDescent="0.2">
      <c r="A51" s="623"/>
      <c r="B51" s="632"/>
      <c r="C51" s="632"/>
      <c r="D51" s="628"/>
      <c r="E51" s="15" t="s">
        <v>127</v>
      </c>
      <c r="F51" s="15" t="s">
        <v>100</v>
      </c>
      <c r="G51" s="15">
        <v>0.2</v>
      </c>
      <c r="H51" s="16">
        <v>80</v>
      </c>
      <c r="I51" s="43">
        <f t="shared" si="0"/>
        <v>16</v>
      </c>
    </row>
    <row r="52" spans="1:9" ht="12.75" customHeight="1" thickBot="1" x14ac:dyDescent="0.25">
      <c r="A52" s="624"/>
      <c r="B52" s="632"/>
      <c r="C52" s="632"/>
      <c r="D52" s="629"/>
      <c r="E52" s="40" t="s">
        <v>1020</v>
      </c>
      <c r="F52" s="40" t="s">
        <v>101</v>
      </c>
      <c r="G52" s="40">
        <v>0.5</v>
      </c>
      <c r="H52" s="41">
        <v>80.489999999999995</v>
      </c>
      <c r="I52" s="42">
        <f t="shared" si="0"/>
        <v>40.244999999999997</v>
      </c>
    </row>
    <row r="53" spans="1:9" x14ac:dyDescent="0.2">
      <c r="A53" s="622" t="s">
        <v>1021</v>
      </c>
      <c r="B53" s="632"/>
      <c r="C53" s="632"/>
      <c r="D53" s="627" t="s">
        <v>109</v>
      </c>
      <c r="E53" s="37" t="s">
        <v>1022</v>
      </c>
      <c r="F53" s="37" t="s">
        <v>101</v>
      </c>
      <c r="G53" s="37">
        <v>30</v>
      </c>
      <c r="H53" s="38">
        <v>23.17</v>
      </c>
      <c r="I53" s="39">
        <f t="shared" si="0"/>
        <v>695.1</v>
      </c>
    </row>
    <row r="54" spans="1:9" ht="13.5" thickBot="1" x14ac:dyDescent="0.25">
      <c r="A54" s="624"/>
      <c r="B54" s="632"/>
      <c r="C54" s="632"/>
      <c r="D54" s="629"/>
      <c r="E54" s="83" t="s">
        <v>1023</v>
      </c>
      <c r="F54" s="83" t="s">
        <v>101</v>
      </c>
      <c r="G54" s="83">
        <v>6</v>
      </c>
      <c r="H54" s="84">
        <v>27.74</v>
      </c>
      <c r="I54" s="200">
        <f t="shared" si="0"/>
        <v>166.44</v>
      </c>
    </row>
    <row r="55" spans="1:9" ht="12.75" customHeight="1" x14ac:dyDescent="0.2">
      <c r="A55" s="622" t="s">
        <v>324</v>
      </c>
      <c r="B55" s="632"/>
      <c r="C55" s="632"/>
      <c r="D55" s="627" t="s">
        <v>109</v>
      </c>
      <c r="E55" s="37" t="s">
        <v>231</v>
      </c>
      <c r="F55" s="37" t="s">
        <v>233</v>
      </c>
      <c r="G55" s="37">
        <v>0.3</v>
      </c>
      <c r="H55" s="38">
        <v>260</v>
      </c>
      <c r="I55" s="39">
        <f t="shared" si="0"/>
        <v>78</v>
      </c>
    </row>
    <row r="56" spans="1:9" ht="12.75" customHeight="1" x14ac:dyDescent="0.2">
      <c r="A56" s="623"/>
      <c r="B56" s="632"/>
      <c r="C56" s="632"/>
      <c r="D56" s="628"/>
      <c r="E56" s="35" t="s">
        <v>247</v>
      </c>
      <c r="F56" s="35" t="s">
        <v>233</v>
      </c>
      <c r="G56" s="35">
        <v>0.3</v>
      </c>
      <c r="H56" s="36">
        <v>350</v>
      </c>
      <c r="I56" s="157">
        <f t="shared" si="0"/>
        <v>105</v>
      </c>
    </row>
    <row r="57" spans="1:9" ht="12.75" customHeight="1" x14ac:dyDescent="0.2">
      <c r="A57" s="623"/>
      <c r="B57" s="632"/>
      <c r="C57" s="632"/>
      <c r="D57" s="628"/>
      <c r="E57" s="35" t="s">
        <v>833</v>
      </c>
      <c r="F57" s="35" t="s">
        <v>99</v>
      </c>
      <c r="G57" s="35">
        <v>0.2</v>
      </c>
      <c r="H57" s="36">
        <v>240</v>
      </c>
      <c r="I57" s="157">
        <f t="shared" si="0"/>
        <v>48</v>
      </c>
    </row>
    <row r="58" spans="1:9" ht="12.75" customHeight="1" x14ac:dyDescent="0.2">
      <c r="A58" s="623"/>
      <c r="B58" s="632"/>
      <c r="C58" s="632"/>
      <c r="D58" s="628"/>
      <c r="E58" s="35" t="s">
        <v>1024</v>
      </c>
      <c r="F58" s="35" t="s">
        <v>100</v>
      </c>
      <c r="G58" s="35">
        <v>5</v>
      </c>
      <c r="H58" s="36">
        <v>116.75</v>
      </c>
      <c r="I58" s="157">
        <f t="shared" si="0"/>
        <v>583.75</v>
      </c>
    </row>
    <row r="59" spans="1:9" ht="12.75" customHeight="1" thickBot="1" x14ac:dyDescent="0.25">
      <c r="A59" s="623"/>
      <c r="B59" s="632"/>
      <c r="C59" s="632"/>
      <c r="D59" s="629"/>
      <c r="E59" s="83" t="s">
        <v>256</v>
      </c>
      <c r="F59" s="83" t="s">
        <v>100</v>
      </c>
      <c r="G59" s="83">
        <v>3</v>
      </c>
      <c r="H59" s="84">
        <v>103.5</v>
      </c>
      <c r="I59" s="200">
        <f t="shared" si="0"/>
        <v>310.5</v>
      </c>
    </row>
    <row r="60" spans="1:9" ht="12.75" customHeight="1" x14ac:dyDescent="0.2">
      <c r="A60" s="623"/>
      <c r="B60" s="632"/>
      <c r="C60" s="632"/>
      <c r="D60" s="627" t="s">
        <v>407</v>
      </c>
      <c r="E60" s="35" t="s">
        <v>248</v>
      </c>
      <c r="F60" s="35" t="s">
        <v>233</v>
      </c>
      <c r="G60" s="35">
        <v>1</v>
      </c>
      <c r="H60" s="36">
        <v>450</v>
      </c>
      <c r="I60" s="157">
        <f t="shared" si="0"/>
        <v>450</v>
      </c>
    </row>
    <row r="61" spans="1:9" ht="12.75" customHeight="1" x14ac:dyDescent="0.2">
      <c r="A61" s="623"/>
      <c r="B61" s="632"/>
      <c r="C61" s="632"/>
      <c r="D61" s="628"/>
      <c r="E61" s="35" t="s">
        <v>833</v>
      </c>
      <c r="F61" s="35" t="s">
        <v>99</v>
      </c>
      <c r="G61" s="35">
        <v>1</v>
      </c>
      <c r="H61" s="36">
        <v>240</v>
      </c>
      <c r="I61" s="157">
        <f t="shared" si="0"/>
        <v>240</v>
      </c>
    </row>
    <row r="62" spans="1:9" ht="12.75" customHeight="1" x14ac:dyDescent="0.2">
      <c r="A62" s="623"/>
      <c r="B62" s="632"/>
      <c r="C62" s="632"/>
      <c r="D62" s="628"/>
      <c r="E62" s="35" t="s">
        <v>255</v>
      </c>
      <c r="F62" s="35" t="s">
        <v>99</v>
      </c>
      <c r="G62" s="35">
        <v>1</v>
      </c>
      <c r="H62" s="36">
        <v>780</v>
      </c>
      <c r="I62" s="157">
        <f t="shared" si="0"/>
        <v>780</v>
      </c>
    </row>
    <row r="63" spans="1:9" ht="12.75" customHeight="1" x14ac:dyDescent="0.2">
      <c r="A63" s="623"/>
      <c r="B63" s="632"/>
      <c r="C63" s="632"/>
      <c r="D63" s="628"/>
      <c r="E63" s="35" t="s">
        <v>954</v>
      </c>
      <c r="F63" s="35" t="s">
        <v>100</v>
      </c>
      <c r="G63" s="35">
        <v>10</v>
      </c>
      <c r="H63" s="36">
        <v>175</v>
      </c>
      <c r="I63" s="157">
        <f t="shared" si="0"/>
        <v>1750</v>
      </c>
    </row>
    <row r="64" spans="1:9" ht="12.75" customHeight="1" x14ac:dyDescent="0.2">
      <c r="A64" s="623"/>
      <c r="B64" s="632"/>
      <c r="C64" s="632"/>
      <c r="D64" s="628"/>
      <c r="E64" s="35" t="s">
        <v>746</v>
      </c>
      <c r="F64" s="35" t="s">
        <v>99</v>
      </c>
      <c r="G64" s="35">
        <v>1</v>
      </c>
      <c r="H64" s="36">
        <v>248</v>
      </c>
      <c r="I64" s="157">
        <f t="shared" si="0"/>
        <v>248</v>
      </c>
    </row>
    <row r="65" spans="1:9" ht="12.75" customHeight="1" x14ac:dyDescent="0.2">
      <c r="A65" s="623"/>
      <c r="B65" s="632"/>
      <c r="C65" s="632"/>
      <c r="D65" s="628"/>
      <c r="E65" s="35" t="s">
        <v>231</v>
      </c>
      <c r="F65" s="35" t="s">
        <v>101</v>
      </c>
      <c r="G65" s="35">
        <v>1</v>
      </c>
      <c r="H65" s="36">
        <v>260</v>
      </c>
      <c r="I65" s="157">
        <f t="shared" si="0"/>
        <v>260</v>
      </c>
    </row>
    <row r="66" spans="1:9" ht="12.75" customHeight="1" x14ac:dyDescent="0.2">
      <c r="A66" s="623"/>
      <c r="B66" s="632"/>
      <c r="C66" s="632"/>
      <c r="D66" s="628"/>
      <c r="E66" s="35" t="s">
        <v>247</v>
      </c>
      <c r="F66" s="35" t="s">
        <v>101</v>
      </c>
      <c r="G66" s="35">
        <v>0.5</v>
      </c>
      <c r="H66" s="36">
        <v>350</v>
      </c>
      <c r="I66" s="157">
        <f t="shared" si="0"/>
        <v>175</v>
      </c>
    </row>
    <row r="67" spans="1:9" ht="12.75" customHeight="1" x14ac:dyDescent="0.2">
      <c r="A67" s="623"/>
      <c r="B67" s="632"/>
      <c r="C67" s="632"/>
      <c r="D67" s="628"/>
      <c r="E67" s="35" t="s">
        <v>252</v>
      </c>
      <c r="F67" s="35" t="s">
        <v>99</v>
      </c>
      <c r="G67" s="35">
        <v>2</v>
      </c>
      <c r="H67" s="36">
        <v>45</v>
      </c>
      <c r="I67" s="157">
        <f t="shared" si="0"/>
        <v>90</v>
      </c>
    </row>
    <row r="68" spans="1:9" ht="12.75" customHeight="1" x14ac:dyDescent="0.2">
      <c r="A68" s="623"/>
      <c r="B68" s="632"/>
      <c r="C68" s="632"/>
      <c r="D68" s="628"/>
      <c r="E68" s="35" t="s">
        <v>251</v>
      </c>
      <c r="F68" s="35" t="s">
        <v>99</v>
      </c>
      <c r="G68" s="35">
        <v>1</v>
      </c>
      <c r="H68" s="36">
        <v>170</v>
      </c>
      <c r="I68" s="157">
        <f t="shared" si="0"/>
        <v>170</v>
      </c>
    </row>
    <row r="69" spans="1:9" ht="12.75" customHeight="1" thickBot="1" x14ac:dyDescent="0.25">
      <c r="A69" s="624"/>
      <c r="B69" s="626"/>
      <c r="C69" s="626"/>
      <c r="D69" s="629"/>
      <c r="E69" s="570" t="s">
        <v>1025</v>
      </c>
      <c r="F69" s="570" t="s">
        <v>258</v>
      </c>
      <c r="G69" s="570">
        <v>2</v>
      </c>
      <c r="H69" s="571">
        <v>1260</v>
      </c>
      <c r="I69" s="572">
        <f t="shared" si="0"/>
        <v>2520</v>
      </c>
    </row>
    <row r="70" spans="1:9" x14ac:dyDescent="0.2">
      <c r="A70" s="622" t="s">
        <v>1093</v>
      </c>
      <c r="B70" s="625">
        <v>10531.65</v>
      </c>
      <c r="C70" s="625" t="s">
        <v>74</v>
      </c>
      <c r="D70" s="627" t="s">
        <v>330</v>
      </c>
      <c r="E70" s="539" t="s">
        <v>927</v>
      </c>
      <c r="F70" s="515" t="s">
        <v>99</v>
      </c>
      <c r="G70" s="37">
        <v>5</v>
      </c>
      <c r="H70" s="38">
        <v>1440</v>
      </c>
      <c r="I70" s="39">
        <f t="shared" si="0"/>
        <v>7200</v>
      </c>
    </row>
    <row r="71" spans="1:9" ht="13.5" thickBot="1" x14ac:dyDescent="0.25">
      <c r="A71" s="624"/>
      <c r="B71" s="632"/>
      <c r="C71" s="632"/>
      <c r="D71" s="629"/>
      <c r="E71" s="540" t="s">
        <v>429</v>
      </c>
      <c r="F71" s="538" t="s">
        <v>99</v>
      </c>
      <c r="G71" s="83">
        <v>30</v>
      </c>
      <c r="H71" s="84">
        <v>2.34</v>
      </c>
      <c r="I71" s="42">
        <f t="shared" si="0"/>
        <v>70.199999999999989</v>
      </c>
    </row>
    <row r="72" spans="1:9" x14ac:dyDescent="0.2">
      <c r="A72" s="622" t="s">
        <v>126</v>
      </c>
      <c r="B72" s="632"/>
      <c r="C72" s="632"/>
      <c r="D72" s="627" t="s">
        <v>111</v>
      </c>
      <c r="E72" s="539" t="s">
        <v>123</v>
      </c>
      <c r="F72" s="515" t="s">
        <v>110</v>
      </c>
      <c r="G72" s="37">
        <v>1.39</v>
      </c>
      <c r="H72" s="38">
        <v>197.09</v>
      </c>
      <c r="I72" s="39">
        <f t="shared" si="0"/>
        <v>273.95509999999996</v>
      </c>
    </row>
    <row r="73" spans="1:9" ht="13.5" thickBot="1" x14ac:dyDescent="0.25">
      <c r="A73" s="624"/>
      <c r="B73" s="632"/>
      <c r="C73" s="632"/>
      <c r="D73" s="629"/>
      <c r="E73" s="540" t="s">
        <v>551</v>
      </c>
      <c r="F73" s="538" t="s">
        <v>100</v>
      </c>
      <c r="G73" s="83">
        <v>0.1</v>
      </c>
      <c r="H73" s="84">
        <v>110</v>
      </c>
      <c r="I73" s="42">
        <f t="shared" si="0"/>
        <v>11</v>
      </c>
    </row>
    <row r="74" spans="1:9" x14ac:dyDescent="0.2">
      <c r="A74" s="622" t="s">
        <v>541</v>
      </c>
      <c r="B74" s="632"/>
      <c r="C74" s="632"/>
      <c r="D74" s="627" t="s">
        <v>407</v>
      </c>
      <c r="E74" s="539" t="s">
        <v>231</v>
      </c>
      <c r="F74" s="515" t="s">
        <v>233</v>
      </c>
      <c r="G74" s="37">
        <v>1</v>
      </c>
      <c r="H74" s="38">
        <v>260</v>
      </c>
      <c r="I74" s="39">
        <f t="shared" si="0"/>
        <v>260</v>
      </c>
    </row>
    <row r="75" spans="1:9" x14ac:dyDescent="0.2">
      <c r="A75" s="623"/>
      <c r="B75" s="632"/>
      <c r="C75" s="632"/>
      <c r="D75" s="628"/>
      <c r="E75" s="541" t="s">
        <v>1016</v>
      </c>
      <c r="F75" s="511" t="s">
        <v>445</v>
      </c>
      <c r="G75" s="15">
        <v>0.1</v>
      </c>
      <c r="H75" s="16">
        <v>300</v>
      </c>
      <c r="I75" s="43">
        <f t="shared" si="0"/>
        <v>30</v>
      </c>
    </row>
    <row r="76" spans="1:9" ht="13.5" thickBot="1" x14ac:dyDescent="0.25">
      <c r="A76" s="624"/>
      <c r="B76" s="632"/>
      <c r="C76" s="632"/>
      <c r="D76" s="629"/>
      <c r="E76" s="542" t="s">
        <v>502</v>
      </c>
      <c r="F76" s="513" t="s">
        <v>100</v>
      </c>
      <c r="G76" s="40">
        <v>0.1</v>
      </c>
      <c r="H76" s="41">
        <v>68</v>
      </c>
      <c r="I76" s="42">
        <f t="shared" si="0"/>
        <v>6.8000000000000007</v>
      </c>
    </row>
    <row r="77" spans="1:9" x14ac:dyDescent="0.2">
      <c r="A77" s="622" t="s">
        <v>357</v>
      </c>
      <c r="B77" s="632"/>
      <c r="C77" s="632"/>
      <c r="D77" s="627" t="s">
        <v>1131</v>
      </c>
      <c r="E77" s="539" t="s">
        <v>608</v>
      </c>
      <c r="F77" s="515" t="s">
        <v>610</v>
      </c>
      <c r="G77" s="37">
        <v>3</v>
      </c>
      <c r="H77" s="38">
        <v>850.5</v>
      </c>
      <c r="I77" s="39">
        <f t="shared" si="0"/>
        <v>2551.5</v>
      </c>
    </row>
    <row r="78" spans="1:9" ht="13.5" thickBot="1" x14ac:dyDescent="0.25">
      <c r="A78" s="624"/>
      <c r="B78" s="626"/>
      <c r="C78" s="626"/>
      <c r="D78" s="629"/>
      <c r="E78" s="542" t="s">
        <v>1132</v>
      </c>
      <c r="F78" s="513" t="s">
        <v>528</v>
      </c>
      <c r="G78" s="40">
        <v>4</v>
      </c>
      <c r="H78" s="41">
        <v>561.4</v>
      </c>
      <c r="I78" s="42">
        <f t="shared" si="0"/>
        <v>2245.6</v>
      </c>
    </row>
    <row r="79" spans="1:9" x14ac:dyDescent="0.2">
      <c r="A79" s="622" t="s">
        <v>126</v>
      </c>
      <c r="B79" s="625">
        <v>7950.43</v>
      </c>
      <c r="C79" s="625" t="s">
        <v>75</v>
      </c>
      <c r="D79" s="627" t="s">
        <v>109</v>
      </c>
      <c r="E79" s="37" t="s">
        <v>123</v>
      </c>
      <c r="F79" s="37" t="s">
        <v>110</v>
      </c>
      <c r="G79" s="37">
        <v>5.2</v>
      </c>
      <c r="H79" s="38">
        <v>197.09</v>
      </c>
      <c r="I79" s="39">
        <f t="shared" si="0"/>
        <v>1024.8680000000002</v>
      </c>
    </row>
    <row r="80" spans="1:9" x14ac:dyDescent="0.2">
      <c r="A80" s="704"/>
      <c r="B80" s="632"/>
      <c r="C80" s="632"/>
      <c r="D80" s="628"/>
      <c r="E80" s="35" t="s">
        <v>124</v>
      </c>
      <c r="F80" s="35" t="s">
        <v>100</v>
      </c>
      <c r="G80" s="35">
        <v>0.05</v>
      </c>
      <c r="H80" s="36">
        <v>110</v>
      </c>
      <c r="I80" s="43">
        <f t="shared" si="0"/>
        <v>5.5</v>
      </c>
    </row>
    <row r="81" spans="1:9" ht="12.75" customHeight="1" x14ac:dyDescent="0.2">
      <c r="A81" s="701" t="s">
        <v>541</v>
      </c>
      <c r="B81" s="710"/>
      <c r="C81" s="632"/>
      <c r="D81" s="628"/>
      <c r="E81" s="35" t="s">
        <v>903</v>
      </c>
      <c r="F81" s="35" t="s">
        <v>101</v>
      </c>
      <c r="G81" s="35">
        <v>8</v>
      </c>
      <c r="H81" s="36">
        <v>22.88</v>
      </c>
      <c r="I81" s="43">
        <f t="shared" si="0"/>
        <v>183.04</v>
      </c>
    </row>
    <row r="82" spans="1:9" ht="12.75" customHeight="1" x14ac:dyDescent="0.2">
      <c r="A82" s="623"/>
      <c r="B82" s="710"/>
      <c r="C82" s="632"/>
      <c r="D82" s="628"/>
      <c r="E82" s="35" t="s">
        <v>231</v>
      </c>
      <c r="F82" s="35" t="s">
        <v>101</v>
      </c>
      <c r="G82" s="35">
        <v>6</v>
      </c>
      <c r="H82" s="36">
        <v>260</v>
      </c>
      <c r="I82" s="43">
        <f t="shared" si="0"/>
        <v>1560</v>
      </c>
    </row>
    <row r="83" spans="1:9" ht="12.75" customHeight="1" x14ac:dyDescent="0.2">
      <c r="A83" s="623"/>
      <c r="B83" s="710"/>
      <c r="C83" s="632"/>
      <c r="D83" s="628"/>
      <c r="E83" s="35" t="s">
        <v>1016</v>
      </c>
      <c r="F83" s="35" t="s">
        <v>445</v>
      </c>
      <c r="G83" s="35">
        <v>1</v>
      </c>
      <c r="H83" s="36">
        <v>300</v>
      </c>
      <c r="I83" s="43">
        <f t="shared" si="0"/>
        <v>300</v>
      </c>
    </row>
    <row r="84" spans="1:9" ht="12.75" customHeight="1" x14ac:dyDescent="0.2">
      <c r="A84" s="623"/>
      <c r="B84" s="710"/>
      <c r="C84" s="632"/>
      <c r="D84" s="628"/>
      <c r="E84" s="35" t="s">
        <v>1160</v>
      </c>
      <c r="F84" s="35" t="s">
        <v>99</v>
      </c>
      <c r="G84" s="35">
        <v>1</v>
      </c>
      <c r="H84" s="36">
        <v>170</v>
      </c>
      <c r="I84" s="43">
        <f t="shared" si="0"/>
        <v>170</v>
      </c>
    </row>
    <row r="85" spans="1:9" ht="12.75" customHeight="1" x14ac:dyDescent="0.2">
      <c r="A85" s="623"/>
      <c r="B85" s="710"/>
      <c r="C85" s="632"/>
      <c r="D85" s="628"/>
      <c r="E85" s="35" t="s">
        <v>151</v>
      </c>
      <c r="F85" s="35" t="s">
        <v>100</v>
      </c>
      <c r="G85" s="35">
        <v>0.25</v>
      </c>
      <c r="H85" s="36">
        <v>80</v>
      </c>
      <c r="I85" s="43">
        <f t="shared" si="0"/>
        <v>20</v>
      </c>
    </row>
    <row r="86" spans="1:9" ht="12.75" customHeight="1" x14ac:dyDescent="0.2">
      <c r="A86" s="623"/>
      <c r="B86" s="710"/>
      <c r="C86" s="632"/>
      <c r="D86" s="628"/>
      <c r="E86" s="35" t="s">
        <v>502</v>
      </c>
      <c r="F86" s="35" t="s">
        <v>100</v>
      </c>
      <c r="G86" s="35">
        <v>0.1</v>
      </c>
      <c r="H86" s="36">
        <v>68</v>
      </c>
      <c r="I86" s="43">
        <f t="shared" si="0"/>
        <v>6.8000000000000007</v>
      </c>
    </row>
    <row r="87" spans="1:9" ht="12.75" customHeight="1" x14ac:dyDescent="0.2">
      <c r="A87" s="623"/>
      <c r="B87" s="710"/>
      <c r="C87" s="632"/>
      <c r="D87" s="628"/>
      <c r="E87" s="35" t="s">
        <v>1286</v>
      </c>
      <c r="F87" s="35" t="s">
        <v>99</v>
      </c>
      <c r="G87" s="35">
        <v>1</v>
      </c>
      <c r="H87" s="36">
        <v>6</v>
      </c>
      <c r="I87" s="43">
        <f t="shared" si="0"/>
        <v>6</v>
      </c>
    </row>
    <row r="88" spans="1:9" ht="12.75" customHeight="1" x14ac:dyDescent="0.2">
      <c r="A88" s="623"/>
      <c r="B88" s="710"/>
      <c r="C88" s="632"/>
      <c r="D88" s="628"/>
      <c r="E88" s="35" t="s">
        <v>938</v>
      </c>
      <c r="F88" s="35" t="s">
        <v>100</v>
      </c>
      <c r="G88" s="35">
        <v>3</v>
      </c>
      <c r="H88" s="36">
        <v>116.75</v>
      </c>
      <c r="I88" s="43">
        <f t="shared" si="0"/>
        <v>350.25</v>
      </c>
    </row>
    <row r="89" spans="1:9" ht="12.75" customHeight="1" x14ac:dyDescent="0.2">
      <c r="A89" s="623"/>
      <c r="B89" s="710"/>
      <c r="C89" s="632"/>
      <c r="D89" s="628"/>
      <c r="E89" s="575" t="s">
        <v>1025</v>
      </c>
      <c r="F89" s="575" t="s">
        <v>100</v>
      </c>
      <c r="G89" s="575">
        <v>5</v>
      </c>
      <c r="H89" s="576">
        <v>1260</v>
      </c>
      <c r="I89" s="577">
        <f t="shared" si="0"/>
        <v>6300</v>
      </c>
    </row>
    <row r="90" spans="1:9" ht="12.75" customHeight="1" x14ac:dyDescent="0.2">
      <c r="A90" s="623"/>
      <c r="B90" s="710"/>
      <c r="C90" s="632"/>
      <c r="D90" s="628"/>
      <c r="E90" s="35" t="s">
        <v>260</v>
      </c>
      <c r="F90" s="35" t="s">
        <v>100</v>
      </c>
      <c r="G90" s="35">
        <v>2</v>
      </c>
      <c r="H90" s="36">
        <v>105</v>
      </c>
      <c r="I90" s="157">
        <f t="shared" si="0"/>
        <v>210</v>
      </c>
    </row>
    <row r="91" spans="1:9" ht="12.75" customHeight="1" thickBot="1" x14ac:dyDescent="0.25">
      <c r="A91" s="624"/>
      <c r="B91" s="631"/>
      <c r="C91" s="626"/>
      <c r="D91" s="629"/>
      <c r="E91" s="83" t="s">
        <v>256</v>
      </c>
      <c r="F91" s="83" t="s">
        <v>100</v>
      </c>
      <c r="G91" s="83">
        <v>2</v>
      </c>
      <c r="H91" s="84">
        <v>10.3</v>
      </c>
      <c r="I91" s="42">
        <f t="shared" si="0"/>
        <v>20.6</v>
      </c>
    </row>
    <row r="92" spans="1:9" x14ac:dyDescent="0.2">
      <c r="A92" s="622" t="s">
        <v>1093</v>
      </c>
      <c r="B92" s="630">
        <v>11179.48</v>
      </c>
      <c r="C92" s="625" t="s">
        <v>76</v>
      </c>
      <c r="D92" s="627" t="s">
        <v>358</v>
      </c>
      <c r="E92" s="487" t="s">
        <v>1356</v>
      </c>
      <c r="F92" s="487" t="s">
        <v>99</v>
      </c>
      <c r="G92" s="487">
        <v>8</v>
      </c>
      <c r="H92" s="488">
        <v>1440</v>
      </c>
      <c r="I92" s="292">
        <f t="shared" si="0"/>
        <v>11520</v>
      </c>
    </row>
    <row r="93" spans="1:9" ht="13.5" thickBot="1" x14ac:dyDescent="0.25">
      <c r="A93" s="624"/>
      <c r="B93" s="710"/>
      <c r="C93" s="632"/>
      <c r="D93" s="629"/>
      <c r="E93" s="83" t="s">
        <v>429</v>
      </c>
      <c r="F93" s="83" t="s">
        <v>99</v>
      </c>
      <c r="G93" s="83">
        <v>160</v>
      </c>
      <c r="H93" s="84">
        <v>2.34</v>
      </c>
      <c r="I93" s="200">
        <f t="shared" si="0"/>
        <v>374.4</v>
      </c>
    </row>
    <row r="94" spans="1:9" x14ac:dyDescent="0.2">
      <c r="A94" s="622" t="s">
        <v>324</v>
      </c>
      <c r="B94" s="710"/>
      <c r="C94" s="632"/>
      <c r="D94" s="627"/>
      <c r="E94" s="37" t="s">
        <v>1363</v>
      </c>
      <c r="F94" s="37" t="s">
        <v>233</v>
      </c>
      <c r="G94" s="37">
        <v>10</v>
      </c>
      <c r="H94" s="38">
        <v>244</v>
      </c>
      <c r="I94" s="39">
        <f t="shared" si="0"/>
        <v>2440</v>
      </c>
    </row>
    <row r="95" spans="1:9" ht="13.5" thickBot="1" x14ac:dyDescent="0.25">
      <c r="A95" s="624"/>
      <c r="B95" s="631"/>
      <c r="C95" s="626"/>
      <c r="D95" s="629"/>
      <c r="E95" s="83" t="s">
        <v>1364</v>
      </c>
      <c r="F95" s="83" t="s">
        <v>233</v>
      </c>
      <c r="G95" s="83">
        <v>4</v>
      </c>
      <c r="H95" s="84">
        <v>277</v>
      </c>
      <c r="I95" s="42">
        <f t="shared" si="0"/>
        <v>1108</v>
      </c>
    </row>
    <row r="96" spans="1:9" ht="13.5" thickBot="1" x14ac:dyDescent="0.25">
      <c r="A96" s="260"/>
      <c r="B96" s="33">
        <v>11153.52</v>
      </c>
      <c r="C96" s="33" t="s">
        <v>77</v>
      </c>
      <c r="D96" s="262"/>
      <c r="E96" s="35"/>
      <c r="F96" s="35"/>
      <c r="G96" s="35"/>
      <c r="H96" s="36"/>
      <c r="I96" s="157">
        <f t="shared" si="0"/>
        <v>0</v>
      </c>
    </row>
    <row r="97" spans="1:9" x14ac:dyDescent="0.2">
      <c r="A97" s="622" t="s">
        <v>1774</v>
      </c>
      <c r="B97" s="625">
        <v>16535.689999999999</v>
      </c>
      <c r="C97" s="625" t="s">
        <v>78</v>
      </c>
      <c r="D97" s="627" t="s">
        <v>108</v>
      </c>
      <c r="E97" s="37" t="s">
        <v>1440</v>
      </c>
      <c r="F97" s="37" t="s">
        <v>528</v>
      </c>
      <c r="G97" s="37">
        <v>1</v>
      </c>
      <c r="H97" s="38">
        <v>520</v>
      </c>
      <c r="I97" s="39">
        <f t="shared" si="0"/>
        <v>520</v>
      </c>
    </row>
    <row r="98" spans="1:9" x14ac:dyDescent="0.2">
      <c r="A98" s="623"/>
      <c r="B98" s="632"/>
      <c r="C98" s="632"/>
      <c r="D98" s="628"/>
      <c r="E98" s="35" t="s">
        <v>1518</v>
      </c>
      <c r="F98" s="35" t="s">
        <v>100</v>
      </c>
      <c r="G98" s="35">
        <v>0.15</v>
      </c>
      <c r="H98" s="36">
        <v>170</v>
      </c>
      <c r="I98" s="43">
        <f t="shared" si="0"/>
        <v>25.5</v>
      </c>
    </row>
    <row r="99" spans="1:9" x14ac:dyDescent="0.2">
      <c r="A99" s="623"/>
      <c r="B99" s="632"/>
      <c r="C99" s="632"/>
      <c r="D99" s="628"/>
      <c r="E99" s="35" t="s">
        <v>151</v>
      </c>
      <c r="F99" s="35" t="s">
        <v>100</v>
      </c>
      <c r="G99" s="35">
        <v>0.2</v>
      </c>
      <c r="H99" s="36">
        <v>80</v>
      </c>
      <c r="I99" s="43">
        <f t="shared" si="0"/>
        <v>16</v>
      </c>
    </row>
    <row r="100" spans="1:9" x14ac:dyDescent="0.2">
      <c r="A100" s="623"/>
      <c r="B100" s="632"/>
      <c r="C100" s="632"/>
      <c r="D100" s="628"/>
      <c r="E100" s="35" t="s">
        <v>127</v>
      </c>
      <c r="F100" s="35" t="s">
        <v>100</v>
      </c>
      <c r="G100" s="35">
        <v>0.15</v>
      </c>
      <c r="H100" s="36">
        <v>80</v>
      </c>
      <c r="I100" s="43">
        <f t="shared" si="0"/>
        <v>12</v>
      </c>
    </row>
    <row r="101" spans="1:9" ht="13.5" thickBot="1" x14ac:dyDescent="0.25">
      <c r="A101" s="624"/>
      <c r="B101" s="626"/>
      <c r="C101" s="626"/>
      <c r="D101" s="629"/>
      <c r="E101" s="83" t="s">
        <v>1753</v>
      </c>
      <c r="F101" s="83" t="s">
        <v>99</v>
      </c>
      <c r="G101" s="83">
        <v>0.25</v>
      </c>
      <c r="H101" s="84">
        <v>335</v>
      </c>
      <c r="I101" s="42">
        <f t="shared" si="0"/>
        <v>83.75</v>
      </c>
    </row>
    <row r="102" spans="1:9" ht="12.75" customHeight="1" x14ac:dyDescent="0.2">
      <c r="A102" s="260"/>
      <c r="B102" s="33">
        <v>13566.81</v>
      </c>
      <c r="C102" s="33" t="s">
        <v>79</v>
      </c>
      <c r="D102" s="262"/>
      <c r="E102" s="35"/>
      <c r="F102" s="35"/>
      <c r="G102" s="35"/>
      <c r="H102" s="36"/>
      <c r="I102" s="43">
        <f t="shared" si="0"/>
        <v>0</v>
      </c>
    </row>
    <row r="103" spans="1:9" ht="12.75" customHeight="1" thickBot="1" x14ac:dyDescent="0.25">
      <c r="A103" s="260"/>
      <c r="B103" s="33">
        <v>13710.57</v>
      </c>
      <c r="C103" s="33" t="s">
        <v>80</v>
      </c>
      <c r="D103" s="262"/>
      <c r="E103" s="35"/>
      <c r="F103" s="35"/>
      <c r="G103" s="35"/>
      <c r="H103" s="36"/>
      <c r="I103" s="43">
        <f t="shared" si="0"/>
        <v>0</v>
      </c>
    </row>
    <row r="104" spans="1:9" ht="12.75" customHeight="1" thickBot="1" x14ac:dyDescent="0.25">
      <c r="A104" s="440"/>
      <c r="B104" s="85"/>
      <c r="C104" s="85" t="s">
        <v>87</v>
      </c>
      <c r="D104" s="441"/>
      <c r="E104" s="47"/>
      <c r="F104" s="47"/>
      <c r="G104" s="47"/>
      <c r="H104" s="48"/>
      <c r="I104" s="49">
        <v>1165.6300000000001</v>
      </c>
    </row>
    <row r="105" spans="1:9" ht="12.75" customHeight="1" thickBot="1" x14ac:dyDescent="0.25">
      <c r="A105" s="180"/>
      <c r="B105" s="197">
        <f>SUM(B6:B103)</f>
        <v>130396.87</v>
      </c>
      <c r="C105" s="198"/>
      <c r="D105" s="197"/>
      <c r="E105" s="199"/>
      <c r="F105" s="198"/>
      <c r="G105" s="198"/>
      <c r="H105" s="197" t="s">
        <v>17</v>
      </c>
      <c r="I105" s="230">
        <f>SUM(I6:I104)</f>
        <v>68681.878100000002</v>
      </c>
    </row>
    <row r="106" spans="1:9" ht="77.25" thickBot="1" x14ac:dyDescent="0.25">
      <c r="A106" s="134" t="s">
        <v>1066</v>
      </c>
      <c r="B106" s="87" t="s">
        <v>16</v>
      </c>
      <c r="C106" s="87" t="s">
        <v>5</v>
      </c>
      <c r="D106" s="87" t="s">
        <v>23</v>
      </c>
      <c r="E106" s="88" t="s">
        <v>18</v>
      </c>
      <c r="F106" s="87" t="s">
        <v>19</v>
      </c>
      <c r="G106" s="87" t="s">
        <v>10</v>
      </c>
      <c r="H106" s="87" t="s">
        <v>13</v>
      </c>
      <c r="I106" s="89" t="s">
        <v>12</v>
      </c>
    </row>
    <row r="107" spans="1:9" ht="26.25" thickBot="1" x14ac:dyDescent="0.25">
      <c r="A107" s="46" t="s">
        <v>329</v>
      </c>
      <c r="B107" s="491">
        <v>12738.21</v>
      </c>
      <c r="C107" s="85" t="s">
        <v>66</v>
      </c>
      <c r="D107" s="47" t="s">
        <v>330</v>
      </c>
      <c r="E107" s="47" t="s">
        <v>331</v>
      </c>
      <c r="F107" s="47" t="s">
        <v>99</v>
      </c>
      <c r="G107" s="47">
        <v>5</v>
      </c>
      <c r="H107" s="48">
        <v>17</v>
      </c>
      <c r="I107" s="49">
        <f t="shared" ref="I107:I138" si="1">G107*H107</f>
        <v>85</v>
      </c>
    </row>
    <row r="108" spans="1:9" ht="12.75" customHeight="1" thickBot="1" x14ac:dyDescent="0.25">
      <c r="A108" s="313"/>
      <c r="B108" s="314">
        <v>12394.53</v>
      </c>
      <c r="C108" s="70" t="s">
        <v>67</v>
      </c>
      <c r="D108" s="315"/>
      <c r="E108" s="53"/>
      <c r="F108" s="53"/>
      <c r="G108" s="53"/>
      <c r="H108" s="153"/>
      <c r="I108" s="165">
        <f t="shared" si="1"/>
        <v>0</v>
      </c>
    </row>
    <row r="109" spans="1:9" ht="26.25" thickBot="1" x14ac:dyDescent="0.25">
      <c r="A109" s="46" t="s">
        <v>224</v>
      </c>
      <c r="B109" s="625">
        <v>12231.97</v>
      </c>
      <c r="C109" s="625" t="s">
        <v>70</v>
      </c>
      <c r="D109" s="441" t="s">
        <v>218</v>
      </c>
      <c r="E109" s="378" t="s">
        <v>229</v>
      </c>
      <c r="F109" s="378" t="s">
        <v>99</v>
      </c>
      <c r="G109" s="378">
        <v>4</v>
      </c>
      <c r="H109" s="379">
        <v>72.92</v>
      </c>
      <c r="I109" s="49">
        <f t="shared" si="1"/>
        <v>291.68</v>
      </c>
    </row>
    <row r="110" spans="1:9" ht="12.75" customHeight="1" x14ac:dyDescent="0.2">
      <c r="A110" s="622" t="s">
        <v>107</v>
      </c>
      <c r="B110" s="632"/>
      <c r="C110" s="632"/>
      <c r="D110" s="627" t="s">
        <v>730</v>
      </c>
      <c r="E110" s="37" t="s">
        <v>499</v>
      </c>
      <c r="F110" s="37" t="s">
        <v>101</v>
      </c>
      <c r="G110" s="37">
        <v>3</v>
      </c>
      <c r="H110" s="38">
        <v>50.37</v>
      </c>
      <c r="I110" s="39">
        <f t="shared" si="1"/>
        <v>151.10999999999999</v>
      </c>
    </row>
    <row r="111" spans="1:9" x14ac:dyDescent="0.2">
      <c r="A111" s="623"/>
      <c r="B111" s="632"/>
      <c r="C111" s="632"/>
      <c r="D111" s="628"/>
      <c r="E111" s="15" t="s">
        <v>131</v>
      </c>
      <c r="F111" s="15" t="s">
        <v>101</v>
      </c>
      <c r="G111" s="15">
        <v>8</v>
      </c>
      <c r="H111" s="16">
        <v>41.67</v>
      </c>
      <c r="I111" s="43">
        <f t="shared" si="1"/>
        <v>333.36</v>
      </c>
    </row>
    <row r="112" spans="1:9" ht="12.75" customHeight="1" x14ac:dyDescent="0.2">
      <c r="A112" s="623"/>
      <c r="B112" s="632"/>
      <c r="C112" s="632"/>
      <c r="D112" s="628"/>
      <c r="E112" s="15" t="s">
        <v>241</v>
      </c>
      <c r="F112" s="15" t="s">
        <v>99</v>
      </c>
      <c r="G112" s="15">
        <v>2</v>
      </c>
      <c r="H112" s="16">
        <v>54.38</v>
      </c>
      <c r="I112" s="43">
        <f t="shared" si="1"/>
        <v>108.76</v>
      </c>
    </row>
    <row r="113" spans="1:9" x14ac:dyDescent="0.2">
      <c r="A113" s="623"/>
      <c r="B113" s="632"/>
      <c r="C113" s="632"/>
      <c r="D113" s="628"/>
      <c r="E113" s="15" t="s">
        <v>389</v>
      </c>
      <c r="F113" s="15" t="s">
        <v>99</v>
      </c>
      <c r="G113" s="15">
        <v>2</v>
      </c>
      <c r="H113" s="16">
        <v>155.69999999999999</v>
      </c>
      <c r="I113" s="43">
        <f t="shared" si="1"/>
        <v>311.39999999999998</v>
      </c>
    </row>
    <row r="114" spans="1:9" x14ac:dyDescent="0.2">
      <c r="A114" s="623"/>
      <c r="B114" s="632"/>
      <c r="C114" s="632"/>
      <c r="D114" s="628"/>
      <c r="E114" s="15" t="s">
        <v>118</v>
      </c>
      <c r="F114" s="15" t="s">
        <v>99</v>
      </c>
      <c r="G114" s="15">
        <v>4</v>
      </c>
      <c r="H114" s="16">
        <v>117.24</v>
      </c>
      <c r="I114" s="43">
        <f t="shared" si="1"/>
        <v>468.96</v>
      </c>
    </row>
    <row r="115" spans="1:9" ht="12.75" customHeight="1" x14ac:dyDescent="0.2">
      <c r="A115" s="623"/>
      <c r="B115" s="632"/>
      <c r="C115" s="632"/>
      <c r="D115" s="628"/>
      <c r="E115" s="15" t="s">
        <v>132</v>
      </c>
      <c r="F115" s="15" t="s">
        <v>99</v>
      </c>
      <c r="G115" s="15">
        <v>6</v>
      </c>
      <c r="H115" s="16">
        <v>4.59</v>
      </c>
      <c r="I115" s="43">
        <f t="shared" si="1"/>
        <v>27.54</v>
      </c>
    </row>
    <row r="116" spans="1:9" ht="12.75" customHeight="1" thickBot="1" x14ac:dyDescent="0.25">
      <c r="A116" s="624"/>
      <c r="B116" s="626"/>
      <c r="C116" s="626"/>
      <c r="D116" s="629"/>
      <c r="E116" s="40" t="s">
        <v>139</v>
      </c>
      <c r="F116" s="40" t="s">
        <v>99</v>
      </c>
      <c r="G116" s="40">
        <v>1</v>
      </c>
      <c r="H116" s="41">
        <v>105.64</v>
      </c>
      <c r="I116" s="42">
        <f t="shared" si="1"/>
        <v>105.64</v>
      </c>
    </row>
    <row r="117" spans="1:9" ht="26.25" thickBot="1" x14ac:dyDescent="0.25">
      <c r="A117" s="46" t="s">
        <v>329</v>
      </c>
      <c r="B117" s="491">
        <v>16315.14</v>
      </c>
      <c r="C117" s="85" t="s">
        <v>72</v>
      </c>
      <c r="D117" s="452" t="s">
        <v>330</v>
      </c>
      <c r="E117" s="47" t="s">
        <v>331</v>
      </c>
      <c r="F117" s="47" t="s">
        <v>99</v>
      </c>
      <c r="G117" s="47">
        <v>1</v>
      </c>
      <c r="H117" s="48">
        <v>17</v>
      </c>
      <c r="I117" s="49">
        <f t="shared" si="1"/>
        <v>17</v>
      </c>
    </row>
    <row r="118" spans="1:9" ht="26.25" thickBot="1" x14ac:dyDescent="0.25">
      <c r="A118" s="46" t="s">
        <v>329</v>
      </c>
      <c r="B118" s="491">
        <v>16030.34</v>
      </c>
      <c r="C118" s="85" t="s">
        <v>73</v>
      </c>
      <c r="D118" s="47" t="s">
        <v>330</v>
      </c>
      <c r="E118" s="47" t="s">
        <v>331</v>
      </c>
      <c r="F118" s="47" t="s">
        <v>99</v>
      </c>
      <c r="G118" s="47">
        <v>1</v>
      </c>
      <c r="H118" s="48">
        <v>8.6999999999999993</v>
      </c>
      <c r="I118" s="49">
        <f t="shared" si="1"/>
        <v>8.6999999999999993</v>
      </c>
    </row>
    <row r="119" spans="1:9" ht="12.75" customHeight="1" x14ac:dyDescent="0.2">
      <c r="A119" s="622" t="s">
        <v>153</v>
      </c>
      <c r="B119" s="625">
        <v>13863.42</v>
      </c>
      <c r="C119" s="625" t="s">
        <v>74</v>
      </c>
      <c r="D119" s="627" t="s">
        <v>1094</v>
      </c>
      <c r="E119" s="37" t="s">
        <v>695</v>
      </c>
      <c r="F119" s="37" t="s">
        <v>99</v>
      </c>
      <c r="G119" s="37">
        <v>1</v>
      </c>
      <c r="H119" s="38">
        <v>75</v>
      </c>
      <c r="I119" s="39">
        <f t="shared" si="1"/>
        <v>75</v>
      </c>
    </row>
    <row r="120" spans="1:9" ht="12.75" customHeight="1" x14ac:dyDescent="0.2">
      <c r="A120" s="623"/>
      <c r="B120" s="632"/>
      <c r="C120" s="632"/>
      <c r="D120" s="628"/>
      <c r="E120" s="15" t="s">
        <v>122</v>
      </c>
      <c r="F120" s="15" t="s">
        <v>99</v>
      </c>
      <c r="G120" s="15">
        <v>1</v>
      </c>
      <c r="H120" s="16">
        <v>191.48</v>
      </c>
      <c r="I120" s="43">
        <f t="shared" si="1"/>
        <v>191.48</v>
      </c>
    </row>
    <row r="121" spans="1:9" ht="12.75" customHeight="1" x14ac:dyDescent="0.2">
      <c r="A121" s="623"/>
      <c r="B121" s="632"/>
      <c r="C121" s="632"/>
      <c r="D121" s="628"/>
      <c r="E121" s="15" t="s">
        <v>212</v>
      </c>
      <c r="F121" s="15" t="s">
        <v>99</v>
      </c>
      <c r="G121" s="15">
        <v>2</v>
      </c>
      <c r="H121" s="16">
        <v>139.31</v>
      </c>
      <c r="I121" s="43">
        <f t="shared" si="1"/>
        <v>278.62</v>
      </c>
    </row>
    <row r="122" spans="1:9" ht="13.5" thickBot="1" x14ac:dyDescent="0.25">
      <c r="A122" s="624"/>
      <c r="B122" s="632"/>
      <c r="C122" s="632"/>
      <c r="D122" s="629"/>
      <c r="E122" s="40" t="s">
        <v>216</v>
      </c>
      <c r="F122" s="40" t="s">
        <v>101</v>
      </c>
      <c r="G122" s="40">
        <v>1</v>
      </c>
      <c r="H122" s="41">
        <v>52.03</v>
      </c>
      <c r="I122" s="42">
        <f t="shared" si="1"/>
        <v>52.03</v>
      </c>
    </row>
    <row r="123" spans="1:9" ht="26.25" thickBot="1" x14ac:dyDescent="0.25">
      <c r="A123" s="46" t="s">
        <v>329</v>
      </c>
      <c r="B123" s="626"/>
      <c r="C123" s="626"/>
      <c r="D123" s="452" t="s">
        <v>330</v>
      </c>
      <c r="E123" s="47" t="s">
        <v>842</v>
      </c>
      <c r="F123" s="47" t="s">
        <v>99</v>
      </c>
      <c r="G123" s="47">
        <v>12</v>
      </c>
      <c r="H123" s="48">
        <v>27</v>
      </c>
      <c r="I123" s="521">
        <f t="shared" si="1"/>
        <v>324</v>
      </c>
    </row>
    <row r="124" spans="1:9" x14ac:dyDescent="0.2">
      <c r="A124" s="622" t="s">
        <v>329</v>
      </c>
      <c r="B124" s="625">
        <v>15899.07</v>
      </c>
      <c r="C124" s="625" t="s">
        <v>75</v>
      </c>
      <c r="D124" s="633" t="s">
        <v>330</v>
      </c>
      <c r="E124" s="37" t="s">
        <v>1201</v>
      </c>
      <c r="F124" s="37" t="s">
        <v>99</v>
      </c>
      <c r="G124" s="37">
        <v>4</v>
      </c>
      <c r="H124" s="38">
        <v>30</v>
      </c>
      <c r="I124" s="492">
        <f t="shared" si="1"/>
        <v>120</v>
      </c>
    </row>
    <row r="125" spans="1:9" x14ac:dyDescent="0.2">
      <c r="A125" s="623"/>
      <c r="B125" s="632"/>
      <c r="C125" s="632"/>
      <c r="D125" s="634"/>
      <c r="E125" s="15" t="s">
        <v>1202</v>
      </c>
      <c r="F125" s="15" t="s">
        <v>99</v>
      </c>
      <c r="G125" s="15">
        <v>4</v>
      </c>
      <c r="H125" s="16">
        <v>27</v>
      </c>
      <c r="I125" s="365">
        <f t="shared" si="1"/>
        <v>108</v>
      </c>
    </row>
    <row r="126" spans="1:9" x14ac:dyDescent="0.2">
      <c r="A126" s="623"/>
      <c r="B126" s="632"/>
      <c r="C126" s="632"/>
      <c r="D126" s="634"/>
      <c r="E126" s="15" t="s">
        <v>331</v>
      </c>
      <c r="F126" s="15" t="s">
        <v>99</v>
      </c>
      <c r="G126" s="15">
        <v>5</v>
      </c>
      <c r="H126" s="16">
        <v>8.6999999999999993</v>
      </c>
      <c r="I126" s="365">
        <f t="shared" si="1"/>
        <v>43.5</v>
      </c>
    </row>
    <row r="127" spans="1:9" ht="13.5" thickBot="1" x14ac:dyDescent="0.25">
      <c r="A127" s="624"/>
      <c r="B127" s="626"/>
      <c r="C127" s="626"/>
      <c r="D127" s="635"/>
      <c r="E127" s="40" t="s">
        <v>337</v>
      </c>
      <c r="F127" s="40" t="s">
        <v>99</v>
      </c>
      <c r="G127" s="40">
        <v>1</v>
      </c>
      <c r="H127" s="41">
        <v>45</v>
      </c>
      <c r="I127" s="493">
        <f t="shared" si="1"/>
        <v>45</v>
      </c>
    </row>
    <row r="128" spans="1:9" x14ac:dyDescent="0.2">
      <c r="A128" s="622" t="s">
        <v>1392</v>
      </c>
      <c r="B128" s="625">
        <v>17962.73</v>
      </c>
      <c r="C128" s="625" t="s">
        <v>76</v>
      </c>
      <c r="D128" s="627" t="s">
        <v>109</v>
      </c>
      <c r="E128" s="37" t="s">
        <v>277</v>
      </c>
      <c r="F128" s="37" t="s">
        <v>99</v>
      </c>
      <c r="G128" s="37">
        <v>7</v>
      </c>
      <c r="H128" s="38">
        <v>14</v>
      </c>
      <c r="I128" s="39">
        <f t="shared" si="1"/>
        <v>98</v>
      </c>
    </row>
    <row r="129" spans="1:9" x14ac:dyDescent="0.2">
      <c r="A129" s="623"/>
      <c r="B129" s="632"/>
      <c r="C129" s="632"/>
      <c r="D129" s="628"/>
      <c r="E129" s="15" t="s">
        <v>129</v>
      </c>
      <c r="F129" s="15" t="s">
        <v>99</v>
      </c>
      <c r="G129" s="15">
        <v>2</v>
      </c>
      <c r="H129" s="16">
        <v>7.7</v>
      </c>
      <c r="I129" s="43">
        <f t="shared" si="1"/>
        <v>15.4</v>
      </c>
    </row>
    <row r="130" spans="1:9" ht="13.5" thickBot="1" x14ac:dyDescent="0.25">
      <c r="A130" s="624"/>
      <c r="B130" s="626"/>
      <c r="C130" s="626"/>
      <c r="D130" s="629"/>
      <c r="E130" s="40" t="s">
        <v>812</v>
      </c>
      <c r="F130" s="40" t="s">
        <v>99</v>
      </c>
      <c r="G130" s="40">
        <v>1</v>
      </c>
      <c r="H130" s="41">
        <v>290</v>
      </c>
      <c r="I130" s="42">
        <f t="shared" si="1"/>
        <v>290</v>
      </c>
    </row>
    <row r="131" spans="1:9" x14ac:dyDescent="0.2">
      <c r="A131" s="622" t="s">
        <v>329</v>
      </c>
      <c r="B131" s="625">
        <v>18568.830000000002</v>
      </c>
      <c r="C131" s="625" t="s">
        <v>77</v>
      </c>
      <c r="D131" s="658" t="s">
        <v>330</v>
      </c>
      <c r="E131" s="37" t="s">
        <v>331</v>
      </c>
      <c r="F131" s="37" t="s">
        <v>99</v>
      </c>
      <c r="G131" s="37">
        <v>11</v>
      </c>
      <c r="H131" s="38">
        <v>7.53</v>
      </c>
      <c r="I131" s="39">
        <f t="shared" si="1"/>
        <v>82.83</v>
      </c>
    </row>
    <row r="132" spans="1:9" ht="13.5" thickBot="1" x14ac:dyDescent="0.25">
      <c r="A132" s="624"/>
      <c r="B132" s="632"/>
      <c r="C132" s="632"/>
      <c r="D132" s="659"/>
      <c r="E132" s="83" t="s">
        <v>342</v>
      </c>
      <c r="F132" s="83" t="s">
        <v>99</v>
      </c>
      <c r="G132" s="83">
        <v>1</v>
      </c>
      <c r="H132" s="84">
        <v>107.47</v>
      </c>
      <c r="I132" s="200">
        <f t="shared" si="1"/>
        <v>107.47</v>
      </c>
    </row>
    <row r="133" spans="1:9" x14ac:dyDescent="0.2">
      <c r="A133" s="622" t="s">
        <v>153</v>
      </c>
      <c r="B133" s="632"/>
      <c r="C133" s="632"/>
      <c r="D133" s="633" t="s">
        <v>1666</v>
      </c>
      <c r="E133" s="37" t="s">
        <v>565</v>
      </c>
      <c r="F133" s="37" t="s">
        <v>101</v>
      </c>
      <c r="G133" s="37">
        <v>15</v>
      </c>
      <c r="H133" s="38">
        <v>75.900000000000006</v>
      </c>
      <c r="I133" s="39">
        <f t="shared" si="1"/>
        <v>1138.5</v>
      </c>
    </row>
    <row r="134" spans="1:9" x14ac:dyDescent="0.2">
      <c r="A134" s="623"/>
      <c r="B134" s="632"/>
      <c r="C134" s="632"/>
      <c r="D134" s="634"/>
      <c r="E134" s="15" t="s">
        <v>120</v>
      </c>
      <c r="F134" s="15" t="s">
        <v>99</v>
      </c>
      <c r="G134" s="15">
        <v>4</v>
      </c>
      <c r="H134" s="16">
        <v>7.41</v>
      </c>
      <c r="I134" s="43">
        <f t="shared" si="1"/>
        <v>29.64</v>
      </c>
    </row>
    <row r="135" spans="1:9" x14ac:dyDescent="0.2">
      <c r="A135" s="623"/>
      <c r="B135" s="632"/>
      <c r="C135" s="632"/>
      <c r="D135" s="634"/>
      <c r="E135" s="15" t="s">
        <v>129</v>
      </c>
      <c r="F135" s="15" t="s">
        <v>99</v>
      </c>
      <c r="G135" s="15">
        <v>10</v>
      </c>
      <c r="H135" s="16">
        <v>7.7</v>
      </c>
      <c r="I135" s="43">
        <f t="shared" si="1"/>
        <v>77</v>
      </c>
    </row>
    <row r="136" spans="1:9" x14ac:dyDescent="0.2">
      <c r="A136" s="623"/>
      <c r="B136" s="632"/>
      <c r="C136" s="632"/>
      <c r="D136" s="634"/>
      <c r="E136" s="15" t="s">
        <v>133</v>
      </c>
      <c r="F136" s="15" t="s">
        <v>99</v>
      </c>
      <c r="G136" s="15">
        <v>15</v>
      </c>
      <c r="H136" s="16">
        <v>303</v>
      </c>
      <c r="I136" s="43">
        <f t="shared" si="1"/>
        <v>4545</v>
      </c>
    </row>
    <row r="137" spans="1:9" x14ac:dyDescent="0.2">
      <c r="A137" s="623"/>
      <c r="B137" s="632"/>
      <c r="C137" s="632"/>
      <c r="D137" s="634"/>
      <c r="E137" s="172" t="s">
        <v>122</v>
      </c>
      <c r="F137" s="172" t="s">
        <v>99</v>
      </c>
      <c r="G137" s="172">
        <v>3</v>
      </c>
      <c r="H137" s="296">
        <v>173.33</v>
      </c>
      <c r="I137" s="43">
        <f t="shared" si="1"/>
        <v>519.99</v>
      </c>
    </row>
    <row r="138" spans="1:9" x14ac:dyDescent="0.2">
      <c r="A138" s="623"/>
      <c r="B138" s="632"/>
      <c r="C138" s="632"/>
      <c r="D138" s="634"/>
      <c r="E138" s="15" t="s">
        <v>389</v>
      </c>
      <c r="F138" s="15" t="s">
        <v>99</v>
      </c>
      <c r="G138" s="15">
        <v>7</v>
      </c>
      <c r="H138" s="16">
        <v>155.69999999999999</v>
      </c>
      <c r="I138" s="43">
        <f t="shared" si="1"/>
        <v>1089.8999999999999</v>
      </c>
    </row>
    <row r="139" spans="1:9" x14ac:dyDescent="0.2">
      <c r="A139" s="623"/>
      <c r="B139" s="632"/>
      <c r="C139" s="632"/>
      <c r="D139" s="634"/>
      <c r="E139" s="15" t="s">
        <v>139</v>
      </c>
      <c r="F139" s="15" t="s">
        <v>99</v>
      </c>
      <c r="G139" s="15">
        <v>3</v>
      </c>
      <c r="H139" s="16">
        <v>124.63</v>
      </c>
      <c r="I139" s="43">
        <f t="shared" ref="I139:I157" si="2">G139*H139</f>
        <v>373.89</v>
      </c>
    </row>
    <row r="140" spans="1:9" x14ac:dyDescent="0.2">
      <c r="A140" s="623"/>
      <c r="B140" s="632"/>
      <c r="C140" s="632"/>
      <c r="D140" s="634"/>
      <c r="E140" s="15" t="s">
        <v>241</v>
      </c>
      <c r="F140" s="15" t="s">
        <v>99</v>
      </c>
      <c r="G140" s="15">
        <v>10</v>
      </c>
      <c r="H140" s="16">
        <v>54.38</v>
      </c>
      <c r="I140" s="43">
        <f t="shared" si="2"/>
        <v>543.80000000000007</v>
      </c>
    </row>
    <row r="141" spans="1:9" x14ac:dyDescent="0.2">
      <c r="A141" s="623"/>
      <c r="B141" s="632"/>
      <c r="C141" s="632"/>
      <c r="D141" s="634"/>
      <c r="E141" s="15" t="s">
        <v>118</v>
      </c>
      <c r="F141" s="15" t="s">
        <v>99</v>
      </c>
      <c r="G141" s="15">
        <v>15</v>
      </c>
      <c r="H141" s="16">
        <v>117.24</v>
      </c>
      <c r="I141" s="43">
        <f t="shared" si="2"/>
        <v>1758.6</v>
      </c>
    </row>
    <row r="142" spans="1:9" x14ac:dyDescent="0.2">
      <c r="A142" s="623"/>
      <c r="B142" s="632"/>
      <c r="C142" s="632"/>
      <c r="D142" s="634"/>
      <c r="E142" s="15" t="s">
        <v>148</v>
      </c>
      <c r="F142" s="15" t="s">
        <v>99</v>
      </c>
      <c r="G142" s="15">
        <v>3</v>
      </c>
      <c r="H142" s="16">
        <v>41.18</v>
      </c>
      <c r="I142" s="43">
        <f t="shared" si="2"/>
        <v>123.53999999999999</v>
      </c>
    </row>
    <row r="143" spans="1:9" x14ac:dyDescent="0.2">
      <c r="A143" s="623"/>
      <c r="B143" s="632"/>
      <c r="C143" s="632"/>
      <c r="D143" s="634"/>
      <c r="E143" s="15" t="s">
        <v>132</v>
      </c>
      <c r="F143" s="15" t="s">
        <v>99</v>
      </c>
      <c r="G143" s="15">
        <v>10</v>
      </c>
      <c r="H143" s="16">
        <v>5.26</v>
      </c>
      <c r="I143" s="43">
        <f t="shared" si="2"/>
        <v>52.599999999999994</v>
      </c>
    </row>
    <row r="144" spans="1:9" x14ac:dyDescent="0.2">
      <c r="A144" s="623"/>
      <c r="B144" s="632"/>
      <c r="C144" s="632"/>
      <c r="D144" s="634"/>
      <c r="E144" s="15" t="s">
        <v>177</v>
      </c>
      <c r="F144" s="15" t="s">
        <v>99</v>
      </c>
      <c r="G144" s="15">
        <v>4</v>
      </c>
      <c r="H144" s="16">
        <v>5.26</v>
      </c>
      <c r="I144" s="43">
        <f t="shared" si="2"/>
        <v>21.04</v>
      </c>
    </row>
    <row r="145" spans="1:9" x14ac:dyDescent="0.2">
      <c r="A145" s="623"/>
      <c r="B145" s="632"/>
      <c r="C145" s="632"/>
      <c r="D145" s="634"/>
      <c r="E145" s="15" t="s">
        <v>277</v>
      </c>
      <c r="F145" s="15" t="s">
        <v>99</v>
      </c>
      <c r="G145" s="15">
        <v>3</v>
      </c>
      <c r="H145" s="16">
        <v>27</v>
      </c>
      <c r="I145" s="43">
        <f t="shared" si="2"/>
        <v>81</v>
      </c>
    </row>
    <row r="146" spans="1:9" x14ac:dyDescent="0.2">
      <c r="A146" s="623"/>
      <c r="B146" s="632"/>
      <c r="C146" s="632"/>
      <c r="D146" s="634"/>
      <c r="E146" s="15" t="s">
        <v>662</v>
      </c>
      <c r="F146" s="15" t="s">
        <v>99</v>
      </c>
      <c r="G146" s="15">
        <v>7</v>
      </c>
      <c r="H146" s="16">
        <v>10.93</v>
      </c>
      <c r="I146" s="43">
        <f t="shared" si="2"/>
        <v>76.509999999999991</v>
      </c>
    </row>
    <row r="147" spans="1:9" x14ac:dyDescent="0.2">
      <c r="A147" s="623"/>
      <c r="B147" s="632"/>
      <c r="C147" s="632"/>
      <c r="D147" s="634"/>
      <c r="E147" s="172" t="s">
        <v>659</v>
      </c>
      <c r="F147" s="172" t="s">
        <v>99</v>
      </c>
      <c r="G147" s="172">
        <v>7</v>
      </c>
      <c r="H147" s="16">
        <v>190.25</v>
      </c>
      <c r="I147" s="43">
        <f t="shared" si="2"/>
        <v>1331.75</v>
      </c>
    </row>
    <row r="148" spans="1:9" x14ac:dyDescent="0.2">
      <c r="A148" s="623"/>
      <c r="B148" s="632"/>
      <c r="C148" s="632"/>
      <c r="D148" s="634"/>
      <c r="E148" s="15" t="s">
        <v>644</v>
      </c>
      <c r="F148" s="15" t="s">
        <v>99</v>
      </c>
      <c r="G148" s="15">
        <v>9</v>
      </c>
      <c r="H148" s="16">
        <v>191.27</v>
      </c>
      <c r="I148" s="43">
        <f t="shared" si="2"/>
        <v>1721.43</v>
      </c>
    </row>
    <row r="149" spans="1:9" x14ac:dyDescent="0.2">
      <c r="A149" s="623"/>
      <c r="B149" s="632"/>
      <c r="C149" s="632"/>
      <c r="D149" s="634"/>
      <c r="E149" s="35" t="s">
        <v>1140</v>
      </c>
      <c r="F149" s="35" t="s">
        <v>99</v>
      </c>
      <c r="G149" s="35">
        <v>14</v>
      </c>
      <c r="H149" s="36">
        <v>9.15</v>
      </c>
      <c r="I149" s="43">
        <f t="shared" si="2"/>
        <v>128.1</v>
      </c>
    </row>
    <row r="150" spans="1:9" x14ac:dyDescent="0.2">
      <c r="A150" s="623"/>
      <c r="B150" s="632"/>
      <c r="C150" s="632"/>
      <c r="D150" s="634"/>
      <c r="E150" s="35" t="s">
        <v>810</v>
      </c>
      <c r="F150" s="35" t="s">
        <v>99</v>
      </c>
      <c r="G150" s="35">
        <v>4</v>
      </c>
      <c r="H150" s="36">
        <v>5.39</v>
      </c>
      <c r="I150" s="43">
        <f t="shared" si="2"/>
        <v>21.56</v>
      </c>
    </row>
    <row r="151" spans="1:9" x14ac:dyDescent="0.2">
      <c r="A151" s="623"/>
      <c r="B151" s="632"/>
      <c r="C151" s="632"/>
      <c r="D151" s="634"/>
      <c r="E151" s="35" t="s">
        <v>221</v>
      </c>
      <c r="F151" s="35" t="s">
        <v>99</v>
      </c>
      <c r="G151" s="35">
        <v>7</v>
      </c>
      <c r="H151" s="36">
        <v>39.590000000000003</v>
      </c>
      <c r="I151" s="43">
        <f t="shared" si="2"/>
        <v>277.13</v>
      </c>
    </row>
    <row r="152" spans="1:9" x14ac:dyDescent="0.2">
      <c r="A152" s="623"/>
      <c r="B152" s="632"/>
      <c r="C152" s="632"/>
      <c r="D152" s="634"/>
      <c r="E152" s="35" t="s">
        <v>1193</v>
      </c>
      <c r="F152" s="35" t="s">
        <v>99</v>
      </c>
      <c r="G152" s="35">
        <v>1</v>
      </c>
      <c r="H152" s="36">
        <v>365</v>
      </c>
      <c r="I152" s="43">
        <f t="shared" si="2"/>
        <v>365</v>
      </c>
    </row>
    <row r="153" spans="1:9" x14ac:dyDescent="0.2">
      <c r="A153" s="623"/>
      <c r="B153" s="632"/>
      <c r="C153" s="632"/>
      <c r="D153" s="634"/>
      <c r="E153" s="35" t="s">
        <v>1667</v>
      </c>
      <c r="F153" s="35" t="s">
        <v>99</v>
      </c>
      <c r="G153" s="35">
        <v>1</v>
      </c>
      <c r="H153" s="36">
        <v>185</v>
      </c>
      <c r="I153" s="43">
        <f t="shared" si="2"/>
        <v>185</v>
      </c>
    </row>
    <row r="154" spans="1:9" x14ac:dyDescent="0.2">
      <c r="A154" s="623"/>
      <c r="B154" s="632"/>
      <c r="C154" s="632"/>
      <c r="D154" s="634"/>
      <c r="E154" s="35" t="s">
        <v>957</v>
      </c>
      <c r="F154" s="35" t="s">
        <v>99</v>
      </c>
      <c r="G154" s="35">
        <v>1</v>
      </c>
      <c r="H154" s="36">
        <v>90</v>
      </c>
      <c r="I154" s="43">
        <f t="shared" si="2"/>
        <v>90</v>
      </c>
    </row>
    <row r="155" spans="1:9" x14ac:dyDescent="0.2">
      <c r="A155" s="623"/>
      <c r="B155" s="632"/>
      <c r="C155" s="632"/>
      <c r="D155" s="634"/>
      <c r="E155" s="35" t="s">
        <v>1668</v>
      </c>
      <c r="F155" s="35" t="s">
        <v>99</v>
      </c>
      <c r="G155" s="35">
        <v>1</v>
      </c>
      <c r="H155" s="36">
        <v>17</v>
      </c>
      <c r="I155" s="43">
        <f t="shared" si="2"/>
        <v>17</v>
      </c>
    </row>
    <row r="156" spans="1:9" x14ac:dyDescent="0.2">
      <c r="A156" s="623"/>
      <c r="B156" s="632"/>
      <c r="C156" s="632"/>
      <c r="D156" s="634"/>
      <c r="E156" s="35" t="s">
        <v>1669</v>
      </c>
      <c r="F156" s="35" t="s">
        <v>99</v>
      </c>
      <c r="G156" s="35">
        <v>1</v>
      </c>
      <c r="H156" s="36">
        <v>22</v>
      </c>
      <c r="I156" s="43">
        <f t="shared" si="2"/>
        <v>22</v>
      </c>
    </row>
    <row r="157" spans="1:9" ht="13.5" thickBot="1" x14ac:dyDescent="0.25">
      <c r="A157" s="624"/>
      <c r="B157" s="626"/>
      <c r="C157" s="626"/>
      <c r="D157" s="635"/>
      <c r="E157" s="83" t="s">
        <v>160</v>
      </c>
      <c r="F157" s="83" t="s">
        <v>99</v>
      </c>
      <c r="G157" s="83">
        <v>1</v>
      </c>
      <c r="H157" s="84">
        <v>330</v>
      </c>
      <c r="I157" s="42">
        <f t="shared" si="2"/>
        <v>330</v>
      </c>
    </row>
    <row r="158" spans="1:9" ht="13.5" thickBot="1" x14ac:dyDescent="0.25">
      <c r="A158" s="79"/>
      <c r="B158" s="70">
        <v>23148.74</v>
      </c>
      <c r="C158" s="70" t="s">
        <v>78</v>
      </c>
      <c r="D158" s="53"/>
      <c r="E158" s="53"/>
      <c r="F158" s="53"/>
      <c r="G158" s="53"/>
      <c r="H158" s="153"/>
      <c r="I158" s="165"/>
    </row>
    <row r="159" spans="1:9" x14ac:dyDescent="0.2">
      <c r="A159" s="622" t="s">
        <v>329</v>
      </c>
      <c r="B159" s="625">
        <v>21389.16</v>
      </c>
      <c r="C159" s="625" t="s">
        <v>79</v>
      </c>
      <c r="D159" s="627" t="s">
        <v>330</v>
      </c>
      <c r="E159" s="37" t="s">
        <v>331</v>
      </c>
      <c r="F159" s="37" t="s">
        <v>99</v>
      </c>
      <c r="G159" s="37">
        <v>7</v>
      </c>
      <c r="H159" s="38">
        <v>7.53</v>
      </c>
      <c r="I159" s="39">
        <f>G159*H159</f>
        <v>52.71</v>
      </c>
    </row>
    <row r="160" spans="1:9" ht="13.5" thickBot="1" x14ac:dyDescent="0.25">
      <c r="A160" s="624"/>
      <c r="B160" s="626"/>
      <c r="C160" s="626"/>
      <c r="D160" s="629"/>
      <c r="E160" s="83" t="s">
        <v>1722</v>
      </c>
      <c r="F160" s="83" t="s">
        <v>99</v>
      </c>
      <c r="G160" s="83">
        <v>5</v>
      </c>
      <c r="H160" s="84">
        <v>99.69</v>
      </c>
      <c r="I160" s="200">
        <f>G160*H160</f>
        <v>498.45</v>
      </c>
    </row>
    <row r="161" spans="1:9" ht="13.5" thickBot="1" x14ac:dyDescent="0.25">
      <c r="A161" s="32"/>
      <c r="B161" s="33">
        <v>22823.35</v>
      </c>
      <c r="C161" s="33" t="s">
        <v>80</v>
      </c>
      <c r="D161" s="35"/>
      <c r="E161" s="35"/>
      <c r="F161" s="35"/>
      <c r="G161" s="35"/>
      <c r="H161" s="36"/>
      <c r="I161" s="157"/>
    </row>
    <row r="162" spans="1:9" ht="13.5" thickBot="1" x14ac:dyDescent="0.25">
      <c r="A162" s="440"/>
      <c r="B162" s="85"/>
      <c r="C162" s="85" t="s">
        <v>87</v>
      </c>
      <c r="D162" s="441"/>
      <c r="E162" s="47"/>
      <c r="F162" s="47"/>
      <c r="G162" s="47"/>
      <c r="H162" s="48"/>
      <c r="I162" s="49">
        <v>1678.09</v>
      </c>
    </row>
    <row r="163" spans="1:9" ht="12.75" customHeight="1" thickBot="1" x14ac:dyDescent="0.25">
      <c r="A163" s="180"/>
      <c r="B163" s="197">
        <f>SUM(B107:B161)</f>
        <v>203365.49</v>
      </c>
      <c r="C163" s="198"/>
      <c r="D163" s="197"/>
      <c r="E163" s="199"/>
      <c r="F163" s="198"/>
      <c r="G163" s="198"/>
      <c r="H163" s="197" t="s">
        <v>17</v>
      </c>
      <c r="I163" s="230">
        <f>SUM(I107:I162)</f>
        <v>20889.71</v>
      </c>
    </row>
    <row r="164" spans="1:9" ht="64.5" thickBot="1" x14ac:dyDescent="0.25">
      <c r="A164" s="134" t="s">
        <v>144</v>
      </c>
      <c r="B164" s="114" t="s">
        <v>16</v>
      </c>
      <c r="C164" s="114" t="s">
        <v>5</v>
      </c>
      <c r="D164" s="114" t="s">
        <v>23</v>
      </c>
      <c r="E164" s="118" t="s">
        <v>18</v>
      </c>
      <c r="F164" s="114" t="s">
        <v>19</v>
      </c>
      <c r="G164" s="114" t="s">
        <v>10</v>
      </c>
      <c r="H164" s="114" t="s">
        <v>13</v>
      </c>
      <c r="I164" s="115" t="s">
        <v>12</v>
      </c>
    </row>
    <row r="165" spans="1:9" ht="12.75" customHeight="1" thickBot="1" x14ac:dyDescent="0.25">
      <c r="A165" s="220"/>
      <c r="B165" s="340">
        <v>6557.59</v>
      </c>
      <c r="C165" s="340" t="s">
        <v>66</v>
      </c>
      <c r="D165" s="341"/>
      <c r="E165" s="342"/>
      <c r="F165" s="342"/>
      <c r="G165" s="342"/>
      <c r="H165" s="343"/>
      <c r="I165" s="405"/>
    </row>
    <row r="166" spans="1:9" ht="12.75" customHeight="1" thickBot="1" x14ac:dyDescent="0.25">
      <c r="A166" s="227"/>
      <c r="B166" s="105">
        <v>6317.18</v>
      </c>
      <c r="C166" s="92" t="s">
        <v>67</v>
      </c>
      <c r="D166" s="93"/>
      <c r="E166" s="94"/>
      <c r="F166" s="94"/>
      <c r="G166" s="94"/>
      <c r="H166" s="95"/>
      <c r="I166" s="96"/>
    </row>
    <row r="167" spans="1:9" ht="12.75" customHeight="1" thickBot="1" x14ac:dyDescent="0.25">
      <c r="A167" s="117"/>
      <c r="B167" s="106">
        <v>6432.14</v>
      </c>
      <c r="C167" s="85" t="s">
        <v>70</v>
      </c>
      <c r="D167" s="55"/>
      <c r="E167" s="47"/>
      <c r="F167" s="47"/>
      <c r="G167" s="47"/>
      <c r="H167" s="48"/>
      <c r="I167" s="49"/>
    </row>
    <row r="168" spans="1:9" ht="12.75" customHeight="1" thickBot="1" x14ac:dyDescent="0.25">
      <c r="A168" s="227"/>
      <c r="B168" s="106">
        <v>3662.92</v>
      </c>
      <c r="C168" s="85" t="s">
        <v>72</v>
      </c>
      <c r="D168" s="86"/>
      <c r="E168" s="47"/>
      <c r="F168" s="47"/>
      <c r="G168" s="47"/>
      <c r="H168" s="48"/>
      <c r="I168" s="49"/>
    </row>
    <row r="169" spans="1:9" ht="12.75" customHeight="1" thickBot="1" x14ac:dyDescent="0.25">
      <c r="A169" s="227"/>
      <c r="B169" s="106">
        <v>6869.72</v>
      </c>
      <c r="C169" s="85" t="s">
        <v>73</v>
      </c>
      <c r="D169" s="86"/>
      <c r="E169" s="47"/>
      <c r="F169" s="47"/>
      <c r="G169" s="47"/>
      <c r="H169" s="48"/>
      <c r="I169" s="49"/>
    </row>
    <row r="170" spans="1:9" ht="12.75" customHeight="1" thickBot="1" x14ac:dyDescent="0.25">
      <c r="A170" s="227"/>
      <c r="B170" s="106">
        <v>6523.49</v>
      </c>
      <c r="C170" s="85" t="s">
        <v>74</v>
      </c>
      <c r="D170" s="86"/>
      <c r="E170" s="47"/>
      <c r="F170" s="47"/>
      <c r="G170" s="47"/>
      <c r="H170" s="48"/>
      <c r="I170" s="49"/>
    </row>
    <row r="171" spans="1:9" ht="12.75" customHeight="1" thickBot="1" x14ac:dyDescent="0.25">
      <c r="A171" s="204"/>
      <c r="B171" s="161">
        <v>4392.28</v>
      </c>
      <c r="C171" s="154" t="s">
        <v>75</v>
      </c>
      <c r="D171" s="322"/>
      <c r="E171" s="37"/>
      <c r="F171" s="37"/>
      <c r="G171" s="37"/>
      <c r="H171" s="333"/>
      <c r="I171" s="39"/>
    </row>
    <row r="172" spans="1:9" ht="12.75" customHeight="1" thickBot="1" x14ac:dyDescent="0.25">
      <c r="A172" s="227"/>
      <c r="B172" s="106">
        <v>5950.92</v>
      </c>
      <c r="C172" s="85" t="s">
        <v>76</v>
      </c>
      <c r="D172" s="86"/>
      <c r="E172" s="47"/>
      <c r="F172" s="47"/>
      <c r="G172" s="47"/>
      <c r="H172" s="48"/>
      <c r="I172" s="49"/>
    </row>
    <row r="173" spans="1:9" ht="12.75" customHeight="1" thickBot="1" x14ac:dyDescent="0.25">
      <c r="A173" s="221"/>
      <c r="B173" s="106">
        <v>8251.68</v>
      </c>
      <c r="C173" s="85" t="s">
        <v>77</v>
      </c>
      <c r="D173" s="86"/>
      <c r="E173" s="47"/>
      <c r="F173" s="47"/>
      <c r="G173" s="47"/>
      <c r="H173" s="48"/>
      <c r="I173" s="49"/>
    </row>
    <row r="174" spans="1:9" ht="12.75" customHeight="1" thickBot="1" x14ac:dyDescent="0.25">
      <c r="A174" s="221"/>
      <c r="B174" s="106">
        <v>8930.15</v>
      </c>
      <c r="C174" s="85" t="s">
        <v>78</v>
      </c>
      <c r="D174" s="86"/>
      <c r="E174" s="47"/>
      <c r="F174" s="47"/>
      <c r="G174" s="47"/>
      <c r="H174" s="48"/>
      <c r="I174" s="49"/>
    </row>
    <row r="175" spans="1:9" ht="12.75" customHeight="1" thickBot="1" x14ac:dyDescent="0.25">
      <c r="A175" s="221"/>
      <c r="B175" s="106">
        <v>8415.83</v>
      </c>
      <c r="C175" s="85" t="s">
        <v>79</v>
      </c>
      <c r="D175" s="86"/>
      <c r="E175" s="47"/>
      <c r="F175" s="47"/>
      <c r="G175" s="47"/>
      <c r="H175" s="48"/>
      <c r="I175" s="49"/>
    </row>
    <row r="176" spans="1:9" ht="12.75" customHeight="1" thickBot="1" x14ac:dyDescent="0.25">
      <c r="A176" s="221"/>
      <c r="B176" s="106">
        <v>8923.58</v>
      </c>
      <c r="C176" s="85" t="s">
        <v>80</v>
      </c>
      <c r="D176" s="86"/>
      <c r="E176" s="47"/>
      <c r="F176" s="47"/>
      <c r="G176" s="47"/>
      <c r="H176" s="48"/>
      <c r="I176" s="49"/>
    </row>
    <row r="177" spans="1:9" ht="12.75" customHeight="1" thickBot="1" x14ac:dyDescent="0.25">
      <c r="A177" s="228"/>
      <c r="B177" s="454">
        <f>SUM(B165:B176)</f>
        <v>81227.48</v>
      </c>
      <c r="C177" s="458" t="s">
        <v>87</v>
      </c>
      <c r="D177" s="86"/>
      <c r="E177" s="47"/>
      <c r="F177" s="47"/>
      <c r="G177" s="47"/>
      <c r="H177" s="48"/>
      <c r="I177" s="49"/>
    </row>
    <row r="178" spans="1:9" ht="12.75" customHeight="1" thickBot="1" x14ac:dyDescent="0.25">
      <c r="A178" s="655" t="s">
        <v>106</v>
      </c>
      <c r="B178" s="106">
        <v>1236.42</v>
      </c>
      <c r="C178" s="85" t="s">
        <v>74</v>
      </c>
      <c r="D178" s="86"/>
      <c r="E178" s="47"/>
      <c r="F178" s="47"/>
      <c r="G178" s="47"/>
      <c r="H178" s="48"/>
      <c r="I178" s="49"/>
    </row>
    <row r="179" spans="1:9" ht="12.75" customHeight="1" thickBot="1" x14ac:dyDescent="0.25">
      <c r="A179" s="656"/>
      <c r="B179" s="106">
        <v>522.57000000000005</v>
      </c>
      <c r="C179" s="85" t="s">
        <v>75</v>
      </c>
      <c r="D179" s="86"/>
      <c r="E179" s="47"/>
      <c r="F179" s="47"/>
      <c r="G179" s="47"/>
      <c r="H179" s="48"/>
      <c r="I179" s="49"/>
    </row>
    <row r="180" spans="1:9" ht="12.75" customHeight="1" thickBot="1" x14ac:dyDescent="0.25">
      <c r="A180" s="657"/>
      <c r="B180" s="106">
        <v>650.1</v>
      </c>
      <c r="C180" s="85" t="s">
        <v>76</v>
      </c>
      <c r="D180" s="86"/>
      <c r="E180" s="47"/>
      <c r="F180" s="47"/>
      <c r="G180" s="47"/>
      <c r="H180" s="48"/>
      <c r="I180" s="49"/>
    </row>
    <row r="181" spans="1:9" ht="12.75" customHeight="1" thickBot="1" x14ac:dyDescent="0.25">
      <c r="A181" s="526"/>
      <c r="B181" s="454">
        <f>SUM(B178:B180)</f>
        <v>2409.09</v>
      </c>
      <c r="C181" s="458" t="s">
        <v>87</v>
      </c>
      <c r="D181" s="86"/>
      <c r="E181" s="47"/>
      <c r="F181" s="47"/>
      <c r="G181" s="47"/>
      <c r="H181" s="48"/>
      <c r="I181" s="49">
        <v>974.4</v>
      </c>
    </row>
    <row r="182" spans="1:9" ht="12.75" customHeight="1" thickBot="1" x14ac:dyDescent="0.25">
      <c r="A182" s="180"/>
      <c r="B182" s="197">
        <f>B177+B181</f>
        <v>83636.569999999992</v>
      </c>
      <c r="C182" s="198"/>
      <c r="D182" s="197"/>
      <c r="E182" s="199"/>
      <c r="F182" s="198"/>
      <c r="G182" s="198"/>
      <c r="H182" s="197" t="s">
        <v>17</v>
      </c>
      <c r="I182" s="230">
        <f>SUM(I165:I181)</f>
        <v>974.4</v>
      </c>
    </row>
    <row r="183" spans="1:9" ht="77.25" thickBot="1" x14ac:dyDescent="0.25">
      <c r="A183" s="134" t="s">
        <v>145</v>
      </c>
      <c r="B183" s="117" t="s">
        <v>16</v>
      </c>
      <c r="C183" s="131" t="s">
        <v>5</v>
      </c>
      <c r="D183" s="117" t="s">
        <v>23</v>
      </c>
      <c r="E183" s="132" t="s">
        <v>18</v>
      </c>
      <c r="F183" s="117" t="s">
        <v>19</v>
      </c>
      <c r="G183" s="131" t="s">
        <v>10</v>
      </c>
      <c r="H183" s="117" t="s">
        <v>13</v>
      </c>
      <c r="I183" s="117" t="s">
        <v>12</v>
      </c>
    </row>
    <row r="184" spans="1:9" ht="12.75" customHeight="1" thickBot="1" x14ac:dyDescent="0.25">
      <c r="A184" s="227"/>
      <c r="B184" s="106">
        <v>8219.9500000000007</v>
      </c>
      <c r="C184" s="55" t="s">
        <v>66</v>
      </c>
      <c r="D184" s="86"/>
      <c r="E184" s="47"/>
      <c r="F184" s="47"/>
      <c r="G184" s="47"/>
      <c r="H184" s="48"/>
      <c r="I184" s="49"/>
    </row>
    <row r="185" spans="1:9" ht="12.75" customHeight="1" thickBot="1" x14ac:dyDescent="0.25">
      <c r="A185" s="227"/>
      <c r="B185" s="106">
        <v>8425.2099999999991</v>
      </c>
      <c r="C185" s="55" t="s">
        <v>67</v>
      </c>
      <c r="D185" s="86"/>
      <c r="E185" s="47"/>
      <c r="F185" s="47"/>
      <c r="G185" s="47"/>
      <c r="H185" s="48"/>
      <c r="I185" s="49"/>
    </row>
    <row r="186" spans="1:9" ht="12.75" customHeight="1" thickBot="1" x14ac:dyDescent="0.25">
      <c r="A186" s="227"/>
      <c r="B186" s="106">
        <v>8849.23</v>
      </c>
      <c r="C186" s="85" t="s">
        <v>70</v>
      </c>
      <c r="D186" s="86"/>
      <c r="E186" s="47"/>
      <c r="F186" s="47"/>
      <c r="G186" s="47"/>
      <c r="H186" s="48"/>
      <c r="I186" s="49"/>
    </row>
    <row r="187" spans="1:9" ht="12.75" customHeight="1" thickBot="1" x14ac:dyDescent="0.25">
      <c r="A187" s="227"/>
      <c r="B187" s="106">
        <v>8422.64</v>
      </c>
      <c r="C187" s="85" t="s">
        <v>72</v>
      </c>
      <c r="D187" s="86"/>
      <c r="E187" s="47"/>
      <c r="F187" s="47"/>
      <c r="G187" s="47"/>
      <c r="H187" s="48"/>
      <c r="I187" s="49"/>
    </row>
    <row r="188" spans="1:9" ht="12.75" customHeight="1" thickBot="1" x14ac:dyDescent="0.25">
      <c r="A188" s="227"/>
      <c r="B188" s="106">
        <v>8581.98</v>
      </c>
      <c r="C188" s="85" t="s">
        <v>73</v>
      </c>
      <c r="D188" s="86"/>
      <c r="E188" s="47"/>
      <c r="F188" s="47"/>
      <c r="G188" s="47"/>
      <c r="H188" s="48"/>
      <c r="I188" s="49"/>
    </row>
    <row r="189" spans="1:9" ht="12.75" customHeight="1" thickBot="1" x14ac:dyDescent="0.25">
      <c r="A189" s="227"/>
      <c r="B189" s="106">
        <v>9875.9599999999991</v>
      </c>
      <c r="C189" s="85" t="s">
        <v>74</v>
      </c>
      <c r="D189" s="86"/>
      <c r="E189" s="47"/>
      <c r="F189" s="47"/>
      <c r="G189" s="47"/>
      <c r="H189" s="48"/>
      <c r="I189" s="49"/>
    </row>
    <row r="190" spans="1:9" ht="12.75" customHeight="1" thickBot="1" x14ac:dyDescent="0.25">
      <c r="A190" s="227"/>
      <c r="B190" s="106">
        <v>6226.58</v>
      </c>
      <c r="C190" s="85" t="s">
        <v>75</v>
      </c>
      <c r="D190" s="86"/>
      <c r="E190" s="47"/>
      <c r="F190" s="47"/>
      <c r="G190" s="47"/>
      <c r="H190" s="48"/>
      <c r="I190" s="49"/>
    </row>
    <row r="191" spans="1:9" ht="13.5" thickBot="1" x14ac:dyDescent="0.25">
      <c r="A191" s="227"/>
      <c r="B191" s="106">
        <v>7683.76</v>
      </c>
      <c r="C191" s="85" t="s">
        <v>76</v>
      </c>
      <c r="D191" s="86"/>
      <c r="E191" s="47"/>
      <c r="F191" s="47"/>
      <c r="G191" s="47"/>
      <c r="H191" s="48"/>
      <c r="I191" s="49"/>
    </row>
    <row r="192" spans="1:9" ht="13.5" thickBot="1" x14ac:dyDescent="0.25">
      <c r="A192" s="117" t="s">
        <v>103</v>
      </c>
      <c r="B192" s="161">
        <v>7796.89</v>
      </c>
      <c r="C192" s="154" t="s">
        <v>77</v>
      </c>
      <c r="D192" s="322" t="s">
        <v>108</v>
      </c>
      <c r="E192" s="37" t="s">
        <v>1640</v>
      </c>
      <c r="F192" s="37" t="s">
        <v>327</v>
      </c>
      <c r="G192" s="37">
        <v>5.5</v>
      </c>
      <c r="H192" s="38">
        <v>250</v>
      </c>
      <c r="I192" s="39">
        <f>G192*H192</f>
        <v>1375</v>
      </c>
    </row>
    <row r="193" spans="1:9" ht="12.75" customHeight="1" thickBot="1" x14ac:dyDescent="0.25">
      <c r="A193" s="231"/>
      <c r="B193" s="106">
        <v>8347.15</v>
      </c>
      <c r="C193" s="85" t="s">
        <v>78</v>
      </c>
      <c r="D193" s="86"/>
      <c r="E193" s="47"/>
      <c r="F193" s="47"/>
      <c r="G193" s="47"/>
      <c r="H193" s="48"/>
      <c r="I193" s="49"/>
    </row>
    <row r="194" spans="1:9" ht="12.75" customHeight="1" thickBot="1" x14ac:dyDescent="0.25">
      <c r="A194" s="227"/>
      <c r="B194" s="106">
        <v>8020.68</v>
      </c>
      <c r="C194" s="85" t="s">
        <v>79</v>
      </c>
      <c r="D194" s="86"/>
      <c r="E194" s="47"/>
      <c r="F194" s="47"/>
      <c r="G194" s="47"/>
      <c r="H194" s="48"/>
      <c r="I194" s="49"/>
    </row>
    <row r="195" spans="1:9" ht="12.75" customHeight="1" thickBot="1" x14ac:dyDescent="0.25">
      <c r="A195" s="227"/>
      <c r="B195" s="106">
        <v>8117.72</v>
      </c>
      <c r="C195" s="85" t="s">
        <v>80</v>
      </c>
      <c r="D195" s="86"/>
      <c r="E195" s="47"/>
      <c r="F195" s="47"/>
      <c r="G195" s="47"/>
      <c r="H195" s="48"/>
      <c r="I195" s="49"/>
    </row>
    <row r="196" spans="1:9" ht="12.75" customHeight="1" thickBot="1" x14ac:dyDescent="0.25">
      <c r="A196" s="227"/>
      <c r="B196" s="106"/>
      <c r="C196" s="167" t="s">
        <v>87</v>
      </c>
      <c r="D196" s="86"/>
      <c r="E196" s="47"/>
      <c r="F196" s="47"/>
      <c r="G196" s="47"/>
      <c r="H196" s="48"/>
      <c r="I196" s="49">
        <v>1439.22</v>
      </c>
    </row>
    <row r="197" spans="1:9" ht="13.5" thickBot="1" x14ac:dyDescent="0.25">
      <c r="A197" s="180"/>
      <c r="B197" s="197">
        <f>SUM(B184:B196)</f>
        <v>98567.75</v>
      </c>
      <c r="C197" s="198"/>
      <c r="D197" s="197"/>
      <c r="E197" s="199"/>
      <c r="F197" s="198"/>
      <c r="G197" s="198"/>
      <c r="H197" s="197" t="s">
        <v>17</v>
      </c>
      <c r="I197" s="230">
        <f>SUM(I184:I196)</f>
        <v>2814.2200000000003</v>
      </c>
    </row>
    <row r="198" spans="1:9" ht="26.25" thickBot="1" x14ac:dyDescent="0.25">
      <c r="A198" s="46" t="s">
        <v>8</v>
      </c>
      <c r="B198" s="114" t="s">
        <v>16</v>
      </c>
      <c r="C198" s="114" t="s">
        <v>5</v>
      </c>
      <c r="D198" s="114" t="s">
        <v>23</v>
      </c>
      <c r="E198" s="118" t="s">
        <v>18</v>
      </c>
      <c r="F198" s="114" t="s">
        <v>19</v>
      </c>
      <c r="G198" s="114" t="s">
        <v>10</v>
      </c>
      <c r="H198" s="114" t="s">
        <v>13</v>
      </c>
      <c r="I198" s="115" t="s">
        <v>12</v>
      </c>
    </row>
    <row r="199" spans="1:9" ht="12.75" customHeight="1" x14ac:dyDescent="0.2">
      <c r="A199" s="623" t="s">
        <v>82</v>
      </c>
      <c r="B199" s="33"/>
      <c r="C199" s="33" t="s">
        <v>66</v>
      </c>
      <c r="D199" s="34"/>
      <c r="E199" s="35"/>
      <c r="F199" s="35" t="s">
        <v>83</v>
      </c>
      <c r="G199" s="35">
        <v>182.48</v>
      </c>
      <c r="H199" s="16">
        <v>4.8099999999999996</v>
      </c>
      <c r="I199" s="157">
        <f>G199*H199</f>
        <v>877.72879999999986</v>
      </c>
    </row>
    <row r="200" spans="1:9" ht="12.75" customHeight="1" x14ac:dyDescent="0.2">
      <c r="A200" s="623"/>
      <c r="B200" s="13"/>
      <c r="C200" s="13" t="s">
        <v>67</v>
      </c>
      <c r="D200" s="14"/>
      <c r="E200" s="15"/>
      <c r="F200" s="15" t="s">
        <v>83</v>
      </c>
      <c r="G200" s="15">
        <v>278.81</v>
      </c>
      <c r="H200" s="16">
        <v>4.8099999999999996</v>
      </c>
      <c r="I200" s="43">
        <f>G200*H200</f>
        <v>1341.0761</v>
      </c>
    </row>
    <row r="201" spans="1:9" x14ac:dyDescent="0.2">
      <c r="A201" s="623"/>
      <c r="B201" s="13"/>
      <c r="C201" s="13" t="s">
        <v>70</v>
      </c>
      <c r="D201" s="14"/>
      <c r="E201" s="15"/>
      <c r="F201" s="15" t="s">
        <v>83</v>
      </c>
      <c r="G201" s="15">
        <v>647.02</v>
      </c>
      <c r="H201" s="16">
        <v>4.8099999999999996</v>
      </c>
      <c r="I201" s="43">
        <f t="shared" ref="I201:I208" si="3">G201*H201</f>
        <v>3112.1661999999997</v>
      </c>
    </row>
    <row r="202" spans="1:9" ht="12.75" customHeight="1" x14ac:dyDescent="0.2">
      <c r="A202" s="623"/>
      <c r="B202" s="13"/>
      <c r="C202" s="13" t="s">
        <v>72</v>
      </c>
      <c r="D202" s="14"/>
      <c r="E202" s="15"/>
      <c r="F202" s="15" t="s">
        <v>83</v>
      </c>
      <c r="G202" s="15">
        <v>295.45</v>
      </c>
      <c r="H202" s="16">
        <v>4.8099999999999996</v>
      </c>
      <c r="I202" s="43">
        <f t="shared" si="3"/>
        <v>1421.1144999999999</v>
      </c>
    </row>
    <row r="203" spans="1:9" x14ac:dyDescent="0.2">
      <c r="A203" s="623"/>
      <c r="B203" s="13"/>
      <c r="C203" s="13" t="s">
        <v>73</v>
      </c>
      <c r="D203" s="14"/>
      <c r="E203" s="15"/>
      <c r="F203" s="15" t="s">
        <v>83</v>
      </c>
      <c r="G203" s="15">
        <v>504.89</v>
      </c>
      <c r="H203" s="16">
        <v>4.8099999999999996</v>
      </c>
      <c r="I203" s="43">
        <f t="shared" si="3"/>
        <v>2428.5208999999995</v>
      </c>
    </row>
    <row r="204" spans="1:9" ht="12.75" customHeight="1" x14ac:dyDescent="0.2">
      <c r="A204" s="623"/>
      <c r="B204" s="13"/>
      <c r="C204" s="13" t="s">
        <v>74</v>
      </c>
      <c r="D204" s="14"/>
      <c r="E204" s="15"/>
      <c r="F204" s="15" t="s">
        <v>83</v>
      </c>
      <c r="G204" s="15">
        <v>180.15</v>
      </c>
      <c r="H204" s="16">
        <v>4.8099999999999996</v>
      </c>
      <c r="I204" s="43">
        <f t="shared" si="3"/>
        <v>866.52149999999995</v>
      </c>
    </row>
    <row r="205" spans="1:9" ht="12.75" customHeight="1" x14ac:dyDescent="0.2">
      <c r="A205" s="623"/>
      <c r="B205" s="13"/>
      <c r="C205" s="13" t="s">
        <v>75</v>
      </c>
      <c r="D205" s="14"/>
      <c r="E205" s="15"/>
      <c r="F205" s="15" t="s">
        <v>83</v>
      </c>
      <c r="G205" s="15">
        <v>380.1</v>
      </c>
      <c r="H205" s="16">
        <v>5.04</v>
      </c>
      <c r="I205" s="43">
        <f t="shared" si="3"/>
        <v>1915.7040000000002</v>
      </c>
    </row>
    <row r="206" spans="1:9" ht="12.75" customHeight="1" x14ac:dyDescent="0.2">
      <c r="A206" s="623"/>
      <c r="B206" s="13"/>
      <c r="C206" s="13" t="s">
        <v>76</v>
      </c>
      <c r="D206" s="14"/>
      <c r="E206" s="15"/>
      <c r="F206" s="15" t="s">
        <v>83</v>
      </c>
      <c r="G206" s="15">
        <v>219.57</v>
      </c>
      <c r="H206" s="16">
        <v>5.04</v>
      </c>
      <c r="I206" s="43">
        <f t="shared" si="3"/>
        <v>1106.6327999999999</v>
      </c>
    </row>
    <row r="207" spans="1:9" ht="12.75" customHeight="1" x14ac:dyDescent="0.2">
      <c r="A207" s="623"/>
      <c r="B207" s="13"/>
      <c r="C207" s="13" t="s">
        <v>77</v>
      </c>
      <c r="D207" s="14"/>
      <c r="E207" s="15"/>
      <c r="F207" s="15" t="s">
        <v>83</v>
      </c>
      <c r="G207" s="15">
        <v>272.58</v>
      </c>
      <c r="H207" s="16">
        <v>5.04</v>
      </c>
      <c r="I207" s="43">
        <f t="shared" si="3"/>
        <v>1373.8031999999998</v>
      </c>
    </row>
    <row r="208" spans="1:9" ht="12.75" customHeight="1" x14ac:dyDescent="0.2">
      <c r="A208" s="623"/>
      <c r="B208" s="13"/>
      <c r="C208" s="13" t="s">
        <v>78</v>
      </c>
      <c r="D208" s="14"/>
      <c r="E208" s="15"/>
      <c r="F208" s="15" t="s">
        <v>83</v>
      </c>
      <c r="G208" s="15">
        <v>359.67</v>
      </c>
      <c r="H208" s="16">
        <v>5.04</v>
      </c>
      <c r="I208" s="43">
        <f t="shared" si="3"/>
        <v>1812.7368000000001</v>
      </c>
    </row>
    <row r="209" spans="1:255" ht="12.75" customHeight="1" x14ac:dyDescent="0.2">
      <c r="A209" s="623"/>
      <c r="B209" s="13"/>
      <c r="C209" s="13" t="s">
        <v>79</v>
      </c>
      <c r="D209" s="14"/>
      <c r="E209" s="15"/>
      <c r="F209" s="15" t="s">
        <v>83</v>
      </c>
      <c r="G209" s="15">
        <v>475.46</v>
      </c>
      <c r="H209" s="16">
        <v>5.04</v>
      </c>
      <c r="I209" s="43">
        <f>G209*H209</f>
        <v>2396.3184000000001</v>
      </c>
    </row>
    <row r="210" spans="1:255" ht="12.75" customHeight="1" x14ac:dyDescent="0.2">
      <c r="A210" s="623"/>
      <c r="B210" s="13"/>
      <c r="C210" s="13" t="s">
        <v>80</v>
      </c>
      <c r="D210" s="14"/>
      <c r="E210" s="15"/>
      <c r="F210" s="15" t="s">
        <v>83</v>
      </c>
      <c r="G210" s="15">
        <v>373.58</v>
      </c>
      <c r="H210" s="16">
        <v>5.04</v>
      </c>
      <c r="I210" s="43">
        <f>G210*H210</f>
        <v>1882.8432</v>
      </c>
    </row>
    <row r="211" spans="1:255" ht="12.75" customHeight="1" x14ac:dyDescent="0.2">
      <c r="A211" s="704"/>
      <c r="B211" s="13"/>
      <c r="C211" s="244" t="s">
        <v>87</v>
      </c>
      <c r="D211" s="14"/>
      <c r="E211" s="15"/>
      <c r="F211" s="15" t="s">
        <v>83</v>
      </c>
      <c r="G211" s="15">
        <f>SUM(G199:G210)</f>
        <v>4169.76</v>
      </c>
      <c r="H211" s="16"/>
      <c r="I211" s="243">
        <f>SUM(I199:I210)</f>
        <v>20535.166399999998</v>
      </c>
    </row>
    <row r="212" spans="1:255" ht="22.9" customHeight="1" x14ac:dyDescent="0.2">
      <c r="A212" s="652" t="s">
        <v>2272</v>
      </c>
      <c r="B212" s="71"/>
      <c r="C212" s="13" t="s">
        <v>2273</v>
      </c>
      <c r="D212" s="72"/>
      <c r="E212" s="73"/>
      <c r="F212" s="15"/>
      <c r="G212" s="327"/>
      <c r="H212" s="74"/>
      <c r="I212" s="598">
        <v>297.18</v>
      </c>
    </row>
    <row r="213" spans="1:255" ht="25.15" customHeight="1" x14ac:dyDescent="0.2">
      <c r="A213" s="653"/>
      <c r="B213" s="71"/>
      <c r="C213" s="13" t="s">
        <v>2274</v>
      </c>
      <c r="D213" s="72"/>
      <c r="E213" s="73"/>
      <c r="F213" s="15"/>
      <c r="G213" s="327"/>
      <c r="H213" s="74"/>
      <c r="I213" s="598">
        <v>302.24</v>
      </c>
    </row>
    <row r="214" spans="1:255" ht="34.15" customHeight="1" x14ac:dyDescent="0.2">
      <c r="A214" s="654"/>
      <c r="B214" s="412"/>
      <c r="C214" s="244" t="s">
        <v>87</v>
      </c>
      <c r="D214" s="72"/>
      <c r="E214" s="73"/>
      <c r="F214" s="15"/>
      <c r="G214" s="327"/>
      <c r="H214" s="74"/>
      <c r="I214" s="241">
        <f>SUM(I212:I213)</f>
        <v>599.42000000000007</v>
      </c>
    </row>
    <row r="215" spans="1:255" ht="25.9" customHeight="1" x14ac:dyDescent="0.2">
      <c r="A215" s="652" t="s">
        <v>2271</v>
      </c>
      <c r="B215" s="71"/>
      <c r="C215" s="33" t="s">
        <v>2273</v>
      </c>
      <c r="D215" s="72"/>
      <c r="E215" s="73"/>
      <c r="F215" s="15"/>
      <c r="G215" s="327"/>
      <c r="H215" s="74"/>
      <c r="I215" s="598">
        <v>1683.03</v>
      </c>
    </row>
    <row r="216" spans="1:255" ht="27.6" customHeight="1" x14ac:dyDescent="0.2">
      <c r="A216" s="653"/>
      <c r="B216" s="71"/>
      <c r="C216" s="71" t="s">
        <v>2274</v>
      </c>
      <c r="D216" s="72"/>
      <c r="E216" s="73"/>
      <c r="F216" s="15"/>
      <c r="G216" s="327"/>
      <c r="H216" s="74"/>
      <c r="I216" s="598">
        <v>1812.28</v>
      </c>
    </row>
    <row r="217" spans="1:255" ht="27" customHeight="1" x14ac:dyDescent="0.2">
      <c r="A217" s="654"/>
      <c r="B217" s="71"/>
      <c r="C217" s="412" t="s">
        <v>87</v>
      </c>
      <c r="D217" s="72"/>
      <c r="E217" s="73"/>
      <c r="F217" s="73"/>
      <c r="G217" s="327"/>
      <c r="H217" s="74"/>
      <c r="I217" s="241">
        <f>SUM(I215:I216)</f>
        <v>3495.31</v>
      </c>
    </row>
    <row r="218" spans="1:255" ht="25.5" x14ac:dyDescent="0.2">
      <c r="A218" s="221" t="s">
        <v>2270</v>
      </c>
      <c r="B218" s="13"/>
      <c r="C218" s="244" t="s">
        <v>87</v>
      </c>
      <c r="D218" s="14"/>
      <c r="E218" s="15"/>
      <c r="F218" s="15"/>
      <c r="G218" s="15"/>
      <c r="H218" s="16"/>
      <c r="I218" s="243">
        <v>143863.85999999999</v>
      </c>
    </row>
    <row r="219" spans="1:255" ht="12.75" customHeight="1" x14ac:dyDescent="0.2">
      <c r="A219" s="221" t="s">
        <v>84</v>
      </c>
      <c r="B219" s="13"/>
      <c r="C219" s="244" t="s">
        <v>87</v>
      </c>
      <c r="D219" s="14"/>
      <c r="E219" s="15"/>
      <c r="F219" s="15"/>
      <c r="G219" s="15"/>
      <c r="H219" s="16"/>
      <c r="I219" s="243">
        <v>10694.92</v>
      </c>
    </row>
    <row r="220" spans="1:255" ht="12.75" customHeight="1" x14ac:dyDescent="0.2">
      <c r="A220" s="221" t="s">
        <v>86</v>
      </c>
      <c r="B220" s="13"/>
      <c r="C220" s="244" t="s">
        <v>87</v>
      </c>
      <c r="D220" s="14"/>
      <c r="E220" s="15"/>
      <c r="F220" s="15"/>
      <c r="G220" s="15"/>
      <c r="H220" s="16"/>
      <c r="I220" s="243">
        <v>9763.7800000000007</v>
      </c>
    </row>
    <row r="221" spans="1:255" ht="12.75" customHeight="1" x14ac:dyDescent="0.2">
      <c r="A221" s="219" t="s">
        <v>88</v>
      </c>
      <c r="B221" s="13"/>
      <c r="C221" s="244" t="s">
        <v>87</v>
      </c>
      <c r="D221" s="14"/>
      <c r="E221" s="15"/>
      <c r="F221" s="15"/>
      <c r="G221" s="15"/>
      <c r="H221" s="16"/>
      <c r="I221" s="243">
        <v>7162.62</v>
      </c>
    </row>
    <row r="222" spans="1:255" ht="12.75" customHeight="1" thickBot="1" x14ac:dyDescent="0.25">
      <c r="A222" s="219"/>
      <c r="B222" s="109"/>
      <c r="C222" s="109"/>
      <c r="D222" s="108"/>
      <c r="E222" s="110"/>
      <c r="F222" s="109"/>
      <c r="G222" s="109"/>
      <c r="H222" s="108" t="s">
        <v>17</v>
      </c>
      <c r="I222" s="232">
        <f>I211+I214+I217+I218+I219+I220+I221</f>
        <v>196115.07639999999</v>
      </c>
    </row>
    <row r="223" spans="1:255" s="45" customFormat="1" ht="70.900000000000006" customHeight="1" thickBot="1" x14ac:dyDescent="0.25">
      <c r="A223" s="117" t="s">
        <v>95</v>
      </c>
      <c r="B223" s="114" t="s">
        <v>16</v>
      </c>
      <c r="C223" s="114" t="s">
        <v>5</v>
      </c>
      <c r="D223" s="114" t="s">
        <v>23</v>
      </c>
      <c r="E223" s="118" t="s">
        <v>18</v>
      </c>
      <c r="F223" s="114" t="s">
        <v>19</v>
      </c>
      <c r="G223" s="114" t="s">
        <v>10</v>
      </c>
      <c r="H223" s="114" t="s">
        <v>13</v>
      </c>
      <c r="I223" s="115" t="s">
        <v>12</v>
      </c>
      <c r="J223" s="56"/>
      <c r="K223" s="56"/>
      <c r="L223" s="56"/>
      <c r="M223" s="56"/>
      <c r="N223" s="56"/>
      <c r="O223" s="56"/>
      <c r="P223" s="56"/>
      <c r="Q223" s="56"/>
      <c r="R223" s="56"/>
      <c r="T223" s="56"/>
      <c r="U223" s="56"/>
      <c r="V223" s="56"/>
      <c r="W223" s="56"/>
      <c r="X223" s="56"/>
      <c r="Y223" s="56"/>
      <c r="Z223" s="56"/>
      <c r="AA223" s="56"/>
      <c r="AB223" s="56"/>
      <c r="AD223" s="56"/>
      <c r="AE223" s="56"/>
      <c r="AF223" s="56"/>
      <c r="AG223" s="56"/>
      <c r="AH223" s="56"/>
      <c r="AI223" s="56"/>
      <c r="AJ223" s="56"/>
      <c r="AK223" s="56"/>
      <c r="AL223" s="56"/>
      <c r="AN223" s="56"/>
      <c r="AO223" s="56"/>
      <c r="AP223" s="56"/>
      <c r="AQ223" s="56"/>
      <c r="AR223" s="56"/>
      <c r="AS223" s="56"/>
      <c r="AT223" s="56"/>
      <c r="AU223" s="56"/>
      <c r="AV223" s="56"/>
      <c r="AX223" s="56"/>
      <c r="AY223" s="56"/>
      <c r="AZ223" s="56"/>
      <c r="BA223" s="56"/>
      <c r="BB223" s="56"/>
      <c r="BC223" s="56"/>
      <c r="BD223" s="56"/>
      <c r="BE223" s="56"/>
      <c r="BF223" s="56"/>
      <c r="BH223" s="56"/>
      <c r="BI223" s="56"/>
      <c r="BJ223" s="56"/>
      <c r="BK223" s="56"/>
      <c r="BL223" s="56"/>
      <c r="BM223" s="56"/>
      <c r="BN223" s="56"/>
      <c r="BO223" s="56"/>
      <c r="BP223" s="56"/>
      <c r="BR223" s="56"/>
      <c r="BS223" s="56"/>
      <c r="BT223" s="56"/>
      <c r="BU223" s="56"/>
      <c r="BV223" s="56"/>
      <c r="BW223" s="56"/>
      <c r="BX223" s="56"/>
      <c r="BY223" s="56"/>
      <c r="BZ223" s="56"/>
      <c r="CB223" s="56"/>
      <c r="CC223" s="56"/>
      <c r="CD223" s="56"/>
      <c r="CE223" s="56"/>
      <c r="CF223" s="56"/>
      <c r="CG223" s="56"/>
      <c r="CH223" s="56"/>
      <c r="CI223" s="56"/>
      <c r="CJ223" s="56"/>
      <c r="CL223" s="56"/>
      <c r="CM223" s="56"/>
      <c r="CN223" s="56"/>
      <c r="CO223" s="56"/>
      <c r="CP223" s="56"/>
      <c r="CQ223" s="56"/>
      <c r="CR223" s="56"/>
      <c r="CS223" s="56"/>
      <c r="CT223" s="56"/>
      <c r="CV223" s="56"/>
      <c r="CW223" s="56"/>
      <c r="CX223" s="56"/>
      <c r="CY223" s="56"/>
      <c r="CZ223" s="56"/>
      <c r="DA223" s="56"/>
      <c r="DB223" s="56"/>
      <c r="DC223" s="56"/>
      <c r="DD223" s="56"/>
      <c r="DF223" s="56"/>
      <c r="DG223" s="56"/>
      <c r="DH223" s="56"/>
      <c r="DI223" s="56"/>
      <c r="DJ223" s="56"/>
      <c r="DK223" s="56"/>
      <c r="DL223" s="56"/>
      <c r="DM223" s="56"/>
      <c r="DN223" s="56"/>
      <c r="DP223" s="56"/>
      <c r="DQ223" s="56"/>
      <c r="DR223" s="56"/>
      <c r="DS223" s="56"/>
      <c r="DT223" s="56"/>
      <c r="DU223" s="56"/>
      <c r="DV223" s="56"/>
      <c r="DW223" s="56"/>
      <c r="DX223" s="56"/>
      <c r="DZ223" s="56"/>
      <c r="EA223" s="56"/>
      <c r="EB223" s="56"/>
      <c r="EC223" s="56"/>
      <c r="ED223" s="56"/>
      <c r="EE223" s="56"/>
      <c r="EF223" s="56"/>
      <c r="EG223" s="56"/>
      <c r="EH223" s="56"/>
      <c r="EJ223" s="56"/>
      <c r="EK223" s="56"/>
      <c r="EL223" s="56"/>
      <c r="EM223" s="56"/>
      <c r="EN223" s="56"/>
      <c r="EO223" s="56"/>
      <c r="EP223" s="56"/>
      <c r="EQ223" s="56"/>
      <c r="ER223" s="56"/>
      <c r="ET223" s="56"/>
      <c r="EU223" s="56"/>
      <c r="EV223" s="56"/>
      <c r="EW223" s="56"/>
      <c r="EX223" s="56"/>
      <c r="EY223" s="56"/>
      <c r="EZ223" s="56"/>
      <c r="FA223" s="56"/>
      <c r="FB223" s="56"/>
      <c r="FD223" s="56"/>
      <c r="FE223" s="56"/>
      <c r="FF223" s="56"/>
      <c r="FG223" s="56"/>
      <c r="FH223" s="56"/>
      <c r="FI223" s="56"/>
      <c r="FJ223" s="56"/>
      <c r="FK223" s="56"/>
      <c r="FL223" s="56"/>
      <c r="FN223" s="56"/>
      <c r="FO223" s="56"/>
      <c r="FP223" s="56"/>
      <c r="FQ223" s="56"/>
      <c r="FR223" s="56"/>
      <c r="FS223" s="56"/>
      <c r="FT223" s="56"/>
      <c r="FU223" s="56"/>
      <c r="FV223" s="56"/>
      <c r="FX223" s="56"/>
      <c r="FY223" s="56"/>
      <c r="FZ223" s="56"/>
      <c r="GA223" s="56"/>
      <c r="GB223" s="56"/>
      <c r="GC223" s="56"/>
      <c r="GD223" s="56"/>
      <c r="GE223" s="56"/>
      <c r="GF223" s="56"/>
      <c r="GH223" s="56"/>
      <c r="GI223" s="56"/>
      <c r="GJ223" s="56"/>
      <c r="GK223" s="56"/>
      <c r="GL223" s="56"/>
      <c r="GM223" s="56"/>
      <c r="GN223" s="56"/>
      <c r="GO223" s="56"/>
      <c r="GP223" s="56"/>
      <c r="GR223" s="56"/>
      <c r="GS223" s="56"/>
      <c r="GT223" s="56"/>
      <c r="GU223" s="56"/>
      <c r="GV223" s="56"/>
      <c r="GW223" s="56"/>
      <c r="GX223" s="56"/>
      <c r="GY223" s="56"/>
      <c r="GZ223" s="56"/>
      <c r="HB223" s="56"/>
      <c r="HC223" s="56"/>
      <c r="HD223" s="56"/>
      <c r="HE223" s="56"/>
      <c r="HF223" s="56"/>
      <c r="HG223" s="56"/>
      <c r="HH223" s="56"/>
      <c r="HI223" s="56"/>
      <c r="HJ223" s="56"/>
      <c r="HL223" s="56"/>
      <c r="HM223" s="56"/>
      <c r="HN223" s="56"/>
      <c r="HO223" s="56"/>
      <c r="HP223" s="56"/>
      <c r="HQ223" s="56"/>
      <c r="HR223" s="56"/>
      <c r="HS223" s="56"/>
      <c r="HT223" s="56"/>
      <c r="HV223" s="56"/>
      <c r="HW223" s="56"/>
      <c r="HX223" s="56"/>
      <c r="HY223" s="56"/>
      <c r="HZ223" s="56"/>
      <c r="IA223" s="56"/>
      <c r="IB223" s="56"/>
      <c r="IC223" s="56"/>
      <c r="ID223" s="56"/>
      <c r="IF223" s="56"/>
      <c r="IG223" s="56"/>
      <c r="IH223" s="56"/>
      <c r="II223" s="56"/>
      <c r="IJ223" s="56"/>
      <c r="IK223" s="56"/>
      <c r="IL223" s="56"/>
      <c r="IM223" s="56"/>
      <c r="IN223" s="56"/>
      <c r="IP223" s="56"/>
      <c r="IQ223" s="56"/>
      <c r="IR223" s="56"/>
      <c r="IS223" s="56"/>
      <c r="IT223" s="56"/>
      <c r="IU223" s="56"/>
    </row>
    <row r="224" spans="1:255" ht="12.75" customHeight="1" thickBot="1" x14ac:dyDescent="0.25">
      <c r="A224" s="227"/>
      <c r="B224" s="104">
        <v>3487.6</v>
      </c>
      <c r="C224" s="58" t="s">
        <v>66</v>
      </c>
      <c r="D224" s="64"/>
      <c r="E224" s="59"/>
      <c r="F224" s="59"/>
      <c r="G224" s="59"/>
      <c r="H224" s="60"/>
      <c r="I224" s="61"/>
      <c r="J224" s="56"/>
      <c r="K224" s="56"/>
      <c r="L224" s="56"/>
      <c r="M224" s="56"/>
      <c r="N224" s="56"/>
      <c r="O224" s="56"/>
      <c r="P224" s="56"/>
      <c r="Q224" s="56"/>
      <c r="R224" s="56"/>
      <c r="T224" s="56"/>
      <c r="U224" s="56"/>
      <c r="V224" s="56"/>
      <c r="W224" s="56"/>
      <c r="X224" s="56"/>
      <c r="Y224" s="56"/>
      <c r="Z224" s="56"/>
      <c r="AA224" s="56"/>
      <c r="AB224" s="56"/>
      <c r="AD224" s="56"/>
      <c r="AE224" s="56"/>
      <c r="AF224" s="56"/>
      <c r="AG224" s="56"/>
      <c r="AH224" s="56"/>
      <c r="AI224" s="56"/>
      <c r="AJ224" s="56"/>
      <c r="AK224" s="56"/>
      <c r="AL224" s="56"/>
      <c r="AN224" s="56"/>
      <c r="AO224" s="56"/>
      <c r="AP224" s="56"/>
      <c r="AQ224" s="56"/>
      <c r="AR224" s="56"/>
      <c r="AS224" s="56"/>
      <c r="AT224" s="56"/>
      <c r="AU224" s="56"/>
      <c r="AV224" s="56"/>
      <c r="AX224" s="56"/>
      <c r="AY224" s="56"/>
      <c r="AZ224" s="56"/>
      <c r="BA224" s="56"/>
      <c r="BB224" s="56"/>
      <c r="BC224" s="56"/>
      <c r="BD224" s="56"/>
      <c r="BE224" s="56"/>
      <c r="BF224" s="56"/>
      <c r="BH224" s="56"/>
      <c r="BI224" s="56"/>
      <c r="BJ224" s="56"/>
      <c r="BK224" s="56"/>
      <c r="BL224" s="56"/>
      <c r="BM224" s="56"/>
      <c r="BN224" s="56"/>
      <c r="BO224" s="56"/>
      <c r="BP224" s="56"/>
      <c r="BR224" s="56"/>
      <c r="BS224" s="56"/>
      <c r="BT224" s="56"/>
      <c r="BU224" s="56"/>
      <c r="BV224" s="56"/>
      <c r="BW224" s="56"/>
      <c r="BX224" s="56"/>
      <c r="BY224" s="56"/>
      <c r="BZ224" s="56"/>
      <c r="CB224" s="56"/>
      <c r="CC224" s="56"/>
      <c r="CD224" s="56"/>
      <c r="CE224" s="56"/>
      <c r="CF224" s="56"/>
      <c r="CG224" s="56"/>
      <c r="CH224" s="56"/>
      <c r="CI224" s="56"/>
      <c r="CJ224" s="56"/>
      <c r="CL224" s="56"/>
      <c r="CM224" s="56"/>
      <c r="CN224" s="56"/>
      <c r="CO224" s="56"/>
      <c r="CP224" s="56"/>
      <c r="CQ224" s="56"/>
      <c r="CR224" s="56"/>
      <c r="CS224" s="56"/>
      <c r="CT224" s="56"/>
      <c r="CV224" s="56"/>
      <c r="CW224" s="56"/>
      <c r="CX224" s="56"/>
      <c r="CY224" s="56"/>
      <c r="CZ224" s="56"/>
      <c r="DA224" s="56"/>
      <c r="DB224" s="56"/>
      <c r="DC224" s="56"/>
      <c r="DD224" s="56"/>
      <c r="DF224" s="56"/>
      <c r="DG224" s="56"/>
      <c r="DH224" s="56"/>
      <c r="DI224" s="56"/>
      <c r="DJ224" s="56"/>
      <c r="DK224" s="56"/>
      <c r="DL224" s="56"/>
      <c r="DM224" s="56"/>
      <c r="DN224" s="56"/>
      <c r="DP224" s="56"/>
      <c r="DQ224" s="56"/>
      <c r="DR224" s="56"/>
      <c r="DS224" s="56"/>
      <c r="DT224" s="56"/>
      <c r="DU224" s="56"/>
      <c r="DV224" s="56"/>
      <c r="DW224" s="56"/>
      <c r="DX224" s="56"/>
      <c r="DZ224" s="56"/>
      <c r="EA224" s="56"/>
      <c r="EB224" s="56"/>
      <c r="EC224" s="56"/>
      <c r="ED224" s="56"/>
      <c r="EE224" s="56"/>
      <c r="EF224" s="56"/>
      <c r="EG224" s="56"/>
      <c r="EH224" s="56"/>
      <c r="EJ224" s="56"/>
      <c r="EK224" s="56"/>
      <c r="EL224" s="56"/>
      <c r="EM224" s="56"/>
      <c r="EN224" s="56"/>
      <c r="EO224" s="56"/>
      <c r="EP224" s="56"/>
      <c r="EQ224" s="56"/>
      <c r="ER224" s="56"/>
      <c r="ET224" s="56"/>
      <c r="EU224" s="56"/>
      <c r="EV224" s="56"/>
      <c r="EW224" s="56"/>
      <c r="EX224" s="56"/>
      <c r="EY224" s="56"/>
      <c r="EZ224" s="56"/>
      <c r="FA224" s="56"/>
      <c r="FB224" s="56"/>
      <c r="FD224" s="56"/>
      <c r="FE224" s="56"/>
      <c r="FF224" s="56"/>
      <c r="FG224" s="56"/>
      <c r="FH224" s="56"/>
      <c r="FI224" s="56"/>
      <c r="FJ224" s="56"/>
      <c r="FK224" s="56"/>
      <c r="FL224" s="56"/>
      <c r="FN224" s="56"/>
      <c r="FO224" s="56"/>
      <c r="FP224" s="56"/>
      <c r="FQ224" s="56"/>
      <c r="FR224" s="56"/>
      <c r="FS224" s="56"/>
      <c r="FT224" s="56"/>
      <c r="FU224" s="56"/>
      <c r="FV224" s="56"/>
      <c r="FX224" s="56"/>
      <c r="FY224" s="56"/>
      <c r="FZ224" s="56"/>
      <c r="GA224" s="56"/>
      <c r="GB224" s="56"/>
      <c r="GC224" s="56"/>
      <c r="GD224" s="56"/>
      <c r="GE224" s="56"/>
      <c r="GF224" s="56"/>
      <c r="GH224" s="56"/>
      <c r="GI224" s="56"/>
      <c r="GJ224" s="56"/>
      <c r="GK224" s="56"/>
      <c r="GL224" s="56"/>
      <c r="GM224" s="56"/>
      <c r="GN224" s="56"/>
      <c r="GO224" s="56"/>
      <c r="GP224" s="56"/>
      <c r="GR224" s="56"/>
      <c r="GS224" s="56"/>
      <c r="GT224" s="56"/>
      <c r="GU224" s="56"/>
      <c r="GV224" s="56"/>
      <c r="GW224" s="56"/>
      <c r="GX224" s="56"/>
      <c r="GY224" s="56"/>
      <c r="GZ224" s="56"/>
      <c r="HB224" s="56"/>
      <c r="HC224" s="56"/>
      <c r="HD224" s="56"/>
      <c r="HE224" s="56"/>
      <c r="HF224" s="56"/>
      <c r="HG224" s="56"/>
      <c r="HH224" s="56"/>
      <c r="HI224" s="56"/>
      <c r="HJ224" s="56"/>
      <c r="HL224" s="56"/>
      <c r="HM224" s="56"/>
      <c r="HN224" s="56"/>
      <c r="HO224" s="56"/>
      <c r="HP224" s="56"/>
      <c r="HQ224" s="56"/>
      <c r="HR224" s="56"/>
      <c r="HS224" s="56"/>
      <c r="HT224" s="56"/>
      <c r="HV224" s="56"/>
      <c r="HW224" s="56"/>
      <c r="HX224" s="56"/>
      <c r="HY224" s="56"/>
      <c r="HZ224" s="56"/>
      <c r="IA224" s="56"/>
      <c r="IB224" s="56"/>
      <c r="IC224" s="56"/>
      <c r="ID224" s="56"/>
      <c r="IF224" s="56"/>
      <c r="IG224" s="56"/>
      <c r="IH224" s="56"/>
      <c r="II224" s="56"/>
      <c r="IJ224" s="56"/>
      <c r="IK224" s="56"/>
      <c r="IL224" s="56"/>
      <c r="IM224" s="56"/>
      <c r="IN224" s="56"/>
      <c r="IP224" s="56"/>
      <c r="IQ224" s="56"/>
      <c r="IR224" s="56"/>
      <c r="IS224" s="56"/>
      <c r="IT224" s="56"/>
      <c r="IU224" s="56"/>
    </row>
    <row r="225" spans="1:255" ht="12.75" customHeight="1" thickBot="1" x14ac:dyDescent="0.25">
      <c r="A225" s="227"/>
      <c r="B225" s="105">
        <v>4236.4399999999996</v>
      </c>
      <c r="C225" s="92" t="s">
        <v>67</v>
      </c>
      <c r="D225" s="93"/>
      <c r="E225" s="94"/>
      <c r="F225" s="94"/>
      <c r="G225" s="94"/>
      <c r="H225" s="95"/>
      <c r="I225" s="96"/>
      <c r="J225" s="56"/>
      <c r="K225" s="56"/>
      <c r="L225" s="56"/>
      <c r="M225" s="56"/>
      <c r="N225" s="56"/>
      <c r="O225" s="56"/>
      <c r="P225" s="56"/>
      <c r="Q225" s="56"/>
      <c r="R225" s="56"/>
      <c r="T225" s="56"/>
      <c r="U225" s="56"/>
      <c r="V225" s="56"/>
      <c r="W225" s="56"/>
      <c r="X225" s="56"/>
      <c r="Y225" s="56"/>
      <c r="Z225" s="56"/>
      <c r="AA225" s="56"/>
      <c r="AB225" s="56"/>
      <c r="AD225" s="56"/>
      <c r="AE225" s="56"/>
      <c r="AF225" s="56"/>
      <c r="AG225" s="56"/>
      <c r="AH225" s="56"/>
      <c r="AI225" s="56"/>
      <c r="AJ225" s="56"/>
      <c r="AK225" s="56"/>
      <c r="AL225" s="56"/>
      <c r="AN225" s="56"/>
      <c r="AO225" s="56"/>
      <c r="AP225" s="56"/>
      <c r="AQ225" s="56"/>
      <c r="AR225" s="56"/>
      <c r="AS225" s="56"/>
      <c r="AT225" s="56"/>
      <c r="AU225" s="56"/>
      <c r="AV225" s="56"/>
      <c r="AX225" s="56"/>
      <c r="AY225" s="56"/>
      <c r="AZ225" s="56"/>
      <c r="BA225" s="56"/>
      <c r="BB225" s="56"/>
      <c r="BC225" s="56"/>
      <c r="BD225" s="56"/>
      <c r="BE225" s="56"/>
      <c r="BF225" s="56"/>
      <c r="BH225" s="56"/>
      <c r="BI225" s="56"/>
      <c r="BJ225" s="56"/>
      <c r="BK225" s="56"/>
      <c r="BL225" s="56"/>
      <c r="BM225" s="56"/>
      <c r="BN225" s="56"/>
      <c r="BO225" s="56"/>
      <c r="BP225" s="56"/>
      <c r="BR225" s="56"/>
      <c r="BS225" s="56"/>
      <c r="BT225" s="56"/>
      <c r="BU225" s="56"/>
      <c r="BV225" s="56"/>
      <c r="BW225" s="56"/>
      <c r="BX225" s="56"/>
      <c r="BY225" s="56"/>
      <c r="BZ225" s="56"/>
      <c r="CB225" s="56"/>
      <c r="CC225" s="56"/>
      <c r="CD225" s="56"/>
      <c r="CE225" s="56"/>
      <c r="CF225" s="56"/>
      <c r="CG225" s="56"/>
      <c r="CH225" s="56"/>
      <c r="CI225" s="56"/>
      <c r="CJ225" s="56"/>
      <c r="CL225" s="56"/>
      <c r="CM225" s="56"/>
      <c r="CN225" s="56"/>
      <c r="CO225" s="56"/>
      <c r="CP225" s="56"/>
      <c r="CQ225" s="56"/>
      <c r="CR225" s="56"/>
      <c r="CS225" s="56"/>
      <c r="CT225" s="56"/>
      <c r="CV225" s="56"/>
      <c r="CW225" s="56"/>
      <c r="CX225" s="56"/>
      <c r="CY225" s="56"/>
      <c r="CZ225" s="56"/>
      <c r="DA225" s="56"/>
      <c r="DB225" s="56"/>
      <c r="DC225" s="56"/>
      <c r="DD225" s="56"/>
      <c r="DF225" s="56"/>
      <c r="DG225" s="56"/>
      <c r="DH225" s="56"/>
      <c r="DI225" s="56"/>
      <c r="DJ225" s="56"/>
      <c r="DK225" s="56"/>
      <c r="DL225" s="56"/>
      <c r="DM225" s="56"/>
      <c r="DN225" s="56"/>
      <c r="DP225" s="56"/>
      <c r="DQ225" s="56"/>
      <c r="DR225" s="56"/>
      <c r="DS225" s="56"/>
      <c r="DT225" s="56"/>
      <c r="DU225" s="56"/>
      <c r="DV225" s="56"/>
      <c r="DW225" s="56"/>
      <c r="DX225" s="56"/>
      <c r="DZ225" s="56"/>
      <c r="EA225" s="56"/>
      <c r="EB225" s="56"/>
      <c r="EC225" s="56"/>
      <c r="ED225" s="56"/>
      <c r="EE225" s="56"/>
      <c r="EF225" s="56"/>
      <c r="EG225" s="56"/>
      <c r="EH225" s="56"/>
      <c r="EJ225" s="56"/>
      <c r="EK225" s="56"/>
      <c r="EL225" s="56"/>
      <c r="EM225" s="56"/>
      <c r="EN225" s="56"/>
      <c r="EO225" s="56"/>
      <c r="EP225" s="56"/>
      <c r="EQ225" s="56"/>
      <c r="ER225" s="56"/>
      <c r="ET225" s="56"/>
      <c r="EU225" s="56"/>
      <c r="EV225" s="56"/>
      <c r="EW225" s="56"/>
      <c r="EX225" s="56"/>
      <c r="EY225" s="56"/>
      <c r="EZ225" s="56"/>
      <c r="FA225" s="56"/>
      <c r="FB225" s="56"/>
      <c r="FD225" s="56"/>
      <c r="FE225" s="56"/>
      <c r="FF225" s="56"/>
      <c r="FG225" s="56"/>
      <c r="FH225" s="56"/>
      <c r="FI225" s="56"/>
      <c r="FJ225" s="56"/>
      <c r="FK225" s="56"/>
      <c r="FL225" s="56"/>
      <c r="FN225" s="56"/>
      <c r="FO225" s="56"/>
      <c r="FP225" s="56"/>
      <c r="FQ225" s="56"/>
      <c r="FR225" s="56"/>
      <c r="FS225" s="56"/>
      <c r="FT225" s="56"/>
      <c r="FU225" s="56"/>
      <c r="FV225" s="56"/>
      <c r="FX225" s="56"/>
      <c r="FY225" s="56"/>
      <c r="FZ225" s="56"/>
      <c r="GA225" s="56"/>
      <c r="GB225" s="56"/>
      <c r="GC225" s="56"/>
      <c r="GD225" s="56"/>
      <c r="GE225" s="56"/>
      <c r="GF225" s="56"/>
      <c r="GH225" s="56"/>
      <c r="GI225" s="56"/>
      <c r="GJ225" s="56"/>
      <c r="GK225" s="56"/>
      <c r="GL225" s="56"/>
      <c r="GM225" s="56"/>
      <c r="GN225" s="56"/>
      <c r="GO225" s="56"/>
      <c r="GP225" s="56"/>
      <c r="GR225" s="56"/>
      <c r="GS225" s="56"/>
      <c r="GT225" s="56"/>
      <c r="GU225" s="56"/>
      <c r="GV225" s="56"/>
      <c r="GW225" s="56"/>
      <c r="GX225" s="56"/>
      <c r="GY225" s="56"/>
      <c r="GZ225" s="56"/>
      <c r="HB225" s="56"/>
      <c r="HC225" s="56"/>
      <c r="HD225" s="56"/>
      <c r="HE225" s="56"/>
      <c r="HF225" s="56"/>
      <c r="HG225" s="56"/>
      <c r="HH225" s="56"/>
      <c r="HI225" s="56"/>
      <c r="HJ225" s="56"/>
      <c r="HL225" s="56"/>
      <c r="HM225" s="56"/>
      <c r="HN225" s="56"/>
      <c r="HO225" s="56"/>
      <c r="HP225" s="56"/>
      <c r="HQ225" s="56"/>
      <c r="HR225" s="56"/>
      <c r="HS225" s="56"/>
      <c r="HT225" s="56"/>
      <c r="HV225" s="56"/>
      <c r="HW225" s="56"/>
      <c r="HX225" s="56"/>
      <c r="HY225" s="56"/>
      <c r="HZ225" s="56"/>
      <c r="IA225" s="56"/>
      <c r="IB225" s="56"/>
      <c r="IC225" s="56"/>
      <c r="ID225" s="56"/>
      <c r="IF225" s="56"/>
      <c r="IG225" s="56"/>
      <c r="IH225" s="56"/>
      <c r="II225" s="56"/>
      <c r="IJ225" s="56"/>
      <c r="IK225" s="56"/>
      <c r="IL225" s="56"/>
      <c r="IM225" s="56"/>
      <c r="IN225" s="56"/>
      <c r="IP225" s="56"/>
      <c r="IQ225" s="56"/>
      <c r="IR225" s="56"/>
      <c r="IS225" s="56"/>
      <c r="IT225" s="56"/>
      <c r="IU225" s="56"/>
    </row>
    <row r="226" spans="1:255" ht="12.75" customHeight="1" thickBot="1" x14ac:dyDescent="0.25">
      <c r="A226" s="227"/>
      <c r="B226" s="106">
        <v>3527.91</v>
      </c>
      <c r="C226" s="85" t="s">
        <v>70</v>
      </c>
      <c r="D226" s="86"/>
      <c r="E226" s="47"/>
      <c r="F226" s="47"/>
      <c r="G226" s="47"/>
      <c r="H226" s="48"/>
      <c r="I226" s="49"/>
      <c r="J226" s="56"/>
      <c r="K226" s="56"/>
      <c r="L226" s="56"/>
      <c r="M226" s="56"/>
      <c r="N226" s="56"/>
      <c r="O226" s="56"/>
      <c r="P226" s="56"/>
      <c r="Q226" s="56"/>
      <c r="R226" s="56"/>
      <c r="T226" s="56"/>
      <c r="U226" s="56"/>
      <c r="V226" s="56"/>
      <c r="W226" s="56"/>
      <c r="X226" s="56"/>
      <c r="Y226" s="56"/>
      <c r="Z226" s="56"/>
      <c r="AA226" s="56"/>
      <c r="AB226" s="56"/>
      <c r="AD226" s="56"/>
      <c r="AE226" s="56"/>
      <c r="AF226" s="56"/>
      <c r="AG226" s="56"/>
      <c r="AH226" s="56"/>
      <c r="AI226" s="56"/>
      <c r="AJ226" s="56"/>
      <c r="AK226" s="56"/>
      <c r="AL226" s="56"/>
      <c r="AN226" s="56"/>
      <c r="AO226" s="56"/>
      <c r="AP226" s="56"/>
      <c r="AQ226" s="56"/>
      <c r="AR226" s="56"/>
      <c r="AS226" s="56"/>
      <c r="AT226" s="56"/>
      <c r="AU226" s="56"/>
      <c r="AV226" s="56"/>
      <c r="AX226" s="56"/>
      <c r="AY226" s="56"/>
      <c r="AZ226" s="56"/>
      <c r="BA226" s="56"/>
      <c r="BB226" s="56"/>
      <c r="BC226" s="56"/>
      <c r="BD226" s="56"/>
      <c r="BE226" s="56"/>
      <c r="BF226" s="56"/>
      <c r="BH226" s="56"/>
      <c r="BI226" s="56"/>
      <c r="BJ226" s="56"/>
      <c r="BK226" s="56"/>
      <c r="BL226" s="56"/>
      <c r="BM226" s="56"/>
      <c r="BN226" s="56"/>
      <c r="BO226" s="56"/>
      <c r="BP226" s="56"/>
      <c r="BR226" s="56"/>
      <c r="BS226" s="56"/>
      <c r="BT226" s="56"/>
      <c r="BU226" s="56"/>
      <c r="BV226" s="56"/>
      <c r="BW226" s="56"/>
      <c r="BX226" s="56"/>
      <c r="BY226" s="56"/>
      <c r="BZ226" s="56"/>
      <c r="CB226" s="56"/>
      <c r="CC226" s="56"/>
      <c r="CD226" s="56"/>
      <c r="CE226" s="56"/>
      <c r="CF226" s="56"/>
      <c r="CG226" s="56"/>
      <c r="CH226" s="56"/>
      <c r="CI226" s="56"/>
      <c r="CJ226" s="56"/>
      <c r="CL226" s="56"/>
      <c r="CM226" s="56"/>
      <c r="CN226" s="56"/>
      <c r="CO226" s="56"/>
      <c r="CP226" s="56"/>
      <c r="CQ226" s="56"/>
      <c r="CR226" s="56"/>
      <c r="CS226" s="56"/>
      <c r="CT226" s="56"/>
      <c r="CV226" s="56"/>
      <c r="CW226" s="56"/>
      <c r="CX226" s="56"/>
      <c r="CY226" s="56"/>
      <c r="CZ226" s="56"/>
      <c r="DA226" s="56"/>
      <c r="DB226" s="56"/>
      <c r="DC226" s="56"/>
      <c r="DD226" s="56"/>
      <c r="DF226" s="56"/>
      <c r="DG226" s="56"/>
      <c r="DH226" s="56"/>
      <c r="DI226" s="56"/>
      <c r="DJ226" s="56"/>
      <c r="DK226" s="56"/>
      <c r="DL226" s="56"/>
      <c r="DM226" s="56"/>
      <c r="DN226" s="56"/>
      <c r="DP226" s="56"/>
      <c r="DQ226" s="56"/>
      <c r="DR226" s="56"/>
      <c r="DS226" s="56"/>
      <c r="DT226" s="56"/>
      <c r="DU226" s="56"/>
      <c r="DV226" s="56"/>
      <c r="DW226" s="56"/>
      <c r="DX226" s="56"/>
      <c r="DZ226" s="56"/>
      <c r="EA226" s="56"/>
      <c r="EB226" s="56"/>
      <c r="EC226" s="56"/>
      <c r="ED226" s="56"/>
      <c r="EE226" s="56"/>
      <c r="EF226" s="56"/>
      <c r="EG226" s="56"/>
      <c r="EH226" s="56"/>
      <c r="EJ226" s="56"/>
      <c r="EK226" s="56"/>
      <c r="EL226" s="56"/>
      <c r="EM226" s="56"/>
      <c r="EN226" s="56"/>
      <c r="EO226" s="56"/>
      <c r="EP226" s="56"/>
      <c r="EQ226" s="56"/>
      <c r="ER226" s="56"/>
      <c r="ET226" s="56"/>
      <c r="EU226" s="56"/>
      <c r="EV226" s="56"/>
      <c r="EW226" s="56"/>
      <c r="EX226" s="56"/>
      <c r="EY226" s="56"/>
      <c r="EZ226" s="56"/>
      <c r="FA226" s="56"/>
      <c r="FB226" s="56"/>
      <c r="FD226" s="56"/>
      <c r="FE226" s="56"/>
      <c r="FF226" s="56"/>
      <c r="FG226" s="56"/>
      <c r="FH226" s="56"/>
      <c r="FI226" s="56"/>
      <c r="FJ226" s="56"/>
      <c r="FK226" s="56"/>
      <c r="FL226" s="56"/>
      <c r="FN226" s="56"/>
      <c r="FO226" s="56"/>
      <c r="FP226" s="56"/>
      <c r="FQ226" s="56"/>
      <c r="FR226" s="56"/>
      <c r="FS226" s="56"/>
      <c r="FT226" s="56"/>
      <c r="FU226" s="56"/>
      <c r="FV226" s="56"/>
      <c r="FX226" s="56"/>
      <c r="FY226" s="56"/>
      <c r="FZ226" s="56"/>
      <c r="GA226" s="56"/>
      <c r="GB226" s="56"/>
      <c r="GC226" s="56"/>
      <c r="GD226" s="56"/>
      <c r="GE226" s="56"/>
      <c r="GF226" s="56"/>
      <c r="GH226" s="56"/>
      <c r="GI226" s="56"/>
      <c r="GJ226" s="56"/>
      <c r="GK226" s="56"/>
      <c r="GL226" s="56"/>
      <c r="GM226" s="56"/>
      <c r="GN226" s="56"/>
      <c r="GO226" s="56"/>
      <c r="GP226" s="56"/>
      <c r="GR226" s="56"/>
      <c r="GS226" s="56"/>
      <c r="GT226" s="56"/>
      <c r="GU226" s="56"/>
      <c r="GV226" s="56"/>
      <c r="GW226" s="56"/>
      <c r="GX226" s="56"/>
      <c r="GY226" s="56"/>
      <c r="GZ226" s="56"/>
      <c r="HB226" s="56"/>
      <c r="HC226" s="56"/>
      <c r="HD226" s="56"/>
      <c r="HE226" s="56"/>
      <c r="HF226" s="56"/>
      <c r="HG226" s="56"/>
      <c r="HH226" s="56"/>
      <c r="HI226" s="56"/>
      <c r="HJ226" s="56"/>
      <c r="HL226" s="56"/>
      <c r="HM226" s="56"/>
      <c r="HN226" s="56"/>
      <c r="HO226" s="56"/>
      <c r="HP226" s="56"/>
      <c r="HQ226" s="56"/>
      <c r="HR226" s="56"/>
      <c r="HS226" s="56"/>
      <c r="HT226" s="56"/>
      <c r="HV226" s="56"/>
      <c r="HW226" s="56"/>
      <c r="HX226" s="56"/>
      <c r="HY226" s="56"/>
      <c r="HZ226" s="56"/>
      <c r="IA226" s="56"/>
      <c r="IB226" s="56"/>
      <c r="IC226" s="56"/>
      <c r="ID226" s="56"/>
      <c r="IF226" s="56"/>
      <c r="IG226" s="56"/>
      <c r="IH226" s="56"/>
      <c r="II226" s="56"/>
      <c r="IJ226" s="56"/>
      <c r="IK226" s="56"/>
      <c r="IL226" s="56"/>
      <c r="IM226" s="56"/>
      <c r="IN226" s="56"/>
      <c r="IP226" s="56"/>
      <c r="IQ226" s="56"/>
      <c r="IR226" s="56"/>
      <c r="IS226" s="56"/>
      <c r="IT226" s="56"/>
      <c r="IU226" s="56"/>
    </row>
    <row r="227" spans="1:255" ht="12.75" customHeight="1" thickBot="1" x14ac:dyDescent="0.25">
      <c r="A227" s="227"/>
      <c r="B227" s="106">
        <v>3760.61</v>
      </c>
      <c r="C227" s="85" t="s">
        <v>72</v>
      </c>
      <c r="D227" s="86"/>
      <c r="E227" s="47"/>
      <c r="F227" s="47"/>
      <c r="G227" s="47"/>
      <c r="H227" s="48"/>
      <c r="I227" s="49"/>
      <c r="J227" s="56"/>
      <c r="K227" s="56"/>
      <c r="L227" s="56"/>
      <c r="M227" s="56"/>
      <c r="N227" s="56"/>
      <c r="O227" s="56"/>
      <c r="P227" s="56"/>
      <c r="Q227" s="56"/>
      <c r="R227" s="56"/>
      <c r="T227" s="56"/>
      <c r="U227" s="56"/>
      <c r="V227" s="56"/>
      <c r="W227" s="56"/>
      <c r="X227" s="56"/>
      <c r="Y227" s="56"/>
      <c r="Z227" s="56"/>
      <c r="AA227" s="56"/>
      <c r="AB227" s="56"/>
      <c r="AD227" s="56"/>
      <c r="AE227" s="56"/>
      <c r="AF227" s="56"/>
      <c r="AG227" s="56"/>
      <c r="AH227" s="56"/>
      <c r="AI227" s="56"/>
      <c r="AJ227" s="56"/>
      <c r="AK227" s="56"/>
      <c r="AL227" s="56"/>
      <c r="AN227" s="56"/>
      <c r="AO227" s="56"/>
      <c r="AP227" s="56"/>
      <c r="AQ227" s="56"/>
      <c r="AR227" s="56"/>
      <c r="AS227" s="56"/>
      <c r="AT227" s="56"/>
      <c r="AU227" s="56"/>
      <c r="AV227" s="56"/>
      <c r="AX227" s="56"/>
      <c r="AY227" s="56"/>
      <c r="AZ227" s="56"/>
      <c r="BA227" s="56"/>
      <c r="BB227" s="56"/>
      <c r="BC227" s="56"/>
      <c r="BD227" s="56"/>
      <c r="BE227" s="56"/>
      <c r="BF227" s="56"/>
      <c r="BH227" s="56"/>
      <c r="BI227" s="56"/>
      <c r="BJ227" s="56"/>
      <c r="BK227" s="56"/>
      <c r="BL227" s="56"/>
      <c r="BM227" s="56"/>
      <c r="BN227" s="56"/>
      <c r="BO227" s="56"/>
      <c r="BP227" s="56"/>
      <c r="BR227" s="56"/>
      <c r="BS227" s="56"/>
      <c r="BT227" s="56"/>
      <c r="BU227" s="56"/>
      <c r="BV227" s="56"/>
      <c r="BW227" s="56"/>
      <c r="BX227" s="56"/>
      <c r="BY227" s="56"/>
      <c r="BZ227" s="56"/>
      <c r="CB227" s="56"/>
      <c r="CC227" s="56"/>
      <c r="CD227" s="56"/>
      <c r="CE227" s="56"/>
      <c r="CF227" s="56"/>
      <c r="CG227" s="56"/>
      <c r="CH227" s="56"/>
      <c r="CI227" s="56"/>
      <c r="CJ227" s="56"/>
      <c r="CL227" s="56"/>
      <c r="CM227" s="56"/>
      <c r="CN227" s="56"/>
      <c r="CO227" s="56"/>
      <c r="CP227" s="56"/>
      <c r="CQ227" s="56"/>
      <c r="CR227" s="56"/>
      <c r="CS227" s="56"/>
      <c r="CT227" s="56"/>
      <c r="CV227" s="56"/>
      <c r="CW227" s="56"/>
      <c r="CX227" s="56"/>
      <c r="CY227" s="56"/>
      <c r="CZ227" s="56"/>
      <c r="DA227" s="56"/>
      <c r="DB227" s="56"/>
      <c r="DC227" s="56"/>
      <c r="DD227" s="56"/>
      <c r="DF227" s="56"/>
      <c r="DG227" s="56"/>
      <c r="DH227" s="56"/>
      <c r="DI227" s="56"/>
      <c r="DJ227" s="56"/>
      <c r="DK227" s="56"/>
      <c r="DL227" s="56"/>
      <c r="DM227" s="56"/>
      <c r="DN227" s="56"/>
      <c r="DP227" s="56"/>
      <c r="DQ227" s="56"/>
      <c r="DR227" s="56"/>
      <c r="DS227" s="56"/>
      <c r="DT227" s="56"/>
      <c r="DU227" s="56"/>
      <c r="DV227" s="56"/>
      <c r="DW227" s="56"/>
      <c r="DX227" s="56"/>
      <c r="DZ227" s="56"/>
      <c r="EA227" s="56"/>
      <c r="EB227" s="56"/>
      <c r="EC227" s="56"/>
      <c r="ED227" s="56"/>
      <c r="EE227" s="56"/>
      <c r="EF227" s="56"/>
      <c r="EG227" s="56"/>
      <c r="EH227" s="56"/>
      <c r="EJ227" s="56"/>
      <c r="EK227" s="56"/>
      <c r="EL227" s="56"/>
      <c r="EM227" s="56"/>
      <c r="EN227" s="56"/>
      <c r="EO227" s="56"/>
      <c r="EP227" s="56"/>
      <c r="EQ227" s="56"/>
      <c r="ER227" s="56"/>
      <c r="ET227" s="56"/>
      <c r="EU227" s="56"/>
      <c r="EV227" s="56"/>
      <c r="EW227" s="56"/>
      <c r="EX227" s="56"/>
      <c r="EY227" s="56"/>
      <c r="EZ227" s="56"/>
      <c r="FA227" s="56"/>
      <c r="FB227" s="56"/>
      <c r="FD227" s="56"/>
      <c r="FE227" s="56"/>
      <c r="FF227" s="56"/>
      <c r="FG227" s="56"/>
      <c r="FH227" s="56"/>
      <c r="FI227" s="56"/>
      <c r="FJ227" s="56"/>
      <c r="FK227" s="56"/>
      <c r="FL227" s="56"/>
      <c r="FN227" s="56"/>
      <c r="FO227" s="56"/>
      <c r="FP227" s="56"/>
      <c r="FQ227" s="56"/>
      <c r="FR227" s="56"/>
      <c r="FS227" s="56"/>
      <c r="FT227" s="56"/>
      <c r="FU227" s="56"/>
      <c r="FV227" s="56"/>
      <c r="FX227" s="56"/>
      <c r="FY227" s="56"/>
      <c r="FZ227" s="56"/>
      <c r="GA227" s="56"/>
      <c r="GB227" s="56"/>
      <c r="GC227" s="56"/>
      <c r="GD227" s="56"/>
      <c r="GE227" s="56"/>
      <c r="GF227" s="56"/>
      <c r="GH227" s="56"/>
      <c r="GI227" s="56"/>
      <c r="GJ227" s="56"/>
      <c r="GK227" s="56"/>
      <c r="GL227" s="56"/>
      <c r="GM227" s="56"/>
      <c r="GN227" s="56"/>
      <c r="GO227" s="56"/>
      <c r="GP227" s="56"/>
      <c r="GR227" s="56"/>
      <c r="GS227" s="56"/>
      <c r="GT227" s="56"/>
      <c r="GU227" s="56"/>
      <c r="GV227" s="56"/>
      <c r="GW227" s="56"/>
      <c r="GX227" s="56"/>
      <c r="GY227" s="56"/>
      <c r="GZ227" s="56"/>
      <c r="HB227" s="56"/>
      <c r="HC227" s="56"/>
      <c r="HD227" s="56"/>
      <c r="HE227" s="56"/>
      <c r="HF227" s="56"/>
      <c r="HG227" s="56"/>
      <c r="HH227" s="56"/>
      <c r="HI227" s="56"/>
      <c r="HJ227" s="56"/>
      <c r="HL227" s="56"/>
      <c r="HM227" s="56"/>
      <c r="HN227" s="56"/>
      <c r="HO227" s="56"/>
      <c r="HP227" s="56"/>
      <c r="HQ227" s="56"/>
      <c r="HR227" s="56"/>
      <c r="HS227" s="56"/>
      <c r="HT227" s="56"/>
      <c r="HV227" s="56"/>
      <c r="HW227" s="56"/>
      <c r="HX227" s="56"/>
      <c r="HY227" s="56"/>
      <c r="HZ227" s="56"/>
      <c r="IA227" s="56"/>
      <c r="IB227" s="56"/>
      <c r="IC227" s="56"/>
      <c r="ID227" s="56"/>
      <c r="IF227" s="56"/>
      <c r="IG227" s="56"/>
      <c r="IH227" s="56"/>
      <c r="II227" s="56"/>
      <c r="IJ227" s="56"/>
      <c r="IK227" s="56"/>
      <c r="IL227" s="56"/>
      <c r="IM227" s="56"/>
      <c r="IN227" s="56"/>
      <c r="IP227" s="56"/>
      <c r="IQ227" s="56"/>
      <c r="IR227" s="56"/>
      <c r="IS227" s="56"/>
      <c r="IT227" s="56"/>
      <c r="IU227" s="56"/>
    </row>
    <row r="228" spans="1:255" ht="12.75" customHeight="1" thickBot="1" x14ac:dyDescent="0.25">
      <c r="A228" s="227"/>
      <c r="B228" s="106">
        <v>4178.9799999999996</v>
      </c>
      <c r="C228" s="85" t="s">
        <v>73</v>
      </c>
      <c r="D228" s="86"/>
      <c r="E228" s="47"/>
      <c r="F228" s="47"/>
      <c r="G228" s="47"/>
      <c r="H228" s="48"/>
      <c r="I228" s="49"/>
      <c r="J228" s="56"/>
      <c r="K228" s="56"/>
      <c r="L228" s="56"/>
      <c r="M228" s="56"/>
      <c r="N228" s="56"/>
      <c r="O228" s="56"/>
      <c r="P228" s="56"/>
      <c r="Q228" s="56"/>
      <c r="R228" s="56"/>
      <c r="T228" s="56"/>
      <c r="U228" s="56"/>
      <c r="V228" s="56"/>
      <c r="W228" s="56"/>
      <c r="X228" s="56"/>
      <c r="Y228" s="56"/>
      <c r="Z228" s="56"/>
      <c r="AA228" s="56"/>
      <c r="AB228" s="56"/>
      <c r="AD228" s="56"/>
      <c r="AE228" s="56"/>
      <c r="AF228" s="56"/>
      <c r="AG228" s="56"/>
      <c r="AH228" s="56"/>
      <c r="AI228" s="56"/>
      <c r="AJ228" s="56"/>
      <c r="AK228" s="56"/>
      <c r="AL228" s="56"/>
      <c r="AN228" s="56"/>
      <c r="AO228" s="56"/>
      <c r="AP228" s="56"/>
      <c r="AQ228" s="56"/>
      <c r="AR228" s="56"/>
      <c r="AS228" s="56"/>
      <c r="AT228" s="56"/>
      <c r="AU228" s="56"/>
      <c r="AV228" s="56"/>
      <c r="AX228" s="56"/>
      <c r="AY228" s="56"/>
      <c r="AZ228" s="56"/>
      <c r="BA228" s="56"/>
      <c r="BB228" s="56"/>
      <c r="BC228" s="56"/>
      <c r="BD228" s="56"/>
      <c r="BE228" s="56"/>
      <c r="BF228" s="56"/>
      <c r="BH228" s="56"/>
      <c r="BI228" s="56"/>
      <c r="BJ228" s="56"/>
      <c r="BK228" s="56"/>
      <c r="BL228" s="56"/>
      <c r="BM228" s="56"/>
      <c r="BN228" s="56"/>
      <c r="BO228" s="56"/>
      <c r="BP228" s="56"/>
      <c r="BR228" s="56"/>
      <c r="BS228" s="56"/>
      <c r="BT228" s="56"/>
      <c r="BU228" s="56"/>
      <c r="BV228" s="56"/>
      <c r="BW228" s="56"/>
      <c r="BX228" s="56"/>
      <c r="BY228" s="56"/>
      <c r="BZ228" s="56"/>
      <c r="CB228" s="56"/>
      <c r="CC228" s="56"/>
      <c r="CD228" s="56"/>
      <c r="CE228" s="56"/>
      <c r="CF228" s="56"/>
      <c r="CG228" s="56"/>
      <c r="CH228" s="56"/>
      <c r="CI228" s="56"/>
      <c r="CJ228" s="56"/>
      <c r="CL228" s="56"/>
      <c r="CM228" s="56"/>
      <c r="CN228" s="56"/>
      <c r="CO228" s="56"/>
      <c r="CP228" s="56"/>
      <c r="CQ228" s="56"/>
      <c r="CR228" s="56"/>
      <c r="CS228" s="56"/>
      <c r="CT228" s="56"/>
      <c r="CV228" s="56"/>
      <c r="CW228" s="56"/>
      <c r="CX228" s="56"/>
      <c r="CY228" s="56"/>
      <c r="CZ228" s="56"/>
      <c r="DA228" s="56"/>
      <c r="DB228" s="56"/>
      <c r="DC228" s="56"/>
      <c r="DD228" s="56"/>
      <c r="DF228" s="56"/>
      <c r="DG228" s="56"/>
      <c r="DH228" s="56"/>
      <c r="DI228" s="56"/>
      <c r="DJ228" s="56"/>
      <c r="DK228" s="56"/>
      <c r="DL228" s="56"/>
      <c r="DM228" s="56"/>
      <c r="DN228" s="56"/>
      <c r="DP228" s="56"/>
      <c r="DQ228" s="56"/>
      <c r="DR228" s="56"/>
      <c r="DS228" s="56"/>
      <c r="DT228" s="56"/>
      <c r="DU228" s="56"/>
      <c r="DV228" s="56"/>
      <c r="DW228" s="56"/>
      <c r="DX228" s="56"/>
      <c r="DZ228" s="56"/>
      <c r="EA228" s="56"/>
      <c r="EB228" s="56"/>
      <c r="EC228" s="56"/>
      <c r="ED228" s="56"/>
      <c r="EE228" s="56"/>
      <c r="EF228" s="56"/>
      <c r="EG228" s="56"/>
      <c r="EH228" s="56"/>
      <c r="EJ228" s="56"/>
      <c r="EK228" s="56"/>
      <c r="EL228" s="56"/>
      <c r="EM228" s="56"/>
      <c r="EN228" s="56"/>
      <c r="EO228" s="56"/>
      <c r="EP228" s="56"/>
      <c r="EQ228" s="56"/>
      <c r="ER228" s="56"/>
      <c r="ET228" s="56"/>
      <c r="EU228" s="56"/>
      <c r="EV228" s="56"/>
      <c r="EW228" s="56"/>
      <c r="EX228" s="56"/>
      <c r="EY228" s="56"/>
      <c r="EZ228" s="56"/>
      <c r="FA228" s="56"/>
      <c r="FB228" s="56"/>
      <c r="FD228" s="56"/>
      <c r="FE228" s="56"/>
      <c r="FF228" s="56"/>
      <c r="FG228" s="56"/>
      <c r="FH228" s="56"/>
      <c r="FI228" s="56"/>
      <c r="FJ228" s="56"/>
      <c r="FK228" s="56"/>
      <c r="FL228" s="56"/>
      <c r="FN228" s="56"/>
      <c r="FO228" s="56"/>
      <c r="FP228" s="56"/>
      <c r="FQ228" s="56"/>
      <c r="FR228" s="56"/>
      <c r="FS228" s="56"/>
      <c r="FT228" s="56"/>
      <c r="FU228" s="56"/>
      <c r="FV228" s="56"/>
      <c r="FX228" s="56"/>
      <c r="FY228" s="56"/>
      <c r="FZ228" s="56"/>
      <c r="GA228" s="56"/>
      <c r="GB228" s="56"/>
      <c r="GC228" s="56"/>
      <c r="GD228" s="56"/>
      <c r="GE228" s="56"/>
      <c r="GF228" s="56"/>
      <c r="GH228" s="56"/>
      <c r="GI228" s="56"/>
      <c r="GJ228" s="56"/>
      <c r="GK228" s="56"/>
      <c r="GL228" s="56"/>
      <c r="GM228" s="56"/>
      <c r="GN228" s="56"/>
      <c r="GO228" s="56"/>
      <c r="GP228" s="56"/>
      <c r="GR228" s="56"/>
      <c r="GS228" s="56"/>
      <c r="GT228" s="56"/>
      <c r="GU228" s="56"/>
      <c r="GV228" s="56"/>
      <c r="GW228" s="56"/>
      <c r="GX228" s="56"/>
      <c r="GY228" s="56"/>
      <c r="GZ228" s="56"/>
      <c r="HB228" s="56"/>
      <c r="HC228" s="56"/>
      <c r="HD228" s="56"/>
      <c r="HE228" s="56"/>
      <c r="HF228" s="56"/>
      <c r="HG228" s="56"/>
      <c r="HH228" s="56"/>
      <c r="HI228" s="56"/>
      <c r="HJ228" s="56"/>
      <c r="HL228" s="56"/>
      <c r="HM228" s="56"/>
      <c r="HN228" s="56"/>
      <c r="HO228" s="56"/>
      <c r="HP228" s="56"/>
      <c r="HQ228" s="56"/>
      <c r="HR228" s="56"/>
      <c r="HS228" s="56"/>
      <c r="HT228" s="56"/>
      <c r="HV228" s="56"/>
      <c r="HW228" s="56"/>
      <c r="HX228" s="56"/>
      <c r="HY228" s="56"/>
      <c r="HZ228" s="56"/>
      <c r="IA228" s="56"/>
      <c r="IB228" s="56"/>
      <c r="IC228" s="56"/>
      <c r="ID228" s="56"/>
      <c r="IF228" s="56"/>
      <c r="IG228" s="56"/>
      <c r="IH228" s="56"/>
      <c r="II228" s="56"/>
      <c r="IJ228" s="56"/>
      <c r="IK228" s="56"/>
      <c r="IL228" s="56"/>
      <c r="IM228" s="56"/>
      <c r="IN228" s="56"/>
      <c r="IP228" s="56"/>
      <c r="IQ228" s="56"/>
      <c r="IR228" s="56"/>
      <c r="IS228" s="56"/>
      <c r="IT228" s="56"/>
      <c r="IU228" s="56"/>
    </row>
    <row r="229" spans="1:255" ht="12.75" customHeight="1" thickBot="1" x14ac:dyDescent="0.25">
      <c r="A229" s="227"/>
      <c r="B229" s="106">
        <v>3785.41</v>
      </c>
      <c r="C229" s="85" t="s">
        <v>74</v>
      </c>
      <c r="D229" s="86"/>
      <c r="E229" s="47"/>
      <c r="F229" s="47"/>
      <c r="G229" s="47"/>
      <c r="H229" s="48"/>
      <c r="I229" s="49"/>
      <c r="J229" s="56"/>
      <c r="K229" s="56"/>
      <c r="L229" s="56"/>
      <c r="M229" s="56"/>
      <c r="N229" s="56"/>
      <c r="O229" s="56"/>
      <c r="P229" s="56"/>
      <c r="Q229" s="56"/>
      <c r="R229" s="56"/>
      <c r="T229" s="56"/>
      <c r="U229" s="56"/>
      <c r="V229" s="56"/>
      <c r="W229" s="56"/>
      <c r="X229" s="56"/>
      <c r="Y229" s="56"/>
      <c r="Z229" s="56"/>
      <c r="AA229" s="56"/>
      <c r="AB229" s="56"/>
      <c r="AD229" s="56"/>
      <c r="AE229" s="56"/>
      <c r="AF229" s="56"/>
      <c r="AG229" s="56"/>
      <c r="AH229" s="56"/>
      <c r="AI229" s="56"/>
      <c r="AJ229" s="56"/>
      <c r="AK229" s="56"/>
      <c r="AL229" s="56"/>
      <c r="AN229" s="56"/>
      <c r="AO229" s="56"/>
      <c r="AP229" s="56"/>
      <c r="AQ229" s="56"/>
      <c r="AR229" s="56"/>
      <c r="AS229" s="56"/>
      <c r="AT229" s="56"/>
      <c r="AU229" s="56"/>
      <c r="AV229" s="56"/>
      <c r="AX229" s="56"/>
      <c r="AY229" s="56"/>
      <c r="AZ229" s="56"/>
      <c r="BA229" s="56"/>
      <c r="BB229" s="56"/>
      <c r="BC229" s="56"/>
      <c r="BD229" s="56"/>
      <c r="BE229" s="56"/>
      <c r="BF229" s="56"/>
      <c r="BH229" s="56"/>
      <c r="BI229" s="56"/>
      <c r="BJ229" s="56"/>
      <c r="BK229" s="56"/>
      <c r="BL229" s="56"/>
      <c r="BM229" s="56"/>
      <c r="BN229" s="56"/>
      <c r="BO229" s="56"/>
      <c r="BP229" s="56"/>
      <c r="BR229" s="56"/>
      <c r="BS229" s="56"/>
      <c r="BT229" s="56"/>
      <c r="BU229" s="56"/>
      <c r="BV229" s="56"/>
      <c r="BW229" s="56"/>
      <c r="BX229" s="56"/>
      <c r="BY229" s="56"/>
      <c r="BZ229" s="56"/>
      <c r="CB229" s="56"/>
      <c r="CC229" s="56"/>
      <c r="CD229" s="56"/>
      <c r="CE229" s="56"/>
      <c r="CF229" s="56"/>
      <c r="CG229" s="56"/>
      <c r="CH229" s="56"/>
      <c r="CI229" s="56"/>
      <c r="CJ229" s="56"/>
      <c r="CL229" s="56"/>
      <c r="CM229" s="56"/>
      <c r="CN229" s="56"/>
      <c r="CO229" s="56"/>
      <c r="CP229" s="56"/>
      <c r="CQ229" s="56"/>
      <c r="CR229" s="56"/>
      <c r="CS229" s="56"/>
      <c r="CT229" s="56"/>
      <c r="CV229" s="56"/>
      <c r="CW229" s="56"/>
      <c r="CX229" s="56"/>
      <c r="CY229" s="56"/>
      <c r="CZ229" s="56"/>
      <c r="DA229" s="56"/>
      <c r="DB229" s="56"/>
      <c r="DC229" s="56"/>
      <c r="DD229" s="56"/>
      <c r="DF229" s="56"/>
      <c r="DG229" s="56"/>
      <c r="DH229" s="56"/>
      <c r="DI229" s="56"/>
      <c r="DJ229" s="56"/>
      <c r="DK229" s="56"/>
      <c r="DL229" s="56"/>
      <c r="DM229" s="56"/>
      <c r="DN229" s="56"/>
      <c r="DP229" s="56"/>
      <c r="DQ229" s="56"/>
      <c r="DR229" s="56"/>
      <c r="DS229" s="56"/>
      <c r="DT229" s="56"/>
      <c r="DU229" s="56"/>
      <c r="DV229" s="56"/>
      <c r="DW229" s="56"/>
      <c r="DX229" s="56"/>
      <c r="DZ229" s="56"/>
      <c r="EA229" s="56"/>
      <c r="EB229" s="56"/>
      <c r="EC229" s="56"/>
      <c r="ED229" s="56"/>
      <c r="EE229" s="56"/>
      <c r="EF229" s="56"/>
      <c r="EG229" s="56"/>
      <c r="EH229" s="56"/>
      <c r="EJ229" s="56"/>
      <c r="EK229" s="56"/>
      <c r="EL229" s="56"/>
      <c r="EM229" s="56"/>
      <c r="EN229" s="56"/>
      <c r="EO229" s="56"/>
      <c r="EP229" s="56"/>
      <c r="EQ229" s="56"/>
      <c r="ER229" s="56"/>
      <c r="ET229" s="56"/>
      <c r="EU229" s="56"/>
      <c r="EV229" s="56"/>
      <c r="EW229" s="56"/>
      <c r="EX229" s="56"/>
      <c r="EY229" s="56"/>
      <c r="EZ229" s="56"/>
      <c r="FA229" s="56"/>
      <c r="FB229" s="56"/>
      <c r="FD229" s="56"/>
      <c r="FE229" s="56"/>
      <c r="FF229" s="56"/>
      <c r="FG229" s="56"/>
      <c r="FH229" s="56"/>
      <c r="FI229" s="56"/>
      <c r="FJ229" s="56"/>
      <c r="FK229" s="56"/>
      <c r="FL229" s="56"/>
      <c r="FN229" s="56"/>
      <c r="FO229" s="56"/>
      <c r="FP229" s="56"/>
      <c r="FQ229" s="56"/>
      <c r="FR229" s="56"/>
      <c r="FS229" s="56"/>
      <c r="FT229" s="56"/>
      <c r="FU229" s="56"/>
      <c r="FV229" s="56"/>
      <c r="FX229" s="56"/>
      <c r="FY229" s="56"/>
      <c r="FZ229" s="56"/>
      <c r="GA229" s="56"/>
      <c r="GB229" s="56"/>
      <c r="GC229" s="56"/>
      <c r="GD229" s="56"/>
      <c r="GE229" s="56"/>
      <c r="GF229" s="56"/>
      <c r="GH229" s="56"/>
      <c r="GI229" s="56"/>
      <c r="GJ229" s="56"/>
      <c r="GK229" s="56"/>
      <c r="GL229" s="56"/>
      <c r="GM229" s="56"/>
      <c r="GN229" s="56"/>
      <c r="GO229" s="56"/>
      <c r="GP229" s="56"/>
      <c r="GR229" s="56"/>
      <c r="GS229" s="56"/>
      <c r="GT229" s="56"/>
      <c r="GU229" s="56"/>
      <c r="GV229" s="56"/>
      <c r="GW229" s="56"/>
      <c r="GX229" s="56"/>
      <c r="GY229" s="56"/>
      <c r="GZ229" s="56"/>
      <c r="HB229" s="56"/>
      <c r="HC229" s="56"/>
      <c r="HD229" s="56"/>
      <c r="HE229" s="56"/>
      <c r="HF229" s="56"/>
      <c r="HG229" s="56"/>
      <c r="HH229" s="56"/>
      <c r="HI229" s="56"/>
      <c r="HJ229" s="56"/>
      <c r="HL229" s="56"/>
      <c r="HM229" s="56"/>
      <c r="HN229" s="56"/>
      <c r="HO229" s="56"/>
      <c r="HP229" s="56"/>
      <c r="HQ229" s="56"/>
      <c r="HR229" s="56"/>
      <c r="HS229" s="56"/>
      <c r="HT229" s="56"/>
      <c r="HV229" s="56"/>
      <c r="HW229" s="56"/>
      <c r="HX229" s="56"/>
      <c r="HY229" s="56"/>
      <c r="HZ229" s="56"/>
      <c r="IA229" s="56"/>
      <c r="IB229" s="56"/>
      <c r="IC229" s="56"/>
      <c r="ID229" s="56"/>
      <c r="IF229" s="56"/>
      <c r="IG229" s="56"/>
      <c r="IH229" s="56"/>
      <c r="II229" s="56"/>
      <c r="IJ229" s="56"/>
      <c r="IK229" s="56"/>
      <c r="IL229" s="56"/>
      <c r="IM229" s="56"/>
      <c r="IN229" s="56"/>
      <c r="IP229" s="56"/>
      <c r="IQ229" s="56"/>
      <c r="IR229" s="56"/>
      <c r="IS229" s="56"/>
      <c r="IT229" s="56"/>
      <c r="IU229" s="56"/>
    </row>
    <row r="230" spans="1:255" ht="12.75" customHeight="1" thickBot="1" x14ac:dyDescent="0.25">
      <c r="A230" s="221"/>
      <c r="B230" s="106">
        <v>3253.82</v>
      </c>
      <c r="C230" s="85" t="s">
        <v>75</v>
      </c>
      <c r="D230" s="86"/>
      <c r="E230" s="47"/>
      <c r="F230" s="47"/>
      <c r="G230" s="47"/>
      <c r="H230" s="48"/>
      <c r="I230" s="49"/>
      <c r="J230" s="56"/>
      <c r="K230" s="56"/>
      <c r="L230" s="56"/>
      <c r="M230" s="56"/>
      <c r="N230" s="56"/>
      <c r="O230" s="56"/>
      <c r="P230" s="56"/>
      <c r="Q230" s="56"/>
      <c r="R230" s="56"/>
      <c r="T230" s="56"/>
      <c r="U230" s="56"/>
      <c r="V230" s="56"/>
      <c r="W230" s="56"/>
      <c r="X230" s="56"/>
      <c r="Y230" s="56"/>
      <c r="Z230" s="56"/>
      <c r="AA230" s="56"/>
      <c r="AB230" s="56"/>
      <c r="AD230" s="56"/>
      <c r="AE230" s="56"/>
      <c r="AF230" s="56"/>
      <c r="AG230" s="56"/>
      <c r="AH230" s="56"/>
      <c r="AI230" s="56"/>
      <c r="AJ230" s="56"/>
      <c r="AK230" s="56"/>
      <c r="AL230" s="56"/>
      <c r="AN230" s="56"/>
      <c r="AO230" s="56"/>
      <c r="AP230" s="56"/>
      <c r="AQ230" s="56"/>
      <c r="AR230" s="56"/>
      <c r="AS230" s="56"/>
      <c r="AT230" s="56"/>
      <c r="AU230" s="56"/>
      <c r="AV230" s="56"/>
      <c r="AX230" s="56"/>
      <c r="AY230" s="56"/>
      <c r="AZ230" s="56"/>
      <c r="BA230" s="56"/>
      <c r="BB230" s="56"/>
      <c r="BC230" s="56"/>
      <c r="BD230" s="56"/>
      <c r="BE230" s="56"/>
      <c r="BF230" s="56"/>
      <c r="BH230" s="56"/>
      <c r="BI230" s="56"/>
      <c r="BJ230" s="56"/>
      <c r="BK230" s="56"/>
      <c r="BL230" s="56"/>
      <c r="BM230" s="56"/>
      <c r="BN230" s="56"/>
      <c r="BO230" s="56"/>
      <c r="BP230" s="56"/>
      <c r="BR230" s="56"/>
      <c r="BS230" s="56"/>
      <c r="BT230" s="56"/>
      <c r="BU230" s="56"/>
      <c r="BV230" s="56"/>
      <c r="BW230" s="56"/>
      <c r="BX230" s="56"/>
      <c r="BY230" s="56"/>
      <c r="BZ230" s="56"/>
      <c r="CB230" s="56"/>
      <c r="CC230" s="56"/>
      <c r="CD230" s="56"/>
      <c r="CE230" s="56"/>
      <c r="CF230" s="56"/>
      <c r="CG230" s="56"/>
      <c r="CH230" s="56"/>
      <c r="CI230" s="56"/>
      <c r="CJ230" s="56"/>
      <c r="CL230" s="56"/>
      <c r="CM230" s="56"/>
      <c r="CN230" s="56"/>
      <c r="CO230" s="56"/>
      <c r="CP230" s="56"/>
      <c r="CQ230" s="56"/>
      <c r="CR230" s="56"/>
      <c r="CS230" s="56"/>
      <c r="CT230" s="56"/>
      <c r="CV230" s="56"/>
      <c r="CW230" s="56"/>
      <c r="CX230" s="56"/>
      <c r="CY230" s="56"/>
      <c r="CZ230" s="56"/>
      <c r="DA230" s="56"/>
      <c r="DB230" s="56"/>
      <c r="DC230" s="56"/>
      <c r="DD230" s="56"/>
      <c r="DF230" s="56"/>
      <c r="DG230" s="56"/>
      <c r="DH230" s="56"/>
      <c r="DI230" s="56"/>
      <c r="DJ230" s="56"/>
      <c r="DK230" s="56"/>
      <c r="DL230" s="56"/>
      <c r="DM230" s="56"/>
      <c r="DN230" s="56"/>
      <c r="DP230" s="56"/>
      <c r="DQ230" s="56"/>
      <c r="DR230" s="56"/>
      <c r="DS230" s="56"/>
      <c r="DT230" s="56"/>
      <c r="DU230" s="56"/>
      <c r="DV230" s="56"/>
      <c r="DW230" s="56"/>
      <c r="DX230" s="56"/>
      <c r="DZ230" s="56"/>
      <c r="EA230" s="56"/>
      <c r="EB230" s="56"/>
      <c r="EC230" s="56"/>
      <c r="ED230" s="56"/>
      <c r="EE230" s="56"/>
      <c r="EF230" s="56"/>
      <c r="EG230" s="56"/>
      <c r="EH230" s="56"/>
      <c r="EJ230" s="56"/>
      <c r="EK230" s="56"/>
      <c r="EL230" s="56"/>
      <c r="EM230" s="56"/>
      <c r="EN230" s="56"/>
      <c r="EO230" s="56"/>
      <c r="EP230" s="56"/>
      <c r="EQ230" s="56"/>
      <c r="ER230" s="56"/>
      <c r="ET230" s="56"/>
      <c r="EU230" s="56"/>
      <c r="EV230" s="56"/>
      <c r="EW230" s="56"/>
      <c r="EX230" s="56"/>
      <c r="EY230" s="56"/>
      <c r="EZ230" s="56"/>
      <c r="FA230" s="56"/>
      <c r="FB230" s="56"/>
      <c r="FD230" s="56"/>
      <c r="FE230" s="56"/>
      <c r="FF230" s="56"/>
      <c r="FG230" s="56"/>
      <c r="FH230" s="56"/>
      <c r="FI230" s="56"/>
      <c r="FJ230" s="56"/>
      <c r="FK230" s="56"/>
      <c r="FL230" s="56"/>
      <c r="FN230" s="56"/>
      <c r="FO230" s="56"/>
      <c r="FP230" s="56"/>
      <c r="FQ230" s="56"/>
      <c r="FR230" s="56"/>
      <c r="FS230" s="56"/>
      <c r="FT230" s="56"/>
      <c r="FU230" s="56"/>
      <c r="FV230" s="56"/>
      <c r="FX230" s="56"/>
      <c r="FY230" s="56"/>
      <c r="FZ230" s="56"/>
      <c r="GA230" s="56"/>
      <c r="GB230" s="56"/>
      <c r="GC230" s="56"/>
      <c r="GD230" s="56"/>
      <c r="GE230" s="56"/>
      <c r="GF230" s="56"/>
      <c r="GH230" s="56"/>
      <c r="GI230" s="56"/>
      <c r="GJ230" s="56"/>
      <c r="GK230" s="56"/>
      <c r="GL230" s="56"/>
      <c r="GM230" s="56"/>
      <c r="GN230" s="56"/>
      <c r="GO230" s="56"/>
      <c r="GP230" s="56"/>
      <c r="GR230" s="56"/>
      <c r="GS230" s="56"/>
      <c r="GT230" s="56"/>
      <c r="GU230" s="56"/>
      <c r="GV230" s="56"/>
      <c r="GW230" s="56"/>
      <c r="GX230" s="56"/>
      <c r="GY230" s="56"/>
      <c r="GZ230" s="56"/>
      <c r="HB230" s="56"/>
      <c r="HC230" s="56"/>
      <c r="HD230" s="56"/>
      <c r="HE230" s="56"/>
      <c r="HF230" s="56"/>
      <c r="HG230" s="56"/>
      <c r="HH230" s="56"/>
      <c r="HI230" s="56"/>
      <c r="HJ230" s="56"/>
      <c r="HL230" s="56"/>
      <c r="HM230" s="56"/>
      <c r="HN230" s="56"/>
      <c r="HO230" s="56"/>
      <c r="HP230" s="56"/>
      <c r="HQ230" s="56"/>
      <c r="HR230" s="56"/>
      <c r="HS230" s="56"/>
      <c r="HT230" s="56"/>
      <c r="HV230" s="56"/>
      <c r="HW230" s="56"/>
      <c r="HX230" s="56"/>
      <c r="HY230" s="56"/>
      <c r="HZ230" s="56"/>
      <c r="IA230" s="56"/>
      <c r="IB230" s="56"/>
      <c r="IC230" s="56"/>
      <c r="ID230" s="56"/>
      <c r="IF230" s="56"/>
      <c r="IG230" s="56"/>
      <c r="IH230" s="56"/>
      <c r="II230" s="56"/>
      <c r="IJ230" s="56"/>
      <c r="IK230" s="56"/>
      <c r="IL230" s="56"/>
      <c r="IM230" s="56"/>
      <c r="IN230" s="56"/>
      <c r="IP230" s="56"/>
      <c r="IQ230" s="56"/>
      <c r="IR230" s="56"/>
      <c r="IS230" s="56"/>
      <c r="IT230" s="56"/>
      <c r="IU230" s="56"/>
    </row>
    <row r="231" spans="1:255" ht="12.75" customHeight="1" thickBot="1" x14ac:dyDescent="0.25">
      <c r="A231" s="221"/>
      <c r="B231" s="106">
        <v>3554.77</v>
      </c>
      <c r="C231" s="85" t="s">
        <v>76</v>
      </c>
      <c r="D231" s="86"/>
      <c r="E231" s="47"/>
      <c r="F231" s="47"/>
      <c r="G231" s="47"/>
      <c r="H231" s="48"/>
      <c r="I231" s="49"/>
      <c r="J231" s="56"/>
      <c r="K231" s="56"/>
      <c r="L231" s="56"/>
      <c r="M231" s="56"/>
      <c r="N231" s="56"/>
      <c r="O231" s="56"/>
      <c r="P231" s="56"/>
      <c r="Q231" s="56"/>
      <c r="R231" s="56"/>
      <c r="T231" s="56"/>
      <c r="U231" s="56"/>
      <c r="V231" s="56"/>
      <c r="W231" s="56"/>
      <c r="X231" s="56"/>
      <c r="Y231" s="56"/>
      <c r="Z231" s="56"/>
      <c r="AA231" s="56"/>
      <c r="AB231" s="56"/>
      <c r="AD231" s="56"/>
      <c r="AE231" s="56"/>
      <c r="AF231" s="56"/>
      <c r="AG231" s="56"/>
      <c r="AH231" s="56"/>
      <c r="AI231" s="56"/>
      <c r="AJ231" s="56"/>
      <c r="AK231" s="56"/>
      <c r="AL231" s="56"/>
      <c r="AN231" s="56"/>
      <c r="AO231" s="56"/>
      <c r="AP231" s="56"/>
      <c r="AQ231" s="56"/>
      <c r="AR231" s="56"/>
      <c r="AS231" s="56"/>
      <c r="AT231" s="56"/>
      <c r="AU231" s="56"/>
      <c r="AV231" s="56"/>
      <c r="AX231" s="56"/>
      <c r="AY231" s="56"/>
      <c r="AZ231" s="56"/>
      <c r="BA231" s="56"/>
      <c r="BB231" s="56"/>
      <c r="BC231" s="56"/>
      <c r="BD231" s="56"/>
      <c r="BE231" s="56"/>
      <c r="BF231" s="56"/>
      <c r="BH231" s="56"/>
      <c r="BI231" s="56"/>
      <c r="BJ231" s="56"/>
      <c r="BK231" s="56"/>
      <c r="BL231" s="56"/>
      <c r="BM231" s="56"/>
      <c r="BN231" s="56"/>
      <c r="BO231" s="56"/>
      <c r="BP231" s="56"/>
      <c r="BR231" s="56"/>
      <c r="BS231" s="56"/>
      <c r="BT231" s="56"/>
      <c r="BU231" s="56"/>
      <c r="BV231" s="56"/>
      <c r="BW231" s="56"/>
      <c r="BX231" s="56"/>
      <c r="BY231" s="56"/>
      <c r="BZ231" s="56"/>
      <c r="CB231" s="56"/>
      <c r="CC231" s="56"/>
      <c r="CD231" s="56"/>
      <c r="CE231" s="56"/>
      <c r="CF231" s="56"/>
      <c r="CG231" s="56"/>
      <c r="CH231" s="56"/>
      <c r="CI231" s="56"/>
      <c r="CJ231" s="56"/>
      <c r="CL231" s="56"/>
      <c r="CM231" s="56"/>
      <c r="CN231" s="56"/>
      <c r="CO231" s="56"/>
      <c r="CP231" s="56"/>
      <c r="CQ231" s="56"/>
      <c r="CR231" s="56"/>
      <c r="CS231" s="56"/>
      <c r="CT231" s="56"/>
      <c r="CV231" s="56"/>
      <c r="CW231" s="56"/>
      <c r="CX231" s="56"/>
      <c r="CY231" s="56"/>
      <c r="CZ231" s="56"/>
      <c r="DA231" s="56"/>
      <c r="DB231" s="56"/>
      <c r="DC231" s="56"/>
      <c r="DD231" s="56"/>
      <c r="DF231" s="56"/>
      <c r="DG231" s="56"/>
      <c r="DH231" s="56"/>
      <c r="DI231" s="56"/>
      <c r="DJ231" s="56"/>
      <c r="DK231" s="56"/>
      <c r="DL231" s="56"/>
      <c r="DM231" s="56"/>
      <c r="DN231" s="56"/>
      <c r="DP231" s="56"/>
      <c r="DQ231" s="56"/>
      <c r="DR231" s="56"/>
      <c r="DS231" s="56"/>
      <c r="DT231" s="56"/>
      <c r="DU231" s="56"/>
      <c r="DV231" s="56"/>
      <c r="DW231" s="56"/>
      <c r="DX231" s="56"/>
      <c r="DZ231" s="56"/>
      <c r="EA231" s="56"/>
      <c r="EB231" s="56"/>
      <c r="EC231" s="56"/>
      <c r="ED231" s="56"/>
      <c r="EE231" s="56"/>
      <c r="EF231" s="56"/>
      <c r="EG231" s="56"/>
      <c r="EH231" s="56"/>
      <c r="EJ231" s="56"/>
      <c r="EK231" s="56"/>
      <c r="EL231" s="56"/>
      <c r="EM231" s="56"/>
      <c r="EN231" s="56"/>
      <c r="EO231" s="56"/>
      <c r="EP231" s="56"/>
      <c r="EQ231" s="56"/>
      <c r="ER231" s="56"/>
      <c r="ET231" s="56"/>
      <c r="EU231" s="56"/>
      <c r="EV231" s="56"/>
      <c r="EW231" s="56"/>
      <c r="EX231" s="56"/>
      <c r="EY231" s="56"/>
      <c r="EZ231" s="56"/>
      <c r="FA231" s="56"/>
      <c r="FB231" s="56"/>
      <c r="FD231" s="56"/>
      <c r="FE231" s="56"/>
      <c r="FF231" s="56"/>
      <c r="FG231" s="56"/>
      <c r="FH231" s="56"/>
      <c r="FI231" s="56"/>
      <c r="FJ231" s="56"/>
      <c r="FK231" s="56"/>
      <c r="FL231" s="56"/>
      <c r="FN231" s="56"/>
      <c r="FO231" s="56"/>
      <c r="FP231" s="56"/>
      <c r="FQ231" s="56"/>
      <c r="FR231" s="56"/>
      <c r="FS231" s="56"/>
      <c r="FT231" s="56"/>
      <c r="FU231" s="56"/>
      <c r="FV231" s="56"/>
      <c r="FX231" s="56"/>
      <c r="FY231" s="56"/>
      <c r="FZ231" s="56"/>
      <c r="GA231" s="56"/>
      <c r="GB231" s="56"/>
      <c r="GC231" s="56"/>
      <c r="GD231" s="56"/>
      <c r="GE231" s="56"/>
      <c r="GF231" s="56"/>
      <c r="GH231" s="56"/>
      <c r="GI231" s="56"/>
      <c r="GJ231" s="56"/>
      <c r="GK231" s="56"/>
      <c r="GL231" s="56"/>
      <c r="GM231" s="56"/>
      <c r="GN231" s="56"/>
      <c r="GO231" s="56"/>
      <c r="GP231" s="56"/>
      <c r="GR231" s="56"/>
      <c r="GS231" s="56"/>
      <c r="GT231" s="56"/>
      <c r="GU231" s="56"/>
      <c r="GV231" s="56"/>
      <c r="GW231" s="56"/>
      <c r="GX231" s="56"/>
      <c r="GY231" s="56"/>
      <c r="GZ231" s="56"/>
      <c r="HB231" s="56"/>
      <c r="HC231" s="56"/>
      <c r="HD231" s="56"/>
      <c r="HE231" s="56"/>
      <c r="HF231" s="56"/>
      <c r="HG231" s="56"/>
      <c r="HH231" s="56"/>
      <c r="HI231" s="56"/>
      <c r="HJ231" s="56"/>
      <c r="HL231" s="56"/>
      <c r="HM231" s="56"/>
      <c r="HN231" s="56"/>
      <c r="HO231" s="56"/>
      <c r="HP231" s="56"/>
      <c r="HQ231" s="56"/>
      <c r="HR231" s="56"/>
      <c r="HS231" s="56"/>
      <c r="HT231" s="56"/>
      <c r="HV231" s="56"/>
      <c r="HW231" s="56"/>
      <c r="HX231" s="56"/>
      <c r="HY231" s="56"/>
      <c r="HZ231" s="56"/>
      <c r="IA231" s="56"/>
      <c r="IB231" s="56"/>
      <c r="IC231" s="56"/>
      <c r="ID231" s="56"/>
      <c r="IF231" s="56"/>
      <c r="IG231" s="56"/>
      <c r="IH231" s="56"/>
      <c r="II231" s="56"/>
      <c r="IJ231" s="56"/>
      <c r="IK231" s="56"/>
      <c r="IL231" s="56"/>
      <c r="IM231" s="56"/>
      <c r="IN231" s="56"/>
      <c r="IP231" s="56"/>
      <c r="IQ231" s="56"/>
      <c r="IR231" s="56"/>
      <c r="IS231" s="56"/>
      <c r="IT231" s="56"/>
      <c r="IU231" s="56"/>
    </row>
    <row r="232" spans="1:255" ht="12.75" customHeight="1" thickBot="1" x14ac:dyDescent="0.25">
      <c r="A232" s="221"/>
      <c r="B232" s="106">
        <v>4957.1400000000003</v>
      </c>
      <c r="C232" s="85" t="s">
        <v>77</v>
      </c>
      <c r="D232" s="86"/>
      <c r="E232" s="47"/>
      <c r="F232" s="47"/>
      <c r="G232" s="47"/>
      <c r="H232" s="48"/>
      <c r="I232" s="49"/>
      <c r="J232" s="56"/>
      <c r="K232" s="56"/>
      <c r="L232" s="56"/>
      <c r="M232" s="56"/>
      <c r="N232" s="56"/>
      <c r="O232" s="56"/>
      <c r="P232" s="56"/>
      <c r="Q232" s="56"/>
      <c r="R232" s="56"/>
      <c r="T232" s="56"/>
      <c r="U232" s="56"/>
      <c r="V232" s="56"/>
      <c r="W232" s="56"/>
      <c r="X232" s="56"/>
      <c r="Y232" s="56"/>
      <c r="Z232" s="56"/>
      <c r="AA232" s="56"/>
      <c r="AB232" s="56"/>
      <c r="AD232" s="56"/>
      <c r="AE232" s="56"/>
      <c r="AF232" s="56"/>
      <c r="AG232" s="56"/>
      <c r="AH232" s="56"/>
      <c r="AI232" s="56"/>
      <c r="AJ232" s="56"/>
      <c r="AK232" s="56"/>
      <c r="AL232" s="56"/>
      <c r="AN232" s="56"/>
      <c r="AO232" s="56"/>
      <c r="AP232" s="56"/>
      <c r="AQ232" s="56"/>
      <c r="AR232" s="56"/>
      <c r="AS232" s="56"/>
      <c r="AT232" s="56"/>
      <c r="AU232" s="56"/>
      <c r="AV232" s="56"/>
      <c r="AX232" s="56"/>
      <c r="AY232" s="56"/>
      <c r="AZ232" s="56"/>
      <c r="BA232" s="56"/>
      <c r="BB232" s="56"/>
      <c r="BC232" s="56"/>
      <c r="BD232" s="56"/>
      <c r="BE232" s="56"/>
      <c r="BF232" s="56"/>
      <c r="BH232" s="56"/>
      <c r="BI232" s="56"/>
      <c r="BJ232" s="56"/>
      <c r="BK232" s="56"/>
      <c r="BL232" s="56"/>
      <c r="BM232" s="56"/>
      <c r="BN232" s="56"/>
      <c r="BO232" s="56"/>
      <c r="BP232" s="56"/>
      <c r="BR232" s="56"/>
      <c r="BS232" s="56"/>
      <c r="BT232" s="56"/>
      <c r="BU232" s="56"/>
      <c r="BV232" s="56"/>
      <c r="BW232" s="56"/>
      <c r="BX232" s="56"/>
      <c r="BY232" s="56"/>
      <c r="BZ232" s="56"/>
      <c r="CB232" s="56"/>
      <c r="CC232" s="56"/>
      <c r="CD232" s="56"/>
      <c r="CE232" s="56"/>
      <c r="CF232" s="56"/>
      <c r="CG232" s="56"/>
      <c r="CH232" s="56"/>
      <c r="CI232" s="56"/>
      <c r="CJ232" s="56"/>
      <c r="CL232" s="56"/>
      <c r="CM232" s="56"/>
      <c r="CN232" s="56"/>
      <c r="CO232" s="56"/>
      <c r="CP232" s="56"/>
      <c r="CQ232" s="56"/>
      <c r="CR232" s="56"/>
      <c r="CS232" s="56"/>
      <c r="CT232" s="56"/>
      <c r="CV232" s="56"/>
      <c r="CW232" s="56"/>
      <c r="CX232" s="56"/>
      <c r="CY232" s="56"/>
      <c r="CZ232" s="56"/>
      <c r="DA232" s="56"/>
      <c r="DB232" s="56"/>
      <c r="DC232" s="56"/>
      <c r="DD232" s="56"/>
      <c r="DF232" s="56"/>
      <c r="DG232" s="56"/>
      <c r="DH232" s="56"/>
      <c r="DI232" s="56"/>
      <c r="DJ232" s="56"/>
      <c r="DK232" s="56"/>
      <c r="DL232" s="56"/>
      <c r="DM232" s="56"/>
      <c r="DN232" s="56"/>
      <c r="DP232" s="56"/>
      <c r="DQ232" s="56"/>
      <c r="DR232" s="56"/>
      <c r="DS232" s="56"/>
      <c r="DT232" s="56"/>
      <c r="DU232" s="56"/>
      <c r="DV232" s="56"/>
      <c r="DW232" s="56"/>
      <c r="DX232" s="56"/>
      <c r="DZ232" s="56"/>
      <c r="EA232" s="56"/>
      <c r="EB232" s="56"/>
      <c r="EC232" s="56"/>
      <c r="ED232" s="56"/>
      <c r="EE232" s="56"/>
      <c r="EF232" s="56"/>
      <c r="EG232" s="56"/>
      <c r="EH232" s="56"/>
      <c r="EJ232" s="56"/>
      <c r="EK232" s="56"/>
      <c r="EL232" s="56"/>
      <c r="EM232" s="56"/>
      <c r="EN232" s="56"/>
      <c r="EO232" s="56"/>
      <c r="EP232" s="56"/>
      <c r="EQ232" s="56"/>
      <c r="ER232" s="56"/>
      <c r="ET232" s="56"/>
      <c r="EU232" s="56"/>
      <c r="EV232" s="56"/>
      <c r="EW232" s="56"/>
      <c r="EX232" s="56"/>
      <c r="EY232" s="56"/>
      <c r="EZ232" s="56"/>
      <c r="FA232" s="56"/>
      <c r="FB232" s="56"/>
      <c r="FD232" s="56"/>
      <c r="FE232" s="56"/>
      <c r="FF232" s="56"/>
      <c r="FG232" s="56"/>
      <c r="FH232" s="56"/>
      <c r="FI232" s="56"/>
      <c r="FJ232" s="56"/>
      <c r="FK232" s="56"/>
      <c r="FL232" s="56"/>
      <c r="FN232" s="56"/>
      <c r="FO232" s="56"/>
      <c r="FP232" s="56"/>
      <c r="FQ232" s="56"/>
      <c r="FR232" s="56"/>
      <c r="FS232" s="56"/>
      <c r="FT232" s="56"/>
      <c r="FU232" s="56"/>
      <c r="FV232" s="56"/>
      <c r="FX232" s="56"/>
      <c r="FY232" s="56"/>
      <c r="FZ232" s="56"/>
      <c r="GA232" s="56"/>
      <c r="GB232" s="56"/>
      <c r="GC232" s="56"/>
      <c r="GD232" s="56"/>
      <c r="GE232" s="56"/>
      <c r="GF232" s="56"/>
      <c r="GH232" s="56"/>
      <c r="GI232" s="56"/>
      <c r="GJ232" s="56"/>
      <c r="GK232" s="56"/>
      <c r="GL232" s="56"/>
      <c r="GM232" s="56"/>
      <c r="GN232" s="56"/>
      <c r="GO232" s="56"/>
      <c r="GP232" s="56"/>
      <c r="GR232" s="56"/>
      <c r="GS232" s="56"/>
      <c r="GT232" s="56"/>
      <c r="GU232" s="56"/>
      <c r="GV232" s="56"/>
      <c r="GW232" s="56"/>
      <c r="GX232" s="56"/>
      <c r="GY232" s="56"/>
      <c r="GZ232" s="56"/>
      <c r="HB232" s="56"/>
      <c r="HC232" s="56"/>
      <c r="HD232" s="56"/>
      <c r="HE232" s="56"/>
      <c r="HF232" s="56"/>
      <c r="HG232" s="56"/>
      <c r="HH232" s="56"/>
      <c r="HI232" s="56"/>
      <c r="HJ232" s="56"/>
      <c r="HL232" s="56"/>
      <c r="HM232" s="56"/>
      <c r="HN232" s="56"/>
      <c r="HO232" s="56"/>
      <c r="HP232" s="56"/>
      <c r="HQ232" s="56"/>
      <c r="HR232" s="56"/>
      <c r="HS232" s="56"/>
      <c r="HT232" s="56"/>
      <c r="HV232" s="56"/>
      <c r="HW232" s="56"/>
      <c r="HX232" s="56"/>
      <c r="HY232" s="56"/>
      <c r="HZ232" s="56"/>
      <c r="IA232" s="56"/>
      <c r="IB232" s="56"/>
      <c r="IC232" s="56"/>
      <c r="ID232" s="56"/>
      <c r="IF232" s="56"/>
      <c r="IG232" s="56"/>
      <c r="IH232" s="56"/>
      <c r="II232" s="56"/>
      <c r="IJ232" s="56"/>
      <c r="IK232" s="56"/>
      <c r="IL232" s="56"/>
      <c r="IM232" s="56"/>
      <c r="IN232" s="56"/>
      <c r="IP232" s="56"/>
      <c r="IQ232" s="56"/>
      <c r="IR232" s="56"/>
      <c r="IS232" s="56"/>
      <c r="IT232" s="56"/>
      <c r="IU232" s="56"/>
    </row>
    <row r="233" spans="1:255" ht="12.75" customHeight="1" thickBot="1" x14ac:dyDescent="0.25">
      <c r="A233" s="221"/>
      <c r="B233" s="106">
        <v>3822.47</v>
      </c>
      <c r="C233" s="85" t="s">
        <v>78</v>
      </c>
      <c r="D233" s="86"/>
      <c r="E233" s="47"/>
      <c r="F233" s="47"/>
      <c r="G233" s="47"/>
      <c r="H233" s="48"/>
      <c r="I233" s="49"/>
      <c r="J233" s="56"/>
      <c r="K233" s="56"/>
      <c r="L233" s="56"/>
      <c r="M233" s="56"/>
      <c r="N233" s="56"/>
      <c r="O233" s="56"/>
      <c r="P233" s="56"/>
      <c r="Q233" s="56"/>
      <c r="R233" s="56"/>
      <c r="T233" s="56"/>
      <c r="U233" s="56"/>
      <c r="V233" s="56"/>
      <c r="W233" s="56"/>
      <c r="X233" s="56"/>
      <c r="Y233" s="56"/>
      <c r="Z233" s="56"/>
      <c r="AA233" s="56"/>
      <c r="AB233" s="56"/>
      <c r="AD233" s="56"/>
      <c r="AE233" s="56"/>
      <c r="AF233" s="56"/>
      <c r="AG233" s="56"/>
      <c r="AH233" s="56"/>
      <c r="AI233" s="56"/>
      <c r="AJ233" s="56"/>
      <c r="AK233" s="56"/>
      <c r="AL233" s="56"/>
      <c r="AN233" s="56"/>
      <c r="AO233" s="56"/>
      <c r="AP233" s="56"/>
      <c r="AQ233" s="56"/>
      <c r="AR233" s="56"/>
      <c r="AS233" s="56"/>
      <c r="AT233" s="56"/>
      <c r="AU233" s="56"/>
      <c r="AV233" s="56"/>
      <c r="AX233" s="56"/>
      <c r="AY233" s="56"/>
      <c r="AZ233" s="56"/>
      <c r="BA233" s="56"/>
      <c r="BB233" s="56"/>
      <c r="BC233" s="56"/>
      <c r="BD233" s="56"/>
      <c r="BE233" s="56"/>
      <c r="BF233" s="56"/>
      <c r="BH233" s="56"/>
      <c r="BI233" s="56"/>
      <c r="BJ233" s="56"/>
      <c r="BK233" s="56"/>
      <c r="BL233" s="56"/>
      <c r="BM233" s="56"/>
      <c r="BN233" s="56"/>
      <c r="BO233" s="56"/>
      <c r="BP233" s="56"/>
      <c r="BR233" s="56"/>
      <c r="BS233" s="56"/>
      <c r="BT233" s="56"/>
      <c r="BU233" s="56"/>
      <c r="BV233" s="56"/>
      <c r="BW233" s="56"/>
      <c r="BX233" s="56"/>
      <c r="BY233" s="56"/>
      <c r="BZ233" s="56"/>
      <c r="CB233" s="56"/>
      <c r="CC233" s="56"/>
      <c r="CD233" s="56"/>
      <c r="CE233" s="56"/>
      <c r="CF233" s="56"/>
      <c r="CG233" s="56"/>
      <c r="CH233" s="56"/>
      <c r="CI233" s="56"/>
      <c r="CJ233" s="56"/>
      <c r="CL233" s="56"/>
      <c r="CM233" s="56"/>
      <c r="CN233" s="56"/>
      <c r="CO233" s="56"/>
      <c r="CP233" s="56"/>
      <c r="CQ233" s="56"/>
      <c r="CR233" s="56"/>
      <c r="CS233" s="56"/>
      <c r="CT233" s="56"/>
      <c r="CV233" s="56"/>
      <c r="CW233" s="56"/>
      <c r="CX233" s="56"/>
      <c r="CY233" s="56"/>
      <c r="CZ233" s="56"/>
      <c r="DA233" s="56"/>
      <c r="DB233" s="56"/>
      <c r="DC233" s="56"/>
      <c r="DD233" s="56"/>
      <c r="DF233" s="56"/>
      <c r="DG233" s="56"/>
      <c r="DH233" s="56"/>
      <c r="DI233" s="56"/>
      <c r="DJ233" s="56"/>
      <c r="DK233" s="56"/>
      <c r="DL233" s="56"/>
      <c r="DM233" s="56"/>
      <c r="DN233" s="56"/>
      <c r="DP233" s="56"/>
      <c r="DQ233" s="56"/>
      <c r="DR233" s="56"/>
      <c r="DS233" s="56"/>
      <c r="DT233" s="56"/>
      <c r="DU233" s="56"/>
      <c r="DV233" s="56"/>
      <c r="DW233" s="56"/>
      <c r="DX233" s="56"/>
      <c r="DZ233" s="56"/>
      <c r="EA233" s="56"/>
      <c r="EB233" s="56"/>
      <c r="EC233" s="56"/>
      <c r="ED233" s="56"/>
      <c r="EE233" s="56"/>
      <c r="EF233" s="56"/>
      <c r="EG233" s="56"/>
      <c r="EH233" s="56"/>
      <c r="EJ233" s="56"/>
      <c r="EK233" s="56"/>
      <c r="EL233" s="56"/>
      <c r="EM233" s="56"/>
      <c r="EN233" s="56"/>
      <c r="EO233" s="56"/>
      <c r="EP233" s="56"/>
      <c r="EQ233" s="56"/>
      <c r="ER233" s="56"/>
      <c r="ET233" s="56"/>
      <c r="EU233" s="56"/>
      <c r="EV233" s="56"/>
      <c r="EW233" s="56"/>
      <c r="EX233" s="56"/>
      <c r="EY233" s="56"/>
      <c r="EZ233" s="56"/>
      <c r="FA233" s="56"/>
      <c r="FB233" s="56"/>
      <c r="FD233" s="56"/>
      <c r="FE233" s="56"/>
      <c r="FF233" s="56"/>
      <c r="FG233" s="56"/>
      <c r="FH233" s="56"/>
      <c r="FI233" s="56"/>
      <c r="FJ233" s="56"/>
      <c r="FK233" s="56"/>
      <c r="FL233" s="56"/>
      <c r="FN233" s="56"/>
      <c r="FO233" s="56"/>
      <c r="FP233" s="56"/>
      <c r="FQ233" s="56"/>
      <c r="FR233" s="56"/>
      <c r="FS233" s="56"/>
      <c r="FT233" s="56"/>
      <c r="FU233" s="56"/>
      <c r="FV233" s="56"/>
      <c r="FX233" s="56"/>
      <c r="FY233" s="56"/>
      <c r="FZ233" s="56"/>
      <c r="GA233" s="56"/>
      <c r="GB233" s="56"/>
      <c r="GC233" s="56"/>
      <c r="GD233" s="56"/>
      <c r="GE233" s="56"/>
      <c r="GF233" s="56"/>
      <c r="GH233" s="56"/>
      <c r="GI233" s="56"/>
      <c r="GJ233" s="56"/>
      <c r="GK233" s="56"/>
      <c r="GL233" s="56"/>
      <c r="GM233" s="56"/>
      <c r="GN233" s="56"/>
      <c r="GO233" s="56"/>
      <c r="GP233" s="56"/>
      <c r="GR233" s="56"/>
      <c r="GS233" s="56"/>
      <c r="GT233" s="56"/>
      <c r="GU233" s="56"/>
      <c r="GV233" s="56"/>
      <c r="GW233" s="56"/>
      <c r="GX233" s="56"/>
      <c r="GY233" s="56"/>
      <c r="GZ233" s="56"/>
      <c r="HB233" s="56"/>
      <c r="HC233" s="56"/>
      <c r="HD233" s="56"/>
      <c r="HE233" s="56"/>
      <c r="HF233" s="56"/>
      <c r="HG233" s="56"/>
      <c r="HH233" s="56"/>
      <c r="HI233" s="56"/>
      <c r="HJ233" s="56"/>
      <c r="HL233" s="56"/>
      <c r="HM233" s="56"/>
      <c r="HN233" s="56"/>
      <c r="HO233" s="56"/>
      <c r="HP233" s="56"/>
      <c r="HQ233" s="56"/>
      <c r="HR233" s="56"/>
      <c r="HS233" s="56"/>
      <c r="HT233" s="56"/>
      <c r="HV233" s="56"/>
      <c r="HW233" s="56"/>
      <c r="HX233" s="56"/>
      <c r="HY233" s="56"/>
      <c r="HZ233" s="56"/>
      <c r="IA233" s="56"/>
      <c r="IB233" s="56"/>
      <c r="IC233" s="56"/>
      <c r="ID233" s="56"/>
      <c r="IF233" s="56"/>
      <c r="IG233" s="56"/>
      <c r="IH233" s="56"/>
      <c r="II233" s="56"/>
      <c r="IJ233" s="56"/>
      <c r="IK233" s="56"/>
      <c r="IL233" s="56"/>
      <c r="IM233" s="56"/>
      <c r="IN233" s="56"/>
      <c r="IP233" s="56"/>
      <c r="IQ233" s="56"/>
      <c r="IR233" s="56"/>
      <c r="IS233" s="56"/>
      <c r="IT233" s="56"/>
      <c r="IU233" s="56"/>
    </row>
    <row r="234" spans="1:255" ht="12.75" customHeight="1" thickBot="1" x14ac:dyDescent="0.25">
      <c r="A234" s="221"/>
      <c r="B234" s="106">
        <v>4846.8</v>
      </c>
      <c r="C234" s="85" t="s">
        <v>79</v>
      </c>
      <c r="D234" s="86"/>
      <c r="E234" s="47"/>
      <c r="F234" s="47"/>
      <c r="G234" s="47"/>
      <c r="H234" s="48"/>
      <c r="I234" s="49"/>
      <c r="J234" s="56"/>
      <c r="K234" s="56"/>
      <c r="L234" s="56"/>
      <c r="M234" s="56"/>
      <c r="N234" s="56"/>
      <c r="O234" s="56"/>
      <c r="P234" s="56"/>
      <c r="Q234" s="56"/>
      <c r="R234" s="56"/>
      <c r="T234" s="56"/>
      <c r="U234" s="56"/>
      <c r="V234" s="56"/>
      <c r="W234" s="56"/>
      <c r="X234" s="56"/>
      <c r="Y234" s="56"/>
      <c r="Z234" s="56"/>
      <c r="AA234" s="56"/>
      <c r="AB234" s="56"/>
      <c r="AD234" s="56"/>
      <c r="AE234" s="56"/>
      <c r="AF234" s="56"/>
      <c r="AG234" s="56"/>
      <c r="AH234" s="56"/>
      <c r="AI234" s="56"/>
      <c r="AJ234" s="56"/>
      <c r="AK234" s="56"/>
      <c r="AL234" s="56"/>
      <c r="AN234" s="56"/>
      <c r="AO234" s="56"/>
      <c r="AP234" s="56"/>
      <c r="AQ234" s="56"/>
      <c r="AR234" s="56"/>
      <c r="AS234" s="56"/>
      <c r="AT234" s="56"/>
      <c r="AU234" s="56"/>
      <c r="AV234" s="56"/>
      <c r="AX234" s="56"/>
      <c r="AY234" s="56"/>
      <c r="AZ234" s="56"/>
      <c r="BA234" s="56"/>
      <c r="BB234" s="56"/>
      <c r="BC234" s="56"/>
      <c r="BD234" s="56"/>
      <c r="BE234" s="56"/>
      <c r="BF234" s="56"/>
      <c r="BH234" s="56"/>
      <c r="BI234" s="56"/>
      <c r="BJ234" s="56"/>
      <c r="BK234" s="56"/>
      <c r="BL234" s="56"/>
      <c r="BM234" s="56"/>
      <c r="BN234" s="56"/>
      <c r="BO234" s="56"/>
      <c r="BP234" s="56"/>
      <c r="BR234" s="56"/>
      <c r="BS234" s="56"/>
      <c r="BT234" s="56"/>
      <c r="BU234" s="56"/>
      <c r="BV234" s="56"/>
      <c r="BW234" s="56"/>
      <c r="BX234" s="56"/>
      <c r="BY234" s="56"/>
      <c r="BZ234" s="56"/>
      <c r="CB234" s="56"/>
      <c r="CC234" s="56"/>
      <c r="CD234" s="56"/>
      <c r="CE234" s="56"/>
      <c r="CF234" s="56"/>
      <c r="CG234" s="56"/>
      <c r="CH234" s="56"/>
      <c r="CI234" s="56"/>
      <c r="CJ234" s="56"/>
      <c r="CL234" s="56"/>
      <c r="CM234" s="56"/>
      <c r="CN234" s="56"/>
      <c r="CO234" s="56"/>
      <c r="CP234" s="56"/>
      <c r="CQ234" s="56"/>
      <c r="CR234" s="56"/>
      <c r="CS234" s="56"/>
      <c r="CT234" s="56"/>
      <c r="CV234" s="56"/>
      <c r="CW234" s="56"/>
      <c r="CX234" s="56"/>
      <c r="CY234" s="56"/>
      <c r="CZ234" s="56"/>
      <c r="DA234" s="56"/>
      <c r="DB234" s="56"/>
      <c r="DC234" s="56"/>
      <c r="DD234" s="56"/>
      <c r="DF234" s="56"/>
      <c r="DG234" s="56"/>
      <c r="DH234" s="56"/>
      <c r="DI234" s="56"/>
      <c r="DJ234" s="56"/>
      <c r="DK234" s="56"/>
      <c r="DL234" s="56"/>
      <c r="DM234" s="56"/>
      <c r="DN234" s="56"/>
      <c r="DP234" s="56"/>
      <c r="DQ234" s="56"/>
      <c r="DR234" s="56"/>
      <c r="DS234" s="56"/>
      <c r="DT234" s="56"/>
      <c r="DU234" s="56"/>
      <c r="DV234" s="56"/>
      <c r="DW234" s="56"/>
      <c r="DX234" s="56"/>
      <c r="DZ234" s="56"/>
      <c r="EA234" s="56"/>
      <c r="EB234" s="56"/>
      <c r="EC234" s="56"/>
      <c r="ED234" s="56"/>
      <c r="EE234" s="56"/>
      <c r="EF234" s="56"/>
      <c r="EG234" s="56"/>
      <c r="EH234" s="56"/>
      <c r="EJ234" s="56"/>
      <c r="EK234" s="56"/>
      <c r="EL234" s="56"/>
      <c r="EM234" s="56"/>
      <c r="EN234" s="56"/>
      <c r="EO234" s="56"/>
      <c r="EP234" s="56"/>
      <c r="EQ234" s="56"/>
      <c r="ER234" s="56"/>
      <c r="ET234" s="56"/>
      <c r="EU234" s="56"/>
      <c r="EV234" s="56"/>
      <c r="EW234" s="56"/>
      <c r="EX234" s="56"/>
      <c r="EY234" s="56"/>
      <c r="EZ234" s="56"/>
      <c r="FA234" s="56"/>
      <c r="FB234" s="56"/>
      <c r="FD234" s="56"/>
      <c r="FE234" s="56"/>
      <c r="FF234" s="56"/>
      <c r="FG234" s="56"/>
      <c r="FH234" s="56"/>
      <c r="FI234" s="56"/>
      <c r="FJ234" s="56"/>
      <c r="FK234" s="56"/>
      <c r="FL234" s="56"/>
      <c r="FN234" s="56"/>
      <c r="FO234" s="56"/>
      <c r="FP234" s="56"/>
      <c r="FQ234" s="56"/>
      <c r="FR234" s="56"/>
      <c r="FS234" s="56"/>
      <c r="FT234" s="56"/>
      <c r="FU234" s="56"/>
      <c r="FV234" s="56"/>
      <c r="FX234" s="56"/>
      <c r="FY234" s="56"/>
      <c r="FZ234" s="56"/>
      <c r="GA234" s="56"/>
      <c r="GB234" s="56"/>
      <c r="GC234" s="56"/>
      <c r="GD234" s="56"/>
      <c r="GE234" s="56"/>
      <c r="GF234" s="56"/>
      <c r="GH234" s="56"/>
      <c r="GI234" s="56"/>
      <c r="GJ234" s="56"/>
      <c r="GK234" s="56"/>
      <c r="GL234" s="56"/>
      <c r="GM234" s="56"/>
      <c r="GN234" s="56"/>
      <c r="GO234" s="56"/>
      <c r="GP234" s="56"/>
      <c r="GR234" s="56"/>
      <c r="GS234" s="56"/>
      <c r="GT234" s="56"/>
      <c r="GU234" s="56"/>
      <c r="GV234" s="56"/>
      <c r="GW234" s="56"/>
      <c r="GX234" s="56"/>
      <c r="GY234" s="56"/>
      <c r="GZ234" s="56"/>
      <c r="HB234" s="56"/>
      <c r="HC234" s="56"/>
      <c r="HD234" s="56"/>
      <c r="HE234" s="56"/>
      <c r="HF234" s="56"/>
      <c r="HG234" s="56"/>
      <c r="HH234" s="56"/>
      <c r="HI234" s="56"/>
      <c r="HJ234" s="56"/>
      <c r="HL234" s="56"/>
      <c r="HM234" s="56"/>
      <c r="HN234" s="56"/>
      <c r="HO234" s="56"/>
      <c r="HP234" s="56"/>
      <c r="HQ234" s="56"/>
      <c r="HR234" s="56"/>
      <c r="HS234" s="56"/>
      <c r="HT234" s="56"/>
      <c r="HV234" s="56"/>
      <c r="HW234" s="56"/>
      <c r="HX234" s="56"/>
      <c r="HY234" s="56"/>
      <c r="HZ234" s="56"/>
      <c r="IA234" s="56"/>
      <c r="IB234" s="56"/>
      <c r="IC234" s="56"/>
      <c r="ID234" s="56"/>
      <c r="IF234" s="56"/>
      <c r="IG234" s="56"/>
      <c r="IH234" s="56"/>
      <c r="II234" s="56"/>
      <c r="IJ234" s="56"/>
      <c r="IK234" s="56"/>
      <c r="IL234" s="56"/>
      <c r="IM234" s="56"/>
      <c r="IN234" s="56"/>
      <c r="IP234" s="56"/>
      <c r="IQ234" s="56"/>
      <c r="IR234" s="56"/>
      <c r="IS234" s="56"/>
      <c r="IT234" s="56"/>
      <c r="IU234" s="56"/>
    </row>
    <row r="235" spans="1:255" ht="12.75" customHeight="1" thickBot="1" x14ac:dyDescent="0.25">
      <c r="A235" s="221"/>
      <c r="B235" s="106">
        <v>3588.67</v>
      </c>
      <c r="C235" s="85" t="s">
        <v>80</v>
      </c>
      <c r="D235" s="86"/>
      <c r="E235" s="47"/>
      <c r="F235" s="47"/>
      <c r="G235" s="47"/>
      <c r="H235" s="48"/>
      <c r="I235" s="49"/>
      <c r="J235" s="56"/>
      <c r="K235" s="56"/>
      <c r="L235" s="56"/>
      <c r="M235" s="56"/>
      <c r="N235" s="56"/>
      <c r="O235" s="56"/>
      <c r="P235" s="56"/>
      <c r="Q235" s="56"/>
      <c r="R235" s="56"/>
      <c r="T235" s="56"/>
      <c r="U235" s="56"/>
      <c r="V235" s="56"/>
      <c r="W235" s="56"/>
      <c r="X235" s="56"/>
      <c r="Y235" s="56"/>
      <c r="Z235" s="56"/>
      <c r="AA235" s="56"/>
      <c r="AB235" s="56"/>
      <c r="AD235" s="56"/>
      <c r="AE235" s="56"/>
      <c r="AF235" s="56"/>
      <c r="AG235" s="56"/>
      <c r="AH235" s="56"/>
      <c r="AI235" s="56"/>
      <c r="AJ235" s="56"/>
      <c r="AK235" s="56"/>
      <c r="AL235" s="56"/>
      <c r="AN235" s="56"/>
      <c r="AO235" s="56"/>
      <c r="AP235" s="56"/>
      <c r="AQ235" s="56"/>
      <c r="AR235" s="56"/>
      <c r="AS235" s="56"/>
      <c r="AT235" s="56"/>
      <c r="AU235" s="56"/>
      <c r="AV235" s="56"/>
      <c r="AX235" s="56"/>
      <c r="AY235" s="56"/>
      <c r="AZ235" s="56"/>
      <c r="BA235" s="56"/>
      <c r="BB235" s="56"/>
      <c r="BC235" s="56"/>
      <c r="BD235" s="56"/>
      <c r="BE235" s="56"/>
      <c r="BF235" s="56"/>
      <c r="BH235" s="56"/>
      <c r="BI235" s="56"/>
      <c r="BJ235" s="56"/>
      <c r="BK235" s="56"/>
      <c r="BL235" s="56"/>
      <c r="BM235" s="56"/>
      <c r="BN235" s="56"/>
      <c r="BO235" s="56"/>
      <c r="BP235" s="56"/>
      <c r="BR235" s="56"/>
      <c r="BS235" s="56"/>
      <c r="BT235" s="56"/>
      <c r="BU235" s="56"/>
      <c r="BV235" s="56"/>
      <c r="BW235" s="56"/>
      <c r="BX235" s="56"/>
      <c r="BY235" s="56"/>
      <c r="BZ235" s="56"/>
      <c r="CB235" s="56"/>
      <c r="CC235" s="56"/>
      <c r="CD235" s="56"/>
      <c r="CE235" s="56"/>
      <c r="CF235" s="56"/>
      <c r="CG235" s="56"/>
      <c r="CH235" s="56"/>
      <c r="CI235" s="56"/>
      <c r="CJ235" s="56"/>
      <c r="CL235" s="56"/>
      <c r="CM235" s="56"/>
      <c r="CN235" s="56"/>
      <c r="CO235" s="56"/>
      <c r="CP235" s="56"/>
      <c r="CQ235" s="56"/>
      <c r="CR235" s="56"/>
      <c r="CS235" s="56"/>
      <c r="CT235" s="56"/>
      <c r="CV235" s="56"/>
      <c r="CW235" s="56"/>
      <c r="CX235" s="56"/>
      <c r="CY235" s="56"/>
      <c r="CZ235" s="56"/>
      <c r="DA235" s="56"/>
      <c r="DB235" s="56"/>
      <c r="DC235" s="56"/>
      <c r="DD235" s="56"/>
      <c r="DF235" s="56"/>
      <c r="DG235" s="56"/>
      <c r="DH235" s="56"/>
      <c r="DI235" s="56"/>
      <c r="DJ235" s="56"/>
      <c r="DK235" s="56"/>
      <c r="DL235" s="56"/>
      <c r="DM235" s="56"/>
      <c r="DN235" s="56"/>
      <c r="DP235" s="56"/>
      <c r="DQ235" s="56"/>
      <c r="DR235" s="56"/>
      <c r="DS235" s="56"/>
      <c r="DT235" s="56"/>
      <c r="DU235" s="56"/>
      <c r="DV235" s="56"/>
      <c r="DW235" s="56"/>
      <c r="DX235" s="56"/>
      <c r="DZ235" s="56"/>
      <c r="EA235" s="56"/>
      <c r="EB235" s="56"/>
      <c r="EC235" s="56"/>
      <c r="ED235" s="56"/>
      <c r="EE235" s="56"/>
      <c r="EF235" s="56"/>
      <c r="EG235" s="56"/>
      <c r="EH235" s="56"/>
      <c r="EJ235" s="56"/>
      <c r="EK235" s="56"/>
      <c r="EL235" s="56"/>
      <c r="EM235" s="56"/>
      <c r="EN235" s="56"/>
      <c r="EO235" s="56"/>
      <c r="EP235" s="56"/>
      <c r="EQ235" s="56"/>
      <c r="ER235" s="56"/>
      <c r="ET235" s="56"/>
      <c r="EU235" s="56"/>
      <c r="EV235" s="56"/>
      <c r="EW235" s="56"/>
      <c r="EX235" s="56"/>
      <c r="EY235" s="56"/>
      <c r="EZ235" s="56"/>
      <c r="FA235" s="56"/>
      <c r="FB235" s="56"/>
      <c r="FD235" s="56"/>
      <c r="FE235" s="56"/>
      <c r="FF235" s="56"/>
      <c r="FG235" s="56"/>
      <c r="FH235" s="56"/>
      <c r="FI235" s="56"/>
      <c r="FJ235" s="56"/>
      <c r="FK235" s="56"/>
      <c r="FL235" s="56"/>
      <c r="FN235" s="56"/>
      <c r="FO235" s="56"/>
      <c r="FP235" s="56"/>
      <c r="FQ235" s="56"/>
      <c r="FR235" s="56"/>
      <c r="FS235" s="56"/>
      <c r="FT235" s="56"/>
      <c r="FU235" s="56"/>
      <c r="FV235" s="56"/>
      <c r="FX235" s="56"/>
      <c r="FY235" s="56"/>
      <c r="FZ235" s="56"/>
      <c r="GA235" s="56"/>
      <c r="GB235" s="56"/>
      <c r="GC235" s="56"/>
      <c r="GD235" s="56"/>
      <c r="GE235" s="56"/>
      <c r="GF235" s="56"/>
      <c r="GH235" s="56"/>
      <c r="GI235" s="56"/>
      <c r="GJ235" s="56"/>
      <c r="GK235" s="56"/>
      <c r="GL235" s="56"/>
      <c r="GM235" s="56"/>
      <c r="GN235" s="56"/>
      <c r="GO235" s="56"/>
      <c r="GP235" s="56"/>
      <c r="GR235" s="56"/>
      <c r="GS235" s="56"/>
      <c r="GT235" s="56"/>
      <c r="GU235" s="56"/>
      <c r="GV235" s="56"/>
      <c r="GW235" s="56"/>
      <c r="GX235" s="56"/>
      <c r="GY235" s="56"/>
      <c r="GZ235" s="56"/>
      <c r="HB235" s="56"/>
      <c r="HC235" s="56"/>
      <c r="HD235" s="56"/>
      <c r="HE235" s="56"/>
      <c r="HF235" s="56"/>
      <c r="HG235" s="56"/>
      <c r="HH235" s="56"/>
      <c r="HI235" s="56"/>
      <c r="HJ235" s="56"/>
      <c r="HL235" s="56"/>
      <c r="HM235" s="56"/>
      <c r="HN235" s="56"/>
      <c r="HO235" s="56"/>
      <c r="HP235" s="56"/>
      <c r="HQ235" s="56"/>
      <c r="HR235" s="56"/>
      <c r="HS235" s="56"/>
      <c r="HT235" s="56"/>
      <c r="HV235" s="56"/>
      <c r="HW235" s="56"/>
      <c r="HX235" s="56"/>
      <c r="HY235" s="56"/>
      <c r="HZ235" s="56"/>
      <c r="IA235" s="56"/>
      <c r="IB235" s="56"/>
      <c r="IC235" s="56"/>
      <c r="ID235" s="56"/>
      <c r="IF235" s="56"/>
      <c r="IG235" s="56"/>
      <c r="IH235" s="56"/>
      <c r="II235" s="56"/>
      <c r="IJ235" s="56"/>
      <c r="IK235" s="56"/>
      <c r="IL235" s="56"/>
      <c r="IM235" s="56"/>
      <c r="IN235" s="56"/>
      <c r="IP235" s="56"/>
      <c r="IQ235" s="56"/>
      <c r="IR235" s="56"/>
      <c r="IS235" s="56"/>
      <c r="IT235" s="56"/>
      <c r="IU235" s="56"/>
    </row>
    <row r="236" spans="1:255" ht="13.5" thickBot="1" x14ac:dyDescent="0.25">
      <c r="A236" s="221"/>
      <c r="B236" s="185"/>
      <c r="C236" s="70" t="s">
        <v>87</v>
      </c>
      <c r="D236" s="163"/>
      <c r="E236" s="53"/>
      <c r="F236" s="53"/>
      <c r="G236" s="53"/>
      <c r="H236" s="153"/>
      <c r="I236" s="49">
        <v>2404.13</v>
      </c>
      <c r="J236" s="56"/>
      <c r="K236" s="56"/>
      <c r="L236" s="56"/>
      <c r="M236" s="56"/>
      <c r="N236" s="56"/>
      <c r="O236" s="56"/>
      <c r="P236" s="56"/>
      <c r="Q236" s="56"/>
      <c r="R236" s="56"/>
      <c r="T236" s="56"/>
      <c r="U236" s="56"/>
      <c r="V236" s="56"/>
      <c r="W236" s="56"/>
      <c r="X236" s="56"/>
      <c r="Y236" s="56"/>
      <c r="Z236" s="56"/>
      <c r="AA236" s="56"/>
      <c r="AB236" s="56"/>
      <c r="AD236" s="56"/>
      <c r="AE236" s="56"/>
      <c r="AF236" s="56"/>
      <c r="AG236" s="56"/>
      <c r="AH236" s="56"/>
      <c r="AI236" s="56"/>
      <c r="AJ236" s="56"/>
      <c r="AK236" s="56"/>
      <c r="AL236" s="56"/>
      <c r="AN236" s="56"/>
      <c r="AO236" s="56"/>
      <c r="AP236" s="56"/>
      <c r="AQ236" s="56"/>
      <c r="AR236" s="56"/>
      <c r="AS236" s="56"/>
      <c r="AT236" s="56"/>
      <c r="AU236" s="56"/>
      <c r="AV236" s="56"/>
      <c r="AX236" s="56"/>
      <c r="AY236" s="56"/>
      <c r="AZ236" s="56"/>
      <c r="BA236" s="56"/>
      <c r="BB236" s="56"/>
      <c r="BC236" s="56"/>
      <c r="BD236" s="56"/>
      <c r="BE236" s="56"/>
      <c r="BF236" s="56"/>
      <c r="BH236" s="56"/>
      <c r="BI236" s="56"/>
      <c r="BJ236" s="56"/>
      <c r="BK236" s="56"/>
      <c r="BL236" s="56"/>
      <c r="BM236" s="56"/>
      <c r="BN236" s="56"/>
      <c r="BO236" s="56"/>
      <c r="BP236" s="56"/>
      <c r="BR236" s="56"/>
      <c r="BS236" s="56"/>
      <c r="BT236" s="56"/>
      <c r="BU236" s="56"/>
      <c r="BV236" s="56"/>
      <c r="BW236" s="56"/>
      <c r="BX236" s="56"/>
      <c r="BY236" s="56"/>
      <c r="BZ236" s="56"/>
      <c r="CB236" s="56"/>
      <c r="CC236" s="56"/>
      <c r="CD236" s="56"/>
      <c r="CE236" s="56"/>
      <c r="CF236" s="56"/>
      <c r="CG236" s="56"/>
      <c r="CH236" s="56"/>
      <c r="CI236" s="56"/>
      <c r="CJ236" s="56"/>
      <c r="CL236" s="56"/>
      <c r="CM236" s="56"/>
      <c r="CN236" s="56"/>
      <c r="CO236" s="56"/>
      <c r="CP236" s="56"/>
      <c r="CQ236" s="56"/>
      <c r="CR236" s="56"/>
      <c r="CS236" s="56"/>
      <c r="CT236" s="56"/>
      <c r="CV236" s="56"/>
      <c r="CW236" s="56"/>
      <c r="CX236" s="56"/>
      <c r="CY236" s="56"/>
      <c r="CZ236" s="56"/>
      <c r="DA236" s="56"/>
      <c r="DB236" s="56"/>
      <c r="DC236" s="56"/>
      <c r="DD236" s="56"/>
      <c r="DF236" s="56"/>
      <c r="DG236" s="56"/>
      <c r="DH236" s="56"/>
      <c r="DI236" s="56"/>
      <c r="DJ236" s="56"/>
      <c r="DK236" s="56"/>
      <c r="DL236" s="56"/>
      <c r="DM236" s="56"/>
      <c r="DN236" s="56"/>
      <c r="DP236" s="56"/>
      <c r="DQ236" s="56"/>
      <c r="DR236" s="56"/>
      <c r="DS236" s="56"/>
      <c r="DT236" s="56"/>
      <c r="DU236" s="56"/>
      <c r="DV236" s="56"/>
      <c r="DW236" s="56"/>
      <c r="DX236" s="56"/>
      <c r="DZ236" s="56"/>
      <c r="EA236" s="56"/>
      <c r="EB236" s="56"/>
      <c r="EC236" s="56"/>
      <c r="ED236" s="56"/>
      <c r="EE236" s="56"/>
      <c r="EF236" s="56"/>
      <c r="EG236" s="56"/>
      <c r="EH236" s="56"/>
      <c r="EJ236" s="56"/>
      <c r="EK236" s="56"/>
      <c r="EL236" s="56"/>
      <c r="EM236" s="56"/>
      <c r="EN236" s="56"/>
      <c r="EO236" s="56"/>
      <c r="EP236" s="56"/>
      <c r="EQ236" s="56"/>
      <c r="ER236" s="56"/>
      <c r="ET236" s="56"/>
      <c r="EU236" s="56"/>
      <c r="EV236" s="56"/>
      <c r="EW236" s="56"/>
      <c r="EX236" s="56"/>
      <c r="EY236" s="56"/>
      <c r="EZ236" s="56"/>
      <c r="FA236" s="56"/>
      <c r="FB236" s="56"/>
      <c r="FD236" s="56"/>
      <c r="FE236" s="56"/>
      <c r="FF236" s="56"/>
      <c r="FG236" s="56"/>
      <c r="FH236" s="56"/>
      <c r="FI236" s="56"/>
      <c r="FJ236" s="56"/>
      <c r="FK236" s="56"/>
      <c r="FL236" s="56"/>
      <c r="FN236" s="56"/>
      <c r="FO236" s="56"/>
      <c r="FP236" s="56"/>
      <c r="FQ236" s="56"/>
      <c r="FR236" s="56"/>
      <c r="FS236" s="56"/>
      <c r="FT236" s="56"/>
      <c r="FU236" s="56"/>
      <c r="FV236" s="56"/>
      <c r="FX236" s="56"/>
      <c r="FY236" s="56"/>
      <c r="FZ236" s="56"/>
      <c r="GA236" s="56"/>
      <c r="GB236" s="56"/>
      <c r="GC236" s="56"/>
      <c r="GD236" s="56"/>
      <c r="GE236" s="56"/>
      <c r="GF236" s="56"/>
      <c r="GH236" s="56"/>
      <c r="GI236" s="56"/>
      <c r="GJ236" s="56"/>
      <c r="GK236" s="56"/>
      <c r="GL236" s="56"/>
      <c r="GM236" s="56"/>
      <c r="GN236" s="56"/>
      <c r="GO236" s="56"/>
      <c r="GP236" s="56"/>
      <c r="GR236" s="56"/>
      <c r="GS236" s="56"/>
      <c r="GT236" s="56"/>
      <c r="GU236" s="56"/>
      <c r="GV236" s="56"/>
      <c r="GW236" s="56"/>
      <c r="GX236" s="56"/>
      <c r="GY236" s="56"/>
      <c r="GZ236" s="56"/>
      <c r="HB236" s="56"/>
      <c r="HC236" s="56"/>
      <c r="HD236" s="56"/>
      <c r="HE236" s="56"/>
      <c r="HF236" s="56"/>
      <c r="HG236" s="56"/>
      <c r="HH236" s="56"/>
      <c r="HI236" s="56"/>
      <c r="HJ236" s="56"/>
      <c r="HL236" s="56"/>
      <c r="HM236" s="56"/>
      <c r="HN236" s="56"/>
      <c r="HO236" s="56"/>
      <c r="HP236" s="56"/>
      <c r="HQ236" s="56"/>
      <c r="HR236" s="56"/>
      <c r="HS236" s="56"/>
      <c r="HT236" s="56"/>
      <c r="HV236" s="56"/>
      <c r="HW236" s="56"/>
      <c r="HX236" s="56"/>
      <c r="HY236" s="56"/>
      <c r="HZ236" s="56"/>
      <c r="IA236" s="56"/>
      <c r="IB236" s="56"/>
      <c r="IC236" s="56"/>
      <c r="ID236" s="56"/>
      <c r="IF236" s="56"/>
      <c r="IG236" s="56"/>
      <c r="IH236" s="56"/>
      <c r="II236" s="56"/>
      <c r="IJ236" s="56"/>
      <c r="IK236" s="56"/>
      <c r="IL236" s="56"/>
      <c r="IM236" s="56"/>
      <c r="IN236" s="56"/>
      <c r="IP236" s="56"/>
      <c r="IQ236" s="56"/>
      <c r="IR236" s="56"/>
      <c r="IS236" s="56"/>
      <c r="IT236" s="56"/>
      <c r="IU236" s="56"/>
    </row>
    <row r="237" spans="1:255" ht="12.75" customHeight="1" thickBot="1" x14ac:dyDescent="0.25">
      <c r="A237" s="221"/>
      <c r="B237" s="18">
        <f>SUM(B224:B236)</f>
        <v>47000.62</v>
      </c>
      <c r="C237" s="17"/>
      <c r="D237" s="18"/>
      <c r="E237" s="19"/>
      <c r="F237" s="17"/>
      <c r="G237" s="17"/>
      <c r="H237" s="18" t="s">
        <v>17</v>
      </c>
      <c r="I237" s="233">
        <f>SUM(I224:I236)</f>
        <v>2404.13</v>
      </c>
      <c r="J237" s="56"/>
      <c r="K237" s="56"/>
      <c r="L237" s="56"/>
      <c r="M237" s="56"/>
      <c r="N237" s="56"/>
      <c r="O237" s="56"/>
      <c r="P237" s="56"/>
      <c r="Q237" s="56"/>
      <c r="R237" s="56"/>
      <c r="T237" s="56"/>
      <c r="U237" s="56"/>
      <c r="V237" s="56"/>
      <c r="W237" s="56"/>
      <c r="X237" s="56"/>
      <c r="Y237" s="56"/>
      <c r="Z237" s="56"/>
      <c r="AA237" s="56"/>
      <c r="AB237" s="56"/>
      <c r="AD237" s="56"/>
      <c r="AE237" s="56"/>
      <c r="AF237" s="56"/>
      <c r="AG237" s="56"/>
      <c r="AH237" s="56"/>
      <c r="AI237" s="56"/>
      <c r="AJ237" s="56"/>
      <c r="AK237" s="56"/>
      <c r="AL237" s="56"/>
      <c r="AN237" s="56"/>
      <c r="AO237" s="56"/>
      <c r="AP237" s="56"/>
      <c r="AQ237" s="56"/>
      <c r="AR237" s="56"/>
      <c r="AS237" s="56"/>
      <c r="AT237" s="56"/>
      <c r="AU237" s="56"/>
      <c r="AV237" s="56"/>
      <c r="AX237" s="56"/>
      <c r="AY237" s="56"/>
      <c r="AZ237" s="56"/>
      <c r="BA237" s="56"/>
      <c r="BB237" s="56"/>
      <c r="BC237" s="56"/>
      <c r="BD237" s="56"/>
      <c r="BE237" s="56"/>
      <c r="BF237" s="56"/>
      <c r="BH237" s="56"/>
      <c r="BI237" s="56"/>
      <c r="BJ237" s="56"/>
      <c r="BK237" s="56"/>
      <c r="BL237" s="56"/>
      <c r="BM237" s="56"/>
      <c r="BN237" s="56"/>
      <c r="BO237" s="56"/>
      <c r="BP237" s="56"/>
      <c r="BR237" s="56"/>
      <c r="BS237" s="56"/>
      <c r="BT237" s="56"/>
      <c r="BU237" s="56"/>
      <c r="BV237" s="56"/>
      <c r="BW237" s="56"/>
      <c r="BX237" s="56"/>
      <c r="BY237" s="56"/>
      <c r="BZ237" s="56"/>
      <c r="CB237" s="56"/>
      <c r="CC237" s="56"/>
      <c r="CD237" s="56"/>
      <c r="CE237" s="56"/>
      <c r="CF237" s="56"/>
      <c r="CG237" s="56"/>
      <c r="CH237" s="56"/>
      <c r="CI237" s="56"/>
      <c r="CJ237" s="56"/>
      <c r="CL237" s="56"/>
      <c r="CM237" s="56"/>
      <c r="CN237" s="56"/>
      <c r="CO237" s="56"/>
      <c r="CP237" s="56"/>
      <c r="CQ237" s="56"/>
      <c r="CR237" s="56"/>
      <c r="CS237" s="56"/>
      <c r="CT237" s="56"/>
      <c r="CV237" s="56"/>
      <c r="CW237" s="56"/>
      <c r="CX237" s="56"/>
      <c r="CY237" s="56"/>
      <c r="CZ237" s="56"/>
      <c r="DA237" s="56"/>
      <c r="DB237" s="56"/>
      <c r="DC237" s="56"/>
      <c r="DD237" s="56"/>
      <c r="DF237" s="56"/>
      <c r="DG237" s="56"/>
      <c r="DH237" s="56"/>
      <c r="DI237" s="56"/>
      <c r="DJ237" s="56"/>
      <c r="DK237" s="56"/>
      <c r="DL237" s="56"/>
      <c r="DM237" s="56"/>
      <c r="DN237" s="56"/>
      <c r="DP237" s="56"/>
      <c r="DQ237" s="56"/>
      <c r="DR237" s="56"/>
      <c r="DS237" s="56"/>
      <c r="DT237" s="56"/>
      <c r="DU237" s="56"/>
      <c r="DV237" s="56"/>
      <c r="DW237" s="56"/>
      <c r="DX237" s="56"/>
      <c r="DZ237" s="56"/>
      <c r="EA237" s="56"/>
      <c r="EB237" s="56"/>
      <c r="EC237" s="56"/>
      <c r="ED237" s="56"/>
      <c r="EE237" s="56"/>
      <c r="EF237" s="56"/>
      <c r="EG237" s="56"/>
      <c r="EH237" s="56"/>
      <c r="EJ237" s="56"/>
      <c r="EK237" s="56"/>
      <c r="EL237" s="56"/>
      <c r="EM237" s="56"/>
      <c r="EN237" s="56"/>
      <c r="EO237" s="56"/>
      <c r="EP237" s="56"/>
      <c r="EQ237" s="56"/>
      <c r="ER237" s="56"/>
      <c r="ET237" s="56"/>
      <c r="EU237" s="56"/>
      <c r="EV237" s="56"/>
      <c r="EW237" s="56"/>
      <c r="EX237" s="56"/>
      <c r="EY237" s="56"/>
      <c r="EZ237" s="56"/>
      <c r="FA237" s="56"/>
      <c r="FB237" s="56"/>
      <c r="FD237" s="56"/>
      <c r="FE237" s="56"/>
      <c r="FF237" s="56"/>
      <c r="FG237" s="56"/>
      <c r="FH237" s="56"/>
      <c r="FI237" s="56"/>
      <c r="FJ237" s="56"/>
      <c r="FK237" s="56"/>
      <c r="FL237" s="56"/>
      <c r="FN237" s="56"/>
      <c r="FO237" s="56"/>
      <c r="FP237" s="56"/>
      <c r="FQ237" s="56"/>
      <c r="FR237" s="56"/>
      <c r="FS237" s="56"/>
      <c r="FT237" s="56"/>
      <c r="FU237" s="56"/>
      <c r="FV237" s="56"/>
      <c r="FX237" s="56"/>
      <c r="FY237" s="56"/>
      <c r="FZ237" s="56"/>
      <c r="GA237" s="56"/>
      <c r="GB237" s="56"/>
      <c r="GC237" s="56"/>
      <c r="GD237" s="56"/>
      <c r="GE237" s="56"/>
      <c r="GF237" s="56"/>
      <c r="GH237" s="56"/>
      <c r="GI237" s="56"/>
      <c r="GJ237" s="56"/>
      <c r="GK237" s="56"/>
      <c r="GL237" s="56"/>
      <c r="GM237" s="56"/>
      <c r="GN237" s="56"/>
      <c r="GO237" s="56"/>
      <c r="GP237" s="56"/>
      <c r="GR237" s="56"/>
      <c r="GS237" s="56"/>
      <c r="GT237" s="56"/>
      <c r="GU237" s="56"/>
      <c r="GV237" s="56"/>
      <c r="GW237" s="56"/>
      <c r="GX237" s="56"/>
      <c r="GY237" s="56"/>
      <c r="GZ237" s="56"/>
      <c r="HB237" s="56"/>
      <c r="HC237" s="56"/>
      <c r="HD237" s="56"/>
      <c r="HE237" s="56"/>
      <c r="HF237" s="56"/>
      <c r="HG237" s="56"/>
      <c r="HH237" s="56"/>
      <c r="HI237" s="56"/>
      <c r="HJ237" s="56"/>
      <c r="HL237" s="56"/>
      <c r="HM237" s="56"/>
      <c r="HN237" s="56"/>
      <c r="HO237" s="56"/>
      <c r="HP237" s="56"/>
      <c r="HQ237" s="56"/>
      <c r="HR237" s="56"/>
      <c r="HS237" s="56"/>
      <c r="HT237" s="56"/>
      <c r="HV237" s="56"/>
      <c r="HW237" s="56"/>
      <c r="HX237" s="56"/>
      <c r="HY237" s="56"/>
      <c r="HZ237" s="56"/>
      <c r="IA237" s="56"/>
      <c r="IB237" s="56"/>
      <c r="IC237" s="56"/>
      <c r="ID237" s="56"/>
      <c r="IF237" s="56"/>
      <c r="IG237" s="56"/>
      <c r="IH237" s="56"/>
      <c r="II237" s="56"/>
      <c r="IJ237" s="56"/>
      <c r="IK237" s="56"/>
      <c r="IL237" s="56"/>
      <c r="IM237" s="56"/>
      <c r="IN237" s="56"/>
      <c r="IP237" s="56"/>
      <c r="IQ237" s="56"/>
      <c r="IR237" s="56"/>
      <c r="IS237" s="56"/>
      <c r="IT237" s="56"/>
      <c r="IU237" s="56"/>
    </row>
    <row r="238" spans="1:255" ht="77.25" thickBot="1" x14ac:dyDescent="0.25">
      <c r="A238" s="46" t="s">
        <v>97</v>
      </c>
      <c r="B238" s="114" t="s">
        <v>16</v>
      </c>
      <c r="C238" s="114" t="s">
        <v>5</v>
      </c>
      <c r="D238" s="114" t="s">
        <v>23</v>
      </c>
      <c r="E238" s="118" t="s">
        <v>18</v>
      </c>
      <c r="F238" s="114" t="s">
        <v>19</v>
      </c>
      <c r="G238" s="114" t="s">
        <v>10</v>
      </c>
      <c r="H238" s="114" t="s">
        <v>13</v>
      </c>
      <c r="I238" s="115" t="s">
        <v>12</v>
      </c>
      <c r="J238" s="56"/>
      <c r="K238" s="56"/>
      <c r="L238" s="56"/>
      <c r="M238" s="56"/>
      <c r="N238" s="56"/>
      <c r="O238" s="56"/>
      <c r="P238" s="56"/>
      <c r="Q238" s="56"/>
      <c r="R238" s="56"/>
      <c r="T238" s="56"/>
      <c r="U238" s="56"/>
      <c r="V238" s="56"/>
      <c r="W238" s="56"/>
      <c r="X238" s="56"/>
      <c r="Y238" s="56"/>
      <c r="Z238" s="56"/>
      <c r="AA238" s="56"/>
      <c r="AB238" s="56"/>
      <c r="AD238" s="56"/>
      <c r="AE238" s="56"/>
      <c r="AF238" s="56"/>
      <c r="AG238" s="56"/>
      <c r="AH238" s="56"/>
      <c r="AI238" s="56"/>
      <c r="AJ238" s="56"/>
      <c r="AK238" s="56"/>
      <c r="AL238" s="56"/>
      <c r="AN238" s="56"/>
      <c r="AO238" s="56"/>
      <c r="AP238" s="56"/>
      <c r="AQ238" s="56"/>
      <c r="AR238" s="56"/>
      <c r="AS238" s="56"/>
      <c r="AT238" s="56"/>
      <c r="AU238" s="56"/>
      <c r="AV238" s="56"/>
      <c r="AX238" s="56"/>
      <c r="AY238" s="56"/>
      <c r="AZ238" s="56"/>
      <c r="BA238" s="56"/>
      <c r="BB238" s="56"/>
      <c r="BC238" s="56"/>
      <c r="BD238" s="56"/>
      <c r="BE238" s="56"/>
      <c r="BF238" s="56"/>
      <c r="BH238" s="56"/>
      <c r="BI238" s="56"/>
      <c r="BJ238" s="56"/>
      <c r="BK238" s="56"/>
      <c r="BL238" s="56"/>
      <c r="BM238" s="56"/>
      <c r="BN238" s="56"/>
      <c r="BO238" s="56"/>
      <c r="BP238" s="56"/>
      <c r="BR238" s="56"/>
      <c r="BS238" s="56"/>
      <c r="BT238" s="56"/>
      <c r="BU238" s="56"/>
      <c r="BV238" s="56"/>
      <c r="BW238" s="56"/>
      <c r="BX238" s="56"/>
      <c r="BY238" s="56"/>
      <c r="BZ238" s="56"/>
      <c r="CB238" s="56"/>
      <c r="CC238" s="56"/>
      <c r="CD238" s="56"/>
      <c r="CE238" s="56"/>
      <c r="CF238" s="56"/>
      <c r="CG238" s="56"/>
      <c r="CH238" s="56"/>
      <c r="CI238" s="56"/>
      <c r="CJ238" s="56"/>
      <c r="CL238" s="56"/>
      <c r="CM238" s="56"/>
      <c r="CN238" s="56"/>
      <c r="CO238" s="56"/>
      <c r="CP238" s="56"/>
      <c r="CQ238" s="56"/>
      <c r="CR238" s="56"/>
      <c r="CS238" s="56"/>
      <c r="CT238" s="56"/>
      <c r="CV238" s="56"/>
      <c r="CW238" s="56"/>
      <c r="CX238" s="56"/>
      <c r="CY238" s="56"/>
      <c r="CZ238" s="56"/>
      <c r="DA238" s="56"/>
      <c r="DB238" s="56"/>
      <c r="DC238" s="56"/>
      <c r="DD238" s="56"/>
      <c r="DF238" s="56"/>
      <c r="DG238" s="56"/>
      <c r="DH238" s="56"/>
      <c r="DI238" s="56"/>
      <c r="DJ238" s="56"/>
      <c r="DK238" s="56"/>
      <c r="DL238" s="56"/>
      <c r="DM238" s="56"/>
      <c r="DN238" s="56"/>
      <c r="DP238" s="56"/>
      <c r="DQ238" s="56"/>
      <c r="DR238" s="56"/>
      <c r="DS238" s="56"/>
      <c r="DT238" s="56"/>
      <c r="DU238" s="56"/>
      <c r="DV238" s="56"/>
      <c r="DW238" s="56"/>
      <c r="DX238" s="56"/>
      <c r="DZ238" s="56"/>
      <c r="EA238" s="56"/>
      <c r="EB238" s="56"/>
      <c r="EC238" s="56"/>
      <c r="ED238" s="56"/>
      <c r="EE238" s="56"/>
      <c r="EF238" s="56"/>
      <c r="EG238" s="56"/>
      <c r="EH238" s="56"/>
      <c r="EJ238" s="56"/>
      <c r="EK238" s="56"/>
      <c r="EL238" s="56"/>
      <c r="EM238" s="56"/>
      <c r="EN238" s="56"/>
      <c r="EO238" s="56"/>
      <c r="EP238" s="56"/>
      <c r="EQ238" s="56"/>
      <c r="ER238" s="56"/>
      <c r="ET238" s="56"/>
      <c r="EU238" s="56"/>
      <c r="EV238" s="56"/>
      <c r="EW238" s="56"/>
      <c r="EX238" s="56"/>
      <c r="EY238" s="56"/>
      <c r="EZ238" s="56"/>
      <c r="FA238" s="56"/>
      <c r="FB238" s="56"/>
      <c r="FD238" s="56"/>
      <c r="FE238" s="56"/>
      <c r="FF238" s="56"/>
      <c r="FG238" s="56"/>
      <c r="FH238" s="56"/>
      <c r="FI238" s="56"/>
      <c r="FJ238" s="56"/>
      <c r="FK238" s="56"/>
      <c r="FL238" s="56"/>
      <c r="FN238" s="56"/>
      <c r="FO238" s="56"/>
      <c r="FP238" s="56"/>
      <c r="FQ238" s="56"/>
      <c r="FR238" s="56"/>
      <c r="FS238" s="56"/>
      <c r="FT238" s="56"/>
      <c r="FU238" s="56"/>
      <c r="FV238" s="56"/>
      <c r="FX238" s="56"/>
      <c r="FY238" s="56"/>
      <c r="FZ238" s="56"/>
      <c r="GA238" s="56"/>
      <c r="GB238" s="56"/>
      <c r="GC238" s="56"/>
      <c r="GD238" s="56"/>
      <c r="GE238" s="56"/>
      <c r="GF238" s="56"/>
      <c r="GH238" s="56"/>
      <c r="GI238" s="56"/>
      <c r="GJ238" s="56"/>
      <c r="GK238" s="56"/>
      <c r="GL238" s="56"/>
      <c r="GM238" s="56"/>
      <c r="GN238" s="56"/>
      <c r="GO238" s="56"/>
      <c r="GP238" s="56"/>
      <c r="GR238" s="56"/>
      <c r="GS238" s="56"/>
      <c r="GT238" s="56"/>
      <c r="GU238" s="56"/>
      <c r="GV238" s="56"/>
      <c r="GW238" s="56"/>
      <c r="GX238" s="56"/>
      <c r="GY238" s="56"/>
      <c r="GZ238" s="56"/>
      <c r="HB238" s="56"/>
      <c r="HC238" s="56"/>
      <c r="HD238" s="56"/>
      <c r="HE238" s="56"/>
      <c r="HF238" s="56"/>
      <c r="HG238" s="56"/>
      <c r="HH238" s="56"/>
      <c r="HI238" s="56"/>
      <c r="HJ238" s="56"/>
      <c r="HL238" s="56"/>
      <c r="HM238" s="56"/>
      <c r="HN238" s="56"/>
      <c r="HO238" s="56"/>
      <c r="HP238" s="56"/>
      <c r="HQ238" s="56"/>
      <c r="HR238" s="56"/>
      <c r="HS238" s="56"/>
      <c r="HT238" s="56"/>
      <c r="HV238" s="56"/>
      <c r="HW238" s="56"/>
      <c r="HX238" s="56"/>
      <c r="HY238" s="56"/>
      <c r="HZ238" s="56"/>
      <c r="IA238" s="56"/>
      <c r="IB238" s="56"/>
      <c r="IC238" s="56"/>
      <c r="ID238" s="56"/>
      <c r="IF238" s="56"/>
      <c r="IG238" s="56"/>
      <c r="IH238" s="56"/>
      <c r="II238" s="56"/>
      <c r="IJ238" s="56"/>
      <c r="IK238" s="56"/>
      <c r="IL238" s="56"/>
      <c r="IM238" s="56"/>
      <c r="IN238" s="56"/>
      <c r="IP238" s="56"/>
      <c r="IQ238" s="56"/>
      <c r="IR238" s="56"/>
      <c r="IS238" s="56"/>
      <c r="IT238" s="56"/>
      <c r="IU238" s="56"/>
    </row>
    <row r="239" spans="1:255" ht="39" thickBot="1" x14ac:dyDescent="0.25">
      <c r="A239" s="117" t="s">
        <v>2277</v>
      </c>
      <c r="B239" s="164"/>
      <c r="C239" s="85" t="s">
        <v>87</v>
      </c>
      <c r="D239" s="253"/>
      <c r="E239" s="254"/>
      <c r="F239" s="253"/>
      <c r="G239" s="254"/>
      <c r="H239" s="254"/>
      <c r="I239" s="49">
        <v>54032.57</v>
      </c>
    </row>
    <row r="240" spans="1:255" ht="13.5" thickBot="1" x14ac:dyDescent="0.25">
      <c r="A240" s="46"/>
      <c r="B240" s="76">
        <f>SUM(B239:B239)</f>
        <v>0</v>
      </c>
      <c r="C240" s="75"/>
      <c r="D240" s="76"/>
      <c r="E240" s="77"/>
      <c r="F240" s="75"/>
      <c r="G240" s="75"/>
      <c r="H240" s="76" t="s">
        <v>17</v>
      </c>
      <c r="I240" s="78">
        <f>SUM(I239:I239)</f>
        <v>54032.57</v>
      </c>
    </row>
    <row r="241" spans="1:9" ht="51.75" thickBot="1" x14ac:dyDescent="0.25">
      <c r="A241" s="134" t="s">
        <v>96</v>
      </c>
      <c r="B241" s="114" t="s">
        <v>16</v>
      </c>
      <c r="C241" s="114" t="s">
        <v>5</v>
      </c>
      <c r="D241" s="114" t="s">
        <v>23</v>
      </c>
      <c r="E241" s="279" t="s">
        <v>18</v>
      </c>
      <c r="F241" s="114" t="s">
        <v>19</v>
      </c>
      <c r="G241" s="114" t="s">
        <v>10</v>
      </c>
      <c r="H241" s="114" t="s">
        <v>13</v>
      </c>
      <c r="I241" s="115" t="s">
        <v>12</v>
      </c>
    </row>
    <row r="242" spans="1:9" ht="13.5" thickBot="1" x14ac:dyDescent="0.25">
      <c r="A242" s="206"/>
      <c r="B242" s="185"/>
      <c r="C242" s="70" t="s">
        <v>87</v>
      </c>
      <c r="D242" s="163"/>
      <c r="E242" s="53"/>
      <c r="F242" s="53"/>
      <c r="G242" s="53"/>
      <c r="H242" s="153"/>
      <c r="I242" s="471">
        <v>76325.88</v>
      </c>
    </row>
    <row r="243" spans="1:9" ht="13.5" thickBot="1" x14ac:dyDescent="0.25">
      <c r="A243" s="134"/>
      <c r="B243" s="271"/>
      <c r="C243" s="75"/>
      <c r="D243" s="76"/>
      <c r="E243" s="77"/>
      <c r="F243" s="75"/>
      <c r="G243" s="75"/>
      <c r="H243" s="76"/>
      <c r="I243" s="78">
        <f>SUM(I242)</f>
        <v>76325.88</v>
      </c>
    </row>
    <row r="244" spans="1:9" x14ac:dyDescent="0.2">
      <c r="A244" s="9"/>
      <c r="B244" s="9"/>
      <c r="C244" s="9"/>
      <c r="D244" s="9"/>
      <c r="E244" s="9"/>
      <c r="F244" s="20"/>
      <c r="G244" s="20"/>
      <c r="H244" s="20"/>
      <c r="I244" s="20"/>
    </row>
    <row r="245" spans="1:9" ht="12.75" customHeight="1" x14ac:dyDescent="0.2">
      <c r="A245" s="21" t="s">
        <v>21</v>
      </c>
      <c r="B245" s="22"/>
      <c r="C245" s="23"/>
      <c r="D245" s="4" t="s">
        <v>9</v>
      </c>
      <c r="E245" s="4" t="s">
        <v>6</v>
      </c>
      <c r="F245" s="119" t="s">
        <v>7</v>
      </c>
    </row>
    <row r="246" spans="1:9" ht="12.75" customHeight="1" x14ac:dyDescent="0.2">
      <c r="A246" s="642" t="s">
        <v>15</v>
      </c>
      <c r="B246" s="643"/>
      <c r="C246" s="25"/>
      <c r="D246" s="26">
        <f>B105</f>
        <v>130396.87</v>
      </c>
      <c r="E246" s="26">
        <f>I105</f>
        <v>68681.878100000002</v>
      </c>
      <c r="F246" s="120">
        <f>D246+E246</f>
        <v>199078.7481</v>
      </c>
    </row>
    <row r="247" spans="1:9" ht="12.75" customHeight="1" x14ac:dyDescent="0.2">
      <c r="A247" s="642" t="s">
        <v>1067</v>
      </c>
      <c r="B247" s="643"/>
      <c r="C247" s="25"/>
      <c r="D247" s="26">
        <f>B163</f>
        <v>203365.49</v>
      </c>
      <c r="E247" s="26">
        <f>I163</f>
        <v>20889.71</v>
      </c>
      <c r="F247" s="120">
        <f>D247+E247</f>
        <v>224255.19999999998</v>
      </c>
    </row>
    <row r="248" spans="1:9" ht="12.75" customHeight="1" x14ac:dyDescent="0.2">
      <c r="A248" s="642" t="s">
        <v>14</v>
      </c>
      <c r="B248" s="643"/>
      <c r="C248" s="25"/>
      <c r="D248" s="26">
        <f>B182</f>
        <v>83636.569999999992</v>
      </c>
      <c r="E248" s="26">
        <f>I182</f>
        <v>974.4</v>
      </c>
      <c r="F248" s="120">
        <f>D248+E248</f>
        <v>84610.969999999987</v>
      </c>
    </row>
    <row r="249" spans="1:9" ht="12.75" customHeight="1" x14ac:dyDescent="0.2">
      <c r="A249" s="642" t="s">
        <v>146</v>
      </c>
      <c r="B249" s="643"/>
      <c r="C249" s="25"/>
      <c r="D249" s="26">
        <f>B197</f>
        <v>98567.75</v>
      </c>
      <c r="E249" s="26">
        <f>I197</f>
        <v>2814.2200000000003</v>
      </c>
      <c r="F249" s="120">
        <f>D249+E249</f>
        <v>101381.97</v>
      </c>
      <c r="G249" s="56"/>
    </row>
    <row r="250" spans="1:9" ht="12.75" customHeight="1" x14ac:dyDescent="0.2">
      <c r="A250" s="642" t="s">
        <v>26</v>
      </c>
      <c r="B250" s="643"/>
      <c r="C250" s="25"/>
      <c r="D250" s="26">
        <f>B237</f>
        <v>47000.62</v>
      </c>
      <c r="E250" s="26">
        <f>I237</f>
        <v>2404.13</v>
      </c>
      <c r="F250" s="120">
        <f>D250+E250</f>
        <v>49404.75</v>
      </c>
      <c r="G250" s="56"/>
    </row>
    <row r="251" spans="1:9" ht="12.75" customHeight="1" x14ac:dyDescent="0.2">
      <c r="A251" s="646" t="s">
        <v>69</v>
      </c>
      <c r="B251" s="647"/>
      <c r="C251" s="245"/>
      <c r="D251" s="246"/>
      <c r="E251" s="246"/>
      <c r="F251" s="242">
        <f>F252+F255+F256+F257+F258+F253+F254</f>
        <v>196115.07639999999</v>
      </c>
      <c r="G251" s="56"/>
    </row>
    <row r="252" spans="1:9" ht="12.75" customHeight="1" x14ac:dyDescent="0.2">
      <c r="A252" s="644" t="s">
        <v>82</v>
      </c>
      <c r="B252" s="645"/>
      <c r="C252" s="25"/>
      <c r="D252" s="26"/>
      <c r="E252" s="26"/>
      <c r="F252" s="120">
        <f>I211</f>
        <v>20535.166399999998</v>
      </c>
      <c r="G252" s="56"/>
    </row>
    <row r="253" spans="1:9" ht="56.45" customHeight="1" x14ac:dyDescent="0.2">
      <c r="A253" s="650" t="s">
        <v>2275</v>
      </c>
      <c r="B253" s="651"/>
      <c r="C253" s="25"/>
      <c r="D253" s="26"/>
      <c r="E253" s="26"/>
      <c r="F253" s="120">
        <f>I214</f>
        <v>599.42000000000007</v>
      </c>
      <c r="G253" s="56"/>
    </row>
    <row r="254" spans="1:9" ht="43.9" customHeight="1" x14ac:dyDescent="0.2">
      <c r="A254" s="650" t="s">
        <v>2276</v>
      </c>
      <c r="B254" s="651"/>
      <c r="C254" s="25"/>
      <c r="D254" s="26"/>
      <c r="E254" s="26"/>
      <c r="F254" s="120">
        <f>I217</f>
        <v>3495.31</v>
      </c>
      <c r="G254" s="56"/>
    </row>
    <row r="255" spans="1:9" ht="12.75" customHeight="1" x14ac:dyDescent="0.2">
      <c r="A255" s="642" t="s">
        <v>2270</v>
      </c>
      <c r="B255" s="643"/>
      <c r="C255" s="25"/>
      <c r="D255" s="26"/>
      <c r="E255" s="26"/>
      <c r="F255" s="120">
        <f>I218</f>
        <v>143863.85999999999</v>
      </c>
      <c r="G255" s="56"/>
    </row>
    <row r="256" spans="1:9" ht="12.75" customHeight="1" x14ac:dyDescent="0.2">
      <c r="A256" s="644" t="s">
        <v>84</v>
      </c>
      <c r="B256" s="645"/>
      <c r="C256" s="25"/>
      <c r="D256" s="26"/>
      <c r="E256" s="26"/>
      <c r="F256" s="120">
        <f>I219</f>
        <v>10694.92</v>
      </c>
      <c r="G256" s="56"/>
    </row>
    <row r="257" spans="1:7" ht="12.75" customHeight="1" x14ac:dyDescent="0.2">
      <c r="A257" s="644" t="s">
        <v>86</v>
      </c>
      <c r="B257" s="645"/>
      <c r="C257" s="25"/>
      <c r="D257" s="26"/>
      <c r="E257" s="26"/>
      <c r="F257" s="120">
        <f>I220</f>
        <v>9763.7800000000007</v>
      </c>
      <c r="G257" s="56"/>
    </row>
    <row r="258" spans="1:7" ht="12.75" customHeight="1" x14ac:dyDescent="0.2">
      <c r="A258" s="644" t="s">
        <v>88</v>
      </c>
      <c r="B258" s="645"/>
      <c r="C258" s="25"/>
      <c r="D258" s="26"/>
      <c r="E258" s="26"/>
      <c r="F258" s="120">
        <f>I221</f>
        <v>7162.62</v>
      </c>
      <c r="G258" s="56"/>
    </row>
    <row r="259" spans="1:7" ht="12.75" customHeight="1" x14ac:dyDescent="0.2">
      <c r="A259" s="650" t="s">
        <v>2</v>
      </c>
      <c r="B259" s="651"/>
      <c r="C259" s="25"/>
      <c r="D259" s="26">
        <f>B240</f>
        <v>0</v>
      </c>
      <c r="E259" s="26"/>
      <c r="F259" s="120">
        <f>D259+E259+I240</f>
        <v>54032.57</v>
      </c>
      <c r="G259" s="56"/>
    </row>
    <row r="260" spans="1:7" ht="25.9" customHeight="1" x14ac:dyDescent="0.2">
      <c r="A260" s="650" t="s">
        <v>96</v>
      </c>
      <c r="B260" s="651"/>
      <c r="C260" s="25"/>
      <c r="D260" s="26"/>
      <c r="E260" s="26"/>
      <c r="F260" s="120">
        <f>I243</f>
        <v>76325.88</v>
      </c>
      <c r="G260" s="56"/>
    </row>
    <row r="261" spans="1:7" ht="12.75" customHeight="1" x14ac:dyDescent="0.2">
      <c r="A261" s="648" t="s">
        <v>22</v>
      </c>
      <c r="B261" s="649"/>
      <c r="C261" s="27"/>
      <c r="D261" s="28">
        <f>SUM(D246:D259)</f>
        <v>562967.30000000005</v>
      </c>
      <c r="E261" s="28">
        <f>SUM(E246:E250)</f>
        <v>95764.338099999994</v>
      </c>
      <c r="F261" s="121">
        <f>F246+F247+F248+F249+F250+F251+F259+F260</f>
        <v>985205.16449999996</v>
      </c>
    </row>
  </sheetData>
  <autoFilter ref="A5:I237"/>
  <mergeCells count="100">
    <mergeCell ref="D131:D132"/>
    <mergeCell ref="A133:A157"/>
    <mergeCell ref="D133:D157"/>
    <mergeCell ref="C131:C157"/>
    <mergeCell ref="B131:B157"/>
    <mergeCell ref="A178:A180"/>
    <mergeCell ref="B79:B91"/>
    <mergeCell ref="D94:D95"/>
    <mergeCell ref="B92:B95"/>
    <mergeCell ref="D48:D52"/>
    <mergeCell ref="D74:D76"/>
    <mergeCell ref="C92:C95"/>
    <mergeCell ref="A53:A54"/>
    <mergeCell ref="D53:D54"/>
    <mergeCell ref="A159:A160"/>
    <mergeCell ref="C159:C160"/>
    <mergeCell ref="D159:D160"/>
    <mergeCell ref="B159:B160"/>
    <mergeCell ref="A131:A132"/>
    <mergeCell ref="D72:D73"/>
    <mergeCell ref="D79:D91"/>
    <mergeCell ref="C79:C91"/>
    <mergeCell ref="B6:B7"/>
    <mergeCell ref="A72:A73"/>
    <mergeCell ref="D70:D71"/>
    <mergeCell ref="C6:C7"/>
    <mergeCell ref="D77:D78"/>
    <mergeCell ref="C70:C78"/>
    <mergeCell ref="B70:B78"/>
    <mergeCell ref="C48:C69"/>
    <mergeCell ref="A70:A71"/>
    <mergeCell ref="A9:A11"/>
    <mergeCell ref="D9:D11"/>
    <mergeCell ref="C9:C11"/>
    <mergeCell ref="B9:B11"/>
    <mergeCell ref="A74:A76"/>
    <mergeCell ref="C12:C47"/>
    <mergeCell ref="D60:D69"/>
    <mergeCell ref="D25:D36"/>
    <mergeCell ref="B48:B69"/>
    <mergeCell ref="D37:D47"/>
    <mergeCell ref="D12:D16"/>
    <mergeCell ref="A257:B257"/>
    <mergeCell ref="A256:B256"/>
    <mergeCell ref="A260:B260"/>
    <mergeCell ref="A255:B255"/>
    <mergeCell ref="A251:B251"/>
    <mergeCell ref="A12:A16"/>
    <mergeCell ref="A17:A24"/>
    <mergeCell ref="A25:A47"/>
    <mergeCell ref="A79:A80"/>
    <mergeCell ref="A81:A91"/>
    <mergeCell ref="A252:B252"/>
    <mergeCell ref="A249:B249"/>
    <mergeCell ref="A246:B246"/>
    <mergeCell ref="D110:D116"/>
    <mergeCell ref="A212:A214"/>
    <mergeCell ref="A261:B261"/>
    <mergeCell ref="A247:B247"/>
    <mergeCell ref="A248:B248"/>
    <mergeCell ref="A259:B259"/>
    <mergeCell ref="A258:B258"/>
    <mergeCell ref="G1:H1"/>
    <mergeCell ref="G2:H2"/>
    <mergeCell ref="A199:A211"/>
    <mergeCell ref="A1:B1"/>
    <mergeCell ref="D6:D7"/>
    <mergeCell ref="B12:B47"/>
    <mergeCell ref="A6:A7"/>
    <mergeCell ref="B119:B123"/>
    <mergeCell ref="A119:A122"/>
    <mergeCell ref="D119:D122"/>
    <mergeCell ref="D17:D24"/>
    <mergeCell ref="A55:A69"/>
    <mergeCell ref="D124:D127"/>
    <mergeCell ref="A92:A93"/>
    <mergeCell ref="D92:D93"/>
    <mergeCell ref="A94:A95"/>
    <mergeCell ref="A77:A78"/>
    <mergeCell ref="B109:B116"/>
    <mergeCell ref="D55:D59"/>
    <mergeCell ref="A48:A52"/>
    <mergeCell ref="A215:A217"/>
    <mergeCell ref="A97:A101"/>
    <mergeCell ref="B97:B101"/>
    <mergeCell ref="C97:C101"/>
    <mergeCell ref="A250:B250"/>
    <mergeCell ref="A110:A116"/>
    <mergeCell ref="C109:C116"/>
    <mergeCell ref="C124:C127"/>
    <mergeCell ref="A253:B253"/>
    <mergeCell ref="A254:B254"/>
    <mergeCell ref="D97:D101"/>
    <mergeCell ref="A128:A130"/>
    <mergeCell ref="C128:C130"/>
    <mergeCell ref="D128:D130"/>
    <mergeCell ref="B128:B130"/>
    <mergeCell ref="A124:A127"/>
    <mergeCell ref="B124:B127"/>
    <mergeCell ref="C119:C123"/>
  </mergeCells>
  <phoneticPr fontId="0" type="noConversion"/>
  <pageMargins left="0" right="0" top="0.19685039370078741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42"/>
  <dimension ref="A1:IU457"/>
  <sheetViews>
    <sheetView topLeftCell="A364" zoomScaleNormal="100" workbookViewId="0">
      <selection activeCell="B378" sqref="B378"/>
    </sheetView>
  </sheetViews>
  <sheetFormatPr defaultRowHeight="12.75" customHeight="1" x14ac:dyDescent="0.2"/>
  <cols>
    <col min="1" max="1" width="22" customWidth="1"/>
    <col min="2" max="2" width="12.28515625" customWidth="1"/>
    <col min="3" max="3" width="13.28515625" customWidth="1"/>
    <col min="4" max="4" width="14.7109375" customWidth="1"/>
    <col min="5" max="5" width="26.140625" customWidth="1"/>
    <col min="6" max="6" width="13.7109375" customWidth="1"/>
    <col min="7" max="7" width="7.28515625" customWidth="1"/>
    <col min="8" max="8" width="12.85546875" customWidth="1"/>
    <col min="9" max="9" width="13.42578125" customWidth="1"/>
  </cols>
  <sheetData>
    <row r="1" spans="1:9" ht="12.75" customHeight="1" x14ac:dyDescent="0.2">
      <c r="A1" s="708" t="s">
        <v>85</v>
      </c>
      <c r="B1" s="70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5627.1</v>
      </c>
      <c r="E2" s="5">
        <v>1639492.02</v>
      </c>
      <c r="F2" s="6">
        <v>1649227.67</v>
      </c>
      <c r="G2" s="640">
        <f>E2-F2</f>
        <v>-9735.6499999999069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33</v>
      </c>
      <c r="E3" s="1">
        <v>23</v>
      </c>
      <c r="F3" s="1"/>
      <c r="G3" s="1"/>
      <c r="H3" s="1" t="s">
        <v>25</v>
      </c>
      <c r="I3" s="8">
        <f>F2-F457</f>
        <v>-132111.4907000002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204" t="s">
        <v>94</v>
      </c>
      <c r="B5" s="87" t="s">
        <v>16</v>
      </c>
      <c r="C5" s="87" t="s">
        <v>5</v>
      </c>
      <c r="D5" s="87" t="s">
        <v>23</v>
      </c>
      <c r="E5" s="88" t="s">
        <v>18</v>
      </c>
      <c r="F5" s="87" t="s">
        <v>19</v>
      </c>
      <c r="G5" s="87" t="s">
        <v>10</v>
      </c>
      <c r="H5" s="87" t="s">
        <v>13</v>
      </c>
      <c r="I5" s="115" t="s">
        <v>12</v>
      </c>
    </row>
    <row r="6" spans="1:9" x14ac:dyDescent="0.2">
      <c r="A6" s="622" t="s">
        <v>198</v>
      </c>
      <c r="B6" s="625">
        <v>13511.87</v>
      </c>
      <c r="C6" s="625" t="s">
        <v>66</v>
      </c>
      <c r="D6" s="658" t="s">
        <v>111</v>
      </c>
      <c r="E6" s="37" t="s">
        <v>125</v>
      </c>
      <c r="F6" s="37" t="s">
        <v>99</v>
      </c>
      <c r="G6" s="37">
        <v>1</v>
      </c>
      <c r="H6" s="38">
        <v>41.85</v>
      </c>
      <c r="I6" s="39">
        <f>G6*H6</f>
        <v>41.85</v>
      </c>
    </row>
    <row r="7" spans="1:9" ht="13.5" thickBot="1" x14ac:dyDescent="0.25">
      <c r="A7" s="624"/>
      <c r="B7" s="626"/>
      <c r="C7" s="626"/>
      <c r="D7" s="659"/>
      <c r="E7" s="40" t="s">
        <v>128</v>
      </c>
      <c r="F7" s="40" t="s">
        <v>100</v>
      </c>
      <c r="G7" s="40">
        <v>0.05</v>
      </c>
      <c r="H7" s="41">
        <v>150</v>
      </c>
      <c r="I7" s="42">
        <f>G7*H7</f>
        <v>7.5</v>
      </c>
    </row>
    <row r="8" spans="1:9" ht="12.75" customHeight="1" thickBot="1" x14ac:dyDescent="0.25">
      <c r="A8" s="308"/>
      <c r="B8" s="71">
        <v>14685.88</v>
      </c>
      <c r="C8" s="71" t="s">
        <v>67</v>
      </c>
      <c r="D8" s="309"/>
      <c r="E8" s="73"/>
      <c r="F8" s="73"/>
      <c r="G8" s="73"/>
      <c r="H8" s="74"/>
      <c r="I8" s="156">
        <f t="shared" ref="I8:I147" si="0">G8*H8</f>
        <v>0</v>
      </c>
    </row>
    <row r="9" spans="1:9" x14ac:dyDescent="0.2">
      <c r="A9" s="622" t="s">
        <v>281</v>
      </c>
      <c r="B9" s="625">
        <v>20468.61</v>
      </c>
      <c r="C9" s="625" t="s">
        <v>70</v>
      </c>
      <c r="D9" s="627" t="s">
        <v>731</v>
      </c>
      <c r="E9" s="37" t="s">
        <v>282</v>
      </c>
      <c r="F9" s="37" t="s">
        <v>99</v>
      </c>
      <c r="G9" s="37">
        <v>2</v>
      </c>
      <c r="H9" s="38">
        <v>45</v>
      </c>
      <c r="I9" s="39">
        <f t="shared" si="0"/>
        <v>90</v>
      </c>
    </row>
    <row r="10" spans="1:9" ht="12.75" customHeight="1" thickBot="1" x14ac:dyDescent="0.25">
      <c r="A10" s="624"/>
      <c r="B10" s="632"/>
      <c r="C10" s="632"/>
      <c r="D10" s="629"/>
      <c r="E10" s="40" t="s">
        <v>417</v>
      </c>
      <c r="F10" s="40" t="s">
        <v>100</v>
      </c>
      <c r="G10" s="40">
        <v>0.1</v>
      </c>
      <c r="H10" s="41">
        <v>110</v>
      </c>
      <c r="I10" s="42">
        <f t="shared" si="0"/>
        <v>11</v>
      </c>
    </row>
    <row r="11" spans="1:9" ht="12.75" customHeight="1" x14ac:dyDescent="0.2">
      <c r="A11" s="622" t="s">
        <v>732</v>
      </c>
      <c r="B11" s="632"/>
      <c r="C11" s="632"/>
      <c r="D11" s="627" t="s">
        <v>111</v>
      </c>
      <c r="E11" s="37" t="s">
        <v>244</v>
      </c>
      <c r="F11" s="37" t="s">
        <v>99</v>
      </c>
      <c r="G11" s="37">
        <v>0.5</v>
      </c>
      <c r="H11" s="38">
        <v>315</v>
      </c>
      <c r="I11" s="39">
        <f t="shared" si="0"/>
        <v>157.5</v>
      </c>
    </row>
    <row r="12" spans="1:9" x14ac:dyDescent="0.2">
      <c r="A12" s="623"/>
      <c r="B12" s="632"/>
      <c r="C12" s="632"/>
      <c r="D12" s="628"/>
      <c r="E12" s="15" t="s">
        <v>347</v>
      </c>
      <c r="F12" s="15" t="s">
        <v>99</v>
      </c>
      <c r="G12" s="15">
        <v>2</v>
      </c>
      <c r="H12" s="16">
        <v>170</v>
      </c>
      <c r="I12" s="43">
        <f t="shared" si="0"/>
        <v>340</v>
      </c>
    </row>
    <row r="13" spans="1:9" ht="12.75" customHeight="1" x14ac:dyDescent="0.2">
      <c r="A13" s="623"/>
      <c r="B13" s="632"/>
      <c r="C13" s="632"/>
      <c r="D13" s="628"/>
      <c r="E13" s="15" t="s">
        <v>377</v>
      </c>
      <c r="F13" s="15" t="s">
        <v>99</v>
      </c>
      <c r="G13" s="15">
        <v>2</v>
      </c>
      <c r="H13" s="16">
        <v>26</v>
      </c>
      <c r="I13" s="43">
        <f t="shared" si="0"/>
        <v>52</v>
      </c>
    </row>
    <row r="14" spans="1:9" ht="12.75" customHeight="1" x14ac:dyDescent="0.2">
      <c r="A14" s="623"/>
      <c r="B14" s="632"/>
      <c r="C14" s="632"/>
      <c r="D14" s="628"/>
      <c r="E14" s="15" t="s">
        <v>128</v>
      </c>
      <c r="F14" s="15" t="s">
        <v>100</v>
      </c>
      <c r="G14" s="15">
        <v>0.05</v>
      </c>
      <c r="H14" s="16">
        <v>140</v>
      </c>
      <c r="I14" s="43">
        <f t="shared" si="0"/>
        <v>7</v>
      </c>
    </row>
    <row r="15" spans="1:9" x14ac:dyDescent="0.2">
      <c r="A15" s="623"/>
      <c r="B15" s="632"/>
      <c r="C15" s="632"/>
      <c r="D15" s="628"/>
      <c r="E15" s="15" t="s">
        <v>127</v>
      </c>
      <c r="F15" s="15" t="s">
        <v>100</v>
      </c>
      <c r="G15" s="15">
        <v>0.3</v>
      </c>
      <c r="H15" s="16">
        <v>63</v>
      </c>
      <c r="I15" s="43">
        <f t="shared" si="0"/>
        <v>18.899999999999999</v>
      </c>
    </row>
    <row r="16" spans="1:9" ht="12.75" customHeight="1" x14ac:dyDescent="0.2">
      <c r="A16" s="623"/>
      <c r="B16" s="632"/>
      <c r="C16" s="632"/>
      <c r="D16" s="628"/>
      <c r="E16" s="15" t="s">
        <v>283</v>
      </c>
      <c r="F16" s="15" t="s">
        <v>99</v>
      </c>
      <c r="G16" s="15">
        <v>1</v>
      </c>
      <c r="H16" s="16">
        <v>22</v>
      </c>
      <c r="I16" s="43">
        <f t="shared" si="0"/>
        <v>22</v>
      </c>
    </row>
    <row r="17" spans="1:9" ht="12.75" customHeight="1" x14ac:dyDescent="0.2">
      <c r="A17" s="623"/>
      <c r="B17" s="632"/>
      <c r="C17" s="632"/>
      <c r="D17" s="628"/>
      <c r="E17" s="15" t="s">
        <v>733</v>
      </c>
      <c r="F17" s="15" t="s">
        <v>99</v>
      </c>
      <c r="G17" s="15">
        <v>1</v>
      </c>
      <c r="H17" s="16">
        <v>28</v>
      </c>
      <c r="I17" s="43">
        <f t="shared" si="0"/>
        <v>28</v>
      </c>
    </row>
    <row r="18" spans="1:9" ht="13.5" thickBot="1" x14ac:dyDescent="0.25">
      <c r="A18" s="624"/>
      <c r="B18" s="626"/>
      <c r="C18" s="626"/>
      <c r="D18" s="629"/>
      <c r="E18" s="40" t="s">
        <v>417</v>
      </c>
      <c r="F18" s="40" t="s">
        <v>100</v>
      </c>
      <c r="G18" s="40">
        <v>0.1</v>
      </c>
      <c r="H18" s="41">
        <v>110</v>
      </c>
      <c r="I18" s="42">
        <f t="shared" si="0"/>
        <v>11</v>
      </c>
    </row>
    <row r="19" spans="1:9" ht="12.75" customHeight="1" x14ac:dyDescent="0.2">
      <c r="A19" s="622" t="s">
        <v>525</v>
      </c>
      <c r="B19" s="625">
        <v>17460.04</v>
      </c>
      <c r="C19" s="625" t="s">
        <v>72</v>
      </c>
      <c r="D19" s="658" t="s">
        <v>111</v>
      </c>
      <c r="E19" s="37" t="s">
        <v>609</v>
      </c>
      <c r="F19" s="37" t="s">
        <v>104</v>
      </c>
      <c r="G19" s="37">
        <v>1</v>
      </c>
      <c r="H19" s="38">
        <v>750</v>
      </c>
      <c r="I19" s="39">
        <f t="shared" si="0"/>
        <v>750</v>
      </c>
    </row>
    <row r="20" spans="1:9" ht="12.75" customHeight="1" thickBot="1" x14ac:dyDescent="0.25">
      <c r="A20" s="624"/>
      <c r="B20" s="632"/>
      <c r="C20" s="632"/>
      <c r="D20" s="659"/>
      <c r="E20" s="40" t="s">
        <v>608</v>
      </c>
      <c r="F20" s="40" t="s">
        <v>610</v>
      </c>
      <c r="G20" s="40">
        <v>3</v>
      </c>
      <c r="H20" s="41">
        <v>850</v>
      </c>
      <c r="I20" s="42">
        <f t="shared" si="0"/>
        <v>2550</v>
      </c>
    </row>
    <row r="21" spans="1:9" x14ac:dyDescent="0.2">
      <c r="A21" s="622" t="s">
        <v>854</v>
      </c>
      <c r="B21" s="632"/>
      <c r="C21" s="632"/>
      <c r="D21" s="37" t="s">
        <v>731</v>
      </c>
      <c r="E21" s="37" t="s">
        <v>855</v>
      </c>
      <c r="F21" s="37" t="s">
        <v>101</v>
      </c>
      <c r="G21" s="37">
        <v>20</v>
      </c>
      <c r="H21" s="38">
        <v>55</v>
      </c>
      <c r="I21" s="39">
        <f t="shared" si="0"/>
        <v>1100</v>
      </c>
    </row>
    <row r="22" spans="1:9" ht="12.75" customHeight="1" thickBot="1" x14ac:dyDescent="0.25">
      <c r="A22" s="624"/>
      <c r="B22" s="632"/>
      <c r="C22" s="632"/>
      <c r="D22" s="499" t="s">
        <v>109</v>
      </c>
      <c r="E22" s="40" t="s">
        <v>855</v>
      </c>
      <c r="F22" s="40" t="s">
        <v>101</v>
      </c>
      <c r="G22" s="40">
        <v>32</v>
      </c>
      <c r="H22" s="41">
        <v>55</v>
      </c>
      <c r="I22" s="42">
        <f t="shared" si="0"/>
        <v>1760</v>
      </c>
    </row>
    <row r="23" spans="1:9" ht="12.75" customHeight="1" x14ac:dyDescent="0.2">
      <c r="A23" s="622" t="s">
        <v>324</v>
      </c>
      <c r="B23" s="632"/>
      <c r="C23" s="632"/>
      <c r="D23" s="633" t="s">
        <v>923</v>
      </c>
      <c r="E23" s="37" t="s">
        <v>496</v>
      </c>
      <c r="F23" s="37" t="s">
        <v>99</v>
      </c>
      <c r="G23" s="37">
        <v>1</v>
      </c>
      <c r="H23" s="38">
        <v>345</v>
      </c>
      <c r="I23" s="39">
        <f t="shared" si="0"/>
        <v>345</v>
      </c>
    </row>
    <row r="24" spans="1:9" ht="12.75" customHeight="1" x14ac:dyDescent="0.2">
      <c r="A24" s="623"/>
      <c r="B24" s="632"/>
      <c r="C24" s="632"/>
      <c r="D24" s="634"/>
      <c r="E24" s="15" t="s">
        <v>254</v>
      </c>
      <c r="F24" s="15" t="s">
        <v>100</v>
      </c>
      <c r="G24" s="15">
        <v>40</v>
      </c>
      <c r="H24" s="16">
        <v>168.5</v>
      </c>
      <c r="I24" s="43">
        <f t="shared" si="0"/>
        <v>6740</v>
      </c>
    </row>
    <row r="25" spans="1:9" ht="12.75" customHeight="1" x14ac:dyDescent="0.2">
      <c r="A25" s="623"/>
      <c r="B25" s="632"/>
      <c r="C25" s="632"/>
      <c r="D25" s="634"/>
      <c r="E25" s="15" t="s">
        <v>123</v>
      </c>
      <c r="F25" s="15" t="s">
        <v>110</v>
      </c>
      <c r="G25" s="15">
        <v>5.2</v>
      </c>
      <c r="H25" s="16">
        <v>197.09</v>
      </c>
      <c r="I25" s="43">
        <f t="shared" si="0"/>
        <v>1024.8680000000002</v>
      </c>
    </row>
    <row r="26" spans="1:9" ht="12.75" customHeight="1" x14ac:dyDescent="0.2">
      <c r="A26" s="623"/>
      <c r="B26" s="632"/>
      <c r="C26" s="632"/>
      <c r="D26" s="634"/>
      <c r="E26" s="575" t="s">
        <v>1361</v>
      </c>
      <c r="F26" s="575" t="s">
        <v>100</v>
      </c>
      <c r="G26" s="575">
        <v>12</v>
      </c>
      <c r="H26" s="576">
        <v>1260</v>
      </c>
      <c r="I26" s="577">
        <f t="shared" si="0"/>
        <v>15120</v>
      </c>
    </row>
    <row r="27" spans="1:9" ht="12.75" customHeight="1" x14ac:dyDescent="0.2">
      <c r="A27" s="623"/>
      <c r="B27" s="632"/>
      <c r="C27" s="632"/>
      <c r="D27" s="634"/>
      <c r="E27" s="15" t="s">
        <v>924</v>
      </c>
      <c r="F27" s="15" t="s">
        <v>99</v>
      </c>
      <c r="G27" s="15">
        <v>2</v>
      </c>
      <c r="H27" s="16">
        <v>240</v>
      </c>
      <c r="I27" s="43">
        <f t="shared" si="0"/>
        <v>480</v>
      </c>
    </row>
    <row r="28" spans="1:9" ht="12.75" customHeight="1" x14ac:dyDescent="0.2">
      <c r="A28" s="623"/>
      <c r="B28" s="632"/>
      <c r="C28" s="632"/>
      <c r="D28" s="634"/>
      <c r="E28" s="15" t="s">
        <v>925</v>
      </c>
      <c r="F28" s="15" t="s">
        <v>233</v>
      </c>
      <c r="G28" s="15">
        <v>2</v>
      </c>
      <c r="H28" s="16">
        <v>350</v>
      </c>
      <c r="I28" s="43">
        <f t="shared" si="0"/>
        <v>700</v>
      </c>
    </row>
    <row r="29" spans="1:9" ht="12.75" customHeight="1" x14ac:dyDescent="0.2">
      <c r="A29" s="623"/>
      <c r="B29" s="632"/>
      <c r="C29" s="632"/>
      <c r="D29" s="634"/>
      <c r="E29" s="15" t="s">
        <v>748</v>
      </c>
      <c r="F29" s="15" t="s">
        <v>100</v>
      </c>
      <c r="G29" s="15">
        <v>10</v>
      </c>
      <c r="H29" s="16">
        <v>116.75</v>
      </c>
      <c r="I29" s="43">
        <f t="shared" si="0"/>
        <v>1167.5</v>
      </c>
    </row>
    <row r="30" spans="1:9" ht="12.75" customHeight="1" x14ac:dyDescent="0.2">
      <c r="A30" s="623"/>
      <c r="B30" s="632"/>
      <c r="C30" s="632"/>
      <c r="D30" s="634"/>
      <c r="E30" s="15" t="s">
        <v>926</v>
      </c>
      <c r="F30" s="15" t="s">
        <v>99</v>
      </c>
      <c r="G30" s="15">
        <v>12</v>
      </c>
      <c r="H30" s="16">
        <v>90</v>
      </c>
      <c r="I30" s="43">
        <f t="shared" si="0"/>
        <v>1080</v>
      </c>
    </row>
    <row r="31" spans="1:9" ht="12.75" customHeight="1" x14ac:dyDescent="0.2">
      <c r="A31" s="623"/>
      <c r="B31" s="632"/>
      <c r="C31" s="632"/>
      <c r="D31" s="634"/>
      <c r="E31" s="15" t="s">
        <v>248</v>
      </c>
      <c r="F31" s="15" t="s">
        <v>233</v>
      </c>
      <c r="G31" s="15">
        <v>2</v>
      </c>
      <c r="H31" s="16">
        <v>500</v>
      </c>
      <c r="I31" s="43">
        <f t="shared" si="0"/>
        <v>1000</v>
      </c>
    </row>
    <row r="32" spans="1:9" ht="12.75" customHeight="1" x14ac:dyDescent="0.2">
      <c r="A32" s="623"/>
      <c r="B32" s="632"/>
      <c r="C32" s="632"/>
      <c r="D32" s="634"/>
      <c r="E32" s="15" t="s">
        <v>256</v>
      </c>
      <c r="F32" s="15" t="s">
        <v>100</v>
      </c>
      <c r="G32" s="15">
        <v>25</v>
      </c>
      <c r="H32" s="16">
        <v>103.5</v>
      </c>
      <c r="I32" s="43">
        <f t="shared" si="0"/>
        <v>2587.5</v>
      </c>
    </row>
    <row r="33" spans="1:9" ht="12.75" customHeight="1" x14ac:dyDescent="0.2">
      <c r="A33" s="623"/>
      <c r="B33" s="632"/>
      <c r="C33" s="632"/>
      <c r="D33" s="634"/>
      <c r="E33" s="15" t="s">
        <v>1362</v>
      </c>
      <c r="F33" s="15" t="s">
        <v>99</v>
      </c>
      <c r="G33" s="15">
        <v>8</v>
      </c>
      <c r="H33" s="16">
        <v>1440</v>
      </c>
      <c r="I33" s="43">
        <f t="shared" si="0"/>
        <v>11520</v>
      </c>
    </row>
    <row r="34" spans="1:9" ht="12.75" customHeight="1" x14ac:dyDescent="0.2">
      <c r="A34" s="623"/>
      <c r="B34" s="632"/>
      <c r="C34" s="632"/>
      <c r="D34" s="634"/>
      <c r="E34" s="15" t="s">
        <v>429</v>
      </c>
      <c r="F34" s="15" t="s">
        <v>99</v>
      </c>
      <c r="G34" s="15">
        <v>300</v>
      </c>
      <c r="H34" s="16">
        <v>2.34</v>
      </c>
      <c r="I34" s="43">
        <f t="shared" si="0"/>
        <v>702</v>
      </c>
    </row>
    <row r="35" spans="1:9" ht="12.75" customHeight="1" x14ac:dyDescent="0.2">
      <c r="A35" s="623"/>
      <c r="B35" s="632"/>
      <c r="C35" s="632"/>
      <c r="D35" s="634"/>
      <c r="E35" s="15" t="s">
        <v>255</v>
      </c>
      <c r="F35" s="15" t="s">
        <v>258</v>
      </c>
      <c r="G35" s="15">
        <v>1</v>
      </c>
      <c r="H35" s="16">
        <v>780</v>
      </c>
      <c r="I35" s="43">
        <f t="shared" si="0"/>
        <v>780</v>
      </c>
    </row>
    <row r="36" spans="1:9" ht="12.75" customHeight="1" x14ac:dyDescent="0.2">
      <c r="A36" s="623"/>
      <c r="B36" s="632"/>
      <c r="C36" s="632"/>
      <c r="D36" s="634"/>
      <c r="E36" s="15" t="s">
        <v>928</v>
      </c>
      <c r="F36" s="15" t="s">
        <v>99</v>
      </c>
      <c r="G36" s="15">
        <v>2</v>
      </c>
      <c r="H36" s="16">
        <v>170</v>
      </c>
      <c r="I36" s="43">
        <f t="shared" si="0"/>
        <v>340</v>
      </c>
    </row>
    <row r="37" spans="1:9" ht="12.75" customHeight="1" x14ac:dyDescent="0.2">
      <c r="A37" s="623"/>
      <c r="B37" s="632"/>
      <c r="C37" s="632"/>
      <c r="D37" s="634"/>
      <c r="E37" s="15" t="s">
        <v>929</v>
      </c>
      <c r="F37" s="15" t="s">
        <v>99</v>
      </c>
      <c r="G37" s="15">
        <v>3</v>
      </c>
      <c r="H37" s="16">
        <v>110</v>
      </c>
      <c r="I37" s="43">
        <f t="shared" si="0"/>
        <v>330</v>
      </c>
    </row>
    <row r="38" spans="1:9" ht="12.75" customHeight="1" x14ac:dyDescent="0.2">
      <c r="A38" s="623"/>
      <c r="B38" s="632"/>
      <c r="C38" s="632"/>
      <c r="D38" s="634"/>
      <c r="E38" s="15" t="s">
        <v>930</v>
      </c>
      <c r="F38" s="15" t="s">
        <v>99</v>
      </c>
      <c r="G38" s="15">
        <v>2</v>
      </c>
      <c r="H38" s="16">
        <v>60</v>
      </c>
      <c r="I38" s="43">
        <f t="shared" si="0"/>
        <v>120</v>
      </c>
    </row>
    <row r="39" spans="1:9" ht="12.75" customHeight="1" x14ac:dyDescent="0.2">
      <c r="A39" s="623"/>
      <c r="B39" s="632"/>
      <c r="C39" s="632"/>
      <c r="D39" s="634"/>
      <c r="E39" s="15" t="s">
        <v>617</v>
      </c>
      <c r="F39" s="15" t="s">
        <v>99</v>
      </c>
      <c r="G39" s="15">
        <v>3</v>
      </c>
      <c r="H39" s="16">
        <v>62</v>
      </c>
      <c r="I39" s="43">
        <f t="shared" si="0"/>
        <v>186</v>
      </c>
    </row>
    <row r="40" spans="1:9" ht="12.75" customHeight="1" x14ac:dyDescent="0.2">
      <c r="A40" s="623"/>
      <c r="B40" s="632"/>
      <c r="C40" s="632"/>
      <c r="D40" s="634"/>
      <c r="E40" s="15" t="s">
        <v>931</v>
      </c>
      <c r="F40" s="15" t="s">
        <v>99</v>
      </c>
      <c r="G40" s="15">
        <v>15</v>
      </c>
      <c r="H40" s="16">
        <v>27</v>
      </c>
      <c r="I40" s="43">
        <f t="shared" si="0"/>
        <v>405</v>
      </c>
    </row>
    <row r="41" spans="1:9" ht="12.75" customHeight="1" x14ac:dyDescent="0.2">
      <c r="A41" s="623"/>
      <c r="B41" s="632"/>
      <c r="C41" s="632"/>
      <c r="D41" s="634"/>
      <c r="E41" s="15" t="s">
        <v>331</v>
      </c>
      <c r="F41" s="15" t="s">
        <v>99</v>
      </c>
      <c r="G41" s="15">
        <v>10</v>
      </c>
      <c r="H41" s="16">
        <v>17</v>
      </c>
      <c r="I41" s="43">
        <f t="shared" si="0"/>
        <v>170</v>
      </c>
    </row>
    <row r="42" spans="1:9" ht="12.75" customHeight="1" x14ac:dyDescent="0.2">
      <c r="A42" s="623"/>
      <c r="B42" s="632"/>
      <c r="C42" s="632"/>
      <c r="D42" s="634"/>
      <c r="E42" s="15" t="s">
        <v>608</v>
      </c>
      <c r="F42" s="15" t="s">
        <v>933</v>
      </c>
      <c r="G42" s="15">
        <v>5</v>
      </c>
      <c r="H42" s="16">
        <v>850.5</v>
      </c>
      <c r="I42" s="43">
        <f t="shared" si="0"/>
        <v>4252.5</v>
      </c>
    </row>
    <row r="43" spans="1:9" ht="12.75" customHeight="1" x14ac:dyDescent="0.2">
      <c r="A43" s="623"/>
      <c r="B43" s="632"/>
      <c r="C43" s="632"/>
      <c r="D43" s="634"/>
      <c r="E43" s="15" t="s">
        <v>932</v>
      </c>
      <c r="F43" s="15" t="s">
        <v>528</v>
      </c>
      <c r="G43" s="15">
        <v>4</v>
      </c>
      <c r="H43" s="16">
        <v>561.72</v>
      </c>
      <c r="I43" s="43">
        <f t="shared" si="0"/>
        <v>2246.88</v>
      </c>
    </row>
    <row r="44" spans="1:9" ht="12.75" customHeight="1" thickBot="1" x14ac:dyDescent="0.25">
      <c r="A44" s="624"/>
      <c r="B44" s="626"/>
      <c r="C44" s="626"/>
      <c r="D44" s="635"/>
      <c r="E44" s="40" t="s">
        <v>284</v>
      </c>
      <c r="F44" s="40" t="s">
        <v>100</v>
      </c>
      <c r="G44" s="40">
        <v>1.5</v>
      </c>
      <c r="H44" s="41">
        <v>170</v>
      </c>
      <c r="I44" s="42">
        <f t="shared" si="0"/>
        <v>255</v>
      </c>
    </row>
    <row r="45" spans="1:9" x14ac:dyDescent="0.2">
      <c r="A45" s="622" t="s">
        <v>1026</v>
      </c>
      <c r="B45" s="625">
        <v>15855.19</v>
      </c>
      <c r="C45" s="625" t="s">
        <v>73</v>
      </c>
      <c r="D45" s="627" t="s">
        <v>1027</v>
      </c>
      <c r="E45" s="37" t="s">
        <v>1028</v>
      </c>
      <c r="F45" s="37" t="s">
        <v>100</v>
      </c>
      <c r="G45" s="37">
        <v>6</v>
      </c>
      <c r="H45" s="38">
        <v>202.62</v>
      </c>
      <c r="I45" s="39">
        <f t="shared" si="0"/>
        <v>1215.72</v>
      </c>
    </row>
    <row r="46" spans="1:9" ht="13.5" thickBot="1" x14ac:dyDescent="0.25">
      <c r="A46" s="624"/>
      <c r="B46" s="626"/>
      <c r="C46" s="626"/>
      <c r="D46" s="629"/>
      <c r="E46" s="40" t="s">
        <v>1029</v>
      </c>
      <c r="F46" s="40" t="s">
        <v>99</v>
      </c>
      <c r="G46" s="40">
        <v>1</v>
      </c>
      <c r="H46" s="41">
        <v>20</v>
      </c>
      <c r="I46" s="42">
        <f t="shared" si="0"/>
        <v>20</v>
      </c>
    </row>
    <row r="47" spans="1:9" ht="12.75" customHeight="1" x14ac:dyDescent="0.2">
      <c r="A47" s="260"/>
      <c r="B47" s="261">
        <v>18864.43</v>
      </c>
      <c r="C47" s="33" t="s">
        <v>74</v>
      </c>
      <c r="D47" s="262"/>
      <c r="E47" s="35"/>
      <c r="F47" s="35"/>
      <c r="G47" s="35"/>
      <c r="H47" s="36"/>
      <c r="I47" s="157"/>
    </row>
    <row r="48" spans="1:9" ht="12.75" customHeight="1" thickBot="1" x14ac:dyDescent="0.25">
      <c r="A48" s="263"/>
      <c r="B48" s="264">
        <v>9000.49</v>
      </c>
      <c r="C48" s="33" t="s">
        <v>75</v>
      </c>
      <c r="D48" s="265"/>
      <c r="E48" s="15"/>
      <c r="F48" s="15"/>
      <c r="G48" s="15"/>
      <c r="H48" s="16"/>
      <c r="I48" s="43"/>
    </row>
    <row r="49" spans="1:9" x14ac:dyDescent="0.2">
      <c r="A49" s="620" t="s">
        <v>1357</v>
      </c>
      <c r="B49" s="630">
        <v>12656.01</v>
      </c>
      <c r="C49" s="625" t="s">
        <v>76</v>
      </c>
      <c r="D49" s="547" t="s">
        <v>1091</v>
      </c>
      <c r="E49" s="487" t="s">
        <v>1358</v>
      </c>
      <c r="F49" s="487" t="s">
        <v>349</v>
      </c>
      <c r="G49" s="487">
        <v>1</v>
      </c>
      <c r="H49" s="488">
        <v>2162.14</v>
      </c>
      <c r="I49" s="39">
        <f>G49*H49</f>
        <v>2162.14</v>
      </c>
    </row>
    <row r="50" spans="1:9" ht="13.9" customHeight="1" thickBot="1" x14ac:dyDescent="0.25">
      <c r="A50" s="621"/>
      <c r="B50" s="631"/>
      <c r="C50" s="626"/>
      <c r="D50" s="83" t="s">
        <v>970</v>
      </c>
      <c r="E50" s="544" t="s">
        <v>1358</v>
      </c>
      <c r="F50" s="83" t="s">
        <v>349</v>
      </c>
      <c r="G50" s="83">
        <v>0.5</v>
      </c>
      <c r="H50" s="84">
        <v>2162.14</v>
      </c>
      <c r="I50" s="200">
        <f>G50*H50</f>
        <v>1081.07</v>
      </c>
    </row>
    <row r="51" spans="1:9" ht="12.75" customHeight="1" x14ac:dyDescent="0.2">
      <c r="A51" s="622" t="s">
        <v>1675</v>
      </c>
      <c r="B51" s="625">
        <v>12626.63</v>
      </c>
      <c r="C51" s="625" t="s">
        <v>77</v>
      </c>
      <c r="D51" s="627" t="s">
        <v>1676</v>
      </c>
      <c r="E51" s="37" t="s">
        <v>498</v>
      </c>
      <c r="F51" s="37" t="s">
        <v>101</v>
      </c>
      <c r="G51" s="37">
        <v>7</v>
      </c>
      <c r="H51" s="38">
        <v>70.56</v>
      </c>
      <c r="I51" s="39">
        <f t="shared" si="0"/>
        <v>493.92</v>
      </c>
    </row>
    <row r="52" spans="1:9" ht="12.75" customHeight="1" x14ac:dyDescent="0.2">
      <c r="A52" s="623"/>
      <c r="B52" s="632"/>
      <c r="C52" s="632"/>
      <c r="D52" s="628"/>
      <c r="E52" s="15" t="s">
        <v>359</v>
      </c>
      <c r="F52" s="15" t="s">
        <v>101</v>
      </c>
      <c r="G52" s="15">
        <v>1</v>
      </c>
      <c r="H52" s="16">
        <v>32.049999999999997</v>
      </c>
      <c r="I52" s="43">
        <f t="shared" si="0"/>
        <v>32.049999999999997</v>
      </c>
    </row>
    <row r="53" spans="1:9" ht="12.75" customHeight="1" x14ac:dyDescent="0.2">
      <c r="A53" s="623"/>
      <c r="B53" s="632"/>
      <c r="C53" s="632"/>
      <c r="D53" s="628"/>
      <c r="E53" s="15" t="s">
        <v>450</v>
      </c>
      <c r="F53" s="15" t="s">
        <v>100</v>
      </c>
      <c r="G53" s="15">
        <v>0.5</v>
      </c>
      <c r="H53" s="16">
        <v>116.04</v>
      </c>
      <c r="I53" s="43">
        <f t="shared" si="0"/>
        <v>58.02</v>
      </c>
    </row>
    <row r="54" spans="1:9" ht="12.75" customHeight="1" x14ac:dyDescent="0.2">
      <c r="A54" s="623"/>
      <c r="B54" s="632"/>
      <c r="C54" s="632"/>
      <c r="D54" s="628"/>
      <c r="E54" s="15" t="s">
        <v>1211</v>
      </c>
      <c r="F54" s="15" t="s">
        <v>99</v>
      </c>
      <c r="G54" s="15">
        <v>1</v>
      </c>
      <c r="H54" s="16">
        <v>42</v>
      </c>
      <c r="I54" s="43">
        <f t="shared" si="0"/>
        <v>42</v>
      </c>
    </row>
    <row r="55" spans="1:9" ht="12.75" customHeight="1" thickBot="1" x14ac:dyDescent="0.25">
      <c r="A55" s="624"/>
      <c r="B55" s="626"/>
      <c r="C55" s="626"/>
      <c r="D55" s="629"/>
      <c r="E55" s="40" t="s">
        <v>1632</v>
      </c>
      <c r="F55" s="40" t="s">
        <v>100</v>
      </c>
      <c r="G55" s="40">
        <v>2</v>
      </c>
      <c r="H55" s="41">
        <v>145</v>
      </c>
      <c r="I55" s="42">
        <f t="shared" si="0"/>
        <v>290</v>
      </c>
    </row>
    <row r="56" spans="1:9" ht="12.75" customHeight="1" x14ac:dyDescent="0.2">
      <c r="A56" s="622" t="s">
        <v>324</v>
      </c>
      <c r="B56" s="625">
        <v>18719.650000000001</v>
      </c>
      <c r="C56" s="625" t="s">
        <v>78</v>
      </c>
      <c r="D56" s="627" t="s">
        <v>111</v>
      </c>
      <c r="E56" s="37" t="s">
        <v>925</v>
      </c>
      <c r="F56" s="37" t="s">
        <v>233</v>
      </c>
      <c r="G56" s="37">
        <v>1</v>
      </c>
      <c r="H56" s="38">
        <v>350</v>
      </c>
      <c r="I56" s="39">
        <f t="shared" si="0"/>
        <v>350</v>
      </c>
    </row>
    <row r="57" spans="1:9" ht="12.75" customHeight="1" x14ac:dyDescent="0.2">
      <c r="A57" s="623"/>
      <c r="B57" s="632"/>
      <c r="C57" s="632"/>
      <c r="D57" s="628"/>
      <c r="E57" s="15" t="s">
        <v>926</v>
      </c>
      <c r="F57" s="15" t="s">
        <v>99</v>
      </c>
      <c r="G57" s="15">
        <v>6</v>
      </c>
      <c r="H57" s="16">
        <v>90</v>
      </c>
      <c r="I57" s="43">
        <f t="shared" si="0"/>
        <v>540</v>
      </c>
    </row>
    <row r="58" spans="1:9" ht="12.75" customHeight="1" x14ac:dyDescent="0.2">
      <c r="A58" s="623"/>
      <c r="B58" s="632"/>
      <c r="C58" s="632"/>
      <c r="D58" s="628"/>
      <c r="E58" s="15" t="s">
        <v>256</v>
      </c>
      <c r="F58" s="15" t="s">
        <v>100</v>
      </c>
      <c r="G58" s="15">
        <v>14</v>
      </c>
      <c r="H58" s="16">
        <v>110</v>
      </c>
      <c r="I58" s="43">
        <f t="shared" si="0"/>
        <v>1540</v>
      </c>
    </row>
    <row r="59" spans="1:9" ht="12.75" customHeight="1" x14ac:dyDescent="0.2">
      <c r="A59" s="623"/>
      <c r="B59" s="632"/>
      <c r="C59" s="632"/>
      <c r="D59" s="628"/>
      <c r="E59" s="15" t="s">
        <v>254</v>
      </c>
      <c r="F59" s="15" t="s">
        <v>100</v>
      </c>
      <c r="G59" s="15">
        <v>10</v>
      </c>
      <c r="H59" s="16">
        <v>147.5</v>
      </c>
      <c r="I59" s="43">
        <f t="shared" si="0"/>
        <v>1475</v>
      </c>
    </row>
    <row r="60" spans="1:9" ht="12.75" customHeight="1" x14ac:dyDescent="0.2">
      <c r="A60" s="623"/>
      <c r="B60" s="632"/>
      <c r="C60" s="632"/>
      <c r="D60" s="628"/>
      <c r="E60" s="15" t="s">
        <v>1776</v>
      </c>
      <c r="F60" s="15" t="s">
        <v>349</v>
      </c>
      <c r="G60" s="15">
        <v>4</v>
      </c>
      <c r="H60" s="16">
        <v>1260</v>
      </c>
      <c r="I60" s="43">
        <f t="shared" si="0"/>
        <v>5040</v>
      </c>
    </row>
    <row r="61" spans="1:9" ht="12.75" customHeight="1" x14ac:dyDescent="0.2">
      <c r="A61" s="623"/>
      <c r="B61" s="632"/>
      <c r="C61" s="632"/>
      <c r="D61" s="628"/>
      <c r="E61" s="15" t="s">
        <v>1777</v>
      </c>
      <c r="F61" s="15" t="s">
        <v>349</v>
      </c>
      <c r="G61" s="15">
        <v>1</v>
      </c>
      <c r="H61" s="16">
        <v>1100</v>
      </c>
      <c r="I61" s="43">
        <f t="shared" si="0"/>
        <v>1100</v>
      </c>
    </row>
    <row r="62" spans="1:9" ht="12.75" customHeight="1" x14ac:dyDescent="0.2">
      <c r="A62" s="623"/>
      <c r="B62" s="632"/>
      <c r="C62" s="632"/>
      <c r="D62" s="628"/>
      <c r="E62" s="15" t="s">
        <v>1386</v>
      </c>
      <c r="F62" s="15" t="s">
        <v>99</v>
      </c>
      <c r="G62" s="15">
        <v>2</v>
      </c>
      <c r="H62" s="16">
        <v>56</v>
      </c>
      <c r="I62" s="43">
        <f t="shared" si="0"/>
        <v>112</v>
      </c>
    </row>
    <row r="63" spans="1:9" ht="12.75" customHeight="1" x14ac:dyDescent="0.2">
      <c r="A63" s="623"/>
      <c r="B63" s="632"/>
      <c r="C63" s="632"/>
      <c r="D63" s="628"/>
      <c r="E63" s="15" t="s">
        <v>738</v>
      </c>
      <c r="F63" s="15" t="s">
        <v>99</v>
      </c>
      <c r="G63" s="15">
        <v>1</v>
      </c>
      <c r="H63" s="16">
        <v>38</v>
      </c>
      <c r="I63" s="43">
        <f t="shared" si="0"/>
        <v>38</v>
      </c>
    </row>
    <row r="64" spans="1:9" ht="12.75" customHeight="1" x14ac:dyDescent="0.2">
      <c r="A64" s="623"/>
      <c r="B64" s="632"/>
      <c r="C64" s="632"/>
      <c r="D64" s="628"/>
      <c r="E64" s="15" t="s">
        <v>1440</v>
      </c>
      <c r="F64" s="15" t="s">
        <v>528</v>
      </c>
      <c r="G64" s="15">
        <v>2</v>
      </c>
      <c r="H64" s="16">
        <v>520</v>
      </c>
      <c r="I64" s="43">
        <f t="shared" si="0"/>
        <v>1040</v>
      </c>
    </row>
    <row r="65" spans="1:9" ht="12.75" customHeight="1" x14ac:dyDescent="0.2">
      <c r="A65" s="623"/>
      <c r="B65" s="632"/>
      <c r="C65" s="632"/>
      <c r="D65" s="628"/>
      <c r="E65" s="15" t="s">
        <v>1362</v>
      </c>
      <c r="F65" s="15" t="s">
        <v>99</v>
      </c>
      <c r="G65" s="15">
        <v>4</v>
      </c>
      <c r="H65" s="16">
        <v>1440</v>
      </c>
      <c r="I65" s="43">
        <f t="shared" si="0"/>
        <v>5760</v>
      </c>
    </row>
    <row r="66" spans="1:9" ht="12.75" customHeight="1" x14ac:dyDescent="0.2">
      <c r="A66" s="623"/>
      <c r="B66" s="632"/>
      <c r="C66" s="632"/>
      <c r="D66" s="628"/>
      <c r="E66" s="15" t="s">
        <v>396</v>
      </c>
      <c r="F66" s="15" t="s">
        <v>99</v>
      </c>
      <c r="G66" s="15">
        <v>25</v>
      </c>
      <c r="H66" s="16">
        <v>2.34</v>
      </c>
      <c r="I66" s="43">
        <f t="shared" si="0"/>
        <v>58.5</v>
      </c>
    </row>
    <row r="67" spans="1:9" ht="12.75" customHeight="1" x14ac:dyDescent="0.2">
      <c r="A67" s="623"/>
      <c r="B67" s="632"/>
      <c r="C67" s="632"/>
      <c r="D67" s="628"/>
      <c r="E67" s="15" t="s">
        <v>770</v>
      </c>
      <c r="F67" s="15" t="s">
        <v>99</v>
      </c>
      <c r="G67" s="15">
        <v>2</v>
      </c>
      <c r="H67" s="16">
        <v>140</v>
      </c>
      <c r="I67" s="43">
        <f t="shared" si="0"/>
        <v>280</v>
      </c>
    </row>
    <row r="68" spans="1:9" ht="12.75" customHeight="1" x14ac:dyDescent="0.2">
      <c r="A68" s="623"/>
      <c r="B68" s="632"/>
      <c r="C68" s="632"/>
      <c r="D68" s="628"/>
      <c r="E68" s="15" t="s">
        <v>929</v>
      </c>
      <c r="F68" s="15" t="s">
        <v>99</v>
      </c>
      <c r="G68" s="15">
        <v>2</v>
      </c>
      <c r="H68" s="16">
        <v>68</v>
      </c>
      <c r="I68" s="43">
        <f t="shared" si="0"/>
        <v>136</v>
      </c>
    </row>
    <row r="69" spans="1:9" ht="12.75" customHeight="1" x14ac:dyDescent="0.2">
      <c r="A69" s="623"/>
      <c r="B69" s="632"/>
      <c r="C69" s="632"/>
      <c r="D69" s="628"/>
      <c r="E69" s="15" t="s">
        <v>1186</v>
      </c>
      <c r="F69" s="15" t="s">
        <v>99</v>
      </c>
      <c r="G69" s="15">
        <v>2</v>
      </c>
      <c r="H69" s="16">
        <v>38</v>
      </c>
      <c r="I69" s="43">
        <f t="shared" si="0"/>
        <v>76</v>
      </c>
    </row>
    <row r="70" spans="1:9" ht="12.75" customHeight="1" x14ac:dyDescent="0.2">
      <c r="A70" s="623"/>
      <c r="B70" s="632"/>
      <c r="C70" s="632"/>
      <c r="D70" s="628"/>
      <c r="E70" s="15" t="s">
        <v>738</v>
      </c>
      <c r="F70" s="15" t="s">
        <v>99</v>
      </c>
      <c r="G70" s="15">
        <v>1</v>
      </c>
      <c r="H70" s="16">
        <v>38</v>
      </c>
      <c r="I70" s="43">
        <f t="shared" si="0"/>
        <v>38</v>
      </c>
    </row>
    <row r="71" spans="1:9" ht="12.75" customHeight="1" x14ac:dyDescent="0.2">
      <c r="A71" s="623"/>
      <c r="B71" s="632"/>
      <c r="C71" s="632"/>
      <c r="D71" s="628"/>
      <c r="E71" s="15" t="s">
        <v>1487</v>
      </c>
      <c r="F71" s="15" t="s">
        <v>99</v>
      </c>
      <c r="G71" s="15">
        <v>1</v>
      </c>
      <c r="H71" s="16">
        <v>32</v>
      </c>
      <c r="I71" s="43">
        <f t="shared" si="0"/>
        <v>32</v>
      </c>
    </row>
    <row r="72" spans="1:9" ht="12.75" customHeight="1" x14ac:dyDescent="0.2">
      <c r="A72" s="623"/>
      <c r="B72" s="632"/>
      <c r="C72" s="632"/>
      <c r="D72" s="628"/>
      <c r="E72" s="15" t="s">
        <v>1778</v>
      </c>
      <c r="F72" s="15" t="s">
        <v>99</v>
      </c>
      <c r="G72" s="15">
        <v>1</v>
      </c>
      <c r="H72" s="16">
        <v>39</v>
      </c>
      <c r="I72" s="43">
        <f t="shared" si="0"/>
        <v>39</v>
      </c>
    </row>
    <row r="73" spans="1:9" ht="12.75" customHeight="1" x14ac:dyDescent="0.2">
      <c r="A73" s="623"/>
      <c r="B73" s="632"/>
      <c r="C73" s="632"/>
      <c r="D73" s="628"/>
      <c r="E73" s="15" t="s">
        <v>248</v>
      </c>
      <c r="F73" s="15" t="s">
        <v>233</v>
      </c>
      <c r="G73" s="15">
        <v>1</v>
      </c>
      <c r="H73" s="16">
        <v>430</v>
      </c>
      <c r="I73" s="43">
        <f t="shared" si="0"/>
        <v>430</v>
      </c>
    </row>
    <row r="74" spans="1:9" ht="12.75" customHeight="1" x14ac:dyDescent="0.2">
      <c r="A74" s="623"/>
      <c r="B74" s="632"/>
      <c r="C74" s="632"/>
      <c r="D74" s="628"/>
      <c r="E74" s="15" t="s">
        <v>771</v>
      </c>
      <c r="F74" s="15" t="s">
        <v>233</v>
      </c>
      <c r="G74" s="15">
        <v>1</v>
      </c>
      <c r="H74" s="16">
        <v>274</v>
      </c>
      <c r="I74" s="43">
        <f t="shared" si="0"/>
        <v>274</v>
      </c>
    </row>
    <row r="75" spans="1:9" ht="12.75" customHeight="1" x14ac:dyDescent="0.2">
      <c r="A75" s="623"/>
      <c r="B75" s="632"/>
      <c r="C75" s="632"/>
      <c r="D75" s="628"/>
      <c r="E75" s="15" t="s">
        <v>123</v>
      </c>
      <c r="F75" s="15" t="s">
        <v>110</v>
      </c>
      <c r="G75" s="15">
        <v>3.12</v>
      </c>
      <c r="H75" s="16">
        <v>299.95</v>
      </c>
      <c r="I75" s="43">
        <f t="shared" si="0"/>
        <v>935.84400000000005</v>
      </c>
    </row>
    <row r="76" spans="1:9" ht="12.75" customHeight="1" thickBot="1" x14ac:dyDescent="0.25">
      <c r="A76" s="624"/>
      <c r="B76" s="626"/>
      <c r="C76" s="626"/>
      <c r="D76" s="629"/>
      <c r="E76" s="40" t="s">
        <v>124</v>
      </c>
      <c r="F76" s="40" t="s">
        <v>100</v>
      </c>
      <c r="G76" s="40">
        <v>0.1</v>
      </c>
      <c r="H76" s="41">
        <v>140</v>
      </c>
      <c r="I76" s="42">
        <f t="shared" si="0"/>
        <v>14</v>
      </c>
    </row>
    <row r="77" spans="1:9" ht="12.75" customHeight="1" x14ac:dyDescent="0.2">
      <c r="A77" s="622" t="s">
        <v>1941</v>
      </c>
      <c r="B77" s="625">
        <v>15358.65</v>
      </c>
      <c r="C77" s="625" t="s">
        <v>79</v>
      </c>
      <c r="D77" s="627" t="s">
        <v>330</v>
      </c>
      <c r="E77" s="37" t="s">
        <v>1020</v>
      </c>
      <c r="F77" s="37" t="s">
        <v>99</v>
      </c>
      <c r="G77" s="37">
        <v>4</v>
      </c>
      <c r="H77" s="38">
        <v>980.1</v>
      </c>
      <c r="I77" s="39">
        <f t="shared" si="0"/>
        <v>3920.4</v>
      </c>
    </row>
    <row r="78" spans="1:9" ht="12.75" customHeight="1" x14ac:dyDescent="0.2">
      <c r="A78" s="623"/>
      <c r="B78" s="632"/>
      <c r="C78" s="632"/>
      <c r="D78" s="628"/>
      <c r="E78" s="15" t="s">
        <v>1875</v>
      </c>
      <c r="F78" s="15" t="s">
        <v>101</v>
      </c>
      <c r="G78" s="15">
        <v>4</v>
      </c>
      <c r="H78" s="16">
        <v>487.29</v>
      </c>
      <c r="I78" s="43">
        <f t="shared" si="0"/>
        <v>1949.16</v>
      </c>
    </row>
    <row r="79" spans="1:9" ht="12.75" customHeight="1" x14ac:dyDescent="0.2">
      <c r="A79" s="623"/>
      <c r="B79" s="632"/>
      <c r="C79" s="632"/>
      <c r="D79" s="628"/>
      <c r="E79" s="15" t="s">
        <v>450</v>
      </c>
      <c r="F79" s="15" t="s">
        <v>100</v>
      </c>
      <c r="G79" s="15">
        <v>5</v>
      </c>
      <c r="H79" s="16">
        <v>116.04</v>
      </c>
      <c r="I79" s="43">
        <f t="shared" si="0"/>
        <v>580.20000000000005</v>
      </c>
    </row>
    <row r="80" spans="1:9" ht="12.75" customHeight="1" thickBot="1" x14ac:dyDescent="0.25">
      <c r="A80" s="624"/>
      <c r="B80" s="632"/>
      <c r="C80" s="632"/>
      <c r="D80" s="629"/>
      <c r="E80" s="40" t="s">
        <v>277</v>
      </c>
      <c r="F80" s="40" t="s">
        <v>99</v>
      </c>
      <c r="G80" s="40">
        <v>4</v>
      </c>
      <c r="H80" s="41">
        <v>30</v>
      </c>
      <c r="I80" s="42">
        <f t="shared" si="0"/>
        <v>120</v>
      </c>
    </row>
    <row r="81" spans="1:9" ht="12.75" customHeight="1" x14ac:dyDescent="0.2">
      <c r="A81" s="622" t="s">
        <v>324</v>
      </c>
      <c r="B81" s="632"/>
      <c r="C81" s="632"/>
      <c r="D81" s="627" t="s">
        <v>356</v>
      </c>
      <c r="E81" s="37" t="s">
        <v>833</v>
      </c>
      <c r="F81" s="37" t="s">
        <v>1942</v>
      </c>
      <c r="G81" s="37">
        <v>1</v>
      </c>
      <c r="H81" s="38">
        <v>260</v>
      </c>
      <c r="I81" s="39">
        <f t="shared" si="0"/>
        <v>260</v>
      </c>
    </row>
    <row r="82" spans="1:9" ht="12.75" customHeight="1" x14ac:dyDescent="0.2">
      <c r="A82" s="623"/>
      <c r="B82" s="632"/>
      <c r="C82" s="632"/>
      <c r="D82" s="628"/>
      <c r="E82" s="35" t="s">
        <v>248</v>
      </c>
      <c r="F82" s="35" t="s">
        <v>233</v>
      </c>
      <c r="G82" s="35">
        <v>1</v>
      </c>
      <c r="H82" s="36">
        <v>368</v>
      </c>
      <c r="I82" s="157">
        <f t="shared" si="0"/>
        <v>368</v>
      </c>
    </row>
    <row r="83" spans="1:9" ht="12.75" customHeight="1" x14ac:dyDescent="0.2">
      <c r="A83" s="623"/>
      <c r="B83" s="632"/>
      <c r="C83" s="632"/>
      <c r="D83" s="628"/>
      <c r="E83" s="35" t="s">
        <v>925</v>
      </c>
      <c r="F83" s="35" t="s">
        <v>99</v>
      </c>
      <c r="G83" s="35">
        <v>1</v>
      </c>
      <c r="H83" s="36">
        <v>350</v>
      </c>
      <c r="I83" s="157">
        <f t="shared" si="0"/>
        <v>350</v>
      </c>
    </row>
    <row r="84" spans="1:9" ht="12.75" customHeight="1" x14ac:dyDescent="0.2">
      <c r="A84" s="623"/>
      <c r="B84" s="632"/>
      <c r="C84" s="632"/>
      <c r="D84" s="628"/>
      <c r="E84" s="35" t="s">
        <v>1417</v>
      </c>
      <c r="F84" s="35" t="s">
        <v>101</v>
      </c>
      <c r="G84" s="35">
        <v>1</v>
      </c>
      <c r="H84" s="36">
        <v>15</v>
      </c>
      <c r="I84" s="157">
        <f t="shared" si="0"/>
        <v>15</v>
      </c>
    </row>
    <row r="85" spans="1:9" ht="12.75" customHeight="1" x14ac:dyDescent="0.2">
      <c r="A85" s="623"/>
      <c r="B85" s="632"/>
      <c r="C85" s="632"/>
      <c r="D85" s="628"/>
      <c r="E85" s="35" t="s">
        <v>1776</v>
      </c>
      <c r="F85" s="35" t="s">
        <v>349</v>
      </c>
      <c r="G85" s="35">
        <v>8</v>
      </c>
      <c r="H85" s="36">
        <v>1260</v>
      </c>
      <c r="I85" s="157">
        <f t="shared" si="0"/>
        <v>10080</v>
      </c>
    </row>
    <row r="86" spans="1:9" ht="12.75" customHeight="1" x14ac:dyDescent="0.2">
      <c r="A86" s="623"/>
      <c r="B86" s="632"/>
      <c r="C86" s="632"/>
      <c r="D86" s="628"/>
      <c r="E86" s="35" t="s">
        <v>123</v>
      </c>
      <c r="F86" s="35" t="s">
        <v>110</v>
      </c>
      <c r="G86" s="35">
        <v>4.16</v>
      </c>
      <c r="H86" s="36">
        <v>299.95</v>
      </c>
      <c r="I86" s="157">
        <f t="shared" si="0"/>
        <v>1247.7919999999999</v>
      </c>
    </row>
    <row r="87" spans="1:9" ht="12.75" customHeight="1" x14ac:dyDescent="0.2">
      <c r="A87" s="623"/>
      <c r="B87" s="632"/>
      <c r="C87" s="632"/>
      <c r="D87" s="628"/>
      <c r="E87" s="35" t="s">
        <v>1440</v>
      </c>
      <c r="F87" s="35" t="s">
        <v>528</v>
      </c>
      <c r="G87" s="35">
        <v>6</v>
      </c>
      <c r="H87" s="36">
        <v>520</v>
      </c>
      <c r="I87" s="157">
        <f t="shared" si="0"/>
        <v>3120</v>
      </c>
    </row>
    <row r="88" spans="1:9" ht="12.75" customHeight="1" x14ac:dyDescent="0.2">
      <c r="A88" s="623"/>
      <c r="B88" s="632"/>
      <c r="C88" s="632"/>
      <c r="D88" s="628"/>
      <c r="E88" s="35" t="s">
        <v>1336</v>
      </c>
      <c r="F88" s="35" t="s">
        <v>100</v>
      </c>
      <c r="G88" s="35">
        <v>40</v>
      </c>
      <c r="H88" s="36">
        <v>0.37</v>
      </c>
      <c r="I88" s="157">
        <f t="shared" si="0"/>
        <v>14.8</v>
      </c>
    </row>
    <row r="89" spans="1:9" ht="12.75" customHeight="1" x14ac:dyDescent="0.2">
      <c r="A89" s="623"/>
      <c r="B89" s="632"/>
      <c r="C89" s="632"/>
      <c r="D89" s="628"/>
      <c r="E89" s="35" t="s">
        <v>151</v>
      </c>
      <c r="F89" s="35" t="s">
        <v>100</v>
      </c>
      <c r="G89" s="35">
        <v>0.25</v>
      </c>
      <c r="H89" s="36">
        <v>76</v>
      </c>
      <c r="I89" s="157">
        <f t="shared" si="0"/>
        <v>19</v>
      </c>
    </row>
    <row r="90" spans="1:9" ht="12.75" customHeight="1" x14ac:dyDescent="0.2">
      <c r="A90" s="623"/>
      <c r="B90" s="632"/>
      <c r="C90" s="632"/>
      <c r="D90" s="665"/>
      <c r="E90" s="35" t="s">
        <v>926</v>
      </c>
      <c r="F90" s="35" t="s">
        <v>99</v>
      </c>
      <c r="G90" s="35">
        <v>6</v>
      </c>
      <c r="H90" s="36">
        <v>90</v>
      </c>
      <c r="I90" s="157">
        <f t="shared" si="0"/>
        <v>540</v>
      </c>
    </row>
    <row r="91" spans="1:9" ht="12.75" customHeight="1" x14ac:dyDescent="0.2">
      <c r="A91" s="623"/>
      <c r="B91" s="632"/>
      <c r="C91" s="632"/>
      <c r="D91" s="664" t="s">
        <v>953</v>
      </c>
      <c r="E91" s="35" t="s">
        <v>837</v>
      </c>
      <c r="F91" s="35" t="s">
        <v>99</v>
      </c>
      <c r="G91" s="35">
        <v>2</v>
      </c>
      <c r="H91" s="36">
        <v>16</v>
      </c>
      <c r="I91" s="157">
        <f t="shared" si="0"/>
        <v>32</v>
      </c>
    </row>
    <row r="92" spans="1:9" ht="12.75" customHeight="1" x14ac:dyDescent="0.2">
      <c r="A92" s="623"/>
      <c r="B92" s="632"/>
      <c r="C92" s="632"/>
      <c r="D92" s="628"/>
      <c r="E92" s="35" t="s">
        <v>1426</v>
      </c>
      <c r="F92" s="35" t="s">
        <v>99</v>
      </c>
      <c r="G92" s="35">
        <v>5</v>
      </c>
      <c r="H92" s="36">
        <v>275</v>
      </c>
      <c r="I92" s="157">
        <f t="shared" si="0"/>
        <v>1375</v>
      </c>
    </row>
    <row r="93" spans="1:9" ht="12.75" customHeight="1" x14ac:dyDescent="0.2">
      <c r="A93" s="623"/>
      <c r="B93" s="632"/>
      <c r="C93" s="632"/>
      <c r="D93" s="628"/>
      <c r="E93" s="35" t="s">
        <v>254</v>
      </c>
      <c r="F93" s="35" t="s">
        <v>99</v>
      </c>
      <c r="G93" s="35">
        <v>1</v>
      </c>
      <c r="H93" s="36">
        <v>655</v>
      </c>
      <c r="I93" s="157">
        <f t="shared" si="0"/>
        <v>655</v>
      </c>
    </row>
    <row r="94" spans="1:9" ht="12.75" customHeight="1" x14ac:dyDescent="0.2">
      <c r="A94" s="623"/>
      <c r="B94" s="632"/>
      <c r="C94" s="632"/>
      <c r="D94" s="628"/>
      <c r="E94" s="35" t="s">
        <v>1943</v>
      </c>
      <c r="F94" s="35" t="s">
        <v>99</v>
      </c>
      <c r="G94" s="35">
        <v>5</v>
      </c>
      <c r="H94" s="36">
        <v>148</v>
      </c>
      <c r="I94" s="157">
        <f t="shared" si="0"/>
        <v>740</v>
      </c>
    </row>
    <row r="95" spans="1:9" ht="12.75" customHeight="1" x14ac:dyDescent="0.2">
      <c r="A95" s="623"/>
      <c r="B95" s="632"/>
      <c r="C95" s="632"/>
      <c r="D95" s="628"/>
      <c r="E95" s="35" t="s">
        <v>1622</v>
      </c>
      <c r="F95" s="35" t="s">
        <v>99</v>
      </c>
      <c r="G95" s="35">
        <v>3</v>
      </c>
      <c r="H95" s="36">
        <v>140</v>
      </c>
      <c r="I95" s="157">
        <f t="shared" si="0"/>
        <v>420</v>
      </c>
    </row>
    <row r="96" spans="1:9" ht="12.75" customHeight="1" x14ac:dyDescent="0.2">
      <c r="A96" s="623"/>
      <c r="B96" s="632"/>
      <c r="C96" s="632"/>
      <c r="D96" s="628"/>
      <c r="E96" s="35" t="s">
        <v>1944</v>
      </c>
      <c r="F96" s="35" t="s">
        <v>99</v>
      </c>
      <c r="G96" s="35">
        <v>3</v>
      </c>
      <c r="H96" s="36">
        <v>332</v>
      </c>
      <c r="I96" s="157">
        <f t="shared" si="0"/>
        <v>996</v>
      </c>
    </row>
    <row r="97" spans="1:9" ht="12.75" customHeight="1" x14ac:dyDescent="0.2">
      <c r="A97" s="623"/>
      <c r="B97" s="632"/>
      <c r="C97" s="632"/>
      <c r="D97" s="628"/>
      <c r="E97" s="35" t="s">
        <v>248</v>
      </c>
      <c r="F97" s="35" t="s">
        <v>99</v>
      </c>
      <c r="G97" s="35">
        <v>8</v>
      </c>
      <c r="H97" s="36">
        <v>368</v>
      </c>
      <c r="I97" s="157">
        <f t="shared" si="0"/>
        <v>2944</v>
      </c>
    </row>
    <row r="98" spans="1:9" ht="12.75" customHeight="1" x14ac:dyDescent="0.2">
      <c r="A98" s="623"/>
      <c r="B98" s="632"/>
      <c r="C98" s="632"/>
      <c r="D98" s="628"/>
      <c r="E98" s="35" t="s">
        <v>1945</v>
      </c>
      <c r="F98" s="35" t="s">
        <v>99</v>
      </c>
      <c r="G98" s="35">
        <v>13</v>
      </c>
      <c r="H98" s="36">
        <v>314</v>
      </c>
      <c r="I98" s="157">
        <f t="shared" si="0"/>
        <v>4082</v>
      </c>
    </row>
    <row r="99" spans="1:9" ht="12.75" customHeight="1" x14ac:dyDescent="0.2">
      <c r="A99" s="623"/>
      <c r="B99" s="632"/>
      <c r="C99" s="632"/>
      <c r="D99" s="628"/>
      <c r="E99" s="35" t="s">
        <v>770</v>
      </c>
      <c r="F99" s="35" t="s">
        <v>99</v>
      </c>
      <c r="G99" s="35">
        <v>5</v>
      </c>
      <c r="H99" s="36">
        <v>140</v>
      </c>
      <c r="I99" s="157">
        <f t="shared" si="0"/>
        <v>700</v>
      </c>
    </row>
    <row r="100" spans="1:9" ht="12.75" customHeight="1" x14ac:dyDescent="0.2">
      <c r="A100" s="623"/>
      <c r="B100" s="632"/>
      <c r="C100" s="632"/>
      <c r="D100" s="628"/>
      <c r="E100" s="35" t="s">
        <v>929</v>
      </c>
      <c r="F100" s="35" t="s">
        <v>99</v>
      </c>
      <c r="G100" s="35">
        <v>4</v>
      </c>
      <c r="H100" s="36">
        <v>68</v>
      </c>
      <c r="I100" s="157">
        <f t="shared" si="0"/>
        <v>272</v>
      </c>
    </row>
    <row r="101" spans="1:9" ht="12.75" customHeight="1" x14ac:dyDescent="0.2">
      <c r="A101" s="623"/>
      <c r="B101" s="632"/>
      <c r="C101" s="632"/>
      <c r="D101" s="628"/>
      <c r="E101" s="35" t="s">
        <v>737</v>
      </c>
      <c r="F101" s="35" t="s">
        <v>99</v>
      </c>
      <c r="G101" s="35">
        <v>4</v>
      </c>
      <c r="H101" s="36">
        <v>52</v>
      </c>
      <c r="I101" s="157">
        <f t="shared" si="0"/>
        <v>208</v>
      </c>
    </row>
    <row r="102" spans="1:9" ht="12.75" customHeight="1" x14ac:dyDescent="0.2">
      <c r="A102" s="623"/>
      <c r="B102" s="632"/>
      <c r="C102" s="632"/>
      <c r="D102" s="628"/>
      <c r="E102" s="35" t="s">
        <v>1186</v>
      </c>
      <c r="F102" s="35" t="s">
        <v>99</v>
      </c>
      <c r="G102" s="35">
        <v>5</v>
      </c>
      <c r="H102" s="36">
        <v>34</v>
      </c>
      <c r="I102" s="157">
        <f t="shared" si="0"/>
        <v>170</v>
      </c>
    </row>
    <row r="103" spans="1:9" ht="12.75" customHeight="1" x14ac:dyDescent="0.2">
      <c r="A103" s="623"/>
      <c r="B103" s="632"/>
      <c r="C103" s="632"/>
      <c r="D103" s="628"/>
      <c r="E103" s="35" t="s">
        <v>833</v>
      </c>
      <c r="F103" s="35" t="s">
        <v>99</v>
      </c>
      <c r="G103" s="35">
        <v>3</v>
      </c>
      <c r="H103" s="36">
        <v>168</v>
      </c>
      <c r="I103" s="157">
        <f t="shared" si="0"/>
        <v>504</v>
      </c>
    </row>
    <row r="104" spans="1:9" ht="12.75" customHeight="1" x14ac:dyDescent="0.2">
      <c r="A104" s="623"/>
      <c r="B104" s="632"/>
      <c r="C104" s="632"/>
      <c r="D104" s="628"/>
      <c r="E104" s="35" t="s">
        <v>1946</v>
      </c>
      <c r="F104" s="35" t="s">
        <v>101</v>
      </c>
      <c r="G104" s="35">
        <v>82</v>
      </c>
      <c r="H104" s="36">
        <v>55</v>
      </c>
      <c r="I104" s="157">
        <f t="shared" si="0"/>
        <v>4510</v>
      </c>
    </row>
    <row r="105" spans="1:9" ht="12.75" customHeight="1" x14ac:dyDescent="0.2">
      <c r="A105" s="623"/>
      <c r="B105" s="632"/>
      <c r="C105" s="632"/>
      <c r="D105" s="628"/>
      <c r="E105" s="35" t="s">
        <v>1417</v>
      </c>
      <c r="F105" s="35" t="s">
        <v>101</v>
      </c>
      <c r="G105" s="35">
        <v>1</v>
      </c>
      <c r="H105" s="36">
        <v>15</v>
      </c>
      <c r="I105" s="157">
        <f t="shared" si="0"/>
        <v>15</v>
      </c>
    </row>
    <row r="106" spans="1:9" ht="12.75" customHeight="1" x14ac:dyDescent="0.2">
      <c r="A106" s="623"/>
      <c r="B106" s="632"/>
      <c r="C106" s="632"/>
      <c r="D106" s="628"/>
      <c r="E106" s="15" t="s">
        <v>1495</v>
      </c>
      <c r="F106" s="15" t="s">
        <v>99</v>
      </c>
      <c r="G106" s="15">
        <v>4</v>
      </c>
      <c r="H106" s="16">
        <v>3</v>
      </c>
      <c r="I106" s="43">
        <f t="shared" si="0"/>
        <v>12</v>
      </c>
    </row>
    <row r="107" spans="1:9" ht="12.75" customHeight="1" x14ac:dyDescent="0.2">
      <c r="A107" s="623"/>
      <c r="B107" s="632"/>
      <c r="C107" s="632"/>
      <c r="D107" s="628"/>
      <c r="E107" s="15" t="s">
        <v>1622</v>
      </c>
      <c r="F107" s="15" t="s">
        <v>99</v>
      </c>
      <c r="G107" s="15">
        <v>6</v>
      </c>
      <c r="H107" s="16">
        <v>56</v>
      </c>
      <c r="I107" s="43">
        <f t="shared" si="0"/>
        <v>336</v>
      </c>
    </row>
    <row r="108" spans="1:9" ht="12.75" customHeight="1" x14ac:dyDescent="0.2">
      <c r="A108" s="623"/>
      <c r="B108" s="632"/>
      <c r="C108" s="632"/>
      <c r="D108" s="628"/>
      <c r="E108" s="15" t="s">
        <v>1947</v>
      </c>
      <c r="F108" s="15" t="s">
        <v>99</v>
      </c>
      <c r="G108" s="15">
        <v>4</v>
      </c>
      <c r="H108" s="16">
        <v>38</v>
      </c>
      <c r="I108" s="43">
        <f t="shared" si="0"/>
        <v>152</v>
      </c>
    </row>
    <row r="109" spans="1:9" ht="12.75" customHeight="1" x14ac:dyDescent="0.2">
      <c r="A109" s="623"/>
      <c r="B109" s="632"/>
      <c r="C109" s="632"/>
      <c r="D109" s="628"/>
      <c r="E109" s="15" t="s">
        <v>1948</v>
      </c>
      <c r="F109" s="15" t="s">
        <v>99</v>
      </c>
      <c r="G109" s="15">
        <v>2</v>
      </c>
      <c r="H109" s="16">
        <v>30</v>
      </c>
      <c r="I109" s="43">
        <f t="shared" si="0"/>
        <v>60</v>
      </c>
    </row>
    <row r="110" spans="1:9" ht="12.75" customHeight="1" x14ac:dyDescent="0.2">
      <c r="A110" s="623"/>
      <c r="B110" s="632"/>
      <c r="C110" s="632"/>
      <c r="D110" s="628"/>
      <c r="E110" s="15" t="s">
        <v>1487</v>
      </c>
      <c r="F110" s="15" t="s">
        <v>99</v>
      </c>
      <c r="G110" s="15">
        <v>3</v>
      </c>
      <c r="H110" s="16">
        <v>32</v>
      </c>
      <c r="I110" s="43">
        <f t="shared" si="0"/>
        <v>96</v>
      </c>
    </row>
    <row r="111" spans="1:9" ht="12.75" customHeight="1" x14ac:dyDescent="0.2">
      <c r="A111" s="623"/>
      <c r="B111" s="632"/>
      <c r="C111" s="632"/>
      <c r="D111" s="628"/>
      <c r="E111" s="15" t="s">
        <v>1506</v>
      </c>
      <c r="F111" s="15" t="s">
        <v>99</v>
      </c>
      <c r="G111" s="15">
        <v>3</v>
      </c>
      <c r="H111" s="16">
        <v>75</v>
      </c>
      <c r="I111" s="43">
        <f t="shared" si="0"/>
        <v>225</v>
      </c>
    </row>
    <row r="112" spans="1:9" ht="12.75" customHeight="1" x14ac:dyDescent="0.2">
      <c r="A112" s="623"/>
      <c r="B112" s="632"/>
      <c r="C112" s="632"/>
      <c r="D112" s="628"/>
      <c r="E112" s="15" t="s">
        <v>1386</v>
      </c>
      <c r="F112" s="15" t="s">
        <v>99</v>
      </c>
      <c r="G112" s="15">
        <v>5</v>
      </c>
      <c r="H112" s="16">
        <v>40</v>
      </c>
      <c r="I112" s="43">
        <f t="shared" si="0"/>
        <v>200</v>
      </c>
    </row>
    <row r="113" spans="1:9" ht="12.75" customHeight="1" x14ac:dyDescent="0.2">
      <c r="A113" s="623"/>
      <c r="B113" s="632"/>
      <c r="C113" s="632"/>
      <c r="D113" s="628"/>
      <c r="E113" s="15" t="s">
        <v>838</v>
      </c>
      <c r="F113" s="15" t="s">
        <v>99</v>
      </c>
      <c r="G113" s="15">
        <v>6</v>
      </c>
      <c r="H113" s="16">
        <v>435</v>
      </c>
      <c r="I113" s="43">
        <f t="shared" si="0"/>
        <v>2610</v>
      </c>
    </row>
    <row r="114" spans="1:9" ht="12.75" customHeight="1" x14ac:dyDescent="0.2">
      <c r="A114" s="623"/>
      <c r="B114" s="632"/>
      <c r="C114" s="632"/>
      <c r="D114" s="628"/>
      <c r="E114" s="15" t="s">
        <v>609</v>
      </c>
      <c r="F114" s="15" t="s">
        <v>99</v>
      </c>
      <c r="G114" s="15">
        <v>2</v>
      </c>
      <c r="H114" s="16">
        <v>750</v>
      </c>
      <c r="I114" s="43">
        <f t="shared" si="0"/>
        <v>1500</v>
      </c>
    </row>
    <row r="115" spans="1:9" ht="12.75" customHeight="1" x14ac:dyDescent="0.2">
      <c r="A115" s="623"/>
      <c r="B115" s="632"/>
      <c r="C115" s="632"/>
      <c r="D115" s="628"/>
      <c r="E115" s="15" t="s">
        <v>1949</v>
      </c>
      <c r="F115" s="15" t="s">
        <v>99</v>
      </c>
      <c r="G115" s="15">
        <v>2</v>
      </c>
      <c r="H115" s="16">
        <v>55</v>
      </c>
      <c r="I115" s="43">
        <f t="shared" si="0"/>
        <v>110</v>
      </c>
    </row>
    <row r="116" spans="1:9" ht="12.75" customHeight="1" x14ac:dyDescent="0.2">
      <c r="A116" s="623"/>
      <c r="B116" s="632"/>
      <c r="C116" s="632"/>
      <c r="D116" s="628"/>
      <c r="E116" s="15" t="s">
        <v>1950</v>
      </c>
      <c r="F116" s="15" t="s">
        <v>99</v>
      </c>
      <c r="G116" s="15">
        <v>2</v>
      </c>
      <c r="H116" s="16">
        <v>66</v>
      </c>
      <c r="I116" s="43">
        <f t="shared" si="0"/>
        <v>132</v>
      </c>
    </row>
    <row r="117" spans="1:9" ht="12.75" customHeight="1" x14ac:dyDescent="0.2">
      <c r="A117" s="623"/>
      <c r="B117" s="632"/>
      <c r="C117" s="632"/>
      <c r="D117" s="628"/>
      <c r="E117" s="15" t="s">
        <v>254</v>
      </c>
      <c r="F117" s="15" t="s">
        <v>100</v>
      </c>
      <c r="G117" s="15">
        <v>13</v>
      </c>
      <c r="H117" s="16">
        <v>147.5</v>
      </c>
      <c r="I117" s="43">
        <f t="shared" si="0"/>
        <v>1917.5</v>
      </c>
    </row>
    <row r="118" spans="1:9" ht="12.75" customHeight="1" x14ac:dyDescent="0.2">
      <c r="A118" s="623"/>
      <c r="B118" s="632"/>
      <c r="C118" s="632"/>
      <c r="D118" s="628"/>
      <c r="E118" s="15" t="s">
        <v>256</v>
      </c>
      <c r="F118" s="15" t="s">
        <v>100</v>
      </c>
      <c r="G118" s="15">
        <v>15</v>
      </c>
      <c r="H118" s="16">
        <v>110</v>
      </c>
      <c r="I118" s="43">
        <f t="shared" si="0"/>
        <v>1650</v>
      </c>
    </row>
    <row r="119" spans="1:9" ht="12.75" customHeight="1" x14ac:dyDescent="0.2">
      <c r="A119" s="623"/>
      <c r="B119" s="632"/>
      <c r="C119" s="632"/>
      <c r="D119" s="628"/>
      <c r="E119" s="15" t="s">
        <v>496</v>
      </c>
      <c r="F119" s="15" t="s">
        <v>104</v>
      </c>
      <c r="G119" s="15">
        <v>1</v>
      </c>
      <c r="H119" s="16">
        <v>270</v>
      </c>
      <c r="I119" s="43">
        <f t="shared" si="0"/>
        <v>270</v>
      </c>
    </row>
    <row r="120" spans="1:9" ht="12.75" customHeight="1" x14ac:dyDescent="0.2">
      <c r="A120" s="623"/>
      <c r="B120" s="632"/>
      <c r="C120" s="632"/>
      <c r="D120" s="628"/>
      <c r="E120" s="15" t="s">
        <v>1951</v>
      </c>
      <c r="F120" s="15" t="s">
        <v>100</v>
      </c>
      <c r="G120" s="15">
        <v>4</v>
      </c>
      <c r="H120" s="16">
        <v>105</v>
      </c>
      <c r="I120" s="43">
        <f t="shared" si="0"/>
        <v>420</v>
      </c>
    </row>
    <row r="121" spans="1:9" ht="12.75" customHeight="1" x14ac:dyDescent="0.2">
      <c r="A121" s="623"/>
      <c r="B121" s="632"/>
      <c r="C121" s="632"/>
      <c r="D121" s="628"/>
      <c r="E121" s="15" t="s">
        <v>396</v>
      </c>
      <c r="F121" s="15" t="s">
        <v>99</v>
      </c>
      <c r="G121" s="15">
        <v>130</v>
      </c>
      <c r="H121" s="16">
        <v>2.34</v>
      </c>
      <c r="I121" s="43">
        <f t="shared" si="0"/>
        <v>304.2</v>
      </c>
    </row>
    <row r="122" spans="1:9" ht="12.75" customHeight="1" x14ac:dyDescent="0.2">
      <c r="A122" s="623"/>
      <c r="B122" s="632"/>
      <c r="C122" s="632"/>
      <c r="D122" s="665"/>
      <c r="E122" s="15" t="s">
        <v>1952</v>
      </c>
      <c r="F122" s="15" t="s">
        <v>100</v>
      </c>
      <c r="G122" s="15">
        <v>9</v>
      </c>
      <c r="H122" s="16">
        <v>66.290000000000006</v>
      </c>
      <c r="I122" s="43">
        <f t="shared" si="0"/>
        <v>596.61</v>
      </c>
    </row>
    <row r="123" spans="1:9" ht="12.75" customHeight="1" x14ac:dyDescent="0.2">
      <c r="A123" s="623"/>
      <c r="B123" s="632"/>
      <c r="C123" s="632"/>
      <c r="D123" s="664" t="s">
        <v>407</v>
      </c>
      <c r="E123" s="15" t="s">
        <v>1953</v>
      </c>
      <c r="F123" s="15" t="s">
        <v>349</v>
      </c>
      <c r="G123" s="15">
        <v>2</v>
      </c>
      <c r="H123" s="16">
        <v>1100</v>
      </c>
      <c r="I123" s="43">
        <f t="shared" si="0"/>
        <v>2200</v>
      </c>
    </row>
    <row r="124" spans="1:9" ht="12.75" customHeight="1" x14ac:dyDescent="0.2">
      <c r="A124" s="623"/>
      <c r="B124" s="632"/>
      <c r="C124" s="632"/>
      <c r="D124" s="628"/>
      <c r="E124" s="15" t="s">
        <v>1439</v>
      </c>
      <c r="F124" s="15" t="s">
        <v>99</v>
      </c>
      <c r="G124" s="15">
        <v>1</v>
      </c>
      <c r="H124" s="16">
        <v>70</v>
      </c>
      <c r="I124" s="43">
        <f t="shared" si="0"/>
        <v>70</v>
      </c>
    </row>
    <row r="125" spans="1:9" ht="12.75" customHeight="1" x14ac:dyDescent="0.2">
      <c r="A125" s="623"/>
      <c r="B125" s="632"/>
      <c r="C125" s="632"/>
      <c r="D125" s="628"/>
      <c r="E125" s="15" t="s">
        <v>746</v>
      </c>
      <c r="F125" s="15" t="s">
        <v>99</v>
      </c>
      <c r="G125" s="15">
        <v>1</v>
      </c>
      <c r="H125" s="16">
        <v>110</v>
      </c>
      <c r="I125" s="43">
        <f t="shared" si="0"/>
        <v>110</v>
      </c>
    </row>
    <row r="126" spans="1:9" ht="12.75" customHeight="1" x14ac:dyDescent="0.2">
      <c r="A126" s="623"/>
      <c r="B126" s="632"/>
      <c r="C126" s="632"/>
      <c r="D126" s="628"/>
      <c r="E126" s="15" t="s">
        <v>926</v>
      </c>
      <c r="F126" s="15" t="s">
        <v>99</v>
      </c>
      <c r="G126" s="15">
        <v>6</v>
      </c>
      <c r="H126" s="16">
        <v>90</v>
      </c>
      <c r="I126" s="43">
        <f t="shared" si="0"/>
        <v>540</v>
      </c>
    </row>
    <row r="127" spans="1:9" ht="12.75" customHeight="1" x14ac:dyDescent="0.2">
      <c r="A127" s="623"/>
      <c r="B127" s="632"/>
      <c r="C127" s="632"/>
      <c r="D127" s="628"/>
      <c r="E127" s="35" t="s">
        <v>1776</v>
      </c>
      <c r="F127" s="15" t="s">
        <v>349</v>
      </c>
      <c r="G127" s="15">
        <v>6</v>
      </c>
      <c r="H127" s="16">
        <v>1260</v>
      </c>
      <c r="I127" s="43">
        <f t="shared" si="0"/>
        <v>7560</v>
      </c>
    </row>
    <row r="128" spans="1:9" ht="12.75" customHeight="1" x14ac:dyDescent="0.2">
      <c r="A128" s="623"/>
      <c r="B128" s="632"/>
      <c r="C128" s="632"/>
      <c r="D128" s="628"/>
      <c r="E128" s="15" t="s">
        <v>256</v>
      </c>
      <c r="F128" s="15" t="s">
        <v>100</v>
      </c>
      <c r="G128" s="15">
        <v>8</v>
      </c>
      <c r="H128" s="16">
        <v>68.569999999999993</v>
      </c>
      <c r="I128" s="43">
        <f t="shared" si="0"/>
        <v>548.55999999999995</v>
      </c>
    </row>
    <row r="129" spans="1:9" ht="12.75" customHeight="1" x14ac:dyDescent="0.2">
      <c r="A129" s="623"/>
      <c r="B129" s="632"/>
      <c r="C129" s="632"/>
      <c r="D129" s="628"/>
      <c r="E129" s="15" t="s">
        <v>1440</v>
      </c>
      <c r="F129" s="15" t="s">
        <v>528</v>
      </c>
      <c r="G129" s="15">
        <v>3</v>
      </c>
      <c r="H129" s="16">
        <v>520</v>
      </c>
      <c r="I129" s="43">
        <f t="shared" si="0"/>
        <v>1560</v>
      </c>
    </row>
    <row r="130" spans="1:9" ht="12.75" customHeight="1" x14ac:dyDescent="0.2">
      <c r="A130" s="623"/>
      <c r="B130" s="632"/>
      <c r="C130" s="632"/>
      <c r="D130" s="628"/>
      <c r="E130" s="15" t="s">
        <v>128</v>
      </c>
      <c r="F130" s="15" t="s">
        <v>100</v>
      </c>
      <c r="G130" s="15">
        <v>0.2</v>
      </c>
      <c r="H130" s="16">
        <v>170</v>
      </c>
      <c r="I130" s="43">
        <f t="shared" si="0"/>
        <v>34</v>
      </c>
    </row>
    <row r="131" spans="1:9" ht="12.75" customHeight="1" x14ac:dyDescent="0.2">
      <c r="A131" s="623"/>
      <c r="B131" s="632"/>
      <c r="C131" s="632"/>
      <c r="D131" s="628"/>
      <c r="E131" s="15" t="s">
        <v>1518</v>
      </c>
      <c r="F131" s="15" t="s">
        <v>100</v>
      </c>
      <c r="G131" s="15">
        <v>0.2</v>
      </c>
      <c r="H131" s="16">
        <v>170</v>
      </c>
      <c r="I131" s="43">
        <f t="shared" si="0"/>
        <v>34</v>
      </c>
    </row>
    <row r="132" spans="1:9" ht="12.75" customHeight="1" x14ac:dyDescent="0.2">
      <c r="A132" s="623"/>
      <c r="B132" s="632"/>
      <c r="C132" s="632"/>
      <c r="D132" s="628"/>
      <c r="E132" s="15" t="s">
        <v>254</v>
      </c>
      <c r="F132" s="15" t="s">
        <v>100</v>
      </c>
      <c r="G132" s="15">
        <v>25</v>
      </c>
      <c r="H132" s="16">
        <v>69.709999999999994</v>
      </c>
      <c r="I132" s="43">
        <f t="shared" si="0"/>
        <v>1742.7499999999998</v>
      </c>
    </row>
    <row r="133" spans="1:9" ht="12.75" customHeight="1" x14ac:dyDescent="0.2">
      <c r="A133" s="623"/>
      <c r="B133" s="632"/>
      <c r="C133" s="632"/>
      <c r="D133" s="628"/>
      <c r="E133" s="15" t="s">
        <v>1952</v>
      </c>
      <c r="F133" s="15" t="s">
        <v>100</v>
      </c>
      <c r="G133" s="15">
        <v>12</v>
      </c>
      <c r="H133" s="16">
        <v>66.290000000000006</v>
      </c>
      <c r="I133" s="43">
        <f t="shared" si="0"/>
        <v>795.48</v>
      </c>
    </row>
    <row r="134" spans="1:9" ht="12.75" customHeight="1" x14ac:dyDescent="0.2">
      <c r="A134" s="623"/>
      <c r="B134" s="632"/>
      <c r="C134" s="632"/>
      <c r="D134" s="628"/>
      <c r="E134" s="15" t="s">
        <v>1951</v>
      </c>
      <c r="F134" s="15" t="s">
        <v>100</v>
      </c>
      <c r="G134" s="15">
        <v>4</v>
      </c>
      <c r="H134" s="16">
        <v>105</v>
      </c>
      <c r="I134" s="43">
        <f t="shared" si="0"/>
        <v>420</v>
      </c>
    </row>
    <row r="135" spans="1:9" ht="12.75" customHeight="1" x14ac:dyDescent="0.2">
      <c r="A135" s="623"/>
      <c r="B135" s="632"/>
      <c r="C135" s="632"/>
      <c r="D135" s="628"/>
      <c r="E135" s="15" t="s">
        <v>1034</v>
      </c>
      <c r="F135" s="15" t="s">
        <v>100</v>
      </c>
      <c r="G135" s="15">
        <v>7</v>
      </c>
      <c r="H135" s="16">
        <v>145</v>
      </c>
      <c r="I135" s="43">
        <f t="shared" si="0"/>
        <v>1015</v>
      </c>
    </row>
    <row r="136" spans="1:9" ht="12.75" customHeight="1" x14ac:dyDescent="0.2">
      <c r="A136" s="623"/>
      <c r="B136" s="632"/>
      <c r="C136" s="632"/>
      <c r="D136" s="628"/>
      <c r="E136" s="15" t="s">
        <v>123</v>
      </c>
      <c r="F136" s="15" t="s">
        <v>445</v>
      </c>
      <c r="G136" s="15">
        <v>4.16</v>
      </c>
      <c r="H136" s="16">
        <v>299.95</v>
      </c>
      <c r="I136" s="43">
        <f t="shared" si="0"/>
        <v>1247.7919999999999</v>
      </c>
    </row>
    <row r="137" spans="1:9" ht="12.75" customHeight="1" x14ac:dyDescent="0.2">
      <c r="A137" s="623"/>
      <c r="B137" s="632"/>
      <c r="C137" s="632"/>
      <c r="D137" s="628"/>
      <c r="E137" s="15" t="s">
        <v>1362</v>
      </c>
      <c r="F137" s="15" t="s">
        <v>99</v>
      </c>
      <c r="G137" s="15">
        <v>4</v>
      </c>
      <c r="H137" s="16">
        <v>1440</v>
      </c>
      <c r="I137" s="43">
        <f t="shared" si="0"/>
        <v>5760</v>
      </c>
    </row>
    <row r="138" spans="1:9" ht="12.75" customHeight="1" x14ac:dyDescent="0.2">
      <c r="A138" s="623"/>
      <c r="B138" s="632"/>
      <c r="C138" s="632"/>
      <c r="D138" s="628"/>
      <c r="E138" s="15" t="s">
        <v>255</v>
      </c>
      <c r="F138" s="15" t="s">
        <v>1954</v>
      </c>
      <c r="G138" s="15">
        <v>0.5</v>
      </c>
      <c r="H138" s="16">
        <v>770</v>
      </c>
      <c r="I138" s="43">
        <f t="shared" si="0"/>
        <v>385</v>
      </c>
    </row>
    <row r="139" spans="1:9" ht="12.75" customHeight="1" x14ac:dyDescent="0.2">
      <c r="A139" s="623"/>
      <c r="B139" s="632"/>
      <c r="C139" s="632"/>
      <c r="D139" s="665"/>
      <c r="E139" s="15" t="s">
        <v>496</v>
      </c>
      <c r="F139" s="15" t="s">
        <v>104</v>
      </c>
      <c r="G139" s="15">
        <v>1</v>
      </c>
      <c r="H139" s="16">
        <v>375</v>
      </c>
      <c r="I139" s="43">
        <f t="shared" si="0"/>
        <v>375</v>
      </c>
    </row>
    <row r="140" spans="1:9" ht="12.75" customHeight="1" x14ac:dyDescent="0.2">
      <c r="A140" s="623"/>
      <c r="B140" s="632"/>
      <c r="C140" s="632"/>
      <c r="D140" s="664" t="s">
        <v>356</v>
      </c>
      <c r="E140" s="15" t="s">
        <v>255</v>
      </c>
      <c r="F140" s="15" t="s">
        <v>99</v>
      </c>
      <c r="G140" s="15">
        <v>0.5</v>
      </c>
      <c r="H140" s="16">
        <v>770</v>
      </c>
      <c r="I140" s="43">
        <f t="shared" si="0"/>
        <v>385</v>
      </c>
    </row>
    <row r="141" spans="1:9" ht="12.75" customHeight="1" x14ac:dyDescent="0.2">
      <c r="A141" s="623"/>
      <c r="B141" s="632"/>
      <c r="C141" s="632"/>
      <c r="D141" s="628"/>
      <c r="E141" s="15" t="s">
        <v>1390</v>
      </c>
      <c r="F141" s="15" t="s">
        <v>99</v>
      </c>
      <c r="G141" s="15">
        <v>1</v>
      </c>
      <c r="H141" s="16">
        <v>65</v>
      </c>
      <c r="I141" s="43">
        <f t="shared" si="0"/>
        <v>65</v>
      </c>
    </row>
    <row r="142" spans="1:9" ht="12.75" customHeight="1" x14ac:dyDescent="0.2">
      <c r="A142" s="623"/>
      <c r="B142" s="632"/>
      <c r="C142" s="632"/>
      <c r="D142" s="628"/>
      <c r="E142" s="15" t="s">
        <v>1651</v>
      </c>
      <c r="F142" s="15" t="s">
        <v>99</v>
      </c>
      <c r="G142" s="15">
        <v>1</v>
      </c>
      <c r="H142" s="16">
        <v>70</v>
      </c>
      <c r="I142" s="43">
        <f t="shared" si="0"/>
        <v>70</v>
      </c>
    </row>
    <row r="143" spans="1:9" ht="12.75" customHeight="1" thickBot="1" x14ac:dyDescent="0.25">
      <c r="A143" s="624"/>
      <c r="B143" s="626"/>
      <c r="C143" s="626"/>
      <c r="D143" s="629"/>
      <c r="E143" s="40" t="s">
        <v>1362</v>
      </c>
      <c r="F143" s="40" t="s">
        <v>99</v>
      </c>
      <c r="G143" s="40">
        <v>4</v>
      </c>
      <c r="H143" s="41">
        <v>1440</v>
      </c>
      <c r="I143" s="42">
        <f t="shared" si="0"/>
        <v>5760</v>
      </c>
    </row>
    <row r="144" spans="1:9" ht="12.75" customHeight="1" x14ac:dyDescent="0.2">
      <c r="A144" s="622" t="s">
        <v>2185</v>
      </c>
      <c r="B144" s="625">
        <v>15521.4</v>
      </c>
      <c r="C144" s="625" t="s">
        <v>80</v>
      </c>
      <c r="D144" s="627" t="s">
        <v>356</v>
      </c>
      <c r="E144" s="37" t="s">
        <v>498</v>
      </c>
      <c r="F144" s="37" t="s">
        <v>101</v>
      </c>
      <c r="G144" s="37">
        <v>4</v>
      </c>
      <c r="H144" s="38">
        <v>70.56</v>
      </c>
      <c r="I144" s="39">
        <f t="shared" si="0"/>
        <v>282.24</v>
      </c>
    </row>
    <row r="145" spans="1:9" ht="12.75" customHeight="1" x14ac:dyDescent="0.2">
      <c r="A145" s="623"/>
      <c r="B145" s="632"/>
      <c r="C145" s="632"/>
      <c r="D145" s="628"/>
      <c r="E145" s="35" t="s">
        <v>359</v>
      </c>
      <c r="F145" s="35" t="s">
        <v>101</v>
      </c>
      <c r="G145" s="35">
        <v>1.5</v>
      </c>
      <c r="H145" s="36">
        <v>35.049999999999997</v>
      </c>
      <c r="I145" s="157">
        <f t="shared" si="0"/>
        <v>52.574999999999996</v>
      </c>
    </row>
    <row r="146" spans="1:9" ht="12.75" customHeight="1" x14ac:dyDescent="0.2">
      <c r="A146" s="623"/>
      <c r="B146" s="632"/>
      <c r="C146" s="632"/>
      <c r="D146" s="628"/>
      <c r="E146" s="35" t="s">
        <v>115</v>
      </c>
      <c r="F146" s="35" t="s">
        <v>99</v>
      </c>
      <c r="G146" s="35">
        <v>2</v>
      </c>
      <c r="H146" s="36">
        <v>42</v>
      </c>
      <c r="I146" s="157">
        <f t="shared" si="0"/>
        <v>84</v>
      </c>
    </row>
    <row r="147" spans="1:9" ht="12.75" customHeight="1" thickBot="1" x14ac:dyDescent="0.25">
      <c r="A147" s="624"/>
      <c r="B147" s="626"/>
      <c r="C147" s="626"/>
      <c r="D147" s="629"/>
      <c r="E147" s="40" t="s">
        <v>450</v>
      </c>
      <c r="F147" s="40" t="s">
        <v>100</v>
      </c>
      <c r="G147" s="40">
        <v>1</v>
      </c>
      <c r="H147" s="41">
        <v>116.04</v>
      </c>
      <c r="I147" s="42">
        <f t="shared" si="0"/>
        <v>116.04</v>
      </c>
    </row>
    <row r="148" spans="1:9" ht="12.75" customHeight="1" thickBot="1" x14ac:dyDescent="0.25">
      <c r="A148" s="440"/>
      <c r="B148" s="85"/>
      <c r="C148" s="85" t="s">
        <v>87</v>
      </c>
      <c r="D148" s="441"/>
      <c r="E148" s="47"/>
      <c r="F148" s="47"/>
      <c r="G148" s="47"/>
      <c r="H148" s="48"/>
      <c r="I148" s="49">
        <v>1319.58</v>
      </c>
    </row>
    <row r="149" spans="1:9" ht="12.75" customHeight="1" thickBot="1" x14ac:dyDescent="0.25">
      <c r="A149" s="180"/>
      <c r="B149" s="197">
        <f>SUM(B6:B147)</f>
        <v>184728.84999999998</v>
      </c>
      <c r="C149" s="198"/>
      <c r="D149" s="197"/>
      <c r="E149" s="199"/>
      <c r="F149" s="198"/>
      <c r="G149" s="198"/>
      <c r="H149" s="197" t="s">
        <v>17</v>
      </c>
      <c r="I149" s="230">
        <f>SUM(I6:I148)</f>
        <v>166532.94099999999</v>
      </c>
    </row>
    <row r="150" spans="1:9" ht="77.25" thickBot="1" x14ac:dyDescent="0.25">
      <c r="A150" s="134" t="s">
        <v>1066</v>
      </c>
      <c r="B150" s="114" t="s">
        <v>16</v>
      </c>
      <c r="C150" s="114" t="s">
        <v>5</v>
      </c>
      <c r="D150" s="114" t="s">
        <v>23</v>
      </c>
      <c r="E150" s="118" t="s">
        <v>18</v>
      </c>
      <c r="F150" s="114" t="s">
        <v>19</v>
      </c>
      <c r="G150" s="114" t="s">
        <v>10</v>
      </c>
      <c r="H150" s="114" t="s">
        <v>13</v>
      </c>
      <c r="I150" s="115" t="s">
        <v>12</v>
      </c>
    </row>
    <row r="151" spans="1:9" ht="26.25" thickBot="1" x14ac:dyDescent="0.25">
      <c r="A151" s="46" t="s">
        <v>329</v>
      </c>
      <c r="B151" s="625">
        <v>22816.86</v>
      </c>
      <c r="C151" s="625" t="s">
        <v>66</v>
      </c>
      <c r="D151" s="47" t="s">
        <v>330</v>
      </c>
      <c r="E151" s="47" t="s">
        <v>331</v>
      </c>
      <c r="F151" s="47" t="s">
        <v>99</v>
      </c>
      <c r="G151" s="47">
        <v>2</v>
      </c>
      <c r="H151" s="48">
        <v>8.89</v>
      </c>
      <c r="I151" s="49">
        <f>G151*H151</f>
        <v>17.78</v>
      </c>
    </row>
    <row r="152" spans="1:9" ht="12.75" customHeight="1" x14ac:dyDescent="0.2">
      <c r="A152" s="622" t="s">
        <v>112</v>
      </c>
      <c r="B152" s="632"/>
      <c r="C152" s="632"/>
      <c r="D152" s="633" t="s">
        <v>409</v>
      </c>
      <c r="E152" s="37" t="s">
        <v>410</v>
      </c>
      <c r="F152" s="37" t="s">
        <v>100</v>
      </c>
      <c r="G152" s="37">
        <v>3</v>
      </c>
      <c r="H152" s="38">
        <v>69.81</v>
      </c>
      <c r="I152" s="39">
        <f t="shared" ref="I152:I311" si="1">G152*H152</f>
        <v>209.43</v>
      </c>
    </row>
    <row r="153" spans="1:9" ht="12.75" customHeight="1" x14ac:dyDescent="0.2">
      <c r="A153" s="623"/>
      <c r="B153" s="632"/>
      <c r="C153" s="632"/>
      <c r="D153" s="634"/>
      <c r="E153" s="15" t="s">
        <v>411</v>
      </c>
      <c r="F153" s="15" t="s">
        <v>99</v>
      </c>
      <c r="G153" s="15">
        <v>1</v>
      </c>
      <c r="H153" s="16">
        <v>567.21</v>
      </c>
      <c r="I153" s="43">
        <f t="shared" si="1"/>
        <v>567.21</v>
      </c>
    </row>
    <row r="154" spans="1:9" ht="12.75" customHeight="1" x14ac:dyDescent="0.2">
      <c r="A154" s="623"/>
      <c r="B154" s="632"/>
      <c r="C154" s="632"/>
      <c r="D154" s="634"/>
      <c r="E154" s="15" t="s">
        <v>412</v>
      </c>
      <c r="F154" s="15" t="s">
        <v>99</v>
      </c>
      <c r="G154" s="15">
        <v>2</v>
      </c>
      <c r="H154" s="16">
        <v>12.76</v>
      </c>
      <c r="I154" s="43">
        <f t="shared" si="1"/>
        <v>25.52</v>
      </c>
    </row>
    <row r="155" spans="1:9" ht="13.5" thickBot="1" x14ac:dyDescent="0.25">
      <c r="A155" s="624"/>
      <c r="B155" s="626"/>
      <c r="C155" s="626"/>
      <c r="D155" s="635"/>
      <c r="E155" s="40" t="s">
        <v>115</v>
      </c>
      <c r="F155" s="40" t="s">
        <v>99</v>
      </c>
      <c r="G155" s="40">
        <v>4</v>
      </c>
      <c r="H155" s="41">
        <v>42</v>
      </c>
      <c r="I155" s="42">
        <f t="shared" si="1"/>
        <v>168</v>
      </c>
    </row>
    <row r="156" spans="1:9" ht="12.75" customHeight="1" x14ac:dyDescent="0.2">
      <c r="A156" s="678" t="s">
        <v>329</v>
      </c>
      <c r="B156" s="625">
        <v>22201.27</v>
      </c>
      <c r="C156" s="625" t="s">
        <v>67</v>
      </c>
      <c r="D156" s="627" t="s">
        <v>330</v>
      </c>
      <c r="E156" s="35" t="s">
        <v>331</v>
      </c>
      <c r="F156" s="35" t="s">
        <v>99</v>
      </c>
      <c r="G156" s="35">
        <v>3</v>
      </c>
      <c r="H156" s="36">
        <v>8.89</v>
      </c>
      <c r="I156" s="157">
        <f t="shared" si="1"/>
        <v>26.67</v>
      </c>
    </row>
    <row r="157" spans="1:9" ht="12.75" customHeight="1" x14ac:dyDescent="0.2">
      <c r="A157" s="679"/>
      <c r="B157" s="632"/>
      <c r="C157" s="632"/>
      <c r="D157" s="628"/>
      <c r="E157" s="15" t="s">
        <v>426</v>
      </c>
      <c r="F157" s="15" t="s">
        <v>99</v>
      </c>
      <c r="G157" s="15">
        <v>1</v>
      </c>
      <c r="H157" s="16">
        <v>95</v>
      </c>
      <c r="I157" s="43">
        <f t="shared" si="1"/>
        <v>95</v>
      </c>
    </row>
    <row r="158" spans="1:9" ht="12.75" customHeight="1" thickBot="1" x14ac:dyDescent="0.25">
      <c r="A158" s="680"/>
      <c r="B158" s="626"/>
      <c r="C158" s="626"/>
      <c r="D158" s="629"/>
      <c r="E158" s="73" t="s">
        <v>337</v>
      </c>
      <c r="F158" s="73" t="s">
        <v>99</v>
      </c>
      <c r="G158" s="73">
        <v>1</v>
      </c>
      <c r="H158" s="74">
        <v>44.8</v>
      </c>
      <c r="I158" s="43">
        <f t="shared" si="1"/>
        <v>44.8</v>
      </c>
    </row>
    <row r="159" spans="1:9" ht="26.25" thickBot="1" x14ac:dyDescent="0.25">
      <c r="A159" s="46" t="s">
        <v>329</v>
      </c>
      <c r="B159" s="625">
        <v>21910.080000000002</v>
      </c>
      <c r="C159" s="625" t="s">
        <v>70</v>
      </c>
      <c r="D159" s="47" t="s">
        <v>108</v>
      </c>
      <c r="E159" s="47" t="s">
        <v>331</v>
      </c>
      <c r="F159" s="47" t="s">
        <v>99</v>
      </c>
      <c r="G159" s="47">
        <v>5</v>
      </c>
      <c r="H159" s="48">
        <v>17</v>
      </c>
      <c r="I159" s="49">
        <f t="shared" si="1"/>
        <v>85</v>
      </c>
    </row>
    <row r="160" spans="1:9" ht="12.75" customHeight="1" x14ac:dyDescent="0.2">
      <c r="A160" s="622" t="s">
        <v>107</v>
      </c>
      <c r="B160" s="632"/>
      <c r="C160" s="632"/>
      <c r="D160" s="633" t="s">
        <v>409</v>
      </c>
      <c r="E160" s="37" t="s">
        <v>584</v>
      </c>
      <c r="F160" s="37" t="s">
        <v>99</v>
      </c>
      <c r="G160" s="37">
        <v>1</v>
      </c>
      <c r="H160" s="38">
        <v>90</v>
      </c>
      <c r="I160" s="39">
        <f t="shared" si="1"/>
        <v>90</v>
      </c>
    </row>
    <row r="161" spans="1:9" ht="12.75" customHeight="1" x14ac:dyDescent="0.2">
      <c r="A161" s="623"/>
      <c r="B161" s="632"/>
      <c r="C161" s="632"/>
      <c r="D161" s="634"/>
      <c r="E161" s="15" t="s">
        <v>131</v>
      </c>
      <c r="F161" s="15" t="s">
        <v>101</v>
      </c>
      <c r="G161" s="15">
        <v>2</v>
      </c>
      <c r="H161" s="16">
        <v>99</v>
      </c>
      <c r="I161" s="43">
        <f t="shared" si="1"/>
        <v>198</v>
      </c>
    </row>
    <row r="162" spans="1:9" ht="12.75" customHeight="1" thickBot="1" x14ac:dyDescent="0.25">
      <c r="A162" s="624"/>
      <c r="B162" s="626"/>
      <c r="C162" s="626"/>
      <c r="D162" s="635"/>
      <c r="E162" s="40" t="s">
        <v>734</v>
      </c>
      <c r="F162" s="40" t="s">
        <v>99</v>
      </c>
      <c r="G162" s="40">
        <v>3</v>
      </c>
      <c r="H162" s="41">
        <v>15</v>
      </c>
      <c r="I162" s="42">
        <f t="shared" si="1"/>
        <v>45</v>
      </c>
    </row>
    <row r="163" spans="1:9" ht="13.15" customHeight="1" x14ac:dyDescent="0.2">
      <c r="A163" s="622" t="s">
        <v>329</v>
      </c>
      <c r="B163" s="625">
        <v>29223.91</v>
      </c>
      <c r="C163" s="625" t="s">
        <v>72</v>
      </c>
      <c r="D163" s="633" t="s">
        <v>330</v>
      </c>
      <c r="E163" s="37" t="s">
        <v>331</v>
      </c>
      <c r="F163" s="37" t="s">
        <v>99</v>
      </c>
      <c r="G163" s="37">
        <v>18</v>
      </c>
      <c r="H163" s="38">
        <v>17</v>
      </c>
      <c r="I163" s="39">
        <f t="shared" si="1"/>
        <v>306</v>
      </c>
    </row>
    <row r="164" spans="1:9" ht="13.5" thickBot="1" x14ac:dyDescent="0.25">
      <c r="A164" s="623"/>
      <c r="B164" s="632"/>
      <c r="C164" s="632"/>
      <c r="D164" s="634"/>
      <c r="E164" s="498" t="s">
        <v>337</v>
      </c>
      <c r="F164" s="498" t="s">
        <v>99</v>
      </c>
      <c r="G164" s="498">
        <v>1</v>
      </c>
      <c r="H164" s="501">
        <v>44.8</v>
      </c>
      <c r="I164" s="200">
        <f t="shared" si="1"/>
        <v>44.8</v>
      </c>
    </row>
    <row r="165" spans="1:9" x14ac:dyDescent="0.2">
      <c r="A165" s="623"/>
      <c r="B165" s="632"/>
      <c r="C165" s="632"/>
      <c r="D165" s="634"/>
      <c r="E165" s="395" t="s">
        <v>790</v>
      </c>
      <c r="F165" s="395" t="s">
        <v>99</v>
      </c>
      <c r="G165" s="395">
        <v>1</v>
      </c>
      <c r="H165" s="478">
        <v>275.87</v>
      </c>
      <c r="I165" s="157">
        <f t="shared" si="1"/>
        <v>275.87</v>
      </c>
    </row>
    <row r="166" spans="1:9" ht="13.5" thickBot="1" x14ac:dyDescent="0.25">
      <c r="A166" s="624"/>
      <c r="B166" s="632"/>
      <c r="C166" s="632"/>
      <c r="D166" s="635"/>
      <c r="E166" s="40" t="s">
        <v>791</v>
      </c>
      <c r="F166" s="40" t="s">
        <v>99</v>
      </c>
      <c r="G166" s="40">
        <v>1</v>
      </c>
      <c r="H166" s="41">
        <v>713.34</v>
      </c>
      <c r="I166" s="42">
        <f t="shared" si="1"/>
        <v>713.34</v>
      </c>
    </row>
    <row r="167" spans="1:9" x14ac:dyDescent="0.2">
      <c r="A167" s="622" t="s">
        <v>112</v>
      </c>
      <c r="B167" s="632"/>
      <c r="C167" s="632"/>
      <c r="D167" s="633" t="s">
        <v>880</v>
      </c>
      <c r="E167" s="37" t="s">
        <v>365</v>
      </c>
      <c r="F167" s="37" t="s">
        <v>101</v>
      </c>
      <c r="G167" s="37">
        <v>33</v>
      </c>
      <c r="H167" s="38">
        <v>187.36</v>
      </c>
      <c r="I167" s="39">
        <f t="shared" si="1"/>
        <v>6182.88</v>
      </c>
    </row>
    <row r="168" spans="1:9" x14ac:dyDescent="0.2">
      <c r="A168" s="623"/>
      <c r="B168" s="632"/>
      <c r="C168" s="632"/>
      <c r="D168" s="634"/>
      <c r="E168" s="15" t="s">
        <v>141</v>
      </c>
      <c r="F168" s="15" t="s">
        <v>101</v>
      </c>
      <c r="G168" s="15">
        <v>33</v>
      </c>
      <c r="H168" s="16">
        <v>136.16</v>
      </c>
      <c r="I168" s="43">
        <f t="shared" si="1"/>
        <v>4493.28</v>
      </c>
    </row>
    <row r="169" spans="1:9" ht="12.75" customHeight="1" x14ac:dyDescent="0.2">
      <c r="A169" s="623"/>
      <c r="B169" s="632"/>
      <c r="C169" s="632"/>
      <c r="D169" s="634"/>
      <c r="E169" s="15" t="s">
        <v>860</v>
      </c>
      <c r="F169" s="15" t="s">
        <v>99</v>
      </c>
      <c r="G169" s="15">
        <v>5</v>
      </c>
      <c r="H169" s="16">
        <v>71.650000000000006</v>
      </c>
      <c r="I169" s="43">
        <f t="shared" si="1"/>
        <v>358.25</v>
      </c>
    </row>
    <row r="170" spans="1:9" ht="12.75" customHeight="1" x14ac:dyDescent="0.2">
      <c r="A170" s="623"/>
      <c r="B170" s="632"/>
      <c r="C170" s="632"/>
      <c r="D170" s="634"/>
      <c r="E170" s="15" t="s">
        <v>881</v>
      </c>
      <c r="F170" s="15" t="s">
        <v>99</v>
      </c>
      <c r="G170" s="15">
        <v>5</v>
      </c>
      <c r="H170" s="16">
        <v>23.84</v>
      </c>
      <c r="I170" s="43">
        <f t="shared" si="1"/>
        <v>119.2</v>
      </c>
    </row>
    <row r="171" spans="1:9" ht="12.75" customHeight="1" x14ac:dyDescent="0.2">
      <c r="A171" s="623"/>
      <c r="B171" s="632"/>
      <c r="C171" s="632"/>
      <c r="D171" s="634"/>
      <c r="E171" s="15" t="s">
        <v>277</v>
      </c>
      <c r="F171" s="15" t="s">
        <v>99</v>
      </c>
      <c r="G171" s="15">
        <v>3</v>
      </c>
      <c r="H171" s="16">
        <v>27</v>
      </c>
      <c r="I171" s="43">
        <f t="shared" si="1"/>
        <v>81</v>
      </c>
    </row>
    <row r="172" spans="1:9" ht="12.75" customHeight="1" x14ac:dyDescent="0.2">
      <c r="A172" s="623"/>
      <c r="B172" s="632"/>
      <c r="C172" s="632"/>
      <c r="D172" s="634"/>
      <c r="E172" s="15" t="s">
        <v>450</v>
      </c>
      <c r="F172" s="15" t="s">
        <v>99</v>
      </c>
      <c r="G172" s="15">
        <v>1</v>
      </c>
      <c r="H172" s="16">
        <v>135</v>
      </c>
      <c r="I172" s="43">
        <f t="shared" si="1"/>
        <v>135</v>
      </c>
    </row>
    <row r="173" spans="1:9" ht="12.75" customHeight="1" x14ac:dyDescent="0.2">
      <c r="A173" s="623"/>
      <c r="B173" s="632"/>
      <c r="C173" s="632"/>
      <c r="D173" s="634"/>
      <c r="E173" s="15" t="s">
        <v>882</v>
      </c>
      <c r="F173" s="15" t="s">
        <v>99</v>
      </c>
      <c r="G173" s="15">
        <v>8</v>
      </c>
      <c r="H173" s="16">
        <v>42.04</v>
      </c>
      <c r="I173" s="43">
        <f t="shared" si="1"/>
        <v>336.32</v>
      </c>
    </row>
    <row r="174" spans="1:9" ht="12.75" customHeight="1" x14ac:dyDescent="0.2">
      <c r="A174" s="623"/>
      <c r="B174" s="632"/>
      <c r="C174" s="632"/>
      <c r="D174" s="634"/>
      <c r="E174" s="15" t="s">
        <v>238</v>
      </c>
      <c r="F174" s="15" t="s">
        <v>99</v>
      </c>
      <c r="G174" s="15">
        <v>1</v>
      </c>
      <c r="H174" s="16">
        <v>45</v>
      </c>
      <c r="I174" s="43">
        <f t="shared" si="1"/>
        <v>45</v>
      </c>
    </row>
    <row r="175" spans="1:9" ht="12.75" customHeight="1" x14ac:dyDescent="0.2">
      <c r="A175" s="623"/>
      <c r="B175" s="632"/>
      <c r="C175" s="632"/>
      <c r="D175" s="634"/>
      <c r="E175" s="15" t="s">
        <v>412</v>
      </c>
      <c r="F175" s="15" t="s">
        <v>99</v>
      </c>
      <c r="G175" s="15">
        <v>1</v>
      </c>
      <c r="H175" s="16">
        <v>11.51</v>
      </c>
      <c r="I175" s="43">
        <f t="shared" si="1"/>
        <v>11.51</v>
      </c>
    </row>
    <row r="176" spans="1:9" x14ac:dyDescent="0.2">
      <c r="A176" s="623"/>
      <c r="B176" s="632"/>
      <c r="C176" s="632"/>
      <c r="D176" s="634"/>
      <c r="E176" s="172" t="s">
        <v>115</v>
      </c>
      <c r="F176" s="172" t="s">
        <v>99</v>
      </c>
      <c r="G176" s="172">
        <v>5</v>
      </c>
      <c r="H176" s="16">
        <v>42</v>
      </c>
      <c r="I176" s="43">
        <f t="shared" si="1"/>
        <v>210</v>
      </c>
    </row>
    <row r="177" spans="1:9" x14ac:dyDescent="0.2">
      <c r="A177" s="623"/>
      <c r="B177" s="632"/>
      <c r="C177" s="632"/>
      <c r="D177" s="634"/>
      <c r="E177" s="172" t="s">
        <v>364</v>
      </c>
      <c r="F177" s="172" t="s">
        <v>101</v>
      </c>
      <c r="G177" s="172">
        <v>4</v>
      </c>
      <c r="H177" s="16">
        <v>154.05000000000001</v>
      </c>
      <c r="I177" s="43">
        <f t="shared" si="1"/>
        <v>616.20000000000005</v>
      </c>
    </row>
    <row r="178" spans="1:9" ht="12.75" customHeight="1" x14ac:dyDescent="0.2">
      <c r="A178" s="623"/>
      <c r="B178" s="632"/>
      <c r="C178" s="632"/>
      <c r="D178" s="634"/>
      <c r="E178" s="15" t="s">
        <v>883</v>
      </c>
      <c r="F178" s="15" t="s">
        <v>101</v>
      </c>
      <c r="G178" s="15">
        <v>48</v>
      </c>
      <c r="H178" s="16">
        <v>200.08</v>
      </c>
      <c r="I178" s="43">
        <f t="shared" si="1"/>
        <v>9603.84</v>
      </c>
    </row>
    <row r="179" spans="1:9" ht="12.75" customHeight="1" x14ac:dyDescent="0.2">
      <c r="A179" s="623"/>
      <c r="B179" s="632"/>
      <c r="C179" s="632"/>
      <c r="D179" s="634"/>
      <c r="E179" s="15" t="s">
        <v>884</v>
      </c>
      <c r="F179" s="15" t="s">
        <v>101</v>
      </c>
      <c r="G179" s="15">
        <v>48</v>
      </c>
      <c r="H179" s="16">
        <v>106.31</v>
      </c>
      <c r="I179" s="43">
        <f t="shared" si="1"/>
        <v>5102.88</v>
      </c>
    </row>
    <row r="180" spans="1:9" ht="12.75" customHeight="1" x14ac:dyDescent="0.2">
      <c r="A180" s="623"/>
      <c r="B180" s="632"/>
      <c r="C180" s="632"/>
      <c r="D180" s="634"/>
      <c r="E180" s="15" t="s">
        <v>237</v>
      </c>
      <c r="F180" s="15" t="s">
        <v>99</v>
      </c>
      <c r="G180" s="15">
        <v>6</v>
      </c>
      <c r="H180" s="16">
        <v>18.8</v>
      </c>
      <c r="I180" s="43">
        <f t="shared" si="1"/>
        <v>112.80000000000001</v>
      </c>
    </row>
    <row r="181" spans="1:9" ht="12.75" customHeight="1" x14ac:dyDescent="0.2">
      <c r="A181" s="623"/>
      <c r="B181" s="632"/>
      <c r="C181" s="632"/>
      <c r="D181" s="634"/>
      <c r="E181" s="15" t="s">
        <v>885</v>
      </c>
      <c r="F181" s="15" t="s">
        <v>99</v>
      </c>
      <c r="G181" s="15">
        <v>1</v>
      </c>
      <c r="H181" s="16">
        <v>21.73</v>
      </c>
      <c r="I181" s="43">
        <f t="shared" si="1"/>
        <v>21.73</v>
      </c>
    </row>
    <row r="182" spans="1:9" ht="12.75" customHeight="1" x14ac:dyDescent="0.2">
      <c r="A182" s="623"/>
      <c r="B182" s="632"/>
      <c r="C182" s="632"/>
      <c r="D182" s="634"/>
      <c r="E182" s="15" t="s">
        <v>886</v>
      </c>
      <c r="F182" s="15" t="s">
        <v>99</v>
      </c>
      <c r="G182" s="15">
        <v>1</v>
      </c>
      <c r="H182" s="16">
        <v>43.37</v>
      </c>
      <c r="I182" s="43">
        <f t="shared" si="1"/>
        <v>43.37</v>
      </c>
    </row>
    <row r="183" spans="1:9" ht="12.75" customHeight="1" x14ac:dyDescent="0.2">
      <c r="A183" s="623"/>
      <c r="B183" s="632"/>
      <c r="C183" s="632"/>
      <c r="D183" s="634"/>
      <c r="E183" s="15" t="s">
        <v>411</v>
      </c>
      <c r="F183" s="15" t="s">
        <v>99</v>
      </c>
      <c r="G183" s="15">
        <v>6</v>
      </c>
      <c r="H183" s="16">
        <v>1287.42</v>
      </c>
      <c r="I183" s="43">
        <f t="shared" si="1"/>
        <v>7724.52</v>
      </c>
    </row>
    <row r="184" spans="1:9" ht="12.75" customHeight="1" x14ac:dyDescent="0.2">
      <c r="A184" s="623"/>
      <c r="B184" s="632"/>
      <c r="C184" s="632"/>
      <c r="D184" s="634"/>
      <c r="E184" s="15" t="s">
        <v>239</v>
      </c>
      <c r="F184" s="15" t="s">
        <v>99</v>
      </c>
      <c r="G184" s="15">
        <v>6</v>
      </c>
      <c r="H184" s="16">
        <v>410.43</v>
      </c>
      <c r="I184" s="43">
        <f t="shared" si="1"/>
        <v>2462.58</v>
      </c>
    </row>
    <row r="185" spans="1:9" ht="12.75" customHeight="1" x14ac:dyDescent="0.2">
      <c r="A185" s="623"/>
      <c r="B185" s="632"/>
      <c r="C185" s="632"/>
      <c r="D185" s="634"/>
      <c r="E185" s="15" t="s">
        <v>887</v>
      </c>
      <c r="F185" s="15" t="s">
        <v>99</v>
      </c>
      <c r="G185" s="15">
        <v>2</v>
      </c>
      <c r="H185" s="16">
        <v>593.80999999999995</v>
      </c>
      <c r="I185" s="43">
        <f t="shared" si="1"/>
        <v>1187.6199999999999</v>
      </c>
    </row>
    <row r="186" spans="1:9" ht="12.75" customHeight="1" x14ac:dyDescent="0.2">
      <c r="A186" s="623"/>
      <c r="B186" s="632"/>
      <c r="C186" s="632"/>
      <c r="D186" s="634"/>
      <c r="E186" s="15" t="s">
        <v>365</v>
      </c>
      <c r="F186" s="15" t="s">
        <v>101</v>
      </c>
      <c r="G186" s="15">
        <v>8</v>
      </c>
      <c r="H186" s="16">
        <v>187.36</v>
      </c>
      <c r="I186" s="43">
        <f t="shared" si="1"/>
        <v>1498.88</v>
      </c>
    </row>
    <row r="187" spans="1:9" ht="12.75" customHeight="1" x14ac:dyDescent="0.2">
      <c r="A187" s="623"/>
      <c r="B187" s="632"/>
      <c r="C187" s="632"/>
      <c r="D187" s="634"/>
      <c r="E187" s="15" t="s">
        <v>888</v>
      </c>
      <c r="F187" s="15" t="s">
        <v>99</v>
      </c>
      <c r="G187" s="15">
        <v>2</v>
      </c>
      <c r="H187" s="16">
        <v>303.02</v>
      </c>
      <c r="I187" s="43">
        <f t="shared" si="1"/>
        <v>606.04</v>
      </c>
    </row>
    <row r="188" spans="1:9" ht="12.75" customHeight="1" x14ac:dyDescent="0.2">
      <c r="A188" s="623"/>
      <c r="B188" s="632"/>
      <c r="C188" s="632"/>
      <c r="D188" s="634"/>
      <c r="E188" s="15" t="s">
        <v>889</v>
      </c>
      <c r="F188" s="15" t="s">
        <v>99</v>
      </c>
      <c r="G188" s="15">
        <v>2</v>
      </c>
      <c r="H188" s="16">
        <v>337.23</v>
      </c>
      <c r="I188" s="43">
        <f t="shared" si="1"/>
        <v>674.46</v>
      </c>
    </row>
    <row r="189" spans="1:9" ht="12.75" customHeight="1" x14ac:dyDescent="0.2">
      <c r="A189" s="623"/>
      <c r="B189" s="632"/>
      <c r="C189" s="632"/>
      <c r="D189" s="634"/>
      <c r="E189" s="15" t="s">
        <v>898</v>
      </c>
      <c r="F189" s="15" t="s">
        <v>99</v>
      </c>
      <c r="G189" s="15">
        <v>4</v>
      </c>
      <c r="H189" s="16">
        <v>248.2</v>
      </c>
      <c r="I189" s="43">
        <f t="shared" si="1"/>
        <v>992.8</v>
      </c>
    </row>
    <row r="190" spans="1:9" ht="12.75" customHeight="1" x14ac:dyDescent="0.2">
      <c r="A190" s="623"/>
      <c r="B190" s="632"/>
      <c r="C190" s="632"/>
      <c r="D190" s="634"/>
      <c r="E190" s="15" t="s">
        <v>890</v>
      </c>
      <c r="F190" s="15" t="s">
        <v>99</v>
      </c>
      <c r="G190" s="15">
        <v>2</v>
      </c>
      <c r="H190" s="16">
        <v>593.80999999999995</v>
      </c>
      <c r="I190" s="43">
        <f t="shared" si="1"/>
        <v>1187.6199999999999</v>
      </c>
    </row>
    <row r="191" spans="1:9" ht="12.75" customHeight="1" x14ac:dyDescent="0.2">
      <c r="A191" s="623"/>
      <c r="B191" s="632"/>
      <c r="C191" s="632"/>
      <c r="D191" s="634"/>
      <c r="E191" s="15" t="s">
        <v>891</v>
      </c>
      <c r="F191" s="15" t="s">
        <v>99</v>
      </c>
      <c r="G191" s="15">
        <v>2</v>
      </c>
      <c r="H191" s="16">
        <v>737.99</v>
      </c>
      <c r="I191" s="43">
        <f t="shared" si="1"/>
        <v>1475.98</v>
      </c>
    </row>
    <row r="192" spans="1:9" ht="12.75" customHeight="1" x14ac:dyDescent="0.2">
      <c r="A192" s="623"/>
      <c r="B192" s="632"/>
      <c r="C192" s="632"/>
      <c r="D192" s="634"/>
      <c r="E192" s="15" t="s">
        <v>892</v>
      </c>
      <c r="F192" s="15" t="s">
        <v>99</v>
      </c>
      <c r="G192" s="15">
        <v>3</v>
      </c>
      <c r="H192" s="16">
        <v>30.42</v>
      </c>
      <c r="I192" s="43">
        <f t="shared" si="1"/>
        <v>91.26</v>
      </c>
    </row>
    <row r="193" spans="1:9" ht="12.75" customHeight="1" x14ac:dyDescent="0.2">
      <c r="A193" s="623"/>
      <c r="B193" s="632"/>
      <c r="C193" s="632"/>
      <c r="D193" s="634"/>
      <c r="E193" s="15" t="s">
        <v>893</v>
      </c>
      <c r="F193" s="15" t="s">
        <v>99</v>
      </c>
      <c r="G193" s="15">
        <v>4</v>
      </c>
      <c r="H193" s="16">
        <v>16.73</v>
      </c>
      <c r="I193" s="43">
        <f t="shared" si="1"/>
        <v>66.92</v>
      </c>
    </row>
    <row r="194" spans="1:9" ht="12.75" customHeight="1" x14ac:dyDescent="0.2">
      <c r="A194" s="623"/>
      <c r="B194" s="632"/>
      <c r="C194" s="632"/>
      <c r="D194" s="634"/>
      <c r="E194" s="15" t="s">
        <v>812</v>
      </c>
      <c r="F194" s="15" t="s">
        <v>99</v>
      </c>
      <c r="G194" s="15">
        <v>1</v>
      </c>
      <c r="H194" s="16">
        <v>290</v>
      </c>
      <c r="I194" s="43">
        <f t="shared" si="1"/>
        <v>290</v>
      </c>
    </row>
    <row r="195" spans="1:9" ht="12.75" customHeight="1" x14ac:dyDescent="0.2">
      <c r="A195" s="623"/>
      <c r="B195" s="632"/>
      <c r="C195" s="632"/>
      <c r="D195" s="634"/>
      <c r="E195" s="15" t="s">
        <v>894</v>
      </c>
      <c r="F195" s="15" t="s">
        <v>99</v>
      </c>
      <c r="G195" s="15">
        <v>6</v>
      </c>
      <c r="H195" s="16">
        <v>14.53</v>
      </c>
      <c r="I195" s="43">
        <f t="shared" si="1"/>
        <v>87.179999999999993</v>
      </c>
    </row>
    <row r="196" spans="1:9" ht="12.75" customHeight="1" x14ac:dyDescent="0.2">
      <c r="A196" s="623"/>
      <c r="B196" s="632"/>
      <c r="C196" s="632"/>
      <c r="D196" s="634"/>
      <c r="E196" s="15" t="s">
        <v>895</v>
      </c>
      <c r="F196" s="15" t="s">
        <v>99</v>
      </c>
      <c r="G196" s="15">
        <v>6</v>
      </c>
      <c r="H196" s="16">
        <v>29.69</v>
      </c>
      <c r="I196" s="43">
        <f t="shared" si="1"/>
        <v>178.14000000000001</v>
      </c>
    </row>
    <row r="197" spans="1:9" ht="12.75" customHeight="1" x14ac:dyDescent="0.2">
      <c r="A197" s="623"/>
      <c r="B197" s="632"/>
      <c r="C197" s="632"/>
      <c r="D197" s="634"/>
      <c r="E197" s="15" t="s">
        <v>896</v>
      </c>
      <c r="F197" s="15" t="s">
        <v>99</v>
      </c>
      <c r="G197" s="15">
        <v>10</v>
      </c>
      <c r="H197" s="16">
        <v>10.62</v>
      </c>
      <c r="I197" s="43">
        <f t="shared" si="1"/>
        <v>106.19999999999999</v>
      </c>
    </row>
    <row r="198" spans="1:9" ht="12.75" customHeight="1" x14ac:dyDescent="0.2">
      <c r="A198" s="623"/>
      <c r="B198" s="632"/>
      <c r="C198" s="632"/>
      <c r="D198" s="634"/>
      <c r="E198" s="15" t="s">
        <v>897</v>
      </c>
      <c r="F198" s="15" t="s">
        <v>99</v>
      </c>
      <c r="G198" s="15">
        <v>10</v>
      </c>
      <c r="H198" s="16">
        <v>18.45</v>
      </c>
      <c r="I198" s="43">
        <f t="shared" si="1"/>
        <v>184.5</v>
      </c>
    </row>
    <row r="199" spans="1:9" ht="12.75" customHeight="1" x14ac:dyDescent="0.2">
      <c r="A199" s="623"/>
      <c r="B199" s="632"/>
      <c r="C199" s="632"/>
      <c r="D199" s="634"/>
      <c r="E199" s="15" t="s">
        <v>899</v>
      </c>
      <c r="F199" s="15" t="s">
        <v>99</v>
      </c>
      <c r="G199" s="15">
        <v>4</v>
      </c>
      <c r="H199" s="16">
        <v>4.9400000000000004</v>
      </c>
      <c r="I199" s="43">
        <f t="shared" si="1"/>
        <v>19.760000000000002</v>
      </c>
    </row>
    <row r="200" spans="1:9" ht="12.75" customHeight="1" x14ac:dyDescent="0.2">
      <c r="A200" s="623"/>
      <c r="B200" s="632"/>
      <c r="C200" s="632"/>
      <c r="D200" s="634"/>
      <c r="E200" s="15" t="s">
        <v>456</v>
      </c>
      <c r="F200" s="15" t="s">
        <v>100</v>
      </c>
      <c r="G200" s="15">
        <v>2</v>
      </c>
      <c r="H200" s="16">
        <v>73.75</v>
      </c>
      <c r="I200" s="43">
        <f t="shared" si="1"/>
        <v>147.5</v>
      </c>
    </row>
    <row r="201" spans="1:9" ht="12.75" customHeight="1" x14ac:dyDescent="0.2">
      <c r="A201" s="623"/>
      <c r="B201" s="632"/>
      <c r="C201" s="632"/>
      <c r="D201" s="634"/>
      <c r="E201" s="15" t="s">
        <v>900</v>
      </c>
      <c r="F201" s="15" t="s">
        <v>99</v>
      </c>
      <c r="G201" s="15">
        <v>6</v>
      </c>
      <c r="H201" s="16">
        <v>37.03</v>
      </c>
      <c r="I201" s="43">
        <f t="shared" si="1"/>
        <v>222.18</v>
      </c>
    </row>
    <row r="202" spans="1:9" ht="12.75" customHeight="1" x14ac:dyDescent="0.2">
      <c r="A202" s="623"/>
      <c r="B202" s="632"/>
      <c r="C202" s="632"/>
      <c r="D202" s="634"/>
      <c r="E202" s="15" t="s">
        <v>901</v>
      </c>
      <c r="F202" s="15" t="s">
        <v>99</v>
      </c>
      <c r="G202" s="15">
        <v>10</v>
      </c>
      <c r="H202" s="16">
        <v>37.03</v>
      </c>
      <c r="I202" s="43">
        <f t="shared" si="1"/>
        <v>370.3</v>
      </c>
    </row>
    <row r="203" spans="1:9" ht="12.75" customHeight="1" x14ac:dyDescent="0.2">
      <c r="A203" s="623"/>
      <c r="B203" s="632"/>
      <c r="C203" s="632"/>
      <c r="D203" s="634"/>
      <c r="E203" s="15" t="s">
        <v>902</v>
      </c>
      <c r="F203" s="15" t="s">
        <v>99</v>
      </c>
      <c r="G203" s="15">
        <v>2</v>
      </c>
      <c r="H203" s="16">
        <v>183.28</v>
      </c>
      <c r="I203" s="43">
        <f t="shared" si="1"/>
        <v>366.56</v>
      </c>
    </row>
    <row r="204" spans="1:9" ht="12.75" customHeight="1" x14ac:dyDescent="0.2">
      <c r="A204" s="623"/>
      <c r="B204" s="632"/>
      <c r="C204" s="632"/>
      <c r="D204" s="634"/>
      <c r="E204" s="15" t="s">
        <v>138</v>
      </c>
      <c r="F204" s="15" t="s">
        <v>99</v>
      </c>
      <c r="G204" s="15">
        <v>2</v>
      </c>
      <c r="H204" s="16">
        <v>567.34</v>
      </c>
      <c r="I204" s="43">
        <f t="shared" si="1"/>
        <v>1134.68</v>
      </c>
    </row>
    <row r="205" spans="1:9" ht="12.75" customHeight="1" x14ac:dyDescent="0.2">
      <c r="A205" s="623"/>
      <c r="B205" s="632"/>
      <c r="C205" s="632"/>
      <c r="D205" s="634"/>
      <c r="E205" s="15" t="s">
        <v>556</v>
      </c>
      <c r="F205" s="15" t="s">
        <v>100</v>
      </c>
      <c r="G205" s="15">
        <v>2</v>
      </c>
      <c r="H205" s="16">
        <v>226.69</v>
      </c>
      <c r="I205" s="43">
        <f t="shared" si="1"/>
        <v>453.38</v>
      </c>
    </row>
    <row r="206" spans="1:9" ht="12.75" customHeight="1" x14ac:dyDescent="0.2">
      <c r="A206" s="623"/>
      <c r="B206" s="632"/>
      <c r="C206" s="632"/>
      <c r="D206" s="634"/>
      <c r="E206" s="15" t="s">
        <v>453</v>
      </c>
      <c r="F206" s="15" t="s">
        <v>101</v>
      </c>
      <c r="G206" s="15">
        <v>36</v>
      </c>
      <c r="H206" s="16">
        <v>62.39</v>
      </c>
      <c r="I206" s="43">
        <f t="shared" si="1"/>
        <v>2246.04</v>
      </c>
    </row>
    <row r="207" spans="1:9" ht="12.75" customHeight="1" x14ac:dyDescent="0.2">
      <c r="A207" s="623"/>
      <c r="B207" s="632"/>
      <c r="C207" s="632"/>
      <c r="D207" s="634"/>
      <c r="E207" s="15" t="s">
        <v>903</v>
      </c>
      <c r="F207" s="15" t="s">
        <v>101</v>
      </c>
      <c r="G207" s="15">
        <v>30</v>
      </c>
      <c r="H207" s="16">
        <v>22.88</v>
      </c>
      <c r="I207" s="43">
        <f t="shared" si="1"/>
        <v>686.4</v>
      </c>
    </row>
    <row r="208" spans="1:9" ht="12.75" customHeight="1" x14ac:dyDescent="0.2">
      <c r="A208" s="623"/>
      <c r="B208" s="632"/>
      <c r="C208" s="632"/>
      <c r="D208" s="634"/>
      <c r="E208" s="15" t="s">
        <v>396</v>
      </c>
      <c r="F208" s="15" t="s">
        <v>99</v>
      </c>
      <c r="G208" s="15">
        <v>100</v>
      </c>
      <c r="H208" s="16">
        <v>2.34</v>
      </c>
      <c r="I208" s="43">
        <f t="shared" si="1"/>
        <v>234</v>
      </c>
    </row>
    <row r="209" spans="1:9" x14ac:dyDescent="0.2">
      <c r="A209" s="623"/>
      <c r="B209" s="632"/>
      <c r="C209" s="632"/>
      <c r="D209" s="634"/>
      <c r="E209" s="15" t="s">
        <v>560</v>
      </c>
      <c r="F209" s="15" t="s">
        <v>99</v>
      </c>
      <c r="G209" s="15">
        <v>2</v>
      </c>
      <c r="H209" s="16">
        <v>2551.75</v>
      </c>
      <c r="I209" s="43">
        <f t="shared" si="1"/>
        <v>5103.5</v>
      </c>
    </row>
    <row r="210" spans="1:9" ht="12.75" customHeight="1" x14ac:dyDescent="0.2">
      <c r="A210" s="623"/>
      <c r="B210" s="632"/>
      <c r="C210" s="632"/>
      <c r="D210" s="634"/>
      <c r="E210" s="15" t="s">
        <v>904</v>
      </c>
      <c r="F210" s="15" t="s">
        <v>99</v>
      </c>
      <c r="G210" s="15">
        <v>2</v>
      </c>
      <c r="H210" s="16">
        <v>204.42</v>
      </c>
      <c r="I210" s="43">
        <f t="shared" si="1"/>
        <v>408.84</v>
      </c>
    </row>
    <row r="211" spans="1:9" ht="12.75" customHeight="1" x14ac:dyDescent="0.2">
      <c r="A211" s="623"/>
      <c r="B211" s="632"/>
      <c r="C211" s="632"/>
      <c r="D211" s="634"/>
      <c r="E211" s="15" t="s">
        <v>883</v>
      </c>
      <c r="F211" s="15" t="s">
        <v>101</v>
      </c>
      <c r="G211" s="15">
        <v>12</v>
      </c>
      <c r="H211" s="16">
        <v>200.39</v>
      </c>
      <c r="I211" s="43">
        <f t="shared" si="1"/>
        <v>2404.6799999999998</v>
      </c>
    </row>
    <row r="212" spans="1:9" ht="12.75" customHeight="1" x14ac:dyDescent="0.2">
      <c r="A212" s="623"/>
      <c r="B212" s="632"/>
      <c r="C212" s="632"/>
      <c r="D212" s="634"/>
      <c r="E212" s="15" t="s">
        <v>884</v>
      </c>
      <c r="F212" s="15" t="s">
        <v>101</v>
      </c>
      <c r="G212" s="15">
        <v>12</v>
      </c>
      <c r="H212" s="16">
        <v>125.85</v>
      </c>
      <c r="I212" s="43">
        <f t="shared" si="1"/>
        <v>1510.1999999999998</v>
      </c>
    </row>
    <row r="213" spans="1:9" ht="12.75" customHeight="1" x14ac:dyDescent="0.2">
      <c r="A213" s="623"/>
      <c r="B213" s="632"/>
      <c r="C213" s="632"/>
      <c r="D213" s="634"/>
      <c r="E213" s="15" t="s">
        <v>905</v>
      </c>
      <c r="F213" s="15" t="s">
        <v>101</v>
      </c>
      <c r="G213" s="15">
        <v>40</v>
      </c>
      <c r="H213" s="16">
        <v>83.57</v>
      </c>
      <c r="I213" s="43">
        <f t="shared" si="1"/>
        <v>3342.7999999999997</v>
      </c>
    </row>
    <row r="214" spans="1:9" ht="12.75" customHeight="1" x14ac:dyDescent="0.2">
      <c r="A214" s="623"/>
      <c r="B214" s="632"/>
      <c r="C214" s="632"/>
      <c r="D214" s="634"/>
      <c r="E214" s="15" t="s">
        <v>906</v>
      </c>
      <c r="F214" s="15" t="s">
        <v>101</v>
      </c>
      <c r="G214" s="15">
        <v>40</v>
      </c>
      <c r="H214" s="16">
        <v>41.67</v>
      </c>
      <c r="I214" s="43">
        <f t="shared" si="1"/>
        <v>1666.8000000000002</v>
      </c>
    </row>
    <row r="215" spans="1:9" ht="12.75" customHeight="1" x14ac:dyDescent="0.2">
      <c r="A215" s="623"/>
      <c r="B215" s="632"/>
      <c r="C215" s="632"/>
      <c r="D215" s="634"/>
      <c r="E215" s="15" t="s">
        <v>907</v>
      </c>
      <c r="F215" s="15" t="s">
        <v>101</v>
      </c>
      <c r="G215" s="15">
        <v>16</v>
      </c>
      <c r="H215" s="16">
        <v>33.479999999999997</v>
      </c>
      <c r="I215" s="43">
        <f t="shared" si="1"/>
        <v>535.67999999999995</v>
      </c>
    </row>
    <row r="216" spans="1:9" ht="12.75" customHeight="1" x14ac:dyDescent="0.2">
      <c r="A216" s="623"/>
      <c r="B216" s="632"/>
      <c r="C216" s="632"/>
      <c r="D216" s="634"/>
      <c r="E216" s="15" t="s">
        <v>661</v>
      </c>
      <c r="F216" s="15" t="s">
        <v>99</v>
      </c>
      <c r="G216" s="15">
        <v>15</v>
      </c>
      <c r="H216" s="16">
        <v>10.5</v>
      </c>
      <c r="I216" s="43">
        <f t="shared" si="1"/>
        <v>157.5</v>
      </c>
    </row>
    <row r="217" spans="1:9" ht="12.75" customHeight="1" x14ac:dyDescent="0.2">
      <c r="A217" s="623"/>
      <c r="B217" s="632"/>
      <c r="C217" s="632"/>
      <c r="D217" s="634"/>
      <c r="E217" s="15" t="s">
        <v>265</v>
      </c>
      <c r="F217" s="15" t="s">
        <v>99</v>
      </c>
      <c r="G217" s="15">
        <v>20</v>
      </c>
      <c r="H217" s="16">
        <v>4.59</v>
      </c>
      <c r="I217" s="43">
        <f t="shared" si="1"/>
        <v>91.8</v>
      </c>
    </row>
    <row r="218" spans="1:9" ht="12.75" customHeight="1" x14ac:dyDescent="0.2">
      <c r="A218" s="623"/>
      <c r="B218" s="632"/>
      <c r="C218" s="632"/>
      <c r="D218" s="634"/>
      <c r="E218" s="15" t="s">
        <v>393</v>
      </c>
      <c r="F218" s="15" t="s">
        <v>99</v>
      </c>
      <c r="G218" s="15">
        <v>10</v>
      </c>
      <c r="H218" s="16">
        <v>3.79</v>
      </c>
      <c r="I218" s="43">
        <f t="shared" si="1"/>
        <v>37.9</v>
      </c>
    </row>
    <row r="219" spans="1:9" ht="12.75" customHeight="1" x14ac:dyDescent="0.2">
      <c r="A219" s="623"/>
      <c r="B219" s="632"/>
      <c r="C219" s="632"/>
      <c r="D219" s="634"/>
      <c r="E219" s="15" t="s">
        <v>574</v>
      </c>
      <c r="F219" s="15" t="s">
        <v>99</v>
      </c>
      <c r="G219" s="15">
        <v>10</v>
      </c>
      <c r="H219" s="16">
        <v>137.76</v>
      </c>
      <c r="I219" s="43">
        <f t="shared" si="1"/>
        <v>1377.6</v>
      </c>
    </row>
    <row r="220" spans="1:9" ht="12.75" customHeight="1" x14ac:dyDescent="0.2">
      <c r="A220" s="623"/>
      <c r="B220" s="632"/>
      <c r="C220" s="632"/>
      <c r="D220" s="634"/>
      <c r="E220" s="15" t="s">
        <v>240</v>
      </c>
      <c r="F220" s="15" t="s">
        <v>99</v>
      </c>
      <c r="G220" s="15">
        <v>20</v>
      </c>
      <c r="H220" s="16">
        <v>59.75</v>
      </c>
      <c r="I220" s="43">
        <f t="shared" si="1"/>
        <v>1195</v>
      </c>
    </row>
    <row r="221" spans="1:9" ht="12.75" customHeight="1" x14ac:dyDescent="0.2">
      <c r="A221" s="623"/>
      <c r="B221" s="632"/>
      <c r="C221" s="632"/>
      <c r="D221" s="634"/>
      <c r="E221" s="15" t="s">
        <v>566</v>
      </c>
      <c r="F221" s="15" t="s">
        <v>99</v>
      </c>
      <c r="G221" s="15">
        <v>5</v>
      </c>
      <c r="H221" s="16">
        <v>16.73</v>
      </c>
      <c r="I221" s="43">
        <f t="shared" si="1"/>
        <v>83.65</v>
      </c>
    </row>
    <row r="222" spans="1:9" ht="12.75" customHeight="1" x14ac:dyDescent="0.2">
      <c r="A222" s="623"/>
      <c r="B222" s="632"/>
      <c r="C222" s="632"/>
      <c r="D222" s="634"/>
      <c r="E222" s="15" t="s">
        <v>130</v>
      </c>
      <c r="F222" s="15" t="s">
        <v>99</v>
      </c>
      <c r="G222" s="15">
        <v>10</v>
      </c>
      <c r="H222" s="16">
        <v>3.82</v>
      </c>
      <c r="I222" s="43">
        <f t="shared" si="1"/>
        <v>38.199999999999996</v>
      </c>
    </row>
    <row r="223" spans="1:9" ht="12.75" customHeight="1" x14ac:dyDescent="0.2">
      <c r="A223" s="623"/>
      <c r="B223" s="632"/>
      <c r="C223" s="632"/>
      <c r="D223" s="634"/>
      <c r="E223" s="15" t="s">
        <v>810</v>
      </c>
      <c r="F223" s="15" t="s">
        <v>99</v>
      </c>
      <c r="G223" s="15">
        <v>10</v>
      </c>
      <c r="H223" s="16">
        <v>7.1</v>
      </c>
      <c r="I223" s="43">
        <f t="shared" si="1"/>
        <v>71</v>
      </c>
    </row>
    <row r="224" spans="1:9" ht="12.75" customHeight="1" x14ac:dyDescent="0.2">
      <c r="A224" s="623"/>
      <c r="B224" s="632"/>
      <c r="C224" s="632"/>
      <c r="D224" s="634"/>
      <c r="E224" s="15" t="s">
        <v>908</v>
      </c>
      <c r="F224" s="15" t="s">
        <v>99</v>
      </c>
      <c r="G224" s="15">
        <v>18</v>
      </c>
      <c r="H224" s="16">
        <v>0.98</v>
      </c>
      <c r="I224" s="43">
        <f t="shared" si="1"/>
        <v>17.64</v>
      </c>
    </row>
    <row r="225" spans="1:9" ht="12.75" customHeight="1" x14ac:dyDescent="0.2">
      <c r="A225" s="623"/>
      <c r="B225" s="632"/>
      <c r="C225" s="632"/>
      <c r="D225" s="634"/>
      <c r="E225" s="15" t="s">
        <v>133</v>
      </c>
      <c r="F225" s="15" t="s">
        <v>99</v>
      </c>
      <c r="G225" s="15">
        <v>15</v>
      </c>
      <c r="H225" s="16">
        <v>373.09</v>
      </c>
      <c r="I225" s="43">
        <f t="shared" si="1"/>
        <v>5596.3499999999995</v>
      </c>
    </row>
    <row r="226" spans="1:9" ht="12.75" customHeight="1" x14ac:dyDescent="0.2">
      <c r="A226" s="623"/>
      <c r="B226" s="632"/>
      <c r="C226" s="632"/>
      <c r="D226" s="634"/>
      <c r="E226" s="15" t="s">
        <v>122</v>
      </c>
      <c r="F226" s="15" t="s">
        <v>99</v>
      </c>
      <c r="G226" s="15">
        <v>20</v>
      </c>
      <c r="H226" s="16">
        <v>191.48</v>
      </c>
      <c r="I226" s="43">
        <f t="shared" si="1"/>
        <v>3829.6</v>
      </c>
    </row>
    <row r="227" spans="1:9" ht="12.75" customHeight="1" x14ac:dyDescent="0.2">
      <c r="A227" s="623"/>
      <c r="B227" s="632"/>
      <c r="C227" s="632"/>
      <c r="D227" s="634"/>
      <c r="E227" s="15" t="s">
        <v>118</v>
      </c>
      <c r="F227" s="15" t="s">
        <v>99</v>
      </c>
      <c r="G227" s="15">
        <v>30</v>
      </c>
      <c r="H227" s="16">
        <v>117.24</v>
      </c>
      <c r="I227" s="43">
        <f t="shared" si="1"/>
        <v>3517.2</v>
      </c>
    </row>
    <row r="228" spans="1:9" ht="12.75" customHeight="1" x14ac:dyDescent="0.2">
      <c r="A228" s="623"/>
      <c r="B228" s="632"/>
      <c r="C228" s="632"/>
      <c r="D228" s="634"/>
      <c r="E228" s="15" t="s">
        <v>909</v>
      </c>
      <c r="F228" s="15" t="s">
        <v>99</v>
      </c>
      <c r="G228" s="15">
        <v>8</v>
      </c>
      <c r="H228" s="16">
        <v>17.96</v>
      </c>
      <c r="I228" s="43">
        <f t="shared" si="1"/>
        <v>143.68</v>
      </c>
    </row>
    <row r="229" spans="1:9" ht="12.75" customHeight="1" x14ac:dyDescent="0.2">
      <c r="A229" s="623"/>
      <c r="B229" s="632"/>
      <c r="C229" s="632"/>
      <c r="D229" s="634"/>
      <c r="E229" s="15" t="s">
        <v>896</v>
      </c>
      <c r="F229" s="15" t="s">
        <v>99</v>
      </c>
      <c r="G229" s="15">
        <v>8</v>
      </c>
      <c r="H229" s="16">
        <v>11</v>
      </c>
      <c r="I229" s="43">
        <f t="shared" si="1"/>
        <v>88</v>
      </c>
    </row>
    <row r="230" spans="1:9" ht="12.75" customHeight="1" x14ac:dyDescent="0.2">
      <c r="A230" s="623"/>
      <c r="B230" s="632"/>
      <c r="C230" s="632"/>
      <c r="D230" s="634"/>
      <c r="E230" s="15" t="s">
        <v>237</v>
      </c>
      <c r="F230" s="15" t="s">
        <v>99</v>
      </c>
      <c r="G230" s="15">
        <v>6</v>
      </c>
      <c r="H230" s="16">
        <v>18.8</v>
      </c>
      <c r="I230" s="43">
        <f t="shared" si="1"/>
        <v>112.80000000000001</v>
      </c>
    </row>
    <row r="231" spans="1:9" ht="12.75" customHeight="1" x14ac:dyDescent="0.2">
      <c r="A231" s="623"/>
      <c r="B231" s="632"/>
      <c r="C231" s="632"/>
      <c r="D231" s="634"/>
      <c r="E231" s="15" t="s">
        <v>221</v>
      </c>
      <c r="F231" s="15" t="s">
        <v>99</v>
      </c>
      <c r="G231" s="15">
        <v>30</v>
      </c>
      <c r="H231" s="16">
        <v>39.590000000000003</v>
      </c>
      <c r="I231" s="43">
        <f t="shared" si="1"/>
        <v>1187.7</v>
      </c>
    </row>
    <row r="232" spans="1:9" ht="12.75" customHeight="1" x14ac:dyDescent="0.2">
      <c r="A232" s="623"/>
      <c r="B232" s="632"/>
      <c r="C232" s="632"/>
      <c r="D232" s="634"/>
      <c r="E232" s="15" t="s">
        <v>910</v>
      </c>
      <c r="F232" s="15" t="s">
        <v>99</v>
      </c>
      <c r="G232" s="15">
        <v>20</v>
      </c>
      <c r="H232" s="16">
        <v>10.93</v>
      </c>
      <c r="I232" s="43">
        <f t="shared" si="1"/>
        <v>218.6</v>
      </c>
    </row>
    <row r="233" spans="1:9" ht="12.75" customHeight="1" x14ac:dyDescent="0.2">
      <c r="A233" s="623"/>
      <c r="B233" s="632"/>
      <c r="C233" s="632"/>
      <c r="D233" s="634"/>
      <c r="E233" s="15" t="s">
        <v>241</v>
      </c>
      <c r="F233" s="15" t="s">
        <v>99</v>
      </c>
      <c r="G233" s="15">
        <v>10</v>
      </c>
      <c r="H233" s="16">
        <v>59.38</v>
      </c>
      <c r="I233" s="43">
        <f t="shared" si="1"/>
        <v>593.80000000000007</v>
      </c>
    </row>
    <row r="234" spans="1:9" ht="12.75" customHeight="1" x14ac:dyDescent="0.2">
      <c r="A234" s="623"/>
      <c r="B234" s="632"/>
      <c r="C234" s="632"/>
      <c r="D234" s="634"/>
      <c r="E234" s="15" t="s">
        <v>659</v>
      </c>
      <c r="F234" s="15" t="s">
        <v>99</v>
      </c>
      <c r="G234" s="15">
        <v>10</v>
      </c>
      <c r="H234" s="16">
        <v>190.25</v>
      </c>
      <c r="I234" s="43">
        <f t="shared" si="1"/>
        <v>1902.5</v>
      </c>
    </row>
    <row r="235" spans="1:9" ht="12.75" customHeight="1" x14ac:dyDescent="0.2">
      <c r="A235" s="623"/>
      <c r="B235" s="632"/>
      <c r="C235" s="632"/>
      <c r="D235" s="634"/>
      <c r="E235" s="15" t="s">
        <v>139</v>
      </c>
      <c r="F235" s="15" t="s">
        <v>99</v>
      </c>
      <c r="G235" s="15">
        <v>20</v>
      </c>
      <c r="H235" s="16">
        <v>163.63999999999999</v>
      </c>
      <c r="I235" s="43">
        <f t="shared" si="1"/>
        <v>3272.7999999999997</v>
      </c>
    </row>
    <row r="236" spans="1:9" ht="12.75" customHeight="1" x14ac:dyDescent="0.2">
      <c r="A236" s="623"/>
      <c r="B236" s="632"/>
      <c r="C236" s="632"/>
      <c r="D236" s="634"/>
      <c r="E236" s="15" t="s">
        <v>911</v>
      </c>
      <c r="F236" s="15" t="s">
        <v>99</v>
      </c>
      <c r="G236" s="15">
        <v>15</v>
      </c>
      <c r="H236" s="16">
        <v>1.66</v>
      </c>
      <c r="I236" s="43">
        <f t="shared" si="1"/>
        <v>24.9</v>
      </c>
    </row>
    <row r="237" spans="1:9" ht="12.75" customHeight="1" x14ac:dyDescent="0.2">
      <c r="A237" s="623"/>
      <c r="B237" s="632"/>
      <c r="C237" s="632"/>
      <c r="D237" s="634"/>
      <c r="E237" s="15" t="s">
        <v>912</v>
      </c>
      <c r="F237" s="15" t="s">
        <v>99</v>
      </c>
      <c r="G237" s="15">
        <v>15</v>
      </c>
      <c r="H237" s="16">
        <v>2.0699999999999998</v>
      </c>
      <c r="I237" s="43">
        <f t="shared" si="1"/>
        <v>31.049999999999997</v>
      </c>
    </row>
    <row r="238" spans="1:9" ht="12.75" customHeight="1" x14ac:dyDescent="0.2">
      <c r="A238" s="623"/>
      <c r="B238" s="632"/>
      <c r="C238" s="632"/>
      <c r="D238" s="634"/>
      <c r="E238" s="15" t="s">
        <v>644</v>
      </c>
      <c r="F238" s="15" t="s">
        <v>99</v>
      </c>
      <c r="G238" s="15">
        <v>8</v>
      </c>
      <c r="H238" s="16">
        <v>191.27</v>
      </c>
      <c r="I238" s="43">
        <f t="shared" si="1"/>
        <v>1530.16</v>
      </c>
    </row>
    <row r="239" spans="1:9" ht="12.75" customHeight="1" x14ac:dyDescent="0.2">
      <c r="A239" s="623"/>
      <c r="B239" s="632"/>
      <c r="C239" s="632"/>
      <c r="D239" s="634"/>
      <c r="E239" s="15" t="s">
        <v>913</v>
      </c>
      <c r="F239" s="15" t="s">
        <v>99</v>
      </c>
      <c r="G239" s="15">
        <v>10</v>
      </c>
      <c r="H239" s="16">
        <v>132.5</v>
      </c>
      <c r="I239" s="43">
        <f t="shared" si="1"/>
        <v>1325</v>
      </c>
    </row>
    <row r="240" spans="1:9" ht="12.75" customHeight="1" x14ac:dyDescent="0.2">
      <c r="A240" s="623"/>
      <c r="B240" s="632"/>
      <c r="C240" s="632"/>
      <c r="D240" s="634"/>
      <c r="E240" s="15" t="s">
        <v>384</v>
      </c>
      <c r="F240" s="15" t="s">
        <v>99</v>
      </c>
      <c r="G240" s="15">
        <v>10</v>
      </c>
      <c r="H240" s="16">
        <v>2.4</v>
      </c>
      <c r="I240" s="43">
        <f t="shared" si="1"/>
        <v>24</v>
      </c>
    </row>
    <row r="241" spans="1:9" ht="12.75" customHeight="1" x14ac:dyDescent="0.2">
      <c r="A241" s="623"/>
      <c r="B241" s="632"/>
      <c r="C241" s="632"/>
      <c r="D241" s="634"/>
      <c r="E241" s="15" t="s">
        <v>129</v>
      </c>
      <c r="F241" s="15" t="s">
        <v>99</v>
      </c>
      <c r="G241" s="15">
        <v>3</v>
      </c>
      <c r="H241" s="16">
        <v>7.7</v>
      </c>
      <c r="I241" s="43">
        <f t="shared" si="1"/>
        <v>23.1</v>
      </c>
    </row>
    <row r="242" spans="1:9" ht="12.75" customHeight="1" x14ac:dyDescent="0.2">
      <c r="A242" s="623"/>
      <c r="B242" s="632"/>
      <c r="C242" s="632"/>
      <c r="D242" s="634"/>
      <c r="E242" s="15" t="s">
        <v>238</v>
      </c>
      <c r="F242" s="15" t="s">
        <v>99</v>
      </c>
      <c r="G242" s="15">
        <v>1</v>
      </c>
      <c r="H242" s="16">
        <v>12.46</v>
      </c>
      <c r="I242" s="43">
        <f t="shared" si="1"/>
        <v>12.46</v>
      </c>
    </row>
    <row r="243" spans="1:9" ht="12.75" customHeight="1" x14ac:dyDescent="0.2">
      <c r="A243" s="623"/>
      <c r="B243" s="632"/>
      <c r="C243" s="632"/>
      <c r="D243" s="634"/>
      <c r="E243" s="15" t="s">
        <v>142</v>
      </c>
      <c r="F243" s="15" t="s">
        <v>99</v>
      </c>
      <c r="G243" s="15">
        <v>1</v>
      </c>
      <c r="H243" s="16">
        <v>9.98</v>
      </c>
      <c r="I243" s="43">
        <f t="shared" si="1"/>
        <v>9.98</v>
      </c>
    </row>
    <row r="244" spans="1:9" ht="12.75" customHeight="1" x14ac:dyDescent="0.2">
      <c r="A244" s="623"/>
      <c r="B244" s="632"/>
      <c r="C244" s="632"/>
      <c r="D244" s="634"/>
      <c r="E244" s="15" t="s">
        <v>860</v>
      </c>
      <c r="F244" s="15" t="s">
        <v>99</v>
      </c>
      <c r="G244" s="15">
        <v>2</v>
      </c>
      <c r="H244" s="16">
        <v>71.650000000000006</v>
      </c>
      <c r="I244" s="43">
        <f t="shared" si="1"/>
        <v>143.30000000000001</v>
      </c>
    </row>
    <row r="245" spans="1:9" ht="12.75" customHeight="1" x14ac:dyDescent="0.2">
      <c r="A245" s="623"/>
      <c r="B245" s="632"/>
      <c r="C245" s="632"/>
      <c r="D245" s="634"/>
      <c r="E245" s="15" t="s">
        <v>914</v>
      </c>
      <c r="F245" s="15" t="s">
        <v>99</v>
      </c>
      <c r="G245" s="15">
        <v>2</v>
      </c>
      <c r="H245" s="16">
        <v>23.84</v>
      </c>
      <c r="I245" s="43">
        <f t="shared" si="1"/>
        <v>47.68</v>
      </c>
    </row>
    <row r="246" spans="1:9" ht="12.75" customHeight="1" x14ac:dyDescent="0.2">
      <c r="A246" s="623"/>
      <c r="B246" s="632"/>
      <c r="C246" s="632"/>
      <c r="D246" s="634"/>
      <c r="E246" s="15" t="s">
        <v>818</v>
      </c>
      <c r="F246" s="15" t="s">
        <v>99</v>
      </c>
      <c r="G246" s="15">
        <v>5</v>
      </c>
      <c r="H246" s="16">
        <v>230</v>
      </c>
      <c r="I246" s="43">
        <f t="shared" si="1"/>
        <v>1150</v>
      </c>
    </row>
    <row r="247" spans="1:9" ht="12.75" customHeight="1" x14ac:dyDescent="0.2">
      <c r="A247" s="623"/>
      <c r="B247" s="632"/>
      <c r="C247" s="632"/>
      <c r="D247" s="634"/>
      <c r="E247" s="15" t="s">
        <v>355</v>
      </c>
      <c r="F247" s="15" t="s">
        <v>99</v>
      </c>
      <c r="G247" s="15">
        <v>5</v>
      </c>
      <c r="H247" s="16">
        <v>159.21</v>
      </c>
      <c r="I247" s="43">
        <f t="shared" si="1"/>
        <v>796.05000000000007</v>
      </c>
    </row>
    <row r="248" spans="1:9" ht="12.75" customHeight="1" x14ac:dyDescent="0.2">
      <c r="A248" s="623"/>
      <c r="B248" s="632"/>
      <c r="C248" s="632"/>
      <c r="D248" s="634"/>
      <c r="E248" s="15" t="s">
        <v>388</v>
      </c>
      <c r="F248" s="15" t="s">
        <v>99</v>
      </c>
      <c r="G248" s="15">
        <v>4</v>
      </c>
      <c r="H248" s="16">
        <v>51</v>
      </c>
      <c r="I248" s="43">
        <f t="shared" si="1"/>
        <v>204</v>
      </c>
    </row>
    <row r="249" spans="1:9" ht="12.75" customHeight="1" x14ac:dyDescent="0.2">
      <c r="A249" s="623"/>
      <c r="B249" s="632"/>
      <c r="C249" s="632"/>
      <c r="D249" s="634"/>
      <c r="E249" s="15" t="s">
        <v>915</v>
      </c>
      <c r="F249" s="15" t="s">
        <v>99</v>
      </c>
      <c r="G249" s="15">
        <v>4</v>
      </c>
      <c r="H249" s="16">
        <v>5.84</v>
      </c>
      <c r="I249" s="43">
        <f t="shared" si="1"/>
        <v>23.36</v>
      </c>
    </row>
    <row r="250" spans="1:9" ht="12.75" customHeight="1" x14ac:dyDescent="0.2">
      <c r="A250" s="623"/>
      <c r="B250" s="632"/>
      <c r="C250" s="632"/>
      <c r="D250" s="634"/>
      <c r="E250" s="15" t="s">
        <v>461</v>
      </c>
      <c r="F250" s="15" t="s">
        <v>99</v>
      </c>
      <c r="G250" s="15">
        <v>2</v>
      </c>
      <c r="H250" s="16">
        <v>3.17</v>
      </c>
      <c r="I250" s="43">
        <f t="shared" si="1"/>
        <v>6.34</v>
      </c>
    </row>
    <row r="251" spans="1:9" ht="12.75" customHeight="1" x14ac:dyDescent="0.2">
      <c r="A251" s="623"/>
      <c r="B251" s="632"/>
      <c r="C251" s="632"/>
      <c r="D251" s="634"/>
      <c r="E251" s="15" t="s">
        <v>916</v>
      </c>
      <c r="F251" s="15" t="s">
        <v>99</v>
      </c>
      <c r="G251" s="15">
        <v>1</v>
      </c>
      <c r="H251" s="16">
        <v>8.3000000000000007</v>
      </c>
      <c r="I251" s="43">
        <f t="shared" si="1"/>
        <v>8.3000000000000007</v>
      </c>
    </row>
    <row r="252" spans="1:9" ht="12.75" customHeight="1" x14ac:dyDescent="0.2">
      <c r="A252" s="623"/>
      <c r="B252" s="632"/>
      <c r="C252" s="632"/>
      <c r="D252" s="634"/>
      <c r="E252" s="15" t="s">
        <v>917</v>
      </c>
      <c r="F252" s="15" t="s">
        <v>99</v>
      </c>
      <c r="G252" s="15">
        <v>2</v>
      </c>
      <c r="H252" s="16">
        <v>27.4</v>
      </c>
      <c r="I252" s="43">
        <f t="shared" si="1"/>
        <v>54.8</v>
      </c>
    </row>
    <row r="253" spans="1:9" ht="12.75" customHeight="1" x14ac:dyDescent="0.2">
      <c r="A253" s="623"/>
      <c r="B253" s="632"/>
      <c r="C253" s="632"/>
      <c r="D253" s="634"/>
      <c r="E253" s="15" t="s">
        <v>299</v>
      </c>
      <c r="F253" s="15" t="s">
        <v>99</v>
      </c>
      <c r="G253" s="15">
        <v>5</v>
      </c>
      <c r="H253" s="16">
        <v>157</v>
      </c>
      <c r="I253" s="43">
        <f t="shared" si="1"/>
        <v>785</v>
      </c>
    </row>
    <row r="254" spans="1:9" ht="12.75" customHeight="1" x14ac:dyDescent="0.2">
      <c r="A254" s="623"/>
      <c r="B254" s="632"/>
      <c r="C254" s="632"/>
      <c r="D254" s="634"/>
      <c r="E254" s="15" t="s">
        <v>918</v>
      </c>
      <c r="F254" s="15" t="s">
        <v>99</v>
      </c>
      <c r="G254" s="15">
        <v>5</v>
      </c>
      <c r="H254" s="16">
        <v>146.63</v>
      </c>
      <c r="I254" s="43">
        <f t="shared" si="1"/>
        <v>733.15</v>
      </c>
    </row>
    <row r="255" spans="1:9" ht="12.75" customHeight="1" thickBot="1" x14ac:dyDescent="0.25">
      <c r="A255" s="624"/>
      <c r="B255" s="632"/>
      <c r="C255" s="632"/>
      <c r="D255" s="635"/>
      <c r="E255" s="40" t="s">
        <v>919</v>
      </c>
      <c r="F255" s="40" t="s">
        <v>99</v>
      </c>
      <c r="G255" s="40">
        <v>4</v>
      </c>
      <c r="H255" s="41">
        <v>100</v>
      </c>
      <c r="I255" s="42">
        <f t="shared" si="1"/>
        <v>400</v>
      </c>
    </row>
    <row r="256" spans="1:9" ht="12.75" customHeight="1" x14ac:dyDescent="0.2">
      <c r="A256" s="622" t="s">
        <v>107</v>
      </c>
      <c r="B256" s="632"/>
      <c r="C256" s="632"/>
      <c r="D256" s="658" t="s">
        <v>552</v>
      </c>
      <c r="E256" s="37" t="s">
        <v>365</v>
      </c>
      <c r="F256" s="37" t="s">
        <v>101</v>
      </c>
      <c r="G256" s="37">
        <v>10</v>
      </c>
      <c r="H256" s="38">
        <v>187.36</v>
      </c>
      <c r="I256" s="39">
        <f t="shared" si="1"/>
        <v>1873.6000000000001</v>
      </c>
    </row>
    <row r="257" spans="1:9" ht="12.75" customHeight="1" x14ac:dyDescent="0.2">
      <c r="A257" s="623"/>
      <c r="B257" s="632"/>
      <c r="C257" s="632"/>
      <c r="D257" s="660"/>
      <c r="E257" s="15" t="s">
        <v>141</v>
      </c>
      <c r="F257" s="15" t="s">
        <v>101</v>
      </c>
      <c r="G257" s="15">
        <v>42</v>
      </c>
      <c r="H257" s="16">
        <v>136.16</v>
      </c>
      <c r="I257" s="43">
        <f t="shared" si="1"/>
        <v>5718.72</v>
      </c>
    </row>
    <row r="258" spans="1:9" ht="12.75" customHeight="1" x14ac:dyDescent="0.2">
      <c r="A258" s="623"/>
      <c r="B258" s="632"/>
      <c r="C258" s="632"/>
      <c r="D258" s="660"/>
      <c r="E258" s="15" t="s">
        <v>131</v>
      </c>
      <c r="F258" s="15" t="s">
        <v>101</v>
      </c>
      <c r="G258" s="15">
        <v>8</v>
      </c>
      <c r="H258" s="16">
        <v>41.67</v>
      </c>
      <c r="I258" s="43">
        <f t="shared" si="1"/>
        <v>333.36</v>
      </c>
    </row>
    <row r="259" spans="1:9" ht="12.75" customHeight="1" x14ac:dyDescent="0.2">
      <c r="A259" s="623"/>
      <c r="B259" s="632"/>
      <c r="C259" s="632"/>
      <c r="D259" s="660"/>
      <c r="E259" s="15" t="s">
        <v>116</v>
      </c>
      <c r="F259" s="15" t="s">
        <v>101</v>
      </c>
      <c r="G259" s="15">
        <v>8</v>
      </c>
      <c r="H259" s="16">
        <v>33.479999999999997</v>
      </c>
      <c r="I259" s="43">
        <f t="shared" si="1"/>
        <v>267.83999999999997</v>
      </c>
    </row>
    <row r="260" spans="1:9" ht="12.75" customHeight="1" x14ac:dyDescent="0.2">
      <c r="A260" s="623"/>
      <c r="B260" s="632"/>
      <c r="C260" s="632"/>
      <c r="D260" s="660"/>
      <c r="E260" s="15" t="s">
        <v>860</v>
      </c>
      <c r="F260" s="15" t="s">
        <v>99</v>
      </c>
      <c r="G260" s="15">
        <v>4</v>
      </c>
      <c r="H260" s="16">
        <v>71.650000000000006</v>
      </c>
      <c r="I260" s="43">
        <f t="shared" si="1"/>
        <v>286.60000000000002</v>
      </c>
    </row>
    <row r="261" spans="1:9" ht="12.75" customHeight="1" x14ac:dyDescent="0.2">
      <c r="A261" s="623"/>
      <c r="B261" s="632"/>
      <c r="C261" s="632"/>
      <c r="D261" s="660"/>
      <c r="E261" s="15" t="s">
        <v>914</v>
      </c>
      <c r="F261" s="15" t="s">
        <v>99</v>
      </c>
      <c r="G261" s="15">
        <v>2</v>
      </c>
      <c r="H261" s="16">
        <v>23.84</v>
      </c>
      <c r="I261" s="43">
        <f t="shared" si="1"/>
        <v>47.68</v>
      </c>
    </row>
    <row r="262" spans="1:9" ht="12.75" customHeight="1" x14ac:dyDescent="0.2">
      <c r="A262" s="623"/>
      <c r="B262" s="632"/>
      <c r="C262" s="632"/>
      <c r="D262" s="660"/>
      <c r="E262" s="15" t="s">
        <v>121</v>
      </c>
      <c r="F262" s="15" t="s">
        <v>99</v>
      </c>
      <c r="G262" s="15">
        <v>4</v>
      </c>
      <c r="H262" s="16">
        <v>5.85</v>
      </c>
      <c r="I262" s="43">
        <f t="shared" si="1"/>
        <v>23.4</v>
      </c>
    </row>
    <row r="263" spans="1:9" ht="12.75" customHeight="1" x14ac:dyDescent="0.2">
      <c r="A263" s="623"/>
      <c r="B263" s="632"/>
      <c r="C263" s="632"/>
      <c r="D263" s="660"/>
      <c r="E263" s="15" t="s">
        <v>120</v>
      </c>
      <c r="F263" s="15" t="s">
        <v>99</v>
      </c>
      <c r="G263" s="15">
        <v>18</v>
      </c>
      <c r="H263" s="16">
        <v>5.28</v>
      </c>
      <c r="I263" s="43">
        <f t="shared" si="1"/>
        <v>95.04</v>
      </c>
    </row>
    <row r="264" spans="1:9" ht="12.75" customHeight="1" x14ac:dyDescent="0.2">
      <c r="A264" s="623"/>
      <c r="B264" s="632"/>
      <c r="C264" s="632"/>
      <c r="D264" s="660"/>
      <c r="E264" s="15" t="s">
        <v>142</v>
      </c>
      <c r="F264" s="15" t="s">
        <v>99</v>
      </c>
      <c r="G264" s="15">
        <v>8</v>
      </c>
      <c r="H264" s="16">
        <v>9.98</v>
      </c>
      <c r="I264" s="43">
        <f t="shared" si="1"/>
        <v>79.84</v>
      </c>
    </row>
    <row r="265" spans="1:9" ht="12.75" customHeight="1" x14ac:dyDescent="0.2">
      <c r="A265" s="623"/>
      <c r="B265" s="632"/>
      <c r="C265" s="632"/>
      <c r="D265" s="660"/>
      <c r="E265" s="15" t="s">
        <v>138</v>
      </c>
      <c r="F265" s="15" t="s">
        <v>99</v>
      </c>
      <c r="G265" s="15">
        <v>6</v>
      </c>
      <c r="H265" s="16">
        <v>567.34</v>
      </c>
      <c r="I265" s="43">
        <f t="shared" si="1"/>
        <v>3404.04</v>
      </c>
    </row>
    <row r="266" spans="1:9" ht="12.75" customHeight="1" x14ac:dyDescent="0.2">
      <c r="A266" s="623"/>
      <c r="B266" s="632"/>
      <c r="C266" s="632"/>
      <c r="D266" s="660"/>
      <c r="E266" s="15" t="s">
        <v>122</v>
      </c>
      <c r="F266" s="15" t="s">
        <v>99</v>
      </c>
      <c r="G266" s="15">
        <v>10</v>
      </c>
      <c r="H266" s="16">
        <v>191.48</v>
      </c>
      <c r="I266" s="43">
        <f t="shared" si="1"/>
        <v>1914.8</v>
      </c>
    </row>
    <row r="267" spans="1:9" ht="12.75" customHeight="1" x14ac:dyDescent="0.2">
      <c r="A267" s="623"/>
      <c r="B267" s="632"/>
      <c r="C267" s="632"/>
      <c r="D267" s="660"/>
      <c r="E267" s="15" t="s">
        <v>118</v>
      </c>
      <c r="F267" s="15" t="s">
        <v>99</v>
      </c>
      <c r="G267" s="15">
        <v>10</v>
      </c>
      <c r="H267" s="16">
        <v>117.24</v>
      </c>
      <c r="I267" s="43">
        <f t="shared" si="1"/>
        <v>1172.3999999999999</v>
      </c>
    </row>
    <row r="268" spans="1:9" ht="12.75" customHeight="1" x14ac:dyDescent="0.2">
      <c r="A268" s="623"/>
      <c r="B268" s="632"/>
      <c r="C268" s="632"/>
      <c r="D268" s="660"/>
      <c r="E268" s="15" t="s">
        <v>139</v>
      </c>
      <c r="F268" s="15" t="s">
        <v>99</v>
      </c>
      <c r="G268" s="15">
        <v>10</v>
      </c>
      <c r="H268" s="16">
        <v>124.63</v>
      </c>
      <c r="I268" s="43">
        <f t="shared" si="1"/>
        <v>1246.3</v>
      </c>
    </row>
    <row r="269" spans="1:9" ht="12.75" customHeight="1" x14ac:dyDescent="0.2">
      <c r="A269" s="623"/>
      <c r="B269" s="632"/>
      <c r="C269" s="632"/>
      <c r="D269" s="660"/>
      <c r="E269" s="15" t="s">
        <v>148</v>
      </c>
      <c r="F269" s="15" t="s">
        <v>99</v>
      </c>
      <c r="G269" s="15">
        <v>10</v>
      </c>
      <c r="H269" s="16">
        <v>43.49</v>
      </c>
      <c r="I269" s="43">
        <f t="shared" si="1"/>
        <v>434.90000000000003</v>
      </c>
    </row>
    <row r="270" spans="1:9" ht="12.75" customHeight="1" x14ac:dyDescent="0.2">
      <c r="A270" s="623"/>
      <c r="B270" s="632"/>
      <c r="C270" s="632"/>
      <c r="D270" s="660"/>
      <c r="E270" s="15" t="s">
        <v>265</v>
      </c>
      <c r="F270" s="15" t="s">
        <v>99</v>
      </c>
      <c r="G270" s="15">
        <v>10</v>
      </c>
      <c r="H270" s="16">
        <v>4.59</v>
      </c>
      <c r="I270" s="43">
        <f t="shared" si="1"/>
        <v>45.9</v>
      </c>
    </row>
    <row r="271" spans="1:9" ht="12.75" customHeight="1" x14ac:dyDescent="0.2">
      <c r="A271" s="623"/>
      <c r="B271" s="632"/>
      <c r="C271" s="632"/>
      <c r="D271" s="660"/>
      <c r="E271" s="15" t="s">
        <v>177</v>
      </c>
      <c r="F271" s="15" t="s">
        <v>99</v>
      </c>
      <c r="G271" s="15">
        <v>10</v>
      </c>
      <c r="H271" s="16">
        <v>5.26</v>
      </c>
      <c r="I271" s="43">
        <f t="shared" si="1"/>
        <v>52.599999999999994</v>
      </c>
    </row>
    <row r="272" spans="1:9" ht="12.75" customHeight="1" x14ac:dyDescent="0.2">
      <c r="A272" s="623"/>
      <c r="B272" s="632"/>
      <c r="C272" s="632"/>
      <c r="D272" s="660"/>
      <c r="E272" s="15" t="s">
        <v>920</v>
      </c>
      <c r="F272" s="15" t="s">
        <v>99</v>
      </c>
      <c r="G272" s="15">
        <v>10</v>
      </c>
      <c r="H272" s="16">
        <v>54.38</v>
      </c>
      <c r="I272" s="43">
        <f t="shared" si="1"/>
        <v>543.80000000000007</v>
      </c>
    </row>
    <row r="273" spans="1:9" ht="12.75" customHeight="1" x14ac:dyDescent="0.2">
      <c r="A273" s="623"/>
      <c r="B273" s="632"/>
      <c r="C273" s="632"/>
      <c r="D273" s="660"/>
      <c r="E273" s="15" t="s">
        <v>475</v>
      </c>
      <c r="F273" s="15" t="s">
        <v>99</v>
      </c>
      <c r="G273" s="15">
        <v>10</v>
      </c>
      <c r="H273" s="16">
        <v>3.82</v>
      </c>
      <c r="I273" s="43">
        <f t="shared" si="1"/>
        <v>38.199999999999996</v>
      </c>
    </row>
    <row r="274" spans="1:9" ht="12.75" customHeight="1" x14ac:dyDescent="0.2">
      <c r="A274" s="623"/>
      <c r="B274" s="632"/>
      <c r="C274" s="632"/>
      <c r="D274" s="660"/>
      <c r="E274" s="15" t="s">
        <v>393</v>
      </c>
      <c r="F274" s="15" t="s">
        <v>99</v>
      </c>
      <c r="G274" s="15">
        <v>14</v>
      </c>
      <c r="H274" s="16">
        <v>3.79</v>
      </c>
      <c r="I274" s="43">
        <f t="shared" si="1"/>
        <v>53.06</v>
      </c>
    </row>
    <row r="275" spans="1:9" ht="12.75" customHeight="1" x14ac:dyDescent="0.2">
      <c r="A275" s="623"/>
      <c r="B275" s="632"/>
      <c r="C275" s="632"/>
      <c r="D275" s="660"/>
      <c r="E275" s="15" t="s">
        <v>149</v>
      </c>
      <c r="F275" s="15" t="s">
        <v>99</v>
      </c>
      <c r="G275" s="15">
        <v>14</v>
      </c>
      <c r="H275" s="16">
        <v>3.42</v>
      </c>
      <c r="I275" s="43">
        <f t="shared" si="1"/>
        <v>47.879999999999995</v>
      </c>
    </row>
    <row r="276" spans="1:9" ht="12.75" customHeight="1" x14ac:dyDescent="0.2">
      <c r="A276" s="623"/>
      <c r="B276" s="632"/>
      <c r="C276" s="632"/>
      <c r="D276" s="660"/>
      <c r="E276" s="15" t="s">
        <v>175</v>
      </c>
      <c r="F276" s="15" t="s">
        <v>99</v>
      </c>
      <c r="G276" s="15">
        <v>8</v>
      </c>
      <c r="H276" s="16">
        <v>66.5</v>
      </c>
      <c r="I276" s="43">
        <f t="shared" si="1"/>
        <v>532</v>
      </c>
    </row>
    <row r="277" spans="1:9" ht="12.75" customHeight="1" x14ac:dyDescent="0.2">
      <c r="A277" s="623"/>
      <c r="B277" s="632"/>
      <c r="C277" s="632"/>
      <c r="D277" s="660"/>
      <c r="E277" s="15" t="s">
        <v>187</v>
      </c>
      <c r="F277" s="15" t="s">
        <v>99</v>
      </c>
      <c r="G277" s="15">
        <v>8</v>
      </c>
      <c r="H277" s="16">
        <v>35.42</v>
      </c>
      <c r="I277" s="43">
        <f t="shared" si="1"/>
        <v>283.36</v>
      </c>
    </row>
    <row r="278" spans="1:9" ht="12.75" customHeight="1" x14ac:dyDescent="0.2">
      <c r="A278" s="623"/>
      <c r="B278" s="632"/>
      <c r="C278" s="632"/>
      <c r="D278" s="660"/>
      <c r="E278" s="15" t="s">
        <v>308</v>
      </c>
      <c r="F278" s="15" t="s">
        <v>99</v>
      </c>
      <c r="G278" s="15">
        <v>6</v>
      </c>
      <c r="H278" s="16">
        <v>4.22</v>
      </c>
      <c r="I278" s="43">
        <f t="shared" si="1"/>
        <v>25.32</v>
      </c>
    </row>
    <row r="279" spans="1:9" ht="12.75" customHeight="1" x14ac:dyDescent="0.2">
      <c r="A279" s="623"/>
      <c r="B279" s="632"/>
      <c r="C279" s="632"/>
      <c r="D279" s="660"/>
      <c r="E279" s="15" t="s">
        <v>221</v>
      </c>
      <c r="F279" s="15" t="s">
        <v>99</v>
      </c>
      <c r="G279" s="15">
        <v>6</v>
      </c>
      <c r="H279" s="16">
        <v>39.590000000000003</v>
      </c>
      <c r="I279" s="43">
        <f t="shared" si="1"/>
        <v>237.54000000000002</v>
      </c>
    </row>
    <row r="280" spans="1:9" ht="12.75" customHeight="1" x14ac:dyDescent="0.2">
      <c r="A280" s="623"/>
      <c r="B280" s="632"/>
      <c r="C280" s="632"/>
      <c r="D280" s="660"/>
      <c r="E280" s="15" t="s">
        <v>921</v>
      </c>
      <c r="F280" s="15" t="s">
        <v>99</v>
      </c>
      <c r="G280" s="15">
        <v>1</v>
      </c>
      <c r="H280" s="16">
        <v>312.12</v>
      </c>
      <c r="I280" s="43">
        <f t="shared" si="1"/>
        <v>312.12</v>
      </c>
    </row>
    <row r="281" spans="1:9" ht="12.75" customHeight="1" x14ac:dyDescent="0.2">
      <c r="A281" s="623"/>
      <c r="B281" s="632"/>
      <c r="C281" s="632"/>
      <c r="D281" s="660"/>
      <c r="E281" s="15" t="s">
        <v>115</v>
      </c>
      <c r="F281" s="15" t="s">
        <v>99</v>
      </c>
      <c r="G281" s="15">
        <v>5</v>
      </c>
      <c r="H281" s="16">
        <v>42</v>
      </c>
      <c r="I281" s="43">
        <f t="shared" si="1"/>
        <v>210</v>
      </c>
    </row>
    <row r="282" spans="1:9" ht="12.75" customHeight="1" thickBot="1" x14ac:dyDescent="0.25">
      <c r="A282" s="624"/>
      <c r="B282" s="626"/>
      <c r="C282" s="626"/>
      <c r="D282" s="659"/>
      <c r="E282" s="40" t="s">
        <v>922</v>
      </c>
      <c r="F282" s="40" t="s">
        <v>99</v>
      </c>
      <c r="G282" s="40">
        <v>1</v>
      </c>
      <c r="H282" s="41">
        <v>407.68</v>
      </c>
      <c r="I282" s="42">
        <f t="shared" si="1"/>
        <v>407.68</v>
      </c>
    </row>
    <row r="283" spans="1:9" x14ac:dyDescent="0.2">
      <c r="A283" s="622" t="s">
        <v>329</v>
      </c>
      <c r="B283" s="625">
        <v>28713.78</v>
      </c>
      <c r="C283" s="625" t="s">
        <v>73</v>
      </c>
      <c r="D283" s="627" t="s">
        <v>330</v>
      </c>
      <c r="E283" s="37" t="s">
        <v>331</v>
      </c>
      <c r="F283" s="37" t="s">
        <v>99</v>
      </c>
      <c r="G283" s="37">
        <v>5</v>
      </c>
      <c r="H283" s="38">
        <v>8.6999999999999993</v>
      </c>
      <c r="I283" s="39">
        <f t="shared" si="1"/>
        <v>43.5</v>
      </c>
    </row>
    <row r="284" spans="1:9" ht="13.5" thickBot="1" x14ac:dyDescent="0.25">
      <c r="A284" s="624"/>
      <c r="B284" s="626"/>
      <c r="C284" s="626"/>
      <c r="D284" s="629"/>
      <c r="E284" s="40" t="s">
        <v>339</v>
      </c>
      <c r="F284" s="40" t="s">
        <v>99</v>
      </c>
      <c r="G284" s="40">
        <v>1</v>
      </c>
      <c r="H284" s="41">
        <v>18.54</v>
      </c>
      <c r="I284" s="42">
        <f t="shared" si="1"/>
        <v>18.54</v>
      </c>
    </row>
    <row r="285" spans="1:9" ht="26.25" thickBot="1" x14ac:dyDescent="0.25">
      <c r="A285" s="46" t="s">
        <v>804</v>
      </c>
      <c r="B285" s="625">
        <v>24832.37</v>
      </c>
      <c r="C285" s="625" t="s">
        <v>74</v>
      </c>
      <c r="D285" s="55" t="s">
        <v>108</v>
      </c>
      <c r="E285" s="47" t="s">
        <v>352</v>
      </c>
      <c r="F285" s="47" t="s">
        <v>99</v>
      </c>
      <c r="G285" s="47">
        <v>2</v>
      </c>
      <c r="H285" s="48">
        <v>220</v>
      </c>
      <c r="I285" s="49">
        <f t="shared" si="1"/>
        <v>440</v>
      </c>
    </row>
    <row r="286" spans="1:9" ht="12.75" customHeight="1" x14ac:dyDescent="0.2">
      <c r="A286" s="622" t="s">
        <v>486</v>
      </c>
      <c r="B286" s="632"/>
      <c r="C286" s="632"/>
      <c r="D286" s="658" t="s">
        <v>1114</v>
      </c>
      <c r="E286" s="37" t="s">
        <v>156</v>
      </c>
      <c r="F286" s="37" t="s">
        <v>99</v>
      </c>
      <c r="G286" s="37">
        <v>2</v>
      </c>
      <c r="H286" s="38">
        <v>235.8</v>
      </c>
      <c r="I286" s="39">
        <f t="shared" si="1"/>
        <v>471.6</v>
      </c>
    </row>
    <row r="287" spans="1:9" ht="12.75" customHeight="1" x14ac:dyDescent="0.2">
      <c r="A287" s="623"/>
      <c r="B287" s="632"/>
      <c r="C287" s="632"/>
      <c r="D287" s="660"/>
      <c r="E287" s="35" t="s">
        <v>154</v>
      </c>
      <c r="F287" s="35" t="s">
        <v>99</v>
      </c>
      <c r="G287" s="35">
        <v>1</v>
      </c>
      <c r="H287" s="36">
        <v>125.8</v>
      </c>
      <c r="I287" s="157">
        <f t="shared" si="1"/>
        <v>125.8</v>
      </c>
    </row>
    <row r="288" spans="1:9" ht="12.75" customHeight="1" x14ac:dyDescent="0.2">
      <c r="A288" s="623"/>
      <c r="B288" s="632"/>
      <c r="C288" s="632"/>
      <c r="D288" s="660"/>
      <c r="E288" s="35" t="s">
        <v>491</v>
      </c>
      <c r="F288" s="35" t="s">
        <v>99</v>
      </c>
      <c r="G288" s="35">
        <v>2</v>
      </c>
      <c r="H288" s="36">
        <v>32.4</v>
      </c>
      <c r="I288" s="157">
        <f t="shared" si="1"/>
        <v>64.8</v>
      </c>
    </row>
    <row r="289" spans="1:9" ht="12.75" customHeight="1" x14ac:dyDescent="0.2">
      <c r="A289" s="623"/>
      <c r="B289" s="632"/>
      <c r="C289" s="632"/>
      <c r="D289" s="660"/>
      <c r="E289" s="35" t="s">
        <v>321</v>
      </c>
      <c r="F289" s="35" t="s">
        <v>99</v>
      </c>
      <c r="G289" s="35">
        <v>1</v>
      </c>
      <c r="H289" s="36">
        <v>57.25</v>
      </c>
      <c r="I289" s="157">
        <f t="shared" si="1"/>
        <v>57.25</v>
      </c>
    </row>
    <row r="290" spans="1:9" ht="12.75" customHeight="1" x14ac:dyDescent="0.2">
      <c r="A290" s="623"/>
      <c r="B290" s="632"/>
      <c r="C290" s="632"/>
      <c r="D290" s="660"/>
      <c r="E290" s="35" t="s">
        <v>1076</v>
      </c>
      <c r="F290" s="35" t="s">
        <v>99</v>
      </c>
      <c r="G290" s="35">
        <v>1</v>
      </c>
      <c r="H290" s="36">
        <v>32</v>
      </c>
      <c r="I290" s="157">
        <f t="shared" si="1"/>
        <v>32</v>
      </c>
    </row>
    <row r="291" spans="1:9" ht="12.75" customHeight="1" x14ac:dyDescent="0.2">
      <c r="A291" s="623"/>
      <c r="B291" s="632"/>
      <c r="C291" s="632"/>
      <c r="D291" s="660"/>
      <c r="E291" s="35" t="s">
        <v>996</v>
      </c>
      <c r="F291" s="35" t="s">
        <v>99</v>
      </c>
      <c r="G291" s="35">
        <v>2</v>
      </c>
      <c r="H291" s="36">
        <v>50</v>
      </c>
      <c r="I291" s="157">
        <f t="shared" si="1"/>
        <v>100</v>
      </c>
    </row>
    <row r="292" spans="1:9" ht="12.75" customHeight="1" x14ac:dyDescent="0.2">
      <c r="A292" s="623"/>
      <c r="B292" s="632"/>
      <c r="C292" s="632"/>
      <c r="D292" s="660"/>
      <c r="E292" s="35" t="s">
        <v>408</v>
      </c>
      <c r="F292" s="35" t="s">
        <v>99</v>
      </c>
      <c r="G292" s="35">
        <v>4</v>
      </c>
      <c r="H292" s="36">
        <v>15</v>
      </c>
      <c r="I292" s="157">
        <f t="shared" si="1"/>
        <v>60</v>
      </c>
    </row>
    <row r="293" spans="1:9" ht="12.75" customHeight="1" x14ac:dyDescent="0.2">
      <c r="A293" s="623"/>
      <c r="B293" s="632"/>
      <c r="C293" s="632"/>
      <c r="D293" s="660"/>
      <c r="E293" s="35" t="s">
        <v>1072</v>
      </c>
      <c r="F293" s="35" t="s">
        <v>99</v>
      </c>
      <c r="G293" s="35">
        <v>2</v>
      </c>
      <c r="H293" s="36">
        <v>23</v>
      </c>
      <c r="I293" s="157">
        <f t="shared" si="1"/>
        <v>46</v>
      </c>
    </row>
    <row r="294" spans="1:9" ht="12.75" customHeight="1" x14ac:dyDescent="0.2">
      <c r="A294" s="623"/>
      <c r="B294" s="632"/>
      <c r="C294" s="632"/>
      <c r="D294" s="660"/>
      <c r="E294" s="35" t="s">
        <v>812</v>
      </c>
      <c r="F294" s="35" t="s">
        <v>99</v>
      </c>
      <c r="G294" s="35">
        <v>1</v>
      </c>
      <c r="H294" s="36">
        <v>290</v>
      </c>
      <c r="I294" s="157">
        <f t="shared" si="1"/>
        <v>290</v>
      </c>
    </row>
    <row r="295" spans="1:9" ht="12.75" customHeight="1" x14ac:dyDescent="0.2">
      <c r="A295" s="623"/>
      <c r="B295" s="632"/>
      <c r="C295" s="632"/>
      <c r="D295" s="711"/>
      <c r="E295" s="35" t="s">
        <v>118</v>
      </c>
      <c r="F295" s="35" t="s">
        <v>99</v>
      </c>
      <c r="G295" s="35">
        <v>2</v>
      </c>
      <c r="H295" s="36">
        <v>117.24</v>
      </c>
      <c r="I295" s="157">
        <f t="shared" si="1"/>
        <v>234.48</v>
      </c>
    </row>
    <row r="296" spans="1:9" ht="12.75" customHeight="1" x14ac:dyDescent="0.2">
      <c r="A296" s="623"/>
      <c r="B296" s="632"/>
      <c r="C296" s="632"/>
      <c r="D296" s="703" t="s">
        <v>356</v>
      </c>
      <c r="E296" s="35" t="s">
        <v>966</v>
      </c>
      <c r="F296" s="35" t="s">
        <v>99</v>
      </c>
      <c r="G296" s="35">
        <v>1</v>
      </c>
      <c r="H296" s="36">
        <v>33.659999999999997</v>
      </c>
      <c r="I296" s="157">
        <f t="shared" si="1"/>
        <v>33.659999999999997</v>
      </c>
    </row>
    <row r="297" spans="1:9" ht="12.75" customHeight="1" x14ac:dyDescent="0.2">
      <c r="A297" s="623"/>
      <c r="B297" s="632"/>
      <c r="C297" s="632"/>
      <c r="D297" s="660"/>
      <c r="E297" s="35" t="s">
        <v>491</v>
      </c>
      <c r="F297" s="35" t="s">
        <v>99</v>
      </c>
      <c r="G297" s="35">
        <v>2</v>
      </c>
      <c r="H297" s="36">
        <v>32.4</v>
      </c>
      <c r="I297" s="157">
        <f t="shared" si="1"/>
        <v>64.8</v>
      </c>
    </row>
    <row r="298" spans="1:9" ht="12.75" customHeight="1" thickBot="1" x14ac:dyDescent="0.25">
      <c r="A298" s="624"/>
      <c r="B298" s="632"/>
      <c r="C298" s="632"/>
      <c r="D298" s="659"/>
      <c r="E298" s="83" t="s">
        <v>967</v>
      </c>
      <c r="F298" s="83" t="s">
        <v>99</v>
      </c>
      <c r="G298" s="83">
        <v>1</v>
      </c>
      <c r="H298" s="84">
        <v>95</v>
      </c>
      <c r="I298" s="200">
        <f t="shared" si="1"/>
        <v>95</v>
      </c>
    </row>
    <row r="299" spans="1:9" ht="13.5" thickBot="1" x14ac:dyDescent="0.25">
      <c r="A299" s="46" t="s">
        <v>618</v>
      </c>
      <c r="B299" s="632"/>
      <c r="C299" s="632"/>
      <c r="D299" s="55" t="s">
        <v>1115</v>
      </c>
      <c r="E299" s="47" t="s">
        <v>118</v>
      </c>
      <c r="F299" s="47" t="s">
        <v>99</v>
      </c>
      <c r="G299" s="47">
        <v>2</v>
      </c>
      <c r="H299" s="48">
        <v>117.24</v>
      </c>
      <c r="I299" s="49">
        <f t="shared" si="1"/>
        <v>234.48</v>
      </c>
    </row>
    <row r="300" spans="1:9" ht="12.75" customHeight="1" x14ac:dyDescent="0.2">
      <c r="A300" s="622" t="s">
        <v>1116</v>
      </c>
      <c r="B300" s="632"/>
      <c r="C300" s="632"/>
      <c r="D300" s="658" t="s">
        <v>108</v>
      </c>
      <c r="E300" s="37" t="s">
        <v>456</v>
      </c>
      <c r="F300" s="37" t="s">
        <v>100</v>
      </c>
      <c r="G300" s="37">
        <v>0.5</v>
      </c>
      <c r="H300" s="38">
        <v>73.75</v>
      </c>
      <c r="I300" s="39">
        <f t="shared" si="1"/>
        <v>36.875</v>
      </c>
    </row>
    <row r="301" spans="1:9" ht="12.75" customHeight="1" x14ac:dyDescent="0.2">
      <c r="A301" s="623"/>
      <c r="B301" s="632"/>
      <c r="C301" s="632"/>
      <c r="D301" s="660"/>
      <c r="E301" s="35" t="s">
        <v>457</v>
      </c>
      <c r="F301" s="35" t="s">
        <v>100</v>
      </c>
      <c r="G301" s="35">
        <v>0.2</v>
      </c>
      <c r="H301" s="36">
        <v>103.35</v>
      </c>
      <c r="I301" s="157">
        <f t="shared" si="1"/>
        <v>20.67</v>
      </c>
    </row>
    <row r="302" spans="1:9" ht="12.75" customHeight="1" x14ac:dyDescent="0.2">
      <c r="A302" s="623"/>
      <c r="B302" s="632"/>
      <c r="C302" s="632"/>
      <c r="D302" s="660"/>
      <c r="E302" s="35" t="s">
        <v>1117</v>
      </c>
      <c r="F302" s="35" t="s">
        <v>99</v>
      </c>
      <c r="G302" s="35">
        <v>1</v>
      </c>
      <c r="H302" s="36">
        <v>9.5</v>
      </c>
      <c r="I302" s="157">
        <f t="shared" si="1"/>
        <v>9.5</v>
      </c>
    </row>
    <row r="303" spans="1:9" ht="12.75" customHeight="1" x14ac:dyDescent="0.2">
      <c r="A303" s="623"/>
      <c r="B303" s="632"/>
      <c r="C303" s="632"/>
      <c r="D303" s="660"/>
      <c r="E303" s="35" t="s">
        <v>195</v>
      </c>
      <c r="F303" s="35" t="s">
        <v>99</v>
      </c>
      <c r="G303" s="35">
        <v>1</v>
      </c>
      <c r="H303" s="36">
        <v>130.08000000000001</v>
      </c>
      <c r="I303" s="157">
        <f t="shared" si="1"/>
        <v>130.08000000000001</v>
      </c>
    </row>
    <row r="304" spans="1:9" ht="12.75" customHeight="1" x14ac:dyDescent="0.2">
      <c r="A304" s="623"/>
      <c r="B304" s="632"/>
      <c r="C304" s="632"/>
      <c r="D304" s="660"/>
      <c r="E304" s="35" t="s">
        <v>137</v>
      </c>
      <c r="F304" s="35" t="s">
        <v>101</v>
      </c>
      <c r="G304" s="35">
        <v>6</v>
      </c>
      <c r="H304" s="36">
        <v>117.2</v>
      </c>
      <c r="I304" s="157">
        <f t="shared" si="1"/>
        <v>703.2</v>
      </c>
    </row>
    <row r="305" spans="1:9" ht="12.75" customHeight="1" x14ac:dyDescent="0.2">
      <c r="A305" s="623"/>
      <c r="B305" s="632"/>
      <c r="C305" s="632"/>
      <c r="D305" s="660"/>
      <c r="E305" s="15" t="s">
        <v>1311</v>
      </c>
      <c r="F305" s="15" t="s">
        <v>99</v>
      </c>
      <c r="G305" s="15">
        <v>2</v>
      </c>
      <c r="H305" s="16">
        <v>27</v>
      </c>
      <c r="I305" s="43">
        <f t="shared" si="1"/>
        <v>54</v>
      </c>
    </row>
    <row r="306" spans="1:9" ht="12.75" customHeight="1" thickBot="1" x14ac:dyDescent="0.25">
      <c r="A306" s="624"/>
      <c r="B306" s="632"/>
      <c r="C306" s="632"/>
      <c r="D306" s="659"/>
      <c r="E306" s="83" t="s">
        <v>903</v>
      </c>
      <c r="F306" s="83" t="s">
        <v>101</v>
      </c>
      <c r="G306" s="83">
        <v>1</v>
      </c>
      <c r="H306" s="84">
        <v>22.88</v>
      </c>
      <c r="I306" s="200">
        <f t="shared" si="1"/>
        <v>22.88</v>
      </c>
    </row>
    <row r="307" spans="1:9" ht="26.25" thickBot="1" x14ac:dyDescent="0.25">
      <c r="A307" s="46" t="s">
        <v>329</v>
      </c>
      <c r="B307" s="626"/>
      <c r="C307" s="626"/>
      <c r="D307" s="55" t="s">
        <v>330</v>
      </c>
      <c r="E307" s="47" t="s">
        <v>331</v>
      </c>
      <c r="F307" s="47" t="s">
        <v>99</v>
      </c>
      <c r="G307" s="47">
        <v>5</v>
      </c>
      <c r="H307" s="48">
        <v>8.6999999999999993</v>
      </c>
      <c r="I307" s="49">
        <f t="shared" si="1"/>
        <v>43.5</v>
      </c>
    </row>
    <row r="308" spans="1:9" ht="12.75" customHeight="1" x14ac:dyDescent="0.2">
      <c r="A308" s="622" t="s">
        <v>329</v>
      </c>
      <c r="B308" s="625">
        <v>18894.04</v>
      </c>
      <c r="C308" s="625" t="s">
        <v>75</v>
      </c>
      <c r="D308" s="658" t="s">
        <v>330</v>
      </c>
      <c r="E308" s="37" t="s">
        <v>331</v>
      </c>
      <c r="F308" s="37" t="s">
        <v>99</v>
      </c>
      <c r="G308" s="37">
        <v>9</v>
      </c>
      <c r="H308" s="38">
        <v>8.6999999999999993</v>
      </c>
      <c r="I308" s="39">
        <f t="shared" si="1"/>
        <v>78.3</v>
      </c>
    </row>
    <row r="309" spans="1:9" x14ac:dyDescent="0.2">
      <c r="A309" s="623"/>
      <c r="B309" s="632"/>
      <c r="C309" s="632"/>
      <c r="D309" s="660"/>
      <c r="E309" s="35" t="s">
        <v>1201</v>
      </c>
      <c r="F309" s="35" t="s">
        <v>99</v>
      </c>
      <c r="G309" s="35">
        <v>3</v>
      </c>
      <c r="H309" s="36">
        <v>30</v>
      </c>
      <c r="I309" s="366">
        <f t="shared" si="1"/>
        <v>90</v>
      </c>
    </row>
    <row r="310" spans="1:9" x14ac:dyDescent="0.2">
      <c r="A310" s="623"/>
      <c r="B310" s="632"/>
      <c r="C310" s="632"/>
      <c r="D310" s="660"/>
      <c r="E310" s="15" t="s">
        <v>1202</v>
      </c>
      <c r="F310" s="15" t="s">
        <v>99</v>
      </c>
      <c r="G310" s="15">
        <v>3</v>
      </c>
      <c r="H310" s="16">
        <v>27</v>
      </c>
      <c r="I310" s="365">
        <f t="shared" si="1"/>
        <v>81</v>
      </c>
    </row>
    <row r="311" spans="1:9" ht="13.5" thickBot="1" x14ac:dyDescent="0.25">
      <c r="A311" s="624"/>
      <c r="B311" s="626"/>
      <c r="C311" s="626"/>
      <c r="D311" s="659"/>
      <c r="E311" s="40" t="s">
        <v>337</v>
      </c>
      <c r="F311" s="40" t="s">
        <v>99</v>
      </c>
      <c r="G311" s="40">
        <v>1</v>
      </c>
      <c r="H311" s="41">
        <v>45</v>
      </c>
      <c r="I311" s="493">
        <f t="shared" si="1"/>
        <v>45</v>
      </c>
    </row>
    <row r="312" spans="1:9" x14ac:dyDescent="0.2">
      <c r="A312" s="712" t="s">
        <v>329</v>
      </c>
      <c r="B312" s="625">
        <v>21346.44</v>
      </c>
      <c r="C312" s="625" t="s">
        <v>76</v>
      </c>
      <c r="D312" s="658" t="s">
        <v>330</v>
      </c>
      <c r="E312" s="37" t="s">
        <v>331</v>
      </c>
      <c r="F312" s="37" t="s">
        <v>99</v>
      </c>
      <c r="G312" s="37">
        <v>5</v>
      </c>
      <c r="H312" s="38">
        <v>7.53</v>
      </c>
      <c r="I312" s="39">
        <f t="shared" ref="I312:I318" si="2">G312*H312</f>
        <v>37.65</v>
      </c>
    </row>
    <row r="313" spans="1:9" ht="13.5" thickBot="1" x14ac:dyDescent="0.25">
      <c r="A313" s="713"/>
      <c r="B313" s="626"/>
      <c r="C313" s="626"/>
      <c r="D313" s="659"/>
      <c r="E313" s="35" t="s">
        <v>1331</v>
      </c>
      <c r="F313" s="35" t="s">
        <v>99</v>
      </c>
      <c r="G313" s="35">
        <v>1</v>
      </c>
      <c r="H313" s="36">
        <v>713.74</v>
      </c>
      <c r="I313" s="33">
        <f t="shared" si="2"/>
        <v>713.74</v>
      </c>
    </row>
    <row r="314" spans="1:9" x14ac:dyDescent="0.2">
      <c r="A314" s="622" t="s">
        <v>329</v>
      </c>
      <c r="B314" s="625">
        <v>22066.720000000001</v>
      </c>
      <c r="C314" s="625" t="s">
        <v>77</v>
      </c>
      <c r="D314" s="658" t="s">
        <v>330</v>
      </c>
      <c r="E314" s="37" t="s">
        <v>331</v>
      </c>
      <c r="F314" s="37" t="s">
        <v>99</v>
      </c>
      <c r="G314" s="37">
        <v>6</v>
      </c>
      <c r="H314" s="38">
        <v>7.53</v>
      </c>
      <c r="I314" s="39">
        <f t="shared" si="2"/>
        <v>45.18</v>
      </c>
    </row>
    <row r="315" spans="1:9" x14ac:dyDescent="0.2">
      <c r="A315" s="623"/>
      <c r="B315" s="632"/>
      <c r="C315" s="632"/>
      <c r="D315" s="660"/>
      <c r="E315" s="35" t="s">
        <v>342</v>
      </c>
      <c r="F315" s="35" t="s">
        <v>99</v>
      </c>
      <c r="G315" s="35">
        <v>1</v>
      </c>
      <c r="H315" s="36">
        <v>107.47</v>
      </c>
      <c r="I315" s="157">
        <f t="shared" si="2"/>
        <v>107.47</v>
      </c>
    </row>
    <row r="316" spans="1:9" ht="13.5" thickBot="1" x14ac:dyDescent="0.25">
      <c r="A316" s="624"/>
      <c r="B316" s="632"/>
      <c r="C316" s="632"/>
      <c r="D316" s="659"/>
      <c r="E316" s="40" t="s">
        <v>342</v>
      </c>
      <c r="F316" s="40" t="s">
        <v>99</v>
      </c>
      <c r="G316" s="40">
        <v>2</v>
      </c>
      <c r="H316" s="41">
        <v>25</v>
      </c>
      <c r="I316" s="42">
        <f t="shared" si="2"/>
        <v>50</v>
      </c>
    </row>
    <row r="317" spans="1:9" ht="26.25" thickBot="1" x14ac:dyDescent="0.25">
      <c r="A317" s="46" t="s">
        <v>112</v>
      </c>
      <c r="B317" s="632"/>
      <c r="C317" s="632"/>
      <c r="D317" s="452" t="s">
        <v>1670</v>
      </c>
      <c r="E317" s="47" t="s">
        <v>498</v>
      </c>
      <c r="F317" s="47" t="s">
        <v>101</v>
      </c>
      <c r="G317" s="47">
        <v>4</v>
      </c>
      <c r="H317" s="48">
        <v>70.56</v>
      </c>
      <c r="I317" s="49">
        <f t="shared" si="2"/>
        <v>282.24</v>
      </c>
    </row>
    <row r="318" spans="1:9" x14ac:dyDescent="0.2">
      <c r="A318" s="622" t="s">
        <v>478</v>
      </c>
      <c r="B318" s="632"/>
      <c r="C318" s="632"/>
      <c r="D318" s="627" t="s">
        <v>356</v>
      </c>
      <c r="E318" s="37" t="s">
        <v>725</v>
      </c>
      <c r="F318" s="37" t="s">
        <v>99</v>
      </c>
      <c r="G318" s="37">
        <v>1</v>
      </c>
      <c r="H318" s="38">
        <v>10.69</v>
      </c>
      <c r="I318" s="39">
        <f t="shared" si="2"/>
        <v>10.69</v>
      </c>
    </row>
    <row r="319" spans="1:9" ht="13.5" thickBot="1" x14ac:dyDescent="0.25">
      <c r="A319" s="624"/>
      <c r="B319" s="632"/>
      <c r="C319" s="632"/>
      <c r="D319" s="629"/>
      <c r="E319" s="83" t="s">
        <v>134</v>
      </c>
      <c r="F319" s="83" t="s">
        <v>104</v>
      </c>
      <c r="G319" s="83">
        <v>2</v>
      </c>
      <c r="H319" s="84">
        <v>75</v>
      </c>
      <c r="I319" s="200">
        <f t="shared" ref="I319:I335" si="3">G319*H319</f>
        <v>150</v>
      </c>
    </row>
    <row r="320" spans="1:9" x14ac:dyDescent="0.2">
      <c r="A320" s="622" t="s">
        <v>486</v>
      </c>
      <c r="B320" s="632"/>
      <c r="C320" s="632"/>
      <c r="D320" s="627" t="s">
        <v>1671</v>
      </c>
      <c r="E320" s="37" t="s">
        <v>1672</v>
      </c>
      <c r="F320" s="37" t="s">
        <v>99</v>
      </c>
      <c r="G320" s="37">
        <v>1</v>
      </c>
      <c r="H320" s="38">
        <v>70</v>
      </c>
      <c r="I320" s="39">
        <f t="shared" si="3"/>
        <v>70</v>
      </c>
    </row>
    <row r="321" spans="1:9" x14ac:dyDescent="0.2">
      <c r="A321" s="623"/>
      <c r="B321" s="632"/>
      <c r="C321" s="632"/>
      <c r="D321" s="628"/>
      <c r="E321" s="35" t="s">
        <v>1673</v>
      </c>
      <c r="F321" s="35" t="s">
        <v>99</v>
      </c>
      <c r="G321" s="35">
        <v>2</v>
      </c>
      <c r="H321" s="36">
        <v>2</v>
      </c>
      <c r="I321" s="157">
        <f t="shared" si="3"/>
        <v>4</v>
      </c>
    </row>
    <row r="322" spans="1:9" x14ac:dyDescent="0.2">
      <c r="A322" s="623"/>
      <c r="B322" s="632"/>
      <c r="C322" s="632"/>
      <c r="D322" s="628"/>
      <c r="E322" s="35" t="s">
        <v>154</v>
      </c>
      <c r="F322" s="35" t="s">
        <v>99</v>
      </c>
      <c r="G322" s="35">
        <v>1</v>
      </c>
      <c r="H322" s="36">
        <v>125.8</v>
      </c>
      <c r="I322" s="157">
        <f t="shared" si="3"/>
        <v>125.8</v>
      </c>
    </row>
    <row r="323" spans="1:9" x14ac:dyDescent="0.2">
      <c r="A323" s="623"/>
      <c r="B323" s="632"/>
      <c r="C323" s="632"/>
      <c r="D323" s="628"/>
      <c r="E323" s="35" t="s">
        <v>156</v>
      </c>
      <c r="F323" s="35" t="s">
        <v>99</v>
      </c>
      <c r="G323" s="35">
        <v>1</v>
      </c>
      <c r="H323" s="36">
        <v>235.8</v>
      </c>
      <c r="I323" s="157">
        <f t="shared" si="3"/>
        <v>235.8</v>
      </c>
    </row>
    <row r="324" spans="1:9" x14ac:dyDescent="0.2">
      <c r="A324" s="623"/>
      <c r="B324" s="632"/>
      <c r="C324" s="632"/>
      <c r="D324" s="628"/>
      <c r="E324" s="35" t="s">
        <v>321</v>
      </c>
      <c r="F324" s="35" t="s">
        <v>99</v>
      </c>
      <c r="G324" s="35">
        <v>1</v>
      </c>
      <c r="H324" s="36">
        <v>57.25</v>
      </c>
      <c r="I324" s="157">
        <f t="shared" si="3"/>
        <v>57.25</v>
      </c>
    </row>
    <row r="325" spans="1:9" x14ac:dyDescent="0.2">
      <c r="A325" s="623"/>
      <c r="B325" s="632"/>
      <c r="C325" s="632"/>
      <c r="D325" s="628"/>
      <c r="E325" s="35" t="s">
        <v>150</v>
      </c>
      <c r="F325" s="35" t="s">
        <v>99</v>
      </c>
      <c r="G325" s="35">
        <v>1</v>
      </c>
      <c r="H325" s="36">
        <v>32</v>
      </c>
      <c r="I325" s="157">
        <f t="shared" si="3"/>
        <v>32</v>
      </c>
    </row>
    <row r="326" spans="1:9" x14ac:dyDescent="0.2">
      <c r="A326" s="623"/>
      <c r="B326" s="632"/>
      <c r="C326" s="632"/>
      <c r="D326" s="628"/>
      <c r="E326" s="35" t="s">
        <v>152</v>
      </c>
      <c r="F326" s="35" t="s">
        <v>99</v>
      </c>
      <c r="G326" s="35">
        <v>1</v>
      </c>
      <c r="H326" s="36">
        <v>137.69999999999999</v>
      </c>
      <c r="I326" s="157">
        <f t="shared" si="3"/>
        <v>137.69999999999999</v>
      </c>
    </row>
    <row r="327" spans="1:9" x14ac:dyDescent="0.2">
      <c r="A327" s="623"/>
      <c r="B327" s="632"/>
      <c r="C327" s="632"/>
      <c r="D327" s="628"/>
      <c r="E327" s="35" t="s">
        <v>520</v>
      </c>
      <c r="F327" s="35" t="s">
        <v>99</v>
      </c>
      <c r="G327" s="35">
        <v>2</v>
      </c>
      <c r="H327" s="36">
        <v>50</v>
      </c>
      <c r="I327" s="157">
        <f t="shared" si="3"/>
        <v>100</v>
      </c>
    </row>
    <row r="328" spans="1:9" x14ac:dyDescent="0.2">
      <c r="A328" s="623"/>
      <c r="B328" s="632"/>
      <c r="C328" s="632"/>
      <c r="D328" s="628"/>
      <c r="E328" s="35" t="s">
        <v>806</v>
      </c>
      <c r="F328" s="35" t="s">
        <v>99</v>
      </c>
      <c r="G328" s="35">
        <v>1</v>
      </c>
      <c r="H328" s="36">
        <v>344.19</v>
      </c>
      <c r="I328" s="157">
        <f t="shared" si="3"/>
        <v>344.19</v>
      </c>
    </row>
    <row r="329" spans="1:9" x14ac:dyDescent="0.2">
      <c r="A329" s="623"/>
      <c r="B329" s="632"/>
      <c r="C329" s="632"/>
      <c r="D329" s="628"/>
      <c r="E329" s="15" t="s">
        <v>157</v>
      </c>
      <c r="F329" s="15" t="s">
        <v>99</v>
      </c>
      <c r="G329" s="15">
        <v>2</v>
      </c>
      <c r="H329" s="16">
        <v>320</v>
      </c>
      <c r="I329" s="43">
        <f t="shared" si="3"/>
        <v>640</v>
      </c>
    </row>
    <row r="330" spans="1:9" x14ac:dyDescent="0.2">
      <c r="A330" s="623"/>
      <c r="B330" s="632"/>
      <c r="C330" s="632"/>
      <c r="D330" s="628"/>
      <c r="E330" s="15" t="s">
        <v>352</v>
      </c>
      <c r="F330" s="15" t="s">
        <v>99</v>
      </c>
      <c r="G330" s="15">
        <v>2</v>
      </c>
      <c r="H330" s="16">
        <v>230</v>
      </c>
      <c r="I330" s="43">
        <f t="shared" si="3"/>
        <v>460</v>
      </c>
    </row>
    <row r="331" spans="1:9" ht="13.5" thickBot="1" x14ac:dyDescent="0.25">
      <c r="A331" s="624"/>
      <c r="B331" s="626"/>
      <c r="C331" s="626"/>
      <c r="D331" s="629"/>
      <c r="E331" s="40" t="s">
        <v>1674</v>
      </c>
      <c r="F331" s="40" t="s">
        <v>99</v>
      </c>
      <c r="G331" s="40">
        <v>1</v>
      </c>
      <c r="H331" s="41">
        <v>15</v>
      </c>
      <c r="I331" s="42">
        <f t="shared" si="3"/>
        <v>15</v>
      </c>
    </row>
    <row r="332" spans="1:9" x14ac:dyDescent="0.2">
      <c r="A332" s="678" t="s">
        <v>329</v>
      </c>
      <c r="B332" s="625">
        <v>27509.360000000001</v>
      </c>
      <c r="C332" s="625" t="s">
        <v>78</v>
      </c>
      <c r="D332" s="627" t="s">
        <v>330</v>
      </c>
      <c r="E332" s="35" t="s">
        <v>331</v>
      </c>
      <c r="F332" s="35" t="s">
        <v>99</v>
      </c>
      <c r="G332" s="35">
        <v>13</v>
      </c>
      <c r="H332" s="36">
        <v>7.53</v>
      </c>
      <c r="I332" s="326">
        <f t="shared" si="3"/>
        <v>97.89</v>
      </c>
    </row>
    <row r="333" spans="1:9" x14ac:dyDescent="0.2">
      <c r="A333" s="679"/>
      <c r="B333" s="632"/>
      <c r="C333" s="632"/>
      <c r="D333" s="628"/>
      <c r="E333" s="15" t="s">
        <v>1731</v>
      </c>
      <c r="F333" s="15" t="s">
        <v>101</v>
      </c>
      <c r="G333" s="15">
        <v>10</v>
      </c>
      <c r="H333" s="16">
        <v>18</v>
      </c>
      <c r="I333" s="13">
        <f t="shared" si="3"/>
        <v>180</v>
      </c>
    </row>
    <row r="334" spans="1:9" x14ac:dyDescent="0.2">
      <c r="A334" s="679"/>
      <c r="B334" s="632"/>
      <c r="C334" s="632"/>
      <c r="D334" s="628"/>
      <c r="E334" s="15" t="s">
        <v>1722</v>
      </c>
      <c r="F334" s="15" t="s">
        <v>99</v>
      </c>
      <c r="G334" s="15">
        <v>8</v>
      </c>
      <c r="H334" s="16">
        <v>99.69</v>
      </c>
      <c r="I334" s="13">
        <f t="shared" si="3"/>
        <v>797.52</v>
      </c>
    </row>
    <row r="335" spans="1:9" ht="13.5" thickBot="1" x14ac:dyDescent="0.25">
      <c r="A335" s="680"/>
      <c r="B335" s="632"/>
      <c r="C335" s="632"/>
      <c r="D335" s="629"/>
      <c r="E335" s="15" t="s">
        <v>1732</v>
      </c>
      <c r="F335" s="15" t="s">
        <v>99</v>
      </c>
      <c r="G335" s="15">
        <v>1</v>
      </c>
      <c r="H335" s="16">
        <v>67.59</v>
      </c>
      <c r="I335" s="13">
        <f t="shared" si="3"/>
        <v>67.59</v>
      </c>
    </row>
    <row r="336" spans="1:9" x14ac:dyDescent="0.2">
      <c r="A336" s="622" t="s">
        <v>478</v>
      </c>
      <c r="B336" s="632"/>
      <c r="C336" s="632"/>
      <c r="D336" s="627" t="s">
        <v>356</v>
      </c>
      <c r="E336" s="37" t="s">
        <v>118</v>
      </c>
      <c r="F336" s="37" t="s">
        <v>99</v>
      </c>
      <c r="G336" s="37">
        <v>1</v>
      </c>
      <c r="H336" s="38">
        <v>98.8</v>
      </c>
      <c r="I336" s="39">
        <f t="shared" ref="I336:I352" si="4">G336*H336</f>
        <v>98.8</v>
      </c>
    </row>
    <row r="337" spans="1:9" ht="13.5" thickBot="1" x14ac:dyDescent="0.25">
      <c r="A337" s="624"/>
      <c r="B337" s="632"/>
      <c r="C337" s="632"/>
      <c r="D337" s="629"/>
      <c r="E337" s="83" t="s">
        <v>362</v>
      </c>
      <c r="F337" s="83" t="s">
        <v>99</v>
      </c>
      <c r="G337" s="83">
        <v>1</v>
      </c>
      <c r="H337" s="84">
        <v>100</v>
      </c>
      <c r="I337" s="42">
        <f t="shared" si="4"/>
        <v>100</v>
      </c>
    </row>
    <row r="338" spans="1:9" x14ac:dyDescent="0.2">
      <c r="A338" s="622" t="s">
        <v>107</v>
      </c>
      <c r="B338" s="632"/>
      <c r="C338" s="632"/>
      <c r="D338" s="633" t="s">
        <v>1775</v>
      </c>
      <c r="E338" s="37" t="s">
        <v>216</v>
      </c>
      <c r="F338" s="37" t="s">
        <v>101</v>
      </c>
      <c r="G338" s="37">
        <v>7</v>
      </c>
      <c r="H338" s="38">
        <v>50</v>
      </c>
      <c r="I338" s="39">
        <f t="shared" si="4"/>
        <v>350</v>
      </c>
    </row>
    <row r="339" spans="1:9" x14ac:dyDescent="0.2">
      <c r="A339" s="623"/>
      <c r="B339" s="632"/>
      <c r="C339" s="632"/>
      <c r="D339" s="634"/>
      <c r="E339" s="15" t="s">
        <v>1415</v>
      </c>
      <c r="F339" s="15" t="s">
        <v>99</v>
      </c>
      <c r="G339" s="15">
        <v>2</v>
      </c>
      <c r="H339" s="16">
        <v>100</v>
      </c>
      <c r="I339" s="43">
        <f t="shared" si="4"/>
        <v>200</v>
      </c>
    </row>
    <row r="340" spans="1:9" x14ac:dyDescent="0.2">
      <c r="A340" s="623"/>
      <c r="B340" s="632"/>
      <c r="C340" s="632"/>
      <c r="D340" s="634"/>
      <c r="E340" s="15" t="s">
        <v>229</v>
      </c>
      <c r="F340" s="15" t="s">
        <v>99</v>
      </c>
      <c r="G340" s="15">
        <v>2</v>
      </c>
      <c r="H340" s="16">
        <v>110</v>
      </c>
      <c r="I340" s="43">
        <f t="shared" si="4"/>
        <v>220</v>
      </c>
    </row>
    <row r="341" spans="1:9" x14ac:dyDescent="0.2">
      <c r="A341" s="623"/>
      <c r="B341" s="632"/>
      <c r="C341" s="632"/>
      <c r="D341" s="634"/>
      <c r="E341" s="15" t="s">
        <v>685</v>
      </c>
      <c r="F341" s="15" t="s">
        <v>99</v>
      </c>
      <c r="G341" s="15">
        <v>1</v>
      </c>
      <c r="H341" s="16">
        <v>159.94999999999999</v>
      </c>
      <c r="I341" s="43">
        <f t="shared" si="4"/>
        <v>159.94999999999999</v>
      </c>
    </row>
    <row r="342" spans="1:9" x14ac:dyDescent="0.2">
      <c r="A342" s="623"/>
      <c r="B342" s="632"/>
      <c r="C342" s="632"/>
      <c r="D342" s="634"/>
      <c r="E342" s="15" t="s">
        <v>118</v>
      </c>
      <c r="F342" s="15" t="s">
        <v>99</v>
      </c>
      <c r="G342" s="15">
        <v>1</v>
      </c>
      <c r="H342" s="16">
        <v>98.8</v>
      </c>
      <c r="I342" s="43">
        <f t="shared" si="4"/>
        <v>98.8</v>
      </c>
    </row>
    <row r="343" spans="1:9" ht="13.5" thickBot="1" x14ac:dyDescent="0.25">
      <c r="A343" s="624"/>
      <c r="B343" s="626"/>
      <c r="C343" s="626"/>
      <c r="D343" s="635"/>
      <c r="E343" s="40" t="s">
        <v>812</v>
      </c>
      <c r="F343" s="40" t="s">
        <v>99</v>
      </c>
      <c r="G343" s="40">
        <v>1</v>
      </c>
      <c r="H343" s="41">
        <v>290</v>
      </c>
      <c r="I343" s="42">
        <f t="shared" si="4"/>
        <v>290</v>
      </c>
    </row>
    <row r="344" spans="1:9" x14ac:dyDescent="0.2">
      <c r="A344" s="622" t="s">
        <v>329</v>
      </c>
      <c r="B344" s="625">
        <v>25418.34</v>
      </c>
      <c r="C344" s="625" t="s">
        <v>79</v>
      </c>
      <c r="D344" s="627" t="s">
        <v>330</v>
      </c>
      <c r="E344" s="37" t="s">
        <v>331</v>
      </c>
      <c r="F344" s="37" t="s">
        <v>99</v>
      </c>
      <c r="G344" s="37">
        <v>17</v>
      </c>
      <c r="H344" s="38">
        <v>7.53</v>
      </c>
      <c r="I344" s="39">
        <f t="shared" si="4"/>
        <v>128.01</v>
      </c>
    </row>
    <row r="345" spans="1:9" x14ac:dyDescent="0.2">
      <c r="A345" s="623"/>
      <c r="B345" s="632"/>
      <c r="C345" s="632"/>
      <c r="D345" s="628"/>
      <c r="E345" s="15" t="s">
        <v>1722</v>
      </c>
      <c r="F345" s="15" t="s">
        <v>99</v>
      </c>
      <c r="G345" s="15">
        <v>26</v>
      </c>
      <c r="H345" s="16">
        <v>99.69</v>
      </c>
      <c r="I345" s="43">
        <f t="shared" si="4"/>
        <v>2591.94</v>
      </c>
    </row>
    <row r="346" spans="1:9" x14ac:dyDescent="0.2">
      <c r="A346" s="623"/>
      <c r="B346" s="632"/>
      <c r="C346" s="632"/>
      <c r="D346" s="628"/>
      <c r="E346" s="15" t="s">
        <v>1902</v>
      </c>
      <c r="F346" s="15" t="s">
        <v>101</v>
      </c>
      <c r="G346" s="15">
        <v>25</v>
      </c>
      <c r="H346" s="16">
        <v>9.56</v>
      </c>
      <c r="I346" s="43">
        <f t="shared" si="4"/>
        <v>239</v>
      </c>
    </row>
    <row r="347" spans="1:9" x14ac:dyDescent="0.2">
      <c r="A347" s="623"/>
      <c r="B347" s="632"/>
      <c r="C347" s="632"/>
      <c r="D347" s="628"/>
      <c r="E347" s="15" t="s">
        <v>1910</v>
      </c>
      <c r="F347" s="15" t="s">
        <v>101</v>
      </c>
      <c r="G347" s="15">
        <v>15</v>
      </c>
      <c r="H347" s="16">
        <v>8.56</v>
      </c>
      <c r="I347" s="43">
        <f t="shared" si="4"/>
        <v>128.4</v>
      </c>
    </row>
    <row r="348" spans="1:9" x14ac:dyDescent="0.2">
      <c r="A348" s="623"/>
      <c r="B348" s="632"/>
      <c r="C348" s="632"/>
      <c r="D348" s="628"/>
      <c r="E348" s="15" t="s">
        <v>908</v>
      </c>
      <c r="F348" s="15" t="s">
        <v>99</v>
      </c>
      <c r="G348" s="15">
        <v>15</v>
      </c>
      <c r="H348" s="16">
        <v>0.98</v>
      </c>
      <c r="I348" s="43">
        <f t="shared" si="4"/>
        <v>14.7</v>
      </c>
    </row>
    <row r="349" spans="1:9" ht="13.5" thickBot="1" x14ac:dyDescent="0.25">
      <c r="A349" s="624"/>
      <c r="B349" s="632"/>
      <c r="C349" s="632"/>
      <c r="D349" s="629"/>
      <c r="E349" s="40" t="s">
        <v>1732</v>
      </c>
      <c r="F349" s="40" t="s">
        <v>99</v>
      </c>
      <c r="G349" s="40">
        <v>2</v>
      </c>
      <c r="H349" s="41">
        <v>67.59</v>
      </c>
      <c r="I349" s="42">
        <f t="shared" si="4"/>
        <v>135.18</v>
      </c>
    </row>
    <row r="350" spans="1:9" x14ac:dyDescent="0.2">
      <c r="A350" s="622" t="s">
        <v>107</v>
      </c>
      <c r="B350" s="632"/>
      <c r="C350" s="632"/>
      <c r="D350" s="627" t="s">
        <v>114</v>
      </c>
      <c r="E350" s="37" t="s">
        <v>131</v>
      </c>
      <c r="F350" s="37" t="s">
        <v>101</v>
      </c>
      <c r="G350" s="37">
        <v>1</v>
      </c>
      <c r="H350" s="38">
        <v>45.81</v>
      </c>
      <c r="I350" s="39">
        <f t="shared" si="4"/>
        <v>45.81</v>
      </c>
    </row>
    <row r="351" spans="1:9" x14ac:dyDescent="0.2">
      <c r="A351" s="623"/>
      <c r="B351" s="632"/>
      <c r="C351" s="632"/>
      <c r="D351" s="628"/>
      <c r="E351" s="15" t="s">
        <v>132</v>
      </c>
      <c r="F351" s="15" t="s">
        <v>99</v>
      </c>
      <c r="G351" s="15">
        <v>1</v>
      </c>
      <c r="H351" s="16">
        <v>5.26</v>
      </c>
      <c r="I351" s="43">
        <f t="shared" si="4"/>
        <v>5.26</v>
      </c>
    </row>
    <row r="352" spans="1:9" ht="13.5" thickBot="1" x14ac:dyDescent="0.25">
      <c r="A352" s="624"/>
      <c r="B352" s="632"/>
      <c r="C352" s="632"/>
      <c r="D352" s="629"/>
      <c r="E352" s="40" t="s">
        <v>139</v>
      </c>
      <c r="F352" s="40" t="s">
        <v>99</v>
      </c>
      <c r="G352" s="40">
        <v>1</v>
      </c>
      <c r="H352" s="41">
        <v>105.64</v>
      </c>
      <c r="I352" s="42">
        <f t="shared" si="4"/>
        <v>105.64</v>
      </c>
    </row>
    <row r="353" spans="1:9" ht="26.25" thickBot="1" x14ac:dyDescent="0.25">
      <c r="A353" s="46" t="s">
        <v>804</v>
      </c>
      <c r="B353" s="626"/>
      <c r="C353" s="626"/>
      <c r="D353" s="47" t="s">
        <v>552</v>
      </c>
      <c r="E353" s="47" t="s">
        <v>352</v>
      </c>
      <c r="F353" s="47" t="s">
        <v>99</v>
      </c>
      <c r="G353" s="47">
        <v>1</v>
      </c>
      <c r="H353" s="48">
        <v>230</v>
      </c>
      <c r="I353" s="521">
        <f>G353*H353</f>
        <v>230</v>
      </c>
    </row>
    <row r="354" spans="1:9" ht="26.45" customHeight="1" x14ac:dyDescent="0.2">
      <c r="A354" s="622" t="s">
        <v>329</v>
      </c>
      <c r="B354" s="625">
        <v>27122.68</v>
      </c>
      <c r="C354" s="625" t="s">
        <v>80</v>
      </c>
      <c r="D354" s="625" t="s">
        <v>330</v>
      </c>
      <c r="E354" s="82" t="s">
        <v>331</v>
      </c>
      <c r="F354" s="82" t="s">
        <v>99</v>
      </c>
      <c r="G354" s="82">
        <v>4</v>
      </c>
      <c r="H354" s="155">
        <v>7.53</v>
      </c>
      <c r="I354" s="156">
        <f>G354*H354</f>
        <v>30.12</v>
      </c>
    </row>
    <row r="355" spans="1:9" x14ac:dyDescent="0.2">
      <c r="A355" s="623"/>
      <c r="B355" s="632"/>
      <c r="C355" s="632"/>
      <c r="D355" s="632"/>
      <c r="E355" s="73" t="s">
        <v>331</v>
      </c>
      <c r="F355" s="73" t="s">
        <v>99</v>
      </c>
      <c r="G355" s="73">
        <v>5</v>
      </c>
      <c r="H355" s="74">
        <v>17</v>
      </c>
      <c r="I355" s="201">
        <f>G355*H355</f>
        <v>85</v>
      </c>
    </row>
    <row r="356" spans="1:9" x14ac:dyDescent="0.2">
      <c r="A356" s="623"/>
      <c r="B356" s="632"/>
      <c r="C356" s="632"/>
      <c r="D356" s="632"/>
      <c r="E356" s="73" t="s">
        <v>2116</v>
      </c>
      <c r="F356" s="73" t="s">
        <v>99</v>
      </c>
      <c r="G356" s="73">
        <v>2</v>
      </c>
      <c r="H356" s="74">
        <v>120</v>
      </c>
      <c r="I356" s="201">
        <f>G356*H356</f>
        <v>240</v>
      </c>
    </row>
    <row r="357" spans="1:9" ht="13.5" thickBot="1" x14ac:dyDescent="0.25">
      <c r="A357" s="624"/>
      <c r="B357" s="626"/>
      <c r="C357" s="626"/>
      <c r="D357" s="626"/>
      <c r="E357" s="40" t="s">
        <v>339</v>
      </c>
      <c r="F357" s="40" t="s">
        <v>99</v>
      </c>
      <c r="G357" s="40">
        <v>1</v>
      </c>
      <c r="H357" s="41">
        <v>18.54</v>
      </c>
      <c r="I357" s="42">
        <f>G357*H357</f>
        <v>18.54</v>
      </c>
    </row>
    <row r="358" spans="1:9" ht="13.5" thickBot="1" x14ac:dyDescent="0.25">
      <c r="A358" s="440"/>
      <c r="B358" s="85"/>
      <c r="C358" s="85" t="s">
        <v>87</v>
      </c>
      <c r="D358" s="441"/>
      <c r="E358" s="47"/>
      <c r="F358" s="47"/>
      <c r="G358" s="47"/>
      <c r="H358" s="48"/>
      <c r="I358" s="49">
        <v>1994.2</v>
      </c>
    </row>
    <row r="359" spans="1:9" ht="12.75" customHeight="1" thickBot="1" x14ac:dyDescent="0.25">
      <c r="A359" s="180"/>
      <c r="B359" s="197">
        <f>SUM(B151:B357)</f>
        <v>292055.85000000003</v>
      </c>
      <c r="C359" s="198"/>
      <c r="D359" s="197"/>
      <c r="E359" s="199"/>
      <c r="F359" s="198"/>
      <c r="G359" s="198"/>
      <c r="H359" s="197" t="s">
        <v>17</v>
      </c>
      <c r="I359" s="230">
        <f>SUM(I151:I358)</f>
        <v>136605.58500000002</v>
      </c>
    </row>
    <row r="360" spans="1:9" ht="64.5" thickBot="1" x14ac:dyDescent="0.25">
      <c r="A360" s="134" t="s">
        <v>144</v>
      </c>
      <c r="B360" s="114" t="s">
        <v>16</v>
      </c>
      <c r="C360" s="114" t="s">
        <v>5</v>
      </c>
      <c r="D360" s="114" t="s">
        <v>23</v>
      </c>
      <c r="E360" s="118" t="s">
        <v>18</v>
      </c>
      <c r="F360" s="114" t="s">
        <v>19</v>
      </c>
      <c r="G360" s="114" t="s">
        <v>10</v>
      </c>
      <c r="H360" s="114" t="s">
        <v>13</v>
      </c>
      <c r="I360" s="115" t="s">
        <v>12</v>
      </c>
    </row>
    <row r="361" spans="1:9" ht="12.75" customHeight="1" thickBot="1" x14ac:dyDescent="0.25">
      <c r="A361" s="220"/>
      <c r="B361" s="340">
        <v>11746.06</v>
      </c>
      <c r="C361" s="340" t="s">
        <v>66</v>
      </c>
      <c r="D361" s="341"/>
      <c r="E361" s="342"/>
      <c r="F361" s="342"/>
      <c r="G361" s="342"/>
      <c r="H361" s="343"/>
      <c r="I361" s="405"/>
    </row>
    <row r="362" spans="1:9" ht="12.75" customHeight="1" thickBot="1" x14ac:dyDescent="0.25">
      <c r="A362" s="227"/>
      <c r="B362" s="105">
        <v>11315.42</v>
      </c>
      <c r="C362" s="92" t="s">
        <v>67</v>
      </c>
      <c r="D362" s="93"/>
      <c r="E362" s="94"/>
      <c r="F362" s="94"/>
      <c r="G362" s="94"/>
      <c r="H362" s="95"/>
      <c r="I362" s="96"/>
    </row>
    <row r="363" spans="1:9" ht="12.75" customHeight="1" thickBot="1" x14ac:dyDescent="0.25">
      <c r="A363" s="227"/>
      <c r="B363" s="106">
        <v>11521.342000000001</v>
      </c>
      <c r="C363" s="85" t="s">
        <v>70</v>
      </c>
      <c r="D363" s="86"/>
      <c r="E363" s="47"/>
      <c r="F363" s="47"/>
      <c r="G363" s="47"/>
      <c r="H363" s="48"/>
      <c r="I363" s="49"/>
    </row>
    <row r="364" spans="1:9" ht="12.75" customHeight="1" thickBot="1" x14ac:dyDescent="0.25">
      <c r="A364" s="227"/>
      <c r="B364" s="106">
        <v>6560.78</v>
      </c>
      <c r="C364" s="85" t="s">
        <v>72</v>
      </c>
      <c r="D364" s="86"/>
      <c r="E364" s="47"/>
      <c r="F364" s="47"/>
      <c r="G364" s="47"/>
      <c r="H364" s="48"/>
      <c r="I364" s="49"/>
    </row>
    <row r="365" spans="1:9" ht="12.75" customHeight="1" thickBot="1" x14ac:dyDescent="0.25">
      <c r="A365" s="227"/>
      <c r="B365" s="106">
        <v>12305.15</v>
      </c>
      <c r="C365" s="85" t="s">
        <v>73</v>
      </c>
      <c r="D365" s="86"/>
      <c r="E365" s="47"/>
      <c r="F365" s="47"/>
      <c r="G365" s="47"/>
      <c r="H365" s="48"/>
      <c r="I365" s="49"/>
    </row>
    <row r="366" spans="1:9" ht="12.75" customHeight="1" thickBot="1" x14ac:dyDescent="0.25">
      <c r="A366" s="227"/>
      <c r="B366" s="106">
        <v>11684.96</v>
      </c>
      <c r="C366" s="85" t="s">
        <v>74</v>
      </c>
      <c r="D366" s="86"/>
      <c r="E366" s="47"/>
      <c r="F366" s="47"/>
      <c r="G366" s="47"/>
      <c r="H366" s="48"/>
      <c r="I366" s="49"/>
    </row>
    <row r="367" spans="1:9" ht="12.75" customHeight="1" thickBot="1" x14ac:dyDescent="0.25">
      <c r="A367" s="221"/>
      <c r="B367" s="106">
        <v>6050.18</v>
      </c>
      <c r="C367" s="85" t="s">
        <v>75</v>
      </c>
      <c r="D367" s="86"/>
      <c r="E367" s="47"/>
      <c r="F367" s="47"/>
      <c r="G367" s="47"/>
      <c r="H367" s="48"/>
      <c r="I367" s="49"/>
    </row>
    <row r="368" spans="1:9" ht="12.75" customHeight="1" thickBot="1" x14ac:dyDescent="0.25">
      <c r="A368" s="221"/>
      <c r="B368" s="106">
        <v>7918.9</v>
      </c>
      <c r="C368" s="85" t="s">
        <v>76</v>
      </c>
      <c r="D368" s="86"/>
      <c r="E368" s="47"/>
      <c r="F368" s="47"/>
      <c r="G368" s="47"/>
      <c r="H368" s="48"/>
      <c r="I368" s="49"/>
    </row>
    <row r="369" spans="1:9" ht="12.75" customHeight="1" thickBot="1" x14ac:dyDescent="0.25">
      <c r="A369" s="324"/>
      <c r="B369" s="161">
        <v>10672.39</v>
      </c>
      <c r="C369" s="154" t="s">
        <v>77</v>
      </c>
      <c r="D369" s="322"/>
      <c r="E369" s="47"/>
      <c r="F369" s="47"/>
      <c r="G369" s="47"/>
      <c r="H369" s="48"/>
      <c r="I369" s="49"/>
    </row>
    <row r="370" spans="1:9" ht="12.75" customHeight="1" thickBot="1" x14ac:dyDescent="0.25">
      <c r="A370" s="221"/>
      <c r="B370" s="106">
        <v>11497.3</v>
      </c>
      <c r="C370" s="85" t="s">
        <v>78</v>
      </c>
      <c r="D370" s="86"/>
      <c r="E370" s="47"/>
      <c r="F370" s="47"/>
      <c r="G370" s="47"/>
      <c r="H370" s="48"/>
      <c r="I370" s="49"/>
    </row>
    <row r="371" spans="1:9" ht="12.75" customHeight="1" thickBot="1" x14ac:dyDescent="0.25">
      <c r="A371" s="221"/>
      <c r="B371" s="106">
        <v>10864.4</v>
      </c>
      <c r="C371" s="85" t="s">
        <v>79</v>
      </c>
      <c r="D371" s="86"/>
      <c r="E371" s="47"/>
      <c r="F371" s="47"/>
      <c r="G371" s="47"/>
      <c r="H371" s="48"/>
      <c r="I371" s="49"/>
    </row>
    <row r="372" spans="1:9" ht="12.75" customHeight="1" thickBot="1" x14ac:dyDescent="0.25">
      <c r="A372" s="221"/>
      <c r="B372" s="106">
        <v>11494.67</v>
      </c>
      <c r="C372" s="85" t="s">
        <v>80</v>
      </c>
      <c r="D372" s="86"/>
      <c r="E372" s="47"/>
      <c r="F372" s="47"/>
      <c r="G372" s="47"/>
      <c r="H372" s="48"/>
      <c r="I372" s="49"/>
    </row>
    <row r="373" spans="1:9" ht="12.75" customHeight="1" thickBot="1" x14ac:dyDescent="0.25">
      <c r="A373" s="228"/>
      <c r="B373" s="454">
        <f>SUM(B361:B372)</f>
        <v>123631.55199999998</v>
      </c>
      <c r="C373" s="458" t="s">
        <v>87</v>
      </c>
      <c r="D373" s="86"/>
      <c r="E373" s="47"/>
      <c r="F373" s="47"/>
      <c r="G373" s="47"/>
      <c r="H373" s="48"/>
      <c r="I373" s="49"/>
    </row>
    <row r="374" spans="1:9" ht="12.75" customHeight="1" thickBot="1" x14ac:dyDescent="0.25">
      <c r="A374" s="655" t="s">
        <v>106</v>
      </c>
      <c r="B374" s="106">
        <v>2214.69</v>
      </c>
      <c r="C374" s="85" t="s">
        <v>74</v>
      </c>
      <c r="D374" s="86"/>
      <c r="E374" s="47"/>
      <c r="F374" s="47"/>
      <c r="G374" s="47"/>
      <c r="H374" s="48"/>
      <c r="I374" s="49"/>
    </row>
    <row r="375" spans="1:9" ht="12.75" customHeight="1" thickBot="1" x14ac:dyDescent="0.25">
      <c r="A375" s="656"/>
      <c r="B375" s="106">
        <v>936.03</v>
      </c>
      <c r="C375" s="85" t="s">
        <v>75</v>
      </c>
      <c r="D375" s="86"/>
      <c r="E375" s="47"/>
      <c r="F375" s="47"/>
      <c r="G375" s="47"/>
      <c r="H375" s="48"/>
      <c r="I375" s="49"/>
    </row>
    <row r="376" spans="1:9" ht="12.75" customHeight="1" thickBot="1" x14ac:dyDescent="0.25">
      <c r="A376" s="657"/>
      <c r="B376" s="106">
        <v>1164.48</v>
      </c>
      <c r="C376" s="85" t="s">
        <v>76</v>
      </c>
      <c r="D376" s="86"/>
      <c r="E376" s="47"/>
      <c r="F376" s="47"/>
      <c r="G376" s="47"/>
      <c r="H376" s="48"/>
      <c r="I376" s="49"/>
    </row>
    <row r="377" spans="1:9" ht="12.75" customHeight="1" thickBot="1" x14ac:dyDescent="0.25">
      <c r="A377" s="526"/>
      <c r="B377" s="454">
        <f>SUM(B374:B376)</f>
        <v>4315.2000000000007</v>
      </c>
      <c r="C377" s="458" t="s">
        <v>87</v>
      </c>
      <c r="D377" s="86"/>
      <c r="E377" s="47"/>
      <c r="F377" s="47"/>
      <c r="G377" s="47"/>
      <c r="H377" s="48"/>
      <c r="I377" s="49">
        <v>1165.68</v>
      </c>
    </row>
    <row r="378" spans="1:9" ht="12.75" customHeight="1" thickBot="1" x14ac:dyDescent="0.25">
      <c r="A378" s="180"/>
      <c r="B378" s="197">
        <f>B373+B377</f>
        <v>127946.75199999998</v>
      </c>
      <c r="C378" s="198"/>
      <c r="D378" s="197"/>
      <c r="E378" s="199"/>
      <c r="F378" s="198"/>
      <c r="G378" s="198"/>
      <c r="H378" s="197" t="s">
        <v>17</v>
      </c>
      <c r="I378" s="230">
        <f>SUM(I361:I377)</f>
        <v>1165.68</v>
      </c>
    </row>
    <row r="379" spans="1:9" ht="77.25" thickBot="1" x14ac:dyDescent="0.25">
      <c r="A379" s="134" t="s">
        <v>145</v>
      </c>
      <c r="B379" s="117" t="s">
        <v>16</v>
      </c>
      <c r="C379" s="131" t="s">
        <v>5</v>
      </c>
      <c r="D379" s="117" t="s">
        <v>23</v>
      </c>
      <c r="E379" s="132" t="s">
        <v>18</v>
      </c>
      <c r="F379" s="117" t="s">
        <v>19</v>
      </c>
      <c r="G379" s="131" t="s">
        <v>10</v>
      </c>
      <c r="H379" s="117" t="s">
        <v>13</v>
      </c>
      <c r="I379" s="117" t="s">
        <v>12</v>
      </c>
    </row>
    <row r="380" spans="1:9" ht="12.75" customHeight="1" thickBot="1" x14ac:dyDescent="0.25">
      <c r="A380" s="227"/>
      <c r="B380" s="106">
        <v>14723.69</v>
      </c>
      <c r="C380" s="55" t="s">
        <v>66</v>
      </c>
      <c r="D380" s="86"/>
      <c r="E380" s="47"/>
      <c r="F380" s="47"/>
      <c r="G380" s="47"/>
      <c r="H380" s="48"/>
      <c r="I380" s="49"/>
    </row>
    <row r="381" spans="1:9" ht="12.75" customHeight="1" thickBot="1" x14ac:dyDescent="0.25">
      <c r="A381" s="227"/>
      <c r="B381" s="106">
        <v>15091.36</v>
      </c>
      <c r="C381" s="55" t="s">
        <v>67</v>
      </c>
      <c r="D381" s="86"/>
      <c r="E381" s="47"/>
      <c r="F381" s="47"/>
      <c r="G381" s="47"/>
      <c r="H381" s="48"/>
      <c r="I381" s="49"/>
    </row>
    <row r="382" spans="1:9" ht="12.75" customHeight="1" thickBot="1" x14ac:dyDescent="0.25">
      <c r="A382" s="227"/>
      <c r="B382" s="106">
        <v>15850.868</v>
      </c>
      <c r="C382" s="85" t="s">
        <v>70</v>
      </c>
      <c r="D382" s="86"/>
      <c r="E382" s="47"/>
      <c r="F382" s="47"/>
      <c r="G382" s="47"/>
      <c r="H382" s="48"/>
      <c r="I382" s="49"/>
    </row>
    <row r="383" spans="1:9" ht="12.75" customHeight="1" thickBot="1" x14ac:dyDescent="0.25">
      <c r="A383" s="227"/>
      <c r="B383" s="106">
        <v>15086.76</v>
      </c>
      <c r="C383" s="85" t="s">
        <v>72</v>
      </c>
      <c r="D383" s="86"/>
      <c r="E383" s="47"/>
      <c r="F383" s="47"/>
      <c r="G383" s="47"/>
      <c r="H383" s="48"/>
      <c r="I383" s="49"/>
    </row>
    <row r="384" spans="1:9" ht="12.75" customHeight="1" thickBot="1" x14ac:dyDescent="0.25">
      <c r="A384" s="227"/>
      <c r="B384" s="106">
        <v>15372.16</v>
      </c>
      <c r="C384" s="85" t="s">
        <v>73</v>
      </c>
      <c r="D384" s="86"/>
      <c r="E384" s="47"/>
      <c r="F384" s="47"/>
      <c r="G384" s="47"/>
      <c r="H384" s="48"/>
      <c r="I384" s="49"/>
    </row>
    <row r="385" spans="1:9" ht="12.75" customHeight="1" thickBot="1" x14ac:dyDescent="0.25">
      <c r="A385" s="227"/>
      <c r="B385" s="106">
        <v>17689.95</v>
      </c>
      <c r="C385" s="85" t="s">
        <v>74</v>
      </c>
      <c r="D385" s="86"/>
      <c r="E385" s="47"/>
      <c r="F385" s="47"/>
      <c r="G385" s="47"/>
      <c r="H385" s="48"/>
      <c r="I385" s="49"/>
    </row>
    <row r="386" spans="1:9" ht="12.75" customHeight="1" thickBot="1" x14ac:dyDescent="0.25">
      <c r="A386" s="227"/>
      <c r="B386" s="106">
        <v>15660.37</v>
      </c>
      <c r="C386" s="85" t="s">
        <v>75</v>
      </c>
      <c r="D386" s="86"/>
      <c r="E386" s="47"/>
      <c r="F386" s="47"/>
      <c r="G386" s="47"/>
      <c r="H386" s="48"/>
      <c r="I386" s="49"/>
    </row>
    <row r="387" spans="1:9" ht="12.75" customHeight="1" thickBot="1" x14ac:dyDescent="0.25">
      <c r="A387" s="227"/>
      <c r="B387" s="106">
        <v>19325.310000000001</v>
      </c>
      <c r="C387" s="85" t="s">
        <v>76</v>
      </c>
      <c r="D387" s="86"/>
      <c r="E387" s="47"/>
      <c r="F387" s="47"/>
      <c r="G387" s="47"/>
      <c r="H387" s="48"/>
      <c r="I387" s="49"/>
    </row>
    <row r="388" spans="1:9" ht="12.75" customHeight="1" thickBot="1" x14ac:dyDescent="0.25">
      <c r="A388" s="227"/>
      <c r="B388" s="106">
        <v>19609.86</v>
      </c>
      <c r="C388" s="85" t="s">
        <v>77</v>
      </c>
      <c r="D388" s="86"/>
      <c r="E388" s="47"/>
      <c r="F388" s="47"/>
      <c r="G388" s="47"/>
      <c r="H388" s="48"/>
      <c r="I388" s="49"/>
    </row>
    <row r="389" spans="1:9" ht="12.75" customHeight="1" thickBot="1" x14ac:dyDescent="0.25">
      <c r="A389" s="227"/>
      <c r="B389" s="106">
        <v>20993.79</v>
      </c>
      <c r="C389" s="85" t="s">
        <v>78</v>
      </c>
      <c r="D389" s="86"/>
      <c r="E389" s="47"/>
      <c r="F389" s="47"/>
      <c r="G389" s="47"/>
      <c r="H389" s="48"/>
      <c r="I389" s="49"/>
    </row>
    <row r="390" spans="1:9" ht="12.75" customHeight="1" thickBot="1" x14ac:dyDescent="0.25">
      <c r="A390" s="227"/>
      <c r="B390" s="106">
        <v>20172.71</v>
      </c>
      <c r="C390" s="85" t="s">
        <v>79</v>
      </c>
      <c r="D390" s="86"/>
      <c r="E390" s="47"/>
      <c r="F390" s="47"/>
      <c r="G390" s="47"/>
      <c r="H390" s="48"/>
      <c r="I390" s="49"/>
    </row>
    <row r="391" spans="1:9" ht="12.75" customHeight="1" thickBot="1" x14ac:dyDescent="0.25">
      <c r="A391" s="227"/>
      <c r="B391" s="106">
        <v>20416.75</v>
      </c>
      <c r="C391" s="85" t="s">
        <v>80</v>
      </c>
      <c r="D391" s="86"/>
      <c r="E391" s="47"/>
      <c r="F391" s="47"/>
      <c r="G391" s="47"/>
      <c r="H391" s="48"/>
      <c r="I391" s="49"/>
    </row>
    <row r="392" spans="1:9" ht="12.75" customHeight="1" thickBot="1" x14ac:dyDescent="0.25">
      <c r="A392" s="227"/>
      <c r="B392" s="106"/>
      <c r="C392" s="167" t="s">
        <v>87</v>
      </c>
      <c r="D392" s="86"/>
      <c r="E392" s="47"/>
      <c r="F392" s="47"/>
      <c r="G392" s="47"/>
      <c r="H392" s="48"/>
      <c r="I392" s="49">
        <v>3619.77</v>
      </c>
    </row>
    <row r="393" spans="1:9" ht="13.5" thickBot="1" x14ac:dyDescent="0.25">
      <c r="A393" s="180"/>
      <c r="B393" s="197">
        <f>SUM(B380:B392)</f>
        <v>209993.57799999998</v>
      </c>
      <c r="C393" s="198"/>
      <c r="D393" s="197"/>
      <c r="E393" s="199"/>
      <c r="F393" s="198"/>
      <c r="G393" s="198"/>
      <c r="H393" s="197" t="s">
        <v>17</v>
      </c>
      <c r="I393" s="230">
        <f>SUM(I380:I392)</f>
        <v>3619.77</v>
      </c>
    </row>
    <row r="394" spans="1:9" ht="26.25" thickBot="1" x14ac:dyDescent="0.25">
      <c r="A394" s="46" t="s">
        <v>8</v>
      </c>
      <c r="B394" s="114" t="s">
        <v>16</v>
      </c>
      <c r="C394" s="114" t="s">
        <v>5</v>
      </c>
      <c r="D394" s="114" t="s">
        <v>23</v>
      </c>
      <c r="E394" s="118" t="s">
        <v>18</v>
      </c>
      <c r="F394" s="114" t="s">
        <v>19</v>
      </c>
      <c r="G394" s="114" t="s">
        <v>10</v>
      </c>
      <c r="H394" s="114" t="s">
        <v>13</v>
      </c>
      <c r="I394" s="115" t="s">
        <v>12</v>
      </c>
    </row>
    <row r="395" spans="1:9" ht="12.75" customHeight="1" x14ac:dyDescent="0.2">
      <c r="A395" s="623" t="s">
        <v>82</v>
      </c>
      <c r="B395" s="33"/>
      <c r="C395" s="33" t="s">
        <v>66</v>
      </c>
      <c r="D395" s="34"/>
      <c r="E395" s="35"/>
      <c r="F395" s="35" t="s">
        <v>83</v>
      </c>
      <c r="G395" s="35">
        <v>93.15</v>
      </c>
      <c r="H395" s="16">
        <v>4.8099999999999996</v>
      </c>
      <c r="I395" s="157">
        <f>G395*H395</f>
        <v>448.05149999999998</v>
      </c>
    </row>
    <row r="396" spans="1:9" ht="12.75" customHeight="1" x14ac:dyDescent="0.2">
      <c r="A396" s="623"/>
      <c r="B396" s="13"/>
      <c r="C396" s="13" t="s">
        <v>67</v>
      </c>
      <c r="D396" s="14"/>
      <c r="E396" s="15"/>
      <c r="F396" s="15" t="s">
        <v>83</v>
      </c>
      <c r="G396" s="15">
        <f>-667.85+9.96</f>
        <v>-657.89</v>
      </c>
      <c r="H396" s="16">
        <v>4.8099999999999996</v>
      </c>
      <c r="I396" s="43">
        <f>G396*H396</f>
        <v>-3164.4508999999998</v>
      </c>
    </row>
    <row r="397" spans="1:9" x14ac:dyDescent="0.2">
      <c r="A397" s="623"/>
      <c r="B397" s="13"/>
      <c r="C397" s="13" t="s">
        <v>70</v>
      </c>
      <c r="D397" s="14"/>
      <c r="E397" s="15"/>
      <c r="F397" s="15" t="s">
        <v>83</v>
      </c>
      <c r="G397" s="15">
        <f>596.96+155.84</f>
        <v>752.80000000000007</v>
      </c>
      <c r="H397" s="16">
        <v>4.8099999999999996</v>
      </c>
      <c r="I397" s="43">
        <f t="shared" ref="I397:I405" si="5">G397*H397</f>
        <v>3620.9679999999998</v>
      </c>
    </row>
    <row r="398" spans="1:9" ht="12.75" customHeight="1" x14ac:dyDescent="0.2">
      <c r="A398" s="623"/>
      <c r="B398" s="13"/>
      <c r="C398" s="13" t="s">
        <v>72</v>
      </c>
      <c r="D398" s="14"/>
      <c r="E398" s="15"/>
      <c r="F398" s="15" t="s">
        <v>83</v>
      </c>
      <c r="G398" s="15">
        <f>213.21+1.67</f>
        <v>214.88</v>
      </c>
      <c r="H398" s="16">
        <v>4.8099999999999996</v>
      </c>
      <c r="I398" s="43">
        <f t="shared" si="5"/>
        <v>1033.5727999999999</v>
      </c>
    </row>
    <row r="399" spans="1:9" x14ac:dyDescent="0.2">
      <c r="A399" s="623"/>
      <c r="B399" s="13"/>
      <c r="C399" s="13" t="s">
        <v>73</v>
      </c>
      <c r="D399" s="14"/>
      <c r="E399" s="15"/>
      <c r="F399" s="15" t="s">
        <v>83</v>
      </c>
      <c r="G399" s="15">
        <f>514.22+210.33</f>
        <v>724.55000000000007</v>
      </c>
      <c r="H399" s="16">
        <v>4.8099999999999996</v>
      </c>
      <c r="I399" s="43">
        <f t="shared" si="5"/>
        <v>3485.0855000000001</v>
      </c>
    </row>
    <row r="400" spans="1:9" ht="12.75" customHeight="1" x14ac:dyDescent="0.2">
      <c r="A400" s="623"/>
      <c r="B400" s="13"/>
      <c r="C400" s="13" t="s">
        <v>74</v>
      </c>
      <c r="D400" s="14"/>
      <c r="E400" s="15"/>
      <c r="F400" s="15" t="s">
        <v>83</v>
      </c>
      <c r="G400" s="15">
        <f>165.68-134.62</f>
        <v>31.060000000000002</v>
      </c>
      <c r="H400" s="16">
        <v>4.8099999999999996</v>
      </c>
      <c r="I400" s="43">
        <f t="shared" si="5"/>
        <v>149.39859999999999</v>
      </c>
    </row>
    <row r="401" spans="1:9" ht="12.75" customHeight="1" x14ac:dyDescent="0.2">
      <c r="A401" s="623"/>
      <c r="B401" s="13"/>
      <c r="C401" s="13" t="s">
        <v>75</v>
      </c>
      <c r="D401" s="14"/>
      <c r="E401" s="15"/>
      <c r="F401" s="15" t="s">
        <v>83</v>
      </c>
      <c r="G401" s="15">
        <f>281.55+105.44</f>
        <v>386.99</v>
      </c>
      <c r="H401" s="16">
        <v>5.04</v>
      </c>
      <c r="I401" s="43">
        <f t="shared" si="5"/>
        <v>1950.4296000000002</v>
      </c>
    </row>
    <row r="402" spans="1:9" ht="12.75" customHeight="1" x14ac:dyDescent="0.2">
      <c r="A402" s="623"/>
      <c r="B402" s="13"/>
      <c r="C402" s="13" t="s">
        <v>76</v>
      </c>
      <c r="D402" s="14"/>
      <c r="E402" s="15"/>
      <c r="F402" s="15" t="s">
        <v>83</v>
      </c>
      <c r="G402" s="15">
        <f>330.34+5.71</f>
        <v>336.04999999999995</v>
      </c>
      <c r="H402" s="16">
        <v>5.04</v>
      </c>
      <c r="I402" s="43">
        <f t="shared" si="5"/>
        <v>1693.6919999999998</v>
      </c>
    </row>
    <row r="403" spans="1:9" ht="12.75" customHeight="1" x14ac:dyDescent="0.2">
      <c r="A403" s="623"/>
      <c r="B403" s="13"/>
      <c r="C403" s="13" t="s">
        <v>77</v>
      </c>
      <c r="D403" s="14"/>
      <c r="E403" s="15"/>
      <c r="F403" s="15" t="s">
        <v>83</v>
      </c>
      <c r="G403" s="15">
        <f>395.66+41.06</f>
        <v>436.72</v>
      </c>
      <c r="H403" s="16">
        <v>5.04</v>
      </c>
      <c r="I403" s="43">
        <f t="shared" si="5"/>
        <v>2201.0688</v>
      </c>
    </row>
    <row r="404" spans="1:9" ht="12.75" customHeight="1" x14ac:dyDescent="0.2">
      <c r="A404" s="623"/>
      <c r="B404" s="13"/>
      <c r="C404" s="13" t="s">
        <v>78</v>
      </c>
      <c r="D404" s="14"/>
      <c r="E404" s="15"/>
      <c r="F404" s="15" t="s">
        <v>83</v>
      </c>
      <c r="G404" s="15">
        <f>353.87+120.52</f>
        <v>474.39</v>
      </c>
      <c r="H404" s="16">
        <v>5.04</v>
      </c>
      <c r="I404" s="43">
        <f t="shared" si="5"/>
        <v>2390.9256</v>
      </c>
    </row>
    <row r="405" spans="1:9" ht="12.75" customHeight="1" x14ac:dyDescent="0.2">
      <c r="A405" s="623"/>
      <c r="B405" s="13"/>
      <c r="C405" s="13" t="s">
        <v>79</v>
      </c>
      <c r="D405" s="14"/>
      <c r="E405" s="15"/>
      <c r="F405" s="15" t="s">
        <v>83</v>
      </c>
      <c r="G405" s="15">
        <f>619.96+296.22</f>
        <v>916.18000000000006</v>
      </c>
      <c r="H405" s="16">
        <v>5.04</v>
      </c>
      <c r="I405" s="43">
        <f t="shared" si="5"/>
        <v>4617.5472</v>
      </c>
    </row>
    <row r="406" spans="1:9" ht="12.75" customHeight="1" x14ac:dyDescent="0.2">
      <c r="A406" s="623"/>
      <c r="B406" s="13"/>
      <c r="C406" s="13" t="s">
        <v>80</v>
      </c>
      <c r="D406" s="14"/>
      <c r="E406" s="15"/>
      <c r="F406" s="15" t="s">
        <v>83</v>
      </c>
      <c r="G406" s="15">
        <f>598.54+11.86</f>
        <v>610.4</v>
      </c>
      <c r="H406" s="16">
        <v>5.04</v>
      </c>
      <c r="I406" s="43">
        <f>G406*H406</f>
        <v>3076.4159999999997</v>
      </c>
    </row>
    <row r="407" spans="1:9" ht="12.75" customHeight="1" x14ac:dyDescent="0.2">
      <c r="A407" s="704"/>
      <c r="B407" s="13"/>
      <c r="C407" s="244" t="s">
        <v>87</v>
      </c>
      <c r="D407" s="14"/>
      <c r="E407" s="15"/>
      <c r="F407" s="15" t="s">
        <v>83</v>
      </c>
      <c r="G407" s="15">
        <f>SUM(G395:G406)</f>
        <v>4319.28</v>
      </c>
      <c r="H407" s="16"/>
      <c r="I407" s="243">
        <f>SUM(I395:I406)</f>
        <v>21502.704700000002</v>
      </c>
    </row>
    <row r="408" spans="1:9" ht="39" customHeight="1" x14ac:dyDescent="0.2">
      <c r="A408" s="652" t="s">
        <v>2272</v>
      </c>
      <c r="B408" s="71"/>
      <c r="C408" s="13" t="s">
        <v>2273</v>
      </c>
      <c r="D408" s="72"/>
      <c r="E408" s="73"/>
      <c r="F408" s="15"/>
      <c r="G408" s="327"/>
      <c r="H408" s="74"/>
      <c r="I408" s="598">
        <v>575.17999999999995</v>
      </c>
    </row>
    <row r="409" spans="1:9" ht="35.450000000000003" customHeight="1" x14ac:dyDescent="0.2">
      <c r="A409" s="653"/>
      <c r="B409" s="71"/>
      <c r="C409" s="13" t="s">
        <v>2274</v>
      </c>
      <c r="D409" s="72"/>
      <c r="E409" s="73"/>
      <c r="F409" s="15"/>
      <c r="G409" s="327"/>
      <c r="H409" s="74"/>
      <c r="I409" s="598">
        <v>593.54</v>
      </c>
    </row>
    <row r="410" spans="1:9" ht="23.45" customHeight="1" x14ac:dyDescent="0.2">
      <c r="A410" s="654"/>
      <c r="B410" s="412"/>
      <c r="C410" s="244" t="s">
        <v>87</v>
      </c>
      <c r="D410" s="72"/>
      <c r="E410" s="73"/>
      <c r="F410" s="15"/>
      <c r="G410" s="327"/>
      <c r="H410" s="74"/>
      <c r="I410" s="241">
        <f>SUM(I408:I409)</f>
        <v>1168.7199999999998</v>
      </c>
    </row>
    <row r="411" spans="1:9" ht="26.45" customHeight="1" x14ac:dyDescent="0.2">
      <c r="A411" s="652" t="s">
        <v>2271</v>
      </c>
      <c r="B411" s="71"/>
      <c r="C411" s="33" t="s">
        <v>2273</v>
      </c>
      <c r="D411" s="72"/>
      <c r="E411" s="73"/>
      <c r="F411" s="15"/>
      <c r="G411" s="327"/>
      <c r="H411" s="74"/>
      <c r="I411" s="598">
        <v>3258.6</v>
      </c>
    </row>
    <row r="412" spans="1:9" ht="29.45" customHeight="1" x14ac:dyDescent="0.2">
      <c r="A412" s="653"/>
      <c r="B412" s="71"/>
      <c r="C412" s="71" t="s">
        <v>2274</v>
      </c>
      <c r="D412" s="72"/>
      <c r="E412" s="73"/>
      <c r="F412" s="15"/>
      <c r="G412" s="327"/>
      <c r="H412" s="74"/>
      <c r="I412" s="598">
        <v>3560.24</v>
      </c>
    </row>
    <row r="413" spans="1:9" ht="25.9" customHeight="1" x14ac:dyDescent="0.2">
      <c r="A413" s="654"/>
      <c r="B413" s="71"/>
      <c r="C413" s="412" t="s">
        <v>87</v>
      </c>
      <c r="D413" s="72"/>
      <c r="E413" s="73"/>
      <c r="F413" s="73"/>
      <c r="G413" s="327"/>
      <c r="H413" s="74"/>
      <c r="I413" s="241">
        <f>SUM(I411:I412)</f>
        <v>6818.84</v>
      </c>
    </row>
    <row r="414" spans="1:9" ht="25.5" x14ac:dyDescent="0.2">
      <c r="A414" s="221" t="s">
        <v>2270</v>
      </c>
      <c r="B414" s="13"/>
      <c r="C414" s="244" t="s">
        <v>87</v>
      </c>
      <c r="D414" s="14"/>
      <c r="E414" s="15"/>
      <c r="F414" s="15"/>
      <c r="G414" s="15"/>
      <c r="H414" s="16"/>
      <c r="I414" s="243">
        <v>257729.7</v>
      </c>
    </row>
    <row r="415" spans="1:9" ht="12.75" customHeight="1" x14ac:dyDescent="0.2">
      <c r="A415" s="221" t="s">
        <v>84</v>
      </c>
      <c r="B415" s="13"/>
      <c r="C415" s="244" t="s">
        <v>87</v>
      </c>
      <c r="D415" s="14"/>
      <c r="E415" s="15"/>
      <c r="F415" s="15"/>
      <c r="G415" s="15"/>
      <c r="H415" s="16"/>
      <c r="I415" s="243">
        <v>19156.900000000001</v>
      </c>
    </row>
    <row r="416" spans="1:9" ht="12.75" customHeight="1" x14ac:dyDescent="0.2">
      <c r="A416" s="221" t="s">
        <v>86</v>
      </c>
      <c r="B416" s="13"/>
      <c r="C416" s="244" t="s">
        <v>87</v>
      </c>
      <c r="D416" s="14"/>
      <c r="E416" s="15"/>
      <c r="F416" s="15"/>
      <c r="G416" s="15"/>
      <c r="H416" s="16"/>
      <c r="I416" s="243">
        <v>17489.03</v>
      </c>
    </row>
    <row r="417" spans="1:255" ht="12.75" customHeight="1" x14ac:dyDescent="0.2">
      <c r="A417" s="219" t="s">
        <v>88</v>
      </c>
      <c r="B417" s="13"/>
      <c r="C417" s="244" t="s">
        <v>87</v>
      </c>
      <c r="D417" s="14"/>
      <c r="E417" s="15"/>
      <c r="F417" s="15"/>
      <c r="G417" s="15"/>
      <c r="H417" s="16"/>
      <c r="I417" s="243">
        <v>12829.79</v>
      </c>
    </row>
    <row r="418" spans="1:255" ht="12.75" customHeight="1" thickBot="1" x14ac:dyDescent="0.25">
      <c r="A418" s="219"/>
      <c r="B418" s="109"/>
      <c r="C418" s="109"/>
      <c r="D418" s="108"/>
      <c r="E418" s="110"/>
      <c r="F418" s="109"/>
      <c r="G418" s="109"/>
      <c r="H418" s="108" t="s">
        <v>17</v>
      </c>
      <c r="I418" s="232">
        <f>I407+I410+I413+I414+I415+I416+I417</f>
        <v>336695.68470000004</v>
      </c>
    </row>
    <row r="419" spans="1:255" s="45" customFormat="1" ht="83.25" customHeight="1" thickBot="1" x14ac:dyDescent="0.25">
      <c r="A419" s="117" t="s">
        <v>95</v>
      </c>
      <c r="B419" s="114" t="s">
        <v>16</v>
      </c>
      <c r="C419" s="114" t="s">
        <v>5</v>
      </c>
      <c r="D419" s="114" t="s">
        <v>23</v>
      </c>
      <c r="E419" s="118" t="s">
        <v>18</v>
      </c>
      <c r="F419" s="114" t="s">
        <v>19</v>
      </c>
      <c r="G419" s="114" t="s">
        <v>10</v>
      </c>
      <c r="H419" s="114" t="s">
        <v>13</v>
      </c>
      <c r="I419" s="115" t="s">
        <v>12</v>
      </c>
      <c r="J419" s="56"/>
      <c r="K419" s="56"/>
      <c r="L419" s="56"/>
      <c r="M419" s="56"/>
      <c r="N419" s="56"/>
      <c r="O419" s="56"/>
      <c r="P419" s="56"/>
      <c r="Q419" s="56"/>
      <c r="R419" s="56"/>
      <c r="T419" s="56"/>
      <c r="U419" s="56"/>
      <c r="V419" s="56"/>
      <c r="W419" s="56"/>
      <c r="X419" s="56"/>
      <c r="Y419" s="56"/>
      <c r="Z419" s="56"/>
      <c r="AA419" s="56"/>
      <c r="AB419" s="56"/>
      <c r="AD419" s="56"/>
      <c r="AE419" s="56"/>
      <c r="AF419" s="56"/>
      <c r="AG419" s="56"/>
      <c r="AH419" s="56"/>
      <c r="AI419" s="56"/>
      <c r="AJ419" s="56"/>
      <c r="AK419" s="56"/>
      <c r="AL419" s="56"/>
      <c r="AN419" s="56"/>
      <c r="AO419" s="56"/>
      <c r="AP419" s="56"/>
      <c r="AQ419" s="56"/>
      <c r="AR419" s="56"/>
      <c r="AS419" s="56"/>
      <c r="AT419" s="56"/>
      <c r="AU419" s="56"/>
      <c r="AV419" s="56"/>
      <c r="AX419" s="56"/>
      <c r="AY419" s="56"/>
      <c r="AZ419" s="56"/>
      <c r="BA419" s="56"/>
      <c r="BB419" s="56"/>
      <c r="BC419" s="56"/>
      <c r="BD419" s="56"/>
      <c r="BE419" s="56"/>
      <c r="BF419" s="56"/>
      <c r="BH419" s="56"/>
      <c r="BI419" s="56"/>
      <c r="BJ419" s="56"/>
      <c r="BK419" s="56"/>
      <c r="BL419" s="56"/>
      <c r="BM419" s="56"/>
      <c r="BN419" s="56"/>
      <c r="BO419" s="56"/>
      <c r="BP419" s="56"/>
      <c r="BR419" s="56"/>
      <c r="BS419" s="56"/>
      <c r="BT419" s="56"/>
      <c r="BU419" s="56"/>
      <c r="BV419" s="56"/>
      <c r="BW419" s="56"/>
      <c r="BX419" s="56"/>
      <c r="BY419" s="56"/>
      <c r="BZ419" s="56"/>
      <c r="CB419" s="56"/>
      <c r="CC419" s="56"/>
      <c r="CD419" s="56"/>
      <c r="CE419" s="56"/>
      <c r="CF419" s="56"/>
      <c r="CG419" s="56"/>
      <c r="CH419" s="56"/>
      <c r="CI419" s="56"/>
      <c r="CJ419" s="56"/>
      <c r="CL419" s="56"/>
      <c r="CM419" s="56"/>
      <c r="CN419" s="56"/>
      <c r="CO419" s="56"/>
      <c r="CP419" s="56"/>
      <c r="CQ419" s="56"/>
      <c r="CR419" s="56"/>
      <c r="CS419" s="56"/>
      <c r="CT419" s="56"/>
      <c r="CV419" s="56"/>
      <c r="CW419" s="56"/>
      <c r="CX419" s="56"/>
      <c r="CY419" s="56"/>
      <c r="CZ419" s="56"/>
      <c r="DA419" s="56"/>
      <c r="DB419" s="56"/>
      <c r="DC419" s="56"/>
      <c r="DD419" s="56"/>
      <c r="DF419" s="56"/>
      <c r="DG419" s="56"/>
      <c r="DH419" s="56"/>
      <c r="DI419" s="56"/>
      <c r="DJ419" s="56"/>
      <c r="DK419" s="56"/>
      <c r="DL419" s="56"/>
      <c r="DM419" s="56"/>
      <c r="DN419" s="56"/>
      <c r="DP419" s="56"/>
      <c r="DQ419" s="56"/>
      <c r="DR419" s="56"/>
      <c r="DS419" s="56"/>
      <c r="DT419" s="56"/>
      <c r="DU419" s="56"/>
      <c r="DV419" s="56"/>
      <c r="DW419" s="56"/>
      <c r="DX419" s="56"/>
      <c r="DZ419" s="56"/>
      <c r="EA419" s="56"/>
      <c r="EB419" s="56"/>
      <c r="EC419" s="56"/>
      <c r="ED419" s="56"/>
      <c r="EE419" s="56"/>
      <c r="EF419" s="56"/>
      <c r="EG419" s="56"/>
      <c r="EH419" s="56"/>
      <c r="EJ419" s="56"/>
      <c r="EK419" s="56"/>
      <c r="EL419" s="56"/>
      <c r="EM419" s="56"/>
      <c r="EN419" s="56"/>
      <c r="EO419" s="56"/>
      <c r="EP419" s="56"/>
      <c r="EQ419" s="56"/>
      <c r="ER419" s="56"/>
      <c r="ET419" s="56"/>
      <c r="EU419" s="56"/>
      <c r="EV419" s="56"/>
      <c r="EW419" s="56"/>
      <c r="EX419" s="56"/>
      <c r="EY419" s="56"/>
      <c r="EZ419" s="56"/>
      <c r="FA419" s="56"/>
      <c r="FB419" s="56"/>
      <c r="FD419" s="56"/>
      <c r="FE419" s="56"/>
      <c r="FF419" s="56"/>
      <c r="FG419" s="56"/>
      <c r="FH419" s="56"/>
      <c r="FI419" s="56"/>
      <c r="FJ419" s="56"/>
      <c r="FK419" s="56"/>
      <c r="FL419" s="56"/>
      <c r="FN419" s="56"/>
      <c r="FO419" s="56"/>
      <c r="FP419" s="56"/>
      <c r="FQ419" s="56"/>
      <c r="FR419" s="56"/>
      <c r="FS419" s="56"/>
      <c r="FT419" s="56"/>
      <c r="FU419" s="56"/>
      <c r="FV419" s="56"/>
      <c r="FX419" s="56"/>
      <c r="FY419" s="56"/>
      <c r="FZ419" s="56"/>
      <c r="GA419" s="56"/>
      <c r="GB419" s="56"/>
      <c r="GC419" s="56"/>
      <c r="GD419" s="56"/>
      <c r="GE419" s="56"/>
      <c r="GF419" s="56"/>
      <c r="GH419" s="56"/>
      <c r="GI419" s="56"/>
      <c r="GJ419" s="56"/>
      <c r="GK419" s="56"/>
      <c r="GL419" s="56"/>
      <c r="GM419" s="56"/>
      <c r="GN419" s="56"/>
      <c r="GO419" s="56"/>
      <c r="GP419" s="56"/>
      <c r="GR419" s="56"/>
      <c r="GS419" s="56"/>
      <c r="GT419" s="56"/>
      <c r="GU419" s="56"/>
      <c r="GV419" s="56"/>
      <c r="GW419" s="56"/>
      <c r="GX419" s="56"/>
      <c r="GY419" s="56"/>
      <c r="GZ419" s="56"/>
      <c r="HB419" s="56"/>
      <c r="HC419" s="56"/>
      <c r="HD419" s="56"/>
      <c r="HE419" s="56"/>
      <c r="HF419" s="56"/>
      <c r="HG419" s="56"/>
      <c r="HH419" s="56"/>
      <c r="HI419" s="56"/>
      <c r="HJ419" s="56"/>
      <c r="HL419" s="56"/>
      <c r="HM419" s="56"/>
      <c r="HN419" s="56"/>
      <c r="HO419" s="56"/>
      <c r="HP419" s="56"/>
      <c r="HQ419" s="56"/>
      <c r="HR419" s="56"/>
      <c r="HS419" s="56"/>
      <c r="HT419" s="56"/>
      <c r="HV419" s="56"/>
      <c r="HW419" s="56"/>
      <c r="HX419" s="56"/>
      <c r="HY419" s="56"/>
      <c r="HZ419" s="56"/>
      <c r="IA419" s="56"/>
      <c r="IB419" s="56"/>
      <c r="IC419" s="56"/>
      <c r="ID419" s="56"/>
      <c r="IF419" s="56"/>
      <c r="IG419" s="56"/>
      <c r="IH419" s="56"/>
      <c r="II419" s="56"/>
      <c r="IJ419" s="56"/>
      <c r="IK419" s="56"/>
      <c r="IL419" s="56"/>
      <c r="IM419" s="56"/>
      <c r="IN419" s="56"/>
      <c r="IP419" s="56"/>
      <c r="IQ419" s="56"/>
      <c r="IR419" s="56"/>
      <c r="IS419" s="56"/>
      <c r="IT419" s="56"/>
      <c r="IU419" s="56"/>
    </row>
    <row r="420" spans="1:255" ht="12.75" customHeight="1" thickBot="1" x14ac:dyDescent="0.25">
      <c r="A420" s="227"/>
      <c r="B420" s="104">
        <v>6247.03</v>
      </c>
      <c r="C420" s="58" t="s">
        <v>66</v>
      </c>
      <c r="D420" s="64"/>
      <c r="E420" s="59"/>
      <c r="F420" s="59"/>
      <c r="G420" s="59"/>
      <c r="H420" s="60"/>
      <c r="I420" s="61"/>
      <c r="J420" s="56"/>
      <c r="K420" s="56"/>
      <c r="L420" s="56"/>
      <c r="M420" s="56"/>
      <c r="N420" s="56"/>
      <c r="O420" s="56"/>
      <c r="P420" s="56"/>
      <c r="Q420" s="56"/>
      <c r="R420" s="56"/>
      <c r="T420" s="56"/>
      <c r="U420" s="56"/>
      <c r="V420" s="56"/>
      <c r="W420" s="56"/>
      <c r="X420" s="56"/>
      <c r="Y420" s="56"/>
      <c r="Z420" s="56"/>
      <c r="AA420" s="56"/>
      <c r="AB420" s="56"/>
      <c r="AD420" s="56"/>
      <c r="AE420" s="56"/>
      <c r="AF420" s="56"/>
      <c r="AG420" s="56"/>
      <c r="AH420" s="56"/>
      <c r="AI420" s="56"/>
      <c r="AJ420" s="56"/>
      <c r="AK420" s="56"/>
      <c r="AL420" s="56"/>
      <c r="AN420" s="56"/>
      <c r="AO420" s="56"/>
      <c r="AP420" s="56"/>
      <c r="AQ420" s="56"/>
      <c r="AR420" s="56"/>
      <c r="AS420" s="56"/>
      <c r="AT420" s="56"/>
      <c r="AU420" s="56"/>
      <c r="AV420" s="56"/>
      <c r="AX420" s="56"/>
      <c r="AY420" s="56"/>
      <c r="AZ420" s="56"/>
      <c r="BA420" s="56"/>
      <c r="BB420" s="56"/>
      <c r="BC420" s="56"/>
      <c r="BD420" s="56"/>
      <c r="BE420" s="56"/>
      <c r="BF420" s="56"/>
      <c r="BH420" s="56"/>
      <c r="BI420" s="56"/>
      <c r="BJ420" s="56"/>
      <c r="BK420" s="56"/>
      <c r="BL420" s="56"/>
      <c r="BM420" s="56"/>
      <c r="BN420" s="56"/>
      <c r="BO420" s="56"/>
      <c r="BP420" s="56"/>
      <c r="BR420" s="56"/>
      <c r="BS420" s="56"/>
      <c r="BT420" s="56"/>
      <c r="BU420" s="56"/>
      <c r="BV420" s="56"/>
      <c r="BW420" s="56"/>
      <c r="BX420" s="56"/>
      <c r="BY420" s="56"/>
      <c r="BZ420" s="56"/>
      <c r="CB420" s="56"/>
      <c r="CC420" s="56"/>
      <c r="CD420" s="56"/>
      <c r="CE420" s="56"/>
      <c r="CF420" s="56"/>
      <c r="CG420" s="56"/>
      <c r="CH420" s="56"/>
      <c r="CI420" s="56"/>
      <c r="CJ420" s="56"/>
      <c r="CL420" s="56"/>
      <c r="CM420" s="56"/>
      <c r="CN420" s="56"/>
      <c r="CO420" s="56"/>
      <c r="CP420" s="56"/>
      <c r="CQ420" s="56"/>
      <c r="CR420" s="56"/>
      <c r="CS420" s="56"/>
      <c r="CT420" s="56"/>
      <c r="CV420" s="56"/>
      <c r="CW420" s="56"/>
      <c r="CX420" s="56"/>
      <c r="CY420" s="56"/>
      <c r="CZ420" s="56"/>
      <c r="DA420" s="56"/>
      <c r="DB420" s="56"/>
      <c r="DC420" s="56"/>
      <c r="DD420" s="56"/>
      <c r="DF420" s="56"/>
      <c r="DG420" s="56"/>
      <c r="DH420" s="56"/>
      <c r="DI420" s="56"/>
      <c r="DJ420" s="56"/>
      <c r="DK420" s="56"/>
      <c r="DL420" s="56"/>
      <c r="DM420" s="56"/>
      <c r="DN420" s="56"/>
      <c r="DP420" s="56"/>
      <c r="DQ420" s="56"/>
      <c r="DR420" s="56"/>
      <c r="DS420" s="56"/>
      <c r="DT420" s="56"/>
      <c r="DU420" s="56"/>
      <c r="DV420" s="56"/>
      <c r="DW420" s="56"/>
      <c r="DX420" s="56"/>
      <c r="DZ420" s="56"/>
      <c r="EA420" s="56"/>
      <c r="EB420" s="56"/>
      <c r="EC420" s="56"/>
      <c r="ED420" s="56"/>
      <c r="EE420" s="56"/>
      <c r="EF420" s="56"/>
      <c r="EG420" s="56"/>
      <c r="EH420" s="56"/>
      <c r="EJ420" s="56"/>
      <c r="EK420" s="56"/>
      <c r="EL420" s="56"/>
      <c r="EM420" s="56"/>
      <c r="EN420" s="56"/>
      <c r="EO420" s="56"/>
      <c r="EP420" s="56"/>
      <c r="EQ420" s="56"/>
      <c r="ER420" s="56"/>
      <c r="ET420" s="56"/>
      <c r="EU420" s="56"/>
      <c r="EV420" s="56"/>
      <c r="EW420" s="56"/>
      <c r="EX420" s="56"/>
      <c r="EY420" s="56"/>
      <c r="EZ420" s="56"/>
      <c r="FA420" s="56"/>
      <c r="FB420" s="56"/>
      <c r="FD420" s="56"/>
      <c r="FE420" s="56"/>
      <c r="FF420" s="56"/>
      <c r="FG420" s="56"/>
      <c r="FH420" s="56"/>
      <c r="FI420" s="56"/>
      <c r="FJ420" s="56"/>
      <c r="FK420" s="56"/>
      <c r="FL420" s="56"/>
      <c r="FN420" s="56"/>
      <c r="FO420" s="56"/>
      <c r="FP420" s="56"/>
      <c r="FQ420" s="56"/>
      <c r="FR420" s="56"/>
      <c r="FS420" s="56"/>
      <c r="FT420" s="56"/>
      <c r="FU420" s="56"/>
      <c r="FV420" s="56"/>
      <c r="FX420" s="56"/>
      <c r="FY420" s="56"/>
      <c r="FZ420" s="56"/>
      <c r="GA420" s="56"/>
      <c r="GB420" s="56"/>
      <c r="GC420" s="56"/>
      <c r="GD420" s="56"/>
      <c r="GE420" s="56"/>
      <c r="GF420" s="56"/>
      <c r="GH420" s="56"/>
      <c r="GI420" s="56"/>
      <c r="GJ420" s="56"/>
      <c r="GK420" s="56"/>
      <c r="GL420" s="56"/>
      <c r="GM420" s="56"/>
      <c r="GN420" s="56"/>
      <c r="GO420" s="56"/>
      <c r="GP420" s="56"/>
      <c r="GR420" s="56"/>
      <c r="GS420" s="56"/>
      <c r="GT420" s="56"/>
      <c r="GU420" s="56"/>
      <c r="GV420" s="56"/>
      <c r="GW420" s="56"/>
      <c r="GX420" s="56"/>
      <c r="GY420" s="56"/>
      <c r="GZ420" s="56"/>
      <c r="HB420" s="56"/>
      <c r="HC420" s="56"/>
      <c r="HD420" s="56"/>
      <c r="HE420" s="56"/>
      <c r="HF420" s="56"/>
      <c r="HG420" s="56"/>
      <c r="HH420" s="56"/>
      <c r="HI420" s="56"/>
      <c r="HJ420" s="56"/>
      <c r="HL420" s="56"/>
      <c r="HM420" s="56"/>
      <c r="HN420" s="56"/>
      <c r="HO420" s="56"/>
      <c r="HP420" s="56"/>
      <c r="HQ420" s="56"/>
      <c r="HR420" s="56"/>
      <c r="HS420" s="56"/>
      <c r="HT420" s="56"/>
      <c r="HV420" s="56"/>
      <c r="HW420" s="56"/>
      <c r="HX420" s="56"/>
      <c r="HY420" s="56"/>
      <c r="HZ420" s="56"/>
      <c r="IA420" s="56"/>
      <c r="IB420" s="56"/>
      <c r="IC420" s="56"/>
      <c r="ID420" s="56"/>
      <c r="IF420" s="56"/>
      <c r="IG420" s="56"/>
      <c r="IH420" s="56"/>
      <c r="II420" s="56"/>
      <c r="IJ420" s="56"/>
      <c r="IK420" s="56"/>
      <c r="IL420" s="56"/>
      <c r="IM420" s="56"/>
      <c r="IN420" s="56"/>
      <c r="IP420" s="56"/>
      <c r="IQ420" s="56"/>
      <c r="IR420" s="56"/>
      <c r="IS420" s="56"/>
      <c r="IT420" s="56"/>
      <c r="IU420" s="56"/>
    </row>
    <row r="421" spans="1:255" ht="12.75" customHeight="1" thickBot="1" x14ac:dyDescent="0.25">
      <c r="A421" s="227"/>
      <c r="B421" s="105">
        <v>7588.38</v>
      </c>
      <c r="C421" s="92" t="s">
        <v>67</v>
      </c>
      <c r="D421" s="93"/>
      <c r="E421" s="94"/>
      <c r="F421" s="94"/>
      <c r="G421" s="94"/>
      <c r="H421" s="95"/>
      <c r="I421" s="96"/>
      <c r="J421" s="56"/>
      <c r="K421" s="56"/>
      <c r="L421" s="56"/>
      <c r="M421" s="56"/>
      <c r="N421" s="56"/>
      <c r="O421" s="56"/>
      <c r="P421" s="56"/>
      <c r="Q421" s="56"/>
      <c r="R421" s="56"/>
      <c r="T421" s="56"/>
      <c r="U421" s="56"/>
      <c r="V421" s="56"/>
      <c r="W421" s="56"/>
      <c r="X421" s="56"/>
      <c r="Y421" s="56"/>
      <c r="Z421" s="56"/>
      <c r="AA421" s="56"/>
      <c r="AB421" s="56"/>
      <c r="AD421" s="56"/>
      <c r="AE421" s="56"/>
      <c r="AF421" s="56"/>
      <c r="AG421" s="56"/>
      <c r="AH421" s="56"/>
      <c r="AI421" s="56"/>
      <c r="AJ421" s="56"/>
      <c r="AK421" s="56"/>
      <c r="AL421" s="56"/>
      <c r="AN421" s="56"/>
      <c r="AO421" s="56"/>
      <c r="AP421" s="56"/>
      <c r="AQ421" s="56"/>
      <c r="AR421" s="56"/>
      <c r="AS421" s="56"/>
      <c r="AT421" s="56"/>
      <c r="AU421" s="56"/>
      <c r="AV421" s="56"/>
      <c r="AX421" s="56"/>
      <c r="AY421" s="56"/>
      <c r="AZ421" s="56"/>
      <c r="BA421" s="56"/>
      <c r="BB421" s="56"/>
      <c r="BC421" s="56"/>
      <c r="BD421" s="56"/>
      <c r="BE421" s="56"/>
      <c r="BF421" s="56"/>
      <c r="BH421" s="56"/>
      <c r="BI421" s="56"/>
      <c r="BJ421" s="56"/>
      <c r="BK421" s="56"/>
      <c r="BL421" s="56"/>
      <c r="BM421" s="56"/>
      <c r="BN421" s="56"/>
      <c r="BO421" s="56"/>
      <c r="BP421" s="56"/>
      <c r="BR421" s="56"/>
      <c r="BS421" s="56"/>
      <c r="BT421" s="56"/>
      <c r="BU421" s="56"/>
      <c r="BV421" s="56"/>
      <c r="BW421" s="56"/>
      <c r="BX421" s="56"/>
      <c r="BY421" s="56"/>
      <c r="BZ421" s="56"/>
      <c r="CB421" s="56"/>
      <c r="CC421" s="56"/>
      <c r="CD421" s="56"/>
      <c r="CE421" s="56"/>
      <c r="CF421" s="56"/>
      <c r="CG421" s="56"/>
      <c r="CH421" s="56"/>
      <c r="CI421" s="56"/>
      <c r="CJ421" s="56"/>
      <c r="CL421" s="56"/>
      <c r="CM421" s="56"/>
      <c r="CN421" s="56"/>
      <c r="CO421" s="56"/>
      <c r="CP421" s="56"/>
      <c r="CQ421" s="56"/>
      <c r="CR421" s="56"/>
      <c r="CS421" s="56"/>
      <c r="CT421" s="56"/>
      <c r="CV421" s="56"/>
      <c r="CW421" s="56"/>
      <c r="CX421" s="56"/>
      <c r="CY421" s="56"/>
      <c r="CZ421" s="56"/>
      <c r="DA421" s="56"/>
      <c r="DB421" s="56"/>
      <c r="DC421" s="56"/>
      <c r="DD421" s="56"/>
      <c r="DF421" s="56"/>
      <c r="DG421" s="56"/>
      <c r="DH421" s="56"/>
      <c r="DI421" s="56"/>
      <c r="DJ421" s="56"/>
      <c r="DK421" s="56"/>
      <c r="DL421" s="56"/>
      <c r="DM421" s="56"/>
      <c r="DN421" s="56"/>
      <c r="DP421" s="56"/>
      <c r="DQ421" s="56"/>
      <c r="DR421" s="56"/>
      <c r="DS421" s="56"/>
      <c r="DT421" s="56"/>
      <c r="DU421" s="56"/>
      <c r="DV421" s="56"/>
      <c r="DW421" s="56"/>
      <c r="DX421" s="56"/>
      <c r="DZ421" s="56"/>
      <c r="EA421" s="56"/>
      <c r="EB421" s="56"/>
      <c r="EC421" s="56"/>
      <c r="ED421" s="56"/>
      <c r="EE421" s="56"/>
      <c r="EF421" s="56"/>
      <c r="EG421" s="56"/>
      <c r="EH421" s="56"/>
      <c r="EJ421" s="56"/>
      <c r="EK421" s="56"/>
      <c r="EL421" s="56"/>
      <c r="EM421" s="56"/>
      <c r="EN421" s="56"/>
      <c r="EO421" s="56"/>
      <c r="EP421" s="56"/>
      <c r="EQ421" s="56"/>
      <c r="ER421" s="56"/>
      <c r="ET421" s="56"/>
      <c r="EU421" s="56"/>
      <c r="EV421" s="56"/>
      <c r="EW421" s="56"/>
      <c r="EX421" s="56"/>
      <c r="EY421" s="56"/>
      <c r="EZ421" s="56"/>
      <c r="FA421" s="56"/>
      <c r="FB421" s="56"/>
      <c r="FD421" s="56"/>
      <c r="FE421" s="56"/>
      <c r="FF421" s="56"/>
      <c r="FG421" s="56"/>
      <c r="FH421" s="56"/>
      <c r="FI421" s="56"/>
      <c r="FJ421" s="56"/>
      <c r="FK421" s="56"/>
      <c r="FL421" s="56"/>
      <c r="FN421" s="56"/>
      <c r="FO421" s="56"/>
      <c r="FP421" s="56"/>
      <c r="FQ421" s="56"/>
      <c r="FR421" s="56"/>
      <c r="FS421" s="56"/>
      <c r="FT421" s="56"/>
      <c r="FU421" s="56"/>
      <c r="FV421" s="56"/>
      <c r="FX421" s="56"/>
      <c r="FY421" s="56"/>
      <c r="FZ421" s="56"/>
      <c r="GA421" s="56"/>
      <c r="GB421" s="56"/>
      <c r="GC421" s="56"/>
      <c r="GD421" s="56"/>
      <c r="GE421" s="56"/>
      <c r="GF421" s="56"/>
      <c r="GH421" s="56"/>
      <c r="GI421" s="56"/>
      <c r="GJ421" s="56"/>
      <c r="GK421" s="56"/>
      <c r="GL421" s="56"/>
      <c r="GM421" s="56"/>
      <c r="GN421" s="56"/>
      <c r="GO421" s="56"/>
      <c r="GP421" s="56"/>
      <c r="GR421" s="56"/>
      <c r="GS421" s="56"/>
      <c r="GT421" s="56"/>
      <c r="GU421" s="56"/>
      <c r="GV421" s="56"/>
      <c r="GW421" s="56"/>
      <c r="GX421" s="56"/>
      <c r="GY421" s="56"/>
      <c r="GZ421" s="56"/>
      <c r="HB421" s="56"/>
      <c r="HC421" s="56"/>
      <c r="HD421" s="56"/>
      <c r="HE421" s="56"/>
      <c r="HF421" s="56"/>
      <c r="HG421" s="56"/>
      <c r="HH421" s="56"/>
      <c r="HI421" s="56"/>
      <c r="HJ421" s="56"/>
      <c r="HL421" s="56"/>
      <c r="HM421" s="56"/>
      <c r="HN421" s="56"/>
      <c r="HO421" s="56"/>
      <c r="HP421" s="56"/>
      <c r="HQ421" s="56"/>
      <c r="HR421" s="56"/>
      <c r="HS421" s="56"/>
      <c r="HT421" s="56"/>
      <c r="HV421" s="56"/>
      <c r="HW421" s="56"/>
      <c r="HX421" s="56"/>
      <c r="HY421" s="56"/>
      <c r="HZ421" s="56"/>
      <c r="IA421" s="56"/>
      <c r="IB421" s="56"/>
      <c r="IC421" s="56"/>
      <c r="ID421" s="56"/>
      <c r="IF421" s="56"/>
      <c r="IG421" s="56"/>
      <c r="IH421" s="56"/>
      <c r="II421" s="56"/>
      <c r="IJ421" s="56"/>
      <c r="IK421" s="56"/>
      <c r="IL421" s="56"/>
      <c r="IM421" s="56"/>
      <c r="IN421" s="56"/>
      <c r="IP421" s="56"/>
      <c r="IQ421" s="56"/>
      <c r="IR421" s="56"/>
      <c r="IS421" s="56"/>
      <c r="IT421" s="56"/>
      <c r="IU421" s="56"/>
    </row>
    <row r="422" spans="1:255" ht="12.75" customHeight="1" thickBot="1" x14ac:dyDescent="0.25">
      <c r="A422" s="227"/>
      <c r="B422" s="106">
        <v>6319.25</v>
      </c>
      <c r="C422" s="85" t="s">
        <v>70</v>
      </c>
      <c r="D422" s="86"/>
      <c r="E422" s="47"/>
      <c r="F422" s="47"/>
      <c r="G422" s="47"/>
      <c r="H422" s="48"/>
      <c r="I422" s="49"/>
      <c r="J422" s="56"/>
      <c r="K422" s="56"/>
      <c r="L422" s="56"/>
      <c r="M422" s="56"/>
      <c r="N422" s="56"/>
      <c r="O422" s="56"/>
      <c r="P422" s="56"/>
      <c r="Q422" s="56"/>
      <c r="R422" s="56"/>
      <c r="T422" s="56"/>
      <c r="U422" s="56"/>
      <c r="V422" s="56"/>
      <c r="W422" s="56"/>
      <c r="X422" s="56"/>
      <c r="Y422" s="56"/>
      <c r="Z422" s="56"/>
      <c r="AA422" s="56"/>
      <c r="AB422" s="56"/>
      <c r="AD422" s="56"/>
      <c r="AE422" s="56"/>
      <c r="AF422" s="56"/>
      <c r="AG422" s="56"/>
      <c r="AH422" s="56"/>
      <c r="AI422" s="56"/>
      <c r="AJ422" s="56"/>
      <c r="AK422" s="56"/>
      <c r="AL422" s="56"/>
      <c r="AN422" s="56"/>
      <c r="AO422" s="56"/>
      <c r="AP422" s="56"/>
      <c r="AQ422" s="56"/>
      <c r="AR422" s="56"/>
      <c r="AS422" s="56"/>
      <c r="AT422" s="56"/>
      <c r="AU422" s="56"/>
      <c r="AV422" s="56"/>
      <c r="AX422" s="56"/>
      <c r="AY422" s="56"/>
      <c r="AZ422" s="56"/>
      <c r="BA422" s="56"/>
      <c r="BB422" s="56"/>
      <c r="BC422" s="56"/>
      <c r="BD422" s="56"/>
      <c r="BE422" s="56"/>
      <c r="BF422" s="56"/>
      <c r="BH422" s="56"/>
      <c r="BI422" s="56"/>
      <c r="BJ422" s="56"/>
      <c r="BK422" s="56"/>
      <c r="BL422" s="56"/>
      <c r="BM422" s="56"/>
      <c r="BN422" s="56"/>
      <c r="BO422" s="56"/>
      <c r="BP422" s="56"/>
      <c r="BR422" s="56"/>
      <c r="BS422" s="56"/>
      <c r="BT422" s="56"/>
      <c r="BU422" s="56"/>
      <c r="BV422" s="56"/>
      <c r="BW422" s="56"/>
      <c r="BX422" s="56"/>
      <c r="BY422" s="56"/>
      <c r="BZ422" s="56"/>
      <c r="CB422" s="56"/>
      <c r="CC422" s="56"/>
      <c r="CD422" s="56"/>
      <c r="CE422" s="56"/>
      <c r="CF422" s="56"/>
      <c r="CG422" s="56"/>
      <c r="CH422" s="56"/>
      <c r="CI422" s="56"/>
      <c r="CJ422" s="56"/>
      <c r="CL422" s="56"/>
      <c r="CM422" s="56"/>
      <c r="CN422" s="56"/>
      <c r="CO422" s="56"/>
      <c r="CP422" s="56"/>
      <c r="CQ422" s="56"/>
      <c r="CR422" s="56"/>
      <c r="CS422" s="56"/>
      <c r="CT422" s="56"/>
      <c r="CV422" s="56"/>
      <c r="CW422" s="56"/>
      <c r="CX422" s="56"/>
      <c r="CY422" s="56"/>
      <c r="CZ422" s="56"/>
      <c r="DA422" s="56"/>
      <c r="DB422" s="56"/>
      <c r="DC422" s="56"/>
      <c r="DD422" s="56"/>
      <c r="DF422" s="56"/>
      <c r="DG422" s="56"/>
      <c r="DH422" s="56"/>
      <c r="DI422" s="56"/>
      <c r="DJ422" s="56"/>
      <c r="DK422" s="56"/>
      <c r="DL422" s="56"/>
      <c r="DM422" s="56"/>
      <c r="DN422" s="56"/>
      <c r="DP422" s="56"/>
      <c r="DQ422" s="56"/>
      <c r="DR422" s="56"/>
      <c r="DS422" s="56"/>
      <c r="DT422" s="56"/>
      <c r="DU422" s="56"/>
      <c r="DV422" s="56"/>
      <c r="DW422" s="56"/>
      <c r="DX422" s="56"/>
      <c r="DZ422" s="56"/>
      <c r="EA422" s="56"/>
      <c r="EB422" s="56"/>
      <c r="EC422" s="56"/>
      <c r="ED422" s="56"/>
      <c r="EE422" s="56"/>
      <c r="EF422" s="56"/>
      <c r="EG422" s="56"/>
      <c r="EH422" s="56"/>
      <c r="EJ422" s="56"/>
      <c r="EK422" s="56"/>
      <c r="EL422" s="56"/>
      <c r="EM422" s="56"/>
      <c r="EN422" s="56"/>
      <c r="EO422" s="56"/>
      <c r="EP422" s="56"/>
      <c r="EQ422" s="56"/>
      <c r="ER422" s="56"/>
      <c r="ET422" s="56"/>
      <c r="EU422" s="56"/>
      <c r="EV422" s="56"/>
      <c r="EW422" s="56"/>
      <c r="EX422" s="56"/>
      <c r="EY422" s="56"/>
      <c r="EZ422" s="56"/>
      <c r="FA422" s="56"/>
      <c r="FB422" s="56"/>
      <c r="FD422" s="56"/>
      <c r="FE422" s="56"/>
      <c r="FF422" s="56"/>
      <c r="FG422" s="56"/>
      <c r="FH422" s="56"/>
      <c r="FI422" s="56"/>
      <c r="FJ422" s="56"/>
      <c r="FK422" s="56"/>
      <c r="FL422" s="56"/>
      <c r="FN422" s="56"/>
      <c r="FO422" s="56"/>
      <c r="FP422" s="56"/>
      <c r="FQ422" s="56"/>
      <c r="FR422" s="56"/>
      <c r="FS422" s="56"/>
      <c r="FT422" s="56"/>
      <c r="FU422" s="56"/>
      <c r="FV422" s="56"/>
      <c r="FX422" s="56"/>
      <c r="FY422" s="56"/>
      <c r="FZ422" s="56"/>
      <c r="GA422" s="56"/>
      <c r="GB422" s="56"/>
      <c r="GC422" s="56"/>
      <c r="GD422" s="56"/>
      <c r="GE422" s="56"/>
      <c r="GF422" s="56"/>
      <c r="GH422" s="56"/>
      <c r="GI422" s="56"/>
      <c r="GJ422" s="56"/>
      <c r="GK422" s="56"/>
      <c r="GL422" s="56"/>
      <c r="GM422" s="56"/>
      <c r="GN422" s="56"/>
      <c r="GO422" s="56"/>
      <c r="GP422" s="56"/>
      <c r="GR422" s="56"/>
      <c r="GS422" s="56"/>
      <c r="GT422" s="56"/>
      <c r="GU422" s="56"/>
      <c r="GV422" s="56"/>
      <c r="GW422" s="56"/>
      <c r="GX422" s="56"/>
      <c r="GY422" s="56"/>
      <c r="GZ422" s="56"/>
      <c r="HB422" s="56"/>
      <c r="HC422" s="56"/>
      <c r="HD422" s="56"/>
      <c r="HE422" s="56"/>
      <c r="HF422" s="56"/>
      <c r="HG422" s="56"/>
      <c r="HH422" s="56"/>
      <c r="HI422" s="56"/>
      <c r="HJ422" s="56"/>
      <c r="HL422" s="56"/>
      <c r="HM422" s="56"/>
      <c r="HN422" s="56"/>
      <c r="HO422" s="56"/>
      <c r="HP422" s="56"/>
      <c r="HQ422" s="56"/>
      <c r="HR422" s="56"/>
      <c r="HS422" s="56"/>
      <c r="HT422" s="56"/>
      <c r="HV422" s="56"/>
      <c r="HW422" s="56"/>
      <c r="HX422" s="56"/>
      <c r="HY422" s="56"/>
      <c r="HZ422" s="56"/>
      <c r="IA422" s="56"/>
      <c r="IB422" s="56"/>
      <c r="IC422" s="56"/>
      <c r="ID422" s="56"/>
      <c r="IF422" s="56"/>
      <c r="IG422" s="56"/>
      <c r="IH422" s="56"/>
      <c r="II422" s="56"/>
      <c r="IJ422" s="56"/>
      <c r="IK422" s="56"/>
      <c r="IL422" s="56"/>
      <c r="IM422" s="56"/>
      <c r="IN422" s="56"/>
      <c r="IP422" s="56"/>
      <c r="IQ422" s="56"/>
      <c r="IR422" s="56"/>
      <c r="IS422" s="56"/>
      <c r="IT422" s="56"/>
      <c r="IU422" s="56"/>
    </row>
    <row r="423" spans="1:255" ht="12.75" customHeight="1" thickBot="1" x14ac:dyDescent="0.25">
      <c r="A423" s="227"/>
      <c r="B423" s="106">
        <v>6736.06</v>
      </c>
      <c r="C423" s="85" t="s">
        <v>72</v>
      </c>
      <c r="D423" s="86"/>
      <c r="E423" s="47"/>
      <c r="F423" s="47"/>
      <c r="G423" s="47"/>
      <c r="H423" s="48"/>
      <c r="I423" s="49"/>
      <c r="J423" s="56"/>
      <c r="K423" s="56"/>
      <c r="L423" s="56"/>
      <c r="M423" s="56"/>
      <c r="N423" s="56"/>
      <c r="O423" s="56"/>
      <c r="P423" s="56"/>
      <c r="Q423" s="56"/>
      <c r="R423" s="56"/>
      <c r="T423" s="56"/>
      <c r="U423" s="56"/>
      <c r="V423" s="56"/>
      <c r="W423" s="56"/>
      <c r="X423" s="56"/>
      <c r="Y423" s="56"/>
      <c r="Z423" s="56"/>
      <c r="AA423" s="56"/>
      <c r="AB423" s="56"/>
      <c r="AD423" s="56"/>
      <c r="AE423" s="56"/>
      <c r="AF423" s="56"/>
      <c r="AG423" s="56"/>
      <c r="AH423" s="56"/>
      <c r="AI423" s="56"/>
      <c r="AJ423" s="56"/>
      <c r="AK423" s="56"/>
      <c r="AL423" s="56"/>
      <c r="AN423" s="56"/>
      <c r="AO423" s="56"/>
      <c r="AP423" s="56"/>
      <c r="AQ423" s="56"/>
      <c r="AR423" s="56"/>
      <c r="AS423" s="56"/>
      <c r="AT423" s="56"/>
      <c r="AU423" s="56"/>
      <c r="AV423" s="56"/>
      <c r="AX423" s="56"/>
      <c r="AY423" s="56"/>
      <c r="AZ423" s="56"/>
      <c r="BA423" s="56"/>
      <c r="BB423" s="56"/>
      <c r="BC423" s="56"/>
      <c r="BD423" s="56"/>
      <c r="BE423" s="56"/>
      <c r="BF423" s="56"/>
      <c r="BH423" s="56"/>
      <c r="BI423" s="56"/>
      <c r="BJ423" s="56"/>
      <c r="BK423" s="56"/>
      <c r="BL423" s="56"/>
      <c r="BM423" s="56"/>
      <c r="BN423" s="56"/>
      <c r="BO423" s="56"/>
      <c r="BP423" s="56"/>
      <c r="BR423" s="56"/>
      <c r="BS423" s="56"/>
      <c r="BT423" s="56"/>
      <c r="BU423" s="56"/>
      <c r="BV423" s="56"/>
      <c r="BW423" s="56"/>
      <c r="BX423" s="56"/>
      <c r="BY423" s="56"/>
      <c r="BZ423" s="56"/>
      <c r="CB423" s="56"/>
      <c r="CC423" s="56"/>
      <c r="CD423" s="56"/>
      <c r="CE423" s="56"/>
      <c r="CF423" s="56"/>
      <c r="CG423" s="56"/>
      <c r="CH423" s="56"/>
      <c r="CI423" s="56"/>
      <c r="CJ423" s="56"/>
      <c r="CL423" s="56"/>
      <c r="CM423" s="56"/>
      <c r="CN423" s="56"/>
      <c r="CO423" s="56"/>
      <c r="CP423" s="56"/>
      <c r="CQ423" s="56"/>
      <c r="CR423" s="56"/>
      <c r="CS423" s="56"/>
      <c r="CT423" s="56"/>
      <c r="CV423" s="56"/>
      <c r="CW423" s="56"/>
      <c r="CX423" s="56"/>
      <c r="CY423" s="56"/>
      <c r="CZ423" s="56"/>
      <c r="DA423" s="56"/>
      <c r="DB423" s="56"/>
      <c r="DC423" s="56"/>
      <c r="DD423" s="56"/>
      <c r="DF423" s="56"/>
      <c r="DG423" s="56"/>
      <c r="DH423" s="56"/>
      <c r="DI423" s="56"/>
      <c r="DJ423" s="56"/>
      <c r="DK423" s="56"/>
      <c r="DL423" s="56"/>
      <c r="DM423" s="56"/>
      <c r="DN423" s="56"/>
      <c r="DP423" s="56"/>
      <c r="DQ423" s="56"/>
      <c r="DR423" s="56"/>
      <c r="DS423" s="56"/>
      <c r="DT423" s="56"/>
      <c r="DU423" s="56"/>
      <c r="DV423" s="56"/>
      <c r="DW423" s="56"/>
      <c r="DX423" s="56"/>
      <c r="DZ423" s="56"/>
      <c r="EA423" s="56"/>
      <c r="EB423" s="56"/>
      <c r="EC423" s="56"/>
      <c r="ED423" s="56"/>
      <c r="EE423" s="56"/>
      <c r="EF423" s="56"/>
      <c r="EG423" s="56"/>
      <c r="EH423" s="56"/>
      <c r="EJ423" s="56"/>
      <c r="EK423" s="56"/>
      <c r="EL423" s="56"/>
      <c r="EM423" s="56"/>
      <c r="EN423" s="56"/>
      <c r="EO423" s="56"/>
      <c r="EP423" s="56"/>
      <c r="EQ423" s="56"/>
      <c r="ER423" s="56"/>
      <c r="ET423" s="56"/>
      <c r="EU423" s="56"/>
      <c r="EV423" s="56"/>
      <c r="EW423" s="56"/>
      <c r="EX423" s="56"/>
      <c r="EY423" s="56"/>
      <c r="EZ423" s="56"/>
      <c r="FA423" s="56"/>
      <c r="FB423" s="56"/>
      <c r="FD423" s="56"/>
      <c r="FE423" s="56"/>
      <c r="FF423" s="56"/>
      <c r="FG423" s="56"/>
      <c r="FH423" s="56"/>
      <c r="FI423" s="56"/>
      <c r="FJ423" s="56"/>
      <c r="FK423" s="56"/>
      <c r="FL423" s="56"/>
      <c r="FN423" s="56"/>
      <c r="FO423" s="56"/>
      <c r="FP423" s="56"/>
      <c r="FQ423" s="56"/>
      <c r="FR423" s="56"/>
      <c r="FS423" s="56"/>
      <c r="FT423" s="56"/>
      <c r="FU423" s="56"/>
      <c r="FV423" s="56"/>
      <c r="FX423" s="56"/>
      <c r="FY423" s="56"/>
      <c r="FZ423" s="56"/>
      <c r="GA423" s="56"/>
      <c r="GB423" s="56"/>
      <c r="GC423" s="56"/>
      <c r="GD423" s="56"/>
      <c r="GE423" s="56"/>
      <c r="GF423" s="56"/>
      <c r="GH423" s="56"/>
      <c r="GI423" s="56"/>
      <c r="GJ423" s="56"/>
      <c r="GK423" s="56"/>
      <c r="GL423" s="56"/>
      <c r="GM423" s="56"/>
      <c r="GN423" s="56"/>
      <c r="GO423" s="56"/>
      <c r="GP423" s="56"/>
      <c r="GR423" s="56"/>
      <c r="GS423" s="56"/>
      <c r="GT423" s="56"/>
      <c r="GU423" s="56"/>
      <c r="GV423" s="56"/>
      <c r="GW423" s="56"/>
      <c r="GX423" s="56"/>
      <c r="GY423" s="56"/>
      <c r="GZ423" s="56"/>
      <c r="HB423" s="56"/>
      <c r="HC423" s="56"/>
      <c r="HD423" s="56"/>
      <c r="HE423" s="56"/>
      <c r="HF423" s="56"/>
      <c r="HG423" s="56"/>
      <c r="HH423" s="56"/>
      <c r="HI423" s="56"/>
      <c r="HJ423" s="56"/>
      <c r="HL423" s="56"/>
      <c r="HM423" s="56"/>
      <c r="HN423" s="56"/>
      <c r="HO423" s="56"/>
      <c r="HP423" s="56"/>
      <c r="HQ423" s="56"/>
      <c r="HR423" s="56"/>
      <c r="HS423" s="56"/>
      <c r="HT423" s="56"/>
      <c r="HV423" s="56"/>
      <c r="HW423" s="56"/>
      <c r="HX423" s="56"/>
      <c r="HY423" s="56"/>
      <c r="HZ423" s="56"/>
      <c r="IA423" s="56"/>
      <c r="IB423" s="56"/>
      <c r="IC423" s="56"/>
      <c r="ID423" s="56"/>
      <c r="IF423" s="56"/>
      <c r="IG423" s="56"/>
      <c r="IH423" s="56"/>
      <c r="II423" s="56"/>
      <c r="IJ423" s="56"/>
      <c r="IK423" s="56"/>
      <c r="IL423" s="56"/>
      <c r="IM423" s="56"/>
      <c r="IN423" s="56"/>
      <c r="IP423" s="56"/>
      <c r="IQ423" s="56"/>
      <c r="IR423" s="56"/>
      <c r="IS423" s="56"/>
      <c r="IT423" s="56"/>
      <c r="IU423" s="56"/>
    </row>
    <row r="424" spans="1:255" ht="12.75" customHeight="1" thickBot="1" x14ac:dyDescent="0.25">
      <c r="A424" s="227"/>
      <c r="B424" s="106">
        <v>7485.45</v>
      </c>
      <c r="C424" s="85" t="s">
        <v>73</v>
      </c>
      <c r="D424" s="86"/>
      <c r="E424" s="47"/>
      <c r="F424" s="47"/>
      <c r="G424" s="47"/>
      <c r="H424" s="48"/>
      <c r="I424" s="49"/>
      <c r="J424" s="56"/>
      <c r="K424" s="56"/>
      <c r="L424" s="56"/>
      <c r="M424" s="56"/>
      <c r="N424" s="56"/>
      <c r="O424" s="56"/>
      <c r="P424" s="56"/>
      <c r="Q424" s="56"/>
      <c r="R424" s="56"/>
      <c r="T424" s="56"/>
      <c r="U424" s="56"/>
      <c r="V424" s="56"/>
      <c r="W424" s="56"/>
      <c r="X424" s="56"/>
      <c r="Y424" s="56"/>
      <c r="Z424" s="56"/>
      <c r="AA424" s="56"/>
      <c r="AB424" s="56"/>
      <c r="AD424" s="56"/>
      <c r="AE424" s="56"/>
      <c r="AF424" s="56"/>
      <c r="AG424" s="56"/>
      <c r="AH424" s="56"/>
      <c r="AI424" s="56"/>
      <c r="AJ424" s="56"/>
      <c r="AK424" s="56"/>
      <c r="AL424" s="56"/>
      <c r="AN424" s="56"/>
      <c r="AO424" s="56"/>
      <c r="AP424" s="56"/>
      <c r="AQ424" s="56"/>
      <c r="AR424" s="56"/>
      <c r="AS424" s="56"/>
      <c r="AT424" s="56"/>
      <c r="AU424" s="56"/>
      <c r="AV424" s="56"/>
      <c r="AX424" s="56"/>
      <c r="AY424" s="56"/>
      <c r="AZ424" s="56"/>
      <c r="BA424" s="56"/>
      <c r="BB424" s="56"/>
      <c r="BC424" s="56"/>
      <c r="BD424" s="56"/>
      <c r="BE424" s="56"/>
      <c r="BF424" s="56"/>
      <c r="BH424" s="56"/>
      <c r="BI424" s="56"/>
      <c r="BJ424" s="56"/>
      <c r="BK424" s="56"/>
      <c r="BL424" s="56"/>
      <c r="BM424" s="56"/>
      <c r="BN424" s="56"/>
      <c r="BO424" s="56"/>
      <c r="BP424" s="56"/>
      <c r="BR424" s="56"/>
      <c r="BS424" s="56"/>
      <c r="BT424" s="56"/>
      <c r="BU424" s="56"/>
      <c r="BV424" s="56"/>
      <c r="BW424" s="56"/>
      <c r="BX424" s="56"/>
      <c r="BY424" s="56"/>
      <c r="BZ424" s="56"/>
      <c r="CB424" s="56"/>
      <c r="CC424" s="56"/>
      <c r="CD424" s="56"/>
      <c r="CE424" s="56"/>
      <c r="CF424" s="56"/>
      <c r="CG424" s="56"/>
      <c r="CH424" s="56"/>
      <c r="CI424" s="56"/>
      <c r="CJ424" s="56"/>
      <c r="CL424" s="56"/>
      <c r="CM424" s="56"/>
      <c r="CN424" s="56"/>
      <c r="CO424" s="56"/>
      <c r="CP424" s="56"/>
      <c r="CQ424" s="56"/>
      <c r="CR424" s="56"/>
      <c r="CS424" s="56"/>
      <c r="CT424" s="56"/>
      <c r="CV424" s="56"/>
      <c r="CW424" s="56"/>
      <c r="CX424" s="56"/>
      <c r="CY424" s="56"/>
      <c r="CZ424" s="56"/>
      <c r="DA424" s="56"/>
      <c r="DB424" s="56"/>
      <c r="DC424" s="56"/>
      <c r="DD424" s="56"/>
      <c r="DF424" s="56"/>
      <c r="DG424" s="56"/>
      <c r="DH424" s="56"/>
      <c r="DI424" s="56"/>
      <c r="DJ424" s="56"/>
      <c r="DK424" s="56"/>
      <c r="DL424" s="56"/>
      <c r="DM424" s="56"/>
      <c r="DN424" s="56"/>
      <c r="DP424" s="56"/>
      <c r="DQ424" s="56"/>
      <c r="DR424" s="56"/>
      <c r="DS424" s="56"/>
      <c r="DT424" s="56"/>
      <c r="DU424" s="56"/>
      <c r="DV424" s="56"/>
      <c r="DW424" s="56"/>
      <c r="DX424" s="56"/>
      <c r="DZ424" s="56"/>
      <c r="EA424" s="56"/>
      <c r="EB424" s="56"/>
      <c r="EC424" s="56"/>
      <c r="ED424" s="56"/>
      <c r="EE424" s="56"/>
      <c r="EF424" s="56"/>
      <c r="EG424" s="56"/>
      <c r="EH424" s="56"/>
      <c r="EJ424" s="56"/>
      <c r="EK424" s="56"/>
      <c r="EL424" s="56"/>
      <c r="EM424" s="56"/>
      <c r="EN424" s="56"/>
      <c r="EO424" s="56"/>
      <c r="EP424" s="56"/>
      <c r="EQ424" s="56"/>
      <c r="ER424" s="56"/>
      <c r="ET424" s="56"/>
      <c r="EU424" s="56"/>
      <c r="EV424" s="56"/>
      <c r="EW424" s="56"/>
      <c r="EX424" s="56"/>
      <c r="EY424" s="56"/>
      <c r="EZ424" s="56"/>
      <c r="FA424" s="56"/>
      <c r="FB424" s="56"/>
      <c r="FD424" s="56"/>
      <c r="FE424" s="56"/>
      <c r="FF424" s="56"/>
      <c r="FG424" s="56"/>
      <c r="FH424" s="56"/>
      <c r="FI424" s="56"/>
      <c r="FJ424" s="56"/>
      <c r="FK424" s="56"/>
      <c r="FL424" s="56"/>
      <c r="FN424" s="56"/>
      <c r="FO424" s="56"/>
      <c r="FP424" s="56"/>
      <c r="FQ424" s="56"/>
      <c r="FR424" s="56"/>
      <c r="FS424" s="56"/>
      <c r="FT424" s="56"/>
      <c r="FU424" s="56"/>
      <c r="FV424" s="56"/>
      <c r="FX424" s="56"/>
      <c r="FY424" s="56"/>
      <c r="FZ424" s="56"/>
      <c r="GA424" s="56"/>
      <c r="GB424" s="56"/>
      <c r="GC424" s="56"/>
      <c r="GD424" s="56"/>
      <c r="GE424" s="56"/>
      <c r="GF424" s="56"/>
      <c r="GH424" s="56"/>
      <c r="GI424" s="56"/>
      <c r="GJ424" s="56"/>
      <c r="GK424" s="56"/>
      <c r="GL424" s="56"/>
      <c r="GM424" s="56"/>
      <c r="GN424" s="56"/>
      <c r="GO424" s="56"/>
      <c r="GP424" s="56"/>
      <c r="GR424" s="56"/>
      <c r="GS424" s="56"/>
      <c r="GT424" s="56"/>
      <c r="GU424" s="56"/>
      <c r="GV424" s="56"/>
      <c r="GW424" s="56"/>
      <c r="GX424" s="56"/>
      <c r="GY424" s="56"/>
      <c r="GZ424" s="56"/>
      <c r="HB424" s="56"/>
      <c r="HC424" s="56"/>
      <c r="HD424" s="56"/>
      <c r="HE424" s="56"/>
      <c r="HF424" s="56"/>
      <c r="HG424" s="56"/>
      <c r="HH424" s="56"/>
      <c r="HI424" s="56"/>
      <c r="HJ424" s="56"/>
      <c r="HL424" s="56"/>
      <c r="HM424" s="56"/>
      <c r="HN424" s="56"/>
      <c r="HO424" s="56"/>
      <c r="HP424" s="56"/>
      <c r="HQ424" s="56"/>
      <c r="HR424" s="56"/>
      <c r="HS424" s="56"/>
      <c r="HT424" s="56"/>
      <c r="HV424" s="56"/>
      <c r="HW424" s="56"/>
      <c r="HX424" s="56"/>
      <c r="HY424" s="56"/>
      <c r="HZ424" s="56"/>
      <c r="IA424" s="56"/>
      <c r="IB424" s="56"/>
      <c r="IC424" s="56"/>
      <c r="ID424" s="56"/>
      <c r="IF424" s="56"/>
      <c r="IG424" s="56"/>
      <c r="IH424" s="56"/>
      <c r="II424" s="56"/>
      <c r="IJ424" s="56"/>
      <c r="IK424" s="56"/>
      <c r="IL424" s="56"/>
      <c r="IM424" s="56"/>
      <c r="IN424" s="56"/>
      <c r="IP424" s="56"/>
      <c r="IQ424" s="56"/>
      <c r="IR424" s="56"/>
      <c r="IS424" s="56"/>
      <c r="IT424" s="56"/>
      <c r="IU424" s="56"/>
    </row>
    <row r="425" spans="1:255" ht="12.75" customHeight="1" thickBot="1" x14ac:dyDescent="0.25">
      <c r="A425" s="227"/>
      <c r="B425" s="106">
        <v>6780.49</v>
      </c>
      <c r="C425" s="85" t="s">
        <v>74</v>
      </c>
      <c r="D425" s="86"/>
      <c r="E425" s="47"/>
      <c r="F425" s="47"/>
      <c r="G425" s="47"/>
      <c r="H425" s="48"/>
      <c r="I425" s="49"/>
      <c r="J425" s="56"/>
      <c r="K425" s="56"/>
      <c r="L425" s="56"/>
      <c r="M425" s="56"/>
      <c r="N425" s="56"/>
      <c r="O425" s="56"/>
      <c r="P425" s="56"/>
      <c r="Q425" s="56"/>
      <c r="R425" s="56"/>
      <c r="T425" s="56"/>
      <c r="U425" s="56"/>
      <c r="V425" s="56"/>
      <c r="W425" s="56"/>
      <c r="X425" s="56"/>
      <c r="Y425" s="56"/>
      <c r="Z425" s="56"/>
      <c r="AA425" s="56"/>
      <c r="AB425" s="56"/>
      <c r="AD425" s="56"/>
      <c r="AE425" s="56"/>
      <c r="AF425" s="56"/>
      <c r="AG425" s="56"/>
      <c r="AH425" s="56"/>
      <c r="AI425" s="56"/>
      <c r="AJ425" s="56"/>
      <c r="AK425" s="56"/>
      <c r="AL425" s="56"/>
      <c r="AN425" s="56"/>
      <c r="AO425" s="56"/>
      <c r="AP425" s="56"/>
      <c r="AQ425" s="56"/>
      <c r="AR425" s="56"/>
      <c r="AS425" s="56"/>
      <c r="AT425" s="56"/>
      <c r="AU425" s="56"/>
      <c r="AV425" s="56"/>
      <c r="AX425" s="56"/>
      <c r="AY425" s="56"/>
      <c r="AZ425" s="56"/>
      <c r="BA425" s="56"/>
      <c r="BB425" s="56"/>
      <c r="BC425" s="56"/>
      <c r="BD425" s="56"/>
      <c r="BE425" s="56"/>
      <c r="BF425" s="56"/>
      <c r="BH425" s="56"/>
      <c r="BI425" s="56"/>
      <c r="BJ425" s="56"/>
      <c r="BK425" s="56"/>
      <c r="BL425" s="56"/>
      <c r="BM425" s="56"/>
      <c r="BN425" s="56"/>
      <c r="BO425" s="56"/>
      <c r="BP425" s="56"/>
      <c r="BR425" s="56"/>
      <c r="BS425" s="56"/>
      <c r="BT425" s="56"/>
      <c r="BU425" s="56"/>
      <c r="BV425" s="56"/>
      <c r="BW425" s="56"/>
      <c r="BX425" s="56"/>
      <c r="BY425" s="56"/>
      <c r="BZ425" s="56"/>
      <c r="CB425" s="56"/>
      <c r="CC425" s="56"/>
      <c r="CD425" s="56"/>
      <c r="CE425" s="56"/>
      <c r="CF425" s="56"/>
      <c r="CG425" s="56"/>
      <c r="CH425" s="56"/>
      <c r="CI425" s="56"/>
      <c r="CJ425" s="56"/>
      <c r="CL425" s="56"/>
      <c r="CM425" s="56"/>
      <c r="CN425" s="56"/>
      <c r="CO425" s="56"/>
      <c r="CP425" s="56"/>
      <c r="CQ425" s="56"/>
      <c r="CR425" s="56"/>
      <c r="CS425" s="56"/>
      <c r="CT425" s="56"/>
      <c r="CV425" s="56"/>
      <c r="CW425" s="56"/>
      <c r="CX425" s="56"/>
      <c r="CY425" s="56"/>
      <c r="CZ425" s="56"/>
      <c r="DA425" s="56"/>
      <c r="DB425" s="56"/>
      <c r="DC425" s="56"/>
      <c r="DD425" s="56"/>
      <c r="DF425" s="56"/>
      <c r="DG425" s="56"/>
      <c r="DH425" s="56"/>
      <c r="DI425" s="56"/>
      <c r="DJ425" s="56"/>
      <c r="DK425" s="56"/>
      <c r="DL425" s="56"/>
      <c r="DM425" s="56"/>
      <c r="DN425" s="56"/>
      <c r="DP425" s="56"/>
      <c r="DQ425" s="56"/>
      <c r="DR425" s="56"/>
      <c r="DS425" s="56"/>
      <c r="DT425" s="56"/>
      <c r="DU425" s="56"/>
      <c r="DV425" s="56"/>
      <c r="DW425" s="56"/>
      <c r="DX425" s="56"/>
      <c r="DZ425" s="56"/>
      <c r="EA425" s="56"/>
      <c r="EB425" s="56"/>
      <c r="EC425" s="56"/>
      <c r="ED425" s="56"/>
      <c r="EE425" s="56"/>
      <c r="EF425" s="56"/>
      <c r="EG425" s="56"/>
      <c r="EH425" s="56"/>
      <c r="EJ425" s="56"/>
      <c r="EK425" s="56"/>
      <c r="EL425" s="56"/>
      <c r="EM425" s="56"/>
      <c r="EN425" s="56"/>
      <c r="EO425" s="56"/>
      <c r="EP425" s="56"/>
      <c r="EQ425" s="56"/>
      <c r="ER425" s="56"/>
      <c r="ET425" s="56"/>
      <c r="EU425" s="56"/>
      <c r="EV425" s="56"/>
      <c r="EW425" s="56"/>
      <c r="EX425" s="56"/>
      <c r="EY425" s="56"/>
      <c r="EZ425" s="56"/>
      <c r="FA425" s="56"/>
      <c r="FB425" s="56"/>
      <c r="FD425" s="56"/>
      <c r="FE425" s="56"/>
      <c r="FF425" s="56"/>
      <c r="FG425" s="56"/>
      <c r="FH425" s="56"/>
      <c r="FI425" s="56"/>
      <c r="FJ425" s="56"/>
      <c r="FK425" s="56"/>
      <c r="FL425" s="56"/>
      <c r="FN425" s="56"/>
      <c r="FO425" s="56"/>
      <c r="FP425" s="56"/>
      <c r="FQ425" s="56"/>
      <c r="FR425" s="56"/>
      <c r="FS425" s="56"/>
      <c r="FT425" s="56"/>
      <c r="FU425" s="56"/>
      <c r="FV425" s="56"/>
      <c r="FX425" s="56"/>
      <c r="FY425" s="56"/>
      <c r="FZ425" s="56"/>
      <c r="GA425" s="56"/>
      <c r="GB425" s="56"/>
      <c r="GC425" s="56"/>
      <c r="GD425" s="56"/>
      <c r="GE425" s="56"/>
      <c r="GF425" s="56"/>
      <c r="GH425" s="56"/>
      <c r="GI425" s="56"/>
      <c r="GJ425" s="56"/>
      <c r="GK425" s="56"/>
      <c r="GL425" s="56"/>
      <c r="GM425" s="56"/>
      <c r="GN425" s="56"/>
      <c r="GO425" s="56"/>
      <c r="GP425" s="56"/>
      <c r="GR425" s="56"/>
      <c r="GS425" s="56"/>
      <c r="GT425" s="56"/>
      <c r="GU425" s="56"/>
      <c r="GV425" s="56"/>
      <c r="GW425" s="56"/>
      <c r="GX425" s="56"/>
      <c r="GY425" s="56"/>
      <c r="GZ425" s="56"/>
      <c r="HB425" s="56"/>
      <c r="HC425" s="56"/>
      <c r="HD425" s="56"/>
      <c r="HE425" s="56"/>
      <c r="HF425" s="56"/>
      <c r="HG425" s="56"/>
      <c r="HH425" s="56"/>
      <c r="HI425" s="56"/>
      <c r="HJ425" s="56"/>
      <c r="HL425" s="56"/>
      <c r="HM425" s="56"/>
      <c r="HN425" s="56"/>
      <c r="HO425" s="56"/>
      <c r="HP425" s="56"/>
      <c r="HQ425" s="56"/>
      <c r="HR425" s="56"/>
      <c r="HS425" s="56"/>
      <c r="HT425" s="56"/>
      <c r="HV425" s="56"/>
      <c r="HW425" s="56"/>
      <c r="HX425" s="56"/>
      <c r="HY425" s="56"/>
      <c r="HZ425" s="56"/>
      <c r="IA425" s="56"/>
      <c r="IB425" s="56"/>
      <c r="IC425" s="56"/>
      <c r="ID425" s="56"/>
      <c r="IF425" s="56"/>
      <c r="IG425" s="56"/>
      <c r="IH425" s="56"/>
      <c r="II425" s="56"/>
      <c r="IJ425" s="56"/>
      <c r="IK425" s="56"/>
      <c r="IL425" s="56"/>
      <c r="IM425" s="56"/>
      <c r="IN425" s="56"/>
      <c r="IP425" s="56"/>
      <c r="IQ425" s="56"/>
      <c r="IR425" s="56"/>
      <c r="IS425" s="56"/>
      <c r="IT425" s="56"/>
      <c r="IU425" s="56"/>
    </row>
    <row r="426" spans="1:255" ht="12.75" customHeight="1" thickBot="1" x14ac:dyDescent="0.25">
      <c r="A426" s="221"/>
      <c r="B426" s="106">
        <v>5828.3</v>
      </c>
      <c r="C426" s="85" t="s">
        <v>75</v>
      </c>
      <c r="D426" s="86"/>
      <c r="E426" s="47"/>
      <c r="F426" s="47"/>
      <c r="G426" s="47"/>
      <c r="H426" s="48"/>
      <c r="I426" s="49"/>
      <c r="J426" s="56"/>
      <c r="K426" s="56"/>
      <c r="L426" s="56"/>
      <c r="M426" s="56"/>
      <c r="N426" s="56"/>
      <c r="O426" s="56"/>
      <c r="P426" s="56"/>
      <c r="Q426" s="56"/>
      <c r="R426" s="56"/>
      <c r="T426" s="56"/>
      <c r="U426" s="56"/>
      <c r="V426" s="56"/>
      <c r="W426" s="56"/>
      <c r="X426" s="56"/>
      <c r="Y426" s="56"/>
      <c r="Z426" s="56"/>
      <c r="AA426" s="56"/>
      <c r="AB426" s="56"/>
      <c r="AD426" s="56"/>
      <c r="AE426" s="56"/>
      <c r="AF426" s="56"/>
      <c r="AG426" s="56"/>
      <c r="AH426" s="56"/>
      <c r="AI426" s="56"/>
      <c r="AJ426" s="56"/>
      <c r="AK426" s="56"/>
      <c r="AL426" s="56"/>
      <c r="AN426" s="56"/>
      <c r="AO426" s="56"/>
      <c r="AP426" s="56"/>
      <c r="AQ426" s="56"/>
      <c r="AR426" s="56"/>
      <c r="AS426" s="56"/>
      <c r="AT426" s="56"/>
      <c r="AU426" s="56"/>
      <c r="AV426" s="56"/>
      <c r="AX426" s="56"/>
      <c r="AY426" s="56"/>
      <c r="AZ426" s="56"/>
      <c r="BA426" s="56"/>
      <c r="BB426" s="56"/>
      <c r="BC426" s="56"/>
      <c r="BD426" s="56"/>
      <c r="BE426" s="56"/>
      <c r="BF426" s="56"/>
      <c r="BH426" s="56"/>
      <c r="BI426" s="56"/>
      <c r="BJ426" s="56"/>
      <c r="BK426" s="56"/>
      <c r="BL426" s="56"/>
      <c r="BM426" s="56"/>
      <c r="BN426" s="56"/>
      <c r="BO426" s="56"/>
      <c r="BP426" s="56"/>
      <c r="BR426" s="56"/>
      <c r="BS426" s="56"/>
      <c r="BT426" s="56"/>
      <c r="BU426" s="56"/>
      <c r="BV426" s="56"/>
      <c r="BW426" s="56"/>
      <c r="BX426" s="56"/>
      <c r="BY426" s="56"/>
      <c r="BZ426" s="56"/>
      <c r="CB426" s="56"/>
      <c r="CC426" s="56"/>
      <c r="CD426" s="56"/>
      <c r="CE426" s="56"/>
      <c r="CF426" s="56"/>
      <c r="CG426" s="56"/>
      <c r="CH426" s="56"/>
      <c r="CI426" s="56"/>
      <c r="CJ426" s="56"/>
      <c r="CL426" s="56"/>
      <c r="CM426" s="56"/>
      <c r="CN426" s="56"/>
      <c r="CO426" s="56"/>
      <c r="CP426" s="56"/>
      <c r="CQ426" s="56"/>
      <c r="CR426" s="56"/>
      <c r="CS426" s="56"/>
      <c r="CT426" s="56"/>
      <c r="CV426" s="56"/>
      <c r="CW426" s="56"/>
      <c r="CX426" s="56"/>
      <c r="CY426" s="56"/>
      <c r="CZ426" s="56"/>
      <c r="DA426" s="56"/>
      <c r="DB426" s="56"/>
      <c r="DC426" s="56"/>
      <c r="DD426" s="56"/>
      <c r="DF426" s="56"/>
      <c r="DG426" s="56"/>
      <c r="DH426" s="56"/>
      <c r="DI426" s="56"/>
      <c r="DJ426" s="56"/>
      <c r="DK426" s="56"/>
      <c r="DL426" s="56"/>
      <c r="DM426" s="56"/>
      <c r="DN426" s="56"/>
      <c r="DP426" s="56"/>
      <c r="DQ426" s="56"/>
      <c r="DR426" s="56"/>
      <c r="DS426" s="56"/>
      <c r="DT426" s="56"/>
      <c r="DU426" s="56"/>
      <c r="DV426" s="56"/>
      <c r="DW426" s="56"/>
      <c r="DX426" s="56"/>
      <c r="DZ426" s="56"/>
      <c r="EA426" s="56"/>
      <c r="EB426" s="56"/>
      <c r="EC426" s="56"/>
      <c r="ED426" s="56"/>
      <c r="EE426" s="56"/>
      <c r="EF426" s="56"/>
      <c r="EG426" s="56"/>
      <c r="EH426" s="56"/>
      <c r="EJ426" s="56"/>
      <c r="EK426" s="56"/>
      <c r="EL426" s="56"/>
      <c r="EM426" s="56"/>
      <c r="EN426" s="56"/>
      <c r="EO426" s="56"/>
      <c r="EP426" s="56"/>
      <c r="EQ426" s="56"/>
      <c r="ER426" s="56"/>
      <c r="ET426" s="56"/>
      <c r="EU426" s="56"/>
      <c r="EV426" s="56"/>
      <c r="EW426" s="56"/>
      <c r="EX426" s="56"/>
      <c r="EY426" s="56"/>
      <c r="EZ426" s="56"/>
      <c r="FA426" s="56"/>
      <c r="FB426" s="56"/>
      <c r="FD426" s="56"/>
      <c r="FE426" s="56"/>
      <c r="FF426" s="56"/>
      <c r="FG426" s="56"/>
      <c r="FH426" s="56"/>
      <c r="FI426" s="56"/>
      <c r="FJ426" s="56"/>
      <c r="FK426" s="56"/>
      <c r="FL426" s="56"/>
      <c r="FN426" s="56"/>
      <c r="FO426" s="56"/>
      <c r="FP426" s="56"/>
      <c r="FQ426" s="56"/>
      <c r="FR426" s="56"/>
      <c r="FS426" s="56"/>
      <c r="FT426" s="56"/>
      <c r="FU426" s="56"/>
      <c r="FV426" s="56"/>
      <c r="FX426" s="56"/>
      <c r="FY426" s="56"/>
      <c r="FZ426" s="56"/>
      <c r="GA426" s="56"/>
      <c r="GB426" s="56"/>
      <c r="GC426" s="56"/>
      <c r="GD426" s="56"/>
      <c r="GE426" s="56"/>
      <c r="GF426" s="56"/>
      <c r="GH426" s="56"/>
      <c r="GI426" s="56"/>
      <c r="GJ426" s="56"/>
      <c r="GK426" s="56"/>
      <c r="GL426" s="56"/>
      <c r="GM426" s="56"/>
      <c r="GN426" s="56"/>
      <c r="GO426" s="56"/>
      <c r="GP426" s="56"/>
      <c r="GR426" s="56"/>
      <c r="GS426" s="56"/>
      <c r="GT426" s="56"/>
      <c r="GU426" s="56"/>
      <c r="GV426" s="56"/>
      <c r="GW426" s="56"/>
      <c r="GX426" s="56"/>
      <c r="GY426" s="56"/>
      <c r="GZ426" s="56"/>
      <c r="HB426" s="56"/>
      <c r="HC426" s="56"/>
      <c r="HD426" s="56"/>
      <c r="HE426" s="56"/>
      <c r="HF426" s="56"/>
      <c r="HG426" s="56"/>
      <c r="HH426" s="56"/>
      <c r="HI426" s="56"/>
      <c r="HJ426" s="56"/>
      <c r="HL426" s="56"/>
      <c r="HM426" s="56"/>
      <c r="HN426" s="56"/>
      <c r="HO426" s="56"/>
      <c r="HP426" s="56"/>
      <c r="HQ426" s="56"/>
      <c r="HR426" s="56"/>
      <c r="HS426" s="56"/>
      <c r="HT426" s="56"/>
      <c r="HV426" s="56"/>
      <c r="HW426" s="56"/>
      <c r="HX426" s="56"/>
      <c r="HY426" s="56"/>
      <c r="HZ426" s="56"/>
      <c r="IA426" s="56"/>
      <c r="IB426" s="56"/>
      <c r="IC426" s="56"/>
      <c r="ID426" s="56"/>
      <c r="IF426" s="56"/>
      <c r="IG426" s="56"/>
      <c r="IH426" s="56"/>
      <c r="II426" s="56"/>
      <c r="IJ426" s="56"/>
      <c r="IK426" s="56"/>
      <c r="IL426" s="56"/>
      <c r="IM426" s="56"/>
      <c r="IN426" s="56"/>
      <c r="IP426" s="56"/>
      <c r="IQ426" s="56"/>
      <c r="IR426" s="56"/>
      <c r="IS426" s="56"/>
      <c r="IT426" s="56"/>
      <c r="IU426" s="56"/>
    </row>
    <row r="427" spans="1:255" ht="12.75" customHeight="1" thickBot="1" x14ac:dyDescent="0.25">
      <c r="A427" s="221"/>
      <c r="B427" s="106">
        <v>6367.35</v>
      </c>
      <c r="C427" s="85" t="s">
        <v>76</v>
      </c>
      <c r="D427" s="86"/>
      <c r="E427" s="47"/>
      <c r="F427" s="47"/>
      <c r="G427" s="47"/>
      <c r="H427" s="48"/>
      <c r="I427" s="49"/>
      <c r="J427" s="56"/>
      <c r="K427" s="56"/>
      <c r="L427" s="56"/>
      <c r="M427" s="56"/>
      <c r="N427" s="56"/>
      <c r="O427" s="56"/>
      <c r="P427" s="56"/>
      <c r="Q427" s="56"/>
      <c r="R427" s="56"/>
      <c r="T427" s="56"/>
      <c r="U427" s="56"/>
      <c r="V427" s="56"/>
      <c r="W427" s="56"/>
      <c r="X427" s="56"/>
      <c r="Y427" s="56"/>
      <c r="Z427" s="56"/>
      <c r="AA427" s="56"/>
      <c r="AB427" s="56"/>
      <c r="AD427" s="56"/>
      <c r="AE427" s="56"/>
      <c r="AF427" s="56"/>
      <c r="AG427" s="56"/>
      <c r="AH427" s="56"/>
      <c r="AI427" s="56"/>
      <c r="AJ427" s="56"/>
      <c r="AK427" s="56"/>
      <c r="AL427" s="56"/>
      <c r="AN427" s="56"/>
      <c r="AO427" s="56"/>
      <c r="AP427" s="56"/>
      <c r="AQ427" s="56"/>
      <c r="AR427" s="56"/>
      <c r="AS427" s="56"/>
      <c r="AT427" s="56"/>
      <c r="AU427" s="56"/>
      <c r="AV427" s="56"/>
      <c r="AX427" s="56"/>
      <c r="AY427" s="56"/>
      <c r="AZ427" s="56"/>
      <c r="BA427" s="56"/>
      <c r="BB427" s="56"/>
      <c r="BC427" s="56"/>
      <c r="BD427" s="56"/>
      <c r="BE427" s="56"/>
      <c r="BF427" s="56"/>
      <c r="BH427" s="56"/>
      <c r="BI427" s="56"/>
      <c r="BJ427" s="56"/>
      <c r="BK427" s="56"/>
      <c r="BL427" s="56"/>
      <c r="BM427" s="56"/>
      <c r="BN427" s="56"/>
      <c r="BO427" s="56"/>
      <c r="BP427" s="56"/>
      <c r="BR427" s="56"/>
      <c r="BS427" s="56"/>
      <c r="BT427" s="56"/>
      <c r="BU427" s="56"/>
      <c r="BV427" s="56"/>
      <c r="BW427" s="56"/>
      <c r="BX427" s="56"/>
      <c r="BY427" s="56"/>
      <c r="BZ427" s="56"/>
      <c r="CB427" s="56"/>
      <c r="CC427" s="56"/>
      <c r="CD427" s="56"/>
      <c r="CE427" s="56"/>
      <c r="CF427" s="56"/>
      <c r="CG427" s="56"/>
      <c r="CH427" s="56"/>
      <c r="CI427" s="56"/>
      <c r="CJ427" s="56"/>
      <c r="CL427" s="56"/>
      <c r="CM427" s="56"/>
      <c r="CN427" s="56"/>
      <c r="CO427" s="56"/>
      <c r="CP427" s="56"/>
      <c r="CQ427" s="56"/>
      <c r="CR427" s="56"/>
      <c r="CS427" s="56"/>
      <c r="CT427" s="56"/>
      <c r="CV427" s="56"/>
      <c r="CW427" s="56"/>
      <c r="CX427" s="56"/>
      <c r="CY427" s="56"/>
      <c r="CZ427" s="56"/>
      <c r="DA427" s="56"/>
      <c r="DB427" s="56"/>
      <c r="DC427" s="56"/>
      <c r="DD427" s="56"/>
      <c r="DF427" s="56"/>
      <c r="DG427" s="56"/>
      <c r="DH427" s="56"/>
      <c r="DI427" s="56"/>
      <c r="DJ427" s="56"/>
      <c r="DK427" s="56"/>
      <c r="DL427" s="56"/>
      <c r="DM427" s="56"/>
      <c r="DN427" s="56"/>
      <c r="DP427" s="56"/>
      <c r="DQ427" s="56"/>
      <c r="DR427" s="56"/>
      <c r="DS427" s="56"/>
      <c r="DT427" s="56"/>
      <c r="DU427" s="56"/>
      <c r="DV427" s="56"/>
      <c r="DW427" s="56"/>
      <c r="DX427" s="56"/>
      <c r="DZ427" s="56"/>
      <c r="EA427" s="56"/>
      <c r="EB427" s="56"/>
      <c r="EC427" s="56"/>
      <c r="ED427" s="56"/>
      <c r="EE427" s="56"/>
      <c r="EF427" s="56"/>
      <c r="EG427" s="56"/>
      <c r="EH427" s="56"/>
      <c r="EJ427" s="56"/>
      <c r="EK427" s="56"/>
      <c r="EL427" s="56"/>
      <c r="EM427" s="56"/>
      <c r="EN427" s="56"/>
      <c r="EO427" s="56"/>
      <c r="EP427" s="56"/>
      <c r="EQ427" s="56"/>
      <c r="ER427" s="56"/>
      <c r="ET427" s="56"/>
      <c r="EU427" s="56"/>
      <c r="EV427" s="56"/>
      <c r="EW427" s="56"/>
      <c r="EX427" s="56"/>
      <c r="EY427" s="56"/>
      <c r="EZ427" s="56"/>
      <c r="FA427" s="56"/>
      <c r="FB427" s="56"/>
      <c r="FD427" s="56"/>
      <c r="FE427" s="56"/>
      <c r="FF427" s="56"/>
      <c r="FG427" s="56"/>
      <c r="FH427" s="56"/>
      <c r="FI427" s="56"/>
      <c r="FJ427" s="56"/>
      <c r="FK427" s="56"/>
      <c r="FL427" s="56"/>
      <c r="FN427" s="56"/>
      <c r="FO427" s="56"/>
      <c r="FP427" s="56"/>
      <c r="FQ427" s="56"/>
      <c r="FR427" s="56"/>
      <c r="FS427" s="56"/>
      <c r="FT427" s="56"/>
      <c r="FU427" s="56"/>
      <c r="FV427" s="56"/>
      <c r="FX427" s="56"/>
      <c r="FY427" s="56"/>
      <c r="FZ427" s="56"/>
      <c r="GA427" s="56"/>
      <c r="GB427" s="56"/>
      <c r="GC427" s="56"/>
      <c r="GD427" s="56"/>
      <c r="GE427" s="56"/>
      <c r="GF427" s="56"/>
      <c r="GH427" s="56"/>
      <c r="GI427" s="56"/>
      <c r="GJ427" s="56"/>
      <c r="GK427" s="56"/>
      <c r="GL427" s="56"/>
      <c r="GM427" s="56"/>
      <c r="GN427" s="56"/>
      <c r="GO427" s="56"/>
      <c r="GP427" s="56"/>
      <c r="GR427" s="56"/>
      <c r="GS427" s="56"/>
      <c r="GT427" s="56"/>
      <c r="GU427" s="56"/>
      <c r="GV427" s="56"/>
      <c r="GW427" s="56"/>
      <c r="GX427" s="56"/>
      <c r="GY427" s="56"/>
      <c r="GZ427" s="56"/>
      <c r="HB427" s="56"/>
      <c r="HC427" s="56"/>
      <c r="HD427" s="56"/>
      <c r="HE427" s="56"/>
      <c r="HF427" s="56"/>
      <c r="HG427" s="56"/>
      <c r="HH427" s="56"/>
      <c r="HI427" s="56"/>
      <c r="HJ427" s="56"/>
      <c r="HL427" s="56"/>
      <c r="HM427" s="56"/>
      <c r="HN427" s="56"/>
      <c r="HO427" s="56"/>
      <c r="HP427" s="56"/>
      <c r="HQ427" s="56"/>
      <c r="HR427" s="56"/>
      <c r="HS427" s="56"/>
      <c r="HT427" s="56"/>
      <c r="HV427" s="56"/>
      <c r="HW427" s="56"/>
      <c r="HX427" s="56"/>
      <c r="HY427" s="56"/>
      <c r="HZ427" s="56"/>
      <c r="IA427" s="56"/>
      <c r="IB427" s="56"/>
      <c r="IC427" s="56"/>
      <c r="ID427" s="56"/>
      <c r="IF427" s="56"/>
      <c r="IG427" s="56"/>
      <c r="IH427" s="56"/>
      <c r="II427" s="56"/>
      <c r="IJ427" s="56"/>
      <c r="IK427" s="56"/>
      <c r="IL427" s="56"/>
      <c r="IM427" s="56"/>
      <c r="IN427" s="56"/>
      <c r="IP427" s="56"/>
      <c r="IQ427" s="56"/>
      <c r="IR427" s="56"/>
      <c r="IS427" s="56"/>
      <c r="IT427" s="56"/>
      <c r="IU427" s="56"/>
    </row>
    <row r="428" spans="1:255" ht="12.75" customHeight="1" thickBot="1" x14ac:dyDescent="0.25">
      <c r="A428" s="221"/>
      <c r="B428" s="106">
        <v>8879.31</v>
      </c>
      <c r="C428" s="85" t="s">
        <v>77</v>
      </c>
      <c r="D428" s="86"/>
      <c r="E428" s="47"/>
      <c r="F428" s="47"/>
      <c r="G428" s="47"/>
      <c r="H428" s="48"/>
      <c r="I428" s="49"/>
      <c r="J428" s="56"/>
      <c r="K428" s="56"/>
      <c r="L428" s="56"/>
      <c r="M428" s="56"/>
      <c r="N428" s="56"/>
      <c r="O428" s="56"/>
      <c r="P428" s="56"/>
      <c r="Q428" s="56"/>
      <c r="R428" s="56"/>
      <c r="T428" s="56"/>
      <c r="U428" s="56"/>
      <c r="V428" s="56"/>
      <c r="W428" s="56"/>
      <c r="X428" s="56"/>
      <c r="Y428" s="56"/>
      <c r="Z428" s="56"/>
      <c r="AA428" s="56"/>
      <c r="AB428" s="56"/>
      <c r="AD428" s="56"/>
      <c r="AE428" s="56"/>
      <c r="AF428" s="56"/>
      <c r="AG428" s="56"/>
      <c r="AH428" s="56"/>
      <c r="AI428" s="56"/>
      <c r="AJ428" s="56"/>
      <c r="AK428" s="56"/>
      <c r="AL428" s="56"/>
      <c r="AN428" s="56"/>
      <c r="AO428" s="56"/>
      <c r="AP428" s="56"/>
      <c r="AQ428" s="56"/>
      <c r="AR428" s="56"/>
      <c r="AS428" s="56"/>
      <c r="AT428" s="56"/>
      <c r="AU428" s="56"/>
      <c r="AV428" s="56"/>
      <c r="AX428" s="56"/>
      <c r="AY428" s="56"/>
      <c r="AZ428" s="56"/>
      <c r="BA428" s="56"/>
      <c r="BB428" s="56"/>
      <c r="BC428" s="56"/>
      <c r="BD428" s="56"/>
      <c r="BE428" s="56"/>
      <c r="BF428" s="56"/>
      <c r="BH428" s="56"/>
      <c r="BI428" s="56"/>
      <c r="BJ428" s="56"/>
      <c r="BK428" s="56"/>
      <c r="BL428" s="56"/>
      <c r="BM428" s="56"/>
      <c r="BN428" s="56"/>
      <c r="BO428" s="56"/>
      <c r="BP428" s="56"/>
      <c r="BR428" s="56"/>
      <c r="BS428" s="56"/>
      <c r="BT428" s="56"/>
      <c r="BU428" s="56"/>
      <c r="BV428" s="56"/>
      <c r="BW428" s="56"/>
      <c r="BX428" s="56"/>
      <c r="BY428" s="56"/>
      <c r="BZ428" s="56"/>
      <c r="CB428" s="56"/>
      <c r="CC428" s="56"/>
      <c r="CD428" s="56"/>
      <c r="CE428" s="56"/>
      <c r="CF428" s="56"/>
      <c r="CG428" s="56"/>
      <c r="CH428" s="56"/>
      <c r="CI428" s="56"/>
      <c r="CJ428" s="56"/>
      <c r="CL428" s="56"/>
      <c r="CM428" s="56"/>
      <c r="CN428" s="56"/>
      <c r="CO428" s="56"/>
      <c r="CP428" s="56"/>
      <c r="CQ428" s="56"/>
      <c r="CR428" s="56"/>
      <c r="CS428" s="56"/>
      <c r="CT428" s="56"/>
      <c r="CV428" s="56"/>
      <c r="CW428" s="56"/>
      <c r="CX428" s="56"/>
      <c r="CY428" s="56"/>
      <c r="CZ428" s="56"/>
      <c r="DA428" s="56"/>
      <c r="DB428" s="56"/>
      <c r="DC428" s="56"/>
      <c r="DD428" s="56"/>
      <c r="DF428" s="56"/>
      <c r="DG428" s="56"/>
      <c r="DH428" s="56"/>
      <c r="DI428" s="56"/>
      <c r="DJ428" s="56"/>
      <c r="DK428" s="56"/>
      <c r="DL428" s="56"/>
      <c r="DM428" s="56"/>
      <c r="DN428" s="56"/>
      <c r="DP428" s="56"/>
      <c r="DQ428" s="56"/>
      <c r="DR428" s="56"/>
      <c r="DS428" s="56"/>
      <c r="DT428" s="56"/>
      <c r="DU428" s="56"/>
      <c r="DV428" s="56"/>
      <c r="DW428" s="56"/>
      <c r="DX428" s="56"/>
      <c r="DZ428" s="56"/>
      <c r="EA428" s="56"/>
      <c r="EB428" s="56"/>
      <c r="EC428" s="56"/>
      <c r="ED428" s="56"/>
      <c r="EE428" s="56"/>
      <c r="EF428" s="56"/>
      <c r="EG428" s="56"/>
      <c r="EH428" s="56"/>
      <c r="EJ428" s="56"/>
      <c r="EK428" s="56"/>
      <c r="EL428" s="56"/>
      <c r="EM428" s="56"/>
      <c r="EN428" s="56"/>
      <c r="EO428" s="56"/>
      <c r="EP428" s="56"/>
      <c r="EQ428" s="56"/>
      <c r="ER428" s="56"/>
      <c r="ET428" s="56"/>
      <c r="EU428" s="56"/>
      <c r="EV428" s="56"/>
      <c r="EW428" s="56"/>
      <c r="EX428" s="56"/>
      <c r="EY428" s="56"/>
      <c r="EZ428" s="56"/>
      <c r="FA428" s="56"/>
      <c r="FB428" s="56"/>
      <c r="FD428" s="56"/>
      <c r="FE428" s="56"/>
      <c r="FF428" s="56"/>
      <c r="FG428" s="56"/>
      <c r="FH428" s="56"/>
      <c r="FI428" s="56"/>
      <c r="FJ428" s="56"/>
      <c r="FK428" s="56"/>
      <c r="FL428" s="56"/>
      <c r="FN428" s="56"/>
      <c r="FO428" s="56"/>
      <c r="FP428" s="56"/>
      <c r="FQ428" s="56"/>
      <c r="FR428" s="56"/>
      <c r="FS428" s="56"/>
      <c r="FT428" s="56"/>
      <c r="FU428" s="56"/>
      <c r="FV428" s="56"/>
      <c r="FX428" s="56"/>
      <c r="FY428" s="56"/>
      <c r="FZ428" s="56"/>
      <c r="GA428" s="56"/>
      <c r="GB428" s="56"/>
      <c r="GC428" s="56"/>
      <c r="GD428" s="56"/>
      <c r="GE428" s="56"/>
      <c r="GF428" s="56"/>
      <c r="GH428" s="56"/>
      <c r="GI428" s="56"/>
      <c r="GJ428" s="56"/>
      <c r="GK428" s="56"/>
      <c r="GL428" s="56"/>
      <c r="GM428" s="56"/>
      <c r="GN428" s="56"/>
      <c r="GO428" s="56"/>
      <c r="GP428" s="56"/>
      <c r="GR428" s="56"/>
      <c r="GS428" s="56"/>
      <c r="GT428" s="56"/>
      <c r="GU428" s="56"/>
      <c r="GV428" s="56"/>
      <c r="GW428" s="56"/>
      <c r="GX428" s="56"/>
      <c r="GY428" s="56"/>
      <c r="GZ428" s="56"/>
      <c r="HB428" s="56"/>
      <c r="HC428" s="56"/>
      <c r="HD428" s="56"/>
      <c r="HE428" s="56"/>
      <c r="HF428" s="56"/>
      <c r="HG428" s="56"/>
      <c r="HH428" s="56"/>
      <c r="HI428" s="56"/>
      <c r="HJ428" s="56"/>
      <c r="HL428" s="56"/>
      <c r="HM428" s="56"/>
      <c r="HN428" s="56"/>
      <c r="HO428" s="56"/>
      <c r="HP428" s="56"/>
      <c r="HQ428" s="56"/>
      <c r="HR428" s="56"/>
      <c r="HS428" s="56"/>
      <c r="HT428" s="56"/>
      <c r="HV428" s="56"/>
      <c r="HW428" s="56"/>
      <c r="HX428" s="56"/>
      <c r="HY428" s="56"/>
      <c r="HZ428" s="56"/>
      <c r="IA428" s="56"/>
      <c r="IB428" s="56"/>
      <c r="IC428" s="56"/>
      <c r="ID428" s="56"/>
      <c r="IF428" s="56"/>
      <c r="IG428" s="56"/>
      <c r="IH428" s="56"/>
      <c r="II428" s="56"/>
      <c r="IJ428" s="56"/>
      <c r="IK428" s="56"/>
      <c r="IL428" s="56"/>
      <c r="IM428" s="56"/>
      <c r="IN428" s="56"/>
      <c r="IP428" s="56"/>
      <c r="IQ428" s="56"/>
      <c r="IR428" s="56"/>
      <c r="IS428" s="56"/>
      <c r="IT428" s="56"/>
      <c r="IU428" s="56"/>
    </row>
    <row r="429" spans="1:255" ht="12.75" customHeight="1" thickBot="1" x14ac:dyDescent="0.25">
      <c r="A429" s="221"/>
      <c r="B429" s="106">
        <v>6846.86</v>
      </c>
      <c r="C429" s="85" t="s">
        <v>78</v>
      </c>
      <c r="D429" s="86"/>
      <c r="E429" s="47"/>
      <c r="F429" s="47"/>
      <c r="G429" s="47"/>
      <c r="H429" s="48"/>
      <c r="I429" s="49"/>
      <c r="J429" s="56"/>
      <c r="K429" s="56"/>
      <c r="L429" s="56"/>
      <c r="M429" s="56"/>
      <c r="N429" s="56"/>
      <c r="O429" s="56"/>
      <c r="P429" s="56"/>
      <c r="Q429" s="56"/>
      <c r="R429" s="56"/>
      <c r="T429" s="56"/>
      <c r="U429" s="56"/>
      <c r="V429" s="56"/>
      <c r="W429" s="56"/>
      <c r="X429" s="56"/>
      <c r="Y429" s="56"/>
      <c r="Z429" s="56"/>
      <c r="AA429" s="56"/>
      <c r="AB429" s="56"/>
      <c r="AD429" s="56"/>
      <c r="AE429" s="56"/>
      <c r="AF429" s="56"/>
      <c r="AG429" s="56"/>
      <c r="AH429" s="56"/>
      <c r="AI429" s="56"/>
      <c r="AJ429" s="56"/>
      <c r="AK429" s="56"/>
      <c r="AL429" s="56"/>
      <c r="AN429" s="56"/>
      <c r="AO429" s="56"/>
      <c r="AP429" s="56"/>
      <c r="AQ429" s="56"/>
      <c r="AR429" s="56"/>
      <c r="AS429" s="56"/>
      <c r="AT429" s="56"/>
      <c r="AU429" s="56"/>
      <c r="AV429" s="56"/>
      <c r="AX429" s="56"/>
      <c r="AY429" s="56"/>
      <c r="AZ429" s="56"/>
      <c r="BA429" s="56"/>
      <c r="BB429" s="56"/>
      <c r="BC429" s="56"/>
      <c r="BD429" s="56"/>
      <c r="BE429" s="56"/>
      <c r="BF429" s="56"/>
      <c r="BH429" s="56"/>
      <c r="BI429" s="56"/>
      <c r="BJ429" s="56"/>
      <c r="BK429" s="56"/>
      <c r="BL429" s="56"/>
      <c r="BM429" s="56"/>
      <c r="BN429" s="56"/>
      <c r="BO429" s="56"/>
      <c r="BP429" s="56"/>
      <c r="BR429" s="56"/>
      <c r="BS429" s="56"/>
      <c r="BT429" s="56"/>
      <c r="BU429" s="56"/>
      <c r="BV429" s="56"/>
      <c r="BW429" s="56"/>
      <c r="BX429" s="56"/>
      <c r="BY429" s="56"/>
      <c r="BZ429" s="56"/>
      <c r="CB429" s="56"/>
      <c r="CC429" s="56"/>
      <c r="CD429" s="56"/>
      <c r="CE429" s="56"/>
      <c r="CF429" s="56"/>
      <c r="CG429" s="56"/>
      <c r="CH429" s="56"/>
      <c r="CI429" s="56"/>
      <c r="CJ429" s="56"/>
      <c r="CL429" s="56"/>
      <c r="CM429" s="56"/>
      <c r="CN429" s="56"/>
      <c r="CO429" s="56"/>
      <c r="CP429" s="56"/>
      <c r="CQ429" s="56"/>
      <c r="CR429" s="56"/>
      <c r="CS429" s="56"/>
      <c r="CT429" s="56"/>
      <c r="CV429" s="56"/>
      <c r="CW429" s="56"/>
      <c r="CX429" s="56"/>
      <c r="CY429" s="56"/>
      <c r="CZ429" s="56"/>
      <c r="DA429" s="56"/>
      <c r="DB429" s="56"/>
      <c r="DC429" s="56"/>
      <c r="DD429" s="56"/>
      <c r="DF429" s="56"/>
      <c r="DG429" s="56"/>
      <c r="DH429" s="56"/>
      <c r="DI429" s="56"/>
      <c r="DJ429" s="56"/>
      <c r="DK429" s="56"/>
      <c r="DL429" s="56"/>
      <c r="DM429" s="56"/>
      <c r="DN429" s="56"/>
      <c r="DP429" s="56"/>
      <c r="DQ429" s="56"/>
      <c r="DR429" s="56"/>
      <c r="DS429" s="56"/>
      <c r="DT429" s="56"/>
      <c r="DU429" s="56"/>
      <c r="DV429" s="56"/>
      <c r="DW429" s="56"/>
      <c r="DX429" s="56"/>
      <c r="DZ429" s="56"/>
      <c r="EA429" s="56"/>
      <c r="EB429" s="56"/>
      <c r="EC429" s="56"/>
      <c r="ED429" s="56"/>
      <c r="EE429" s="56"/>
      <c r="EF429" s="56"/>
      <c r="EG429" s="56"/>
      <c r="EH429" s="56"/>
      <c r="EJ429" s="56"/>
      <c r="EK429" s="56"/>
      <c r="EL429" s="56"/>
      <c r="EM429" s="56"/>
      <c r="EN429" s="56"/>
      <c r="EO429" s="56"/>
      <c r="EP429" s="56"/>
      <c r="EQ429" s="56"/>
      <c r="ER429" s="56"/>
      <c r="ET429" s="56"/>
      <c r="EU429" s="56"/>
      <c r="EV429" s="56"/>
      <c r="EW429" s="56"/>
      <c r="EX429" s="56"/>
      <c r="EY429" s="56"/>
      <c r="EZ429" s="56"/>
      <c r="FA429" s="56"/>
      <c r="FB429" s="56"/>
      <c r="FD429" s="56"/>
      <c r="FE429" s="56"/>
      <c r="FF429" s="56"/>
      <c r="FG429" s="56"/>
      <c r="FH429" s="56"/>
      <c r="FI429" s="56"/>
      <c r="FJ429" s="56"/>
      <c r="FK429" s="56"/>
      <c r="FL429" s="56"/>
      <c r="FN429" s="56"/>
      <c r="FO429" s="56"/>
      <c r="FP429" s="56"/>
      <c r="FQ429" s="56"/>
      <c r="FR429" s="56"/>
      <c r="FS429" s="56"/>
      <c r="FT429" s="56"/>
      <c r="FU429" s="56"/>
      <c r="FV429" s="56"/>
      <c r="FX429" s="56"/>
      <c r="FY429" s="56"/>
      <c r="FZ429" s="56"/>
      <c r="GA429" s="56"/>
      <c r="GB429" s="56"/>
      <c r="GC429" s="56"/>
      <c r="GD429" s="56"/>
      <c r="GE429" s="56"/>
      <c r="GF429" s="56"/>
      <c r="GH429" s="56"/>
      <c r="GI429" s="56"/>
      <c r="GJ429" s="56"/>
      <c r="GK429" s="56"/>
      <c r="GL429" s="56"/>
      <c r="GM429" s="56"/>
      <c r="GN429" s="56"/>
      <c r="GO429" s="56"/>
      <c r="GP429" s="56"/>
      <c r="GR429" s="56"/>
      <c r="GS429" s="56"/>
      <c r="GT429" s="56"/>
      <c r="GU429" s="56"/>
      <c r="GV429" s="56"/>
      <c r="GW429" s="56"/>
      <c r="GX429" s="56"/>
      <c r="GY429" s="56"/>
      <c r="GZ429" s="56"/>
      <c r="HB429" s="56"/>
      <c r="HC429" s="56"/>
      <c r="HD429" s="56"/>
      <c r="HE429" s="56"/>
      <c r="HF429" s="56"/>
      <c r="HG429" s="56"/>
      <c r="HH429" s="56"/>
      <c r="HI429" s="56"/>
      <c r="HJ429" s="56"/>
      <c r="HL429" s="56"/>
      <c r="HM429" s="56"/>
      <c r="HN429" s="56"/>
      <c r="HO429" s="56"/>
      <c r="HP429" s="56"/>
      <c r="HQ429" s="56"/>
      <c r="HR429" s="56"/>
      <c r="HS429" s="56"/>
      <c r="HT429" s="56"/>
      <c r="HV429" s="56"/>
      <c r="HW429" s="56"/>
      <c r="HX429" s="56"/>
      <c r="HY429" s="56"/>
      <c r="HZ429" s="56"/>
      <c r="IA429" s="56"/>
      <c r="IB429" s="56"/>
      <c r="IC429" s="56"/>
      <c r="ID429" s="56"/>
      <c r="IF429" s="56"/>
      <c r="IG429" s="56"/>
      <c r="IH429" s="56"/>
      <c r="II429" s="56"/>
      <c r="IJ429" s="56"/>
      <c r="IK429" s="56"/>
      <c r="IL429" s="56"/>
      <c r="IM429" s="56"/>
      <c r="IN429" s="56"/>
      <c r="IP429" s="56"/>
      <c r="IQ429" s="56"/>
      <c r="IR429" s="56"/>
      <c r="IS429" s="56"/>
      <c r="IT429" s="56"/>
      <c r="IU429" s="56"/>
    </row>
    <row r="430" spans="1:255" ht="12.75" customHeight="1" thickBot="1" x14ac:dyDescent="0.25">
      <c r="A430" s="221"/>
      <c r="B430" s="106">
        <v>8681.66</v>
      </c>
      <c r="C430" s="85" t="s">
        <v>79</v>
      </c>
      <c r="D430" s="86"/>
      <c r="E430" s="47"/>
      <c r="F430" s="47"/>
      <c r="G430" s="47"/>
      <c r="H430" s="48"/>
      <c r="I430" s="49"/>
      <c r="J430" s="56"/>
      <c r="K430" s="56"/>
      <c r="L430" s="56"/>
      <c r="M430" s="56"/>
      <c r="N430" s="56"/>
      <c r="O430" s="56"/>
      <c r="P430" s="56"/>
      <c r="Q430" s="56"/>
      <c r="R430" s="56"/>
      <c r="T430" s="56"/>
      <c r="U430" s="56"/>
      <c r="V430" s="56"/>
      <c r="W430" s="56"/>
      <c r="X430" s="56"/>
      <c r="Y430" s="56"/>
      <c r="Z430" s="56"/>
      <c r="AA430" s="56"/>
      <c r="AB430" s="56"/>
      <c r="AD430" s="56"/>
      <c r="AE430" s="56"/>
      <c r="AF430" s="56"/>
      <c r="AG430" s="56"/>
      <c r="AH430" s="56"/>
      <c r="AI430" s="56"/>
      <c r="AJ430" s="56"/>
      <c r="AK430" s="56"/>
      <c r="AL430" s="56"/>
      <c r="AN430" s="56"/>
      <c r="AO430" s="56"/>
      <c r="AP430" s="56"/>
      <c r="AQ430" s="56"/>
      <c r="AR430" s="56"/>
      <c r="AS430" s="56"/>
      <c r="AT430" s="56"/>
      <c r="AU430" s="56"/>
      <c r="AV430" s="56"/>
      <c r="AX430" s="56"/>
      <c r="AY430" s="56"/>
      <c r="AZ430" s="56"/>
      <c r="BA430" s="56"/>
      <c r="BB430" s="56"/>
      <c r="BC430" s="56"/>
      <c r="BD430" s="56"/>
      <c r="BE430" s="56"/>
      <c r="BF430" s="56"/>
      <c r="BH430" s="56"/>
      <c r="BI430" s="56"/>
      <c r="BJ430" s="56"/>
      <c r="BK430" s="56"/>
      <c r="BL430" s="56"/>
      <c r="BM430" s="56"/>
      <c r="BN430" s="56"/>
      <c r="BO430" s="56"/>
      <c r="BP430" s="56"/>
      <c r="BR430" s="56"/>
      <c r="BS430" s="56"/>
      <c r="BT430" s="56"/>
      <c r="BU430" s="56"/>
      <c r="BV430" s="56"/>
      <c r="BW430" s="56"/>
      <c r="BX430" s="56"/>
      <c r="BY430" s="56"/>
      <c r="BZ430" s="56"/>
      <c r="CB430" s="56"/>
      <c r="CC430" s="56"/>
      <c r="CD430" s="56"/>
      <c r="CE430" s="56"/>
      <c r="CF430" s="56"/>
      <c r="CG430" s="56"/>
      <c r="CH430" s="56"/>
      <c r="CI430" s="56"/>
      <c r="CJ430" s="56"/>
      <c r="CL430" s="56"/>
      <c r="CM430" s="56"/>
      <c r="CN430" s="56"/>
      <c r="CO430" s="56"/>
      <c r="CP430" s="56"/>
      <c r="CQ430" s="56"/>
      <c r="CR430" s="56"/>
      <c r="CS430" s="56"/>
      <c r="CT430" s="56"/>
      <c r="CV430" s="56"/>
      <c r="CW430" s="56"/>
      <c r="CX430" s="56"/>
      <c r="CY430" s="56"/>
      <c r="CZ430" s="56"/>
      <c r="DA430" s="56"/>
      <c r="DB430" s="56"/>
      <c r="DC430" s="56"/>
      <c r="DD430" s="56"/>
      <c r="DF430" s="56"/>
      <c r="DG430" s="56"/>
      <c r="DH430" s="56"/>
      <c r="DI430" s="56"/>
      <c r="DJ430" s="56"/>
      <c r="DK430" s="56"/>
      <c r="DL430" s="56"/>
      <c r="DM430" s="56"/>
      <c r="DN430" s="56"/>
      <c r="DP430" s="56"/>
      <c r="DQ430" s="56"/>
      <c r="DR430" s="56"/>
      <c r="DS430" s="56"/>
      <c r="DT430" s="56"/>
      <c r="DU430" s="56"/>
      <c r="DV430" s="56"/>
      <c r="DW430" s="56"/>
      <c r="DX430" s="56"/>
      <c r="DZ430" s="56"/>
      <c r="EA430" s="56"/>
      <c r="EB430" s="56"/>
      <c r="EC430" s="56"/>
      <c r="ED430" s="56"/>
      <c r="EE430" s="56"/>
      <c r="EF430" s="56"/>
      <c r="EG430" s="56"/>
      <c r="EH430" s="56"/>
      <c r="EJ430" s="56"/>
      <c r="EK430" s="56"/>
      <c r="EL430" s="56"/>
      <c r="EM430" s="56"/>
      <c r="EN430" s="56"/>
      <c r="EO430" s="56"/>
      <c r="EP430" s="56"/>
      <c r="EQ430" s="56"/>
      <c r="ER430" s="56"/>
      <c r="ET430" s="56"/>
      <c r="EU430" s="56"/>
      <c r="EV430" s="56"/>
      <c r="EW430" s="56"/>
      <c r="EX430" s="56"/>
      <c r="EY430" s="56"/>
      <c r="EZ430" s="56"/>
      <c r="FA430" s="56"/>
      <c r="FB430" s="56"/>
      <c r="FD430" s="56"/>
      <c r="FE430" s="56"/>
      <c r="FF430" s="56"/>
      <c r="FG430" s="56"/>
      <c r="FH430" s="56"/>
      <c r="FI430" s="56"/>
      <c r="FJ430" s="56"/>
      <c r="FK430" s="56"/>
      <c r="FL430" s="56"/>
      <c r="FN430" s="56"/>
      <c r="FO430" s="56"/>
      <c r="FP430" s="56"/>
      <c r="FQ430" s="56"/>
      <c r="FR430" s="56"/>
      <c r="FS430" s="56"/>
      <c r="FT430" s="56"/>
      <c r="FU430" s="56"/>
      <c r="FV430" s="56"/>
      <c r="FX430" s="56"/>
      <c r="FY430" s="56"/>
      <c r="FZ430" s="56"/>
      <c r="GA430" s="56"/>
      <c r="GB430" s="56"/>
      <c r="GC430" s="56"/>
      <c r="GD430" s="56"/>
      <c r="GE430" s="56"/>
      <c r="GF430" s="56"/>
      <c r="GH430" s="56"/>
      <c r="GI430" s="56"/>
      <c r="GJ430" s="56"/>
      <c r="GK430" s="56"/>
      <c r="GL430" s="56"/>
      <c r="GM430" s="56"/>
      <c r="GN430" s="56"/>
      <c r="GO430" s="56"/>
      <c r="GP430" s="56"/>
      <c r="GR430" s="56"/>
      <c r="GS430" s="56"/>
      <c r="GT430" s="56"/>
      <c r="GU430" s="56"/>
      <c r="GV430" s="56"/>
      <c r="GW430" s="56"/>
      <c r="GX430" s="56"/>
      <c r="GY430" s="56"/>
      <c r="GZ430" s="56"/>
      <c r="HB430" s="56"/>
      <c r="HC430" s="56"/>
      <c r="HD430" s="56"/>
      <c r="HE430" s="56"/>
      <c r="HF430" s="56"/>
      <c r="HG430" s="56"/>
      <c r="HH430" s="56"/>
      <c r="HI430" s="56"/>
      <c r="HJ430" s="56"/>
      <c r="HL430" s="56"/>
      <c r="HM430" s="56"/>
      <c r="HN430" s="56"/>
      <c r="HO430" s="56"/>
      <c r="HP430" s="56"/>
      <c r="HQ430" s="56"/>
      <c r="HR430" s="56"/>
      <c r="HS430" s="56"/>
      <c r="HT430" s="56"/>
      <c r="HV430" s="56"/>
      <c r="HW430" s="56"/>
      <c r="HX430" s="56"/>
      <c r="HY430" s="56"/>
      <c r="HZ430" s="56"/>
      <c r="IA430" s="56"/>
      <c r="IB430" s="56"/>
      <c r="IC430" s="56"/>
      <c r="ID430" s="56"/>
      <c r="IF430" s="56"/>
      <c r="IG430" s="56"/>
      <c r="IH430" s="56"/>
      <c r="II430" s="56"/>
      <c r="IJ430" s="56"/>
      <c r="IK430" s="56"/>
      <c r="IL430" s="56"/>
      <c r="IM430" s="56"/>
      <c r="IN430" s="56"/>
      <c r="IP430" s="56"/>
      <c r="IQ430" s="56"/>
      <c r="IR430" s="56"/>
      <c r="IS430" s="56"/>
      <c r="IT430" s="56"/>
      <c r="IU430" s="56"/>
    </row>
    <row r="431" spans="1:255" ht="12.75" customHeight="1" thickBot="1" x14ac:dyDescent="0.25">
      <c r="A431" s="221"/>
      <c r="B431" s="106">
        <v>6428.07</v>
      </c>
      <c r="C431" s="85" t="s">
        <v>80</v>
      </c>
      <c r="D431" s="86"/>
      <c r="E431" s="47"/>
      <c r="F431" s="47"/>
      <c r="G431" s="47"/>
      <c r="H431" s="48"/>
      <c r="I431" s="49"/>
      <c r="J431" s="56"/>
      <c r="K431" s="56"/>
      <c r="L431" s="56"/>
      <c r="M431" s="56"/>
      <c r="N431" s="56"/>
      <c r="O431" s="56"/>
      <c r="P431" s="56"/>
      <c r="Q431" s="56"/>
      <c r="R431" s="56"/>
      <c r="T431" s="56"/>
      <c r="U431" s="56"/>
      <c r="V431" s="56"/>
      <c r="W431" s="56"/>
      <c r="X431" s="56"/>
      <c r="Y431" s="56"/>
      <c r="Z431" s="56"/>
      <c r="AA431" s="56"/>
      <c r="AB431" s="56"/>
      <c r="AD431" s="56"/>
      <c r="AE431" s="56"/>
      <c r="AF431" s="56"/>
      <c r="AG431" s="56"/>
      <c r="AH431" s="56"/>
      <c r="AI431" s="56"/>
      <c r="AJ431" s="56"/>
      <c r="AK431" s="56"/>
      <c r="AL431" s="56"/>
      <c r="AN431" s="56"/>
      <c r="AO431" s="56"/>
      <c r="AP431" s="56"/>
      <c r="AQ431" s="56"/>
      <c r="AR431" s="56"/>
      <c r="AS431" s="56"/>
      <c r="AT431" s="56"/>
      <c r="AU431" s="56"/>
      <c r="AV431" s="56"/>
      <c r="AX431" s="56"/>
      <c r="AY431" s="56"/>
      <c r="AZ431" s="56"/>
      <c r="BA431" s="56"/>
      <c r="BB431" s="56"/>
      <c r="BC431" s="56"/>
      <c r="BD431" s="56"/>
      <c r="BE431" s="56"/>
      <c r="BF431" s="56"/>
      <c r="BH431" s="56"/>
      <c r="BI431" s="56"/>
      <c r="BJ431" s="56"/>
      <c r="BK431" s="56"/>
      <c r="BL431" s="56"/>
      <c r="BM431" s="56"/>
      <c r="BN431" s="56"/>
      <c r="BO431" s="56"/>
      <c r="BP431" s="56"/>
      <c r="BR431" s="56"/>
      <c r="BS431" s="56"/>
      <c r="BT431" s="56"/>
      <c r="BU431" s="56"/>
      <c r="BV431" s="56"/>
      <c r="BW431" s="56"/>
      <c r="BX431" s="56"/>
      <c r="BY431" s="56"/>
      <c r="BZ431" s="56"/>
      <c r="CB431" s="56"/>
      <c r="CC431" s="56"/>
      <c r="CD431" s="56"/>
      <c r="CE431" s="56"/>
      <c r="CF431" s="56"/>
      <c r="CG431" s="56"/>
      <c r="CH431" s="56"/>
      <c r="CI431" s="56"/>
      <c r="CJ431" s="56"/>
      <c r="CL431" s="56"/>
      <c r="CM431" s="56"/>
      <c r="CN431" s="56"/>
      <c r="CO431" s="56"/>
      <c r="CP431" s="56"/>
      <c r="CQ431" s="56"/>
      <c r="CR431" s="56"/>
      <c r="CS431" s="56"/>
      <c r="CT431" s="56"/>
      <c r="CV431" s="56"/>
      <c r="CW431" s="56"/>
      <c r="CX431" s="56"/>
      <c r="CY431" s="56"/>
      <c r="CZ431" s="56"/>
      <c r="DA431" s="56"/>
      <c r="DB431" s="56"/>
      <c r="DC431" s="56"/>
      <c r="DD431" s="56"/>
      <c r="DF431" s="56"/>
      <c r="DG431" s="56"/>
      <c r="DH431" s="56"/>
      <c r="DI431" s="56"/>
      <c r="DJ431" s="56"/>
      <c r="DK431" s="56"/>
      <c r="DL431" s="56"/>
      <c r="DM431" s="56"/>
      <c r="DN431" s="56"/>
      <c r="DP431" s="56"/>
      <c r="DQ431" s="56"/>
      <c r="DR431" s="56"/>
      <c r="DS431" s="56"/>
      <c r="DT431" s="56"/>
      <c r="DU431" s="56"/>
      <c r="DV431" s="56"/>
      <c r="DW431" s="56"/>
      <c r="DX431" s="56"/>
      <c r="DZ431" s="56"/>
      <c r="EA431" s="56"/>
      <c r="EB431" s="56"/>
      <c r="EC431" s="56"/>
      <c r="ED431" s="56"/>
      <c r="EE431" s="56"/>
      <c r="EF431" s="56"/>
      <c r="EG431" s="56"/>
      <c r="EH431" s="56"/>
      <c r="EJ431" s="56"/>
      <c r="EK431" s="56"/>
      <c r="EL431" s="56"/>
      <c r="EM431" s="56"/>
      <c r="EN431" s="56"/>
      <c r="EO431" s="56"/>
      <c r="EP431" s="56"/>
      <c r="EQ431" s="56"/>
      <c r="ER431" s="56"/>
      <c r="ET431" s="56"/>
      <c r="EU431" s="56"/>
      <c r="EV431" s="56"/>
      <c r="EW431" s="56"/>
      <c r="EX431" s="56"/>
      <c r="EY431" s="56"/>
      <c r="EZ431" s="56"/>
      <c r="FA431" s="56"/>
      <c r="FB431" s="56"/>
      <c r="FD431" s="56"/>
      <c r="FE431" s="56"/>
      <c r="FF431" s="56"/>
      <c r="FG431" s="56"/>
      <c r="FH431" s="56"/>
      <c r="FI431" s="56"/>
      <c r="FJ431" s="56"/>
      <c r="FK431" s="56"/>
      <c r="FL431" s="56"/>
      <c r="FN431" s="56"/>
      <c r="FO431" s="56"/>
      <c r="FP431" s="56"/>
      <c r="FQ431" s="56"/>
      <c r="FR431" s="56"/>
      <c r="FS431" s="56"/>
      <c r="FT431" s="56"/>
      <c r="FU431" s="56"/>
      <c r="FV431" s="56"/>
      <c r="FX431" s="56"/>
      <c r="FY431" s="56"/>
      <c r="FZ431" s="56"/>
      <c r="GA431" s="56"/>
      <c r="GB431" s="56"/>
      <c r="GC431" s="56"/>
      <c r="GD431" s="56"/>
      <c r="GE431" s="56"/>
      <c r="GF431" s="56"/>
      <c r="GH431" s="56"/>
      <c r="GI431" s="56"/>
      <c r="GJ431" s="56"/>
      <c r="GK431" s="56"/>
      <c r="GL431" s="56"/>
      <c r="GM431" s="56"/>
      <c r="GN431" s="56"/>
      <c r="GO431" s="56"/>
      <c r="GP431" s="56"/>
      <c r="GR431" s="56"/>
      <c r="GS431" s="56"/>
      <c r="GT431" s="56"/>
      <c r="GU431" s="56"/>
      <c r="GV431" s="56"/>
      <c r="GW431" s="56"/>
      <c r="GX431" s="56"/>
      <c r="GY431" s="56"/>
      <c r="GZ431" s="56"/>
      <c r="HB431" s="56"/>
      <c r="HC431" s="56"/>
      <c r="HD431" s="56"/>
      <c r="HE431" s="56"/>
      <c r="HF431" s="56"/>
      <c r="HG431" s="56"/>
      <c r="HH431" s="56"/>
      <c r="HI431" s="56"/>
      <c r="HJ431" s="56"/>
      <c r="HL431" s="56"/>
      <c r="HM431" s="56"/>
      <c r="HN431" s="56"/>
      <c r="HO431" s="56"/>
      <c r="HP431" s="56"/>
      <c r="HQ431" s="56"/>
      <c r="HR431" s="56"/>
      <c r="HS431" s="56"/>
      <c r="HT431" s="56"/>
      <c r="HV431" s="56"/>
      <c r="HW431" s="56"/>
      <c r="HX431" s="56"/>
      <c r="HY431" s="56"/>
      <c r="HZ431" s="56"/>
      <c r="IA431" s="56"/>
      <c r="IB431" s="56"/>
      <c r="IC431" s="56"/>
      <c r="ID431" s="56"/>
      <c r="IF431" s="56"/>
      <c r="IG431" s="56"/>
      <c r="IH431" s="56"/>
      <c r="II431" s="56"/>
      <c r="IJ431" s="56"/>
      <c r="IK431" s="56"/>
      <c r="IL431" s="56"/>
      <c r="IM431" s="56"/>
      <c r="IN431" s="56"/>
      <c r="IP431" s="56"/>
      <c r="IQ431" s="56"/>
      <c r="IR431" s="56"/>
      <c r="IS431" s="56"/>
      <c r="IT431" s="56"/>
      <c r="IU431" s="56"/>
    </row>
    <row r="432" spans="1:255" ht="13.5" thickBot="1" x14ac:dyDescent="0.25">
      <c r="A432" s="221"/>
      <c r="B432" s="185"/>
      <c r="C432" s="70" t="s">
        <v>87</v>
      </c>
      <c r="D432" s="163"/>
      <c r="E432" s="53"/>
      <c r="F432" s="53"/>
      <c r="G432" s="53"/>
      <c r="H432" s="153"/>
      <c r="I432" s="49">
        <v>4306.3100000000004</v>
      </c>
      <c r="J432" s="56"/>
      <c r="K432" s="56"/>
      <c r="L432" s="56"/>
      <c r="M432" s="56"/>
      <c r="N432" s="56"/>
      <c r="O432" s="56"/>
      <c r="P432" s="56"/>
      <c r="Q432" s="56"/>
      <c r="R432" s="56"/>
      <c r="T432" s="56"/>
      <c r="U432" s="56"/>
      <c r="V432" s="56"/>
      <c r="W432" s="56"/>
      <c r="X432" s="56"/>
      <c r="Y432" s="56"/>
      <c r="Z432" s="56"/>
      <c r="AA432" s="56"/>
      <c r="AB432" s="56"/>
      <c r="AD432" s="56"/>
      <c r="AE432" s="56"/>
      <c r="AF432" s="56"/>
      <c r="AG432" s="56"/>
      <c r="AH432" s="56"/>
      <c r="AI432" s="56"/>
      <c r="AJ432" s="56"/>
      <c r="AK432" s="56"/>
      <c r="AL432" s="56"/>
      <c r="AN432" s="56"/>
      <c r="AO432" s="56"/>
      <c r="AP432" s="56"/>
      <c r="AQ432" s="56"/>
      <c r="AR432" s="56"/>
      <c r="AS432" s="56"/>
      <c r="AT432" s="56"/>
      <c r="AU432" s="56"/>
      <c r="AV432" s="56"/>
      <c r="AX432" s="56"/>
      <c r="AY432" s="56"/>
      <c r="AZ432" s="56"/>
      <c r="BA432" s="56"/>
      <c r="BB432" s="56"/>
      <c r="BC432" s="56"/>
      <c r="BD432" s="56"/>
      <c r="BE432" s="56"/>
      <c r="BF432" s="56"/>
      <c r="BH432" s="56"/>
      <c r="BI432" s="56"/>
      <c r="BJ432" s="56"/>
      <c r="BK432" s="56"/>
      <c r="BL432" s="56"/>
      <c r="BM432" s="56"/>
      <c r="BN432" s="56"/>
      <c r="BO432" s="56"/>
      <c r="BP432" s="56"/>
      <c r="BR432" s="56"/>
      <c r="BS432" s="56"/>
      <c r="BT432" s="56"/>
      <c r="BU432" s="56"/>
      <c r="BV432" s="56"/>
      <c r="BW432" s="56"/>
      <c r="BX432" s="56"/>
      <c r="BY432" s="56"/>
      <c r="BZ432" s="56"/>
      <c r="CB432" s="56"/>
      <c r="CC432" s="56"/>
      <c r="CD432" s="56"/>
      <c r="CE432" s="56"/>
      <c r="CF432" s="56"/>
      <c r="CG432" s="56"/>
      <c r="CH432" s="56"/>
      <c r="CI432" s="56"/>
      <c r="CJ432" s="56"/>
      <c r="CL432" s="56"/>
      <c r="CM432" s="56"/>
      <c r="CN432" s="56"/>
      <c r="CO432" s="56"/>
      <c r="CP432" s="56"/>
      <c r="CQ432" s="56"/>
      <c r="CR432" s="56"/>
      <c r="CS432" s="56"/>
      <c r="CT432" s="56"/>
      <c r="CV432" s="56"/>
      <c r="CW432" s="56"/>
      <c r="CX432" s="56"/>
      <c r="CY432" s="56"/>
      <c r="CZ432" s="56"/>
      <c r="DA432" s="56"/>
      <c r="DB432" s="56"/>
      <c r="DC432" s="56"/>
      <c r="DD432" s="56"/>
      <c r="DF432" s="56"/>
      <c r="DG432" s="56"/>
      <c r="DH432" s="56"/>
      <c r="DI432" s="56"/>
      <c r="DJ432" s="56"/>
      <c r="DK432" s="56"/>
      <c r="DL432" s="56"/>
      <c r="DM432" s="56"/>
      <c r="DN432" s="56"/>
      <c r="DP432" s="56"/>
      <c r="DQ432" s="56"/>
      <c r="DR432" s="56"/>
      <c r="DS432" s="56"/>
      <c r="DT432" s="56"/>
      <c r="DU432" s="56"/>
      <c r="DV432" s="56"/>
      <c r="DW432" s="56"/>
      <c r="DX432" s="56"/>
      <c r="DZ432" s="56"/>
      <c r="EA432" s="56"/>
      <c r="EB432" s="56"/>
      <c r="EC432" s="56"/>
      <c r="ED432" s="56"/>
      <c r="EE432" s="56"/>
      <c r="EF432" s="56"/>
      <c r="EG432" s="56"/>
      <c r="EH432" s="56"/>
      <c r="EJ432" s="56"/>
      <c r="EK432" s="56"/>
      <c r="EL432" s="56"/>
      <c r="EM432" s="56"/>
      <c r="EN432" s="56"/>
      <c r="EO432" s="56"/>
      <c r="EP432" s="56"/>
      <c r="EQ432" s="56"/>
      <c r="ER432" s="56"/>
      <c r="ET432" s="56"/>
      <c r="EU432" s="56"/>
      <c r="EV432" s="56"/>
      <c r="EW432" s="56"/>
      <c r="EX432" s="56"/>
      <c r="EY432" s="56"/>
      <c r="EZ432" s="56"/>
      <c r="FA432" s="56"/>
      <c r="FB432" s="56"/>
      <c r="FD432" s="56"/>
      <c r="FE432" s="56"/>
      <c r="FF432" s="56"/>
      <c r="FG432" s="56"/>
      <c r="FH432" s="56"/>
      <c r="FI432" s="56"/>
      <c r="FJ432" s="56"/>
      <c r="FK432" s="56"/>
      <c r="FL432" s="56"/>
      <c r="FN432" s="56"/>
      <c r="FO432" s="56"/>
      <c r="FP432" s="56"/>
      <c r="FQ432" s="56"/>
      <c r="FR432" s="56"/>
      <c r="FS432" s="56"/>
      <c r="FT432" s="56"/>
      <c r="FU432" s="56"/>
      <c r="FV432" s="56"/>
      <c r="FX432" s="56"/>
      <c r="FY432" s="56"/>
      <c r="FZ432" s="56"/>
      <c r="GA432" s="56"/>
      <c r="GB432" s="56"/>
      <c r="GC432" s="56"/>
      <c r="GD432" s="56"/>
      <c r="GE432" s="56"/>
      <c r="GF432" s="56"/>
      <c r="GH432" s="56"/>
      <c r="GI432" s="56"/>
      <c r="GJ432" s="56"/>
      <c r="GK432" s="56"/>
      <c r="GL432" s="56"/>
      <c r="GM432" s="56"/>
      <c r="GN432" s="56"/>
      <c r="GO432" s="56"/>
      <c r="GP432" s="56"/>
      <c r="GR432" s="56"/>
      <c r="GS432" s="56"/>
      <c r="GT432" s="56"/>
      <c r="GU432" s="56"/>
      <c r="GV432" s="56"/>
      <c r="GW432" s="56"/>
      <c r="GX432" s="56"/>
      <c r="GY432" s="56"/>
      <c r="GZ432" s="56"/>
      <c r="HB432" s="56"/>
      <c r="HC432" s="56"/>
      <c r="HD432" s="56"/>
      <c r="HE432" s="56"/>
      <c r="HF432" s="56"/>
      <c r="HG432" s="56"/>
      <c r="HH432" s="56"/>
      <c r="HI432" s="56"/>
      <c r="HJ432" s="56"/>
      <c r="HL432" s="56"/>
      <c r="HM432" s="56"/>
      <c r="HN432" s="56"/>
      <c r="HO432" s="56"/>
      <c r="HP432" s="56"/>
      <c r="HQ432" s="56"/>
      <c r="HR432" s="56"/>
      <c r="HS432" s="56"/>
      <c r="HT432" s="56"/>
      <c r="HV432" s="56"/>
      <c r="HW432" s="56"/>
      <c r="HX432" s="56"/>
      <c r="HY432" s="56"/>
      <c r="HZ432" s="56"/>
      <c r="IA432" s="56"/>
      <c r="IB432" s="56"/>
      <c r="IC432" s="56"/>
      <c r="ID432" s="56"/>
      <c r="IF432" s="56"/>
      <c r="IG432" s="56"/>
      <c r="IH432" s="56"/>
      <c r="II432" s="56"/>
      <c r="IJ432" s="56"/>
      <c r="IK432" s="56"/>
      <c r="IL432" s="56"/>
      <c r="IM432" s="56"/>
      <c r="IN432" s="56"/>
      <c r="IP432" s="56"/>
      <c r="IQ432" s="56"/>
      <c r="IR432" s="56"/>
      <c r="IS432" s="56"/>
      <c r="IT432" s="56"/>
      <c r="IU432" s="56"/>
    </row>
    <row r="433" spans="1:255" ht="12.75" customHeight="1" thickBot="1" x14ac:dyDescent="0.25">
      <c r="A433" s="221"/>
      <c r="B433" s="18">
        <f>SUM(B420:B431)</f>
        <v>84188.209999999992</v>
      </c>
      <c r="C433" s="17"/>
      <c r="D433" s="18"/>
      <c r="E433" s="19"/>
      <c r="F433" s="17"/>
      <c r="G433" s="17"/>
      <c r="H433" s="18" t="s">
        <v>17</v>
      </c>
      <c r="I433" s="233">
        <f>SUM(I420:I432)</f>
        <v>4306.3100000000004</v>
      </c>
      <c r="J433" s="56"/>
      <c r="K433" s="56"/>
      <c r="L433" s="56"/>
      <c r="M433" s="56"/>
      <c r="N433" s="56"/>
      <c r="O433" s="56"/>
      <c r="P433" s="56"/>
      <c r="Q433" s="56"/>
      <c r="R433" s="56"/>
      <c r="T433" s="56"/>
      <c r="U433" s="56"/>
      <c r="V433" s="56"/>
      <c r="W433" s="56"/>
      <c r="X433" s="56"/>
      <c r="Y433" s="56"/>
      <c r="Z433" s="56"/>
      <c r="AA433" s="56"/>
      <c r="AB433" s="56"/>
      <c r="AD433" s="56"/>
      <c r="AE433" s="56"/>
      <c r="AF433" s="56"/>
      <c r="AG433" s="56"/>
      <c r="AH433" s="56"/>
      <c r="AI433" s="56"/>
      <c r="AJ433" s="56"/>
      <c r="AK433" s="56"/>
      <c r="AL433" s="56"/>
      <c r="AN433" s="56"/>
      <c r="AO433" s="56"/>
      <c r="AP433" s="56"/>
      <c r="AQ433" s="56"/>
      <c r="AR433" s="56"/>
      <c r="AS433" s="56"/>
      <c r="AT433" s="56"/>
      <c r="AU433" s="56"/>
      <c r="AV433" s="56"/>
      <c r="AX433" s="56"/>
      <c r="AY433" s="56"/>
      <c r="AZ433" s="56"/>
      <c r="BA433" s="56"/>
      <c r="BB433" s="56"/>
      <c r="BC433" s="56"/>
      <c r="BD433" s="56"/>
      <c r="BE433" s="56"/>
      <c r="BF433" s="56"/>
      <c r="BH433" s="56"/>
      <c r="BI433" s="56"/>
      <c r="BJ433" s="56"/>
      <c r="BK433" s="56"/>
      <c r="BL433" s="56"/>
      <c r="BM433" s="56"/>
      <c r="BN433" s="56"/>
      <c r="BO433" s="56"/>
      <c r="BP433" s="56"/>
      <c r="BR433" s="56"/>
      <c r="BS433" s="56"/>
      <c r="BT433" s="56"/>
      <c r="BU433" s="56"/>
      <c r="BV433" s="56"/>
      <c r="BW433" s="56"/>
      <c r="BX433" s="56"/>
      <c r="BY433" s="56"/>
      <c r="BZ433" s="56"/>
      <c r="CB433" s="56"/>
      <c r="CC433" s="56"/>
      <c r="CD433" s="56"/>
      <c r="CE433" s="56"/>
      <c r="CF433" s="56"/>
      <c r="CG433" s="56"/>
      <c r="CH433" s="56"/>
      <c r="CI433" s="56"/>
      <c r="CJ433" s="56"/>
      <c r="CL433" s="56"/>
      <c r="CM433" s="56"/>
      <c r="CN433" s="56"/>
      <c r="CO433" s="56"/>
      <c r="CP433" s="56"/>
      <c r="CQ433" s="56"/>
      <c r="CR433" s="56"/>
      <c r="CS433" s="56"/>
      <c r="CT433" s="56"/>
      <c r="CV433" s="56"/>
      <c r="CW433" s="56"/>
      <c r="CX433" s="56"/>
      <c r="CY433" s="56"/>
      <c r="CZ433" s="56"/>
      <c r="DA433" s="56"/>
      <c r="DB433" s="56"/>
      <c r="DC433" s="56"/>
      <c r="DD433" s="56"/>
      <c r="DF433" s="56"/>
      <c r="DG433" s="56"/>
      <c r="DH433" s="56"/>
      <c r="DI433" s="56"/>
      <c r="DJ433" s="56"/>
      <c r="DK433" s="56"/>
      <c r="DL433" s="56"/>
      <c r="DM433" s="56"/>
      <c r="DN433" s="56"/>
      <c r="DP433" s="56"/>
      <c r="DQ433" s="56"/>
      <c r="DR433" s="56"/>
      <c r="DS433" s="56"/>
      <c r="DT433" s="56"/>
      <c r="DU433" s="56"/>
      <c r="DV433" s="56"/>
      <c r="DW433" s="56"/>
      <c r="DX433" s="56"/>
      <c r="DZ433" s="56"/>
      <c r="EA433" s="56"/>
      <c r="EB433" s="56"/>
      <c r="EC433" s="56"/>
      <c r="ED433" s="56"/>
      <c r="EE433" s="56"/>
      <c r="EF433" s="56"/>
      <c r="EG433" s="56"/>
      <c r="EH433" s="56"/>
      <c r="EJ433" s="56"/>
      <c r="EK433" s="56"/>
      <c r="EL433" s="56"/>
      <c r="EM433" s="56"/>
      <c r="EN433" s="56"/>
      <c r="EO433" s="56"/>
      <c r="EP433" s="56"/>
      <c r="EQ433" s="56"/>
      <c r="ER433" s="56"/>
      <c r="ET433" s="56"/>
      <c r="EU433" s="56"/>
      <c r="EV433" s="56"/>
      <c r="EW433" s="56"/>
      <c r="EX433" s="56"/>
      <c r="EY433" s="56"/>
      <c r="EZ433" s="56"/>
      <c r="FA433" s="56"/>
      <c r="FB433" s="56"/>
      <c r="FD433" s="56"/>
      <c r="FE433" s="56"/>
      <c r="FF433" s="56"/>
      <c r="FG433" s="56"/>
      <c r="FH433" s="56"/>
      <c r="FI433" s="56"/>
      <c r="FJ433" s="56"/>
      <c r="FK433" s="56"/>
      <c r="FL433" s="56"/>
      <c r="FN433" s="56"/>
      <c r="FO433" s="56"/>
      <c r="FP433" s="56"/>
      <c r="FQ433" s="56"/>
      <c r="FR433" s="56"/>
      <c r="FS433" s="56"/>
      <c r="FT433" s="56"/>
      <c r="FU433" s="56"/>
      <c r="FV433" s="56"/>
      <c r="FX433" s="56"/>
      <c r="FY433" s="56"/>
      <c r="FZ433" s="56"/>
      <c r="GA433" s="56"/>
      <c r="GB433" s="56"/>
      <c r="GC433" s="56"/>
      <c r="GD433" s="56"/>
      <c r="GE433" s="56"/>
      <c r="GF433" s="56"/>
      <c r="GH433" s="56"/>
      <c r="GI433" s="56"/>
      <c r="GJ433" s="56"/>
      <c r="GK433" s="56"/>
      <c r="GL433" s="56"/>
      <c r="GM433" s="56"/>
      <c r="GN433" s="56"/>
      <c r="GO433" s="56"/>
      <c r="GP433" s="56"/>
      <c r="GR433" s="56"/>
      <c r="GS433" s="56"/>
      <c r="GT433" s="56"/>
      <c r="GU433" s="56"/>
      <c r="GV433" s="56"/>
      <c r="GW433" s="56"/>
      <c r="GX433" s="56"/>
      <c r="GY433" s="56"/>
      <c r="GZ433" s="56"/>
      <c r="HB433" s="56"/>
      <c r="HC433" s="56"/>
      <c r="HD433" s="56"/>
      <c r="HE433" s="56"/>
      <c r="HF433" s="56"/>
      <c r="HG433" s="56"/>
      <c r="HH433" s="56"/>
      <c r="HI433" s="56"/>
      <c r="HJ433" s="56"/>
      <c r="HL433" s="56"/>
      <c r="HM433" s="56"/>
      <c r="HN433" s="56"/>
      <c r="HO433" s="56"/>
      <c r="HP433" s="56"/>
      <c r="HQ433" s="56"/>
      <c r="HR433" s="56"/>
      <c r="HS433" s="56"/>
      <c r="HT433" s="56"/>
      <c r="HV433" s="56"/>
      <c r="HW433" s="56"/>
      <c r="HX433" s="56"/>
      <c r="HY433" s="56"/>
      <c r="HZ433" s="56"/>
      <c r="IA433" s="56"/>
      <c r="IB433" s="56"/>
      <c r="IC433" s="56"/>
      <c r="ID433" s="56"/>
      <c r="IF433" s="56"/>
      <c r="IG433" s="56"/>
      <c r="IH433" s="56"/>
      <c r="II433" s="56"/>
      <c r="IJ433" s="56"/>
      <c r="IK433" s="56"/>
      <c r="IL433" s="56"/>
      <c r="IM433" s="56"/>
      <c r="IN433" s="56"/>
      <c r="IP433" s="56"/>
      <c r="IQ433" s="56"/>
      <c r="IR433" s="56"/>
      <c r="IS433" s="56"/>
      <c r="IT433" s="56"/>
      <c r="IU433" s="56"/>
    </row>
    <row r="434" spans="1:255" ht="55.5" customHeight="1" thickBot="1" x14ac:dyDescent="0.25">
      <c r="A434" s="46" t="s">
        <v>97</v>
      </c>
      <c r="B434" s="114" t="s">
        <v>16</v>
      </c>
      <c r="C434" s="114" t="s">
        <v>5</v>
      </c>
      <c r="D434" s="114" t="s">
        <v>23</v>
      </c>
      <c r="E434" s="118" t="s">
        <v>18</v>
      </c>
      <c r="F434" s="114" t="s">
        <v>19</v>
      </c>
      <c r="G434" s="114" t="s">
        <v>10</v>
      </c>
      <c r="H434" s="114" t="s">
        <v>13</v>
      </c>
      <c r="I434" s="115" t="s">
        <v>12</v>
      </c>
      <c r="J434" s="56"/>
      <c r="K434" s="56"/>
      <c r="L434" s="56"/>
      <c r="M434" s="56"/>
      <c r="N434" s="56"/>
      <c r="O434" s="56"/>
      <c r="P434" s="56"/>
      <c r="Q434" s="56"/>
      <c r="R434" s="56"/>
      <c r="T434" s="56"/>
      <c r="U434" s="56"/>
      <c r="V434" s="56"/>
      <c r="W434" s="56"/>
      <c r="X434" s="56"/>
      <c r="Y434" s="56"/>
      <c r="Z434" s="56"/>
      <c r="AA434" s="56"/>
      <c r="AB434" s="56"/>
      <c r="AD434" s="56"/>
      <c r="AE434" s="56"/>
      <c r="AF434" s="56"/>
      <c r="AG434" s="56"/>
      <c r="AH434" s="56"/>
      <c r="AI434" s="56"/>
      <c r="AJ434" s="56"/>
      <c r="AK434" s="56"/>
      <c r="AL434" s="56"/>
      <c r="AN434" s="56"/>
      <c r="AO434" s="56"/>
      <c r="AP434" s="56"/>
      <c r="AQ434" s="56"/>
      <c r="AR434" s="56"/>
      <c r="AS434" s="56"/>
      <c r="AT434" s="56"/>
      <c r="AU434" s="56"/>
      <c r="AV434" s="56"/>
      <c r="AX434" s="56"/>
      <c r="AY434" s="56"/>
      <c r="AZ434" s="56"/>
      <c r="BA434" s="56"/>
      <c r="BB434" s="56"/>
      <c r="BC434" s="56"/>
      <c r="BD434" s="56"/>
      <c r="BE434" s="56"/>
      <c r="BF434" s="56"/>
      <c r="BH434" s="56"/>
      <c r="BI434" s="56"/>
      <c r="BJ434" s="56"/>
      <c r="BK434" s="56"/>
      <c r="BL434" s="56"/>
      <c r="BM434" s="56"/>
      <c r="BN434" s="56"/>
      <c r="BO434" s="56"/>
      <c r="BP434" s="56"/>
      <c r="BR434" s="56"/>
      <c r="BS434" s="56"/>
      <c r="BT434" s="56"/>
      <c r="BU434" s="56"/>
      <c r="BV434" s="56"/>
      <c r="BW434" s="56"/>
      <c r="BX434" s="56"/>
      <c r="BY434" s="56"/>
      <c r="BZ434" s="56"/>
      <c r="CB434" s="56"/>
      <c r="CC434" s="56"/>
      <c r="CD434" s="56"/>
      <c r="CE434" s="56"/>
      <c r="CF434" s="56"/>
      <c r="CG434" s="56"/>
      <c r="CH434" s="56"/>
      <c r="CI434" s="56"/>
      <c r="CJ434" s="56"/>
      <c r="CL434" s="56"/>
      <c r="CM434" s="56"/>
      <c r="CN434" s="56"/>
      <c r="CO434" s="56"/>
      <c r="CP434" s="56"/>
      <c r="CQ434" s="56"/>
      <c r="CR434" s="56"/>
      <c r="CS434" s="56"/>
      <c r="CT434" s="56"/>
      <c r="CV434" s="56"/>
      <c r="CW434" s="56"/>
      <c r="CX434" s="56"/>
      <c r="CY434" s="56"/>
      <c r="CZ434" s="56"/>
      <c r="DA434" s="56"/>
      <c r="DB434" s="56"/>
      <c r="DC434" s="56"/>
      <c r="DD434" s="56"/>
      <c r="DF434" s="56"/>
      <c r="DG434" s="56"/>
      <c r="DH434" s="56"/>
      <c r="DI434" s="56"/>
      <c r="DJ434" s="56"/>
      <c r="DK434" s="56"/>
      <c r="DL434" s="56"/>
      <c r="DM434" s="56"/>
      <c r="DN434" s="56"/>
      <c r="DP434" s="56"/>
      <c r="DQ434" s="56"/>
      <c r="DR434" s="56"/>
      <c r="DS434" s="56"/>
      <c r="DT434" s="56"/>
      <c r="DU434" s="56"/>
      <c r="DV434" s="56"/>
      <c r="DW434" s="56"/>
      <c r="DX434" s="56"/>
      <c r="DZ434" s="56"/>
      <c r="EA434" s="56"/>
      <c r="EB434" s="56"/>
      <c r="EC434" s="56"/>
      <c r="ED434" s="56"/>
      <c r="EE434" s="56"/>
      <c r="EF434" s="56"/>
      <c r="EG434" s="56"/>
      <c r="EH434" s="56"/>
      <c r="EJ434" s="56"/>
      <c r="EK434" s="56"/>
      <c r="EL434" s="56"/>
      <c r="EM434" s="56"/>
      <c r="EN434" s="56"/>
      <c r="EO434" s="56"/>
      <c r="EP434" s="56"/>
      <c r="EQ434" s="56"/>
      <c r="ER434" s="56"/>
      <c r="ET434" s="56"/>
      <c r="EU434" s="56"/>
      <c r="EV434" s="56"/>
      <c r="EW434" s="56"/>
      <c r="EX434" s="56"/>
      <c r="EY434" s="56"/>
      <c r="EZ434" s="56"/>
      <c r="FA434" s="56"/>
      <c r="FB434" s="56"/>
      <c r="FD434" s="56"/>
      <c r="FE434" s="56"/>
      <c r="FF434" s="56"/>
      <c r="FG434" s="56"/>
      <c r="FH434" s="56"/>
      <c r="FI434" s="56"/>
      <c r="FJ434" s="56"/>
      <c r="FK434" s="56"/>
      <c r="FL434" s="56"/>
      <c r="FN434" s="56"/>
      <c r="FO434" s="56"/>
      <c r="FP434" s="56"/>
      <c r="FQ434" s="56"/>
      <c r="FR434" s="56"/>
      <c r="FS434" s="56"/>
      <c r="FT434" s="56"/>
      <c r="FU434" s="56"/>
      <c r="FV434" s="56"/>
      <c r="FX434" s="56"/>
      <c r="FY434" s="56"/>
      <c r="FZ434" s="56"/>
      <c r="GA434" s="56"/>
      <c r="GB434" s="56"/>
      <c r="GC434" s="56"/>
      <c r="GD434" s="56"/>
      <c r="GE434" s="56"/>
      <c r="GF434" s="56"/>
      <c r="GH434" s="56"/>
      <c r="GI434" s="56"/>
      <c r="GJ434" s="56"/>
      <c r="GK434" s="56"/>
      <c r="GL434" s="56"/>
      <c r="GM434" s="56"/>
      <c r="GN434" s="56"/>
      <c r="GO434" s="56"/>
      <c r="GP434" s="56"/>
      <c r="GR434" s="56"/>
      <c r="GS434" s="56"/>
      <c r="GT434" s="56"/>
      <c r="GU434" s="56"/>
      <c r="GV434" s="56"/>
      <c r="GW434" s="56"/>
      <c r="GX434" s="56"/>
      <c r="GY434" s="56"/>
      <c r="GZ434" s="56"/>
      <c r="HB434" s="56"/>
      <c r="HC434" s="56"/>
      <c r="HD434" s="56"/>
      <c r="HE434" s="56"/>
      <c r="HF434" s="56"/>
      <c r="HG434" s="56"/>
      <c r="HH434" s="56"/>
      <c r="HI434" s="56"/>
      <c r="HJ434" s="56"/>
      <c r="HL434" s="56"/>
      <c r="HM434" s="56"/>
      <c r="HN434" s="56"/>
      <c r="HO434" s="56"/>
      <c r="HP434" s="56"/>
      <c r="HQ434" s="56"/>
      <c r="HR434" s="56"/>
      <c r="HS434" s="56"/>
      <c r="HT434" s="56"/>
      <c r="HV434" s="56"/>
      <c r="HW434" s="56"/>
      <c r="HX434" s="56"/>
      <c r="HY434" s="56"/>
      <c r="HZ434" s="56"/>
      <c r="IA434" s="56"/>
      <c r="IB434" s="56"/>
      <c r="IC434" s="56"/>
      <c r="ID434" s="56"/>
      <c r="IF434" s="56"/>
      <c r="IG434" s="56"/>
      <c r="IH434" s="56"/>
      <c r="II434" s="56"/>
      <c r="IJ434" s="56"/>
      <c r="IK434" s="56"/>
      <c r="IL434" s="56"/>
      <c r="IM434" s="56"/>
      <c r="IN434" s="56"/>
      <c r="IP434" s="56"/>
      <c r="IQ434" s="56"/>
      <c r="IR434" s="56"/>
      <c r="IS434" s="56"/>
      <c r="IT434" s="56"/>
      <c r="IU434" s="56"/>
    </row>
    <row r="435" spans="1:255" ht="39" thickBot="1" x14ac:dyDescent="0.25">
      <c r="A435" s="117" t="s">
        <v>2277</v>
      </c>
      <c r="B435" s="164"/>
      <c r="C435" s="85" t="s">
        <v>87</v>
      </c>
      <c r="D435" s="238"/>
      <c r="E435" s="239"/>
      <c r="F435" s="238"/>
      <c r="G435" s="239"/>
      <c r="H435" s="239"/>
      <c r="I435" s="49">
        <v>96783.93</v>
      </c>
    </row>
    <row r="436" spans="1:255" ht="13.5" thickBot="1" x14ac:dyDescent="0.25">
      <c r="A436" s="46"/>
      <c r="B436" s="76">
        <f>SUM(B435:B435)</f>
        <v>0</v>
      </c>
      <c r="C436" s="75"/>
      <c r="D436" s="76"/>
      <c r="E436" s="77"/>
      <c r="F436" s="75"/>
      <c r="G436" s="75"/>
      <c r="H436" s="76" t="s">
        <v>17</v>
      </c>
      <c r="I436" s="78">
        <f>SUM(I435:I435)</f>
        <v>96783.93</v>
      </c>
    </row>
    <row r="437" spans="1:255" ht="51.75" thickBot="1" x14ac:dyDescent="0.25">
      <c r="A437" s="134" t="s">
        <v>96</v>
      </c>
      <c r="B437" s="114" t="s">
        <v>16</v>
      </c>
      <c r="C437" s="114" t="s">
        <v>5</v>
      </c>
      <c r="D437" s="114" t="s">
        <v>23</v>
      </c>
      <c r="E437" s="279" t="s">
        <v>18</v>
      </c>
      <c r="F437" s="114" t="s">
        <v>19</v>
      </c>
      <c r="G437" s="114" t="s">
        <v>10</v>
      </c>
      <c r="H437" s="114" t="s">
        <v>13</v>
      </c>
      <c r="I437" s="115" t="s">
        <v>12</v>
      </c>
    </row>
    <row r="438" spans="1:255" ht="13.5" thickBot="1" x14ac:dyDescent="0.25">
      <c r="A438" s="206"/>
      <c r="B438" s="185"/>
      <c r="C438" s="70" t="s">
        <v>87</v>
      </c>
      <c r="D438" s="163"/>
      <c r="E438" s="53"/>
      <c r="F438" s="53"/>
      <c r="G438" s="53"/>
      <c r="H438" s="153"/>
      <c r="I438" s="471">
        <v>136716.01999999999</v>
      </c>
    </row>
    <row r="439" spans="1:255" ht="13.5" thickBot="1" x14ac:dyDescent="0.25">
      <c r="A439" s="134"/>
      <c r="B439" s="271"/>
      <c r="C439" s="75"/>
      <c r="D439" s="76"/>
      <c r="E439" s="77"/>
      <c r="F439" s="75"/>
      <c r="G439" s="75"/>
      <c r="H439" s="76"/>
      <c r="I439" s="78">
        <f>SUM(I438)</f>
        <v>136716.01999999999</v>
      </c>
    </row>
    <row r="440" spans="1:255" x14ac:dyDescent="0.2">
      <c r="A440" s="9"/>
      <c r="B440" s="9"/>
      <c r="C440" s="9"/>
      <c r="D440" s="9"/>
      <c r="E440" s="9"/>
      <c r="F440" s="20"/>
      <c r="G440" s="20"/>
      <c r="H440" s="20"/>
      <c r="I440" s="20"/>
    </row>
    <row r="441" spans="1:255" ht="12.75" customHeight="1" x14ac:dyDescent="0.2">
      <c r="A441" s="21" t="s">
        <v>21</v>
      </c>
      <c r="B441" s="22"/>
      <c r="C441" s="23"/>
      <c r="D441" s="4" t="s">
        <v>9</v>
      </c>
      <c r="E441" s="4" t="s">
        <v>6</v>
      </c>
      <c r="F441" s="119" t="s">
        <v>7</v>
      </c>
    </row>
    <row r="442" spans="1:255" ht="12.75" customHeight="1" x14ac:dyDescent="0.2">
      <c r="A442" s="642" t="s">
        <v>15</v>
      </c>
      <c r="B442" s="643"/>
      <c r="C442" s="25"/>
      <c r="D442" s="26">
        <f>B149</f>
        <v>184728.84999999998</v>
      </c>
      <c r="E442" s="26">
        <f>I149</f>
        <v>166532.94099999999</v>
      </c>
      <c r="F442" s="120">
        <f>D442+E442</f>
        <v>351261.79099999997</v>
      </c>
    </row>
    <row r="443" spans="1:255" ht="12.75" customHeight="1" x14ac:dyDescent="0.2">
      <c r="A443" s="642" t="s">
        <v>1067</v>
      </c>
      <c r="B443" s="643"/>
      <c r="C443" s="25"/>
      <c r="D443" s="26">
        <f>B359</f>
        <v>292055.85000000003</v>
      </c>
      <c r="E443" s="26">
        <f>I359</f>
        <v>136605.58500000002</v>
      </c>
      <c r="F443" s="120">
        <f>D443+E443</f>
        <v>428661.43500000006</v>
      </c>
    </row>
    <row r="444" spans="1:255" ht="12.75" customHeight="1" x14ac:dyDescent="0.2">
      <c r="A444" s="642" t="s">
        <v>14</v>
      </c>
      <c r="B444" s="643"/>
      <c r="C444" s="25"/>
      <c r="D444" s="26">
        <f>B378</f>
        <v>127946.75199999998</v>
      </c>
      <c r="E444" s="26">
        <f>I378</f>
        <v>1165.68</v>
      </c>
      <c r="F444" s="120">
        <f>D444+E444</f>
        <v>129112.43199999997</v>
      </c>
    </row>
    <row r="445" spans="1:255" ht="12.75" customHeight="1" x14ac:dyDescent="0.2">
      <c r="A445" s="642" t="s">
        <v>146</v>
      </c>
      <c r="B445" s="643"/>
      <c r="C445" s="25"/>
      <c r="D445" s="26">
        <f>B393</f>
        <v>209993.57799999998</v>
      </c>
      <c r="E445" s="26">
        <f>I393</f>
        <v>3619.77</v>
      </c>
      <c r="F445" s="120">
        <f>D445+E445</f>
        <v>213613.34799999997</v>
      </c>
      <c r="G445" s="56"/>
    </row>
    <row r="446" spans="1:255" ht="12.75" customHeight="1" x14ac:dyDescent="0.2">
      <c r="A446" s="642" t="s">
        <v>26</v>
      </c>
      <c r="B446" s="643"/>
      <c r="C446" s="25"/>
      <c r="D446" s="26">
        <f>B433</f>
        <v>84188.209999999992</v>
      </c>
      <c r="E446" s="26">
        <f>I433</f>
        <v>4306.3100000000004</v>
      </c>
      <c r="F446" s="120">
        <f>D446+E446</f>
        <v>88494.51999999999</v>
      </c>
      <c r="G446" s="56"/>
    </row>
    <row r="447" spans="1:255" ht="12.75" customHeight="1" x14ac:dyDescent="0.2">
      <c r="A447" s="646" t="s">
        <v>69</v>
      </c>
      <c r="B447" s="647"/>
      <c r="C447" s="245"/>
      <c r="D447" s="246"/>
      <c r="E447" s="246"/>
      <c r="F447" s="242">
        <f>F448+F451+F452+F453+F454+F449+F450</f>
        <v>336695.68469999998</v>
      </c>
      <c r="G447" s="56"/>
    </row>
    <row r="448" spans="1:255" ht="12.75" customHeight="1" x14ac:dyDescent="0.2">
      <c r="A448" s="644" t="s">
        <v>82</v>
      </c>
      <c r="B448" s="645"/>
      <c r="C448" s="25"/>
      <c r="D448" s="26"/>
      <c r="E448" s="26"/>
      <c r="F448" s="120">
        <f>I407</f>
        <v>21502.704700000002</v>
      </c>
      <c r="G448" s="56"/>
    </row>
    <row r="449" spans="1:7" ht="54.6" customHeight="1" x14ac:dyDescent="0.2">
      <c r="A449" s="650" t="s">
        <v>2275</v>
      </c>
      <c r="B449" s="651"/>
      <c r="C449" s="25"/>
      <c r="D449" s="26"/>
      <c r="E449" s="26"/>
      <c r="F449" s="120">
        <f>I410</f>
        <v>1168.7199999999998</v>
      </c>
      <c r="G449" s="56"/>
    </row>
    <row r="450" spans="1:7" ht="54.6" customHeight="1" x14ac:dyDescent="0.2">
      <c r="A450" s="650" t="s">
        <v>2276</v>
      </c>
      <c r="B450" s="651"/>
      <c r="C450" s="25"/>
      <c r="D450" s="26"/>
      <c r="E450" s="26"/>
      <c r="F450" s="120">
        <f>I413</f>
        <v>6818.84</v>
      </c>
      <c r="G450" s="56"/>
    </row>
    <row r="451" spans="1:7" ht="12.75" customHeight="1" x14ac:dyDescent="0.2">
      <c r="A451" s="642" t="s">
        <v>2270</v>
      </c>
      <c r="B451" s="643"/>
      <c r="C451" s="25"/>
      <c r="D451" s="26"/>
      <c r="E451" s="26"/>
      <c r="F451" s="120">
        <f>I414</f>
        <v>257729.7</v>
      </c>
      <c r="G451" s="56"/>
    </row>
    <row r="452" spans="1:7" ht="12.75" customHeight="1" x14ac:dyDescent="0.2">
      <c r="A452" s="644" t="s">
        <v>84</v>
      </c>
      <c r="B452" s="645"/>
      <c r="C452" s="25"/>
      <c r="D452" s="26"/>
      <c r="E452" s="26"/>
      <c r="F452" s="120">
        <f>I415</f>
        <v>19156.900000000001</v>
      </c>
      <c r="G452" s="56"/>
    </row>
    <row r="453" spans="1:7" ht="12.75" customHeight="1" x14ac:dyDescent="0.2">
      <c r="A453" s="644" t="s">
        <v>86</v>
      </c>
      <c r="B453" s="645"/>
      <c r="C453" s="25"/>
      <c r="D453" s="26"/>
      <c r="E453" s="26"/>
      <c r="F453" s="120">
        <f>I416</f>
        <v>17489.03</v>
      </c>
      <c r="G453" s="56"/>
    </row>
    <row r="454" spans="1:7" ht="12.75" customHeight="1" x14ac:dyDescent="0.2">
      <c r="A454" s="644" t="s">
        <v>88</v>
      </c>
      <c r="B454" s="645"/>
      <c r="C454" s="25"/>
      <c r="D454" s="26"/>
      <c r="E454" s="26"/>
      <c r="F454" s="120">
        <f>I417</f>
        <v>12829.79</v>
      </c>
      <c r="G454" s="56"/>
    </row>
    <row r="455" spans="1:7" ht="12.75" customHeight="1" x14ac:dyDescent="0.2">
      <c r="A455" s="650" t="s">
        <v>2</v>
      </c>
      <c r="B455" s="651"/>
      <c r="C455" s="25"/>
      <c r="D455" s="26">
        <f>B436</f>
        <v>0</v>
      </c>
      <c r="E455" s="26"/>
      <c r="F455" s="120">
        <f>D455+E455+I436</f>
        <v>96783.93</v>
      </c>
      <c r="G455" s="56"/>
    </row>
    <row r="456" spans="1:7" ht="25.15" customHeight="1" x14ac:dyDescent="0.2">
      <c r="A456" s="650" t="s">
        <v>96</v>
      </c>
      <c r="B456" s="651"/>
      <c r="C456" s="25"/>
      <c r="D456" s="26"/>
      <c r="E456" s="26"/>
      <c r="F456" s="120">
        <f>I439</f>
        <v>136716.01999999999</v>
      </c>
      <c r="G456" s="56"/>
    </row>
    <row r="457" spans="1:7" ht="12.75" customHeight="1" x14ac:dyDescent="0.2">
      <c r="A457" s="648" t="s">
        <v>22</v>
      </c>
      <c r="B457" s="649"/>
      <c r="C457" s="27"/>
      <c r="D457" s="28">
        <f>SUM(D442:D455)</f>
        <v>898913.24</v>
      </c>
      <c r="E457" s="28">
        <f>SUM(E442:E446)</f>
        <v>312230.28600000002</v>
      </c>
      <c r="F457" s="121">
        <f>F442+F443+F444+F445+F446+F447+F455+F456</f>
        <v>1781339.1607000001</v>
      </c>
    </row>
  </sheetData>
  <autoFilter ref="A5:I433"/>
  <mergeCells count="133">
    <mergeCell ref="D344:D349"/>
    <mergeCell ref="A314:A316"/>
    <mergeCell ref="D314:D316"/>
    <mergeCell ref="B314:B331"/>
    <mergeCell ref="A374:A376"/>
    <mergeCell ref="D123:D139"/>
    <mergeCell ref="D140:D143"/>
    <mergeCell ref="C77:C143"/>
    <mergeCell ref="B77:B143"/>
    <mergeCell ref="C285:C307"/>
    <mergeCell ref="D51:D55"/>
    <mergeCell ref="B51:B55"/>
    <mergeCell ref="D77:D80"/>
    <mergeCell ref="D300:D306"/>
    <mergeCell ref="D283:D284"/>
    <mergeCell ref="B49:B50"/>
    <mergeCell ref="D81:D90"/>
    <mergeCell ref="D156:D158"/>
    <mergeCell ref="B163:B282"/>
    <mergeCell ref="A51:A55"/>
    <mergeCell ref="A152:A155"/>
    <mergeCell ref="C312:C313"/>
    <mergeCell ref="D56:D76"/>
    <mergeCell ref="A312:A313"/>
    <mergeCell ref="A144:A147"/>
    <mergeCell ref="D256:D282"/>
    <mergeCell ref="A163:A166"/>
    <mergeCell ref="C163:C282"/>
    <mergeCell ref="D160:D162"/>
    <mergeCell ref="A81:A143"/>
    <mergeCell ref="D91:D122"/>
    <mergeCell ref="C151:C155"/>
    <mergeCell ref="A318:A319"/>
    <mergeCell ref="D318:D319"/>
    <mergeCell ref="B312:B313"/>
    <mergeCell ref="C144:C147"/>
    <mergeCell ref="D312:D313"/>
    <mergeCell ref="B156:B158"/>
    <mergeCell ref="A160:A162"/>
    <mergeCell ref="A45:A46"/>
    <mergeCell ref="D45:D46"/>
    <mergeCell ref="A49:A50"/>
    <mergeCell ref="B144:B147"/>
    <mergeCell ref="C49:C50"/>
    <mergeCell ref="C45:C46"/>
    <mergeCell ref="A56:A76"/>
    <mergeCell ref="D144:D147"/>
    <mergeCell ref="A77:A80"/>
    <mergeCell ref="C51:C55"/>
    <mergeCell ref="G1:H1"/>
    <mergeCell ref="G2:H2"/>
    <mergeCell ref="A1:B1"/>
    <mergeCell ref="B6:B7"/>
    <mergeCell ref="B9:B18"/>
    <mergeCell ref="D23:D44"/>
    <mergeCell ref="C19:C44"/>
    <mergeCell ref="B19:B44"/>
    <mergeCell ref="A23:A44"/>
    <mergeCell ref="D6:D7"/>
    <mergeCell ref="A6:A7"/>
    <mergeCell ref="D11:D18"/>
    <mergeCell ref="A457:B457"/>
    <mergeCell ref="A443:B443"/>
    <mergeCell ref="A444:B444"/>
    <mergeCell ref="A456:B456"/>
    <mergeCell ref="A446:B446"/>
    <mergeCell ref="B56:B76"/>
    <mergeCell ref="A451:B451"/>
    <mergeCell ref="A453:B453"/>
    <mergeCell ref="A455:B455"/>
    <mergeCell ref="A454:B454"/>
    <mergeCell ref="A452:B452"/>
    <mergeCell ref="C6:C7"/>
    <mergeCell ref="C9:C18"/>
    <mergeCell ref="C159:C162"/>
    <mergeCell ref="B159:B162"/>
    <mergeCell ref="A445:B445"/>
    <mergeCell ref="A256:A282"/>
    <mergeCell ref="A156:A158"/>
    <mergeCell ref="A350:A352"/>
    <mergeCell ref="A320:A331"/>
    <mergeCell ref="A283:A284"/>
    <mergeCell ref="A332:A335"/>
    <mergeCell ref="A286:A298"/>
    <mergeCell ref="B344:B353"/>
    <mergeCell ref="B285:B307"/>
    <mergeCell ref="A300:A306"/>
    <mergeCell ref="A9:A10"/>
    <mergeCell ref="D9:D10"/>
    <mergeCell ref="B151:B155"/>
    <mergeCell ref="A19:A20"/>
    <mergeCell ref="D19:D20"/>
    <mergeCell ref="A21:A22"/>
    <mergeCell ref="A11:A18"/>
    <mergeCell ref="D152:D155"/>
    <mergeCell ref="C56:C76"/>
    <mergeCell ref="B45:B46"/>
    <mergeCell ref="A447:B447"/>
    <mergeCell ref="C283:C284"/>
    <mergeCell ref="A308:A311"/>
    <mergeCell ref="C156:C158"/>
    <mergeCell ref="A167:A255"/>
    <mergeCell ref="D163:D166"/>
    <mergeCell ref="A336:A337"/>
    <mergeCell ref="D336:D337"/>
    <mergeCell ref="A442:B442"/>
    <mergeCell ref="D167:D255"/>
    <mergeCell ref="C308:C311"/>
    <mergeCell ref="B308:B311"/>
    <mergeCell ref="B283:B284"/>
    <mergeCell ref="D308:D311"/>
    <mergeCell ref="D286:D295"/>
    <mergeCell ref="D296:D298"/>
    <mergeCell ref="D332:D335"/>
    <mergeCell ref="A354:A357"/>
    <mergeCell ref="D354:D357"/>
    <mergeCell ref="C354:C357"/>
    <mergeCell ref="B354:B357"/>
    <mergeCell ref="D320:D331"/>
    <mergeCell ref="C314:C331"/>
    <mergeCell ref="D350:D352"/>
    <mergeCell ref="C344:C353"/>
    <mergeCell ref="A338:A343"/>
    <mergeCell ref="A449:B449"/>
    <mergeCell ref="A450:B450"/>
    <mergeCell ref="D338:D343"/>
    <mergeCell ref="C332:C343"/>
    <mergeCell ref="B332:B343"/>
    <mergeCell ref="A408:A410"/>
    <mergeCell ref="A411:A413"/>
    <mergeCell ref="A448:B448"/>
    <mergeCell ref="A395:A407"/>
    <mergeCell ref="A344:A349"/>
  </mergeCells>
  <phoneticPr fontId="0" type="noConversion"/>
  <pageMargins left="0" right="0" top="0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4"/>
  <dimension ref="A1:IU179"/>
  <sheetViews>
    <sheetView topLeftCell="A86" zoomScaleNormal="100" workbookViewId="0">
      <selection activeCell="B100" sqref="B100"/>
    </sheetView>
  </sheetViews>
  <sheetFormatPr defaultRowHeight="12.75" customHeight="1" x14ac:dyDescent="0.2"/>
  <cols>
    <col min="1" max="1" width="22.85546875" customWidth="1"/>
    <col min="2" max="2" width="11.5703125" customWidth="1"/>
    <col min="3" max="3" width="13.7109375" customWidth="1"/>
    <col min="4" max="4" width="16.7109375" customWidth="1"/>
    <col min="5" max="5" width="26" customWidth="1"/>
    <col min="6" max="6" width="12.7109375" customWidth="1"/>
    <col min="7" max="7" width="7.28515625" customWidth="1"/>
    <col min="8" max="8" width="10.85546875" customWidth="1"/>
    <col min="9" max="9" width="13.28515625" customWidth="1"/>
  </cols>
  <sheetData>
    <row r="1" spans="1:9" ht="12.75" customHeight="1" x14ac:dyDescent="0.2">
      <c r="A1" s="638" t="s">
        <v>85</v>
      </c>
      <c r="B1" s="63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69" t="str">
        <f>'К.М. 2'!A2</f>
        <v>МЕСЯЦ И ГОД ОТЧЕТА</v>
      </c>
      <c r="B2" s="3">
        <v>2017</v>
      </c>
      <c r="C2" s="5"/>
      <c r="D2" s="6">
        <v>2693.4</v>
      </c>
      <c r="E2" s="5">
        <v>573067.46</v>
      </c>
      <c r="F2" s="6">
        <v>522361.02</v>
      </c>
      <c r="G2" s="640">
        <f>E2-F2</f>
        <v>50706.439999999944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31</v>
      </c>
      <c r="E3" s="1">
        <v>7</v>
      </c>
      <c r="F3" s="1"/>
      <c r="G3" s="1"/>
      <c r="H3" s="1" t="s">
        <v>25</v>
      </c>
      <c r="I3" s="8">
        <f>F2-F179</f>
        <v>-132774.25548499997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9" customHeight="1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279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x14ac:dyDescent="0.2">
      <c r="A6" s="260"/>
      <c r="B6" s="33">
        <v>6467.57</v>
      </c>
      <c r="C6" s="33" t="s">
        <v>66</v>
      </c>
      <c r="D6" s="262"/>
      <c r="E6" s="35"/>
      <c r="F6" s="35"/>
      <c r="G6" s="35"/>
      <c r="H6" s="36"/>
      <c r="I6" s="157">
        <f>G6*H6</f>
        <v>0</v>
      </c>
    </row>
    <row r="7" spans="1:9" x14ac:dyDescent="0.2">
      <c r="A7" s="263"/>
      <c r="B7" s="13">
        <v>7029.37</v>
      </c>
      <c r="C7" s="33" t="s">
        <v>67</v>
      </c>
      <c r="D7" s="265"/>
      <c r="E7" s="15"/>
      <c r="F7" s="15"/>
      <c r="G7" s="15"/>
      <c r="H7" s="16"/>
      <c r="I7" s="13">
        <f t="shared" ref="I7:I17" si="0">G7*H7</f>
        <v>0</v>
      </c>
    </row>
    <row r="8" spans="1:9" ht="12.75" customHeight="1" x14ac:dyDescent="0.2">
      <c r="A8" s="263"/>
      <c r="B8" s="13">
        <v>9797.2239000000009</v>
      </c>
      <c r="C8" s="33" t="s">
        <v>70</v>
      </c>
      <c r="D8" s="266"/>
      <c r="E8" s="15"/>
      <c r="F8" s="15"/>
      <c r="G8" s="15"/>
      <c r="H8" s="16"/>
      <c r="I8" s="13">
        <f t="shared" si="0"/>
        <v>0</v>
      </c>
    </row>
    <row r="9" spans="1:9" ht="12.75" customHeight="1" x14ac:dyDescent="0.2">
      <c r="A9" s="263"/>
      <c r="B9" s="13">
        <v>8357.2099999999991</v>
      </c>
      <c r="C9" s="33" t="s">
        <v>72</v>
      </c>
      <c r="D9" s="266"/>
      <c r="E9" s="15"/>
      <c r="F9" s="15"/>
      <c r="G9" s="15"/>
      <c r="H9" s="16"/>
      <c r="I9" s="13">
        <f t="shared" si="0"/>
        <v>0</v>
      </c>
    </row>
    <row r="10" spans="1:9" ht="12.75" customHeight="1" x14ac:dyDescent="0.2">
      <c r="A10" s="263"/>
      <c r="B10" s="13">
        <v>7589.05</v>
      </c>
      <c r="C10" s="33" t="s">
        <v>73</v>
      </c>
      <c r="D10" s="266"/>
      <c r="E10" s="15"/>
      <c r="F10" s="15"/>
      <c r="G10" s="15"/>
      <c r="H10" s="16"/>
      <c r="I10" s="13">
        <f t="shared" si="0"/>
        <v>0</v>
      </c>
    </row>
    <row r="11" spans="1:9" ht="12.75" customHeight="1" x14ac:dyDescent="0.2">
      <c r="A11" s="263"/>
      <c r="B11" s="13">
        <v>9029.06</v>
      </c>
      <c r="C11" s="33" t="s">
        <v>74</v>
      </c>
      <c r="D11" s="266"/>
      <c r="E11" s="15"/>
      <c r="F11" s="15"/>
      <c r="G11" s="15"/>
      <c r="H11" s="16"/>
      <c r="I11" s="13">
        <f t="shared" si="0"/>
        <v>0</v>
      </c>
    </row>
    <row r="12" spans="1:9" ht="12.75" customHeight="1" x14ac:dyDescent="0.2">
      <c r="A12" s="263"/>
      <c r="B12" s="13">
        <v>0</v>
      </c>
      <c r="C12" s="33" t="s">
        <v>75</v>
      </c>
      <c r="D12" s="265"/>
      <c r="E12" s="15"/>
      <c r="F12" s="15"/>
      <c r="G12" s="15"/>
      <c r="H12" s="16"/>
      <c r="I12" s="13">
        <f t="shared" si="0"/>
        <v>0</v>
      </c>
    </row>
    <row r="13" spans="1:9" ht="12.75" customHeight="1" x14ac:dyDescent="0.2">
      <c r="A13" s="263"/>
      <c r="B13" s="13">
        <v>0</v>
      </c>
      <c r="C13" s="33" t="s">
        <v>76</v>
      </c>
      <c r="D13" s="265"/>
      <c r="E13" s="15"/>
      <c r="F13" s="15"/>
      <c r="G13" s="15"/>
      <c r="H13" s="16"/>
      <c r="I13" s="13">
        <f t="shared" si="0"/>
        <v>0</v>
      </c>
    </row>
    <row r="14" spans="1:9" ht="12.75" customHeight="1" x14ac:dyDescent="0.2">
      <c r="A14" s="263"/>
      <c r="B14" s="13">
        <v>0</v>
      </c>
      <c r="C14" s="33" t="s">
        <v>77</v>
      </c>
      <c r="D14" s="265"/>
      <c r="E14" s="15"/>
      <c r="F14" s="15"/>
      <c r="G14" s="15"/>
      <c r="H14" s="16"/>
      <c r="I14" s="13">
        <f t="shared" si="0"/>
        <v>0</v>
      </c>
    </row>
    <row r="15" spans="1:9" ht="12.75" customHeight="1" x14ac:dyDescent="0.2">
      <c r="A15" s="263"/>
      <c r="B15" s="13">
        <v>0</v>
      </c>
      <c r="C15" s="33" t="s">
        <v>78</v>
      </c>
      <c r="D15" s="265"/>
      <c r="E15" s="15"/>
      <c r="F15" s="15"/>
      <c r="G15" s="15"/>
      <c r="H15" s="16"/>
      <c r="I15" s="13">
        <f t="shared" si="0"/>
        <v>0</v>
      </c>
    </row>
    <row r="16" spans="1:9" x14ac:dyDescent="0.2">
      <c r="A16" s="263"/>
      <c r="B16" s="13">
        <v>0</v>
      </c>
      <c r="C16" s="33" t="s">
        <v>79</v>
      </c>
      <c r="D16" s="265"/>
      <c r="E16" s="15"/>
      <c r="F16" s="15"/>
      <c r="G16" s="15"/>
      <c r="H16" s="16"/>
      <c r="I16" s="13">
        <f t="shared" si="0"/>
        <v>0</v>
      </c>
    </row>
    <row r="17" spans="1:9" ht="12.75" customHeight="1" x14ac:dyDescent="0.2">
      <c r="A17" s="263"/>
      <c r="B17" s="13">
        <v>0</v>
      </c>
      <c r="C17" s="33" t="s">
        <v>80</v>
      </c>
      <c r="D17" s="265"/>
      <c r="E17" s="15"/>
      <c r="F17" s="15"/>
      <c r="G17" s="15"/>
      <c r="H17" s="16"/>
      <c r="I17" s="13">
        <f t="shared" si="0"/>
        <v>0</v>
      </c>
    </row>
    <row r="18" spans="1:9" ht="12.75" customHeight="1" x14ac:dyDescent="0.2">
      <c r="A18" s="607"/>
      <c r="B18" s="13"/>
      <c r="C18" s="13" t="s">
        <v>87</v>
      </c>
      <c r="D18" s="265"/>
      <c r="E18" s="15"/>
      <c r="F18" s="15"/>
      <c r="G18" s="15"/>
      <c r="H18" s="16"/>
      <c r="I18" s="595">
        <v>0</v>
      </c>
    </row>
    <row r="19" spans="1:9" ht="12.75" customHeight="1" thickBot="1" x14ac:dyDescent="0.25">
      <c r="A19" s="180"/>
      <c r="B19" s="197">
        <f>SUM(B6:B17)</f>
        <v>48269.483899999999</v>
      </c>
      <c r="C19" s="198"/>
      <c r="D19" s="197"/>
      <c r="E19" s="199"/>
      <c r="F19" s="198"/>
      <c r="G19" s="198"/>
      <c r="H19" s="197" t="s">
        <v>17</v>
      </c>
      <c r="I19" s="230">
        <f>SUM(I6:I18)</f>
        <v>0</v>
      </c>
    </row>
    <row r="20" spans="1:9" ht="81" customHeight="1" thickBot="1" x14ac:dyDescent="0.25">
      <c r="A20" s="134" t="s">
        <v>1066</v>
      </c>
      <c r="B20" s="114" t="s">
        <v>16</v>
      </c>
      <c r="C20" s="114" t="s">
        <v>5</v>
      </c>
      <c r="D20" s="114" t="s">
        <v>23</v>
      </c>
      <c r="E20" s="118" t="s">
        <v>18</v>
      </c>
      <c r="F20" s="114" t="s">
        <v>19</v>
      </c>
      <c r="G20" s="114" t="s">
        <v>10</v>
      </c>
      <c r="H20" s="114" t="s">
        <v>13</v>
      </c>
      <c r="I20" s="115" t="s">
        <v>12</v>
      </c>
    </row>
    <row r="21" spans="1:9" x14ac:dyDescent="0.2">
      <c r="A21" s="622" t="s">
        <v>112</v>
      </c>
      <c r="B21" s="625">
        <v>10920.88</v>
      </c>
      <c r="C21" s="625" t="s">
        <v>66</v>
      </c>
      <c r="D21" s="627" t="s">
        <v>185</v>
      </c>
      <c r="E21" s="37" t="s">
        <v>131</v>
      </c>
      <c r="F21" s="37" t="s">
        <v>101</v>
      </c>
      <c r="G21" s="37">
        <v>4</v>
      </c>
      <c r="H21" s="38">
        <v>40.880000000000003</v>
      </c>
      <c r="I21" s="39">
        <f t="shared" ref="I21:I79" si="1">G21*H21</f>
        <v>163.52000000000001</v>
      </c>
    </row>
    <row r="22" spans="1:9" ht="12.75" customHeight="1" x14ac:dyDescent="0.2">
      <c r="A22" s="623"/>
      <c r="B22" s="632"/>
      <c r="C22" s="632"/>
      <c r="D22" s="628"/>
      <c r="E22" s="15" t="s">
        <v>116</v>
      </c>
      <c r="F22" s="15" t="s">
        <v>101</v>
      </c>
      <c r="G22" s="15">
        <v>1</v>
      </c>
      <c r="H22" s="16">
        <v>33.479999999999997</v>
      </c>
      <c r="I22" s="43">
        <f t="shared" si="1"/>
        <v>33.479999999999997</v>
      </c>
    </row>
    <row r="23" spans="1:9" ht="12.75" customHeight="1" x14ac:dyDescent="0.2">
      <c r="A23" s="623"/>
      <c r="B23" s="632"/>
      <c r="C23" s="632"/>
      <c r="D23" s="628"/>
      <c r="E23" s="15" t="s">
        <v>130</v>
      </c>
      <c r="F23" s="15" t="s">
        <v>99</v>
      </c>
      <c r="G23" s="15">
        <v>4</v>
      </c>
      <c r="H23" s="16">
        <v>3.82</v>
      </c>
      <c r="I23" s="43">
        <f t="shared" si="1"/>
        <v>15.28</v>
      </c>
    </row>
    <row r="24" spans="1:9" x14ac:dyDescent="0.2">
      <c r="A24" s="623"/>
      <c r="B24" s="632"/>
      <c r="C24" s="632"/>
      <c r="D24" s="628"/>
      <c r="E24" s="15" t="s">
        <v>186</v>
      </c>
      <c r="F24" s="15" t="s">
        <v>99</v>
      </c>
      <c r="G24" s="15">
        <v>2</v>
      </c>
      <c r="H24" s="16">
        <v>7.74</v>
      </c>
      <c r="I24" s="43">
        <f t="shared" si="1"/>
        <v>15.48</v>
      </c>
    </row>
    <row r="25" spans="1:9" ht="12.75" customHeight="1" x14ac:dyDescent="0.2">
      <c r="A25" s="623"/>
      <c r="B25" s="632"/>
      <c r="C25" s="632"/>
      <c r="D25" s="628"/>
      <c r="E25" s="15" t="s">
        <v>187</v>
      </c>
      <c r="F25" s="15" t="s">
        <v>99</v>
      </c>
      <c r="G25" s="15">
        <v>1</v>
      </c>
      <c r="H25" s="16">
        <v>35.42</v>
      </c>
      <c r="I25" s="43">
        <f t="shared" si="1"/>
        <v>35.42</v>
      </c>
    </row>
    <row r="26" spans="1:9" x14ac:dyDescent="0.2">
      <c r="A26" s="623"/>
      <c r="B26" s="632"/>
      <c r="C26" s="632"/>
      <c r="D26" s="628"/>
      <c r="E26" s="15" t="s">
        <v>117</v>
      </c>
      <c r="F26" s="15" t="s">
        <v>99</v>
      </c>
      <c r="G26" s="15">
        <v>1</v>
      </c>
      <c r="H26" s="16">
        <v>3.79</v>
      </c>
      <c r="I26" s="43">
        <f t="shared" si="1"/>
        <v>3.79</v>
      </c>
    </row>
    <row r="27" spans="1:9" ht="12.75" customHeight="1" thickBot="1" x14ac:dyDescent="0.25">
      <c r="A27" s="624"/>
      <c r="B27" s="632"/>
      <c r="C27" s="632"/>
      <c r="D27" s="629"/>
      <c r="E27" s="40" t="s">
        <v>149</v>
      </c>
      <c r="F27" s="40" t="s">
        <v>99</v>
      </c>
      <c r="G27" s="40">
        <v>1</v>
      </c>
      <c r="H27" s="41">
        <v>3.18</v>
      </c>
      <c r="I27" s="42">
        <f t="shared" si="1"/>
        <v>3.18</v>
      </c>
    </row>
    <row r="28" spans="1:9" ht="12.75" customHeight="1" x14ac:dyDescent="0.2">
      <c r="A28" s="622" t="s">
        <v>143</v>
      </c>
      <c r="B28" s="632"/>
      <c r="C28" s="632"/>
      <c r="D28" s="627" t="s">
        <v>108</v>
      </c>
      <c r="E28" s="37" t="s">
        <v>160</v>
      </c>
      <c r="F28" s="37" t="s">
        <v>99</v>
      </c>
      <c r="G28" s="37">
        <v>2</v>
      </c>
      <c r="H28" s="38">
        <v>330</v>
      </c>
      <c r="I28" s="39">
        <f t="shared" si="1"/>
        <v>660</v>
      </c>
    </row>
    <row r="29" spans="1:9" ht="13.5" thickBot="1" x14ac:dyDescent="0.25">
      <c r="A29" s="624"/>
      <c r="B29" s="626"/>
      <c r="C29" s="626"/>
      <c r="D29" s="629"/>
      <c r="E29" s="40" t="s">
        <v>160</v>
      </c>
      <c r="F29" s="40" t="s">
        <v>99</v>
      </c>
      <c r="G29" s="40">
        <v>2</v>
      </c>
      <c r="H29" s="41">
        <v>360</v>
      </c>
      <c r="I29" s="42">
        <f t="shared" si="1"/>
        <v>720</v>
      </c>
    </row>
    <row r="30" spans="1:9" x14ac:dyDescent="0.2">
      <c r="A30" s="622" t="s">
        <v>107</v>
      </c>
      <c r="B30" s="625">
        <v>10626.59</v>
      </c>
      <c r="C30" s="625" t="s">
        <v>67</v>
      </c>
      <c r="D30" s="627" t="s">
        <v>474</v>
      </c>
      <c r="E30" s="37" t="s">
        <v>131</v>
      </c>
      <c r="F30" s="37" t="s">
        <v>101</v>
      </c>
      <c r="G30" s="37">
        <v>2</v>
      </c>
      <c r="H30" s="38">
        <v>40.880000000000003</v>
      </c>
      <c r="I30" s="39">
        <f t="shared" si="1"/>
        <v>81.760000000000005</v>
      </c>
    </row>
    <row r="31" spans="1:9" ht="12.75" customHeight="1" x14ac:dyDescent="0.2">
      <c r="A31" s="623"/>
      <c r="B31" s="632"/>
      <c r="C31" s="632"/>
      <c r="D31" s="628"/>
      <c r="E31" s="15" t="s">
        <v>475</v>
      </c>
      <c r="F31" s="15" t="s">
        <v>99</v>
      </c>
      <c r="G31" s="15">
        <v>4</v>
      </c>
      <c r="H31" s="16">
        <v>3.82</v>
      </c>
      <c r="I31" s="43">
        <f t="shared" si="1"/>
        <v>15.28</v>
      </c>
    </row>
    <row r="32" spans="1:9" ht="12.75" customHeight="1" x14ac:dyDescent="0.2">
      <c r="A32" s="623"/>
      <c r="B32" s="632"/>
      <c r="C32" s="632"/>
      <c r="D32" s="628"/>
      <c r="E32" s="15" t="s">
        <v>132</v>
      </c>
      <c r="F32" s="15" t="s">
        <v>99</v>
      </c>
      <c r="G32" s="15">
        <v>8</v>
      </c>
      <c r="H32" s="16">
        <v>4.59</v>
      </c>
      <c r="I32" s="43">
        <f t="shared" si="1"/>
        <v>36.72</v>
      </c>
    </row>
    <row r="33" spans="1:9" ht="12.75" customHeight="1" thickBot="1" x14ac:dyDescent="0.25">
      <c r="A33" s="624"/>
      <c r="B33" s="626"/>
      <c r="C33" s="626"/>
      <c r="D33" s="629"/>
      <c r="E33" s="40" t="s">
        <v>388</v>
      </c>
      <c r="F33" s="40" t="s">
        <v>99</v>
      </c>
      <c r="G33" s="40">
        <v>2</v>
      </c>
      <c r="H33" s="41">
        <v>51</v>
      </c>
      <c r="I33" s="42">
        <f t="shared" si="1"/>
        <v>102</v>
      </c>
    </row>
    <row r="34" spans="1:9" ht="12.75" customHeight="1" thickBot="1" x14ac:dyDescent="0.25">
      <c r="A34" s="313"/>
      <c r="B34" s="314">
        <v>10487.25</v>
      </c>
      <c r="C34" s="70" t="s">
        <v>70</v>
      </c>
      <c r="D34" s="315"/>
      <c r="E34" s="53"/>
      <c r="F34" s="53"/>
      <c r="G34" s="53"/>
      <c r="H34" s="153"/>
      <c r="I34" s="165">
        <f t="shared" si="1"/>
        <v>0</v>
      </c>
    </row>
    <row r="35" spans="1:9" ht="12.75" customHeight="1" x14ac:dyDescent="0.2">
      <c r="A35" s="622" t="s">
        <v>112</v>
      </c>
      <c r="B35" s="625">
        <v>13987.61</v>
      </c>
      <c r="C35" s="625" t="s">
        <v>72</v>
      </c>
      <c r="D35" s="627" t="s">
        <v>108</v>
      </c>
      <c r="E35" s="37" t="s">
        <v>383</v>
      </c>
      <c r="F35" s="37" t="s">
        <v>99</v>
      </c>
      <c r="G35" s="37">
        <v>2</v>
      </c>
      <c r="H35" s="38">
        <v>235</v>
      </c>
      <c r="I35" s="39">
        <f t="shared" si="1"/>
        <v>470</v>
      </c>
    </row>
    <row r="36" spans="1:9" ht="12.75" customHeight="1" thickBot="1" x14ac:dyDescent="0.25">
      <c r="A36" s="624"/>
      <c r="B36" s="626"/>
      <c r="C36" s="626"/>
      <c r="D36" s="629"/>
      <c r="E36" s="40" t="s">
        <v>307</v>
      </c>
      <c r="F36" s="40" t="s">
        <v>99</v>
      </c>
      <c r="G36" s="40">
        <v>1</v>
      </c>
      <c r="H36" s="41">
        <v>107.62</v>
      </c>
      <c r="I36" s="42">
        <f t="shared" si="1"/>
        <v>107.62</v>
      </c>
    </row>
    <row r="37" spans="1:9" ht="12.75" customHeight="1" x14ac:dyDescent="0.2">
      <c r="A37" s="260"/>
      <c r="B37" s="261">
        <v>13743.79</v>
      </c>
      <c r="C37" s="33" t="s">
        <v>73</v>
      </c>
      <c r="D37" s="262"/>
      <c r="E37" s="35"/>
      <c r="F37" s="35"/>
      <c r="G37" s="35"/>
      <c r="H37" s="36"/>
      <c r="I37" s="157">
        <f t="shared" si="1"/>
        <v>0</v>
      </c>
    </row>
    <row r="38" spans="1:9" ht="12.75" customHeight="1" x14ac:dyDescent="0.2">
      <c r="A38" s="263"/>
      <c r="B38" s="264">
        <v>11885.96</v>
      </c>
      <c r="C38" s="33" t="s">
        <v>74</v>
      </c>
      <c r="D38" s="265"/>
      <c r="E38" s="15"/>
      <c r="F38" s="15"/>
      <c r="G38" s="15"/>
      <c r="H38" s="16"/>
      <c r="I38" s="43">
        <f t="shared" si="1"/>
        <v>0</v>
      </c>
    </row>
    <row r="39" spans="1:9" ht="13.5" thickBot="1" x14ac:dyDescent="0.25">
      <c r="A39" s="11"/>
      <c r="B39" s="296">
        <v>9381</v>
      </c>
      <c r="C39" s="33" t="s">
        <v>75</v>
      </c>
      <c r="D39" s="15"/>
      <c r="E39" s="172"/>
      <c r="F39" s="172"/>
      <c r="G39" s="172"/>
      <c r="H39" s="16"/>
      <c r="I39" s="43">
        <f t="shared" si="1"/>
        <v>0</v>
      </c>
    </row>
    <row r="40" spans="1:9" ht="26.25" thickBot="1" x14ac:dyDescent="0.25">
      <c r="A40" s="46" t="s">
        <v>329</v>
      </c>
      <c r="B40" s="491">
        <v>10598.63</v>
      </c>
      <c r="C40" s="85" t="s">
        <v>76</v>
      </c>
      <c r="D40" s="55" t="s">
        <v>330</v>
      </c>
      <c r="E40" s="47" t="s">
        <v>331</v>
      </c>
      <c r="F40" s="47" t="s">
        <v>99</v>
      </c>
      <c r="G40" s="47">
        <v>3</v>
      </c>
      <c r="H40" s="48">
        <v>7.53</v>
      </c>
      <c r="I40" s="49">
        <f t="shared" si="1"/>
        <v>22.59</v>
      </c>
    </row>
    <row r="41" spans="1:9" ht="12.75" customHeight="1" x14ac:dyDescent="0.2">
      <c r="A41" s="622" t="s">
        <v>112</v>
      </c>
      <c r="B41" s="625">
        <v>10956.27</v>
      </c>
      <c r="C41" s="625" t="s">
        <v>77</v>
      </c>
      <c r="D41" s="633" t="s">
        <v>1592</v>
      </c>
      <c r="E41" s="37" t="s">
        <v>499</v>
      </c>
      <c r="F41" s="37" t="s">
        <v>101</v>
      </c>
      <c r="G41" s="37">
        <v>9</v>
      </c>
      <c r="H41" s="38">
        <v>50.37</v>
      </c>
      <c r="I41" s="39">
        <f t="shared" si="1"/>
        <v>453.33</v>
      </c>
    </row>
    <row r="42" spans="1:9" ht="12.75" customHeight="1" thickBot="1" x14ac:dyDescent="0.25">
      <c r="A42" s="624"/>
      <c r="B42" s="632"/>
      <c r="C42" s="632"/>
      <c r="D42" s="635"/>
      <c r="E42" s="40" t="s">
        <v>410</v>
      </c>
      <c r="F42" s="40" t="s">
        <v>100</v>
      </c>
      <c r="G42" s="40">
        <v>1</v>
      </c>
      <c r="H42" s="41">
        <v>69.81</v>
      </c>
      <c r="I42" s="42">
        <f t="shared" si="1"/>
        <v>69.81</v>
      </c>
    </row>
    <row r="43" spans="1:9" ht="12.75" customHeight="1" x14ac:dyDescent="0.2">
      <c r="A43" s="622" t="s">
        <v>486</v>
      </c>
      <c r="B43" s="632"/>
      <c r="C43" s="632"/>
      <c r="D43" s="633" t="s">
        <v>108</v>
      </c>
      <c r="E43" s="37" t="s">
        <v>1593</v>
      </c>
      <c r="F43" s="37" t="s">
        <v>99</v>
      </c>
      <c r="G43" s="37">
        <v>1</v>
      </c>
      <c r="H43" s="38">
        <v>407.68</v>
      </c>
      <c r="I43" s="39">
        <f t="shared" si="1"/>
        <v>407.68</v>
      </c>
    </row>
    <row r="44" spans="1:9" ht="12.75" customHeight="1" x14ac:dyDescent="0.2">
      <c r="A44" s="623"/>
      <c r="B44" s="632"/>
      <c r="C44" s="632"/>
      <c r="D44" s="634"/>
      <c r="E44" s="15" t="s">
        <v>412</v>
      </c>
      <c r="F44" s="15" t="s">
        <v>99</v>
      </c>
      <c r="G44" s="15">
        <v>3</v>
      </c>
      <c r="H44" s="16">
        <v>12.76</v>
      </c>
      <c r="I44" s="43">
        <f t="shared" si="1"/>
        <v>38.28</v>
      </c>
    </row>
    <row r="45" spans="1:9" ht="12.75" customHeight="1" x14ac:dyDescent="0.2">
      <c r="A45" s="623"/>
      <c r="B45" s="632"/>
      <c r="C45" s="632"/>
      <c r="D45" s="634"/>
      <c r="E45" s="15" t="s">
        <v>1594</v>
      </c>
      <c r="F45" s="15" t="s">
        <v>99</v>
      </c>
      <c r="G45" s="15">
        <v>3</v>
      </c>
      <c r="H45" s="16">
        <v>23.43</v>
      </c>
      <c r="I45" s="43">
        <f t="shared" si="1"/>
        <v>70.289999999999992</v>
      </c>
    </row>
    <row r="46" spans="1:9" ht="12.75" customHeight="1" x14ac:dyDescent="0.2">
      <c r="A46" s="623"/>
      <c r="B46" s="632"/>
      <c r="C46" s="632"/>
      <c r="D46" s="634"/>
      <c r="E46" s="15" t="s">
        <v>129</v>
      </c>
      <c r="F46" s="15" t="s">
        <v>99</v>
      </c>
      <c r="G46" s="15">
        <v>2</v>
      </c>
      <c r="H46" s="16">
        <v>7.7</v>
      </c>
      <c r="I46" s="43">
        <f t="shared" si="1"/>
        <v>15.4</v>
      </c>
    </row>
    <row r="47" spans="1:9" ht="12.75" customHeight="1" x14ac:dyDescent="0.2">
      <c r="A47" s="623"/>
      <c r="B47" s="632"/>
      <c r="C47" s="632"/>
      <c r="D47" s="634"/>
      <c r="E47" s="15" t="s">
        <v>121</v>
      </c>
      <c r="F47" s="15" t="s">
        <v>99</v>
      </c>
      <c r="G47" s="15">
        <v>3</v>
      </c>
      <c r="H47" s="16">
        <v>5.85</v>
      </c>
      <c r="I47" s="43">
        <f t="shared" si="1"/>
        <v>17.549999999999997</v>
      </c>
    </row>
    <row r="48" spans="1:9" ht="12.75" customHeight="1" x14ac:dyDescent="0.2">
      <c r="A48" s="623"/>
      <c r="B48" s="632"/>
      <c r="C48" s="632"/>
      <c r="D48" s="634"/>
      <c r="E48" s="15" t="s">
        <v>118</v>
      </c>
      <c r="F48" s="15" t="s">
        <v>99</v>
      </c>
      <c r="G48" s="15">
        <v>3</v>
      </c>
      <c r="H48" s="16">
        <v>117.24</v>
      </c>
      <c r="I48" s="43">
        <f t="shared" si="1"/>
        <v>351.71999999999997</v>
      </c>
    </row>
    <row r="49" spans="1:9" ht="12.75" customHeight="1" x14ac:dyDescent="0.2">
      <c r="A49" s="623"/>
      <c r="B49" s="632"/>
      <c r="C49" s="632"/>
      <c r="D49" s="634"/>
      <c r="E49" s="15" t="s">
        <v>410</v>
      </c>
      <c r="F49" s="15" t="s">
        <v>99</v>
      </c>
      <c r="G49" s="15">
        <v>3</v>
      </c>
      <c r="H49" s="16">
        <v>69.81</v>
      </c>
      <c r="I49" s="43">
        <f t="shared" si="1"/>
        <v>209.43</v>
      </c>
    </row>
    <row r="50" spans="1:9" ht="12.75" customHeight="1" thickBot="1" x14ac:dyDescent="0.25">
      <c r="A50" s="624"/>
      <c r="B50" s="626"/>
      <c r="C50" s="626"/>
      <c r="D50" s="635"/>
      <c r="E50" s="40" t="s">
        <v>1595</v>
      </c>
      <c r="F50" s="40" t="s">
        <v>99</v>
      </c>
      <c r="G50" s="40">
        <v>2</v>
      </c>
      <c r="H50" s="41">
        <v>22.64</v>
      </c>
      <c r="I50" s="42">
        <f t="shared" si="1"/>
        <v>45.28</v>
      </c>
    </row>
    <row r="51" spans="1:9" ht="12.75" customHeight="1" x14ac:dyDescent="0.2">
      <c r="A51" s="622" t="s">
        <v>107</v>
      </c>
      <c r="B51" s="625">
        <v>13658.57</v>
      </c>
      <c r="C51" s="625" t="s">
        <v>78</v>
      </c>
      <c r="D51" s="627" t="s">
        <v>114</v>
      </c>
      <c r="E51" s="37" t="s">
        <v>118</v>
      </c>
      <c r="F51" s="37" t="s">
        <v>99</v>
      </c>
      <c r="G51" s="37">
        <v>2</v>
      </c>
      <c r="H51" s="38">
        <v>98.8</v>
      </c>
      <c r="I51" s="39">
        <f t="shared" si="1"/>
        <v>197.6</v>
      </c>
    </row>
    <row r="52" spans="1:9" ht="12.75" customHeight="1" thickBot="1" x14ac:dyDescent="0.25">
      <c r="A52" s="624"/>
      <c r="B52" s="626"/>
      <c r="C52" s="626"/>
      <c r="D52" s="629"/>
      <c r="E52" s="40" t="s">
        <v>136</v>
      </c>
      <c r="F52" s="40" t="s">
        <v>101</v>
      </c>
      <c r="G52" s="40">
        <v>3</v>
      </c>
      <c r="H52" s="41">
        <v>66.39</v>
      </c>
      <c r="I52" s="42">
        <f t="shared" si="1"/>
        <v>199.17000000000002</v>
      </c>
    </row>
    <row r="53" spans="1:9" ht="26.25" thickBot="1" x14ac:dyDescent="0.25">
      <c r="A53" s="46" t="s">
        <v>329</v>
      </c>
      <c r="B53" s="625">
        <v>12620.36</v>
      </c>
      <c r="C53" s="625" t="s">
        <v>79</v>
      </c>
      <c r="D53" s="47" t="s">
        <v>330</v>
      </c>
      <c r="E53" s="47" t="s">
        <v>331</v>
      </c>
      <c r="F53" s="47" t="s">
        <v>99</v>
      </c>
      <c r="G53" s="47">
        <v>4</v>
      </c>
      <c r="H53" s="48">
        <v>7.53</v>
      </c>
      <c r="I53" s="49">
        <f t="shared" si="1"/>
        <v>30.12</v>
      </c>
    </row>
    <row r="54" spans="1:9" ht="12.75" customHeight="1" x14ac:dyDescent="0.2">
      <c r="A54" s="622" t="s">
        <v>1959</v>
      </c>
      <c r="B54" s="632"/>
      <c r="C54" s="632"/>
      <c r="D54" s="627" t="s">
        <v>1457</v>
      </c>
      <c r="E54" s="37" t="s">
        <v>136</v>
      </c>
      <c r="F54" s="37" t="s">
        <v>101</v>
      </c>
      <c r="G54" s="37">
        <v>3</v>
      </c>
      <c r="H54" s="38">
        <v>66.39</v>
      </c>
      <c r="I54" s="39">
        <f t="shared" si="1"/>
        <v>199.17000000000002</v>
      </c>
    </row>
    <row r="55" spans="1:9" ht="12.75" customHeight="1" thickBot="1" x14ac:dyDescent="0.25">
      <c r="A55" s="624"/>
      <c r="B55" s="626"/>
      <c r="C55" s="626"/>
      <c r="D55" s="629"/>
      <c r="E55" s="40" t="s">
        <v>506</v>
      </c>
      <c r="F55" s="40" t="s">
        <v>99</v>
      </c>
      <c r="G55" s="40">
        <v>2</v>
      </c>
      <c r="H55" s="41">
        <v>102.25</v>
      </c>
      <c r="I55" s="42">
        <f t="shared" si="1"/>
        <v>204.5</v>
      </c>
    </row>
    <row r="56" spans="1:9" ht="12.75" customHeight="1" x14ac:dyDescent="0.2">
      <c r="A56" s="622" t="s">
        <v>329</v>
      </c>
      <c r="B56" s="625">
        <v>13466.58</v>
      </c>
      <c r="C56" s="625" t="s">
        <v>80</v>
      </c>
      <c r="D56" s="627" t="s">
        <v>330</v>
      </c>
      <c r="E56" s="37" t="s">
        <v>2109</v>
      </c>
      <c r="F56" s="37" t="s">
        <v>99</v>
      </c>
      <c r="G56" s="37">
        <v>1</v>
      </c>
      <c r="H56" s="38">
        <v>107.47</v>
      </c>
      <c r="I56" s="39">
        <f t="shared" si="1"/>
        <v>107.47</v>
      </c>
    </row>
    <row r="57" spans="1:9" ht="12.75" customHeight="1" x14ac:dyDescent="0.2">
      <c r="A57" s="623"/>
      <c r="B57" s="632"/>
      <c r="C57" s="632"/>
      <c r="D57" s="628"/>
      <c r="E57" s="15" t="s">
        <v>331</v>
      </c>
      <c r="F57" s="15" t="s">
        <v>99</v>
      </c>
      <c r="G57" s="15">
        <v>3</v>
      </c>
      <c r="H57" s="16">
        <v>7.53</v>
      </c>
      <c r="I57" s="43">
        <f t="shared" si="1"/>
        <v>22.59</v>
      </c>
    </row>
    <row r="58" spans="1:9" ht="12.75" customHeight="1" thickBot="1" x14ac:dyDescent="0.25">
      <c r="A58" s="624"/>
      <c r="B58" s="632"/>
      <c r="C58" s="632"/>
      <c r="D58" s="629"/>
      <c r="E58" s="40" t="s">
        <v>337</v>
      </c>
      <c r="F58" s="40" t="s">
        <v>99</v>
      </c>
      <c r="G58" s="40">
        <v>1</v>
      </c>
      <c r="H58" s="41">
        <v>48.26</v>
      </c>
      <c r="I58" s="42">
        <f t="shared" si="1"/>
        <v>48.26</v>
      </c>
    </row>
    <row r="59" spans="1:9" ht="12.75" customHeight="1" x14ac:dyDescent="0.2">
      <c r="A59" s="622" t="s">
        <v>107</v>
      </c>
      <c r="B59" s="632"/>
      <c r="C59" s="632"/>
      <c r="D59" s="627" t="s">
        <v>2158</v>
      </c>
      <c r="E59" s="37" t="s">
        <v>131</v>
      </c>
      <c r="F59" s="37" t="s">
        <v>101</v>
      </c>
      <c r="G59" s="37">
        <v>8</v>
      </c>
      <c r="H59" s="38">
        <v>45.81</v>
      </c>
      <c r="I59" s="39">
        <f t="shared" si="1"/>
        <v>366.48</v>
      </c>
    </row>
    <row r="60" spans="1:9" ht="12.75" customHeight="1" x14ac:dyDescent="0.2">
      <c r="A60" s="623"/>
      <c r="B60" s="632"/>
      <c r="C60" s="632"/>
      <c r="D60" s="628"/>
      <c r="E60" s="15" t="s">
        <v>122</v>
      </c>
      <c r="F60" s="15" t="s">
        <v>99</v>
      </c>
      <c r="G60" s="15">
        <v>4</v>
      </c>
      <c r="H60" s="16">
        <v>173.33</v>
      </c>
      <c r="I60" s="43">
        <f t="shared" si="1"/>
        <v>693.32</v>
      </c>
    </row>
    <row r="61" spans="1:9" ht="12.75" customHeight="1" x14ac:dyDescent="0.2">
      <c r="A61" s="623"/>
      <c r="B61" s="632"/>
      <c r="C61" s="632"/>
      <c r="D61" s="628"/>
      <c r="E61" s="15" t="s">
        <v>2159</v>
      </c>
      <c r="F61" s="15" t="s">
        <v>99</v>
      </c>
      <c r="G61" s="15">
        <v>3</v>
      </c>
      <c r="H61" s="16">
        <v>98.8</v>
      </c>
      <c r="I61" s="43">
        <f t="shared" si="1"/>
        <v>296.39999999999998</v>
      </c>
    </row>
    <row r="62" spans="1:9" ht="12.75" customHeight="1" x14ac:dyDescent="0.2">
      <c r="A62" s="623"/>
      <c r="B62" s="632"/>
      <c r="C62" s="632"/>
      <c r="D62" s="628"/>
      <c r="E62" s="15" t="s">
        <v>139</v>
      </c>
      <c r="F62" s="15" t="s">
        <v>99</v>
      </c>
      <c r="G62" s="15">
        <v>3</v>
      </c>
      <c r="H62" s="16">
        <v>105.64</v>
      </c>
      <c r="I62" s="43">
        <f t="shared" si="1"/>
        <v>316.92</v>
      </c>
    </row>
    <row r="63" spans="1:9" ht="12.75" customHeight="1" x14ac:dyDescent="0.2">
      <c r="A63" s="623"/>
      <c r="B63" s="632"/>
      <c r="C63" s="632"/>
      <c r="D63" s="628"/>
      <c r="E63" s="15" t="s">
        <v>240</v>
      </c>
      <c r="F63" s="15" t="s">
        <v>99</v>
      </c>
      <c r="G63" s="15">
        <v>3</v>
      </c>
      <c r="H63" s="16">
        <v>54.86</v>
      </c>
      <c r="I63" s="43">
        <f t="shared" si="1"/>
        <v>164.57999999999998</v>
      </c>
    </row>
    <row r="64" spans="1:9" ht="12.75" customHeight="1" x14ac:dyDescent="0.2">
      <c r="A64" s="623"/>
      <c r="B64" s="632"/>
      <c r="C64" s="632"/>
      <c r="D64" s="628"/>
      <c r="E64" s="15" t="s">
        <v>223</v>
      </c>
      <c r="F64" s="15" t="s">
        <v>99</v>
      </c>
      <c r="G64" s="15">
        <v>2</v>
      </c>
      <c r="H64" s="16">
        <v>290</v>
      </c>
      <c r="I64" s="43">
        <f t="shared" si="1"/>
        <v>580</v>
      </c>
    </row>
    <row r="65" spans="1:9" ht="12.75" customHeight="1" x14ac:dyDescent="0.2">
      <c r="A65" s="623"/>
      <c r="B65" s="632"/>
      <c r="C65" s="632"/>
      <c r="D65" s="628"/>
      <c r="E65" s="15" t="s">
        <v>299</v>
      </c>
      <c r="F65" s="15" t="s">
        <v>99</v>
      </c>
      <c r="G65" s="15">
        <v>1</v>
      </c>
      <c r="H65" s="16">
        <v>113.39</v>
      </c>
      <c r="I65" s="43">
        <f t="shared" si="1"/>
        <v>113.39</v>
      </c>
    </row>
    <row r="66" spans="1:9" ht="12.75" customHeight="1" x14ac:dyDescent="0.2">
      <c r="A66" s="623"/>
      <c r="B66" s="632"/>
      <c r="C66" s="632"/>
      <c r="D66" s="628"/>
      <c r="E66" s="15" t="s">
        <v>241</v>
      </c>
      <c r="F66" s="15" t="s">
        <v>99</v>
      </c>
      <c r="G66" s="15">
        <v>3</v>
      </c>
      <c r="H66" s="16">
        <v>54.38</v>
      </c>
      <c r="I66" s="43">
        <f t="shared" si="1"/>
        <v>163.14000000000001</v>
      </c>
    </row>
    <row r="67" spans="1:9" ht="12.75" customHeight="1" x14ac:dyDescent="0.2">
      <c r="A67" s="623"/>
      <c r="B67" s="632"/>
      <c r="C67" s="632"/>
      <c r="D67" s="628"/>
      <c r="E67" s="15" t="s">
        <v>132</v>
      </c>
      <c r="F67" s="15" t="s">
        <v>99</v>
      </c>
      <c r="G67" s="15">
        <v>5</v>
      </c>
      <c r="H67" s="16">
        <v>5.26</v>
      </c>
      <c r="I67" s="43">
        <f t="shared" si="1"/>
        <v>26.299999999999997</v>
      </c>
    </row>
    <row r="68" spans="1:9" ht="12.75" customHeight="1" x14ac:dyDescent="0.2">
      <c r="A68" s="623"/>
      <c r="B68" s="632"/>
      <c r="C68" s="632"/>
      <c r="D68" s="628"/>
      <c r="E68" s="15" t="s">
        <v>130</v>
      </c>
      <c r="F68" s="15" t="s">
        <v>99</v>
      </c>
      <c r="G68" s="15">
        <v>4</v>
      </c>
      <c r="H68" s="16">
        <v>3.85</v>
      </c>
      <c r="I68" s="43">
        <f t="shared" si="1"/>
        <v>15.4</v>
      </c>
    </row>
    <row r="69" spans="1:9" ht="12.75" customHeight="1" x14ac:dyDescent="0.2">
      <c r="A69" s="623"/>
      <c r="B69" s="632"/>
      <c r="C69" s="632"/>
      <c r="D69" s="628"/>
      <c r="E69" s="15" t="s">
        <v>365</v>
      </c>
      <c r="F69" s="15" t="s">
        <v>101</v>
      </c>
      <c r="G69" s="15">
        <v>4</v>
      </c>
      <c r="H69" s="16">
        <v>234.42</v>
      </c>
      <c r="I69" s="43">
        <f t="shared" si="1"/>
        <v>937.68</v>
      </c>
    </row>
    <row r="70" spans="1:9" ht="12.75" customHeight="1" x14ac:dyDescent="0.2">
      <c r="A70" s="623"/>
      <c r="B70" s="632"/>
      <c r="C70" s="632"/>
      <c r="D70" s="628"/>
      <c r="E70" s="15" t="s">
        <v>141</v>
      </c>
      <c r="F70" s="15" t="s">
        <v>101</v>
      </c>
      <c r="G70" s="15">
        <v>4</v>
      </c>
      <c r="H70" s="16">
        <v>142.09</v>
      </c>
      <c r="I70" s="43">
        <f t="shared" si="1"/>
        <v>568.36</v>
      </c>
    </row>
    <row r="71" spans="1:9" ht="12.75" customHeight="1" x14ac:dyDescent="0.2">
      <c r="A71" s="623"/>
      <c r="B71" s="632"/>
      <c r="C71" s="632"/>
      <c r="D71" s="628"/>
      <c r="E71" s="15" t="s">
        <v>498</v>
      </c>
      <c r="F71" s="15" t="s">
        <v>101</v>
      </c>
      <c r="G71" s="15">
        <v>4</v>
      </c>
      <c r="H71" s="16">
        <v>70.56</v>
      </c>
      <c r="I71" s="43">
        <f t="shared" si="1"/>
        <v>282.24</v>
      </c>
    </row>
    <row r="72" spans="1:9" ht="12.75" customHeight="1" x14ac:dyDescent="0.2">
      <c r="A72" s="623"/>
      <c r="B72" s="632"/>
      <c r="C72" s="632"/>
      <c r="D72" s="628"/>
      <c r="E72" s="15" t="s">
        <v>120</v>
      </c>
      <c r="F72" s="15" t="s">
        <v>99</v>
      </c>
      <c r="G72" s="15">
        <v>6</v>
      </c>
      <c r="H72" s="16">
        <v>4.97</v>
      </c>
      <c r="I72" s="43">
        <f t="shared" si="1"/>
        <v>29.82</v>
      </c>
    </row>
    <row r="73" spans="1:9" ht="12.75" customHeight="1" x14ac:dyDescent="0.2">
      <c r="A73" s="623"/>
      <c r="B73" s="632"/>
      <c r="C73" s="632"/>
      <c r="D73" s="628"/>
      <c r="E73" s="15" t="s">
        <v>122</v>
      </c>
      <c r="F73" s="15" t="s">
        <v>99</v>
      </c>
      <c r="G73" s="15">
        <v>6</v>
      </c>
      <c r="H73" s="16">
        <v>173.33</v>
      </c>
      <c r="I73" s="43">
        <f t="shared" si="1"/>
        <v>1039.98</v>
      </c>
    </row>
    <row r="74" spans="1:9" ht="12.75" customHeight="1" x14ac:dyDescent="0.2">
      <c r="A74" s="623"/>
      <c r="B74" s="632"/>
      <c r="C74" s="632"/>
      <c r="D74" s="628"/>
      <c r="E74" s="15" t="s">
        <v>705</v>
      </c>
      <c r="F74" s="15" t="s">
        <v>99</v>
      </c>
      <c r="G74" s="15">
        <v>4</v>
      </c>
      <c r="H74" s="16">
        <v>90</v>
      </c>
      <c r="I74" s="43">
        <f t="shared" si="1"/>
        <v>360</v>
      </c>
    </row>
    <row r="75" spans="1:9" ht="12.75" customHeight="1" x14ac:dyDescent="0.2">
      <c r="A75" s="623"/>
      <c r="B75" s="632"/>
      <c r="C75" s="632"/>
      <c r="D75" s="628"/>
      <c r="E75" s="15" t="s">
        <v>706</v>
      </c>
      <c r="F75" s="15" t="s">
        <v>99</v>
      </c>
      <c r="G75" s="15">
        <v>2</v>
      </c>
      <c r="H75" s="16">
        <v>65</v>
      </c>
      <c r="I75" s="43">
        <f t="shared" si="1"/>
        <v>130</v>
      </c>
    </row>
    <row r="76" spans="1:9" ht="12.75" customHeight="1" x14ac:dyDescent="0.2">
      <c r="A76" s="623"/>
      <c r="B76" s="632"/>
      <c r="C76" s="632"/>
      <c r="D76" s="628"/>
      <c r="E76" s="15" t="s">
        <v>2160</v>
      </c>
      <c r="F76" s="15" t="s">
        <v>99</v>
      </c>
      <c r="G76" s="15">
        <v>3</v>
      </c>
      <c r="H76" s="16">
        <v>275</v>
      </c>
      <c r="I76" s="43">
        <f t="shared" si="1"/>
        <v>825</v>
      </c>
    </row>
    <row r="77" spans="1:9" ht="12.75" customHeight="1" x14ac:dyDescent="0.2">
      <c r="A77" s="623"/>
      <c r="B77" s="632"/>
      <c r="C77" s="632"/>
      <c r="D77" s="628"/>
      <c r="E77" s="15" t="s">
        <v>2161</v>
      </c>
      <c r="F77" s="15" t="s">
        <v>99</v>
      </c>
      <c r="G77" s="15">
        <v>1</v>
      </c>
      <c r="H77" s="16">
        <v>65</v>
      </c>
      <c r="I77" s="43">
        <f t="shared" si="1"/>
        <v>65</v>
      </c>
    </row>
    <row r="78" spans="1:9" ht="12.75" customHeight="1" x14ac:dyDescent="0.2">
      <c r="A78" s="623"/>
      <c r="B78" s="632"/>
      <c r="C78" s="632"/>
      <c r="D78" s="628"/>
      <c r="E78" s="15" t="s">
        <v>2162</v>
      </c>
      <c r="F78" s="15" t="s">
        <v>99</v>
      </c>
      <c r="G78" s="15">
        <v>1</v>
      </c>
      <c r="H78" s="16">
        <v>150</v>
      </c>
      <c r="I78" s="43">
        <f t="shared" si="1"/>
        <v>150</v>
      </c>
    </row>
    <row r="79" spans="1:9" ht="12.75" customHeight="1" thickBot="1" x14ac:dyDescent="0.25">
      <c r="A79" s="624"/>
      <c r="B79" s="626"/>
      <c r="C79" s="626"/>
      <c r="D79" s="629"/>
      <c r="E79" s="40" t="s">
        <v>2163</v>
      </c>
      <c r="F79" s="40" t="s">
        <v>99</v>
      </c>
      <c r="G79" s="40">
        <v>1</v>
      </c>
      <c r="H79" s="41">
        <v>350</v>
      </c>
      <c r="I79" s="42">
        <f t="shared" si="1"/>
        <v>350</v>
      </c>
    </row>
    <row r="80" spans="1:9" ht="12.75" customHeight="1" x14ac:dyDescent="0.2">
      <c r="A80" s="220"/>
      <c r="B80" s="33"/>
      <c r="C80" s="33" t="s">
        <v>87</v>
      </c>
      <c r="D80" s="35"/>
      <c r="E80" s="35"/>
      <c r="F80" s="35"/>
      <c r="G80" s="35"/>
      <c r="H80" s="36"/>
      <c r="I80" s="157">
        <v>990.13</v>
      </c>
    </row>
    <row r="81" spans="1:9" ht="12.75" customHeight="1" thickBot="1" x14ac:dyDescent="0.25">
      <c r="A81" s="180"/>
      <c r="B81" s="197">
        <f>SUM(B21:B79)</f>
        <v>142333.49000000002</v>
      </c>
      <c r="C81" s="198"/>
      <c r="D81" s="197"/>
      <c r="E81" s="199"/>
      <c r="F81" s="198"/>
      <c r="G81" s="198"/>
      <c r="H81" s="197" t="s">
        <v>17</v>
      </c>
      <c r="I81" s="230">
        <f>SUM(I21:I80)</f>
        <v>13637.909999999998</v>
      </c>
    </row>
    <row r="82" spans="1:9" ht="64.5" thickBot="1" x14ac:dyDescent="0.25">
      <c r="A82" s="134" t="s">
        <v>144</v>
      </c>
      <c r="B82" s="114" t="s">
        <v>16</v>
      </c>
      <c r="C82" s="114" t="s">
        <v>5</v>
      </c>
      <c r="D82" s="114" t="s">
        <v>23</v>
      </c>
      <c r="E82" s="118" t="s">
        <v>18</v>
      </c>
      <c r="F82" s="114" t="s">
        <v>19</v>
      </c>
      <c r="G82" s="114" t="s">
        <v>10</v>
      </c>
      <c r="H82" s="114" t="s">
        <v>13</v>
      </c>
      <c r="I82" s="115" t="s">
        <v>12</v>
      </c>
    </row>
    <row r="83" spans="1:9" ht="12.75" customHeight="1" thickBot="1" x14ac:dyDescent="0.25">
      <c r="A83" s="227"/>
      <c r="B83" s="104">
        <v>5622.6</v>
      </c>
      <c r="C83" s="58" t="s">
        <v>66</v>
      </c>
      <c r="D83" s="64"/>
      <c r="E83" s="59"/>
      <c r="F83" s="59"/>
      <c r="G83" s="59"/>
      <c r="H83" s="60"/>
      <c r="I83" s="61"/>
    </row>
    <row r="84" spans="1:9" ht="12.75" customHeight="1" thickBot="1" x14ac:dyDescent="0.25">
      <c r="A84" s="227"/>
      <c r="B84" s="377">
        <v>5415.75</v>
      </c>
      <c r="C84" s="380" t="s">
        <v>67</v>
      </c>
      <c r="D84" s="55"/>
      <c r="E84" s="47"/>
      <c r="F84" s="47"/>
      <c r="G84" s="47"/>
      <c r="H84" s="48"/>
      <c r="I84" s="49"/>
    </row>
    <row r="85" spans="1:9" ht="12.75" customHeight="1" thickBot="1" x14ac:dyDescent="0.25">
      <c r="A85" s="227"/>
      <c r="B85" s="106">
        <v>5514.63</v>
      </c>
      <c r="C85" s="85" t="s">
        <v>70</v>
      </c>
      <c r="D85" s="86"/>
      <c r="E85" s="47"/>
      <c r="F85" s="47"/>
      <c r="G85" s="47"/>
      <c r="H85" s="48"/>
      <c r="I85" s="49"/>
    </row>
    <row r="86" spans="1:9" ht="12.75" customHeight="1" thickBot="1" x14ac:dyDescent="0.25">
      <c r="A86" s="227"/>
      <c r="B86" s="106">
        <v>3140.45</v>
      </c>
      <c r="C86" s="85" t="s">
        <v>72</v>
      </c>
      <c r="D86" s="86"/>
      <c r="E86" s="47"/>
      <c r="F86" s="47"/>
      <c r="G86" s="47"/>
      <c r="H86" s="48"/>
      <c r="I86" s="49"/>
    </row>
    <row r="87" spans="1:9" ht="12.75" customHeight="1" thickBot="1" x14ac:dyDescent="0.25">
      <c r="A87" s="227"/>
      <c r="B87" s="106">
        <v>5889.83</v>
      </c>
      <c r="C87" s="85" t="s">
        <v>73</v>
      </c>
      <c r="D87" s="86"/>
      <c r="E87" s="47"/>
      <c r="F87" s="47"/>
      <c r="G87" s="47"/>
      <c r="H87" s="48"/>
      <c r="I87" s="49"/>
    </row>
    <row r="88" spans="1:9" ht="12.75" customHeight="1" thickBot="1" x14ac:dyDescent="0.25">
      <c r="A88" s="227"/>
      <c r="B88" s="106">
        <v>5593.35</v>
      </c>
      <c r="C88" s="85" t="s">
        <v>74</v>
      </c>
      <c r="D88" s="86"/>
      <c r="E88" s="47"/>
      <c r="F88" s="47"/>
      <c r="G88" s="47"/>
      <c r="H88" s="48"/>
      <c r="I88" s="49"/>
    </row>
    <row r="89" spans="1:9" ht="12.75" customHeight="1" thickBot="1" x14ac:dyDescent="0.25">
      <c r="A89" s="227"/>
      <c r="B89" s="106">
        <v>3579.63</v>
      </c>
      <c r="C89" s="85" t="s">
        <v>75</v>
      </c>
      <c r="D89" s="86"/>
      <c r="E89" s="47"/>
      <c r="F89" s="47"/>
      <c r="G89" s="47"/>
      <c r="H89" s="48"/>
      <c r="I89" s="49"/>
    </row>
    <row r="90" spans="1:9" ht="12.75" customHeight="1" thickBot="1" x14ac:dyDescent="0.25">
      <c r="A90" s="221"/>
      <c r="B90" s="106">
        <v>4821.41</v>
      </c>
      <c r="C90" s="85" t="s">
        <v>76</v>
      </c>
      <c r="D90" s="86"/>
      <c r="E90" s="47"/>
      <c r="F90" s="47"/>
      <c r="G90" s="47"/>
      <c r="H90" s="48"/>
      <c r="I90" s="49"/>
    </row>
    <row r="91" spans="1:9" ht="12.75" customHeight="1" thickBot="1" x14ac:dyDescent="0.25">
      <c r="A91" s="324"/>
      <c r="B91" s="161">
        <v>6653.91</v>
      </c>
      <c r="C91" s="154" t="s">
        <v>77</v>
      </c>
      <c r="D91" s="322"/>
      <c r="E91" s="47"/>
      <c r="F91" s="47"/>
      <c r="G91" s="47"/>
      <c r="H91" s="48"/>
      <c r="I91" s="49"/>
    </row>
    <row r="92" spans="1:9" ht="12.75" customHeight="1" thickBot="1" x14ac:dyDescent="0.25">
      <c r="A92" s="221"/>
      <c r="B92" s="106">
        <v>7195.63</v>
      </c>
      <c r="C92" s="85" t="s">
        <v>78</v>
      </c>
      <c r="D92" s="86"/>
      <c r="E92" s="47"/>
      <c r="F92" s="47"/>
      <c r="G92" s="47"/>
      <c r="H92" s="48"/>
      <c r="I92" s="49"/>
    </row>
    <row r="93" spans="1:9" ht="12.75" customHeight="1" thickBot="1" x14ac:dyDescent="0.25">
      <c r="A93" s="221"/>
      <c r="B93" s="106">
        <v>6784.2</v>
      </c>
      <c r="C93" s="85" t="s">
        <v>79</v>
      </c>
      <c r="D93" s="86"/>
      <c r="E93" s="47"/>
      <c r="F93" s="47"/>
      <c r="G93" s="47"/>
      <c r="H93" s="48"/>
      <c r="I93" s="49"/>
    </row>
    <row r="94" spans="1:9" ht="12.75" customHeight="1" thickBot="1" x14ac:dyDescent="0.25">
      <c r="A94" s="221"/>
      <c r="B94" s="106">
        <v>7190.93</v>
      </c>
      <c r="C94" s="85" t="s">
        <v>80</v>
      </c>
      <c r="D94" s="86"/>
      <c r="E94" s="47"/>
      <c r="F94" s="47"/>
      <c r="G94" s="47"/>
      <c r="H94" s="48"/>
      <c r="I94" s="49"/>
    </row>
    <row r="95" spans="1:9" ht="12.75" customHeight="1" thickBot="1" x14ac:dyDescent="0.25">
      <c r="A95" s="228"/>
      <c r="B95" s="454">
        <f>SUM(B83:B94)</f>
        <v>67402.319999999992</v>
      </c>
      <c r="C95" s="458" t="s">
        <v>87</v>
      </c>
      <c r="D95" s="86"/>
      <c r="E95" s="47"/>
      <c r="F95" s="47"/>
      <c r="G95" s="47"/>
      <c r="H95" s="48"/>
      <c r="I95" s="49"/>
    </row>
    <row r="96" spans="1:9" ht="12.75" customHeight="1" thickBot="1" x14ac:dyDescent="0.25">
      <c r="A96" s="655" t="s">
        <v>106</v>
      </c>
      <c r="B96" s="161">
        <v>1060.06</v>
      </c>
      <c r="C96" s="154" t="s">
        <v>74</v>
      </c>
      <c r="D96" s="322"/>
      <c r="E96" s="47"/>
      <c r="F96" s="47"/>
      <c r="G96" s="47"/>
      <c r="H96" s="48"/>
      <c r="I96" s="49"/>
    </row>
    <row r="97" spans="1:9" ht="12.75" customHeight="1" thickBot="1" x14ac:dyDescent="0.25">
      <c r="A97" s="656"/>
      <c r="B97" s="106">
        <v>448.03</v>
      </c>
      <c r="C97" s="85" t="s">
        <v>75</v>
      </c>
      <c r="D97" s="86"/>
      <c r="E97" s="47"/>
      <c r="F97" s="47"/>
      <c r="G97" s="47"/>
      <c r="H97" s="48"/>
      <c r="I97" s="49"/>
    </row>
    <row r="98" spans="1:9" ht="12.75" customHeight="1" thickBot="1" x14ac:dyDescent="0.25">
      <c r="A98" s="657"/>
      <c r="B98" s="161">
        <v>557.37</v>
      </c>
      <c r="C98" s="154" t="s">
        <v>76</v>
      </c>
      <c r="D98" s="322"/>
      <c r="E98" s="47"/>
      <c r="F98" s="47"/>
      <c r="G98" s="47"/>
      <c r="H98" s="48"/>
      <c r="I98" s="49"/>
    </row>
    <row r="99" spans="1:9" ht="12.75" customHeight="1" thickBot="1" x14ac:dyDescent="0.25">
      <c r="A99" s="526"/>
      <c r="B99" s="454">
        <f>SUM(B96:B98)</f>
        <v>2065.46</v>
      </c>
      <c r="C99" s="458" t="s">
        <v>87</v>
      </c>
      <c r="D99" s="86"/>
      <c r="E99" s="47"/>
      <c r="F99" s="47"/>
      <c r="G99" s="47"/>
      <c r="H99" s="48"/>
      <c r="I99" s="49">
        <v>776.04</v>
      </c>
    </row>
    <row r="100" spans="1:9" ht="12.75" customHeight="1" thickBot="1" x14ac:dyDescent="0.25">
      <c r="A100" s="180"/>
      <c r="B100" s="108">
        <f>B95+B99</f>
        <v>69467.78</v>
      </c>
      <c r="C100" s="109"/>
      <c r="D100" s="108"/>
      <c r="E100" s="110"/>
      <c r="F100" s="109"/>
      <c r="G100" s="109"/>
      <c r="H100" s="108" t="s">
        <v>17</v>
      </c>
      <c r="I100" s="232">
        <f>SUM(I83:I99)</f>
        <v>776.04</v>
      </c>
    </row>
    <row r="101" spans="1:9" ht="77.25" thickBot="1" x14ac:dyDescent="0.25">
      <c r="A101" s="134" t="s">
        <v>145</v>
      </c>
      <c r="B101" s="114" t="s">
        <v>16</v>
      </c>
      <c r="C101" s="114" t="s">
        <v>5</v>
      </c>
      <c r="D101" s="114" t="s">
        <v>23</v>
      </c>
      <c r="E101" s="118" t="s">
        <v>18</v>
      </c>
      <c r="F101" s="114" t="s">
        <v>19</v>
      </c>
      <c r="G101" s="114" t="s">
        <v>10</v>
      </c>
      <c r="H101" s="114" t="s">
        <v>13</v>
      </c>
      <c r="I101" s="115" t="s">
        <v>12</v>
      </c>
    </row>
    <row r="102" spans="1:9" ht="12.75" customHeight="1" thickBot="1" x14ac:dyDescent="0.25">
      <c r="A102" s="227"/>
      <c r="B102" s="106">
        <v>7047.46</v>
      </c>
      <c r="C102" s="33" t="s">
        <v>66</v>
      </c>
      <c r="D102" s="86"/>
      <c r="E102" s="47"/>
      <c r="F102" s="47"/>
      <c r="G102" s="47"/>
      <c r="H102" s="48"/>
      <c r="I102" s="49"/>
    </row>
    <row r="103" spans="1:9" ht="12.75" customHeight="1" thickBot="1" x14ac:dyDescent="0.25">
      <c r="A103" s="227"/>
      <c r="B103" s="106">
        <v>7223.8</v>
      </c>
      <c r="C103" s="13" t="s">
        <v>67</v>
      </c>
      <c r="D103" s="86"/>
      <c r="E103" s="47"/>
      <c r="F103" s="47"/>
      <c r="G103" s="47"/>
      <c r="H103" s="48"/>
      <c r="I103" s="49"/>
    </row>
    <row r="104" spans="1:9" ht="12.75" customHeight="1" thickBot="1" x14ac:dyDescent="0.25">
      <c r="A104" s="227"/>
      <c r="B104" s="106">
        <v>7586.9858999999997</v>
      </c>
      <c r="C104" s="33" t="s">
        <v>70</v>
      </c>
      <c r="D104" s="86"/>
      <c r="E104" s="47"/>
      <c r="F104" s="47"/>
      <c r="G104" s="47"/>
      <c r="H104" s="48"/>
      <c r="I104" s="49"/>
    </row>
    <row r="105" spans="1:9" ht="12.75" customHeight="1" thickBot="1" x14ac:dyDescent="0.25">
      <c r="A105" s="227"/>
      <c r="B105" s="106">
        <v>7221.25</v>
      </c>
      <c r="C105" s="13" t="s">
        <v>72</v>
      </c>
      <c r="D105" s="86"/>
      <c r="E105" s="47"/>
      <c r="F105" s="47"/>
      <c r="G105" s="47"/>
      <c r="H105" s="48"/>
      <c r="I105" s="49"/>
    </row>
    <row r="106" spans="1:9" ht="12.75" customHeight="1" thickBot="1" x14ac:dyDescent="0.25">
      <c r="A106" s="227"/>
      <c r="B106" s="106">
        <v>7357.85</v>
      </c>
      <c r="C106" s="33" t="s">
        <v>73</v>
      </c>
      <c r="D106" s="86"/>
      <c r="E106" s="47"/>
      <c r="F106" s="47"/>
      <c r="G106" s="47"/>
      <c r="H106" s="48"/>
      <c r="I106" s="49"/>
    </row>
    <row r="107" spans="1:9" ht="12.75" customHeight="1" thickBot="1" x14ac:dyDescent="0.25">
      <c r="A107" s="227"/>
      <c r="B107" s="106">
        <v>8467.2999999999993</v>
      </c>
      <c r="C107" s="13" t="s">
        <v>74</v>
      </c>
      <c r="D107" s="86"/>
      <c r="E107" s="47"/>
      <c r="F107" s="47"/>
      <c r="G107" s="47"/>
      <c r="H107" s="48"/>
      <c r="I107" s="49"/>
    </row>
    <row r="108" spans="1:9" ht="12.75" customHeight="1" thickBot="1" x14ac:dyDescent="0.25">
      <c r="A108" s="227"/>
      <c r="B108" s="106">
        <v>6920.62</v>
      </c>
      <c r="C108" s="33" t="s">
        <v>75</v>
      </c>
      <c r="D108" s="86"/>
      <c r="E108" s="47"/>
      <c r="F108" s="47"/>
      <c r="G108" s="47"/>
      <c r="H108" s="48"/>
      <c r="I108" s="49"/>
    </row>
    <row r="109" spans="1:9" ht="12.75" customHeight="1" thickBot="1" x14ac:dyDescent="0.25">
      <c r="A109" s="227"/>
      <c r="B109" s="106">
        <v>8540.23</v>
      </c>
      <c r="C109" s="13" t="s">
        <v>76</v>
      </c>
      <c r="D109" s="86"/>
      <c r="E109" s="47"/>
      <c r="F109" s="47"/>
      <c r="G109" s="47"/>
      <c r="H109" s="48"/>
      <c r="I109" s="49"/>
    </row>
    <row r="110" spans="1:9" ht="12.75" customHeight="1" thickBot="1" x14ac:dyDescent="0.25">
      <c r="A110" s="227"/>
      <c r="B110" s="106">
        <v>8665.9699999999993</v>
      </c>
      <c r="C110" s="33" t="s">
        <v>77</v>
      </c>
      <c r="D110" s="86"/>
      <c r="E110" s="47"/>
      <c r="F110" s="47"/>
      <c r="G110" s="47"/>
      <c r="H110" s="48"/>
      <c r="I110" s="49"/>
    </row>
    <row r="111" spans="1:9" ht="12.75" customHeight="1" thickBot="1" x14ac:dyDescent="0.25">
      <c r="A111" s="227"/>
      <c r="B111" s="106">
        <v>9277.56</v>
      </c>
      <c r="C111" s="13" t="s">
        <v>78</v>
      </c>
      <c r="D111" s="86"/>
      <c r="E111" s="47"/>
      <c r="F111" s="47"/>
      <c r="G111" s="47"/>
      <c r="H111" s="48"/>
      <c r="I111" s="49"/>
    </row>
    <row r="112" spans="1:9" ht="12.75" customHeight="1" thickBot="1" x14ac:dyDescent="0.25">
      <c r="A112" s="227"/>
      <c r="B112" s="106">
        <v>8914.7000000000007</v>
      </c>
      <c r="C112" s="13" t="s">
        <v>79</v>
      </c>
      <c r="D112" s="86"/>
      <c r="E112" s="47"/>
      <c r="F112" s="47"/>
      <c r="G112" s="47"/>
      <c r="H112" s="48"/>
      <c r="I112" s="49"/>
    </row>
    <row r="113" spans="1:9" ht="12.75" customHeight="1" thickBot="1" x14ac:dyDescent="0.25">
      <c r="A113" s="227"/>
      <c r="B113" s="106">
        <v>9022.5499999999993</v>
      </c>
      <c r="C113" s="13" t="s">
        <v>80</v>
      </c>
      <c r="D113" s="86"/>
      <c r="E113" s="47"/>
      <c r="F113" s="47"/>
      <c r="G113" s="47"/>
      <c r="H113" s="48"/>
      <c r="I113" s="49"/>
    </row>
    <row r="114" spans="1:9" ht="12.75" customHeight="1" thickBot="1" x14ac:dyDescent="0.25">
      <c r="A114" s="227"/>
      <c r="B114" s="106"/>
      <c r="C114" s="85" t="s">
        <v>87</v>
      </c>
      <c r="D114" s="86"/>
      <c r="E114" s="47"/>
      <c r="F114" s="47"/>
      <c r="G114" s="47"/>
      <c r="H114" s="48"/>
      <c r="I114" s="49">
        <v>1599.64</v>
      </c>
    </row>
    <row r="115" spans="1:9" ht="13.5" thickBot="1" x14ac:dyDescent="0.25">
      <c r="A115" s="180"/>
      <c r="B115" s="197">
        <f>SUM(B102:B114)</f>
        <v>96246.275900000008</v>
      </c>
      <c r="C115" s="198"/>
      <c r="D115" s="197"/>
      <c r="E115" s="199"/>
      <c r="F115" s="198"/>
      <c r="G115" s="198"/>
      <c r="H115" s="197" t="s">
        <v>17</v>
      </c>
      <c r="I115" s="230">
        <f>SUM(I102:I114)</f>
        <v>1599.64</v>
      </c>
    </row>
    <row r="116" spans="1:9" ht="26.25" thickBot="1" x14ac:dyDescent="0.25">
      <c r="A116" s="46" t="s">
        <v>8</v>
      </c>
      <c r="B116" s="114" t="s">
        <v>16</v>
      </c>
      <c r="C116" s="114" t="s">
        <v>5</v>
      </c>
      <c r="D116" s="114" t="s">
        <v>23</v>
      </c>
      <c r="E116" s="118" t="s">
        <v>18</v>
      </c>
      <c r="F116" s="114" t="s">
        <v>19</v>
      </c>
      <c r="G116" s="114" t="s">
        <v>10</v>
      </c>
      <c r="H116" s="114" t="s">
        <v>13</v>
      </c>
      <c r="I116" s="115" t="s">
        <v>12</v>
      </c>
    </row>
    <row r="117" spans="1:9" ht="12.75" customHeight="1" x14ac:dyDescent="0.2">
      <c r="A117" s="623" t="s">
        <v>82</v>
      </c>
      <c r="B117" s="33"/>
      <c r="C117" s="33" t="s">
        <v>66</v>
      </c>
      <c r="D117" s="34"/>
      <c r="E117" s="35"/>
      <c r="F117" s="35" t="s">
        <v>83</v>
      </c>
      <c r="G117" s="35">
        <v>211</v>
      </c>
      <c r="H117" s="16">
        <v>4.8099999999999996</v>
      </c>
      <c r="I117" s="157">
        <f>G117*H117</f>
        <v>1014.91</v>
      </c>
    </row>
    <row r="118" spans="1:9" x14ac:dyDescent="0.2">
      <c r="A118" s="623"/>
      <c r="B118" s="13"/>
      <c r="C118" s="13" t="s">
        <v>67</v>
      </c>
      <c r="D118" s="14"/>
      <c r="E118" s="15"/>
      <c r="F118" s="15" t="s">
        <v>83</v>
      </c>
      <c r="G118" s="15">
        <v>117</v>
      </c>
      <c r="H118" s="16">
        <v>4.8099999999999996</v>
      </c>
      <c r="I118" s="43">
        <f>G118*H118</f>
        <v>562.77</v>
      </c>
    </row>
    <row r="119" spans="1:9" x14ac:dyDescent="0.2">
      <c r="A119" s="623"/>
      <c r="B119" s="13"/>
      <c r="C119" s="13" t="s">
        <v>70</v>
      </c>
      <c r="D119" s="14"/>
      <c r="E119" s="15"/>
      <c r="F119" s="15" t="s">
        <v>83</v>
      </c>
      <c r="G119" s="15">
        <v>142</v>
      </c>
      <c r="H119" s="16">
        <v>4.8099999999999996</v>
      </c>
      <c r="I119" s="43">
        <f t="shared" ref="I119:I126" si="2">G119*H119</f>
        <v>683.02</v>
      </c>
    </row>
    <row r="120" spans="1:9" ht="12.75" customHeight="1" x14ac:dyDescent="0.2">
      <c r="A120" s="623"/>
      <c r="B120" s="13"/>
      <c r="C120" s="13" t="s">
        <v>72</v>
      </c>
      <c r="D120" s="14"/>
      <c r="E120" s="15"/>
      <c r="F120" s="15" t="s">
        <v>83</v>
      </c>
      <c r="G120" s="15">
        <v>124</v>
      </c>
      <c r="H120" s="16">
        <v>4.8099999999999996</v>
      </c>
      <c r="I120" s="43">
        <f t="shared" si="2"/>
        <v>596.43999999999994</v>
      </c>
    </row>
    <row r="121" spans="1:9" x14ac:dyDescent="0.2">
      <c r="A121" s="623"/>
      <c r="B121" s="13"/>
      <c r="C121" s="13" t="s">
        <v>73</v>
      </c>
      <c r="D121" s="14"/>
      <c r="E121" s="15"/>
      <c r="F121" s="15" t="s">
        <v>83</v>
      </c>
      <c r="G121" s="15">
        <v>135</v>
      </c>
      <c r="H121" s="16">
        <v>4.8099999999999996</v>
      </c>
      <c r="I121" s="43">
        <f t="shared" si="2"/>
        <v>649.34999999999991</v>
      </c>
    </row>
    <row r="122" spans="1:9" ht="12.75" customHeight="1" x14ac:dyDescent="0.2">
      <c r="A122" s="623"/>
      <c r="B122" s="13"/>
      <c r="C122" s="13" t="s">
        <v>74</v>
      </c>
      <c r="D122" s="14"/>
      <c r="E122" s="15"/>
      <c r="F122" s="15" t="s">
        <v>83</v>
      </c>
      <c r="G122" s="15">
        <v>140</v>
      </c>
      <c r="H122" s="16">
        <v>4.8099999999999996</v>
      </c>
      <c r="I122" s="43">
        <f t="shared" si="2"/>
        <v>673.4</v>
      </c>
    </row>
    <row r="123" spans="1:9" ht="12.75" customHeight="1" x14ac:dyDescent="0.2">
      <c r="A123" s="623"/>
      <c r="B123" s="13"/>
      <c r="C123" s="13" t="s">
        <v>75</v>
      </c>
      <c r="D123" s="14"/>
      <c r="E123" s="15"/>
      <c r="F123" s="15" t="s">
        <v>83</v>
      </c>
      <c r="G123" s="15">
        <v>26</v>
      </c>
      <c r="H123" s="16">
        <v>5.04</v>
      </c>
      <c r="I123" s="43">
        <f t="shared" si="2"/>
        <v>131.04</v>
      </c>
    </row>
    <row r="124" spans="1:9" ht="12.75" customHeight="1" x14ac:dyDescent="0.2">
      <c r="A124" s="623"/>
      <c r="B124" s="13"/>
      <c r="C124" s="13" t="s">
        <v>76</v>
      </c>
      <c r="D124" s="14"/>
      <c r="E124" s="15"/>
      <c r="F124" s="15" t="s">
        <v>83</v>
      </c>
      <c r="G124" s="15">
        <v>109</v>
      </c>
      <c r="H124" s="16">
        <v>5.04</v>
      </c>
      <c r="I124" s="43">
        <f t="shared" si="2"/>
        <v>549.36</v>
      </c>
    </row>
    <row r="125" spans="1:9" ht="12.75" customHeight="1" x14ac:dyDescent="0.2">
      <c r="A125" s="623"/>
      <c r="B125" s="13"/>
      <c r="C125" s="13" t="s">
        <v>77</v>
      </c>
      <c r="D125" s="14"/>
      <c r="E125" s="15"/>
      <c r="F125" s="15" t="s">
        <v>83</v>
      </c>
      <c r="G125" s="15">
        <v>119</v>
      </c>
      <c r="H125" s="16">
        <v>5.04</v>
      </c>
      <c r="I125" s="43">
        <f t="shared" si="2"/>
        <v>599.76</v>
      </c>
    </row>
    <row r="126" spans="1:9" ht="12.75" customHeight="1" x14ac:dyDescent="0.2">
      <c r="A126" s="623"/>
      <c r="B126" s="13"/>
      <c r="C126" s="13" t="s">
        <v>78</v>
      </c>
      <c r="D126" s="14"/>
      <c r="E126" s="15"/>
      <c r="F126" s="15" t="s">
        <v>83</v>
      </c>
      <c r="G126" s="15">
        <v>155</v>
      </c>
      <c r="H126" s="16">
        <v>5.04</v>
      </c>
      <c r="I126" s="43">
        <f t="shared" si="2"/>
        <v>781.2</v>
      </c>
    </row>
    <row r="127" spans="1:9" ht="12.75" customHeight="1" x14ac:dyDescent="0.2">
      <c r="A127" s="623"/>
      <c r="B127" s="13"/>
      <c r="C127" s="13" t="s">
        <v>79</v>
      </c>
      <c r="D127" s="14"/>
      <c r="E127" s="15"/>
      <c r="F127" s="15" t="s">
        <v>83</v>
      </c>
      <c r="G127" s="15">
        <v>152</v>
      </c>
      <c r="H127" s="16">
        <v>5.04</v>
      </c>
      <c r="I127" s="43">
        <f>G127*H127</f>
        <v>766.08</v>
      </c>
    </row>
    <row r="128" spans="1:9" ht="12.75" customHeight="1" x14ac:dyDescent="0.2">
      <c r="A128" s="623"/>
      <c r="B128" s="13"/>
      <c r="C128" s="13" t="s">
        <v>80</v>
      </c>
      <c r="D128" s="14"/>
      <c r="E128" s="15"/>
      <c r="F128" s="15" t="s">
        <v>83</v>
      </c>
      <c r="G128" s="15">
        <v>157</v>
      </c>
      <c r="H128" s="16">
        <v>5.04</v>
      </c>
      <c r="I128" s="43">
        <f>G128*H128</f>
        <v>791.28</v>
      </c>
    </row>
    <row r="129" spans="1:255" ht="12.75" customHeight="1" x14ac:dyDescent="0.2">
      <c r="A129" s="623"/>
      <c r="B129" s="71"/>
      <c r="C129" s="13" t="s">
        <v>87</v>
      </c>
      <c r="D129" s="14"/>
      <c r="E129" s="15"/>
      <c r="F129" s="15" t="s">
        <v>83</v>
      </c>
      <c r="G129" s="15">
        <f>SUM(G117:G128)</f>
        <v>1587</v>
      </c>
      <c r="H129" s="16"/>
      <c r="I129" s="243">
        <f>SUM(I117:I128)</f>
        <v>7798.6099999999988</v>
      </c>
    </row>
    <row r="130" spans="1:255" ht="19.899999999999999" customHeight="1" x14ac:dyDescent="0.2">
      <c r="A130" s="652" t="s">
        <v>2272</v>
      </c>
      <c r="B130" s="71"/>
      <c r="C130" s="13" t="s">
        <v>2273</v>
      </c>
      <c r="D130" s="72"/>
      <c r="E130" s="73"/>
      <c r="F130" s="15"/>
      <c r="G130" s="327"/>
      <c r="H130" s="74"/>
      <c r="I130" s="598">
        <v>114.36</v>
      </c>
    </row>
    <row r="131" spans="1:255" ht="18" customHeight="1" x14ac:dyDescent="0.2">
      <c r="A131" s="653"/>
      <c r="B131" s="71"/>
      <c r="C131" s="13" t="s">
        <v>2274</v>
      </c>
      <c r="D131" s="72"/>
      <c r="E131" s="73"/>
      <c r="F131" s="15"/>
      <c r="G131" s="327"/>
      <c r="H131" s="74"/>
      <c r="I131" s="598">
        <v>97.82</v>
      </c>
    </row>
    <row r="132" spans="1:255" ht="46.15" customHeight="1" x14ac:dyDescent="0.2">
      <c r="A132" s="654"/>
      <c r="B132" s="412"/>
      <c r="C132" s="244" t="s">
        <v>87</v>
      </c>
      <c r="D132" s="72"/>
      <c r="E132" s="73"/>
      <c r="F132" s="15"/>
      <c r="G132" s="327"/>
      <c r="H132" s="74"/>
      <c r="I132" s="241">
        <f>SUM(I130:I131)</f>
        <v>212.18</v>
      </c>
    </row>
    <row r="133" spans="1:255" ht="18.600000000000001" customHeight="1" x14ac:dyDescent="0.2">
      <c r="A133" s="652" t="s">
        <v>2271</v>
      </c>
      <c r="B133" s="71"/>
      <c r="C133" s="33" t="s">
        <v>2273</v>
      </c>
      <c r="D133" s="72"/>
      <c r="E133" s="73"/>
      <c r="F133" s="15"/>
      <c r="G133" s="327"/>
      <c r="H133" s="74"/>
      <c r="I133" s="598">
        <v>647.47</v>
      </c>
    </row>
    <row r="134" spans="1:255" ht="28.9" customHeight="1" x14ac:dyDescent="0.2">
      <c r="A134" s="653"/>
      <c r="B134" s="71"/>
      <c r="C134" s="71" t="s">
        <v>2274</v>
      </c>
      <c r="D134" s="72"/>
      <c r="E134" s="73"/>
      <c r="F134" s="15"/>
      <c r="G134" s="327"/>
      <c r="H134" s="74"/>
      <c r="I134" s="598">
        <v>586.5</v>
      </c>
    </row>
    <row r="135" spans="1:255" ht="36" customHeight="1" x14ac:dyDescent="0.2">
      <c r="A135" s="654"/>
      <c r="B135" s="71"/>
      <c r="C135" s="244" t="s">
        <v>87</v>
      </c>
      <c r="D135" s="72"/>
      <c r="E135" s="73"/>
      <c r="F135" s="15"/>
      <c r="G135" s="327"/>
      <c r="H135" s="74"/>
      <c r="I135" s="241">
        <f>SUM(I133:I134)</f>
        <v>1233.97</v>
      </c>
    </row>
    <row r="136" spans="1:255" ht="25.5" x14ac:dyDescent="0.2">
      <c r="A136" s="221" t="s">
        <v>2270</v>
      </c>
      <c r="B136" s="13"/>
      <c r="C136" s="13" t="s">
        <v>87</v>
      </c>
      <c r="D136" s="14"/>
      <c r="E136" s="15"/>
      <c r="F136" s="15"/>
      <c r="G136" s="15"/>
      <c r="H136" s="16"/>
      <c r="I136" s="243">
        <v>95746.34</v>
      </c>
    </row>
    <row r="137" spans="1:255" ht="12.75" customHeight="1" x14ac:dyDescent="0.2">
      <c r="A137" s="221" t="s">
        <v>84</v>
      </c>
      <c r="B137" s="13"/>
      <c r="C137" s="71" t="s">
        <v>87</v>
      </c>
      <c r="D137" s="14"/>
      <c r="E137" s="15"/>
      <c r="F137" s="15"/>
      <c r="G137" s="15"/>
      <c r="H137" s="16"/>
      <c r="I137" s="243">
        <v>9179.11</v>
      </c>
    </row>
    <row r="138" spans="1:255" ht="12.75" customHeight="1" x14ac:dyDescent="0.2">
      <c r="A138" s="221" t="s">
        <v>86</v>
      </c>
      <c r="B138" s="13"/>
      <c r="C138" s="71" t="s">
        <v>87</v>
      </c>
      <c r="D138" s="14"/>
      <c r="E138" s="15"/>
      <c r="F138" s="15"/>
      <c r="G138" s="15"/>
      <c r="H138" s="16"/>
      <c r="I138" s="243">
        <v>8371.09</v>
      </c>
    </row>
    <row r="139" spans="1:255" ht="12.75" customHeight="1" x14ac:dyDescent="0.2">
      <c r="A139" s="219" t="s">
        <v>88</v>
      </c>
      <c r="B139" s="13"/>
      <c r="C139" s="71" t="s">
        <v>87</v>
      </c>
      <c r="D139" s="14"/>
      <c r="E139" s="15"/>
      <c r="F139" s="15"/>
      <c r="G139" s="15"/>
      <c r="H139" s="16"/>
      <c r="I139" s="243">
        <v>6140.95</v>
      </c>
    </row>
    <row r="140" spans="1:255" ht="12.75" customHeight="1" thickBot="1" x14ac:dyDescent="0.25">
      <c r="A140" s="219"/>
      <c r="B140" s="109"/>
      <c r="C140" s="109"/>
      <c r="D140" s="108"/>
      <c r="E140" s="110"/>
      <c r="F140" s="109"/>
      <c r="G140" s="109"/>
      <c r="H140" s="108" t="s">
        <v>17</v>
      </c>
      <c r="I140" s="232">
        <f>I129+I132+I135+I136+I137+I138+I139</f>
        <v>128682.24999999999</v>
      </c>
    </row>
    <row r="141" spans="1:255" s="45" customFormat="1" ht="77.25" thickBot="1" x14ac:dyDescent="0.25">
      <c r="A141" s="117" t="s">
        <v>95</v>
      </c>
      <c r="B141" s="114" t="s">
        <v>16</v>
      </c>
      <c r="C141" s="114" t="s">
        <v>5</v>
      </c>
      <c r="D141" s="114" t="s">
        <v>23</v>
      </c>
      <c r="E141" s="118" t="s">
        <v>18</v>
      </c>
      <c r="F141" s="114" t="s">
        <v>19</v>
      </c>
      <c r="G141" s="114" t="s">
        <v>10</v>
      </c>
      <c r="H141" s="114" t="s">
        <v>13</v>
      </c>
      <c r="I141" s="115" t="s">
        <v>12</v>
      </c>
      <c r="J141" s="56"/>
      <c r="K141" s="56"/>
      <c r="L141" s="56"/>
      <c r="M141" s="56"/>
      <c r="N141" s="56"/>
      <c r="O141" s="56"/>
      <c r="P141" s="56"/>
      <c r="Q141" s="56"/>
      <c r="R141" s="56"/>
      <c r="T141" s="56"/>
      <c r="U141" s="56"/>
      <c r="V141" s="56"/>
      <c r="W141" s="56"/>
      <c r="X141" s="56"/>
      <c r="Y141" s="56"/>
      <c r="Z141" s="56"/>
      <c r="AA141" s="56"/>
      <c r="AB141" s="56"/>
      <c r="AD141" s="56"/>
      <c r="AE141" s="56"/>
      <c r="AF141" s="56"/>
      <c r="AG141" s="56"/>
      <c r="AH141" s="56"/>
      <c r="AI141" s="56"/>
      <c r="AJ141" s="56"/>
      <c r="AK141" s="56"/>
      <c r="AL141" s="56"/>
      <c r="AN141" s="56"/>
      <c r="AO141" s="56"/>
      <c r="AP141" s="56"/>
      <c r="AQ141" s="56"/>
      <c r="AR141" s="56"/>
      <c r="AS141" s="56"/>
      <c r="AT141" s="56"/>
      <c r="AU141" s="56"/>
      <c r="AV141" s="56"/>
      <c r="AX141" s="56"/>
      <c r="AY141" s="56"/>
      <c r="AZ141" s="56"/>
      <c r="BA141" s="56"/>
      <c r="BB141" s="56"/>
      <c r="BC141" s="56"/>
      <c r="BD141" s="56"/>
      <c r="BE141" s="56"/>
      <c r="BF141" s="56"/>
      <c r="BH141" s="56"/>
      <c r="BI141" s="56"/>
      <c r="BJ141" s="56"/>
      <c r="BK141" s="56"/>
      <c r="BL141" s="56"/>
      <c r="BM141" s="56"/>
      <c r="BN141" s="56"/>
      <c r="BO141" s="56"/>
      <c r="BP141" s="56"/>
      <c r="BR141" s="56"/>
      <c r="BS141" s="56"/>
      <c r="BT141" s="56"/>
      <c r="BU141" s="56"/>
      <c r="BV141" s="56"/>
      <c r="BW141" s="56"/>
      <c r="BX141" s="56"/>
      <c r="BY141" s="56"/>
      <c r="BZ141" s="56"/>
      <c r="CB141" s="56"/>
      <c r="CC141" s="56"/>
      <c r="CD141" s="56"/>
      <c r="CE141" s="56"/>
      <c r="CF141" s="56"/>
      <c r="CG141" s="56"/>
      <c r="CH141" s="56"/>
      <c r="CI141" s="56"/>
      <c r="CJ141" s="56"/>
      <c r="CL141" s="56"/>
      <c r="CM141" s="56"/>
      <c r="CN141" s="56"/>
      <c r="CO141" s="56"/>
      <c r="CP141" s="56"/>
      <c r="CQ141" s="56"/>
      <c r="CR141" s="56"/>
      <c r="CS141" s="56"/>
      <c r="CT141" s="56"/>
      <c r="CV141" s="56"/>
      <c r="CW141" s="56"/>
      <c r="CX141" s="56"/>
      <c r="CY141" s="56"/>
      <c r="CZ141" s="56"/>
      <c r="DA141" s="56"/>
      <c r="DB141" s="56"/>
      <c r="DC141" s="56"/>
      <c r="DD141" s="56"/>
      <c r="DF141" s="56"/>
      <c r="DG141" s="56"/>
      <c r="DH141" s="56"/>
      <c r="DI141" s="56"/>
      <c r="DJ141" s="56"/>
      <c r="DK141" s="56"/>
      <c r="DL141" s="56"/>
      <c r="DM141" s="56"/>
      <c r="DN141" s="56"/>
      <c r="DP141" s="56"/>
      <c r="DQ141" s="56"/>
      <c r="DR141" s="56"/>
      <c r="DS141" s="56"/>
      <c r="DT141" s="56"/>
      <c r="DU141" s="56"/>
      <c r="DV141" s="56"/>
      <c r="DW141" s="56"/>
      <c r="DX141" s="56"/>
      <c r="DZ141" s="56"/>
      <c r="EA141" s="56"/>
      <c r="EB141" s="56"/>
      <c r="EC141" s="56"/>
      <c r="ED141" s="56"/>
      <c r="EE141" s="56"/>
      <c r="EF141" s="56"/>
      <c r="EG141" s="56"/>
      <c r="EH141" s="56"/>
      <c r="EJ141" s="56"/>
      <c r="EK141" s="56"/>
      <c r="EL141" s="56"/>
      <c r="EM141" s="56"/>
      <c r="EN141" s="56"/>
      <c r="EO141" s="56"/>
      <c r="EP141" s="56"/>
      <c r="EQ141" s="56"/>
      <c r="ER141" s="56"/>
      <c r="ET141" s="56"/>
      <c r="EU141" s="56"/>
      <c r="EV141" s="56"/>
      <c r="EW141" s="56"/>
      <c r="EX141" s="56"/>
      <c r="EY141" s="56"/>
      <c r="EZ141" s="56"/>
      <c r="FA141" s="56"/>
      <c r="FB141" s="56"/>
      <c r="FD141" s="56"/>
      <c r="FE141" s="56"/>
      <c r="FF141" s="56"/>
      <c r="FG141" s="56"/>
      <c r="FH141" s="56"/>
      <c r="FI141" s="56"/>
      <c r="FJ141" s="56"/>
      <c r="FK141" s="56"/>
      <c r="FL141" s="56"/>
      <c r="FN141" s="56"/>
      <c r="FO141" s="56"/>
      <c r="FP141" s="56"/>
      <c r="FQ141" s="56"/>
      <c r="FR141" s="56"/>
      <c r="FS141" s="56"/>
      <c r="FT141" s="56"/>
      <c r="FU141" s="56"/>
      <c r="FV141" s="56"/>
      <c r="FX141" s="56"/>
      <c r="FY141" s="56"/>
      <c r="FZ141" s="56"/>
      <c r="GA141" s="56"/>
      <c r="GB141" s="56"/>
      <c r="GC141" s="56"/>
      <c r="GD141" s="56"/>
      <c r="GE141" s="56"/>
      <c r="GF141" s="56"/>
      <c r="GH141" s="56"/>
      <c r="GI141" s="56"/>
      <c r="GJ141" s="56"/>
      <c r="GK141" s="56"/>
      <c r="GL141" s="56"/>
      <c r="GM141" s="56"/>
      <c r="GN141" s="56"/>
      <c r="GO141" s="56"/>
      <c r="GP141" s="56"/>
      <c r="GR141" s="56"/>
      <c r="GS141" s="56"/>
      <c r="GT141" s="56"/>
      <c r="GU141" s="56"/>
      <c r="GV141" s="56"/>
      <c r="GW141" s="56"/>
      <c r="GX141" s="56"/>
      <c r="GY141" s="56"/>
      <c r="GZ141" s="56"/>
      <c r="HB141" s="56"/>
      <c r="HC141" s="56"/>
      <c r="HD141" s="56"/>
      <c r="HE141" s="56"/>
      <c r="HF141" s="56"/>
      <c r="HG141" s="56"/>
      <c r="HH141" s="56"/>
      <c r="HI141" s="56"/>
      <c r="HJ141" s="56"/>
      <c r="HL141" s="56"/>
      <c r="HM141" s="56"/>
      <c r="HN141" s="56"/>
      <c r="HO141" s="56"/>
      <c r="HP141" s="56"/>
      <c r="HQ141" s="56"/>
      <c r="HR141" s="56"/>
      <c r="HS141" s="56"/>
      <c r="HT141" s="56"/>
      <c r="HV141" s="56"/>
      <c r="HW141" s="56"/>
      <c r="HX141" s="56"/>
      <c r="HY141" s="56"/>
      <c r="HZ141" s="56"/>
      <c r="IA141" s="56"/>
      <c r="IB141" s="56"/>
      <c r="IC141" s="56"/>
      <c r="ID141" s="56"/>
      <c r="IF141" s="56"/>
      <c r="IG141" s="56"/>
      <c r="IH141" s="56"/>
      <c r="II141" s="56"/>
      <c r="IJ141" s="56"/>
      <c r="IK141" s="56"/>
      <c r="IL141" s="56"/>
      <c r="IM141" s="56"/>
      <c r="IN141" s="56"/>
      <c r="IP141" s="56"/>
      <c r="IQ141" s="56"/>
      <c r="IR141" s="56"/>
      <c r="IS141" s="56"/>
      <c r="IT141" s="56"/>
      <c r="IU141" s="56"/>
    </row>
    <row r="142" spans="1:255" ht="12.75" customHeight="1" thickBot="1" x14ac:dyDescent="0.25">
      <c r="A142" s="227"/>
      <c r="B142" s="104">
        <v>2990.49</v>
      </c>
      <c r="C142" s="58" t="s">
        <v>66</v>
      </c>
      <c r="D142" s="64"/>
      <c r="E142" s="59"/>
      <c r="F142" s="59"/>
      <c r="G142" s="59"/>
      <c r="H142" s="60"/>
      <c r="I142" s="61"/>
      <c r="J142" s="56"/>
      <c r="K142" s="56"/>
      <c r="L142" s="56"/>
      <c r="M142" s="56"/>
      <c r="N142" s="56"/>
      <c r="O142" s="56"/>
      <c r="P142" s="56"/>
      <c r="Q142" s="56"/>
      <c r="R142" s="56"/>
      <c r="T142" s="56"/>
      <c r="U142" s="56"/>
      <c r="V142" s="56"/>
      <c r="W142" s="56"/>
      <c r="X142" s="56"/>
      <c r="Y142" s="56"/>
      <c r="Z142" s="56"/>
      <c r="AA142" s="56"/>
      <c r="AB142" s="56"/>
      <c r="AD142" s="56"/>
      <c r="AE142" s="56"/>
      <c r="AF142" s="56"/>
      <c r="AG142" s="56"/>
      <c r="AH142" s="56"/>
      <c r="AI142" s="56"/>
      <c r="AJ142" s="56"/>
      <c r="AK142" s="56"/>
      <c r="AL142" s="56"/>
      <c r="AN142" s="56"/>
      <c r="AO142" s="56"/>
      <c r="AP142" s="56"/>
      <c r="AQ142" s="56"/>
      <c r="AR142" s="56"/>
      <c r="AS142" s="56"/>
      <c r="AT142" s="56"/>
      <c r="AU142" s="56"/>
      <c r="AV142" s="56"/>
      <c r="AX142" s="56"/>
      <c r="AY142" s="56"/>
      <c r="AZ142" s="56"/>
      <c r="BA142" s="56"/>
      <c r="BB142" s="56"/>
      <c r="BC142" s="56"/>
      <c r="BD142" s="56"/>
      <c r="BE142" s="56"/>
      <c r="BF142" s="56"/>
      <c r="BH142" s="56"/>
      <c r="BI142" s="56"/>
      <c r="BJ142" s="56"/>
      <c r="BK142" s="56"/>
      <c r="BL142" s="56"/>
      <c r="BM142" s="56"/>
      <c r="BN142" s="56"/>
      <c r="BO142" s="56"/>
      <c r="BP142" s="56"/>
      <c r="BR142" s="56"/>
      <c r="BS142" s="56"/>
      <c r="BT142" s="56"/>
      <c r="BU142" s="56"/>
      <c r="BV142" s="56"/>
      <c r="BW142" s="56"/>
      <c r="BX142" s="56"/>
      <c r="BY142" s="56"/>
      <c r="BZ142" s="56"/>
      <c r="CB142" s="56"/>
      <c r="CC142" s="56"/>
      <c r="CD142" s="56"/>
      <c r="CE142" s="56"/>
      <c r="CF142" s="56"/>
      <c r="CG142" s="56"/>
      <c r="CH142" s="56"/>
      <c r="CI142" s="56"/>
      <c r="CJ142" s="56"/>
      <c r="CL142" s="56"/>
      <c r="CM142" s="56"/>
      <c r="CN142" s="56"/>
      <c r="CO142" s="56"/>
      <c r="CP142" s="56"/>
      <c r="CQ142" s="56"/>
      <c r="CR142" s="56"/>
      <c r="CS142" s="56"/>
      <c r="CT142" s="56"/>
      <c r="CV142" s="56"/>
      <c r="CW142" s="56"/>
      <c r="CX142" s="56"/>
      <c r="CY142" s="56"/>
      <c r="CZ142" s="56"/>
      <c r="DA142" s="56"/>
      <c r="DB142" s="56"/>
      <c r="DC142" s="56"/>
      <c r="DD142" s="56"/>
      <c r="DF142" s="56"/>
      <c r="DG142" s="56"/>
      <c r="DH142" s="56"/>
      <c r="DI142" s="56"/>
      <c r="DJ142" s="56"/>
      <c r="DK142" s="56"/>
      <c r="DL142" s="56"/>
      <c r="DM142" s="56"/>
      <c r="DN142" s="56"/>
      <c r="DP142" s="56"/>
      <c r="DQ142" s="56"/>
      <c r="DR142" s="56"/>
      <c r="DS142" s="56"/>
      <c r="DT142" s="56"/>
      <c r="DU142" s="56"/>
      <c r="DV142" s="56"/>
      <c r="DW142" s="56"/>
      <c r="DX142" s="56"/>
      <c r="DZ142" s="56"/>
      <c r="EA142" s="56"/>
      <c r="EB142" s="56"/>
      <c r="EC142" s="56"/>
      <c r="ED142" s="56"/>
      <c r="EE142" s="56"/>
      <c r="EF142" s="56"/>
      <c r="EG142" s="56"/>
      <c r="EH142" s="56"/>
      <c r="EJ142" s="56"/>
      <c r="EK142" s="56"/>
      <c r="EL142" s="56"/>
      <c r="EM142" s="56"/>
      <c r="EN142" s="56"/>
      <c r="EO142" s="56"/>
      <c r="EP142" s="56"/>
      <c r="EQ142" s="56"/>
      <c r="ER142" s="56"/>
      <c r="ET142" s="56"/>
      <c r="EU142" s="56"/>
      <c r="EV142" s="56"/>
      <c r="EW142" s="56"/>
      <c r="EX142" s="56"/>
      <c r="EY142" s="56"/>
      <c r="EZ142" s="56"/>
      <c r="FA142" s="56"/>
      <c r="FB142" s="56"/>
      <c r="FD142" s="56"/>
      <c r="FE142" s="56"/>
      <c r="FF142" s="56"/>
      <c r="FG142" s="56"/>
      <c r="FH142" s="56"/>
      <c r="FI142" s="56"/>
      <c r="FJ142" s="56"/>
      <c r="FK142" s="56"/>
      <c r="FL142" s="56"/>
      <c r="FN142" s="56"/>
      <c r="FO142" s="56"/>
      <c r="FP142" s="56"/>
      <c r="FQ142" s="56"/>
      <c r="FR142" s="56"/>
      <c r="FS142" s="56"/>
      <c r="FT142" s="56"/>
      <c r="FU142" s="56"/>
      <c r="FV142" s="56"/>
      <c r="FX142" s="56"/>
      <c r="FY142" s="56"/>
      <c r="FZ142" s="56"/>
      <c r="GA142" s="56"/>
      <c r="GB142" s="56"/>
      <c r="GC142" s="56"/>
      <c r="GD142" s="56"/>
      <c r="GE142" s="56"/>
      <c r="GF142" s="56"/>
      <c r="GH142" s="56"/>
      <c r="GI142" s="56"/>
      <c r="GJ142" s="56"/>
      <c r="GK142" s="56"/>
      <c r="GL142" s="56"/>
      <c r="GM142" s="56"/>
      <c r="GN142" s="56"/>
      <c r="GO142" s="56"/>
      <c r="GP142" s="56"/>
      <c r="GR142" s="56"/>
      <c r="GS142" s="56"/>
      <c r="GT142" s="56"/>
      <c r="GU142" s="56"/>
      <c r="GV142" s="56"/>
      <c r="GW142" s="56"/>
      <c r="GX142" s="56"/>
      <c r="GY142" s="56"/>
      <c r="GZ142" s="56"/>
      <c r="HB142" s="56"/>
      <c r="HC142" s="56"/>
      <c r="HD142" s="56"/>
      <c r="HE142" s="56"/>
      <c r="HF142" s="56"/>
      <c r="HG142" s="56"/>
      <c r="HH142" s="56"/>
      <c r="HI142" s="56"/>
      <c r="HJ142" s="56"/>
      <c r="HL142" s="56"/>
      <c r="HM142" s="56"/>
      <c r="HN142" s="56"/>
      <c r="HO142" s="56"/>
      <c r="HP142" s="56"/>
      <c r="HQ142" s="56"/>
      <c r="HR142" s="56"/>
      <c r="HS142" s="56"/>
      <c r="HT142" s="56"/>
      <c r="HV142" s="56"/>
      <c r="HW142" s="56"/>
      <c r="HX142" s="56"/>
      <c r="HY142" s="56"/>
      <c r="HZ142" s="56"/>
      <c r="IA142" s="56"/>
      <c r="IB142" s="56"/>
      <c r="IC142" s="56"/>
      <c r="ID142" s="56"/>
      <c r="IF142" s="56"/>
      <c r="IG142" s="56"/>
      <c r="IH142" s="56"/>
      <c r="II142" s="56"/>
      <c r="IJ142" s="56"/>
      <c r="IK142" s="56"/>
      <c r="IL142" s="56"/>
      <c r="IM142" s="56"/>
      <c r="IN142" s="56"/>
      <c r="IP142" s="56"/>
      <c r="IQ142" s="56"/>
      <c r="IR142" s="56"/>
      <c r="IS142" s="56"/>
      <c r="IT142" s="56"/>
      <c r="IU142" s="56"/>
    </row>
    <row r="143" spans="1:255" ht="12.75" customHeight="1" thickBot="1" x14ac:dyDescent="0.25">
      <c r="A143" s="227"/>
      <c r="B143" s="105">
        <v>3631.81</v>
      </c>
      <c r="C143" s="92" t="s">
        <v>67</v>
      </c>
      <c r="D143" s="93"/>
      <c r="E143" s="94"/>
      <c r="F143" s="94"/>
      <c r="G143" s="94"/>
      <c r="H143" s="95"/>
      <c r="I143" s="96"/>
      <c r="J143" s="56"/>
      <c r="K143" s="56"/>
      <c r="L143" s="56"/>
      <c r="M143" s="56"/>
      <c r="N143" s="56"/>
      <c r="O143" s="56"/>
      <c r="P143" s="56"/>
      <c r="Q143" s="56"/>
      <c r="R143" s="56"/>
      <c r="T143" s="56"/>
      <c r="U143" s="56"/>
      <c r="V143" s="56"/>
      <c r="W143" s="56"/>
      <c r="X143" s="56"/>
      <c r="Y143" s="56"/>
      <c r="Z143" s="56"/>
      <c r="AA143" s="56"/>
      <c r="AB143" s="56"/>
      <c r="AD143" s="56"/>
      <c r="AE143" s="56"/>
      <c r="AF143" s="56"/>
      <c r="AG143" s="56"/>
      <c r="AH143" s="56"/>
      <c r="AI143" s="56"/>
      <c r="AJ143" s="56"/>
      <c r="AK143" s="56"/>
      <c r="AL143" s="56"/>
      <c r="AN143" s="56"/>
      <c r="AO143" s="56"/>
      <c r="AP143" s="56"/>
      <c r="AQ143" s="56"/>
      <c r="AR143" s="56"/>
      <c r="AS143" s="56"/>
      <c r="AT143" s="56"/>
      <c r="AU143" s="56"/>
      <c r="AV143" s="56"/>
      <c r="AX143" s="56"/>
      <c r="AY143" s="56"/>
      <c r="AZ143" s="56"/>
      <c r="BA143" s="56"/>
      <c r="BB143" s="56"/>
      <c r="BC143" s="56"/>
      <c r="BD143" s="56"/>
      <c r="BE143" s="56"/>
      <c r="BF143" s="56"/>
      <c r="BH143" s="56"/>
      <c r="BI143" s="56"/>
      <c r="BJ143" s="56"/>
      <c r="BK143" s="56"/>
      <c r="BL143" s="56"/>
      <c r="BM143" s="56"/>
      <c r="BN143" s="56"/>
      <c r="BO143" s="56"/>
      <c r="BP143" s="56"/>
      <c r="BR143" s="56"/>
      <c r="BS143" s="56"/>
      <c r="BT143" s="56"/>
      <c r="BU143" s="56"/>
      <c r="BV143" s="56"/>
      <c r="BW143" s="56"/>
      <c r="BX143" s="56"/>
      <c r="BY143" s="56"/>
      <c r="BZ143" s="56"/>
      <c r="CB143" s="56"/>
      <c r="CC143" s="56"/>
      <c r="CD143" s="56"/>
      <c r="CE143" s="56"/>
      <c r="CF143" s="56"/>
      <c r="CG143" s="56"/>
      <c r="CH143" s="56"/>
      <c r="CI143" s="56"/>
      <c r="CJ143" s="56"/>
      <c r="CL143" s="56"/>
      <c r="CM143" s="56"/>
      <c r="CN143" s="56"/>
      <c r="CO143" s="56"/>
      <c r="CP143" s="56"/>
      <c r="CQ143" s="56"/>
      <c r="CR143" s="56"/>
      <c r="CS143" s="56"/>
      <c r="CT143" s="56"/>
      <c r="CV143" s="56"/>
      <c r="CW143" s="56"/>
      <c r="CX143" s="56"/>
      <c r="CY143" s="56"/>
      <c r="CZ143" s="56"/>
      <c r="DA143" s="56"/>
      <c r="DB143" s="56"/>
      <c r="DC143" s="56"/>
      <c r="DD143" s="56"/>
      <c r="DF143" s="56"/>
      <c r="DG143" s="56"/>
      <c r="DH143" s="56"/>
      <c r="DI143" s="56"/>
      <c r="DJ143" s="56"/>
      <c r="DK143" s="56"/>
      <c r="DL143" s="56"/>
      <c r="DM143" s="56"/>
      <c r="DN143" s="56"/>
      <c r="DP143" s="56"/>
      <c r="DQ143" s="56"/>
      <c r="DR143" s="56"/>
      <c r="DS143" s="56"/>
      <c r="DT143" s="56"/>
      <c r="DU143" s="56"/>
      <c r="DV143" s="56"/>
      <c r="DW143" s="56"/>
      <c r="DX143" s="56"/>
      <c r="DZ143" s="56"/>
      <c r="EA143" s="56"/>
      <c r="EB143" s="56"/>
      <c r="EC143" s="56"/>
      <c r="ED143" s="56"/>
      <c r="EE143" s="56"/>
      <c r="EF143" s="56"/>
      <c r="EG143" s="56"/>
      <c r="EH143" s="56"/>
      <c r="EJ143" s="56"/>
      <c r="EK143" s="56"/>
      <c r="EL143" s="56"/>
      <c r="EM143" s="56"/>
      <c r="EN143" s="56"/>
      <c r="EO143" s="56"/>
      <c r="EP143" s="56"/>
      <c r="EQ143" s="56"/>
      <c r="ER143" s="56"/>
      <c r="ET143" s="56"/>
      <c r="EU143" s="56"/>
      <c r="EV143" s="56"/>
      <c r="EW143" s="56"/>
      <c r="EX143" s="56"/>
      <c r="EY143" s="56"/>
      <c r="EZ143" s="56"/>
      <c r="FA143" s="56"/>
      <c r="FB143" s="56"/>
      <c r="FD143" s="56"/>
      <c r="FE143" s="56"/>
      <c r="FF143" s="56"/>
      <c r="FG143" s="56"/>
      <c r="FH143" s="56"/>
      <c r="FI143" s="56"/>
      <c r="FJ143" s="56"/>
      <c r="FK143" s="56"/>
      <c r="FL143" s="56"/>
      <c r="FN143" s="56"/>
      <c r="FO143" s="56"/>
      <c r="FP143" s="56"/>
      <c r="FQ143" s="56"/>
      <c r="FR143" s="56"/>
      <c r="FS143" s="56"/>
      <c r="FT143" s="56"/>
      <c r="FU143" s="56"/>
      <c r="FV143" s="56"/>
      <c r="FX143" s="56"/>
      <c r="FY143" s="56"/>
      <c r="FZ143" s="56"/>
      <c r="GA143" s="56"/>
      <c r="GB143" s="56"/>
      <c r="GC143" s="56"/>
      <c r="GD143" s="56"/>
      <c r="GE143" s="56"/>
      <c r="GF143" s="56"/>
      <c r="GH143" s="56"/>
      <c r="GI143" s="56"/>
      <c r="GJ143" s="56"/>
      <c r="GK143" s="56"/>
      <c r="GL143" s="56"/>
      <c r="GM143" s="56"/>
      <c r="GN143" s="56"/>
      <c r="GO143" s="56"/>
      <c r="GP143" s="56"/>
      <c r="GR143" s="56"/>
      <c r="GS143" s="56"/>
      <c r="GT143" s="56"/>
      <c r="GU143" s="56"/>
      <c r="GV143" s="56"/>
      <c r="GW143" s="56"/>
      <c r="GX143" s="56"/>
      <c r="GY143" s="56"/>
      <c r="GZ143" s="56"/>
      <c r="HB143" s="56"/>
      <c r="HC143" s="56"/>
      <c r="HD143" s="56"/>
      <c r="HE143" s="56"/>
      <c r="HF143" s="56"/>
      <c r="HG143" s="56"/>
      <c r="HH143" s="56"/>
      <c r="HI143" s="56"/>
      <c r="HJ143" s="56"/>
      <c r="HL143" s="56"/>
      <c r="HM143" s="56"/>
      <c r="HN143" s="56"/>
      <c r="HO143" s="56"/>
      <c r="HP143" s="56"/>
      <c r="HQ143" s="56"/>
      <c r="HR143" s="56"/>
      <c r="HS143" s="56"/>
      <c r="HT143" s="56"/>
      <c r="HV143" s="56"/>
      <c r="HW143" s="56"/>
      <c r="HX143" s="56"/>
      <c r="HY143" s="56"/>
      <c r="HZ143" s="56"/>
      <c r="IA143" s="56"/>
      <c r="IB143" s="56"/>
      <c r="IC143" s="56"/>
      <c r="ID143" s="56"/>
      <c r="IF143" s="56"/>
      <c r="IG143" s="56"/>
      <c r="IH143" s="56"/>
      <c r="II143" s="56"/>
      <c r="IJ143" s="56"/>
      <c r="IK143" s="56"/>
      <c r="IL143" s="56"/>
      <c r="IM143" s="56"/>
      <c r="IN143" s="56"/>
      <c r="IP143" s="56"/>
      <c r="IQ143" s="56"/>
      <c r="IR143" s="56"/>
      <c r="IS143" s="56"/>
      <c r="IT143" s="56"/>
      <c r="IU143" s="56"/>
    </row>
    <row r="144" spans="1:255" ht="12.75" customHeight="1" thickBot="1" x14ac:dyDescent="0.25">
      <c r="A144" s="227"/>
      <c r="B144" s="106">
        <v>3024.6956850000001</v>
      </c>
      <c r="C144" s="85" t="s">
        <v>70</v>
      </c>
      <c r="D144" s="86"/>
      <c r="E144" s="47"/>
      <c r="F144" s="47"/>
      <c r="G144" s="47"/>
      <c r="H144" s="48"/>
      <c r="I144" s="49"/>
      <c r="J144" s="56"/>
      <c r="K144" s="56"/>
      <c r="L144" s="56"/>
      <c r="M144" s="56"/>
      <c r="N144" s="56"/>
      <c r="O144" s="56"/>
      <c r="P144" s="56"/>
      <c r="Q144" s="56"/>
      <c r="R144" s="56"/>
      <c r="T144" s="56"/>
      <c r="U144" s="56"/>
      <c r="V144" s="56"/>
      <c r="W144" s="56"/>
      <c r="X144" s="56"/>
      <c r="Y144" s="56"/>
      <c r="Z144" s="56"/>
      <c r="AA144" s="56"/>
      <c r="AB144" s="56"/>
      <c r="AD144" s="56"/>
      <c r="AE144" s="56"/>
      <c r="AF144" s="56"/>
      <c r="AG144" s="56"/>
      <c r="AH144" s="56"/>
      <c r="AI144" s="56"/>
      <c r="AJ144" s="56"/>
      <c r="AK144" s="56"/>
      <c r="AL144" s="56"/>
      <c r="AN144" s="56"/>
      <c r="AO144" s="56"/>
      <c r="AP144" s="56"/>
      <c r="AQ144" s="56"/>
      <c r="AR144" s="56"/>
      <c r="AS144" s="56"/>
      <c r="AT144" s="56"/>
      <c r="AU144" s="56"/>
      <c r="AV144" s="56"/>
      <c r="AX144" s="56"/>
      <c r="AY144" s="56"/>
      <c r="AZ144" s="56"/>
      <c r="BA144" s="56"/>
      <c r="BB144" s="56"/>
      <c r="BC144" s="56"/>
      <c r="BD144" s="56"/>
      <c r="BE144" s="56"/>
      <c r="BF144" s="56"/>
      <c r="BH144" s="56"/>
      <c r="BI144" s="56"/>
      <c r="BJ144" s="56"/>
      <c r="BK144" s="56"/>
      <c r="BL144" s="56"/>
      <c r="BM144" s="56"/>
      <c r="BN144" s="56"/>
      <c r="BO144" s="56"/>
      <c r="BP144" s="56"/>
      <c r="BR144" s="56"/>
      <c r="BS144" s="56"/>
      <c r="BT144" s="56"/>
      <c r="BU144" s="56"/>
      <c r="BV144" s="56"/>
      <c r="BW144" s="56"/>
      <c r="BX144" s="56"/>
      <c r="BY144" s="56"/>
      <c r="BZ144" s="56"/>
      <c r="CB144" s="56"/>
      <c r="CC144" s="56"/>
      <c r="CD144" s="56"/>
      <c r="CE144" s="56"/>
      <c r="CF144" s="56"/>
      <c r="CG144" s="56"/>
      <c r="CH144" s="56"/>
      <c r="CI144" s="56"/>
      <c r="CJ144" s="56"/>
      <c r="CL144" s="56"/>
      <c r="CM144" s="56"/>
      <c r="CN144" s="56"/>
      <c r="CO144" s="56"/>
      <c r="CP144" s="56"/>
      <c r="CQ144" s="56"/>
      <c r="CR144" s="56"/>
      <c r="CS144" s="56"/>
      <c r="CT144" s="56"/>
      <c r="CV144" s="56"/>
      <c r="CW144" s="56"/>
      <c r="CX144" s="56"/>
      <c r="CY144" s="56"/>
      <c r="CZ144" s="56"/>
      <c r="DA144" s="56"/>
      <c r="DB144" s="56"/>
      <c r="DC144" s="56"/>
      <c r="DD144" s="56"/>
      <c r="DF144" s="56"/>
      <c r="DG144" s="56"/>
      <c r="DH144" s="56"/>
      <c r="DI144" s="56"/>
      <c r="DJ144" s="56"/>
      <c r="DK144" s="56"/>
      <c r="DL144" s="56"/>
      <c r="DM144" s="56"/>
      <c r="DN144" s="56"/>
      <c r="DP144" s="56"/>
      <c r="DQ144" s="56"/>
      <c r="DR144" s="56"/>
      <c r="DS144" s="56"/>
      <c r="DT144" s="56"/>
      <c r="DU144" s="56"/>
      <c r="DV144" s="56"/>
      <c r="DW144" s="56"/>
      <c r="DX144" s="56"/>
      <c r="DZ144" s="56"/>
      <c r="EA144" s="56"/>
      <c r="EB144" s="56"/>
      <c r="EC144" s="56"/>
      <c r="ED144" s="56"/>
      <c r="EE144" s="56"/>
      <c r="EF144" s="56"/>
      <c r="EG144" s="56"/>
      <c r="EH144" s="56"/>
      <c r="EJ144" s="56"/>
      <c r="EK144" s="56"/>
      <c r="EL144" s="56"/>
      <c r="EM144" s="56"/>
      <c r="EN144" s="56"/>
      <c r="EO144" s="56"/>
      <c r="EP144" s="56"/>
      <c r="EQ144" s="56"/>
      <c r="ER144" s="56"/>
      <c r="ET144" s="56"/>
      <c r="EU144" s="56"/>
      <c r="EV144" s="56"/>
      <c r="EW144" s="56"/>
      <c r="EX144" s="56"/>
      <c r="EY144" s="56"/>
      <c r="EZ144" s="56"/>
      <c r="FA144" s="56"/>
      <c r="FB144" s="56"/>
      <c r="FD144" s="56"/>
      <c r="FE144" s="56"/>
      <c r="FF144" s="56"/>
      <c r="FG144" s="56"/>
      <c r="FH144" s="56"/>
      <c r="FI144" s="56"/>
      <c r="FJ144" s="56"/>
      <c r="FK144" s="56"/>
      <c r="FL144" s="56"/>
      <c r="FN144" s="56"/>
      <c r="FO144" s="56"/>
      <c r="FP144" s="56"/>
      <c r="FQ144" s="56"/>
      <c r="FR144" s="56"/>
      <c r="FS144" s="56"/>
      <c r="FT144" s="56"/>
      <c r="FU144" s="56"/>
      <c r="FV144" s="56"/>
      <c r="FX144" s="56"/>
      <c r="FY144" s="56"/>
      <c r="FZ144" s="56"/>
      <c r="GA144" s="56"/>
      <c r="GB144" s="56"/>
      <c r="GC144" s="56"/>
      <c r="GD144" s="56"/>
      <c r="GE144" s="56"/>
      <c r="GF144" s="56"/>
      <c r="GH144" s="56"/>
      <c r="GI144" s="56"/>
      <c r="GJ144" s="56"/>
      <c r="GK144" s="56"/>
      <c r="GL144" s="56"/>
      <c r="GM144" s="56"/>
      <c r="GN144" s="56"/>
      <c r="GO144" s="56"/>
      <c r="GP144" s="56"/>
      <c r="GR144" s="56"/>
      <c r="GS144" s="56"/>
      <c r="GT144" s="56"/>
      <c r="GU144" s="56"/>
      <c r="GV144" s="56"/>
      <c r="GW144" s="56"/>
      <c r="GX144" s="56"/>
      <c r="GY144" s="56"/>
      <c r="GZ144" s="56"/>
      <c r="HB144" s="56"/>
      <c r="HC144" s="56"/>
      <c r="HD144" s="56"/>
      <c r="HE144" s="56"/>
      <c r="HF144" s="56"/>
      <c r="HG144" s="56"/>
      <c r="HH144" s="56"/>
      <c r="HI144" s="56"/>
      <c r="HJ144" s="56"/>
      <c r="HL144" s="56"/>
      <c r="HM144" s="56"/>
      <c r="HN144" s="56"/>
      <c r="HO144" s="56"/>
      <c r="HP144" s="56"/>
      <c r="HQ144" s="56"/>
      <c r="HR144" s="56"/>
      <c r="HS144" s="56"/>
      <c r="HT144" s="56"/>
      <c r="HV144" s="56"/>
      <c r="HW144" s="56"/>
      <c r="HX144" s="56"/>
      <c r="HY144" s="56"/>
      <c r="HZ144" s="56"/>
      <c r="IA144" s="56"/>
      <c r="IB144" s="56"/>
      <c r="IC144" s="56"/>
      <c r="ID144" s="56"/>
      <c r="IF144" s="56"/>
      <c r="IG144" s="56"/>
      <c r="IH144" s="56"/>
      <c r="II144" s="56"/>
      <c r="IJ144" s="56"/>
      <c r="IK144" s="56"/>
      <c r="IL144" s="56"/>
      <c r="IM144" s="56"/>
      <c r="IN144" s="56"/>
      <c r="IP144" s="56"/>
      <c r="IQ144" s="56"/>
      <c r="IR144" s="56"/>
      <c r="IS144" s="56"/>
      <c r="IT144" s="56"/>
      <c r="IU144" s="56"/>
    </row>
    <row r="145" spans="1:255" ht="12.75" customHeight="1" thickBot="1" x14ac:dyDescent="0.25">
      <c r="A145" s="227"/>
      <c r="B145" s="106">
        <v>3224.2</v>
      </c>
      <c r="C145" s="85" t="s">
        <v>72</v>
      </c>
      <c r="D145" s="86"/>
      <c r="E145" s="47"/>
      <c r="F145" s="47"/>
      <c r="G145" s="47"/>
      <c r="H145" s="48"/>
      <c r="I145" s="49"/>
      <c r="J145" s="56"/>
      <c r="K145" s="56"/>
      <c r="L145" s="56"/>
      <c r="M145" s="56"/>
      <c r="N145" s="56"/>
      <c r="O145" s="56"/>
      <c r="P145" s="56"/>
      <c r="Q145" s="56"/>
      <c r="R145" s="56"/>
      <c r="T145" s="56"/>
      <c r="U145" s="56"/>
      <c r="V145" s="56"/>
      <c r="W145" s="56"/>
      <c r="X145" s="56"/>
      <c r="Y145" s="56"/>
      <c r="Z145" s="56"/>
      <c r="AA145" s="56"/>
      <c r="AB145" s="56"/>
      <c r="AD145" s="56"/>
      <c r="AE145" s="56"/>
      <c r="AF145" s="56"/>
      <c r="AG145" s="56"/>
      <c r="AH145" s="56"/>
      <c r="AI145" s="56"/>
      <c r="AJ145" s="56"/>
      <c r="AK145" s="56"/>
      <c r="AL145" s="56"/>
      <c r="AN145" s="56"/>
      <c r="AO145" s="56"/>
      <c r="AP145" s="56"/>
      <c r="AQ145" s="56"/>
      <c r="AR145" s="56"/>
      <c r="AS145" s="56"/>
      <c r="AT145" s="56"/>
      <c r="AU145" s="56"/>
      <c r="AV145" s="56"/>
      <c r="AX145" s="56"/>
      <c r="AY145" s="56"/>
      <c r="AZ145" s="56"/>
      <c r="BA145" s="56"/>
      <c r="BB145" s="56"/>
      <c r="BC145" s="56"/>
      <c r="BD145" s="56"/>
      <c r="BE145" s="56"/>
      <c r="BF145" s="56"/>
      <c r="BH145" s="56"/>
      <c r="BI145" s="56"/>
      <c r="BJ145" s="56"/>
      <c r="BK145" s="56"/>
      <c r="BL145" s="56"/>
      <c r="BM145" s="56"/>
      <c r="BN145" s="56"/>
      <c r="BO145" s="56"/>
      <c r="BP145" s="56"/>
      <c r="BR145" s="56"/>
      <c r="BS145" s="56"/>
      <c r="BT145" s="56"/>
      <c r="BU145" s="56"/>
      <c r="BV145" s="56"/>
      <c r="BW145" s="56"/>
      <c r="BX145" s="56"/>
      <c r="BY145" s="56"/>
      <c r="BZ145" s="56"/>
      <c r="CB145" s="56"/>
      <c r="CC145" s="56"/>
      <c r="CD145" s="56"/>
      <c r="CE145" s="56"/>
      <c r="CF145" s="56"/>
      <c r="CG145" s="56"/>
      <c r="CH145" s="56"/>
      <c r="CI145" s="56"/>
      <c r="CJ145" s="56"/>
      <c r="CL145" s="56"/>
      <c r="CM145" s="56"/>
      <c r="CN145" s="56"/>
      <c r="CO145" s="56"/>
      <c r="CP145" s="56"/>
      <c r="CQ145" s="56"/>
      <c r="CR145" s="56"/>
      <c r="CS145" s="56"/>
      <c r="CT145" s="56"/>
      <c r="CV145" s="56"/>
      <c r="CW145" s="56"/>
      <c r="CX145" s="56"/>
      <c r="CY145" s="56"/>
      <c r="CZ145" s="56"/>
      <c r="DA145" s="56"/>
      <c r="DB145" s="56"/>
      <c r="DC145" s="56"/>
      <c r="DD145" s="56"/>
      <c r="DF145" s="56"/>
      <c r="DG145" s="56"/>
      <c r="DH145" s="56"/>
      <c r="DI145" s="56"/>
      <c r="DJ145" s="56"/>
      <c r="DK145" s="56"/>
      <c r="DL145" s="56"/>
      <c r="DM145" s="56"/>
      <c r="DN145" s="56"/>
      <c r="DP145" s="56"/>
      <c r="DQ145" s="56"/>
      <c r="DR145" s="56"/>
      <c r="DS145" s="56"/>
      <c r="DT145" s="56"/>
      <c r="DU145" s="56"/>
      <c r="DV145" s="56"/>
      <c r="DW145" s="56"/>
      <c r="DX145" s="56"/>
      <c r="DZ145" s="56"/>
      <c r="EA145" s="56"/>
      <c r="EB145" s="56"/>
      <c r="EC145" s="56"/>
      <c r="ED145" s="56"/>
      <c r="EE145" s="56"/>
      <c r="EF145" s="56"/>
      <c r="EG145" s="56"/>
      <c r="EH145" s="56"/>
      <c r="EJ145" s="56"/>
      <c r="EK145" s="56"/>
      <c r="EL145" s="56"/>
      <c r="EM145" s="56"/>
      <c r="EN145" s="56"/>
      <c r="EO145" s="56"/>
      <c r="EP145" s="56"/>
      <c r="EQ145" s="56"/>
      <c r="ER145" s="56"/>
      <c r="ET145" s="56"/>
      <c r="EU145" s="56"/>
      <c r="EV145" s="56"/>
      <c r="EW145" s="56"/>
      <c r="EX145" s="56"/>
      <c r="EY145" s="56"/>
      <c r="EZ145" s="56"/>
      <c r="FA145" s="56"/>
      <c r="FB145" s="56"/>
      <c r="FD145" s="56"/>
      <c r="FE145" s="56"/>
      <c r="FF145" s="56"/>
      <c r="FG145" s="56"/>
      <c r="FH145" s="56"/>
      <c r="FI145" s="56"/>
      <c r="FJ145" s="56"/>
      <c r="FK145" s="56"/>
      <c r="FL145" s="56"/>
      <c r="FN145" s="56"/>
      <c r="FO145" s="56"/>
      <c r="FP145" s="56"/>
      <c r="FQ145" s="56"/>
      <c r="FR145" s="56"/>
      <c r="FS145" s="56"/>
      <c r="FT145" s="56"/>
      <c r="FU145" s="56"/>
      <c r="FV145" s="56"/>
      <c r="FX145" s="56"/>
      <c r="FY145" s="56"/>
      <c r="FZ145" s="56"/>
      <c r="GA145" s="56"/>
      <c r="GB145" s="56"/>
      <c r="GC145" s="56"/>
      <c r="GD145" s="56"/>
      <c r="GE145" s="56"/>
      <c r="GF145" s="56"/>
      <c r="GH145" s="56"/>
      <c r="GI145" s="56"/>
      <c r="GJ145" s="56"/>
      <c r="GK145" s="56"/>
      <c r="GL145" s="56"/>
      <c r="GM145" s="56"/>
      <c r="GN145" s="56"/>
      <c r="GO145" s="56"/>
      <c r="GP145" s="56"/>
      <c r="GR145" s="56"/>
      <c r="GS145" s="56"/>
      <c r="GT145" s="56"/>
      <c r="GU145" s="56"/>
      <c r="GV145" s="56"/>
      <c r="GW145" s="56"/>
      <c r="GX145" s="56"/>
      <c r="GY145" s="56"/>
      <c r="GZ145" s="56"/>
      <c r="HB145" s="56"/>
      <c r="HC145" s="56"/>
      <c r="HD145" s="56"/>
      <c r="HE145" s="56"/>
      <c r="HF145" s="56"/>
      <c r="HG145" s="56"/>
      <c r="HH145" s="56"/>
      <c r="HI145" s="56"/>
      <c r="HJ145" s="56"/>
      <c r="HL145" s="56"/>
      <c r="HM145" s="56"/>
      <c r="HN145" s="56"/>
      <c r="HO145" s="56"/>
      <c r="HP145" s="56"/>
      <c r="HQ145" s="56"/>
      <c r="HR145" s="56"/>
      <c r="HS145" s="56"/>
      <c r="HT145" s="56"/>
      <c r="HV145" s="56"/>
      <c r="HW145" s="56"/>
      <c r="HX145" s="56"/>
      <c r="HY145" s="56"/>
      <c r="HZ145" s="56"/>
      <c r="IA145" s="56"/>
      <c r="IB145" s="56"/>
      <c r="IC145" s="56"/>
      <c r="ID145" s="56"/>
      <c r="IF145" s="56"/>
      <c r="IG145" s="56"/>
      <c r="IH145" s="56"/>
      <c r="II145" s="56"/>
      <c r="IJ145" s="56"/>
      <c r="IK145" s="56"/>
      <c r="IL145" s="56"/>
      <c r="IM145" s="56"/>
      <c r="IN145" s="56"/>
      <c r="IP145" s="56"/>
      <c r="IQ145" s="56"/>
      <c r="IR145" s="56"/>
      <c r="IS145" s="56"/>
      <c r="IT145" s="56"/>
      <c r="IU145" s="56"/>
    </row>
    <row r="146" spans="1:255" ht="12.75" customHeight="1" thickBot="1" x14ac:dyDescent="0.25">
      <c r="A146" s="227"/>
      <c r="B146" s="106">
        <v>3583.26</v>
      </c>
      <c r="C146" s="85" t="s">
        <v>73</v>
      </c>
      <c r="D146" s="86"/>
      <c r="E146" s="47"/>
      <c r="F146" s="47"/>
      <c r="G146" s="47"/>
      <c r="H146" s="48"/>
      <c r="I146" s="49"/>
      <c r="J146" s="56"/>
      <c r="K146" s="56"/>
      <c r="L146" s="56"/>
      <c r="M146" s="56"/>
      <c r="N146" s="56"/>
      <c r="O146" s="56"/>
      <c r="P146" s="56"/>
      <c r="Q146" s="56"/>
      <c r="R146" s="56"/>
      <c r="T146" s="56"/>
      <c r="U146" s="56"/>
      <c r="V146" s="56"/>
      <c r="W146" s="56"/>
      <c r="X146" s="56"/>
      <c r="Y146" s="56"/>
      <c r="Z146" s="56"/>
      <c r="AA146" s="56"/>
      <c r="AB146" s="56"/>
      <c r="AD146" s="56"/>
      <c r="AE146" s="56"/>
      <c r="AF146" s="56"/>
      <c r="AG146" s="56"/>
      <c r="AH146" s="56"/>
      <c r="AI146" s="56"/>
      <c r="AJ146" s="56"/>
      <c r="AK146" s="56"/>
      <c r="AL146" s="56"/>
      <c r="AN146" s="56"/>
      <c r="AO146" s="56"/>
      <c r="AP146" s="56"/>
      <c r="AQ146" s="56"/>
      <c r="AR146" s="56"/>
      <c r="AS146" s="56"/>
      <c r="AT146" s="56"/>
      <c r="AU146" s="56"/>
      <c r="AV146" s="56"/>
      <c r="AX146" s="56"/>
      <c r="AY146" s="56"/>
      <c r="AZ146" s="56"/>
      <c r="BA146" s="56"/>
      <c r="BB146" s="56"/>
      <c r="BC146" s="56"/>
      <c r="BD146" s="56"/>
      <c r="BE146" s="56"/>
      <c r="BF146" s="56"/>
      <c r="BH146" s="56"/>
      <c r="BI146" s="56"/>
      <c r="BJ146" s="56"/>
      <c r="BK146" s="56"/>
      <c r="BL146" s="56"/>
      <c r="BM146" s="56"/>
      <c r="BN146" s="56"/>
      <c r="BO146" s="56"/>
      <c r="BP146" s="56"/>
      <c r="BR146" s="56"/>
      <c r="BS146" s="56"/>
      <c r="BT146" s="56"/>
      <c r="BU146" s="56"/>
      <c r="BV146" s="56"/>
      <c r="BW146" s="56"/>
      <c r="BX146" s="56"/>
      <c r="BY146" s="56"/>
      <c r="BZ146" s="56"/>
      <c r="CB146" s="56"/>
      <c r="CC146" s="56"/>
      <c r="CD146" s="56"/>
      <c r="CE146" s="56"/>
      <c r="CF146" s="56"/>
      <c r="CG146" s="56"/>
      <c r="CH146" s="56"/>
      <c r="CI146" s="56"/>
      <c r="CJ146" s="56"/>
      <c r="CL146" s="56"/>
      <c r="CM146" s="56"/>
      <c r="CN146" s="56"/>
      <c r="CO146" s="56"/>
      <c r="CP146" s="56"/>
      <c r="CQ146" s="56"/>
      <c r="CR146" s="56"/>
      <c r="CS146" s="56"/>
      <c r="CT146" s="56"/>
      <c r="CV146" s="56"/>
      <c r="CW146" s="56"/>
      <c r="CX146" s="56"/>
      <c r="CY146" s="56"/>
      <c r="CZ146" s="56"/>
      <c r="DA146" s="56"/>
      <c r="DB146" s="56"/>
      <c r="DC146" s="56"/>
      <c r="DD146" s="56"/>
      <c r="DF146" s="56"/>
      <c r="DG146" s="56"/>
      <c r="DH146" s="56"/>
      <c r="DI146" s="56"/>
      <c r="DJ146" s="56"/>
      <c r="DK146" s="56"/>
      <c r="DL146" s="56"/>
      <c r="DM146" s="56"/>
      <c r="DN146" s="56"/>
      <c r="DP146" s="56"/>
      <c r="DQ146" s="56"/>
      <c r="DR146" s="56"/>
      <c r="DS146" s="56"/>
      <c r="DT146" s="56"/>
      <c r="DU146" s="56"/>
      <c r="DV146" s="56"/>
      <c r="DW146" s="56"/>
      <c r="DX146" s="56"/>
      <c r="DZ146" s="56"/>
      <c r="EA146" s="56"/>
      <c r="EB146" s="56"/>
      <c r="EC146" s="56"/>
      <c r="ED146" s="56"/>
      <c r="EE146" s="56"/>
      <c r="EF146" s="56"/>
      <c r="EG146" s="56"/>
      <c r="EH146" s="56"/>
      <c r="EJ146" s="56"/>
      <c r="EK146" s="56"/>
      <c r="EL146" s="56"/>
      <c r="EM146" s="56"/>
      <c r="EN146" s="56"/>
      <c r="EO146" s="56"/>
      <c r="EP146" s="56"/>
      <c r="EQ146" s="56"/>
      <c r="ER146" s="56"/>
      <c r="ET146" s="56"/>
      <c r="EU146" s="56"/>
      <c r="EV146" s="56"/>
      <c r="EW146" s="56"/>
      <c r="EX146" s="56"/>
      <c r="EY146" s="56"/>
      <c r="EZ146" s="56"/>
      <c r="FA146" s="56"/>
      <c r="FB146" s="56"/>
      <c r="FD146" s="56"/>
      <c r="FE146" s="56"/>
      <c r="FF146" s="56"/>
      <c r="FG146" s="56"/>
      <c r="FH146" s="56"/>
      <c r="FI146" s="56"/>
      <c r="FJ146" s="56"/>
      <c r="FK146" s="56"/>
      <c r="FL146" s="56"/>
      <c r="FN146" s="56"/>
      <c r="FO146" s="56"/>
      <c r="FP146" s="56"/>
      <c r="FQ146" s="56"/>
      <c r="FR146" s="56"/>
      <c r="FS146" s="56"/>
      <c r="FT146" s="56"/>
      <c r="FU146" s="56"/>
      <c r="FV146" s="56"/>
      <c r="FX146" s="56"/>
      <c r="FY146" s="56"/>
      <c r="FZ146" s="56"/>
      <c r="GA146" s="56"/>
      <c r="GB146" s="56"/>
      <c r="GC146" s="56"/>
      <c r="GD146" s="56"/>
      <c r="GE146" s="56"/>
      <c r="GF146" s="56"/>
      <c r="GH146" s="56"/>
      <c r="GI146" s="56"/>
      <c r="GJ146" s="56"/>
      <c r="GK146" s="56"/>
      <c r="GL146" s="56"/>
      <c r="GM146" s="56"/>
      <c r="GN146" s="56"/>
      <c r="GO146" s="56"/>
      <c r="GP146" s="56"/>
      <c r="GR146" s="56"/>
      <c r="GS146" s="56"/>
      <c r="GT146" s="56"/>
      <c r="GU146" s="56"/>
      <c r="GV146" s="56"/>
      <c r="GW146" s="56"/>
      <c r="GX146" s="56"/>
      <c r="GY146" s="56"/>
      <c r="GZ146" s="56"/>
      <c r="HB146" s="56"/>
      <c r="HC146" s="56"/>
      <c r="HD146" s="56"/>
      <c r="HE146" s="56"/>
      <c r="HF146" s="56"/>
      <c r="HG146" s="56"/>
      <c r="HH146" s="56"/>
      <c r="HI146" s="56"/>
      <c r="HJ146" s="56"/>
      <c r="HL146" s="56"/>
      <c r="HM146" s="56"/>
      <c r="HN146" s="56"/>
      <c r="HO146" s="56"/>
      <c r="HP146" s="56"/>
      <c r="HQ146" s="56"/>
      <c r="HR146" s="56"/>
      <c r="HS146" s="56"/>
      <c r="HT146" s="56"/>
      <c r="HV146" s="56"/>
      <c r="HW146" s="56"/>
      <c r="HX146" s="56"/>
      <c r="HY146" s="56"/>
      <c r="HZ146" s="56"/>
      <c r="IA146" s="56"/>
      <c r="IB146" s="56"/>
      <c r="IC146" s="56"/>
      <c r="ID146" s="56"/>
      <c r="IF146" s="56"/>
      <c r="IG146" s="56"/>
      <c r="IH146" s="56"/>
      <c r="II146" s="56"/>
      <c r="IJ146" s="56"/>
      <c r="IK146" s="56"/>
      <c r="IL146" s="56"/>
      <c r="IM146" s="56"/>
      <c r="IN146" s="56"/>
      <c r="IP146" s="56"/>
      <c r="IQ146" s="56"/>
      <c r="IR146" s="56"/>
      <c r="IS146" s="56"/>
      <c r="IT146" s="56"/>
      <c r="IU146" s="56"/>
    </row>
    <row r="147" spans="1:255" ht="12.75" customHeight="1" thickBot="1" x14ac:dyDescent="0.25">
      <c r="A147" s="227"/>
      <c r="B147" s="106">
        <v>3245.47</v>
      </c>
      <c r="C147" s="85" t="s">
        <v>74</v>
      </c>
      <c r="D147" s="86"/>
      <c r="E147" s="47"/>
      <c r="F147" s="47"/>
      <c r="G147" s="47"/>
      <c r="H147" s="48"/>
      <c r="I147" s="49"/>
      <c r="J147" s="56"/>
      <c r="K147" s="56"/>
      <c r="L147" s="56"/>
      <c r="M147" s="56"/>
      <c r="N147" s="56"/>
      <c r="O147" s="56"/>
      <c r="P147" s="56"/>
      <c r="Q147" s="56"/>
      <c r="R147" s="56"/>
      <c r="T147" s="56"/>
      <c r="U147" s="56"/>
      <c r="V147" s="56"/>
      <c r="W147" s="56"/>
      <c r="X147" s="56"/>
      <c r="Y147" s="56"/>
      <c r="Z147" s="56"/>
      <c r="AA147" s="56"/>
      <c r="AB147" s="56"/>
      <c r="AD147" s="56"/>
      <c r="AE147" s="56"/>
      <c r="AF147" s="56"/>
      <c r="AG147" s="56"/>
      <c r="AH147" s="56"/>
      <c r="AI147" s="56"/>
      <c r="AJ147" s="56"/>
      <c r="AK147" s="56"/>
      <c r="AL147" s="56"/>
      <c r="AN147" s="56"/>
      <c r="AO147" s="56"/>
      <c r="AP147" s="56"/>
      <c r="AQ147" s="56"/>
      <c r="AR147" s="56"/>
      <c r="AS147" s="56"/>
      <c r="AT147" s="56"/>
      <c r="AU147" s="56"/>
      <c r="AV147" s="56"/>
      <c r="AX147" s="56"/>
      <c r="AY147" s="56"/>
      <c r="AZ147" s="56"/>
      <c r="BA147" s="56"/>
      <c r="BB147" s="56"/>
      <c r="BC147" s="56"/>
      <c r="BD147" s="56"/>
      <c r="BE147" s="56"/>
      <c r="BF147" s="56"/>
      <c r="BH147" s="56"/>
      <c r="BI147" s="56"/>
      <c r="BJ147" s="56"/>
      <c r="BK147" s="56"/>
      <c r="BL147" s="56"/>
      <c r="BM147" s="56"/>
      <c r="BN147" s="56"/>
      <c r="BO147" s="56"/>
      <c r="BP147" s="56"/>
      <c r="BR147" s="56"/>
      <c r="BS147" s="56"/>
      <c r="BT147" s="56"/>
      <c r="BU147" s="56"/>
      <c r="BV147" s="56"/>
      <c r="BW147" s="56"/>
      <c r="BX147" s="56"/>
      <c r="BY147" s="56"/>
      <c r="BZ147" s="56"/>
      <c r="CB147" s="56"/>
      <c r="CC147" s="56"/>
      <c r="CD147" s="56"/>
      <c r="CE147" s="56"/>
      <c r="CF147" s="56"/>
      <c r="CG147" s="56"/>
      <c r="CH147" s="56"/>
      <c r="CI147" s="56"/>
      <c r="CJ147" s="56"/>
      <c r="CL147" s="56"/>
      <c r="CM147" s="56"/>
      <c r="CN147" s="56"/>
      <c r="CO147" s="56"/>
      <c r="CP147" s="56"/>
      <c r="CQ147" s="56"/>
      <c r="CR147" s="56"/>
      <c r="CS147" s="56"/>
      <c r="CT147" s="56"/>
      <c r="CV147" s="56"/>
      <c r="CW147" s="56"/>
      <c r="CX147" s="56"/>
      <c r="CY147" s="56"/>
      <c r="CZ147" s="56"/>
      <c r="DA147" s="56"/>
      <c r="DB147" s="56"/>
      <c r="DC147" s="56"/>
      <c r="DD147" s="56"/>
      <c r="DF147" s="56"/>
      <c r="DG147" s="56"/>
      <c r="DH147" s="56"/>
      <c r="DI147" s="56"/>
      <c r="DJ147" s="56"/>
      <c r="DK147" s="56"/>
      <c r="DL147" s="56"/>
      <c r="DM147" s="56"/>
      <c r="DN147" s="56"/>
      <c r="DP147" s="56"/>
      <c r="DQ147" s="56"/>
      <c r="DR147" s="56"/>
      <c r="DS147" s="56"/>
      <c r="DT147" s="56"/>
      <c r="DU147" s="56"/>
      <c r="DV147" s="56"/>
      <c r="DW147" s="56"/>
      <c r="DX147" s="56"/>
      <c r="DZ147" s="56"/>
      <c r="EA147" s="56"/>
      <c r="EB147" s="56"/>
      <c r="EC147" s="56"/>
      <c r="ED147" s="56"/>
      <c r="EE147" s="56"/>
      <c r="EF147" s="56"/>
      <c r="EG147" s="56"/>
      <c r="EH147" s="56"/>
      <c r="EJ147" s="56"/>
      <c r="EK147" s="56"/>
      <c r="EL147" s="56"/>
      <c r="EM147" s="56"/>
      <c r="EN147" s="56"/>
      <c r="EO147" s="56"/>
      <c r="EP147" s="56"/>
      <c r="EQ147" s="56"/>
      <c r="ER147" s="56"/>
      <c r="ET147" s="56"/>
      <c r="EU147" s="56"/>
      <c r="EV147" s="56"/>
      <c r="EW147" s="56"/>
      <c r="EX147" s="56"/>
      <c r="EY147" s="56"/>
      <c r="EZ147" s="56"/>
      <c r="FA147" s="56"/>
      <c r="FB147" s="56"/>
      <c r="FD147" s="56"/>
      <c r="FE147" s="56"/>
      <c r="FF147" s="56"/>
      <c r="FG147" s="56"/>
      <c r="FH147" s="56"/>
      <c r="FI147" s="56"/>
      <c r="FJ147" s="56"/>
      <c r="FK147" s="56"/>
      <c r="FL147" s="56"/>
      <c r="FN147" s="56"/>
      <c r="FO147" s="56"/>
      <c r="FP147" s="56"/>
      <c r="FQ147" s="56"/>
      <c r="FR147" s="56"/>
      <c r="FS147" s="56"/>
      <c r="FT147" s="56"/>
      <c r="FU147" s="56"/>
      <c r="FV147" s="56"/>
      <c r="FX147" s="56"/>
      <c r="FY147" s="56"/>
      <c r="FZ147" s="56"/>
      <c r="GA147" s="56"/>
      <c r="GB147" s="56"/>
      <c r="GC147" s="56"/>
      <c r="GD147" s="56"/>
      <c r="GE147" s="56"/>
      <c r="GF147" s="56"/>
      <c r="GH147" s="56"/>
      <c r="GI147" s="56"/>
      <c r="GJ147" s="56"/>
      <c r="GK147" s="56"/>
      <c r="GL147" s="56"/>
      <c r="GM147" s="56"/>
      <c r="GN147" s="56"/>
      <c r="GO147" s="56"/>
      <c r="GP147" s="56"/>
      <c r="GR147" s="56"/>
      <c r="GS147" s="56"/>
      <c r="GT147" s="56"/>
      <c r="GU147" s="56"/>
      <c r="GV147" s="56"/>
      <c r="GW147" s="56"/>
      <c r="GX147" s="56"/>
      <c r="GY147" s="56"/>
      <c r="GZ147" s="56"/>
      <c r="HB147" s="56"/>
      <c r="HC147" s="56"/>
      <c r="HD147" s="56"/>
      <c r="HE147" s="56"/>
      <c r="HF147" s="56"/>
      <c r="HG147" s="56"/>
      <c r="HH147" s="56"/>
      <c r="HI147" s="56"/>
      <c r="HJ147" s="56"/>
      <c r="HL147" s="56"/>
      <c r="HM147" s="56"/>
      <c r="HN147" s="56"/>
      <c r="HO147" s="56"/>
      <c r="HP147" s="56"/>
      <c r="HQ147" s="56"/>
      <c r="HR147" s="56"/>
      <c r="HS147" s="56"/>
      <c r="HT147" s="56"/>
      <c r="HV147" s="56"/>
      <c r="HW147" s="56"/>
      <c r="HX147" s="56"/>
      <c r="HY147" s="56"/>
      <c r="HZ147" s="56"/>
      <c r="IA147" s="56"/>
      <c r="IB147" s="56"/>
      <c r="IC147" s="56"/>
      <c r="ID147" s="56"/>
      <c r="IF147" s="56"/>
      <c r="IG147" s="56"/>
      <c r="IH147" s="56"/>
      <c r="II147" s="56"/>
      <c r="IJ147" s="56"/>
      <c r="IK147" s="56"/>
      <c r="IL147" s="56"/>
      <c r="IM147" s="56"/>
      <c r="IN147" s="56"/>
      <c r="IP147" s="56"/>
      <c r="IQ147" s="56"/>
      <c r="IR147" s="56"/>
      <c r="IS147" s="56"/>
      <c r="IT147" s="56"/>
      <c r="IU147" s="56"/>
    </row>
    <row r="148" spans="1:255" ht="12.75" customHeight="1" thickBot="1" x14ac:dyDescent="0.25">
      <c r="A148" s="227"/>
      <c r="B148" s="106">
        <v>2789.7</v>
      </c>
      <c r="C148" s="85" t="s">
        <v>75</v>
      </c>
      <c r="D148" s="86"/>
      <c r="E148" s="47"/>
      <c r="F148" s="47"/>
      <c r="G148" s="47"/>
      <c r="H148" s="48"/>
      <c r="I148" s="49"/>
      <c r="J148" s="56"/>
      <c r="K148" s="56"/>
      <c r="L148" s="56"/>
      <c r="M148" s="56"/>
      <c r="N148" s="56"/>
      <c r="O148" s="56"/>
      <c r="P148" s="56"/>
      <c r="Q148" s="56"/>
      <c r="R148" s="56"/>
      <c r="T148" s="56"/>
      <c r="U148" s="56"/>
      <c r="V148" s="56"/>
      <c r="W148" s="56"/>
      <c r="X148" s="56"/>
      <c r="Y148" s="56"/>
      <c r="Z148" s="56"/>
      <c r="AA148" s="56"/>
      <c r="AB148" s="56"/>
      <c r="AD148" s="56"/>
      <c r="AE148" s="56"/>
      <c r="AF148" s="56"/>
      <c r="AG148" s="56"/>
      <c r="AH148" s="56"/>
      <c r="AI148" s="56"/>
      <c r="AJ148" s="56"/>
      <c r="AK148" s="56"/>
      <c r="AL148" s="56"/>
      <c r="AN148" s="56"/>
      <c r="AO148" s="56"/>
      <c r="AP148" s="56"/>
      <c r="AQ148" s="56"/>
      <c r="AR148" s="56"/>
      <c r="AS148" s="56"/>
      <c r="AT148" s="56"/>
      <c r="AU148" s="56"/>
      <c r="AV148" s="56"/>
      <c r="AX148" s="56"/>
      <c r="AY148" s="56"/>
      <c r="AZ148" s="56"/>
      <c r="BA148" s="56"/>
      <c r="BB148" s="56"/>
      <c r="BC148" s="56"/>
      <c r="BD148" s="56"/>
      <c r="BE148" s="56"/>
      <c r="BF148" s="56"/>
      <c r="BH148" s="56"/>
      <c r="BI148" s="56"/>
      <c r="BJ148" s="56"/>
      <c r="BK148" s="56"/>
      <c r="BL148" s="56"/>
      <c r="BM148" s="56"/>
      <c r="BN148" s="56"/>
      <c r="BO148" s="56"/>
      <c r="BP148" s="56"/>
      <c r="BR148" s="56"/>
      <c r="BS148" s="56"/>
      <c r="BT148" s="56"/>
      <c r="BU148" s="56"/>
      <c r="BV148" s="56"/>
      <c r="BW148" s="56"/>
      <c r="BX148" s="56"/>
      <c r="BY148" s="56"/>
      <c r="BZ148" s="56"/>
      <c r="CB148" s="56"/>
      <c r="CC148" s="56"/>
      <c r="CD148" s="56"/>
      <c r="CE148" s="56"/>
      <c r="CF148" s="56"/>
      <c r="CG148" s="56"/>
      <c r="CH148" s="56"/>
      <c r="CI148" s="56"/>
      <c r="CJ148" s="56"/>
      <c r="CL148" s="56"/>
      <c r="CM148" s="56"/>
      <c r="CN148" s="56"/>
      <c r="CO148" s="56"/>
      <c r="CP148" s="56"/>
      <c r="CQ148" s="56"/>
      <c r="CR148" s="56"/>
      <c r="CS148" s="56"/>
      <c r="CT148" s="56"/>
      <c r="CV148" s="56"/>
      <c r="CW148" s="56"/>
      <c r="CX148" s="56"/>
      <c r="CY148" s="56"/>
      <c r="CZ148" s="56"/>
      <c r="DA148" s="56"/>
      <c r="DB148" s="56"/>
      <c r="DC148" s="56"/>
      <c r="DD148" s="56"/>
      <c r="DF148" s="56"/>
      <c r="DG148" s="56"/>
      <c r="DH148" s="56"/>
      <c r="DI148" s="56"/>
      <c r="DJ148" s="56"/>
      <c r="DK148" s="56"/>
      <c r="DL148" s="56"/>
      <c r="DM148" s="56"/>
      <c r="DN148" s="56"/>
      <c r="DP148" s="56"/>
      <c r="DQ148" s="56"/>
      <c r="DR148" s="56"/>
      <c r="DS148" s="56"/>
      <c r="DT148" s="56"/>
      <c r="DU148" s="56"/>
      <c r="DV148" s="56"/>
      <c r="DW148" s="56"/>
      <c r="DX148" s="56"/>
      <c r="DZ148" s="56"/>
      <c r="EA148" s="56"/>
      <c r="EB148" s="56"/>
      <c r="EC148" s="56"/>
      <c r="ED148" s="56"/>
      <c r="EE148" s="56"/>
      <c r="EF148" s="56"/>
      <c r="EG148" s="56"/>
      <c r="EH148" s="56"/>
      <c r="EJ148" s="56"/>
      <c r="EK148" s="56"/>
      <c r="EL148" s="56"/>
      <c r="EM148" s="56"/>
      <c r="EN148" s="56"/>
      <c r="EO148" s="56"/>
      <c r="EP148" s="56"/>
      <c r="EQ148" s="56"/>
      <c r="ER148" s="56"/>
      <c r="ET148" s="56"/>
      <c r="EU148" s="56"/>
      <c r="EV148" s="56"/>
      <c r="EW148" s="56"/>
      <c r="EX148" s="56"/>
      <c r="EY148" s="56"/>
      <c r="EZ148" s="56"/>
      <c r="FA148" s="56"/>
      <c r="FB148" s="56"/>
      <c r="FD148" s="56"/>
      <c r="FE148" s="56"/>
      <c r="FF148" s="56"/>
      <c r="FG148" s="56"/>
      <c r="FH148" s="56"/>
      <c r="FI148" s="56"/>
      <c r="FJ148" s="56"/>
      <c r="FK148" s="56"/>
      <c r="FL148" s="56"/>
      <c r="FN148" s="56"/>
      <c r="FO148" s="56"/>
      <c r="FP148" s="56"/>
      <c r="FQ148" s="56"/>
      <c r="FR148" s="56"/>
      <c r="FS148" s="56"/>
      <c r="FT148" s="56"/>
      <c r="FU148" s="56"/>
      <c r="FV148" s="56"/>
      <c r="FX148" s="56"/>
      <c r="FY148" s="56"/>
      <c r="FZ148" s="56"/>
      <c r="GA148" s="56"/>
      <c r="GB148" s="56"/>
      <c r="GC148" s="56"/>
      <c r="GD148" s="56"/>
      <c r="GE148" s="56"/>
      <c r="GF148" s="56"/>
      <c r="GH148" s="56"/>
      <c r="GI148" s="56"/>
      <c r="GJ148" s="56"/>
      <c r="GK148" s="56"/>
      <c r="GL148" s="56"/>
      <c r="GM148" s="56"/>
      <c r="GN148" s="56"/>
      <c r="GO148" s="56"/>
      <c r="GP148" s="56"/>
      <c r="GR148" s="56"/>
      <c r="GS148" s="56"/>
      <c r="GT148" s="56"/>
      <c r="GU148" s="56"/>
      <c r="GV148" s="56"/>
      <c r="GW148" s="56"/>
      <c r="GX148" s="56"/>
      <c r="GY148" s="56"/>
      <c r="GZ148" s="56"/>
      <c r="HB148" s="56"/>
      <c r="HC148" s="56"/>
      <c r="HD148" s="56"/>
      <c r="HE148" s="56"/>
      <c r="HF148" s="56"/>
      <c r="HG148" s="56"/>
      <c r="HH148" s="56"/>
      <c r="HI148" s="56"/>
      <c r="HJ148" s="56"/>
      <c r="HL148" s="56"/>
      <c r="HM148" s="56"/>
      <c r="HN148" s="56"/>
      <c r="HO148" s="56"/>
      <c r="HP148" s="56"/>
      <c r="HQ148" s="56"/>
      <c r="HR148" s="56"/>
      <c r="HS148" s="56"/>
      <c r="HT148" s="56"/>
      <c r="HV148" s="56"/>
      <c r="HW148" s="56"/>
      <c r="HX148" s="56"/>
      <c r="HY148" s="56"/>
      <c r="HZ148" s="56"/>
      <c r="IA148" s="56"/>
      <c r="IB148" s="56"/>
      <c r="IC148" s="56"/>
      <c r="ID148" s="56"/>
      <c r="IF148" s="56"/>
      <c r="IG148" s="56"/>
      <c r="IH148" s="56"/>
      <c r="II148" s="56"/>
      <c r="IJ148" s="56"/>
      <c r="IK148" s="56"/>
      <c r="IL148" s="56"/>
      <c r="IM148" s="56"/>
      <c r="IN148" s="56"/>
      <c r="IP148" s="56"/>
      <c r="IQ148" s="56"/>
      <c r="IR148" s="56"/>
      <c r="IS148" s="56"/>
      <c r="IT148" s="56"/>
      <c r="IU148" s="56"/>
    </row>
    <row r="149" spans="1:255" ht="12.75" customHeight="1" thickBot="1" x14ac:dyDescent="0.25">
      <c r="A149" s="221"/>
      <c r="B149" s="106">
        <v>3047.72</v>
      </c>
      <c r="C149" s="85" t="s">
        <v>76</v>
      </c>
      <c r="D149" s="86"/>
      <c r="E149" s="47"/>
      <c r="F149" s="47"/>
      <c r="G149" s="47"/>
      <c r="H149" s="48"/>
      <c r="I149" s="49"/>
      <c r="J149" s="56"/>
      <c r="K149" s="56"/>
      <c r="L149" s="56"/>
      <c r="M149" s="56"/>
      <c r="N149" s="56"/>
      <c r="O149" s="56"/>
      <c r="P149" s="56"/>
      <c r="Q149" s="56"/>
      <c r="R149" s="56"/>
      <c r="T149" s="56"/>
      <c r="U149" s="56"/>
      <c r="V149" s="56"/>
      <c r="W149" s="56"/>
      <c r="X149" s="56"/>
      <c r="Y149" s="56"/>
      <c r="Z149" s="56"/>
      <c r="AA149" s="56"/>
      <c r="AB149" s="56"/>
      <c r="AD149" s="56"/>
      <c r="AE149" s="56"/>
      <c r="AF149" s="56"/>
      <c r="AG149" s="56"/>
      <c r="AH149" s="56"/>
      <c r="AI149" s="56"/>
      <c r="AJ149" s="56"/>
      <c r="AK149" s="56"/>
      <c r="AL149" s="56"/>
      <c r="AN149" s="56"/>
      <c r="AO149" s="56"/>
      <c r="AP149" s="56"/>
      <c r="AQ149" s="56"/>
      <c r="AR149" s="56"/>
      <c r="AS149" s="56"/>
      <c r="AT149" s="56"/>
      <c r="AU149" s="56"/>
      <c r="AV149" s="56"/>
      <c r="AX149" s="56"/>
      <c r="AY149" s="56"/>
      <c r="AZ149" s="56"/>
      <c r="BA149" s="56"/>
      <c r="BB149" s="56"/>
      <c r="BC149" s="56"/>
      <c r="BD149" s="56"/>
      <c r="BE149" s="56"/>
      <c r="BF149" s="56"/>
      <c r="BH149" s="56"/>
      <c r="BI149" s="56"/>
      <c r="BJ149" s="56"/>
      <c r="BK149" s="56"/>
      <c r="BL149" s="56"/>
      <c r="BM149" s="56"/>
      <c r="BN149" s="56"/>
      <c r="BO149" s="56"/>
      <c r="BP149" s="56"/>
      <c r="BR149" s="56"/>
      <c r="BS149" s="56"/>
      <c r="BT149" s="56"/>
      <c r="BU149" s="56"/>
      <c r="BV149" s="56"/>
      <c r="BW149" s="56"/>
      <c r="BX149" s="56"/>
      <c r="BY149" s="56"/>
      <c r="BZ149" s="56"/>
      <c r="CB149" s="56"/>
      <c r="CC149" s="56"/>
      <c r="CD149" s="56"/>
      <c r="CE149" s="56"/>
      <c r="CF149" s="56"/>
      <c r="CG149" s="56"/>
      <c r="CH149" s="56"/>
      <c r="CI149" s="56"/>
      <c r="CJ149" s="56"/>
      <c r="CL149" s="56"/>
      <c r="CM149" s="56"/>
      <c r="CN149" s="56"/>
      <c r="CO149" s="56"/>
      <c r="CP149" s="56"/>
      <c r="CQ149" s="56"/>
      <c r="CR149" s="56"/>
      <c r="CS149" s="56"/>
      <c r="CT149" s="56"/>
      <c r="CV149" s="56"/>
      <c r="CW149" s="56"/>
      <c r="CX149" s="56"/>
      <c r="CY149" s="56"/>
      <c r="CZ149" s="56"/>
      <c r="DA149" s="56"/>
      <c r="DB149" s="56"/>
      <c r="DC149" s="56"/>
      <c r="DD149" s="56"/>
      <c r="DF149" s="56"/>
      <c r="DG149" s="56"/>
      <c r="DH149" s="56"/>
      <c r="DI149" s="56"/>
      <c r="DJ149" s="56"/>
      <c r="DK149" s="56"/>
      <c r="DL149" s="56"/>
      <c r="DM149" s="56"/>
      <c r="DN149" s="56"/>
      <c r="DP149" s="56"/>
      <c r="DQ149" s="56"/>
      <c r="DR149" s="56"/>
      <c r="DS149" s="56"/>
      <c r="DT149" s="56"/>
      <c r="DU149" s="56"/>
      <c r="DV149" s="56"/>
      <c r="DW149" s="56"/>
      <c r="DX149" s="56"/>
      <c r="DZ149" s="56"/>
      <c r="EA149" s="56"/>
      <c r="EB149" s="56"/>
      <c r="EC149" s="56"/>
      <c r="ED149" s="56"/>
      <c r="EE149" s="56"/>
      <c r="EF149" s="56"/>
      <c r="EG149" s="56"/>
      <c r="EH149" s="56"/>
      <c r="EJ149" s="56"/>
      <c r="EK149" s="56"/>
      <c r="EL149" s="56"/>
      <c r="EM149" s="56"/>
      <c r="EN149" s="56"/>
      <c r="EO149" s="56"/>
      <c r="EP149" s="56"/>
      <c r="EQ149" s="56"/>
      <c r="ER149" s="56"/>
      <c r="ET149" s="56"/>
      <c r="EU149" s="56"/>
      <c r="EV149" s="56"/>
      <c r="EW149" s="56"/>
      <c r="EX149" s="56"/>
      <c r="EY149" s="56"/>
      <c r="EZ149" s="56"/>
      <c r="FA149" s="56"/>
      <c r="FB149" s="56"/>
      <c r="FD149" s="56"/>
      <c r="FE149" s="56"/>
      <c r="FF149" s="56"/>
      <c r="FG149" s="56"/>
      <c r="FH149" s="56"/>
      <c r="FI149" s="56"/>
      <c r="FJ149" s="56"/>
      <c r="FK149" s="56"/>
      <c r="FL149" s="56"/>
      <c r="FN149" s="56"/>
      <c r="FO149" s="56"/>
      <c r="FP149" s="56"/>
      <c r="FQ149" s="56"/>
      <c r="FR149" s="56"/>
      <c r="FS149" s="56"/>
      <c r="FT149" s="56"/>
      <c r="FU149" s="56"/>
      <c r="FV149" s="56"/>
      <c r="FX149" s="56"/>
      <c r="FY149" s="56"/>
      <c r="FZ149" s="56"/>
      <c r="GA149" s="56"/>
      <c r="GB149" s="56"/>
      <c r="GC149" s="56"/>
      <c r="GD149" s="56"/>
      <c r="GE149" s="56"/>
      <c r="GF149" s="56"/>
      <c r="GH149" s="56"/>
      <c r="GI149" s="56"/>
      <c r="GJ149" s="56"/>
      <c r="GK149" s="56"/>
      <c r="GL149" s="56"/>
      <c r="GM149" s="56"/>
      <c r="GN149" s="56"/>
      <c r="GO149" s="56"/>
      <c r="GP149" s="56"/>
      <c r="GR149" s="56"/>
      <c r="GS149" s="56"/>
      <c r="GT149" s="56"/>
      <c r="GU149" s="56"/>
      <c r="GV149" s="56"/>
      <c r="GW149" s="56"/>
      <c r="GX149" s="56"/>
      <c r="GY149" s="56"/>
      <c r="GZ149" s="56"/>
      <c r="HB149" s="56"/>
      <c r="HC149" s="56"/>
      <c r="HD149" s="56"/>
      <c r="HE149" s="56"/>
      <c r="HF149" s="56"/>
      <c r="HG149" s="56"/>
      <c r="HH149" s="56"/>
      <c r="HI149" s="56"/>
      <c r="HJ149" s="56"/>
      <c r="HL149" s="56"/>
      <c r="HM149" s="56"/>
      <c r="HN149" s="56"/>
      <c r="HO149" s="56"/>
      <c r="HP149" s="56"/>
      <c r="HQ149" s="56"/>
      <c r="HR149" s="56"/>
      <c r="HS149" s="56"/>
      <c r="HT149" s="56"/>
      <c r="HV149" s="56"/>
      <c r="HW149" s="56"/>
      <c r="HX149" s="56"/>
      <c r="HY149" s="56"/>
      <c r="HZ149" s="56"/>
      <c r="IA149" s="56"/>
      <c r="IB149" s="56"/>
      <c r="IC149" s="56"/>
      <c r="ID149" s="56"/>
      <c r="IF149" s="56"/>
      <c r="IG149" s="56"/>
      <c r="IH149" s="56"/>
      <c r="II149" s="56"/>
      <c r="IJ149" s="56"/>
      <c r="IK149" s="56"/>
      <c r="IL149" s="56"/>
      <c r="IM149" s="56"/>
      <c r="IN149" s="56"/>
      <c r="IP149" s="56"/>
      <c r="IQ149" s="56"/>
      <c r="IR149" s="56"/>
      <c r="IS149" s="56"/>
      <c r="IT149" s="56"/>
      <c r="IU149" s="56"/>
    </row>
    <row r="150" spans="1:255" ht="12.75" customHeight="1" thickBot="1" x14ac:dyDescent="0.25">
      <c r="A150" s="221"/>
      <c r="B150" s="106">
        <v>4250.0600000000004</v>
      </c>
      <c r="C150" s="85" t="s">
        <v>77</v>
      </c>
      <c r="D150" s="86"/>
      <c r="E150" s="47"/>
      <c r="F150" s="47"/>
      <c r="G150" s="47"/>
      <c r="H150" s="48"/>
      <c r="I150" s="49"/>
      <c r="J150" s="56"/>
      <c r="K150" s="56"/>
      <c r="L150" s="56"/>
      <c r="M150" s="56"/>
      <c r="N150" s="56"/>
      <c r="O150" s="56"/>
      <c r="P150" s="56"/>
      <c r="Q150" s="56"/>
      <c r="R150" s="56"/>
      <c r="T150" s="56"/>
      <c r="U150" s="56"/>
      <c r="V150" s="56"/>
      <c r="W150" s="56"/>
      <c r="X150" s="56"/>
      <c r="Y150" s="56"/>
      <c r="Z150" s="56"/>
      <c r="AA150" s="56"/>
      <c r="AB150" s="56"/>
      <c r="AD150" s="56"/>
      <c r="AE150" s="56"/>
      <c r="AF150" s="56"/>
      <c r="AG150" s="56"/>
      <c r="AH150" s="56"/>
      <c r="AI150" s="56"/>
      <c r="AJ150" s="56"/>
      <c r="AK150" s="56"/>
      <c r="AL150" s="56"/>
      <c r="AN150" s="56"/>
      <c r="AO150" s="56"/>
      <c r="AP150" s="56"/>
      <c r="AQ150" s="56"/>
      <c r="AR150" s="56"/>
      <c r="AS150" s="56"/>
      <c r="AT150" s="56"/>
      <c r="AU150" s="56"/>
      <c r="AV150" s="56"/>
      <c r="AX150" s="56"/>
      <c r="AY150" s="56"/>
      <c r="AZ150" s="56"/>
      <c r="BA150" s="56"/>
      <c r="BB150" s="56"/>
      <c r="BC150" s="56"/>
      <c r="BD150" s="56"/>
      <c r="BE150" s="56"/>
      <c r="BF150" s="56"/>
      <c r="BH150" s="56"/>
      <c r="BI150" s="56"/>
      <c r="BJ150" s="56"/>
      <c r="BK150" s="56"/>
      <c r="BL150" s="56"/>
      <c r="BM150" s="56"/>
      <c r="BN150" s="56"/>
      <c r="BO150" s="56"/>
      <c r="BP150" s="56"/>
      <c r="BR150" s="56"/>
      <c r="BS150" s="56"/>
      <c r="BT150" s="56"/>
      <c r="BU150" s="56"/>
      <c r="BV150" s="56"/>
      <c r="BW150" s="56"/>
      <c r="BX150" s="56"/>
      <c r="BY150" s="56"/>
      <c r="BZ150" s="56"/>
      <c r="CB150" s="56"/>
      <c r="CC150" s="56"/>
      <c r="CD150" s="56"/>
      <c r="CE150" s="56"/>
      <c r="CF150" s="56"/>
      <c r="CG150" s="56"/>
      <c r="CH150" s="56"/>
      <c r="CI150" s="56"/>
      <c r="CJ150" s="56"/>
      <c r="CL150" s="56"/>
      <c r="CM150" s="56"/>
      <c r="CN150" s="56"/>
      <c r="CO150" s="56"/>
      <c r="CP150" s="56"/>
      <c r="CQ150" s="56"/>
      <c r="CR150" s="56"/>
      <c r="CS150" s="56"/>
      <c r="CT150" s="56"/>
      <c r="CV150" s="56"/>
      <c r="CW150" s="56"/>
      <c r="CX150" s="56"/>
      <c r="CY150" s="56"/>
      <c r="CZ150" s="56"/>
      <c r="DA150" s="56"/>
      <c r="DB150" s="56"/>
      <c r="DC150" s="56"/>
      <c r="DD150" s="56"/>
      <c r="DF150" s="56"/>
      <c r="DG150" s="56"/>
      <c r="DH150" s="56"/>
      <c r="DI150" s="56"/>
      <c r="DJ150" s="56"/>
      <c r="DK150" s="56"/>
      <c r="DL150" s="56"/>
      <c r="DM150" s="56"/>
      <c r="DN150" s="56"/>
      <c r="DP150" s="56"/>
      <c r="DQ150" s="56"/>
      <c r="DR150" s="56"/>
      <c r="DS150" s="56"/>
      <c r="DT150" s="56"/>
      <c r="DU150" s="56"/>
      <c r="DV150" s="56"/>
      <c r="DW150" s="56"/>
      <c r="DX150" s="56"/>
      <c r="DZ150" s="56"/>
      <c r="EA150" s="56"/>
      <c r="EB150" s="56"/>
      <c r="EC150" s="56"/>
      <c r="ED150" s="56"/>
      <c r="EE150" s="56"/>
      <c r="EF150" s="56"/>
      <c r="EG150" s="56"/>
      <c r="EH150" s="56"/>
      <c r="EJ150" s="56"/>
      <c r="EK150" s="56"/>
      <c r="EL150" s="56"/>
      <c r="EM150" s="56"/>
      <c r="EN150" s="56"/>
      <c r="EO150" s="56"/>
      <c r="EP150" s="56"/>
      <c r="EQ150" s="56"/>
      <c r="ER150" s="56"/>
      <c r="ET150" s="56"/>
      <c r="EU150" s="56"/>
      <c r="EV150" s="56"/>
      <c r="EW150" s="56"/>
      <c r="EX150" s="56"/>
      <c r="EY150" s="56"/>
      <c r="EZ150" s="56"/>
      <c r="FA150" s="56"/>
      <c r="FB150" s="56"/>
      <c r="FD150" s="56"/>
      <c r="FE150" s="56"/>
      <c r="FF150" s="56"/>
      <c r="FG150" s="56"/>
      <c r="FH150" s="56"/>
      <c r="FI150" s="56"/>
      <c r="FJ150" s="56"/>
      <c r="FK150" s="56"/>
      <c r="FL150" s="56"/>
      <c r="FN150" s="56"/>
      <c r="FO150" s="56"/>
      <c r="FP150" s="56"/>
      <c r="FQ150" s="56"/>
      <c r="FR150" s="56"/>
      <c r="FS150" s="56"/>
      <c r="FT150" s="56"/>
      <c r="FU150" s="56"/>
      <c r="FV150" s="56"/>
      <c r="FX150" s="56"/>
      <c r="FY150" s="56"/>
      <c r="FZ150" s="56"/>
      <c r="GA150" s="56"/>
      <c r="GB150" s="56"/>
      <c r="GC150" s="56"/>
      <c r="GD150" s="56"/>
      <c r="GE150" s="56"/>
      <c r="GF150" s="56"/>
      <c r="GH150" s="56"/>
      <c r="GI150" s="56"/>
      <c r="GJ150" s="56"/>
      <c r="GK150" s="56"/>
      <c r="GL150" s="56"/>
      <c r="GM150" s="56"/>
      <c r="GN150" s="56"/>
      <c r="GO150" s="56"/>
      <c r="GP150" s="56"/>
      <c r="GR150" s="56"/>
      <c r="GS150" s="56"/>
      <c r="GT150" s="56"/>
      <c r="GU150" s="56"/>
      <c r="GV150" s="56"/>
      <c r="GW150" s="56"/>
      <c r="GX150" s="56"/>
      <c r="GY150" s="56"/>
      <c r="GZ150" s="56"/>
      <c r="HB150" s="56"/>
      <c r="HC150" s="56"/>
      <c r="HD150" s="56"/>
      <c r="HE150" s="56"/>
      <c r="HF150" s="56"/>
      <c r="HG150" s="56"/>
      <c r="HH150" s="56"/>
      <c r="HI150" s="56"/>
      <c r="HJ150" s="56"/>
      <c r="HL150" s="56"/>
      <c r="HM150" s="56"/>
      <c r="HN150" s="56"/>
      <c r="HO150" s="56"/>
      <c r="HP150" s="56"/>
      <c r="HQ150" s="56"/>
      <c r="HR150" s="56"/>
      <c r="HS150" s="56"/>
      <c r="HT150" s="56"/>
      <c r="HV150" s="56"/>
      <c r="HW150" s="56"/>
      <c r="HX150" s="56"/>
      <c r="HY150" s="56"/>
      <c r="HZ150" s="56"/>
      <c r="IA150" s="56"/>
      <c r="IB150" s="56"/>
      <c r="IC150" s="56"/>
      <c r="ID150" s="56"/>
      <c r="IF150" s="56"/>
      <c r="IG150" s="56"/>
      <c r="IH150" s="56"/>
      <c r="II150" s="56"/>
      <c r="IJ150" s="56"/>
      <c r="IK150" s="56"/>
      <c r="IL150" s="56"/>
      <c r="IM150" s="56"/>
      <c r="IN150" s="56"/>
      <c r="IP150" s="56"/>
      <c r="IQ150" s="56"/>
      <c r="IR150" s="56"/>
      <c r="IS150" s="56"/>
      <c r="IT150" s="56"/>
      <c r="IU150" s="56"/>
    </row>
    <row r="151" spans="1:255" ht="12.75" customHeight="1" thickBot="1" x14ac:dyDescent="0.25">
      <c r="A151" s="221"/>
      <c r="B151" s="106">
        <v>3277.22</v>
      </c>
      <c r="C151" s="85" t="s">
        <v>78</v>
      </c>
      <c r="D151" s="86"/>
      <c r="E151" s="47"/>
      <c r="F151" s="47"/>
      <c r="G151" s="47"/>
      <c r="H151" s="48"/>
      <c r="I151" s="49"/>
      <c r="J151" s="56"/>
      <c r="K151" s="56"/>
      <c r="L151" s="56"/>
      <c r="M151" s="56"/>
      <c r="N151" s="56"/>
      <c r="O151" s="56"/>
      <c r="P151" s="56"/>
      <c r="Q151" s="56"/>
      <c r="R151" s="56"/>
      <c r="T151" s="56"/>
      <c r="U151" s="56"/>
      <c r="V151" s="56"/>
      <c r="W151" s="56"/>
      <c r="X151" s="56"/>
      <c r="Y151" s="56"/>
      <c r="Z151" s="56"/>
      <c r="AA151" s="56"/>
      <c r="AB151" s="56"/>
      <c r="AD151" s="56"/>
      <c r="AE151" s="56"/>
      <c r="AF151" s="56"/>
      <c r="AG151" s="56"/>
      <c r="AH151" s="56"/>
      <c r="AI151" s="56"/>
      <c r="AJ151" s="56"/>
      <c r="AK151" s="56"/>
      <c r="AL151" s="56"/>
      <c r="AN151" s="56"/>
      <c r="AO151" s="56"/>
      <c r="AP151" s="56"/>
      <c r="AQ151" s="56"/>
      <c r="AR151" s="56"/>
      <c r="AS151" s="56"/>
      <c r="AT151" s="56"/>
      <c r="AU151" s="56"/>
      <c r="AV151" s="56"/>
      <c r="AX151" s="56"/>
      <c r="AY151" s="56"/>
      <c r="AZ151" s="56"/>
      <c r="BA151" s="56"/>
      <c r="BB151" s="56"/>
      <c r="BC151" s="56"/>
      <c r="BD151" s="56"/>
      <c r="BE151" s="56"/>
      <c r="BF151" s="56"/>
      <c r="BH151" s="56"/>
      <c r="BI151" s="56"/>
      <c r="BJ151" s="56"/>
      <c r="BK151" s="56"/>
      <c r="BL151" s="56"/>
      <c r="BM151" s="56"/>
      <c r="BN151" s="56"/>
      <c r="BO151" s="56"/>
      <c r="BP151" s="56"/>
      <c r="BR151" s="56"/>
      <c r="BS151" s="56"/>
      <c r="BT151" s="56"/>
      <c r="BU151" s="56"/>
      <c r="BV151" s="56"/>
      <c r="BW151" s="56"/>
      <c r="BX151" s="56"/>
      <c r="BY151" s="56"/>
      <c r="BZ151" s="56"/>
      <c r="CB151" s="56"/>
      <c r="CC151" s="56"/>
      <c r="CD151" s="56"/>
      <c r="CE151" s="56"/>
      <c r="CF151" s="56"/>
      <c r="CG151" s="56"/>
      <c r="CH151" s="56"/>
      <c r="CI151" s="56"/>
      <c r="CJ151" s="56"/>
      <c r="CL151" s="56"/>
      <c r="CM151" s="56"/>
      <c r="CN151" s="56"/>
      <c r="CO151" s="56"/>
      <c r="CP151" s="56"/>
      <c r="CQ151" s="56"/>
      <c r="CR151" s="56"/>
      <c r="CS151" s="56"/>
      <c r="CT151" s="56"/>
      <c r="CV151" s="56"/>
      <c r="CW151" s="56"/>
      <c r="CX151" s="56"/>
      <c r="CY151" s="56"/>
      <c r="CZ151" s="56"/>
      <c r="DA151" s="56"/>
      <c r="DB151" s="56"/>
      <c r="DC151" s="56"/>
      <c r="DD151" s="56"/>
      <c r="DF151" s="56"/>
      <c r="DG151" s="56"/>
      <c r="DH151" s="56"/>
      <c r="DI151" s="56"/>
      <c r="DJ151" s="56"/>
      <c r="DK151" s="56"/>
      <c r="DL151" s="56"/>
      <c r="DM151" s="56"/>
      <c r="DN151" s="56"/>
      <c r="DP151" s="56"/>
      <c r="DQ151" s="56"/>
      <c r="DR151" s="56"/>
      <c r="DS151" s="56"/>
      <c r="DT151" s="56"/>
      <c r="DU151" s="56"/>
      <c r="DV151" s="56"/>
      <c r="DW151" s="56"/>
      <c r="DX151" s="56"/>
      <c r="DZ151" s="56"/>
      <c r="EA151" s="56"/>
      <c r="EB151" s="56"/>
      <c r="EC151" s="56"/>
      <c r="ED151" s="56"/>
      <c r="EE151" s="56"/>
      <c r="EF151" s="56"/>
      <c r="EG151" s="56"/>
      <c r="EH151" s="56"/>
      <c r="EJ151" s="56"/>
      <c r="EK151" s="56"/>
      <c r="EL151" s="56"/>
      <c r="EM151" s="56"/>
      <c r="EN151" s="56"/>
      <c r="EO151" s="56"/>
      <c r="EP151" s="56"/>
      <c r="EQ151" s="56"/>
      <c r="ER151" s="56"/>
      <c r="ET151" s="56"/>
      <c r="EU151" s="56"/>
      <c r="EV151" s="56"/>
      <c r="EW151" s="56"/>
      <c r="EX151" s="56"/>
      <c r="EY151" s="56"/>
      <c r="EZ151" s="56"/>
      <c r="FA151" s="56"/>
      <c r="FB151" s="56"/>
      <c r="FD151" s="56"/>
      <c r="FE151" s="56"/>
      <c r="FF151" s="56"/>
      <c r="FG151" s="56"/>
      <c r="FH151" s="56"/>
      <c r="FI151" s="56"/>
      <c r="FJ151" s="56"/>
      <c r="FK151" s="56"/>
      <c r="FL151" s="56"/>
      <c r="FN151" s="56"/>
      <c r="FO151" s="56"/>
      <c r="FP151" s="56"/>
      <c r="FQ151" s="56"/>
      <c r="FR151" s="56"/>
      <c r="FS151" s="56"/>
      <c r="FT151" s="56"/>
      <c r="FU151" s="56"/>
      <c r="FV151" s="56"/>
      <c r="FX151" s="56"/>
      <c r="FY151" s="56"/>
      <c r="FZ151" s="56"/>
      <c r="GA151" s="56"/>
      <c r="GB151" s="56"/>
      <c r="GC151" s="56"/>
      <c r="GD151" s="56"/>
      <c r="GE151" s="56"/>
      <c r="GF151" s="56"/>
      <c r="GH151" s="56"/>
      <c r="GI151" s="56"/>
      <c r="GJ151" s="56"/>
      <c r="GK151" s="56"/>
      <c r="GL151" s="56"/>
      <c r="GM151" s="56"/>
      <c r="GN151" s="56"/>
      <c r="GO151" s="56"/>
      <c r="GP151" s="56"/>
      <c r="GR151" s="56"/>
      <c r="GS151" s="56"/>
      <c r="GT151" s="56"/>
      <c r="GU151" s="56"/>
      <c r="GV151" s="56"/>
      <c r="GW151" s="56"/>
      <c r="GX151" s="56"/>
      <c r="GY151" s="56"/>
      <c r="GZ151" s="56"/>
      <c r="HB151" s="56"/>
      <c r="HC151" s="56"/>
      <c r="HD151" s="56"/>
      <c r="HE151" s="56"/>
      <c r="HF151" s="56"/>
      <c r="HG151" s="56"/>
      <c r="HH151" s="56"/>
      <c r="HI151" s="56"/>
      <c r="HJ151" s="56"/>
      <c r="HL151" s="56"/>
      <c r="HM151" s="56"/>
      <c r="HN151" s="56"/>
      <c r="HO151" s="56"/>
      <c r="HP151" s="56"/>
      <c r="HQ151" s="56"/>
      <c r="HR151" s="56"/>
      <c r="HS151" s="56"/>
      <c r="HT151" s="56"/>
      <c r="HV151" s="56"/>
      <c r="HW151" s="56"/>
      <c r="HX151" s="56"/>
      <c r="HY151" s="56"/>
      <c r="HZ151" s="56"/>
      <c r="IA151" s="56"/>
      <c r="IB151" s="56"/>
      <c r="IC151" s="56"/>
      <c r="ID151" s="56"/>
      <c r="IF151" s="56"/>
      <c r="IG151" s="56"/>
      <c r="IH151" s="56"/>
      <c r="II151" s="56"/>
      <c r="IJ151" s="56"/>
      <c r="IK151" s="56"/>
      <c r="IL151" s="56"/>
      <c r="IM151" s="56"/>
      <c r="IN151" s="56"/>
      <c r="IP151" s="56"/>
      <c r="IQ151" s="56"/>
      <c r="IR151" s="56"/>
      <c r="IS151" s="56"/>
      <c r="IT151" s="56"/>
      <c r="IU151" s="56"/>
    </row>
    <row r="152" spans="1:255" ht="12.75" customHeight="1" thickBot="1" x14ac:dyDescent="0.25">
      <c r="A152" s="221"/>
      <c r="B152" s="106">
        <v>4155.46</v>
      </c>
      <c r="C152" s="85" t="s">
        <v>79</v>
      </c>
      <c r="D152" s="86"/>
      <c r="E152" s="47"/>
      <c r="F152" s="47"/>
      <c r="G152" s="47"/>
      <c r="H152" s="48"/>
      <c r="I152" s="49"/>
      <c r="J152" s="56"/>
      <c r="K152" s="56"/>
      <c r="L152" s="56"/>
      <c r="M152" s="56"/>
      <c r="N152" s="56"/>
      <c r="O152" s="56"/>
      <c r="P152" s="56"/>
      <c r="Q152" s="56"/>
      <c r="R152" s="56"/>
      <c r="T152" s="56"/>
      <c r="U152" s="56"/>
      <c r="V152" s="56"/>
      <c r="W152" s="56"/>
      <c r="X152" s="56"/>
      <c r="Y152" s="56"/>
      <c r="Z152" s="56"/>
      <c r="AA152" s="56"/>
      <c r="AB152" s="56"/>
      <c r="AD152" s="56"/>
      <c r="AE152" s="56"/>
      <c r="AF152" s="56"/>
      <c r="AG152" s="56"/>
      <c r="AH152" s="56"/>
      <c r="AI152" s="56"/>
      <c r="AJ152" s="56"/>
      <c r="AK152" s="56"/>
      <c r="AL152" s="56"/>
      <c r="AN152" s="56"/>
      <c r="AO152" s="56"/>
      <c r="AP152" s="56"/>
      <c r="AQ152" s="56"/>
      <c r="AR152" s="56"/>
      <c r="AS152" s="56"/>
      <c r="AT152" s="56"/>
      <c r="AU152" s="56"/>
      <c r="AV152" s="56"/>
      <c r="AX152" s="56"/>
      <c r="AY152" s="56"/>
      <c r="AZ152" s="56"/>
      <c r="BA152" s="56"/>
      <c r="BB152" s="56"/>
      <c r="BC152" s="56"/>
      <c r="BD152" s="56"/>
      <c r="BE152" s="56"/>
      <c r="BF152" s="56"/>
      <c r="BH152" s="56"/>
      <c r="BI152" s="56"/>
      <c r="BJ152" s="56"/>
      <c r="BK152" s="56"/>
      <c r="BL152" s="56"/>
      <c r="BM152" s="56"/>
      <c r="BN152" s="56"/>
      <c r="BO152" s="56"/>
      <c r="BP152" s="56"/>
      <c r="BR152" s="56"/>
      <c r="BS152" s="56"/>
      <c r="BT152" s="56"/>
      <c r="BU152" s="56"/>
      <c r="BV152" s="56"/>
      <c r="BW152" s="56"/>
      <c r="BX152" s="56"/>
      <c r="BY152" s="56"/>
      <c r="BZ152" s="56"/>
      <c r="CB152" s="56"/>
      <c r="CC152" s="56"/>
      <c r="CD152" s="56"/>
      <c r="CE152" s="56"/>
      <c r="CF152" s="56"/>
      <c r="CG152" s="56"/>
      <c r="CH152" s="56"/>
      <c r="CI152" s="56"/>
      <c r="CJ152" s="56"/>
      <c r="CL152" s="56"/>
      <c r="CM152" s="56"/>
      <c r="CN152" s="56"/>
      <c r="CO152" s="56"/>
      <c r="CP152" s="56"/>
      <c r="CQ152" s="56"/>
      <c r="CR152" s="56"/>
      <c r="CS152" s="56"/>
      <c r="CT152" s="56"/>
      <c r="CV152" s="56"/>
      <c r="CW152" s="56"/>
      <c r="CX152" s="56"/>
      <c r="CY152" s="56"/>
      <c r="CZ152" s="56"/>
      <c r="DA152" s="56"/>
      <c r="DB152" s="56"/>
      <c r="DC152" s="56"/>
      <c r="DD152" s="56"/>
      <c r="DF152" s="56"/>
      <c r="DG152" s="56"/>
      <c r="DH152" s="56"/>
      <c r="DI152" s="56"/>
      <c r="DJ152" s="56"/>
      <c r="DK152" s="56"/>
      <c r="DL152" s="56"/>
      <c r="DM152" s="56"/>
      <c r="DN152" s="56"/>
      <c r="DP152" s="56"/>
      <c r="DQ152" s="56"/>
      <c r="DR152" s="56"/>
      <c r="DS152" s="56"/>
      <c r="DT152" s="56"/>
      <c r="DU152" s="56"/>
      <c r="DV152" s="56"/>
      <c r="DW152" s="56"/>
      <c r="DX152" s="56"/>
      <c r="DZ152" s="56"/>
      <c r="EA152" s="56"/>
      <c r="EB152" s="56"/>
      <c r="EC152" s="56"/>
      <c r="ED152" s="56"/>
      <c r="EE152" s="56"/>
      <c r="EF152" s="56"/>
      <c r="EG152" s="56"/>
      <c r="EH152" s="56"/>
      <c r="EJ152" s="56"/>
      <c r="EK152" s="56"/>
      <c r="EL152" s="56"/>
      <c r="EM152" s="56"/>
      <c r="EN152" s="56"/>
      <c r="EO152" s="56"/>
      <c r="EP152" s="56"/>
      <c r="EQ152" s="56"/>
      <c r="ER152" s="56"/>
      <c r="ET152" s="56"/>
      <c r="EU152" s="56"/>
      <c r="EV152" s="56"/>
      <c r="EW152" s="56"/>
      <c r="EX152" s="56"/>
      <c r="EY152" s="56"/>
      <c r="EZ152" s="56"/>
      <c r="FA152" s="56"/>
      <c r="FB152" s="56"/>
      <c r="FD152" s="56"/>
      <c r="FE152" s="56"/>
      <c r="FF152" s="56"/>
      <c r="FG152" s="56"/>
      <c r="FH152" s="56"/>
      <c r="FI152" s="56"/>
      <c r="FJ152" s="56"/>
      <c r="FK152" s="56"/>
      <c r="FL152" s="56"/>
      <c r="FN152" s="56"/>
      <c r="FO152" s="56"/>
      <c r="FP152" s="56"/>
      <c r="FQ152" s="56"/>
      <c r="FR152" s="56"/>
      <c r="FS152" s="56"/>
      <c r="FT152" s="56"/>
      <c r="FU152" s="56"/>
      <c r="FV152" s="56"/>
      <c r="FX152" s="56"/>
      <c r="FY152" s="56"/>
      <c r="FZ152" s="56"/>
      <c r="GA152" s="56"/>
      <c r="GB152" s="56"/>
      <c r="GC152" s="56"/>
      <c r="GD152" s="56"/>
      <c r="GE152" s="56"/>
      <c r="GF152" s="56"/>
      <c r="GH152" s="56"/>
      <c r="GI152" s="56"/>
      <c r="GJ152" s="56"/>
      <c r="GK152" s="56"/>
      <c r="GL152" s="56"/>
      <c r="GM152" s="56"/>
      <c r="GN152" s="56"/>
      <c r="GO152" s="56"/>
      <c r="GP152" s="56"/>
      <c r="GR152" s="56"/>
      <c r="GS152" s="56"/>
      <c r="GT152" s="56"/>
      <c r="GU152" s="56"/>
      <c r="GV152" s="56"/>
      <c r="GW152" s="56"/>
      <c r="GX152" s="56"/>
      <c r="GY152" s="56"/>
      <c r="GZ152" s="56"/>
      <c r="HB152" s="56"/>
      <c r="HC152" s="56"/>
      <c r="HD152" s="56"/>
      <c r="HE152" s="56"/>
      <c r="HF152" s="56"/>
      <c r="HG152" s="56"/>
      <c r="HH152" s="56"/>
      <c r="HI152" s="56"/>
      <c r="HJ152" s="56"/>
      <c r="HL152" s="56"/>
      <c r="HM152" s="56"/>
      <c r="HN152" s="56"/>
      <c r="HO152" s="56"/>
      <c r="HP152" s="56"/>
      <c r="HQ152" s="56"/>
      <c r="HR152" s="56"/>
      <c r="HS152" s="56"/>
      <c r="HT152" s="56"/>
      <c r="HV152" s="56"/>
      <c r="HW152" s="56"/>
      <c r="HX152" s="56"/>
      <c r="HY152" s="56"/>
      <c r="HZ152" s="56"/>
      <c r="IA152" s="56"/>
      <c r="IB152" s="56"/>
      <c r="IC152" s="56"/>
      <c r="ID152" s="56"/>
      <c r="IF152" s="56"/>
      <c r="IG152" s="56"/>
      <c r="IH152" s="56"/>
      <c r="II152" s="56"/>
      <c r="IJ152" s="56"/>
      <c r="IK152" s="56"/>
      <c r="IL152" s="56"/>
      <c r="IM152" s="56"/>
      <c r="IN152" s="56"/>
      <c r="IP152" s="56"/>
      <c r="IQ152" s="56"/>
      <c r="IR152" s="56"/>
      <c r="IS152" s="56"/>
      <c r="IT152" s="56"/>
      <c r="IU152" s="56"/>
    </row>
    <row r="153" spans="1:255" ht="12.75" customHeight="1" thickBot="1" x14ac:dyDescent="0.25">
      <c r="A153" s="221"/>
      <c r="B153" s="106">
        <v>3076.78</v>
      </c>
      <c r="C153" s="85" t="s">
        <v>80</v>
      </c>
      <c r="D153" s="86"/>
      <c r="E153" s="47"/>
      <c r="F153" s="47"/>
      <c r="G153" s="47"/>
      <c r="H153" s="48"/>
      <c r="I153" s="49"/>
      <c r="J153" s="56"/>
      <c r="K153" s="56"/>
      <c r="L153" s="56"/>
      <c r="M153" s="56"/>
      <c r="N153" s="56"/>
      <c r="O153" s="56"/>
      <c r="P153" s="56"/>
      <c r="Q153" s="56"/>
      <c r="R153" s="56"/>
      <c r="T153" s="56"/>
      <c r="U153" s="56"/>
      <c r="V153" s="56"/>
      <c r="W153" s="56"/>
      <c r="X153" s="56"/>
      <c r="Y153" s="56"/>
      <c r="Z153" s="56"/>
      <c r="AA153" s="56"/>
      <c r="AB153" s="56"/>
      <c r="AD153" s="56"/>
      <c r="AE153" s="56"/>
      <c r="AF153" s="56"/>
      <c r="AG153" s="56"/>
      <c r="AH153" s="56"/>
      <c r="AI153" s="56"/>
      <c r="AJ153" s="56"/>
      <c r="AK153" s="56"/>
      <c r="AL153" s="56"/>
      <c r="AN153" s="56"/>
      <c r="AO153" s="56"/>
      <c r="AP153" s="56"/>
      <c r="AQ153" s="56"/>
      <c r="AR153" s="56"/>
      <c r="AS153" s="56"/>
      <c r="AT153" s="56"/>
      <c r="AU153" s="56"/>
      <c r="AV153" s="56"/>
      <c r="AX153" s="56"/>
      <c r="AY153" s="56"/>
      <c r="AZ153" s="56"/>
      <c r="BA153" s="56"/>
      <c r="BB153" s="56"/>
      <c r="BC153" s="56"/>
      <c r="BD153" s="56"/>
      <c r="BE153" s="56"/>
      <c r="BF153" s="56"/>
      <c r="BH153" s="56"/>
      <c r="BI153" s="56"/>
      <c r="BJ153" s="56"/>
      <c r="BK153" s="56"/>
      <c r="BL153" s="56"/>
      <c r="BM153" s="56"/>
      <c r="BN153" s="56"/>
      <c r="BO153" s="56"/>
      <c r="BP153" s="56"/>
      <c r="BR153" s="56"/>
      <c r="BS153" s="56"/>
      <c r="BT153" s="56"/>
      <c r="BU153" s="56"/>
      <c r="BV153" s="56"/>
      <c r="BW153" s="56"/>
      <c r="BX153" s="56"/>
      <c r="BY153" s="56"/>
      <c r="BZ153" s="56"/>
      <c r="CB153" s="56"/>
      <c r="CC153" s="56"/>
      <c r="CD153" s="56"/>
      <c r="CE153" s="56"/>
      <c r="CF153" s="56"/>
      <c r="CG153" s="56"/>
      <c r="CH153" s="56"/>
      <c r="CI153" s="56"/>
      <c r="CJ153" s="56"/>
      <c r="CL153" s="56"/>
      <c r="CM153" s="56"/>
      <c r="CN153" s="56"/>
      <c r="CO153" s="56"/>
      <c r="CP153" s="56"/>
      <c r="CQ153" s="56"/>
      <c r="CR153" s="56"/>
      <c r="CS153" s="56"/>
      <c r="CT153" s="56"/>
      <c r="CV153" s="56"/>
      <c r="CW153" s="56"/>
      <c r="CX153" s="56"/>
      <c r="CY153" s="56"/>
      <c r="CZ153" s="56"/>
      <c r="DA153" s="56"/>
      <c r="DB153" s="56"/>
      <c r="DC153" s="56"/>
      <c r="DD153" s="56"/>
      <c r="DF153" s="56"/>
      <c r="DG153" s="56"/>
      <c r="DH153" s="56"/>
      <c r="DI153" s="56"/>
      <c r="DJ153" s="56"/>
      <c r="DK153" s="56"/>
      <c r="DL153" s="56"/>
      <c r="DM153" s="56"/>
      <c r="DN153" s="56"/>
      <c r="DP153" s="56"/>
      <c r="DQ153" s="56"/>
      <c r="DR153" s="56"/>
      <c r="DS153" s="56"/>
      <c r="DT153" s="56"/>
      <c r="DU153" s="56"/>
      <c r="DV153" s="56"/>
      <c r="DW153" s="56"/>
      <c r="DX153" s="56"/>
      <c r="DZ153" s="56"/>
      <c r="EA153" s="56"/>
      <c r="EB153" s="56"/>
      <c r="EC153" s="56"/>
      <c r="ED153" s="56"/>
      <c r="EE153" s="56"/>
      <c r="EF153" s="56"/>
      <c r="EG153" s="56"/>
      <c r="EH153" s="56"/>
      <c r="EJ153" s="56"/>
      <c r="EK153" s="56"/>
      <c r="EL153" s="56"/>
      <c r="EM153" s="56"/>
      <c r="EN153" s="56"/>
      <c r="EO153" s="56"/>
      <c r="EP153" s="56"/>
      <c r="EQ153" s="56"/>
      <c r="ER153" s="56"/>
      <c r="ET153" s="56"/>
      <c r="EU153" s="56"/>
      <c r="EV153" s="56"/>
      <c r="EW153" s="56"/>
      <c r="EX153" s="56"/>
      <c r="EY153" s="56"/>
      <c r="EZ153" s="56"/>
      <c r="FA153" s="56"/>
      <c r="FB153" s="56"/>
      <c r="FD153" s="56"/>
      <c r="FE153" s="56"/>
      <c r="FF153" s="56"/>
      <c r="FG153" s="56"/>
      <c r="FH153" s="56"/>
      <c r="FI153" s="56"/>
      <c r="FJ153" s="56"/>
      <c r="FK153" s="56"/>
      <c r="FL153" s="56"/>
      <c r="FN153" s="56"/>
      <c r="FO153" s="56"/>
      <c r="FP153" s="56"/>
      <c r="FQ153" s="56"/>
      <c r="FR153" s="56"/>
      <c r="FS153" s="56"/>
      <c r="FT153" s="56"/>
      <c r="FU153" s="56"/>
      <c r="FV153" s="56"/>
      <c r="FX153" s="56"/>
      <c r="FY153" s="56"/>
      <c r="FZ153" s="56"/>
      <c r="GA153" s="56"/>
      <c r="GB153" s="56"/>
      <c r="GC153" s="56"/>
      <c r="GD153" s="56"/>
      <c r="GE153" s="56"/>
      <c r="GF153" s="56"/>
      <c r="GH153" s="56"/>
      <c r="GI153" s="56"/>
      <c r="GJ153" s="56"/>
      <c r="GK153" s="56"/>
      <c r="GL153" s="56"/>
      <c r="GM153" s="56"/>
      <c r="GN153" s="56"/>
      <c r="GO153" s="56"/>
      <c r="GP153" s="56"/>
      <c r="GR153" s="56"/>
      <c r="GS153" s="56"/>
      <c r="GT153" s="56"/>
      <c r="GU153" s="56"/>
      <c r="GV153" s="56"/>
      <c r="GW153" s="56"/>
      <c r="GX153" s="56"/>
      <c r="GY153" s="56"/>
      <c r="GZ153" s="56"/>
      <c r="HB153" s="56"/>
      <c r="HC153" s="56"/>
      <c r="HD153" s="56"/>
      <c r="HE153" s="56"/>
      <c r="HF153" s="56"/>
      <c r="HG153" s="56"/>
      <c r="HH153" s="56"/>
      <c r="HI153" s="56"/>
      <c r="HJ153" s="56"/>
      <c r="HL153" s="56"/>
      <c r="HM153" s="56"/>
      <c r="HN153" s="56"/>
      <c r="HO153" s="56"/>
      <c r="HP153" s="56"/>
      <c r="HQ153" s="56"/>
      <c r="HR153" s="56"/>
      <c r="HS153" s="56"/>
      <c r="HT153" s="56"/>
      <c r="HV153" s="56"/>
      <c r="HW153" s="56"/>
      <c r="HX153" s="56"/>
      <c r="HY153" s="56"/>
      <c r="HZ153" s="56"/>
      <c r="IA153" s="56"/>
      <c r="IB153" s="56"/>
      <c r="IC153" s="56"/>
      <c r="ID153" s="56"/>
      <c r="IF153" s="56"/>
      <c r="IG153" s="56"/>
      <c r="IH153" s="56"/>
      <c r="II153" s="56"/>
      <c r="IJ153" s="56"/>
      <c r="IK153" s="56"/>
      <c r="IL153" s="56"/>
      <c r="IM153" s="56"/>
      <c r="IN153" s="56"/>
      <c r="IP153" s="56"/>
      <c r="IQ153" s="56"/>
      <c r="IR153" s="56"/>
      <c r="IS153" s="56"/>
      <c r="IT153" s="56"/>
      <c r="IU153" s="56"/>
    </row>
    <row r="154" spans="1:255" x14ac:dyDescent="0.2">
      <c r="A154" s="221"/>
      <c r="B154" s="185"/>
      <c r="C154" s="70" t="s">
        <v>87</v>
      </c>
      <c r="D154" s="163"/>
      <c r="E154" s="53"/>
      <c r="F154" s="53"/>
      <c r="G154" s="53"/>
      <c r="H154" s="153"/>
      <c r="I154" s="165">
        <v>2061.23</v>
      </c>
      <c r="J154" s="56"/>
      <c r="K154" s="56"/>
      <c r="L154" s="56"/>
      <c r="M154" s="56"/>
      <c r="N154" s="56"/>
      <c r="O154" s="56"/>
      <c r="P154" s="56"/>
      <c r="Q154" s="56"/>
      <c r="R154" s="56"/>
      <c r="T154" s="56"/>
      <c r="U154" s="56"/>
      <c r="V154" s="56"/>
      <c r="W154" s="56"/>
      <c r="X154" s="56"/>
      <c r="Y154" s="56"/>
      <c r="Z154" s="56"/>
      <c r="AA154" s="56"/>
      <c r="AB154" s="56"/>
      <c r="AD154" s="56"/>
      <c r="AE154" s="56"/>
      <c r="AF154" s="56"/>
      <c r="AG154" s="56"/>
      <c r="AH154" s="56"/>
      <c r="AI154" s="56"/>
      <c r="AJ154" s="56"/>
      <c r="AK154" s="56"/>
      <c r="AL154" s="56"/>
      <c r="AN154" s="56"/>
      <c r="AO154" s="56"/>
      <c r="AP154" s="56"/>
      <c r="AQ154" s="56"/>
      <c r="AR154" s="56"/>
      <c r="AS154" s="56"/>
      <c r="AT154" s="56"/>
      <c r="AU154" s="56"/>
      <c r="AV154" s="56"/>
      <c r="AX154" s="56"/>
      <c r="AY154" s="56"/>
      <c r="AZ154" s="56"/>
      <c r="BA154" s="56"/>
      <c r="BB154" s="56"/>
      <c r="BC154" s="56"/>
      <c r="BD154" s="56"/>
      <c r="BE154" s="56"/>
      <c r="BF154" s="56"/>
      <c r="BH154" s="56"/>
      <c r="BI154" s="56"/>
      <c r="BJ154" s="56"/>
      <c r="BK154" s="56"/>
      <c r="BL154" s="56"/>
      <c r="BM154" s="56"/>
      <c r="BN154" s="56"/>
      <c r="BO154" s="56"/>
      <c r="BP154" s="56"/>
      <c r="BR154" s="56"/>
      <c r="BS154" s="56"/>
      <c r="BT154" s="56"/>
      <c r="BU154" s="56"/>
      <c r="BV154" s="56"/>
      <c r="BW154" s="56"/>
      <c r="BX154" s="56"/>
      <c r="BY154" s="56"/>
      <c r="BZ154" s="56"/>
      <c r="CB154" s="56"/>
      <c r="CC154" s="56"/>
      <c r="CD154" s="56"/>
      <c r="CE154" s="56"/>
      <c r="CF154" s="56"/>
      <c r="CG154" s="56"/>
      <c r="CH154" s="56"/>
      <c r="CI154" s="56"/>
      <c r="CJ154" s="56"/>
      <c r="CL154" s="56"/>
      <c r="CM154" s="56"/>
      <c r="CN154" s="56"/>
      <c r="CO154" s="56"/>
      <c r="CP154" s="56"/>
      <c r="CQ154" s="56"/>
      <c r="CR154" s="56"/>
      <c r="CS154" s="56"/>
      <c r="CT154" s="56"/>
      <c r="CV154" s="56"/>
      <c r="CW154" s="56"/>
      <c r="CX154" s="56"/>
      <c r="CY154" s="56"/>
      <c r="CZ154" s="56"/>
      <c r="DA154" s="56"/>
      <c r="DB154" s="56"/>
      <c r="DC154" s="56"/>
      <c r="DD154" s="56"/>
      <c r="DF154" s="56"/>
      <c r="DG154" s="56"/>
      <c r="DH154" s="56"/>
      <c r="DI154" s="56"/>
      <c r="DJ154" s="56"/>
      <c r="DK154" s="56"/>
      <c r="DL154" s="56"/>
      <c r="DM154" s="56"/>
      <c r="DN154" s="56"/>
      <c r="DP154" s="56"/>
      <c r="DQ154" s="56"/>
      <c r="DR154" s="56"/>
      <c r="DS154" s="56"/>
      <c r="DT154" s="56"/>
      <c r="DU154" s="56"/>
      <c r="DV154" s="56"/>
      <c r="DW154" s="56"/>
      <c r="DX154" s="56"/>
      <c r="DZ154" s="56"/>
      <c r="EA154" s="56"/>
      <c r="EB154" s="56"/>
      <c r="EC154" s="56"/>
      <c r="ED154" s="56"/>
      <c r="EE154" s="56"/>
      <c r="EF154" s="56"/>
      <c r="EG154" s="56"/>
      <c r="EH154" s="56"/>
      <c r="EJ154" s="56"/>
      <c r="EK154" s="56"/>
      <c r="EL154" s="56"/>
      <c r="EM154" s="56"/>
      <c r="EN154" s="56"/>
      <c r="EO154" s="56"/>
      <c r="EP154" s="56"/>
      <c r="EQ154" s="56"/>
      <c r="ER154" s="56"/>
      <c r="ET154" s="56"/>
      <c r="EU154" s="56"/>
      <c r="EV154" s="56"/>
      <c r="EW154" s="56"/>
      <c r="EX154" s="56"/>
      <c r="EY154" s="56"/>
      <c r="EZ154" s="56"/>
      <c r="FA154" s="56"/>
      <c r="FB154" s="56"/>
      <c r="FD154" s="56"/>
      <c r="FE154" s="56"/>
      <c r="FF154" s="56"/>
      <c r="FG154" s="56"/>
      <c r="FH154" s="56"/>
      <c r="FI154" s="56"/>
      <c r="FJ154" s="56"/>
      <c r="FK154" s="56"/>
      <c r="FL154" s="56"/>
      <c r="FN154" s="56"/>
      <c r="FO154" s="56"/>
      <c r="FP154" s="56"/>
      <c r="FQ154" s="56"/>
      <c r="FR154" s="56"/>
      <c r="FS154" s="56"/>
      <c r="FT154" s="56"/>
      <c r="FU154" s="56"/>
      <c r="FV154" s="56"/>
      <c r="FX154" s="56"/>
      <c r="FY154" s="56"/>
      <c r="FZ154" s="56"/>
      <c r="GA154" s="56"/>
      <c r="GB154" s="56"/>
      <c r="GC154" s="56"/>
      <c r="GD154" s="56"/>
      <c r="GE154" s="56"/>
      <c r="GF154" s="56"/>
      <c r="GH154" s="56"/>
      <c r="GI154" s="56"/>
      <c r="GJ154" s="56"/>
      <c r="GK154" s="56"/>
      <c r="GL154" s="56"/>
      <c r="GM154" s="56"/>
      <c r="GN154" s="56"/>
      <c r="GO154" s="56"/>
      <c r="GP154" s="56"/>
      <c r="GR154" s="56"/>
      <c r="GS154" s="56"/>
      <c r="GT154" s="56"/>
      <c r="GU154" s="56"/>
      <c r="GV154" s="56"/>
      <c r="GW154" s="56"/>
      <c r="GX154" s="56"/>
      <c r="GY154" s="56"/>
      <c r="GZ154" s="56"/>
      <c r="HB154" s="56"/>
      <c r="HC154" s="56"/>
      <c r="HD154" s="56"/>
      <c r="HE154" s="56"/>
      <c r="HF154" s="56"/>
      <c r="HG154" s="56"/>
      <c r="HH154" s="56"/>
      <c r="HI154" s="56"/>
      <c r="HJ154" s="56"/>
      <c r="HL154" s="56"/>
      <c r="HM154" s="56"/>
      <c r="HN154" s="56"/>
      <c r="HO154" s="56"/>
      <c r="HP154" s="56"/>
      <c r="HQ154" s="56"/>
      <c r="HR154" s="56"/>
      <c r="HS154" s="56"/>
      <c r="HT154" s="56"/>
      <c r="HV154" s="56"/>
      <c r="HW154" s="56"/>
      <c r="HX154" s="56"/>
      <c r="HY154" s="56"/>
      <c r="HZ154" s="56"/>
      <c r="IA154" s="56"/>
      <c r="IB154" s="56"/>
      <c r="IC154" s="56"/>
      <c r="ID154" s="56"/>
      <c r="IF154" s="56"/>
      <c r="IG154" s="56"/>
      <c r="IH154" s="56"/>
      <c r="II154" s="56"/>
      <c r="IJ154" s="56"/>
      <c r="IK154" s="56"/>
      <c r="IL154" s="56"/>
      <c r="IM154" s="56"/>
      <c r="IN154" s="56"/>
      <c r="IP154" s="56"/>
      <c r="IQ154" s="56"/>
      <c r="IR154" s="56"/>
      <c r="IS154" s="56"/>
      <c r="IT154" s="56"/>
      <c r="IU154" s="56"/>
    </row>
    <row r="155" spans="1:255" ht="12.75" customHeight="1" thickBot="1" x14ac:dyDescent="0.25">
      <c r="A155" s="221"/>
      <c r="B155" s="18">
        <f>SUM(B142:B154)</f>
        <v>40296.865685000004</v>
      </c>
      <c r="C155" s="17"/>
      <c r="D155" s="18"/>
      <c r="E155" s="19"/>
      <c r="F155" s="17"/>
      <c r="G155" s="17"/>
      <c r="H155" s="18" t="s">
        <v>17</v>
      </c>
      <c r="I155" s="233">
        <f>SUM(I142:I154)</f>
        <v>2061.23</v>
      </c>
      <c r="J155" s="56"/>
      <c r="K155" s="56"/>
      <c r="L155" s="56"/>
      <c r="M155" s="56"/>
      <c r="N155" s="56"/>
      <c r="O155" s="56"/>
      <c r="P155" s="56"/>
      <c r="Q155" s="56"/>
      <c r="R155" s="56"/>
      <c r="T155" s="56"/>
      <c r="U155" s="56"/>
      <c r="V155" s="56"/>
      <c r="W155" s="56"/>
      <c r="X155" s="56"/>
      <c r="Y155" s="56"/>
      <c r="Z155" s="56"/>
      <c r="AA155" s="56"/>
      <c r="AB155" s="56"/>
      <c r="AD155" s="56"/>
      <c r="AE155" s="56"/>
      <c r="AF155" s="56"/>
      <c r="AG155" s="56"/>
      <c r="AH155" s="56"/>
      <c r="AI155" s="56"/>
      <c r="AJ155" s="56"/>
      <c r="AK155" s="56"/>
      <c r="AL155" s="56"/>
      <c r="AN155" s="56"/>
      <c r="AO155" s="56"/>
      <c r="AP155" s="56"/>
      <c r="AQ155" s="56"/>
      <c r="AR155" s="56"/>
      <c r="AS155" s="56"/>
      <c r="AT155" s="56"/>
      <c r="AU155" s="56"/>
      <c r="AV155" s="56"/>
      <c r="AX155" s="56"/>
      <c r="AY155" s="56"/>
      <c r="AZ155" s="56"/>
      <c r="BA155" s="56"/>
      <c r="BB155" s="56"/>
      <c r="BC155" s="56"/>
      <c r="BD155" s="56"/>
      <c r="BE155" s="56"/>
      <c r="BF155" s="56"/>
      <c r="BH155" s="56"/>
      <c r="BI155" s="56"/>
      <c r="BJ155" s="56"/>
      <c r="BK155" s="56"/>
      <c r="BL155" s="56"/>
      <c r="BM155" s="56"/>
      <c r="BN155" s="56"/>
      <c r="BO155" s="56"/>
      <c r="BP155" s="56"/>
      <c r="BR155" s="56"/>
      <c r="BS155" s="56"/>
      <c r="BT155" s="56"/>
      <c r="BU155" s="56"/>
      <c r="BV155" s="56"/>
      <c r="BW155" s="56"/>
      <c r="BX155" s="56"/>
      <c r="BY155" s="56"/>
      <c r="BZ155" s="56"/>
      <c r="CB155" s="56"/>
      <c r="CC155" s="56"/>
      <c r="CD155" s="56"/>
      <c r="CE155" s="56"/>
      <c r="CF155" s="56"/>
      <c r="CG155" s="56"/>
      <c r="CH155" s="56"/>
      <c r="CI155" s="56"/>
      <c r="CJ155" s="56"/>
      <c r="CL155" s="56"/>
      <c r="CM155" s="56"/>
      <c r="CN155" s="56"/>
      <c r="CO155" s="56"/>
      <c r="CP155" s="56"/>
      <c r="CQ155" s="56"/>
      <c r="CR155" s="56"/>
      <c r="CS155" s="56"/>
      <c r="CT155" s="56"/>
      <c r="CV155" s="56"/>
      <c r="CW155" s="56"/>
      <c r="CX155" s="56"/>
      <c r="CY155" s="56"/>
      <c r="CZ155" s="56"/>
      <c r="DA155" s="56"/>
      <c r="DB155" s="56"/>
      <c r="DC155" s="56"/>
      <c r="DD155" s="56"/>
      <c r="DF155" s="56"/>
      <c r="DG155" s="56"/>
      <c r="DH155" s="56"/>
      <c r="DI155" s="56"/>
      <c r="DJ155" s="56"/>
      <c r="DK155" s="56"/>
      <c r="DL155" s="56"/>
      <c r="DM155" s="56"/>
      <c r="DN155" s="56"/>
      <c r="DP155" s="56"/>
      <c r="DQ155" s="56"/>
      <c r="DR155" s="56"/>
      <c r="DS155" s="56"/>
      <c r="DT155" s="56"/>
      <c r="DU155" s="56"/>
      <c r="DV155" s="56"/>
      <c r="DW155" s="56"/>
      <c r="DX155" s="56"/>
      <c r="DZ155" s="56"/>
      <c r="EA155" s="56"/>
      <c r="EB155" s="56"/>
      <c r="EC155" s="56"/>
      <c r="ED155" s="56"/>
      <c r="EE155" s="56"/>
      <c r="EF155" s="56"/>
      <c r="EG155" s="56"/>
      <c r="EH155" s="56"/>
      <c r="EJ155" s="56"/>
      <c r="EK155" s="56"/>
      <c r="EL155" s="56"/>
      <c r="EM155" s="56"/>
      <c r="EN155" s="56"/>
      <c r="EO155" s="56"/>
      <c r="EP155" s="56"/>
      <c r="EQ155" s="56"/>
      <c r="ER155" s="56"/>
      <c r="ET155" s="56"/>
      <c r="EU155" s="56"/>
      <c r="EV155" s="56"/>
      <c r="EW155" s="56"/>
      <c r="EX155" s="56"/>
      <c r="EY155" s="56"/>
      <c r="EZ155" s="56"/>
      <c r="FA155" s="56"/>
      <c r="FB155" s="56"/>
      <c r="FD155" s="56"/>
      <c r="FE155" s="56"/>
      <c r="FF155" s="56"/>
      <c r="FG155" s="56"/>
      <c r="FH155" s="56"/>
      <c r="FI155" s="56"/>
      <c r="FJ155" s="56"/>
      <c r="FK155" s="56"/>
      <c r="FL155" s="56"/>
      <c r="FN155" s="56"/>
      <c r="FO155" s="56"/>
      <c r="FP155" s="56"/>
      <c r="FQ155" s="56"/>
      <c r="FR155" s="56"/>
      <c r="FS155" s="56"/>
      <c r="FT155" s="56"/>
      <c r="FU155" s="56"/>
      <c r="FV155" s="56"/>
      <c r="FX155" s="56"/>
      <c r="FY155" s="56"/>
      <c r="FZ155" s="56"/>
      <c r="GA155" s="56"/>
      <c r="GB155" s="56"/>
      <c r="GC155" s="56"/>
      <c r="GD155" s="56"/>
      <c r="GE155" s="56"/>
      <c r="GF155" s="56"/>
      <c r="GH155" s="56"/>
      <c r="GI155" s="56"/>
      <c r="GJ155" s="56"/>
      <c r="GK155" s="56"/>
      <c r="GL155" s="56"/>
      <c r="GM155" s="56"/>
      <c r="GN155" s="56"/>
      <c r="GO155" s="56"/>
      <c r="GP155" s="56"/>
      <c r="GR155" s="56"/>
      <c r="GS155" s="56"/>
      <c r="GT155" s="56"/>
      <c r="GU155" s="56"/>
      <c r="GV155" s="56"/>
      <c r="GW155" s="56"/>
      <c r="GX155" s="56"/>
      <c r="GY155" s="56"/>
      <c r="GZ155" s="56"/>
      <c r="HB155" s="56"/>
      <c r="HC155" s="56"/>
      <c r="HD155" s="56"/>
      <c r="HE155" s="56"/>
      <c r="HF155" s="56"/>
      <c r="HG155" s="56"/>
      <c r="HH155" s="56"/>
      <c r="HI155" s="56"/>
      <c r="HJ155" s="56"/>
      <c r="HL155" s="56"/>
      <c r="HM155" s="56"/>
      <c r="HN155" s="56"/>
      <c r="HO155" s="56"/>
      <c r="HP155" s="56"/>
      <c r="HQ155" s="56"/>
      <c r="HR155" s="56"/>
      <c r="HS155" s="56"/>
      <c r="HT155" s="56"/>
      <c r="HV155" s="56"/>
      <c r="HW155" s="56"/>
      <c r="HX155" s="56"/>
      <c r="HY155" s="56"/>
      <c r="HZ155" s="56"/>
      <c r="IA155" s="56"/>
      <c r="IB155" s="56"/>
      <c r="IC155" s="56"/>
      <c r="ID155" s="56"/>
      <c r="IF155" s="56"/>
      <c r="IG155" s="56"/>
      <c r="IH155" s="56"/>
      <c r="II155" s="56"/>
      <c r="IJ155" s="56"/>
      <c r="IK155" s="56"/>
      <c r="IL155" s="56"/>
      <c r="IM155" s="56"/>
      <c r="IN155" s="56"/>
      <c r="IP155" s="56"/>
      <c r="IQ155" s="56"/>
      <c r="IR155" s="56"/>
      <c r="IS155" s="56"/>
      <c r="IT155" s="56"/>
      <c r="IU155" s="56"/>
    </row>
    <row r="156" spans="1:255" ht="77.25" thickBot="1" x14ac:dyDescent="0.25">
      <c r="A156" s="46" t="s">
        <v>97</v>
      </c>
      <c r="B156" s="114" t="s">
        <v>16</v>
      </c>
      <c r="C156" s="114" t="s">
        <v>5</v>
      </c>
      <c r="D156" s="114" t="s">
        <v>23</v>
      </c>
      <c r="E156" s="118" t="s">
        <v>18</v>
      </c>
      <c r="F156" s="114" t="s">
        <v>19</v>
      </c>
      <c r="G156" s="114" t="s">
        <v>10</v>
      </c>
      <c r="H156" s="114" t="s">
        <v>13</v>
      </c>
      <c r="I156" s="115" t="s">
        <v>12</v>
      </c>
      <c r="J156" s="56"/>
      <c r="K156" s="56"/>
      <c r="L156" s="56"/>
      <c r="M156" s="56"/>
      <c r="N156" s="56"/>
      <c r="O156" s="56"/>
      <c r="P156" s="56"/>
      <c r="Q156" s="56"/>
      <c r="R156" s="56"/>
      <c r="T156" s="56"/>
      <c r="U156" s="56"/>
      <c r="V156" s="56"/>
      <c r="W156" s="56"/>
      <c r="X156" s="56"/>
      <c r="Y156" s="56"/>
      <c r="Z156" s="56"/>
      <c r="AA156" s="56"/>
      <c r="AB156" s="56"/>
      <c r="AD156" s="56"/>
      <c r="AE156" s="56"/>
      <c r="AF156" s="56"/>
      <c r="AG156" s="56"/>
      <c r="AH156" s="56"/>
      <c r="AI156" s="56"/>
      <c r="AJ156" s="56"/>
      <c r="AK156" s="56"/>
      <c r="AL156" s="56"/>
      <c r="AN156" s="56"/>
      <c r="AO156" s="56"/>
      <c r="AP156" s="56"/>
      <c r="AQ156" s="56"/>
      <c r="AR156" s="56"/>
      <c r="AS156" s="56"/>
      <c r="AT156" s="56"/>
      <c r="AU156" s="56"/>
      <c r="AV156" s="56"/>
      <c r="AX156" s="56"/>
      <c r="AY156" s="56"/>
      <c r="AZ156" s="56"/>
      <c r="BA156" s="56"/>
      <c r="BB156" s="56"/>
      <c r="BC156" s="56"/>
      <c r="BD156" s="56"/>
      <c r="BE156" s="56"/>
      <c r="BF156" s="56"/>
      <c r="BH156" s="56"/>
      <c r="BI156" s="56"/>
      <c r="BJ156" s="56"/>
      <c r="BK156" s="56"/>
      <c r="BL156" s="56"/>
      <c r="BM156" s="56"/>
      <c r="BN156" s="56"/>
      <c r="BO156" s="56"/>
      <c r="BP156" s="56"/>
      <c r="BR156" s="56"/>
      <c r="BS156" s="56"/>
      <c r="BT156" s="56"/>
      <c r="BU156" s="56"/>
      <c r="BV156" s="56"/>
      <c r="BW156" s="56"/>
      <c r="BX156" s="56"/>
      <c r="BY156" s="56"/>
      <c r="BZ156" s="56"/>
      <c r="CB156" s="56"/>
      <c r="CC156" s="56"/>
      <c r="CD156" s="56"/>
      <c r="CE156" s="56"/>
      <c r="CF156" s="56"/>
      <c r="CG156" s="56"/>
      <c r="CH156" s="56"/>
      <c r="CI156" s="56"/>
      <c r="CJ156" s="56"/>
      <c r="CL156" s="56"/>
      <c r="CM156" s="56"/>
      <c r="CN156" s="56"/>
      <c r="CO156" s="56"/>
      <c r="CP156" s="56"/>
      <c r="CQ156" s="56"/>
      <c r="CR156" s="56"/>
      <c r="CS156" s="56"/>
      <c r="CT156" s="56"/>
      <c r="CV156" s="56"/>
      <c r="CW156" s="56"/>
      <c r="CX156" s="56"/>
      <c r="CY156" s="56"/>
      <c r="CZ156" s="56"/>
      <c r="DA156" s="56"/>
      <c r="DB156" s="56"/>
      <c r="DC156" s="56"/>
      <c r="DD156" s="56"/>
      <c r="DF156" s="56"/>
      <c r="DG156" s="56"/>
      <c r="DH156" s="56"/>
      <c r="DI156" s="56"/>
      <c r="DJ156" s="56"/>
      <c r="DK156" s="56"/>
      <c r="DL156" s="56"/>
      <c r="DM156" s="56"/>
      <c r="DN156" s="56"/>
      <c r="DP156" s="56"/>
      <c r="DQ156" s="56"/>
      <c r="DR156" s="56"/>
      <c r="DS156" s="56"/>
      <c r="DT156" s="56"/>
      <c r="DU156" s="56"/>
      <c r="DV156" s="56"/>
      <c r="DW156" s="56"/>
      <c r="DX156" s="56"/>
      <c r="DZ156" s="56"/>
      <c r="EA156" s="56"/>
      <c r="EB156" s="56"/>
      <c r="EC156" s="56"/>
      <c r="ED156" s="56"/>
      <c r="EE156" s="56"/>
      <c r="EF156" s="56"/>
      <c r="EG156" s="56"/>
      <c r="EH156" s="56"/>
      <c r="EJ156" s="56"/>
      <c r="EK156" s="56"/>
      <c r="EL156" s="56"/>
      <c r="EM156" s="56"/>
      <c r="EN156" s="56"/>
      <c r="EO156" s="56"/>
      <c r="EP156" s="56"/>
      <c r="EQ156" s="56"/>
      <c r="ER156" s="56"/>
      <c r="ET156" s="56"/>
      <c r="EU156" s="56"/>
      <c r="EV156" s="56"/>
      <c r="EW156" s="56"/>
      <c r="EX156" s="56"/>
      <c r="EY156" s="56"/>
      <c r="EZ156" s="56"/>
      <c r="FA156" s="56"/>
      <c r="FB156" s="56"/>
      <c r="FD156" s="56"/>
      <c r="FE156" s="56"/>
      <c r="FF156" s="56"/>
      <c r="FG156" s="56"/>
      <c r="FH156" s="56"/>
      <c r="FI156" s="56"/>
      <c r="FJ156" s="56"/>
      <c r="FK156" s="56"/>
      <c r="FL156" s="56"/>
      <c r="FN156" s="56"/>
      <c r="FO156" s="56"/>
      <c r="FP156" s="56"/>
      <c r="FQ156" s="56"/>
      <c r="FR156" s="56"/>
      <c r="FS156" s="56"/>
      <c r="FT156" s="56"/>
      <c r="FU156" s="56"/>
      <c r="FV156" s="56"/>
      <c r="FX156" s="56"/>
      <c r="FY156" s="56"/>
      <c r="FZ156" s="56"/>
      <c r="GA156" s="56"/>
      <c r="GB156" s="56"/>
      <c r="GC156" s="56"/>
      <c r="GD156" s="56"/>
      <c r="GE156" s="56"/>
      <c r="GF156" s="56"/>
      <c r="GH156" s="56"/>
      <c r="GI156" s="56"/>
      <c r="GJ156" s="56"/>
      <c r="GK156" s="56"/>
      <c r="GL156" s="56"/>
      <c r="GM156" s="56"/>
      <c r="GN156" s="56"/>
      <c r="GO156" s="56"/>
      <c r="GP156" s="56"/>
      <c r="GR156" s="56"/>
      <c r="GS156" s="56"/>
      <c r="GT156" s="56"/>
      <c r="GU156" s="56"/>
      <c r="GV156" s="56"/>
      <c r="GW156" s="56"/>
      <c r="GX156" s="56"/>
      <c r="GY156" s="56"/>
      <c r="GZ156" s="56"/>
      <c r="HB156" s="56"/>
      <c r="HC156" s="56"/>
      <c r="HD156" s="56"/>
      <c r="HE156" s="56"/>
      <c r="HF156" s="56"/>
      <c r="HG156" s="56"/>
      <c r="HH156" s="56"/>
      <c r="HI156" s="56"/>
      <c r="HJ156" s="56"/>
      <c r="HL156" s="56"/>
      <c r="HM156" s="56"/>
      <c r="HN156" s="56"/>
      <c r="HO156" s="56"/>
      <c r="HP156" s="56"/>
      <c r="HQ156" s="56"/>
      <c r="HR156" s="56"/>
      <c r="HS156" s="56"/>
      <c r="HT156" s="56"/>
      <c r="HV156" s="56"/>
      <c r="HW156" s="56"/>
      <c r="HX156" s="56"/>
      <c r="HY156" s="56"/>
      <c r="HZ156" s="56"/>
      <c r="IA156" s="56"/>
      <c r="IB156" s="56"/>
      <c r="IC156" s="56"/>
      <c r="ID156" s="56"/>
      <c r="IF156" s="56"/>
      <c r="IG156" s="56"/>
      <c r="IH156" s="56"/>
      <c r="II156" s="56"/>
      <c r="IJ156" s="56"/>
      <c r="IK156" s="56"/>
      <c r="IL156" s="56"/>
      <c r="IM156" s="56"/>
      <c r="IN156" s="56"/>
      <c r="IP156" s="56"/>
      <c r="IQ156" s="56"/>
      <c r="IR156" s="56"/>
      <c r="IS156" s="56"/>
      <c r="IT156" s="56"/>
      <c r="IU156" s="56"/>
    </row>
    <row r="157" spans="1:255" ht="39" thickBot="1" x14ac:dyDescent="0.25">
      <c r="A157" s="117" t="s">
        <v>2277</v>
      </c>
      <c r="B157" s="164"/>
      <c r="C157" s="85" t="s">
        <v>87</v>
      </c>
      <c r="D157" s="238"/>
      <c r="E157" s="239"/>
      <c r="F157" s="238"/>
      <c r="G157" s="239"/>
      <c r="H157" s="239"/>
      <c r="I157" s="49">
        <v>46325.46</v>
      </c>
    </row>
    <row r="158" spans="1:255" ht="13.5" thickBot="1" x14ac:dyDescent="0.25">
      <c r="A158" s="46"/>
      <c r="B158" s="76">
        <f>SUM(B157:B157)</f>
        <v>0</v>
      </c>
      <c r="C158" s="75"/>
      <c r="D158" s="76"/>
      <c r="E158" s="77"/>
      <c r="F158" s="75"/>
      <c r="G158" s="75"/>
      <c r="H158" s="76" t="s">
        <v>17</v>
      </c>
      <c r="I158" s="78">
        <f>SUM(I157:I157)</f>
        <v>46325.46</v>
      </c>
    </row>
    <row r="159" spans="1:255" ht="51.75" thickBot="1" x14ac:dyDescent="0.25">
      <c r="A159" s="134" t="s">
        <v>96</v>
      </c>
      <c r="B159" s="114" t="s">
        <v>16</v>
      </c>
      <c r="C159" s="114" t="s">
        <v>5</v>
      </c>
      <c r="D159" s="114" t="s">
        <v>23</v>
      </c>
      <c r="E159" s="279" t="s">
        <v>18</v>
      </c>
      <c r="F159" s="114" t="s">
        <v>19</v>
      </c>
      <c r="G159" s="114" t="s">
        <v>10</v>
      </c>
      <c r="H159" s="114" t="s">
        <v>13</v>
      </c>
      <c r="I159" s="115" t="s">
        <v>12</v>
      </c>
    </row>
    <row r="160" spans="1:255" ht="13.5" thickBot="1" x14ac:dyDescent="0.25">
      <c r="A160" s="206"/>
      <c r="B160" s="185"/>
      <c r="C160" s="70" t="s">
        <v>87</v>
      </c>
      <c r="D160" s="163"/>
      <c r="E160" s="53"/>
      <c r="F160" s="53"/>
      <c r="G160" s="53"/>
      <c r="H160" s="153"/>
      <c r="I160" s="471">
        <v>65438.85</v>
      </c>
    </row>
    <row r="161" spans="1:9" ht="13.5" thickBot="1" x14ac:dyDescent="0.25">
      <c r="A161" s="134"/>
      <c r="B161" s="271"/>
      <c r="C161" s="75"/>
      <c r="D161" s="76"/>
      <c r="E161" s="77"/>
      <c r="F161" s="75"/>
      <c r="G161" s="75"/>
      <c r="H161" s="76"/>
      <c r="I161" s="78">
        <f>SUM(I160)</f>
        <v>65438.85</v>
      </c>
    </row>
    <row r="162" spans="1:9" x14ac:dyDescent="0.2">
      <c r="A162" s="9"/>
      <c r="B162" s="9"/>
      <c r="C162" s="9"/>
      <c r="D162" s="9"/>
      <c r="E162" s="9"/>
      <c r="F162" s="20"/>
      <c r="G162" s="20"/>
      <c r="H162" s="20"/>
      <c r="I162" s="20"/>
    </row>
    <row r="163" spans="1:9" ht="12.75" customHeight="1" x14ac:dyDescent="0.2">
      <c r="A163" s="21" t="s">
        <v>21</v>
      </c>
      <c r="B163" s="22"/>
      <c r="C163" s="23"/>
      <c r="D163" s="4" t="s">
        <v>9</v>
      </c>
      <c r="E163" s="4" t="s">
        <v>6</v>
      </c>
      <c r="F163" s="119" t="s">
        <v>7</v>
      </c>
    </row>
    <row r="164" spans="1:9" ht="12.75" customHeight="1" x14ac:dyDescent="0.2">
      <c r="A164" s="642" t="s">
        <v>15</v>
      </c>
      <c r="B164" s="643"/>
      <c r="C164" s="25"/>
      <c r="D164" s="26">
        <f>B19</f>
        <v>48269.483899999999</v>
      </c>
      <c r="E164" s="26">
        <f>I19</f>
        <v>0</v>
      </c>
      <c r="F164" s="120">
        <f>D164+E164</f>
        <v>48269.483899999999</v>
      </c>
    </row>
    <row r="165" spans="1:9" ht="12.75" customHeight="1" x14ac:dyDescent="0.2">
      <c r="A165" s="642" t="s">
        <v>1067</v>
      </c>
      <c r="B165" s="643"/>
      <c r="C165" s="25"/>
      <c r="D165" s="26">
        <f>B81</f>
        <v>142333.49000000002</v>
      </c>
      <c r="E165" s="26">
        <f>I81</f>
        <v>13637.909999999998</v>
      </c>
      <c r="F165" s="120">
        <f>D165+E165</f>
        <v>155971.40000000002</v>
      </c>
    </row>
    <row r="166" spans="1:9" ht="12.75" customHeight="1" x14ac:dyDescent="0.2">
      <c r="A166" s="642" t="s">
        <v>14</v>
      </c>
      <c r="B166" s="643"/>
      <c r="C166" s="25"/>
      <c r="D166" s="26">
        <f>B100</f>
        <v>69467.78</v>
      </c>
      <c r="E166" s="26">
        <f>I100</f>
        <v>776.04</v>
      </c>
      <c r="F166" s="120">
        <f>D166+E166</f>
        <v>70243.819999999992</v>
      </c>
    </row>
    <row r="167" spans="1:9" ht="12.75" customHeight="1" x14ac:dyDescent="0.2">
      <c r="A167" s="642" t="s">
        <v>146</v>
      </c>
      <c r="B167" s="643"/>
      <c r="C167" s="25"/>
      <c r="D167" s="26">
        <f>B115</f>
        <v>96246.275900000008</v>
      </c>
      <c r="E167" s="26">
        <f>I115</f>
        <v>1599.64</v>
      </c>
      <c r="F167" s="120">
        <f>D167+E167</f>
        <v>97845.915900000007</v>
      </c>
    </row>
    <row r="168" spans="1:9" ht="12.75" customHeight="1" x14ac:dyDescent="0.2">
      <c r="A168" s="642" t="s">
        <v>26</v>
      </c>
      <c r="B168" s="643"/>
      <c r="C168" s="25"/>
      <c r="D168" s="26">
        <f>B155</f>
        <v>40296.865685000004</v>
      </c>
      <c r="E168" s="26">
        <f>I155</f>
        <v>2061.23</v>
      </c>
      <c r="F168" s="120">
        <f>D168+E168</f>
        <v>42358.095685000008</v>
      </c>
      <c r="G168" s="56"/>
    </row>
    <row r="169" spans="1:9" ht="12.75" customHeight="1" x14ac:dyDescent="0.2">
      <c r="A169" s="646" t="s">
        <v>69</v>
      </c>
      <c r="B169" s="647"/>
      <c r="C169" s="25"/>
      <c r="D169" s="26"/>
      <c r="E169" s="26"/>
      <c r="F169" s="242">
        <f>F170+F173+F174+F175+F176+F171+F172</f>
        <v>128682.24999999999</v>
      </c>
      <c r="G169" s="56"/>
    </row>
    <row r="170" spans="1:9" ht="12.75" customHeight="1" x14ac:dyDescent="0.2">
      <c r="A170" s="644" t="s">
        <v>82</v>
      </c>
      <c r="B170" s="645"/>
      <c r="C170" s="25"/>
      <c r="D170" s="26"/>
      <c r="E170" s="26"/>
      <c r="F170" s="120">
        <f>I129</f>
        <v>7798.6099999999988</v>
      </c>
      <c r="G170" s="56"/>
    </row>
    <row r="171" spans="1:9" ht="58.15" customHeight="1" x14ac:dyDescent="0.2">
      <c r="A171" s="650" t="s">
        <v>2275</v>
      </c>
      <c r="B171" s="651"/>
      <c r="C171" s="25"/>
      <c r="D171" s="26"/>
      <c r="E171" s="26"/>
      <c r="F171" s="120">
        <f>I132</f>
        <v>212.18</v>
      </c>
      <c r="G171" s="56"/>
    </row>
    <row r="172" spans="1:9" ht="52.9" customHeight="1" x14ac:dyDescent="0.2">
      <c r="A172" s="650" t="s">
        <v>2276</v>
      </c>
      <c r="B172" s="651"/>
      <c r="C172" s="25"/>
      <c r="D172" s="26"/>
      <c r="E172" s="26"/>
      <c r="F172" s="120">
        <f>I135</f>
        <v>1233.97</v>
      </c>
      <c r="G172" s="56"/>
    </row>
    <row r="173" spans="1:9" ht="12.75" customHeight="1" x14ac:dyDescent="0.2">
      <c r="A173" s="642" t="s">
        <v>2270</v>
      </c>
      <c r="B173" s="643"/>
      <c r="C173" s="25"/>
      <c r="D173" s="26"/>
      <c r="E173" s="26"/>
      <c r="F173" s="120">
        <f>I136</f>
        <v>95746.34</v>
      </c>
      <c r="G173" s="56"/>
    </row>
    <row r="174" spans="1:9" ht="12.75" customHeight="1" x14ac:dyDescent="0.2">
      <c r="A174" s="644" t="s">
        <v>84</v>
      </c>
      <c r="B174" s="645"/>
      <c r="C174" s="25"/>
      <c r="D174" s="26"/>
      <c r="E174" s="26"/>
      <c r="F174" s="120">
        <f>I137</f>
        <v>9179.11</v>
      </c>
      <c r="G174" s="56"/>
    </row>
    <row r="175" spans="1:9" ht="12.75" customHeight="1" x14ac:dyDescent="0.2">
      <c r="A175" s="644" t="s">
        <v>86</v>
      </c>
      <c r="B175" s="645"/>
      <c r="C175" s="25"/>
      <c r="D175" s="26"/>
      <c r="E175" s="26"/>
      <c r="F175" s="120">
        <f>I138</f>
        <v>8371.09</v>
      </c>
      <c r="G175" s="56"/>
    </row>
    <row r="176" spans="1:9" ht="12.75" customHeight="1" x14ac:dyDescent="0.2">
      <c r="A176" s="644" t="s">
        <v>88</v>
      </c>
      <c r="B176" s="645"/>
      <c r="C176" s="25"/>
      <c r="D176" s="26"/>
      <c r="E176" s="26"/>
      <c r="F176" s="120">
        <f>I139</f>
        <v>6140.95</v>
      </c>
      <c r="G176" s="56"/>
    </row>
    <row r="177" spans="1:7" ht="12.75" customHeight="1" x14ac:dyDescent="0.2">
      <c r="A177" s="650" t="s">
        <v>2</v>
      </c>
      <c r="B177" s="651"/>
      <c r="C177" s="25"/>
      <c r="D177" s="26">
        <f>B158</f>
        <v>0</v>
      </c>
      <c r="E177" s="26"/>
      <c r="F177" s="120">
        <f>D177+I158</f>
        <v>46325.46</v>
      </c>
      <c r="G177" s="56"/>
    </row>
    <row r="178" spans="1:7" ht="26.45" customHeight="1" x14ac:dyDescent="0.2">
      <c r="A178" s="650" t="s">
        <v>96</v>
      </c>
      <c r="B178" s="651"/>
      <c r="C178" s="25"/>
      <c r="D178" s="26"/>
      <c r="E178" s="26"/>
      <c r="F178" s="120">
        <f>I161</f>
        <v>65438.85</v>
      </c>
      <c r="G178" s="56"/>
    </row>
    <row r="179" spans="1:7" ht="12.75" customHeight="1" x14ac:dyDescent="0.2">
      <c r="A179" s="648" t="s">
        <v>22</v>
      </c>
      <c r="B179" s="649"/>
      <c r="C179" s="27"/>
      <c r="D179" s="28">
        <f>SUM(D164:D177)</f>
        <v>396613.89548500004</v>
      </c>
      <c r="E179" s="28">
        <f>SUM(E164:E168)</f>
        <v>18074.819999999996</v>
      </c>
      <c r="F179" s="121">
        <f>F164+F165+F166+F167+F168+F169+F177+F178</f>
        <v>655135.27548499999</v>
      </c>
      <c r="G179" s="56"/>
    </row>
  </sheetData>
  <autoFilter ref="A5:I155"/>
  <mergeCells count="57">
    <mergeCell ref="D59:D79"/>
    <mergeCell ref="C56:C79"/>
    <mergeCell ref="B56:B79"/>
    <mergeCell ref="A171:B171"/>
    <mergeCell ref="A172:B172"/>
    <mergeCell ref="D41:D42"/>
    <mergeCell ref="A43:A50"/>
    <mergeCell ref="C41:C50"/>
    <mergeCell ref="D43:D50"/>
    <mergeCell ref="B41:B50"/>
    <mergeCell ref="D56:D58"/>
    <mergeCell ref="C35:C36"/>
    <mergeCell ref="B35:B36"/>
    <mergeCell ref="A41:A42"/>
    <mergeCell ref="C30:C33"/>
    <mergeCell ref="B30:B33"/>
    <mergeCell ref="C51:C52"/>
    <mergeCell ref="B51:B52"/>
    <mergeCell ref="D30:D33"/>
    <mergeCell ref="A170:B170"/>
    <mergeCell ref="A30:A33"/>
    <mergeCell ref="A35:A36"/>
    <mergeCell ref="A51:A52"/>
    <mergeCell ref="A54:A55"/>
    <mergeCell ref="A59:A79"/>
    <mergeCell ref="A133:A135"/>
    <mergeCell ref="A56:A58"/>
    <mergeCell ref="A117:A129"/>
    <mergeCell ref="A179:B179"/>
    <mergeCell ref="A165:B165"/>
    <mergeCell ref="A166:B166"/>
    <mergeCell ref="A168:B168"/>
    <mergeCell ref="A177:B177"/>
    <mergeCell ref="A167:B167"/>
    <mergeCell ref="A178:B178"/>
    <mergeCell ref="A173:B173"/>
    <mergeCell ref="A169:B169"/>
    <mergeCell ref="A176:B176"/>
    <mergeCell ref="A175:B175"/>
    <mergeCell ref="A130:A132"/>
    <mergeCell ref="A28:A29"/>
    <mergeCell ref="D54:D55"/>
    <mergeCell ref="C53:C55"/>
    <mergeCell ref="B53:B55"/>
    <mergeCell ref="A96:A98"/>
    <mergeCell ref="A174:B174"/>
    <mergeCell ref="A164:B164"/>
    <mergeCell ref="D28:D29"/>
    <mergeCell ref="G1:H1"/>
    <mergeCell ref="A1:B1"/>
    <mergeCell ref="G2:H2"/>
    <mergeCell ref="B21:B29"/>
    <mergeCell ref="D35:D36"/>
    <mergeCell ref="D51:D52"/>
    <mergeCell ref="A21:A27"/>
    <mergeCell ref="D21:D27"/>
    <mergeCell ref="C21:C29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43"/>
  <dimension ref="A1:IU254"/>
  <sheetViews>
    <sheetView topLeftCell="A167" zoomScaleNormal="100" workbookViewId="0">
      <selection activeCell="B175" sqref="B175"/>
    </sheetView>
  </sheetViews>
  <sheetFormatPr defaultRowHeight="12.75" customHeight="1" x14ac:dyDescent="0.2"/>
  <cols>
    <col min="1" max="1" width="23.7109375" customWidth="1"/>
    <col min="2" max="2" width="11.85546875" customWidth="1"/>
    <col min="3" max="3" width="13.140625" customWidth="1"/>
    <col min="4" max="4" width="14.5703125" customWidth="1"/>
    <col min="5" max="5" width="26.140625" customWidth="1"/>
    <col min="6" max="6" width="13.42578125" customWidth="1"/>
    <col min="7" max="7" width="7.28515625" customWidth="1"/>
    <col min="8" max="8" width="11.28515625" customWidth="1"/>
    <col min="9" max="9" width="13.140625" customWidth="1"/>
  </cols>
  <sheetData>
    <row r="1" spans="1:9" ht="12.75" customHeight="1" x14ac:dyDescent="0.2">
      <c r="A1" s="708" t="s">
        <v>85</v>
      </c>
      <c r="B1" s="70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4523.6000000000004</v>
      </c>
      <c r="E2" s="5">
        <v>1317175.52</v>
      </c>
      <c r="F2" s="6">
        <v>1276681.48</v>
      </c>
      <c r="G2" s="640">
        <f>E2-F2</f>
        <v>40494.040000000037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33</v>
      </c>
      <c r="E3" s="1">
        <v>25</v>
      </c>
      <c r="F3" s="1"/>
      <c r="G3" s="1"/>
      <c r="H3" s="1" t="s">
        <v>25</v>
      </c>
      <c r="I3" s="8">
        <f>F2-F254</f>
        <v>-18385.187849999871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x14ac:dyDescent="0.2">
      <c r="A6" s="260"/>
      <c r="B6" s="261">
        <v>10862.13</v>
      </c>
      <c r="C6" s="33" t="s">
        <v>66</v>
      </c>
      <c r="D6" s="262"/>
      <c r="E6" s="35"/>
      <c r="F6" s="35"/>
      <c r="G6" s="35"/>
      <c r="H6" s="36"/>
      <c r="I6" s="157">
        <f t="shared" ref="I6:I95" si="0">G6*H6</f>
        <v>0</v>
      </c>
    </row>
    <row r="7" spans="1:9" ht="12.75" customHeight="1" thickBot="1" x14ac:dyDescent="0.25">
      <c r="A7" s="308"/>
      <c r="B7" s="267">
        <v>11805.91</v>
      </c>
      <c r="C7" s="71" t="s">
        <v>67</v>
      </c>
      <c r="D7" s="309"/>
      <c r="E7" s="73"/>
      <c r="F7" s="73"/>
      <c r="G7" s="73"/>
      <c r="H7" s="74"/>
      <c r="I7" s="201">
        <f t="shared" si="0"/>
        <v>0</v>
      </c>
    </row>
    <row r="8" spans="1:9" ht="12.75" customHeight="1" x14ac:dyDescent="0.2">
      <c r="A8" s="622" t="s">
        <v>324</v>
      </c>
      <c r="B8" s="625">
        <v>16454.624</v>
      </c>
      <c r="C8" s="625" t="s">
        <v>70</v>
      </c>
      <c r="D8" s="627" t="s">
        <v>111</v>
      </c>
      <c r="E8" s="37" t="s">
        <v>736</v>
      </c>
      <c r="F8" s="37" t="s">
        <v>258</v>
      </c>
      <c r="G8" s="37">
        <v>1</v>
      </c>
      <c r="H8" s="38">
        <v>300</v>
      </c>
      <c r="I8" s="39">
        <f t="shared" si="0"/>
        <v>300</v>
      </c>
    </row>
    <row r="9" spans="1:9" ht="12.75" customHeight="1" x14ac:dyDescent="0.2">
      <c r="A9" s="623"/>
      <c r="B9" s="632"/>
      <c r="C9" s="632"/>
      <c r="D9" s="628"/>
      <c r="E9" s="15" t="s">
        <v>737</v>
      </c>
      <c r="F9" s="15" t="s">
        <v>99</v>
      </c>
      <c r="G9" s="15">
        <v>2</v>
      </c>
      <c r="H9" s="16">
        <v>12</v>
      </c>
      <c r="I9" s="43">
        <f t="shared" si="0"/>
        <v>24</v>
      </c>
    </row>
    <row r="10" spans="1:9" ht="12.75" customHeight="1" x14ac:dyDescent="0.2">
      <c r="A10" s="623"/>
      <c r="B10" s="632"/>
      <c r="C10" s="632"/>
      <c r="D10" s="628"/>
      <c r="E10" s="15" t="s">
        <v>738</v>
      </c>
      <c r="F10" s="15" t="s">
        <v>99</v>
      </c>
      <c r="G10" s="15">
        <v>2</v>
      </c>
      <c r="H10" s="16">
        <v>40</v>
      </c>
      <c r="I10" s="43">
        <f t="shared" si="0"/>
        <v>80</v>
      </c>
    </row>
    <row r="11" spans="1:9" ht="12.75" customHeight="1" x14ac:dyDescent="0.2">
      <c r="A11" s="623"/>
      <c r="B11" s="632"/>
      <c r="C11" s="632"/>
      <c r="D11" s="628"/>
      <c r="E11" s="15" t="s">
        <v>251</v>
      </c>
      <c r="F11" s="15" t="s">
        <v>99</v>
      </c>
      <c r="G11" s="15">
        <v>2</v>
      </c>
      <c r="H11" s="16">
        <v>245.5</v>
      </c>
      <c r="I11" s="43">
        <f t="shared" si="0"/>
        <v>491</v>
      </c>
    </row>
    <row r="12" spans="1:9" ht="12.75" customHeight="1" x14ac:dyDescent="0.2">
      <c r="A12" s="623"/>
      <c r="B12" s="632"/>
      <c r="C12" s="632"/>
      <c r="D12" s="628"/>
      <c r="E12" s="15" t="s">
        <v>739</v>
      </c>
      <c r="F12" s="15" t="s">
        <v>99</v>
      </c>
      <c r="G12" s="15">
        <v>2</v>
      </c>
      <c r="H12" s="16">
        <v>206</v>
      </c>
      <c r="I12" s="43">
        <f t="shared" si="0"/>
        <v>412</v>
      </c>
    </row>
    <row r="13" spans="1:9" ht="12.75" customHeight="1" x14ac:dyDescent="0.2">
      <c r="A13" s="623"/>
      <c r="B13" s="632"/>
      <c r="C13" s="632"/>
      <c r="D13" s="628"/>
      <c r="E13" s="15" t="s">
        <v>249</v>
      </c>
      <c r="F13" s="15" t="s">
        <v>99</v>
      </c>
      <c r="G13" s="15">
        <v>1</v>
      </c>
      <c r="H13" s="16">
        <v>70</v>
      </c>
      <c r="I13" s="43">
        <f t="shared" si="0"/>
        <v>70</v>
      </c>
    </row>
    <row r="14" spans="1:9" ht="12.75" customHeight="1" x14ac:dyDescent="0.2">
      <c r="A14" s="623"/>
      <c r="B14" s="632"/>
      <c r="C14" s="632"/>
      <c r="D14" s="628"/>
      <c r="E14" s="15" t="s">
        <v>248</v>
      </c>
      <c r="F14" s="15" t="s">
        <v>233</v>
      </c>
      <c r="G14" s="15">
        <v>1</v>
      </c>
      <c r="H14" s="16">
        <v>450</v>
      </c>
      <c r="I14" s="43">
        <f t="shared" si="0"/>
        <v>450</v>
      </c>
    </row>
    <row r="15" spans="1:9" ht="12.75" customHeight="1" x14ac:dyDescent="0.2">
      <c r="A15" s="623"/>
      <c r="B15" s="632"/>
      <c r="C15" s="632"/>
      <c r="D15" s="628"/>
      <c r="E15" s="35" t="s">
        <v>740</v>
      </c>
      <c r="F15" s="35" t="s">
        <v>233</v>
      </c>
      <c r="G15" s="35">
        <v>1</v>
      </c>
      <c r="H15" s="36">
        <v>420</v>
      </c>
      <c r="I15" s="43">
        <f t="shared" si="0"/>
        <v>420</v>
      </c>
    </row>
    <row r="16" spans="1:9" ht="12.75" customHeight="1" x14ac:dyDescent="0.2">
      <c r="A16" s="623"/>
      <c r="B16" s="632"/>
      <c r="C16" s="632"/>
      <c r="D16" s="628"/>
      <c r="E16" s="73" t="s">
        <v>741</v>
      </c>
      <c r="F16" s="73" t="s">
        <v>99</v>
      </c>
      <c r="G16" s="73">
        <v>2</v>
      </c>
      <c r="H16" s="74">
        <v>65</v>
      </c>
      <c r="I16" s="43">
        <f t="shared" si="0"/>
        <v>130</v>
      </c>
    </row>
    <row r="17" spans="1:9" x14ac:dyDescent="0.2">
      <c r="A17" s="623"/>
      <c r="B17" s="632"/>
      <c r="C17" s="632"/>
      <c r="D17" s="628"/>
      <c r="E17" s="15" t="s">
        <v>742</v>
      </c>
      <c r="F17" s="15" t="s">
        <v>99</v>
      </c>
      <c r="G17" s="15">
        <v>1</v>
      </c>
      <c r="H17" s="16">
        <v>30</v>
      </c>
      <c r="I17" s="43">
        <f t="shared" si="0"/>
        <v>30</v>
      </c>
    </row>
    <row r="18" spans="1:9" ht="12.75" customHeight="1" x14ac:dyDescent="0.2">
      <c r="A18" s="623"/>
      <c r="B18" s="632"/>
      <c r="C18" s="632"/>
      <c r="D18" s="628"/>
      <c r="E18" s="15" t="s">
        <v>283</v>
      </c>
      <c r="F18" s="15" t="s">
        <v>99</v>
      </c>
      <c r="G18" s="15">
        <v>2</v>
      </c>
      <c r="H18" s="16">
        <v>22</v>
      </c>
      <c r="I18" s="43">
        <f t="shared" si="0"/>
        <v>44</v>
      </c>
    </row>
    <row r="19" spans="1:9" ht="12.75" customHeight="1" x14ac:dyDescent="0.2">
      <c r="A19" s="623"/>
      <c r="B19" s="632"/>
      <c r="C19" s="632"/>
      <c r="D19" s="628"/>
      <c r="E19" s="15" t="s">
        <v>747</v>
      </c>
      <c r="F19" s="15" t="s">
        <v>99</v>
      </c>
      <c r="G19" s="15">
        <v>1</v>
      </c>
      <c r="H19" s="16">
        <v>25</v>
      </c>
      <c r="I19" s="43">
        <f t="shared" si="0"/>
        <v>25</v>
      </c>
    </row>
    <row r="20" spans="1:9" ht="12.75" customHeight="1" x14ac:dyDescent="0.2">
      <c r="A20" s="623"/>
      <c r="B20" s="632"/>
      <c r="C20" s="632"/>
      <c r="D20" s="628"/>
      <c r="E20" s="15" t="s">
        <v>251</v>
      </c>
      <c r="F20" s="15" t="s">
        <v>99</v>
      </c>
      <c r="G20" s="15">
        <v>5</v>
      </c>
      <c r="H20" s="16">
        <v>20</v>
      </c>
      <c r="I20" s="43">
        <f t="shared" si="0"/>
        <v>100</v>
      </c>
    </row>
    <row r="21" spans="1:9" ht="12.75" customHeight="1" x14ac:dyDescent="0.2">
      <c r="A21" s="623"/>
      <c r="B21" s="632"/>
      <c r="C21" s="632"/>
      <c r="D21" s="628"/>
      <c r="E21" s="15" t="s">
        <v>743</v>
      </c>
      <c r="F21" s="15" t="s">
        <v>99</v>
      </c>
      <c r="G21" s="15">
        <v>1</v>
      </c>
      <c r="H21" s="16">
        <v>25</v>
      </c>
      <c r="I21" s="43">
        <f t="shared" si="0"/>
        <v>25</v>
      </c>
    </row>
    <row r="22" spans="1:9" ht="12.75" customHeight="1" x14ac:dyDescent="0.2">
      <c r="A22" s="623"/>
      <c r="B22" s="632"/>
      <c r="C22" s="632"/>
      <c r="D22" s="628"/>
      <c r="E22" s="15" t="s">
        <v>744</v>
      </c>
      <c r="F22" s="15" t="s">
        <v>99</v>
      </c>
      <c r="G22" s="15">
        <v>1</v>
      </c>
      <c r="H22" s="16">
        <v>55</v>
      </c>
      <c r="I22" s="43">
        <f t="shared" si="0"/>
        <v>55</v>
      </c>
    </row>
    <row r="23" spans="1:9" ht="12.75" customHeight="1" x14ac:dyDescent="0.2">
      <c r="A23" s="623"/>
      <c r="B23" s="632"/>
      <c r="C23" s="632"/>
      <c r="D23" s="628"/>
      <c r="E23" s="15" t="s">
        <v>744</v>
      </c>
      <c r="F23" s="15" t="s">
        <v>99</v>
      </c>
      <c r="G23" s="15">
        <v>1</v>
      </c>
      <c r="H23" s="16">
        <v>50</v>
      </c>
      <c r="I23" s="43">
        <f t="shared" si="0"/>
        <v>50</v>
      </c>
    </row>
    <row r="24" spans="1:9" ht="12.75" customHeight="1" x14ac:dyDescent="0.2">
      <c r="A24" s="623"/>
      <c r="B24" s="632"/>
      <c r="C24" s="632"/>
      <c r="D24" s="628"/>
      <c r="E24" s="15" t="s">
        <v>251</v>
      </c>
      <c r="F24" s="15" t="s">
        <v>99</v>
      </c>
      <c r="G24" s="15">
        <v>2</v>
      </c>
      <c r="H24" s="16">
        <v>245.5</v>
      </c>
      <c r="I24" s="43">
        <f t="shared" si="0"/>
        <v>491</v>
      </c>
    </row>
    <row r="25" spans="1:9" ht="12.75" customHeight="1" x14ac:dyDescent="0.2">
      <c r="A25" s="623"/>
      <c r="B25" s="632"/>
      <c r="C25" s="632"/>
      <c r="D25" s="628"/>
      <c r="E25" s="15" t="s">
        <v>745</v>
      </c>
      <c r="F25" s="15" t="s">
        <v>100</v>
      </c>
      <c r="G25" s="15">
        <v>7</v>
      </c>
      <c r="H25" s="16">
        <v>110.5</v>
      </c>
      <c r="I25" s="43">
        <f t="shared" si="0"/>
        <v>773.5</v>
      </c>
    </row>
    <row r="26" spans="1:9" ht="12.75" customHeight="1" x14ac:dyDescent="0.2">
      <c r="A26" s="623"/>
      <c r="B26" s="632"/>
      <c r="C26" s="632"/>
      <c r="D26" s="628"/>
      <c r="E26" s="15" t="s">
        <v>746</v>
      </c>
      <c r="F26" s="15" t="s">
        <v>99</v>
      </c>
      <c r="G26" s="15">
        <v>3</v>
      </c>
      <c r="H26" s="16">
        <v>248</v>
      </c>
      <c r="I26" s="43">
        <f t="shared" si="0"/>
        <v>744</v>
      </c>
    </row>
    <row r="27" spans="1:9" ht="12.75" customHeight="1" x14ac:dyDescent="0.2">
      <c r="A27" s="623"/>
      <c r="B27" s="632"/>
      <c r="C27" s="632"/>
      <c r="D27" s="628"/>
      <c r="E27" s="15" t="s">
        <v>223</v>
      </c>
      <c r="F27" s="15" t="s">
        <v>99</v>
      </c>
      <c r="G27" s="15">
        <v>2</v>
      </c>
      <c r="H27" s="16">
        <v>290</v>
      </c>
      <c r="I27" s="43">
        <f t="shared" si="0"/>
        <v>580</v>
      </c>
    </row>
    <row r="28" spans="1:9" ht="12.75" customHeight="1" x14ac:dyDescent="0.2">
      <c r="A28" s="623"/>
      <c r="B28" s="632"/>
      <c r="C28" s="632"/>
      <c r="D28" s="628"/>
      <c r="E28" s="15" t="s">
        <v>123</v>
      </c>
      <c r="F28" s="15" t="s">
        <v>110</v>
      </c>
      <c r="G28" s="15">
        <v>2.08</v>
      </c>
      <c r="H28" s="16">
        <v>197.09</v>
      </c>
      <c r="I28" s="43">
        <f t="shared" si="0"/>
        <v>409.94720000000001</v>
      </c>
    </row>
    <row r="29" spans="1:9" ht="12.75" customHeight="1" x14ac:dyDescent="0.2">
      <c r="A29" s="623"/>
      <c r="B29" s="632"/>
      <c r="C29" s="632"/>
      <c r="D29" s="628"/>
      <c r="E29" s="15" t="s">
        <v>254</v>
      </c>
      <c r="F29" s="15" t="s">
        <v>100</v>
      </c>
      <c r="G29" s="15">
        <v>20</v>
      </c>
      <c r="H29" s="16">
        <v>112</v>
      </c>
      <c r="I29" s="43">
        <f t="shared" si="0"/>
        <v>2240</v>
      </c>
    </row>
    <row r="30" spans="1:9" ht="12.75" customHeight="1" x14ac:dyDescent="0.2">
      <c r="A30" s="623"/>
      <c r="B30" s="632"/>
      <c r="C30" s="632"/>
      <c r="D30" s="628"/>
      <c r="E30" s="15" t="s">
        <v>748</v>
      </c>
      <c r="F30" s="15" t="s">
        <v>100</v>
      </c>
      <c r="G30" s="15">
        <v>20</v>
      </c>
      <c r="H30" s="16">
        <v>112</v>
      </c>
      <c r="I30" s="43">
        <f t="shared" si="0"/>
        <v>2240</v>
      </c>
    </row>
    <row r="31" spans="1:9" ht="12.75" customHeight="1" x14ac:dyDescent="0.2">
      <c r="A31" s="623"/>
      <c r="B31" s="632"/>
      <c r="C31" s="632"/>
      <c r="D31" s="628"/>
      <c r="E31" s="15" t="s">
        <v>256</v>
      </c>
      <c r="F31" s="15" t="s">
        <v>100</v>
      </c>
      <c r="G31" s="15">
        <v>40</v>
      </c>
      <c r="H31" s="16">
        <v>112</v>
      </c>
      <c r="I31" s="43">
        <f t="shared" si="0"/>
        <v>4480</v>
      </c>
    </row>
    <row r="32" spans="1:9" ht="12.75" customHeight="1" x14ac:dyDescent="0.2">
      <c r="A32" s="623"/>
      <c r="B32" s="632"/>
      <c r="C32" s="632"/>
      <c r="D32" s="628"/>
      <c r="E32" s="15" t="s">
        <v>244</v>
      </c>
      <c r="F32" s="15" t="s">
        <v>99</v>
      </c>
      <c r="G32" s="15">
        <v>3</v>
      </c>
      <c r="H32" s="16">
        <v>315</v>
      </c>
      <c r="I32" s="43">
        <f t="shared" si="0"/>
        <v>945</v>
      </c>
    </row>
    <row r="33" spans="1:9" ht="12.75" customHeight="1" thickBot="1" x14ac:dyDescent="0.25">
      <c r="A33" s="624"/>
      <c r="B33" s="626"/>
      <c r="C33" s="626"/>
      <c r="D33" s="629"/>
      <c r="E33" s="40" t="s">
        <v>252</v>
      </c>
      <c r="F33" s="40" t="s">
        <v>233</v>
      </c>
      <c r="G33" s="40">
        <v>5</v>
      </c>
      <c r="H33" s="41">
        <v>40</v>
      </c>
      <c r="I33" s="42">
        <f t="shared" si="0"/>
        <v>200</v>
      </c>
    </row>
    <row r="34" spans="1:9" ht="12.75" customHeight="1" x14ac:dyDescent="0.2">
      <c r="A34" s="622" t="s">
        <v>525</v>
      </c>
      <c r="B34" s="625">
        <v>14036.05</v>
      </c>
      <c r="C34" s="625" t="s">
        <v>72</v>
      </c>
      <c r="D34" s="658" t="s">
        <v>761</v>
      </c>
      <c r="E34" s="37" t="s">
        <v>609</v>
      </c>
      <c r="F34" s="37" t="s">
        <v>104</v>
      </c>
      <c r="G34" s="37">
        <v>1</v>
      </c>
      <c r="H34" s="38">
        <v>750</v>
      </c>
      <c r="I34" s="39">
        <f t="shared" si="0"/>
        <v>750</v>
      </c>
    </row>
    <row r="35" spans="1:9" ht="12.75" customHeight="1" thickBot="1" x14ac:dyDescent="0.25">
      <c r="A35" s="624"/>
      <c r="B35" s="632"/>
      <c r="C35" s="632"/>
      <c r="D35" s="659"/>
      <c r="E35" s="40" t="s">
        <v>608</v>
      </c>
      <c r="F35" s="40" t="s">
        <v>610</v>
      </c>
      <c r="G35" s="40">
        <v>3</v>
      </c>
      <c r="H35" s="41">
        <v>850</v>
      </c>
      <c r="I35" s="42">
        <f t="shared" si="0"/>
        <v>2550</v>
      </c>
    </row>
    <row r="36" spans="1:9" ht="12.75" customHeight="1" x14ac:dyDescent="0.2">
      <c r="A36" s="712" t="s">
        <v>324</v>
      </c>
      <c r="B36" s="632"/>
      <c r="C36" s="632"/>
      <c r="D36" s="627" t="s">
        <v>356</v>
      </c>
      <c r="E36" s="73" t="s">
        <v>347</v>
      </c>
      <c r="F36" s="73" t="s">
        <v>99</v>
      </c>
      <c r="G36" s="73">
        <v>1</v>
      </c>
      <c r="H36" s="74">
        <v>170</v>
      </c>
      <c r="I36" s="201">
        <f t="shared" si="0"/>
        <v>170</v>
      </c>
    </row>
    <row r="37" spans="1:9" ht="12.75" customHeight="1" x14ac:dyDescent="0.2">
      <c r="A37" s="653"/>
      <c r="B37" s="632"/>
      <c r="C37" s="632"/>
      <c r="D37" s="628"/>
      <c r="E37" s="73" t="s">
        <v>359</v>
      </c>
      <c r="F37" s="73" t="s">
        <v>101</v>
      </c>
      <c r="G37" s="73">
        <v>6</v>
      </c>
      <c r="H37" s="74">
        <v>32.049999999999997</v>
      </c>
      <c r="I37" s="201">
        <f t="shared" si="0"/>
        <v>192.29999999999998</v>
      </c>
    </row>
    <row r="38" spans="1:9" ht="12.75" customHeight="1" x14ac:dyDescent="0.2">
      <c r="A38" s="653"/>
      <c r="B38" s="632"/>
      <c r="C38" s="632"/>
      <c r="D38" s="628"/>
      <c r="E38" s="73" t="s">
        <v>252</v>
      </c>
      <c r="F38" s="73" t="s">
        <v>233</v>
      </c>
      <c r="G38" s="73">
        <v>15</v>
      </c>
      <c r="H38" s="74">
        <v>45</v>
      </c>
      <c r="I38" s="201">
        <f t="shared" si="0"/>
        <v>675</v>
      </c>
    </row>
    <row r="39" spans="1:9" ht="12.75" customHeight="1" x14ac:dyDescent="0.2">
      <c r="A39" s="653"/>
      <c r="B39" s="632"/>
      <c r="C39" s="632"/>
      <c r="D39" s="628"/>
      <c r="E39" s="73" t="s">
        <v>256</v>
      </c>
      <c r="F39" s="73" t="s">
        <v>100</v>
      </c>
      <c r="G39" s="73">
        <v>20</v>
      </c>
      <c r="H39" s="74">
        <v>110</v>
      </c>
      <c r="I39" s="201">
        <f t="shared" si="0"/>
        <v>2200</v>
      </c>
    </row>
    <row r="40" spans="1:9" ht="12" customHeight="1" x14ac:dyDescent="0.2">
      <c r="A40" s="653"/>
      <c r="B40" s="632"/>
      <c r="C40" s="632"/>
      <c r="D40" s="628"/>
      <c r="E40" s="73" t="s">
        <v>748</v>
      </c>
      <c r="F40" s="73" t="s">
        <v>100</v>
      </c>
      <c r="G40" s="73">
        <v>20</v>
      </c>
      <c r="H40" s="74">
        <v>112</v>
      </c>
      <c r="I40" s="201">
        <f t="shared" si="0"/>
        <v>2240</v>
      </c>
    </row>
    <row r="41" spans="1:9" ht="12" customHeight="1" x14ac:dyDescent="0.2">
      <c r="A41" s="653"/>
      <c r="B41" s="632"/>
      <c r="C41" s="632"/>
      <c r="D41" s="628"/>
      <c r="E41" s="73" t="s">
        <v>251</v>
      </c>
      <c r="F41" s="73" t="s">
        <v>99</v>
      </c>
      <c r="G41" s="73">
        <v>8</v>
      </c>
      <c r="H41" s="74">
        <v>200</v>
      </c>
      <c r="I41" s="201">
        <f t="shared" si="0"/>
        <v>1600</v>
      </c>
    </row>
    <row r="42" spans="1:9" ht="12" customHeight="1" x14ac:dyDescent="0.2">
      <c r="A42" s="653"/>
      <c r="B42" s="632"/>
      <c r="C42" s="632"/>
      <c r="D42" s="628"/>
      <c r="E42" s="73" t="s">
        <v>123</v>
      </c>
      <c r="F42" s="73" t="s">
        <v>110</v>
      </c>
      <c r="G42" s="73">
        <v>1.04</v>
      </c>
      <c r="H42" s="74">
        <v>197.09</v>
      </c>
      <c r="I42" s="201">
        <f t="shared" si="0"/>
        <v>204.9736</v>
      </c>
    </row>
    <row r="43" spans="1:9" ht="12" customHeight="1" x14ac:dyDescent="0.2">
      <c r="A43" s="653"/>
      <c r="B43" s="632"/>
      <c r="C43" s="632"/>
      <c r="D43" s="628"/>
      <c r="E43" s="73" t="s">
        <v>736</v>
      </c>
      <c r="F43" s="73" t="s">
        <v>258</v>
      </c>
      <c r="G43" s="73">
        <v>1</v>
      </c>
      <c r="H43" s="74">
        <v>240</v>
      </c>
      <c r="I43" s="201">
        <f t="shared" si="0"/>
        <v>240</v>
      </c>
    </row>
    <row r="44" spans="1:9" ht="12" customHeight="1" x14ac:dyDescent="0.2">
      <c r="A44" s="653"/>
      <c r="B44" s="632"/>
      <c r="C44" s="632"/>
      <c r="D44" s="628"/>
      <c r="E44" s="73" t="s">
        <v>254</v>
      </c>
      <c r="F44" s="73" t="s">
        <v>100</v>
      </c>
      <c r="G44" s="73">
        <v>20</v>
      </c>
      <c r="H44" s="74">
        <v>168.5</v>
      </c>
      <c r="I44" s="201">
        <f t="shared" si="0"/>
        <v>3370</v>
      </c>
    </row>
    <row r="45" spans="1:9" ht="12" customHeight="1" x14ac:dyDescent="0.2">
      <c r="A45" s="653"/>
      <c r="B45" s="632"/>
      <c r="C45" s="632"/>
      <c r="D45" s="628"/>
      <c r="E45" s="73" t="s">
        <v>737</v>
      </c>
      <c r="F45" s="73" t="s">
        <v>99</v>
      </c>
      <c r="G45" s="73">
        <v>3</v>
      </c>
      <c r="H45" s="74">
        <v>86.5</v>
      </c>
      <c r="I45" s="201">
        <f t="shared" si="0"/>
        <v>259.5</v>
      </c>
    </row>
    <row r="46" spans="1:9" ht="12" customHeight="1" x14ac:dyDescent="0.2">
      <c r="A46" s="653"/>
      <c r="B46" s="632"/>
      <c r="C46" s="632"/>
      <c r="D46" s="628"/>
      <c r="E46" s="73" t="s">
        <v>934</v>
      </c>
      <c r="F46" s="73" t="s">
        <v>99</v>
      </c>
      <c r="G46" s="73">
        <v>1</v>
      </c>
      <c r="H46" s="74">
        <v>400</v>
      </c>
      <c r="I46" s="201">
        <f t="shared" si="0"/>
        <v>400</v>
      </c>
    </row>
    <row r="47" spans="1:9" ht="12" customHeight="1" x14ac:dyDescent="0.2">
      <c r="A47" s="653"/>
      <c r="B47" s="632"/>
      <c r="C47" s="632"/>
      <c r="D47" s="665"/>
      <c r="E47" s="73" t="s">
        <v>935</v>
      </c>
      <c r="F47" s="73" t="s">
        <v>528</v>
      </c>
      <c r="G47" s="73">
        <v>1</v>
      </c>
      <c r="H47" s="74">
        <v>580</v>
      </c>
      <c r="I47" s="201">
        <f t="shared" si="0"/>
        <v>580</v>
      </c>
    </row>
    <row r="48" spans="1:9" ht="12" customHeight="1" x14ac:dyDescent="0.2">
      <c r="A48" s="653"/>
      <c r="B48" s="632"/>
      <c r="C48" s="632"/>
      <c r="D48" s="664" t="s">
        <v>936</v>
      </c>
      <c r="E48" s="73" t="s">
        <v>839</v>
      </c>
      <c r="F48" s="73" t="s">
        <v>99</v>
      </c>
      <c r="G48" s="73">
        <v>2</v>
      </c>
      <c r="H48" s="74">
        <v>580</v>
      </c>
      <c r="I48" s="201">
        <f t="shared" si="0"/>
        <v>1160</v>
      </c>
    </row>
    <row r="49" spans="1:9" ht="12" customHeight="1" x14ac:dyDescent="0.2">
      <c r="A49" s="653"/>
      <c r="B49" s="632"/>
      <c r="C49" s="632"/>
      <c r="D49" s="628"/>
      <c r="E49" s="73" t="s">
        <v>252</v>
      </c>
      <c r="F49" s="73" t="s">
        <v>99</v>
      </c>
      <c r="G49" s="73">
        <v>15</v>
      </c>
      <c r="H49" s="74">
        <v>45</v>
      </c>
      <c r="I49" s="201">
        <f t="shared" si="0"/>
        <v>675</v>
      </c>
    </row>
    <row r="50" spans="1:9" ht="12" customHeight="1" x14ac:dyDescent="0.2">
      <c r="A50" s="653"/>
      <c r="B50" s="632"/>
      <c r="C50" s="632"/>
      <c r="D50" s="628"/>
      <c r="E50" s="73" t="s">
        <v>736</v>
      </c>
      <c r="F50" s="73" t="s">
        <v>258</v>
      </c>
      <c r="G50" s="73">
        <v>3</v>
      </c>
      <c r="H50" s="74">
        <v>240</v>
      </c>
      <c r="I50" s="201">
        <f t="shared" si="0"/>
        <v>720</v>
      </c>
    </row>
    <row r="51" spans="1:9" ht="12" customHeight="1" x14ac:dyDescent="0.2">
      <c r="A51" s="653"/>
      <c r="B51" s="632"/>
      <c r="C51" s="632"/>
      <c r="D51" s="628"/>
      <c r="E51" s="73" t="s">
        <v>251</v>
      </c>
      <c r="F51" s="73" t="s">
        <v>99</v>
      </c>
      <c r="G51" s="73">
        <v>2</v>
      </c>
      <c r="H51" s="74">
        <v>115</v>
      </c>
      <c r="I51" s="201">
        <f t="shared" si="0"/>
        <v>230</v>
      </c>
    </row>
    <row r="52" spans="1:9" ht="12" customHeight="1" x14ac:dyDescent="0.2">
      <c r="A52" s="653"/>
      <c r="B52" s="632"/>
      <c r="C52" s="632"/>
      <c r="D52" s="628"/>
      <c r="E52" s="73" t="s">
        <v>937</v>
      </c>
      <c r="F52" s="73" t="s">
        <v>99</v>
      </c>
      <c r="G52" s="73">
        <v>1</v>
      </c>
      <c r="H52" s="74">
        <v>206</v>
      </c>
      <c r="I52" s="201">
        <f t="shared" si="0"/>
        <v>206</v>
      </c>
    </row>
    <row r="53" spans="1:9" ht="12" customHeight="1" x14ac:dyDescent="0.2">
      <c r="A53" s="653"/>
      <c r="B53" s="632"/>
      <c r="C53" s="632"/>
      <c r="D53" s="628"/>
      <c r="E53" s="73" t="s">
        <v>249</v>
      </c>
      <c r="F53" s="73" t="s">
        <v>99</v>
      </c>
      <c r="G53" s="73">
        <v>2</v>
      </c>
      <c r="H53" s="74">
        <v>70</v>
      </c>
      <c r="I53" s="201">
        <f t="shared" si="0"/>
        <v>140</v>
      </c>
    </row>
    <row r="54" spans="1:9" ht="12" customHeight="1" x14ac:dyDescent="0.2">
      <c r="A54" s="653"/>
      <c r="B54" s="632"/>
      <c r="C54" s="632"/>
      <c r="D54" s="628"/>
      <c r="E54" s="73" t="s">
        <v>737</v>
      </c>
      <c r="F54" s="73" t="s">
        <v>99</v>
      </c>
      <c r="G54" s="73">
        <v>1</v>
      </c>
      <c r="H54" s="74">
        <v>86.5</v>
      </c>
      <c r="I54" s="201">
        <f t="shared" si="0"/>
        <v>86.5</v>
      </c>
    </row>
    <row r="55" spans="1:9" ht="12" customHeight="1" x14ac:dyDescent="0.2">
      <c r="A55" s="653"/>
      <c r="B55" s="632"/>
      <c r="C55" s="632"/>
      <c r="D55" s="628"/>
      <c r="E55" s="73" t="s">
        <v>741</v>
      </c>
      <c r="F55" s="73" t="s">
        <v>99</v>
      </c>
      <c r="G55" s="73">
        <v>1</v>
      </c>
      <c r="H55" s="74">
        <v>110</v>
      </c>
      <c r="I55" s="201">
        <f t="shared" si="0"/>
        <v>110</v>
      </c>
    </row>
    <row r="56" spans="1:9" ht="12" customHeight="1" x14ac:dyDescent="0.2">
      <c r="A56" s="653"/>
      <c r="B56" s="632"/>
      <c r="C56" s="632"/>
      <c r="D56" s="628"/>
      <c r="E56" s="73" t="s">
        <v>738</v>
      </c>
      <c r="F56" s="73" t="s">
        <v>99</v>
      </c>
      <c r="G56" s="73">
        <v>2</v>
      </c>
      <c r="H56" s="74">
        <v>40</v>
      </c>
      <c r="I56" s="201">
        <f t="shared" si="0"/>
        <v>80</v>
      </c>
    </row>
    <row r="57" spans="1:9" ht="12" customHeight="1" x14ac:dyDescent="0.2">
      <c r="A57" s="653"/>
      <c r="B57" s="632"/>
      <c r="C57" s="632"/>
      <c r="D57" s="628"/>
      <c r="E57" s="73" t="s">
        <v>930</v>
      </c>
      <c r="F57" s="73" t="s">
        <v>99</v>
      </c>
      <c r="G57" s="73">
        <v>3</v>
      </c>
      <c r="H57" s="74">
        <v>60</v>
      </c>
      <c r="I57" s="201">
        <f t="shared" si="0"/>
        <v>180</v>
      </c>
    </row>
    <row r="58" spans="1:9" ht="12" customHeight="1" x14ac:dyDescent="0.2">
      <c r="A58" s="653"/>
      <c r="B58" s="632"/>
      <c r="C58" s="632"/>
      <c r="D58" s="628"/>
      <c r="E58" s="73" t="s">
        <v>617</v>
      </c>
      <c r="F58" s="73" t="s">
        <v>99</v>
      </c>
      <c r="G58" s="73">
        <v>5</v>
      </c>
      <c r="H58" s="74">
        <v>62</v>
      </c>
      <c r="I58" s="201">
        <f t="shared" si="0"/>
        <v>310</v>
      </c>
    </row>
    <row r="59" spans="1:9" ht="12" customHeight="1" x14ac:dyDescent="0.2">
      <c r="A59" s="653"/>
      <c r="B59" s="632"/>
      <c r="C59" s="632"/>
      <c r="D59" s="628"/>
      <c r="E59" s="73" t="s">
        <v>841</v>
      </c>
      <c r="F59" s="73" t="s">
        <v>100</v>
      </c>
      <c r="G59" s="73">
        <v>5</v>
      </c>
      <c r="H59" s="74">
        <v>105</v>
      </c>
      <c r="I59" s="201">
        <f t="shared" si="0"/>
        <v>525</v>
      </c>
    </row>
    <row r="60" spans="1:9" ht="12" customHeight="1" x14ac:dyDescent="0.2">
      <c r="A60" s="653"/>
      <c r="B60" s="632"/>
      <c r="C60" s="632"/>
      <c r="D60" s="628"/>
      <c r="E60" s="73" t="s">
        <v>256</v>
      </c>
      <c r="F60" s="73" t="s">
        <v>100</v>
      </c>
      <c r="G60" s="73">
        <v>20</v>
      </c>
      <c r="H60" s="74">
        <v>110</v>
      </c>
      <c r="I60" s="201">
        <f t="shared" si="0"/>
        <v>2200</v>
      </c>
    </row>
    <row r="61" spans="1:9" ht="12" customHeight="1" x14ac:dyDescent="0.2">
      <c r="A61" s="653"/>
      <c r="B61" s="632"/>
      <c r="C61" s="632"/>
      <c r="D61" s="628"/>
      <c r="E61" s="73" t="s">
        <v>938</v>
      </c>
      <c r="F61" s="73" t="s">
        <v>99</v>
      </c>
      <c r="G61" s="73">
        <v>20</v>
      </c>
      <c r="H61" s="74">
        <v>112</v>
      </c>
      <c r="I61" s="201">
        <f t="shared" si="0"/>
        <v>2240</v>
      </c>
    </row>
    <row r="62" spans="1:9" ht="12" customHeight="1" x14ac:dyDescent="0.2">
      <c r="A62" s="653"/>
      <c r="B62" s="632"/>
      <c r="C62" s="632"/>
      <c r="D62" s="628"/>
      <c r="E62" s="73" t="s">
        <v>736</v>
      </c>
      <c r="F62" s="73" t="s">
        <v>99</v>
      </c>
      <c r="G62" s="73">
        <v>2</v>
      </c>
      <c r="H62" s="74">
        <v>240</v>
      </c>
      <c r="I62" s="201">
        <f t="shared" si="0"/>
        <v>480</v>
      </c>
    </row>
    <row r="63" spans="1:9" ht="12" customHeight="1" x14ac:dyDescent="0.2">
      <c r="A63" s="653"/>
      <c r="B63" s="632"/>
      <c r="C63" s="632"/>
      <c r="D63" s="628"/>
      <c r="E63" s="73" t="s">
        <v>927</v>
      </c>
      <c r="F63" s="73" t="s">
        <v>99</v>
      </c>
      <c r="G63" s="73">
        <v>16</v>
      </c>
      <c r="H63" s="74">
        <v>1440</v>
      </c>
      <c r="I63" s="201">
        <f t="shared" si="0"/>
        <v>23040</v>
      </c>
    </row>
    <row r="64" spans="1:9" ht="12" customHeight="1" x14ac:dyDescent="0.2">
      <c r="A64" s="653"/>
      <c r="B64" s="632"/>
      <c r="C64" s="632"/>
      <c r="D64" s="628"/>
      <c r="E64" s="73" t="s">
        <v>429</v>
      </c>
      <c r="F64" s="73" t="s">
        <v>99</v>
      </c>
      <c r="G64" s="73">
        <v>140</v>
      </c>
      <c r="H64" s="74">
        <v>2.34</v>
      </c>
      <c r="I64" s="201">
        <f t="shared" si="0"/>
        <v>327.59999999999997</v>
      </c>
    </row>
    <row r="65" spans="1:9" ht="12" customHeight="1" x14ac:dyDescent="0.2">
      <c r="A65" s="653"/>
      <c r="B65" s="632"/>
      <c r="C65" s="632"/>
      <c r="D65" s="628"/>
      <c r="E65" s="73" t="s">
        <v>939</v>
      </c>
      <c r="F65" s="73" t="s">
        <v>100</v>
      </c>
      <c r="G65" s="73">
        <v>30</v>
      </c>
      <c r="H65" s="74">
        <v>168.5</v>
      </c>
      <c r="I65" s="201">
        <f t="shared" si="0"/>
        <v>5055</v>
      </c>
    </row>
    <row r="66" spans="1:9" ht="12" customHeight="1" x14ac:dyDescent="0.2">
      <c r="A66" s="653"/>
      <c r="B66" s="632"/>
      <c r="C66" s="632"/>
      <c r="D66" s="628"/>
      <c r="E66" s="73" t="s">
        <v>940</v>
      </c>
      <c r="F66" s="73" t="s">
        <v>99</v>
      </c>
      <c r="G66" s="73">
        <v>2</v>
      </c>
      <c r="H66" s="74">
        <v>20</v>
      </c>
      <c r="I66" s="201">
        <f t="shared" si="0"/>
        <v>40</v>
      </c>
    </row>
    <row r="67" spans="1:9" ht="12" customHeight="1" x14ac:dyDescent="0.2">
      <c r="A67" s="653"/>
      <c r="B67" s="632"/>
      <c r="C67" s="632"/>
      <c r="D67" s="628"/>
      <c r="E67" s="73" t="s">
        <v>941</v>
      </c>
      <c r="F67" s="73" t="s">
        <v>99</v>
      </c>
      <c r="G67" s="73">
        <v>2</v>
      </c>
      <c r="H67" s="74">
        <v>60</v>
      </c>
      <c r="I67" s="201">
        <f t="shared" si="0"/>
        <v>120</v>
      </c>
    </row>
    <row r="68" spans="1:9" ht="12" customHeight="1" x14ac:dyDescent="0.2">
      <c r="A68" s="653"/>
      <c r="B68" s="632"/>
      <c r="C68" s="632"/>
      <c r="D68" s="628"/>
      <c r="E68" s="73" t="s">
        <v>942</v>
      </c>
      <c r="F68" s="73" t="s">
        <v>101</v>
      </c>
      <c r="G68" s="73">
        <v>12</v>
      </c>
      <c r="H68" s="74">
        <v>68.58</v>
      </c>
      <c r="I68" s="201">
        <f t="shared" si="0"/>
        <v>822.96</v>
      </c>
    </row>
    <row r="69" spans="1:9" ht="12" customHeight="1" x14ac:dyDescent="0.2">
      <c r="A69" s="653"/>
      <c r="B69" s="632"/>
      <c r="C69" s="632"/>
      <c r="D69" s="628"/>
      <c r="E69" s="73" t="s">
        <v>252</v>
      </c>
      <c r="F69" s="73" t="s">
        <v>99</v>
      </c>
      <c r="G69" s="73">
        <v>15</v>
      </c>
      <c r="H69" s="74">
        <v>45</v>
      </c>
      <c r="I69" s="201">
        <f t="shared" si="0"/>
        <v>675</v>
      </c>
    </row>
    <row r="70" spans="1:9" ht="12" customHeight="1" thickBot="1" x14ac:dyDescent="0.25">
      <c r="A70" s="713"/>
      <c r="B70" s="632"/>
      <c r="C70" s="632"/>
      <c r="D70" s="629"/>
      <c r="E70" s="565" t="s">
        <v>943</v>
      </c>
      <c r="F70" s="565" t="s">
        <v>100</v>
      </c>
      <c r="G70" s="565">
        <v>8</v>
      </c>
      <c r="H70" s="548">
        <v>1260</v>
      </c>
      <c r="I70" s="549">
        <f t="shared" si="0"/>
        <v>10080</v>
      </c>
    </row>
    <row r="71" spans="1:9" x14ac:dyDescent="0.2">
      <c r="A71" s="622" t="s">
        <v>974</v>
      </c>
      <c r="B71" s="632"/>
      <c r="C71" s="632"/>
      <c r="D71" s="658" t="s">
        <v>944</v>
      </c>
      <c r="E71" s="82" t="s">
        <v>931</v>
      </c>
      <c r="F71" s="82" t="s">
        <v>99</v>
      </c>
      <c r="G71" s="82">
        <v>45</v>
      </c>
      <c r="H71" s="155">
        <v>27</v>
      </c>
      <c r="I71" s="39">
        <f t="shared" si="0"/>
        <v>1215</v>
      </c>
    </row>
    <row r="72" spans="1:9" ht="13.5" thickBot="1" x14ac:dyDescent="0.25">
      <c r="A72" s="624"/>
      <c r="B72" s="632"/>
      <c r="C72" s="632"/>
      <c r="D72" s="659"/>
      <c r="E72" s="40" t="s">
        <v>331</v>
      </c>
      <c r="F72" s="40" t="s">
        <v>99</v>
      </c>
      <c r="G72" s="40">
        <v>17</v>
      </c>
      <c r="H72" s="41">
        <v>17</v>
      </c>
      <c r="I72" s="42">
        <f t="shared" si="0"/>
        <v>289</v>
      </c>
    </row>
    <row r="73" spans="1:9" ht="12" customHeight="1" x14ac:dyDescent="0.2">
      <c r="A73" s="622" t="s">
        <v>525</v>
      </c>
      <c r="B73" s="632"/>
      <c r="C73" s="632"/>
      <c r="D73" s="658" t="s">
        <v>407</v>
      </c>
      <c r="E73" s="82" t="s">
        <v>608</v>
      </c>
      <c r="F73" s="82" t="s">
        <v>610</v>
      </c>
      <c r="G73" s="82">
        <v>2</v>
      </c>
      <c r="H73" s="155">
        <v>850</v>
      </c>
      <c r="I73" s="39">
        <f t="shared" si="0"/>
        <v>1700</v>
      </c>
    </row>
    <row r="74" spans="1:9" ht="12" customHeight="1" x14ac:dyDescent="0.2">
      <c r="A74" s="623"/>
      <c r="B74" s="632"/>
      <c r="C74" s="632"/>
      <c r="D74" s="711"/>
      <c r="E74" s="73" t="s">
        <v>609</v>
      </c>
      <c r="F74" s="73" t="s">
        <v>104</v>
      </c>
      <c r="G74" s="73">
        <v>1</v>
      </c>
      <c r="H74" s="74">
        <v>750</v>
      </c>
      <c r="I74" s="43">
        <f t="shared" si="0"/>
        <v>750</v>
      </c>
    </row>
    <row r="75" spans="1:9" ht="12" customHeight="1" x14ac:dyDescent="0.2">
      <c r="A75" s="623"/>
      <c r="B75" s="632"/>
      <c r="C75" s="632"/>
      <c r="D75" s="57" t="s">
        <v>109</v>
      </c>
      <c r="E75" s="73" t="s">
        <v>608</v>
      </c>
      <c r="F75" s="73" t="s">
        <v>610</v>
      </c>
      <c r="G75" s="73">
        <v>2</v>
      </c>
      <c r="H75" s="74">
        <v>850</v>
      </c>
      <c r="I75" s="43">
        <f t="shared" si="0"/>
        <v>1700</v>
      </c>
    </row>
    <row r="76" spans="1:9" ht="12" customHeight="1" x14ac:dyDescent="0.2">
      <c r="A76" s="623"/>
      <c r="B76" s="632"/>
      <c r="C76" s="632"/>
      <c r="D76" s="664" t="s">
        <v>945</v>
      </c>
      <c r="E76" s="73" t="s">
        <v>946</v>
      </c>
      <c r="F76" s="73" t="s">
        <v>528</v>
      </c>
      <c r="G76" s="73">
        <v>8</v>
      </c>
      <c r="H76" s="74">
        <v>561.4</v>
      </c>
      <c r="I76" s="43">
        <f t="shared" si="0"/>
        <v>4491.2</v>
      </c>
    </row>
    <row r="77" spans="1:9" ht="12" customHeight="1" x14ac:dyDescent="0.2">
      <c r="A77" s="623"/>
      <c r="B77" s="632"/>
      <c r="C77" s="632"/>
      <c r="D77" s="628"/>
      <c r="E77" s="73" t="s">
        <v>429</v>
      </c>
      <c r="F77" s="73" t="s">
        <v>99</v>
      </c>
      <c r="G77" s="73">
        <v>100</v>
      </c>
      <c r="H77" s="74">
        <v>2.34</v>
      </c>
      <c r="I77" s="43">
        <f t="shared" si="0"/>
        <v>234</v>
      </c>
    </row>
    <row r="78" spans="1:9" ht="12" customHeight="1" thickBot="1" x14ac:dyDescent="0.25">
      <c r="A78" s="624"/>
      <c r="B78" s="632"/>
      <c r="C78" s="632"/>
      <c r="D78" s="629"/>
      <c r="E78" s="40" t="s">
        <v>608</v>
      </c>
      <c r="F78" s="40" t="s">
        <v>99</v>
      </c>
      <c r="G78" s="40">
        <v>10</v>
      </c>
      <c r="H78" s="41">
        <v>850</v>
      </c>
      <c r="I78" s="42">
        <f t="shared" si="0"/>
        <v>8500</v>
      </c>
    </row>
    <row r="79" spans="1:9" ht="12" customHeight="1" x14ac:dyDescent="0.2">
      <c r="A79" s="622" t="s">
        <v>949</v>
      </c>
      <c r="B79" s="632"/>
      <c r="C79" s="632"/>
      <c r="D79" s="627" t="s">
        <v>945</v>
      </c>
      <c r="E79" s="82" t="s">
        <v>942</v>
      </c>
      <c r="F79" s="82" t="s">
        <v>101</v>
      </c>
      <c r="G79" s="82">
        <v>12</v>
      </c>
      <c r="H79" s="155">
        <v>68.58</v>
      </c>
      <c r="I79" s="39">
        <f t="shared" si="0"/>
        <v>822.96</v>
      </c>
    </row>
    <row r="80" spans="1:9" ht="12" customHeight="1" x14ac:dyDescent="0.2">
      <c r="A80" s="623"/>
      <c r="B80" s="632"/>
      <c r="C80" s="632"/>
      <c r="D80" s="628"/>
      <c r="E80" s="73" t="s">
        <v>359</v>
      </c>
      <c r="F80" s="73" t="s">
        <v>101</v>
      </c>
      <c r="G80" s="73">
        <v>64</v>
      </c>
      <c r="H80" s="74">
        <v>32.049999999999997</v>
      </c>
      <c r="I80" s="43">
        <f t="shared" si="0"/>
        <v>2051.1999999999998</v>
      </c>
    </row>
    <row r="81" spans="1:9" ht="12" customHeight="1" x14ac:dyDescent="0.2">
      <c r="A81" s="623"/>
      <c r="B81" s="632"/>
      <c r="C81" s="632"/>
      <c r="D81" s="628"/>
      <c r="E81" s="73" t="s">
        <v>277</v>
      </c>
      <c r="F81" s="73" t="s">
        <v>99</v>
      </c>
      <c r="G81" s="73">
        <v>4</v>
      </c>
      <c r="H81" s="74">
        <v>27</v>
      </c>
      <c r="I81" s="43">
        <f t="shared" si="0"/>
        <v>108</v>
      </c>
    </row>
    <row r="82" spans="1:9" ht="13.5" thickBot="1" x14ac:dyDescent="0.25">
      <c r="A82" s="624"/>
      <c r="B82" s="626"/>
      <c r="C82" s="626"/>
      <c r="D82" s="629"/>
      <c r="E82" s="40" t="s">
        <v>450</v>
      </c>
      <c r="F82" s="40" t="s">
        <v>100</v>
      </c>
      <c r="G82" s="40">
        <v>1</v>
      </c>
      <c r="H82" s="41">
        <v>108.62</v>
      </c>
      <c r="I82" s="42">
        <f t="shared" si="0"/>
        <v>108.62</v>
      </c>
    </row>
    <row r="83" spans="1:9" ht="13.5" thickBot="1" x14ac:dyDescent="0.25">
      <c r="A83" s="442"/>
      <c r="B83" s="70">
        <v>12745.91</v>
      </c>
      <c r="C83" s="70" t="s">
        <v>73</v>
      </c>
      <c r="D83" s="53"/>
      <c r="E83" s="53"/>
      <c r="F83" s="53"/>
      <c r="G83" s="53"/>
      <c r="H83" s="153"/>
      <c r="I83" s="201">
        <f t="shared" si="0"/>
        <v>0</v>
      </c>
    </row>
    <row r="84" spans="1:9" x14ac:dyDescent="0.2">
      <c r="A84" s="622" t="s">
        <v>126</v>
      </c>
      <c r="B84" s="625">
        <v>15165.03</v>
      </c>
      <c r="C84" s="625" t="s">
        <v>74</v>
      </c>
      <c r="D84" s="658" t="s">
        <v>111</v>
      </c>
      <c r="E84" s="82" t="s">
        <v>123</v>
      </c>
      <c r="F84" s="82" t="s">
        <v>110</v>
      </c>
      <c r="G84" s="82">
        <v>1.04</v>
      </c>
      <c r="H84" s="155">
        <v>197.09</v>
      </c>
      <c r="I84" s="39">
        <f t="shared" si="0"/>
        <v>204.9736</v>
      </c>
    </row>
    <row r="85" spans="1:9" ht="13.5" thickBot="1" x14ac:dyDescent="0.25">
      <c r="A85" s="624"/>
      <c r="B85" s="626"/>
      <c r="C85" s="626"/>
      <c r="D85" s="659"/>
      <c r="E85" s="40" t="s">
        <v>551</v>
      </c>
      <c r="F85" s="40" t="s">
        <v>100</v>
      </c>
      <c r="G85" s="40">
        <v>0.05</v>
      </c>
      <c r="H85" s="41">
        <v>110</v>
      </c>
      <c r="I85" s="42">
        <f t="shared" si="0"/>
        <v>5.5</v>
      </c>
    </row>
    <row r="86" spans="1:9" ht="26.25" thickBot="1" x14ac:dyDescent="0.25">
      <c r="A86" s="46" t="s">
        <v>1287</v>
      </c>
      <c r="B86" s="85">
        <v>7200.38</v>
      </c>
      <c r="C86" s="85" t="s">
        <v>75</v>
      </c>
      <c r="D86" s="55" t="s">
        <v>1288</v>
      </c>
      <c r="E86" s="47" t="s">
        <v>608</v>
      </c>
      <c r="F86" s="47" t="s">
        <v>610</v>
      </c>
      <c r="G86" s="47">
        <v>1</v>
      </c>
      <c r="H86" s="48">
        <v>864.8</v>
      </c>
      <c r="I86" s="49">
        <f t="shared" si="0"/>
        <v>864.8</v>
      </c>
    </row>
    <row r="87" spans="1:9" ht="12" customHeight="1" thickBot="1" x14ac:dyDescent="0.25">
      <c r="A87" s="79"/>
      <c r="B87" s="70">
        <v>10124.81</v>
      </c>
      <c r="C87" s="70" t="s">
        <v>76</v>
      </c>
      <c r="D87" s="316"/>
      <c r="E87" s="53"/>
      <c r="F87" s="53"/>
      <c r="G87" s="53"/>
      <c r="H87" s="153"/>
      <c r="I87" s="71">
        <f t="shared" si="0"/>
        <v>0</v>
      </c>
    </row>
    <row r="88" spans="1:9" x14ac:dyDescent="0.2">
      <c r="A88" s="622" t="s">
        <v>1677</v>
      </c>
      <c r="B88" s="625">
        <v>10101.299999999999</v>
      </c>
      <c r="C88" s="625" t="s">
        <v>77</v>
      </c>
      <c r="D88" s="658" t="s">
        <v>1678</v>
      </c>
      <c r="E88" s="37" t="s">
        <v>1679</v>
      </c>
      <c r="F88" s="37" t="s">
        <v>1587</v>
      </c>
      <c r="G88" s="37">
        <v>2</v>
      </c>
      <c r="H88" s="38">
        <v>380</v>
      </c>
      <c r="I88" s="39">
        <f t="shared" si="0"/>
        <v>760</v>
      </c>
    </row>
    <row r="89" spans="1:9" ht="13.5" thickBot="1" x14ac:dyDescent="0.25">
      <c r="A89" s="624"/>
      <c r="B89" s="626"/>
      <c r="C89" s="626"/>
      <c r="D89" s="659"/>
      <c r="E89" s="83" t="s">
        <v>169</v>
      </c>
      <c r="F89" s="83" t="s">
        <v>349</v>
      </c>
      <c r="G89" s="83">
        <v>1</v>
      </c>
      <c r="H89" s="84">
        <v>3241.95</v>
      </c>
      <c r="I89" s="42">
        <f t="shared" si="0"/>
        <v>3241.95</v>
      </c>
    </row>
    <row r="90" spans="1:9" ht="12" customHeight="1" x14ac:dyDescent="0.2">
      <c r="A90" s="622" t="s">
        <v>1774</v>
      </c>
      <c r="B90" s="625">
        <v>14975.73</v>
      </c>
      <c r="C90" s="625" t="s">
        <v>78</v>
      </c>
      <c r="D90" s="627" t="s">
        <v>108</v>
      </c>
      <c r="E90" s="37" t="s">
        <v>1440</v>
      </c>
      <c r="F90" s="37" t="s">
        <v>528</v>
      </c>
      <c r="G90" s="37">
        <v>1.25</v>
      </c>
      <c r="H90" s="38">
        <v>520</v>
      </c>
      <c r="I90" s="39">
        <f t="shared" si="0"/>
        <v>650</v>
      </c>
    </row>
    <row r="91" spans="1:9" ht="12" customHeight="1" x14ac:dyDescent="0.2">
      <c r="A91" s="623"/>
      <c r="B91" s="632"/>
      <c r="C91" s="632"/>
      <c r="D91" s="628"/>
      <c r="E91" s="35" t="s">
        <v>284</v>
      </c>
      <c r="F91" s="35" t="s">
        <v>100</v>
      </c>
      <c r="G91" s="35">
        <v>0.15</v>
      </c>
      <c r="H91" s="36">
        <v>170</v>
      </c>
      <c r="I91" s="43">
        <f t="shared" si="0"/>
        <v>25.5</v>
      </c>
    </row>
    <row r="92" spans="1:9" ht="12" customHeight="1" x14ac:dyDescent="0.2">
      <c r="A92" s="623"/>
      <c r="B92" s="632"/>
      <c r="C92" s="632"/>
      <c r="D92" s="628"/>
      <c r="E92" s="35" t="s">
        <v>151</v>
      </c>
      <c r="F92" s="35" t="s">
        <v>100</v>
      </c>
      <c r="G92" s="35">
        <v>0.2</v>
      </c>
      <c r="H92" s="36">
        <v>76</v>
      </c>
      <c r="I92" s="43">
        <f t="shared" si="0"/>
        <v>15.200000000000001</v>
      </c>
    </row>
    <row r="93" spans="1:9" ht="12" customHeight="1" thickBot="1" x14ac:dyDescent="0.25">
      <c r="A93" s="624"/>
      <c r="B93" s="626"/>
      <c r="C93" s="626"/>
      <c r="D93" s="629"/>
      <c r="E93" s="83" t="s">
        <v>502</v>
      </c>
      <c r="F93" s="83" t="s">
        <v>100</v>
      </c>
      <c r="G93" s="83">
        <v>0.15</v>
      </c>
      <c r="H93" s="84">
        <v>80</v>
      </c>
      <c r="I93" s="42">
        <f t="shared" si="0"/>
        <v>12</v>
      </c>
    </row>
    <row r="94" spans="1:9" ht="12" customHeight="1" x14ac:dyDescent="0.2">
      <c r="A94" s="32"/>
      <c r="B94" s="33">
        <v>12286.93</v>
      </c>
      <c r="C94" s="33" t="s">
        <v>79</v>
      </c>
      <c r="D94" s="307"/>
      <c r="E94" s="35"/>
      <c r="F94" s="35"/>
      <c r="G94" s="35"/>
      <c r="H94" s="36"/>
      <c r="I94" s="13">
        <f t="shared" si="0"/>
        <v>0</v>
      </c>
    </row>
    <row r="95" spans="1:9" ht="12" customHeight="1" thickBot="1" x14ac:dyDescent="0.25">
      <c r="A95" s="32"/>
      <c r="B95" s="33">
        <v>12417.12</v>
      </c>
      <c r="C95" s="33" t="s">
        <v>80</v>
      </c>
      <c r="D95" s="307"/>
      <c r="E95" s="35"/>
      <c r="F95" s="35"/>
      <c r="G95" s="35"/>
      <c r="H95" s="36"/>
      <c r="I95" s="13">
        <f t="shared" si="0"/>
        <v>0</v>
      </c>
    </row>
    <row r="96" spans="1:9" ht="12" customHeight="1" thickBot="1" x14ac:dyDescent="0.25">
      <c r="A96" s="440"/>
      <c r="B96" s="85"/>
      <c r="C96" s="85" t="s">
        <v>87</v>
      </c>
      <c r="D96" s="441"/>
      <c r="E96" s="47"/>
      <c r="F96" s="47"/>
      <c r="G96" s="47"/>
      <c r="H96" s="48"/>
      <c r="I96" s="49">
        <v>1055.6600000000001</v>
      </c>
    </row>
    <row r="97" spans="1:9" ht="12.75" customHeight="1" thickBot="1" x14ac:dyDescent="0.25">
      <c r="A97" s="79"/>
      <c r="B97" s="197">
        <f>SUM(B6:B95)</f>
        <v>148175.924</v>
      </c>
      <c r="C97" s="198"/>
      <c r="D97" s="197"/>
      <c r="E97" s="199"/>
      <c r="F97" s="198"/>
      <c r="G97" s="198"/>
      <c r="H97" s="197" t="s">
        <v>17</v>
      </c>
      <c r="I97" s="197">
        <f>SUM(I6:I96)</f>
        <v>109549.84439999999</v>
      </c>
    </row>
    <row r="98" spans="1:9" ht="77.25" thickBot="1" x14ac:dyDescent="0.25">
      <c r="A98" s="134" t="s">
        <v>1066</v>
      </c>
      <c r="B98" s="114" t="s">
        <v>16</v>
      </c>
      <c r="C98" s="114" t="s">
        <v>5</v>
      </c>
      <c r="D98" s="114" t="s">
        <v>23</v>
      </c>
      <c r="E98" s="118" t="s">
        <v>18</v>
      </c>
      <c r="F98" s="114" t="s">
        <v>19</v>
      </c>
      <c r="G98" s="114" t="s">
        <v>10</v>
      </c>
      <c r="H98" s="114" t="s">
        <v>13</v>
      </c>
      <c r="I98" s="115" t="s">
        <v>12</v>
      </c>
    </row>
    <row r="99" spans="1:9" x14ac:dyDescent="0.2">
      <c r="A99" s="622" t="s">
        <v>329</v>
      </c>
      <c r="B99" s="625">
        <v>18342.37</v>
      </c>
      <c r="C99" s="625" t="s">
        <v>66</v>
      </c>
      <c r="D99" s="627" t="s">
        <v>330</v>
      </c>
      <c r="E99" s="37" t="s">
        <v>331</v>
      </c>
      <c r="F99" s="37" t="s">
        <v>99</v>
      </c>
      <c r="G99" s="37">
        <v>2</v>
      </c>
      <c r="H99" s="38">
        <v>8.89</v>
      </c>
      <c r="I99" s="39">
        <f>G99*H99</f>
        <v>17.78</v>
      </c>
    </row>
    <row r="100" spans="1:9" ht="13.5" thickBot="1" x14ac:dyDescent="0.25">
      <c r="A100" s="624"/>
      <c r="B100" s="632"/>
      <c r="C100" s="632"/>
      <c r="D100" s="629"/>
      <c r="E100" s="40" t="s">
        <v>337</v>
      </c>
      <c r="F100" s="40" t="s">
        <v>99</v>
      </c>
      <c r="G100" s="40">
        <v>2</v>
      </c>
      <c r="H100" s="41">
        <v>44.8</v>
      </c>
      <c r="I100" s="200">
        <f t="shared" ref="I100:I152" si="1">G100*H100</f>
        <v>89.6</v>
      </c>
    </row>
    <row r="101" spans="1:9" ht="12.75" customHeight="1" x14ac:dyDescent="0.2">
      <c r="A101" s="622" t="s">
        <v>107</v>
      </c>
      <c r="B101" s="632"/>
      <c r="C101" s="632"/>
      <c r="D101" s="627" t="s">
        <v>413</v>
      </c>
      <c r="E101" s="37" t="s">
        <v>136</v>
      </c>
      <c r="F101" s="37" t="s">
        <v>101</v>
      </c>
      <c r="G101" s="37">
        <v>1</v>
      </c>
      <c r="H101" s="38">
        <v>120</v>
      </c>
      <c r="I101" s="39">
        <f t="shared" si="1"/>
        <v>120</v>
      </c>
    </row>
    <row r="102" spans="1:9" ht="12.75" customHeight="1" thickBot="1" x14ac:dyDescent="0.25">
      <c r="A102" s="624"/>
      <c r="B102" s="626"/>
      <c r="C102" s="626"/>
      <c r="D102" s="629"/>
      <c r="E102" s="40" t="s">
        <v>414</v>
      </c>
      <c r="F102" s="40" t="s">
        <v>99</v>
      </c>
      <c r="G102" s="40">
        <v>2</v>
      </c>
      <c r="H102" s="41">
        <v>180</v>
      </c>
      <c r="I102" s="42">
        <f t="shared" si="1"/>
        <v>360</v>
      </c>
    </row>
    <row r="103" spans="1:9" ht="12.75" customHeight="1" thickBot="1" x14ac:dyDescent="0.25">
      <c r="A103" s="313"/>
      <c r="B103" s="314">
        <v>17847.5</v>
      </c>
      <c r="C103" s="53" t="s">
        <v>67</v>
      </c>
      <c r="D103" s="315"/>
      <c r="E103" s="53"/>
      <c r="F103" s="53"/>
      <c r="G103" s="53"/>
      <c r="H103" s="153"/>
      <c r="I103" s="165">
        <f t="shared" si="1"/>
        <v>0</v>
      </c>
    </row>
    <row r="104" spans="1:9" ht="12.75" customHeight="1" x14ac:dyDescent="0.2">
      <c r="A104" s="622" t="s">
        <v>329</v>
      </c>
      <c r="B104" s="625">
        <v>17613.41</v>
      </c>
      <c r="C104" s="627" t="s">
        <v>70</v>
      </c>
      <c r="D104" s="627" t="s">
        <v>330</v>
      </c>
      <c r="E104" s="37" t="s">
        <v>590</v>
      </c>
      <c r="F104" s="37" t="s">
        <v>101</v>
      </c>
      <c r="G104" s="37">
        <v>10</v>
      </c>
      <c r="H104" s="38">
        <v>26.79</v>
      </c>
      <c r="I104" s="39">
        <f t="shared" si="1"/>
        <v>267.89999999999998</v>
      </c>
    </row>
    <row r="105" spans="1:9" ht="12.75" customHeight="1" x14ac:dyDescent="0.2">
      <c r="A105" s="623"/>
      <c r="B105" s="632"/>
      <c r="C105" s="628"/>
      <c r="D105" s="628"/>
      <c r="E105" s="15" t="s">
        <v>591</v>
      </c>
      <c r="F105" s="15" t="s">
        <v>99</v>
      </c>
      <c r="G105" s="15">
        <v>1</v>
      </c>
      <c r="H105" s="16">
        <v>12</v>
      </c>
      <c r="I105" s="43">
        <f t="shared" si="1"/>
        <v>12</v>
      </c>
    </row>
    <row r="106" spans="1:9" ht="13.5" thickBot="1" x14ac:dyDescent="0.25">
      <c r="A106" s="624"/>
      <c r="B106" s="632"/>
      <c r="C106" s="628"/>
      <c r="D106" s="629"/>
      <c r="E106" s="40" t="s">
        <v>331</v>
      </c>
      <c r="F106" s="40" t="s">
        <v>99</v>
      </c>
      <c r="G106" s="40">
        <v>4</v>
      </c>
      <c r="H106" s="41">
        <v>17</v>
      </c>
      <c r="I106" s="42">
        <f t="shared" si="1"/>
        <v>68</v>
      </c>
    </row>
    <row r="107" spans="1:9" ht="13.5" thickBot="1" x14ac:dyDescent="0.25">
      <c r="A107" s="46" t="s">
        <v>486</v>
      </c>
      <c r="B107" s="626"/>
      <c r="C107" s="629"/>
      <c r="D107" s="47" t="s">
        <v>108</v>
      </c>
      <c r="E107" s="47" t="s">
        <v>693</v>
      </c>
      <c r="F107" s="47" t="s">
        <v>101</v>
      </c>
      <c r="G107" s="47">
        <v>10</v>
      </c>
      <c r="H107" s="48">
        <v>36</v>
      </c>
      <c r="I107" s="49">
        <f t="shared" si="1"/>
        <v>360</v>
      </c>
    </row>
    <row r="108" spans="1:9" ht="12.75" customHeight="1" thickBot="1" x14ac:dyDescent="0.25">
      <c r="A108" s="622" t="s">
        <v>329</v>
      </c>
      <c r="B108" s="625">
        <v>23492.97</v>
      </c>
      <c r="C108" s="625" t="s">
        <v>72</v>
      </c>
      <c r="D108" s="633" t="s">
        <v>330</v>
      </c>
      <c r="E108" s="47" t="s">
        <v>331</v>
      </c>
      <c r="F108" s="47" t="s">
        <v>99</v>
      </c>
      <c r="G108" s="47">
        <v>17</v>
      </c>
      <c r="H108" s="48">
        <v>17</v>
      </c>
      <c r="I108" s="49">
        <f t="shared" si="1"/>
        <v>289</v>
      </c>
    </row>
    <row r="109" spans="1:9" ht="12.75" customHeight="1" x14ac:dyDescent="0.2">
      <c r="A109" s="623"/>
      <c r="B109" s="632"/>
      <c r="C109" s="632"/>
      <c r="D109" s="634"/>
      <c r="E109" s="15" t="s">
        <v>338</v>
      </c>
      <c r="F109" s="15" t="s">
        <v>99</v>
      </c>
      <c r="G109" s="15">
        <v>4</v>
      </c>
      <c r="H109" s="16">
        <v>20.95</v>
      </c>
      <c r="I109" s="43">
        <f t="shared" si="1"/>
        <v>83.8</v>
      </c>
    </row>
    <row r="110" spans="1:9" ht="12.75" customHeight="1" x14ac:dyDescent="0.2">
      <c r="A110" s="623"/>
      <c r="B110" s="632"/>
      <c r="C110" s="632"/>
      <c r="D110" s="634"/>
      <c r="E110" s="15" t="s">
        <v>788</v>
      </c>
      <c r="F110" s="15" t="s">
        <v>99</v>
      </c>
      <c r="G110" s="15">
        <v>9</v>
      </c>
      <c r="H110" s="16">
        <v>27</v>
      </c>
      <c r="I110" s="43">
        <f t="shared" si="1"/>
        <v>243</v>
      </c>
    </row>
    <row r="111" spans="1:9" ht="12.75" customHeight="1" thickBot="1" x14ac:dyDescent="0.25">
      <c r="A111" s="624"/>
      <c r="B111" s="626"/>
      <c r="C111" s="626"/>
      <c r="D111" s="635"/>
      <c r="E111" s="40" t="s">
        <v>789</v>
      </c>
      <c r="F111" s="40" t="s">
        <v>99</v>
      </c>
      <c r="G111" s="40">
        <v>8</v>
      </c>
      <c r="H111" s="41">
        <v>30</v>
      </c>
      <c r="I111" s="42">
        <f t="shared" si="1"/>
        <v>240</v>
      </c>
    </row>
    <row r="112" spans="1:9" ht="12.75" customHeight="1" x14ac:dyDescent="0.2">
      <c r="A112" s="622" t="s">
        <v>329</v>
      </c>
      <c r="B112" s="625">
        <v>23082.880000000001</v>
      </c>
      <c r="C112" s="625" t="s">
        <v>73</v>
      </c>
      <c r="D112" s="627"/>
      <c r="E112" s="37" t="s">
        <v>975</v>
      </c>
      <c r="F112" s="37" t="s">
        <v>101</v>
      </c>
      <c r="G112" s="37">
        <v>14</v>
      </c>
      <c r="H112" s="38">
        <v>25</v>
      </c>
      <c r="I112" s="39">
        <f t="shared" si="1"/>
        <v>350</v>
      </c>
    </row>
    <row r="113" spans="1:9" x14ac:dyDescent="0.2">
      <c r="A113" s="623"/>
      <c r="B113" s="632"/>
      <c r="C113" s="632"/>
      <c r="D113" s="628"/>
      <c r="E113" s="15" t="s">
        <v>975</v>
      </c>
      <c r="F113" s="15" t="s">
        <v>101</v>
      </c>
      <c r="G113" s="15">
        <v>6</v>
      </c>
      <c r="H113" s="16">
        <v>30</v>
      </c>
      <c r="I113" s="43">
        <f t="shared" si="1"/>
        <v>180</v>
      </c>
    </row>
    <row r="114" spans="1:9" ht="12.75" customHeight="1" x14ac:dyDescent="0.2">
      <c r="A114" s="623"/>
      <c r="B114" s="632"/>
      <c r="C114" s="632"/>
      <c r="D114" s="628"/>
      <c r="E114" s="15" t="s">
        <v>976</v>
      </c>
      <c r="F114" s="15" t="s">
        <v>101</v>
      </c>
      <c r="G114" s="15">
        <v>50</v>
      </c>
      <c r="H114" s="16">
        <v>15</v>
      </c>
      <c r="I114" s="43">
        <f t="shared" si="1"/>
        <v>750</v>
      </c>
    </row>
    <row r="115" spans="1:9" ht="12.75" customHeight="1" x14ac:dyDescent="0.2">
      <c r="A115" s="623"/>
      <c r="B115" s="632"/>
      <c r="C115" s="632"/>
      <c r="D115" s="628"/>
      <c r="E115" s="15" t="s">
        <v>429</v>
      </c>
      <c r="F115" s="15" t="s">
        <v>99</v>
      </c>
      <c r="G115" s="15">
        <v>50</v>
      </c>
      <c r="H115" s="16">
        <v>2.34</v>
      </c>
      <c r="I115" s="43">
        <f t="shared" si="1"/>
        <v>117</v>
      </c>
    </row>
    <row r="116" spans="1:9" ht="12.75" customHeight="1" x14ac:dyDescent="0.2">
      <c r="A116" s="623"/>
      <c r="B116" s="632"/>
      <c r="C116" s="632"/>
      <c r="D116" s="628"/>
      <c r="E116" s="15" t="s">
        <v>128</v>
      </c>
      <c r="F116" s="15" t="s">
        <v>100</v>
      </c>
      <c r="G116" s="15">
        <v>0.3</v>
      </c>
      <c r="H116" s="16">
        <v>170</v>
      </c>
      <c r="I116" s="43">
        <f t="shared" si="1"/>
        <v>51</v>
      </c>
    </row>
    <row r="117" spans="1:9" ht="12.75" customHeight="1" x14ac:dyDescent="0.2">
      <c r="A117" s="623"/>
      <c r="B117" s="632"/>
      <c r="C117" s="632"/>
      <c r="D117" s="628"/>
      <c r="E117" s="15" t="s">
        <v>977</v>
      </c>
      <c r="F117" s="15" t="s">
        <v>100</v>
      </c>
      <c r="G117" s="15">
        <v>0.2</v>
      </c>
      <c r="H117" s="16">
        <v>170</v>
      </c>
      <c r="I117" s="43">
        <f t="shared" si="1"/>
        <v>34</v>
      </c>
    </row>
    <row r="118" spans="1:9" ht="12.75" customHeight="1" x14ac:dyDescent="0.2">
      <c r="A118" s="623"/>
      <c r="B118" s="632"/>
      <c r="C118" s="632"/>
      <c r="D118" s="628"/>
      <c r="E118" s="15" t="s">
        <v>978</v>
      </c>
      <c r="F118" s="15" t="s">
        <v>99</v>
      </c>
      <c r="G118" s="15">
        <v>1</v>
      </c>
      <c r="H118" s="16">
        <v>275.87</v>
      </c>
      <c r="I118" s="43">
        <f t="shared" si="1"/>
        <v>275.87</v>
      </c>
    </row>
    <row r="119" spans="1:9" ht="12.75" customHeight="1" x14ac:dyDescent="0.2">
      <c r="A119" s="623"/>
      <c r="B119" s="632"/>
      <c r="C119" s="632"/>
      <c r="D119" s="628"/>
      <c r="E119" s="15" t="s">
        <v>973</v>
      </c>
      <c r="F119" s="15" t="s">
        <v>99</v>
      </c>
      <c r="G119" s="15">
        <v>1</v>
      </c>
      <c r="H119" s="16">
        <v>44.8</v>
      </c>
      <c r="I119" s="43">
        <f t="shared" si="1"/>
        <v>44.8</v>
      </c>
    </row>
    <row r="120" spans="1:9" ht="12.75" customHeight="1" x14ac:dyDescent="0.2">
      <c r="A120" s="623"/>
      <c r="B120" s="632"/>
      <c r="C120" s="632"/>
      <c r="D120" s="628"/>
      <c r="E120" s="15" t="s">
        <v>342</v>
      </c>
      <c r="F120" s="15" t="s">
        <v>99</v>
      </c>
      <c r="G120" s="15">
        <v>1</v>
      </c>
      <c r="H120" s="16">
        <v>151.75</v>
      </c>
      <c r="I120" s="43">
        <f t="shared" si="1"/>
        <v>151.75</v>
      </c>
    </row>
    <row r="121" spans="1:9" ht="12.75" customHeight="1" x14ac:dyDescent="0.2">
      <c r="A121" s="623"/>
      <c r="B121" s="632"/>
      <c r="C121" s="632"/>
      <c r="D121" s="628"/>
      <c r="E121" s="15" t="s">
        <v>979</v>
      </c>
      <c r="F121" s="15" t="s">
        <v>99</v>
      </c>
      <c r="G121" s="15">
        <v>50</v>
      </c>
      <c r="H121" s="16">
        <v>0.5</v>
      </c>
      <c r="I121" s="43">
        <f t="shared" si="1"/>
        <v>25</v>
      </c>
    </row>
    <row r="122" spans="1:9" ht="12.75" customHeight="1" thickBot="1" x14ac:dyDescent="0.25">
      <c r="A122" s="624"/>
      <c r="B122" s="632"/>
      <c r="C122" s="632"/>
      <c r="D122" s="629"/>
      <c r="E122" s="40" t="s">
        <v>331</v>
      </c>
      <c r="F122" s="40" t="s">
        <v>99</v>
      </c>
      <c r="G122" s="40">
        <v>5</v>
      </c>
      <c r="H122" s="41">
        <v>8.6999999999999993</v>
      </c>
      <c r="I122" s="42">
        <f t="shared" si="1"/>
        <v>43.5</v>
      </c>
    </row>
    <row r="123" spans="1:9" ht="12.75" customHeight="1" x14ac:dyDescent="0.2">
      <c r="A123" s="622" t="s">
        <v>153</v>
      </c>
      <c r="B123" s="632"/>
      <c r="C123" s="632"/>
      <c r="D123" s="633" t="s">
        <v>487</v>
      </c>
      <c r="E123" s="37" t="s">
        <v>133</v>
      </c>
      <c r="F123" s="37" t="s">
        <v>99</v>
      </c>
      <c r="G123" s="37">
        <v>1</v>
      </c>
      <c r="H123" s="38">
        <v>354.23</v>
      </c>
      <c r="I123" s="39">
        <f t="shared" si="1"/>
        <v>354.23</v>
      </c>
    </row>
    <row r="124" spans="1:9" x14ac:dyDescent="0.2">
      <c r="A124" s="623"/>
      <c r="B124" s="632"/>
      <c r="C124" s="632"/>
      <c r="D124" s="634"/>
      <c r="E124" s="15" t="s">
        <v>157</v>
      </c>
      <c r="F124" s="15" t="s">
        <v>99</v>
      </c>
      <c r="G124" s="15">
        <v>1</v>
      </c>
      <c r="H124" s="16">
        <v>199.6</v>
      </c>
      <c r="I124" s="43">
        <f t="shared" si="1"/>
        <v>199.6</v>
      </c>
    </row>
    <row r="125" spans="1:9" ht="12.75" customHeight="1" x14ac:dyDescent="0.2">
      <c r="A125" s="623"/>
      <c r="B125" s="632"/>
      <c r="C125" s="632"/>
      <c r="D125" s="634"/>
      <c r="E125" s="15" t="s">
        <v>317</v>
      </c>
      <c r="F125" s="15" t="s">
        <v>99</v>
      </c>
      <c r="G125" s="15">
        <v>3</v>
      </c>
      <c r="H125" s="16">
        <v>88.1</v>
      </c>
      <c r="I125" s="43">
        <f t="shared" si="1"/>
        <v>264.29999999999995</v>
      </c>
    </row>
    <row r="126" spans="1:9" ht="12.75" customHeight="1" x14ac:dyDescent="0.2">
      <c r="A126" s="623"/>
      <c r="B126" s="632"/>
      <c r="C126" s="632"/>
      <c r="D126" s="634"/>
      <c r="E126" s="15" t="s">
        <v>321</v>
      </c>
      <c r="F126" s="15" t="s">
        <v>99</v>
      </c>
      <c r="G126" s="15">
        <v>1</v>
      </c>
      <c r="H126" s="16">
        <v>57.25</v>
      </c>
      <c r="I126" s="43">
        <f t="shared" si="1"/>
        <v>57.25</v>
      </c>
    </row>
    <row r="127" spans="1:9" ht="12.75" customHeight="1" x14ac:dyDescent="0.2">
      <c r="A127" s="623"/>
      <c r="B127" s="632"/>
      <c r="C127" s="632"/>
      <c r="D127" s="634"/>
      <c r="E127" s="15" t="s">
        <v>491</v>
      </c>
      <c r="F127" s="15" t="s">
        <v>99</v>
      </c>
      <c r="G127" s="15">
        <v>2</v>
      </c>
      <c r="H127" s="16">
        <v>32.4</v>
      </c>
      <c r="I127" s="43">
        <f t="shared" si="1"/>
        <v>64.8</v>
      </c>
    </row>
    <row r="128" spans="1:9" ht="12.75" customHeight="1" x14ac:dyDescent="0.2">
      <c r="A128" s="623"/>
      <c r="B128" s="632"/>
      <c r="C128" s="632"/>
      <c r="D128" s="634"/>
      <c r="E128" s="15" t="s">
        <v>967</v>
      </c>
      <c r="F128" s="15" t="s">
        <v>99</v>
      </c>
      <c r="G128" s="15">
        <v>1</v>
      </c>
      <c r="H128" s="16">
        <v>95</v>
      </c>
      <c r="I128" s="43">
        <f t="shared" si="1"/>
        <v>95</v>
      </c>
    </row>
    <row r="129" spans="1:9" ht="12.75" customHeight="1" x14ac:dyDescent="0.2">
      <c r="A129" s="623"/>
      <c r="B129" s="632"/>
      <c r="C129" s="632"/>
      <c r="D129" s="634"/>
      <c r="E129" s="15" t="s">
        <v>492</v>
      </c>
      <c r="F129" s="15" t="s">
        <v>99</v>
      </c>
      <c r="G129" s="15">
        <v>1</v>
      </c>
      <c r="H129" s="16">
        <v>50</v>
      </c>
      <c r="I129" s="43">
        <f t="shared" si="1"/>
        <v>50</v>
      </c>
    </row>
    <row r="130" spans="1:9" ht="12.75" customHeight="1" thickBot="1" x14ac:dyDescent="0.25">
      <c r="A130" s="624"/>
      <c r="B130" s="632"/>
      <c r="C130" s="632"/>
      <c r="D130" s="635"/>
      <c r="E130" s="40" t="s">
        <v>277</v>
      </c>
      <c r="F130" s="40" t="s">
        <v>99</v>
      </c>
      <c r="G130" s="40">
        <v>3</v>
      </c>
      <c r="H130" s="41">
        <v>27</v>
      </c>
      <c r="I130" s="42">
        <f t="shared" si="1"/>
        <v>81</v>
      </c>
    </row>
    <row r="131" spans="1:9" ht="12.75" customHeight="1" x14ac:dyDescent="0.2">
      <c r="A131" s="622" t="s">
        <v>486</v>
      </c>
      <c r="B131" s="632"/>
      <c r="C131" s="632"/>
      <c r="D131" s="633" t="s">
        <v>218</v>
      </c>
      <c r="E131" s="37" t="s">
        <v>201</v>
      </c>
      <c r="F131" s="37" t="s">
        <v>99</v>
      </c>
      <c r="G131" s="37">
        <v>1</v>
      </c>
      <c r="H131" s="38">
        <v>23.4</v>
      </c>
      <c r="I131" s="39">
        <f t="shared" si="1"/>
        <v>23.4</v>
      </c>
    </row>
    <row r="132" spans="1:9" ht="12.75" customHeight="1" x14ac:dyDescent="0.2">
      <c r="A132" s="623"/>
      <c r="B132" s="632"/>
      <c r="C132" s="632"/>
      <c r="D132" s="634"/>
      <c r="E132" s="15" t="s">
        <v>119</v>
      </c>
      <c r="F132" s="15" t="s">
        <v>99</v>
      </c>
      <c r="G132" s="15">
        <v>1</v>
      </c>
      <c r="H132" s="16">
        <v>10.8</v>
      </c>
      <c r="I132" s="43">
        <f t="shared" si="1"/>
        <v>10.8</v>
      </c>
    </row>
    <row r="133" spans="1:9" ht="12.75" customHeight="1" thickBot="1" x14ac:dyDescent="0.25">
      <c r="A133" s="624"/>
      <c r="B133" s="626"/>
      <c r="C133" s="626"/>
      <c r="D133" s="635"/>
      <c r="E133" s="40" t="s">
        <v>223</v>
      </c>
      <c r="F133" s="40" t="s">
        <v>99</v>
      </c>
      <c r="G133" s="40">
        <v>1</v>
      </c>
      <c r="H133" s="41">
        <v>290</v>
      </c>
      <c r="I133" s="42">
        <f t="shared" si="1"/>
        <v>290</v>
      </c>
    </row>
    <row r="134" spans="1:9" x14ac:dyDescent="0.2">
      <c r="A134" s="622" t="s">
        <v>329</v>
      </c>
      <c r="B134" s="625">
        <v>19962.63</v>
      </c>
      <c r="C134" s="625" t="s">
        <v>74</v>
      </c>
      <c r="D134" s="627" t="s">
        <v>330</v>
      </c>
      <c r="E134" s="37" t="s">
        <v>780</v>
      </c>
      <c r="F134" s="37" t="s">
        <v>99</v>
      </c>
      <c r="G134" s="37">
        <v>2</v>
      </c>
      <c r="H134" s="38">
        <v>79.95</v>
      </c>
      <c r="I134" s="39">
        <f t="shared" si="1"/>
        <v>159.9</v>
      </c>
    </row>
    <row r="135" spans="1:9" ht="13.5" thickBot="1" x14ac:dyDescent="0.25">
      <c r="A135" s="624"/>
      <c r="B135" s="626"/>
      <c r="C135" s="626"/>
      <c r="D135" s="629"/>
      <c r="E135" s="498" t="s">
        <v>331</v>
      </c>
      <c r="F135" s="498" t="s">
        <v>99</v>
      </c>
      <c r="G135" s="498">
        <v>2</v>
      </c>
      <c r="H135" s="501">
        <v>8.6999999999999993</v>
      </c>
      <c r="I135" s="200">
        <f t="shared" si="1"/>
        <v>17.399999999999999</v>
      </c>
    </row>
    <row r="136" spans="1:9" ht="12.75" customHeight="1" x14ac:dyDescent="0.2">
      <c r="A136" s="622" t="s">
        <v>329</v>
      </c>
      <c r="B136" s="625">
        <v>15291.05</v>
      </c>
      <c r="C136" s="625" t="s">
        <v>75</v>
      </c>
      <c r="D136" s="658" t="s">
        <v>330</v>
      </c>
      <c r="E136" s="37" t="s">
        <v>331</v>
      </c>
      <c r="F136" s="37" t="s">
        <v>99</v>
      </c>
      <c r="G136" s="37">
        <v>2</v>
      </c>
      <c r="H136" s="38">
        <v>8.6999999999999993</v>
      </c>
      <c r="I136" s="39">
        <f t="shared" si="1"/>
        <v>17.399999999999999</v>
      </c>
    </row>
    <row r="137" spans="1:9" ht="12.75" customHeight="1" x14ac:dyDescent="0.2">
      <c r="A137" s="623"/>
      <c r="B137" s="632"/>
      <c r="C137" s="632"/>
      <c r="D137" s="660"/>
      <c r="E137" s="15" t="s">
        <v>1207</v>
      </c>
      <c r="F137" s="15" t="s">
        <v>99</v>
      </c>
      <c r="G137" s="15">
        <v>2</v>
      </c>
      <c r="H137" s="16">
        <v>30</v>
      </c>
      <c r="I137" s="43">
        <f t="shared" si="1"/>
        <v>60</v>
      </c>
    </row>
    <row r="138" spans="1:9" ht="12.75" customHeight="1" x14ac:dyDescent="0.2">
      <c r="A138" s="623"/>
      <c r="B138" s="632"/>
      <c r="C138" s="632"/>
      <c r="D138" s="660"/>
      <c r="E138" s="15" t="s">
        <v>338</v>
      </c>
      <c r="F138" s="15" t="s">
        <v>99</v>
      </c>
      <c r="G138" s="15">
        <v>2</v>
      </c>
      <c r="H138" s="16">
        <v>60.32</v>
      </c>
      <c r="I138" s="43">
        <f t="shared" si="1"/>
        <v>120.64</v>
      </c>
    </row>
    <row r="139" spans="1:9" ht="12.75" customHeight="1" thickBot="1" x14ac:dyDescent="0.25">
      <c r="A139" s="623"/>
      <c r="B139" s="632"/>
      <c r="C139" s="632"/>
      <c r="D139" s="660"/>
      <c r="E139" s="40" t="s">
        <v>429</v>
      </c>
      <c r="F139" s="40" t="s">
        <v>99</v>
      </c>
      <c r="G139" s="40">
        <v>20</v>
      </c>
      <c r="H139" s="41">
        <v>2.34</v>
      </c>
      <c r="I139" s="42">
        <f t="shared" si="1"/>
        <v>46.8</v>
      </c>
    </row>
    <row r="140" spans="1:9" ht="12.75" customHeight="1" x14ac:dyDescent="0.2">
      <c r="A140" s="623"/>
      <c r="B140" s="632"/>
      <c r="C140" s="632"/>
      <c r="D140" s="660"/>
      <c r="E140" s="35" t="s">
        <v>337</v>
      </c>
      <c r="F140" s="35" t="s">
        <v>99</v>
      </c>
      <c r="G140" s="35">
        <v>1</v>
      </c>
      <c r="H140" s="36">
        <v>42.56</v>
      </c>
      <c r="I140" s="157">
        <f t="shared" si="1"/>
        <v>42.56</v>
      </c>
    </row>
    <row r="141" spans="1:9" x14ac:dyDescent="0.2">
      <c r="A141" s="623"/>
      <c r="B141" s="632"/>
      <c r="C141" s="632"/>
      <c r="D141" s="660"/>
      <c r="E141" s="15" t="s">
        <v>1289</v>
      </c>
      <c r="F141" s="15" t="s">
        <v>99</v>
      </c>
      <c r="G141" s="15">
        <v>1</v>
      </c>
      <c r="H141" s="16">
        <v>15</v>
      </c>
      <c r="I141" s="43">
        <f t="shared" si="1"/>
        <v>15</v>
      </c>
    </row>
    <row r="142" spans="1:9" ht="12.75" customHeight="1" x14ac:dyDescent="0.2">
      <c r="A142" s="623"/>
      <c r="B142" s="632"/>
      <c r="C142" s="632"/>
      <c r="D142" s="660"/>
      <c r="E142" s="15" t="s">
        <v>1290</v>
      </c>
      <c r="F142" s="15" t="s">
        <v>99</v>
      </c>
      <c r="G142" s="15">
        <v>5</v>
      </c>
      <c r="H142" s="16">
        <v>17.920000000000002</v>
      </c>
      <c r="I142" s="43">
        <f t="shared" si="1"/>
        <v>89.600000000000009</v>
      </c>
    </row>
    <row r="143" spans="1:9" ht="12.75" customHeight="1" x14ac:dyDescent="0.2">
      <c r="A143" s="623"/>
      <c r="B143" s="632"/>
      <c r="C143" s="632"/>
      <c r="D143" s="660"/>
      <c r="E143" s="15" t="s">
        <v>337</v>
      </c>
      <c r="F143" s="15" t="s">
        <v>99</v>
      </c>
      <c r="G143" s="15">
        <v>1</v>
      </c>
      <c r="H143" s="16">
        <v>45</v>
      </c>
      <c r="I143" s="43">
        <f t="shared" si="1"/>
        <v>45</v>
      </c>
    </row>
    <row r="144" spans="1:9" ht="13.5" thickBot="1" x14ac:dyDescent="0.25">
      <c r="A144" s="624"/>
      <c r="B144" s="632"/>
      <c r="C144" s="632"/>
      <c r="D144" s="659"/>
      <c r="E144" s="40" t="s">
        <v>1291</v>
      </c>
      <c r="F144" s="40" t="s">
        <v>99</v>
      </c>
      <c r="G144" s="40">
        <v>12</v>
      </c>
      <c r="H144" s="41">
        <v>5.68</v>
      </c>
      <c r="I144" s="42">
        <f t="shared" si="1"/>
        <v>68.16</v>
      </c>
    </row>
    <row r="145" spans="1:9" x14ac:dyDescent="0.2">
      <c r="A145" s="622" t="s">
        <v>486</v>
      </c>
      <c r="B145" s="632"/>
      <c r="C145" s="632"/>
      <c r="D145" s="627" t="s">
        <v>108</v>
      </c>
      <c r="E145" s="37" t="s">
        <v>129</v>
      </c>
      <c r="F145" s="37" t="s">
        <v>99</v>
      </c>
      <c r="G145" s="37">
        <v>5</v>
      </c>
      <c r="H145" s="38">
        <v>7.7</v>
      </c>
      <c r="I145" s="39">
        <f t="shared" si="1"/>
        <v>38.5</v>
      </c>
    </row>
    <row r="146" spans="1:9" x14ac:dyDescent="0.2">
      <c r="A146" s="623"/>
      <c r="B146" s="632"/>
      <c r="C146" s="632"/>
      <c r="D146" s="628"/>
      <c r="E146" s="15" t="s">
        <v>223</v>
      </c>
      <c r="F146" s="15" t="s">
        <v>99</v>
      </c>
      <c r="G146" s="15">
        <v>1</v>
      </c>
      <c r="H146" s="16">
        <v>290</v>
      </c>
      <c r="I146" s="43">
        <f t="shared" si="1"/>
        <v>290</v>
      </c>
    </row>
    <row r="147" spans="1:9" x14ac:dyDescent="0.2">
      <c r="A147" s="623"/>
      <c r="B147" s="632"/>
      <c r="C147" s="632"/>
      <c r="D147" s="628"/>
      <c r="E147" s="15" t="s">
        <v>150</v>
      </c>
      <c r="F147" s="15" t="s">
        <v>99</v>
      </c>
      <c r="G147" s="15">
        <v>1</v>
      </c>
      <c r="H147" s="16">
        <v>32</v>
      </c>
      <c r="I147" s="43">
        <f t="shared" si="1"/>
        <v>32</v>
      </c>
    </row>
    <row r="148" spans="1:9" ht="13.5" thickBot="1" x14ac:dyDescent="0.25">
      <c r="A148" s="624"/>
      <c r="B148" s="626"/>
      <c r="C148" s="626"/>
      <c r="D148" s="629"/>
      <c r="E148" s="40" t="s">
        <v>223</v>
      </c>
      <c r="F148" s="40" t="s">
        <v>99</v>
      </c>
      <c r="G148" s="40">
        <v>1</v>
      </c>
      <c r="H148" s="41">
        <v>160</v>
      </c>
      <c r="I148" s="42">
        <f t="shared" si="1"/>
        <v>160</v>
      </c>
    </row>
    <row r="149" spans="1:9" ht="26.25" thickBot="1" x14ac:dyDescent="0.25">
      <c r="A149" s="46" t="s">
        <v>329</v>
      </c>
      <c r="B149" s="491">
        <v>17275.77</v>
      </c>
      <c r="C149" s="85" t="s">
        <v>76</v>
      </c>
      <c r="D149" s="55" t="s">
        <v>330</v>
      </c>
      <c r="E149" s="47" t="s">
        <v>331</v>
      </c>
      <c r="F149" s="47" t="s">
        <v>99</v>
      </c>
      <c r="G149" s="47">
        <v>2</v>
      </c>
      <c r="H149" s="48">
        <v>7.53</v>
      </c>
      <c r="I149" s="49">
        <f t="shared" si="1"/>
        <v>15.06</v>
      </c>
    </row>
    <row r="150" spans="1:9" x14ac:dyDescent="0.2">
      <c r="A150" s="622" t="s">
        <v>486</v>
      </c>
      <c r="B150" s="625">
        <v>17858.7</v>
      </c>
      <c r="C150" s="625" t="s">
        <v>77</v>
      </c>
      <c r="D150" s="627" t="s">
        <v>114</v>
      </c>
      <c r="E150" s="37" t="s">
        <v>157</v>
      </c>
      <c r="F150" s="37" t="s">
        <v>99</v>
      </c>
      <c r="G150" s="37">
        <v>2</v>
      </c>
      <c r="H150" s="38">
        <v>125.8</v>
      </c>
      <c r="I150" s="39">
        <f t="shared" si="1"/>
        <v>251.6</v>
      </c>
    </row>
    <row r="151" spans="1:9" ht="13.5" thickBot="1" x14ac:dyDescent="0.25">
      <c r="A151" s="624"/>
      <c r="B151" s="626"/>
      <c r="C151" s="626"/>
      <c r="D151" s="629"/>
      <c r="E151" s="83" t="s">
        <v>966</v>
      </c>
      <c r="F151" s="83" t="s">
        <v>99</v>
      </c>
      <c r="G151" s="83">
        <v>2</v>
      </c>
      <c r="H151" s="84">
        <v>33.659999999999997</v>
      </c>
      <c r="I151" s="200">
        <f t="shared" si="1"/>
        <v>67.319999999999993</v>
      </c>
    </row>
    <row r="152" spans="1:9" ht="26.25" thickBot="1" x14ac:dyDescent="0.25">
      <c r="A152" s="46" t="s">
        <v>329</v>
      </c>
      <c r="B152" s="85">
        <v>22263.45</v>
      </c>
      <c r="C152" s="85" t="s">
        <v>78</v>
      </c>
      <c r="D152" s="47" t="s">
        <v>330</v>
      </c>
      <c r="E152" s="47" t="s">
        <v>331</v>
      </c>
      <c r="F152" s="47" t="s">
        <v>99</v>
      </c>
      <c r="G152" s="47">
        <v>1</v>
      </c>
      <c r="H152" s="48">
        <v>7.53</v>
      </c>
      <c r="I152" s="310">
        <f t="shared" si="1"/>
        <v>7.53</v>
      </c>
    </row>
    <row r="153" spans="1:9" ht="26.25" thickBot="1" x14ac:dyDescent="0.25">
      <c r="A153" s="46" t="s">
        <v>329</v>
      </c>
      <c r="B153" s="491">
        <v>20571.18</v>
      </c>
      <c r="C153" s="85" t="s">
        <v>79</v>
      </c>
      <c r="D153" s="47" t="s">
        <v>330</v>
      </c>
      <c r="E153" s="47" t="s">
        <v>331</v>
      </c>
      <c r="F153" s="47" t="s">
        <v>99</v>
      </c>
      <c r="G153" s="47">
        <v>2</v>
      </c>
      <c r="H153" s="48">
        <v>7.53</v>
      </c>
      <c r="I153" s="49">
        <f>G153*H153</f>
        <v>15.06</v>
      </c>
    </row>
    <row r="154" spans="1:9" ht="13.5" thickBot="1" x14ac:dyDescent="0.25">
      <c r="A154" s="260"/>
      <c r="B154" s="261">
        <v>21950.52</v>
      </c>
      <c r="C154" s="33" t="s">
        <v>80</v>
      </c>
      <c r="D154" s="262"/>
      <c r="E154" s="35"/>
      <c r="F154" s="35"/>
      <c r="G154" s="35"/>
      <c r="H154" s="36"/>
      <c r="I154" s="157"/>
    </row>
    <row r="155" spans="1:9" ht="13.5" thickBot="1" x14ac:dyDescent="0.25">
      <c r="A155" s="440"/>
      <c r="B155" s="85"/>
      <c r="C155" s="85" t="s">
        <v>87</v>
      </c>
      <c r="D155" s="441"/>
      <c r="E155" s="47"/>
      <c r="F155" s="47"/>
      <c r="G155" s="47"/>
      <c r="H155" s="48"/>
      <c r="I155" s="49">
        <v>1613.92</v>
      </c>
    </row>
    <row r="156" spans="1:9" ht="12.75" customHeight="1" thickBot="1" x14ac:dyDescent="0.25">
      <c r="A156" s="79"/>
      <c r="B156" s="197">
        <f>SUM(B99:B154)</f>
        <v>235552.43</v>
      </c>
      <c r="C156" s="198"/>
      <c r="D156" s="197"/>
      <c r="E156" s="199"/>
      <c r="F156" s="198"/>
      <c r="G156" s="198"/>
      <c r="H156" s="197" t="s">
        <v>17</v>
      </c>
      <c r="I156" s="197">
        <f>SUM(I99:I155)</f>
        <v>8837.8300000000017</v>
      </c>
    </row>
    <row r="157" spans="1:9" ht="64.5" thickBot="1" x14ac:dyDescent="0.25">
      <c r="A157" s="134" t="s">
        <v>144</v>
      </c>
      <c r="B157" s="114" t="s">
        <v>16</v>
      </c>
      <c r="C157" s="114" t="s">
        <v>5</v>
      </c>
      <c r="D157" s="114" t="s">
        <v>23</v>
      </c>
      <c r="E157" s="118" t="s">
        <v>18</v>
      </c>
      <c r="F157" s="114" t="s">
        <v>19</v>
      </c>
      <c r="G157" s="114" t="s">
        <v>10</v>
      </c>
      <c r="H157" s="114" t="s">
        <v>13</v>
      </c>
      <c r="I157" s="115" t="s">
        <v>12</v>
      </c>
    </row>
    <row r="158" spans="1:9" ht="12.75" customHeight="1" thickBot="1" x14ac:dyDescent="0.25">
      <c r="A158" s="116"/>
      <c r="B158" s="106">
        <v>9442.6011999999992</v>
      </c>
      <c r="C158" s="58" t="s">
        <v>66</v>
      </c>
      <c r="D158" s="64"/>
      <c r="E158" s="59"/>
      <c r="F158" s="59"/>
      <c r="G158" s="59"/>
      <c r="H158" s="60"/>
      <c r="I158" s="61"/>
    </row>
    <row r="159" spans="1:9" ht="12.75" customHeight="1" thickBot="1" x14ac:dyDescent="0.25">
      <c r="A159" s="117"/>
      <c r="B159" s="106">
        <v>9096.41</v>
      </c>
      <c r="C159" s="85" t="s">
        <v>67</v>
      </c>
      <c r="D159" s="86"/>
      <c r="E159" s="83"/>
      <c r="F159" s="83"/>
      <c r="G159" s="83"/>
      <c r="H159" s="84"/>
      <c r="I159" s="200"/>
    </row>
    <row r="160" spans="1:9" ht="12.75" customHeight="1" thickBot="1" x14ac:dyDescent="0.25">
      <c r="A160" s="107"/>
      <c r="B160" s="106">
        <v>9261.9539999999997</v>
      </c>
      <c r="C160" s="85" t="s">
        <v>70</v>
      </c>
      <c r="D160" s="86"/>
      <c r="E160" s="47"/>
      <c r="F160" s="47"/>
      <c r="G160" s="47"/>
      <c r="H160" s="48"/>
      <c r="I160" s="49"/>
    </row>
    <row r="161" spans="1:9" ht="12.75" customHeight="1" thickBot="1" x14ac:dyDescent="0.25">
      <c r="A161" s="103"/>
      <c r="B161" s="106">
        <v>5273.82</v>
      </c>
      <c r="C161" s="85" t="s">
        <v>72</v>
      </c>
      <c r="D161" s="86"/>
      <c r="E161" s="47"/>
      <c r="F161" s="47"/>
      <c r="G161" s="47"/>
      <c r="H161" s="48"/>
      <c r="I161" s="49"/>
    </row>
    <row r="162" spans="1:9" ht="12.75" customHeight="1" thickBot="1" x14ac:dyDescent="0.25">
      <c r="A162" s="103"/>
      <c r="B162" s="106">
        <v>9892.0499999999993</v>
      </c>
      <c r="C162" s="85" t="s">
        <v>73</v>
      </c>
      <c r="D162" s="86"/>
      <c r="E162" s="47"/>
      <c r="F162" s="47"/>
      <c r="G162" s="47"/>
      <c r="H162" s="48"/>
      <c r="I162" s="49"/>
    </row>
    <row r="163" spans="1:9" ht="12.75" customHeight="1" thickBot="1" x14ac:dyDescent="0.25">
      <c r="A163" s="117"/>
      <c r="B163" s="320">
        <v>9393.49</v>
      </c>
      <c r="C163" s="85" t="s">
        <v>74</v>
      </c>
      <c r="D163" s="55"/>
      <c r="E163" s="47"/>
      <c r="F163" s="47"/>
      <c r="G163" s="47"/>
      <c r="H163" s="48"/>
      <c r="I163" s="49"/>
    </row>
    <row r="164" spans="1:9" ht="12.75" customHeight="1" thickBot="1" x14ac:dyDescent="0.25">
      <c r="A164" s="11"/>
      <c r="B164" s="106">
        <v>4579.67</v>
      </c>
      <c r="C164" s="85" t="s">
        <v>75</v>
      </c>
      <c r="D164" s="86"/>
      <c r="E164" s="47"/>
      <c r="F164" s="47"/>
      <c r="G164" s="47"/>
      <c r="H164" s="48"/>
      <c r="I164" s="49"/>
    </row>
    <row r="165" spans="1:9" ht="12.75" customHeight="1" thickBot="1" x14ac:dyDescent="0.25">
      <c r="A165" s="11"/>
      <c r="B165" s="106">
        <v>5937.62</v>
      </c>
      <c r="C165" s="85" t="s">
        <v>76</v>
      </c>
      <c r="D165" s="55"/>
      <c r="E165" s="83"/>
      <c r="F165" s="47"/>
      <c r="G165" s="47"/>
      <c r="H165" s="48"/>
      <c r="I165" s="49"/>
    </row>
    <row r="166" spans="1:9" ht="12.75" customHeight="1" thickBot="1" x14ac:dyDescent="0.25">
      <c r="A166" s="11"/>
      <c r="B166" s="106">
        <v>7937.39</v>
      </c>
      <c r="C166" s="85" t="s">
        <v>77</v>
      </c>
      <c r="D166" s="86"/>
      <c r="E166" s="47"/>
      <c r="F166" s="47"/>
      <c r="G166" s="47"/>
      <c r="H166" s="48"/>
      <c r="I166" s="49"/>
    </row>
    <row r="167" spans="1:9" ht="12.75" customHeight="1" thickBot="1" x14ac:dyDescent="0.25">
      <c r="A167" s="11"/>
      <c r="B167" s="106">
        <v>8539.5</v>
      </c>
      <c r="C167" s="85" t="s">
        <v>78</v>
      </c>
      <c r="D167" s="86"/>
      <c r="E167" s="47"/>
      <c r="F167" s="47"/>
      <c r="G167" s="47"/>
      <c r="H167" s="48"/>
      <c r="I167" s="49"/>
    </row>
    <row r="168" spans="1:9" ht="12.75" customHeight="1" thickBot="1" x14ac:dyDescent="0.25">
      <c r="A168" s="11"/>
      <c r="B168" s="106">
        <v>8075.79</v>
      </c>
      <c r="C168" s="85" t="s">
        <v>79</v>
      </c>
      <c r="D168" s="86"/>
      <c r="E168" s="47"/>
      <c r="F168" s="47"/>
      <c r="G168" s="47"/>
      <c r="H168" s="48"/>
      <c r="I168" s="49"/>
    </row>
    <row r="169" spans="1:9" ht="12.75" customHeight="1" thickBot="1" x14ac:dyDescent="0.25">
      <c r="A169" s="11"/>
      <c r="B169" s="106">
        <v>8538.81</v>
      </c>
      <c r="C169" s="85" t="s">
        <v>80</v>
      </c>
      <c r="D169" s="86"/>
      <c r="E169" s="47"/>
      <c r="F169" s="47"/>
      <c r="G169" s="47"/>
      <c r="H169" s="48"/>
      <c r="I169" s="49"/>
    </row>
    <row r="170" spans="1:9" ht="12.75" customHeight="1" thickBot="1" x14ac:dyDescent="0.25">
      <c r="A170" s="418"/>
      <c r="B170" s="454">
        <f>SUM(B158:B169)</f>
        <v>95969.105199999991</v>
      </c>
      <c r="C170" s="458" t="s">
        <v>87</v>
      </c>
      <c r="D170" s="86"/>
      <c r="E170" s="47"/>
      <c r="F170" s="47"/>
      <c r="G170" s="47"/>
      <c r="H170" s="48"/>
      <c r="I170" s="49"/>
    </row>
    <row r="171" spans="1:9" ht="12.75" customHeight="1" thickBot="1" x14ac:dyDescent="0.25">
      <c r="A171" s="655" t="s">
        <v>106</v>
      </c>
      <c r="B171" s="106">
        <v>1780.38</v>
      </c>
      <c r="C171" s="85" t="s">
        <v>74</v>
      </c>
      <c r="D171" s="86"/>
      <c r="E171" s="47"/>
      <c r="F171" s="47"/>
      <c r="G171" s="47"/>
      <c r="H171" s="48"/>
      <c r="I171" s="49"/>
    </row>
    <row r="172" spans="1:9" ht="12.75" customHeight="1" thickBot="1" x14ac:dyDescent="0.25">
      <c r="A172" s="656"/>
      <c r="B172" s="106">
        <v>752.47</v>
      </c>
      <c r="C172" s="85" t="s">
        <v>75</v>
      </c>
      <c r="D172" s="86"/>
      <c r="E172" s="47"/>
      <c r="F172" s="47"/>
      <c r="G172" s="47"/>
      <c r="H172" s="48"/>
      <c r="I172" s="49"/>
    </row>
    <row r="173" spans="1:9" ht="12.75" customHeight="1" thickBot="1" x14ac:dyDescent="0.25">
      <c r="A173" s="657"/>
      <c r="B173" s="106">
        <v>936.12</v>
      </c>
      <c r="C173" s="85" t="s">
        <v>76</v>
      </c>
      <c r="D173" s="86"/>
      <c r="E173" s="47"/>
      <c r="F173" s="47"/>
      <c r="G173" s="47"/>
      <c r="H173" s="48"/>
      <c r="I173" s="49"/>
    </row>
    <row r="174" spans="1:9" ht="12.75" customHeight="1" thickBot="1" x14ac:dyDescent="0.25">
      <c r="A174" s="526"/>
      <c r="B174" s="454">
        <f>SUM(B171:B173)</f>
        <v>3468.9700000000003</v>
      </c>
      <c r="C174" s="458" t="s">
        <v>87</v>
      </c>
      <c r="D174" s="86"/>
      <c r="E174" s="47"/>
      <c r="F174" s="47"/>
      <c r="G174" s="47"/>
      <c r="H174" s="48"/>
      <c r="I174" s="49">
        <v>846.48</v>
      </c>
    </row>
    <row r="175" spans="1:9" ht="12.75" customHeight="1" thickBot="1" x14ac:dyDescent="0.25">
      <c r="A175" s="79"/>
      <c r="B175" s="108">
        <f>B170+B174</f>
        <v>99438.075199999992</v>
      </c>
      <c r="C175" s="109"/>
      <c r="D175" s="108"/>
      <c r="E175" s="110"/>
      <c r="F175" s="109"/>
      <c r="G175" s="109"/>
      <c r="H175" s="108" t="s">
        <v>17</v>
      </c>
      <c r="I175" s="108">
        <f>SUM(I158:I174)</f>
        <v>846.48</v>
      </c>
    </row>
    <row r="176" spans="1:9" ht="77.25" thickBot="1" x14ac:dyDescent="0.25">
      <c r="A176" s="134" t="s">
        <v>145</v>
      </c>
      <c r="B176" s="117" t="s">
        <v>16</v>
      </c>
      <c r="C176" s="131" t="s">
        <v>5</v>
      </c>
      <c r="D176" s="117" t="s">
        <v>23</v>
      </c>
      <c r="E176" s="132" t="s">
        <v>18</v>
      </c>
      <c r="F176" s="117" t="s">
        <v>19</v>
      </c>
      <c r="G176" s="131" t="s">
        <v>10</v>
      </c>
      <c r="H176" s="117" t="s">
        <v>13</v>
      </c>
      <c r="I176" s="117" t="s">
        <v>12</v>
      </c>
    </row>
    <row r="177" spans="1:9" ht="12.75" customHeight="1" thickBot="1" x14ac:dyDescent="0.25">
      <c r="A177" s="227"/>
      <c r="B177" s="106">
        <v>11836.303</v>
      </c>
      <c r="C177" s="55" t="s">
        <v>66</v>
      </c>
      <c r="D177" s="86"/>
      <c r="E177" s="47"/>
      <c r="F177" s="47"/>
      <c r="G177" s="47"/>
      <c r="H177" s="48"/>
      <c r="I177" s="49"/>
    </row>
    <row r="178" spans="1:9" ht="12.75" customHeight="1" thickBot="1" x14ac:dyDescent="0.25">
      <c r="A178" s="227"/>
      <c r="B178" s="106">
        <v>12131.88</v>
      </c>
      <c r="C178" s="55" t="s">
        <v>67</v>
      </c>
      <c r="D178" s="86"/>
      <c r="E178" s="47"/>
      <c r="F178" s="47"/>
      <c r="G178" s="47"/>
      <c r="H178" s="48"/>
      <c r="I178" s="49"/>
    </row>
    <row r="179" spans="1:9" ht="12.75" customHeight="1" thickBot="1" x14ac:dyDescent="0.25">
      <c r="A179" s="227"/>
      <c r="B179" s="106">
        <v>12742.441000000001</v>
      </c>
      <c r="C179" s="85" t="s">
        <v>70</v>
      </c>
      <c r="D179" s="86"/>
      <c r="E179" s="47"/>
      <c r="F179" s="47"/>
      <c r="G179" s="47"/>
      <c r="H179" s="48"/>
      <c r="I179" s="49"/>
    </row>
    <row r="180" spans="1:9" ht="12.75" customHeight="1" thickBot="1" x14ac:dyDescent="0.25">
      <c r="A180" s="227"/>
      <c r="B180" s="106">
        <v>12128.18</v>
      </c>
      <c r="C180" s="85" t="s">
        <v>72</v>
      </c>
      <c r="D180" s="86"/>
      <c r="E180" s="47"/>
      <c r="F180" s="47"/>
      <c r="G180" s="47"/>
      <c r="H180" s="48"/>
      <c r="I180" s="49"/>
    </row>
    <row r="181" spans="1:9" ht="12.75" customHeight="1" thickBot="1" x14ac:dyDescent="0.25">
      <c r="A181" s="227"/>
      <c r="B181" s="106">
        <v>12357.61</v>
      </c>
      <c r="C181" s="85" t="s">
        <v>73</v>
      </c>
      <c r="D181" s="86"/>
      <c r="E181" s="47"/>
      <c r="F181" s="47"/>
      <c r="G181" s="47"/>
      <c r="H181" s="48"/>
      <c r="I181" s="49"/>
    </row>
    <row r="182" spans="1:9" ht="12.75" customHeight="1" thickBot="1" x14ac:dyDescent="0.25">
      <c r="A182" s="227"/>
      <c r="B182" s="106">
        <v>14220.87</v>
      </c>
      <c r="C182" s="85" t="s">
        <v>74</v>
      </c>
      <c r="D182" s="86"/>
      <c r="E182" s="47"/>
      <c r="F182" s="47"/>
      <c r="G182" s="47"/>
      <c r="H182" s="48"/>
      <c r="I182" s="49"/>
    </row>
    <row r="183" spans="1:9" ht="12.75" customHeight="1" thickBot="1" x14ac:dyDescent="0.25">
      <c r="A183" s="204"/>
      <c r="B183" s="161">
        <v>12538.19</v>
      </c>
      <c r="C183" s="71" t="s">
        <v>75</v>
      </c>
      <c r="D183" s="82"/>
      <c r="E183" s="47"/>
      <c r="F183" s="47"/>
      <c r="G183" s="47"/>
      <c r="H183" s="48"/>
      <c r="I183" s="49"/>
    </row>
    <row r="184" spans="1:9" ht="12.75" customHeight="1" thickBot="1" x14ac:dyDescent="0.25">
      <c r="A184" s="227"/>
      <c r="B184" s="106">
        <v>15472.44</v>
      </c>
      <c r="C184" s="85" t="s">
        <v>76</v>
      </c>
      <c r="D184" s="86"/>
      <c r="E184" s="47"/>
      <c r="F184" s="47"/>
      <c r="G184" s="47"/>
      <c r="H184" s="48"/>
      <c r="I184" s="49"/>
    </row>
    <row r="185" spans="1:9" ht="12.75" customHeight="1" thickBot="1" x14ac:dyDescent="0.25">
      <c r="A185" s="227"/>
      <c r="B185" s="106">
        <v>15700.26</v>
      </c>
      <c r="C185" s="85" t="s">
        <v>77</v>
      </c>
      <c r="D185" s="86"/>
      <c r="E185" s="47"/>
      <c r="F185" s="47"/>
      <c r="G185" s="47"/>
      <c r="H185" s="48"/>
      <c r="I185" s="49"/>
    </row>
    <row r="186" spans="1:9" ht="12.75" customHeight="1" thickBot="1" x14ac:dyDescent="0.25">
      <c r="A186" s="204"/>
      <c r="B186" s="161">
        <v>16808.28</v>
      </c>
      <c r="C186" s="154" t="s">
        <v>78</v>
      </c>
      <c r="D186" s="437"/>
      <c r="E186" s="37"/>
      <c r="F186" s="37"/>
      <c r="G186" s="37"/>
      <c r="H186" s="38"/>
      <c r="I186" s="39"/>
    </row>
    <row r="187" spans="1:9" ht="12.75" customHeight="1" thickBot="1" x14ac:dyDescent="0.25">
      <c r="A187" s="227"/>
      <c r="B187" s="106">
        <v>16150.9</v>
      </c>
      <c r="C187" s="85" t="s">
        <v>79</v>
      </c>
      <c r="D187" s="86"/>
      <c r="E187" s="47"/>
      <c r="F187" s="47"/>
      <c r="G187" s="47"/>
      <c r="H187" s="48"/>
      <c r="I187" s="49"/>
    </row>
    <row r="188" spans="1:9" ht="12.75" customHeight="1" thickBot="1" x14ac:dyDescent="0.25">
      <c r="A188" s="227"/>
      <c r="B188" s="106">
        <v>16346.29</v>
      </c>
      <c r="C188" s="85" t="s">
        <v>80</v>
      </c>
      <c r="D188" s="86"/>
      <c r="E188" s="47"/>
      <c r="F188" s="47"/>
      <c r="G188" s="47"/>
      <c r="H188" s="48"/>
      <c r="I188" s="49"/>
    </row>
    <row r="189" spans="1:9" ht="12.75" customHeight="1" thickBot="1" x14ac:dyDescent="0.25">
      <c r="A189" s="227"/>
      <c r="B189" s="106"/>
      <c r="C189" s="167" t="s">
        <v>87</v>
      </c>
      <c r="D189" s="86"/>
      <c r="E189" s="47"/>
      <c r="F189" s="47"/>
      <c r="G189" s="47"/>
      <c r="H189" s="48"/>
      <c r="I189" s="49">
        <v>2898.1</v>
      </c>
    </row>
    <row r="190" spans="1:9" ht="13.5" thickBot="1" x14ac:dyDescent="0.25">
      <c r="A190" s="180"/>
      <c r="B190" s="197">
        <f>SUM(B177:B189)</f>
        <v>168433.644</v>
      </c>
      <c r="C190" s="198"/>
      <c r="D190" s="197"/>
      <c r="E190" s="199"/>
      <c r="F190" s="198"/>
      <c r="G190" s="198"/>
      <c r="H190" s="197" t="s">
        <v>17</v>
      </c>
      <c r="I190" s="230">
        <f>SUM(I177:I189)</f>
        <v>2898.1</v>
      </c>
    </row>
    <row r="191" spans="1:9" ht="26.25" thickBot="1" x14ac:dyDescent="0.25">
      <c r="A191" s="46" t="s">
        <v>8</v>
      </c>
      <c r="B191" s="114" t="s">
        <v>16</v>
      </c>
      <c r="C191" s="114" t="s">
        <v>5</v>
      </c>
      <c r="D191" s="114" t="s">
        <v>23</v>
      </c>
      <c r="E191" s="118" t="s">
        <v>18</v>
      </c>
      <c r="F191" s="114" t="s">
        <v>19</v>
      </c>
      <c r="G191" s="114" t="s">
        <v>10</v>
      </c>
      <c r="H191" s="114" t="s">
        <v>13</v>
      </c>
      <c r="I191" s="115" t="s">
        <v>12</v>
      </c>
    </row>
    <row r="192" spans="1:9" ht="12.75" customHeight="1" x14ac:dyDescent="0.2">
      <c r="A192" s="679" t="s">
        <v>82</v>
      </c>
      <c r="B192" s="33"/>
      <c r="C192" s="33" t="s">
        <v>66</v>
      </c>
      <c r="D192" s="34"/>
      <c r="E192" s="35"/>
      <c r="F192" s="35" t="s">
        <v>83</v>
      </c>
      <c r="G192" s="35">
        <v>136</v>
      </c>
      <c r="H192" s="16">
        <v>4.8099999999999996</v>
      </c>
      <c r="I192" s="33">
        <f>G192*H192</f>
        <v>654.16</v>
      </c>
    </row>
    <row r="193" spans="1:9" ht="12.75" customHeight="1" x14ac:dyDescent="0.2">
      <c r="A193" s="679"/>
      <c r="B193" s="13"/>
      <c r="C193" s="13" t="s">
        <v>67</v>
      </c>
      <c r="D193" s="14"/>
      <c r="E193" s="15"/>
      <c r="F193" s="15" t="s">
        <v>83</v>
      </c>
      <c r="G193" s="15">
        <v>109</v>
      </c>
      <c r="H193" s="16">
        <v>4.8099999999999996</v>
      </c>
      <c r="I193" s="13">
        <f>G193*H193</f>
        <v>524.29</v>
      </c>
    </row>
    <row r="194" spans="1:9" x14ac:dyDescent="0.2">
      <c r="A194" s="679"/>
      <c r="B194" s="13"/>
      <c r="C194" s="13" t="s">
        <v>70</v>
      </c>
      <c r="D194" s="14"/>
      <c r="E194" s="15"/>
      <c r="F194" s="15" t="s">
        <v>83</v>
      </c>
      <c r="G194" s="15">
        <v>168</v>
      </c>
      <c r="H194" s="16">
        <v>4.8099999999999996</v>
      </c>
      <c r="I194" s="13">
        <f t="shared" ref="I194:I201" si="2">G194*H194</f>
        <v>808.07999999999993</v>
      </c>
    </row>
    <row r="195" spans="1:9" ht="12.75" customHeight="1" x14ac:dyDescent="0.2">
      <c r="A195" s="679"/>
      <c r="B195" s="13"/>
      <c r="C195" s="13" t="s">
        <v>72</v>
      </c>
      <c r="D195" s="14"/>
      <c r="E195" s="15"/>
      <c r="F195" s="15" t="s">
        <v>83</v>
      </c>
      <c r="G195" s="15">
        <v>174</v>
      </c>
      <c r="H195" s="16">
        <v>4.8099999999999996</v>
      </c>
      <c r="I195" s="13">
        <f t="shared" si="2"/>
        <v>836.93999999999994</v>
      </c>
    </row>
    <row r="196" spans="1:9" x14ac:dyDescent="0.2">
      <c r="A196" s="679"/>
      <c r="B196" s="13"/>
      <c r="C196" s="13" t="s">
        <v>73</v>
      </c>
      <c r="D196" s="14"/>
      <c r="E196" s="15"/>
      <c r="F196" s="15" t="s">
        <v>83</v>
      </c>
      <c r="G196" s="15">
        <v>206</v>
      </c>
      <c r="H196" s="16">
        <v>4.8099999999999996</v>
      </c>
      <c r="I196" s="13">
        <f t="shared" si="2"/>
        <v>990.8599999999999</v>
      </c>
    </row>
    <row r="197" spans="1:9" ht="12.75" customHeight="1" x14ac:dyDescent="0.2">
      <c r="A197" s="679"/>
      <c r="B197" s="13"/>
      <c r="C197" s="13" t="s">
        <v>74</v>
      </c>
      <c r="D197" s="14"/>
      <c r="E197" s="15"/>
      <c r="F197" s="15" t="s">
        <v>83</v>
      </c>
      <c r="G197" s="15">
        <v>115</v>
      </c>
      <c r="H197" s="16">
        <v>4.8099999999999996</v>
      </c>
      <c r="I197" s="13">
        <f t="shared" si="2"/>
        <v>553.15</v>
      </c>
    </row>
    <row r="198" spans="1:9" ht="12.75" customHeight="1" x14ac:dyDescent="0.2">
      <c r="A198" s="679"/>
      <c r="B198" s="13"/>
      <c r="C198" s="13" t="s">
        <v>75</v>
      </c>
      <c r="D198" s="14"/>
      <c r="E198" s="15"/>
      <c r="F198" s="15" t="s">
        <v>83</v>
      </c>
      <c r="G198" s="15">
        <v>169</v>
      </c>
      <c r="H198" s="16">
        <v>5.04</v>
      </c>
      <c r="I198" s="13">
        <f t="shared" si="2"/>
        <v>851.76</v>
      </c>
    </row>
    <row r="199" spans="1:9" ht="12.75" customHeight="1" x14ac:dyDescent="0.2">
      <c r="A199" s="679"/>
      <c r="B199" s="13"/>
      <c r="C199" s="13" t="s">
        <v>76</v>
      </c>
      <c r="D199" s="14"/>
      <c r="E199" s="15"/>
      <c r="F199" s="15" t="s">
        <v>83</v>
      </c>
      <c r="G199" s="15">
        <v>187</v>
      </c>
      <c r="H199" s="16">
        <v>5.04</v>
      </c>
      <c r="I199" s="13">
        <f t="shared" si="2"/>
        <v>942.48</v>
      </c>
    </row>
    <row r="200" spans="1:9" ht="12.75" customHeight="1" x14ac:dyDescent="0.2">
      <c r="A200" s="679"/>
      <c r="B200" s="13"/>
      <c r="C200" s="13" t="s">
        <v>77</v>
      </c>
      <c r="D200" s="14"/>
      <c r="E200" s="15"/>
      <c r="F200" s="15" t="s">
        <v>83</v>
      </c>
      <c r="G200" s="15">
        <v>172</v>
      </c>
      <c r="H200" s="16">
        <v>5.04</v>
      </c>
      <c r="I200" s="13">
        <f t="shared" si="2"/>
        <v>866.88</v>
      </c>
    </row>
    <row r="201" spans="1:9" ht="12.75" customHeight="1" x14ac:dyDescent="0.2">
      <c r="A201" s="679"/>
      <c r="B201" s="13"/>
      <c r="C201" s="13" t="s">
        <v>78</v>
      </c>
      <c r="D201" s="14"/>
      <c r="E201" s="15"/>
      <c r="F201" s="15" t="s">
        <v>83</v>
      </c>
      <c r="G201" s="15">
        <v>164</v>
      </c>
      <c r="H201" s="16">
        <v>5.04</v>
      </c>
      <c r="I201" s="13">
        <f t="shared" si="2"/>
        <v>826.56000000000006</v>
      </c>
    </row>
    <row r="202" spans="1:9" ht="12.75" customHeight="1" x14ac:dyDescent="0.2">
      <c r="A202" s="679"/>
      <c r="B202" s="13"/>
      <c r="C202" s="13" t="s">
        <v>79</v>
      </c>
      <c r="D202" s="14"/>
      <c r="E202" s="15"/>
      <c r="F202" s="15" t="s">
        <v>83</v>
      </c>
      <c r="G202" s="15">
        <v>164</v>
      </c>
      <c r="H202" s="16">
        <v>5.04</v>
      </c>
      <c r="I202" s="13">
        <f>G202*H202</f>
        <v>826.56000000000006</v>
      </c>
    </row>
    <row r="203" spans="1:9" ht="12.75" customHeight="1" x14ac:dyDescent="0.2">
      <c r="A203" s="679"/>
      <c r="B203" s="13"/>
      <c r="C203" s="13" t="s">
        <v>80</v>
      </c>
      <c r="D203" s="14"/>
      <c r="E203" s="15"/>
      <c r="F203" s="15" t="s">
        <v>83</v>
      </c>
      <c r="G203" s="15">
        <v>158</v>
      </c>
      <c r="H203" s="16">
        <v>5.04</v>
      </c>
      <c r="I203" s="13">
        <f>G203*H203</f>
        <v>796.32</v>
      </c>
    </row>
    <row r="204" spans="1:9" ht="12.75" customHeight="1" x14ac:dyDescent="0.2">
      <c r="A204" s="693"/>
      <c r="B204" s="13"/>
      <c r="C204" s="244" t="s">
        <v>87</v>
      </c>
      <c r="D204" s="14"/>
      <c r="E204" s="15"/>
      <c r="F204" s="15" t="s">
        <v>83</v>
      </c>
      <c r="G204" s="15">
        <f>SUM(G192:G203)</f>
        <v>1922</v>
      </c>
      <c r="H204" s="16"/>
      <c r="I204" s="244">
        <f>SUM(I192:I203)</f>
        <v>9478.0399999999991</v>
      </c>
    </row>
    <row r="205" spans="1:9" ht="25.9" customHeight="1" x14ac:dyDescent="0.2">
      <c r="A205" s="652" t="s">
        <v>2272</v>
      </c>
      <c r="B205" s="71"/>
      <c r="C205" s="13" t="s">
        <v>2273</v>
      </c>
      <c r="D205" s="72"/>
      <c r="E205" s="73"/>
      <c r="F205" s="15"/>
      <c r="G205" s="327"/>
      <c r="H205" s="74"/>
      <c r="I205" s="598">
        <v>446.15</v>
      </c>
    </row>
    <row r="206" spans="1:9" ht="26.45" customHeight="1" x14ac:dyDescent="0.2">
      <c r="A206" s="653"/>
      <c r="B206" s="71"/>
      <c r="C206" s="13" t="s">
        <v>2274</v>
      </c>
      <c r="D206" s="72"/>
      <c r="E206" s="73"/>
      <c r="F206" s="15"/>
      <c r="G206" s="327"/>
      <c r="H206" s="74"/>
      <c r="I206" s="598">
        <v>450.43</v>
      </c>
    </row>
    <row r="207" spans="1:9" ht="27.6" customHeight="1" x14ac:dyDescent="0.2">
      <c r="A207" s="654"/>
      <c r="B207" s="412"/>
      <c r="C207" s="244" t="s">
        <v>87</v>
      </c>
      <c r="D207" s="72"/>
      <c r="E207" s="73"/>
      <c r="F207" s="15"/>
      <c r="G207" s="327"/>
      <c r="H207" s="74"/>
      <c r="I207" s="241">
        <f>SUM(I205:I206)</f>
        <v>896.57999999999993</v>
      </c>
    </row>
    <row r="208" spans="1:9" ht="24.6" customHeight="1" x14ac:dyDescent="0.2">
      <c r="A208" s="652" t="s">
        <v>2271</v>
      </c>
      <c r="B208" s="71"/>
      <c r="C208" s="33" t="s">
        <v>2273</v>
      </c>
      <c r="D208" s="72"/>
      <c r="E208" s="73"/>
      <c r="F208" s="15"/>
      <c r="G208" s="327"/>
      <c r="H208" s="74"/>
      <c r="I208" s="598">
        <v>2527.9</v>
      </c>
    </row>
    <row r="209" spans="1:255" ht="26.45" customHeight="1" x14ac:dyDescent="0.2">
      <c r="A209" s="653"/>
      <c r="B209" s="71"/>
      <c r="C209" s="71" t="s">
        <v>2274</v>
      </c>
      <c r="D209" s="72"/>
      <c r="E209" s="73"/>
      <c r="F209" s="15"/>
      <c r="G209" s="327"/>
      <c r="H209" s="74"/>
      <c r="I209" s="598">
        <v>2701.78</v>
      </c>
    </row>
    <row r="210" spans="1:255" ht="28.15" customHeight="1" x14ac:dyDescent="0.2">
      <c r="A210" s="654"/>
      <c r="B210" s="71"/>
      <c r="C210" s="412" t="s">
        <v>87</v>
      </c>
      <c r="D210" s="72"/>
      <c r="E210" s="73"/>
      <c r="F210" s="73"/>
      <c r="G210" s="327"/>
      <c r="H210" s="74"/>
      <c r="I210" s="241">
        <f>SUM(I208:I209)</f>
        <v>5229.68</v>
      </c>
    </row>
    <row r="211" spans="1:255" ht="25.5" x14ac:dyDescent="0.2">
      <c r="A211" s="221" t="s">
        <v>2270</v>
      </c>
      <c r="B211" s="13"/>
      <c r="C211" s="244" t="s">
        <v>87</v>
      </c>
      <c r="D211" s="14"/>
      <c r="E211" s="15"/>
      <c r="F211" s="15"/>
      <c r="G211" s="15"/>
      <c r="H211" s="16"/>
      <c r="I211" s="244">
        <v>207106.86</v>
      </c>
    </row>
    <row r="212" spans="1:255" ht="12.75" customHeight="1" x14ac:dyDescent="0.2">
      <c r="A212" s="11" t="s">
        <v>84</v>
      </c>
      <c r="B212" s="13"/>
      <c r="C212" s="244" t="s">
        <v>87</v>
      </c>
      <c r="D212" s="14"/>
      <c r="E212" s="15"/>
      <c r="F212" s="15"/>
      <c r="G212" s="15"/>
      <c r="H212" s="16"/>
      <c r="I212" s="244">
        <v>15400.14</v>
      </c>
    </row>
    <row r="213" spans="1:255" ht="12.75" customHeight="1" x14ac:dyDescent="0.2">
      <c r="A213" s="11" t="s">
        <v>86</v>
      </c>
      <c r="B213" s="13"/>
      <c r="C213" s="244" t="s">
        <v>87</v>
      </c>
      <c r="D213" s="14"/>
      <c r="E213" s="15"/>
      <c r="F213" s="15"/>
      <c r="G213" s="15"/>
      <c r="H213" s="16"/>
      <c r="I213" s="244">
        <v>14059.35</v>
      </c>
    </row>
    <row r="214" spans="1:255" ht="12.75" customHeight="1" x14ac:dyDescent="0.2">
      <c r="A214" s="240" t="s">
        <v>88</v>
      </c>
      <c r="B214" s="13"/>
      <c r="C214" s="244" t="s">
        <v>87</v>
      </c>
      <c r="D214" s="14"/>
      <c r="E214" s="15"/>
      <c r="F214" s="15"/>
      <c r="G214" s="15"/>
      <c r="H214" s="16"/>
      <c r="I214" s="244">
        <v>10313.81</v>
      </c>
    </row>
    <row r="215" spans="1:255" ht="12.75" customHeight="1" thickBot="1" x14ac:dyDescent="0.25">
      <c r="A215" s="30"/>
      <c r="B215" s="109"/>
      <c r="C215" s="109"/>
      <c r="D215" s="108"/>
      <c r="E215" s="110"/>
      <c r="F215" s="109"/>
      <c r="G215" s="109"/>
      <c r="H215" s="108" t="s">
        <v>17</v>
      </c>
      <c r="I215" s="108">
        <f>I204+I207+I210+I211+I212+I213+I214</f>
        <v>262484.46000000002</v>
      </c>
    </row>
    <row r="216" spans="1:255" s="45" customFormat="1" ht="68.45" customHeight="1" thickBot="1" x14ac:dyDescent="0.25">
      <c r="A216" s="117" t="s">
        <v>95</v>
      </c>
      <c r="B216" s="114" t="s">
        <v>16</v>
      </c>
      <c r="C216" s="114" t="s">
        <v>5</v>
      </c>
      <c r="D216" s="114" t="s">
        <v>23</v>
      </c>
      <c r="E216" s="118" t="s">
        <v>18</v>
      </c>
      <c r="F216" s="114" t="s">
        <v>19</v>
      </c>
      <c r="G216" s="114" t="s">
        <v>10</v>
      </c>
      <c r="H216" s="114" t="s">
        <v>13</v>
      </c>
      <c r="I216" s="115" t="s">
        <v>12</v>
      </c>
      <c r="J216" s="56"/>
      <c r="K216" s="56"/>
      <c r="L216" s="56"/>
      <c r="M216" s="56"/>
      <c r="N216" s="56"/>
      <c r="O216" s="56"/>
      <c r="P216" s="56"/>
      <c r="Q216" s="56"/>
      <c r="R216" s="56"/>
      <c r="T216" s="56"/>
      <c r="U216" s="56"/>
      <c r="V216" s="56"/>
      <c r="W216" s="56"/>
      <c r="X216" s="56"/>
      <c r="Y216" s="56"/>
      <c r="Z216" s="56"/>
      <c r="AA216" s="56"/>
      <c r="AB216" s="56"/>
      <c r="AD216" s="56"/>
      <c r="AE216" s="56"/>
      <c r="AF216" s="56"/>
      <c r="AG216" s="56"/>
      <c r="AH216" s="56"/>
      <c r="AI216" s="56"/>
      <c r="AJ216" s="56"/>
      <c r="AK216" s="56"/>
      <c r="AL216" s="56"/>
      <c r="AN216" s="56"/>
      <c r="AO216" s="56"/>
      <c r="AP216" s="56"/>
      <c r="AQ216" s="56"/>
      <c r="AR216" s="56"/>
      <c r="AS216" s="56"/>
      <c r="AT216" s="56"/>
      <c r="AU216" s="56"/>
      <c r="AV216" s="56"/>
      <c r="AX216" s="56"/>
      <c r="AY216" s="56"/>
      <c r="AZ216" s="56"/>
      <c r="BA216" s="56"/>
      <c r="BB216" s="56"/>
      <c r="BC216" s="56"/>
      <c r="BD216" s="56"/>
      <c r="BE216" s="56"/>
      <c r="BF216" s="56"/>
      <c r="BH216" s="56"/>
      <c r="BI216" s="56"/>
      <c r="BJ216" s="56"/>
      <c r="BK216" s="56"/>
      <c r="BL216" s="56"/>
      <c r="BM216" s="56"/>
      <c r="BN216" s="56"/>
      <c r="BO216" s="56"/>
      <c r="BP216" s="56"/>
      <c r="BR216" s="56"/>
      <c r="BS216" s="56"/>
      <c r="BT216" s="56"/>
      <c r="BU216" s="56"/>
      <c r="BV216" s="56"/>
      <c r="BW216" s="56"/>
      <c r="BX216" s="56"/>
      <c r="BY216" s="56"/>
      <c r="BZ216" s="56"/>
      <c r="CB216" s="56"/>
      <c r="CC216" s="56"/>
      <c r="CD216" s="56"/>
      <c r="CE216" s="56"/>
      <c r="CF216" s="56"/>
      <c r="CG216" s="56"/>
      <c r="CH216" s="56"/>
      <c r="CI216" s="56"/>
      <c r="CJ216" s="56"/>
      <c r="CL216" s="56"/>
      <c r="CM216" s="56"/>
      <c r="CN216" s="56"/>
      <c r="CO216" s="56"/>
      <c r="CP216" s="56"/>
      <c r="CQ216" s="56"/>
      <c r="CR216" s="56"/>
      <c r="CS216" s="56"/>
      <c r="CT216" s="56"/>
      <c r="CV216" s="56"/>
      <c r="CW216" s="56"/>
      <c r="CX216" s="56"/>
      <c r="CY216" s="56"/>
      <c r="CZ216" s="56"/>
      <c r="DA216" s="56"/>
      <c r="DB216" s="56"/>
      <c r="DC216" s="56"/>
      <c r="DD216" s="56"/>
      <c r="DF216" s="56"/>
      <c r="DG216" s="56"/>
      <c r="DH216" s="56"/>
      <c r="DI216" s="56"/>
      <c r="DJ216" s="56"/>
      <c r="DK216" s="56"/>
      <c r="DL216" s="56"/>
      <c r="DM216" s="56"/>
      <c r="DN216" s="56"/>
      <c r="DP216" s="56"/>
      <c r="DQ216" s="56"/>
      <c r="DR216" s="56"/>
      <c r="DS216" s="56"/>
      <c r="DT216" s="56"/>
      <c r="DU216" s="56"/>
      <c r="DV216" s="56"/>
      <c r="DW216" s="56"/>
      <c r="DX216" s="56"/>
      <c r="DZ216" s="56"/>
      <c r="EA216" s="56"/>
      <c r="EB216" s="56"/>
      <c r="EC216" s="56"/>
      <c r="ED216" s="56"/>
      <c r="EE216" s="56"/>
      <c r="EF216" s="56"/>
      <c r="EG216" s="56"/>
      <c r="EH216" s="56"/>
      <c r="EJ216" s="56"/>
      <c r="EK216" s="56"/>
      <c r="EL216" s="56"/>
      <c r="EM216" s="56"/>
      <c r="EN216" s="56"/>
      <c r="EO216" s="56"/>
      <c r="EP216" s="56"/>
      <c r="EQ216" s="56"/>
      <c r="ER216" s="56"/>
      <c r="ET216" s="56"/>
      <c r="EU216" s="56"/>
      <c r="EV216" s="56"/>
      <c r="EW216" s="56"/>
      <c r="EX216" s="56"/>
      <c r="EY216" s="56"/>
      <c r="EZ216" s="56"/>
      <c r="FA216" s="56"/>
      <c r="FB216" s="56"/>
      <c r="FD216" s="56"/>
      <c r="FE216" s="56"/>
      <c r="FF216" s="56"/>
      <c r="FG216" s="56"/>
      <c r="FH216" s="56"/>
      <c r="FI216" s="56"/>
      <c r="FJ216" s="56"/>
      <c r="FK216" s="56"/>
      <c r="FL216" s="56"/>
      <c r="FN216" s="56"/>
      <c r="FO216" s="56"/>
      <c r="FP216" s="56"/>
      <c r="FQ216" s="56"/>
      <c r="FR216" s="56"/>
      <c r="FS216" s="56"/>
      <c r="FT216" s="56"/>
      <c r="FU216" s="56"/>
      <c r="FV216" s="56"/>
      <c r="FX216" s="56"/>
      <c r="FY216" s="56"/>
      <c r="FZ216" s="56"/>
      <c r="GA216" s="56"/>
      <c r="GB216" s="56"/>
      <c r="GC216" s="56"/>
      <c r="GD216" s="56"/>
      <c r="GE216" s="56"/>
      <c r="GF216" s="56"/>
      <c r="GH216" s="56"/>
      <c r="GI216" s="56"/>
      <c r="GJ216" s="56"/>
      <c r="GK216" s="56"/>
      <c r="GL216" s="56"/>
      <c r="GM216" s="56"/>
      <c r="GN216" s="56"/>
      <c r="GO216" s="56"/>
      <c r="GP216" s="56"/>
      <c r="GR216" s="56"/>
      <c r="GS216" s="56"/>
      <c r="GT216" s="56"/>
      <c r="GU216" s="56"/>
      <c r="GV216" s="56"/>
      <c r="GW216" s="56"/>
      <c r="GX216" s="56"/>
      <c r="GY216" s="56"/>
      <c r="GZ216" s="56"/>
      <c r="HB216" s="56"/>
      <c r="HC216" s="56"/>
      <c r="HD216" s="56"/>
      <c r="HE216" s="56"/>
      <c r="HF216" s="56"/>
      <c r="HG216" s="56"/>
      <c r="HH216" s="56"/>
      <c r="HI216" s="56"/>
      <c r="HJ216" s="56"/>
      <c r="HL216" s="56"/>
      <c r="HM216" s="56"/>
      <c r="HN216" s="56"/>
      <c r="HO216" s="56"/>
      <c r="HP216" s="56"/>
      <c r="HQ216" s="56"/>
      <c r="HR216" s="56"/>
      <c r="HS216" s="56"/>
      <c r="HT216" s="56"/>
      <c r="HV216" s="56"/>
      <c r="HW216" s="56"/>
      <c r="HX216" s="56"/>
      <c r="HY216" s="56"/>
      <c r="HZ216" s="56"/>
      <c r="IA216" s="56"/>
      <c r="IB216" s="56"/>
      <c r="IC216" s="56"/>
      <c r="ID216" s="56"/>
      <c r="IF216" s="56"/>
      <c r="IG216" s="56"/>
      <c r="IH216" s="56"/>
      <c r="II216" s="56"/>
      <c r="IJ216" s="56"/>
      <c r="IK216" s="56"/>
      <c r="IL216" s="56"/>
      <c r="IM216" s="56"/>
      <c r="IN216" s="56"/>
      <c r="IP216" s="56"/>
      <c r="IQ216" s="56"/>
      <c r="IR216" s="56"/>
      <c r="IS216" s="56"/>
      <c r="IT216" s="56"/>
      <c r="IU216" s="56"/>
    </row>
    <row r="217" spans="1:255" ht="12.75" customHeight="1" thickBot="1" x14ac:dyDescent="0.25">
      <c r="A217" s="103"/>
      <c r="B217" s="104">
        <v>5021.9602500000001</v>
      </c>
      <c r="C217" s="58" t="s">
        <v>66</v>
      </c>
      <c r="D217" s="64"/>
      <c r="E217" s="59"/>
      <c r="F217" s="59"/>
      <c r="G217" s="59"/>
      <c r="H217" s="60"/>
      <c r="I217" s="61"/>
      <c r="J217" s="56"/>
      <c r="K217" s="56"/>
      <c r="L217" s="56"/>
      <c r="M217" s="56"/>
      <c r="N217" s="56"/>
      <c r="O217" s="56"/>
      <c r="P217" s="56"/>
      <c r="Q217" s="56"/>
      <c r="R217" s="56"/>
      <c r="T217" s="56"/>
      <c r="U217" s="56"/>
      <c r="V217" s="56"/>
      <c r="W217" s="56"/>
      <c r="X217" s="56"/>
      <c r="Y217" s="56"/>
      <c r="Z217" s="56"/>
      <c r="AA217" s="56"/>
      <c r="AB217" s="56"/>
      <c r="AD217" s="56"/>
      <c r="AE217" s="56"/>
      <c r="AF217" s="56"/>
      <c r="AG217" s="56"/>
      <c r="AH217" s="56"/>
      <c r="AI217" s="56"/>
      <c r="AJ217" s="56"/>
      <c r="AK217" s="56"/>
      <c r="AL217" s="56"/>
      <c r="AN217" s="56"/>
      <c r="AO217" s="56"/>
      <c r="AP217" s="56"/>
      <c r="AQ217" s="56"/>
      <c r="AR217" s="56"/>
      <c r="AS217" s="56"/>
      <c r="AT217" s="56"/>
      <c r="AU217" s="56"/>
      <c r="AV217" s="56"/>
      <c r="AX217" s="56"/>
      <c r="AY217" s="56"/>
      <c r="AZ217" s="56"/>
      <c r="BA217" s="56"/>
      <c r="BB217" s="56"/>
      <c r="BC217" s="56"/>
      <c r="BD217" s="56"/>
      <c r="BE217" s="56"/>
      <c r="BF217" s="56"/>
      <c r="BH217" s="56"/>
      <c r="BI217" s="56"/>
      <c r="BJ217" s="56"/>
      <c r="BK217" s="56"/>
      <c r="BL217" s="56"/>
      <c r="BM217" s="56"/>
      <c r="BN217" s="56"/>
      <c r="BO217" s="56"/>
      <c r="BP217" s="56"/>
      <c r="BR217" s="56"/>
      <c r="BS217" s="56"/>
      <c r="BT217" s="56"/>
      <c r="BU217" s="56"/>
      <c r="BV217" s="56"/>
      <c r="BW217" s="56"/>
      <c r="BX217" s="56"/>
      <c r="BY217" s="56"/>
      <c r="BZ217" s="56"/>
      <c r="CB217" s="56"/>
      <c r="CC217" s="56"/>
      <c r="CD217" s="56"/>
      <c r="CE217" s="56"/>
      <c r="CF217" s="56"/>
      <c r="CG217" s="56"/>
      <c r="CH217" s="56"/>
      <c r="CI217" s="56"/>
      <c r="CJ217" s="56"/>
      <c r="CL217" s="56"/>
      <c r="CM217" s="56"/>
      <c r="CN217" s="56"/>
      <c r="CO217" s="56"/>
      <c r="CP217" s="56"/>
      <c r="CQ217" s="56"/>
      <c r="CR217" s="56"/>
      <c r="CS217" s="56"/>
      <c r="CT217" s="56"/>
      <c r="CV217" s="56"/>
      <c r="CW217" s="56"/>
      <c r="CX217" s="56"/>
      <c r="CY217" s="56"/>
      <c r="CZ217" s="56"/>
      <c r="DA217" s="56"/>
      <c r="DB217" s="56"/>
      <c r="DC217" s="56"/>
      <c r="DD217" s="56"/>
      <c r="DF217" s="56"/>
      <c r="DG217" s="56"/>
      <c r="DH217" s="56"/>
      <c r="DI217" s="56"/>
      <c r="DJ217" s="56"/>
      <c r="DK217" s="56"/>
      <c r="DL217" s="56"/>
      <c r="DM217" s="56"/>
      <c r="DN217" s="56"/>
      <c r="DP217" s="56"/>
      <c r="DQ217" s="56"/>
      <c r="DR217" s="56"/>
      <c r="DS217" s="56"/>
      <c r="DT217" s="56"/>
      <c r="DU217" s="56"/>
      <c r="DV217" s="56"/>
      <c r="DW217" s="56"/>
      <c r="DX217" s="56"/>
      <c r="DZ217" s="56"/>
      <c r="EA217" s="56"/>
      <c r="EB217" s="56"/>
      <c r="EC217" s="56"/>
      <c r="ED217" s="56"/>
      <c r="EE217" s="56"/>
      <c r="EF217" s="56"/>
      <c r="EG217" s="56"/>
      <c r="EH217" s="56"/>
      <c r="EJ217" s="56"/>
      <c r="EK217" s="56"/>
      <c r="EL217" s="56"/>
      <c r="EM217" s="56"/>
      <c r="EN217" s="56"/>
      <c r="EO217" s="56"/>
      <c r="EP217" s="56"/>
      <c r="EQ217" s="56"/>
      <c r="ER217" s="56"/>
      <c r="ET217" s="56"/>
      <c r="EU217" s="56"/>
      <c r="EV217" s="56"/>
      <c r="EW217" s="56"/>
      <c r="EX217" s="56"/>
      <c r="EY217" s="56"/>
      <c r="EZ217" s="56"/>
      <c r="FA217" s="56"/>
      <c r="FB217" s="56"/>
      <c r="FD217" s="56"/>
      <c r="FE217" s="56"/>
      <c r="FF217" s="56"/>
      <c r="FG217" s="56"/>
      <c r="FH217" s="56"/>
      <c r="FI217" s="56"/>
      <c r="FJ217" s="56"/>
      <c r="FK217" s="56"/>
      <c r="FL217" s="56"/>
      <c r="FN217" s="56"/>
      <c r="FO217" s="56"/>
      <c r="FP217" s="56"/>
      <c r="FQ217" s="56"/>
      <c r="FR217" s="56"/>
      <c r="FS217" s="56"/>
      <c r="FT217" s="56"/>
      <c r="FU217" s="56"/>
      <c r="FV217" s="56"/>
      <c r="FX217" s="56"/>
      <c r="FY217" s="56"/>
      <c r="FZ217" s="56"/>
      <c r="GA217" s="56"/>
      <c r="GB217" s="56"/>
      <c r="GC217" s="56"/>
      <c r="GD217" s="56"/>
      <c r="GE217" s="56"/>
      <c r="GF217" s="56"/>
      <c r="GH217" s="56"/>
      <c r="GI217" s="56"/>
      <c r="GJ217" s="56"/>
      <c r="GK217" s="56"/>
      <c r="GL217" s="56"/>
      <c r="GM217" s="56"/>
      <c r="GN217" s="56"/>
      <c r="GO217" s="56"/>
      <c r="GP217" s="56"/>
      <c r="GR217" s="56"/>
      <c r="GS217" s="56"/>
      <c r="GT217" s="56"/>
      <c r="GU217" s="56"/>
      <c r="GV217" s="56"/>
      <c r="GW217" s="56"/>
      <c r="GX217" s="56"/>
      <c r="GY217" s="56"/>
      <c r="GZ217" s="56"/>
      <c r="HB217" s="56"/>
      <c r="HC217" s="56"/>
      <c r="HD217" s="56"/>
      <c r="HE217" s="56"/>
      <c r="HF217" s="56"/>
      <c r="HG217" s="56"/>
      <c r="HH217" s="56"/>
      <c r="HI217" s="56"/>
      <c r="HJ217" s="56"/>
      <c r="HL217" s="56"/>
      <c r="HM217" s="56"/>
      <c r="HN217" s="56"/>
      <c r="HO217" s="56"/>
      <c r="HP217" s="56"/>
      <c r="HQ217" s="56"/>
      <c r="HR217" s="56"/>
      <c r="HS217" s="56"/>
      <c r="HT217" s="56"/>
      <c r="HV217" s="56"/>
      <c r="HW217" s="56"/>
      <c r="HX217" s="56"/>
      <c r="HY217" s="56"/>
      <c r="HZ217" s="56"/>
      <c r="IA217" s="56"/>
      <c r="IB217" s="56"/>
      <c r="IC217" s="56"/>
      <c r="ID217" s="56"/>
      <c r="IF217" s="56"/>
      <c r="IG217" s="56"/>
      <c r="IH217" s="56"/>
      <c r="II217" s="56"/>
      <c r="IJ217" s="56"/>
      <c r="IK217" s="56"/>
      <c r="IL217" s="56"/>
      <c r="IM217" s="56"/>
      <c r="IN217" s="56"/>
      <c r="IP217" s="56"/>
      <c r="IQ217" s="56"/>
      <c r="IR217" s="56"/>
      <c r="IS217" s="56"/>
      <c r="IT217" s="56"/>
      <c r="IU217" s="56"/>
    </row>
    <row r="218" spans="1:255" ht="12.75" customHeight="1" thickBot="1" x14ac:dyDescent="0.25">
      <c r="A218" s="103"/>
      <c r="B218" s="105">
        <v>6100.26</v>
      </c>
      <c r="C218" s="92" t="s">
        <v>67</v>
      </c>
      <c r="D218" s="93"/>
      <c r="E218" s="94"/>
      <c r="F218" s="94"/>
      <c r="G218" s="94"/>
      <c r="H218" s="95"/>
      <c r="I218" s="96"/>
      <c r="J218" s="56"/>
      <c r="K218" s="56"/>
      <c r="L218" s="56"/>
      <c r="M218" s="56"/>
      <c r="N218" s="56"/>
      <c r="O218" s="56"/>
      <c r="P218" s="56"/>
      <c r="Q218" s="56"/>
      <c r="R218" s="56"/>
      <c r="T218" s="56"/>
      <c r="U218" s="56"/>
      <c r="V218" s="56"/>
      <c r="W218" s="56"/>
      <c r="X218" s="56"/>
      <c r="Y218" s="56"/>
      <c r="Z218" s="56"/>
      <c r="AA218" s="56"/>
      <c r="AB218" s="56"/>
      <c r="AD218" s="56"/>
      <c r="AE218" s="56"/>
      <c r="AF218" s="56"/>
      <c r="AG218" s="56"/>
      <c r="AH218" s="56"/>
      <c r="AI218" s="56"/>
      <c r="AJ218" s="56"/>
      <c r="AK218" s="56"/>
      <c r="AL218" s="56"/>
      <c r="AN218" s="56"/>
      <c r="AO218" s="56"/>
      <c r="AP218" s="56"/>
      <c r="AQ218" s="56"/>
      <c r="AR218" s="56"/>
      <c r="AS218" s="56"/>
      <c r="AT218" s="56"/>
      <c r="AU218" s="56"/>
      <c r="AV218" s="56"/>
      <c r="AX218" s="56"/>
      <c r="AY218" s="56"/>
      <c r="AZ218" s="56"/>
      <c r="BA218" s="56"/>
      <c r="BB218" s="56"/>
      <c r="BC218" s="56"/>
      <c r="BD218" s="56"/>
      <c r="BE218" s="56"/>
      <c r="BF218" s="56"/>
      <c r="BH218" s="56"/>
      <c r="BI218" s="56"/>
      <c r="BJ218" s="56"/>
      <c r="BK218" s="56"/>
      <c r="BL218" s="56"/>
      <c r="BM218" s="56"/>
      <c r="BN218" s="56"/>
      <c r="BO218" s="56"/>
      <c r="BP218" s="56"/>
      <c r="BR218" s="56"/>
      <c r="BS218" s="56"/>
      <c r="BT218" s="56"/>
      <c r="BU218" s="56"/>
      <c r="BV218" s="56"/>
      <c r="BW218" s="56"/>
      <c r="BX218" s="56"/>
      <c r="BY218" s="56"/>
      <c r="BZ218" s="56"/>
      <c r="CB218" s="56"/>
      <c r="CC218" s="56"/>
      <c r="CD218" s="56"/>
      <c r="CE218" s="56"/>
      <c r="CF218" s="56"/>
      <c r="CG218" s="56"/>
      <c r="CH218" s="56"/>
      <c r="CI218" s="56"/>
      <c r="CJ218" s="56"/>
      <c r="CL218" s="56"/>
      <c r="CM218" s="56"/>
      <c r="CN218" s="56"/>
      <c r="CO218" s="56"/>
      <c r="CP218" s="56"/>
      <c r="CQ218" s="56"/>
      <c r="CR218" s="56"/>
      <c r="CS218" s="56"/>
      <c r="CT218" s="56"/>
      <c r="CV218" s="56"/>
      <c r="CW218" s="56"/>
      <c r="CX218" s="56"/>
      <c r="CY218" s="56"/>
      <c r="CZ218" s="56"/>
      <c r="DA218" s="56"/>
      <c r="DB218" s="56"/>
      <c r="DC218" s="56"/>
      <c r="DD218" s="56"/>
      <c r="DF218" s="56"/>
      <c r="DG218" s="56"/>
      <c r="DH218" s="56"/>
      <c r="DI218" s="56"/>
      <c r="DJ218" s="56"/>
      <c r="DK218" s="56"/>
      <c r="DL218" s="56"/>
      <c r="DM218" s="56"/>
      <c r="DN218" s="56"/>
      <c r="DP218" s="56"/>
      <c r="DQ218" s="56"/>
      <c r="DR218" s="56"/>
      <c r="DS218" s="56"/>
      <c r="DT218" s="56"/>
      <c r="DU218" s="56"/>
      <c r="DV218" s="56"/>
      <c r="DW218" s="56"/>
      <c r="DX218" s="56"/>
      <c r="DZ218" s="56"/>
      <c r="EA218" s="56"/>
      <c r="EB218" s="56"/>
      <c r="EC218" s="56"/>
      <c r="ED218" s="56"/>
      <c r="EE218" s="56"/>
      <c r="EF218" s="56"/>
      <c r="EG218" s="56"/>
      <c r="EH218" s="56"/>
      <c r="EJ218" s="56"/>
      <c r="EK218" s="56"/>
      <c r="EL218" s="56"/>
      <c r="EM218" s="56"/>
      <c r="EN218" s="56"/>
      <c r="EO218" s="56"/>
      <c r="EP218" s="56"/>
      <c r="EQ218" s="56"/>
      <c r="ER218" s="56"/>
      <c r="ET218" s="56"/>
      <c r="EU218" s="56"/>
      <c r="EV218" s="56"/>
      <c r="EW218" s="56"/>
      <c r="EX218" s="56"/>
      <c r="EY218" s="56"/>
      <c r="EZ218" s="56"/>
      <c r="FA218" s="56"/>
      <c r="FB218" s="56"/>
      <c r="FD218" s="56"/>
      <c r="FE218" s="56"/>
      <c r="FF218" s="56"/>
      <c r="FG218" s="56"/>
      <c r="FH218" s="56"/>
      <c r="FI218" s="56"/>
      <c r="FJ218" s="56"/>
      <c r="FK218" s="56"/>
      <c r="FL218" s="56"/>
      <c r="FN218" s="56"/>
      <c r="FO218" s="56"/>
      <c r="FP218" s="56"/>
      <c r="FQ218" s="56"/>
      <c r="FR218" s="56"/>
      <c r="FS218" s="56"/>
      <c r="FT218" s="56"/>
      <c r="FU218" s="56"/>
      <c r="FV218" s="56"/>
      <c r="FX218" s="56"/>
      <c r="FY218" s="56"/>
      <c r="FZ218" s="56"/>
      <c r="GA218" s="56"/>
      <c r="GB218" s="56"/>
      <c r="GC218" s="56"/>
      <c r="GD218" s="56"/>
      <c r="GE218" s="56"/>
      <c r="GF218" s="56"/>
      <c r="GH218" s="56"/>
      <c r="GI218" s="56"/>
      <c r="GJ218" s="56"/>
      <c r="GK218" s="56"/>
      <c r="GL218" s="56"/>
      <c r="GM218" s="56"/>
      <c r="GN218" s="56"/>
      <c r="GO218" s="56"/>
      <c r="GP218" s="56"/>
      <c r="GR218" s="56"/>
      <c r="GS218" s="56"/>
      <c r="GT218" s="56"/>
      <c r="GU218" s="56"/>
      <c r="GV218" s="56"/>
      <c r="GW218" s="56"/>
      <c r="GX218" s="56"/>
      <c r="GY218" s="56"/>
      <c r="GZ218" s="56"/>
      <c r="HB218" s="56"/>
      <c r="HC218" s="56"/>
      <c r="HD218" s="56"/>
      <c r="HE218" s="56"/>
      <c r="HF218" s="56"/>
      <c r="HG218" s="56"/>
      <c r="HH218" s="56"/>
      <c r="HI218" s="56"/>
      <c r="HJ218" s="56"/>
      <c r="HL218" s="56"/>
      <c r="HM218" s="56"/>
      <c r="HN218" s="56"/>
      <c r="HO218" s="56"/>
      <c r="HP218" s="56"/>
      <c r="HQ218" s="56"/>
      <c r="HR218" s="56"/>
      <c r="HS218" s="56"/>
      <c r="HT218" s="56"/>
      <c r="HV218" s="56"/>
      <c r="HW218" s="56"/>
      <c r="HX218" s="56"/>
      <c r="HY218" s="56"/>
      <c r="HZ218" s="56"/>
      <c r="IA218" s="56"/>
      <c r="IB218" s="56"/>
      <c r="IC218" s="56"/>
      <c r="ID218" s="56"/>
      <c r="IF218" s="56"/>
      <c r="IG218" s="56"/>
      <c r="IH218" s="56"/>
      <c r="II218" s="56"/>
      <c r="IJ218" s="56"/>
      <c r="IK218" s="56"/>
      <c r="IL218" s="56"/>
      <c r="IM218" s="56"/>
      <c r="IN218" s="56"/>
      <c r="IP218" s="56"/>
      <c r="IQ218" s="56"/>
      <c r="IR218" s="56"/>
      <c r="IS218" s="56"/>
      <c r="IT218" s="56"/>
      <c r="IU218" s="56"/>
    </row>
    <row r="219" spans="1:255" ht="12.75" customHeight="1" thickBot="1" x14ac:dyDescent="0.25">
      <c r="A219" s="103"/>
      <c r="B219" s="106">
        <v>5080.0200000000004</v>
      </c>
      <c r="C219" s="85" t="s">
        <v>70</v>
      </c>
      <c r="D219" s="86"/>
      <c r="E219" s="47"/>
      <c r="F219" s="47"/>
      <c r="G219" s="47"/>
      <c r="H219" s="48"/>
      <c r="I219" s="49"/>
      <c r="J219" s="56"/>
      <c r="K219" s="56"/>
      <c r="L219" s="56"/>
      <c r="M219" s="56"/>
      <c r="N219" s="56"/>
      <c r="O219" s="56"/>
      <c r="P219" s="56"/>
      <c r="Q219" s="56"/>
      <c r="R219" s="56"/>
      <c r="T219" s="56"/>
      <c r="U219" s="56"/>
      <c r="V219" s="56"/>
      <c r="W219" s="56"/>
      <c r="X219" s="56"/>
      <c r="Y219" s="56"/>
      <c r="Z219" s="56"/>
      <c r="AA219" s="56"/>
      <c r="AB219" s="56"/>
      <c r="AD219" s="56"/>
      <c r="AE219" s="56"/>
      <c r="AF219" s="56"/>
      <c r="AG219" s="56"/>
      <c r="AH219" s="56"/>
      <c r="AI219" s="56"/>
      <c r="AJ219" s="56"/>
      <c r="AK219" s="56"/>
      <c r="AL219" s="56"/>
      <c r="AN219" s="56"/>
      <c r="AO219" s="56"/>
      <c r="AP219" s="56"/>
      <c r="AQ219" s="56"/>
      <c r="AR219" s="56"/>
      <c r="AS219" s="56"/>
      <c r="AT219" s="56"/>
      <c r="AU219" s="56"/>
      <c r="AV219" s="56"/>
      <c r="AX219" s="56"/>
      <c r="AY219" s="56"/>
      <c r="AZ219" s="56"/>
      <c r="BA219" s="56"/>
      <c r="BB219" s="56"/>
      <c r="BC219" s="56"/>
      <c r="BD219" s="56"/>
      <c r="BE219" s="56"/>
      <c r="BF219" s="56"/>
      <c r="BH219" s="56"/>
      <c r="BI219" s="56"/>
      <c r="BJ219" s="56"/>
      <c r="BK219" s="56"/>
      <c r="BL219" s="56"/>
      <c r="BM219" s="56"/>
      <c r="BN219" s="56"/>
      <c r="BO219" s="56"/>
      <c r="BP219" s="56"/>
      <c r="BR219" s="56"/>
      <c r="BS219" s="56"/>
      <c r="BT219" s="56"/>
      <c r="BU219" s="56"/>
      <c r="BV219" s="56"/>
      <c r="BW219" s="56"/>
      <c r="BX219" s="56"/>
      <c r="BY219" s="56"/>
      <c r="BZ219" s="56"/>
      <c r="CB219" s="56"/>
      <c r="CC219" s="56"/>
      <c r="CD219" s="56"/>
      <c r="CE219" s="56"/>
      <c r="CF219" s="56"/>
      <c r="CG219" s="56"/>
      <c r="CH219" s="56"/>
      <c r="CI219" s="56"/>
      <c r="CJ219" s="56"/>
      <c r="CL219" s="56"/>
      <c r="CM219" s="56"/>
      <c r="CN219" s="56"/>
      <c r="CO219" s="56"/>
      <c r="CP219" s="56"/>
      <c r="CQ219" s="56"/>
      <c r="CR219" s="56"/>
      <c r="CS219" s="56"/>
      <c r="CT219" s="56"/>
      <c r="CV219" s="56"/>
      <c r="CW219" s="56"/>
      <c r="CX219" s="56"/>
      <c r="CY219" s="56"/>
      <c r="CZ219" s="56"/>
      <c r="DA219" s="56"/>
      <c r="DB219" s="56"/>
      <c r="DC219" s="56"/>
      <c r="DD219" s="56"/>
      <c r="DF219" s="56"/>
      <c r="DG219" s="56"/>
      <c r="DH219" s="56"/>
      <c r="DI219" s="56"/>
      <c r="DJ219" s="56"/>
      <c r="DK219" s="56"/>
      <c r="DL219" s="56"/>
      <c r="DM219" s="56"/>
      <c r="DN219" s="56"/>
      <c r="DP219" s="56"/>
      <c r="DQ219" s="56"/>
      <c r="DR219" s="56"/>
      <c r="DS219" s="56"/>
      <c r="DT219" s="56"/>
      <c r="DU219" s="56"/>
      <c r="DV219" s="56"/>
      <c r="DW219" s="56"/>
      <c r="DX219" s="56"/>
      <c r="DZ219" s="56"/>
      <c r="EA219" s="56"/>
      <c r="EB219" s="56"/>
      <c r="EC219" s="56"/>
      <c r="ED219" s="56"/>
      <c r="EE219" s="56"/>
      <c r="EF219" s="56"/>
      <c r="EG219" s="56"/>
      <c r="EH219" s="56"/>
      <c r="EJ219" s="56"/>
      <c r="EK219" s="56"/>
      <c r="EL219" s="56"/>
      <c r="EM219" s="56"/>
      <c r="EN219" s="56"/>
      <c r="EO219" s="56"/>
      <c r="EP219" s="56"/>
      <c r="EQ219" s="56"/>
      <c r="ER219" s="56"/>
      <c r="ET219" s="56"/>
      <c r="EU219" s="56"/>
      <c r="EV219" s="56"/>
      <c r="EW219" s="56"/>
      <c r="EX219" s="56"/>
      <c r="EY219" s="56"/>
      <c r="EZ219" s="56"/>
      <c r="FA219" s="56"/>
      <c r="FB219" s="56"/>
      <c r="FD219" s="56"/>
      <c r="FE219" s="56"/>
      <c r="FF219" s="56"/>
      <c r="FG219" s="56"/>
      <c r="FH219" s="56"/>
      <c r="FI219" s="56"/>
      <c r="FJ219" s="56"/>
      <c r="FK219" s="56"/>
      <c r="FL219" s="56"/>
      <c r="FN219" s="56"/>
      <c r="FO219" s="56"/>
      <c r="FP219" s="56"/>
      <c r="FQ219" s="56"/>
      <c r="FR219" s="56"/>
      <c r="FS219" s="56"/>
      <c r="FT219" s="56"/>
      <c r="FU219" s="56"/>
      <c r="FV219" s="56"/>
      <c r="FX219" s="56"/>
      <c r="FY219" s="56"/>
      <c r="FZ219" s="56"/>
      <c r="GA219" s="56"/>
      <c r="GB219" s="56"/>
      <c r="GC219" s="56"/>
      <c r="GD219" s="56"/>
      <c r="GE219" s="56"/>
      <c r="GF219" s="56"/>
      <c r="GH219" s="56"/>
      <c r="GI219" s="56"/>
      <c r="GJ219" s="56"/>
      <c r="GK219" s="56"/>
      <c r="GL219" s="56"/>
      <c r="GM219" s="56"/>
      <c r="GN219" s="56"/>
      <c r="GO219" s="56"/>
      <c r="GP219" s="56"/>
      <c r="GR219" s="56"/>
      <c r="GS219" s="56"/>
      <c r="GT219" s="56"/>
      <c r="GU219" s="56"/>
      <c r="GV219" s="56"/>
      <c r="GW219" s="56"/>
      <c r="GX219" s="56"/>
      <c r="GY219" s="56"/>
      <c r="GZ219" s="56"/>
      <c r="HB219" s="56"/>
      <c r="HC219" s="56"/>
      <c r="HD219" s="56"/>
      <c r="HE219" s="56"/>
      <c r="HF219" s="56"/>
      <c r="HG219" s="56"/>
      <c r="HH219" s="56"/>
      <c r="HI219" s="56"/>
      <c r="HJ219" s="56"/>
      <c r="HL219" s="56"/>
      <c r="HM219" s="56"/>
      <c r="HN219" s="56"/>
      <c r="HO219" s="56"/>
      <c r="HP219" s="56"/>
      <c r="HQ219" s="56"/>
      <c r="HR219" s="56"/>
      <c r="HS219" s="56"/>
      <c r="HT219" s="56"/>
      <c r="HV219" s="56"/>
      <c r="HW219" s="56"/>
      <c r="HX219" s="56"/>
      <c r="HY219" s="56"/>
      <c r="HZ219" s="56"/>
      <c r="IA219" s="56"/>
      <c r="IB219" s="56"/>
      <c r="IC219" s="56"/>
      <c r="ID219" s="56"/>
      <c r="IF219" s="56"/>
      <c r="IG219" s="56"/>
      <c r="IH219" s="56"/>
      <c r="II219" s="56"/>
      <c r="IJ219" s="56"/>
      <c r="IK219" s="56"/>
      <c r="IL219" s="56"/>
      <c r="IM219" s="56"/>
      <c r="IN219" s="56"/>
      <c r="IP219" s="56"/>
      <c r="IQ219" s="56"/>
      <c r="IR219" s="56"/>
      <c r="IS219" s="56"/>
      <c r="IT219" s="56"/>
      <c r="IU219" s="56"/>
    </row>
    <row r="220" spans="1:255" ht="12.75" customHeight="1" thickBot="1" x14ac:dyDescent="0.25">
      <c r="A220" s="103"/>
      <c r="B220" s="106">
        <v>5415.09</v>
      </c>
      <c r="C220" s="85" t="s">
        <v>72</v>
      </c>
      <c r="D220" s="86"/>
      <c r="E220" s="47"/>
      <c r="F220" s="47"/>
      <c r="G220" s="47"/>
      <c r="H220" s="48"/>
      <c r="I220" s="49"/>
      <c r="J220" s="56"/>
      <c r="K220" s="56"/>
      <c r="L220" s="56"/>
      <c r="M220" s="56"/>
      <c r="N220" s="56"/>
      <c r="O220" s="56"/>
      <c r="P220" s="56"/>
      <c r="Q220" s="56"/>
      <c r="R220" s="56"/>
      <c r="T220" s="56"/>
      <c r="U220" s="56"/>
      <c r="V220" s="56"/>
      <c r="W220" s="56"/>
      <c r="X220" s="56"/>
      <c r="Y220" s="56"/>
      <c r="Z220" s="56"/>
      <c r="AA220" s="56"/>
      <c r="AB220" s="56"/>
      <c r="AD220" s="56"/>
      <c r="AE220" s="56"/>
      <c r="AF220" s="56"/>
      <c r="AG220" s="56"/>
      <c r="AH220" s="56"/>
      <c r="AI220" s="56"/>
      <c r="AJ220" s="56"/>
      <c r="AK220" s="56"/>
      <c r="AL220" s="56"/>
      <c r="AN220" s="56"/>
      <c r="AO220" s="56"/>
      <c r="AP220" s="56"/>
      <c r="AQ220" s="56"/>
      <c r="AR220" s="56"/>
      <c r="AS220" s="56"/>
      <c r="AT220" s="56"/>
      <c r="AU220" s="56"/>
      <c r="AV220" s="56"/>
      <c r="AX220" s="56"/>
      <c r="AY220" s="56"/>
      <c r="AZ220" s="56"/>
      <c r="BA220" s="56"/>
      <c r="BB220" s="56"/>
      <c r="BC220" s="56"/>
      <c r="BD220" s="56"/>
      <c r="BE220" s="56"/>
      <c r="BF220" s="56"/>
      <c r="BH220" s="56"/>
      <c r="BI220" s="56"/>
      <c r="BJ220" s="56"/>
      <c r="BK220" s="56"/>
      <c r="BL220" s="56"/>
      <c r="BM220" s="56"/>
      <c r="BN220" s="56"/>
      <c r="BO220" s="56"/>
      <c r="BP220" s="56"/>
      <c r="BR220" s="56"/>
      <c r="BS220" s="56"/>
      <c r="BT220" s="56"/>
      <c r="BU220" s="56"/>
      <c r="BV220" s="56"/>
      <c r="BW220" s="56"/>
      <c r="BX220" s="56"/>
      <c r="BY220" s="56"/>
      <c r="BZ220" s="56"/>
      <c r="CB220" s="56"/>
      <c r="CC220" s="56"/>
      <c r="CD220" s="56"/>
      <c r="CE220" s="56"/>
      <c r="CF220" s="56"/>
      <c r="CG220" s="56"/>
      <c r="CH220" s="56"/>
      <c r="CI220" s="56"/>
      <c r="CJ220" s="56"/>
      <c r="CL220" s="56"/>
      <c r="CM220" s="56"/>
      <c r="CN220" s="56"/>
      <c r="CO220" s="56"/>
      <c r="CP220" s="56"/>
      <c r="CQ220" s="56"/>
      <c r="CR220" s="56"/>
      <c r="CS220" s="56"/>
      <c r="CT220" s="56"/>
      <c r="CV220" s="56"/>
      <c r="CW220" s="56"/>
      <c r="CX220" s="56"/>
      <c r="CY220" s="56"/>
      <c r="CZ220" s="56"/>
      <c r="DA220" s="56"/>
      <c r="DB220" s="56"/>
      <c r="DC220" s="56"/>
      <c r="DD220" s="56"/>
      <c r="DF220" s="56"/>
      <c r="DG220" s="56"/>
      <c r="DH220" s="56"/>
      <c r="DI220" s="56"/>
      <c r="DJ220" s="56"/>
      <c r="DK220" s="56"/>
      <c r="DL220" s="56"/>
      <c r="DM220" s="56"/>
      <c r="DN220" s="56"/>
      <c r="DP220" s="56"/>
      <c r="DQ220" s="56"/>
      <c r="DR220" s="56"/>
      <c r="DS220" s="56"/>
      <c r="DT220" s="56"/>
      <c r="DU220" s="56"/>
      <c r="DV220" s="56"/>
      <c r="DW220" s="56"/>
      <c r="DX220" s="56"/>
      <c r="DZ220" s="56"/>
      <c r="EA220" s="56"/>
      <c r="EB220" s="56"/>
      <c r="EC220" s="56"/>
      <c r="ED220" s="56"/>
      <c r="EE220" s="56"/>
      <c r="EF220" s="56"/>
      <c r="EG220" s="56"/>
      <c r="EH220" s="56"/>
      <c r="EJ220" s="56"/>
      <c r="EK220" s="56"/>
      <c r="EL220" s="56"/>
      <c r="EM220" s="56"/>
      <c r="EN220" s="56"/>
      <c r="EO220" s="56"/>
      <c r="EP220" s="56"/>
      <c r="EQ220" s="56"/>
      <c r="ER220" s="56"/>
      <c r="ET220" s="56"/>
      <c r="EU220" s="56"/>
      <c r="EV220" s="56"/>
      <c r="EW220" s="56"/>
      <c r="EX220" s="56"/>
      <c r="EY220" s="56"/>
      <c r="EZ220" s="56"/>
      <c r="FA220" s="56"/>
      <c r="FB220" s="56"/>
      <c r="FD220" s="56"/>
      <c r="FE220" s="56"/>
      <c r="FF220" s="56"/>
      <c r="FG220" s="56"/>
      <c r="FH220" s="56"/>
      <c r="FI220" s="56"/>
      <c r="FJ220" s="56"/>
      <c r="FK220" s="56"/>
      <c r="FL220" s="56"/>
      <c r="FN220" s="56"/>
      <c r="FO220" s="56"/>
      <c r="FP220" s="56"/>
      <c r="FQ220" s="56"/>
      <c r="FR220" s="56"/>
      <c r="FS220" s="56"/>
      <c r="FT220" s="56"/>
      <c r="FU220" s="56"/>
      <c r="FV220" s="56"/>
      <c r="FX220" s="56"/>
      <c r="FY220" s="56"/>
      <c r="FZ220" s="56"/>
      <c r="GA220" s="56"/>
      <c r="GB220" s="56"/>
      <c r="GC220" s="56"/>
      <c r="GD220" s="56"/>
      <c r="GE220" s="56"/>
      <c r="GF220" s="56"/>
      <c r="GH220" s="56"/>
      <c r="GI220" s="56"/>
      <c r="GJ220" s="56"/>
      <c r="GK220" s="56"/>
      <c r="GL220" s="56"/>
      <c r="GM220" s="56"/>
      <c r="GN220" s="56"/>
      <c r="GO220" s="56"/>
      <c r="GP220" s="56"/>
      <c r="GR220" s="56"/>
      <c r="GS220" s="56"/>
      <c r="GT220" s="56"/>
      <c r="GU220" s="56"/>
      <c r="GV220" s="56"/>
      <c r="GW220" s="56"/>
      <c r="GX220" s="56"/>
      <c r="GY220" s="56"/>
      <c r="GZ220" s="56"/>
      <c r="HB220" s="56"/>
      <c r="HC220" s="56"/>
      <c r="HD220" s="56"/>
      <c r="HE220" s="56"/>
      <c r="HF220" s="56"/>
      <c r="HG220" s="56"/>
      <c r="HH220" s="56"/>
      <c r="HI220" s="56"/>
      <c r="HJ220" s="56"/>
      <c r="HL220" s="56"/>
      <c r="HM220" s="56"/>
      <c r="HN220" s="56"/>
      <c r="HO220" s="56"/>
      <c r="HP220" s="56"/>
      <c r="HQ220" s="56"/>
      <c r="HR220" s="56"/>
      <c r="HS220" s="56"/>
      <c r="HT220" s="56"/>
      <c r="HV220" s="56"/>
      <c r="HW220" s="56"/>
      <c r="HX220" s="56"/>
      <c r="HY220" s="56"/>
      <c r="HZ220" s="56"/>
      <c r="IA220" s="56"/>
      <c r="IB220" s="56"/>
      <c r="IC220" s="56"/>
      <c r="ID220" s="56"/>
      <c r="IF220" s="56"/>
      <c r="IG220" s="56"/>
      <c r="IH220" s="56"/>
      <c r="II220" s="56"/>
      <c r="IJ220" s="56"/>
      <c r="IK220" s="56"/>
      <c r="IL220" s="56"/>
      <c r="IM220" s="56"/>
      <c r="IN220" s="56"/>
      <c r="IP220" s="56"/>
      <c r="IQ220" s="56"/>
      <c r="IR220" s="56"/>
      <c r="IS220" s="56"/>
      <c r="IT220" s="56"/>
      <c r="IU220" s="56"/>
    </row>
    <row r="221" spans="1:255" ht="12.75" customHeight="1" thickBot="1" x14ac:dyDescent="0.25">
      <c r="A221" s="103"/>
      <c r="B221" s="106">
        <v>6017.52</v>
      </c>
      <c r="C221" s="85" t="s">
        <v>73</v>
      </c>
      <c r="D221" s="86"/>
      <c r="E221" s="47"/>
      <c r="F221" s="47"/>
      <c r="G221" s="47"/>
      <c r="H221" s="48"/>
      <c r="I221" s="49"/>
      <c r="J221" s="56"/>
      <c r="K221" s="56"/>
      <c r="L221" s="56"/>
      <c r="M221" s="56"/>
      <c r="N221" s="56"/>
      <c r="O221" s="56"/>
      <c r="P221" s="56"/>
      <c r="Q221" s="56"/>
      <c r="R221" s="56"/>
      <c r="T221" s="56"/>
      <c r="U221" s="56"/>
      <c r="V221" s="56"/>
      <c r="W221" s="56"/>
      <c r="X221" s="56"/>
      <c r="Y221" s="56"/>
      <c r="Z221" s="56"/>
      <c r="AA221" s="56"/>
      <c r="AB221" s="56"/>
      <c r="AD221" s="56"/>
      <c r="AE221" s="56"/>
      <c r="AF221" s="56"/>
      <c r="AG221" s="56"/>
      <c r="AH221" s="56"/>
      <c r="AI221" s="56"/>
      <c r="AJ221" s="56"/>
      <c r="AK221" s="56"/>
      <c r="AL221" s="56"/>
      <c r="AN221" s="56"/>
      <c r="AO221" s="56"/>
      <c r="AP221" s="56"/>
      <c r="AQ221" s="56"/>
      <c r="AR221" s="56"/>
      <c r="AS221" s="56"/>
      <c r="AT221" s="56"/>
      <c r="AU221" s="56"/>
      <c r="AV221" s="56"/>
      <c r="AX221" s="56"/>
      <c r="AY221" s="56"/>
      <c r="AZ221" s="56"/>
      <c r="BA221" s="56"/>
      <c r="BB221" s="56"/>
      <c r="BC221" s="56"/>
      <c r="BD221" s="56"/>
      <c r="BE221" s="56"/>
      <c r="BF221" s="56"/>
      <c r="BH221" s="56"/>
      <c r="BI221" s="56"/>
      <c r="BJ221" s="56"/>
      <c r="BK221" s="56"/>
      <c r="BL221" s="56"/>
      <c r="BM221" s="56"/>
      <c r="BN221" s="56"/>
      <c r="BO221" s="56"/>
      <c r="BP221" s="56"/>
      <c r="BR221" s="56"/>
      <c r="BS221" s="56"/>
      <c r="BT221" s="56"/>
      <c r="BU221" s="56"/>
      <c r="BV221" s="56"/>
      <c r="BW221" s="56"/>
      <c r="BX221" s="56"/>
      <c r="BY221" s="56"/>
      <c r="BZ221" s="56"/>
      <c r="CB221" s="56"/>
      <c r="CC221" s="56"/>
      <c r="CD221" s="56"/>
      <c r="CE221" s="56"/>
      <c r="CF221" s="56"/>
      <c r="CG221" s="56"/>
      <c r="CH221" s="56"/>
      <c r="CI221" s="56"/>
      <c r="CJ221" s="56"/>
      <c r="CL221" s="56"/>
      <c r="CM221" s="56"/>
      <c r="CN221" s="56"/>
      <c r="CO221" s="56"/>
      <c r="CP221" s="56"/>
      <c r="CQ221" s="56"/>
      <c r="CR221" s="56"/>
      <c r="CS221" s="56"/>
      <c r="CT221" s="56"/>
      <c r="CV221" s="56"/>
      <c r="CW221" s="56"/>
      <c r="CX221" s="56"/>
      <c r="CY221" s="56"/>
      <c r="CZ221" s="56"/>
      <c r="DA221" s="56"/>
      <c r="DB221" s="56"/>
      <c r="DC221" s="56"/>
      <c r="DD221" s="56"/>
      <c r="DF221" s="56"/>
      <c r="DG221" s="56"/>
      <c r="DH221" s="56"/>
      <c r="DI221" s="56"/>
      <c r="DJ221" s="56"/>
      <c r="DK221" s="56"/>
      <c r="DL221" s="56"/>
      <c r="DM221" s="56"/>
      <c r="DN221" s="56"/>
      <c r="DP221" s="56"/>
      <c r="DQ221" s="56"/>
      <c r="DR221" s="56"/>
      <c r="DS221" s="56"/>
      <c r="DT221" s="56"/>
      <c r="DU221" s="56"/>
      <c r="DV221" s="56"/>
      <c r="DW221" s="56"/>
      <c r="DX221" s="56"/>
      <c r="DZ221" s="56"/>
      <c r="EA221" s="56"/>
      <c r="EB221" s="56"/>
      <c r="EC221" s="56"/>
      <c r="ED221" s="56"/>
      <c r="EE221" s="56"/>
      <c r="EF221" s="56"/>
      <c r="EG221" s="56"/>
      <c r="EH221" s="56"/>
      <c r="EJ221" s="56"/>
      <c r="EK221" s="56"/>
      <c r="EL221" s="56"/>
      <c r="EM221" s="56"/>
      <c r="EN221" s="56"/>
      <c r="EO221" s="56"/>
      <c r="EP221" s="56"/>
      <c r="EQ221" s="56"/>
      <c r="ER221" s="56"/>
      <c r="ET221" s="56"/>
      <c r="EU221" s="56"/>
      <c r="EV221" s="56"/>
      <c r="EW221" s="56"/>
      <c r="EX221" s="56"/>
      <c r="EY221" s="56"/>
      <c r="EZ221" s="56"/>
      <c r="FA221" s="56"/>
      <c r="FB221" s="56"/>
      <c r="FD221" s="56"/>
      <c r="FE221" s="56"/>
      <c r="FF221" s="56"/>
      <c r="FG221" s="56"/>
      <c r="FH221" s="56"/>
      <c r="FI221" s="56"/>
      <c r="FJ221" s="56"/>
      <c r="FK221" s="56"/>
      <c r="FL221" s="56"/>
      <c r="FN221" s="56"/>
      <c r="FO221" s="56"/>
      <c r="FP221" s="56"/>
      <c r="FQ221" s="56"/>
      <c r="FR221" s="56"/>
      <c r="FS221" s="56"/>
      <c r="FT221" s="56"/>
      <c r="FU221" s="56"/>
      <c r="FV221" s="56"/>
      <c r="FX221" s="56"/>
      <c r="FY221" s="56"/>
      <c r="FZ221" s="56"/>
      <c r="GA221" s="56"/>
      <c r="GB221" s="56"/>
      <c r="GC221" s="56"/>
      <c r="GD221" s="56"/>
      <c r="GE221" s="56"/>
      <c r="GF221" s="56"/>
      <c r="GH221" s="56"/>
      <c r="GI221" s="56"/>
      <c r="GJ221" s="56"/>
      <c r="GK221" s="56"/>
      <c r="GL221" s="56"/>
      <c r="GM221" s="56"/>
      <c r="GN221" s="56"/>
      <c r="GO221" s="56"/>
      <c r="GP221" s="56"/>
      <c r="GR221" s="56"/>
      <c r="GS221" s="56"/>
      <c r="GT221" s="56"/>
      <c r="GU221" s="56"/>
      <c r="GV221" s="56"/>
      <c r="GW221" s="56"/>
      <c r="GX221" s="56"/>
      <c r="GY221" s="56"/>
      <c r="GZ221" s="56"/>
      <c r="HB221" s="56"/>
      <c r="HC221" s="56"/>
      <c r="HD221" s="56"/>
      <c r="HE221" s="56"/>
      <c r="HF221" s="56"/>
      <c r="HG221" s="56"/>
      <c r="HH221" s="56"/>
      <c r="HI221" s="56"/>
      <c r="HJ221" s="56"/>
      <c r="HL221" s="56"/>
      <c r="HM221" s="56"/>
      <c r="HN221" s="56"/>
      <c r="HO221" s="56"/>
      <c r="HP221" s="56"/>
      <c r="HQ221" s="56"/>
      <c r="HR221" s="56"/>
      <c r="HS221" s="56"/>
      <c r="HT221" s="56"/>
      <c r="HV221" s="56"/>
      <c r="HW221" s="56"/>
      <c r="HX221" s="56"/>
      <c r="HY221" s="56"/>
      <c r="HZ221" s="56"/>
      <c r="IA221" s="56"/>
      <c r="IB221" s="56"/>
      <c r="IC221" s="56"/>
      <c r="ID221" s="56"/>
      <c r="IF221" s="56"/>
      <c r="IG221" s="56"/>
      <c r="IH221" s="56"/>
      <c r="II221" s="56"/>
      <c r="IJ221" s="56"/>
      <c r="IK221" s="56"/>
      <c r="IL221" s="56"/>
      <c r="IM221" s="56"/>
      <c r="IN221" s="56"/>
      <c r="IP221" s="56"/>
      <c r="IQ221" s="56"/>
      <c r="IR221" s="56"/>
      <c r="IS221" s="56"/>
      <c r="IT221" s="56"/>
      <c r="IU221" s="56"/>
    </row>
    <row r="222" spans="1:255" ht="12.75" customHeight="1" thickBot="1" x14ac:dyDescent="0.25">
      <c r="A222" s="103"/>
      <c r="B222" s="106">
        <v>5450.8</v>
      </c>
      <c r="C222" s="85" t="s">
        <v>74</v>
      </c>
      <c r="D222" s="86"/>
      <c r="E222" s="47"/>
      <c r="F222" s="47"/>
      <c r="G222" s="47"/>
      <c r="H222" s="48"/>
      <c r="I222" s="49"/>
      <c r="J222" s="56"/>
      <c r="K222" s="56"/>
      <c r="L222" s="56"/>
      <c r="M222" s="56"/>
      <c r="N222" s="56"/>
      <c r="O222" s="56"/>
      <c r="P222" s="56"/>
      <c r="Q222" s="56"/>
      <c r="R222" s="56"/>
      <c r="T222" s="56"/>
      <c r="U222" s="56"/>
      <c r="V222" s="56"/>
      <c r="W222" s="56"/>
      <c r="X222" s="56"/>
      <c r="Y222" s="56"/>
      <c r="Z222" s="56"/>
      <c r="AA222" s="56"/>
      <c r="AB222" s="56"/>
      <c r="AD222" s="56"/>
      <c r="AE222" s="56"/>
      <c r="AF222" s="56"/>
      <c r="AG222" s="56"/>
      <c r="AH222" s="56"/>
      <c r="AI222" s="56"/>
      <c r="AJ222" s="56"/>
      <c r="AK222" s="56"/>
      <c r="AL222" s="56"/>
      <c r="AN222" s="56"/>
      <c r="AO222" s="56"/>
      <c r="AP222" s="56"/>
      <c r="AQ222" s="56"/>
      <c r="AR222" s="56"/>
      <c r="AS222" s="56"/>
      <c r="AT222" s="56"/>
      <c r="AU222" s="56"/>
      <c r="AV222" s="56"/>
      <c r="AX222" s="56"/>
      <c r="AY222" s="56"/>
      <c r="AZ222" s="56"/>
      <c r="BA222" s="56"/>
      <c r="BB222" s="56"/>
      <c r="BC222" s="56"/>
      <c r="BD222" s="56"/>
      <c r="BE222" s="56"/>
      <c r="BF222" s="56"/>
      <c r="BH222" s="56"/>
      <c r="BI222" s="56"/>
      <c r="BJ222" s="56"/>
      <c r="BK222" s="56"/>
      <c r="BL222" s="56"/>
      <c r="BM222" s="56"/>
      <c r="BN222" s="56"/>
      <c r="BO222" s="56"/>
      <c r="BP222" s="56"/>
      <c r="BR222" s="56"/>
      <c r="BS222" s="56"/>
      <c r="BT222" s="56"/>
      <c r="BU222" s="56"/>
      <c r="BV222" s="56"/>
      <c r="BW222" s="56"/>
      <c r="BX222" s="56"/>
      <c r="BY222" s="56"/>
      <c r="BZ222" s="56"/>
      <c r="CB222" s="56"/>
      <c r="CC222" s="56"/>
      <c r="CD222" s="56"/>
      <c r="CE222" s="56"/>
      <c r="CF222" s="56"/>
      <c r="CG222" s="56"/>
      <c r="CH222" s="56"/>
      <c r="CI222" s="56"/>
      <c r="CJ222" s="56"/>
      <c r="CL222" s="56"/>
      <c r="CM222" s="56"/>
      <c r="CN222" s="56"/>
      <c r="CO222" s="56"/>
      <c r="CP222" s="56"/>
      <c r="CQ222" s="56"/>
      <c r="CR222" s="56"/>
      <c r="CS222" s="56"/>
      <c r="CT222" s="56"/>
      <c r="CV222" s="56"/>
      <c r="CW222" s="56"/>
      <c r="CX222" s="56"/>
      <c r="CY222" s="56"/>
      <c r="CZ222" s="56"/>
      <c r="DA222" s="56"/>
      <c r="DB222" s="56"/>
      <c r="DC222" s="56"/>
      <c r="DD222" s="56"/>
      <c r="DF222" s="56"/>
      <c r="DG222" s="56"/>
      <c r="DH222" s="56"/>
      <c r="DI222" s="56"/>
      <c r="DJ222" s="56"/>
      <c r="DK222" s="56"/>
      <c r="DL222" s="56"/>
      <c r="DM222" s="56"/>
      <c r="DN222" s="56"/>
      <c r="DP222" s="56"/>
      <c r="DQ222" s="56"/>
      <c r="DR222" s="56"/>
      <c r="DS222" s="56"/>
      <c r="DT222" s="56"/>
      <c r="DU222" s="56"/>
      <c r="DV222" s="56"/>
      <c r="DW222" s="56"/>
      <c r="DX222" s="56"/>
      <c r="DZ222" s="56"/>
      <c r="EA222" s="56"/>
      <c r="EB222" s="56"/>
      <c r="EC222" s="56"/>
      <c r="ED222" s="56"/>
      <c r="EE222" s="56"/>
      <c r="EF222" s="56"/>
      <c r="EG222" s="56"/>
      <c r="EH222" s="56"/>
      <c r="EJ222" s="56"/>
      <c r="EK222" s="56"/>
      <c r="EL222" s="56"/>
      <c r="EM222" s="56"/>
      <c r="EN222" s="56"/>
      <c r="EO222" s="56"/>
      <c r="EP222" s="56"/>
      <c r="EQ222" s="56"/>
      <c r="ER222" s="56"/>
      <c r="ET222" s="56"/>
      <c r="EU222" s="56"/>
      <c r="EV222" s="56"/>
      <c r="EW222" s="56"/>
      <c r="EX222" s="56"/>
      <c r="EY222" s="56"/>
      <c r="EZ222" s="56"/>
      <c r="FA222" s="56"/>
      <c r="FB222" s="56"/>
      <c r="FD222" s="56"/>
      <c r="FE222" s="56"/>
      <c r="FF222" s="56"/>
      <c r="FG222" s="56"/>
      <c r="FH222" s="56"/>
      <c r="FI222" s="56"/>
      <c r="FJ222" s="56"/>
      <c r="FK222" s="56"/>
      <c r="FL222" s="56"/>
      <c r="FN222" s="56"/>
      <c r="FO222" s="56"/>
      <c r="FP222" s="56"/>
      <c r="FQ222" s="56"/>
      <c r="FR222" s="56"/>
      <c r="FS222" s="56"/>
      <c r="FT222" s="56"/>
      <c r="FU222" s="56"/>
      <c r="FV222" s="56"/>
      <c r="FX222" s="56"/>
      <c r="FY222" s="56"/>
      <c r="FZ222" s="56"/>
      <c r="GA222" s="56"/>
      <c r="GB222" s="56"/>
      <c r="GC222" s="56"/>
      <c r="GD222" s="56"/>
      <c r="GE222" s="56"/>
      <c r="GF222" s="56"/>
      <c r="GH222" s="56"/>
      <c r="GI222" s="56"/>
      <c r="GJ222" s="56"/>
      <c r="GK222" s="56"/>
      <c r="GL222" s="56"/>
      <c r="GM222" s="56"/>
      <c r="GN222" s="56"/>
      <c r="GO222" s="56"/>
      <c r="GP222" s="56"/>
      <c r="GR222" s="56"/>
      <c r="GS222" s="56"/>
      <c r="GT222" s="56"/>
      <c r="GU222" s="56"/>
      <c r="GV222" s="56"/>
      <c r="GW222" s="56"/>
      <c r="GX222" s="56"/>
      <c r="GY222" s="56"/>
      <c r="GZ222" s="56"/>
      <c r="HB222" s="56"/>
      <c r="HC222" s="56"/>
      <c r="HD222" s="56"/>
      <c r="HE222" s="56"/>
      <c r="HF222" s="56"/>
      <c r="HG222" s="56"/>
      <c r="HH222" s="56"/>
      <c r="HI222" s="56"/>
      <c r="HJ222" s="56"/>
      <c r="HL222" s="56"/>
      <c r="HM222" s="56"/>
      <c r="HN222" s="56"/>
      <c r="HO222" s="56"/>
      <c r="HP222" s="56"/>
      <c r="HQ222" s="56"/>
      <c r="HR222" s="56"/>
      <c r="HS222" s="56"/>
      <c r="HT222" s="56"/>
      <c r="HV222" s="56"/>
      <c r="HW222" s="56"/>
      <c r="HX222" s="56"/>
      <c r="HY222" s="56"/>
      <c r="HZ222" s="56"/>
      <c r="IA222" s="56"/>
      <c r="IB222" s="56"/>
      <c r="IC222" s="56"/>
      <c r="ID222" s="56"/>
      <c r="IF222" s="56"/>
      <c r="IG222" s="56"/>
      <c r="IH222" s="56"/>
      <c r="II222" s="56"/>
      <c r="IJ222" s="56"/>
      <c r="IK222" s="56"/>
      <c r="IL222" s="56"/>
      <c r="IM222" s="56"/>
      <c r="IN222" s="56"/>
      <c r="IP222" s="56"/>
      <c r="IQ222" s="56"/>
      <c r="IR222" s="56"/>
      <c r="IS222" s="56"/>
      <c r="IT222" s="56"/>
      <c r="IU222" s="56"/>
    </row>
    <row r="223" spans="1:255" ht="12.75" customHeight="1" thickBot="1" x14ac:dyDescent="0.25">
      <c r="A223" s="11"/>
      <c r="B223" s="106">
        <v>4685.34</v>
      </c>
      <c r="C223" s="85" t="s">
        <v>75</v>
      </c>
      <c r="D223" s="86"/>
      <c r="E223" s="47"/>
      <c r="F223" s="47"/>
      <c r="G223" s="47"/>
      <c r="H223" s="48"/>
      <c r="I223" s="49"/>
      <c r="J223" s="56"/>
      <c r="K223" s="56"/>
      <c r="L223" s="56"/>
      <c r="M223" s="56"/>
      <c r="N223" s="56"/>
      <c r="O223" s="56"/>
      <c r="P223" s="56"/>
      <c r="Q223" s="56"/>
      <c r="R223" s="56"/>
      <c r="T223" s="56"/>
      <c r="U223" s="56"/>
      <c r="V223" s="56"/>
      <c r="W223" s="56"/>
      <c r="X223" s="56"/>
      <c r="Y223" s="56"/>
      <c r="Z223" s="56"/>
      <c r="AA223" s="56"/>
      <c r="AB223" s="56"/>
      <c r="AD223" s="56"/>
      <c r="AE223" s="56"/>
      <c r="AF223" s="56"/>
      <c r="AG223" s="56"/>
      <c r="AH223" s="56"/>
      <c r="AI223" s="56"/>
      <c r="AJ223" s="56"/>
      <c r="AK223" s="56"/>
      <c r="AL223" s="56"/>
      <c r="AN223" s="56"/>
      <c r="AO223" s="56"/>
      <c r="AP223" s="56"/>
      <c r="AQ223" s="56"/>
      <c r="AR223" s="56"/>
      <c r="AS223" s="56"/>
      <c r="AT223" s="56"/>
      <c r="AU223" s="56"/>
      <c r="AV223" s="56"/>
      <c r="AX223" s="56"/>
      <c r="AY223" s="56"/>
      <c r="AZ223" s="56"/>
      <c r="BA223" s="56"/>
      <c r="BB223" s="56"/>
      <c r="BC223" s="56"/>
      <c r="BD223" s="56"/>
      <c r="BE223" s="56"/>
      <c r="BF223" s="56"/>
      <c r="BH223" s="56"/>
      <c r="BI223" s="56"/>
      <c r="BJ223" s="56"/>
      <c r="BK223" s="56"/>
      <c r="BL223" s="56"/>
      <c r="BM223" s="56"/>
      <c r="BN223" s="56"/>
      <c r="BO223" s="56"/>
      <c r="BP223" s="56"/>
      <c r="BR223" s="56"/>
      <c r="BS223" s="56"/>
      <c r="BT223" s="56"/>
      <c r="BU223" s="56"/>
      <c r="BV223" s="56"/>
      <c r="BW223" s="56"/>
      <c r="BX223" s="56"/>
      <c r="BY223" s="56"/>
      <c r="BZ223" s="56"/>
      <c r="CB223" s="56"/>
      <c r="CC223" s="56"/>
      <c r="CD223" s="56"/>
      <c r="CE223" s="56"/>
      <c r="CF223" s="56"/>
      <c r="CG223" s="56"/>
      <c r="CH223" s="56"/>
      <c r="CI223" s="56"/>
      <c r="CJ223" s="56"/>
      <c r="CL223" s="56"/>
      <c r="CM223" s="56"/>
      <c r="CN223" s="56"/>
      <c r="CO223" s="56"/>
      <c r="CP223" s="56"/>
      <c r="CQ223" s="56"/>
      <c r="CR223" s="56"/>
      <c r="CS223" s="56"/>
      <c r="CT223" s="56"/>
      <c r="CV223" s="56"/>
      <c r="CW223" s="56"/>
      <c r="CX223" s="56"/>
      <c r="CY223" s="56"/>
      <c r="CZ223" s="56"/>
      <c r="DA223" s="56"/>
      <c r="DB223" s="56"/>
      <c r="DC223" s="56"/>
      <c r="DD223" s="56"/>
      <c r="DF223" s="56"/>
      <c r="DG223" s="56"/>
      <c r="DH223" s="56"/>
      <c r="DI223" s="56"/>
      <c r="DJ223" s="56"/>
      <c r="DK223" s="56"/>
      <c r="DL223" s="56"/>
      <c r="DM223" s="56"/>
      <c r="DN223" s="56"/>
      <c r="DP223" s="56"/>
      <c r="DQ223" s="56"/>
      <c r="DR223" s="56"/>
      <c r="DS223" s="56"/>
      <c r="DT223" s="56"/>
      <c r="DU223" s="56"/>
      <c r="DV223" s="56"/>
      <c r="DW223" s="56"/>
      <c r="DX223" s="56"/>
      <c r="DZ223" s="56"/>
      <c r="EA223" s="56"/>
      <c r="EB223" s="56"/>
      <c r="EC223" s="56"/>
      <c r="ED223" s="56"/>
      <c r="EE223" s="56"/>
      <c r="EF223" s="56"/>
      <c r="EG223" s="56"/>
      <c r="EH223" s="56"/>
      <c r="EJ223" s="56"/>
      <c r="EK223" s="56"/>
      <c r="EL223" s="56"/>
      <c r="EM223" s="56"/>
      <c r="EN223" s="56"/>
      <c r="EO223" s="56"/>
      <c r="EP223" s="56"/>
      <c r="EQ223" s="56"/>
      <c r="ER223" s="56"/>
      <c r="ET223" s="56"/>
      <c r="EU223" s="56"/>
      <c r="EV223" s="56"/>
      <c r="EW223" s="56"/>
      <c r="EX223" s="56"/>
      <c r="EY223" s="56"/>
      <c r="EZ223" s="56"/>
      <c r="FA223" s="56"/>
      <c r="FB223" s="56"/>
      <c r="FD223" s="56"/>
      <c r="FE223" s="56"/>
      <c r="FF223" s="56"/>
      <c r="FG223" s="56"/>
      <c r="FH223" s="56"/>
      <c r="FI223" s="56"/>
      <c r="FJ223" s="56"/>
      <c r="FK223" s="56"/>
      <c r="FL223" s="56"/>
      <c r="FN223" s="56"/>
      <c r="FO223" s="56"/>
      <c r="FP223" s="56"/>
      <c r="FQ223" s="56"/>
      <c r="FR223" s="56"/>
      <c r="FS223" s="56"/>
      <c r="FT223" s="56"/>
      <c r="FU223" s="56"/>
      <c r="FV223" s="56"/>
      <c r="FX223" s="56"/>
      <c r="FY223" s="56"/>
      <c r="FZ223" s="56"/>
      <c r="GA223" s="56"/>
      <c r="GB223" s="56"/>
      <c r="GC223" s="56"/>
      <c r="GD223" s="56"/>
      <c r="GE223" s="56"/>
      <c r="GF223" s="56"/>
      <c r="GH223" s="56"/>
      <c r="GI223" s="56"/>
      <c r="GJ223" s="56"/>
      <c r="GK223" s="56"/>
      <c r="GL223" s="56"/>
      <c r="GM223" s="56"/>
      <c r="GN223" s="56"/>
      <c r="GO223" s="56"/>
      <c r="GP223" s="56"/>
      <c r="GR223" s="56"/>
      <c r="GS223" s="56"/>
      <c r="GT223" s="56"/>
      <c r="GU223" s="56"/>
      <c r="GV223" s="56"/>
      <c r="GW223" s="56"/>
      <c r="GX223" s="56"/>
      <c r="GY223" s="56"/>
      <c r="GZ223" s="56"/>
      <c r="HB223" s="56"/>
      <c r="HC223" s="56"/>
      <c r="HD223" s="56"/>
      <c r="HE223" s="56"/>
      <c r="HF223" s="56"/>
      <c r="HG223" s="56"/>
      <c r="HH223" s="56"/>
      <c r="HI223" s="56"/>
      <c r="HJ223" s="56"/>
      <c r="HL223" s="56"/>
      <c r="HM223" s="56"/>
      <c r="HN223" s="56"/>
      <c r="HO223" s="56"/>
      <c r="HP223" s="56"/>
      <c r="HQ223" s="56"/>
      <c r="HR223" s="56"/>
      <c r="HS223" s="56"/>
      <c r="HT223" s="56"/>
      <c r="HV223" s="56"/>
      <c r="HW223" s="56"/>
      <c r="HX223" s="56"/>
      <c r="HY223" s="56"/>
      <c r="HZ223" s="56"/>
      <c r="IA223" s="56"/>
      <c r="IB223" s="56"/>
      <c r="IC223" s="56"/>
      <c r="ID223" s="56"/>
      <c r="IF223" s="56"/>
      <c r="IG223" s="56"/>
      <c r="IH223" s="56"/>
      <c r="II223" s="56"/>
      <c r="IJ223" s="56"/>
      <c r="IK223" s="56"/>
      <c r="IL223" s="56"/>
      <c r="IM223" s="56"/>
      <c r="IN223" s="56"/>
      <c r="IP223" s="56"/>
      <c r="IQ223" s="56"/>
      <c r="IR223" s="56"/>
      <c r="IS223" s="56"/>
      <c r="IT223" s="56"/>
      <c r="IU223" s="56"/>
    </row>
    <row r="224" spans="1:255" ht="12.75" customHeight="1" thickBot="1" x14ac:dyDescent="0.25">
      <c r="A224" s="11"/>
      <c r="B224" s="106">
        <v>5118.68</v>
      </c>
      <c r="C224" s="85" t="s">
        <v>76</v>
      </c>
      <c r="D224" s="86"/>
      <c r="E224" s="47"/>
      <c r="F224" s="47"/>
      <c r="G224" s="47"/>
      <c r="H224" s="48"/>
      <c r="I224" s="49"/>
      <c r="J224" s="56"/>
      <c r="K224" s="56"/>
      <c r="L224" s="56"/>
      <c r="M224" s="56"/>
      <c r="N224" s="56"/>
      <c r="O224" s="56"/>
      <c r="P224" s="56"/>
      <c r="Q224" s="56"/>
      <c r="R224" s="56"/>
      <c r="T224" s="56"/>
      <c r="U224" s="56"/>
      <c r="V224" s="56"/>
      <c r="W224" s="56"/>
      <c r="X224" s="56"/>
      <c r="Y224" s="56"/>
      <c r="Z224" s="56"/>
      <c r="AA224" s="56"/>
      <c r="AB224" s="56"/>
      <c r="AD224" s="56"/>
      <c r="AE224" s="56"/>
      <c r="AF224" s="56"/>
      <c r="AG224" s="56"/>
      <c r="AH224" s="56"/>
      <c r="AI224" s="56"/>
      <c r="AJ224" s="56"/>
      <c r="AK224" s="56"/>
      <c r="AL224" s="56"/>
      <c r="AN224" s="56"/>
      <c r="AO224" s="56"/>
      <c r="AP224" s="56"/>
      <c r="AQ224" s="56"/>
      <c r="AR224" s="56"/>
      <c r="AS224" s="56"/>
      <c r="AT224" s="56"/>
      <c r="AU224" s="56"/>
      <c r="AV224" s="56"/>
      <c r="AX224" s="56"/>
      <c r="AY224" s="56"/>
      <c r="AZ224" s="56"/>
      <c r="BA224" s="56"/>
      <c r="BB224" s="56"/>
      <c r="BC224" s="56"/>
      <c r="BD224" s="56"/>
      <c r="BE224" s="56"/>
      <c r="BF224" s="56"/>
      <c r="BH224" s="56"/>
      <c r="BI224" s="56"/>
      <c r="BJ224" s="56"/>
      <c r="BK224" s="56"/>
      <c r="BL224" s="56"/>
      <c r="BM224" s="56"/>
      <c r="BN224" s="56"/>
      <c r="BO224" s="56"/>
      <c r="BP224" s="56"/>
      <c r="BR224" s="56"/>
      <c r="BS224" s="56"/>
      <c r="BT224" s="56"/>
      <c r="BU224" s="56"/>
      <c r="BV224" s="56"/>
      <c r="BW224" s="56"/>
      <c r="BX224" s="56"/>
      <c r="BY224" s="56"/>
      <c r="BZ224" s="56"/>
      <c r="CB224" s="56"/>
      <c r="CC224" s="56"/>
      <c r="CD224" s="56"/>
      <c r="CE224" s="56"/>
      <c r="CF224" s="56"/>
      <c r="CG224" s="56"/>
      <c r="CH224" s="56"/>
      <c r="CI224" s="56"/>
      <c r="CJ224" s="56"/>
      <c r="CL224" s="56"/>
      <c r="CM224" s="56"/>
      <c r="CN224" s="56"/>
      <c r="CO224" s="56"/>
      <c r="CP224" s="56"/>
      <c r="CQ224" s="56"/>
      <c r="CR224" s="56"/>
      <c r="CS224" s="56"/>
      <c r="CT224" s="56"/>
      <c r="CV224" s="56"/>
      <c r="CW224" s="56"/>
      <c r="CX224" s="56"/>
      <c r="CY224" s="56"/>
      <c r="CZ224" s="56"/>
      <c r="DA224" s="56"/>
      <c r="DB224" s="56"/>
      <c r="DC224" s="56"/>
      <c r="DD224" s="56"/>
      <c r="DF224" s="56"/>
      <c r="DG224" s="56"/>
      <c r="DH224" s="56"/>
      <c r="DI224" s="56"/>
      <c r="DJ224" s="56"/>
      <c r="DK224" s="56"/>
      <c r="DL224" s="56"/>
      <c r="DM224" s="56"/>
      <c r="DN224" s="56"/>
      <c r="DP224" s="56"/>
      <c r="DQ224" s="56"/>
      <c r="DR224" s="56"/>
      <c r="DS224" s="56"/>
      <c r="DT224" s="56"/>
      <c r="DU224" s="56"/>
      <c r="DV224" s="56"/>
      <c r="DW224" s="56"/>
      <c r="DX224" s="56"/>
      <c r="DZ224" s="56"/>
      <c r="EA224" s="56"/>
      <c r="EB224" s="56"/>
      <c r="EC224" s="56"/>
      <c r="ED224" s="56"/>
      <c r="EE224" s="56"/>
      <c r="EF224" s="56"/>
      <c r="EG224" s="56"/>
      <c r="EH224" s="56"/>
      <c r="EJ224" s="56"/>
      <c r="EK224" s="56"/>
      <c r="EL224" s="56"/>
      <c r="EM224" s="56"/>
      <c r="EN224" s="56"/>
      <c r="EO224" s="56"/>
      <c r="EP224" s="56"/>
      <c r="EQ224" s="56"/>
      <c r="ER224" s="56"/>
      <c r="ET224" s="56"/>
      <c r="EU224" s="56"/>
      <c r="EV224" s="56"/>
      <c r="EW224" s="56"/>
      <c r="EX224" s="56"/>
      <c r="EY224" s="56"/>
      <c r="EZ224" s="56"/>
      <c r="FA224" s="56"/>
      <c r="FB224" s="56"/>
      <c r="FD224" s="56"/>
      <c r="FE224" s="56"/>
      <c r="FF224" s="56"/>
      <c r="FG224" s="56"/>
      <c r="FH224" s="56"/>
      <c r="FI224" s="56"/>
      <c r="FJ224" s="56"/>
      <c r="FK224" s="56"/>
      <c r="FL224" s="56"/>
      <c r="FN224" s="56"/>
      <c r="FO224" s="56"/>
      <c r="FP224" s="56"/>
      <c r="FQ224" s="56"/>
      <c r="FR224" s="56"/>
      <c r="FS224" s="56"/>
      <c r="FT224" s="56"/>
      <c r="FU224" s="56"/>
      <c r="FV224" s="56"/>
      <c r="FX224" s="56"/>
      <c r="FY224" s="56"/>
      <c r="FZ224" s="56"/>
      <c r="GA224" s="56"/>
      <c r="GB224" s="56"/>
      <c r="GC224" s="56"/>
      <c r="GD224" s="56"/>
      <c r="GE224" s="56"/>
      <c r="GF224" s="56"/>
      <c r="GH224" s="56"/>
      <c r="GI224" s="56"/>
      <c r="GJ224" s="56"/>
      <c r="GK224" s="56"/>
      <c r="GL224" s="56"/>
      <c r="GM224" s="56"/>
      <c r="GN224" s="56"/>
      <c r="GO224" s="56"/>
      <c r="GP224" s="56"/>
      <c r="GR224" s="56"/>
      <c r="GS224" s="56"/>
      <c r="GT224" s="56"/>
      <c r="GU224" s="56"/>
      <c r="GV224" s="56"/>
      <c r="GW224" s="56"/>
      <c r="GX224" s="56"/>
      <c r="GY224" s="56"/>
      <c r="GZ224" s="56"/>
      <c r="HB224" s="56"/>
      <c r="HC224" s="56"/>
      <c r="HD224" s="56"/>
      <c r="HE224" s="56"/>
      <c r="HF224" s="56"/>
      <c r="HG224" s="56"/>
      <c r="HH224" s="56"/>
      <c r="HI224" s="56"/>
      <c r="HJ224" s="56"/>
      <c r="HL224" s="56"/>
      <c r="HM224" s="56"/>
      <c r="HN224" s="56"/>
      <c r="HO224" s="56"/>
      <c r="HP224" s="56"/>
      <c r="HQ224" s="56"/>
      <c r="HR224" s="56"/>
      <c r="HS224" s="56"/>
      <c r="HT224" s="56"/>
      <c r="HV224" s="56"/>
      <c r="HW224" s="56"/>
      <c r="HX224" s="56"/>
      <c r="HY224" s="56"/>
      <c r="HZ224" s="56"/>
      <c r="IA224" s="56"/>
      <c r="IB224" s="56"/>
      <c r="IC224" s="56"/>
      <c r="ID224" s="56"/>
      <c r="IF224" s="56"/>
      <c r="IG224" s="56"/>
      <c r="IH224" s="56"/>
      <c r="II224" s="56"/>
      <c r="IJ224" s="56"/>
      <c r="IK224" s="56"/>
      <c r="IL224" s="56"/>
      <c r="IM224" s="56"/>
      <c r="IN224" s="56"/>
      <c r="IP224" s="56"/>
      <c r="IQ224" s="56"/>
      <c r="IR224" s="56"/>
      <c r="IS224" s="56"/>
      <c r="IT224" s="56"/>
      <c r="IU224" s="56"/>
    </row>
    <row r="225" spans="1:255" ht="12.75" customHeight="1" thickBot="1" x14ac:dyDescent="0.25">
      <c r="A225" s="11"/>
      <c r="B225" s="106">
        <v>7138.03</v>
      </c>
      <c r="C225" s="85" t="s">
        <v>77</v>
      </c>
      <c r="D225" s="86"/>
      <c r="E225" s="47"/>
      <c r="F225" s="47"/>
      <c r="G225" s="47"/>
      <c r="H225" s="48"/>
      <c r="I225" s="49"/>
      <c r="J225" s="56"/>
      <c r="K225" s="56"/>
      <c r="L225" s="56"/>
      <c r="M225" s="56"/>
      <c r="N225" s="56"/>
      <c r="O225" s="56"/>
      <c r="P225" s="56"/>
      <c r="Q225" s="56"/>
      <c r="R225" s="56"/>
      <c r="T225" s="56"/>
      <c r="U225" s="56"/>
      <c r="V225" s="56"/>
      <c r="W225" s="56"/>
      <c r="X225" s="56"/>
      <c r="Y225" s="56"/>
      <c r="Z225" s="56"/>
      <c r="AA225" s="56"/>
      <c r="AB225" s="56"/>
      <c r="AD225" s="56"/>
      <c r="AE225" s="56"/>
      <c r="AF225" s="56"/>
      <c r="AG225" s="56"/>
      <c r="AH225" s="56"/>
      <c r="AI225" s="56"/>
      <c r="AJ225" s="56"/>
      <c r="AK225" s="56"/>
      <c r="AL225" s="56"/>
      <c r="AN225" s="56"/>
      <c r="AO225" s="56"/>
      <c r="AP225" s="56"/>
      <c r="AQ225" s="56"/>
      <c r="AR225" s="56"/>
      <c r="AS225" s="56"/>
      <c r="AT225" s="56"/>
      <c r="AU225" s="56"/>
      <c r="AV225" s="56"/>
      <c r="AX225" s="56"/>
      <c r="AY225" s="56"/>
      <c r="AZ225" s="56"/>
      <c r="BA225" s="56"/>
      <c r="BB225" s="56"/>
      <c r="BC225" s="56"/>
      <c r="BD225" s="56"/>
      <c r="BE225" s="56"/>
      <c r="BF225" s="56"/>
      <c r="BH225" s="56"/>
      <c r="BI225" s="56"/>
      <c r="BJ225" s="56"/>
      <c r="BK225" s="56"/>
      <c r="BL225" s="56"/>
      <c r="BM225" s="56"/>
      <c r="BN225" s="56"/>
      <c r="BO225" s="56"/>
      <c r="BP225" s="56"/>
      <c r="BR225" s="56"/>
      <c r="BS225" s="56"/>
      <c r="BT225" s="56"/>
      <c r="BU225" s="56"/>
      <c r="BV225" s="56"/>
      <c r="BW225" s="56"/>
      <c r="BX225" s="56"/>
      <c r="BY225" s="56"/>
      <c r="BZ225" s="56"/>
      <c r="CB225" s="56"/>
      <c r="CC225" s="56"/>
      <c r="CD225" s="56"/>
      <c r="CE225" s="56"/>
      <c r="CF225" s="56"/>
      <c r="CG225" s="56"/>
      <c r="CH225" s="56"/>
      <c r="CI225" s="56"/>
      <c r="CJ225" s="56"/>
      <c r="CL225" s="56"/>
      <c r="CM225" s="56"/>
      <c r="CN225" s="56"/>
      <c r="CO225" s="56"/>
      <c r="CP225" s="56"/>
      <c r="CQ225" s="56"/>
      <c r="CR225" s="56"/>
      <c r="CS225" s="56"/>
      <c r="CT225" s="56"/>
      <c r="CV225" s="56"/>
      <c r="CW225" s="56"/>
      <c r="CX225" s="56"/>
      <c r="CY225" s="56"/>
      <c r="CZ225" s="56"/>
      <c r="DA225" s="56"/>
      <c r="DB225" s="56"/>
      <c r="DC225" s="56"/>
      <c r="DD225" s="56"/>
      <c r="DF225" s="56"/>
      <c r="DG225" s="56"/>
      <c r="DH225" s="56"/>
      <c r="DI225" s="56"/>
      <c r="DJ225" s="56"/>
      <c r="DK225" s="56"/>
      <c r="DL225" s="56"/>
      <c r="DM225" s="56"/>
      <c r="DN225" s="56"/>
      <c r="DP225" s="56"/>
      <c r="DQ225" s="56"/>
      <c r="DR225" s="56"/>
      <c r="DS225" s="56"/>
      <c r="DT225" s="56"/>
      <c r="DU225" s="56"/>
      <c r="DV225" s="56"/>
      <c r="DW225" s="56"/>
      <c r="DX225" s="56"/>
      <c r="DZ225" s="56"/>
      <c r="EA225" s="56"/>
      <c r="EB225" s="56"/>
      <c r="EC225" s="56"/>
      <c r="ED225" s="56"/>
      <c r="EE225" s="56"/>
      <c r="EF225" s="56"/>
      <c r="EG225" s="56"/>
      <c r="EH225" s="56"/>
      <c r="EJ225" s="56"/>
      <c r="EK225" s="56"/>
      <c r="EL225" s="56"/>
      <c r="EM225" s="56"/>
      <c r="EN225" s="56"/>
      <c r="EO225" s="56"/>
      <c r="EP225" s="56"/>
      <c r="EQ225" s="56"/>
      <c r="ER225" s="56"/>
      <c r="ET225" s="56"/>
      <c r="EU225" s="56"/>
      <c r="EV225" s="56"/>
      <c r="EW225" s="56"/>
      <c r="EX225" s="56"/>
      <c r="EY225" s="56"/>
      <c r="EZ225" s="56"/>
      <c r="FA225" s="56"/>
      <c r="FB225" s="56"/>
      <c r="FD225" s="56"/>
      <c r="FE225" s="56"/>
      <c r="FF225" s="56"/>
      <c r="FG225" s="56"/>
      <c r="FH225" s="56"/>
      <c r="FI225" s="56"/>
      <c r="FJ225" s="56"/>
      <c r="FK225" s="56"/>
      <c r="FL225" s="56"/>
      <c r="FN225" s="56"/>
      <c r="FO225" s="56"/>
      <c r="FP225" s="56"/>
      <c r="FQ225" s="56"/>
      <c r="FR225" s="56"/>
      <c r="FS225" s="56"/>
      <c r="FT225" s="56"/>
      <c r="FU225" s="56"/>
      <c r="FV225" s="56"/>
      <c r="FX225" s="56"/>
      <c r="FY225" s="56"/>
      <c r="FZ225" s="56"/>
      <c r="GA225" s="56"/>
      <c r="GB225" s="56"/>
      <c r="GC225" s="56"/>
      <c r="GD225" s="56"/>
      <c r="GE225" s="56"/>
      <c r="GF225" s="56"/>
      <c r="GH225" s="56"/>
      <c r="GI225" s="56"/>
      <c r="GJ225" s="56"/>
      <c r="GK225" s="56"/>
      <c r="GL225" s="56"/>
      <c r="GM225" s="56"/>
      <c r="GN225" s="56"/>
      <c r="GO225" s="56"/>
      <c r="GP225" s="56"/>
      <c r="GR225" s="56"/>
      <c r="GS225" s="56"/>
      <c r="GT225" s="56"/>
      <c r="GU225" s="56"/>
      <c r="GV225" s="56"/>
      <c r="GW225" s="56"/>
      <c r="GX225" s="56"/>
      <c r="GY225" s="56"/>
      <c r="GZ225" s="56"/>
      <c r="HB225" s="56"/>
      <c r="HC225" s="56"/>
      <c r="HD225" s="56"/>
      <c r="HE225" s="56"/>
      <c r="HF225" s="56"/>
      <c r="HG225" s="56"/>
      <c r="HH225" s="56"/>
      <c r="HI225" s="56"/>
      <c r="HJ225" s="56"/>
      <c r="HL225" s="56"/>
      <c r="HM225" s="56"/>
      <c r="HN225" s="56"/>
      <c r="HO225" s="56"/>
      <c r="HP225" s="56"/>
      <c r="HQ225" s="56"/>
      <c r="HR225" s="56"/>
      <c r="HS225" s="56"/>
      <c r="HT225" s="56"/>
      <c r="HV225" s="56"/>
      <c r="HW225" s="56"/>
      <c r="HX225" s="56"/>
      <c r="HY225" s="56"/>
      <c r="HZ225" s="56"/>
      <c r="IA225" s="56"/>
      <c r="IB225" s="56"/>
      <c r="IC225" s="56"/>
      <c r="ID225" s="56"/>
      <c r="IF225" s="56"/>
      <c r="IG225" s="56"/>
      <c r="IH225" s="56"/>
      <c r="II225" s="56"/>
      <c r="IJ225" s="56"/>
      <c r="IK225" s="56"/>
      <c r="IL225" s="56"/>
      <c r="IM225" s="56"/>
      <c r="IN225" s="56"/>
      <c r="IP225" s="56"/>
      <c r="IQ225" s="56"/>
      <c r="IR225" s="56"/>
      <c r="IS225" s="56"/>
      <c r="IT225" s="56"/>
      <c r="IU225" s="56"/>
    </row>
    <row r="226" spans="1:255" ht="12.75" customHeight="1" thickBot="1" x14ac:dyDescent="0.25">
      <c r="A226" s="11"/>
      <c r="B226" s="106">
        <v>5504.16</v>
      </c>
      <c r="C226" s="85" t="s">
        <v>78</v>
      </c>
      <c r="D226" s="86"/>
      <c r="E226" s="47"/>
      <c r="F226" s="47"/>
      <c r="G226" s="47"/>
      <c r="H226" s="48"/>
      <c r="I226" s="49"/>
      <c r="J226" s="56"/>
      <c r="K226" s="56"/>
      <c r="L226" s="56"/>
      <c r="M226" s="56"/>
      <c r="N226" s="56"/>
      <c r="O226" s="56"/>
      <c r="P226" s="56"/>
      <c r="Q226" s="56"/>
      <c r="R226" s="56"/>
      <c r="T226" s="56"/>
      <c r="U226" s="56"/>
      <c r="V226" s="56"/>
      <c r="W226" s="56"/>
      <c r="X226" s="56"/>
      <c r="Y226" s="56"/>
      <c r="Z226" s="56"/>
      <c r="AA226" s="56"/>
      <c r="AB226" s="56"/>
      <c r="AD226" s="56"/>
      <c r="AE226" s="56"/>
      <c r="AF226" s="56"/>
      <c r="AG226" s="56"/>
      <c r="AH226" s="56"/>
      <c r="AI226" s="56"/>
      <c r="AJ226" s="56"/>
      <c r="AK226" s="56"/>
      <c r="AL226" s="56"/>
      <c r="AN226" s="56"/>
      <c r="AO226" s="56"/>
      <c r="AP226" s="56"/>
      <c r="AQ226" s="56"/>
      <c r="AR226" s="56"/>
      <c r="AS226" s="56"/>
      <c r="AT226" s="56"/>
      <c r="AU226" s="56"/>
      <c r="AV226" s="56"/>
      <c r="AX226" s="56"/>
      <c r="AY226" s="56"/>
      <c r="AZ226" s="56"/>
      <c r="BA226" s="56"/>
      <c r="BB226" s="56"/>
      <c r="BC226" s="56"/>
      <c r="BD226" s="56"/>
      <c r="BE226" s="56"/>
      <c r="BF226" s="56"/>
      <c r="BH226" s="56"/>
      <c r="BI226" s="56"/>
      <c r="BJ226" s="56"/>
      <c r="BK226" s="56"/>
      <c r="BL226" s="56"/>
      <c r="BM226" s="56"/>
      <c r="BN226" s="56"/>
      <c r="BO226" s="56"/>
      <c r="BP226" s="56"/>
      <c r="BR226" s="56"/>
      <c r="BS226" s="56"/>
      <c r="BT226" s="56"/>
      <c r="BU226" s="56"/>
      <c r="BV226" s="56"/>
      <c r="BW226" s="56"/>
      <c r="BX226" s="56"/>
      <c r="BY226" s="56"/>
      <c r="BZ226" s="56"/>
      <c r="CB226" s="56"/>
      <c r="CC226" s="56"/>
      <c r="CD226" s="56"/>
      <c r="CE226" s="56"/>
      <c r="CF226" s="56"/>
      <c r="CG226" s="56"/>
      <c r="CH226" s="56"/>
      <c r="CI226" s="56"/>
      <c r="CJ226" s="56"/>
      <c r="CL226" s="56"/>
      <c r="CM226" s="56"/>
      <c r="CN226" s="56"/>
      <c r="CO226" s="56"/>
      <c r="CP226" s="56"/>
      <c r="CQ226" s="56"/>
      <c r="CR226" s="56"/>
      <c r="CS226" s="56"/>
      <c r="CT226" s="56"/>
      <c r="CV226" s="56"/>
      <c r="CW226" s="56"/>
      <c r="CX226" s="56"/>
      <c r="CY226" s="56"/>
      <c r="CZ226" s="56"/>
      <c r="DA226" s="56"/>
      <c r="DB226" s="56"/>
      <c r="DC226" s="56"/>
      <c r="DD226" s="56"/>
      <c r="DF226" s="56"/>
      <c r="DG226" s="56"/>
      <c r="DH226" s="56"/>
      <c r="DI226" s="56"/>
      <c r="DJ226" s="56"/>
      <c r="DK226" s="56"/>
      <c r="DL226" s="56"/>
      <c r="DM226" s="56"/>
      <c r="DN226" s="56"/>
      <c r="DP226" s="56"/>
      <c r="DQ226" s="56"/>
      <c r="DR226" s="56"/>
      <c r="DS226" s="56"/>
      <c r="DT226" s="56"/>
      <c r="DU226" s="56"/>
      <c r="DV226" s="56"/>
      <c r="DW226" s="56"/>
      <c r="DX226" s="56"/>
      <c r="DZ226" s="56"/>
      <c r="EA226" s="56"/>
      <c r="EB226" s="56"/>
      <c r="EC226" s="56"/>
      <c r="ED226" s="56"/>
      <c r="EE226" s="56"/>
      <c r="EF226" s="56"/>
      <c r="EG226" s="56"/>
      <c r="EH226" s="56"/>
      <c r="EJ226" s="56"/>
      <c r="EK226" s="56"/>
      <c r="EL226" s="56"/>
      <c r="EM226" s="56"/>
      <c r="EN226" s="56"/>
      <c r="EO226" s="56"/>
      <c r="EP226" s="56"/>
      <c r="EQ226" s="56"/>
      <c r="ER226" s="56"/>
      <c r="ET226" s="56"/>
      <c r="EU226" s="56"/>
      <c r="EV226" s="56"/>
      <c r="EW226" s="56"/>
      <c r="EX226" s="56"/>
      <c r="EY226" s="56"/>
      <c r="EZ226" s="56"/>
      <c r="FA226" s="56"/>
      <c r="FB226" s="56"/>
      <c r="FD226" s="56"/>
      <c r="FE226" s="56"/>
      <c r="FF226" s="56"/>
      <c r="FG226" s="56"/>
      <c r="FH226" s="56"/>
      <c r="FI226" s="56"/>
      <c r="FJ226" s="56"/>
      <c r="FK226" s="56"/>
      <c r="FL226" s="56"/>
      <c r="FN226" s="56"/>
      <c r="FO226" s="56"/>
      <c r="FP226" s="56"/>
      <c r="FQ226" s="56"/>
      <c r="FR226" s="56"/>
      <c r="FS226" s="56"/>
      <c r="FT226" s="56"/>
      <c r="FU226" s="56"/>
      <c r="FV226" s="56"/>
      <c r="FX226" s="56"/>
      <c r="FY226" s="56"/>
      <c r="FZ226" s="56"/>
      <c r="GA226" s="56"/>
      <c r="GB226" s="56"/>
      <c r="GC226" s="56"/>
      <c r="GD226" s="56"/>
      <c r="GE226" s="56"/>
      <c r="GF226" s="56"/>
      <c r="GH226" s="56"/>
      <c r="GI226" s="56"/>
      <c r="GJ226" s="56"/>
      <c r="GK226" s="56"/>
      <c r="GL226" s="56"/>
      <c r="GM226" s="56"/>
      <c r="GN226" s="56"/>
      <c r="GO226" s="56"/>
      <c r="GP226" s="56"/>
      <c r="GR226" s="56"/>
      <c r="GS226" s="56"/>
      <c r="GT226" s="56"/>
      <c r="GU226" s="56"/>
      <c r="GV226" s="56"/>
      <c r="GW226" s="56"/>
      <c r="GX226" s="56"/>
      <c r="GY226" s="56"/>
      <c r="GZ226" s="56"/>
      <c r="HB226" s="56"/>
      <c r="HC226" s="56"/>
      <c r="HD226" s="56"/>
      <c r="HE226" s="56"/>
      <c r="HF226" s="56"/>
      <c r="HG226" s="56"/>
      <c r="HH226" s="56"/>
      <c r="HI226" s="56"/>
      <c r="HJ226" s="56"/>
      <c r="HL226" s="56"/>
      <c r="HM226" s="56"/>
      <c r="HN226" s="56"/>
      <c r="HO226" s="56"/>
      <c r="HP226" s="56"/>
      <c r="HQ226" s="56"/>
      <c r="HR226" s="56"/>
      <c r="HS226" s="56"/>
      <c r="HT226" s="56"/>
      <c r="HV226" s="56"/>
      <c r="HW226" s="56"/>
      <c r="HX226" s="56"/>
      <c r="HY226" s="56"/>
      <c r="HZ226" s="56"/>
      <c r="IA226" s="56"/>
      <c r="IB226" s="56"/>
      <c r="IC226" s="56"/>
      <c r="ID226" s="56"/>
      <c r="IF226" s="56"/>
      <c r="IG226" s="56"/>
      <c r="IH226" s="56"/>
      <c r="II226" s="56"/>
      <c r="IJ226" s="56"/>
      <c r="IK226" s="56"/>
      <c r="IL226" s="56"/>
      <c r="IM226" s="56"/>
      <c r="IN226" s="56"/>
      <c r="IP226" s="56"/>
      <c r="IQ226" s="56"/>
      <c r="IR226" s="56"/>
      <c r="IS226" s="56"/>
      <c r="IT226" s="56"/>
      <c r="IU226" s="56"/>
    </row>
    <row r="227" spans="1:255" ht="12.75" customHeight="1" thickBot="1" x14ac:dyDescent="0.25">
      <c r="A227" s="11"/>
      <c r="B227" s="106">
        <v>6979.15</v>
      </c>
      <c r="C227" s="85" t="s">
        <v>79</v>
      </c>
      <c r="D227" s="86"/>
      <c r="E227" s="47"/>
      <c r="F227" s="47"/>
      <c r="G227" s="47"/>
      <c r="H227" s="48"/>
      <c r="I227" s="49"/>
      <c r="J227" s="56"/>
      <c r="K227" s="56"/>
      <c r="L227" s="56"/>
      <c r="M227" s="56"/>
      <c r="N227" s="56"/>
      <c r="O227" s="56"/>
      <c r="P227" s="56"/>
      <c r="Q227" s="56"/>
      <c r="R227" s="56"/>
      <c r="T227" s="56"/>
      <c r="U227" s="56"/>
      <c r="V227" s="56"/>
      <c r="W227" s="56"/>
      <c r="X227" s="56"/>
      <c r="Y227" s="56"/>
      <c r="Z227" s="56"/>
      <c r="AA227" s="56"/>
      <c r="AB227" s="56"/>
      <c r="AD227" s="56"/>
      <c r="AE227" s="56"/>
      <c r="AF227" s="56"/>
      <c r="AG227" s="56"/>
      <c r="AH227" s="56"/>
      <c r="AI227" s="56"/>
      <c r="AJ227" s="56"/>
      <c r="AK227" s="56"/>
      <c r="AL227" s="56"/>
      <c r="AN227" s="56"/>
      <c r="AO227" s="56"/>
      <c r="AP227" s="56"/>
      <c r="AQ227" s="56"/>
      <c r="AR227" s="56"/>
      <c r="AS227" s="56"/>
      <c r="AT227" s="56"/>
      <c r="AU227" s="56"/>
      <c r="AV227" s="56"/>
      <c r="AX227" s="56"/>
      <c r="AY227" s="56"/>
      <c r="AZ227" s="56"/>
      <c r="BA227" s="56"/>
      <c r="BB227" s="56"/>
      <c r="BC227" s="56"/>
      <c r="BD227" s="56"/>
      <c r="BE227" s="56"/>
      <c r="BF227" s="56"/>
      <c r="BH227" s="56"/>
      <c r="BI227" s="56"/>
      <c r="BJ227" s="56"/>
      <c r="BK227" s="56"/>
      <c r="BL227" s="56"/>
      <c r="BM227" s="56"/>
      <c r="BN227" s="56"/>
      <c r="BO227" s="56"/>
      <c r="BP227" s="56"/>
      <c r="BR227" s="56"/>
      <c r="BS227" s="56"/>
      <c r="BT227" s="56"/>
      <c r="BU227" s="56"/>
      <c r="BV227" s="56"/>
      <c r="BW227" s="56"/>
      <c r="BX227" s="56"/>
      <c r="BY227" s="56"/>
      <c r="BZ227" s="56"/>
      <c r="CB227" s="56"/>
      <c r="CC227" s="56"/>
      <c r="CD227" s="56"/>
      <c r="CE227" s="56"/>
      <c r="CF227" s="56"/>
      <c r="CG227" s="56"/>
      <c r="CH227" s="56"/>
      <c r="CI227" s="56"/>
      <c r="CJ227" s="56"/>
      <c r="CL227" s="56"/>
      <c r="CM227" s="56"/>
      <c r="CN227" s="56"/>
      <c r="CO227" s="56"/>
      <c r="CP227" s="56"/>
      <c r="CQ227" s="56"/>
      <c r="CR227" s="56"/>
      <c r="CS227" s="56"/>
      <c r="CT227" s="56"/>
      <c r="CV227" s="56"/>
      <c r="CW227" s="56"/>
      <c r="CX227" s="56"/>
      <c r="CY227" s="56"/>
      <c r="CZ227" s="56"/>
      <c r="DA227" s="56"/>
      <c r="DB227" s="56"/>
      <c r="DC227" s="56"/>
      <c r="DD227" s="56"/>
      <c r="DF227" s="56"/>
      <c r="DG227" s="56"/>
      <c r="DH227" s="56"/>
      <c r="DI227" s="56"/>
      <c r="DJ227" s="56"/>
      <c r="DK227" s="56"/>
      <c r="DL227" s="56"/>
      <c r="DM227" s="56"/>
      <c r="DN227" s="56"/>
      <c r="DP227" s="56"/>
      <c r="DQ227" s="56"/>
      <c r="DR227" s="56"/>
      <c r="DS227" s="56"/>
      <c r="DT227" s="56"/>
      <c r="DU227" s="56"/>
      <c r="DV227" s="56"/>
      <c r="DW227" s="56"/>
      <c r="DX227" s="56"/>
      <c r="DZ227" s="56"/>
      <c r="EA227" s="56"/>
      <c r="EB227" s="56"/>
      <c r="EC227" s="56"/>
      <c r="ED227" s="56"/>
      <c r="EE227" s="56"/>
      <c r="EF227" s="56"/>
      <c r="EG227" s="56"/>
      <c r="EH227" s="56"/>
      <c r="EJ227" s="56"/>
      <c r="EK227" s="56"/>
      <c r="EL227" s="56"/>
      <c r="EM227" s="56"/>
      <c r="EN227" s="56"/>
      <c r="EO227" s="56"/>
      <c r="EP227" s="56"/>
      <c r="EQ227" s="56"/>
      <c r="ER227" s="56"/>
      <c r="ET227" s="56"/>
      <c r="EU227" s="56"/>
      <c r="EV227" s="56"/>
      <c r="EW227" s="56"/>
      <c r="EX227" s="56"/>
      <c r="EY227" s="56"/>
      <c r="EZ227" s="56"/>
      <c r="FA227" s="56"/>
      <c r="FB227" s="56"/>
      <c r="FD227" s="56"/>
      <c r="FE227" s="56"/>
      <c r="FF227" s="56"/>
      <c r="FG227" s="56"/>
      <c r="FH227" s="56"/>
      <c r="FI227" s="56"/>
      <c r="FJ227" s="56"/>
      <c r="FK227" s="56"/>
      <c r="FL227" s="56"/>
      <c r="FN227" s="56"/>
      <c r="FO227" s="56"/>
      <c r="FP227" s="56"/>
      <c r="FQ227" s="56"/>
      <c r="FR227" s="56"/>
      <c r="FS227" s="56"/>
      <c r="FT227" s="56"/>
      <c r="FU227" s="56"/>
      <c r="FV227" s="56"/>
      <c r="FX227" s="56"/>
      <c r="FY227" s="56"/>
      <c r="FZ227" s="56"/>
      <c r="GA227" s="56"/>
      <c r="GB227" s="56"/>
      <c r="GC227" s="56"/>
      <c r="GD227" s="56"/>
      <c r="GE227" s="56"/>
      <c r="GF227" s="56"/>
      <c r="GH227" s="56"/>
      <c r="GI227" s="56"/>
      <c r="GJ227" s="56"/>
      <c r="GK227" s="56"/>
      <c r="GL227" s="56"/>
      <c r="GM227" s="56"/>
      <c r="GN227" s="56"/>
      <c r="GO227" s="56"/>
      <c r="GP227" s="56"/>
      <c r="GR227" s="56"/>
      <c r="GS227" s="56"/>
      <c r="GT227" s="56"/>
      <c r="GU227" s="56"/>
      <c r="GV227" s="56"/>
      <c r="GW227" s="56"/>
      <c r="GX227" s="56"/>
      <c r="GY227" s="56"/>
      <c r="GZ227" s="56"/>
      <c r="HB227" s="56"/>
      <c r="HC227" s="56"/>
      <c r="HD227" s="56"/>
      <c r="HE227" s="56"/>
      <c r="HF227" s="56"/>
      <c r="HG227" s="56"/>
      <c r="HH227" s="56"/>
      <c r="HI227" s="56"/>
      <c r="HJ227" s="56"/>
      <c r="HL227" s="56"/>
      <c r="HM227" s="56"/>
      <c r="HN227" s="56"/>
      <c r="HO227" s="56"/>
      <c r="HP227" s="56"/>
      <c r="HQ227" s="56"/>
      <c r="HR227" s="56"/>
      <c r="HS227" s="56"/>
      <c r="HT227" s="56"/>
      <c r="HV227" s="56"/>
      <c r="HW227" s="56"/>
      <c r="HX227" s="56"/>
      <c r="HY227" s="56"/>
      <c r="HZ227" s="56"/>
      <c r="IA227" s="56"/>
      <c r="IB227" s="56"/>
      <c r="IC227" s="56"/>
      <c r="ID227" s="56"/>
      <c r="IF227" s="56"/>
      <c r="IG227" s="56"/>
      <c r="IH227" s="56"/>
      <c r="II227" s="56"/>
      <c r="IJ227" s="56"/>
      <c r="IK227" s="56"/>
      <c r="IL227" s="56"/>
      <c r="IM227" s="56"/>
      <c r="IN227" s="56"/>
      <c r="IP227" s="56"/>
      <c r="IQ227" s="56"/>
      <c r="IR227" s="56"/>
      <c r="IS227" s="56"/>
      <c r="IT227" s="56"/>
      <c r="IU227" s="56"/>
    </row>
    <row r="228" spans="1:255" ht="12.75" customHeight="1" thickBot="1" x14ac:dyDescent="0.25">
      <c r="A228" s="11"/>
      <c r="B228" s="106">
        <v>5167.5</v>
      </c>
      <c r="C228" s="85" t="s">
        <v>80</v>
      </c>
      <c r="D228" s="86"/>
      <c r="E228" s="47"/>
      <c r="F228" s="47"/>
      <c r="G228" s="47"/>
      <c r="H228" s="48"/>
      <c r="I228" s="49"/>
      <c r="J228" s="56"/>
      <c r="K228" s="56"/>
      <c r="L228" s="56"/>
      <c r="M228" s="56"/>
      <c r="N228" s="56"/>
      <c r="O228" s="56"/>
      <c r="P228" s="56"/>
      <c r="Q228" s="56"/>
      <c r="R228" s="56"/>
      <c r="T228" s="56"/>
      <c r="U228" s="56"/>
      <c r="V228" s="56"/>
      <c r="W228" s="56"/>
      <c r="X228" s="56"/>
      <c r="Y228" s="56"/>
      <c r="Z228" s="56"/>
      <c r="AA228" s="56"/>
      <c r="AB228" s="56"/>
      <c r="AD228" s="56"/>
      <c r="AE228" s="56"/>
      <c r="AF228" s="56"/>
      <c r="AG228" s="56"/>
      <c r="AH228" s="56"/>
      <c r="AI228" s="56"/>
      <c r="AJ228" s="56"/>
      <c r="AK228" s="56"/>
      <c r="AL228" s="56"/>
      <c r="AN228" s="56"/>
      <c r="AO228" s="56"/>
      <c r="AP228" s="56"/>
      <c r="AQ228" s="56"/>
      <c r="AR228" s="56"/>
      <c r="AS228" s="56"/>
      <c r="AT228" s="56"/>
      <c r="AU228" s="56"/>
      <c r="AV228" s="56"/>
      <c r="AX228" s="56"/>
      <c r="AY228" s="56"/>
      <c r="AZ228" s="56"/>
      <c r="BA228" s="56"/>
      <c r="BB228" s="56"/>
      <c r="BC228" s="56"/>
      <c r="BD228" s="56"/>
      <c r="BE228" s="56"/>
      <c r="BF228" s="56"/>
      <c r="BH228" s="56"/>
      <c r="BI228" s="56"/>
      <c r="BJ228" s="56"/>
      <c r="BK228" s="56"/>
      <c r="BL228" s="56"/>
      <c r="BM228" s="56"/>
      <c r="BN228" s="56"/>
      <c r="BO228" s="56"/>
      <c r="BP228" s="56"/>
      <c r="BR228" s="56"/>
      <c r="BS228" s="56"/>
      <c r="BT228" s="56"/>
      <c r="BU228" s="56"/>
      <c r="BV228" s="56"/>
      <c r="BW228" s="56"/>
      <c r="BX228" s="56"/>
      <c r="BY228" s="56"/>
      <c r="BZ228" s="56"/>
      <c r="CB228" s="56"/>
      <c r="CC228" s="56"/>
      <c r="CD228" s="56"/>
      <c r="CE228" s="56"/>
      <c r="CF228" s="56"/>
      <c r="CG228" s="56"/>
      <c r="CH228" s="56"/>
      <c r="CI228" s="56"/>
      <c r="CJ228" s="56"/>
      <c r="CL228" s="56"/>
      <c r="CM228" s="56"/>
      <c r="CN228" s="56"/>
      <c r="CO228" s="56"/>
      <c r="CP228" s="56"/>
      <c r="CQ228" s="56"/>
      <c r="CR228" s="56"/>
      <c r="CS228" s="56"/>
      <c r="CT228" s="56"/>
      <c r="CV228" s="56"/>
      <c r="CW228" s="56"/>
      <c r="CX228" s="56"/>
      <c r="CY228" s="56"/>
      <c r="CZ228" s="56"/>
      <c r="DA228" s="56"/>
      <c r="DB228" s="56"/>
      <c r="DC228" s="56"/>
      <c r="DD228" s="56"/>
      <c r="DF228" s="56"/>
      <c r="DG228" s="56"/>
      <c r="DH228" s="56"/>
      <c r="DI228" s="56"/>
      <c r="DJ228" s="56"/>
      <c r="DK228" s="56"/>
      <c r="DL228" s="56"/>
      <c r="DM228" s="56"/>
      <c r="DN228" s="56"/>
      <c r="DP228" s="56"/>
      <c r="DQ228" s="56"/>
      <c r="DR228" s="56"/>
      <c r="DS228" s="56"/>
      <c r="DT228" s="56"/>
      <c r="DU228" s="56"/>
      <c r="DV228" s="56"/>
      <c r="DW228" s="56"/>
      <c r="DX228" s="56"/>
      <c r="DZ228" s="56"/>
      <c r="EA228" s="56"/>
      <c r="EB228" s="56"/>
      <c r="EC228" s="56"/>
      <c r="ED228" s="56"/>
      <c r="EE228" s="56"/>
      <c r="EF228" s="56"/>
      <c r="EG228" s="56"/>
      <c r="EH228" s="56"/>
      <c r="EJ228" s="56"/>
      <c r="EK228" s="56"/>
      <c r="EL228" s="56"/>
      <c r="EM228" s="56"/>
      <c r="EN228" s="56"/>
      <c r="EO228" s="56"/>
      <c r="EP228" s="56"/>
      <c r="EQ228" s="56"/>
      <c r="ER228" s="56"/>
      <c r="ET228" s="56"/>
      <c r="EU228" s="56"/>
      <c r="EV228" s="56"/>
      <c r="EW228" s="56"/>
      <c r="EX228" s="56"/>
      <c r="EY228" s="56"/>
      <c r="EZ228" s="56"/>
      <c r="FA228" s="56"/>
      <c r="FB228" s="56"/>
      <c r="FD228" s="56"/>
      <c r="FE228" s="56"/>
      <c r="FF228" s="56"/>
      <c r="FG228" s="56"/>
      <c r="FH228" s="56"/>
      <c r="FI228" s="56"/>
      <c r="FJ228" s="56"/>
      <c r="FK228" s="56"/>
      <c r="FL228" s="56"/>
      <c r="FN228" s="56"/>
      <c r="FO228" s="56"/>
      <c r="FP228" s="56"/>
      <c r="FQ228" s="56"/>
      <c r="FR228" s="56"/>
      <c r="FS228" s="56"/>
      <c r="FT228" s="56"/>
      <c r="FU228" s="56"/>
      <c r="FV228" s="56"/>
      <c r="FX228" s="56"/>
      <c r="FY228" s="56"/>
      <c r="FZ228" s="56"/>
      <c r="GA228" s="56"/>
      <c r="GB228" s="56"/>
      <c r="GC228" s="56"/>
      <c r="GD228" s="56"/>
      <c r="GE228" s="56"/>
      <c r="GF228" s="56"/>
      <c r="GH228" s="56"/>
      <c r="GI228" s="56"/>
      <c r="GJ228" s="56"/>
      <c r="GK228" s="56"/>
      <c r="GL228" s="56"/>
      <c r="GM228" s="56"/>
      <c r="GN228" s="56"/>
      <c r="GO228" s="56"/>
      <c r="GP228" s="56"/>
      <c r="GR228" s="56"/>
      <c r="GS228" s="56"/>
      <c r="GT228" s="56"/>
      <c r="GU228" s="56"/>
      <c r="GV228" s="56"/>
      <c r="GW228" s="56"/>
      <c r="GX228" s="56"/>
      <c r="GY228" s="56"/>
      <c r="GZ228" s="56"/>
      <c r="HB228" s="56"/>
      <c r="HC228" s="56"/>
      <c r="HD228" s="56"/>
      <c r="HE228" s="56"/>
      <c r="HF228" s="56"/>
      <c r="HG228" s="56"/>
      <c r="HH228" s="56"/>
      <c r="HI228" s="56"/>
      <c r="HJ228" s="56"/>
      <c r="HL228" s="56"/>
      <c r="HM228" s="56"/>
      <c r="HN228" s="56"/>
      <c r="HO228" s="56"/>
      <c r="HP228" s="56"/>
      <c r="HQ228" s="56"/>
      <c r="HR228" s="56"/>
      <c r="HS228" s="56"/>
      <c r="HT228" s="56"/>
      <c r="HV228" s="56"/>
      <c r="HW228" s="56"/>
      <c r="HX228" s="56"/>
      <c r="HY228" s="56"/>
      <c r="HZ228" s="56"/>
      <c r="IA228" s="56"/>
      <c r="IB228" s="56"/>
      <c r="IC228" s="56"/>
      <c r="ID228" s="56"/>
      <c r="IF228" s="56"/>
      <c r="IG228" s="56"/>
      <c r="IH228" s="56"/>
      <c r="II228" s="56"/>
      <c r="IJ228" s="56"/>
      <c r="IK228" s="56"/>
      <c r="IL228" s="56"/>
      <c r="IM228" s="56"/>
      <c r="IN228" s="56"/>
      <c r="IP228" s="56"/>
      <c r="IQ228" s="56"/>
      <c r="IR228" s="56"/>
      <c r="IS228" s="56"/>
      <c r="IT228" s="56"/>
      <c r="IU228" s="56"/>
    </row>
    <row r="229" spans="1:255" ht="13.5" thickBot="1" x14ac:dyDescent="0.25">
      <c r="A229" s="11"/>
      <c r="B229" s="185"/>
      <c r="C229" s="70" t="s">
        <v>87</v>
      </c>
      <c r="D229" s="163"/>
      <c r="E229" s="53"/>
      <c r="F229" s="53"/>
      <c r="G229" s="53"/>
      <c r="H229" s="153"/>
      <c r="I229" s="49">
        <v>3461.82</v>
      </c>
      <c r="J229" s="56"/>
      <c r="K229" s="56"/>
      <c r="L229" s="56"/>
      <c r="M229" s="56"/>
      <c r="N229" s="56"/>
      <c r="O229" s="56"/>
      <c r="P229" s="56"/>
      <c r="Q229" s="56"/>
      <c r="R229" s="56"/>
      <c r="T229" s="56"/>
      <c r="U229" s="56"/>
      <c r="V229" s="56"/>
      <c r="W229" s="56"/>
      <c r="X229" s="56"/>
      <c r="Y229" s="56"/>
      <c r="Z229" s="56"/>
      <c r="AA229" s="56"/>
      <c r="AB229" s="56"/>
      <c r="AD229" s="56"/>
      <c r="AE229" s="56"/>
      <c r="AF229" s="56"/>
      <c r="AG229" s="56"/>
      <c r="AH229" s="56"/>
      <c r="AI229" s="56"/>
      <c r="AJ229" s="56"/>
      <c r="AK229" s="56"/>
      <c r="AL229" s="56"/>
      <c r="AN229" s="56"/>
      <c r="AO229" s="56"/>
      <c r="AP229" s="56"/>
      <c r="AQ229" s="56"/>
      <c r="AR229" s="56"/>
      <c r="AS229" s="56"/>
      <c r="AT229" s="56"/>
      <c r="AU229" s="56"/>
      <c r="AV229" s="56"/>
      <c r="AX229" s="56"/>
      <c r="AY229" s="56"/>
      <c r="AZ229" s="56"/>
      <c r="BA229" s="56"/>
      <c r="BB229" s="56"/>
      <c r="BC229" s="56"/>
      <c r="BD229" s="56"/>
      <c r="BE229" s="56"/>
      <c r="BF229" s="56"/>
      <c r="BH229" s="56"/>
      <c r="BI229" s="56"/>
      <c r="BJ229" s="56"/>
      <c r="BK229" s="56"/>
      <c r="BL229" s="56"/>
      <c r="BM229" s="56"/>
      <c r="BN229" s="56"/>
      <c r="BO229" s="56"/>
      <c r="BP229" s="56"/>
      <c r="BR229" s="56"/>
      <c r="BS229" s="56"/>
      <c r="BT229" s="56"/>
      <c r="BU229" s="56"/>
      <c r="BV229" s="56"/>
      <c r="BW229" s="56"/>
      <c r="BX229" s="56"/>
      <c r="BY229" s="56"/>
      <c r="BZ229" s="56"/>
      <c r="CB229" s="56"/>
      <c r="CC229" s="56"/>
      <c r="CD229" s="56"/>
      <c r="CE229" s="56"/>
      <c r="CF229" s="56"/>
      <c r="CG229" s="56"/>
      <c r="CH229" s="56"/>
      <c r="CI229" s="56"/>
      <c r="CJ229" s="56"/>
      <c r="CL229" s="56"/>
      <c r="CM229" s="56"/>
      <c r="CN229" s="56"/>
      <c r="CO229" s="56"/>
      <c r="CP229" s="56"/>
      <c r="CQ229" s="56"/>
      <c r="CR229" s="56"/>
      <c r="CS229" s="56"/>
      <c r="CT229" s="56"/>
      <c r="CV229" s="56"/>
      <c r="CW229" s="56"/>
      <c r="CX229" s="56"/>
      <c r="CY229" s="56"/>
      <c r="CZ229" s="56"/>
      <c r="DA229" s="56"/>
      <c r="DB229" s="56"/>
      <c r="DC229" s="56"/>
      <c r="DD229" s="56"/>
      <c r="DF229" s="56"/>
      <c r="DG229" s="56"/>
      <c r="DH229" s="56"/>
      <c r="DI229" s="56"/>
      <c r="DJ229" s="56"/>
      <c r="DK229" s="56"/>
      <c r="DL229" s="56"/>
      <c r="DM229" s="56"/>
      <c r="DN229" s="56"/>
      <c r="DP229" s="56"/>
      <c r="DQ229" s="56"/>
      <c r="DR229" s="56"/>
      <c r="DS229" s="56"/>
      <c r="DT229" s="56"/>
      <c r="DU229" s="56"/>
      <c r="DV229" s="56"/>
      <c r="DW229" s="56"/>
      <c r="DX229" s="56"/>
      <c r="DZ229" s="56"/>
      <c r="EA229" s="56"/>
      <c r="EB229" s="56"/>
      <c r="EC229" s="56"/>
      <c r="ED229" s="56"/>
      <c r="EE229" s="56"/>
      <c r="EF229" s="56"/>
      <c r="EG229" s="56"/>
      <c r="EH229" s="56"/>
      <c r="EJ229" s="56"/>
      <c r="EK229" s="56"/>
      <c r="EL229" s="56"/>
      <c r="EM229" s="56"/>
      <c r="EN229" s="56"/>
      <c r="EO229" s="56"/>
      <c r="EP229" s="56"/>
      <c r="EQ229" s="56"/>
      <c r="ER229" s="56"/>
      <c r="ET229" s="56"/>
      <c r="EU229" s="56"/>
      <c r="EV229" s="56"/>
      <c r="EW229" s="56"/>
      <c r="EX229" s="56"/>
      <c r="EY229" s="56"/>
      <c r="EZ229" s="56"/>
      <c r="FA229" s="56"/>
      <c r="FB229" s="56"/>
      <c r="FD229" s="56"/>
      <c r="FE229" s="56"/>
      <c r="FF229" s="56"/>
      <c r="FG229" s="56"/>
      <c r="FH229" s="56"/>
      <c r="FI229" s="56"/>
      <c r="FJ229" s="56"/>
      <c r="FK229" s="56"/>
      <c r="FL229" s="56"/>
      <c r="FN229" s="56"/>
      <c r="FO229" s="56"/>
      <c r="FP229" s="56"/>
      <c r="FQ229" s="56"/>
      <c r="FR229" s="56"/>
      <c r="FS229" s="56"/>
      <c r="FT229" s="56"/>
      <c r="FU229" s="56"/>
      <c r="FV229" s="56"/>
      <c r="FX229" s="56"/>
      <c r="FY229" s="56"/>
      <c r="FZ229" s="56"/>
      <c r="GA229" s="56"/>
      <c r="GB229" s="56"/>
      <c r="GC229" s="56"/>
      <c r="GD229" s="56"/>
      <c r="GE229" s="56"/>
      <c r="GF229" s="56"/>
      <c r="GH229" s="56"/>
      <c r="GI229" s="56"/>
      <c r="GJ229" s="56"/>
      <c r="GK229" s="56"/>
      <c r="GL229" s="56"/>
      <c r="GM229" s="56"/>
      <c r="GN229" s="56"/>
      <c r="GO229" s="56"/>
      <c r="GP229" s="56"/>
      <c r="GR229" s="56"/>
      <c r="GS229" s="56"/>
      <c r="GT229" s="56"/>
      <c r="GU229" s="56"/>
      <c r="GV229" s="56"/>
      <c r="GW229" s="56"/>
      <c r="GX229" s="56"/>
      <c r="GY229" s="56"/>
      <c r="GZ229" s="56"/>
      <c r="HB229" s="56"/>
      <c r="HC229" s="56"/>
      <c r="HD229" s="56"/>
      <c r="HE229" s="56"/>
      <c r="HF229" s="56"/>
      <c r="HG229" s="56"/>
      <c r="HH229" s="56"/>
      <c r="HI229" s="56"/>
      <c r="HJ229" s="56"/>
      <c r="HL229" s="56"/>
      <c r="HM229" s="56"/>
      <c r="HN229" s="56"/>
      <c r="HO229" s="56"/>
      <c r="HP229" s="56"/>
      <c r="HQ229" s="56"/>
      <c r="HR229" s="56"/>
      <c r="HS229" s="56"/>
      <c r="HT229" s="56"/>
      <c r="HV229" s="56"/>
      <c r="HW229" s="56"/>
      <c r="HX229" s="56"/>
      <c r="HY229" s="56"/>
      <c r="HZ229" s="56"/>
      <c r="IA229" s="56"/>
      <c r="IB229" s="56"/>
      <c r="IC229" s="56"/>
      <c r="ID229" s="56"/>
      <c r="IF229" s="56"/>
      <c r="IG229" s="56"/>
      <c r="IH229" s="56"/>
      <c r="II229" s="56"/>
      <c r="IJ229" s="56"/>
      <c r="IK229" s="56"/>
      <c r="IL229" s="56"/>
      <c r="IM229" s="56"/>
      <c r="IN229" s="56"/>
      <c r="IP229" s="56"/>
      <c r="IQ229" s="56"/>
      <c r="IR229" s="56"/>
      <c r="IS229" s="56"/>
      <c r="IT229" s="56"/>
      <c r="IU229" s="56"/>
    </row>
    <row r="230" spans="1:255" ht="12.75" customHeight="1" thickBot="1" x14ac:dyDescent="0.25">
      <c r="A230" s="11"/>
      <c r="B230" s="18">
        <f>SUM(B217:B229)</f>
        <v>67678.510249999992</v>
      </c>
      <c r="C230" s="17"/>
      <c r="D230" s="18"/>
      <c r="E230" s="19"/>
      <c r="F230" s="17"/>
      <c r="G230" s="17"/>
      <c r="H230" s="18" t="s">
        <v>17</v>
      </c>
      <c r="I230" s="18">
        <f>SUM(I217:I229)</f>
        <v>3461.82</v>
      </c>
      <c r="J230" s="56"/>
      <c r="K230" s="56"/>
      <c r="L230" s="56"/>
      <c r="M230" s="56"/>
      <c r="N230" s="56"/>
      <c r="O230" s="56"/>
      <c r="P230" s="56"/>
      <c r="Q230" s="56"/>
      <c r="R230" s="56"/>
      <c r="T230" s="56"/>
      <c r="U230" s="56"/>
      <c r="V230" s="56"/>
      <c r="W230" s="56"/>
      <c r="X230" s="56"/>
      <c r="Y230" s="56"/>
      <c r="Z230" s="56"/>
      <c r="AA230" s="56"/>
      <c r="AB230" s="56"/>
      <c r="AD230" s="56"/>
      <c r="AE230" s="56"/>
      <c r="AF230" s="56"/>
      <c r="AG230" s="56"/>
      <c r="AH230" s="56"/>
      <c r="AI230" s="56"/>
      <c r="AJ230" s="56"/>
      <c r="AK230" s="56"/>
      <c r="AL230" s="56"/>
      <c r="AN230" s="56"/>
      <c r="AO230" s="56"/>
      <c r="AP230" s="56"/>
      <c r="AQ230" s="56"/>
      <c r="AR230" s="56"/>
      <c r="AS230" s="56"/>
      <c r="AT230" s="56"/>
      <c r="AU230" s="56"/>
      <c r="AV230" s="56"/>
      <c r="AX230" s="56"/>
      <c r="AY230" s="56"/>
      <c r="AZ230" s="56"/>
      <c r="BA230" s="56"/>
      <c r="BB230" s="56"/>
      <c r="BC230" s="56"/>
      <c r="BD230" s="56"/>
      <c r="BE230" s="56"/>
      <c r="BF230" s="56"/>
      <c r="BH230" s="56"/>
      <c r="BI230" s="56"/>
      <c r="BJ230" s="56"/>
      <c r="BK230" s="56"/>
      <c r="BL230" s="56"/>
      <c r="BM230" s="56"/>
      <c r="BN230" s="56"/>
      <c r="BO230" s="56"/>
      <c r="BP230" s="56"/>
      <c r="BR230" s="56"/>
      <c r="BS230" s="56"/>
      <c r="BT230" s="56"/>
      <c r="BU230" s="56"/>
      <c r="BV230" s="56"/>
      <c r="BW230" s="56"/>
      <c r="BX230" s="56"/>
      <c r="BY230" s="56"/>
      <c r="BZ230" s="56"/>
      <c r="CB230" s="56"/>
      <c r="CC230" s="56"/>
      <c r="CD230" s="56"/>
      <c r="CE230" s="56"/>
      <c r="CF230" s="56"/>
      <c r="CG230" s="56"/>
      <c r="CH230" s="56"/>
      <c r="CI230" s="56"/>
      <c r="CJ230" s="56"/>
      <c r="CL230" s="56"/>
      <c r="CM230" s="56"/>
      <c r="CN230" s="56"/>
      <c r="CO230" s="56"/>
      <c r="CP230" s="56"/>
      <c r="CQ230" s="56"/>
      <c r="CR230" s="56"/>
      <c r="CS230" s="56"/>
      <c r="CT230" s="56"/>
      <c r="CV230" s="56"/>
      <c r="CW230" s="56"/>
      <c r="CX230" s="56"/>
      <c r="CY230" s="56"/>
      <c r="CZ230" s="56"/>
      <c r="DA230" s="56"/>
      <c r="DB230" s="56"/>
      <c r="DC230" s="56"/>
      <c r="DD230" s="56"/>
      <c r="DF230" s="56"/>
      <c r="DG230" s="56"/>
      <c r="DH230" s="56"/>
      <c r="DI230" s="56"/>
      <c r="DJ230" s="56"/>
      <c r="DK230" s="56"/>
      <c r="DL230" s="56"/>
      <c r="DM230" s="56"/>
      <c r="DN230" s="56"/>
      <c r="DP230" s="56"/>
      <c r="DQ230" s="56"/>
      <c r="DR230" s="56"/>
      <c r="DS230" s="56"/>
      <c r="DT230" s="56"/>
      <c r="DU230" s="56"/>
      <c r="DV230" s="56"/>
      <c r="DW230" s="56"/>
      <c r="DX230" s="56"/>
      <c r="DZ230" s="56"/>
      <c r="EA230" s="56"/>
      <c r="EB230" s="56"/>
      <c r="EC230" s="56"/>
      <c r="ED230" s="56"/>
      <c r="EE230" s="56"/>
      <c r="EF230" s="56"/>
      <c r="EG230" s="56"/>
      <c r="EH230" s="56"/>
      <c r="EJ230" s="56"/>
      <c r="EK230" s="56"/>
      <c r="EL230" s="56"/>
      <c r="EM230" s="56"/>
      <c r="EN230" s="56"/>
      <c r="EO230" s="56"/>
      <c r="EP230" s="56"/>
      <c r="EQ230" s="56"/>
      <c r="ER230" s="56"/>
      <c r="ET230" s="56"/>
      <c r="EU230" s="56"/>
      <c r="EV230" s="56"/>
      <c r="EW230" s="56"/>
      <c r="EX230" s="56"/>
      <c r="EY230" s="56"/>
      <c r="EZ230" s="56"/>
      <c r="FA230" s="56"/>
      <c r="FB230" s="56"/>
      <c r="FD230" s="56"/>
      <c r="FE230" s="56"/>
      <c r="FF230" s="56"/>
      <c r="FG230" s="56"/>
      <c r="FH230" s="56"/>
      <c r="FI230" s="56"/>
      <c r="FJ230" s="56"/>
      <c r="FK230" s="56"/>
      <c r="FL230" s="56"/>
      <c r="FN230" s="56"/>
      <c r="FO230" s="56"/>
      <c r="FP230" s="56"/>
      <c r="FQ230" s="56"/>
      <c r="FR230" s="56"/>
      <c r="FS230" s="56"/>
      <c r="FT230" s="56"/>
      <c r="FU230" s="56"/>
      <c r="FV230" s="56"/>
      <c r="FX230" s="56"/>
      <c r="FY230" s="56"/>
      <c r="FZ230" s="56"/>
      <c r="GA230" s="56"/>
      <c r="GB230" s="56"/>
      <c r="GC230" s="56"/>
      <c r="GD230" s="56"/>
      <c r="GE230" s="56"/>
      <c r="GF230" s="56"/>
      <c r="GH230" s="56"/>
      <c r="GI230" s="56"/>
      <c r="GJ230" s="56"/>
      <c r="GK230" s="56"/>
      <c r="GL230" s="56"/>
      <c r="GM230" s="56"/>
      <c r="GN230" s="56"/>
      <c r="GO230" s="56"/>
      <c r="GP230" s="56"/>
      <c r="GR230" s="56"/>
      <c r="GS230" s="56"/>
      <c r="GT230" s="56"/>
      <c r="GU230" s="56"/>
      <c r="GV230" s="56"/>
      <c r="GW230" s="56"/>
      <c r="GX230" s="56"/>
      <c r="GY230" s="56"/>
      <c r="GZ230" s="56"/>
      <c r="HB230" s="56"/>
      <c r="HC230" s="56"/>
      <c r="HD230" s="56"/>
      <c r="HE230" s="56"/>
      <c r="HF230" s="56"/>
      <c r="HG230" s="56"/>
      <c r="HH230" s="56"/>
      <c r="HI230" s="56"/>
      <c r="HJ230" s="56"/>
      <c r="HL230" s="56"/>
      <c r="HM230" s="56"/>
      <c r="HN230" s="56"/>
      <c r="HO230" s="56"/>
      <c r="HP230" s="56"/>
      <c r="HQ230" s="56"/>
      <c r="HR230" s="56"/>
      <c r="HS230" s="56"/>
      <c r="HT230" s="56"/>
      <c r="HV230" s="56"/>
      <c r="HW230" s="56"/>
      <c r="HX230" s="56"/>
      <c r="HY230" s="56"/>
      <c r="HZ230" s="56"/>
      <c r="IA230" s="56"/>
      <c r="IB230" s="56"/>
      <c r="IC230" s="56"/>
      <c r="ID230" s="56"/>
      <c r="IF230" s="56"/>
      <c r="IG230" s="56"/>
      <c r="IH230" s="56"/>
      <c r="II230" s="56"/>
      <c r="IJ230" s="56"/>
      <c r="IK230" s="56"/>
      <c r="IL230" s="56"/>
      <c r="IM230" s="56"/>
      <c r="IN230" s="56"/>
      <c r="IP230" s="56"/>
      <c r="IQ230" s="56"/>
      <c r="IR230" s="56"/>
      <c r="IS230" s="56"/>
      <c r="IT230" s="56"/>
      <c r="IU230" s="56"/>
    </row>
    <row r="231" spans="1:255" ht="64.5" thickBot="1" x14ac:dyDescent="0.25">
      <c r="A231" s="46" t="s">
        <v>97</v>
      </c>
      <c r="B231" s="114" t="s">
        <v>16</v>
      </c>
      <c r="C231" s="114" t="s">
        <v>5</v>
      </c>
      <c r="D231" s="114" t="s">
        <v>23</v>
      </c>
      <c r="E231" s="118" t="s">
        <v>18</v>
      </c>
      <c r="F231" s="114" t="s">
        <v>19</v>
      </c>
      <c r="G231" s="114" t="s">
        <v>10</v>
      </c>
      <c r="H231" s="114" t="s">
        <v>13</v>
      </c>
      <c r="I231" s="115" t="s">
        <v>12</v>
      </c>
      <c r="J231" s="56"/>
      <c r="K231" s="56"/>
      <c r="L231" s="56"/>
      <c r="M231" s="56"/>
      <c r="N231" s="56"/>
      <c r="O231" s="56"/>
      <c r="P231" s="56"/>
      <c r="Q231" s="56"/>
      <c r="R231" s="56"/>
      <c r="T231" s="56"/>
      <c r="U231" s="56"/>
      <c r="V231" s="56"/>
      <c r="W231" s="56"/>
      <c r="X231" s="56"/>
      <c r="Y231" s="56"/>
      <c r="Z231" s="56"/>
      <c r="AA231" s="56"/>
      <c r="AB231" s="56"/>
      <c r="AD231" s="56"/>
      <c r="AE231" s="56"/>
      <c r="AF231" s="56"/>
      <c r="AG231" s="56"/>
      <c r="AH231" s="56"/>
      <c r="AI231" s="56"/>
      <c r="AJ231" s="56"/>
      <c r="AK231" s="56"/>
      <c r="AL231" s="56"/>
      <c r="AN231" s="56"/>
      <c r="AO231" s="56"/>
      <c r="AP231" s="56"/>
      <c r="AQ231" s="56"/>
      <c r="AR231" s="56"/>
      <c r="AS231" s="56"/>
      <c r="AT231" s="56"/>
      <c r="AU231" s="56"/>
      <c r="AV231" s="56"/>
      <c r="AX231" s="56"/>
      <c r="AY231" s="56"/>
      <c r="AZ231" s="56"/>
      <c r="BA231" s="56"/>
      <c r="BB231" s="56"/>
      <c r="BC231" s="56"/>
      <c r="BD231" s="56"/>
      <c r="BE231" s="56"/>
      <c r="BF231" s="56"/>
      <c r="BH231" s="56"/>
      <c r="BI231" s="56"/>
      <c r="BJ231" s="56"/>
      <c r="BK231" s="56"/>
      <c r="BL231" s="56"/>
      <c r="BM231" s="56"/>
      <c r="BN231" s="56"/>
      <c r="BO231" s="56"/>
      <c r="BP231" s="56"/>
      <c r="BR231" s="56"/>
      <c r="BS231" s="56"/>
      <c r="BT231" s="56"/>
      <c r="BU231" s="56"/>
      <c r="BV231" s="56"/>
      <c r="BW231" s="56"/>
      <c r="BX231" s="56"/>
      <c r="BY231" s="56"/>
      <c r="BZ231" s="56"/>
      <c r="CB231" s="56"/>
      <c r="CC231" s="56"/>
      <c r="CD231" s="56"/>
      <c r="CE231" s="56"/>
      <c r="CF231" s="56"/>
      <c r="CG231" s="56"/>
      <c r="CH231" s="56"/>
      <c r="CI231" s="56"/>
      <c r="CJ231" s="56"/>
      <c r="CL231" s="56"/>
      <c r="CM231" s="56"/>
      <c r="CN231" s="56"/>
      <c r="CO231" s="56"/>
      <c r="CP231" s="56"/>
      <c r="CQ231" s="56"/>
      <c r="CR231" s="56"/>
      <c r="CS231" s="56"/>
      <c r="CT231" s="56"/>
      <c r="CV231" s="56"/>
      <c r="CW231" s="56"/>
      <c r="CX231" s="56"/>
      <c r="CY231" s="56"/>
      <c r="CZ231" s="56"/>
      <c r="DA231" s="56"/>
      <c r="DB231" s="56"/>
      <c r="DC231" s="56"/>
      <c r="DD231" s="56"/>
      <c r="DF231" s="56"/>
      <c r="DG231" s="56"/>
      <c r="DH231" s="56"/>
      <c r="DI231" s="56"/>
      <c r="DJ231" s="56"/>
      <c r="DK231" s="56"/>
      <c r="DL231" s="56"/>
      <c r="DM231" s="56"/>
      <c r="DN231" s="56"/>
      <c r="DP231" s="56"/>
      <c r="DQ231" s="56"/>
      <c r="DR231" s="56"/>
      <c r="DS231" s="56"/>
      <c r="DT231" s="56"/>
      <c r="DU231" s="56"/>
      <c r="DV231" s="56"/>
      <c r="DW231" s="56"/>
      <c r="DX231" s="56"/>
      <c r="DZ231" s="56"/>
      <c r="EA231" s="56"/>
      <c r="EB231" s="56"/>
      <c r="EC231" s="56"/>
      <c r="ED231" s="56"/>
      <c r="EE231" s="56"/>
      <c r="EF231" s="56"/>
      <c r="EG231" s="56"/>
      <c r="EH231" s="56"/>
      <c r="EJ231" s="56"/>
      <c r="EK231" s="56"/>
      <c r="EL231" s="56"/>
      <c r="EM231" s="56"/>
      <c r="EN231" s="56"/>
      <c r="EO231" s="56"/>
      <c r="EP231" s="56"/>
      <c r="EQ231" s="56"/>
      <c r="ER231" s="56"/>
      <c r="ET231" s="56"/>
      <c r="EU231" s="56"/>
      <c r="EV231" s="56"/>
      <c r="EW231" s="56"/>
      <c r="EX231" s="56"/>
      <c r="EY231" s="56"/>
      <c r="EZ231" s="56"/>
      <c r="FA231" s="56"/>
      <c r="FB231" s="56"/>
      <c r="FD231" s="56"/>
      <c r="FE231" s="56"/>
      <c r="FF231" s="56"/>
      <c r="FG231" s="56"/>
      <c r="FH231" s="56"/>
      <c r="FI231" s="56"/>
      <c r="FJ231" s="56"/>
      <c r="FK231" s="56"/>
      <c r="FL231" s="56"/>
      <c r="FN231" s="56"/>
      <c r="FO231" s="56"/>
      <c r="FP231" s="56"/>
      <c r="FQ231" s="56"/>
      <c r="FR231" s="56"/>
      <c r="FS231" s="56"/>
      <c r="FT231" s="56"/>
      <c r="FU231" s="56"/>
      <c r="FV231" s="56"/>
      <c r="FX231" s="56"/>
      <c r="FY231" s="56"/>
      <c r="FZ231" s="56"/>
      <c r="GA231" s="56"/>
      <c r="GB231" s="56"/>
      <c r="GC231" s="56"/>
      <c r="GD231" s="56"/>
      <c r="GE231" s="56"/>
      <c r="GF231" s="56"/>
      <c r="GH231" s="56"/>
      <c r="GI231" s="56"/>
      <c r="GJ231" s="56"/>
      <c r="GK231" s="56"/>
      <c r="GL231" s="56"/>
      <c r="GM231" s="56"/>
      <c r="GN231" s="56"/>
      <c r="GO231" s="56"/>
      <c r="GP231" s="56"/>
      <c r="GR231" s="56"/>
      <c r="GS231" s="56"/>
      <c r="GT231" s="56"/>
      <c r="GU231" s="56"/>
      <c r="GV231" s="56"/>
      <c r="GW231" s="56"/>
      <c r="GX231" s="56"/>
      <c r="GY231" s="56"/>
      <c r="GZ231" s="56"/>
      <c r="HB231" s="56"/>
      <c r="HC231" s="56"/>
      <c r="HD231" s="56"/>
      <c r="HE231" s="56"/>
      <c r="HF231" s="56"/>
      <c r="HG231" s="56"/>
      <c r="HH231" s="56"/>
      <c r="HI231" s="56"/>
      <c r="HJ231" s="56"/>
      <c r="HL231" s="56"/>
      <c r="HM231" s="56"/>
      <c r="HN231" s="56"/>
      <c r="HO231" s="56"/>
      <c r="HP231" s="56"/>
      <c r="HQ231" s="56"/>
      <c r="HR231" s="56"/>
      <c r="HS231" s="56"/>
      <c r="HT231" s="56"/>
      <c r="HV231" s="56"/>
      <c r="HW231" s="56"/>
      <c r="HX231" s="56"/>
      <c r="HY231" s="56"/>
      <c r="HZ231" s="56"/>
      <c r="IA231" s="56"/>
      <c r="IB231" s="56"/>
      <c r="IC231" s="56"/>
      <c r="ID231" s="56"/>
      <c r="IF231" s="56"/>
      <c r="IG231" s="56"/>
      <c r="IH231" s="56"/>
      <c r="II231" s="56"/>
      <c r="IJ231" s="56"/>
      <c r="IK231" s="56"/>
      <c r="IL231" s="56"/>
      <c r="IM231" s="56"/>
      <c r="IN231" s="56"/>
      <c r="IP231" s="56"/>
      <c r="IQ231" s="56"/>
      <c r="IR231" s="56"/>
      <c r="IS231" s="56"/>
      <c r="IT231" s="56"/>
      <c r="IU231" s="56"/>
    </row>
    <row r="232" spans="1:255" ht="39" thickBot="1" x14ac:dyDescent="0.25">
      <c r="A232" s="117" t="s">
        <v>2277</v>
      </c>
      <c r="B232" s="164"/>
      <c r="C232" s="85" t="s">
        <v>87</v>
      </c>
      <c r="D232" s="253"/>
      <c r="E232" s="254"/>
      <c r="F232" s="253"/>
      <c r="G232" s="254"/>
      <c r="H232" s="254"/>
      <c r="I232" s="49">
        <v>77804.160000000003</v>
      </c>
    </row>
    <row r="233" spans="1:255" ht="13.5" thickBot="1" x14ac:dyDescent="0.25">
      <c r="A233" s="46"/>
      <c r="B233" s="76">
        <f>SUM(B232:B232)</f>
        <v>0</v>
      </c>
      <c r="C233" s="75"/>
      <c r="D233" s="76"/>
      <c r="E233" s="77"/>
      <c r="F233" s="75"/>
      <c r="G233" s="75"/>
      <c r="H233" s="76" t="s">
        <v>17</v>
      </c>
      <c r="I233" s="76">
        <f>SUM(I232:I232)</f>
        <v>77804.160000000003</v>
      </c>
    </row>
    <row r="234" spans="1:255" ht="51.75" thickBot="1" x14ac:dyDescent="0.25">
      <c r="A234" s="134" t="s">
        <v>96</v>
      </c>
      <c r="B234" s="114" t="s">
        <v>16</v>
      </c>
      <c r="C234" s="114" t="s">
        <v>5</v>
      </c>
      <c r="D234" s="114" t="s">
        <v>23</v>
      </c>
      <c r="E234" s="279" t="s">
        <v>18</v>
      </c>
      <c r="F234" s="114" t="s">
        <v>19</v>
      </c>
      <c r="G234" s="114" t="s">
        <v>10</v>
      </c>
      <c r="H234" s="114" t="s">
        <v>13</v>
      </c>
      <c r="I234" s="115" t="s">
        <v>12</v>
      </c>
    </row>
    <row r="235" spans="1:255" ht="13.5" thickBot="1" x14ac:dyDescent="0.25">
      <c r="A235" s="206"/>
      <c r="B235" s="185"/>
      <c r="C235" s="70" t="s">
        <v>87</v>
      </c>
      <c r="D235" s="163"/>
      <c r="E235" s="53"/>
      <c r="F235" s="53"/>
      <c r="G235" s="53"/>
      <c r="H235" s="153"/>
      <c r="I235" s="471">
        <v>109905.39</v>
      </c>
    </row>
    <row r="236" spans="1:255" ht="13.5" thickBot="1" x14ac:dyDescent="0.25">
      <c r="A236" s="134"/>
      <c r="B236" s="271"/>
      <c r="C236" s="75"/>
      <c r="D236" s="76"/>
      <c r="E236" s="77"/>
      <c r="F236" s="75"/>
      <c r="G236" s="75"/>
      <c r="H236" s="76"/>
      <c r="I236" s="78">
        <f>SUM(I235)</f>
        <v>109905.39</v>
      </c>
    </row>
    <row r="237" spans="1:255" x14ac:dyDescent="0.2">
      <c r="A237" s="9"/>
      <c r="B237" s="9"/>
      <c r="C237" s="9"/>
      <c r="D237" s="9"/>
      <c r="E237" s="9"/>
      <c r="F237" s="20"/>
      <c r="G237" s="20"/>
      <c r="H237" s="20"/>
      <c r="I237" s="20"/>
    </row>
    <row r="238" spans="1:255" ht="12.75" customHeight="1" x14ac:dyDescent="0.2">
      <c r="A238" s="21" t="s">
        <v>21</v>
      </c>
      <c r="B238" s="22"/>
      <c r="C238" s="23"/>
      <c r="D238" s="4" t="s">
        <v>9</v>
      </c>
      <c r="E238" s="4" t="s">
        <v>6</v>
      </c>
      <c r="F238" s="119" t="s">
        <v>7</v>
      </c>
    </row>
    <row r="239" spans="1:255" ht="12.75" customHeight="1" x14ac:dyDescent="0.2">
      <c r="A239" s="642" t="s">
        <v>15</v>
      </c>
      <c r="B239" s="643"/>
      <c r="C239" s="25"/>
      <c r="D239" s="26">
        <f>B97</f>
        <v>148175.924</v>
      </c>
      <c r="E239" s="26">
        <f>I97</f>
        <v>109549.84439999999</v>
      </c>
      <c r="F239" s="120">
        <f>D239+E239</f>
        <v>257725.7684</v>
      </c>
    </row>
    <row r="240" spans="1:255" ht="12.75" customHeight="1" x14ac:dyDescent="0.2">
      <c r="A240" s="642" t="s">
        <v>1067</v>
      </c>
      <c r="B240" s="643"/>
      <c r="C240" s="25"/>
      <c r="D240" s="26">
        <f>B156</f>
        <v>235552.43</v>
      </c>
      <c r="E240" s="26">
        <f>I156</f>
        <v>8837.8300000000017</v>
      </c>
      <c r="F240" s="120">
        <f>D240+E240</f>
        <v>244390.26</v>
      </c>
    </row>
    <row r="241" spans="1:7" ht="12.75" customHeight="1" x14ac:dyDescent="0.2">
      <c r="A241" s="642" t="s">
        <v>14</v>
      </c>
      <c r="B241" s="643"/>
      <c r="C241" s="25"/>
      <c r="D241" s="26">
        <f>B175</f>
        <v>99438.075199999992</v>
      </c>
      <c r="E241" s="26">
        <f>I175</f>
        <v>846.48</v>
      </c>
      <c r="F241" s="120">
        <f>D241+E241</f>
        <v>100284.55519999999</v>
      </c>
    </row>
    <row r="242" spans="1:7" ht="12.75" customHeight="1" x14ac:dyDescent="0.2">
      <c r="A242" s="642" t="s">
        <v>146</v>
      </c>
      <c r="B242" s="643"/>
      <c r="C242" s="25"/>
      <c r="D242" s="26">
        <f>B190</f>
        <v>168433.644</v>
      </c>
      <c r="E242" s="26">
        <f>I190</f>
        <v>2898.1</v>
      </c>
      <c r="F242" s="120">
        <f>D242+E242</f>
        <v>171331.74400000001</v>
      </c>
      <c r="G242" s="56"/>
    </row>
    <row r="243" spans="1:7" ht="12.75" customHeight="1" x14ac:dyDescent="0.2">
      <c r="A243" s="642" t="s">
        <v>26</v>
      </c>
      <c r="B243" s="643"/>
      <c r="C243" s="25"/>
      <c r="D243" s="26">
        <f>B230</f>
        <v>67678.510249999992</v>
      </c>
      <c r="E243" s="26">
        <f>I230</f>
        <v>3461.82</v>
      </c>
      <c r="F243" s="120">
        <f>D243+E243</f>
        <v>71140.330249999999</v>
      </c>
      <c r="G243" s="56"/>
    </row>
    <row r="244" spans="1:7" ht="12.75" customHeight="1" x14ac:dyDescent="0.2">
      <c r="A244" s="646" t="s">
        <v>69</v>
      </c>
      <c r="B244" s="647"/>
      <c r="C244" s="245"/>
      <c r="D244" s="246"/>
      <c r="E244" s="246"/>
      <c r="F244" s="242">
        <f>F245+F248+F249+F250+F251+F246+F247</f>
        <v>262484.45999999996</v>
      </c>
      <c r="G244" s="56"/>
    </row>
    <row r="245" spans="1:7" ht="12.75" customHeight="1" x14ac:dyDescent="0.2">
      <c r="A245" s="644" t="s">
        <v>82</v>
      </c>
      <c r="B245" s="645"/>
      <c r="C245" s="25"/>
      <c r="D245" s="26"/>
      <c r="E245" s="26"/>
      <c r="F245" s="120">
        <f>I204</f>
        <v>9478.0399999999991</v>
      </c>
      <c r="G245" s="56"/>
    </row>
    <row r="246" spans="1:7" ht="55.9" customHeight="1" x14ac:dyDescent="0.2">
      <c r="A246" s="650" t="s">
        <v>2275</v>
      </c>
      <c r="B246" s="651"/>
      <c r="C246" s="25"/>
      <c r="D246" s="26"/>
      <c r="E246" s="26"/>
      <c r="F246" s="120">
        <f>I207</f>
        <v>896.57999999999993</v>
      </c>
      <c r="G246" s="56"/>
    </row>
    <row r="247" spans="1:7" ht="43.15" customHeight="1" x14ac:dyDescent="0.2">
      <c r="A247" s="650" t="s">
        <v>2276</v>
      </c>
      <c r="B247" s="651"/>
      <c r="C247" s="25"/>
      <c r="D247" s="26"/>
      <c r="E247" s="26"/>
      <c r="F247" s="120">
        <f>I210</f>
        <v>5229.68</v>
      </c>
      <c r="G247" s="56"/>
    </row>
    <row r="248" spans="1:7" ht="12.75" customHeight="1" x14ac:dyDescent="0.2">
      <c r="A248" s="642" t="s">
        <v>2270</v>
      </c>
      <c r="B248" s="643"/>
      <c r="C248" s="25"/>
      <c r="D248" s="26"/>
      <c r="E248" s="26"/>
      <c r="F248" s="120">
        <f>I211</f>
        <v>207106.86</v>
      </c>
      <c r="G248" s="56"/>
    </row>
    <row r="249" spans="1:7" ht="12.75" customHeight="1" x14ac:dyDescent="0.2">
      <c r="A249" s="644" t="s">
        <v>84</v>
      </c>
      <c r="B249" s="645"/>
      <c r="C249" s="25"/>
      <c r="D249" s="26"/>
      <c r="E249" s="26"/>
      <c r="F249" s="120">
        <f>I212</f>
        <v>15400.14</v>
      </c>
      <c r="G249" s="56"/>
    </row>
    <row r="250" spans="1:7" ht="12.75" customHeight="1" x14ac:dyDescent="0.2">
      <c r="A250" s="644" t="s">
        <v>86</v>
      </c>
      <c r="B250" s="645"/>
      <c r="C250" s="25"/>
      <c r="D250" s="26"/>
      <c r="E250" s="26"/>
      <c r="F250" s="120">
        <f>I213</f>
        <v>14059.35</v>
      </c>
      <c r="G250" s="56"/>
    </row>
    <row r="251" spans="1:7" ht="12.75" customHeight="1" x14ac:dyDescent="0.2">
      <c r="A251" s="644" t="s">
        <v>88</v>
      </c>
      <c r="B251" s="645"/>
      <c r="C251" s="25"/>
      <c r="D251" s="26"/>
      <c r="E251" s="26"/>
      <c r="F251" s="120">
        <f>I214</f>
        <v>10313.81</v>
      </c>
      <c r="G251" s="56"/>
    </row>
    <row r="252" spans="1:7" ht="12.75" customHeight="1" x14ac:dyDescent="0.2">
      <c r="A252" s="650" t="s">
        <v>2</v>
      </c>
      <c r="B252" s="651"/>
      <c r="C252" s="25"/>
      <c r="D252" s="26">
        <f>B233</f>
        <v>0</v>
      </c>
      <c r="E252" s="26"/>
      <c r="F252" s="120">
        <f>D252+E252+I233</f>
        <v>77804.160000000003</v>
      </c>
      <c r="G252" s="56"/>
    </row>
    <row r="253" spans="1:7" ht="24.6" customHeight="1" x14ac:dyDescent="0.2">
      <c r="A253" s="650" t="s">
        <v>96</v>
      </c>
      <c r="B253" s="651"/>
      <c r="C253" s="25"/>
      <c r="D253" s="26"/>
      <c r="E253" s="26"/>
      <c r="F253" s="120">
        <f>I236</f>
        <v>109905.39</v>
      </c>
      <c r="G253" s="56"/>
    </row>
    <row r="254" spans="1:7" ht="12.75" customHeight="1" x14ac:dyDescent="0.2">
      <c r="A254" s="648" t="s">
        <v>22</v>
      </c>
      <c r="B254" s="649"/>
      <c r="C254" s="27"/>
      <c r="D254" s="28">
        <f>SUM(D239:D252)</f>
        <v>719278.58345000003</v>
      </c>
      <c r="E254" s="28">
        <f>SUM(E239:E243)</f>
        <v>125594.0744</v>
      </c>
      <c r="F254" s="121">
        <f>F239+F240+F241+F242+F243+F244+F252+F253</f>
        <v>1295066.6678499999</v>
      </c>
    </row>
  </sheetData>
  <autoFilter ref="A5:I230"/>
  <mergeCells count="89">
    <mergeCell ref="A134:A135"/>
    <mergeCell ref="D101:D102"/>
    <mergeCell ref="A171:A173"/>
    <mergeCell ref="C150:C151"/>
    <mergeCell ref="D150:D151"/>
    <mergeCell ref="B150:B151"/>
    <mergeCell ref="A123:A130"/>
    <mergeCell ref="D123:D130"/>
    <mergeCell ref="A131:A133"/>
    <mergeCell ref="D131:D133"/>
    <mergeCell ref="A145:A148"/>
    <mergeCell ref="D73:D74"/>
    <mergeCell ref="D76:D78"/>
    <mergeCell ref="A84:A85"/>
    <mergeCell ref="D84:D85"/>
    <mergeCell ref="A150:A151"/>
    <mergeCell ref="D112:D122"/>
    <mergeCell ref="A104:A106"/>
    <mergeCell ref="D99:D100"/>
    <mergeCell ref="D108:D111"/>
    <mergeCell ref="C108:C111"/>
    <mergeCell ref="D90:D93"/>
    <mergeCell ref="D48:D70"/>
    <mergeCell ref="C34:C82"/>
    <mergeCell ref="A79:A82"/>
    <mergeCell ref="D79:D82"/>
    <mergeCell ref="A88:A89"/>
    <mergeCell ref="C88:C89"/>
    <mergeCell ref="D88:D89"/>
    <mergeCell ref="B88:B89"/>
    <mergeCell ref="D104:D106"/>
    <mergeCell ref="B84:B85"/>
    <mergeCell ref="G1:H1"/>
    <mergeCell ref="A1:B1"/>
    <mergeCell ref="G2:H2"/>
    <mergeCell ref="A34:A35"/>
    <mergeCell ref="D34:D35"/>
    <mergeCell ref="A8:A33"/>
    <mergeCell ref="C8:C33"/>
    <mergeCell ref="D8:D33"/>
    <mergeCell ref="B34:B82"/>
    <mergeCell ref="D36:D47"/>
    <mergeCell ref="A242:B242"/>
    <mergeCell ref="A253:B253"/>
    <mergeCell ref="A250:B250"/>
    <mergeCell ref="A239:B239"/>
    <mergeCell ref="A251:B251"/>
    <mergeCell ref="A245:B245"/>
    <mergeCell ref="D71:D72"/>
    <mergeCell ref="A241:B241"/>
    <mergeCell ref="A244:B244"/>
    <mergeCell ref="A240:B240"/>
    <mergeCell ref="A246:B246"/>
    <mergeCell ref="A254:B254"/>
    <mergeCell ref="A243:B243"/>
    <mergeCell ref="A252:B252"/>
    <mergeCell ref="A249:B249"/>
    <mergeCell ref="A248:B248"/>
    <mergeCell ref="A247:B247"/>
    <mergeCell ref="B8:B33"/>
    <mergeCell ref="A99:A100"/>
    <mergeCell ref="A101:A102"/>
    <mergeCell ref="A108:A111"/>
    <mergeCell ref="A205:A207"/>
    <mergeCell ref="A36:A70"/>
    <mergeCell ref="B104:B107"/>
    <mergeCell ref="B99:B102"/>
    <mergeCell ref="A73:A78"/>
    <mergeCell ref="B108:B111"/>
    <mergeCell ref="C112:C133"/>
    <mergeCell ref="B112:B133"/>
    <mergeCell ref="A71:A72"/>
    <mergeCell ref="A112:A122"/>
    <mergeCell ref="A90:A93"/>
    <mergeCell ref="B90:B93"/>
    <mergeCell ref="C90:C93"/>
    <mergeCell ref="C104:C107"/>
    <mergeCell ref="C99:C102"/>
    <mergeCell ref="C84:C85"/>
    <mergeCell ref="A208:A210"/>
    <mergeCell ref="D145:D148"/>
    <mergeCell ref="B136:B148"/>
    <mergeCell ref="D134:D135"/>
    <mergeCell ref="C134:C135"/>
    <mergeCell ref="B134:B135"/>
    <mergeCell ref="D136:D144"/>
    <mergeCell ref="A136:A144"/>
    <mergeCell ref="A192:A204"/>
    <mergeCell ref="C136:C148"/>
  </mergeCells>
  <phoneticPr fontId="0" type="noConversion"/>
  <pageMargins left="0" right="0" top="0.19685039370078741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44"/>
  <dimension ref="A1:IU168"/>
  <sheetViews>
    <sheetView topLeftCell="A72" zoomScaleNormal="100" workbookViewId="0">
      <selection activeCell="B89" sqref="B89"/>
    </sheetView>
  </sheetViews>
  <sheetFormatPr defaultRowHeight="12.75" customHeight="1" x14ac:dyDescent="0.2"/>
  <cols>
    <col min="1" max="1" width="24.28515625" customWidth="1"/>
    <col min="2" max="2" width="14" bestFit="1" customWidth="1"/>
    <col min="3" max="3" width="11.7109375" customWidth="1"/>
    <col min="4" max="4" width="12.7109375" customWidth="1"/>
    <col min="5" max="5" width="26.85546875" customWidth="1"/>
    <col min="6" max="6" width="12.28515625" customWidth="1"/>
    <col min="7" max="7" width="7.28515625" customWidth="1"/>
    <col min="8" max="9" width="12.85546875" customWidth="1"/>
  </cols>
  <sheetData>
    <row r="1" spans="1:9" ht="12.75" customHeight="1" x14ac:dyDescent="0.2">
      <c r="A1" s="708" t="s">
        <v>85</v>
      </c>
      <c r="B1" s="70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2250.1</v>
      </c>
      <c r="E2" s="5">
        <v>657102.66</v>
      </c>
      <c r="F2" s="330">
        <v>656347.41</v>
      </c>
      <c r="G2" s="640">
        <f>E2-F2</f>
        <v>755.25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33</v>
      </c>
      <c r="E3" s="1">
        <v>27</v>
      </c>
      <c r="F3" s="1"/>
      <c r="G3" s="1"/>
      <c r="H3" s="1" t="s">
        <v>25</v>
      </c>
      <c r="I3" s="8">
        <f>F2-F168</f>
        <v>43689.006300000008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54" customHeight="1" thickBot="1" x14ac:dyDescent="0.25">
      <c r="A5" s="204" t="s">
        <v>94</v>
      </c>
      <c r="B5" s="87" t="s">
        <v>16</v>
      </c>
      <c r="C5" s="87" t="s">
        <v>5</v>
      </c>
      <c r="D5" s="87" t="s">
        <v>23</v>
      </c>
      <c r="E5" s="88" t="s">
        <v>18</v>
      </c>
      <c r="F5" s="87" t="s">
        <v>19</v>
      </c>
      <c r="G5" s="87" t="s">
        <v>10</v>
      </c>
      <c r="H5" s="87" t="s">
        <v>13</v>
      </c>
      <c r="I5" s="115" t="s">
        <v>12</v>
      </c>
    </row>
    <row r="6" spans="1:9" ht="12.75" customHeight="1" x14ac:dyDescent="0.2">
      <c r="A6" s="11"/>
      <c r="B6" s="13">
        <v>5402.97</v>
      </c>
      <c r="C6" s="13" t="s">
        <v>66</v>
      </c>
      <c r="D6" s="15"/>
      <c r="E6" s="15"/>
      <c r="F6" s="15"/>
      <c r="G6" s="15"/>
      <c r="H6" s="16"/>
      <c r="I6" s="157">
        <f t="shared" ref="I6:I22" si="0">G6*H6</f>
        <v>0</v>
      </c>
    </row>
    <row r="7" spans="1:9" ht="12.75" customHeight="1" x14ac:dyDescent="0.2">
      <c r="A7" s="263"/>
      <c r="B7" s="13">
        <v>5872.42</v>
      </c>
      <c r="C7" s="13" t="s">
        <v>67</v>
      </c>
      <c r="D7" s="265"/>
      <c r="E7" s="15"/>
      <c r="F7" s="15"/>
      <c r="G7" s="15"/>
      <c r="H7" s="16"/>
      <c r="I7" s="157">
        <f t="shared" si="0"/>
        <v>0</v>
      </c>
    </row>
    <row r="8" spans="1:9" ht="12.75" customHeight="1" x14ac:dyDescent="0.2">
      <c r="A8" s="11"/>
      <c r="B8" s="13">
        <v>8184.75</v>
      </c>
      <c r="C8" s="13" t="s">
        <v>70</v>
      </c>
      <c r="D8" s="57"/>
      <c r="E8" s="15"/>
      <c r="F8" s="15"/>
      <c r="G8" s="15"/>
      <c r="H8" s="16"/>
      <c r="I8" s="157">
        <f t="shared" si="0"/>
        <v>0</v>
      </c>
    </row>
    <row r="9" spans="1:9" ht="13.5" thickBot="1" x14ac:dyDescent="0.25">
      <c r="A9" s="308"/>
      <c r="B9" s="71">
        <v>6981.72</v>
      </c>
      <c r="C9" s="71" t="s">
        <v>72</v>
      </c>
      <c r="D9" s="309"/>
      <c r="E9" s="73"/>
      <c r="F9" s="73"/>
      <c r="G9" s="73"/>
      <c r="H9" s="74"/>
      <c r="I9" s="165">
        <f t="shared" si="0"/>
        <v>0</v>
      </c>
    </row>
    <row r="10" spans="1:9" ht="13.5" thickBot="1" x14ac:dyDescent="0.25">
      <c r="A10" s="46" t="s">
        <v>525</v>
      </c>
      <c r="B10" s="85">
        <v>6339.99</v>
      </c>
      <c r="C10" s="85" t="s">
        <v>73</v>
      </c>
      <c r="D10" s="47" t="s">
        <v>1032</v>
      </c>
      <c r="E10" s="47" t="s">
        <v>608</v>
      </c>
      <c r="F10" s="47" t="s">
        <v>610</v>
      </c>
      <c r="G10" s="47">
        <v>5</v>
      </c>
      <c r="H10" s="48">
        <v>850</v>
      </c>
      <c r="I10" s="49">
        <f t="shared" si="0"/>
        <v>4250</v>
      </c>
    </row>
    <row r="11" spans="1:9" ht="13.5" thickBot="1" x14ac:dyDescent="0.25">
      <c r="A11" s="79"/>
      <c r="B11" s="70">
        <v>7543.29</v>
      </c>
      <c r="C11" s="154" t="s">
        <v>74</v>
      </c>
      <c r="D11" s="316"/>
      <c r="E11" s="53"/>
      <c r="F11" s="53"/>
      <c r="G11" s="53"/>
      <c r="H11" s="153"/>
      <c r="I11" s="165">
        <f t="shared" si="0"/>
        <v>0</v>
      </c>
    </row>
    <row r="12" spans="1:9" ht="12.75" customHeight="1" x14ac:dyDescent="0.2">
      <c r="A12" s="622" t="s">
        <v>525</v>
      </c>
      <c r="B12" s="625">
        <v>3600.19</v>
      </c>
      <c r="C12" s="625" t="s">
        <v>75</v>
      </c>
      <c r="D12" s="627" t="s">
        <v>1292</v>
      </c>
      <c r="E12" s="37" t="s">
        <v>608</v>
      </c>
      <c r="F12" s="37" t="s">
        <v>610</v>
      </c>
      <c r="G12" s="37">
        <v>3</v>
      </c>
      <c r="H12" s="38">
        <v>864.8</v>
      </c>
      <c r="I12" s="39">
        <f t="shared" si="0"/>
        <v>2594.3999999999996</v>
      </c>
    </row>
    <row r="13" spans="1:9" ht="12.75" customHeight="1" thickBot="1" x14ac:dyDescent="0.25">
      <c r="A13" s="624"/>
      <c r="B13" s="626"/>
      <c r="C13" s="626"/>
      <c r="D13" s="629"/>
      <c r="E13" s="40" t="s">
        <v>609</v>
      </c>
      <c r="F13" s="40" t="s">
        <v>104</v>
      </c>
      <c r="G13" s="40">
        <v>1</v>
      </c>
      <c r="H13" s="41">
        <v>750</v>
      </c>
      <c r="I13" s="200">
        <f t="shared" si="0"/>
        <v>750</v>
      </c>
    </row>
    <row r="14" spans="1:9" ht="12.75" customHeight="1" x14ac:dyDescent="0.2">
      <c r="A14" s="620" t="s">
        <v>1357</v>
      </c>
      <c r="B14" s="630">
        <v>5062.41</v>
      </c>
      <c r="C14" s="625" t="s">
        <v>76</v>
      </c>
      <c r="D14" s="547" t="s">
        <v>188</v>
      </c>
      <c r="E14" s="487" t="s">
        <v>1358</v>
      </c>
      <c r="F14" s="487" t="s">
        <v>349</v>
      </c>
      <c r="G14" s="487">
        <v>1</v>
      </c>
      <c r="H14" s="488">
        <v>2162.14</v>
      </c>
      <c r="I14" s="39">
        <f t="shared" si="0"/>
        <v>2162.14</v>
      </c>
    </row>
    <row r="15" spans="1:9" ht="12.75" customHeight="1" thickBot="1" x14ac:dyDescent="0.25">
      <c r="A15" s="621"/>
      <c r="B15" s="631"/>
      <c r="C15" s="626"/>
      <c r="D15" s="83" t="s">
        <v>1360</v>
      </c>
      <c r="E15" s="544" t="s">
        <v>1358</v>
      </c>
      <c r="F15" s="83" t="s">
        <v>349</v>
      </c>
      <c r="G15" s="83">
        <v>1</v>
      </c>
      <c r="H15" s="84">
        <v>2162.14</v>
      </c>
      <c r="I15" s="200">
        <f t="shared" si="0"/>
        <v>2162.14</v>
      </c>
    </row>
    <row r="16" spans="1:9" ht="12.75" customHeight="1" thickBot="1" x14ac:dyDescent="0.25">
      <c r="A16" s="260"/>
      <c r="B16" s="33">
        <v>5050.6499999999996</v>
      </c>
      <c r="C16" s="33" t="s">
        <v>77</v>
      </c>
      <c r="D16" s="262"/>
      <c r="E16" s="35"/>
      <c r="F16" s="35"/>
      <c r="G16" s="35"/>
      <c r="H16" s="36"/>
      <c r="I16" s="157">
        <f t="shared" si="0"/>
        <v>0</v>
      </c>
    </row>
    <row r="17" spans="1:9" ht="12.75" customHeight="1" x14ac:dyDescent="0.2">
      <c r="A17" s="622" t="s">
        <v>1774</v>
      </c>
      <c r="B17" s="625">
        <v>7487.86</v>
      </c>
      <c r="C17" s="625" t="s">
        <v>78</v>
      </c>
      <c r="D17" s="627" t="s">
        <v>108</v>
      </c>
      <c r="E17" s="37" t="s">
        <v>1440</v>
      </c>
      <c r="F17" s="37" t="s">
        <v>528</v>
      </c>
      <c r="G17" s="37">
        <v>0.75</v>
      </c>
      <c r="H17" s="38">
        <v>520</v>
      </c>
      <c r="I17" s="39">
        <f t="shared" si="0"/>
        <v>390</v>
      </c>
    </row>
    <row r="18" spans="1:9" ht="12.75" customHeight="1" x14ac:dyDescent="0.2">
      <c r="A18" s="623"/>
      <c r="B18" s="632"/>
      <c r="C18" s="632"/>
      <c r="D18" s="628"/>
      <c r="E18" s="35" t="s">
        <v>284</v>
      </c>
      <c r="F18" s="35" t="s">
        <v>100</v>
      </c>
      <c r="G18" s="35">
        <v>0.1</v>
      </c>
      <c r="H18" s="36">
        <v>170</v>
      </c>
      <c r="I18" s="43">
        <f t="shared" si="0"/>
        <v>17</v>
      </c>
    </row>
    <row r="19" spans="1:9" ht="12.75" customHeight="1" x14ac:dyDescent="0.2">
      <c r="A19" s="623"/>
      <c r="B19" s="632"/>
      <c r="C19" s="632"/>
      <c r="D19" s="628"/>
      <c r="E19" s="35" t="s">
        <v>151</v>
      </c>
      <c r="F19" s="35" t="s">
        <v>100</v>
      </c>
      <c r="G19" s="35">
        <v>0.15</v>
      </c>
      <c r="H19" s="36">
        <v>76</v>
      </c>
      <c r="I19" s="43">
        <f t="shared" si="0"/>
        <v>11.4</v>
      </c>
    </row>
    <row r="20" spans="1:9" ht="12.75" customHeight="1" thickBot="1" x14ac:dyDescent="0.25">
      <c r="A20" s="624"/>
      <c r="B20" s="626"/>
      <c r="C20" s="626"/>
      <c r="D20" s="629"/>
      <c r="E20" s="83" t="s">
        <v>502</v>
      </c>
      <c r="F20" s="83" t="s">
        <v>100</v>
      </c>
      <c r="G20" s="83">
        <v>0.1</v>
      </c>
      <c r="H20" s="84">
        <v>80</v>
      </c>
      <c r="I20" s="42">
        <f t="shared" si="0"/>
        <v>8</v>
      </c>
    </row>
    <row r="21" spans="1:9" ht="12.75" customHeight="1" x14ac:dyDescent="0.2">
      <c r="A21" s="263"/>
      <c r="B21" s="13">
        <v>6143.47</v>
      </c>
      <c r="C21" s="13" t="s">
        <v>79</v>
      </c>
      <c r="D21" s="265"/>
      <c r="E21" s="15"/>
      <c r="F21" s="15"/>
      <c r="G21" s="15"/>
      <c r="H21" s="16"/>
      <c r="I21" s="157">
        <f t="shared" si="0"/>
        <v>0</v>
      </c>
    </row>
    <row r="22" spans="1:9" ht="12.75" customHeight="1" thickBot="1" x14ac:dyDescent="0.25">
      <c r="A22" s="263"/>
      <c r="B22" s="13">
        <v>6208.56</v>
      </c>
      <c r="C22" s="13" t="s">
        <v>80</v>
      </c>
      <c r="D22" s="265"/>
      <c r="E22" s="15"/>
      <c r="F22" s="15"/>
      <c r="G22" s="15"/>
      <c r="H22" s="16"/>
      <c r="I22" s="157">
        <f t="shared" si="0"/>
        <v>0</v>
      </c>
    </row>
    <row r="23" spans="1:9" ht="12.75" customHeight="1" thickBot="1" x14ac:dyDescent="0.25">
      <c r="A23" s="440"/>
      <c r="B23" s="85"/>
      <c r="C23" s="85" t="s">
        <v>87</v>
      </c>
      <c r="D23" s="441"/>
      <c r="E23" s="47"/>
      <c r="F23" s="47"/>
      <c r="G23" s="47"/>
      <c r="H23" s="48"/>
      <c r="I23" s="49">
        <v>527.83000000000004</v>
      </c>
    </row>
    <row r="24" spans="1:9" ht="12.75" customHeight="1" thickBot="1" x14ac:dyDescent="0.25">
      <c r="A24" s="180"/>
      <c r="B24" s="197">
        <f>SUM(B6:B22)</f>
        <v>73878.28</v>
      </c>
      <c r="C24" s="198"/>
      <c r="D24" s="197"/>
      <c r="E24" s="199"/>
      <c r="F24" s="198"/>
      <c r="G24" s="198"/>
      <c r="H24" s="197" t="s">
        <v>17</v>
      </c>
      <c r="I24" s="230">
        <f>SUM(I6:I23)</f>
        <v>12872.909999999998</v>
      </c>
    </row>
    <row r="25" spans="1:9" ht="77.25" thickBot="1" x14ac:dyDescent="0.25">
      <c r="A25" s="134" t="s">
        <v>1066</v>
      </c>
      <c r="B25" s="114" t="s">
        <v>16</v>
      </c>
      <c r="C25" s="114" t="s">
        <v>5</v>
      </c>
      <c r="D25" s="114" t="s">
        <v>23</v>
      </c>
      <c r="E25" s="118" t="s">
        <v>18</v>
      </c>
      <c r="F25" s="114" t="s">
        <v>19</v>
      </c>
      <c r="G25" s="114" t="s">
        <v>10</v>
      </c>
      <c r="H25" s="114" t="s">
        <v>13</v>
      </c>
      <c r="I25" s="115" t="s">
        <v>12</v>
      </c>
    </row>
    <row r="26" spans="1:9" ht="12.75" customHeight="1" x14ac:dyDescent="0.2">
      <c r="A26" s="260"/>
      <c r="B26" s="33">
        <v>9123.74</v>
      </c>
      <c r="C26" s="33" t="s">
        <v>66</v>
      </c>
      <c r="D26" s="262"/>
      <c r="E26" s="35"/>
      <c r="F26" s="35"/>
      <c r="G26" s="35"/>
      <c r="H26" s="36"/>
      <c r="I26" s="43">
        <f t="shared" ref="I26:I68" si="1">G26*H26</f>
        <v>0</v>
      </c>
    </row>
    <row r="27" spans="1:9" ht="12.75" customHeight="1" x14ac:dyDescent="0.2">
      <c r="A27" s="263"/>
      <c r="B27" s="13">
        <v>8877.59</v>
      </c>
      <c r="C27" s="33" t="s">
        <v>67</v>
      </c>
      <c r="D27" s="265"/>
      <c r="E27" s="15"/>
      <c r="F27" s="15"/>
      <c r="G27" s="15"/>
      <c r="H27" s="16"/>
      <c r="I27" s="43">
        <f t="shared" si="1"/>
        <v>0</v>
      </c>
    </row>
    <row r="28" spans="1:9" ht="12.75" customHeight="1" x14ac:dyDescent="0.2">
      <c r="A28" s="263"/>
      <c r="B28" s="13">
        <v>8761.15</v>
      </c>
      <c r="C28" s="33" t="s">
        <v>70</v>
      </c>
      <c r="D28" s="265"/>
      <c r="E28" s="15"/>
      <c r="F28" s="15"/>
      <c r="G28" s="15"/>
      <c r="H28" s="16"/>
      <c r="I28" s="43">
        <f t="shared" si="1"/>
        <v>0</v>
      </c>
    </row>
    <row r="29" spans="1:9" ht="12.75" customHeight="1" thickBot="1" x14ac:dyDescent="0.25">
      <c r="A29" s="308"/>
      <c r="B29" s="71">
        <v>11685.72</v>
      </c>
      <c r="C29" s="33" t="s">
        <v>72</v>
      </c>
      <c r="D29" s="309"/>
      <c r="E29" s="73"/>
      <c r="F29" s="73"/>
      <c r="G29" s="73"/>
      <c r="H29" s="74"/>
      <c r="I29" s="201">
        <f t="shared" si="1"/>
        <v>0</v>
      </c>
    </row>
    <row r="30" spans="1:9" x14ac:dyDescent="0.2">
      <c r="A30" s="622" t="s">
        <v>329</v>
      </c>
      <c r="B30" s="625">
        <v>11481.74</v>
      </c>
      <c r="C30" s="625" t="s">
        <v>73</v>
      </c>
      <c r="D30" s="627" t="s">
        <v>330</v>
      </c>
      <c r="E30" s="37" t="s">
        <v>331</v>
      </c>
      <c r="F30" s="37" t="s">
        <v>99</v>
      </c>
      <c r="G30" s="37">
        <v>7</v>
      </c>
      <c r="H30" s="38">
        <v>8.6999999999999993</v>
      </c>
      <c r="I30" s="39">
        <f t="shared" si="1"/>
        <v>60.899999999999991</v>
      </c>
    </row>
    <row r="31" spans="1:9" ht="13.5" thickBot="1" x14ac:dyDescent="0.25">
      <c r="A31" s="624"/>
      <c r="B31" s="632"/>
      <c r="C31" s="632"/>
      <c r="D31" s="629"/>
      <c r="E31" s="40" t="s">
        <v>337</v>
      </c>
      <c r="F31" s="40" t="s">
        <v>99</v>
      </c>
      <c r="G31" s="40">
        <v>1</v>
      </c>
      <c r="H31" s="41">
        <v>44.8</v>
      </c>
      <c r="I31" s="42">
        <f t="shared" si="1"/>
        <v>44.8</v>
      </c>
    </row>
    <row r="32" spans="1:9" ht="12.75" customHeight="1" x14ac:dyDescent="0.2">
      <c r="A32" s="622" t="s">
        <v>112</v>
      </c>
      <c r="B32" s="632"/>
      <c r="C32" s="632"/>
      <c r="D32" s="627" t="s">
        <v>108</v>
      </c>
      <c r="E32" s="37" t="s">
        <v>818</v>
      </c>
      <c r="F32" s="37" t="s">
        <v>99</v>
      </c>
      <c r="G32" s="37">
        <v>1</v>
      </c>
      <c r="H32" s="38">
        <v>230</v>
      </c>
      <c r="I32" s="39">
        <f t="shared" si="1"/>
        <v>230</v>
      </c>
    </row>
    <row r="33" spans="1:9" ht="12.75" customHeight="1" thickBot="1" x14ac:dyDescent="0.25">
      <c r="A33" s="624"/>
      <c r="B33" s="626"/>
      <c r="C33" s="626"/>
      <c r="D33" s="629"/>
      <c r="E33" s="40" t="s">
        <v>223</v>
      </c>
      <c r="F33" s="40" t="s">
        <v>99</v>
      </c>
      <c r="G33" s="40">
        <v>1</v>
      </c>
      <c r="H33" s="41">
        <v>290</v>
      </c>
      <c r="I33" s="42">
        <f t="shared" si="1"/>
        <v>290</v>
      </c>
    </row>
    <row r="34" spans="1:9" ht="12.75" customHeight="1" x14ac:dyDescent="0.2">
      <c r="A34" s="260"/>
      <c r="B34" s="33">
        <v>9929.68</v>
      </c>
      <c r="C34" s="33" t="s">
        <v>74</v>
      </c>
      <c r="D34" s="262"/>
      <c r="E34" s="35"/>
      <c r="F34" s="35"/>
      <c r="G34" s="35"/>
      <c r="H34" s="36"/>
      <c r="I34" s="157">
        <f t="shared" si="1"/>
        <v>0</v>
      </c>
    </row>
    <row r="35" spans="1:9" ht="12.75" customHeight="1" thickBot="1" x14ac:dyDescent="0.25">
      <c r="A35" s="308"/>
      <c r="B35" s="71">
        <v>8022.5</v>
      </c>
      <c r="C35" s="71" t="s">
        <v>75</v>
      </c>
      <c r="D35" s="309"/>
      <c r="E35" s="73"/>
      <c r="F35" s="73"/>
      <c r="G35" s="73"/>
      <c r="H35" s="74"/>
      <c r="I35" s="201">
        <f t="shared" si="1"/>
        <v>0</v>
      </c>
    </row>
    <row r="36" spans="1:9" ht="12.75" customHeight="1" x14ac:dyDescent="0.2">
      <c r="A36" s="622" t="s">
        <v>113</v>
      </c>
      <c r="B36" s="625">
        <v>9063.7999999999993</v>
      </c>
      <c r="C36" s="625" t="s">
        <v>76</v>
      </c>
      <c r="D36" s="627" t="s">
        <v>108</v>
      </c>
      <c r="E36" s="37" t="s">
        <v>118</v>
      </c>
      <c r="F36" s="37" t="s">
        <v>99</v>
      </c>
      <c r="G36" s="37">
        <v>4</v>
      </c>
      <c r="H36" s="38">
        <v>117.24</v>
      </c>
      <c r="I36" s="39">
        <f t="shared" si="1"/>
        <v>468.96</v>
      </c>
    </row>
    <row r="37" spans="1:9" ht="12.75" customHeight="1" x14ac:dyDescent="0.2">
      <c r="A37" s="623"/>
      <c r="B37" s="632"/>
      <c r="C37" s="632"/>
      <c r="D37" s="628"/>
      <c r="E37" s="15" t="s">
        <v>1393</v>
      </c>
      <c r="F37" s="15" t="s">
        <v>99</v>
      </c>
      <c r="G37" s="15">
        <v>4</v>
      </c>
      <c r="H37" s="16">
        <v>105.64</v>
      </c>
      <c r="I37" s="43">
        <f t="shared" si="1"/>
        <v>422.56</v>
      </c>
    </row>
    <row r="38" spans="1:9" ht="12.75" customHeight="1" x14ac:dyDescent="0.2">
      <c r="A38" s="623"/>
      <c r="B38" s="632"/>
      <c r="C38" s="632"/>
      <c r="D38" s="628"/>
      <c r="E38" s="15" t="s">
        <v>223</v>
      </c>
      <c r="F38" s="15" t="s">
        <v>99</v>
      </c>
      <c r="G38" s="15">
        <v>1</v>
      </c>
      <c r="H38" s="15">
        <v>290</v>
      </c>
      <c r="I38" s="43">
        <f t="shared" si="1"/>
        <v>290</v>
      </c>
    </row>
    <row r="39" spans="1:9" ht="12.75" customHeight="1" x14ac:dyDescent="0.2">
      <c r="A39" s="623"/>
      <c r="B39" s="632"/>
      <c r="C39" s="632"/>
      <c r="D39" s="628"/>
      <c r="E39" s="15" t="s">
        <v>1394</v>
      </c>
      <c r="F39" s="15" t="s">
        <v>99</v>
      </c>
      <c r="G39" s="15">
        <v>1</v>
      </c>
      <c r="H39" s="15">
        <v>120</v>
      </c>
      <c r="I39" s="43">
        <f t="shared" si="1"/>
        <v>120</v>
      </c>
    </row>
    <row r="40" spans="1:9" ht="12.75" customHeight="1" x14ac:dyDescent="0.2">
      <c r="A40" s="623"/>
      <c r="B40" s="632"/>
      <c r="C40" s="632"/>
      <c r="D40" s="628"/>
      <c r="E40" s="15" t="s">
        <v>359</v>
      </c>
      <c r="F40" s="15" t="s">
        <v>101</v>
      </c>
      <c r="G40" s="15">
        <v>6</v>
      </c>
      <c r="H40" s="16">
        <v>32.049999999999997</v>
      </c>
      <c r="I40" s="43">
        <f t="shared" si="1"/>
        <v>192.29999999999998</v>
      </c>
    </row>
    <row r="41" spans="1:9" ht="12.75" customHeight="1" x14ac:dyDescent="0.2">
      <c r="A41" s="623"/>
      <c r="B41" s="632"/>
      <c r="C41" s="632"/>
      <c r="D41" s="628"/>
      <c r="E41" s="15" t="s">
        <v>565</v>
      </c>
      <c r="F41" s="15" t="s">
        <v>101</v>
      </c>
      <c r="G41" s="15">
        <v>24</v>
      </c>
      <c r="H41" s="16">
        <v>68.349999999999994</v>
      </c>
      <c r="I41" s="43">
        <f t="shared" si="1"/>
        <v>1640.3999999999999</v>
      </c>
    </row>
    <row r="42" spans="1:9" ht="12.75" customHeight="1" x14ac:dyDescent="0.2">
      <c r="A42" s="623"/>
      <c r="B42" s="632"/>
      <c r="C42" s="632"/>
      <c r="D42" s="628"/>
      <c r="E42" s="15" t="s">
        <v>131</v>
      </c>
      <c r="F42" s="15" t="s">
        <v>101</v>
      </c>
      <c r="G42" s="15">
        <v>8</v>
      </c>
      <c r="H42" s="16">
        <v>41.67</v>
      </c>
      <c r="I42" s="43">
        <f t="shared" si="1"/>
        <v>333.36</v>
      </c>
    </row>
    <row r="43" spans="1:9" ht="12.75" customHeight="1" x14ac:dyDescent="0.2">
      <c r="A43" s="623"/>
      <c r="B43" s="632"/>
      <c r="C43" s="632"/>
      <c r="D43" s="628"/>
      <c r="E43" s="15" t="s">
        <v>1395</v>
      </c>
      <c r="F43" s="15" t="s">
        <v>99</v>
      </c>
      <c r="G43" s="15">
        <v>2</v>
      </c>
      <c r="H43" s="16">
        <v>53.82</v>
      </c>
      <c r="I43" s="43">
        <f t="shared" si="1"/>
        <v>107.64</v>
      </c>
    </row>
    <row r="44" spans="1:9" ht="12.75" customHeight="1" x14ac:dyDescent="0.2">
      <c r="A44" s="623"/>
      <c r="B44" s="632"/>
      <c r="C44" s="632"/>
      <c r="D44" s="628"/>
      <c r="E44" s="15" t="s">
        <v>1396</v>
      </c>
      <c r="F44" s="15" t="s">
        <v>99</v>
      </c>
      <c r="G44" s="15">
        <v>4</v>
      </c>
      <c r="H44" s="16">
        <v>8.17</v>
      </c>
      <c r="I44" s="43">
        <f t="shared" si="1"/>
        <v>32.68</v>
      </c>
    </row>
    <row r="45" spans="1:9" ht="12.75" customHeight="1" x14ac:dyDescent="0.2">
      <c r="A45" s="623"/>
      <c r="B45" s="632"/>
      <c r="C45" s="632"/>
      <c r="D45" s="628"/>
      <c r="E45" s="15" t="s">
        <v>265</v>
      </c>
      <c r="F45" s="15" t="s">
        <v>99</v>
      </c>
      <c r="G45" s="15">
        <v>10</v>
      </c>
      <c r="H45" s="16">
        <v>4.59</v>
      </c>
      <c r="I45" s="43">
        <f t="shared" si="1"/>
        <v>45.9</v>
      </c>
    </row>
    <row r="46" spans="1:9" ht="12.75" customHeight="1" x14ac:dyDescent="0.2">
      <c r="A46" s="623"/>
      <c r="B46" s="632"/>
      <c r="C46" s="632"/>
      <c r="D46" s="628"/>
      <c r="E46" s="15" t="s">
        <v>177</v>
      </c>
      <c r="F46" s="15" t="s">
        <v>99</v>
      </c>
      <c r="G46" s="15">
        <v>8</v>
      </c>
      <c r="H46" s="16">
        <v>5.29</v>
      </c>
      <c r="I46" s="43">
        <f t="shared" si="1"/>
        <v>42.32</v>
      </c>
    </row>
    <row r="47" spans="1:9" ht="12.75" customHeight="1" x14ac:dyDescent="0.2">
      <c r="A47" s="623"/>
      <c r="B47" s="632"/>
      <c r="C47" s="632"/>
      <c r="D47" s="628"/>
      <c r="E47" s="15" t="s">
        <v>142</v>
      </c>
      <c r="F47" s="15" t="s">
        <v>99</v>
      </c>
      <c r="G47" s="15">
        <v>2</v>
      </c>
      <c r="H47" s="16">
        <v>9.98</v>
      </c>
      <c r="I47" s="43">
        <f t="shared" si="1"/>
        <v>19.96</v>
      </c>
    </row>
    <row r="48" spans="1:9" ht="12.75" customHeight="1" x14ac:dyDescent="0.2">
      <c r="A48" s="623"/>
      <c r="B48" s="632"/>
      <c r="C48" s="632"/>
      <c r="D48" s="628"/>
      <c r="E48" s="15" t="s">
        <v>1397</v>
      </c>
      <c r="F48" s="15" t="s">
        <v>99</v>
      </c>
      <c r="G48" s="15">
        <v>2</v>
      </c>
      <c r="H48" s="16">
        <v>200.9</v>
      </c>
      <c r="I48" s="43">
        <f t="shared" si="1"/>
        <v>401.8</v>
      </c>
    </row>
    <row r="49" spans="1:9" ht="12.75" customHeight="1" x14ac:dyDescent="0.2">
      <c r="A49" s="623"/>
      <c r="B49" s="632"/>
      <c r="C49" s="632"/>
      <c r="D49" s="628"/>
      <c r="E49" s="15" t="s">
        <v>810</v>
      </c>
      <c r="F49" s="15" t="s">
        <v>99</v>
      </c>
      <c r="G49" s="15">
        <v>5</v>
      </c>
      <c r="H49" s="16">
        <v>5.4</v>
      </c>
      <c r="I49" s="43">
        <f t="shared" si="1"/>
        <v>27</v>
      </c>
    </row>
    <row r="50" spans="1:9" ht="12.75" customHeight="1" x14ac:dyDescent="0.2">
      <c r="A50" s="623"/>
      <c r="B50" s="632"/>
      <c r="C50" s="632"/>
      <c r="D50" s="628"/>
      <c r="E50" s="15" t="s">
        <v>661</v>
      </c>
      <c r="F50" s="15" t="s">
        <v>99</v>
      </c>
      <c r="G50" s="15">
        <v>2</v>
      </c>
      <c r="H50" s="16">
        <v>9.15</v>
      </c>
      <c r="I50" s="43">
        <f t="shared" si="1"/>
        <v>18.3</v>
      </c>
    </row>
    <row r="51" spans="1:9" ht="12.75" customHeight="1" x14ac:dyDescent="0.2">
      <c r="A51" s="623"/>
      <c r="B51" s="632"/>
      <c r="C51" s="632"/>
      <c r="D51" s="628"/>
      <c r="E51" s="15" t="s">
        <v>221</v>
      </c>
      <c r="F51" s="15" t="s">
        <v>99</v>
      </c>
      <c r="G51" s="15">
        <v>4</v>
      </c>
      <c r="H51" s="16">
        <v>39.590000000000003</v>
      </c>
      <c r="I51" s="43">
        <f t="shared" si="1"/>
        <v>158.36000000000001</v>
      </c>
    </row>
    <row r="52" spans="1:9" ht="12.75" customHeight="1" x14ac:dyDescent="0.2">
      <c r="A52" s="623"/>
      <c r="B52" s="632"/>
      <c r="C52" s="632"/>
      <c r="D52" s="628"/>
      <c r="E52" s="15" t="s">
        <v>240</v>
      </c>
      <c r="F52" s="15" t="s">
        <v>99</v>
      </c>
      <c r="G52" s="15">
        <v>5</v>
      </c>
      <c r="H52" s="16">
        <v>70.48</v>
      </c>
      <c r="I52" s="43">
        <f t="shared" si="1"/>
        <v>352.40000000000003</v>
      </c>
    </row>
    <row r="53" spans="1:9" ht="12.75" customHeight="1" x14ac:dyDescent="0.2">
      <c r="A53" s="623"/>
      <c r="B53" s="632"/>
      <c r="C53" s="632"/>
      <c r="D53" s="628"/>
      <c r="E53" s="15" t="s">
        <v>1398</v>
      </c>
      <c r="F53" s="15" t="s">
        <v>99</v>
      </c>
      <c r="G53" s="15">
        <v>2</v>
      </c>
      <c r="H53" s="16">
        <v>8.3000000000000007</v>
      </c>
      <c r="I53" s="43">
        <f t="shared" si="1"/>
        <v>16.600000000000001</v>
      </c>
    </row>
    <row r="54" spans="1:9" ht="12.75" customHeight="1" x14ac:dyDescent="0.2">
      <c r="A54" s="623"/>
      <c r="B54" s="632"/>
      <c r="C54" s="632"/>
      <c r="D54" s="628"/>
      <c r="E54" s="15" t="s">
        <v>1399</v>
      </c>
      <c r="F54" s="15" t="s">
        <v>99</v>
      </c>
      <c r="G54" s="15">
        <v>4</v>
      </c>
      <c r="H54" s="16">
        <v>9.14</v>
      </c>
      <c r="I54" s="43">
        <f t="shared" si="1"/>
        <v>36.56</v>
      </c>
    </row>
    <row r="55" spans="1:9" ht="12.75" customHeight="1" x14ac:dyDescent="0.2">
      <c r="A55" s="623"/>
      <c r="B55" s="632"/>
      <c r="C55" s="632"/>
      <c r="D55" s="628"/>
      <c r="E55" s="15" t="s">
        <v>1264</v>
      </c>
      <c r="F55" s="15" t="s">
        <v>99</v>
      </c>
      <c r="G55" s="15">
        <v>4</v>
      </c>
      <c r="H55" s="16">
        <v>7.74</v>
      </c>
      <c r="I55" s="43">
        <f t="shared" si="1"/>
        <v>30.96</v>
      </c>
    </row>
    <row r="56" spans="1:9" ht="12.75" customHeight="1" x14ac:dyDescent="0.2">
      <c r="A56" s="623"/>
      <c r="B56" s="632"/>
      <c r="C56" s="632"/>
      <c r="D56" s="628"/>
      <c r="E56" s="15" t="s">
        <v>122</v>
      </c>
      <c r="F56" s="15" t="s">
        <v>99</v>
      </c>
      <c r="G56" s="15">
        <v>6</v>
      </c>
      <c r="H56" s="16">
        <v>191.48</v>
      </c>
      <c r="I56" s="43">
        <f t="shared" si="1"/>
        <v>1148.8799999999999</v>
      </c>
    </row>
    <row r="57" spans="1:9" ht="12.75" customHeight="1" x14ac:dyDescent="0.2">
      <c r="A57" s="623"/>
      <c r="B57" s="632"/>
      <c r="C57" s="632"/>
      <c r="D57" s="628"/>
      <c r="E57" s="15" t="s">
        <v>148</v>
      </c>
      <c r="F57" s="15" t="s">
        <v>99</v>
      </c>
      <c r="G57" s="15">
        <v>4</v>
      </c>
      <c r="H57" s="16">
        <v>43.49</v>
      </c>
      <c r="I57" s="43">
        <f t="shared" si="1"/>
        <v>173.96</v>
      </c>
    </row>
    <row r="58" spans="1:9" ht="12.75" customHeight="1" thickBot="1" x14ac:dyDescent="0.25">
      <c r="A58" s="624"/>
      <c r="B58" s="626"/>
      <c r="C58" s="626"/>
      <c r="D58" s="629"/>
      <c r="E58" s="40" t="s">
        <v>130</v>
      </c>
      <c r="F58" s="40" t="s">
        <v>99</v>
      </c>
      <c r="G58" s="40">
        <v>2</v>
      </c>
      <c r="H58" s="41">
        <v>3.82</v>
      </c>
      <c r="I58" s="42">
        <f t="shared" si="1"/>
        <v>7.64</v>
      </c>
    </row>
    <row r="59" spans="1:9" ht="12.75" customHeight="1" x14ac:dyDescent="0.2">
      <c r="A59" s="622" t="s">
        <v>113</v>
      </c>
      <c r="B59" s="625">
        <v>9369.6299999999992</v>
      </c>
      <c r="C59" s="625" t="s">
        <v>77</v>
      </c>
      <c r="D59" s="627" t="s">
        <v>1680</v>
      </c>
      <c r="E59" s="37" t="s">
        <v>131</v>
      </c>
      <c r="F59" s="37" t="s">
        <v>101</v>
      </c>
      <c r="G59" s="37">
        <v>16</v>
      </c>
      <c r="H59" s="38">
        <v>45.81</v>
      </c>
      <c r="I59" s="39">
        <f t="shared" si="1"/>
        <v>732.96</v>
      </c>
    </row>
    <row r="60" spans="1:9" ht="12.75" customHeight="1" x14ac:dyDescent="0.2">
      <c r="A60" s="623"/>
      <c r="B60" s="632"/>
      <c r="C60" s="632"/>
      <c r="D60" s="628"/>
      <c r="E60" s="15" t="s">
        <v>1681</v>
      </c>
      <c r="F60" s="15" t="s">
        <v>99</v>
      </c>
      <c r="G60" s="15">
        <v>1</v>
      </c>
      <c r="H60" s="16">
        <v>54.38</v>
      </c>
      <c r="I60" s="43">
        <f t="shared" si="1"/>
        <v>54.38</v>
      </c>
    </row>
    <row r="61" spans="1:9" ht="12.75" customHeight="1" x14ac:dyDescent="0.2">
      <c r="A61" s="623"/>
      <c r="B61" s="632"/>
      <c r="C61" s="632"/>
      <c r="D61" s="628"/>
      <c r="E61" s="15" t="s">
        <v>130</v>
      </c>
      <c r="F61" s="15" t="s">
        <v>99</v>
      </c>
      <c r="G61" s="15">
        <v>2</v>
      </c>
      <c r="H61" s="16">
        <v>3.85</v>
      </c>
      <c r="I61" s="43">
        <f t="shared" si="1"/>
        <v>7.7</v>
      </c>
    </row>
    <row r="62" spans="1:9" ht="12.75" customHeight="1" x14ac:dyDescent="0.2">
      <c r="A62" s="623"/>
      <c r="B62" s="632"/>
      <c r="C62" s="632"/>
      <c r="D62" s="628"/>
      <c r="E62" s="15" t="s">
        <v>132</v>
      </c>
      <c r="F62" s="15" t="s">
        <v>99</v>
      </c>
      <c r="G62" s="15">
        <v>2</v>
      </c>
      <c r="H62" s="16">
        <v>4.59</v>
      </c>
      <c r="I62" s="43">
        <f t="shared" si="1"/>
        <v>9.18</v>
      </c>
    </row>
    <row r="63" spans="1:9" ht="12.75" customHeight="1" x14ac:dyDescent="0.2">
      <c r="A63" s="623"/>
      <c r="B63" s="632"/>
      <c r="C63" s="632"/>
      <c r="D63" s="628"/>
      <c r="E63" s="15" t="s">
        <v>118</v>
      </c>
      <c r="F63" s="15" t="s">
        <v>99</v>
      </c>
      <c r="G63" s="15">
        <v>2</v>
      </c>
      <c r="H63" s="16">
        <v>98.8</v>
      </c>
      <c r="I63" s="43">
        <f t="shared" si="1"/>
        <v>197.6</v>
      </c>
    </row>
    <row r="64" spans="1:9" ht="12.75" customHeight="1" x14ac:dyDescent="0.2">
      <c r="A64" s="623"/>
      <c r="B64" s="632"/>
      <c r="C64" s="632"/>
      <c r="D64" s="628"/>
      <c r="E64" s="15" t="s">
        <v>389</v>
      </c>
      <c r="F64" s="15" t="s">
        <v>99</v>
      </c>
      <c r="G64" s="15">
        <v>2</v>
      </c>
      <c r="H64" s="16">
        <v>155.69999999999999</v>
      </c>
      <c r="I64" s="43">
        <f t="shared" si="1"/>
        <v>311.39999999999998</v>
      </c>
    </row>
    <row r="65" spans="1:9" ht="12.75" customHeight="1" thickBot="1" x14ac:dyDescent="0.25">
      <c r="A65" s="624"/>
      <c r="B65" s="626"/>
      <c r="C65" s="626"/>
      <c r="D65" s="629"/>
      <c r="E65" s="40" t="s">
        <v>277</v>
      </c>
      <c r="F65" s="40" t="s">
        <v>99</v>
      </c>
      <c r="G65" s="40">
        <v>3</v>
      </c>
      <c r="H65" s="41">
        <v>27</v>
      </c>
      <c r="I65" s="42">
        <f t="shared" si="1"/>
        <v>81</v>
      </c>
    </row>
    <row r="66" spans="1:9" ht="12.75" customHeight="1" x14ac:dyDescent="0.2">
      <c r="A66" s="260"/>
      <c r="B66" s="33">
        <v>11680.6</v>
      </c>
      <c r="C66" s="33" t="s">
        <v>78</v>
      </c>
      <c r="D66" s="262"/>
      <c r="E66" s="35"/>
      <c r="F66" s="35"/>
      <c r="G66" s="35"/>
      <c r="H66" s="36"/>
      <c r="I66" s="157">
        <f t="shared" si="1"/>
        <v>0</v>
      </c>
    </row>
    <row r="67" spans="1:9" ht="12.75" customHeight="1" x14ac:dyDescent="0.2">
      <c r="A67" s="263"/>
      <c r="B67" s="13">
        <v>10792.74</v>
      </c>
      <c r="C67" s="33" t="s">
        <v>79</v>
      </c>
      <c r="D67" s="265"/>
      <c r="E67" s="15"/>
      <c r="F67" s="15"/>
      <c r="G67" s="15"/>
      <c r="H67" s="16"/>
      <c r="I67" s="43">
        <f t="shared" si="1"/>
        <v>0</v>
      </c>
    </row>
    <row r="68" spans="1:9" ht="12.75" customHeight="1" thickBot="1" x14ac:dyDescent="0.25">
      <c r="A68" s="263"/>
      <c r="B68" s="13">
        <v>11516.42</v>
      </c>
      <c r="C68" s="33" t="s">
        <v>80</v>
      </c>
      <c r="D68" s="265"/>
      <c r="E68" s="15"/>
      <c r="F68" s="15"/>
      <c r="G68" s="15"/>
      <c r="H68" s="16"/>
      <c r="I68" s="43">
        <f t="shared" si="1"/>
        <v>0</v>
      </c>
    </row>
    <row r="69" spans="1:9" ht="12.75" customHeight="1" thickBot="1" x14ac:dyDescent="0.25">
      <c r="A69" s="440"/>
      <c r="B69" s="85"/>
      <c r="C69" s="85" t="s">
        <v>87</v>
      </c>
      <c r="D69" s="441"/>
      <c r="E69" s="47"/>
      <c r="F69" s="47"/>
      <c r="G69" s="47"/>
      <c r="H69" s="48"/>
      <c r="I69" s="49">
        <v>846.75</v>
      </c>
    </row>
    <row r="70" spans="1:9" ht="12.75" customHeight="1" thickBot="1" x14ac:dyDescent="0.25">
      <c r="A70" s="180"/>
      <c r="B70" s="197">
        <f>SUM(B26:B68)</f>
        <v>120305.31000000001</v>
      </c>
      <c r="C70" s="198"/>
      <c r="D70" s="197"/>
      <c r="E70" s="199"/>
      <c r="F70" s="198"/>
      <c r="G70" s="198"/>
      <c r="H70" s="197" t="s">
        <v>17</v>
      </c>
      <c r="I70" s="230">
        <f>SUM(I26:I69)</f>
        <v>8955.2100000000009</v>
      </c>
    </row>
    <row r="71" spans="1:9" ht="64.5" thickBot="1" x14ac:dyDescent="0.25">
      <c r="A71" s="134" t="s">
        <v>144</v>
      </c>
      <c r="B71" s="114" t="s">
        <v>16</v>
      </c>
      <c r="C71" s="114" t="s">
        <v>5</v>
      </c>
      <c r="D71" s="114" t="s">
        <v>23</v>
      </c>
      <c r="E71" s="118" t="s">
        <v>18</v>
      </c>
      <c r="F71" s="114" t="s">
        <v>19</v>
      </c>
      <c r="G71" s="114" t="s">
        <v>10</v>
      </c>
      <c r="H71" s="114" t="s">
        <v>13</v>
      </c>
      <c r="I71" s="115" t="s">
        <v>12</v>
      </c>
    </row>
    <row r="72" spans="1:9" ht="12.75" customHeight="1" thickBot="1" x14ac:dyDescent="0.25">
      <c r="A72" s="227"/>
      <c r="B72" s="104">
        <v>4696.88</v>
      </c>
      <c r="C72" s="58" t="s">
        <v>66</v>
      </c>
      <c r="D72" s="64"/>
      <c r="E72" s="59"/>
      <c r="F72" s="59"/>
      <c r="G72" s="59"/>
      <c r="H72" s="60"/>
      <c r="I72" s="61"/>
    </row>
    <row r="73" spans="1:9" ht="12.75" customHeight="1" thickBot="1" x14ac:dyDescent="0.25">
      <c r="A73" s="227"/>
      <c r="B73" s="122">
        <v>4524.68</v>
      </c>
      <c r="C73" s="123" t="s">
        <v>67</v>
      </c>
      <c r="D73" s="124"/>
      <c r="E73" s="125"/>
      <c r="F73" s="125"/>
      <c r="G73" s="125"/>
      <c r="H73" s="126"/>
      <c r="I73" s="127"/>
    </row>
    <row r="74" spans="1:9" ht="12.75" customHeight="1" thickBot="1" x14ac:dyDescent="0.25">
      <c r="A74" s="227"/>
      <c r="B74" s="106">
        <v>4607.0200000000004</v>
      </c>
      <c r="C74" s="85" t="s">
        <v>70</v>
      </c>
      <c r="D74" s="86"/>
      <c r="E74" s="47"/>
      <c r="F74" s="47"/>
      <c r="G74" s="47"/>
      <c r="H74" s="48"/>
      <c r="I74" s="49"/>
    </row>
    <row r="75" spans="1:9" ht="12.75" customHeight="1" thickBot="1" x14ac:dyDescent="0.25">
      <c r="A75" s="227"/>
      <c r="B75" s="106">
        <v>2623.27</v>
      </c>
      <c r="C75" s="85" t="s">
        <v>72</v>
      </c>
      <c r="D75" s="86"/>
      <c r="E75" s="47"/>
      <c r="F75" s="47"/>
      <c r="G75" s="47"/>
      <c r="H75" s="48"/>
      <c r="I75" s="49"/>
    </row>
    <row r="76" spans="1:9" ht="12.75" customHeight="1" thickBot="1" x14ac:dyDescent="0.25">
      <c r="A76" s="227"/>
      <c r="B76" s="106">
        <v>4920.4399999999996</v>
      </c>
      <c r="C76" s="85" t="s">
        <v>73</v>
      </c>
      <c r="D76" s="86"/>
      <c r="E76" s="47"/>
      <c r="F76" s="47"/>
      <c r="G76" s="47"/>
      <c r="H76" s="48"/>
      <c r="I76" s="49"/>
    </row>
    <row r="77" spans="1:9" ht="12.75" customHeight="1" thickBot="1" x14ac:dyDescent="0.25">
      <c r="A77" s="117"/>
      <c r="B77" s="320">
        <v>4672.45</v>
      </c>
      <c r="C77" s="85" t="s">
        <v>74</v>
      </c>
      <c r="D77" s="55"/>
      <c r="E77" s="47"/>
      <c r="F77" s="47"/>
      <c r="G77" s="47"/>
      <c r="H77" s="48"/>
      <c r="I77" s="49"/>
    </row>
    <row r="78" spans="1:9" ht="12.75" customHeight="1" thickBot="1" x14ac:dyDescent="0.25">
      <c r="A78" s="221"/>
      <c r="B78" s="106">
        <v>2375.41</v>
      </c>
      <c r="C78" s="85" t="s">
        <v>75</v>
      </c>
      <c r="D78" s="86"/>
      <c r="E78" s="47"/>
      <c r="F78" s="47"/>
      <c r="G78" s="47"/>
      <c r="H78" s="48"/>
      <c r="I78" s="49"/>
    </row>
    <row r="79" spans="1:9" ht="12.75" customHeight="1" thickBot="1" x14ac:dyDescent="0.25">
      <c r="A79" s="221"/>
      <c r="B79" s="106">
        <v>3100.35</v>
      </c>
      <c r="C79" s="85" t="s">
        <v>76</v>
      </c>
      <c r="D79" s="86"/>
      <c r="E79" s="47"/>
      <c r="F79" s="47"/>
      <c r="G79" s="47"/>
      <c r="H79" s="48"/>
      <c r="I79" s="49"/>
    </row>
    <row r="80" spans="1:9" ht="12.75" customHeight="1" thickBot="1" x14ac:dyDescent="0.25">
      <c r="A80" s="221"/>
      <c r="B80" s="106">
        <v>4168.37</v>
      </c>
      <c r="C80" s="85" t="s">
        <v>77</v>
      </c>
      <c r="D80" s="86"/>
      <c r="E80" s="47"/>
      <c r="F80" s="47"/>
      <c r="G80" s="47"/>
      <c r="H80" s="48"/>
      <c r="I80" s="49"/>
    </row>
    <row r="81" spans="1:9" ht="12.75" customHeight="1" thickBot="1" x14ac:dyDescent="0.25">
      <c r="A81" s="221"/>
      <c r="B81" s="106">
        <v>4488.8</v>
      </c>
      <c r="C81" s="85" t="s">
        <v>78</v>
      </c>
      <c r="D81" s="86"/>
      <c r="E81" s="37"/>
      <c r="F81" s="37"/>
      <c r="G81" s="37"/>
      <c r="H81" s="333"/>
      <c r="I81" s="39"/>
    </row>
    <row r="82" spans="1:9" ht="12.75" customHeight="1" thickBot="1" x14ac:dyDescent="0.25">
      <c r="A82" s="221"/>
      <c r="B82" s="106">
        <v>4242.7</v>
      </c>
      <c r="C82" s="85" t="s">
        <v>79</v>
      </c>
      <c r="D82" s="86"/>
      <c r="E82" s="47"/>
      <c r="F82" s="47"/>
      <c r="G82" s="47"/>
      <c r="H82" s="48"/>
      <c r="I82" s="49"/>
    </row>
    <row r="83" spans="1:9" ht="12.75" customHeight="1" thickBot="1" x14ac:dyDescent="0.25">
      <c r="A83" s="221"/>
      <c r="B83" s="106">
        <v>4487.9799999999996</v>
      </c>
      <c r="C83" s="85" t="s">
        <v>80</v>
      </c>
      <c r="D83" s="86"/>
      <c r="E83" s="47"/>
      <c r="F83" s="47"/>
      <c r="G83" s="47"/>
      <c r="H83" s="48"/>
      <c r="I83" s="49"/>
    </row>
    <row r="84" spans="1:9" ht="12.75" customHeight="1" thickBot="1" x14ac:dyDescent="0.25">
      <c r="A84" s="219"/>
      <c r="B84" s="454">
        <f>SUM(B72:B83)</f>
        <v>48908.350000000006</v>
      </c>
      <c r="C84" s="458" t="s">
        <v>87</v>
      </c>
      <c r="D84" s="86"/>
      <c r="E84" s="47"/>
      <c r="F84" s="47"/>
      <c r="G84" s="47"/>
      <c r="H84" s="48"/>
      <c r="I84" s="49"/>
    </row>
    <row r="85" spans="1:9" ht="12.75" customHeight="1" thickBot="1" x14ac:dyDescent="0.25">
      <c r="A85" s="655" t="s">
        <v>106</v>
      </c>
      <c r="B85" s="106">
        <v>885.58</v>
      </c>
      <c r="C85" s="85" t="s">
        <v>74</v>
      </c>
      <c r="D85" s="86"/>
      <c r="E85" s="37"/>
      <c r="F85" s="37"/>
      <c r="G85" s="37"/>
      <c r="H85" s="333"/>
      <c r="I85" s="39"/>
    </row>
    <row r="86" spans="1:9" ht="12.75" customHeight="1" thickBot="1" x14ac:dyDescent="0.25">
      <c r="A86" s="656"/>
      <c r="B86" s="106">
        <v>374.29</v>
      </c>
      <c r="C86" s="85" t="s">
        <v>75</v>
      </c>
      <c r="D86" s="86"/>
      <c r="E86" s="47"/>
      <c r="F86" s="47"/>
      <c r="G86" s="47"/>
      <c r="H86" s="48"/>
      <c r="I86" s="49"/>
    </row>
    <row r="87" spans="1:9" ht="12.75" customHeight="1" thickBot="1" x14ac:dyDescent="0.25">
      <c r="A87" s="657"/>
      <c r="B87" s="106">
        <v>465.64</v>
      </c>
      <c r="C87" s="85" t="s">
        <v>76</v>
      </c>
      <c r="D87" s="86"/>
      <c r="E87" s="47"/>
      <c r="F87" s="47"/>
      <c r="G87" s="47"/>
      <c r="H87" s="48"/>
      <c r="I87" s="49"/>
    </row>
    <row r="88" spans="1:9" ht="12.75" customHeight="1" thickBot="1" x14ac:dyDescent="0.25">
      <c r="A88" s="526"/>
      <c r="B88" s="454">
        <f>SUM(B85:B87)</f>
        <v>1725.5100000000002</v>
      </c>
      <c r="C88" s="458" t="s">
        <v>87</v>
      </c>
      <c r="D88" s="86"/>
      <c r="E88" s="47"/>
      <c r="F88" s="47"/>
      <c r="G88" s="47"/>
      <c r="H88" s="48"/>
      <c r="I88" s="49">
        <v>452.13</v>
      </c>
    </row>
    <row r="89" spans="1:9" ht="12.75" customHeight="1" thickBot="1" x14ac:dyDescent="0.25">
      <c r="A89" s="180"/>
      <c r="B89" s="108">
        <f>B84+B88</f>
        <v>50633.860000000008</v>
      </c>
      <c r="C89" s="109"/>
      <c r="D89" s="108"/>
      <c r="E89" s="110"/>
      <c r="F89" s="109"/>
      <c r="G89" s="109"/>
      <c r="H89" s="108" t="s">
        <v>17</v>
      </c>
      <c r="I89" s="232">
        <f>SUM(I72:I88)</f>
        <v>452.13</v>
      </c>
    </row>
    <row r="90" spans="1:9" ht="77.25" thickBot="1" x14ac:dyDescent="0.25">
      <c r="A90" s="134" t="s">
        <v>145</v>
      </c>
      <c r="B90" s="117" t="s">
        <v>16</v>
      </c>
      <c r="C90" s="131" t="s">
        <v>5</v>
      </c>
      <c r="D90" s="117" t="s">
        <v>23</v>
      </c>
      <c r="E90" s="132" t="s">
        <v>18</v>
      </c>
      <c r="F90" s="117" t="s">
        <v>19</v>
      </c>
      <c r="G90" s="131" t="s">
        <v>10</v>
      </c>
      <c r="H90" s="117" t="s">
        <v>13</v>
      </c>
      <c r="I90" s="117" t="s">
        <v>12</v>
      </c>
    </row>
    <row r="91" spans="1:9" ht="12.75" customHeight="1" thickBot="1" x14ac:dyDescent="0.25">
      <c r="A91" s="227"/>
      <c r="B91" s="106">
        <v>5887.54</v>
      </c>
      <c r="C91" s="55" t="s">
        <v>66</v>
      </c>
      <c r="D91" s="86"/>
      <c r="E91" s="47"/>
      <c r="F91" s="47"/>
      <c r="G91" s="47"/>
      <c r="H91" s="48"/>
      <c r="I91" s="49"/>
    </row>
    <row r="92" spans="1:9" ht="12.75" customHeight="1" thickBot="1" x14ac:dyDescent="0.25">
      <c r="A92" s="227"/>
      <c r="B92" s="106">
        <v>6034.56</v>
      </c>
      <c r="C92" s="55" t="s">
        <v>67</v>
      </c>
      <c r="D92" s="86"/>
      <c r="E92" s="47"/>
      <c r="F92" s="47"/>
      <c r="G92" s="47"/>
      <c r="H92" s="48"/>
      <c r="I92" s="49"/>
    </row>
    <row r="93" spans="1:9" ht="12.75" customHeight="1" thickBot="1" x14ac:dyDescent="0.25">
      <c r="A93" s="227"/>
      <c r="B93" s="106">
        <v>6338.26</v>
      </c>
      <c r="C93" s="85" t="s">
        <v>70</v>
      </c>
      <c r="D93" s="86"/>
      <c r="E93" s="47"/>
      <c r="F93" s="47"/>
      <c r="G93" s="47"/>
      <c r="H93" s="48"/>
      <c r="I93" s="49"/>
    </row>
    <row r="94" spans="1:9" ht="12.75" customHeight="1" thickBot="1" x14ac:dyDescent="0.25">
      <c r="A94" s="227"/>
      <c r="B94" s="106">
        <v>6032.72</v>
      </c>
      <c r="C94" s="85" t="s">
        <v>72</v>
      </c>
      <c r="D94" s="86"/>
      <c r="E94" s="47"/>
      <c r="F94" s="47"/>
      <c r="G94" s="47"/>
      <c r="H94" s="48"/>
      <c r="I94" s="49"/>
    </row>
    <row r="95" spans="1:9" ht="12.75" customHeight="1" thickBot="1" x14ac:dyDescent="0.25">
      <c r="A95" s="227"/>
      <c r="B95" s="106">
        <v>6146.84</v>
      </c>
      <c r="C95" s="85" t="s">
        <v>73</v>
      </c>
      <c r="D95" s="86"/>
      <c r="E95" s="47"/>
      <c r="F95" s="47"/>
      <c r="G95" s="47"/>
      <c r="H95" s="48"/>
      <c r="I95" s="49"/>
    </row>
    <row r="96" spans="1:9" ht="12.75" customHeight="1" thickBot="1" x14ac:dyDescent="0.25">
      <c r="A96" s="227"/>
      <c r="B96" s="106">
        <v>7073.66</v>
      </c>
      <c r="C96" s="85" t="s">
        <v>74</v>
      </c>
      <c r="D96" s="86"/>
      <c r="E96" s="47"/>
      <c r="F96" s="47"/>
      <c r="G96" s="47"/>
      <c r="H96" s="48"/>
      <c r="I96" s="49"/>
    </row>
    <row r="97" spans="1:9" ht="12.75" customHeight="1" thickBot="1" x14ac:dyDescent="0.25">
      <c r="A97" s="227"/>
      <c r="B97" s="106">
        <v>6268.1</v>
      </c>
      <c r="C97" s="85" t="s">
        <v>75</v>
      </c>
      <c r="D97" s="86"/>
      <c r="E97" s="47"/>
      <c r="F97" s="47"/>
      <c r="G97" s="47"/>
      <c r="H97" s="48"/>
      <c r="I97" s="49"/>
    </row>
    <row r="98" spans="1:9" ht="12.75" customHeight="1" thickBot="1" x14ac:dyDescent="0.25">
      <c r="A98" s="227"/>
      <c r="B98" s="106">
        <v>7735</v>
      </c>
      <c r="C98" s="85" t="s">
        <v>76</v>
      </c>
      <c r="D98" s="86"/>
      <c r="E98" s="47"/>
      <c r="F98" s="47"/>
      <c r="G98" s="47"/>
      <c r="H98" s="48"/>
      <c r="I98" s="49"/>
    </row>
    <row r="99" spans="1:9" ht="12.75" customHeight="1" thickBot="1" x14ac:dyDescent="0.25">
      <c r="A99" s="227"/>
      <c r="B99" s="106">
        <v>7848.9</v>
      </c>
      <c r="C99" s="85" t="s">
        <v>77</v>
      </c>
      <c r="D99" s="86"/>
      <c r="E99" s="47"/>
      <c r="F99" s="47"/>
      <c r="G99" s="47"/>
      <c r="H99" s="48"/>
      <c r="I99" s="49"/>
    </row>
    <row r="100" spans="1:9" ht="12.75" customHeight="1" thickBot="1" x14ac:dyDescent="0.25">
      <c r="A100" s="227"/>
      <c r="B100" s="106">
        <v>8402.82</v>
      </c>
      <c r="C100" s="85" t="s">
        <v>78</v>
      </c>
      <c r="D100" s="86"/>
      <c r="E100" s="47"/>
      <c r="F100" s="47"/>
      <c r="G100" s="47"/>
      <c r="H100" s="48"/>
      <c r="I100" s="49"/>
    </row>
    <row r="101" spans="1:9" ht="12.75" customHeight="1" thickBot="1" x14ac:dyDescent="0.25">
      <c r="A101" s="227"/>
      <c r="B101" s="106">
        <v>8074.17</v>
      </c>
      <c r="C101" s="85" t="s">
        <v>79</v>
      </c>
      <c r="D101" s="86"/>
      <c r="E101" s="47"/>
      <c r="F101" s="47"/>
      <c r="G101" s="47"/>
      <c r="H101" s="48"/>
      <c r="I101" s="49"/>
    </row>
    <row r="102" spans="1:9" ht="12.75" customHeight="1" thickBot="1" x14ac:dyDescent="0.25">
      <c r="A102" s="227"/>
      <c r="B102" s="106">
        <v>8171.86</v>
      </c>
      <c r="C102" s="85" t="s">
        <v>80</v>
      </c>
      <c r="D102" s="86"/>
      <c r="E102" s="47"/>
      <c r="F102" s="47"/>
      <c r="G102" s="47"/>
      <c r="H102" s="48"/>
      <c r="I102" s="49"/>
    </row>
    <row r="103" spans="1:9" ht="12.75" customHeight="1" thickBot="1" x14ac:dyDescent="0.25">
      <c r="A103" s="227"/>
      <c r="B103" s="106"/>
      <c r="C103" s="167" t="s">
        <v>87</v>
      </c>
      <c r="D103" s="86"/>
      <c r="E103" s="47"/>
      <c r="F103" s="47"/>
      <c r="G103" s="47"/>
      <c r="H103" s="48"/>
      <c r="I103" s="49">
        <v>1448.82</v>
      </c>
    </row>
    <row r="104" spans="1:9" ht="13.5" thickBot="1" x14ac:dyDescent="0.25">
      <c r="A104" s="180"/>
      <c r="B104" s="197">
        <f>SUM(B91:B103)</f>
        <v>84014.43</v>
      </c>
      <c r="C104" s="198"/>
      <c r="D104" s="197"/>
      <c r="E104" s="199"/>
      <c r="F104" s="198"/>
      <c r="G104" s="198"/>
      <c r="H104" s="197" t="s">
        <v>17</v>
      </c>
      <c r="I104" s="230">
        <f>SUM(I91:I103)</f>
        <v>1448.82</v>
      </c>
    </row>
    <row r="105" spans="1:9" ht="26.25" thickBot="1" x14ac:dyDescent="0.25">
      <c r="A105" s="46" t="s">
        <v>8</v>
      </c>
      <c r="B105" s="114" t="s">
        <v>16</v>
      </c>
      <c r="C105" s="114" t="s">
        <v>5</v>
      </c>
      <c r="D105" s="114" t="s">
        <v>23</v>
      </c>
      <c r="E105" s="118" t="s">
        <v>18</v>
      </c>
      <c r="F105" s="114" t="s">
        <v>19</v>
      </c>
      <c r="G105" s="114" t="s">
        <v>10</v>
      </c>
      <c r="H105" s="114" t="s">
        <v>13</v>
      </c>
      <c r="I105" s="115" t="s">
        <v>12</v>
      </c>
    </row>
    <row r="106" spans="1:9" ht="12.75" customHeight="1" x14ac:dyDescent="0.2">
      <c r="A106" s="623" t="s">
        <v>82</v>
      </c>
      <c r="B106" s="33"/>
      <c r="C106" s="33" t="s">
        <v>66</v>
      </c>
      <c r="D106" s="34"/>
      <c r="E106" s="35"/>
      <c r="F106" s="35" t="s">
        <v>83</v>
      </c>
      <c r="G106" s="35">
        <v>83.15</v>
      </c>
      <c r="H106" s="16">
        <v>4.8099999999999996</v>
      </c>
      <c r="I106" s="157">
        <f>G106*H106</f>
        <v>399.95150000000001</v>
      </c>
    </row>
    <row r="107" spans="1:9" ht="12.75" customHeight="1" x14ac:dyDescent="0.2">
      <c r="A107" s="623"/>
      <c r="B107" s="13"/>
      <c r="C107" s="13" t="s">
        <v>67</v>
      </c>
      <c r="D107" s="14"/>
      <c r="E107" s="15"/>
      <c r="F107" s="15" t="s">
        <v>83</v>
      </c>
      <c r="G107" s="15">
        <v>-29.49</v>
      </c>
      <c r="H107" s="16">
        <v>4.8099999999999996</v>
      </c>
      <c r="I107" s="43">
        <f>G107*H107</f>
        <v>-141.84689999999998</v>
      </c>
    </row>
    <row r="108" spans="1:9" x14ac:dyDescent="0.2">
      <c r="A108" s="623"/>
      <c r="B108" s="13"/>
      <c r="C108" s="13" t="s">
        <v>70</v>
      </c>
      <c r="D108" s="14"/>
      <c r="E108" s="15"/>
      <c r="F108" s="15" t="s">
        <v>83</v>
      </c>
      <c r="G108" s="15">
        <v>221.04</v>
      </c>
      <c r="H108" s="16">
        <v>4.8099999999999996</v>
      </c>
      <c r="I108" s="43">
        <f t="shared" ref="I108:I115" si="2">G108*H108</f>
        <v>1063.2023999999999</v>
      </c>
    </row>
    <row r="109" spans="1:9" ht="12.75" customHeight="1" x14ac:dyDescent="0.2">
      <c r="A109" s="623"/>
      <c r="B109" s="13"/>
      <c r="C109" s="13" t="s">
        <v>72</v>
      </c>
      <c r="D109" s="14"/>
      <c r="E109" s="15"/>
      <c r="F109" s="15" t="s">
        <v>83</v>
      </c>
      <c r="G109" s="15">
        <v>2.56</v>
      </c>
      <c r="H109" s="16">
        <v>4.8099999999999996</v>
      </c>
      <c r="I109" s="43">
        <f t="shared" si="2"/>
        <v>12.313599999999999</v>
      </c>
    </row>
    <row r="110" spans="1:9" x14ac:dyDescent="0.2">
      <c r="A110" s="623"/>
      <c r="B110" s="13"/>
      <c r="C110" s="13" t="s">
        <v>73</v>
      </c>
      <c r="D110" s="14"/>
      <c r="E110" s="15"/>
      <c r="F110" s="15" t="s">
        <v>83</v>
      </c>
      <c r="G110" s="15">
        <v>273.04000000000002</v>
      </c>
      <c r="H110" s="16">
        <v>4.8099999999999996</v>
      </c>
      <c r="I110" s="43">
        <f t="shared" si="2"/>
        <v>1313.3224</v>
      </c>
    </row>
    <row r="111" spans="1:9" ht="12.75" customHeight="1" x14ac:dyDescent="0.2">
      <c r="A111" s="623"/>
      <c r="B111" s="13"/>
      <c r="C111" s="13" t="s">
        <v>74</v>
      </c>
      <c r="D111" s="14"/>
      <c r="E111" s="15"/>
      <c r="F111" s="15" t="s">
        <v>83</v>
      </c>
      <c r="G111" s="15">
        <v>-42.29</v>
      </c>
      <c r="H111" s="16">
        <v>4.8099999999999996</v>
      </c>
      <c r="I111" s="43">
        <f t="shared" si="2"/>
        <v>-203.41489999999999</v>
      </c>
    </row>
    <row r="112" spans="1:9" ht="12.75" customHeight="1" x14ac:dyDescent="0.2">
      <c r="A112" s="623"/>
      <c r="B112" s="13"/>
      <c r="C112" s="13" t="s">
        <v>75</v>
      </c>
      <c r="D112" s="14"/>
      <c r="E112" s="15"/>
      <c r="F112" s="15" t="s">
        <v>83</v>
      </c>
      <c r="G112" s="15">
        <v>97.57</v>
      </c>
      <c r="H112" s="16">
        <v>5.04</v>
      </c>
      <c r="I112" s="43">
        <f t="shared" si="2"/>
        <v>491.75279999999998</v>
      </c>
    </row>
    <row r="113" spans="1:9" ht="12.75" customHeight="1" x14ac:dyDescent="0.2">
      <c r="A113" s="623"/>
      <c r="B113" s="13"/>
      <c r="C113" s="13" t="s">
        <v>76</v>
      </c>
      <c r="D113" s="14"/>
      <c r="E113" s="15"/>
      <c r="F113" s="15" t="s">
        <v>83</v>
      </c>
      <c r="G113" s="15">
        <v>101.94</v>
      </c>
      <c r="H113" s="16">
        <v>5.04</v>
      </c>
      <c r="I113" s="43">
        <f t="shared" si="2"/>
        <v>513.77760000000001</v>
      </c>
    </row>
    <row r="114" spans="1:9" ht="12.75" customHeight="1" x14ac:dyDescent="0.2">
      <c r="A114" s="623"/>
      <c r="B114" s="13"/>
      <c r="C114" s="13" t="s">
        <v>77</v>
      </c>
      <c r="D114" s="14"/>
      <c r="E114" s="15"/>
      <c r="F114" s="15" t="s">
        <v>83</v>
      </c>
      <c r="G114" s="15">
        <v>174.19</v>
      </c>
      <c r="H114" s="16">
        <v>5.04</v>
      </c>
      <c r="I114" s="43">
        <f t="shared" si="2"/>
        <v>877.91759999999999</v>
      </c>
    </row>
    <row r="115" spans="1:9" ht="12.75" customHeight="1" x14ac:dyDescent="0.2">
      <c r="A115" s="623"/>
      <c r="B115" s="13"/>
      <c r="C115" s="13" t="s">
        <v>78</v>
      </c>
      <c r="D115" s="14"/>
      <c r="E115" s="15"/>
      <c r="F115" s="15" t="s">
        <v>83</v>
      </c>
      <c r="G115" s="15">
        <v>45.06</v>
      </c>
      <c r="H115" s="16">
        <v>5.04</v>
      </c>
      <c r="I115" s="43">
        <f t="shared" si="2"/>
        <v>227.10240000000002</v>
      </c>
    </row>
    <row r="116" spans="1:9" ht="12.75" customHeight="1" x14ac:dyDescent="0.2">
      <c r="A116" s="623"/>
      <c r="B116" s="13"/>
      <c r="C116" s="13" t="s">
        <v>79</v>
      </c>
      <c r="D116" s="14"/>
      <c r="E116" s="15"/>
      <c r="F116" s="15" t="s">
        <v>83</v>
      </c>
      <c r="G116" s="15">
        <v>142.57</v>
      </c>
      <c r="H116" s="16">
        <v>5.04</v>
      </c>
      <c r="I116" s="43">
        <f>G116*H116</f>
        <v>718.55279999999993</v>
      </c>
    </row>
    <row r="117" spans="1:9" ht="12.75" customHeight="1" x14ac:dyDescent="0.2">
      <c r="A117" s="623"/>
      <c r="B117" s="13"/>
      <c r="C117" s="13" t="s">
        <v>80</v>
      </c>
      <c r="D117" s="14"/>
      <c r="E117" s="15"/>
      <c r="F117" s="15" t="s">
        <v>83</v>
      </c>
      <c r="G117" s="15">
        <v>70.06</v>
      </c>
      <c r="H117" s="16">
        <v>5.04</v>
      </c>
      <c r="I117" s="43">
        <f>G117*H117</f>
        <v>353.10239999999999</v>
      </c>
    </row>
    <row r="118" spans="1:9" ht="12.75" customHeight="1" x14ac:dyDescent="0.2">
      <c r="A118" s="704"/>
      <c r="B118" s="13"/>
      <c r="C118" s="244" t="s">
        <v>87</v>
      </c>
      <c r="D118" s="14"/>
      <c r="E118" s="15"/>
      <c r="F118" s="15" t="s">
        <v>83</v>
      </c>
      <c r="G118" s="15">
        <f>SUM(G106:G117)</f>
        <v>1139.3999999999999</v>
      </c>
      <c r="H118" s="16"/>
      <c r="I118" s="243">
        <f>SUM(I106:I117)</f>
        <v>5625.7336999999989</v>
      </c>
    </row>
    <row r="119" spans="1:9" ht="27" customHeight="1" x14ac:dyDescent="0.2">
      <c r="A119" s="652" t="s">
        <v>2272</v>
      </c>
      <c r="B119" s="71"/>
      <c r="C119" s="13" t="s">
        <v>2273</v>
      </c>
      <c r="D119" s="72"/>
      <c r="E119" s="73"/>
      <c r="F119" s="15"/>
      <c r="G119" s="327"/>
      <c r="H119" s="74"/>
      <c r="I119" s="598">
        <v>185.16</v>
      </c>
    </row>
    <row r="120" spans="1:9" ht="32.450000000000003" customHeight="1" x14ac:dyDescent="0.2">
      <c r="A120" s="653"/>
      <c r="B120" s="71"/>
      <c r="C120" s="13" t="s">
        <v>2274</v>
      </c>
      <c r="D120" s="72"/>
      <c r="E120" s="73"/>
      <c r="F120" s="15"/>
      <c r="G120" s="327"/>
      <c r="H120" s="74"/>
      <c r="I120" s="598">
        <v>185.16</v>
      </c>
    </row>
    <row r="121" spans="1:9" ht="28.15" customHeight="1" x14ac:dyDescent="0.2">
      <c r="A121" s="654"/>
      <c r="B121" s="412"/>
      <c r="C121" s="244" t="s">
        <v>87</v>
      </c>
      <c r="D121" s="72"/>
      <c r="E121" s="73"/>
      <c r="F121" s="15"/>
      <c r="G121" s="327"/>
      <c r="H121" s="74"/>
      <c r="I121" s="241">
        <f>SUM(I119:I120)</f>
        <v>370.32</v>
      </c>
    </row>
    <row r="122" spans="1:9" ht="27" customHeight="1" x14ac:dyDescent="0.2">
      <c r="A122" s="652" t="s">
        <v>2271</v>
      </c>
      <c r="B122" s="71"/>
      <c r="C122" s="33" t="s">
        <v>2273</v>
      </c>
      <c r="D122" s="72"/>
      <c r="E122" s="73"/>
      <c r="F122" s="15"/>
      <c r="G122" s="327"/>
      <c r="H122" s="74"/>
      <c r="I122" s="598">
        <v>1048.6199999999999</v>
      </c>
    </row>
    <row r="123" spans="1:9" ht="29.45" customHeight="1" x14ac:dyDescent="0.2">
      <c r="A123" s="653"/>
      <c r="B123" s="71"/>
      <c r="C123" s="71" t="s">
        <v>2274</v>
      </c>
      <c r="D123" s="72"/>
      <c r="E123" s="73"/>
      <c r="F123" s="15"/>
      <c r="G123" s="327"/>
      <c r="H123" s="74"/>
      <c r="I123" s="598">
        <v>1110.18</v>
      </c>
    </row>
    <row r="124" spans="1:9" ht="26.45" customHeight="1" x14ac:dyDescent="0.2">
      <c r="A124" s="654"/>
      <c r="B124" s="71"/>
      <c r="C124" s="412" t="s">
        <v>87</v>
      </c>
      <c r="D124" s="72"/>
      <c r="E124" s="73"/>
      <c r="F124" s="73"/>
      <c r="G124" s="327"/>
      <c r="H124" s="74"/>
      <c r="I124" s="241">
        <f>SUM(I122:I123)</f>
        <v>2158.8000000000002</v>
      </c>
    </row>
    <row r="125" spans="1:9" ht="25.5" x14ac:dyDescent="0.2">
      <c r="A125" s="221" t="s">
        <v>2270</v>
      </c>
      <c r="B125" s="13"/>
      <c r="C125" s="244" t="s">
        <v>87</v>
      </c>
      <c r="D125" s="14"/>
      <c r="E125" s="15"/>
      <c r="F125" s="15"/>
      <c r="G125" s="15"/>
      <c r="H125" s="16"/>
      <c r="I125" s="243">
        <v>103403.4</v>
      </c>
    </row>
    <row r="126" spans="1:9" ht="12.75" customHeight="1" x14ac:dyDescent="0.2">
      <c r="A126" s="221" t="s">
        <v>84</v>
      </c>
      <c r="B126" s="13"/>
      <c r="C126" s="244" t="s">
        <v>87</v>
      </c>
      <c r="D126" s="14"/>
      <c r="E126" s="15"/>
      <c r="F126" s="15"/>
      <c r="G126" s="15"/>
      <c r="H126" s="16"/>
      <c r="I126" s="243">
        <v>7660.24</v>
      </c>
    </row>
    <row r="127" spans="1:9" ht="12.75" customHeight="1" x14ac:dyDescent="0.2">
      <c r="A127" s="221" t="s">
        <v>86</v>
      </c>
      <c r="B127" s="13"/>
      <c r="C127" s="244" t="s">
        <v>87</v>
      </c>
      <c r="D127" s="14"/>
      <c r="E127" s="15"/>
      <c r="F127" s="15"/>
      <c r="G127" s="15"/>
      <c r="H127" s="16"/>
      <c r="I127" s="243">
        <v>6993.31</v>
      </c>
    </row>
    <row r="128" spans="1:9" ht="12.75" customHeight="1" x14ac:dyDescent="0.2">
      <c r="A128" s="219" t="s">
        <v>88</v>
      </c>
      <c r="B128" s="13"/>
      <c r="C128" s="244" t="s">
        <v>87</v>
      </c>
      <c r="D128" s="14"/>
      <c r="E128" s="15"/>
      <c r="F128" s="15"/>
      <c r="G128" s="15"/>
      <c r="H128" s="16"/>
      <c r="I128" s="243">
        <v>5130.2299999999996</v>
      </c>
    </row>
    <row r="129" spans="1:255" ht="12.75" customHeight="1" thickBot="1" x14ac:dyDescent="0.25">
      <c r="A129" s="219"/>
      <c r="B129" s="109"/>
      <c r="C129" s="109"/>
      <c r="D129" s="108"/>
      <c r="E129" s="110"/>
      <c r="F129" s="109"/>
      <c r="G129" s="109"/>
      <c r="H129" s="108" t="s">
        <v>17</v>
      </c>
      <c r="I129" s="232">
        <f>I118+I121+I124+I125+I126+I127+I128</f>
        <v>131342.0337</v>
      </c>
    </row>
    <row r="130" spans="1:255" s="45" customFormat="1" ht="67.150000000000006" customHeight="1" thickBot="1" x14ac:dyDescent="0.25">
      <c r="A130" s="117" t="s">
        <v>95</v>
      </c>
      <c r="B130" s="114" t="s">
        <v>16</v>
      </c>
      <c r="C130" s="114" t="s">
        <v>5</v>
      </c>
      <c r="D130" s="114" t="s">
        <v>23</v>
      </c>
      <c r="E130" s="118" t="s">
        <v>18</v>
      </c>
      <c r="F130" s="114" t="s">
        <v>19</v>
      </c>
      <c r="G130" s="114" t="s">
        <v>10</v>
      </c>
      <c r="H130" s="114" t="s">
        <v>13</v>
      </c>
      <c r="I130" s="115" t="s">
        <v>12</v>
      </c>
      <c r="J130" s="56"/>
      <c r="K130" s="56"/>
      <c r="L130" s="56"/>
      <c r="M130" s="56"/>
      <c r="N130" s="56"/>
      <c r="O130" s="56"/>
      <c r="P130" s="56"/>
      <c r="Q130" s="56"/>
      <c r="R130" s="56"/>
      <c r="T130" s="56"/>
      <c r="U130" s="56"/>
      <c r="V130" s="56"/>
      <c r="W130" s="56"/>
      <c r="X130" s="56"/>
      <c r="Y130" s="56"/>
      <c r="Z130" s="56"/>
      <c r="AA130" s="56"/>
      <c r="AB130" s="56"/>
      <c r="AD130" s="56"/>
      <c r="AE130" s="56"/>
      <c r="AF130" s="56"/>
      <c r="AG130" s="56"/>
      <c r="AH130" s="56"/>
      <c r="AI130" s="56"/>
      <c r="AJ130" s="56"/>
      <c r="AK130" s="56"/>
      <c r="AL130" s="56"/>
      <c r="AN130" s="56"/>
      <c r="AO130" s="56"/>
      <c r="AP130" s="56"/>
      <c r="AQ130" s="56"/>
      <c r="AR130" s="56"/>
      <c r="AS130" s="56"/>
      <c r="AT130" s="56"/>
      <c r="AU130" s="56"/>
      <c r="AV130" s="56"/>
      <c r="AX130" s="56"/>
      <c r="AY130" s="56"/>
      <c r="AZ130" s="56"/>
      <c r="BA130" s="56"/>
      <c r="BB130" s="56"/>
      <c r="BC130" s="56"/>
      <c r="BD130" s="56"/>
      <c r="BE130" s="56"/>
      <c r="BF130" s="56"/>
      <c r="BH130" s="56"/>
      <c r="BI130" s="56"/>
      <c r="BJ130" s="56"/>
      <c r="BK130" s="56"/>
      <c r="BL130" s="56"/>
      <c r="BM130" s="56"/>
      <c r="BN130" s="56"/>
      <c r="BO130" s="56"/>
      <c r="BP130" s="56"/>
      <c r="BR130" s="56"/>
      <c r="BS130" s="56"/>
      <c r="BT130" s="56"/>
      <c r="BU130" s="56"/>
      <c r="BV130" s="56"/>
      <c r="BW130" s="56"/>
      <c r="BX130" s="56"/>
      <c r="BY130" s="56"/>
      <c r="BZ130" s="56"/>
      <c r="CB130" s="56"/>
      <c r="CC130" s="56"/>
      <c r="CD130" s="56"/>
      <c r="CE130" s="56"/>
      <c r="CF130" s="56"/>
      <c r="CG130" s="56"/>
      <c r="CH130" s="56"/>
      <c r="CI130" s="56"/>
      <c r="CJ130" s="56"/>
      <c r="CL130" s="56"/>
      <c r="CM130" s="56"/>
      <c r="CN130" s="56"/>
      <c r="CO130" s="56"/>
      <c r="CP130" s="56"/>
      <c r="CQ130" s="56"/>
      <c r="CR130" s="56"/>
      <c r="CS130" s="56"/>
      <c r="CT130" s="56"/>
      <c r="CV130" s="56"/>
      <c r="CW130" s="56"/>
      <c r="CX130" s="56"/>
      <c r="CY130" s="56"/>
      <c r="CZ130" s="56"/>
      <c r="DA130" s="56"/>
      <c r="DB130" s="56"/>
      <c r="DC130" s="56"/>
      <c r="DD130" s="56"/>
      <c r="DF130" s="56"/>
      <c r="DG130" s="56"/>
      <c r="DH130" s="56"/>
      <c r="DI130" s="56"/>
      <c r="DJ130" s="56"/>
      <c r="DK130" s="56"/>
      <c r="DL130" s="56"/>
      <c r="DM130" s="56"/>
      <c r="DN130" s="56"/>
      <c r="DP130" s="56"/>
      <c r="DQ130" s="56"/>
      <c r="DR130" s="56"/>
      <c r="DS130" s="56"/>
      <c r="DT130" s="56"/>
      <c r="DU130" s="56"/>
      <c r="DV130" s="56"/>
      <c r="DW130" s="56"/>
      <c r="DX130" s="56"/>
      <c r="DZ130" s="56"/>
      <c r="EA130" s="56"/>
      <c r="EB130" s="56"/>
      <c r="EC130" s="56"/>
      <c r="ED130" s="56"/>
      <c r="EE130" s="56"/>
      <c r="EF130" s="56"/>
      <c r="EG130" s="56"/>
      <c r="EH130" s="56"/>
      <c r="EJ130" s="56"/>
      <c r="EK130" s="56"/>
      <c r="EL130" s="56"/>
      <c r="EM130" s="56"/>
      <c r="EN130" s="56"/>
      <c r="EO130" s="56"/>
      <c r="EP130" s="56"/>
      <c r="EQ130" s="56"/>
      <c r="ER130" s="56"/>
      <c r="ET130" s="56"/>
      <c r="EU130" s="56"/>
      <c r="EV130" s="56"/>
      <c r="EW130" s="56"/>
      <c r="EX130" s="56"/>
      <c r="EY130" s="56"/>
      <c r="EZ130" s="56"/>
      <c r="FA130" s="56"/>
      <c r="FB130" s="56"/>
      <c r="FD130" s="56"/>
      <c r="FE130" s="56"/>
      <c r="FF130" s="56"/>
      <c r="FG130" s="56"/>
      <c r="FH130" s="56"/>
      <c r="FI130" s="56"/>
      <c r="FJ130" s="56"/>
      <c r="FK130" s="56"/>
      <c r="FL130" s="56"/>
      <c r="FN130" s="56"/>
      <c r="FO130" s="56"/>
      <c r="FP130" s="56"/>
      <c r="FQ130" s="56"/>
      <c r="FR130" s="56"/>
      <c r="FS130" s="56"/>
      <c r="FT130" s="56"/>
      <c r="FU130" s="56"/>
      <c r="FV130" s="56"/>
      <c r="FX130" s="56"/>
      <c r="FY130" s="56"/>
      <c r="FZ130" s="56"/>
      <c r="GA130" s="56"/>
      <c r="GB130" s="56"/>
      <c r="GC130" s="56"/>
      <c r="GD130" s="56"/>
      <c r="GE130" s="56"/>
      <c r="GF130" s="56"/>
      <c r="GH130" s="56"/>
      <c r="GI130" s="56"/>
      <c r="GJ130" s="56"/>
      <c r="GK130" s="56"/>
      <c r="GL130" s="56"/>
      <c r="GM130" s="56"/>
      <c r="GN130" s="56"/>
      <c r="GO130" s="56"/>
      <c r="GP130" s="56"/>
      <c r="GR130" s="56"/>
      <c r="GS130" s="56"/>
      <c r="GT130" s="56"/>
      <c r="GU130" s="56"/>
      <c r="GV130" s="56"/>
      <c r="GW130" s="56"/>
      <c r="GX130" s="56"/>
      <c r="GY130" s="56"/>
      <c r="GZ130" s="56"/>
      <c r="HB130" s="56"/>
      <c r="HC130" s="56"/>
      <c r="HD130" s="56"/>
      <c r="HE130" s="56"/>
      <c r="HF130" s="56"/>
      <c r="HG130" s="56"/>
      <c r="HH130" s="56"/>
      <c r="HI130" s="56"/>
      <c r="HJ130" s="56"/>
      <c r="HL130" s="56"/>
      <c r="HM130" s="56"/>
      <c r="HN130" s="56"/>
      <c r="HO130" s="56"/>
      <c r="HP130" s="56"/>
      <c r="HQ130" s="56"/>
      <c r="HR130" s="56"/>
      <c r="HS130" s="56"/>
      <c r="HT130" s="56"/>
      <c r="HV130" s="56"/>
      <c r="HW130" s="56"/>
      <c r="HX130" s="56"/>
      <c r="HY130" s="56"/>
      <c r="HZ130" s="56"/>
      <c r="IA130" s="56"/>
      <c r="IB130" s="56"/>
      <c r="IC130" s="56"/>
      <c r="ID130" s="56"/>
      <c r="IF130" s="56"/>
      <c r="IG130" s="56"/>
      <c r="IH130" s="56"/>
      <c r="II130" s="56"/>
      <c r="IJ130" s="56"/>
      <c r="IK130" s="56"/>
      <c r="IL130" s="56"/>
      <c r="IM130" s="56"/>
      <c r="IN130" s="56"/>
      <c r="IP130" s="56"/>
      <c r="IQ130" s="56"/>
      <c r="IR130" s="56"/>
      <c r="IS130" s="56"/>
      <c r="IT130" s="56"/>
      <c r="IU130" s="56"/>
    </row>
    <row r="131" spans="1:255" ht="12.75" customHeight="1" thickBot="1" x14ac:dyDescent="0.25">
      <c r="A131" s="227"/>
      <c r="B131" s="104">
        <v>2497.9899999999998</v>
      </c>
      <c r="C131" s="58" t="s">
        <v>66</v>
      </c>
      <c r="D131" s="64"/>
      <c r="E131" s="59"/>
      <c r="F131" s="59"/>
      <c r="G131" s="59"/>
      <c r="H131" s="60"/>
      <c r="I131" s="61"/>
      <c r="J131" s="56"/>
      <c r="K131" s="56"/>
      <c r="L131" s="56"/>
      <c r="M131" s="56"/>
      <c r="N131" s="56"/>
      <c r="O131" s="56"/>
      <c r="P131" s="56"/>
      <c r="Q131" s="56"/>
      <c r="R131" s="56"/>
      <c r="T131" s="56"/>
      <c r="U131" s="56"/>
      <c r="V131" s="56"/>
      <c r="W131" s="56"/>
      <c r="X131" s="56"/>
      <c r="Y131" s="56"/>
      <c r="Z131" s="56"/>
      <c r="AA131" s="56"/>
      <c r="AB131" s="56"/>
      <c r="AD131" s="56"/>
      <c r="AE131" s="56"/>
      <c r="AF131" s="56"/>
      <c r="AG131" s="56"/>
      <c r="AH131" s="56"/>
      <c r="AI131" s="56"/>
      <c r="AJ131" s="56"/>
      <c r="AK131" s="56"/>
      <c r="AL131" s="56"/>
      <c r="AN131" s="56"/>
      <c r="AO131" s="56"/>
      <c r="AP131" s="56"/>
      <c r="AQ131" s="56"/>
      <c r="AR131" s="56"/>
      <c r="AS131" s="56"/>
      <c r="AT131" s="56"/>
      <c r="AU131" s="56"/>
      <c r="AV131" s="56"/>
      <c r="AX131" s="56"/>
      <c r="AY131" s="56"/>
      <c r="AZ131" s="56"/>
      <c r="BA131" s="56"/>
      <c r="BB131" s="56"/>
      <c r="BC131" s="56"/>
      <c r="BD131" s="56"/>
      <c r="BE131" s="56"/>
      <c r="BF131" s="56"/>
      <c r="BH131" s="56"/>
      <c r="BI131" s="56"/>
      <c r="BJ131" s="56"/>
      <c r="BK131" s="56"/>
      <c r="BL131" s="56"/>
      <c r="BM131" s="56"/>
      <c r="BN131" s="56"/>
      <c r="BO131" s="56"/>
      <c r="BP131" s="56"/>
      <c r="BR131" s="56"/>
      <c r="BS131" s="56"/>
      <c r="BT131" s="56"/>
      <c r="BU131" s="56"/>
      <c r="BV131" s="56"/>
      <c r="BW131" s="56"/>
      <c r="BX131" s="56"/>
      <c r="BY131" s="56"/>
      <c r="BZ131" s="56"/>
      <c r="CB131" s="56"/>
      <c r="CC131" s="56"/>
      <c r="CD131" s="56"/>
      <c r="CE131" s="56"/>
      <c r="CF131" s="56"/>
      <c r="CG131" s="56"/>
      <c r="CH131" s="56"/>
      <c r="CI131" s="56"/>
      <c r="CJ131" s="56"/>
      <c r="CL131" s="56"/>
      <c r="CM131" s="56"/>
      <c r="CN131" s="56"/>
      <c r="CO131" s="56"/>
      <c r="CP131" s="56"/>
      <c r="CQ131" s="56"/>
      <c r="CR131" s="56"/>
      <c r="CS131" s="56"/>
      <c r="CT131" s="56"/>
      <c r="CV131" s="56"/>
      <c r="CW131" s="56"/>
      <c r="CX131" s="56"/>
      <c r="CY131" s="56"/>
      <c r="CZ131" s="56"/>
      <c r="DA131" s="56"/>
      <c r="DB131" s="56"/>
      <c r="DC131" s="56"/>
      <c r="DD131" s="56"/>
      <c r="DF131" s="56"/>
      <c r="DG131" s="56"/>
      <c r="DH131" s="56"/>
      <c r="DI131" s="56"/>
      <c r="DJ131" s="56"/>
      <c r="DK131" s="56"/>
      <c r="DL131" s="56"/>
      <c r="DM131" s="56"/>
      <c r="DN131" s="56"/>
      <c r="DP131" s="56"/>
      <c r="DQ131" s="56"/>
      <c r="DR131" s="56"/>
      <c r="DS131" s="56"/>
      <c r="DT131" s="56"/>
      <c r="DU131" s="56"/>
      <c r="DV131" s="56"/>
      <c r="DW131" s="56"/>
      <c r="DX131" s="56"/>
      <c r="DZ131" s="56"/>
      <c r="EA131" s="56"/>
      <c r="EB131" s="56"/>
      <c r="EC131" s="56"/>
      <c r="ED131" s="56"/>
      <c r="EE131" s="56"/>
      <c r="EF131" s="56"/>
      <c r="EG131" s="56"/>
      <c r="EH131" s="56"/>
      <c r="EJ131" s="56"/>
      <c r="EK131" s="56"/>
      <c r="EL131" s="56"/>
      <c r="EM131" s="56"/>
      <c r="EN131" s="56"/>
      <c r="EO131" s="56"/>
      <c r="EP131" s="56"/>
      <c r="EQ131" s="56"/>
      <c r="ER131" s="56"/>
      <c r="ET131" s="56"/>
      <c r="EU131" s="56"/>
      <c r="EV131" s="56"/>
      <c r="EW131" s="56"/>
      <c r="EX131" s="56"/>
      <c r="EY131" s="56"/>
      <c r="EZ131" s="56"/>
      <c r="FA131" s="56"/>
      <c r="FB131" s="56"/>
      <c r="FD131" s="56"/>
      <c r="FE131" s="56"/>
      <c r="FF131" s="56"/>
      <c r="FG131" s="56"/>
      <c r="FH131" s="56"/>
      <c r="FI131" s="56"/>
      <c r="FJ131" s="56"/>
      <c r="FK131" s="56"/>
      <c r="FL131" s="56"/>
      <c r="FN131" s="56"/>
      <c r="FO131" s="56"/>
      <c r="FP131" s="56"/>
      <c r="FQ131" s="56"/>
      <c r="FR131" s="56"/>
      <c r="FS131" s="56"/>
      <c r="FT131" s="56"/>
      <c r="FU131" s="56"/>
      <c r="FV131" s="56"/>
      <c r="FX131" s="56"/>
      <c r="FY131" s="56"/>
      <c r="FZ131" s="56"/>
      <c r="GA131" s="56"/>
      <c r="GB131" s="56"/>
      <c r="GC131" s="56"/>
      <c r="GD131" s="56"/>
      <c r="GE131" s="56"/>
      <c r="GF131" s="56"/>
      <c r="GH131" s="56"/>
      <c r="GI131" s="56"/>
      <c r="GJ131" s="56"/>
      <c r="GK131" s="56"/>
      <c r="GL131" s="56"/>
      <c r="GM131" s="56"/>
      <c r="GN131" s="56"/>
      <c r="GO131" s="56"/>
      <c r="GP131" s="56"/>
      <c r="GR131" s="56"/>
      <c r="GS131" s="56"/>
      <c r="GT131" s="56"/>
      <c r="GU131" s="56"/>
      <c r="GV131" s="56"/>
      <c r="GW131" s="56"/>
      <c r="GX131" s="56"/>
      <c r="GY131" s="56"/>
      <c r="GZ131" s="56"/>
      <c r="HB131" s="56"/>
      <c r="HC131" s="56"/>
      <c r="HD131" s="56"/>
      <c r="HE131" s="56"/>
      <c r="HF131" s="56"/>
      <c r="HG131" s="56"/>
      <c r="HH131" s="56"/>
      <c r="HI131" s="56"/>
      <c r="HJ131" s="56"/>
      <c r="HL131" s="56"/>
      <c r="HM131" s="56"/>
      <c r="HN131" s="56"/>
      <c r="HO131" s="56"/>
      <c r="HP131" s="56"/>
      <c r="HQ131" s="56"/>
      <c r="HR131" s="56"/>
      <c r="HS131" s="56"/>
      <c r="HT131" s="56"/>
      <c r="HV131" s="56"/>
      <c r="HW131" s="56"/>
      <c r="HX131" s="56"/>
      <c r="HY131" s="56"/>
      <c r="HZ131" s="56"/>
      <c r="IA131" s="56"/>
      <c r="IB131" s="56"/>
      <c r="IC131" s="56"/>
      <c r="ID131" s="56"/>
      <c r="IF131" s="56"/>
      <c r="IG131" s="56"/>
      <c r="IH131" s="56"/>
      <c r="II131" s="56"/>
      <c r="IJ131" s="56"/>
      <c r="IK131" s="56"/>
      <c r="IL131" s="56"/>
      <c r="IM131" s="56"/>
      <c r="IN131" s="56"/>
      <c r="IP131" s="56"/>
      <c r="IQ131" s="56"/>
      <c r="IR131" s="56"/>
      <c r="IS131" s="56"/>
      <c r="IT131" s="56"/>
      <c r="IU131" s="56"/>
    </row>
    <row r="132" spans="1:255" ht="12.75" customHeight="1" thickBot="1" x14ac:dyDescent="0.25">
      <c r="A132" s="227"/>
      <c r="B132" s="105">
        <v>3034.35</v>
      </c>
      <c r="C132" s="92" t="s">
        <v>67</v>
      </c>
      <c r="D132" s="93"/>
      <c r="E132" s="94"/>
      <c r="F132" s="94"/>
      <c r="G132" s="94"/>
      <c r="H132" s="95"/>
      <c r="I132" s="96"/>
      <c r="J132" s="56"/>
      <c r="K132" s="56"/>
      <c r="L132" s="56"/>
      <c r="M132" s="56"/>
      <c r="N132" s="56"/>
      <c r="O132" s="56"/>
      <c r="P132" s="56"/>
      <c r="Q132" s="56"/>
      <c r="R132" s="56"/>
      <c r="T132" s="56"/>
      <c r="U132" s="56"/>
      <c r="V132" s="56"/>
      <c r="W132" s="56"/>
      <c r="X132" s="56"/>
      <c r="Y132" s="56"/>
      <c r="Z132" s="56"/>
      <c r="AA132" s="56"/>
      <c r="AB132" s="56"/>
      <c r="AD132" s="56"/>
      <c r="AE132" s="56"/>
      <c r="AF132" s="56"/>
      <c r="AG132" s="56"/>
      <c r="AH132" s="56"/>
      <c r="AI132" s="56"/>
      <c r="AJ132" s="56"/>
      <c r="AK132" s="56"/>
      <c r="AL132" s="56"/>
      <c r="AN132" s="56"/>
      <c r="AO132" s="56"/>
      <c r="AP132" s="56"/>
      <c r="AQ132" s="56"/>
      <c r="AR132" s="56"/>
      <c r="AS132" s="56"/>
      <c r="AT132" s="56"/>
      <c r="AU132" s="56"/>
      <c r="AV132" s="56"/>
      <c r="AX132" s="56"/>
      <c r="AY132" s="56"/>
      <c r="AZ132" s="56"/>
      <c r="BA132" s="56"/>
      <c r="BB132" s="56"/>
      <c r="BC132" s="56"/>
      <c r="BD132" s="56"/>
      <c r="BE132" s="56"/>
      <c r="BF132" s="56"/>
      <c r="BH132" s="56"/>
      <c r="BI132" s="56"/>
      <c r="BJ132" s="56"/>
      <c r="BK132" s="56"/>
      <c r="BL132" s="56"/>
      <c r="BM132" s="56"/>
      <c r="BN132" s="56"/>
      <c r="BO132" s="56"/>
      <c r="BP132" s="56"/>
      <c r="BR132" s="56"/>
      <c r="BS132" s="56"/>
      <c r="BT132" s="56"/>
      <c r="BU132" s="56"/>
      <c r="BV132" s="56"/>
      <c r="BW132" s="56"/>
      <c r="BX132" s="56"/>
      <c r="BY132" s="56"/>
      <c r="BZ132" s="56"/>
      <c r="CB132" s="56"/>
      <c r="CC132" s="56"/>
      <c r="CD132" s="56"/>
      <c r="CE132" s="56"/>
      <c r="CF132" s="56"/>
      <c r="CG132" s="56"/>
      <c r="CH132" s="56"/>
      <c r="CI132" s="56"/>
      <c r="CJ132" s="56"/>
      <c r="CL132" s="56"/>
      <c r="CM132" s="56"/>
      <c r="CN132" s="56"/>
      <c r="CO132" s="56"/>
      <c r="CP132" s="56"/>
      <c r="CQ132" s="56"/>
      <c r="CR132" s="56"/>
      <c r="CS132" s="56"/>
      <c r="CT132" s="56"/>
      <c r="CV132" s="56"/>
      <c r="CW132" s="56"/>
      <c r="CX132" s="56"/>
      <c r="CY132" s="56"/>
      <c r="CZ132" s="56"/>
      <c r="DA132" s="56"/>
      <c r="DB132" s="56"/>
      <c r="DC132" s="56"/>
      <c r="DD132" s="56"/>
      <c r="DF132" s="56"/>
      <c r="DG132" s="56"/>
      <c r="DH132" s="56"/>
      <c r="DI132" s="56"/>
      <c r="DJ132" s="56"/>
      <c r="DK132" s="56"/>
      <c r="DL132" s="56"/>
      <c r="DM132" s="56"/>
      <c r="DN132" s="56"/>
      <c r="DP132" s="56"/>
      <c r="DQ132" s="56"/>
      <c r="DR132" s="56"/>
      <c r="DS132" s="56"/>
      <c r="DT132" s="56"/>
      <c r="DU132" s="56"/>
      <c r="DV132" s="56"/>
      <c r="DW132" s="56"/>
      <c r="DX132" s="56"/>
      <c r="DZ132" s="56"/>
      <c r="EA132" s="56"/>
      <c r="EB132" s="56"/>
      <c r="EC132" s="56"/>
      <c r="ED132" s="56"/>
      <c r="EE132" s="56"/>
      <c r="EF132" s="56"/>
      <c r="EG132" s="56"/>
      <c r="EH132" s="56"/>
      <c r="EJ132" s="56"/>
      <c r="EK132" s="56"/>
      <c r="EL132" s="56"/>
      <c r="EM132" s="56"/>
      <c r="EN132" s="56"/>
      <c r="EO132" s="56"/>
      <c r="EP132" s="56"/>
      <c r="EQ132" s="56"/>
      <c r="ER132" s="56"/>
      <c r="ET132" s="56"/>
      <c r="EU132" s="56"/>
      <c r="EV132" s="56"/>
      <c r="EW132" s="56"/>
      <c r="EX132" s="56"/>
      <c r="EY132" s="56"/>
      <c r="EZ132" s="56"/>
      <c r="FA132" s="56"/>
      <c r="FB132" s="56"/>
      <c r="FD132" s="56"/>
      <c r="FE132" s="56"/>
      <c r="FF132" s="56"/>
      <c r="FG132" s="56"/>
      <c r="FH132" s="56"/>
      <c r="FI132" s="56"/>
      <c r="FJ132" s="56"/>
      <c r="FK132" s="56"/>
      <c r="FL132" s="56"/>
      <c r="FN132" s="56"/>
      <c r="FO132" s="56"/>
      <c r="FP132" s="56"/>
      <c r="FQ132" s="56"/>
      <c r="FR132" s="56"/>
      <c r="FS132" s="56"/>
      <c r="FT132" s="56"/>
      <c r="FU132" s="56"/>
      <c r="FV132" s="56"/>
      <c r="FX132" s="56"/>
      <c r="FY132" s="56"/>
      <c r="FZ132" s="56"/>
      <c r="GA132" s="56"/>
      <c r="GB132" s="56"/>
      <c r="GC132" s="56"/>
      <c r="GD132" s="56"/>
      <c r="GE132" s="56"/>
      <c r="GF132" s="56"/>
      <c r="GH132" s="56"/>
      <c r="GI132" s="56"/>
      <c r="GJ132" s="56"/>
      <c r="GK132" s="56"/>
      <c r="GL132" s="56"/>
      <c r="GM132" s="56"/>
      <c r="GN132" s="56"/>
      <c r="GO132" s="56"/>
      <c r="GP132" s="56"/>
      <c r="GR132" s="56"/>
      <c r="GS132" s="56"/>
      <c r="GT132" s="56"/>
      <c r="GU132" s="56"/>
      <c r="GV132" s="56"/>
      <c r="GW132" s="56"/>
      <c r="GX132" s="56"/>
      <c r="GY132" s="56"/>
      <c r="GZ132" s="56"/>
      <c r="HB132" s="56"/>
      <c r="HC132" s="56"/>
      <c r="HD132" s="56"/>
      <c r="HE132" s="56"/>
      <c r="HF132" s="56"/>
      <c r="HG132" s="56"/>
      <c r="HH132" s="56"/>
      <c r="HI132" s="56"/>
      <c r="HJ132" s="56"/>
      <c r="HL132" s="56"/>
      <c r="HM132" s="56"/>
      <c r="HN132" s="56"/>
      <c r="HO132" s="56"/>
      <c r="HP132" s="56"/>
      <c r="HQ132" s="56"/>
      <c r="HR132" s="56"/>
      <c r="HS132" s="56"/>
      <c r="HT132" s="56"/>
      <c r="HV132" s="56"/>
      <c r="HW132" s="56"/>
      <c r="HX132" s="56"/>
      <c r="HY132" s="56"/>
      <c r="HZ132" s="56"/>
      <c r="IA132" s="56"/>
      <c r="IB132" s="56"/>
      <c r="IC132" s="56"/>
      <c r="ID132" s="56"/>
      <c r="IF132" s="56"/>
      <c r="IG132" s="56"/>
      <c r="IH132" s="56"/>
      <c r="II132" s="56"/>
      <c r="IJ132" s="56"/>
      <c r="IK132" s="56"/>
      <c r="IL132" s="56"/>
      <c r="IM132" s="56"/>
      <c r="IN132" s="56"/>
      <c r="IP132" s="56"/>
      <c r="IQ132" s="56"/>
      <c r="IR132" s="56"/>
      <c r="IS132" s="56"/>
      <c r="IT132" s="56"/>
      <c r="IU132" s="56"/>
    </row>
    <row r="133" spans="1:255" ht="12.75" customHeight="1" thickBot="1" x14ac:dyDescent="0.25">
      <c r="A133" s="227"/>
      <c r="B133" s="106">
        <v>2526.87</v>
      </c>
      <c r="C133" s="85" t="s">
        <v>70</v>
      </c>
      <c r="D133" s="86"/>
      <c r="E133" s="47"/>
      <c r="F133" s="47"/>
      <c r="G133" s="47"/>
      <c r="H133" s="48"/>
      <c r="I133" s="49"/>
      <c r="J133" s="56"/>
      <c r="K133" s="56"/>
      <c r="L133" s="56"/>
      <c r="M133" s="56"/>
      <c r="N133" s="56"/>
      <c r="O133" s="56"/>
      <c r="P133" s="56"/>
      <c r="Q133" s="56"/>
      <c r="R133" s="56"/>
      <c r="T133" s="56"/>
      <c r="U133" s="56"/>
      <c r="V133" s="56"/>
      <c r="W133" s="56"/>
      <c r="X133" s="56"/>
      <c r="Y133" s="56"/>
      <c r="Z133" s="56"/>
      <c r="AA133" s="56"/>
      <c r="AB133" s="56"/>
      <c r="AD133" s="56"/>
      <c r="AE133" s="56"/>
      <c r="AF133" s="56"/>
      <c r="AG133" s="56"/>
      <c r="AH133" s="56"/>
      <c r="AI133" s="56"/>
      <c r="AJ133" s="56"/>
      <c r="AK133" s="56"/>
      <c r="AL133" s="56"/>
      <c r="AN133" s="56"/>
      <c r="AO133" s="56"/>
      <c r="AP133" s="56"/>
      <c r="AQ133" s="56"/>
      <c r="AR133" s="56"/>
      <c r="AS133" s="56"/>
      <c r="AT133" s="56"/>
      <c r="AU133" s="56"/>
      <c r="AV133" s="56"/>
      <c r="AX133" s="56"/>
      <c r="AY133" s="56"/>
      <c r="AZ133" s="56"/>
      <c r="BA133" s="56"/>
      <c r="BB133" s="56"/>
      <c r="BC133" s="56"/>
      <c r="BD133" s="56"/>
      <c r="BE133" s="56"/>
      <c r="BF133" s="56"/>
      <c r="BH133" s="56"/>
      <c r="BI133" s="56"/>
      <c r="BJ133" s="56"/>
      <c r="BK133" s="56"/>
      <c r="BL133" s="56"/>
      <c r="BM133" s="56"/>
      <c r="BN133" s="56"/>
      <c r="BO133" s="56"/>
      <c r="BP133" s="56"/>
      <c r="BR133" s="56"/>
      <c r="BS133" s="56"/>
      <c r="BT133" s="56"/>
      <c r="BU133" s="56"/>
      <c r="BV133" s="56"/>
      <c r="BW133" s="56"/>
      <c r="BX133" s="56"/>
      <c r="BY133" s="56"/>
      <c r="BZ133" s="56"/>
      <c r="CB133" s="56"/>
      <c r="CC133" s="56"/>
      <c r="CD133" s="56"/>
      <c r="CE133" s="56"/>
      <c r="CF133" s="56"/>
      <c r="CG133" s="56"/>
      <c r="CH133" s="56"/>
      <c r="CI133" s="56"/>
      <c r="CJ133" s="56"/>
      <c r="CL133" s="56"/>
      <c r="CM133" s="56"/>
      <c r="CN133" s="56"/>
      <c r="CO133" s="56"/>
      <c r="CP133" s="56"/>
      <c r="CQ133" s="56"/>
      <c r="CR133" s="56"/>
      <c r="CS133" s="56"/>
      <c r="CT133" s="56"/>
      <c r="CV133" s="56"/>
      <c r="CW133" s="56"/>
      <c r="CX133" s="56"/>
      <c r="CY133" s="56"/>
      <c r="CZ133" s="56"/>
      <c r="DA133" s="56"/>
      <c r="DB133" s="56"/>
      <c r="DC133" s="56"/>
      <c r="DD133" s="56"/>
      <c r="DF133" s="56"/>
      <c r="DG133" s="56"/>
      <c r="DH133" s="56"/>
      <c r="DI133" s="56"/>
      <c r="DJ133" s="56"/>
      <c r="DK133" s="56"/>
      <c r="DL133" s="56"/>
      <c r="DM133" s="56"/>
      <c r="DN133" s="56"/>
      <c r="DP133" s="56"/>
      <c r="DQ133" s="56"/>
      <c r="DR133" s="56"/>
      <c r="DS133" s="56"/>
      <c r="DT133" s="56"/>
      <c r="DU133" s="56"/>
      <c r="DV133" s="56"/>
      <c r="DW133" s="56"/>
      <c r="DX133" s="56"/>
      <c r="DZ133" s="56"/>
      <c r="EA133" s="56"/>
      <c r="EB133" s="56"/>
      <c r="EC133" s="56"/>
      <c r="ED133" s="56"/>
      <c r="EE133" s="56"/>
      <c r="EF133" s="56"/>
      <c r="EG133" s="56"/>
      <c r="EH133" s="56"/>
      <c r="EJ133" s="56"/>
      <c r="EK133" s="56"/>
      <c r="EL133" s="56"/>
      <c r="EM133" s="56"/>
      <c r="EN133" s="56"/>
      <c r="EO133" s="56"/>
      <c r="EP133" s="56"/>
      <c r="EQ133" s="56"/>
      <c r="ER133" s="56"/>
      <c r="ET133" s="56"/>
      <c r="EU133" s="56"/>
      <c r="EV133" s="56"/>
      <c r="EW133" s="56"/>
      <c r="EX133" s="56"/>
      <c r="EY133" s="56"/>
      <c r="EZ133" s="56"/>
      <c r="FA133" s="56"/>
      <c r="FB133" s="56"/>
      <c r="FD133" s="56"/>
      <c r="FE133" s="56"/>
      <c r="FF133" s="56"/>
      <c r="FG133" s="56"/>
      <c r="FH133" s="56"/>
      <c r="FI133" s="56"/>
      <c r="FJ133" s="56"/>
      <c r="FK133" s="56"/>
      <c r="FL133" s="56"/>
      <c r="FN133" s="56"/>
      <c r="FO133" s="56"/>
      <c r="FP133" s="56"/>
      <c r="FQ133" s="56"/>
      <c r="FR133" s="56"/>
      <c r="FS133" s="56"/>
      <c r="FT133" s="56"/>
      <c r="FU133" s="56"/>
      <c r="FV133" s="56"/>
      <c r="FX133" s="56"/>
      <c r="FY133" s="56"/>
      <c r="FZ133" s="56"/>
      <c r="GA133" s="56"/>
      <c r="GB133" s="56"/>
      <c r="GC133" s="56"/>
      <c r="GD133" s="56"/>
      <c r="GE133" s="56"/>
      <c r="GF133" s="56"/>
      <c r="GH133" s="56"/>
      <c r="GI133" s="56"/>
      <c r="GJ133" s="56"/>
      <c r="GK133" s="56"/>
      <c r="GL133" s="56"/>
      <c r="GM133" s="56"/>
      <c r="GN133" s="56"/>
      <c r="GO133" s="56"/>
      <c r="GP133" s="56"/>
      <c r="GR133" s="56"/>
      <c r="GS133" s="56"/>
      <c r="GT133" s="56"/>
      <c r="GU133" s="56"/>
      <c r="GV133" s="56"/>
      <c r="GW133" s="56"/>
      <c r="GX133" s="56"/>
      <c r="GY133" s="56"/>
      <c r="GZ133" s="56"/>
      <c r="HB133" s="56"/>
      <c r="HC133" s="56"/>
      <c r="HD133" s="56"/>
      <c r="HE133" s="56"/>
      <c r="HF133" s="56"/>
      <c r="HG133" s="56"/>
      <c r="HH133" s="56"/>
      <c r="HI133" s="56"/>
      <c r="HJ133" s="56"/>
      <c r="HL133" s="56"/>
      <c r="HM133" s="56"/>
      <c r="HN133" s="56"/>
      <c r="HO133" s="56"/>
      <c r="HP133" s="56"/>
      <c r="HQ133" s="56"/>
      <c r="HR133" s="56"/>
      <c r="HS133" s="56"/>
      <c r="HT133" s="56"/>
      <c r="HV133" s="56"/>
      <c r="HW133" s="56"/>
      <c r="HX133" s="56"/>
      <c r="HY133" s="56"/>
      <c r="HZ133" s="56"/>
      <c r="IA133" s="56"/>
      <c r="IB133" s="56"/>
      <c r="IC133" s="56"/>
      <c r="ID133" s="56"/>
      <c r="IF133" s="56"/>
      <c r="IG133" s="56"/>
      <c r="IH133" s="56"/>
      <c r="II133" s="56"/>
      <c r="IJ133" s="56"/>
      <c r="IK133" s="56"/>
      <c r="IL133" s="56"/>
      <c r="IM133" s="56"/>
      <c r="IN133" s="56"/>
      <c r="IP133" s="56"/>
      <c r="IQ133" s="56"/>
      <c r="IR133" s="56"/>
      <c r="IS133" s="56"/>
      <c r="IT133" s="56"/>
      <c r="IU133" s="56"/>
    </row>
    <row r="134" spans="1:255" ht="12.75" customHeight="1" thickBot="1" x14ac:dyDescent="0.25">
      <c r="A134" s="227"/>
      <c r="B134" s="106">
        <v>2693.54</v>
      </c>
      <c r="C134" s="85" t="s">
        <v>72</v>
      </c>
      <c r="D134" s="86"/>
      <c r="E134" s="47"/>
      <c r="F134" s="47"/>
      <c r="G134" s="47"/>
      <c r="H134" s="48"/>
      <c r="I134" s="49"/>
      <c r="J134" s="56"/>
      <c r="K134" s="56"/>
      <c r="L134" s="56"/>
      <c r="M134" s="56"/>
      <c r="N134" s="56"/>
      <c r="O134" s="56"/>
      <c r="P134" s="56"/>
      <c r="Q134" s="56"/>
      <c r="R134" s="56"/>
      <c r="T134" s="56"/>
      <c r="U134" s="56"/>
      <c r="V134" s="56"/>
      <c r="W134" s="56"/>
      <c r="X134" s="56"/>
      <c r="Y134" s="56"/>
      <c r="Z134" s="56"/>
      <c r="AA134" s="56"/>
      <c r="AB134" s="56"/>
      <c r="AD134" s="56"/>
      <c r="AE134" s="56"/>
      <c r="AF134" s="56"/>
      <c r="AG134" s="56"/>
      <c r="AH134" s="56"/>
      <c r="AI134" s="56"/>
      <c r="AJ134" s="56"/>
      <c r="AK134" s="56"/>
      <c r="AL134" s="56"/>
      <c r="AN134" s="56"/>
      <c r="AO134" s="56"/>
      <c r="AP134" s="56"/>
      <c r="AQ134" s="56"/>
      <c r="AR134" s="56"/>
      <c r="AS134" s="56"/>
      <c r="AT134" s="56"/>
      <c r="AU134" s="56"/>
      <c r="AV134" s="56"/>
      <c r="AX134" s="56"/>
      <c r="AY134" s="56"/>
      <c r="AZ134" s="56"/>
      <c r="BA134" s="56"/>
      <c r="BB134" s="56"/>
      <c r="BC134" s="56"/>
      <c r="BD134" s="56"/>
      <c r="BE134" s="56"/>
      <c r="BF134" s="56"/>
      <c r="BH134" s="56"/>
      <c r="BI134" s="56"/>
      <c r="BJ134" s="56"/>
      <c r="BK134" s="56"/>
      <c r="BL134" s="56"/>
      <c r="BM134" s="56"/>
      <c r="BN134" s="56"/>
      <c r="BO134" s="56"/>
      <c r="BP134" s="56"/>
      <c r="BR134" s="56"/>
      <c r="BS134" s="56"/>
      <c r="BT134" s="56"/>
      <c r="BU134" s="56"/>
      <c r="BV134" s="56"/>
      <c r="BW134" s="56"/>
      <c r="BX134" s="56"/>
      <c r="BY134" s="56"/>
      <c r="BZ134" s="56"/>
      <c r="CB134" s="56"/>
      <c r="CC134" s="56"/>
      <c r="CD134" s="56"/>
      <c r="CE134" s="56"/>
      <c r="CF134" s="56"/>
      <c r="CG134" s="56"/>
      <c r="CH134" s="56"/>
      <c r="CI134" s="56"/>
      <c r="CJ134" s="56"/>
      <c r="CL134" s="56"/>
      <c r="CM134" s="56"/>
      <c r="CN134" s="56"/>
      <c r="CO134" s="56"/>
      <c r="CP134" s="56"/>
      <c r="CQ134" s="56"/>
      <c r="CR134" s="56"/>
      <c r="CS134" s="56"/>
      <c r="CT134" s="56"/>
      <c r="CV134" s="56"/>
      <c r="CW134" s="56"/>
      <c r="CX134" s="56"/>
      <c r="CY134" s="56"/>
      <c r="CZ134" s="56"/>
      <c r="DA134" s="56"/>
      <c r="DB134" s="56"/>
      <c r="DC134" s="56"/>
      <c r="DD134" s="56"/>
      <c r="DF134" s="56"/>
      <c r="DG134" s="56"/>
      <c r="DH134" s="56"/>
      <c r="DI134" s="56"/>
      <c r="DJ134" s="56"/>
      <c r="DK134" s="56"/>
      <c r="DL134" s="56"/>
      <c r="DM134" s="56"/>
      <c r="DN134" s="56"/>
      <c r="DP134" s="56"/>
      <c r="DQ134" s="56"/>
      <c r="DR134" s="56"/>
      <c r="DS134" s="56"/>
      <c r="DT134" s="56"/>
      <c r="DU134" s="56"/>
      <c r="DV134" s="56"/>
      <c r="DW134" s="56"/>
      <c r="DX134" s="56"/>
      <c r="DZ134" s="56"/>
      <c r="EA134" s="56"/>
      <c r="EB134" s="56"/>
      <c r="EC134" s="56"/>
      <c r="ED134" s="56"/>
      <c r="EE134" s="56"/>
      <c r="EF134" s="56"/>
      <c r="EG134" s="56"/>
      <c r="EH134" s="56"/>
      <c r="EJ134" s="56"/>
      <c r="EK134" s="56"/>
      <c r="EL134" s="56"/>
      <c r="EM134" s="56"/>
      <c r="EN134" s="56"/>
      <c r="EO134" s="56"/>
      <c r="EP134" s="56"/>
      <c r="EQ134" s="56"/>
      <c r="ER134" s="56"/>
      <c r="ET134" s="56"/>
      <c r="EU134" s="56"/>
      <c r="EV134" s="56"/>
      <c r="EW134" s="56"/>
      <c r="EX134" s="56"/>
      <c r="EY134" s="56"/>
      <c r="EZ134" s="56"/>
      <c r="FA134" s="56"/>
      <c r="FB134" s="56"/>
      <c r="FD134" s="56"/>
      <c r="FE134" s="56"/>
      <c r="FF134" s="56"/>
      <c r="FG134" s="56"/>
      <c r="FH134" s="56"/>
      <c r="FI134" s="56"/>
      <c r="FJ134" s="56"/>
      <c r="FK134" s="56"/>
      <c r="FL134" s="56"/>
      <c r="FN134" s="56"/>
      <c r="FO134" s="56"/>
      <c r="FP134" s="56"/>
      <c r="FQ134" s="56"/>
      <c r="FR134" s="56"/>
      <c r="FS134" s="56"/>
      <c r="FT134" s="56"/>
      <c r="FU134" s="56"/>
      <c r="FV134" s="56"/>
      <c r="FX134" s="56"/>
      <c r="FY134" s="56"/>
      <c r="FZ134" s="56"/>
      <c r="GA134" s="56"/>
      <c r="GB134" s="56"/>
      <c r="GC134" s="56"/>
      <c r="GD134" s="56"/>
      <c r="GE134" s="56"/>
      <c r="GF134" s="56"/>
      <c r="GH134" s="56"/>
      <c r="GI134" s="56"/>
      <c r="GJ134" s="56"/>
      <c r="GK134" s="56"/>
      <c r="GL134" s="56"/>
      <c r="GM134" s="56"/>
      <c r="GN134" s="56"/>
      <c r="GO134" s="56"/>
      <c r="GP134" s="56"/>
      <c r="GR134" s="56"/>
      <c r="GS134" s="56"/>
      <c r="GT134" s="56"/>
      <c r="GU134" s="56"/>
      <c r="GV134" s="56"/>
      <c r="GW134" s="56"/>
      <c r="GX134" s="56"/>
      <c r="GY134" s="56"/>
      <c r="GZ134" s="56"/>
      <c r="HB134" s="56"/>
      <c r="HC134" s="56"/>
      <c r="HD134" s="56"/>
      <c r="HE134" s="56"/>
      <c r="HF134" s="56"/>
      <c r="HG134" s="56"/>
      <c r="HH134" s="56"/>
      <c r="HI134" s="56"/>
      <c r="HJ134" s="56"/>
      <c r="HL134" s="56"/>
      <c r="HM134" s="56"/>
      <c r="HN134" s="56"/>
      <c r="HO134" s="56"/>
      <c r="HP134" s="56"/>
      <c r="HQ134" s="56"/>
      <c r="HR134" s="56"/>
      <c r="HS134" s="56"/>
      <c r="HT134" s="56"/>
      <c r="HV134" s="56"/>
      <c r="HW134" s="56"/>
      <c r="HX134" s="56"/>
      <c r="HY134" s="56"/>
      <c r="HZ134" s="56"/>
      <c r="IA134" s="56"/>
      <c r="IB134" s="56"/>
      <c r="IC134" s="56"/>
      <c r="ID134" s="56"/>
      <c r="IF134" s="56"/>
      <c r="IG134" s="56"/>
      <c r="IH134" s="56"/>
      <c r="II134" s="56"/>
      <c r="IJ134" s="56"/>
      <c r="IK134" s="56"/>
      <c r="IL134" s="56"/>
      <c r="IM134" s="56"/>
      <c r="IN134" s="56"/>
      <c r="IP134" s="56"/>
      <c r="IQ134" s="56"/>
      <c r="IR134" s="56"/>
      <c r="IS134" s="56"/>
      <c r="IT134" s="56"/>
      <c r="IU134" s="56"/>
    </row>
    <row r="135" spans="1:255" ht="12.75" customHeight="1" thickBot="1" x14ac:dyDescent="0.25">
      <c r="A135" s="227"/>
      <c r="B135" s="106">
        <v>2993.2</v>
      </c>
      <c r="C135" s="85" t="s">
        <v>73</v>
      </c>
      <c r="D135" s="86"/>
      <c r="E135" s="47"/>
      <c r="F135" s="47"/>
      <c r="G135" s="47"/>
      <c r="H135" s="48"/>
      <c r="I135" s="49"/>
      <c r="J135" s="56"/>
      <c r="K135" s="56"/>
      <c r="L135" s="56"/>
      <c r="M135" s="56"/>
      <c r="N135" s="56"/>
      <c r="O135" s="56"/>
      <c r="P135" s="56"/>
      <c r="Q135" s="56"/>
      <c r="R135" s="56"/>
      <c r="T135" s="56"/>
      <c r="U135" s="56"/>
      <c r="V135" s="56"/>
      <c r="W135" s="56"/>
      <c r="X135" s="56"/>
      <c r="Y135" s="56"/>
      <c r="Z135" s="56"/>
      <c r="AA135" s="56"/>
      <c r="AB135" s="56"/>
      <c r="AD135" s="56"/>
      <c r="AE135" s="56"/>
      <c r="AF135" s="56"/>
      <c r="AG135" s="56"/>
      <c r="AH135" s="56"/>
      <c r="AI135" s="56"/>
      <c r="AJ135" s="56"/>
      <c r="AK135" s="56"/>
      <c r="AL135" s="56"/>
      <c r="AN135" s="56"/>
      <c r="AO135" s="56"/>
      <c r="AP135" s="56"/>
      <c r="AQ135" s="56"/>
      <c r="AR135" s="56"/>
      <c r="AS135" s="56"/>
      <c r="AT135" s="56"/>
      <c r="AU135" s="56"/>
      <c r="AV135" s="56"/>
      <c r="AX135" s="56"/>
      <c r="AY135" s="56"/>
      <c r="AZ135" s="56"/>
      <c r="BA135" s="56"/>
      <c r="BB135" s="56"/>
      <c r="BC135" s="56"/>
      <c r="BD135" s="56"/>
      <c r="BE135" s="56"/>
      <c r="BF135" s="56"/>
      <c r="BH135" s="56"/>
      <c r="BI135" s="56"/>
      <c r="BJ135" s="56"/>
      <c r="BK135" s="56"/>
      <c r="BL135" s="56"/>
      <c r="BM135" s="56"/>
      <c r="BN135" s="56"/>
      <c r="BO135" s="56"/>
      <c r="BP135" s="56"/>
      <c r="BR135" s="56"/>
      <c r="BS135" s="56"/>
      <c r="BT135" s="56"/>
      <c r="BU135" s="56"/>
      <c r="BV135" s="56"/>
      <c r="BW135" s="56"/>
      <c r="BX135" s="56"/>
      <c r="BY135" s="56"/>
      <c r="BZ135" s="56"/>
      <c r="CB135" s="56"/>
      <c r="CC135" s="56"/>
      <c r="CD135" s="56"/>
      <c r="CE135" s="56"/>
      <c r="CF135" s="56"/>
      <c r="CG135" s="56"/>
      <c r="CH135" s="56"/>
      <c r="CI135" s="56"/>
      <c r="CJ135" s="56"/>
      <c r="CL135" s="56"/>
      <c r="CM135" s="56"/>
      <c r="CN135" s="56"/>
      <c r="CO135" s="56"/>
      <c r="CP135" s="56"/>
      <c r="CQ135" s="56"/>
      <c r="CR135" s="56"/>
      <c r="CS135" s="56"/>
      <c r="CT135" s="56"/>
      <c r="CV135" s="56"/>
      <c r="CW135" s="56"/>
      <c r="CX135" s="56"/>
      <c r="CY135" s="56"/>
      <c r="CZ135" s="56"/>
      <c r="DA135" s="56"/>
      <c r="DB135" s="56"/>
      <c r="DC135" s="56"/>
      <c r="DD135" s="56"/>
      <c r="DF135" s="56"/>
      <c r="DG135" s="56"/>
      <c r="DH135" s="56"/>
      <c r="DI135" s="56"/>
      <c r="DJ135" s="56"/>
      <c r="DK135" s="56"/>
      <c r="DL135" s="56"/>
      <c r="DM135" s="56"/>
      <c r="DN135" s="56"/>
      <c r="DP135" s="56"/>
      <c r="DQ135" s="56"/>
      <c r="DR135" s="56"/>
      <c r="DS135" s="56"/>
      <c r="DT135" s="56"/>
      <c r="DU135" s="56"/>
      <c r="DV135" s="56"/>
      <c r="DW135" s="56"/>
      <c r="DX135" s="56"/>
      <c r="DZ135" s="56"/>
      <c r="EA135" s="56"/>
      <c r="EB135" s="56"/>
      <c r="EC135" s="56"/>
      <c r="ED135" s="56"/>
      <c r="EE135" s="56"/>
      <c r="EF135" s="56"/>
      <c r="EG135" s="56"/>
      <c r="EH135" s="56"/>
      <c r="EJ135" s="56"/>
      <c r="EK135" s="56"/>
      <c r="EL135" s="56"/>
      <c r="EM135" s="56"/>
      <c r="EN135" s="56"/>
      <c r="EO135" s="56"/>
      <c r="EP135" s="56"/>
      <c r="EQ135" s="56"/>
      <c r="ER135" s="56"/>
      <c r="ET135" s="56"/>
      <c r="EU135" s="56"/>
      <c r="EV135" s="56"/>
      <c r="EW135" s="56"/>
      <c r="EX135" s="56"/>
      <c r="EY135" s="56"/>
      <c r="EZ135" s="56"/>
      <c r="FA135" s="56"/>
      <c r="FB135" s="56"/>
      <c r="FD135" s="56"/>
      <c r="FE135" s="56"/>
      <c r="FF135" s="56"/>
      <c r="FG135" s="56"/>
      <c r="FH135" s="56"/>
      <c r="FI135" s="56"/>
      <c r="FJ135" s="56"/>
      <c r="FK135" s="56"/>
      <c r="FL135" s="56"/>
      <c r="FN135" s="56"/>
      <c r="FO135" s="56"/>
      <c r="FP135" s="56"/>
      <c r="FQ135" s="56"/>
      <c r="FR135" s="56"/>
      <c r="FS135" s="56"/>
      <c r="FT135" s="56"/>
      <c r="FU135" s="56"/>
      <c r="FV135" s="56"/>
      <c r="FX135" s="56"/>
      <c r="FY135" s="56"/>
      <c r="FZ135" s="56"/>
      <c r="GA135" s="56"/>
      <c r="GB135" s="56"/>
      <c r="GC135" s="56"/>
      <c r="GD135" s="56"/>
      <c r="GE135" s="56"/>
      <c r="GF135" s="56"/>
      <c r="GH135" s="56"/>
      <c r="GI135" s="56"/>
      <c r="GJ135" s="56"/>
      <c r="GK135" s="56"/>
      <c r="GL135" s="56"/>
      <c r="GM135" s="56"/>
      <c r="GN135" s="56"/>
      <c r="GO135" s="56"/>
      <c r="GP135" s="56"/>
      <c r="GR135" s="56"/>
      <c r="GS135" s="56"/>
      <c r="GT135" s="56"/>
      <c r="GU135" s="56"/>
      <c r="GV135" s="56"/>
      <c r="GW135" s="56"/>
      <c r="GX135" s="56"/>
      <c r="GY135" s="56"/>
      <c r="GZ135" s="56"/>
      <c r="HB135" s="56"/>
      <c r="HC135" s="56"/>
      <c r="HD135" s="56"/>
      <c r="HE135" s="56"/>
      <c r="HF135" s="56"/>
      <c r="HG135" s="56"/>
      <c r="HH135" s="56"/>
      <c r="HI135" s="56"/>
      <c r="HJ135" s="56"/>
      <c r="HL135" s="56"/>
      <c r="HM135" s="56"/>
      <c r="HN135" s="56"/>
      <c r="HO135" s="56"/>
      <c r="HP135" s="56"/>
      <c r="HQ135" s="56"/>
      <c r="HR135" s="56"/>
      <c r="HS135" s="56"/>
      <c r="HT135" s="56"/>
      <c r="HV135" s="56"/>
      <c r="HW135" s="56"/>
      <c r="HX135" s="56"/>
      <c r="HY135" s="56"/>
      <c r="HZ135" s="56"/>
      <c r="IA135" s="56"/>
      <c r="IB135" s="56"/>
      <c r="IC135" s="56"/>
      <c r="ID135" s="56"/>
      <c r="IF135" s="56"/>
      <c r="IG135" s="56"/>
      <c r="IH135" s="56"/>
      <c r="II135" s="56"/>
      <c r="IJ135" s="56"/>
      <c r="IK135" s="56"/>
      <c r="IL135" s="56"/>
      <c r="IM135" s="56"/>
      <c r="IN135" s="56"/>
      <c r="IP135" s="56"/>
      <c r="IQ135" s="56"/>
      <c r="IR135" s="56"/>
      <c r="IS135" s="56"/>
      <c r="IT135" s="56"/>
      <c r="IU135" s="56"/>
    </row>
    <row r="136" spans="1:255" ht="12.75" customHeight="1" thickBot="1" x14ac:dyDescent="0.25">
      <c r="A136" s="227"/>
      <c r="B136" s="106">
        <v>2711.3</v>
      </c>
      <c r="C136" s="85" t="s">
        <v>74</v>
      </c>
      <c r="D136" s="86"/>
      <c r="E136" s="47"/>
      <c r="F136" s="47"/>
      <c r="G136" s="47"/>
      <c r="H136" s="48"/>
      <c r="I136" s="49"/>
      <c r="J136" s="56"/>
      <c r="K136" s="56"/>
      <c r="L136" s="56"/>
      <c r="M136" s="56"/>
      <c r="N136" s="56"/>
      <c r="O136" s="56"/>
      <c r="P136" s="56"/>
      <c r="Q136" s="56"/>
      <c r="R136" s="56"/>
      <c r="T136" s="56"/>
      <c r="U136" s="56"/>
      <c r="V136" s="56"/>
      <c r="W136" s="56"/>
      <c r="X136" s="56"/>
      <c r="Y136" s="56"/>
      <c r="Z136" s="56"/>
      <c r="AA136" s="56"/>
      <c r="AB136" s="56"/>
      <c r="AD136" s="56"/>
      <c r="AE136" s="56"/>
      <c r="AF136" s="56"/>
      <c r="AG136" s="56"/>
      <c r="AH136" s="56"/>
      <c r="AI136" s="56"/>
      <c r="AJ136" s="56"/>
      <c r="AK136" s="56"/>
      <c r="AL136" s="56"/>
      <c r="AN136" s="56"/>
      <c r="AO136" s="56"/>
      <c r="AP136" s="56"/>
      <c r="AQ136" s="56"/>
      <c r="AR136" s="56"/>
      <c r="AS136" s="56"/>
      <c r="AT136" s="56"/>
      <c r="AU136" s="56"/>
      <c r="AV136" s="56"/>
      <c r="AX136" s="56"/>
      <c r="AY136" s="56"/>
      <c r="AZ136" s="56"/>
      <c r="BA136" s="56"/>
      <c r="BB136" s="56"/>
      <c r="BC136" s="56"/>
      <c r="BD136" s="56"/>
      <c r="BE136" s="56"/>
      <c r="BF136" s="56"/>
      <c r="BH136" s="56"/>
      <c r="BI136" s="56"/>
      <c r="BJ136" s="56"/>
      <c r="BK136" s="56"/>
      <c r="BL136" s="56"/>
      <c r="BM136" s="56"/>
      <c r="BN136" s="56"/>
      <c r="BO136" s="56"/>
      <c r="BP136" s="56"/>
      <c r="BR136" s="56"/>
      <c r="BS136" s="56"/>
      <c r="BT136" s="56"/>
      <c r="BU136" s="56"/>
      <c r="BV136" s="56"/>
      <c r="BW136" s="56"/>
      <c r="BX136" s="56"/>
      <c r="BY136" s="56"/>
      <c r="BZ136" s="56"/>
      <c r="CB136" s="56"/>
      <c r="CC136" s="56"/>
      <c r="CD136" s="56"/>
      <c r="CE136" s="56"/>
      <c r="CF136" s="56"/>
      <c r="CG136" s="56"/>
      <c r="CH136" s="56"/>
      <c r="CI136" s="56"/>
      <c r="CJ136" s="56"/>
      <c r="CL136" s="56"/>
      <c r="CM136" s="56"/>
      <c r="CN136" s="56"/>
      <c r="CO136" s="56"/>
      <c r="CP136" s="56"/>
      <c r="CQ136" s="56"/>
      <c r="CR136" s="56"/>
      <c r="CS136" s="56"/>
      <c r="CT136" s="56"/>
      <c r="CV136" s="56"/>
      <c r="CW136" s="56"/>
      <c r="CX136" s="56"/>
      <c r="CY136" s="56"/>
      <c r="CZ136" s="56"/>
      <c r="DA136" s="56"/>
      <c r="DB136" s="56"/>
      <c r="DC136" s="56"/>
      <c r="DD136" s="56"/>
      <c r="DF136" s="56"/>
      <c r="DG136" s="56"/>
      <c r="DH136" s="56"/>
      <c r="DI136" s="56"/>
      <c r="DJ136" s="56"/>
      <c r="DK136" s="56"/>
      <c r="DL136" s="56"/>
      <c r="DM136" s="56"/>
      <c r="DN136" s="56"/>
      <c r="DP136" s="56"/>
      <c r="DQ136" s="56"/>
      <c r="DR136" s="56"/>
      <c r="DS136" s="56"/>
      <c r="DT136" s="56"/>
      <c r="DU136" s="56"/>
      <c r="DV136" s="56"/>
      <c r="DW136" s="56"/>
      <c r="DX136" s="56"/>
      <c r="DZ136" s="56"/>
      <c r="EA136" s="56"/>
      <c r="EB136" s="56"/>
      <c r="EC136" s="56"/>
      <c r="ED136" s="56"/>
      <c r="EE136" s="56"/>
      <c r="EF136" s="56"/>
      <c r="EG136" s="56"/>
      <c r="EH136" s="56"/>
      <c r="EJ136" s="56"/>
      <c r="EK136" s="56"/>
      <c r="EL136" s="56"/>
      <c r="EM136" s="56"/>
      <c r="EN136" s="56"/>
      <c r="EO136" s="56"/>
      <c r="EP136" s="56"/>
      <c r="EQ136" s="56"/>
      <c r="ER136" s="56"/>
      <c r="ET136" s="56"/>
      <c r="EU136" s="56"/>
      <c r="EV136" s="56"/>
      <c r="EW136" s="56"/>
      <c r="EX136" s="56"/>
      <c r="EY136" s="56"/>
      <c r="EZ136" s="56"/>
      <c r="FA136" s="56"/>
      <c r="FB136" s="56"/>
      <c r="FD136" s="56"/>
      <c r="FE136" s="56"/>
      <c r="FF136" s="56"/>
      <c r="FG136" s="56"/>
      <c r="FH136" s="56"/>
      <c r="FI136" s="56"/>
      <c r="FJ136" s="56"/>
      <c r="FK136" s="56"/>
      <c r="FL136" s="56"/>
      <c r="FN136" s="56"/>
      <c r="FO136" s="56"/>
      <c r="FP136" s="56"/>
      <c r="FQ136" s="56"/>
      <c r="FR136" s="56"/>
      <c r="FS136" s="56"/>
      <c r="FT136" s="56"/>
      <c r="FU136" s="56"/>
      <c r="FV136" s="56"/>
      <c r="FX136" s="56"/>
      <c r="FY136" s="56"/>
      <c r="FZ136" s="56"/>
      <c r="GA136" s="56"/>
      <c r="GB136" s="56"/>
      <c r="GC136" s="56"/>
      <c r="GD136" s="56"/>
      <c r="GE136" s="56"/>
      <c r="GF136" s="56"/>
      <c r="GH136" s="56"/>
      <c r="GI136" s="56"/>
      <c r="GJ136" s="56"/>
      <c r="GK136" s="56"/>
      <c r="GL136" s="56"/>
      <c r="GM136" s="56"/>
      <c r="GN136" s="56"/>
      <c r="GO136" s="56"/>
      <c r="GP136" s="56"/>
      <c r="GR136" s="56"/>
      <c r="GS136" s="56"/>
      <c r="GT136" s="56"/>
      <c r="GU136" s="56"/>
      <c r="GV136" s="56"/>
      <c r="GW136" s="56"/>
      <c r="GX136" s="56"/>
      <c r="GY136" s="56"/>
      <c r="GZ136" s="56"/>
      <c r="HB136" s="56"/>
      <c r="HC136" s="56"/>
      <c r="HD136" s="56"/>
      <c r="HE136" s="56"/>
      <c r="HF136" s="56"/>
      <c r="HG136" s="56"/>
      <c r="HH136" s="56"/>
      <c r="HI136" s="56"/>
      <c r="HJ136" s="56"/>
      <c r="HL136" s="56"/>
      <c r="HM136" s="56"/>
      <c r="HN136" s="56"/>
      <c r="HO136" s="56"/>
      <c r="HP136" s="56"/>
      <c r="HQ136" s="56"/>
      <c r="HR136" s="56"/>
      <c r="HS136" s="56"/>
      <c r="HT136" s="56"/>
      <c r="HV136" s="56"/>
      <c r="HW136" s="56"/>
      <c r="HX136" s="56"/>
      <c r="HY136" s="56"/>
      <c r="HZ136" s="56"/>
      <c r="IA136" s="56"/>
      <c r="IB136" s="56"/>
      <c r="IC136" s="56"/>
      <c r="ID136" s="56"/>
      <c r="IF136" s="56"/>
      <c r="IG136" s="56"/>
      <c r="IH136" s="56"/>
      <c r="II136" s="56"/>
      <c r="IJ136" s="56"/>
      <c r="IK136" s="56"/>
      <c r="IL136" s="56"/>
      <c r="IM136" s="56"/>
      <c r="IN136" s="56"/>
      <c r="IP136" s="56"/>
      <c r="IQ136" s="56"/>
      <c r="IR136" s="56"/>
      <c r="IS136" s="56"/>
      <c r="IT136" s="56"/>
      <c r="IU136" s="56"/>
    </row>
    <row r="137" spans="1:255" ht="12.75" customHeight="1" thickBot="1" x14ac:dyDescent="0.25">
      <c r="A137" s="221"/>
      <c r="B137" s="106">
        <v>2330.5500000000002</v>
      </c>
      <c r="C137" s="85" t="s">
        <v>75</v>
      </c>
      <c r="D137" s="86"/>
      <c r="E137" s="47"/>
      <c r="F137" s="47"/>
      <c r="G137" s="47"/>
      <c r="H137" s="48"/>
      <c r="I137" s="49"/>
      <c r="J137" s="56"/>
      <c r="K137" s="56"/>
      <c r="L137" s="56"/>
      <c r="M137" s="56"/>
      <c r="N137" s="56"/>
      <c r="O137" s="56"/>
      <c r="P137" s="56"/>
      <c r="Q137" s="56"/>
      <c r="R137" s="56"/>
      <c r="T137" s="56"/>
      <c r="U137" s="56"/>
      <c r="V137" s="56"/>
      <c r="W137" s="56"/>
      <c r="X137" s="56"/>
      <c r="Y137" s="56"/>
      <c r="Z137" s="56"/>
      <c r="AA137" s="56"/>
      <c r="AB137" s="56"/>
      <c r="AD137" s="56"/>
      <c r="AE137" s="56"/>
      <c r="AF137" s="56"/>
      <c r="AG137" s="56"/>
      <c r="AH137" s="56"/>
      <c r="AI137" s="56"/>
      <c r="AJ137" s="56"/>
      <c r="AK137" s="56"/>
      <c r="AL137" s="56"/>
      <c r="AN137" s="56"/>
      <c r="AO137" s="56"/>
      <c r="AP137" s="56"/>
      <c r="AQ137" s="56"/>
      <c r="AR137" s="56"/>
      <c r="AS137" s="56"/>
      <c r="AT137" s="56"/>
      <c r="AU137" s="56"/>
      <c r="AV137" s="56"/>
      <c r="AX137" s="56"/>
      <c r="AY137" s="56"/>
      <c r="AZ137" s="56"/>
      <c r="BA137" s="56"/>
      <c r="BB137" s="56"/>
      <c r="BC137" s="56"/>
      <c r="BD137" s="56"/>
      <c r="BE137" s="56"/>
      <c r="BF137" s="56"/>
      <c r="BH137" s="56"/>
      <c r="BI137" s="56"/>
      <c r="BJ137" s="56"/>
      <c r="BK137" s="56"/>
      <c r="BL137" s="56"/>
      <c r="BM137" s="56"/>
      <c r="BN137" s="56"/>
      <c r="BO137" s="56"/>
      <c r="BP137" s="56"/>
      <c r="BR137" s="56"/>
      <c r="BS137" s="56"/>
      <c r="BT137" s="56"/>
      <c r="BU137" s="56"/>
      <c r="BV137" s="56"/>
      <c r="BW137" s="56"/>
      <c r="BX137" s="56"/>
      <c r="BY137" s="56"/>
      <c r="BZ137" s="56"/>
      <c r="CB137" s="56"/>
      <c r="CC137" s="56"/>
      <c r="CD137" s="56"/>
      <c r="CE137" s="56"/>
      <c r="CF137" s="56"/>
      <c r="CG137" s="56"/>
      <c r="CH137" s="56"/>
      <c r="CI137" s="56"/>
      <c r="CJ137" s="56"/>
      <c r="CL137" s="56"/>
      <c r="CM137" s="56"/>
      <c r="CN137" s="56"/>
      <c r="CO137" s="56"/>
      <c r="CP137" s="56"/>
      <c r="CQ137" s="56"/>
      <c r="CR137" s="56"/>
      <c r="CS137" s="56"/>
      <c r="CT137" s="56"/>
      <c r="CV137" s="56"/>
      <c r="CW137" s="56"/>
      <c r="CX137" s="56"/>
      <c r="CY137" s="56"/>
      <c r="CZ137" s="56"/>
      <c r="DA137" s="56"/>
      <c r="DB137" s="56"/>
      <c r="DC137" s="56"/>
      <c r="DD137" s="56"/>
      <c r="DF137" s="56"/>
      <c r="DG137" s="56"/>
      <c r="DH137" s="56"/>
      <c r="DI137" s="56"/>
      <c r="DJ137" s="56"/>
      <c r="DK137" s="56"/>
      <c r="DL137" s="56"/>
      <c r="DM137" s="56"/>
      <c r="DN137" s="56"/>
      <c r="DP137" s="56"/>
      <c r="DQ137" s="56"/>
      <c r="DR137" s="56"/>
      <c r="DS137" s="56"/>
      <c r="DT137" s="56"/>
      <c r="DU137" s="56"/>
      <c r="DV137" s="56"/>
      <c r="DW137" s="56"/>
      <c r="DX137" s="56"/>
      <c r="DZ137" s="56"/>
      <c r="EA137" s="56"/>
      <c r="EB137" s="56"/>
      <c r="EC137" s="56"/>
      <c r="ED137" s="56"/>
      <c r="EE137" s="56"/>
      <c r="EF137" s="56"/>
      <c r="EG137" s="56"/>
      <c r="EH137" s="56"/>
      <c r="EJ137" s="56"/>
      <c r="EK137" s="56"/>
      <c r="EL137" s="56"/>
      <c r="EM137" s="56"/>
      <c r="EN137" s="56"/>
      <c r="EO137" s="56"/>
      <c r="EP137" s="56"/>
      <c r="EQ137" s="56"/>
      <c r="ER137" s="56"/>
      <c r="ET137" s="56"/>
      <c r="EU137" s="56"/>
      <c r="EV137" s="56"/>
      <c r="EW137" s="56"/>
      <c r="EX137" s="56"/>
      <c r="EY137" s="56"/>
      <c r="EZ137" s="56"/>
      <c r="FA137" s="56"/>
      <c r="FB137" s="56"/>
      <c r="FD137" s="56"/>
      <c r="FE137" s="56"/>
      <c r="FF137" s="56"/>
      <c r="FG137" s="56"/>
      <c r="FH137" s="56"/>
      <c r="FI137" s="56"/>
      <c r="FJ137" s="56"/>
      <c r="FK137" s="56"/>
      <c r="FL137" s="56"/>
      <c r="FN137" s="56"/>
      <c r="FO137" s="56"/>
      <c r="FP137" s="56"/>
      <c r="FQ137" s="56"/>
      <c r="FR137" s="56"/>
      <c r="FS137" s="56"/>
      <c r="FT137" s="56"/>
      <c r="FU137" s="56"/>
      <c r="FV137" s="56"/>
      <c r="FX137" s="56"/>
      <c r="FY137" s="56"/>
      <c r="FZ137" s="56"/>
      <c r="GA137" s="56"/>
      <c r="GB137" s="56"/>
      <c r="GC137" s="56"/>
      <c r="GD137" s="56"/>
      <c r="GE137" s="56"/>
      <c r="GF137" s="56"/>
      <c r="GH137" s="56"/>
      <c r="GI137" s="56"/>
      <c r="GJ137" s="56"/>
      <c r="GK137" s="56"/>
      <c r="GL137" s="56"/>
      <c r="GM137" s="56"/>
      <c r="GN137" s="56"/>
      <c r="GO137" s="56"/>
      <c r="GP137" s="56"/>
      <c r="GR137" s="56"/>
      <c r="GS137" s="56"/>
      <c r="GT137" s="56"/>
      <c r="GU137" s="56"/>
      <c r="GV137" s="56"/>
      <c r="GW137" s="56"/>
      <c r="GX137" s="56"/>
      <c r="GY137" s="56"/>
      <c r="GZ137" s="56"/>
      <c r="HB137" s="56"/>
      <c r="HC137" s="56"/>
      <c r="HD137" s="56"/>
      <c r="HE137" s="56"/>
      <c r="HF137" s="56"/>
      <c r="HG137" s="56"/>
      <c r="HH137" s="56"/>
      <c r="HI137" s="56"/>
      <c r="HJ137" s="56"/>
      <c r="HL137" s="56"/>
      <c r="HM137" s="56"/>
      <c r="HN137" s="56"/>
      <c r="HO137" s="56"/>
      <c r="HP137" s="56"/>
      <c r="HQ137" s="56"/>
      <c r="HR137" s="56"/>
      <c r="HS137" s="56"/>
      <c r="HT137" s="56"/>
      <c r="HV137" s="56"/>
      <c r="HW137" s="56"/>
      <c r="HX137" s="56"/>
      <c r="HY137" s="56"/>
      <c r="HZ137" s="56"/>
      <c r="IA137" s="56"/>
      <c r="IB137" s="56"/>
      <c r="IC137" s="56"/>
      <c r="ID137" s="56"/>
      <c r="IF137" s="56"/>
      <c r="IG137" s="56"/>
      <c r="IH137" s="56"/>
      <c r="II137" s="56"/>
      <c r="IJ137" s="56"/>
      <c r="IK137" s="56"/>
      <c r="IL137" s="56"/>
      <c r="IM137" s="56"/>
      <c r="IN137" s="56"/>
      <c r="IP137" s="56"/>
      <c r="IQ137" s="56"/>
      <c r="IR137" s="56"/>
      <c r="IS137" s="56"/>
      <c r="IT137" s="56"/>
      <c r="IU137" s="56"/>
    </row>
    <row r="138" spans="1:255" ht="12.75" customHeight="1" thickBot="1" x14ac:dyDescent="0.25">
      <c r="A138" s="221"/>
      <c r="B138" s="106">
        <v>2546.1</v>
      </c>
      <c r="C138" s="85" t="s">
        <v>76</v>
      </c>
      <c r="D138" s="86"/>
      <c r="E138" s="47"/>
      <c r="F138" s="47"/>
      <c r="G138" s="47"/>
      <c r="H138" s="48"/>
      <c r="I138" s="49"/>
      <c r="J138" s="56"/>
      <c r="K138" s="56"/>
      <c r="L138" s="56"/>
      <c r="M138" s="56"/>
      <c r="N138" s="56"/>
      <c r="O138" s="56"/>
      <c r="P138" s="56"/>
      <c r="Q138" s="56"/>
      <c r="R138" s="56"/>
      <c r="T138" s="56"/>
      <c r="U138" s="56"/>
      <c r="V138" s="56"/>
      <c r="W138" s="56"/>
      <c r="X138" s="56"/>
      <c r="Y138" s="56"/>
      <c r="Z138" s="56"/>
      <c r="AA138" s="56"/>
      <c r="AB138" s="56"/>
      <c r="AD138" s="56"/>
      <c r="AE138" s="56"/>
      <c r="AF138" s="56"/>
      <c r="AG138" s="56"/>
      <c r="AH138" s="56"/>
      <c r="AI138" s="56"/>
      <c r="AJ138" s="56"/>
      <c r="AK138" s="56"/>
      <c r="AL138" s="56"/>
      <c r="AN138" s="56"/>
      <c r="AO138" s="56"/>
      <c r="AP138" s="56"/>
      <c r="AQ138" s="56"/>
      <c r="AR138" s="56"/>
      <c r="AS138" s="56"/>
      <c r="AT138" s="56"/>
      <c r="AU138" s="56"/>
      <c r="AV138" s="56"/>
      <c r="AX138" s="56"/>
      <c r="AY138" s="56"/>
      <c r="AZ138" s="56"/>
      <c r="BA138" s="56"/>
      <c r="BB138" s="56"/>
      <c r="BC138" s="56"/>
      <c r="BD138" s="56"/>
      <c r="BE138" s="56"/>
      <c r="BF138" s="56"/>
      <c r="BH138" s="56"/>
      <c r="BI138" s="56"/>
      <c r="BJ138" s="56"/>
      <c r="BK138" s="56"/>
      <c r="BL138" s="56"/>
      <c r="BM138" s="56"/>
      <c r="BN138" s="56"/>
      <c r="BO138" s="56"/>
      <c r="BP138" s="56"/>
      <c r="BR138" s="56"/>
      <c r="BS138" s="56"/>
      <c r="BT138" s="56"/>
      <c r="BU138" s="56"/>
      <c r="BV138" s="56"/>
      <c r="BW138" s="56"/>
      <c r="BX138" s="56"/>
      <c r="BY138" s="56"/>
      <c r="BZ138" s="56"/>
      <c r="CB138" s="56"/>
      <c r="CC138" s="56"/>
      <c r="CD138" s="56"/>
      <c r="CE138" s="56"/>
      <c r="CF138" s="56"/>
      <c r="CG138" s="56"/>
      <c r="CH138" s="56"/>
      <c r="CI138" s="56"/>
      <c r="CJ138" s="56"/>
      <c r="CL138" s="56"/>
      <c r="CM138" s="56"/>
      <c r="CN138" s="56"/>
      <c r="CO138" s="56"/>
      <c r="CP138" s="56"/>
      <c r="CQ138" s="56"/>
      <c r="CR138" s="56"/>
      <c r="CS138" s="56"/>
      <c r="CT138" s="56"/>
      <c r="CV138" s="56"/>
      <c r="CW138" s="56"/>
      <c r="CX138" s="56"/>
      <c r="CY138" s="56"/>
      <c r="CZ138" s="56"/>
      <c r="DA138" s="56"/>
      <c r="DB138" s="56"/>
      <c r="DC138" s="56"/>
      <c r="DD138" s="56"/>
      <c r="DF138" s="56"/>
      <c r="DG138" s="56"/>
      <c r="DH138" s="56"/>
      <c r="DI138" s="56"/>
      <c r="DJ138" s="56"/>
      <c r="DK138" s="56"/>
      <c r="DL138" s="56"/>
      <c r="DM138" s="56"/>
      <c r="DN138" s="56"/>
      <c r="DP138" s="56"/>
      <c r="DQ138" s="56"/>
      <c r="DR138" s="56"/>
      <c r="DS138" s="56"/>
      <c r="DT138" s="56"/>
      <c r="DU138" s="56"/>
      <c r="DV138" s="56"/>
      <c r="DW138" s="56"/>
      <c r="DX138" s="56"/>
      <c r="DZ138" s="56"/>
      <c r="EA138" s="56"/>
      <c r="EB138" s="56"/>
      <c r="EC138" s="56"/>
      <c r="ED138" s="56"/>
      <c r="EE138" s="56"/>
      <c r="EF138" s="56"/>
      <c r="EG138" s="56"/>
      <c r="EH138" s="56"/>
      <c r="EJ138" s="56"/>
      <c r="EK138" s="56"/>
      <c r="EL138" s="56"/>
      <c r="EM138" s="56"/>
      <c r="EN138" s="56"/>
      <c r="EO138" s="56"/>
      <c r="EP138" s="56"/>
      <c r="EQ138" s="56"/>
      <c r="ER138" s="56"/>
      <c r="ET138" s="56"/>
      <c r="EU138" s="56"/>
      <c r="EV138" s="56"/>
      <c r="EW138" s="56"/>
      <c r="EX138" s="56"/>
      <c r="EY138" s="56"/>
      <c r="EZ138" s="56"/>
      <c r="FA138" s="56"/>
      <c r="FB138" s="56"/>
      <c r="FD138" s="56"/>
      <c r="FE138" s="56"/>
      <c r="FF138" s="56"/>
      <c r="FG138" s="56"/>
      <c r="FH138" s="56"/>
      <c r="FI138" s="56"/>
      <c r="FJ138" s="56"/>
      <c r="FK138" s="56"/>
      <c r="FL138" s="56"/>
      <c r="FN138" s="56"/>
      <c r="FO138" s="56"/>
      <c r="FP138" s="56"/>
      <c r="FQ138" s="56"/>
      <c r="FR138" s="56"/>
      <c r="FS138" s="56"/>
      <c r="FT138" s="56"/>
      <c r="FU138" s="56"/>
      <c r="FV138" s="56"/>
      <c r="FX138" s="56"/>
      <c r="FY138" s="56"/>
      <c r="FZ138" s="56"/>
      <c r="GA138" s="56"/>
      <c r="GB138" s="56"/>
      <c r="GC138" s="56"/>
      <c r="GD138" s="56"/>
      <c r="GE138" s="56"/>
      <c r="GF138" s="56"/>
      <c r="GH138" s="56"/>
      <c r="GI138" s="56"/>
      <c r="GJ138" s="56"/>
      <c r="GK138" s="56"/>
      <c r="GL138" s="56"/>
      <c r="GM138" s="56"/>
      <c r="GN138" s="56"/>
      <c r="GO138" s="56"/>
      <c r="GP138" s="56"/>
      <c r="GR138" s="56"/>
      <c r="GS138" s="56"/>
      <c r="GT138" s="56"/>
      <c r="GU138" s="56"/>
      <c r="GV138" s="56"/>
      <c r="GW138" s="56"/>
      <c r="GX138" s="56"/>
      <c r="GY138" s="56"/>
      <c r="GZ138" s="56"/>
      <c r="HB138" s="56"/>
      <c r="HC138" s="56"/>
      <c r="HD138" s="56"/>
      <c r="HE138" s="56"/>
      <c r="HF138" s="56"/>
      <c r="HG138" s="56"/>
      <c r="HH138" s="56"/>
      <c r="HI138" s="56"/>
      <c r="HJ138" s="56"/>
      <c r="HL138" s="56"/>
      <c r="HM138" s="56"/>
      <c r="HN138" s="56"/>
      <c r="HO138" s="56"/>
      <c r="HP138" s="56"/>
      <c r="HQ138" s="56"/>
      <c r="HR138" s="56"/>
      <c r="HS138" s="56"/>
      <c r="HT138" s="56"/>
      <c r="HV138" s="56"/>
      <c r="HW138" s="56"/>
      <c r="HX138" s="56"/>
      <c r="HY138" s="56"/>
      <c r="HZ138" s="56"/>
      <c r="IA138" s="56"/>
      <c r="IB138" s="56"/>
      <c r="IC138" s="56"/>
      <c r="ID138" s="56"/>
      <c r="IF138" s="56"/>
      <c r="IG138" s="56"/>
      <c r="IH138" s="56"/>
      <c r="II138" s="56"/>
      <c r="IJ138" s="56"/>
      <c r="IK138" s="56"/>
      <c r="IL138" s="56"/>
      <c r="IM138" s="56"/>
      <c r="IN138" s="56"/>
      <c r="IP138" s="56"/>
      <c r="IQ138" s="56"/>
      <c r="IR138" s="56"/>
      <c r="IS138" s="56"/>
      <c r="IT138" s="56"/>
      <c r="IU138" s="56"/>
    </row>
    <row r="139" spans="1:255" ht="12.75" customHeight="1" thickBot="1" x14ac:dyDescent="0.25">
      <c r="A139" s="221"/>
      <c r="B139" s="106">
        <v>3550.55</v>
      </c>
      <c r="C139" s="85" t="s">
        <v>77</v>
      </c>
      <c r="D139" s="86"/>
      <c r="E139" s="47"/>
      <c r="F139" s="47"/>
      <c r="G139" s="47"/>
      <c r="H139" s="48"/>
      <c r="I139" s="49"/>
      <c r="J139" s="56"/>
      <c r="K139" s="56"/>
      <c r="L139" s="56"/>
      <c r="M139" s="56"/>
      <c r="N139" s="56"/>
      <c r="O139" s="56"/>
      <c r="P139" s="56"/>
      <c r="Q139" s="56"/>
      <c r="R139" s="56"/>
      <c r="T139" s="56"/>
      <c r="U139" s="56"/>
      <c r="V139" s="56"/>
      <c r="W139" s="56"/>
      <c r="X139" s="56"/>
      <c r="Y139" s="56"/>
      <c r="Z139" s="56"/>
      <c r="AA139" s="56"/>
      <c r="AB139" s="56"/>
      <c r="AD139" s="56"/>
      <c r="AE139" s="56"/>
      <c r="AF139" s="56"/>
      <c r="AG139" s="56"/>
      <c r="AH139" s="56"/>
      <c r="AI139" s="56"/>
      <c r="AJ139" s="56"/>
      <c r="AK139" s="56"/>
      <c r="AL139" s="56"/>
      <c r="AN139" s="56"/>
      <c r="AO139" s="56"/>
      <c r="AP139" s="56"/>
      <c r="AQ139" s="56"/>
      <c r="AR139" s="56"/>
      <c r="AS139" s="56"/>
      <c r="AT139" s="56"/>
      <c r="AU139" s="56"/>
      <c r="AV139" s="56"/>
      <c r="AX139" s="56"/>
      <c r="AY139" s="56"/>
      <c r="AZ139" s="56"/>
      <c r="BA139" s="56"/>
      <c r="BB139" s="56"/>
      <c r="BC139" s="56"/>
      <c r="BD139" s="56"/>
      <c r="BE139" s="56"/>
      <c r="BF139" s="56"/>
      <c r="BH139" s="56"/>
      <c r="BI139" s="56"/>
      <c r="BJ139" s="56"/>
      <c r="BK139" s="56"/>
      <c r="BL139" s="56"/>
      <c r="BM139" s="56"/>
      <c r="BN139" s="56"/>
      <c r="BO139" s="56"/>
      <c r="BP139" s="56"/>
      <c r="BR139" s="56"/>
      <c r="BS139" s="56"/>
      <c r="BT139" s="56"/>
      <c r="BU139" s="56"/>
      <c r="BV139" s="56"/>
      <c r="BW139" s="56"/>
      <c r="BX139" s="56"/>
      <c r="BY139" s="56"/>
      <c r="BZ139" s="56"/>
      <c r="CB139" s="56"/>
      <c r="CC139" s="56"/>
      <c r="CD139" s="56"/>
      <c r="CE139" s="56"/>
      <c r="CF139" s="56"/>
      <c r="CG139" s="56"/>
      <c r="CH139" s="56"/>
      <c r="CI139" s="56"/>
      <c r="CJ139" s="56"/>
      <c r="CL139" s="56"/>
      <c r="CM139" s="56"/>
      <c r="CN139" s="56"/>
      <c r="CO139" s="56"/>
      <c r="CP139" s="56"/>
      <c r="CQ139" s="56"/>
      <c r="CR139" s="56"/>
      <c r="CS139" s="56"/>
      <c r="CT139" s="56"/>
      <c r="CV139" s="56"/>
      <c r="CW139" s="56"/>
      <c r="CX139" s="56"/>
      <c r="CY139" s="56"/>
      <c r="CZ139" s="56"/>
      <c r="DA139" s="56"/>
      <c r="DB139" s="56"/>
      <c r="DC139" s="56"/>
      <c r="DD139" s="56"/>
      <c r="DF139" s="56"/>
      <c r="DG139" s="56"/>
      <c r="DH139" s="56"/>
      <c r="DI139" s="56"/>
      <c r="DJ139" s="56"/>
      <c r="DK139" s="56"/>
      <c r="DL139" s="56"/>
      <c r="DM139" s="56"/>
      <c r="DN139" s="56"/>
      <c r="DP139" s="56"/>
      <c r="DQ139" s="56"/>
      <c r="DR139" s="56"/>
      <c r="DS139" s="56"/>
      <c r="DT139" s="56"/>
      <c r="DU139" s="56"/>
      <c r="DV139" s="56"/>
      <c r="DW139" s="56"/>
      <c r="DX139" s="56"/>
      <c r="DZ139" s="56"/>
      <c r="EA139" s="56"/>
      <c r="EB139" s="56"/>
      <c r="EC139" s="56"/>
      <c r="ED139" s="56"/>
      <c r="EE139" s="56"/>
      <c r="EF139" s="56"/>
      <c r="EG139" s="56"/>
      <c r="EH139" s="56"/>
      <c r="EJ139" s="56"/>
      <c r="EK139" s="56"/>
      <c r="EL139" s="56"/>
      <c r="EM139" s="56"/>
      <c r="EN139" s="56"/>
      <c r="EO139" s="56"/>
      <c r="EP139" s="56"/>
      <c r="EQ139" s="56"/>
      <c r="ER139" s="56"/>
      <c r="ET139" s="56"/>
      <c r="EU139" s="56"/>
      <c r="EV139" s="56"/>
      <c r="EW139" s="56"/>
      <c r="EX139" s="56"/>
      <c r="EY139" s="56"/>
      <c r="EZ139" s="56"/>
      <c r="FA139" s="56"/>
      <c r="FB139" s="56"/>
      <c r="FD139" s="56"/>
      <c r="FE139" s="56"/>
      <c r="FF139" s="56"/>
      <c r="FG139" s="56"/>
      <c r="FH139" s="56"/>
      <c r="FI139" s="56"/>
      <c r="FJ139" s="56"/>
      <c r="FK139" s="56"/>
      <c r="FL139" s="56"/>
      <c r="FN139" s="56"/>
      <c r="FO139" s="56"/>
      <c r="FP139" s="56"/>
      <c r="FQ139" s="56"/>
      <c r="FR139" s="56"/>
      <c r="FS139" s="56"/>
      <c r="FT139" s="56"/>
      <c r="FU139" s="56"/>
      <c r="FV139" s="56"/>
      <c r="FX139" s="56"/>
      <c r="FY139" s="56"/>
      <c r="FZ139" s="56"/>
      <c r="GA139" s="56"/>
      <c r="GB139" s="56"/>
      <c r="GC139" s="56"/>
      <c r="GD139" s="56"/>
      <c r="GE139" s="56"/>
      <c r="GF139" s="56"/>
      <c r="GH139" s="56"/>
      <c r="GI139" s="56"/>
      <c r="GJ139" s="56"/>
      <c r="GK139" s="56"/>
      <c r="GL139" s="56"/>
      <c r="GM139" s="56"/>
      <c r="GN139" s="56"/>
      <c r="GO139" s="56"/>
      <c r="GP139" s="56"/>
      <c r="GR139" s="56"/>
      <c r="GS139" s="56"/>
      <c r="GT139" s="56"/>
      <c r="GU139" s="56"/>
      <c r="GV139" s="56"/>
      <c r="GW139" s="56"/>
      <c r="GX139" s="56"/>
      <c r="GY139" s="56"/>
      <c r="GZ139" s="56"/>
      <c r="HB139" s="56"/>
      <c r="HC139" s="56"/>
      <c r="HD139" s="56"/>
      <c r="HE139" s="56"/>
      <c r="HF139" s="56"/>
      <c r="HG139" s="56"/>
      <c r="HH139" s="56"/>
      <c r="HI139" s="56"/>
      <c r="HJ139" s="56"/>
      <c r="HL139" s="56"/>
      <c r="HM139" s="56"/>
      <c r="HN139" s="56"/>
      <c r="HO139" s="56"/>
      <c r="HP139" s="56"/>
      <c r="HQ139" s="56"/>
      <c r="HR139" s="56"/>
      <c r="HS139" s="56"/>
      <c r="HT139" s="56"/>
      <c r="HV139" s="56"/>
      <c r="HW139" s="56"/>
      <c r="HX139" s="56"/>
      <c r="HY139" s="56"/>
      <c r="HZ139" s="56"/>
      <c r="IA139" s="56"/>
      <c r="IB139" s="56"/>
      <c r="IC139" s="56"/>
      <c r="ID139" s="56"/>
      <c r="IF139" s="56"/>
      <c r="IG139" s="56"/>
      <c r="IH139" s="56"/>
      <c r="II139" s="56"/>
      <c r="IJ139" s="56"/>
      <c r="IK139" s="56"/>
      <c r="IL139" s="56"/>
      <c r="IM139" s="56"/>
      <c r="IN139" s="56"/>
      <c r="IP139" s="56"/>
      <c r="IQ139" s="56"/>
      <c r="IR139" s="56"/>
      <c r="IS139" s="56"/>
      <c r="IT139" s="56"/>
      <c r="IU139" s="56"/>
    </row>
    <row r="140" spans="1:255" ht="12.75" customHeight="1" thickBot="1" x14ac:dyDescent="0.25">
      <c r="A140" s="221"/>
      <c r="B140" s="106">
        <v>2737.84</v>
      </c>
      <c r="C140" s="85" t="s">
        <v>78</v>
      </c>
      <c r="D140" s="86"/>
      <c r="E140" s="47"/>
      <c r="F140" s="47"/>
      <c r="G140" s="47"/>
      <c r="H140" s="48"/>
      <c r="I140" s="49"/>
      <c r="J140" s="56"/>
      <c r="K140" s="56"/>
      <c r="L140" s="56"/>
      <c r="M140" s="56"/>
      <c r="N140" s="56"/>
      <c r="O140" s="56"/>
      <c r="P140" s="56"/>
      <c r="Q140" s="56"/>
      <c r="R140" s="56"/>
      <c r="T140" s="56"/>
      <c r="U140" s="56"/>
      <c r="V140" s="56"/>
      <c r="W140" s="56"/>
      <c r="X140" s="56"/>
      <c r="Y140" s="56"/>
      <c r="Z140" s="56"/>
      <c r="AA140" s="56"/>
      <c r="AB140" s="56"/>
      <c r="AD140" s="56"/>
      <c r="AE140" s="56"/>
      <c r="AF140" s="56"/>
      <c r="AG140" s="56"/>
      <c r="AH140" s="56"/>
      <c r="AI140" s="56"/>
      <c r="AJ140" s="56"/>
      <c r="AK140" s="56"/>
      <c r="AL140" s="56"/>
      <c r="AN140" s="56"/>
      <c r="AO140" s="56"/>
      <c r="AP140" s="56"/>
      <c r="AQ140" s="56"/>
      <c r="AR140" s="56"/>
      <c r="AS140" s="56"/>
      <c r="AT140" s="56"/>
      <c r="AU140" s="56"/>
      <c r="AV140" s="56"/>
      <c r="AX140" s="56"/>
      <c r="AY140" s="56"/>
      <c r="AZ140" s="56"/>
      <c r="BA140" s="56"/>
      <c r="BB140" s="56"/>
      <c r="BC140" s="56"/>
      <c r="BD140" s="56"/>
      <c r="BE140" s="56"/>
      <c r="BF140" s="56"/>
      <c r="BH140" s="56"/>
      <c r="BI140" s="56"/>
      <c r="BJ140" s="56"/>
      <c r="BK140" s="56"/>
      <c r="BL140" s="56"/>
      <c r="BM140" s="56"/>
      <c r="BN140" s="56"/>
      <c r="BO140" s="56"/>
      <c r="BP140" s="56"/>
      <c r="BR140" s="56"/>
      <c r="BS140" s="56"/>
      <c r="BT140" s="56"/>
      <c r="BU140" s="56"/>
      <c r="BV140" s="56"/>
      <c r="BW140" s="56"/>
      <c r="BX140" s="56"/>
      <c r="BY140" s="56"/>
      <c r="BZ140" s="56"/>
      <c r="CB140" s="56"/>
      <c r="CC140" s="56"/>
      <c r="CD140" s="56"/>
      <c r="CE140" s="56"/>
      <c r="CF140" s="56"/>
      <c r="CG140" s="56"/>
      <c r="CH140" s="56"/>
      <c r="CI140" s="56"/>
      <c r="CJ140" s="56"/>
      <c r="CL140" s="56"/>
      <c r="CM140" s="56"/>
      <c r="CN140" s="56"/>
      <c r="CO140" s="56"/>
      <c r="CP140" s="56"/>
      <c r="CQ140" s="56"/>
      <c r="CR140" s="56"/>
      <c r="CS140" s="56"/>
      <c r="CT140" s="56"/>
      <c r="CV140" s="56"/>
      <c r="CW140" s="56"/>
      <c r="CX140" s="56"/>
      <c r="CY140" s="56"/>
      <c r="CZ140" s="56"/>
      <c r="DA140" s="56"/>
      <c r="DB140" s="56"/>
      <c r="DC140" s="56"/>
      <c r="DD140" s="56"/>
      <c r="DF140" s="56"/>
      <c r="DG140" s="56"/>
      <c r="DH140" s="56"/>
      <c r="DI140" s="56"/>
      <c r="DJ140" s="56"/>
      <c r="DK140" s="56"/>
      <c r="DL140" s="56"/>
      <c r="DM140" s="56"/>
      <c r="DN140" s="56"/>
      <c r="DP140" s="56"/>
      <c r="DQ140" s="56"/>
      <c r="DR140" s="56"/>
      <c r="DS140" s="56"/>
      <c r="DT140" s="56"/>
      <c r="DU140" s="56"/>
      <c r="DV140" s="56"/>
      <c r="DW140" s="56"/>
      <c r="DX140" s="56"/>
      <c r="DZ140" s="56"/>
      <c r="EA140" s="56"/>
      <c r="EB140" s="56"/>
      <c r="EC140" s="56"/>
      <c r="ED140" s="56"/>
      <c r="EE140" s="56"/>
      <c r="EF140" s="56"/>
      <c r="EG140" s="56"/>
      <c r="EH140" s="56"/>
      <c r="EJ140" s="56"/>
      <c r="EK140" s="56"/>
      <c r="EL140" s="56"/>
      <c r="EM140" s="56"/>
      <c r="EN140" s="56"/>
      <c r="EO140" s="56"/>
      <c r="EP140" s="56"/>
      <c r="EQ140" s="56"/>
      <c r="ER140" s="56"/>
      <c r="ET140" s="56"/>
      <c r="EU140" s="56"/>
      <c r="EV140" s="56"/>
      <c r="EW140" s="56"/>
      <c r="EX140" s="56"/>
      <c r="EY140" s="56"/>
      <c r="EZ140" s="56"/>
      <c r="FA140" s="56"/>
      <c r="FB140" s="56"/>
      <c r="FD140" s="56"/>
      <c r="FE140" s="56"/>
      <c r="FF140" s="56"/>
      <c r="FG140" s="56"/>
      <c r="FH140" s="56"/>
      <c r="FI140" s="56"/>
      <c r="FJ140" s="56"/>
      <c r="FK140" s="56"/>
      <c r="FL140" s="56"/>
      <c r="FN140" s="56"/>
      <c r="FO140" s="56"/>
      <c r="FP140" s="56"/>
      <c r="FQ140" s="56"/>
      <c r="FR140" s="56"/>
      <c r="FS140" s="56"/>
      <c r="FT140" s="56"/>
      <c r="FU140" s="56"/>
      <c r="FV140" s="56"/>
      <c r="FX140" s="56"/>
      <c r="FY140" s="56"/>
      <c r="FZ140" s="56"/>
      <c r="GA140" s="56"/>
      <c r="GB140" s="56"/>
      <c r="GC140" s="56"/>
      <c r="GD140" s="56"/>
      <c r="GE140" s="56"/>
      <c r="GF140" s="56"/>
      <c r="GH140" s="56"/>
      <c r="GI140" s="56"/>
      <c r="GJ140" s="56"/>
      <c r="GK140" s="56"/>
      <c r="GL140" s="56"/>
      <c r="GM140" s="56"/>
      <c r="GN140" s="56"/>
      <c r="GO140" s="56"/>
      <c r="GP140" s="56"/>
      <c r="GR140" s="56"/>
      <c r="GS140" s="56"/>
      <c r="GT140" s="56"/>
      <c r="GU140" s="56"/>
      <c r="GV140" s="56"/>
      <c r="GW140" s="56"/>
      <c r="GX140" s="56"/>
      <c r="GY140" s="56"/>
      <c r="GZ140" s="56"/>
      <c r="HB140" s="56"/>
      <c r="HC140" s="56"/>
      <c r="HD140" s="56"/>
      <c r="HE140" s="56"/>
      <c r="HF140" s="56"/>
      <c r="HG140" s="56"/>
      <c r="HH140" s="56"/>
      <c r="HI140" s="56"/>
      <c r="HJ140" s="56"/>
      <c r="HL140" s="56"/>
      <c r="HM140" s="56"/>
      <c r="HN140" s="56"/>
      <c r="HO140" s="56"/>
      <c r="HP140" s="56"/>
      <c r="HQ140" s="56"/>
      <c r="HR140" s="56"/>
      <c r="HS140" s="56"/>
      <c r="HT140" s="56"/>
      <c r="HV140" s="56"/>
      <c r="HW140" s="56"/>
      <c r="HX140" s="56"/>
      <c r="HY140" s="56"/>
      <c r="HZ140" s="56"/>
      <c r="IA140" s="56"/>
      <c r="IB140" s="56"/>
      <c r="IC140" s="56"/>
      <c r="ID140" s="56"/>
      <c r="IF140" s="56"/>
      <c r="IG140" s="56"/>
      <c r="IH140" s="56"/>
      <c r="II140" s="56"/>
      <c r="IJ140" s="56"/>
      <c r="IK140" s="56"/>
      <c r="IL140" s="56"/>
      <c r="IM140" s="56"/>
      <c r="IN140" s="56"/>
      <c r="IP140" s="56"/>
      <c r="IQ140" s="56"/>
      <c r="IR140" s="56"/>
      <c r="IS140" s="56"/>
      <c r="IT140" s="56"/>
      <c r="IU140" s="56"/>
    </row>
    <row r="141" spans="1:255" ht="12.75" customHeight="1" thickBot="1" x14ac:dyDescent="0.25">
      <c r="A141" s="221"/>
      <c r="B141" s="106">
        <v>3471.52</v>
      </c>
      <c r="C141" s="85" t="s">
        <v>79</v>
      </c>
      <c r="D141" s="86"/>
      <c r="E141" s="47"/>
      <c r="F141" s="47"/>
      <c r="G141" s="47"/>
      <c r="H141" s="48"/>
      <c r="I141" s="49"/>
      <c r="J141" s="56"/>
      <c r="K141" s="56"/>
      <c r="L141" s="56"/>
      <c r="M141" s="56"/>
      <c r="N141" s="56"/>
      <c r="O141" s="56"/>
      <c r="P141" s="56"/>
      <c r="Q141" s="56"/>
      <c r="R141" s="56"/>
      <c r="T141" s="56"/>
      <c r="U141" s="56"/>
      <c r="V141" s="56"/>
      <c r="W141" s="56"/>
      <c r="X141" s="56"/>
      <c r="Y141" s="56"/>
      <c r="Z141" s="56"/>
      <c r="AA141" s="56"/>
      <c r="AB141" s="56"/>
      <c r="AD141" s="56"/>
      <c r="AE141" s="56"/>
      <c r="AF141" s="56"/>
      <c r="AG141" s="56"/>
      <c r="AH141" s="56"/>
      <c r="AI141" s="56"/>
      <c r="AJ141" s="56"/>
      <c r="AK141" s="56"/>
      <c r="AL141" s="56"/>
      <c r="AN141" s="56"/>
      <c r="AO141" s="56"/>
      <c r="AP141" s="56"/>
      <c r="AQ141" s="56"/>
      <c r="AR141" s="56"/>
      <c r="AS141" s="56"/>
      <c r="AT141" s="56"/>
      <c r="AU141" s="56"/>
      <c r="AV141" s="56"/>
      <c r="AX141" s="56"/>
      <c r="AY141" s="56"/>
      <c r="AZ141" s="56"/>
      <c r="BA141" s="56"/>
      <c r="BB141" s="56"/>
      <c r="BC141" s="56"/>
      <c r="BD141" s="56"/>
      <c r="BE141" s="56"/>
      <c r="BF141" s="56"/>
      <c r="BH141" s="56"/>
      <c r="BI141" s="56"/>
      <c r="BJ141" s="56"/>
      <c r="BK141" s="56"/>
      <c r="BL141" s="56"/>
      <c r="BM141" s="56"/>
      <c r="BN141" s="56"/>
      <c r="BO141" s="56"/>
      <c r="BP141" s="56"/>
      <c r="BR141" s="56"/>
      <c r="BS141" s="56"/>
      <c r="BT141" s="56"/>
      <c r="BU141" s="56"/>
      <c r="BV141" s="56"/>
      <c r="BW141" s="56"/>
      <c r="BX141" s="56"/>
      <c r="BY141" s="56"/>
      <c r="BZ141" s="56"/>
      <c r="CB141" s="56"/>
      <c r="CC141" s="56"/>
      <c r="CD141" s="56"/>
      <c r="CE141" s="56"/>
      <c r="CF141" s="56"/>
      <c r="CG141" s="56"/>
      <c r="CH141" s="56"/>
      <c r="CI141" s="56"/>
      <c r="CJ141" s="56"/>
      <c r="CL141" s="56"/>
      <c r="CM141" s="56"/>
      <c r="CN141" s="56"/>
      <c r="CO141" s="56"/>
      <c r="CP141" s="56"/>
      <c r="CQ141" s="56"/>
      <c r="CR141" s="56"/>
      <c r="CS141" s="56"/>
      <c r="CT141" s="56"/>
      <c r="CV141" s="56"/>
      <c r="CW141" s="56"/>
      <c r="CX141" s="56"/>
      <c r="CY141" s="56"/>
      <c r="CZ141" s="56"/>
      <c r="DA141" s="56"/>
      <c r="DB141" s="56"/>
      <c r="DC141" s="56"/>
      <c r="DD141" s="56"/>
      <c r="DF141" s="56"/>
      <c r="DG141" s="56"/>
      <c r="DH141" s="56"/>
      <c r="DI141" s="56"/>
      <c r="DJ141" s="56"/>
      <c r="DK141" s="56"/>
      <c r="DL141" s="56"/>
      <c r="DM141" s="56"/>
      <c r="DN141" s="56"/>
      <c r="DP141" s="56"/>
      <c r="DQ141" s="56"/>
      <c r="DR141" s="56"/>
      <c r="DS141" s="56"/>
      <c r="DT141" s="56"/>
      <c r="DU141" s="56"/>
      <c r="DV141" s="56"/>
      <c r="DW141" s="56"/>
      <c r="DX141" s="56"/>
      <c r="DZ141" s="56"/>
      <c r="EA141" s="56"/>
      <c r="EB141" s="56"/>
      <c r="EC141" s="56"/>
      <c r="ED141" s="56"/>
      <c r="EE141" s="56"/>
      <c r="EF141" s="56"/>
      <c r="EG141" s="56"/>
      <c r="EH141" s="56"/>
      <c r="EJ141" s="56"/>
      <c r="EK141" s="56"/>
      <c r="EL141" s="56"/>
      <c r="EM141" s="56"/>
      <c r="EN141" s="56"/>
      <c r="EO141" s="56"/>
      <c r="EP141" s="56"/>
      <c r="EQ141" s="56"/>
      <c r="ER141" s="56"/>
      <c r="ET141" s="56"/>
      <c r="EU141" s="56"/>
      <c r="EV141" s="56"/>
      <c r="EW141" s="56"/>
      <c r="EX141" s="56"/>
      <c r="EY141" s="56"/>
      <c r="EZ141" s="56"/>
      <c r="FA141" s="56"/>
      <c r="FB141" s="56"/>
      <c r="FD141" s="56"/>
      <c r="FE141" s="56"/>
      <c r="FF141" s="56"/>
      <c r="FG141" s="56"/>
      <c r="FH141" s="56"/>
      <c r="FI141" s="56"/>
      <c r="FJ141" s="56"/>
      <c r="FK141" s="56"/>
      <c r="FL141" s="56"/>
      <c r="FN141" s="56"/>
      <c r="FO141" s="56"/>
      <c r="FP141" s="56"/>
      <c r="FQ141" s="56"/>
      <c r="FR141" s="56"/>
      <c r="FS141" s="56"/>
      <c r="FT141" s="56"/>
      <c r="FU141" s="56"/>
      <c r="FV141" s="56"/>
      <c r="FX141" s="56"/>
      <c r="FY141" s="56"/>
      <c r="FZ141" s="56"/>
      <c r="GA141" s="56"/>
      <c r="GB141" s="56"/>
      <c r="GC141" s="56"/>
      <c r="GD141" s="56"/>
      <c r="GE141" s="56"/>
      <c r="GF141" s="56"/>
      <c r="GH141" s="56"/>
      <c r="GI141" s="56"/>
      <c r="GJ141" s="56"/>
      <c r="GK141" s="56"/>
      <c r="GL141" s="56"/>
      <c r="GM141" s="56"/>
      <c r="GN141" s="56"/>
      <c r="GO141" s="56"/>
      <c r="GP141" s="56"/>
      <c r="GR141" s="56"/>
      <c r="GS141" s="56"/>
      <c r="GT141" s="56"/>
      <c r="GU141" s="56"/>
      <c r="GV141" s="56"/>
      <c r="GW141" s="56"/>
      <c r="GX141" s="56"/>
      <c r="GY141" s="56"/>
      <c r="GZ141" s="56"/>
      <c r="HB141" s="56"/>
      <c r="HC141" s="56"/>
      <c r="HD141" s="56"/>
      <c r="HE141" s="56"/>
      <c r="HF141" s="56"/>
      <c r="HG141" s="56"/>
      <c r="HH141" s="56"/>
      <c r="HI141" s="56"/>
      <c r="HJ141" s="56"/>
      <c r="HL141" s="56"/>
      <c r="HM141" s="56"/>
      <c r="HN141" s="56"/>
      <c r="HO141" s="56"/>
      <c r="HP141" s="56"/>
      <c r="HQ141" s="56"/>
      <c r="HR141" s="56"/>
      <c r="HS141" s="56"/>
      <c r="HT141" s="56"/>
      <c r="HV141" s="56"/>
      <c r="HW141" s="56"/>
      <c r="HX141" s="56"/>
      <c r="HY141" s="56"/>
      <c r="HZ141" s="56"/>
      <c r="IA141" s="56"/>
      <c r="IB141" s="56"/>
      <c r="IC141" s="56"/>
      <c r="ID141" s="56"/>
      <c r="IF141" s="56"/>
      <c r="IG141" s="56"/>
      <c r="IH141" s="56"/>
      <c r="II141" s="56"/>
      <c r="IJ141" s="56"/>
      <c r="IK141" s="56"/>
      <c r="IL141" s="56"/>
      <c r="IM141" s="56"/>
      <c r="IN141" s="56"/>
      <c r="IP141" s="56"/>
      <c r="IQ141" s="56"/>
      <c r="IR141" s="56"/>
      <c r="IS141" s="56"/>
      <c r="IT141" s="56"/>
      <c r="IU141" s="56"/>
    </row>
    <row r="142" spans="1:255" ht="12.75" customHeight="1" thickBot="1" x14ac:dyDescent="0.25">
      <c r="A142" s="221"/>
      <c r="B142" s="106">
        <v>2570.38</v>
      </c>
      <c r="C142" s="85" t="s">
        <v>80</v>
      </c>
      <c r="D142" s="86"/>
      <c r="E142" s="47"/>
      <c r="F142" s="47"/>
      <c r="G142" s="47"/>
      <c r="H142" s="48"/>
      <c r="I142" s="49"/>
      <c r="J142" s="56"/>
      <c r="K142" s="56"/>
      <c r="L142" s="56"/>
      <c r="M142" s="56"/>
      <c r="N142" s="56"/>
      <c r="O142" s="56"/>
      <c r="P142" s="56"/>
      <c r="Q142" s="56"/>
      <c r="R142" s="56"/>
      <c r="T142" s="56"/>
      <c r="U142" s="56"/>
      <c r="V142" s="56"/>
      <c r="W142" s="56"/>
      <c r="X142" s="56"/>
      <c r="Y142" s="56"/>
      <c r="Z142" s="56"/>
      <c r="AA142" s="56"/>
      <c r="AB142" s="56"/>
      <c r="AD142" s="56"/>
      <c r="AE142" s="56"/>
      <c r="AF142" s="56"/>
      <c r="AG142" s="56"/>
      <c r="AH142" s="56"/>
      <c r="AI142" s="56"/>
      <c r="AJ142" s="56"/>
      <c r="AK142" s="56"/>
      <c r="AL142" s="56"/>
      <c r="AN142" s="56"/>
      <c r="AO142" s="56"/>
      <c r="AP142" s="56"/>
      <c r="AQ142" s="56"/>
      <c r="AR142" s="56"/>
      <c r="AS142" s="56"/>
      <c r="AT142" s="56"/>
      <c r="AU142" s="56"/>
      <c r="AV142" s="56"/>
      <c r="AX142" s="56"/>
      <c r="AY142" s="56"/>
      <c r="AZ142" s="56"/>
      <c r="BA142" s="56"/>
      <c r="BB142" s="56"/>
      <c r="BC142" s="56"/>
      <c r="BD142" s="56"/>
      <c r="BE142" s="56"/>
      <c r="BF142" s="56"/>
      <c r="BH142" s="56"/>
      <c r="BI142" s="56"/>
      <c r="BJ142" s="56"/>
      <c r="BK142" s="56"/>
      <c r="BL142" s="56"/>
      <c r="BM142" s="56"/>
      <c r="BN142" s="56"/>
      <c r="BO142" s="56"/>
      <c r="BP142" s="56"/>
      <c r="BR142" s="56"/>
      <c r="BS142" s="56"/>
      <c r="BT142" s="56"/>
      <c r="BU142" s="56"/>
      <c r="BV142" s="56"/>
      <c r="BW142" s="56"/>
      <c r="BX142" s="56"/>
      <c r="BY142" s="56"/>
      <c r="BZ142" s="56"/>
      <c r="CB142" s="56"/>
      <c r="CC142" s="56"/>
      <c r="CD142" s="56"/>
      <c r="CE142" s="56"/>
      <c r="CF142" s="56"/>
      <c r="CG142" s="56"/>
      <c r="CH142" s="56"/>
      <c r="CI142" s="56"/>
      <c r="CJ142" s="56"/>
      <c r="CL142" s="56"/>
      <c r="CM142" s="56"/>
      <c r="CN142" s="56"/>
      <c r="CO142" s="56"/>
      <c r="CP142" s="56"/>
      <c r="CQ142" s="56"/>
      <c r="CR142" s="56"/>
      <c r="CS142" s="56"/>
      <c r="CT142" s="56"/>
      <c r="CV142" s="56"/>
      <c r="CW142" s="56"/>
      <c r="CX142" s="56"/>
      <c r="CY142" s="56"/>
      <c r="CZ142" s="56"/>
      <c r="DA142" s="56"/>
      <c r="DB142" s="56"/>
      <c r="DC142" s="56"/>
      <c r="DD142" s="56"/>
      <c r="DF142" s="56"/>
      <c r="DG142" s="56"/>
      <c r="DH142" s="56"/>
      <c r="DI142" s="56"/>
      <c r="DJ142" s="56"/>
      <c r="DK142" s="56"/>
      <c r="DL142" s="56"/>
      <c r="DM142" s="56"/>
      <c r="DN142" s="56"/>
      <c r="DP142" s="56"/>
      <c r="DQ142" s="56"/>
      <c r="DR142" s="56"/>
      <c r="DS142" s="56"/>
      <c r="DT142" s="56"/>
      <c r="DU142" s="56"/>
      <c r="DV142" s="56"/>
      <c r="DW142" s="56"/>
      <c r="DX142" s="56"/>
      <c r="DZ142" s="56"/>
      <c r="EA142" s="56"/>
      <c r="EB142" s="56"/>
      <c r="EC142" s="56"/>
      <c r="ED142" s="56"/>
      <c r="EE142" s="56"/>
      <c r="EF142" s="56"/>
      <c r="EG142" s="56"/>
      <c r="EH142" s="56"/>
      <c r="EJ142" s="56"/>
      <c r="EK142" s="56"/>
      <c r="EL142" s="56"/>
      <c r="EM142" s="56"/>
      <c r="EN142" s="56"/>
      <c r="EO142" s="56"/>
      <c r="EP142" s="56"/>
      <c r="EQ142" s="56"/>
      <c r="ER142" s="56"/>
      <c r="ET142" s="56"/>
      <c r="EU142" s="56"/>
      <c r="EV142" s="56"/>
      <c r="EW142" s="56"/>
      <c r="EX142" s="56"/>
      <c r="EY142" s="56"/>
      <c r="EZ142" s="56"/>
      <c r="FA142" s="56"/>
      <c r="FB142" s="56"/>
      <c r="FD142" s="56"/>
      <c r="FE142" s="56"/>
      <c r="FF142" s="56"/>
      <c r="FG142" s="56"/>
      <c r="FH142" s="56"/>
      <c r="FI142" s="56"/>
      <c r="FJ142" s="56"/>
      <c r="FK142" s="56"/>
      <c r="FL142" s="56"/>
      <c r="FN142" s="56"/>
      <c r="FO142" s="56"/>
      <c r="FP142" s="56"/>
      <c r="FQ142" s="56"/>
      <c r="FR142" s="56"/>
      <c r="FS142" s="56"/>
      <c r="FT142" s="56"/>
      <c r="FU142" s="56"/>
      <c r="FV142" s="56"/>
      <c r="FX142" s="56"/>
      <c r="FY142" s="56"/>
      <c r="FZ142" s="56"/>
      <c r="GA142" s="56"/>
      <c r="GB142" s="56"/>
      <c r="GC142" s="56"/>
      <c r="GD142" s="56"/>
      <c r="GE142" s="56"/>
      <c r="GF142" s="56"/>
      <c r="GH142" s="56"/>
      <c r="GI142" s="56"/>
      <c r="GJ142" s="56"/>
      <c r="GK142" s="56"/>
      <c r="GL142" s="56"/>
      <c r="GM142" s="56"/>
      <c r="GN142" s="56"/>
      <c r="GO142" s="56"/>
      <c r="GP142" s="56"/>
      <c r="GR142" s="56"/>
      <c r="GS142" s="56"/>
      <c r="GT142" s="56"/>
      <c r="GU142" s="56"/>
      <c r="GV142" s="56"/>
      <c r="GW142" s="56"/>
      <c r="GX142" s="56"/>
      <c r="GY142" s="56"/>
      <c r="GZ142" s="56"/>
      <c r="HB142" s="56"/>
      <c r="HC142" s="56"/>
      <c r="HD142" s="56"/>
      <c r="HE142" s="56"/>
      <c r="HF142" s="56"/>
      <c r="HG142" s="56"/>
      <c r="HH142" s="56"/>
      <c r="HI142" s="56"/>
      <c r="HJ142" s="56"/>
      <c r="HL142" s="56"/>
      <c r="HM142" s="56"/>
      <c r="HN142" s="56"/>
      <c r="HO142" s="56"/>
      <c r="HP142" s="56"/>
      <c r="HQ142" s="56"/>
      <c r="HR142" s="56"/>
      <c r="HS142" s="56"/>
      <c r="HT142" s="56"/>
      <c r="HV142" s="56"/>
      <c r="HW142" s="56"/>
      <c r="HX142" s="56"/>
      <c r="HY142" s="56"/>
      <c r="HZ142" s="56"/>
      <c r="IA142" s="56"/>
      <c r="IB142" s="56"/>
      <c r="IC142" s="56"/>
      <c r="ID142" s="56"/>
      <c r="IF142" s="56"/>
      <c r="IG142" s="56"/>
      <c r="IH142" s="56"/>
      <c r="II142" s="56"/>
      <c r="IJ142" s="56"/>
      <c r="IK142" s="56"/>
      <c r="IL142" s="56"/>
      <c r="IM142" s="56"/>
      <c r="IN142" s="56"/>
      <c r="IP142" s="56"/>
      <c r="IQ142" s="56"/>
      <c r="IR142" s="56"/>
      <c r="IS142" s="56"/>
      <c r="IT142" s="56"/>
      <c r="IU142" s="56"/>
    </row>
    <row r="143" spans="1:255" ht="13.5" thickBot="1" x14ac:dyDescent="0.25">
      <c r="A143" s="221"/>
      <c r="B143" s="185"/>
      <c r="C143" s="70" t="s">
        <v>87</v>
      </c>
      <c r="D143" s="163"/>
      <c r="E143" s="53"/>
      <c r="F143" s="53"/>
      <c r="G143" s="53"/>
      <c r="H143" s="153"/>
      <c r="I143" s="49">
        <v>1721.96</v>
      </c>
      <c r="J143" s="56"/>
      <c r="K143" s="56"/>
      <c r="L143" s="56"/>
      <c r="M143" s="56"/>
      <c r="N143" s="56"/>
      <c r="O143" s="56"/>
      <c r="P143" s="56"/>
      <c r="Q143" s="56"/>
      <c r="R143" s="56"/>
      <c r="T143" s="56"/>
      <c r="U143" s="56"/>
      <c r="V143" s="56"/>
      <c r="W143" s="56"/>
      <c r="X143" s="56"/>
      <c r="Y143" s="56"/>
      <c r="Z143" s="56"/>
      <c r="AA143" s="56"/>
      <c r="AB143" s="56"/>
      <c r="AD143" s="56"/>
      <c r="AE143" s="56"/>
      <c r="AF143" s="56"/>
      <c r="AG143" s="56"/>
      <c r="AH143" s="56"/>
      <c r="AI143" s="56"/>
      <c r="AJ143" s="56"/>
      <c r="AK143" s="56"/>
      <c r="AL143" s="56"/>
      <c r="AN143" s="56"/>
      <c r="AO143" s="56"/>
      <c r="AP143" s="56"/>
      <c r="AQ143" s="56"/>
      <c r="AR143" s="56"/>
      <c r="AS143" s="56"/>
      <c r="AT143" s="56"/>
      <c r="AU143" s="56"/>
      <c r="AV143" s="56"/>
      <c r="AX143" s="56"/>
      <c r="AY143" s="56"/>
      <c r="AZ143" s="56"/>
      <c r="BA143" s="56"/>
      <c r="BB143" s="56"/>
      <c r="BC143" s="56"/>
      <c r="BD143" s="56"/>
      <c r="BE143" s="56"/>
      <c r="BF143" s="56"/>
      <c r="BH143" s="56"/>
      <c r="BI143" s="56"/>
      <c r="BJ143" s="56"/>
      <c r="BK143" s="56"/>
      <c r="BL143" s="56"/>
      <c r="BM143" s="56"/>
      <c r="BN143" s="56"/>
      <c r="BO143" s="56"/>
      <c r="BP143" s="56"/>
      <c r="BR143" s="56"/>
      <c r="BS143" s="56"/>
      <c r="BT143" s="56"/>
      <c r="BU143" s="56"/>
      <c r="BV143" s="56"/>
      <c r="BW143" s="56"/>
      <c r="BX143" s="56"/>
      <c r="BY143" s="56"/>
      <c r="BZ143" s="56"/>
      <c r="CB143" s="56"/>
      <c r="CC143" s="56"/>
      <c r="CD143" s="56"/>
      <c r="CE143" s="56"/>
      <c r="CF143" s="56"/>
      <c r="CG143" s="56"/>
      <c r="CH143" s="56"/>
      <c r="CI143" s="56"/>
      <c r="CJ143" s="56"/>
      <c r="CL143" s="56"/>
      <c r="CM143" s="56"/>
      <c r="CN143" s="56"/>
      <c r="CO143" s="56"/>
      <c r="CP143" s="56"/>
      <c r="CQ143" s="56"/>
      <c r="CR143" s="56"/>
      <c r="CS143" s="56"/>
      <c r="CT143" s="56"/>
      <c r="CV143" s="56"/>
      <c r="CW143" s="56"/>
      <c r="CX143" s="56"/>
      <c r="CY143" s="56"/>
      <c r="CZ143" s="56"/>
      <c r="DA143" s="56"/>
      <c r="DB143" s="56"/>
      <c r="DC143" s="56"/>
      <c r="DD143" s="56"/>
      <c r="DF143" s="56"/>
      <c r="DG143" s="56"/>
      <c r="DH143" s="56"/>
      <c r="DI143" s="56"/>
      <c r="DJ143" s="56"/>
      <c r="DK143" s="56"/>
      <c r="DL143" s="56"/>
      <c r="DM143" s="56"/>
      <c r="DN143" s="56"/>
      <c r="DP143" s="56"/>
      <c r="DQ143" s="56"/>
      <c r="DR143" s="56"/>
      <c r="DS143" s="56"/>
      <c r="DT143" s="56"/>
      <c r="DU143" s="56"/>
      <c r="DV143" s="56"/>
      <c r="DW143" s="56"/>
      <c r="DX143" s="56"/>
      <c r="DZ143" s="56"/>
      <c r="EA143" s="56"/>
      <c r="EB143" s="56"/>
      <c r="EC143" s="56"/>
      <c r="ED143" s="56"/>
      <c r="EE143" s="56"/>
      <c r="EF143" s="56"/>
      <c r="EG143" s="56"/>
      <c r="EH143" s="56"/>
      <c r="EJ143" s="56"/>
      <c r="EK143" s="56"/>
      <c r="EL143" s="56"/>
      <c r="EM143" s="56"/>
      <c r="EN143" s="56"/>
      <c r="EO143" s="56"/>
      <c r="EP143" s="56"/>
      <c r="EQ143" s="56"/>
      <c r="ER143" s="56"/>
      <c r="ET143" s="56"/>
      <c r="EU143" s="56"/>
      <c r="EV143" s="56"/>
      <c r="EW143" s="56"/>
      <c r="EX143" s="56"/>
      <c r="EY143" s="56"/>
      <c r="EZ143" s="56"/>
      <c r="FA143" s="56"/>
      <c r="FB143" s="56"/>
      <c r="FD143" s="56"/>
      <c r="FE143" s="56"/>
      <c r="FF143" s="56"/>
      <c r="FG143" s="56"/>
      <c r="FH143" s="56"/>
      <c r="FI143" s="56"/>
      <c r="FJ143" s="56"/>
      <c r="FK143" s="56"/>
      <c r="FL143" s="56"/>
      <c r="FN143" s="56"/>
      <c r="FO143" s="56"/>
      <c r="FP143" s="56"/>
      <c r="FQ143" s="56"/>
      <c r="FR143" s="56"/>
      <c r="FS143" s="56"/>
      <c r="FT143" s="56"/>
      <c r="FU143" s="56"/>
      <c r="FV143" s="56"/>
      <c r="FX143" s="56"/>
      <c r="FY143" s="56"/>
      <c r="FZ143" s="56"/>
      <c r="GA143" s="56"/>
      <c r="GB143" s="56"/>
      <c r="GC143" s="56"/>
      <c r="GD143" s="56"/>
      <c r="GE143" s="56"/>
      <c r="GF143" s="56"/>
      <c r="GH143" s="56"/>
      <c r="GI143" s="56"/>
      <c r="GJ143" s="56"/>
      <c r="GK143" s="56"/>
      <c r="GL143" s="56"/>
      <c r="GM143" s="56"/>
      <c r="GN143" s="56"/>
      <c r="GO143" s="56"/>
      <c r="GP143" s="56"/>
      <c r="GR143" s="56"/>
      <c r="GS143" s="56"/>
      <c r="GT143" s="56"/>
      <c r="GU143" s="56"/>
      <c r="GV143" s="56"/>
      <c r="GW143" s="56"/>
      <c r="GX143" s="56"/>
      <c r="GY143" s="56"/>
      <c r="GZ143" s="56"/>
      <c r="HB143" s="56"/>
      <c r="HC143" s="56"/>
      <c r="HD143" s="56"/>
      <c r="HE143" s="56"/>
      <c r="HF143" s="56"/>
      <c r="HG143" s="56"/>
      <c r="HH143" s="56"/>
      <c r="HI143" s="56"/>
      <c r="HJ143" s="56"/>
      <c r="HL143" s="56"/>
      <c r="HM143" s="56"/>
      <c r="HN143" s="56"/>
      <c r="HO143" s="56"/>
      <c r="HP143" s="56"/>
      <c r="HQ143" s="56"/>
      <c r="HR143" s="56"/>
      <c r="HS143" s="56"/>
      <c r="HT143" s="56"/>
      <c r="HV143" s="56"/>
      <c r="HW143" s="56"/>
      <c r="HX143" s="56"/>
      <c r="HY143" s="56"/>
      <c r="HZ143" s="56"/>
      <c r="IA143" s="56"/>
      <c r="IB143" s="56"/>
      <c r="IC143" s="56"/>
      <c r="ID143" s="56"/>
      <c r="IF143" s="56"/>
      <c r="IG143" s="56"/>
      <c r="IH143" s="56"/>
      <c r="II143" s="56"/>
      <c r="IJ143" s="56"/>
      <c r="IK143" s="56"/>
      <c r="IL143" s="56"/>
      <c r="IM143" s="56"/>
      <c r="IN143" s="56"/>
      <c r="IP143" s="56"/>
      <c r="IQ143" s="56"/>
      <c r="IR143" s="56"/>
      <c r="IS143" s="56"/>
      <c r="IT143" s="56"/>
      <c r="IU143" s="56"/>
    </row>
    <row r="144" spans="1:255" ht="12.75" customHeight="1" thickBot="1" x14ac:dyDescent="0.25">
      <c r="A144" s="221"/>
      <c r="B144" s="18">
        <f>SUM(B131:B142)</f>
        <v>33664.189999999995</v>
      </c>
      <c r="C144" s="17"/>
      <c r="D144" s="18"/>
      <c r="E144" s="19"/>
      <c r="F144" s="17"/>
      <c r="G144" s="17"/>
      <c r="H144" s="18" t="s">
        <v>17</v>
      </c>
      <c r="I144" s="233">
        <f>SUM(I131:I143)</f>
        <v>1721.96</v>
      </c>
      <c r="J144" s="56"/>
      <c r="K144" s="56"/>
      <c r="L144" s="56"/>
      <c r="M144" s="56"/>
      <c r="N144" s="56"/>
      <c r="O144" s="56"/>
      <c r="P144" s="56"/>
      <c r="Q144" s="56"/>
      <c r="R144" s="56"/>
      <c r="T144" s="56"/>
      <c r="U144" s="56"/>
      <c r="V144" s="56"/>
      <c r="W144" s="56"/>
      <c r="X144" s="56"/>
      <c r="Y144" s="56"/>
      <c r="Z144" s="56"/>
      <c r="AA144" s="56"/>
      <c r="AB144" s="56"/>
      <c r="AD144" s="56"/>
      <c r="AE144" s="56"/>
      <c r="AF144" s="56"/>
      <c r="AG144" s="56"/>
      <c r="AH144" s="56"/>
      <c r="AI144" s="56"/>
      <c r="AJ144" s="56"/>
      <c r="AK144" s="56"/>
      <c r="AL144" s="56"/>
      <c r="AN144" s="56"/>
      <c r="AO144" s="56"/>
      <c r="AP144" s="56"/>
      <c r="AQ144" s="56"/>
      <c r="AR144" s="56"/>
      <c r="AS144" s="56"/>
      <c r="AT144" s="56"/>
      <c r="AU144" s="56"/>
      <c r="AV144" s="56"/>
      <c r="AX144" s="56"/>
      <c r="AY144" s="56"/>
      <c r="AZ144" s="56"/>
      <c r="BA144" s="56"/>
      <c r="BB144" s="56"/>
      <c r="BC144" s="56"/>
      <c r="BD144" s="56"/>
      <c r="BE144" s="56"/>
      <c r="BF144" s="56"/>
      <c r="BH144" s="56"/>
      <c r="BI144" s="56"/>
      <c r="BJ144" s="56"/>
      <c r="BK144" s="56"/>
      <c r="BL144" s="56"/>
      <c r="BM144" s="56"/>
      <c r="BN144" s="56"/>
      <c r="BO144" s="56"/>
      <c r="BP144" s="56"/>
      <c r="BR144" s="56"/>
      <c r="BS144" s="56"/>
      <c r="BT144" s="56"/>
      <c r="BU144" s="56"/>
      <c r="BV144" s="56"/>
      <c r="BW144" s="56"/>
      <c r="BX144" s="56"/>
      <c r="BY144" s="56"/>
      <c r="BZ144" s="56"/>
      <c r="CB144" s="56"/>
      <c r="CC144" s="56"/>
      <c r="CD144" s="56"/>
      <c r="CE144" s="56"/>
      <c r="CF144" s="56"/>
      <c r="CG144" s="56"/>
      <c r="CH144" s="56"/>
      <c r="CI144" s="56"/>
      <c r="CJ144" s="56"/>
      <c r="CL144" s="56"/>
      <c r="CM144" s="56"/>
      <c r="CN144" s="56"/>
      <c r="CO144" s="56"/>
      <c r="CP144" s="56"/>
      <c r="CQ144" s="56"/>
      <c r="CR144" s="56"/>
      <c r="CS144" s="56"/>
      <c r="CT144" s="56"/>
      <c r="CV144" s="56"/>
      <c r="CW144" s="56"/>
      <c r="CX144" s="56"/>
      <c r="CY144" s="56"/>
      <c r="CZ144" s="56"/>
      <c r="DA144" s="56"/>
      <c r="DB144" s="56"/>
      <c r="DC144" s="56"/>
      <c r="DD144" s="56"/>
      <c r="DF144" s="56"/>
      <c r="DG144" s="56"/>
      <c r="DH144" s="56"/>
      <c r="DI144" s="56"/>
      <c r="DJ144" s="56"/>
      <c r="DK144" s="56"/>
      <c r="DL144" s="56"/>
      <c r="DM144" s="56"/>
      <c r="DN144" s="56"/>
      <c r="DP144" s="56"/>
      <c r="DQ144" s="56"/>
      <c r="DR144" s="56"/>
      <c r="DS144" s="56"/>
      <c r="DT144" s="56"/>
      <c r="DU144" s="56"/>
      <c r="DV144" s="56"/>
      <c r="DW144" s="56"/>
      <c r="DX144" s="56"/>
      <c r="DZ144" s="56"/>
      <c r="EA144" s="56"/>
      <c r="EB144" s="56"/>
      <c r="EC144" s="56"/>
      <c r="ED144" s="56"/>
      <c r="EE144" s="56"/>
      <c r="EF144" s="56"/>
      <c r="EG144" s="56"/>
      <c r="EH144" s="56"/>
      <c r="EJ144" s="56"/>
      <c r="EK144" s="56"/>
      <c r="EL144" s="56"/>
      <c r="EM144" s="56"/>
      <c r="EN144" s="56"/>
      <c r="EO144" s="56"/>
      <c r="EP144" s="56"/>
      <c r="EQ144" s="56"/>
      <c r="ER144" s="56"/>
      <c r="ET144" s="56"/>
      <c r="EU144" s="56"/>
      <c r="EV144" s="56"/>
      <c r="EW144" s="56"/>
      <c r="EX144" s="56"/>
      <c r="EY144" s="56"/>
      <c r="EZ144" s="56"/>
      <c r="FA144" s="56"/>
      <c r="FB144" s="56"/>
      <c r="FD144" s="56"/>
      <c r="FE144" s="56"/>
      <c r="FF144" s="56"/>
      <c r="FG144" s="56"/>
      <c r="FH144" s="56"/>
      <c r="FI144" s="56"/>
      <c r="FJ144" s="56"/>
      <c r="FK144" s="56"/>
      <c r="FL144" s="56"/>
      <c r="FN144" s="56"/>
      <c r="FO144" s="56"/>
      <c r="FP144" s="56"/>
      <c r="FQ144" s="56"/>
      <c r="FR144" s="56"/>
      <c r="FS144" s="56"/>
      <c r="FT144" s="56"/>
      <c r="FU144" s="56"/>
      <c r="FV144" s="56"/>
      <c r="FX144" s="56"/>
      <c r="FY144" s="56"/>
      <c r="FZ144" s="56"/>
      <c r="GA144" s="56"/>
      <c r="GB144" s="56"/>
      <c r="GC144" s="56"/>
      <c r="GD144" s="56"/>
      <c r="GE144" s="56"/>
      <c r="GF144" s="56"/>
      <c r="GH144" s="56"/>
      <c r="GI144" s="56"/>
      <c r="GJ144" s="56"/>
      <c r="GK144" s="56"/>
      <c r="GL144" s="56"/>
      <c r="GM144" s="56"/>
      <c r="GN144" s="56"/>
      <c r="GO144" s="56"/>
      <c r="GP144" s="56"/>
      <c r="GR144" s="56"/>
      <c r="GS144" s="56"/>
      <c r="GT144" s="56"/>
      <c r="GU144" s="56"/>
      <c r="GV144" s="56"/>
      <c r="GW144" s="56"/>
      <c r="GX144" s="56"/>
      <c r="GY144" s="56"/>
      <c r="GZ144" s="56"/>
      <c r="HB144" s="56"/>
      <c r="HC144" s="56"/>
      <c r="HD144" s="56"/>
      <c r="HE144" s="56"/>
      <c r="HF144" s="56"/>
      <c r="HG144" s="56"/>
      <c r="HH144" s="56"/>
      <c r="HI144" s="56"/>
      <c r="HJ144" s="56"/>
      <c r="HL144" s="56"/>
      <c r="HM144" s="56"/>
      <c r="HN144" s="56"/>
      <c r="HO144" s="56"/>
      <c r="HP144" s="56"/>
      <c r="HQ144" s="56"/>
      <c r="HR144" s="56"/>
      <c r="HS144" s="56"/>
      <c r="HT144" s="56"/>
      <c r="HV144" s="56"/>
      <c r="HW144" s="56"/>
      <c r="HX144" s="56"/>
      <c r="HY144" s="56"/>
      <c r="HZ144" s="56"/>
      <c r="IA144" s="56"/>
      <c r="IB144" s="56"/>
      <c r="IC144" s="56"/>
      <c r="ID144" s="56"/>
      <c r="IF144" s="56"/>
      <c r="IG144" s="56"/>
      <c r="IH144" s="56"/>
      <c r="II144" s="56"/>
      <c r="IJ144" s="56"/>
      <c r="IK144" s="56"/>
      <c r="IL144" s="56"/>
      <c r="IM144" s="56"/>
      <c r="IN144" s="56"/>
      <c r="IP144" s="56"/>
      <c r="IQ144" s="56"/>
      <c r="IR144" s="56"/>
      <c r="IS144" s="56"/>
      <c r="IT144" s="56"/>
      <c r="IU144" s="56"/>
    </row>
    <row r="145" spans="1:255" ht="64.5" thickBot="1" x14ac:dyDescent="0.25">
      <c r="A145" s="191" t="s">
        <v>97</v>
      </c>
      <c r="B145" s="87" t="s">
        <v>16</v>
      </c>
      <c r="C145" s="87" t="s">
        <v>5</v>
      </c>
      <c r="D145" s="87" t="s">
        <v>23</v>
      </c>
      <c r="E145" s="88" t="s">
        <v>18</v>
      </c>
      <c r="F145" s="87" t="s">
        <v>19</v>
      </c>
      <c r="G145" s="87" t="s">
        <v>10</v>
      </c>
      <c r="H145" s="87" t="s">
        <v>13</v>
      </c>
      <c r="I145" s="89" t="s">
        <v>12</v>
      </c>
      <c r="J145" s="56"/>
      <c r="K145" s="56"/>
      <c r="L145" s="56"/>
      <c r="M145" s="56"/>
      <c r="N145" s="56"/>
      <c r="O145" s="56"/>
      <c r="P145" s="56"/>
      <c r="Q145" s="56"/>
      <c r="R145" s="56"/>
      <c r="T145" s="56"/>
      <c r="U145" s="56"/>
      <c r="V145" s="56"/>
      <c r="W145" s="56"/>
      <c r="X145" s="56"/>
      <c r="Y145" s="56"/>
      <c r="Z145" s="56"/>
      <c r="AA145" s="56"/>
      <c r="AB145" s="56"/>
      <c r="AD145" s="56"/>
      <c r="AE145" s="56"/>
      <c r="AF145" s="56"/>
      <c r="AG145" s="56"/>
      <c r="AH145" s="56"/>
      <c r="AI145" s="56"/>
      <c r="AJ145" s="56"/>
      <c r="AK145" s="56"/>
      <c r="AL145" s="56"/>
      <c r="AN145" s="56"/>
      <c r="AO145" s="56"/>
      <c r="AP145" s="56"/>
      <c r="AQ145" s="56"/>
      <c r="AR145" s="56"/>
      <c r="AS145" s="56"/>
      <c r="AT145" s="56"/>
      <c r="AU145" s="56"/>
      <c r="AV145" s="56"/>
      <c r="AX145" s="56"/>
      <c r="AY145" s="56"/>
      <c r="AZ145" s="56"/>
      <c r="BA145" s="56"/>
      <c r="BB145" s="56"/>
      <c r="BC145" s="56"/>
      <c r="BD145" s="56"/>
      <c r="BE145" s="56"/>
      <c r="BF145" s="56"/>
      <c r="BH145" s="56"/>
      <c r="BI145" s="56"/>
      <c r="BJ145" s="56"/>
      <c r="BK145" s="56"/>
      <c r="BL145" s="56"/>
      <c r="BM145" s="56"/>
      <c r="BN145" s="56"/>
      <c r="BO145" s="56"/>
      <c r="BP145" s="56"/>
      <c r="BR145" s="56"/>
      <c r="BS145" s="56"/>
      <c r="BT145" s="56"/>
      <c r="BU145" s="56"/>
      <c r="BV145" s="56"/>
      <c r="BW145" s="56"/>
      <c r="BX145" s="56"/>
      <c r="BY145" s="56"/>
      <c r="BZ145" s="56"/>
      <c r="CB145" s="56"/>
      <c r="CC145" s="56"/>
      <c r="CD145" s="56"/>
      <c r="CE145" s="56"/>
      <c r="CF145" s="56"/>
      <c r="CG145" s="56"/>
      <c r="CH145" s="56"/>
      <c r="CI145" s="56"/>
      <c r="CJ145" s="56"/>
      <c r="CL145" s="56"/>
      <c r="CM145" s="56"/>
      <c r="CN145" s="56"/>
      <c r="CO145" s="56"/>
      <c r="CP145" s="56"/>
      <c r="CQ145" s="56"/>
      <c r="CR145" s="56"/>
      <c r="CS145" s="56"/>
      <c r="CT145" s="56"/>
      <c r="CV145" s="56"/>
      <c r="CW145" s="56"/>
      <c r="CX145" s="56"/>
      <c r="CY145" s="56"/>
      <c r="CZ145" s="56"/>
      <c r="DA145" s="56"/>
      <c r="DB145" s="56"/>
      <c r="DC145" s="56"/>
      <c r="DD145" s="56"/>
      <c r="DF145" s="56"/>
      <c r="DG145" s="56"/>
      <c r="DH145" s="56"/>
      <c r="DI145" s="56"/>
      <c r="DJ145" s="56"/>
      <c r="DK145" s="56"/>
      <c r="DL145" s="56"/>
      <c r="DM145" s="56"/>
      <c r="DN145" s="56"/>
      <c r="DP145" s="56"/>
      <c r="DQ145" s="56"/>
      <c r="DR145" s="56"/>
      <c r="DS145" s="56"/>
      <c r="DT145" s="56"/>
      <c r="DU145" s="56"/>
      <c r="DV145" s="56"/>
      <c r="DW145" s="56"/>
      <c r="DX145" s="56"/>
      <c r="DZ145" s="56"/>
      <c r="EA145" s="56"/>
      <c r="EB145" s="56"/>
      <c r="EC145" s="56"/>
      <c r="ED145" s="56"/>
      <c r="EE145" s="56"/>
      <c r="EF145" s="56"/>
      <c r="EG145" s="56"/>
      <c r="EH145" s="56"/>
      <c r="EJ145" s="56"/>
      <c r="EK145" s="56"/>
      <c r="EL145" s="56"/>
      <c r="EM145" s="56"/>
      <c r="EN145" s="56"/>
      <c r="EO145" s="56"/>
      <c r="EP145" s="56"/>
      <c r="EQ145" s="56"/>
      <c r="ER145" s="56"/>
      <c r="ET145" s="56"/>
      <c r="EU145" s="56"/>
      <c r="EV145" s="56"/>
      <c r="EW145" s="56"/>
      <c r="EX145" s="56"/>
      <c r="EY145" s="56"/>
      <c r="EZ145" s="56"/>
      <c r="FA145" s="56"/>
      <c r="FB145" s="56"/>
      <c r="FD145" s="56"/>
      <c r="FE145" s="56"/>
      <c r="FF145" s="56"/>
      <c r="FG145" s="56"/>
      <c r="FH145" s="56"/>
      <c r="FI145" s="56"/>
      <c r="FJ145" s="56"/>
      <c r="FK145" s="56"/>
      <c r="FL145" s="56"/>
      <c r="FN145" s="56"/>
      <c r="FO145" s="56"/>
      <c r="FP145" s="56"/>
      <c r="FQ145" s="56"/>
      <c r="FR145" s="56"/>
      <c r="FS145" s="56"/>
      <c r="FT145" s="56"/>
      <c r="FU145" s="56"/>
      <c r="FV145" s="56"/>
      <c r="FX145" s="56"/>
      <c r="FY145" s="56"/>
      <c r="FZ145" s="56"/>
      <c r="GA145" s="56"/>
      <c r="GB145" s="56"/>
      <c r="GC145" s="56"/>
      <c r="GD145" s="56"/>
      <c r="GE145" s="56"/>
      <c r="GF145" s="56"/>
      <c r="GH145" s="56"/>
      <c r="GI145" s="56"/>
      <c r="GJ145" s="56"/>
      <c r="GK145" s="56"/>
      <c r="GL145" s="56"/>
      <c r="GM145" s="56"/>
      <c r="GN145" s="56"/>
      <c r="GO145" s="56"/>
      <c r="GP145" s="56"/>
      <c r="GR145" s="56"/>
      <c r="GS145" s="56"/>
      <c r="GT145" s="56"/>
      <c r="GU145" s="56"/>
      <c r="GV145" s="56"/>
      <c r="GW145" s="56"/>
      <c r="GX145" s="56"/>
      <c r="GY145" s="56"/>
      <c r="GZ145" s="56"/>
      <c r="HB145" s="56"/>
      <c r="HC145" s="56"/>
      <c r="HD145" s="56"/>
      <c r="HE145" s="56"/>
      <c r="HF145" s="56"/>
      <c r="HG145" s="56"/>
      <c r="HH145" s="56"/>
      <c r="HI145" s="56"/>
      <c r="HJ145" s="56"/>
      <c r="HL145" s="56"/>
      <c r="HM145" s="56"/>
      <c r="HN145" s="56"/>
      <c r="HO145" s="56"/>
      <c r="HP145" s="56"/>
      <c r="HQ145" s="56"/>
      <c r="HR145" s="56"/>
      <c r="HS145" s="56"/>
      <c r="HT145" s="56"/>
      <c r="HV145" s="56"/>
      <c r="HW145" s="56"/>
      <c r="HX145" s="56"/>
      <c r="HY145" s="56"/>
      <c r="HZ145" s="56"/>
      <c r="IA145" s="56"/>
      <c r="IB145" s="56"/>
      <c r="IC145" s="56"/>
      <c r="ID145" s="56"/>
      <c r="IF145" s="56"/>
      <c r="IG145" s="56"/>
      <c r="IH145" s="56"/>
      <c r="II145" s="56"/>
      <c r="IJ145" s="56"/>
      <c r="IK145" s="56"/>
      <c r="IL145" s="56"/>
      <c r="IM145" s="56"/>
      <c r="IN145" s="56"/>
      <c r="IP145" s="56"/>
      <c r="IQ145" s="56"/>
      <c r="IR145" s="56"/>
      <c r="IS145" s="56"/>
      <c r="IT145" s="56"/>
      <c r="IU145" s="56"/>
    </row>
    <row r="146" spans="1:255" ht="39" thickBot="1" x14ac:dyDescent="0.25">
      <c r="A146" s="117" t="s">
        <v>2277</v>
      </c>
      <c r="B146" s="164"/>
      <c r="C146" s="85" t="s">
        <v>87</v>
      </c>
      <c r="D146" s="253"/>
      <c r="E146" s="254"/>
      <c r="F146" s="253"/>
      <c r="G146" s="254"/>
      <c r="H146" s="254"/>
      <c r="I146" s="49">
        <v>38700.839999999997</v>
      </c>
    </row>
    <row r="147" spans="1:255" ht="13.5" thickBot="1" x14ac:dyDescent="0.25">
      <c r="A147" s="46"/>
      <c r="B147" s="76">
        <f>SUM(B146:B146)</f>
        <v>0</v>
      </c>
      <c r="C147" s="75"/>
      <c r="D147" s="76"/>
      <c r="E147" s="77"/>
      <c r="F147" s="75"/>
      <c r="G147" s="75"/>
      <c r="H147" s="76" t="s">
        <v>17</v>
      </c>
      <c r="I147" s="78">
        <f>SUM(I146:I146)</f>
        <v>38700.839999999997</v>
      </c>
    </row>
    <row r="148" spans="1:255" ht="51.75" thickBot="1" x14ac:dyDescent="0.25">
      <c r="A148" s="134" t="s">
        <v>96</v>
      </c>
      <c r="B148" s="114" t="s">
        <v>16</v>
      </c>
      <c r="C148" s="114" t="s">
        <v>5</v>
      </c>
      <c r="D148" s="114" t="s">
        <v>23</v>
      </c>
      <c r="E148" s="279" t="s">
        <v>18</v>
      </c>
      <c r="F148" s="114" t="s">
        <v>19</v>
      </c>
      <c r="G148" s="114" t="s">
        <v>10</v>
      </c>
      <c r="H148" s="114" t="s">
        <v>13</v>
      </c>
      <c r="I148" s="115" t="s">
        <v>12</v>
      </c>
    </row>
    <row r="149" spans="1:255" ht="13.5" thickBot="1" x14ac:dyDescent="0.25">
      <c r="A149" s="206"/>
      <c r="B149" s="185"/>
      <c r="C149" s="70" t="s">
        <v>87</v>
      </c>
      <c r="D149" s="163"/>
      <c r="E149" s="53"/>
      <c r="F149" s="53"/>
      <c r="G149" s="53"/>
      <c r="H149" s="153"/>
      <c r="I149" s="471">
        <v>54668.43</v>
      </c>
    </row>
    <row r="150" spans="1:255" ht="13.5" thickBot="1" x14ac:dyDescent="0.25">
      <c r="A150" s="134"/>
      <c r="B150" s="271"/>
      <c r="C150" s="75"/>
      <c r="D150" s="76"/>
      <c r="E150" s="77"/>
      <c r="F150" s="75"/>
      <c r="G150" s="75"/>
      <c r="H150" s="76"/>
      <c r="I150" s="78">
        <f>SUM(I149)</f>
        <v>54668.43</v>
      </c>
    </row>
    <row r="151" spans="1:255" x14ac:dyDescent="0.2">
      <c r="A151" s="9"/>
      <c r="B151" s="9"/>
      <c r="C151" s="9"/>
      <c r="D151" s="9"/>
      <c r="E151" s="9"/>
      <c r="F151" s="20"/>
      <c r="G151" s="20"/>
      <c r="H151" s="20"/>
      <c r="I151" s="20"/>
    </row>
    <row r="152" spans="1:255" ht="12.75" customHeight="1" x14ac:dyDescent="0.2">
      <c r="A152" s="21" t="s">
        <v>21</v>
      </c>
      <c r="B152" s="22"/>
      <c r="C152" s="23"/>
      <c r="D152" s="4" t="s">
        <v>9</v>
      </c>
      <c r="E152" s="4" t="s">
        <v>6</v>
      </c>
      <c r="F152" s="119" t="s">
        <v>7</v>
      </c>
    </row>
    <row r="153" spans="1:255" ht="12.75" customHeight="1" x14ac:dyDescent="0.2">
      <c r="A153" s="642" t="s">
        <v>15</v>
      </c>
      <c r="B153" s="643"/>
      <c r="C153" s="25"/>
      <c r="D153" s="26">
        <f>B24</f>
        <v>73878.28</v>
      </c>
      <c r="E153" s="26">
        <f>I24</f>
        <v>12872.909999999998</v>
      </c>
      <c r="F153" s="120">
        <f>D153+E153</f>
        <v>86751.19</v>
      </c>
    </row>
    <row r="154" spans="1:255" ht="12.75" customHeight="1" x14ac:dyDescent="0.2">
      <c r="A154" s="642" t="s">
        <v>1067</v>
      </c>
      <c r="B154" s="643"/>
      <c r="C154" s="25"/>
      <c r="D154" s="26">
        <f>B70</f>
        <v>120305.31000000001</v>
      </c>
      <c r="E154" s="26">
        <f>I70</f>
        <v>8955.2100000000009</v>
      </c>
      <c r="F154" s="120">
        <f>D154+E154</f>
        <v>129260.52000000002</v>
      </c>
    </row>
    <row r="155" spans="1:255" ht="12.75" customHeight="1" x14ac:dyDescent="0.2">
      <c r="A155" s="642" t="s">
        <v>14</v>
      </c>
      <c r="B155" s="643"/>
      <c r="C155" s="25"/>
      <c r="D155" s="26">
        <f>B89</f>
        <v>50633.860000000008</v>
      </c>
      <c r="E155" s="26">
        <f>I89</f>
        <v>452.13</v>
      </c>
      <c r="F155" s="120">
        <f>D155+E155</f>
        <v>51085.990000000005</v>
      </c>
    </row>
    <row r="156" spans="1:255" ht="12.75" customHeight="1" x14ac:dyDescent="0.2">
      <c r="A156" s="642" t="s">
        <v>146</v>
      </c>
      <c r="B156" s="643"/>
      <c r="C156" s="25"/>
      <c r="D156" s="26">
        <f>B104</f>
        <v>84014.43</v>
      </c>
      <c r="E156" s="26">
        <f>I104</f>
        <v>1448.82</v>
      </c>
      <c r="F156" s="120">
        <f>D156+E156</f>
        <v>85463.25</v>
      </c>
      <c r="G156" s="56"/>
    </row>
    <row r="157" spans="1:255" ht="12.75" customHeight="1" x14ac:dyDescent="0.2">
      <c r="A157" s="642" t="s">
        <v>26</v>
      </c>
      <c r="B157" s="643"/>
      <c r="C157" s="25"/>
      <c r="D157" s="26">
        <f>B144</f>
        <v>33664.189999999995</v>
      </c>
      <c r="E157" s="26">
        <f>I144</f>
        <v>1721.96</v>
      </c>
      <c r="F157" s="120">
        <f>D157+E157</f>
        <v>35386.149999999994</v>
      </c>
      <c r="G157" s="56"/>
    </row>
    <row r="158" spans="1:255" ht="12.75" customHeight="1" x14ac:dyDescent="0.2">
      <c r="A158" s="646" t="s">
        <v>69</v>
      </c>
      <c r="B158" s="647"/>
      <c r="C158" s="245"/>
      <c r="D158" s="246"/>
      <c r="E158" s="246"/>
      <c r="F158" s="242">
        <f>F159+F162+F163+F164+F165+F160+F161</f>
        <v>131342.0337</v>
      </c>
      <c r="G158" s="56"/>
    </row>
    <row r="159" spans="1:255" ht="12.75" customHeight="1" x14ac:dyDescent="0.2">
      <c r="A159" s="644" t="s">
        <v>82</v>
      </c>
      <c r="B159" s="645"/>
      <c r="C159" s="25"/>
      <c r="D159" s="26"/>
      <c r="E159" s="26"/>
      <c r="F159" s="120">
        <f>I118</f>
        <v>5625.7336999999989</v>
      </c>
      <c r="G159" s="56"/>
    </row>
    <row r="160" spans="1:255" ht="41.45" customHeight="1" x14ac:dyDescent="0.2">
      <c r="A160" s="650" t="s">
        <v>2275</v>
      </c>
      <c r="B160" s="651"/>
      <c r="C160" s="25"/>
      <c r="D160" s="26"/>
      <c r="E160" s="26"/>
      <c r="F160" s="120">
        <f>I121</f>
        <v>370.32</v>
      </c>
      <c r="G160" s="56"/>
    </row>
    <row r="161" spans="1:7" ht="42" customHeight="1" x14ac:dyDescent="0.2">
      <c r="A161" s="650" t="s">
        <v>2276</v>
      </c>
      <c r="B161" s="651"/>
      <c r="C161" s="25"/>
      <c r="D161" s="26"/>
      <c r="E161" s="26"/>
      <c r="F161" s="120">
        <f>I124</f>
        <v>2158.8000000000002</v>
      </c>
      <c r="G161" s="56"/>
    </row>
    <row r="162" spans="1:7" ht="12.75" customHeight="1" x14ac:dyDescent="0.2">
      <c r="A162" s="642" t="s">
        <v>2270</v>
      </c>
      <c r="B162" s="643"/>
      <c r="C162" s="25"/>
      <c r="D162" s="26"/>
      <c r="E162" s="26"/>
      <c r="F162" s="120">
        <f>I125</f>
        <v>103403.4</v>
      </c>
      <c r="G162" s="56"/>
    </row>
    <row r="163" spans="1:7" ht="12.75" customHeight="1" x14ac:dyDescent="0.2">
      <c r="A163" s="644" t="s">
        <v>84</v>
      </c>
      <c r="B163" s="645"/>
      <c r="C163" s="25"/>
      <c r="D163" s="26"/>
      <c r="E163" s="26"/>
      <c r="F163" s="120">
        <f>I126</f>
        <v>7660.24</v>
      </c>
      <c r="G163" s="56"/>
    </row>
    <row r="164" spans="1:7" ht="12.75" customHeight="1" x14ac:dyDescent="0.2">
      <c r="A164" s="644" t="s">
        <v>86</v>
      </c>
      <c r="B164" s="645"/>
      <c r="C164" s="25"/>
      <c r="D164" s="26"/>
      <c r="E164" s="26"/>
      <c r="F164" s="120">
        <f>I127</f>
        <v>6993.31</v>
      </c>
      <c r="G164" s="56"/>
    </row>
    <row r="165" spans="1:7" ht="12.75" customHeight="1" x14ac:dyDescent="0.2">
      <c r="A165" s="644" t="s">
        <v>88</v>
      </c>
      <c r="B165" s="645"/>
      <c r="C165" s="25"/>
      <c r="D165" s="26"/>
      <c r="E165" s="26"/>
      <c r="F165" s="120">
        <f>I128</f>
        <v>5130.2299999999996</v>
      </c>
      <c r="G165" s="56"/>
    </row>
    <row r="166" spans="1:7" ht="12.75" customHeight="1" x14ac:dyDescent="0.2">
      <c r="A166" s="650" t="s">
        <v>2</v>
      </c>
      <c r="B166" s="651"/>
      <c r="C166" s="25"/>
      <c r="D166" s="26">
        <f>B147</f>
        <v>0</v>
      </c>
      <c r="E166" s="26"/>
      <c r="F166" s="120">
        <f>D166+E166+I147</f>
        <v>38700.839999999997</v>
      </c>
      <c r="G166" s="56"/>
    </row>
    <row r="167" spans="1:7" ht="26.45" customHeight="1" x14ac:dyDescent="0.2">
      <c r="A167" s="650" t="s">
        <v>96</v>
      </c>
      <c r="B167" s="651"/>
      <c r="C167" s="25"/>
      <c r="D167" s="26"/>
      <c r="E167" s="26"/>
      <c r="F167" s="120">
        <f>I150</f>
        <v>54668.43</v>
      </c>
      <c r="G167" s="56"/>
    </row>
    <row r="168" spans="1:7" ht="12.75" customHeight="1" x14ac:dyDescent="0.2">
      <c r="A168" s="648" t="s">
        <v>22</v>
      </c>
      <c r="B168" s="649"/>
      <c r="C168" s="27"/>
      <c r="D168" s="28">
        <f>SUM(D153:D166)</f>
        <v>362496.07</v>
      </c>
      <c r="E168" s="28">
        <f>SUM(E153:E157)</f>
        <v>25451.03</v>
      </c>
      <c r="F168" s="121">
        <f>F153+F154+F155+F156+F157+F158+F166+F167</f>
        <v>612658.40370000002</v>
      </c>
    </row>
  </sheetData>
  <autoFilter ref="A5:I144"/>
  <mergeCells count="48">
    <mergeCell ref="A36:A58"/>
    <mergeCell ref="D36:D58"/>
    <mergeCell ref="A156:B156"/>
    <mergeCell ref="A153:B153"/>
    <mergeCell ref="D59:D65"/>
    <mergeCell ref="C59:C65"/>
    <mergeCell ref="B59:B65"/>
    <mergeCell ref="A85:A87"/>
    <mergeCell ref="G1:H1"/>
    <mergeCell ref="A1:B1"/>
    <mergeCell ref="G2:H2"/>
    <mergeCell ref="C14:C15"/>
    <mergeCell ref="D17:D20"/>
    <mergeCell ref="D32:D33"/>
    <mergeCell ref="C30:C33"/>
    <mergeCell ref="D12:D13"/>
    <mergeCell ref="C12:C13"/>
    <mergeCell ref="B17:B20"/>
    <mergeCell ref="A168:B168"/>
    <mergeCell ref="A157:B157"/>
    <mergeCell ref="A166:B166"/>
    <mergeCell ref="A158:B158"/>
    <mergeCell ref="A164:B164"/>
    <mergeCell ref="A162:B162"/>
    <mergeCell ref="A161:B161"/>
    <mergeCell ref="A167:B167"/>
    <mergeCell ref="A165:B165"/>
    <mergeCell ref="A163:B163"/>
    <mergeCell ref="D30:D31"/>
    <mergeCell ref="A155:B155"/>
    <mergeCell ref="A154:B154"/>
    <mergeCell ref="A32:A33"/>
    <mergeCell ref="A17:A20"/>
    <mergeCell ref="A119:A121"/>
    <mergeCell ref="A106:A118"/>
    <mergeCell ref="C36:C58"/>
    <mergeCell ref="A122:A124"/>
    <mergeCell ref="A59:A65"/>
    <mergeCell ref="C17:C20"/>
    <mergeCell ref="A14:A15"/>
    <mergeCell ref="A12:A13"/>
    <mergeCell ref="B30:B33"/>
    <mergeCell ref="B12:B13"/>
    <mergeCell ref="A160:B160"/>
    <mergeCell ref="B14:B15"/>
    <mergeCell ref="B36:B58"/>
    <mergeCell ref="A30:A31"/>
    <mergeCell ref="A159:B159"/>
  </mergeCells>
  <phoneticPr fontId="0" type="noConversion"/>
  <pageMargins left="0" right="0" top="0.19685039370078741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90"/>
  <dimension ref="A1:IU104"/>
  <sheetViews>
    <sheetView topLeftCell="A85" zoomScaleNormal="100" workbookViewId="0">
      <selection activeCell="F104" sqref="F104"/>
    </sheetView>
  </sheetViews>
  <sheetFormatPr defaultRowHeight="12.75" customHeight="1" x14ac:dyDescent="0.2"/>
  <cols>
    <col min="1" max="1" width="23.7109375" customWidth="1"/>
    <col min="2" max="2" width="10.28515625" customWidth="1"/>
    <col min="3" max="3" width="13.28515625" customWidth="1"/>
    <col min="4" max="4" width="15.28515625" customWidth="1"/>
    <col min="5" max="5" width="27" customWidth="1"/>
    <col min="6" max="6" width="12.28515625" customWidth="1"/>
    <col min="7" max="7" width="7.28515625" customWidth="1"/>
    <col min="8" max="8" width="12.85546875" customWidth="1"/>
    <col min="9" max="9" width="11.42578125" customWidth="1"/>
  </cols>
  <sheetData>
    <row r="1" spans="1:9" ht="12.75" customHeight="1" x14ac:dyDescent="0.2">
      <c r="A1" s="708" t="s">
        <v>85</v>
      </c>
      <c r="B1" s="70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114.5</v>
      </c>
      <c r="E2" s="5">
        <v>22727.46</v>
      </c>
      <c r="F2" s="6">
        <v>16459.349999999999</v>
      </c>
      <c r="G2" s="640">
        <f>E2-F2</f>
        <v>6268.1100000000006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33</v>
      </c>
      <c r="E3" s="1">
        <v>30</v>
      </c>
      <c r="F3" s="1"/>
      <c r="G3" s="1"/>
      <c r="H3" s="1" t="s">
        <v>25</v>
      </c>
      <c r="I3" s="8">
        <f>F2-F104</f>
        <v>-3900.417650600004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thickBot="1" x14ac:dyDescent="0.25">
      <c r="A6" s="103"/>
      <c r="B6" s="104">
        <v>382.75</v>
      </c>
      <c r="C6" s="58" t="s">
        <v>66</v>
      </c>
      <c r="D6" s="64"/>
      <c r="E6" s="59"/>
      <c r="F6" s="59"/>
      <c r="G6" s="59"/>
      <c r="H6" s="60"/>
      <c r="I6" s="61">
        <f t="shared" ref="I6:I17" si="0">G6*H6</f>
        <v>0</v>
      </c>
    </row>
    <row r="7" spans="1:9" ht="12.75" customHeight="1" thickBot="1" x14ac:dyDescent="0.25">
      <c r="A7" s="103"/>
      <c r="B7" s="122">
        <v>414.99765059999999</v>
      </c>
      <c r="C7" s="123" t="s">
        <v>67</v>
      </c>
      <c r="D7" s="124"/>
      <c r="E7" s="125"/>
      <c r="F7" s="125"/>
      <c r="G7" s="125"/>
      <c r="H7" s="126"/>
      <c r="I7" s="127">
        <f t="shared" si="0"/>
        <v>0</v>
      </c>
    </row>
    <row r="8" spans="1:9" ht="12.75" customHeight="1" thickBot="1" x14ac:dyDescent="0.25">
      <c r="A8" s="103"/>
      <c r="B8" s="106">
        <v>579.12</v>
      </c>
      <c r="C8" s="85" t="s">
        <v>70</v>
      </c>
      <c r="D8" s="86"/>
      <c r="E8" s="47"/>
      <c r="F8" s="47"/>
      <c r="G8" s="47"/>
      <c r="H8" s="48"/>
      <c r="I8" s="49">
        <f t="shared" si="0"/>
        <v>0</v>
      </c>
    </row>
    <row r="9" spans="1:9" ht="12.75" customHeight="1" thickBot="1" x14ac:dyDescent="0.25">
      <c r="A9" s="116"/>
      <c r="B9" s="161">
        <v>494.56</v>
      </c>
      <c r="C9" s="154" t="s">
        <v>72</v>
      </c>
      <c r="D9" s="162"/>
      <c r="E9" s="82"/>
      <c r="F9" s="82"/>
      <c r="G9" s="82"/>
      <c r="H9" s="155"/>
      <c r="I9" s="156">
        <f t="shared" si="0"/>
        <v>0</v>
      </c>
    </row>
    <row r="10" spans="1:9" ht="12.75" customHeight="1" thickBot="1" x14ac:dyDescent="0.25">
      <c r="A10" s="263"/>
      <c r="B10" s="13">
        <v>448.39</v>
      </c>
      <c r="C10" s="154" t="s">
        <v>73</v>
      </c>
      <c r="D10" s="265"/>
      <c r="E10" s="15"/>
      <c r="F10" s="15"/>
      <c r="G10" s="15"/>
      <c r="H10" s="16"/>
      <c r="I10" s="156">
        <f t="shared" si="0"/>
        <v>0</v>
      </c>
    </row>
    <row r="11" spans="1:9" ht="12.75" customHeight="1" thickBot="1" x14ac:dyDescent="0.25">
      <c r="A11" s="263"/>
      <c r="B11" s="13">
        <v>534.04999999999995</v>
      </c>
      <c r="C11" s="154" t="s">
        <v>74</v>
      </c>
      <c r="D11" s="265"/>
      <c r="E11" s="15"/>
      <c r="F11" s="15"/>
      <c r="G11" s="15"/>
      <c r="H11" s="16"/>
      <c r="I11" s="201">
        <f t="shared" si="0"/>
        <v>0</v>
      </c>
    </row>
    <row r="12" spans="1:9" ht="12.75" customHeight="1" thickBot="1" x14ac:dyDescent="0.25">
      <c r="A12" s="263"/>
      <c r="B12" s="13">
        <v>480.02</v>
      </c>
      <c r="C12" s="154" t="s">
        <v>75</v>
      </c>
      <c r="D12" s="265"/>
      <c r="E12" s="15"/>
      <c r="F12" s="15"/>
      <c r="G12" s="15"/>
      <c r="H12" s="16"/>
      <c r="I12" s="201">
        <f t="shared" si="0"/>
        <v>0</v>
      </c>
    </row>
    <row r="13" spans="1:9" ht="12.75" customHeight="1" thickBot="1" x14ac:dyDescent="0.25">
      <c r="A13" s="308"/>
      <c r="B13" s="71">
        <v>674.98</v>
      </c>
      <c r="C13" s="154" t="s">
        <v>76</v>
      </c>
      <c r="D13" s="309"/>
      <c r="E13" s="73"/>
      <c r="F13" s="73"/>
      <c r="G13" s="73"/>
      <c r="H13" s="74"/>
      <c r="I13" s="201">
        <f t="shared" si="0"/>
        <v>0</v>
      </c>
    </row>
    <row r="14" spans="1:9" ht="12.75" customHeight="1" thickBot="1" x14ac:dyDescent="0.25">
      <c r="A14" s="263"/>
      <c r="B14" s="13">
        <v>673.42</v>
      </c>
      <c r="C14" s="154" t="s">
        <v>77</v>
      </c>
      <c r="D14" s="265"/>
      <c r="E14" s="15"/>
      <c r="F14" s="15"/>
      <c r="G14" s="15"/>
      <c r="H14" s="16"/>
      <c r="I14" s="201">
        <f t="shared" si="0"/>
        <v>0</v>
      </c>
    </row>
    <row r="15" spans="1:9" ht="12.75" customHeight="1" thickBot="1" x14ac:dyDescent="0.25">
      <c r="A15" s="263"/>
      <c r="B15" s="13">
        <v>998.38</v>
      </c>
      <c r="C15" s="154" t="s">
        <v>78</v>
      </c>
      <c r="D15" s="265"/>
      <c r="E15" s="15"/>
      <c r="F15" s="15"/>
      <c r="G15" s="15"/>
      <c r="H15" s="16"/>
      <c r="I15" s="201">
        <f t="shared" si="0"/>
        <v>0</v>
      </c>
    </row>
    <row r="16" spans="1:9" ht="12.75" customHeight="1" thickBot="1" x14ac:dyDescent="0.25">
      <c r="A16" s="263"/>
      <c r="B16" s="13">
        <v>819.13</v>
      </c>
      <c r="C16" s="154" t="s">
        <v>79</v>
      </c>
      <c r="D16" s="265"/>
      <c r="E16" s="15"/>
      <c r="F16" s="15"/>
      <c r="G16" s="15"/>
      <c r="H16" s="16"/>
      <c r="I16" s="201">
        <f t="shared" si="0"/>
        <v>0</v>
      </c>
    </row>
    <row r="17" spans="1:9" ht="12.75" customHeight="1" thickBot="1" x14ac:dyDescent="0.25">
      <c r="A17" s="11"/>
      <c r="B17" s="13">
        <v>827.81</v>
      </c>
      <c r="C17" s="154" t="s">
        <v>80</v>
      </c>
      <c r="D17" s="15"/>
      <c r="E17" s="15"/>
      <c r="F17" s="15"/>
      <c r="G17" s="15"/>
      <c r="H17" s="16"/>
      <c r="I17" s="201">
        <f t="shared" si="0"/>
        <v>0</v>
      </c>
    </row>
    <row r="18" spans="1:9" ht="12.75" customHeight="1" thickBot="1" x14ac:dyDescent="0.25">
      <c r="A18" s="440"/>
      <c r="B18" s="85"/>
      <c r="C18" s="85" t="s">
        <v>87</v>
      </c>
      <c r="D18" s="441"/>
      <c r="E18" s="47"/>
      <c r="F18" s="47"/>
      <c r="G18" s="47"/>
      <c r="H18" s="48"/>
      <c r="I18" s="49">
        <v>70.38</v>
      </c>
    </row>
    <row r="19" spans="1:9" ht="12.75" customHeight="1" thickBot="1" x14ac:dyDescent="0.25">
      <c r="A19" s="79"/>
      <c r="B19" s="197">
        <f>SUM(B6:B17)</f>
        <v>7327.6076506000009</v>
      </c>
      <c r="C19" s="198"/>
      <c r="D19" s="197"/>
      <c r="E19" s="199"/>
      <c r="F19" s="198"/>
      <c r="G19" s="198"/>
      <c r="H19" s="197" t="s">
        <v>17</v>
      </c>
      <c r="I19" s="108">
        <f>SUM(I6:I18)</f>
        <v>70.38</v>
      </c>
    </row>
    <row r="20" spans="1:9" ht="77.25" thickBot="1" x14ac:dyDescent="0.25">
      <c r="A20" s="134" t="s">
        <v>1066</v>
      </c>
      <c r="B20" s="114" t="s">
        <v>16</v>
      </c>
      <c r="C20" s="114" t="s">
        <v>5</v>
      </c>
      <c r="D20" s="114" t="s">
        <v>23</v>
      </c>
      <c r="E20" s="118" t="s">
        <v>18</v>
      </c>
      <c r="F20" s="114" t="s">
        <v>19</v>
      </c>
      <c r="G20" s="114" t="s">
        <v>10</v>
      </c>
      <c r="H20" s="114" t="s">
        <v>13</v>
      </c>
      <c r="I20" s="115" t="s">
        <v>12</v>
      </c>
    </row>
    <row r="21" spans="1:9" ht="12.75" customHeight="1" thickBot="1" x14ac:dyDescent="0.25">
      <c r="A21" s="103"/>
      <c r="B21" s="104">
        <v>113.74</v>
      </c>
      <c r="C21" s="58" t="s">
        <v>66</v>
      </c>
      <c r="D21" s="64"/>
      <c r="E21" s="59"/>
      <c r="F21" s="59"/>
      <c r="G21" s="59"/>
      <c r="H21" s="60"/>
      <c r="I21" s="61">
        <f t="shared" ref="I21:I32" si="1">G21*H21</f>
        <v>0</v>
      </c>
    </row>
    <row r="22" spans="1:9" ht="12.75" customHeight="1" thickBot="1" x14ac:dyDescent="0.25">
      <c r="A22" s="103"/>
      <c r="B22" s="122">
        <v>110.77</v>
      </c>
      <c r="C22" s="123" t="s">
        <v>67</v>
      </c>
      <c r="D22" s="124"/>
      <c r="E22" s="125"/>
      <c r="F22" s="125"/>
      <c r="G22" s="125"/>
      <c r="H22" s="126"/>
      <c r="I22" s="127">
        <f t="shared" si="1"/>
        <v>0</v>
      </c>
    </row>
    <row r="23" spans="1:9" ht="12.75" customHeight="1" thickBot="1" x14ac:dyDescent="0.25">
      <c r="A23" s="103"/>
      <c r="B23" s="106">
        <v>109.93</v>
      </c>
      <c r="C23" s="85" t="s">
        <v>70</v>
      </c>
      <c r="D23" s="86"/>
      <c r="E23" s="47"/>
      <c r="F23" s="47"/>
      <c r="G23" s="47"/>
      <c r="H23" s="48"/>
      <c r="I23" s="49">
        <f t="shared" si="1"/>
        <v>0</v>
      </c>
    </row>
    <row r="24" spans="1:9" ht="12.75" customHeight="1" thickBot="1" x14ac:dyDescent="0.25">
      <c r="A24" s="103"/>
      <c r="B24" s="106">
        <v>146.13</v>
      </c>
      <c r="C24" s="85" t="s">
        <v>72</v>
      </c>
      <c r="D24" s="86"/>
      <c r="E24" s="47"/>
      <c r="F24" s="47"/>
      <c r="G24" s="47"/>
      <c r="H24" s="48"/>
      <c r="I24" s="49">
        <f t="shared" si="1"/>
        <v>0</v>
      </c>
    </row>
    <row r="25" spans="1:9" ht="12.75" customHeight="1" thickBot="1" x14ac:dyDescent="0.25">
      <c r="A25" s="103"/>
      <c r="B25" s="106">
        <v>143.62</v>
      </c>
      <c r="C25" s="85" t="s">
        <v>73</v>
      </c>
      <c r="D25" s="86"/>
      <c r="E25" s="47"/>
      <c r="F25" s="47"/>
      <c r="G25" s="47"/>
      <c r="H25" s="48"/>
      <c r="I25" s="49">
        <f t="shared" si="1"/>
        <v>0</v>
      </c>
    </row>
    <row r="26" spans="1:9" ht="12.75" customHeight="1" thickBot="1" x14ac:dyDescent="0.25">
      <c r="A26" s="11"/>
      <c r="B26" s="106">
        <v>124.15</v>
      </c>
      <c r="C26" s="85" t="s">
        <v>74</v>
      </c>
      <c r="D26" s="86"/>
      <c r="E26" s="47"/>
      <c r="F26" s="47"/>
      <c r="G26" s="47"/>
      <c r="H26" s="48"/>
      <c r="I26" s="49">
        <f t="shared" si="1"/>
        <v>0</v>
      </c>
    </row>
    <row r="27" spans="1:9" ht="12.75" customHeight="1" thickBot="1" x14ac:dyDescent="0.25">
      <c r="A27" s="11"/>
      <c r="B27" s="106">
        <v>156.35</v>
      </c>
      <c r="C27" s="85" t="s">
        <v>75</v>
      </c>
      <c r="D27" s="86"/>
      <c r="E27" s="47"/>
      <c r="F27" s="47"/>
      <c r="G27" s="47"/>
      <c r="H27" s="48"/>
      <c r="I27" s="49">
        <f t="shared" si="1"/>
        <v>0</v>
      </c>
    </row>
    <row r="28" spans="1:9" ht="12.75" customHeight="1" thickBot="1" x14ac:dyDescent="0.25">
      <c r="A28" s="11"/>
      <c r="B28" s="106">
        <v>176.64</v>
      </c>
      <c r="C28" s="85" t="s">
        <v>76</v>
      </c>
      <c r="D28" s="86"/>
      <c r="E28" s="47"/>
      <c r="F28" s="47"/>
      <c r="G28" s="47"/>
      <c r="H28" s="48"/>
      <c r="I28" s="49">
        <f t="shared" si="1"/>
        <v>0</v>
      </c>
    </row>
    <row r="29" spans="1:9" ht="12.75" customHeight="1" thickBot="1" x14ac:dyDescent="0.25">
      <c r="A29" s="11"/>
      <c r="B29" s="106">
        <v>182.6</v>
      </c>
      <c r="C29" s="85" t="s">
        <v>77</v>
      </c>
      <c r="D29" s="86"/>
      <c r="E29" s="47"/>
      <c r="F29" s="47"/>
      <c r="G29" s="47"/>
      <c r="H29" s="48"/>
      <c r="I29" s="49">
        <f t="shared" si="1"/>
        <v>0</v>
      </c>
    </row>
    <row r="30" spans="1:9" ht="12.75" customHeight="1" thickBot="1" x14ac:dyDescent="0.25">
      <c r="A30" s="11"/>
      <c r="B30" s="106">
        <v>227.64</v>
      </c>
      <c r="C30" s="85" t="s">
        <v>78</v>
      </c>
      <c r="D30" s="86"/>
      <c r="E30" s="47"/>
      <c r="F30" s="47"/>
      <c r="G30" s="47"/>
      <c r="H30" s="48"/>
      <c r="I30" s="49">
        <f t="shared" si="1"/>
        <v>0</v>
      </c>
    </row>
    <row r="31" spans="1:9" ht="12.75" customHeight="1" thickBot="1" x14ac:dyDescent="0.25">
      <c r="A31" s="11"/>
      <c r="B31" s="106">
        <v>210.34</v>
      </c>
      <c r="C31" s="85" t="s">
        <v>79</v>
      </c>
      <c r="D31" s="86"/>
      <c r="E31" s="47"/>
      <c r="F31" s="47"/>
      <c r="G31" s="47"/>
      <c r="H31" s="48"/>
      <c r="I31" s="49">
        <f t="shared" si="1"/>
        <v>0</v>
      </c>
    </row>
    <row r="32" spans="1:9" ht="12.75" customHeight="1" thickBot="1" x14ac:dyDescent="0.25">
      <c r="A32" s="11"/>
      <c r="B32" s="106">
        <v>224.44</v>
      </c>
      <c r="C32" s="85" t="s">
        <v>80</v>
      </c>
      <c r="D32" s="86"/>
      <c r="E32" s="47"/>
      <c r="F32" s="47"/>
      <c r="G32" s="47"/>
      <c r="H32" s="48"/>
      <c r="I32" s="49">
        <f t="shared" si="1"/>
        <v>0</v>
      </c>
    </row>
    <row r="33" spans="1:9" ht="12.75" customHeight="1" thickBot="1" x14ac:dyDescent="0.25">
      <c r="A33" s="440"/>
      <c r="B33" s="85"/>
      <c r="C33" s="85" t="s">
        <v>87</v>
      </c>
      <c r="D33" s="441"/>
      <c r="E33" s="47"/>
      <c r="F33" s="47"/>
      <c r="G33" s="47"/>
      <c r="H33" s="48"/>
      <c r="I33" s="49">
        <v>16.5</v>
      </c>
    </row>
    <row r="34" spans="1:9" ht="12.75" customHeight="1" thickBot="1" x14ac:dyDescent="0.25">
      <c r="A34" s="11"/>
      <c r="B34" s="18">
        <f>SUM(B21:B32)</f>
        <v>1926.3499999999997</v>
      </c>
      <c r="C34" s="17"/>
      <c r="D34" s="18"/>
      <c r="E34" s="19"/>
      <c r="F34" s="17"/>
      <c r="G34" s="17"/>
      <c r="H34" s="18" t="s">
        <v>17</v>
      </c>
      <c r="I34" s="18">
        <f>SUM(I21:I33)</f>
        <v>16.5</v>
      </c>
    </row>
    <row r="35" spans="1:9" ht="64.5" thickBot="1" x14ac:dyDescent="0.25">
      <c r="A35" s="134" t="s">
        <v>144</v>
      </c>
      <c r="B35" s="30" t="s">
        <v>16</v>
      </c>
      <c r="C35" s="30" t="s">
        <v>5</v>
      </c>
      <c r="D35" s="30" t="s">
        <v>23</v>
      </c>
      <c r="E35" s="31" t="s">
        <v>18</v>
      </c>
      <c r="F35" s="30" t="s">
        <v>19</v>
      </c>
      <c r="G35" s="30" t="s">
        <v>10</v>
      </c>
      <c r="H35" s="30" t="s">
        <v>13</v>
      </c>
      <c r="I35" s="30" t="s">
        <v>12</v>
      </c>
    </row>
    <row r="36" spans="1:9" ht="12.75" customHeight="1" thickBot="1" x14ac:dyDescent="0.25">
      <c r="A36" s="103"/>
      <c r="B36" s="104">
        <v>41.87</v>
      </c>
      <c r="C36" s="58" t="s">
        <v>66</v>
      </c>
      <c r="D36" s="64"/>
      <c r="E36" s="59"/>
      <c r="F36" s="59"/>
      <c r="G36" s="59"/>
      <c r="H36" s="60"/>
      <c r="I36" s="61">
        <f t="shared" ref="I36:I47" si="2">G36*H36</f>
        <v>0</v>
      </c>
    </row>
    <row r="37" spans="1:9" ht="12.75" customHeight="1" thickBot="1" x14ac:dyDescent="0.25">
      <c r="A37" s="103"/>
      <c r="B37" s="106">
        <v>40.729999999999997</v>
      </c>
      <c r="C37" s="123" t="s">
        <v>67</v>
      </c>
      <c r="D37" s="124"/>
      <c r="E37" s="125"/>
      <c r="F37" s="125"/>
      <c r="G37" s="125"/>
      <c r="H37" s="126"/>
      <c r="I37" s="127">
        <f t="shared" si="2"/>
        <v>0</v>
      </c>
    </row>
    <row r="38" spans="1:9" ht="12.75" customHeight="1" thickBot="1" x14ac:dyDescent="0.25">
      <c r="A38" s="103"/>
      <c r="B38" s="106">
        <v>41.62</v>
      </c>
      <c r="C38" s="85" t="s">
        <v>70</v>
      </c>
      <c r="D38" s="86"/>
      <c r="E38" s="47"/>
      <c r="F38" s="47"/>
      <c r="G38" s="47"/>
      <c r="H38" s="48"/>
      <c r="I38" s="49">
        <f t="shared" si="2"/>
        <v>0</v>
      </c>
    </row>
    <row r="39" spans="1:9" ht="12.75" customHeight="1" thickBot="1" x14ac:dyDescent="0.25">
      <c r="A39" s="103"/>
      <c r="B39" s="106">
        <v>23.42</v>
      </c>
      <c r="C39" s="85" t="s">
        <v>72</v>
      </c>
      <c r="D39" s="86"/>
      <c r="E39" s="47"/>
      <c r="F39" s="47"/>
      <c r="G39" s="47"/>
      <c r="H39" s="48"/>
      <c r="I39" s="49">
        <f t="shared" si="2"/>
        <v>0</v>
      </c>
    </row>
    <row r="40" spans="1:9" ht="12.75" customHeight="1" thickBot="1" x14ac:dyDescent="0.25">
      <c r="A40" s="103"/>
      <c r="B40" s="106">
        <v>44.14</v>
      </c>
      <c r="C40" s="85" t="s">
        <v>73</v>
      </c>
      <c r="D40" s="86"/>
      <c r="E40" s="47"/>
      <c r="F40" s="47"/>
      <c r="G40" s="47"/>
      <c r="H40" s="48"/>
      <c r="I40" s="49">
        <f t="shared" si="2"/>
        <v>0</v>
      </c>
    </row>
    <row r="41" spans="1:9" ht="12.75" customHeight="1" thickBot="1" x14ac:dyDescent="0.25">
      <c r="A41" s="11"/>
      <c r="B41" s="106">
        <v>41.95</v>
      </c>
      <c r="C41" s="85" t="s">
        <v>74</v>
      </c>
      <c r="D41" s="86"/>
      <c r="E41" s="47"/>
      <c r="F41" s="47"/>
      <c r="G41" s="47"/>
      <c r="H41" s="48"/>
      <c r="I41" s="49">
        <f t="shared" si="2"/>
        <v>0</v>
      </c>
    </row>
    <row r="42" spans="1:9" ht="12.75" customHeight="1" thickBot="1" x14ac:dyDescent="0.25">
      <c r="A42" s="11"/>
      <c r="B42" s="106">
        <v>47.64</v>
      </c>
      <c r="C42" s="85" t="s">
        <v>75</v>
      </c>
      <c r="D42" s="86"/>
      <c r="E42" s="47"/>
      <c r="F42" s="47"/>
      <c r="G42" s="47"/>
      <c r="H42" s="48"/>
      <c r="I42" s="49">
        <f t="shared" si="2"/>
        <v>0</v>
      </c>
    </row>
    <row r="43" spans="1:9" ht="12.75" customHeight="1" thickBot="1" x14ac:dyDescent="0.25">
      <c r="A43" s="11"/>
      <c r="B43" s="106">
        <v>47.88</v>
      </c>
      <c r="C43" s="85" t="s">
        <v>76</v>
      </c>
      <c r="D43" s="86"/>
      <c r="E43" s="47"/>
      <c r="F43" s="47"/>
      <c r="G43" s="47"/>
      <c r="H43" s="48"/>
      <c r="I43" s="49">
        <f t="shared" si="2"/>
        <v>0</v>
      </c>
    </row>
    <row r="44" spans="1:9" ht="12.75" customHeight="1" thickBot="1" x14ac:dyDescent="0.25">
      <c r="A44" s="11"/>
      <c r="B44" s="106">
        <v>47.95</v>
      </c>
      <c r="C44" s="85" t="s">
        <v>77</v>
      </c>
      <c r="D44" s="86"/>
      <c r="E44" s="47"/>
      <c r="F44" s="47"/>
      <c r="G44" s="47"/>
      <c r="H44" s="48"/>
      <c r="I44" s="49">
        <f t="shared" si="2"/>
        <v>0</v>
      </c>
    </row>
    <row r="45" spans="1:9" ht="12.75" customHeight="1" thickBot="1" x14ac:dyDescent="0.25">
      <c r="A45" s="11"/>
      <c r="B45" s="106">
        <v>48.74</v>
      </c>
      <c r="C45" s="85" t="s">
        <v>78</v>
      </c>
      <c r="D45" s="86"/>
      <c r="E45" s="47"/>
      <c r="F45" s="47"/>
      <c r="G45" s="47"/>
      <c r="H45" s="48"/>
      <c r="I45" s="49">
        <f t="shared" si="2"/>
        <v>0</v>
      </c>
    </row>
    <row r="46" spans="1:9" ht="12.75" customHeight="1" thickBot="1" x14ac:dyDescent="0.25">
      <c r="A46" s="11"/>
      <c r="B46" s="106">
        <v>47.69</v>
      </c>
      <c r="C46" s="85" t="s">
        <v>79</v>
      </c>
      <c r="D46" s="86"/>
      <c r="E46" s="47"/>
      <c r="F46" s="47"/>
      <c r="G46" s="47"/>
      <c r="H46" s="48"/>
      <c r="I46" s="49">
        <f t="shared" si="2"/>
        <v>0</v>
      </c>
    </row>
    <row r="47" spans="1:9" ht="12.75" customHeight="1" thickBot="1" x14ac:dyDescent="0.25">
      <c r="A47" s="11"/>
      <c r="B47" s="106">
        <v>49.06</v>
      </c>
      <c r="C47" s="85" t="s">
        <v>80</v>
      </c>
      <c r="D47" s="86"/>
      <c r="E47" s="47"/>
      <c r="F47" s="47"/>
      <c r="G47" s="47"/>
      <c r="H47" s="48"/>
      <c r="I47" s="49">
        <f t="shared" si="2"/>
        <v>0</v>
      </c>
    </row>
    <row r="48" spans="1:9" ht="12.75" customHeight="1" thickBot="1" x14ac:dyDescent="0.25">
      <c r="A48" s="418"/>
      <c r="B48" s="169"/>
      <c r="C48" s="167" t="s">
        <v>87</v>
      </c>
      <c r="D48" s="179"/>
      <c r="E48" s="83"/>
      <c r="F48" s="83"/>
      <c r="G48" s="83"/>
      <c r="H48" s="84"/>
      <c r="I48" s="200"/>
    </row>
    <row r="49" spans="1:9" ht="12.75" customHeight="1" thickBot="1" x14ac:dyDescent="0.25">
      <c r="A49" s="30"/>
      <c r="B49" s="197">
        <f>SUM(B36:B47)</f>
        <v>522.68999999999994</v>
      </c>
      <c r="C49" s="198"/>
      <c r="D49" s="197"/>
      <c r="E49" s="199"/>
      <c r="F49" s="198"/>
      <c r="G49" s="198"/>
      <c r="H49" s="197" t="s">
        <v>17</v>
      </c>
      <c r="I49" s="197">
        <f>SUM(I36:I48)</f>
        <v>0</v>
      </c>
    </row>
    <row r="50" spans="1:9" ht="77.25" thickBot="1" x14ac:dyDescent="0.25">
      <c r="A50" s="134" t="s">
        <v>145</v>
      </c>
      <c r="B50" s="117" t="s">
        <v>16</v>
      </c>
      <c r="C50" s="131" t="s">
        <v>5</v>
      </c>
      <c r="D50" s="117" t="s">
        <v>23</v>
      </c>
      <c r="E50" s="132" t="s">
        <v>18</v>
      </c>
      <c r="F50" s="117" t="s">
        <v>19</v>
      </c>
      <c r="G50" s="131" t="s">
        <v>10</v>
      </c>
      <c r="H50" s="117" t="s">
        <v>13</v>
      </c>
      <c r="I50" s="117" t="s">
        <v>12</v>
      </c>
    </row>
    <row r="51" spans="1:9" ht="13.5" thickBot="1" x14ac:dyDescent="0.25">
      <c r="A51" s="227"/>
      <c r="B51" s="106"/>
      <c r="C51" s="55" t="s">
        <v>66</v>
      </c>
      <c r="D51" s="86"/>
      <c r="E51" s="47"/>
      <c r="F51" s="47"/>
      <c r="G51" s="47"/>
      <c r="H51" s="48"/>
      <c r="I51" s="49"/>
    </row>
    <row r="52" spans="1:9" ht="12.75" customHeight="1" thickBot="1" x14ac:dyDescent="0.25">
      <c r="A52" s="227"/>
      <c r="B52" s="106"/>
      <c r="C52" s="55" t="s">
        <v>67</v>
      </c>
      <c r="D52" s="86"/>
      <c r="E52" s="47"/>
      <c r="F52" s="47"/>
      <c r="G52" s="47"/>
      <c r="H52" s="48"/>
      <c r="I52" s="49"/>
    </row>
    <row r="53" spans="1:9" ht="12.75" customHeight="1" thickBot="1" x14ac:dyDescent="0.25">
      <c r="A53" s="227"/>
      <c r="B53" s="106"/>
      <c r="C53" s="85" t="s">
        <v>70</v>
      </c>
      <c r="D53" s="86"/>
      <c r="E53" s="47"/>
      <c r="F53" s="47"/>
      <c r="G53" s="47"/>
      <c r="H53" s="48"/>
      <c r="I53" s="49"/>
    </row>
    <row r="54" spans="1:9" ht="13.5" thickBot="1" x14ac:dyDescent="0.25">
      <c r="A54" s="227"/>
      <c r="B54" s="106"/>
      <c r="C54" s="85" t="s">
        <v>72</v>
      </c>
      <c r="D54" s="86"/>
      <c r="E54" s="47"/>
      <c r="F54" s="47"/>
      <c r="G54" s="47"/>
      <c r="H54" s="48"/>
      <c r="I54" s="49"/>
    </row>
    <row r="55" spans="1:9" ht="12.75" customHeight="1" thickBot="1" x14ac:dyDescent="0.25">
      <c r="A55" s="227"/>
      <c r="B55" s="106"/>
      <c r="C55" s="85" t="s">
        <v>73</v>
      </c>
      <c r="D55" s="86"/>
      <c r="E55" s="47"/>
      <c r="F55" s="47"/>
      <c r="G55" s="47"/>
      <c r="H55" s="48"/>
      <c r="I55" s="49"/>
    </row>
    <row r="56" spans="1:9" ht="13.5" thickBot="1" x14ac:dyDescent="0.25">
      <c r="A56" s="227"/>
      <c r="B56" s="106"/>
      <c r="C56" s="85" t="s">
        <v>74</v>
      </c>
      <c r="D56" s="86"/>
      <c r="E56" s="47"/>
      <c r="F56" s="47"/>
      <c r="G56" s="47"/>
      <c r="H56" s="48"/>
      <c r="I56" s="49"/>
    </row>
    <row r="57" spans="1:9" ht="12.75" customHeight="1" thickBot="1" x14ac:dyDescent="0.25">
      <c r="A57" s="227"/>
      <c r="B57" s="106"/>
      <c r="C57" s="85" t="s">
        <v>75</v>
      </c>
      <c r="D57" s="86"/>
      <c r="E57" s="47"/>
      <c r="F57" s="47"/>
      <c r="G57" s="47"/>
      <c r="H57" s="48"/>
      <c r="I57" s="49"/>
    </row>
    <row r="58" spans="1:9" ht="12.75" customHeight="1" thickBot="1" x14ac:dyDescent="0.25">
      <c r="A58" s="227"/>
      <c r="B58" s="106"/>
      <c r="C58" s="85" t="s">
        <v>76</v>
      </c>
      <c r="D58" s="86"/>
      <c r="E58" s="47"/>
      <c r="F58" s="47"/>
      <c r="G58" s="47"/>
      <c r="H58" s="48"/>
      <c r="I58" s="49"/>
    </row>
    <row r="59" spans="1:9" ht="12.75" customHeight="1" thickBot="1" x14ac:dyDescent="0.25">
      <c r="A59" s="227"/>
      <c r="B59" s="106"/>
      <c r="C59" s="85" t="s">
        <v>77</v>
      </c>
      <c r="D59" s="86"/>
      <c r="E59" s="47"/>
      <c r="F59" s="47"/>
      <c r="G59" s="47"/>
      <c r="H59" s="48"/>
      <c r="I59" s="49"/>
    </row>
    <row r="60" spans="1:9" ht="12.75" customHeight="1" thickBot="1" x14ac:dyDescent="0.25">
      <c r="A60" s="227"/>
      <c r="B60" s="106"/>
      <c r="C60" s="85" t="s">
        <v>78</v>
      </c>
      <c r="D60" s="86"/>
      <c r="E60" s="47"/>
      <c r="F60" s="47"/>
      <c r="G60" s="47"/>
      <c r="H60" s="48"/>
      <c r="I60" s="49"/>
    </row>
    <row r="61" spans="1:9" ht="12.75" customHeight="1" thickBot="1" x14ac:dyDescent="0.25">
      <c r="A61" s="227"/>
      <c r="B61" s="106"/>
      <c r="C61" s="85" t="s">
        <v>79</v>
      </c>
      <c r="D61" s="86"/>
      <c r="E61" s="47"/>
      <c r="F61" s="47"/>
      <c r="G61" s="47"/>
      <c r="H61" s="48"/>
      <c r="I61" s="49"/>
    </row>
    <row r="62" spans="1:9" ht="12.75" customHeight="1" thickBot="1" x14ac:dyDescent="0.25">
      <c r="A62" s="227"/>
      <c r="B62" s="106"/>
      <c r="C62" s="85" t="s">
        <v>80</v>
      </c>
      <c r="D62" s="86"/>
      <c r="E62" s="47"/>
      <c r="F62" s="47"/>
      <c r="G62" s="47"/>
      <c r="H62" s="48"/>
      <c r="I62" s="49"/>
    </row>
    <row r="63" spans="1:9" ht="12.75" customHeight="1" thickBot="1" x14ac:dyDescent="0.25">
      <c r="A63" s="227"/>
      <c r="B63" s="106"/>
      <c r="C63" s="167" t="s">
        <v>87</v>
      </c>
      <c r="D63" s="86"/>
      <c r="E63" s="47"/>
      <c r="F63" s="47"/>
      <c r="G63" s="47"/>
      <c r="H63" s="48"/>
      <c r="I63" s="49"/>
    </row>
    <row r="64" spans="1:9" ht="12.75" customHeight="1" thickBot="1" x14ac:dyDescent="0.25">
      <c r="A64" s="180"/>
      <c r="B64" s="197">
        <f>SUM(B62)</f>
        <v>0</v>
      </c>
      <c r="C64" s="198"/>
      <c r="D64" s="197"/>
      <c r="E64" s="199"/>
      <c r="F64" s="198"/>
      <c r="G64" s="198"/>
      <c r="H64" s="197" t="s">
        <v>17</v>
      </c>
      <c r="I64" s="230">
        <f>SUM(I62)</f>
        <v>0</v>
      </c>
    </row>
    <row r="65" spans="1:255" ht="26.25" thickBot="1" x14ac:dyDescent="0.25">
      <c r="A65" s="46" t="s">
        <v>8</v>
      </c>
      <c r="B65" s="114" t="s">
        <v>16</v>
      </c>
      <c r="C65" s="114" t="s">
        <v>5</v>
      </c>
      <c r="D65" s="114" t="s">
        <v>23</v>
      </c>
      <c r="E65" s="118" t="s">
        <v>18</v>
      </c>
      <c r="F65" s="114" t="s">
        <v>19</v>
      </c>
      <c r="G65" s="114" t="s">
        <v>10</v>
      </c>
      <c r="H65" s="114" t="s">
        <v>13</v>
      </c>
      <c r="I65" s="115" t="s">
        <v>12</v>
      </c>
    </row>
    <row r="66" spans="1:255" ht="25.5" x14ac:dyDescent="0.2">
      <c r="A66" s="221" t="s">
        <v>2270</v>
      </c>
      <c r="B66" s="33"/>
      <c r="C66" s="33" t="s">
        <v>87</v>
      </c>
      <c r="D66" s="34"/>
      <c r="E66" s="35"/>
      <c r="F66" s="35"/>
      <c r="G66" s="35"/>
      <c r="H66" s="36"/>
      <c r="I66" s="33">
        <v>5122.8</v>
      </c>
    </row>
    <row r="67" spans="1:255" ht="12.75" customHeight="1" x14ac:dyDescent="0.2">
      <c r="A67" s="11" t="s">
        <v>84</v>
      </c>
      <c r="B67" s="13"/>
      <c r="C67" s="13" t="s">
        <v>87</v>
      </c>
      <c r="D67" s="14"/>
      <c r="E67" s="15"/>
      <c r="F67" s="15"/>
      <c r="G67" s="15"/>
      <c r="H67" s="16"/>
      <c r="I67" s="13">
        <v>380.95</v>
      </c>
    </row>
    <row r="68" spans="1:255" ht="12.75" customHeight="1" x14ac:dyDescent="0.2">
      <c r="A68" s="11" t="s">
        <v>86</v>
      </c>
      <c r="B68" s="13"/>
      <c r="C68" s="13" t="s">
        <v>87</v>
      </c>
      <c r="D68" s="14"/>
      <c r="E68" s="15"/>
      <c r="F68" s="15"/>
      <c r="G68" s="15"/>
      <c r="H68" s="16"/>
      <c r="I68" s="13">
        <v>349.13</v>
      </c>
    </row>
    <row r="69" spans="1:255" ht="12.75" customHeight="1" thickBot="1" x14ac:dyDescent="0.25">
      <c r="A69" s="30"/>
      <c r="B69" s="109"/>
      <c r="C69" s="109"/>
      <c r="D69" s="108"/>
      <c r="E69" s="110"/>
      <c r="F69" s="109"/>
      <c r="G69" s="109"/>
      <c r="H69" s="108" t="s">
        <v>17</v>
      </c>
      <c r="I69" s="108">
        <f>SUM(I66:I68)</f>
        <v>5852.88</v>
      </c>
    </row>
    <row r="70" spans="1:255" s="45" customFormat="1" ht="70.150000000000006" customHeight="1" thickBot="1" x14ac:dyDescent="0.25">
      <c r="A70" s="117" t="s">
        <v>95</v>
      </c>
      <c r="B70" s="114" t="s">
        <v>16</v>
      </c>
      <c r="C70" s="114" t="s">
        <v>5</v>
      </c>
      <c r="D70" s="114" t="s">
        <v>23</v>
      </c>
      <c r="E70" s="118" t="s">
        <v>18</v>
      </c>
      <c r="F70" s="114" t="s">
        <v>19</v>
      </c>
      <c r="G70" s="114" t="s">
        <v>10</v>
      </c>
      <c r="H70" s="114" t="s">
        <v>13</v>
      </c>
      <c r="I70" s="115" t="s">
        <v>12</v>
      </c>
      <c r="J70" s="56"/>
      <c r="K70" s="56"/>
      <c r="L70" s="56"/>
      <c r="M70" s="56"/>
      <c r="N70" s="56"/>
      <c r="O70" s="56"/>
      <c r="P70" s="56"/>
      <c r="Q70" s="56"/>
      <c r="R70" s="56"/>
      <c r="T70" s="56"/>
      <c r="U70" s="56"/>
      <c r="V70" s="56"/>
      <c r="W70" s="56"/>
      <c r="X70" s="56"/>
      <c r="Y70" s="56"/>
      <c r="Z70" s="56"/>
      <c r="AA70" s="56"/>
      <c r="AB70" s="56"/>
      <c r="AD70" s="56"/>
      <c r="AE70" s="56"/>
      <c r="AF70" s="56"/>
      <c r="AG70" s="56"/>
      <c r="AH70" s="56"/>
      <c r="AI70" s="56"/>
      <c r="AJ70" s="56"/>
      <c r="AK70" s="56"/>
      <c r="AL70" s="56"/>
      <c r="AN70" s="56"/>
      <c r="AO70" s="56"/>
      <c r="AP70" s="56"/>
      <c r="AQ70" s="56"/>
      <c r="AR70" s="56"/>
      <c r="AS70" s="56"/>
      <c r="AT70" s="56"/>
      <c r="AU70" s="56"/>
      <c r="AV70" s="56"/>
      <c r="AX70" s="56"/>
      <c r="AY70" s="56"/>
      <c r="AZ70" s="56"/>
      <c r="BA70" s="56"/>
      <c r="BB70" s="56"/>
      <c r="BC70" s="56"/>
      <c r="BD70" s="56"/>
      <c r="BE70" s="56"/>
      <c r="BF70" s="56"/>
      <c r="BH70" s="56"/>
      <c r="BI70" s="56"/>
      <c r="BJ70" s="56"/>
      <c r="BK70" s="56"/>
      <c r="BL70" s="56"/>
      <c r="BM70" s="56"/>
      <c r="BN70" s="56"/>
      <c r="BO70" s="56"/>
      <c r="BP70" s="56"/>
      <c r="BR70" s="56"/>
      <c r="BS70" s="56"/>
      <c r="BT70" s="56"/>
      <c r="BU70" s="56"/>
      <c r="BV70" s="56"/>
      <c r="BW70" s="56"/>
      <c r="BX70" s="56"/>
      <c r="BY70" s="56"/>
      <c r="BZ70" s="56"/>
      <c r="CB70" s="56"/>
      <c r="CC70" s="56"/>
      <c r="CD70" s="56"/>
      <c r="CE70" s="56"/>
      <c r="CF70" s="56"/>
      <c r="CG70" s="56"/>
      <c r="CH70" s="56"/>
      <c r="CI70" s="56"/>
      <c r="CJ70" s="56"/>
      <c r="CL70" s="56"/>
      <c r="CM70" s="56"/>
      <c r="CN70" s="56"/>
      <c r="CO70" s="56"/>
      <c r="CP70" s="56"/>
      <c r="CQ70" s="56"/>
      <c r="CR70" s="56"/>
      <c r="CS70" s="56"/>
      <c r="CT70" s="56"/>
      <c r="CV70" s="56"/>
      <c r="CW70" s="56"/>
      <c r="CX70" s="56"/>
      <c r="CY70" s="56"/>
      <c r="CZ70" s="56"/>
      <c r="DA70" s="56"/>
      <c r="DB70" s="56"/>
      <c r="DC70" s="56"/>
      <c r="DD70" s="56"/>
      <c r="DF70" s="56"/>
      <c r="DG70" s="56"/>
      <c r="DH70" s="56"/>
      <c r="DI70" s="56"/>
      <c r="DJ70" s="56"/>
      <c r="DK70" s="56"/>
      <c r="DL70" s="56"/>
      <c r="DM70" s="56"/>
      <c r="DN70" s="56"/>
      <c r="DP70" s="56"/>
      <c r="DQ70" s="56"/>
      <c r="DR70" s="56"/>
      <c r="DS70" s="56"/>
      <c r="DT70" s="56"/>
      <c r="DU70" s="56"/>
      <c r="DV70" s="56"/>
      <c r="DW70" s="56"/>
      <c r="DX70" s="56"/>
      <c r="DZ70" s="56"/>
      <c r="EA70" s="56"/>
      <c r="EB70" s="56"/>
      <c r="EC70" s="56"/>
      <c r="ED70" s="56"/>
      <c r="EE70" s="56"/>
      <c r="EF70" s="56"/>
      <c r="EG70" s="56"/>
      <c r="EH70" s="56"/>
      <c r="EJ70" s="56"/>
      <c r="EK70" s="56"/>
      <c r="EL70" s="56"/>
      <c r="EM70" s="56"/>
      <c r="EN70" s="56"/>
      <c r="EO70" s="56"/>
      <c r="EP70" s="56"/>
      <c r="EQ70" s="56"/>
      <c r="ER70" s="56"/>
      <c r="ET70" s="56"/>
      <c r="EU70" s="56"/>
      <c r="EV70" s="56"/>
      <c r="EW70" s="56"/>
      <c r="EX70" s="56"/>
      <c r="EY70" s="56"/>
      <c r="EZ70" s="56"/>
      <c r="FA70" s="56"/>
      <c r="FB70" s="56"/>
      <c r="FD70" s="56"/>
      <c r="FE70" s="56"/>
      <c r="FF70" s="56"/>
      <c r="FG70" s="56"/>
      <c r="FH70" s="56"/>
      <c r="FI70" s="56"/>
      <c r="FJ70" s="56"/>
      <c r="FK70" s="56"/>
      <c r="FL70" s="56"/>
      <c r="FN70" s="56"/>
      <c r="FO70" s="56"/>
      <c r="FP70" s="56"/>
      <c r="FQ70" s="56"/>
      <c r="FR70" s="56"/>
      <c r="FS70" s="56"/>
      <c r="FT70" s="56"/>
      <c r="FU70" s="56"/>
      <c r="FV70" s="56"/>
      <c r="FX70" s="56"/>
      <c r="FY70" s="56"/>
      <c r="FZ70" s="56"/>
      <c r="GA70" s="56"/>
      <c r="GB70" s="56"/>
      <c r="GC70" s="56"/>
      <c r="GD70" s="56"/>
      <c r="GE70" s="56"/>
      <c r="GF70" s="56"/>
      <c r="GH70" s="56"/>
      <c r="GI70" s="56"/>
      <c r="GJ70" s="56"/>
      <c r="GK70" s="56"/>
      <c r="GL70" s="56"/>
      <c r="GM70" s="56"/>
      <c r="GN70" s="56"/>
      <c r="GO70" s="56"/>
      <c r="GP70" s="56"/>
      <c r="GR70" s="56"/>
      <c r="GS70" s="56"/>
      <c r="GT70" s="56"/>
      <c r="GU70" s="56"/>
      <c r="GV70" s="56"/>
      <c r="GW70" s="56"/>
      <c r="GX70" s="56"/>
      <c r="GY70" s="56"/>
      <c r="GZ70" s="56"/>
      <c r="HB70" s="56"/>
      <c r="HC70" s="56"/>
      <c r="HD70" s="56"/>
      <c r="HE70" s="56"/>
      <c r="HF70" s="56"/>
      <c r="HG70" s="56"/>
      <c r="HH70" s="56"/>
      <c r="HI70" s="56"/>
      <c r="HJ70" s="56"/>
      <c r="HL70" s="56"/>
      <c r="HM70" s="56"/>
      <c r="HN70" s="56"/>
      <c r="HO70" s="56"/>
      <c r="HP70" s="56"/>
      <c r="HQ70" s="56"/>
      <c r="HR70" s="56"/>
      <c r="HS70" s="56"/>
      <c r="HT70" s="56"/>
      <c r="HV70" s="56"/>
      <c r="HW70" s="56"/>
      <c r="HX70" s="56"/>
      <c r="HY70" s="56"/>
      <c r="HZ70" s="56"/>
      <c r="IA70" s="56"/>
      <c r="IB70" s="56"/>
      <c r="IC70" s="56"/>
      <c r="ID70" s="56"/>
      <c r="IF70" s="56"/>
      <c r="IG70" s="56"/>
      <c r="IH70" s="56"/>
      <c r="II70" s="56"/>
      <c r="IJ70" s="56"/>
      <c r="IK70" s="56"/>
      <c r="IL70" s="56"/>
      <c r="IM70" s="56"/>
      <c r="IN70" s="56"/>
      <c r="IP70" s="56"/>
      <c r="IQ70" s="56"/>
      <c r="IR70" s="56"/>
      <c r="IS70" s="56"/>
      <c r="IT70" s="56"/>
      <c r="IU70" s="56"/>
    </row>
    <row r="71" spans="1:255" ht="12.75" customHeight="1" thickBot="1" x14ac:dyDescent="0.25">
      <c r="A71" s="103"/>
      <c r="B71" s="104"/>
      <c r="C71" s="58" t="s">
        <v>66</v>
      </c>
      <c r="D71" s="64"/>
      <c r="E71" s="59"/>
      <c r="F71" s="59"/>
      <c r="G71" s="59"/>
      <c r="H71" s="60"/>
      <c r="I71" s="61">
        <f t="shared" ref="I71:I83" si="3">G71*H71</f>
        <v>0</v>
      </c>
      <c r="J71" s="56"/>
      <c r="K71" s="56"/>
      <c r="L71" s="56"/>
      <c r="M71" s="56"/>
      <c r="N71" s="56"/>
      <c r="O71" s="56"/>
      <c r="P71" s="56"/>
      <c r="Q71" s="56"/>
      <c r="R71" s="56"/>
      <c r="T71" s="56"/>
      <c r="U71" s="56"/>
      <c r="V71" s="56"/>
      <c r="W71" s="56"/>
      <c r="X71" s="56"/>
      <c r="Y71" s="56"/>
      <c r="Z71" s="56"/>
      <c r="AA71" s="56"/>
      <c r="AB71" s="56"/>
      <c r="AD71" s="56"/>
      <c r="AE71" s="56"/>
      <c r="AF71" s="56"/>
      <c r="AG71" s="56"/>
      <c r="AH71" s="56"/>
      <c r="AI71" s="56"/>
      <c r="AJ71" s="56"/>
      <c r="AK71" s="56"/>
      <c r="AL71" s="56"/>
      <c r="AN71" s="56"/>
      <c r="AO71" s="56"/>
      <c r="AP71" s="56"/>
      <c r="AQ71" s="56"/>
      <c r="AR71" s="56"/>
      <c r="AS71" s="56"/>
      <c r="AT71" s="56"/>
      <c r="AU71" s="56"/>
      <c r="AV71" s="56"/>
      <c r="AX71" s="56"/>
      <c r="AY71" s="56"/>
      <c r="AZ71" s="56"/>
      <c r="BA71" s="56"/>
      <c r="BB71" s="56"/>
      <c r="BC71" s="56"/>
      <c r="BD71" s="56"/>
      <c r="BE71" s="56"/>
      <c r="BF71" s="56"/>
      <c r="BH71" s="56"/>
      <c r="BI71" s="56"/>
      <c r="BJ71" s="56"/>
      <c r="BK71" s="56"/>
      <c r="BL71" s="56"/>
      <c r="BM71" s="56"/>
      <c r="BN71" s="56"/>
      <c r="BO71" s="56"/>
      <c r="BP71" s="56"/>
      <c r="BR71" s="56"/>
      <c r="BS71" s="56"/>
      <c r="BT71" s="56"/>
      <c r="BU71" s="56"/>
      <c r="BV71" s="56"/>
      <c r="BW71" s="56"/>
      <c r="BX71" s="56"/>
      <c r="BY71" s="56"/>
      <c r="BZ71" s="56"/>
      <c r="CB71" s="56"/>
      <c r="CC71" s="56"/>
      <c r="CD71" s="56"/>
      <c r="CE71" s="56"/>
      <c r="CF71" s="56"/>
      <c r="CG71" s="56"/>
      <c r="CH71" s="56"/>
      <c r="CI71" s="56"/>
      <c r="CJ71" s="56"/>
      <c r="CL71" s="56"/>
      <c r="CM71" s="56"/>
      <c r="CN71" s="56"/>
      <c r="CO71" s="56"/>
      <c r="CP71" s="56"/>
      <c r="CQ71" s="56"/>
      <c r="CR71" s="56"/>
      <c r="CS71" s="56"/>
      <c r="CT71" s="56"/>
      <c r="CV71" s="56"/>
      <c r="CW71" s="56"/>
      <c r="CX71" s="56"/>
      <c r="CY71" s="56"/>
      <c r="CZ71" s="56"/>
      <c r="DA71" s="56"/>
      <c r="DB71" s="56"/>
      <c r="DC71" s="56"/>
      <c r="DD71" s="56"/>
      <c r="DF71" s="56"/>
      <c r="DG71" s="56"/>
      <c r="DH71" s="56"/>
      <c r="DI71" s="56"/>
      <c r="DJ71" s="56"/>
      <c r="DK71" s="56"/>
      <c r="DL71" s="56"/>
      <c r="DM71" s="56"/>
      <c r="DN71" s="56"/>
      <c r="DP71" s="56"/>
      <c r="DQ71" s="56"/>
      <c r="DR71" s="56"/>
      <c r="DS71" s="56"/>
      <c r="DT71" s="56"/>
      <c r="DU71" s="56"/>
      <c r="DV71" s="56"/>
      <c r="DW71" s="56"/>
      <c r="DX71" s="56"/>
      <c r="DZ71" s="56"/>
      <c r="EA71" s="56"/>
      <c r="EB71" s="56"/>
      <c r="EC71" s="56"/>
      <c r="ED71" s="56"/>
      <c r="EE71" s="56"/>
      <c r="EF71" s="56"/>
      <c r="EG71" s="56"/>
      <c r="EH71" s="56"/>
      <c r="EJ71" s="56"/>
      <c r="EK71" s="56"/>
      <c r="EL71" s="56"/>
      <c r="EM71" s="56"/>
      <c r="EN71" s="56"/>
      <c r="EO71" s="56"/>
      <c r="EP71" s="56"/>
      <c r="EQ71" s="56"/>
      <c r="ER71" s="56"/>
      <c r="ET71" s="56"/>
      <c r="EU71" s="56"/>
      <c r="EV71" s="56"/>
      <c r="EW71" s="56"/>
      <c r="EX71" s="56"/>
      <c r="EY71" s="56"/>
      <c r="EZ71" s="56"/>
      <c r="FA71" s="56"/>
      <c r="FB71" s="56"/>
      <c r="FD71" s="56"/>
      <c r="FE71" s="56"/>
      <c r="FF71" s="56"/>
      <c r="FG71" s="56"/>
      <c r="FH71" s="56"/>
      <c r="FI71" s="56"/>
      <c r="FJ71" s="56"/>
      <c r="FK71" s="56"/>
      <c r="FL71" s="56"/>
      <c r="FN71" s="56"/>
      <c r="FO71" s="56"/>
      <c r="FP71" s="56"/>
      <c r="FQ71" s="56"/>
      <c r="FR71" s="56"/>
      <c r="FS71" s="56"/>
      <c r="FT71" s="56"/>
      <c r="FU71" s="56"/>
      <c r="FV71" s="56"/>
      <c r="FX71" s="56"/>
      <c r="FY71" s="56"/>
      <c r="FZ71" s="56"/>
      <c r="GA71" s="56"/>
      <c r="GB71" s="56"/>
      <c r="GC71" s="56"/>
      <c r="GD71" s="56"/>
      <c r="GE71" s="56"/>
      <c r="GF71" s="56"/>
      <c r="GH71" s="56"/>
      <c r="GI71" s="56"/>
      <c r="GJ71" s="56"/>
      <c r="GK71" s="56"/>
      <c r="GL71" s="56"/>
      <c r="GM71" s="56"/>
      <c r="GN71" s="56"/>
      <c r="GO71" s="56"/>
      <c r="GP71" s="56"/>
      <c r="GR71" s="56"/>
      <c r="GS71" s="56"/>
      <c r="GT71" s="56"/>
      <c r="GU71" s="56"/>
      <c r="GV71" s="56"/>
      <c r="GW71" s="56"/>
      <c r="GX71" s="56"/>
      <c r="GY71" s="56"/>
      <c r="GZ71" s="56"/>
      <c r="HB71" s="56"/>
      <c r="HC71" s="56"/>
      <c r="HD71" s="56"/>
      <c r="HE71" s="56"/>
      <c r="HF71" s="56"/>
      <c r="HG71" s="56"/>
      <c r="HH71" s="56"/>
      <c r="HI71" s="56"/>
      <c r="HJ71" s="56"/>
      <c r="HL71" s="56"/>
      <c r="HM71" s="56"/>
      <c r="HN71" s="56"/>
      <c r="HO71" s="56"/>
      <c r="HP71" s="56"/>
      <c r="HQ71" s="56"/>
      <c r="HR71" s="56"/>
      <c r="HS71" s="56"/>
      <c r="HT71" s="56"/>
      <c r="HV71" s="56"/>
      <c r="HW71" s="56"/>
      <c r="HX71" s="56"/>
      <c r="HY71" s="56"/>
      <c r="HZ71" s="56"/>
      <c r="IA71" s="56"/>
      <c r="IB71" s="56"/>
      <c r="IC71" s="56"/>
      <c r="ID71" s="56"/>
      <c r="IF71" s="56"/>
      <c r="IG71" s="56"/>
      <c r="IH71" s="56"/>
      <c r="II71" s="56"/>
      <c r="IJ71" s="56"/>
      <c r="IK71" s="56"/>
      <c r="IL71" s="56"/>
      <c r="IM71" s="56"/>
      <c r="IN71" s="56"/>
      <c r="IP71" s="56"/>
      <c r="IQ71" s="56"/>
      <c r="IR71" s="56"/>
      <c r="IS71" s="56"/>
      <c r="IT71" s="56"/>
      <c r="IU71" s="56"/>
    </row>
    <row r="72" spans="1:255" ht="12.75" customHeight="1" thickBot="1" x14ac:dyDescent="0.25">
      <c r="A72" s="103"/>
      <c r="B72" s="105"/>
      <c r="C72" s="92" t="s">
        <v>67</v>
      </c>
      <c r="D72" s="93"/>
      <c r="E72" s="94"/>
      <c r="F72" s="94"/>
      <c r="G72" s="94"/>
      <c r="H72" s="95"/>
      <c r="I72" s="96">
        <f t="shared" si="3"/>
        <v>0</v>
      </c>
      <c r="J72" s="56"/>
      <c r="K72" s="56"/>
      <c r="L72" s="56"/>
      <c r="M72" s="56"/>
      <c r="N72" s="56"/>
      <c r="O72" s="56"/>
      <c r="P72" s="56"/>
      <c r="Q72" s="56"/>
      <c r="R72" s="56"/>
      <c r="T72" s="56"/>
      <c r="U72" s="56"/>
      <c r="V72" s="56"/>
      <c r="W72" s="56"/>
      <c r="X72" s="56"/>
      <c r="Y72" s="56"/>
      <c r="Z72" s="56"/>
      <c r="AA72" s="56"/>
      <c r="AB72" s="56"/>
      <c r="AD72" s="56"/>
      <c r="AE72" s="56"/>
      <c r="AF72" s="56"/>
      <c r="AG72" s="56"/>
      <c r="AH72" s="56"/>
      <c r="AI72" s="56"/>
      <c r="AJ72" s="56"/>
      <c r="AK72" s="56"/>
      <c r="AL72" s="56"/>
      <c r="AN72" s="56"/>
      <c r="AO72" s="56"/>
      <c r="AP72" s="56"/>
      <c r="AQ72" s="56"/>
      <c r="AR72" s="56"/>
      <c r="AS72" s="56"/>
      <c r="AT72" s="56"/>
      <c r="AU72" s="56"/>
      <c r="AV72" s="56"/>
      <c r="AX72" s="56"/>
      <c r="AY72" s="56"/>
      <c r="AZ72" s="56"/>
      <c r="BA72" s="56"/>
      <c r="BB72" s="56"/>
      <c r="BC72" s="56"/>
      <c r="BD72" s="56"/>
      <c r="BE72" s="56"/>
      <c r="BF72" s="56"/>
      <c r="BH72" s="56"/>
      <c r="BI72" s="56"/>
      <c r="BJ72" s="56"/>
      <c r="BK72" s="56"/>
      <c r="BL72" s="56"/>
      <c r="BM72" s="56"/>
      <c r="BN72" s="56"/>
      <c r="BO72" s="56"/>
      <c r="BP72" s="56"/>
      <c r="BR72" s="56"/>
      <c r="BS72" s="56"/>
      <c r="BT72" s="56"/>
      <c r="BU72" s="56"/>
      <c r="BV72" s="56"/>
      <c r="BW72" s="56"/>
      <c r="BX72" s="56"/>
      <c r="BY72" s="56"/>
      <c r="BZ72" s="56"/>
      <c r="CB72" s="56"/>
      <c r="CC72" s="56"/>
      <c r="CD72" s="56"/>
      <c r="CE72" s="56"/>
      <c r="CF72" s="56"/>
      <c r="CG72" s="56"/>
      <c r="CH72" s="56"/>
      <c r="CI72" s="56"/>
      <c r="CJ72" s="56"/>
      <c r="CL72" s="56"/>
      <c r="CM72" s="56"/>
      <c r="CN72" s="56"/>
      <c r="CO72" s="56"/>
      <c r="CP72" s="56"/>
      <c r="CQ72" s="56"/>
      <c r="CR72" s="56"/>
      <c r="CS72" s="56"/>
      <c r="CT72" s="56"/>
      <c r="CV72" s="56"/>
      <c r="CW72" s="56"/>
      <c r="CX72" s="56"/>
      <c r="CY72" s="56"/>
      <c r="CZ72" s="56"/>
      <c r="DA72" s="56"/>
      <c r="DB72" s="56"/>
      <c r="DC72" s="56"/>
      <c r="DD72" s="56"/>
      <c r="DF72" s="56"/>
      <c r="DG72" s="56"/>
      <c r="DH72" s="56"/>
      <c r="DI72" s="56"/>
      <c r="DJ72" s="56"/>
      <c r="DK72" s="56"/>
      <c r="DL72" s="56"/>
      <c r="DM72" s="56"/>
      <c r="DN72" s="56"/>
      <c r="DP72" s="56"/>
      <c r="DQ72" s="56"/>
      <c r="DR72" s="56"/>
      <c r="DS72" s="56"/>
      <c r="DT72" s="56"/>
      <c r="DU72" s="56"/>
      <c r="DV72" s="56"/>
      <c r="DW72" s="56"/>
      <c r="DX72" s="56"/>
      <c r="DZ72" s="56"/>
      <c r="EA72" s="56"/>
      <c r="EB72" s="56"/>
      <c r="EC72" s="56"/>
      <c r="ED72" s="56"/>
      <c r="EE72" s="56"/>
      <c r="EF72" s="56"/>
      <c r="EG72" s="56"/>
      <c r="EH72" s="56"/>
      <c r="EJ72" s="56"/>
      <c r="EK72" s="56"/>
      <c r="EL72" s="56"/>
      <c r="EM72" s="56"/>
      <c r="EN72" s="56"/>
      <c r="EO72" s="56"/>
      <c r="EP72" s="56"/>
      <c r="EQ72" s="56"/>
      <c r="ER72" s="56"/>
      <c r="ET72" s="56"/>
      <c r="EU72" s="56"/>
      <c r="EV72" s="56"/>
      <c r="EW72" s="56"/>
      <c r="EX72" s="56"/>
      <c r="EY72" s="56"/>
      <c r="EZ72" s="56"/>
      <c r="FA72" s="56"/>
      <c r="FB72" s="56"/>
      <c r="FD72" s="56"/>
      <c r="FE72" s="56"/>
      <c r="FF72" s="56"/>
      <c r="FG72" s="56"/>
      <c r="FH72" s="56"/>
      <c r="FI72" s="56"/>
      <c r="FJ72" s="56"/>
      <c r="FK72" s="56"/>
      <c r="FL72" s="56"/>
      <c r="FN72" s="56"/>
      <c r="FO72" s="56"/>
      <c r="FP72" s="56"/>
      <c r="FQ72" s="56"/>
      <c r="FR72" s="56"/>
      <c r="FS72" s="56"/>
      <c r="FT72" s="56"/>
      <c r="FU72" s="56"/>
      <c r="FV72" s="56"/>
      <c r="FX72" s="56"/>
      <c r="FY72" s="56"/>
      <c r="FZ72" s="56"/>
      <c r="GA72" s="56"/>
      <c r="GB72" s="56"/>
      <c r="GC72" s="56"/>
      <c r="GD72" s="56"/>
      <c r="GE72" s="56"/>
      <c r="GF72" s="56"/>
      <c r="GH72" s="56"/>
      <c r="GI72" s="56"/>
      <c r="GJ72" s="56"/>
      <c r="GK72" s="56"/>
      <c r="GL72" s="56"/>
      <c r="GM72" s="56"/>
      <c r="GN72" s="56"/>
      <c r="GO72" s="56"/>
      <c r="GP72" s="56"/>
      <c r="GR72" s="56"/>
      <c r="GS72" s="56"/>
      <c r="GT72" s="56"/>
      <c r="GU72" s="56"/>
      <c r="GV72" s="56"/>
      <c r="GW72" s="56"/>
      <c r="GX72" s="56"/>
      <c r="GY72" s="56"/>
      <c r="GZ72" s="56"/>
      <c r="HB72" s="56"/>
      <c r="HC72" s="56"/>
      <c r="HD72" s="56"/>
      <c r="HE72" s="56"/>
      <c r="HF72" s="56"/>
      <c r="HG72" s="56"/>
      <c r="HH72" s="56"/>
      <c r="HI72" s="56"/>
      <c r="HJ72" s="56"/>
      <c r="HL72" s="56"/>
      <c r="HM72" s="56"/>
      <c r="HN72" s="56"/>
      <c r="HO72" s="56"/>
      <c r="HP72" s="56"/>
      <c r="HQ72" s="56"/>
      <c r="HR72" s="56"/>
      <c r="HS72" s="56"/>
      <c r="HT72" s="56"/>
      <c r="HV72" s="56"/>
      <c r="HW72" s="56"/>
      <c r="HX72" s="56"/>
      <c r="HY72" s="56"/>
      <c r="HZ72" s="56"/>
      <c r="IA72" s="56"/>
      <c r="IB72" s="56"/>
      <c r="IC72" s="56"/>
      <c r="ID72" s="56"/>
      <c r="IF72" s="56"/>
      <c r="IG72" s="56"/>
      <c r="IH72" s="56"/>
      <c r="II72" s="56"/>
      <c r="IJ72" s="56"/>
      <c r="IK72" s="56"/>
      <c r="IL72" s="56"/>
      <c r="IM72" s="56"/>
      <c r="IN72" s="56"/>
      <c r="IP72" s="56"/>
      <c r="IQ72" s="56"/>
      <c r="IR72" s="56"/>
      <c r="IS72" s="56"/>
      <c r="IT72" s="56"/>
      <c r="IU72" s="56"/>
    </row>
    <row r="73" spans="1:255" ht="12.75" customHeight="1" thickBot="1" x14ac:dyDescent="0.25">
      <c r="A73" s="103"/>
      <c r="B73" s="106"/>
      <c r="C73" s="85" t="s">
        <v>70</v>
      </c>
      <c r="D73" s="86"/>
      <c r="E73" s="47"/>
      <c r="F73" s="47"/>
      <c r="G73" s="47"/>
      <c r="H73" s="48"/>
      <c r="I73" s="49">
        <f t="shared" si="3"/>
        <v>0</v>
      </c>
      <c r="J73" s="56"/>
      <c r="K73" s="56"/>
      <c r="L73" s="56"/>
      <c r="M73" s="56"/>
      <c r="N73" s="56"/>
      <c r="O73" s="56"/>
      <c r="P73" s="56"/>
      <c r="Q73" s="56"/>
      <c r="R73" s="56"/>
      <c r="T73" s="56"/>
      <c r="U73" s="56"/>
      <c r="V73" s="56"/>
      <c r="W73" s="56"/>
      <c r="X73" s="56"/>
      <c r="Y73" s="56"/>
      <c r="Z73" s="56"/>
      <c r="AA73" s="56"/>
      <c r="AB73" s="56"/>
      <c r="AD73" s="56"/>
      <c r="AE73" s="56"/>
      <c r="AF73" s="56"/>
      <c r="AG73" s="56"/>
      <c r="AH73" s="56"/>
      <c r="AI73" s="56"/>
      <c r="AJ73" s="56"/>
      <c r="AK73" s="56"/>
      <c r="AL73" s="56"/>
      <c r="AN73" s="56"/>
      <c r="AO73" s="56"/>
      <c r="AP73" s="56"/>
      <c r="AQ73" s="56"/>
      <c r="AR73" s="56"/>
      <c r="AS73" s="56"/>
      <c r="AT73" s="56"/>
      <c r="AU73" s="56"/>
      <c r="AV73" s="56"/>
      <c r="AX73" s="56"/>
      <c r="AY73" s="56"/>
      <c r="AZ73" s="56"/>
      <c r="BA73" s="56"/>
      <c r="BB73" s="56"/>
      <c r="BC73" s="56"/>
      <c r="BD73" s="56"/>
      <c r="BE73" s="56"/>
      <c r="BF73" s="56"/>
      <c r="BH73" s="56"/>
      <c r="BI73" s="56"/>
      <c r="BJ73" s="56"/>
      <c r="BK73" s="56"/>
      <c r="BL73" s="56"/>
      <c r="BM73" s="56"/>
      <c r="BN73" s="56"/>
      <c r="BO73" s="56"/>
      <c r="BP73" s="56"/>
      <c r="BR73" s="56"/>
      <c r="BS73" s="56"/>
      <c r="BT73" s="56"/>
      <c r="BU73" s="56"/>
      <c r="BV73" s="56"/>
      <c r="BW73" s="56"/>
      <c r="BX73" s="56"/>
      <c r="BY73" s="56"/>
      <c r="BZ73" s="56"/>
      <c r="CB73" s="56"/>
      <c r="CC73" s="56"/>
      <c r="CD73" s="56"/>
      <c r="CE73" s="56"/>
      <c r="CF73" s="56"/>
      <c r="CG73" s="56"/>
      <c r="CH73" s="56"/>
      <c r="CI73" s="56"/>
      <c r="CJ73" s="56"/>
      <c r="CL73" s="56"/>
      <c r="CM73" s="56"/>
      <c r="CN73" s="56"/>
      <c r="CO73" s="56"/>
      <c r="CP73" s="56"/>
      <c r="CQ73" s="56"/>
      <c r="CR73" s="56"/>
      <c r="CS73" s="56"/>
      <c r="CT73" s="56"/>
      <c r="CV73" s="56"/>
      <c r="CW73" s="56"/>
      <c r="CX73" s="56"/>
      <c r="CY73" s="56"/>
      <c r="CZ73" s="56"/>
      <c r="DA73" s="56"/>
      <c r="DB73" s="56"/>
      <c r="DC73" s="56"/>
      <c r="DD73" s="56"/>
      <c r="DF73" s="56"/>
      <c r="DG73" s="56"/>
      <c r="DH73" s="56"/>
      <c r="DI73" s="56"/>
      <c r="DJ73" s="56"/>
      <c r="DK73" s="56"/>
      <c r="DL73" s="56"/>
      <c r="DM73" s="56"/>
      <c r="DN73" s="56"/>
      <c r="DP73" s="56"/>
      <c r="DQ73" s="56"/>
      <c r="DR73" s="56"/>
      <c r="DS73" s="56"/>
      <c r="DT73" s="56"/>
      <c r="DU73" s="56"/>
      <c r="DV73" s="56"/>
      <c r="DW73" s="56"/>
      <c r="DX73" s="56"/>
      <c r="DZ73" s="56"/>
      <c r="EA73" s="56"/>
      <c r="EB73" s="56"/>
      <c r="EC73" s="56"/>
      <c r="ED73" s="56"/>
      <c r="EE73" s="56"/>
      <c r="EF73" s="56"/>
      <c r="EG73" s="56"/>
      <c r="EH73" s="56"/>
      <c r="EJ73" s="56"/>
      <c r="EK73" s="56"/>
      <c r="EL73" s="56"/>
      <c r="EM73" s="56"/>
      <c r="EN73" s="56"/>
      <c r="EO73" s="56"/>
      <c r="EP73" s="56"/>
      <c r="EQ73" s="56"/>
      <c r="ER73" s="56"/>
      <c r="ET73" s="56"/>
      <c r="EU73" s="56"/>
      <c r="EV73" s="56"/>
      <c r="EW73" s="56"/>
      <c r="EX73" s="56"/>
      <c r="EY73" s="56"/>
      <c r="EZ73" s="56"/>
      <c r="FA73" s="56"/>
      <c r="FB73" s="56"/>
      <c r="FD73" s="56"/>
      <c r="FE73" s="56"/>
      <c r="FF73" s="56"/>
      <c r="FG73" s="56"/>
      <c r="FH73" s="56"/>
      <c r="FI73" s="56"/>
      <c r="FJ73" s="56"/>
      <c r="FK73" s="56"/>
      <c r="FL73" s="56"/>
      <c r="FN73" s="56"/>
      <c r="FO73" s="56"/>
      <c r="FP73" s="56"/>
      <c r="FQ73" s="56"/>
      <c r="FR73" s="56"/>
      <c r="FS73" s="56"/>
      <c r="FT73" s="56"/>
      <c r="FU73" s="56"/>
      <c r="FV73" s="56"/>
      <c r="FX73" s="56"/>
      <c r="FY73" s="56"/>
      <c r="FZ73" s="56"/>
      <c r="GA73" s="56"/>
      <c r="GB73" s="56"/>
      <c r="GC73" s="56"/>
      <c r="GD73" s="56"/>
      <c r="GE73" s="56"/>
      <c r="GF73" s="56"/>
      <c r="GH73" s="56"/>
      <c r="GI73" s="56"/>
      <c r="GJ73" s="56"/>
      <c r="GK73" s="56"/>
      <c r="GL73" s="56"/>
      <c r="GM73" s="56"/>
      <c r="GN73" s="56"/>
      <c r="GO73" s="56"/>
      <c r="GP73" s="56"/>
      <c r="GR73" s="56"/>
      <c r="GS73" s="56"/>
      <c r="GT73" s="56"/>
      <c r="GU73" s="56"/>
      <c r="GV73" s="56"/>
      <c r="GW73" s="56"/>
      <c r="GX73" s="56"/>
      <c r="GY73" s="56"/>
      <c r="GZ73" s="56"/>
      <c r="HB73" s="56"/>
      <c r="HC73" s="56"/>
      <c r="HD73" s="56"/>
      <c r="HE73" s="56"/>
      <c r="HF73" s="56"/>
      <c r="HG73" s="56"/>
      <c r="HH73" s="56"/>
      <c r="HI73" s="56"/>
      <c r="HJ73" s="56"/>
      <c r="HL73" s="56"/>
      <c r="HM73" s="56"/>
      <c r="HN73" s="56"/>
      <c r="HO73" s="56"/>
      <c r="HP73" s="56"/>
      <c r="HQ73" s="56"/>
      <c r="HR73" s="56"/>
      <c r="HS73" s="56"/>
      <c r="HT73" s="56"/>
      <c r="HV73" s="56"/>
      <c r="HW73" s="56"/>
      <c r="HX73" s="56"/>
      <c r="HY73" s="56"/>
      <c r="HZ73" s="56"/>
      <c r="IA73" s="56"/>
      <c r="IB73" s="56"/>
      <c r="IC73" s="56"/>
      <c r="ID73" s="56"/>
      <c r="IF73" s="56"/>
      <c r="IG73" s="56"/>
      <c r="IH73" s="56"/>
      <c r="II73" s="56"/>
      <c r="IJ73" s="56"/>
      <c r="IK73" s="56"/>
      <c r="IL73" s="56"/>
      <c r="IM73" s="56"/>
      <c r="IN73" s="56"/>
      <c r="IP73" s="56"/>
      <c r="IQ73" s="56"/>
      <c r="IR73" s="56"/>
      <c r="IS73" s="56"/>
      <c r="IT73" s="56"/>
      <c r="IU73" s="56"/>
    </row>
    <row r="74" spans="1:255" ht="12.75" customHeight="1" thickBot="1" x14ac:dyDescent="0.25">
      <c r="A74" s="103"/>
      <c r="B74" s="106"/>
      <c r="C74" s="85" t="s">
        <v>72</v>
      </c>
      <c r="D74" s="86"/>
      <c r="E74" s="47"/>
      <c r="F74" s="47"/>
      <c r="G74" s="47"/>
      <c r="H74" s="48"/>
      <c r="I74" s="49">
        <f t="shared" si="3"/>
        <v>0</v>
      </c>
      <c r="J74" s="56"/>
      <c r="K74" s="56"/>
      <c r="L74" s="56"/>
      <c r="M74" s="56"/>
      <c r="N74" s="56"/>
      <c r="O74" s="56"/>
      <c r="P74" s="56"/>
      <c r="Q74" s="56"/>
      <c r="R74" s="56"/>
      <c r="T74" s="56"/>
      <c r="U74" s="56"/>
      <c r="V74" s="56"/>
      <c r="W74" s="56"/>
      <c r="X74" s="56"/>
      <c r="Y74" s="56"/>
      <c r="Z74" s="56"/>
      <c r="AA74" s="56"/>
      <c r="AB74" s="56"/>
      <c r="AD74" s="56"/>
      <c r="AE74" s="56"/>
      <c r="AF74" s="56"/>
      <c r="AG74" s="56"/>
      <c r="AH74" s="56"/>
      <c r="AI74" s="56"/>
      <c r="AJ74" s="56"/>
      <c r="AK74" s="56"/>
      <c r="AL74" s="56"/>
      <c r="AN74" s="56"/>
      <c r="AO74" s="56"/>
      <c r="AP74" s="56"/>
      <c r="AQ74" s="56"/>
      <c r="AR74" s="56"/>
      <c r="AS74" s="56"/>
      <c r="AT74" s="56"/>
      <c r="AU74" s="56"/>
      <c r="AV74" s="56"/>
      <c r="AX74" s="56"/>
      <c r="AY74" s="56"/>
      <c r="AZ74" s="56"/>
      <c r="BA74" s="56"/>
      <c r="BB74" s="56"/>
      <c r="BC74" s="56"/>
      <c r="BD74" s="56"/>
      <c r="BE74" s="56"/>
      <c r="BF74" s="56"/>
      <c r="BH74" s="56"/>
      <c r="BI74" s="56"/>
      <c r="BJ74" s="56"/>
      <c r="BK74" s="56"/>
      <c r="BL74" s="56"/>
      <c r="BM74" s="56"/>
      <c r="BN74" s="56"/>
      <c r="BO74" s="56"/>
      <c r="BP74" s="56"/>
      <c r="BR74" s="56"/>
      <c r="BS74" s="56"/>
      <c r="BT74" s="56"/>
      <c r="BU74" s="56"/>
      <c r="BV74" s="56"/>
      <c r="BW74" s="56"/>
      <c r="BX74" s="56"/>
      <c r="BY74" s="56"/>
      <c r="BZ74" s="56"/>
      <c r="CB74" s="56"/>
      <c r="CC74" s="56"/>
      <c r="CD74" s="56"/>
      <c r="CE74" s="56"/>
      <c r="CF74" s="56"/>
      <c r="CG74" s="56"/>
      <c r="CH74" s="56"/>
      <c r="CI74" s="56"/>
      <c r="CJ74" s="56"/>
      <c r="CL74" s="56"/>
      <c r="CM74" s="56"/>
      <c r="CN74" s="56"/>
      <c r="CO74" s="56"/>
      <c r="CP74" s="56"/>
      <c r="CQ74" s="56"/>
      <c r="CR74" s="56"/>
      <c r="CS74" s="56"/>
      <c r="CT74" s="56"/>
      <c r="CV74" s="56"/>
      <c r="CW74" s="56"/>
      <c r="CX74" s="56"/>
      <c r="CY74" s="56"/>
      <c r="CZ74" s="56"/>
      <c r="DA74" s="56"/>
      <c r="DB74" s="56"/>
      <c r="DC74" s="56"/>
      <c r="DD74" s="56"/>
      <c r="DF74" s="56"/>
      <c r="DG74" s="56"/>
      <c r="DH74" s="56"/>
      <c r="DI74" s="56"/>
      <c r="DJ74" s="56"/>
      <c r="DK74" s="56"/>
      <c r="DL74" s="56"/>
      <c r="DM74" s="56"/>
      <c r="DN74" s="56"/>
      <c r="DP74" s="56"/>
      <c r="DQ74" s="56"/>
      <c r="DR74" s="56"/>
      <c r="DS74" s="56"/>
      <c r="DT74" s="56"/>
      <c r="DU74" s="56"/>
      <c r="DV74" s="56"/>
      <c r="DW74" s="56"/>
      <c r="DX74" s="56"/>
      <c r="DZ74" s="56"/>
      <c r="EA74" s="56"/>
      <c r="EB74" s="56"/>
      <c r="EC74" s="56"/>
      <c r="ED74" s="56"/>
      <c r="EE74" s="56"/>
      <c r="EF74" s="56"/>
      <c r="EG74" s="56"/>
      <c r="EH74" s="56"/>
      <c r="EJ74" s="56"/>
      <c r="EK74" s="56"/>
      <c r="EL74" s="56"/>
      <c r="EM74" s="56"/>
      <c r="EN74" s="56"/>
      <c r="EO74" s="56"/>
      <c r="EP74" s="56"/>
      <c r="EQ74" s="56"/>
      <c r="ER74" s="56"/>
      <c r="ET74" s="56"/>
      <c r="EU74" s="56"/>
      <c r="EV74" s="56"/>
      <c r="EW74" s="56"/>
      <c r="EX74" s="56"/>
      <c r="EY74" s="56"/>
      <c r="EZ74" s="56"/>
      <c r="FA74" s="56"/>
      <c r="FB74" s="56"/>
      <c r="FD74" s="56"/>
      <c r="FE74" s="56"/>
      <c r="FF74" s="56"/>
      <c r="FG74" s="56"/>
      <c r="FH74" s="56"/>
      <c r="FI74" s="56"/>
      <c r="FJ74" s="56"/>
      <c r="FK74" s="56"/>
      <c r="FL74" s="56"/>
      <c r="FN74" s="56"/>
      <c r="FO74" s="56"/>
      <c r="FP74" s="56"/>
      <c r="FQ74" s="56"/>
      <c r="FR74" s="56"/>
      <c r="FS74" s="56"/>
      <c r="FT74" s="56"/>
      <c r="FU74" s="56"/>
      <c r="FV74" s="56"/>
      <c r="FX74" s="56"/>
      <c r="FY74" s="56"/>
      <c r="FZ74" s="56"/>
      <c r="GA74" s="56"/>
      <c r="GB74" s="56"/>
      <c r="GC74" s="56"/>
      <c r="GD74" s="56"/>
      <c r="GE74" s="56"/>
      <c r="GF74" s="56"/>
      <c r="GH74" s="56"/>
      <c r="GI74" s="56"/>
      <c r="GJ74" s="56"/>
      <c r="GK74" s="56"/>
      <c r="GL74" s="56"/>
      <c r="GM74" s="56"/>
      <c r="GN74" s="56"/>
      <c r="GO74" s="56"/>
      <c r="GP74" s="56"/>
      <c r="GR74" s="56"/>
      <c r="GS74" s="56"/>
      <c r="GT74" s="56"/>
      <c r="GU74" s="56"/>
      <c r="GV74" s="56"/>
      <c r="GW74" s="56"/>
      <c r="GX74" s="56"/>
      <c r="GY74" s="56"/>
      <c r="GZ74" s="56"/>
      <c r="HB74" s="56"/>
      <c r="HC74" s="56"/>
      <c r="HD74" s="56"/>
      <c r="HE74" s="56"/>
      <c r="HF74" s="56"/>
      <c r="HG74" s="56"/>
      <c r="HH74" s="56"/>
      <c r="HI74" s="56"/>
      <c r="HJ74" s="56"/>
      <c r="HL74" s="56"/>
      <c r="HM74" s="56"/>
      <c r="HN74" s="56"/>
      <c r="HO74" s="56"/>
      <c r="HP74" s="56"/>
      <c r="HQ74" s="56"/>
      <c r="HR74" s="56"/>
      <c r="HS74" s="56"/>
      <c r="HT74" s="56"/>
      <c r="HV74" s="56"/>
      <c r="HW74" s="56"/>
      <c r="HX74" s="56"/>
      <c r="HY74" s="56"/>
      <c r="HZ74" s="56"/>
      <c r="IA74" s="56"/>
      <c r="IB74" s="56"/>
      <c r="IC74" s="56"/>
      <c r="ID74" s="56"/>
      <c r="IF74" s="56"/>
      <c r="IG74" s="56"/>
      <c r="IH74" s="56"/>
      <c r="II74" s="56"/>
      <c r="IJ74" s="56"/>
      <c r="IK74" s="56"/>
      <c r="IL74" s="56"/>
      <c r="IM74" s="56"/>
      <c r="IN74" s="56"/>
      <c r="IP74" s="56"/>
      <c r="IQ74" s="56"/>
      <c r="IR74" s="56"/>
      <c r="IS74" s="56"/>
      <c r="IT74" s="56"/>
      <c r="IU74" s="56"/>
    </row>
    <row r="75" spans="1:255" ht="12.75" customHeight="1" thickBot="1" x14ac:dyDescent="0.25">
      <c r="A75" s="103"/>
      <c r="B75" s="106"/>
      <c r="C75" s="85" t="s">
        <v>73</v>
      </c>
      <c r="D75" s="86"/>
      <c r="E75" s="47"/>
      <c r="F75" s="47"/>
      <c r="G75" s="47"/>
      <c r="H75" s="48"/>
      <c r="I75" s="49">
        <f t="shared" si="3"/>
        <v>0</v>
      </c>
      <c r="J75" s="56"/>
      <c r="K75" s="56"/>
      <c r="L75" s="56"/>
      <c r="M75" s="56"/>
      <c r="N75" s="56"/>
      <c r="O75" s="56"/>
      <c r="P75" s="56"/>
      <c r="Q75" s="56"/>
      <c r="R75" s="56"/>
      <c r="T75" s="56"/>
      <c r="U75" s="56"/>
      <c r="V75" s="56"/>
      <c r="W75" s="56"/>
      <c r="X75" s="56"/>
      <c r="Y75" s="56"/>
      <c r="Z75" s="56"/>
      <c r="AA75" s="56"/>
      <c r="AB75" s="56"/>
      <c r="AD75" s="56"/>
      <c r="AE75" s="56"/>
      <c r="AF75" s="56"/>
      <c r="AG75" s="56"/>
      <c r="AH75" s="56"/>
      <c r="AI75" s="56"/>
      <c r="AJ75" s="56"/>
      <c r="AK75" s="56"/>
      <c r="AL75" s="56"/>
      <c r="AN75" s="56"/>
      <c r="AO75" s="56"/>
      <c r="AP75" s="56"/>
      <c r="AQ75" s="56"/>
      <c r="AR75" s="56"/>
      <c r="AS75" s="56"/>
      <c r="AT75" s="56"/>
      <c r="AU75" s="56"/>
      <c r="AV75" s="56"/>
      <c r="AX75" s="56"/>
      <c r="AY75" s="56"/>
      <c r="AZ75" s="56"/>
      <c r="BA75" s="56"/>
      <c r="BB75" s="56"/>
      <c r="BC75" s="56"/>
      <c r="BD75" s="56"/>
      <c r="BE75" s="56"/>
      <c r="BF75" s="56"/>
      <c r="BH75" s="56"/>
      <c r="BI75" s="56"/>
      <c r="BJ75" s="56"/>
      <c r="BK75" s="56"/>
      <c r="BL75" s="56"/>
      <c r="BM75" s="56"/>
      <c r="BN75" s="56"/>
      <c r="BO75" s="56"/>
      <c r="BP75" s="56"/>
      <c r="BR75" s="56"/>
      <c r="BS75" s="56"/>
      <c r="BT75" s="56"/>
      <c r="BU75" s="56"/>
      <c r="BV75" s="56"/>
      <c r="BW75" s="56"/>
      <c r="BX75" s="56"/>
      <c r="BY75" s="56"/>
      <c r="BZ75" s="56"/>
      <c r="CB75" s="56"/>
      <c r="CC75" s="56"/>
      <c r="CD75" s="56"/>
      <c r="CE75" s="56"/>
      <c r="CF75" s="56"/>
      <c r="CG75" s="56"/>
      <c r="CH75" s="56"/>
      <c r="CI75" s="56"/>
      <c r="CJ75" s="56"/>
      <c r="CL75" s="56"/>
      <c r="CM75" s="56"/>
      <c r="CN75" s="56"/>
      <c r="CO75" s="56"/>
      <c r="CP75" s="56"/>
      <c r="CQ75" s="56"/>
      <c r="CR75" s="56"/>
      <c r="CS75" s="56"/>
      <c r="CT75" s="56"/>
      <c r="CV75" s="56"/>
      <c r="CW75" s="56"/>
      <c r="CX75" s="56"/>
      <c r="CY75" s="56"/>
      <c r="CZ75" s="56"/>
      <c r="DA75" s="56"/>
      <c r="DB75" s="56"/>
      <c r="DC75" s="56"/>
      <c r="DD75" s="56"/>
      <c r="DF75" s="56"/>
      <c r="DG75" s="56"/>
      <c r="DH75" s="56"/>
      <c r="DI75" s="56"/>
      <c r="DJ75" s="56"/>
      <c r="DK75" s="56"/>
      <c r="DL75" s="56"/>
      <c r="DM75" s="56"/>
      <c r="DN75" s="56"/>
      <c r="DP75" s="56"/>
      <c r="DQ75" s="56"/>
      <c r="DR75" s="56"/>
      <c r="DS75" s="56"/>
      <c r="DT75" s="56"/>
      <c r="DU75" s="56"/>
      <c r="DV75" s="56"/>
      <c r="DW75" s="56"/>
      <c r="DX75" s="56"/>
      <c r="DZ75" s="56"/>
      <c r="EA75" s="56"/>
      <c r="EB75" s="56"/>
      <c r="EC75" s="56"/>
      <c r="ED75" s="56"/>
      <c r="EE75" s="56"/>
      <c r="EF75" s="56"/>
      <c r="EG75" s="56"/>
      <c r="EH75" s="56"/>
      <c r="EJ75" s="56"/>
      <c r="EK75" s="56"/>
      <c r="EL75" s="56"/>
      <c r="EM75" s="56"/>
      <c r="EN75" s="56"/>
      <c r="EO75" s="56"/>
      <c r="EP75" s="56"/>
      <c r="EQ75" s="56"/>
      <c r="ER75" s="56"/>
      <c r="ET75" s="56"/>
      <c r="EU75" s="56"/>
      <c r="EV75" s="56"/>
      <c r="EW75" s="56"/>
      <c r="EX75" s="56"/>
      <c r="EY75" s="56"/>
      <c r="EZ75" s="56"/>
      <c r="FA75" s="56"/>
      <c r="FB75" s="56"/>
      <c r="FD75" s="56"/>
      <c r="FE75" s="56"/>
      <c r="FF75" s="56"/>
      <c r="FG75" s="56"/>
      <c r="FH75" s="56"/>
      <c r="FI75" s="56"/>
      <c r="FJ75" s="56"/>
      <c r="FK75" s="56"/>
      <c r="FL75" s="56"/>
      <c r="FN75" s="56"/>
      <c r="FO75" s="56"/>
      <c r="FP75" s="56"/>
      <c r="FQ75" s="56"/>
      <c r="FR75" s="56"/>
      <c r="FS75" s="56"/>
      <c r="FT75" s="56"/>
      <c r="FU75" s="56"/>
      <c r="FV75" s="56"/>
      <c r="FX75" s="56"/>
      <c r="FY75" s="56"/>
      <c r="FZ75" s="56"/>
      <c r="GA75" s="56"/>
      <c r="GB75" s="56"/>
      <c r="GC75" s="56"/>
      <c r="GD75" s="56"/>
      <c r="GE75" s="56"/>
      <c r="GF75" s="56"/>
      <c r="GH75" s="56"/>
      <c r="GI75" s="56"/>
      <c r="GJ75" s="56"/>
      <c r="GK75" s="56"/>
      <c r="GL75" s="56"/>
      <c r="GM75" s="56"/>
      <c r="GN75" s="56"/>
      <c r="GO75" s="56"/>
      <c r="GP75" s="56"/>
      <c r="GR75" s="56"/>
      <c r="GS75" s="56"/>
      <c r="GT75" s="56"/>
      <c r="GU75" s="56"/>
      <c r="GV75" s="56"/>
      <c r="GW75" s="56"/>
      <c r="GX75" s="56"/>
      <c r="GY75" s="56"/>
      <c r="GZ75" s="56"/>
      <c r="HB75" s="56"/>
      <c r="HC75" s="56"/>
      <c r="HD75" s="56"/>
      <c r="HE75" s="56"/>
      <c r="HF75" s="56"/>
      <c r="HG75" s="56"/>
      <c r="HH75" s="56"/>
      <c r="HI75" s="56"/>
      <c r="HJ75" s="56"/>
      <c r="HL75" s="56"/>
      <c r="HM75" s="56"/>
      <c r="HN75" s="56"/>
      <c r="HO75" s="56"/>
      <c r="HP75" s="56"/>
      <c r="HQ75" s="56"/>
      <c r="HR75" s="56"/>
      <c r="HS75" s="56"/>
      <c r="HT75" s="56"/>
      <c r="HV75" s="56"/>
      <c r="HW75" s="56"/>
      <c r="HX75" s="56"/>
      <c r="HY75" s="56"/>
      <c r="HZ75" s="56"/>
      <c r="IA75" s="56"/>
      <c r="IB75" s="56"/>
      <c r="IC75" s="56"/>
      <c r="ID75" s="56"/>
      <c r="IF75" s="56"/>
      <c r="IG75" s="56"/>
      <c r="IH75" s="56"/>
      <c r="II75" s="56"/>
      <c r="IJ75" s="56"/>
      <c r="IK75" s="56"/>
      <c r="IL75" s="56"/>
      <c r="IM75" s="56"/>
      <c r="IN75" s="56"/>
      <c r="IP75" s="56"/>
      <c r="IQ75" s="56"/>
      <c r="IR75" s="56"/>
      <c r="IS75" s="56"/>
      <c r="IT75" s="56"/>
      <c r="IU75" s="56"/>
    </row>
    <row r="76" spans="1:255" ht="12.75" customHeight="1" thickBot="1" x14ac:dyDescent="0.25">
      <c r="A76" s="11"/>
      <c r="B76" s="106"/>
      <c r="C76" s="85" t="s">
        <v>74</v>
      </c>
      <c r="D76" s="86"/>
      <c r="E76" s="47"/>
      <c r="F76" s="47"/>
      <c r="G76" s="47"/>
      <c r="H76" s="48"/>
      <c r="I76" s="49">
        <f t="shared" si="3"/>
        <v>0</v>
      </c>
      <c r="J76" s="56"/>
      <c r="K76" s="56"/>
      <c r="L76" s="56"/>
      <c r="M76" s="56"/>
      <c r="N76" s="56"/>
      <c r="O76" s="56"/>
      <c r="P76" s="56"/>
      <c r="Q76" s="56"/>
      <c r="R76" s="56"/>
      <c r="T76" s="56"/>
      <c r="U76" s="56"/>
      <c r="V76" s="56"/>
      <c r="W76" s="56"/>
      <c r="X76" s="56"/>
      <c r="Y76" s="56"/>
      <c r="Z76" s="56"/>
      <c r="AA76" s="56"/>
      <c r="AB76" s="56"/>
      <c r="AD76" s="56"/>
      <c r="AE76" s="56"/>
      <c r="AF76" s="56"/>
      <c r="AG76" s="56"/>
      <c r="AH76" s="56"/>
      <c r="AI76" s="56"/>
      <c r="AJ76" s="56"/>
      <c r="AK76" s="56"/>
      <c r="AL76" s="56"/>
      <c r="AN76" s="56"/>
      <c r="AO76" s="56"/>
      <c r="AP76" s="56"/>
      <c r="AQ76" s="56"/>
      <c r="AR76" s="56"/>
      <c r="AS76" s="56"/>
      <c r="AT76" s="56"/>
      <c r="AU76" s="56"/>
      <c r="AV76" s="56"/>
      <c r="AX76" s="56"/>
      <c r="AY76" s="56"/>
      <c r="AZ76" s="56"/>
      <c r="BA76" s="56"/>
      <c r="BB76" s="56"/>
      <c r="BC76" s="56"/>
      <c r="BD76" s="56"/>
      <c r="BE76" s="56"/>
      <c r="BF76" s="56"/>
      <c r="BH76" s="56"/>
      <c r="BI76" s="56"/>
      <c r="BJ76" s="56"/>
      <c r="BK76" s="56"/>
      <c r="BL76" s="56"/>
      <c r="BM76" s="56"/>
      <c r="BN76" s="56"/>
      <c r="BO76" s="56"/>
      <c r="BP76" s="56"/>
      <c r="BR76" s="56"/>
      <c r="BS76" s="56"/>
      <c r="BT76" s="56"/>
      <c r="BU76" s="56"/>
      <c r="BV76" s="56"/>
      <c r="BW76" s="56"/>
      <c r="BX76" s="56"/>
      <c r="BY76" s="56"/>
      <c r="BZ76" s="56"/>
      <c r="CB76" s="56"/>
      <c r="CC76" s="56"/>
      <c r="CD76" s="56"/>
      <c r="CE76" s="56"/>
      <c r="CF76" s="56"/>
      <c r="CG76" s="56"/>
      <c r="CH76" s="56"/>
      <c r="CI76" s="56"/>
      <c r="CJ76" s="56"/>
      <c r="CL76" s="56"/>
      <c r="CM76" s="56"/>
      <c r="CN76" s="56"/>
      <c r="CO76" s="56"/>
      <c r="CP76" s="56"/>
      <c r="CQ76" s="56"/>
      <c r="CR76" s="56"/>
      <c r="CS76" s="56"/>
      <c r="CT76" s="56"/>
      <c r="CV76" s="56"/>
      <c r="CW76" s="56"/>
      <c r="CX76" s="56"/>
      <c r="CY76" s="56"/>
      <c r="CZ76" s="56"/>
      <c r="DA76" s="56"/>
      <c r="DB76" s="56"/>
      <c r="DC76" s="56"/>
      <c r="DD76" s="56"/>
      <c r="DF76" s="56"/>
      <c r="DG76" s="56"/>
      <c r="DH76" s="56"/>
      <c r="DI76" s="56"/>
      <c r="DJ76" s="56"/>
      <c r="DK76" s="56"/>
      <c r="DL76" s="56"/>
      <c r="DM76" s="56"/>
      <c r="DN76" s="56"/>
      <c r="DP76" s="56"/>
      <c r="DQ76" s="56"/>
      <c r="DR76" s="56"/>
      <c r="DS76" s="56"/>
      <c r="DT76" s="56"/>
      <c r="DU76" s="56"/>
      <c r="DV76" s="56"/>
      <c r="DW76" s="56"/>
      <c r="DX76" s="56"/>
      <c r="DZ76" s="56"/>
      <c r="EA76" s="56"/>
      <c r="EB76" s="56"/>
      <c r="EC76" s="56"/>
      <c r="ED76" s="56"/>
      <c r="EE76" s="56"/>
      <c r="EF76" s="56"/>
      <c r="EG76" s="56"/>
      <c r="EH76" s="56"/>
      <c r="EJ76" s="56"/>
      <c r="EK76" s="56"/>
      <c r="EL76" s="56"/>
      <c r="EM76" s="56"/>
      <c r="EN76" s="56"/>
      <c r="EO76" s="56"/>
      <c r="EP76" s="56"/>
      <c r="EQ76" s="56"/>
      <c r="ER76" s="56"/>
      <c r="ET76" s="56"/>
      <c r="EU76" s="56"/>
      <c r="EV76" s="56"/>
      <c r="EW76" s="56"/>
      <c r="EX76" s="56"/>
      <c r="EY76" s="56"/>
      <c r="EZ76" s="56"/>
      <c r="FA76" s="56"/>
      <c r="FB76" s="56"/>
      <c r="FD76" s="56"/>
      <c r="FE76" s="56"/>
      <c r="FF76" s="56"/>
      <c r="FG76" s="56"/>
      <c r="FH76" s="56"/>
      <c r="FI76" s="56"/>
      <c r="FJ76" s="56"/>
      <c r="FK76" s="56"/>
      <c r="FL76" s="56"/>
      <c r="FN76" s="56"/>
      <c r="FO76" s="56"/>
      <c r="FP76" s="56"/>
      <c r="FQ76" s="56"/>
      <c r="FR76" s="56"/>
      <c r="FS76" s="56"/>
      <c r="FT76" s="56"/>
      <c r="FU76" s="56"/>
      <c r="FV76" s="56"/>
      <c r="FX76" s="56"/>
      <c r="FY76" s="56"/>
      <c r="FZ76" s="56"/>
      <c r="GA76" s="56"/>
      <c r="GB76" s="56"/>
      <c r="GC76" s="56"/>
      <c r="GD76" s="56"/>
      <c r="GE76" s="56"/>
      <c r="GF76" s="56"/>
      <c r="GH76" s="56"/>
      <c r="GI76" s="56"/>
      <c r="GJ76" s="56"/>
      <c r="GK76" s="56"/>
      <c r="GL76" s="56"/>
      <c r="GM76" s="56"/>
      <c r="GN76" s="56"/>
      <c r="GO76" s="56"/>
      <c r="GP76" s="56"/>
      <c r="GR76" s="56"/>
      <c r="GS76" s="56"/>
      <c r="GT76" s="56"/>
      <c r="GU76" s="56"/>
      <c r="GV76" s="56"/>
      <c r="GW76" s="56"/>
      <c r="GX76" s="56"/>
      <c r="GY76" s="56"/>
      <c r="GZ76" s="56"/>
      <c r="HB76" s="56"/>
      <c r="HC76" s="56"/>
      <c r="HD76" s="56"/>
      <c r="HE76" s="56"/>
      <c r="HF76" s="56"/>
      <c r="HG76" s="56"/>
      <c r="HH76" s="56"/>
      <c r="HI76" s="56"/>
      <c r="HJ76" s="56"/>
      <c r="HL76" s="56"/>
      <c r="HM76" s="56"/>
      <c r="HN76" s="56"/>
      <c r="HO76" s="56"/>
      <c r="HP76" s="56"/>
      <c r="HQ76" s="56"/>
      <c r="HR76" s="56"/>
      <c r="HS76" s="56"/>
      <c r="HT76" s="56"/>
      <c r="HV76" s="56"/>
      <c r="HW76" s="56"/>
      <c r="HX76" s="56"/>
      <c r="HY76" s="56"/>
      <c r="HZ76" s="56"/>
      <c r="IA76" s="56"/>
      <c r="IB76" s="56"/>
      <c r="IC76" s="56"/>
      <c r="ID76" s="56"/>
      <c r="IF76" s="56"/>
      <c r="IG76" s="56"/>
      <c r="IH76" s="56"/>
      <c r="II76" s="56"/>
      <c r="IJ76" s="56"/>
      <c r="IK76" s="56"/>
      <c r="IL76" s="56"/>
      <c r="IM76" s="56"/>
      <c r="IN76" s="56"/>
      <c r="IP76" s="56"/>
      <c r="IQ76" s="56"/>
      <c r="IR76" s="56"/>
      <c r="IS76" s="56"/>
      <c r="IT76" s="56"/>
      <c r="IU76" s="56"/>
    </row>
    <row r="77" spans="1:255" ht="12.75" customHeight="1" thickBot="1" x14ac:dyDescent="0.25">
      <c r="A77" s="11"/>
      <c r="B77" s="106"/>
      <c r="C77" s="85" t="s">
        <v>75</v>
      </c>
      <c r="D77" s="86"/>
      <c r="E77" s="47"/>
      <c r="F77" s="47"/>
      <c r="G77" s="47"/>
      <c r="H77" s="48"/>
      <c r="I77" s="49">
        <f t="shared" si="3"/>
        <v>0</v>
      </c>
      <c r="J77" s="56"/>
      <c r="K77" s="56"/>
      <c r="L77" s="56"/>
      <c r="M77" s="56"/>
      <c r="N77" s="56"/>
      <c r="O77" s="56"/>
      <c r="P77" s="56"/>
      <c r="Q77" s="56"/>
      <c r="R77" s="56"/>
      <c r="T77" s="56"/>
      <c r="U77" s="56"/>
      <c r="V77" s="56"/>
      <c r="W77" s="56"/>
      <c r="X77" s="56"/>
      <c r="Y77" s="56"/>
      <c r="Z77" s="56"/>
      <c r="AA77" s="56"/>
      <c r="AB77" s="56"/>
      <c r="AD77" s="56"/>
      <c r="AE77" s="56"/>
      <c r="AF77" s="56"/>
      <c r="AG77" s="56"/>
      <c r="AH77" s="56"/>
      <c r="AI77" s="56"/>
      <c r="AJ77" s="56"/>
      <c r="AK77" s="56"/>
      <c r="AL77" s="56"/>
      <c r="AN77" s="56"/>
      <c r="AO77" s="56"/>
      <c r="AP77" s="56"/>
      <c r="AQ77" s="56"/>
      <c r="AR77" s="56"/>
      <c r="AS77" s="56"/>
      <c r="AT77" s="56"/>
      <c r="AU77" s="56"/>
      <c r="AV77" s="56"/>
      <c r="AX77" s="56"/>
      <c r="AY77" s="56"/>
      <c r="AZ77" s="56"/>
      <c r="BA77" s="56"/>
      <c r="BB77" s="56"/>
      <c r="BC77" s="56"/>
      <c r="BD77" s="56"/>
      <c r="BE77" s="56"/>
      <c r="BF77" s="56"/>
      <c r="BH77" s="56"/>
      <c r="BI77" s="56"/>
      <c r="BJ77" s="56"/>
      <c r="BK77" s="56"/>
      <c r="BL77" s="56"/>
      <c r="BM77" s="56"/>
      <c r="BN77" s="56"/>
      <c r="BO77" s="56"/>
      <c r="BP77" s="56"/>
      <c r="BR77" s="56"/>
      <c r="BS77" s="56"/>
      <c r="BT77" s="56"/>
      <c r="BU77" s="56"/>
      <c r="BV77" s="56"/>
      <c r="BW77" s="56"/>
      <c r="BX77" s="56"/>
      <c r="BY77" s="56"/>
      <c r="BZ77" s="56"/>
      <c r="CB77" s="56"/>
      <c r="CC77" s="56"/>
      <c r="CD77" s="56"/>
      <c r="CE77" s="56"/>
      <c r="CF77" s="56"/>
      <c r="CG77" s="56"/>
      <c r="CH77" s="56"/>
      <c r="CI77" s="56"/>
      <c r="CJ77" s="56"/>
      <c r="CL77" s="56"/>
      <c r="CM77" s="56"/>
      <c r="CN77" s="56"/>
      <c r="CO77" s="56"/>
      <c r="CP77" s="56"/>
      <c r="CQ77" s="56"/>
      <c r="CR77" s="56"/>
      <c r="CS77" s="56"/>
      <c r="CT77" s="56"/>
      <c r="CV77" s="56"/>
      <c r="CW77" s="56"/>
      <c r="CX77" s="56"/>
      <c r="CY77" s="56"/>
      <c r="CZ77" s="56"/>
      <c r="DA77" s="56"/>
      <c r="DB77" s="56"/>
      <c r="DC77" s="56"/>
      <c r="DD77" s="56"/>
      <c r="DF77" s="56"/>
      <c r="DG77" s="56"/>
      <c r="DH77" s="56"/>
      <c r="DI77" s="56"/>
      <c r="DJ77" s="56"/>
      <c r="DK77" s="56"/>
      <c r="DL77" s="56"/>
      <c r="DM77" s="56"/>
      <c r="DN77" s="56"/>
      <c r="DP77" s="56"/>
      <c r="DQ77" s="56"/>
      <c r="DR77" s="56"/>
      <c r="DS77" s="56"/>
      <c r="DT77" s="56"/>
      <c r="DU77" s="56"/>
      <c r="DV77" s="56"/>
      <c r="DW77" s="56"/>
      <c r="DX77" s="56"/>
      <c r="DZ77" s="56"/>
      <c r="EA77" s="56"/>
      <c r="EB77" s="56"/>
      <c r="EC77" s="56"/>
      <c r="ED77" s="56"/>
      <c r="EE77" s="56"/>
      <c r="EF77" s="56"/>
      <c r="EG77" s="56"/>
      <c r="EH77" s="56"/>
      <c r="EJ77" s="56"/>
      <c r="EK77" s="56"/>
      <c r="EL77" s="56"/>
      <c r="EM77" s="56"/>
      <c r="EN77" s="56"/>
      <c r="EO77" s="56"/>
      <c r="EP77" s="56"/>
      <c r="EQ77" s="56"/>
      <c r="ER77" s="56"/>
      <c r="ET77" s="56"/>
      <c r="EU77" s="56"/>
      <c r="EV77" s="56"/>
      <c r="EW77" s="56"/>
      <c r="EX77" s="56"/>
      <c r="EY77" s="56"/>
      <c r="EZ77" s="56"/>
      <c r="FA77" s="56"/>
      <c r="FB77" s="56"/>
      <c r="FD77" s="56"/>
      <c r="FE77" s="56"/>
      <c r="FF77" s="56"/>
      <c r="FG77" s="56"/>
      <c r="FH77" s="56"/>
      <c r="FI77" s="56"/>
      <c r="FJ77" s="56"/>
      <c r="FK77" s="56"/>
      <c r="FL77" s="56"/>
      <c r="FN77" s="56"/>
      <c r="FO77" s="56"/>
      <c r="FP77" s="56"/>
      <c r="FQ77" s="56"/>
      <c r="FR77" s="56"/>
      <c r="FS77" s="56"/>
      <c r="FT77" s="56"/>
      <c r="FU77" s="56"/>
      <c r="FV77" s="56"/>
      <c r="FX77" s="56"/>
      <c r="FY77" s="56"/>
      <c r="FZ77" s="56"/>
      <c r="GA77" s="56"/>
      <c r="GB77" s="56"/>
      <c r="GC77" s="56"/>
      <c r="GD77" s="56"/>
      <c r="GE77" s="56"/>
      <c r="GF77" s="56"/>
      <c r="GH77" s="56"/>
      <c r="GI77" s="56"/>
      <c r="GJ77" s="56"/>
      <c r="GK77" s="56"/>
      <c r="GL77" s="56"/>
      <c r="GM77" s="56"/>
      <c r="GN77" s="56"/>
      <c r="GO77" s="56"/>
      <c r="GP77" s="56"/>
      <c r="GR77" s="56"/>
      <c r="GS77" s="56"/>
      <c r="GT77" s="56"/>
      <c r="GU77" s="56"/>
      <c r="GV77" s="56"/>
      <c r="GW77" s="56"/>
      <c r="GX77" s="56"/>
      <c r="GY77" s="56"/>
      <c r="GZ77" s="56"/>
      <c r="HB77" s="56"/>
      <c r="HC77" s="56"/>
      <c r="HD77" s="56"/>
      <c r="HE77" s="56"/>
      <c r="HF77" s="56"/>
      <c r="HG77" s="56"/>
      <c r="HH77" s="56"/>
      <c r="HI77" s="56"/>
      <c r="HJ77" s="56"/>
      <c r="HL77" s="56"/>
      <c r="HM77" s="56"/>
      <c r="HN77" s="56"/>
      <c r="HO77" s="56"/>
      <c r="HP77" s="56"/>
      <c r="HQ77" s="56"/>
      <c r="HR77" s="56"/>
      <c r="HS77" s="56"/>
      <c r="HT77" s="56"/>
      <c r="HV77" s="56"/>
      <c r="HW77" s="56"/>
      <c r="HX77" s="56"/>
      <c r="HY77" s="56"/>
      <c r="HZ77" s="56"/>
      <c r="IA77" s="56"/>
      <c r="IB77" s="56"/>
      <c r="IC77" s="56"/>
      <c r="ID77" s="56"/>
      <c r="IF77" s="56"/>
      <c r="IG77" s="56"/>
      <c r="IH77" s="56"/>
      <c r="II77" s="56"/>
      <c r="IJ77" s="56"/>
      <c r="IK77" s="56"/>
      <c r="IL77" s="56"/>
      <c r="IM77" s="56"/>
      <c r="IN77" s="56"/>
      <c r="IP77" s="56"/>
      <c r="IQ77" s="56"/>
      <c r="IR77" s="56"/>
      <c r="IS77" s="56"/>
      <c r="IT77" s="56"/>
      <c r="IU77" s="56"/>
    </row>
    <row r="78" spans="1:255" ht="12.75" customHeight="1" thickBot="1" x14ac:dyDescent="0.25">
      <c r="A78" s="11"/>
      <c r="B78" s="106"/>
      <c r="C78" s="85" t="s">
        <v>76</v>
      </c>
      <c r="D78" s="86"/>
      <c r="E78" s="47"/>
      <c r="F78" s="47"/>
      <c r="G78" s="47"/>
      <c r="H78" s="48"/>
      <c r="I78" s="49">
        <f t="shared" si="3"/>
        <v>0</v>
      </c>
      <c r="J78" s="56"/>
      <c r="K78" s="56"/>
      <c r="L78" s="56"/>
      <c r="M78" s="56"/>
      <c r="N78" s="56"/>
      <c r="O78" s="56"/>
      <c r="P78" s="56"/>
      <c r="Q78" s="56"/>
      <c r="R78" s="56"/>
      <c r="T78" s="56"/>
      <c r="U78" s="56"/>
      <c r="V78" s="56"/>
      <c r="W78" s="56"/>
      <c r="X78" s="56"/>
      <c r="Y78" s="56"/>
      <c r="Z78" s="56"/>
      <c r="AA78" s="56"/>
      <c r="AB78" s="56"/>
      <c r="AD78" s="56"/>
      <c r="AE78" s="56"/>
      <c r="AF78" s="56"/>
      <c r="AG78" s="56"/>
      <c r="AH78" s="56"/>
      <c r="AI78" s="56"/>
      <c r="AJ78" s="56"/>
      <c r="AK78" s="56"/>
      <c r="AL78" s="56"/>
      <c r="AN78" s="56"/>
      <c r="AO78" s="56"/>
      <c r="AP78" s="56"/>
      <c r="AQ78" s="56"/>
      <c r="AR78" s="56"/>
      <c r="AS78" s="56"/>
      <c r="AT78" s="56"/>
      <c r="AU78" s="56"/>
      <c r="AV78" s="56"/>
      <c r="AX78" s="56"/>
      <c r="AY78" s="56"/>
      <c r="AZ78" s="56"/>
      <c r="BA78" s="56"/>
      <c r="BB78" s="56"/>
      <c r="BC78" s="56"/>
      <c r="BD78" s="56"/>
      <c r="BE78" s="56"/>
      <c r="BF78" s="56"/>
      <c r="BH78" s="56"/>
      <c r="BI78" s="56"/>
      <c r="BJ78" s="56"/>
      <c r="BK78" s="56"/>
      <c r="BL78" s="56"/>
      <c r="BM78" s="56"/>
      <c r="BN78" s="56"/>
      <c r="BO78" s="56"/>
      <c r="BP78" s="56"/>
      <c r="BR78" s="56"/>
      <c r="BS78" s="56"/>
      <c r="BT78" s="56"/>
      <c r="BU78" s="56"/>
      <c r="BV78" s="56"/>
      <c r="BW78" s="56"/>
      <c r="BX78" s="56"/>
      <c r="BY78" s="56"/>
      <c r="BZ78" s="56"/>
      <c r="CB78" s="56"/>
      <c r="CC78" s="56"/>
      <c r="CD78" s="56"/>
      <c r="CE78" s="56"/>
      <c r="CF78" s="56"/>
      <c r="CG78" s="56"/>
      <c r="CH78" s="56"/>
      <c r="CI78" s="56"/>
      <c r="CJ78" s="56"/>
      <c r="CL78" s="56"/>
      <c r="CM78" s="56"/>
      <c r="CN78" s="56"/>
      <c r="CO78" s="56"/>
      <c r="CP78" s="56"/>
      <c r="CQ78" s="56"/>
      <c r="CR78" s="56"/>
      <c r="CS78" s="56"/>
      <c r="CT78" s="56"/>
      <c r="CV78" s="56"/>
      <c r="CW78" s="56"/>
      <c r="CX78" s="56"/>
      <c r="CY78" s="56"/>
      <c r="CZ78" s="56"/>
      <c r="DA78" s="56"/>
      <c r="DB78" s="56"/>
      <c r="DC78" s="56"/>
      <c r="DD78" s="56"/>
      <c r="DF78" s="56"/>
      <c r="DG78" s="56"/>
      <c r="DH78" s="56"/>
      <c r="DI78" s="56"/>
      <c r="DJ78" s="56"/>
      <c r="DK78" s="56"/>
      <c r="DL78" s="56"/>
      <c r="DM78" s="56"/>
      <c r="DN78" s="56"/>
      <c r="DP78" s="56"/>
      <c r="DQ78" s="56"/>
      <c r="DR78" s="56"/>
      <c r="DS78" s="56"/>
      <c r="DT78" s="56"/>
      <c r="DU78" s="56"/>
      <c r="DV78" s="56"/>
      <c r="DW78" s="56"/>
      <c r="DX78" s="56"/>
      <c r="DZ78" s="56"/>
      <c r="EA78" s="56"/>
      <c r="EB78" s="56"/>
      <c r="EC78" s="56"/>
      <c r="ED78" s="56"/>
      <c r="EE78" s="56"/>
      <c r="EF78" s="56"/>
      <c r="EG78" s="56"/>
      <c r="EH78" s="56"/>
      <c r="EJ78" s="56"/>
      <c r="EK78" s="56"/>
      <c r="EL78" s="56"/>
      <c r="EM78" s="56"/>
      <c r="EN78" s="56"/>
      <c r="EO78" s="56"/>
      <c r="EP78" s="56"/>
      <c r="EQ78" s="56"/>
      <c r="ER78" s="56"/>
      <c r="ET78" s="56"/>
      <c r="EU78" s="56"/>
      <c r="EV78" s="56"/>
      <c r="EW78" s="56"/>
      <c r="EX78" s="56"/>
      <c r="EY78" s="56"/>
      <c r="EZ78" s="56"/>
      <c r="FA78" s="56"/>
      <c r="FB78" s="56"/>
      <c r="FD78" s="56"/>
      <c r="FE78" s="56"/>
      <c r="FF78" s="56"/>
      <c r="FG78" s="56"/>
      <c r="FH78" s="56"/>
      <c r="FI78" s="56"/>
      <c r="FJ78" s="56"/>
      <c r="FK78" s="56"/>
      <c r="FL78" s="56"/>
      <c r="FN78" s="56"/>
      <c r="FO78" s="56"/>
      <c r="FP78" s="56"/>
      <c r="FQ78" s="56"/>
      <c r="FR78" s="56"/>
      <c r="FS78" s="56"/>
      <c r="FT78" s="56"/>
      <c r="FU78" s="56"/>
      <c r="FV78" s="56"/>
      <c r="FX78" s="56"/>
      <c r="FY78" s="56"/>
      <c r="FZ78" s="56"/>
      <c r="GA78" s="56"/>
      <c r="GB78" s="56"/>
      <c r="GC78" s="56"/>
      <c r="GD78" s="56"/>
      <c r="GE78" s="56"/>
      <c r="GF78" s="56"/>
      <c r="GH78" s="56"/>
      <c r="GI78" s="56"/>
      <c r="GJ78" s="56"/>
      <c r="GK78" s="56"/>
      <c r="GL78" s="56"/>
      <c r="GM78" s="56"/>
      <c r="GN78" s="56"/>
      <c r="GO78" s="56"/>
      <c r="GP78" s="56"/>
      <c r="GR78" s="56"/>
      <c r="GS78" s="56"/>
      <c r="GT78" s="56"/>
      <c r="GU78" s="56"/>
      <c r="GV78" s="56"/>
      <c r="GW78" s="56"/>
      <c r="GX78" s="56"/>
      <c r="GY78" s="56"/>
      <c r="GZ78" s="56"/>
      <c r="HB78" s="56"/>
      <c r="HC78" s="56"/>
      <c r="HD78" s="56"/>
      <c r="HE78" s="56"/>
      <c r="HF78" s="56"/>
      <c r="HG78" s="56"/>
      <c r="HH78" s="56"/>
      <c r="HI78" s="56"/>
      <c r="HJ78" s="56"/>
      <c r="HL78" s="56"/>
      <c r="HM78" s="56"/>
      <c r="HN78" s="56"/>
      <c r="HO78" s="56"/>
      <c r="HP78" s="56"/>
      <c r="HQ78" s="56"/>
      <c r="HR78" s="56"/>
      <c r="HS78" s="56"/>
      <c r="HT78" s="56"/>
      <c r="HV78" s="56"/>
      <c r="HW78" s="56"/>
      <c r="HX78" s="56"/>
      <c r="HY78" s="56"/>
      <c r="HZ78" s="56"/>
      <c r="IA78" s="56"/>
      <c r="IB78" s="56"/>
      <c r="IC78" s="56"/>
      <c r="ID78" s="56"/>
      <c r="IF78" s="56"/>
      <c r="IG78" s="56"/>
      <c r="IH78" s="56"/>
      <c r="II78" s="56"/>
      <c r="IJ78" s="56"/>
      <c r="IK78" s="56"/>
      <c r="IL78" s="56"/>
      <c r="IM78" s="56"/>
      <c r="IN78" s="56"/>
      <c r="IP78" s="56"/>
      <c r="IQ78" s="56"/>
      <c r="IR78" s="56"/>
      <c r="IS78" s="56"/>
      <c r="IT78" s="56"/>
      <c r="IU78" s="56"/>
    </row>
    <row r="79" spans="1:255" ht="12.75" customHeight="1" thickBot="1" x14ac:dyDescent="0.25">
      <c r="A79" s="11"/>
      <c r="B79" s="106"/>
      <c r="C79" s="85" t="s">
        <v>77</v>
      </c>
      <c r="D79" s="86"/>
      <c r="E79" s="47"/>
      <c r="F79" s="47"/>
      <c r="G79" s="47"/>
      <c r="H79" s="48"/>
      <c r="I79" s="49">
        <f t="shared" si="3"/>
        <v>0</v>
      </c>
      <c r="J79" s="56"/>
      <c r="K79" s="56"/>
      <c r="L79" s="56"/>
      <c r="M79" s="56"/>
      <c r="N79" s="56"/>
      <c r="O79" s="56"/>
      <c r="P79" s="56"/>
      <c r="Q79" s="56"/>
      <c r="R79" s="56"/>
      <c r="T79" s="56"/>
      <c r="U79" s="56"/>
      <c r="V79" s="56"/>
      <c r="W79" s="56"/>
      <c r="X79" s="56"/>
      <c r="Y79" s="56"/>
      <c r="Z79" s="56"/>
      <c r="AA79" s="56"/>
      <c r="AB79" s="56"/>
      <c r="AD79" s="56"/>
      <c r="AE79" s="56"/>
      <c r="AF79" s="56"/>
      <c r="AG79" s="56"/>
      <c r="AH79" s="56"/>
      <c r="AI79" s="56"/>
      <c r="AJ79" s="56"/>
      <c r="AK79" s="56"/>
      <c r="AL79" s="56"/>
      <c r="AN79" s="56"/>
      <c r="AO79" s="56"/>
      <c r="AP79" s="56"/>
      <c r="AQ79" s="56"/>
      <c r="AR79" s="56"/>
      <c r="AS79" s="56"/>
      <c r="AT79" s="56"/>
      <c r="AU79" s="56"/>
      <c r="AV79" s="56"/>
      <c r="AX79" s="56"/>
      <c r="AY79" s="56"/>
      <c r="AZ79" s="56"/>
      <c r="BA79" s="56"/>
      <c r="BB79" s="56"/>
      <c r="BC79" s="56"/>
      <c r="BD79" s="56"/>
      <c r="BE79" s="56"/>
      <c r="BF79" s="56"/>
      <c r="BH79" s="56"/>
      <c r="BI79" s="56"/>
      <c r="BJ79" s="56"/>
      <c r="BK79" s="56"/>
      <c r="BL79" s="56"/>
      <c r="BM79" s="56"/>
      <c r="BN79" s="56"/>
      <c r="BO79" s="56"/>
      <c r="BP79" s="56"/>
      <c r="BR79" s="56"/>
      <c r="BS79" s="56"/>
      <c r="BT79" s="56"/>
      <c r="BU79" s="56"/>
      <c r="BV79" s="56"/>
      <c r="BW79" s="56"/>
      <c r="BX79" s="56"/>
      <c r="BY79" s="56"/>
      <c r="BZ79" s="56"/>
      <c r="CB79" s="56"/>
      <c r="CC79" s="56"/>
      <c r="CD79" s="56"/>
      <c r="CE79" s="56"/>
      <c r="CF79" s="56"/>
      <c r="CG79" s="56"/>
      <c r="CH79" s="56"/>
      <c r="CI79" s="56"/>
      <c r="CJ79" s="56"/>
      <c r="CL79" s="56"/>
      <c r="CM79" s="56"/>
      <c r="CN79" s="56"/>
      <c r="CO79" s="56"/>
      <c r="CP79" s="56"/>
      <c r="CQ79" s="56"/>
      <c r="CR79" s="56"/>
      <c r="CS79" s="56"/>
      <c r="CT79" s="56"/>
      <c r="CV79" s="56"/>
      <c r="CW79" s="56"/>
      <c r="CX79" s="56"/>
      <c r="CY79" s="56"/>
      <c r="CZ79" s="56"/>
      <c r="DA79" s="56"/>
      <c r="DB79" s="56"/>
      <c r="DC79" s="56"/>
      <c r="DD79" s="56"/>
      <c r="DF79" s="56"/>
      <c r="DG79" s="56"/>
      <c r="DH79" s="56"/>
      <c r="DI79" s="56"/>
      <c r="DJ79" s="56"/>
      <c r="DK79" s="56"/>
      <c r="DL79" s="56"/>
      <c r="DM79" s="56"/>
      <c r="DN79" s="56"/>
      <c r="DP79" s="56"/>
      <c r="DQ79" s="56"/>
      <c r="DR79" s="56"/>
      <c r="DS79" s="56"/>
      <c r="DT79" s="56"/>
      <c r="DU79" s="56"/>
      <c r="DV79" s="56"/>
      <c r="DW79" s="56"/>
      <c r="DX79" s="56"/>
      <c r="DZ79" s="56"/>
      <c r="EA79" s="56"/>
      <c r="EB79" s="56"/>
      <c r="EC79" s="56"/>
      <c r="ED79" s="56"/>
      <c r="EE79" s="56"/>
      <c r="EF79" s="56"/>
      <c r="EG79" s="56"/>
      <c r="EH79" s="56"/>
      <c r="EJ79" s="56"/>
      <c r="EK79" s="56"/>
      <c r="EL79" s="56"/>
      <c r="EM79" s="56"/>
      <c r="EN79" s="56"/>
      <c r="EO79" s="56"/>
      <c r="EP79" s="56"/>
      <c r="EQ79" s="56"/>
      <c r="ER79" s="56"/>
      <c r="ET79" s="56"/>
      <c r="EU79" s="56"/>
      <c r="EV79" s="56"/>
      <c r="EW79" s="56"/>
      <c r="EX79" s="56"/>
      <c r="EY79" s="56"/>
      <c r="EZ79" s="56"/>
      <c r="FA79" s="56"/>
      <c r="FB79" s="56"/>
      <c r="FD79" s="56"/>
      <c r="FE79" s="56"/>
      <c r="FF79" s="56"/>
      <c r="FG79" s="56"/>
      <c r="FH79" s="56"/>
      <c r="FI79" s="56"/>
      <c r="FJ79" s="56"/>
      <c r="FK79" s="56"/>
      <c r="FL79" s="56"/>
      <c r="FN79" s="56"/>
      <c r="FO79" s="56"/>
      <c r="FP79" s="56"/>
      <c r="FQ79" s="56"/>
      <c r="FR79" s="56"/>
      <c r="FS79" s="56"/>
      <c r="FT79" s="56"/>
      <c r="FU79" s="56"/>
      <c r="FV79" s="56"/>
      <c r="FX79" s="56"/>
      <c r="FY79" s="56"/>
      <c r="FZ79" s="56"/>
      <c r="GA79" s="56"/>
      <c r="GB79" s="56"/>
      <c r="GC79" s="56"/>
      <c r="GD79" s="56"/>
      <c r="GE79" s="56"/>
      <c r="GF79" s="56"/>
      <c r="GH79" s="56"/>
      <c r="GI79" s="56"/>
      <c r="GJ79" s="56"/>
      <c r="GK79" s="56"/>
      <c r="GL79" s="56"/>
      <c r="GM79" s="56"/>
      <c r="GN79" s="56"/>
      <c r="GO79" s="56"/>
      <c r="GP79" s="56"/>
      <c r="GR79" s="56"/>
      <c r="GS79" s="56"/>
      <c r="GT79" s="56"/>
      <c r="GU79" s="56"/>
      <c r="GV79" s="56"/>
      <c r="GW79" s="56"/>
      <c r="GX79" s="56"/>
      <c r="GY79" s="56"/>
      <c r="GZ79" s="56"/>
      <c r="HB79" s="56"/>
      <c r="HC79" s="56"/>
      <c r="HD79" s="56"/>
      <c r="HE79" s="56"/>
      <c r="HF79" s="56"/>
      <c r="HG79" s="56"/>
      <c r="HH79" s="56"/>
      <c r="HI79" s="56"/>
      <c r="HJ79" s="56"/>
      <c r="HL79" s="56"/>
      <c r="HM79" s="56"/>
      <c r="HN79" s="56"/>
      <c r="HO79" s="56"/>
      <c r="HP79" s="56"/>
      <c r="HQ79" s="56"/>
      <c r="HR79" s="56"/>
      <c r="HS79" s="56"/>
      <c r="HT79" s="56"/>
      <c r="HV79" s="56"/>
      <c r="HW79" s="56"/>
      <c r="HX79" s="56"/>
      <c r="HY79" s="56"/>
      <c r="HZ79" s="56"/>
      <c r="IA79" s="56"/>
      <c r="IB79" s="56"/>
      <c r="IC79" s="56"/>
      <c r="ID79" s="56"/>
      <c r="IF79" s="56"/>
      <c r="IG79" s="56"/>
      <c r="IH79" s="56"/>
      <c r="II79" s="56"/>
      <c r="IJ79" s="56"/>
      <c r="IK79" s="56"/>
      <c r="IL79" s="56"/>
      <c r="IM79" s="56"/>
      <c r="IN79" s="56"/>
      <c r="IP79" s="56"/>
      <c r="IQ79" s="56"/>
      <c r="IR79" s="56"/>
      <c r="IS79" s="56"/>
      <c r="IT79" s="56"/>
      <c r="IU79" s="56"/>
    </row>
    <row r="80" spans="1:255" ht="12.75" customHeight="1" thickBot="1" x14ac:dyDescent="0.25">
      <c r="A80" s="11"/>
      <c r="B80" s="106"/>
      <c r="C80" s="85" t="s">
        <v>78</v>
      </c>
      <c r="D80" s="86"/>
      <c r="E80" s="47"/>
      <c r="F80" s="47"/>
      <c r="G80" s="47"/>
      <c r="H80" s="48"/>
      <c r="I80" s="49">
        <f t="shared" si="3"/>
        <v>0</v>
      </c>
      <c r="J80" s="56"/>
      <c r="K80" s="56"/>
      <c r="L80" s="56"/>
      <c r="M80" s="56"/>
      <c r="N80" s="56"/>
      <c r="O80" s="56"/>
      <c r="P80" s="56"/>
      <c r="Q80" s="56"/>
      <c r="R80" s="56"/>
      <c r="T80" s="56"/>
      <c r="U80" s="56"/>
      <c r="V80" s="56"/>
      <c r="W80" s="56"/>
      <c r="X80" s="56"/>
      <c r="Y80" s="56"/>
      <c r="Z80" s="56"/>
      <c r="AA80" s="56"/>
      <c r="AB80" s="56"/>
      <c r="AD80" s="56"/>
      <c r="AE80" s="56"/>
      <c r="AF80" s="56"/>
      <c r="AG80" s="56"/>
      <c r="AH80" s="56"/>
      <c r="AI80" s="56"/>
      <c r="AJ80" s="56"/>
      <c r="AK80" s="56"/>
      <c r="AL80" s="56"/>
      <c r="AN80" s="56"/>
      <c r="AO80" s="56"/>
      <c r="AP80" s="56"/>
      <c r="AQ80" s="56"/>
      <c r="AR80" s="56"/>
      <c r="AS80" s="56"/>
      <c r="AT80" s="56"/>
      <c r="AU80" s="56"/>
      <c r="AV80" s="56"/>
      <c r="AX80" s="56"/>
      <c r="AY80" s="56"/>
      <c r="AZ80" s="56"/>
      <c r="BA80" s="56"/>
      <c r="BB80" s="56"/>
      <c r="BC80" s="56"/>
      <c r="BD80" s="56"/>
      <c r="BE80" s="56"/>
      <c r="BF80" s="56"/>
      <c r="BH80" s="56"/>
      <c r="BI80" s="56"/>
      <c r="BJ80" s="56"/>
      <c r="BK80" s="56"/>
      <c r="BL80" s="56"/>
      <c r="BM80" s="56"/>
      <c r="BN80" s="56"/>
      <c r="BO80" s="56"/>
      <c r="BP80" s="56"/>
      <c r="BR80" s="56"/>
      <c r="BS80" s="56"/>
      <c r="BT80" s="56"/>
      <c r="BU80" s="56"/>
      <c r="BV80" s="56"/>
      <c r="BW80" s="56"/>
      <c r="BX80" s="56"/>
      <c r="BY80" s="56"/>
      <c r="BZ80" s="56"/>
      <c r="CB80" s="56"/>
      <c r="CC80" s="56"/>
      <c r="CD80" s="56"/>
      <c r="CE80" s="56"/>
      <c r="CF80" s="56"/>
      <c r="CG80" s="56"/>
      <c r="CH80" s="56"/>
      <c r="CI80" s="56"/>
      <c r="CJ80" s="56"/>
      <c r="CL80" s="56"/>
      <c r="CM80" s="56"/>
      <c r="CN80" s="56"/>
      <c r="CO80" s="56"/>
      <c r="CP80" s="56"/>
      <c r="CQ80" s="56"/>
      <c r="CR80" s="56"/>
      <c r="CS80" s="56"/>
      <c r="CT80" s="56"/>
      <c r="CV80" s="56"/>
      <c r="CW80" s="56"/>
      <c r="CX80" s="56"/>
      <c r="CY80" s="56"/>
      <c r="CZ80" s="56"/>
      <c r="DA80" s="56"/>
      <c r="DB80" s="56"/>
      <c r="DC80" s="56"/>
      <c r="DD80" s="56"/>
      <c r="DF80" s="56"/>
      <c r="DG80" s="56"/>
      <c r="DH80" s="56"/>
      <c r="DI80" s="56"/>
      <c r="DJ80" s="56"/>
      <c r="DK80" s="56"/>
      <c r="DL80" s="56"/>
      <c r="DM80" s="56"/>
      <c r="DN80" s="56"/>
      <c r="DP80" s="56"/>
      <c r="DQ80" s="56"/>
      <c r="DR80" s="56"/>
      <c r="DS80" s="56"/>
      <c r="DT80" s="56"/>
      <c r="DU80" s="56"/>
      <c r="DV80" s="56"/>
      <c r="DW80" s="56"/>
      <c r="DX80" s="56"/>
      <c r="DZ80" s="56"/>
      <c r="EA80" s="56"/>
      <c r="EB80" s="56"/>
      <c r="EC80" s="56"/>
      <c r="ED80" s="56"/>
      <c r="EE80" s="56"/>
      <c r="EF80" s="56"/>
      <c r="EG80" s="56"/>
      <c r="EH80" s="56"/>
      <c r="EJ80" s="56"/>
      <c r="EK80" s="56"/>
      <c r="EL80" s="56"/>
      <c r="EM80" s="56"/>
      <c r="EN80" s="56"/>
      <c r="EO80" s="56"/>
      <c r="EP80" s="56"/>
      <c r="EQ80" s="56"/>
      <c r="ER80" s="56"/>
      <c r="ET80" s="56"/>
      <c r="EU80" s="56"/>
      <c r="EV80" s="56"/>
      <c r="EW80" s="56"/>
      <c r="EX80" s="56"/>
      <c r="EY80" s="56"/>
      <c r="EZ80" s="56"/>
      <c r="FA80" s="56"/>
      <c r="FB80" s="56"/>
      <c r="FD80" s="56"/>
      <c r="FE80" s="56"/>
      <c r="FF80" s="56"/>
      <c r="FG80" s="56"/>
      <c r="FH80" s="56"/>
      <c r="FI80" s="56"/>
      <c r="FJ80" s="56"/>
      <c r="FK80" s="56"/>
      <c r="FL80" s="56"/>
      <c r="FN80" s="56"/>
      <c r="FO80" s="56"/>
      <c r="FP80" s="56"/>
      <c r="FQ80" s="56"/>
      <c r="FR80" s="56"/>
      <c r="FS80" s="56"/>
      <c r="FT80" s="56"/>
      <c r="FU80" s="56"/>
      <c r="FV80" s="56"/>
      <c r="FX80" s="56"/>
      <c r="FY80" s="56"/>
      <c r="FZ80" s="56"/>
      <c r="GA80" s="56"/>
      <c r="GB80" s="56"/>
      <c r="GC80" s="56"/>
      <c r="GD80" s="56"/>
      <c r="GE80" s="56"/>
      <c r="GF80" s="56"/>
      <c r="GH80" s="56"/>
      <c r="GI80" s="56"/>
      <c r="GJ80" s="56"/>
      <c r="GK80" s="56"/>
      <c r="GL80" s="56"/>
      <c r="GM80" s="56"/>
      <c r="GN80" s="56"/>
      <c r="GO80" s="56"/>
      <c r="GP80" s="56"/>
      <c r="GR80" s="56"/>
      <c r="GS80" s="56"/>
      <c r="GT80" s="56"/>
      <c r="GU80" s="56"/>
      <c r="GV80" s="56"/>
      <c r="GW80" s="56"/>
      <c r="GX80" s="56"/>
      <c r="GY80" s="56"/>
      <c r="GZ80" s="56"/>
      <c r="HB80" s="56"/>
      <c r="HC80" s="56"/>
      <c r="HD80" s="56"/>
      <c r="HE80" s="56"/>
      <c r="HF80" s="56"/>
      <c r="HG80" s="56"/>
      <c r="HH80" s="56"/>
      <c r="HI80" s="56"/>
      <c r="HJ80" s="56"/>
      <c r="HL80" s="56"/>
      <c r="HM80" s="56"/>
      <c r="HN80" s="56"/>
      <c r="HO80" s="56"/>
      <c r="HP80" s="56"/>
      <c r="HQ80" s="56"/>
      <c r="HR80" s="56"/>
      <c r="HS80" s="56"/>
      <c r="HT80" s="56"/>
      <c r="HV80" s="56"/>
      <c r="HW80" s="56"/>
      <c r="HX80" s="56"/>
      <c r="HY80" s="56"/>
      <c r="HZ80" s="56"/>
      <c r="IA80" s="56"/>
      <c r="IB80" s="56"/>
      <c r="IC80" s="56"/>
      <c r="ID80" s="56"/>
      <c r="IF80" s="56"/>
      <c r="IG80" s="56"/>
      <c r="IH80" s="56"/>
      <c r="II80" s="56"/>
      <c r="IJ80" s="56"/>
      <c r="IK80" s="56"/>
      <c r="IL80" s="56"/>
      <c r="IM80" s="56"/>
      <c r="IN80" s="56"/>
      <c r="IP80" s="56"/>
      <c r="IQ80" s="56"/>
      <c r="IR80" s="56"/>
      <c r="IS80" s="56"/>
      <c r="IT80" s="56"/>
      <c r="IU80" s="56"/>
    </row>
    <row r="81" spans="1:255" ht="12.75" customHeight="1" thickBot="1" x14ac:dyDescent="0.25">
      <c r="A81" s="11"/>
      <c r="B81" s="106"/>
      <c r="C81" s="85" t="s">
        <v>79</v>
      </c>
      <c r="D81" s="86"/>
      <c r="E81" s="47"/>
      <c r="F81" s="47"/>
      <c r="G81" s="47"/>
      <c r="H81" s="48"/>
      <c r="I81" s="49">
        <f t="shared" si="3"/>
        <v>0</v>
      </c>
      <c r="J81" s="56"/>
      <c r="K81" s="56"/>
      <c r="L81" s="56"/>
      <c r="M81" s="56"/>
      <c r="N81" s="56"/>
      <c r="O81" s="56"/>
      <c r="P81" s="56"/>
      <c r="Q81" s="56"/>
      <c r="R81" s="56"/>
      <c r="T81" s="56"/>
      <c r="U81" s="56"/>
      <c r="V81" s="56"/>
      <c r="W81" s="56"/>
      <c r="X81" s="56"/>
      <c r="Y81" s="56"/>
      <c r="Z81" s="56"/>
      <c r="AA81" s="56"/>
      <c r="AB81" s="56"/>
      <c r="AD81" s="56"/>
      <c r="AE81" s="56"/>
      <c r="AF81" s="56"/>
      <c r="AG81" s="56"/>
      <c r="AH81" s="56"/>
      <c r="AI81" s="56"/>
      <c r="AJ81" s="56"/>
      <c r="AK81" s="56"/>
      <c r="AL81" s="56"/>
      <c r="AN81" s="56"/>
      <c r="AO81" s="56"/>
      <c r="AP81" s="56"/>
      <c r="AQ81" s="56"/>
      <c r="AR81" s="56"/>
      <c r="AS81" s="56"/>
      <c r="AT81" s="56"/>
      <c r="AU81" s="56"/>
      <c r="AV81" s="56"/>
      <c r="AX81" s="56"/>
      <c r="AY81" s="56"/>
      <c r="AZ81" s="56"/>
      <c r="BA81" s="56"/>
      <c r="BB81" s="56"/>
      <c r="BC81" s="56"/>
      <c r="BD81" s="56"/>
      <c r="BE81" s="56"/>
      <c r="BF81" s="56"/>
      <c r="BH81" s="56"/>
      <c r="BI81" s="56"/>
      <c r="BJ81" s="56"/>
      <c r="BK81" s="56"/>
      <c r="BL81" s="56"/>
      <c r="BM81" s="56"/>
      <c r="BN81" s="56"/>
      <c r="BO81" s="56"/>
      <c r="BP81" s="56"/>
      <c r="BR81" s="56"/>
      <c r="BS81" s="56"/>
      <c r="BT81" s="56"/>
      <c r="BU81" s="56"/>
      <c r="BV81" s="56"/>
      <c r="BW81" s="56"/>
      <c r="BX81" s="56"/>
      <c r="BY81" s="56"/>
      <c r="BZ81" s="56"/>
      <c r="CB81" s="56"/>
      <c r="CC81" s="56"/>
      <c r="CD81" s="56"/>
      <c r="CE81" s="56"/>
      <c r="CF81" s="56"/>
      <c r="CG81" s="56"/>
      <c r="CH81" s="56"/>
      <c r="CI81" s="56"/>
      <c r="CJ81" s="56"/>
      <c r="CL81" s="56"/>
      <c r="CM81" s="56"/>
      <c r="CN81" s="56"/>
      <c r="CO81" s="56"/>
      <c r="CP81" s="56"/>
      <c r="CQ81" s="56"/>
      <c r="CR81" s="56"/>
      <c r="CS81" s="56"/>
      <c r="CT81" s="56"/>
      <c r="CV81" s="56"/>
      <c r="CW81" s="56"/>
      <c r="CX81" s="56"/>
      <c r="CY81" s="56"/>
      <c r="CZ81" s="56"/>
      <c r="DA81" s="56"/>
      <c r="DB81" s="56"/>
      <c r="DC81" s="56"/>
      <c r="DD81" s="56"/>
      <c r="DF81" s="56"/>
      <c r="DG81" s="56"/>
      <c r="DH81" s="56"/>
      <c r="DI81" s="56"/>
      <c r="DJ81" s="56"/>
      <c r="DK81" s="56"/>
      <c r="DL81" s="56"/>
      <c r="DM81" s="56"/>
      <c r="DN81" s="56"/>
      <c r="DP81" s="56"/>
      <c r="DQ81" s="56"/>
      <c r="DR81" s="56"/>
      <c r="DS81" s="56"/>
      <c r="DT81" s="56"/>
      <c r="DU81" s="56"/>
      <c r="DV81" s="56"/>
      <c r="DW81" s="56"/>
      <c r="DX81" s="56"/>
      <c r="DZ81" s="56"/>
      <c r="EA81" s="56"/>
      <c r="EB81" s="56"/>
      <c r="EC81" s="56"/>
      <c r="ED81" s="56"/>
      <c r="EE81" s="56"/>
      <c r="EF81" s="56"/>
      <c r="EG81" s="56"/>
      <c r="EH81" s="56"/>
      <c r="EJ81" s="56"/>
      <c r="EK81" s="56"/>
      <c r="EL81" s="56"/>
      <c r="EM81" s="56"/>
      <c r="EN81" s="56"/>
      <c r="EO81" s="56"/>
      <c r="EP81" s="56"/>
      <c r="EQ81" s="56"/>
      <c r="ER81" s="56"/>
      <c r="ET81" s="56"/>
      <c r="EU81" s="56"/>
      <c r="EV81" s="56"/>
      <c r="EW81" s="56"/>
      <c r="EX81" s="56"/>
      <c r="EY81" s="56"/>
      <c r="EZ81" s="56"/>
      <c r="FA81" s="56"/>
      <c r="FB81" s="56"/>
      <c r="FD81" s="56"/>
      <c r="FE81" s="56"/>
      <c r="FF81" s="56"/>
      <c r="FG81" s="56"/>
      <c r="FH81" s="56"/>
      <c r="FI81" s="56"/>
      <c r="FJ81" s="56"/>
      <c r="FK81" s="56"/>
      <c r="FL81" s="56"/>
      <c r="FN81" s="56"/>
      <c r="FO81" s="56"/>
      <c r="FP81" s="56"/>
      <c r="FQ81" s="56"/>
      <c r="FR81" s="56"/>
      <c r="FS81" s="56"/>
      <c r="FT81" s="56"/>
      <c r="FU81" s="56"/>
      <c r="FV81" s="56"/>
      <c r="FX81" s="56"/>
      <c r="FY81" s="56"/>
      <c r="FZ81" s="56"/>
      <c r="GA81" s="56"/>
      <c r="GB81" s="56"/>
      <c r="GC81" s="56"/>
      <c r="GD81" s="56"/>
      <c r="GE81" s="56"/>
      <c r="GF81" s="56"/>
      <c r="GH81" s="56"/>
      <c r="GI81" s="56"/>
      <c r="GJ81" s="56"/>
      <c r="GK81" s="56"/>
      <c r="GL81" s="56"/>
      <c r="GM81" s="56"/>
      <c r="GN81" s="56"/>
      <c r="GO81" s="56"/>
      <c r="GP81" s="56"/>
      <c r="GR81" s="56"/>
      <c r="GS81" s="56"/>
      <c r="GT81" s="56"/>
      <c r="GU81" s="56"/>
      <c r="GV81" s="56"/>
      <c r="GW81" s="56"/>
      <c r="GX81" s="56"/>
      <c r="GY81" s="56"/>
      <c r="GZ81" s="56"/>
      <c r="HB81" s="56"/>
      <c r="HC81" s="56"/>
      <c r="HD81" s="56"/>
      <c r="HE81" s="56"/>
      <c r="HF81" s="56"/>
      <c r="HG81" s="56"/>
      <c r="HH81" s="56"/>
      <c r="HI81" s="56"/>
      <c r="HJ81" s="56"/>
      <c r="HL81" s="56"/>
      <c r="HM81" s="56"/>
      <c r="HN81" s="56"/>
      <c r="HO81" s="56"/>
      <c r="HP81" s="56"/>
      <c r="HQ81" s="56"/>
      <c r="HR81" s="56"/>
      <c r="HS81" s="56"/>
      <c r="HT81" s="56"/>
      <c r="HV81" s="56"/>
      <c r="HW81" s="56"/>
      <c r="HX81" s="56"/>
      <c r="HY81" s="56"/>
      <c r="HZ81" s="56"/>
      <c r="IA81" s="56"/>
      <c r="IB81" s="56"/>
      <c r="IC81" s="56"/>
      <c r="ID81" s="56"/>
      <c r="IF81" s="56"/>
      <c r="IG81" s="56"/>
      <c r="IH81" s="56"/>
      <c r="II81" s="56"/>
      <c r="IJ81" s="56"/>
      <c r="IK81" s="56"/>
      <c r="IL81" s="56"/>
      <c r="IM81" s="56"/>
      <c r="IN81" s="56"/>
      <c r="IP81" s="56"/>
      <c r="IQ81" s="56"/>
      <c r="IR81" s="56"/>
      <c r="IS81" s="56"/>
      <c r="IT81" s="56"/>
      <c r="IU81" s="56"/>
    </row>
    <row r="82" spans="1:255" ht="12.75" customHeight="1" thickBot="1" x14ac:dyDescent="0.25">
      <c r="A82" s="11"/>
      <c r="B82" s="106"/>
      <c r="C82" s="85" t="s">
        <v>80</v>
      </c>
      <c r="D82" s="86"/>
      <c r="E82" s="47"/>
      <c r="F82" s="47"/>
      <c r="G82" s="47"/>
      <c r="H82" s="48"/>
      <c r="I82" s="49">
        <f t="shared" si="3"/>
        <v>0</v>
      </c>
      <c r="J82" s="56"/>
      <c r="K82" s="56"/>
      <c r="L82" s="56"/>
      <c r="M82" s="56"/>
      <c r="N82" s="56"/>
      <c r="O82" s="56"/>
      <c r="P82" s="56"/>
      <c r="Q82" s="56"/>
      <c r="R82" s="56"/>
      <c r="T82" s="56"/>
      <c r="U82" s="56"/>
      <c r="V82" s="56"/>
      <c r="W82" s="56"/>
      <c r="X82" s="56"/>
      <c r="Y82" s="56"/>
      <c r="Z82" s="56"/>
      <c r="AA82" s="56"/>
      <c r="AB82" s="56"/>
      <c r="AD82" s="56"/>
      <c r="AE82" s="56"/>
      <c r="AF82" s="56"/>
      <c r="AG82" s="56"/>
      <c r="AH82" s="56"/>
      <c r="AI82" s="56"/>
      <c r="AJ82" s="56"/>
      <c r="AK82" s="56"/>
      <c r="AL82" s="56"/>
      <c r="AN82" s="56"/>
      <c r="AO82" s="56"/>
      <c r="AP82" s="56"/>
      <c r="AQ82" s="56"/>
      <c r="AR82" s="56"/>
      <c r="AS82" s="56"/>
      <c r="AT82" s="56"/>
      <c r="AU82" s="56"/>
      <c r="AV82" s="56"/>
      <c r="AX82" s="56"/>
      <c r="AY82" s="56"/>
      <c r="AZ82" s="56"/>
      <c r="BA82" s="56"/>
      <c r="BB82" s="56"/>
      <c r="BC82" s="56"/>
      <c r="BD82" s="56"/>
      <c r="BE82" s="56"/>
      <c r="BF82" s="56"/>
      <c r="BH82" s="56"/>
      <c r="BI82" s="56"/>
      <c r="BJ82" s="56"/>
      <c r="BK82" s="56"/>
      <c r="BL82" s="56"/>
      <c r="BM82" s="56"/>
      <c r="BN82" s="56"/>
      <c r="BO82" s="56"/>
      <c r="BP82" s="56"/>
      <c r="BR82" s="56"/>
      <c r="BS82" s="56"/>
      <c r="BT82" s="56"/>
      <c r="BU82" s="56"/>
      <c r="BV82" s="56"/>
      <c r="BW82" s="56"/>
      <c r="BX82" s="56"/>
      <c r="BY82" s="56"/>
      <c r="BZ82" s="56"/>
      <c r="CB82" s="56"/>
      <c r="CC82" s="56"/>
      <c r="CD82" s="56"/>
      <c r="CE82" s="56"/>
      <c r="CF82" s="56"/>
      <c r="CG82" s="56"/>
      <c r="CH82" s="56"/>
      <c r="CI82" s="56"/>
      <c r="CJ82" s="56"/>
      <c r="CL82" s="56"/>
      <c r="CM82" s="56"/>
      <c r="CN82" s="56"/>
      <c r="CO82" s="56"/>
      <c r="CP82" s="56"/>
      <c r="CQ82" s="56"/>
      <c r="CR82" s="56"/>
      <c r="CS82" s="56"/>
      <c r="CT82" s="56"/>
      <c r="CV82" s="56"/>
      <c r="CW82" s="56"/>
      <c r="CX82" s="56"/>
      <c r="CY82" s="56"/>
      <c r="CZ82" s="56"/>
      <c r="DA82" s="56"/>
      <c r="DB82" s="56"/>
      <c r="DC82" s="56"/>
      <c r="DD82" s="56"/>
      <c r="DF82" s="56"/>
      <c r="DG82" s="56"/>
      <c r="DH82" s="56"/>
      <c r="DI82" s="56"/>
      <c r="DJ82" s="56"/>
      <c r="DK82" s="56"/>
      <c r="DL82" s="56"/>
      <c r="DM82" s="56"/>
      <c r="DN82" s="56"/>
      <c r="DP82" s="56"/>
      <c r="DQ82" s="56"/>
      <c r="DR82" s="56"/>
      <c r="DS82" s="56"/>
      <c r="DT82" s="56"/>
      <c r="DU82" s="56"/>
      <c r="DV82" s="56"/>
      <c r="DW82" s="56"/>
      <c r="DX82" s="56"/>
      <c r="DZ82" s="56"/>
      <c r="EA82" s="56"/>
      <c r="EB82" s="56"/>
      <c r="EC82" s="56"/>
      <c r="ED82" s="56"/>
      <c r="EE82" s="56"/>
      <c r="EF82" s="56"/>
      <c r="EG82" s="56"/>
      <c r="EH82" s="56"/>
      <c r="EJ82" s="56"/>
      <c r="EK82" s="56"/>
      <c r="EL82" s="56"/>
      <c r="EM82" s="56"/>
      <c r="EN82" s="56"/>
      <c r="EO82" s="56"/>
      <c r="EP82" s="56"/>
      <c r="EQ82" s="56"/>
      <c r="ER82" s="56"/>
      <c r="ET82" s="56"/>
      <c r="EU82" s="56"/>
      <c r="EV82" s="56"/>
      <c r="EW82" s="56"/>
      <c r="EX82" s="56"/>
      <c r="EY82" s="56"/>
      <c r="EZ82" s="56"/>
      <c r="FA82" s="56"/>
      <c r="FB82" s="56"/>
      <c r="FD82" s="56"/>
      <c r="FE82" s="56"/>
      <c r="FF82" s="56"/>
      <c r="FG82" s="56"/>
      <c r="FH82" s="56"/>
      <c r="FI82" s="56"/>
      <c r="FJ82" s="56"/>
      <c r="FK82" s="56"/>
      <c r="FL82" s="56"/>
      <c r="FN82" s="56"/>
      <c r="FO82" s="56"/>
      <c r="FP82" s="56"/>
      <c r="FQ82" s="56"/>
      <c r="FR82" s="56"/>
      <c r="FS82" s="56"/>
      <c r="FT82" s="56"/>
      <c r="FU82" s="56"/>
      <c r="FV82" s="56"/>
      <c r="FX82" s="56"/>
      <c r="FY82" s="56"/>
      <c r="FZ82" s="56"/>
      <c r="GA82" s="56"/>
      <c r="GB82" s="56"/>
      <c r="GC82" s="56"/>
      <c r="GD82" s="56"/>
      <c r="GE82" s="56"/>
      <c r="GF82" s="56"/>
      <c r="GH82" s="56"/>
      <c r="GI82" s="56"/>
      <c r="GJ82" s="56"/>
      <c r="GK82" s="56"/>
      <c r="GL82" s="56"/>
      <c r="GM82" s="56"/>
      <c r="GN82" s="56"/>
      <c r="GO82" s="56"/>
      <c r="GP82" s="56"/>
      <c r="GR82" s="56"/>
      <c r="GS82" s="56"/>
      <c r="GT82" s="56"/>
      <c r="GU82" s="56"/>
      <c r="GV82" s="56"/>
      <c r="GW82" s="56"/>
      <c r="GX82" s="56"/>
      <c r="GY82" s="56"/>
      <c r="GZ82" s="56"/>
      <c r="HB82" s="56"/>
      <c r="HC82" s="56"/>
      <c r="HD82" s="56"/>
      <c r="HE82" s="56"/>
      <c r="HF82" s="56"/>
      <c r="HG82" s="56"/>
      <c r="HH82" s="56"/>
      <c r="HI82" s="56"/>
      <c r="HJ82" s="56"/>
      <c r="HL82" s="56"/>
      <c r="HM82" s="56"/>
      <c r="HN82" s="56"/>
      <c r="HO82" s="56"/>
      <c r="HP82" s="56"/>
      <c r="HQ82" s="56"/>
      <c r="HR82" s="56"/>
      <c r="HS82" s="56"/>
      <c r="HT82" s="56"/>
      <c r="HV82" s="56"/>
      <c r="HW82" s="56"/>
      <c r="HX82" s="56"/>
      <c r="HY82" s="56"/>
      <c r="HZ82" s="56"/>
      <c r="IA82" s="56"/>
      <c r="IB82" s="56"/>
      <c r="IC82" s="56"/>
      <c r="ID82" s="56"/>
      <c r="IF82" s="56"/>
      <c r="IG82" s="56"/>
      <c r="IH82" s="56"/>
      <c r="II82" s="56"/>
      <c r="IJ82" s="56"/>
      <c r="IK82" s="56"/>
      <c r="IL82" s="56"/>
      <c r="IM82" s="56"/>
      <c r="IN82" s="56"/>
      <c r="IP82" s="56"/>
      <c r="IQ82" s="56"/>
      <c r="IR82" s="56"/>
      <c r="IS82" s="56"/>
      <c r="IT82" s="56"/>
      <c r="IU82" s="56"/>
    </row>
    <row r="83" spans="1:255" ht="13.5" thickBot="1" x14ac:dyDescent="0.25">
      <c r="A83" s="11"/>
      <c r="B83" s="185"/>
      <c r="C83" s="70" t="s">
        <v>87</v>
      </c>
      <c r="D83" s="163"/>
      <c r="E83" s="53"/>
      <c r="F83" s="53"/>
      <c r="G83" s="53"/>
      <c r="H83" s="153"/>
      <c r="I83" s="49">
        <f t="shared" si="3"/>
        <v>0</v>
      </c>
      <c r="J83" s="56"/>
      <c r="K83" s="56"/>
      <c r="L83" s="56"/>
      <c r="M83" s="56"/>
      <c r="N83" s="56"/>
      <c r="O83" s="56"/>
      <c r="P83" s="56"/>
      <c r="Q83" s="56"/>
      <c r="R83" s="56"/>
      <c r="T83" s="56"/>
      <c r="U83" s="56"/>
      <c r="V83" s="56"/>
      <c r="W83" s="56"/>
      <c r="X83" s="56"/>
      <c r="Y83" s="56"/>
      <c r="Z83" s="56"/>
      <c r="AA83" s="56"/>
      <c r="AB83" s="56"/>
      <c r="AD83" s="56"/>
      <c r="AE83" s="56"/>
      <c r="AF83" s="56"/>
      <c r="AG83" s="56"/>
      <c r="AH83" s="56"/>
      <c r="AI83" s="56"/>
      <c r="AJ83" s="56"/>
      <c r="AK83" s="56"/>
      <c r="AL83" s="56"/>
      <c r="AN83" s="56"/>
      <c r="AO83" s="56"/>
      <c r="AP83" s="56"/>
      <c r="AQ83" s="56"/>
      <c r="AR83" s="56"/>
      <c r="AS83" s="56"/>
      <c r="AT83" s="56"/>
      <c r="AU83" s="56"/>
      <c r="AV83" s="56"/>
      <c r="AX83" s="56"/>
      <c r="AY83" s="56"/>
      <c r="AZ83" s="56"/>
      <c r="BA83" s="56"/>
      <c r="BB83" s="56"/>
      <c r="BC83" s="56"/>
      <c r="BD83" s="56"/>
      <c r="BE83" s="56"/>
      <c r="BF83" s="56"/>
      <c r="BH83" s="56"/>
      <c r="BI83" s="56"/>
      <c r="BJ83" s="56"/>
      <c r="BK83" s="56"/>
      <c r="BL83" s="56"/>
      <c r="BM83" s="56"/>
      <c r="BN83" s="56"/>
      <c r="BO83" s="56"/>
      <c r="BP83" s="56"/>
      <c r="BR83" s="56"/>
      <c r="BS83" s="56"/>
      <c r="BT83" s="56"/>
      <c r="BU83" s="56"/>
      <c r="BV83" s="56"/>
      <c r="BW83" s="56"/>
      <c r="BX83" s="56"/>
      <c r="BY83" s="56"/>
      <c r="BZ83" s="56"/>
      <c r="CB83" s="56"/>
      <c r="CC83" s="56"/>
      <c r="CD83" s="56"/>
      <c r="CE83" s="56"/>
      <c r="CF83" s="56"/>
      <c r="CG83" s="56"/>
      <c r="CH83" s="56"/>
      <c r="CI83" s="56"/>
      <c r="CJ83" s="56"/>
      <c r="CL83" s="56"/>
      <c r="CM83" s="56"/>
      <c r="CN83" s="56"/>
      <c r="CO83" s="56"/>
      <c r="CP83" s="56"/>
      <c r="CQ83" s="56"/>
      <c r="CR83" s="56"/>
      <c r="CS83" s="56"/>
      <c r="CT83" s="56"/>
      <c r="CV83" s="56"/>
      <c r="CW83" s="56"/>
      <c r="CX83" s="56"/>
      <c r="CY83" s="56"/>
      <c r="CZ83" s="56"/>
      <c r="DA83" s="56"/>
      <c r="DB83" s="56"/>
      <c r="DC83" s="56"/>
      <c r="DD83" s="56"/>
      <c r="DF83" s="56"/>
      <c r="DG83" s="56"/>
      <c r="DH83" s="56"/>
      <c r="DI83" s="56"/>
      <c r="DJ83" s="56"/>
      <c r="DK83" s="56"/>
      <c r="DL83" s="56"/>
      <c r="DM83" s="56"/>
      <c r="DN83" s="56"/>
      <c r="DP83" s="56"/>
      <c r="DQ83" s="56"/>
      <c r="DR83" s="56"/>
      <c r="DS83" s="56"/>
      <c r="DT83" s="56"/>
      <c r="DU83" s="56"/>
      <c r="DV83" s="56"/>
      <c r="DW83" s="56"/>
      <c r="DX83" s="56"/>
      <c r="DZ83" s="56"/>
      <c r="EA83" s="56"/>
      <c r="EB83" s="56"/>
      <c r="EC83" s="56"/>
      <c r="ED83" s="56"/>
      <c r="EE83" s="56"/>
      <c r="EF83" s="56"/>
      <c r="EG83" s="56"/>
      <c r="EH83" s="56"/>
      <c r="EJ83" s="56"/>
      <c r="EK83" s="56"/>
      <c r="EL83" s="56"/>
      <c r="EM83" s="56"/>
      <c r="EN83" s="56"/>
      <c r="EO83" s="56"/>
      <c r="EP83" s="56"/>
      <c r="EQ83" s="56"/>
      <c r="ER83" s="56"/>
      <c r="ET83" s="56"/>
      <c r="EU83" s="56"/>
      <c r="EV83" s="56"/>
      <c r="EW83" s="56"/>
      <c r="EX83" s="56"/>
      <c r="EY83" s="56"/>
      <c r="EZ83" s="56"/>
      <c r="FA83" s="56"/>
      <c r="FB83" s="56"/>
      <c r="FD83" s="56"/>
      <c r="FE83" s="56"/>
      <c r="FF83" s="56"/>
      <c r="FG83" s="56"/>
      <c r="FH83" s="56"/>
      <c r="FI83" s="56"/>
      <c r="FJ83" s="56"/>
      <c r="FK83" s="56"/>
      <c r="FL83" s="56"/>
      <c r="FN83" s="56"/>
      <c r="FO83" s="56"/>
      <c r="FP83" s="56"/>
      <c r="FQ83" s="56"/>
      <c r="FR83" s="56"/>
      <c r="FS83" s="56"/>
      <c r="FT83" s="56"/>
      <c r="FU83" s="56"/>
      <c r="FV83" s="56"/>
      <c r="FX83" s="56"/>
      <c r="FY83" s="56"/>
      <c r="FZ83" s="56"/>
      <c r="GA83" s="56"/>
      <c r="GB83" s="56"/>
      <c r="GC83" s="56"/>
      <c r="GD83" s="56"/>
      <c r="GE83" s="56"/>
      <c r="GF83" s="56"/>
      <c r="GH83" s="56"/>
      <c r="GI83" s="56"/>
      <c r="GJ83" s="56"/>
      <c r="GK83" s="56"/>
      <c r="GL83" s="56"/>
      <c r="GM83" s="56"/>
      <c r="GN83" s="56"/>
      <c r="GO83" s="56"/>
      <c r="GP83" s="56"/>
      <c r="GR83" s="56"/>
      <c r="GS83" s="56"/>
      <c r="GT83" s="56"/>
      <c r="GU83" s="56"/>
      <c r="GV83" s="56"/>
      <c r="GW83" s="56"/>
      <c r="GX83" s="56"/>
      <c r="GY83" s="56"/>
      <c r="GZ83" s="56"/>
      <c r="HB83" s="56"/>
      <c r="HC83" s="56"/>
      <c r="HD83" s="56"/>
      <c r="HE83" s="56"/>
      <c r="HF83" s="56"/>
      <c r="HG83" s="56"/>
      <c r="HH83" s="56"/>
      <c r="HI83" s="56"/>
      <c r="HJ83" s="56"/>
      <c r="HL83" s="56"/>
      <c r="HM83" s="56"/>
      <c r="HN83" s="56"/>
      <c r="HO83" s="56"/>
      <c r="HP83" s="56"/>
      <c r="HQ83" s="56"/>
      <c r="HR83" s="56"/>
      <c r="HS83" s="56"/>
      <c r="HT83" s="56"/>
      <c r="HV83" s="56"/>
      <c r="HW83" s="56"/>
      <c r="HX83" s="56"/>
      <c r="HY83" s="56"/>
      <c r="HZ83" s="56"/>
      <c r="IA83" s="56"/>
      <c r="IB83" s="56"/>
      <c r="IC83" s="56"/>
      <c r="ID83" s="56"/>
      <c r="IF83" s="56"/>
      <c r="IG83" s="56"/>
      <c r="IH83" s="56"/>
      <c r="II83" s="56"/>
      <c r="IJ83" s="56"/>
      <c r="IK83" s="56"/>
      <c r="IL83" s="56"/>
      <c r="IM83" s="56"/>
      <c r="IN83" s="56"/>
      <c r="IP83" s="56"/>
      <c r="IQ83" s="56"/>
      <c r="IR83" s="56"/>
      <c r="IS83" s="56"/>
      <c r="IT83" s="56"/>
      <c r="IU83" s="56"/>
    </row>
    <row r="84" spans="1:255" ht="12.75" customHeight="1" thickBot="1" x14ac:dyDescent="0.25">
      <c r="A84" s="11"/>
      <c r="B84" s="18">
        <f>SUM(B71:B82)</f>
        <v>0</v>
      </c>
      <c r="C84" s="17"/>
      <c r="D84" s="18"/>
      <c r="E84" s="19"/>
      <c r="F84" s="17"/>
      <c r="G84" s="17"/>
      <c r="H84" s="18" t="s">
        <v>17</v>
      </c>
      <c r="I84" s="18">
        <f>SUM(I71:I83)</f>
        <v>0</v>
      </c>
      <c r="J84" s="56"/>
      <c r="K84" s="56"/>
      <c r="L84" s="56"/>
      <c r="M84" s="56"/>
      <c r="N84" s="56"/>
      <c r="O84" s="56"/>
      <c r="P84" s="56"/>
      <c r="Q84" s="56"/>
      <c r="R84" s="56"/>
      <c r="T84" s="56"/>
      <c r="U84" s="56"/>
      <c r="V84" s="56"/>
      <c r="W84" s="56"/>
      <c r="X84" s="56"/>
      <c r="Y84" s="56"/>
      <c r="Z84" s="56"/>
      <c r="AA84" s="56"/>
      <c r="AB84" s="56"/>
      <c r="AD84" s="56"/>
      <c r="AE84" s="56"/>
      <c r="AF84" s="56"/>
      <c r="AG84" s="56"/>
      <c r="AH84" s="56"/>
      <c r="AI84" s="56"/>
      <c r="AJ84" s="56"/>
      <c r="AK84" s="56"/>
      <c r="AL84" s="56"/>
      <c r="AN84" s="56"/>
      <c r="AO84" s="56"/>
      <c r="AP84" s="56"/>
      <c r="AQ84" s="56"/>
      <c r="AR84" s="56"/>
      <c r="AS84" s="56"/>
      <c r="AT84" s="56"/>
      <c r="AU84" s="56"/>
      <c r="AV84" s="56"/>
      <c r="AX84" s="56"/>
      <c r="AY84" s="56"/>
      <c r="AZ84" s="56"/>
      <c r="BA84" s="56"/>
      <c r="BB84" s="56"/>
      <c r="BC84" s="56"/>
      <c r="BD84" s="56"/>
      <c r="BE84" s="56"/>
      <c r="BF84" s="56"/>
      <c r="BH84" s="56"/>
      <c r="BI84" s="56"/>
      <c r="BJ84" s="56"/>
      <c r="BK84" s="56"/>
      <c r="BL84" s="56"/>
      <c r="BM84" s="56"/>
      <c r="BN84" s="56"/>
      <c r="BO84" s="56"/>
      <c r="BP84" s="56"/>
      <c r="BR84" s="56"/>
      <c r="BS84" s="56"/>
      <c r="BT84" s="56"/>
      <c r="BU84" s="56"/>
      <c r="BV84" s="56"/>
      <c r="BW84" s="56"/>
      <c r="BX84" s="56"/>
      <c r="BY84" s="56"/>
      <c r="BZ84" s="56"/>
      <c r="CB84" s="56"/>
      <c r="CC84" s="56"/>
      <c r="CD84" s="56"/>
      <c r="CE84" s="56"/>
      <c r="CF84" s="56"/>
      <c r="CG84" s="56"/>
      <c r="CH84" s="56"/>
      <c r="CI84" s="56"/>
      <c r="CJ84" s="56"/>
      <c r="CL84" s="56"/>
      <c r="CM84" s="56"/>
      <c r="CN84" s="56"/>
      <c r="CO84" s="56"/>
      <c r="CP84" s="56"/>
      <c r="CQ84" s="56"/>
      <c r="CR84" s="56"/>
      <c r="CS84" s="56"/>
      <c r="CT84" s="56"/>
      <c r="CV84" s="56"/>
      <c r="CW84" s="56"/>
      <c r="CX84" s="56"/>
      <c r="CY84" s="56"/>
      <c r="CZ84" s="56"/>
      <c r="DA84" s="56"/>
      <c r="DB84" s="56"/>
      <c r="DC84" s="56"/>
      <c r="DD84" s="56"/>
      <c r="DF84" s="56"/>
      <c r="DG84" s="56"/>
      <c r="DH84" s="56"/>
      <c r="DI84" s="56"/>
      <c r="DJ84" s="56"/>
      <c r="DK84" s="56"/>
      <c r="DL84" s="56"/>
      <c r="DM84" s="56"/>
      <c r="DN84" s="56"/>
      <c r="DP84" s="56"/>
      <c r="DQ84" s="56"/>
      <c r="DR84" s="56"/>
      <c r="DS84" s="56"/>
      <c r="DT84" s="56"/>
      <c r="DU84" s="56"/>
      <c r="DV84" s="56"/>
      <c r="DW84" s="56"/>
      <c r="DX84" s="56"/>
      <c r="DZ84" s="56"/>
      <c r="EA84" s="56"/>
      <c r="EB84" s="56"/>
      <c r="EC84" s="56"/>
      <c r="ED84" s="56"/>
      <c r="EE84" s="56"/>
      <c r="EF84" s="56"/>
      <c r="EG84" s="56"/>
      <c r="EH84" s="56"/>
      <c r="EJ84" s="56"/>
      <c r="EK84" s="56"/>
      <c r="EL84" s="56"/>
      <c r="EM84" s="56"/>
      <c r="EN84" s="56"/>
      <c r="EO84" s="56"/>
      <c r="EP84" s="56"/>
      <c r="EQ84" s="56"/>
      <c r="ER84" s="56"/>
      <c r="ET84" s="56"/>
      <c r="EU84" s="56"/>
      <c r="EV84" s="56"/>
      <c r="EW84" s="56"/>
      <c r="EX84" s="56"/>
      <c r="EY84" s="56"/>
      <c r="EZ84" s="56"/>
      <c r="FA84" s="56"/>
      <c r="FB84" s="56"/>
      <c r="FD84" s="56"/>
      <c r="FE84" s="56"/>
      <c r="FF84" s="56"/>
      <c r="FG84" s="56"/>
      <c r="FH84" s="56"/>
      <c r="FI84" s="56"/>
      <c r="FJ84" s="56"/>
      <c r="FK84" s="56"/>
      <c r="FL84" s="56"/>
      <c r="FN84" s="56"/>
      <c r="FO84" s="56"/>
      <c r="FP84" s="56"/>
      <c r="FQ84" s="56"/>
      <c r="FR84" s="56"/>
      <c r="FS84" s="56"/>
      <c r="FT84" s="56"/>
      <c r="FU84" s="56"/>
      <c r="FV84" s="56"/>
      <c r="FX84" s="56"/>
      <c r="FY84" s="56"/>
      <c r="FZ84" s="56"/>
      <c r="GA84" s="56"/>
      <c r="GB84" s="56"/>
      <c r="GC84" s="56"/>
      <c r="GD84" s="56"/>
      <c r="GE84" s="56"/>
      <c r="GF84" s="56"/>
      <c r="GH84" s="56"/>
      <c r="GI84" s="56"/>
      <c r="GJ84" s="56"/>
      <c r="GK84" s="56"/>
      <c r="GL84" s="56"/>
      <c r="GM84" s="56"/>
      <c r="GN84" s="56"/>
      <c r="GO84" s="56"/>
      <c r="GP84" s="56"/>
      <c r="GR84" s="56"/>
      <c r="GS84" s="56"/>
      <c r="GT84" s="56"/>
      <c r="GU84" s="56"/>
      <c r="GV84" s="56"/>
      <c r="GW84" s="56"/>
      <c r="GX84" s="56"/>
      <c r="GY84" s="56"/>
      <c r="GZ84" s="56"/>
      <c r="HB84" s="56"/>
      <c r="HC84" s="56"/>
      <c r="HD84" s="56"/>
      <c r="HE84" s="56"/>
      <c r="HF84" s="56"/>
      <c r="HG84" s="56"/>
      <c r="HH84" s="56"/>
      <c r="HI84" s="56"/>
      <c r="HJ84" s="56"/>
      <c r="HL84" s="56"/>
      <c r="HM84" s="56"/>
      <c r="HN84" s="56"/>
      <c r="HO84" s="56"/>
      <c r="HP84" s="56"/>
      <c r="HQ84" s="56"/>
      <c r="HR84" s="56"/>
      <c r="HS84" s="56"/>
      <c r="HT84" s="56"/>
      <c r="HV84" s="56"/>
      <c r="HW84" s="56"/>
      <c r="HX84" s="56"/>
      <c r="HY84" s="56"/>
      <c r="HZ84" s="56"/>
      <c r="IA84" s="56"/>
      <c r="IB84" s="56"/>
      <c r="IC84" s="56"/>
      <c r="ID84" s="56"/>
      <c r="IF84" s="56"/>
      <c r="IG84" s="56"/>
      <c r="IH84" s="56"/>
      <c r="II84" s="56"/>
      <c r="IJ84" s="56"/>
      <c r="IK84" s="56"/>
      <c r="IL84" s="56"/>
      <c r="IM84" s="56"/>
      <c r="IN84" s="56"/>
      <c r="IP84" s="56"/>
      <c r="IQ84" s="56"/>
      <c r="IR84" s="56"/>
      <c r="IS84" s="56"/>
      <c r="IT84" s="56"/>
      <c r="IU84" s="56"/>
    </row>
    <row r="85" spans="1:255" ht="64.5" thickBot="1" x14ac:dyDescent="0.25">
      <c r="A85" s="46" t="s">
        <v>97</v>
      </c>
      <c r="B85" s="114" t="s">
        <v>16</v>
      </c>
      <c r="C85" s="114" t="s">
        <v>5</v>
      </c>
      <c r="D85" s="114" t="s">
        <v>23</v>
      </c>
      <c r="E85" s="118" t="s">
        <v>18</v>
      </c>
      <c r="F85" s="114" t="s">
        <v>19</v>
      </c>
      <c r="G85" s="114" t="s">
        <v>10</v>
      </c>
      <c r="H85" s="114" t="s">
        <v>13</v>
      </c>
      <c r="I85" s="115" t="s">
        <v>12</v>
      </c>
      <c r="J85" s="56"/>
      <c r="K85" s="56"/>
      <c r="L85" s="56"/>
      <c r="M85" s="56"/>
      <c r="N85" s="56"/>
      <c r="O85" s="56"/>
      <c r="P85" s="56"/>
      <c r="Q85" s="56"/>
      <c r="R85" s="56"/>
      <c r="T85" s="56"/>
      <c r="U85" s="56"/>
      <c r="V85" s="56"/>
      <c r="W85" s="56"/>
      <c r="X85" s="56"/>
      <c r="Y85" s="56"/>
      <c r="Z85" s="56"/>
      <c r="AA85" s="56"/>
      <c r="AB85" s="56"/>
      <c r="AD85" s="56"/>
      <c r="AE85" s="56"/>
      <c r="AF85" s="56"/>
      <c r="AG85" s="56"/>
      <c r="AH85" s="56"/>
      <c r="AI85" s="56"/>
      <c r="AJ85" s="56"/>
      <c r="AK85" s="56"/>
      <c r="AL85" s="56"/>
      <c r="AN85" s="56"/>
      <c r="AO85" s="56"/>
      <c r="AP85" s="56"/>
      <c r="AQ85" s="56"/>
      <c r="AR85" s="56"/>
      <c r="AS85" s="56"/>
      <c r="AT85" s="56"/>
      <c r="AU85" s="56"/>
      <c r="AV85" s="56"/>
      <c r="AX85" s="56"/>
      <c r="AY85" s="56"/>
      <c r="AZ85" s="56"/>
      <c r="BA85" s="56"/>
      <c r="BB85" s="56"/>
      <c r="BC85" s="56"/>
      <c r="BD85" s="56"/>
      <c r="BE85" s="56"/>
      <c r="BF85" s="56"/>
      <c r="BH85" s="56"/>
      <c r="BI85" s="56"/>
      <c r="BJ85" s="56"/>
      <c r="BK85" s="56"/>
      <c r="BL85" s="56"/>
      <c r="BM85" s="56"/>
      <c r="BN85" s="56"/>
      <c r="BO85" s="56"/>
      <c r="BP85" s="56"/>
      <c r="BR85" s="56"/>
      <c r="BS85" s="56"/>
      <c r="BT85" s="56"/>
      <c r="BU85" s="56"/>
      <c r="BV85" s="56"/>
      <c r="BW85" s="56"/>
      <c r="BX85" s="56"/>
      <c r="BY85" s="56"/>
      <c r="BZ85" s="56"/>
      <c r="CB85" s="56"/>
      <c r="CC85" s="56"/>
      <c r="CD85" s="56"/>
      <c r="CE85" s="56"/>
      <c r="CF85" s="56"/>
      <c r="CG85" s="56"/>
      <c r="CH85" s="56"/>
      <c r="CI85" s="56"/>
      <c r="CJ85" s="56"/>
      <c r="CL85" s="56"/>
      <c r="CM85" s="56"/>
      <c r="CN85" s="56"/>
      <c r="CO85" s="56"/>
      <c r="CP85" s="56"/>
      <c r="CQ85" s="56"/>
      <c r="CR85" s="56"/>
      <c r="CS85" s="56"/>
      <c r="CT85" s="56"/>
      <c r="CV85" s="56"/>
      <c r="CW85" s="56"/>
      <c r="CX85" s="56"/>
      <c r="CY85" s="56"/>
      <c r="CZ85" s="56"/>
      <c r="DA85" s="56"/>
      <c r="DB85" s="56"/>
      <c r="DC85" s="56"/>
      <c r="DD85" s="56"/>
      <c r="DF85" s="56"/>
      <c r="DG85" s="56"/>
      <c r="DH85" s="56"/>
      <c r="DI85" s="56"/>
      <c r="DJ85" s="56"/>
      <c r="DK85" s="56"/>
      <c r="DL85" s="56"/>
      <c r="DM85" s="56"/>
      <c r="DN85" s="56"/>
      <c r="DP85" s="56"/>
      <c r="DQ85" s="56"/>
      <c r="DR85" s="56"/>
      <c r="DS85" s="56"/>
      <c r="DT85" s="56"/>
      <c r="DU85" s="56"/>
      <c r="DV85" s="56"/>
      <c r="DW85" s="56"/>
      <c r="DX85" s="56"/>
      <c r="DZ85" s="56"/>
      <c r="EA85" s="56"/>
      <c r="EB85" s="56"/>
      <c r="EC85" s="56"/>
      <c r="ED85" s="56"/>
      <c r="EE85" s="56"/>
      <c r="EF85" s="56"/>
      <c r="EG85" s="56"/>
      <c r="EH85" s="56"/>
      <c r="EJ85" s="56"/>
      <c r="EK85" s="56"/>
      <c r="EL85" s="56"/>
      <c r="EM85" s="56"/>
      <c r="EN85" s="56"/>
      <c r="EO85" s="56"/>
      <c r="EP85" s="56"/>
      <c r="EQ85" s="56"/>
      <c r="ER85" s="56"/>
      <c r="ET85" s="56"/>
      <c r="EU85" s="56"/>
      <c r="EV85" s="56"/>
      <c r="EW85" s="56"/>
      <c r="EX85" s="56"/>
      <c r="EY85" s="56"/>
      <c r="EZ85" s="56"/>
      <c r="FA85" s="56"/>
      <c r="FB85" s="56"/>
      <c r="FD85" s="56"/>
      <c r="FE85" s="56"/>
      <c r="FF85" s="56"/>
      <c r="FG85" s="56"/>
      <c r="FH85" s="56"/>
      <c r="FI85" s="56"/>
      <c r="FJ85" s="56"/>
      <c r="FK85" s="56"/>
      <c r="FL85" s="56"/>
      <c r="FN85" s="56"/>
      <c r="FO85" s="56"/>
      <c r="FP85" s="56"/>
      <c r="FQ85" s="56"/>
      <c r="FR85" s="56"/>
      <c r="FS85" s="56"/>
      <c r="FT85" s="56"/>
      <c r="FU85" s="56"/>
      <c r="FV85" s="56"/>
      <c r="FX85" s="56"/>
      <c r="FY85" s="56"/>
      <c r="FZ85" s="56"/>
      <c r="GA85" s="56"/>
      <c r="GB85" s="56"/>
      <c r="GC85" s="56"/>
      <c r="GD85" s="56"/>
      <c r="GE85" s="56"/>
      <c r="GF85" s="56"/>
      <c r="GH85" s="56"/>
      <c r="GI85" s="56"/>
      <c r="GJ85" s="56"/>
      <c r="GK85" s="56"/>
      <c r="GL85" s="56"/>
      <c r="GM85" s="56"/>
      <c r="GN85" s="56"/>
      <c r="GO85" s="56"/>
      <c r="GP85" s="56"/>
      <c r="GR85" s="56"/>
      <c r="GS85" s="56"/>
      <c r="GT85" s="56"/>
      <c r="GU85" s="56"/>
      <c r="GV85" s="56"/>
      <c r="GW85" s="56"/>
      <c r="GX85" s="56"/>
      <c r="GY85" s="56"/>
      <c r="GZ85" s="56"/>
      <c r="HB85" s="56"/>
      <c r="HC85" s="56"/>
      <c r="HD85" s="56"/>
      <c r="HE85" s="56"/>
      <c r="HF85" s="56"/>
      <c r="HG85" s="56"/>
      <c r="HH85" s="56"/>
      <c r="HI85" s="56"/>
      <c r="HJ85" s="56"/>
      <c r="HL85" s="56"/>
      <c r="HM85" s="56"/>
      <c r="HN85" s="56"/>
      <c r="HO85" s="56"/>
      <c r="HP85" s="56"/>
      <c r="HQ85" s="56"/>
      <c r="HR85" s="56"/>
      <c r="HS85" s="56"/>
      <c r="HT85" s="56"/>
      <c r="HV85" s="56"/>
      <c r="HW85" s="56"/>
      <c r="HX85" s="56"/>
      <c r="HY85" s="56"/>
      <c r="HZ85" s="56"/>
      <c r="IA85" s="56"/>
      <c r="IB85" s="56"/>
      <c r="IC85" s="56"/>
      <c r="ID85" s="56"/>
      <c r="IF85" s="56"/>
      <c r="IG85" s="56"/>
      <c r="IH85" s="56"/>
      <c r="II85" s="56"/>
      <c r="IJ85" s="56"/>
      <c r="IK85" s="56"/>
      <c r="IL85" s="56"/>
      <c r="IM85" s="56"/>
      <c r="IN85" s="56"/>
      <c r="IP85" s="56"/>
      <c r="IQ85" s="56"/>
      <c r="IR85" s="56"/>
      <c r="IS85" s="56"/>
      <c r="IT85" s="56"/>
      <c r="IU85" s="56"/>
    </row>
    <row r="86" spans="1:255" ht="39" thickBot="1" x14ac:dyDescent="0.25">
      <c r="A86" s="117" t="s">
        <v>2277</v>
      </c>
      <c r="B86" s="182"/>
      <c r="C86" s="167" t="s">
        <v>87</v>
      </c>
      <c r="D86" s="238"/>
      <c r="E86" s="239"/>
      <c r="F86" s="238"/>
      <c r="G86" s="239"/>
      <c r="H86" s="239"/>
      <c r="I86" s="200">
        <v>1924.64</v>
      </c>
    </row>
    <row r="87" spans="1:255" ht="13.5" thickBot="1" x14ac:dyDescent="0.25">
      <c r="A87" s="46"/>
      <c r="B87" s="76">
        <f>SUM(B86:B86)</f>
        <v>0</v>
      </c>
      <c r="C87" s="75"/>
      <c r="D87" s="76"/>
      <c r="E87" s="77"/>
      <c r="F87" s="75"/>
      <c r="G87" s="75"/>
      <c r="H87" s="76" t="s">
        <v>17</v>
      </c>
      <c r="I87" s="76">
        <f>SUM(I86:I86)</f>
        <v>1924.64</v>
      </c>
    </row>
    <row r="88" spans="1:255" ht="51.75" thickBot="1" x14ac:dyDescent="0.25">
      <c r="A88" s="134" t="s">
        <v>96</v>
      </c>
      <c r="B88" s="114" t="s">
        <v>16</v>
      </c>
      <c r="C88" s="114" t="s">
        <v>5</v>
      </c>
      <c r="D88" s="114" t="s">
        <v>23</v>
      </c>
      <c r="E88" s="279" t="s">
        <v>18</v>
      </c>
      <c r="F88" s="114" t="s">
        <v>19</v>
      </c>
      <c r="G88" s="114" t="s">
        <v>10</v>
      </c>
      <c r="H88" s="114" t="s">
        <v>13</v>
      </c>
      <c r="I88" s="115" t="s">
        <v>12</v>
      </c>
    </row>
    <row r="89" spans="1:255" ht="13.5" thickBot="1" x14ac:dyDescent="0.25">
      <c r="A89" s="206"/>
      <c r="B89" s="185"/>
      <c r="C89" s="70" t="s">
        <v>87</v>
      </c>
      <c r="D89" s="163"/>
      <c r="E89" s="53"/>
      <c r="F89" s="53"/>
      <c r="G89" s="53"/>
      <c r="H89" s="153"/>
      <c r="I89" s="471">
        <v>2718.72</v>
      </c>
    </row>
    <row r="90" spans="1:255" ht="12.75" customHeight="1" thickBot="1" x14ac:dyDescent="0.25">
      <c r="A90" s="134"/>
      <c r="B90" s="271"/>
      <c r="C90" s="75"/>
      <c r="D90" s="76"/>
      <c r="E90" s="77"/>
      <c r="F90" s="75"/>
      <c r="G90" s="75"/>
      <c r="H90" s="76"/>
      <c r="I90" s="78">
        <f>SUM(I89)</f>
        <v>2718.72</v>
      </c>
    </row>
    <row r="91" spans="1:255" ht="12.75" customHeight="1" x14ac:dyDescent="0.2">
      <c r="A91" s="9"/>
      <c r="B91" s="9"/>
      <c r="C91" s="9"/>
      <c r="D91" s="9"/>
      <c r="E91" s="9"/>
      <c r="F91" s="20"/>
      <c r="G91" s="20"/>
      <c r="H91" s="20"/>
      <c r="I91" s="20"/>
    </row>
    <row r="92" spans="1:255" ht="12.75" customHeight="1" x14ac:dyDescent="0.2">
      <c r="A92" s="21" t="s">
        <v>21</v>
      </c>
      <c r="B92" s="22"/>
      <c r="C92" s="23"/>
      <c r="D92" s="4" t="s">
        <v>9</v>
      </c>
      <c r="E92" s="4" t="s">
        <v>6</v>
      </c>
      <c r="F92" s="119" t="s">
        <v>7</v>
      </c>
    </row>
    <row r="93" spans="1:255" ht="12.75" customHeight="1" x14ac:dyDescent="0.2">
      <c r="A93" s="642" t="s">
        <v>15</v>
      </c>
      <c r="B93" s="643"/>
      <c r="C93" s="25"/>
      <c r="D93" s="26">
        <f>B19</f>
        <v>7327.6076506000009</v>
      </c>
      <c r="E93" s="26">
        <f>I19</f>
        <v>70.38</v>
      </c>
      <c r="F93" s="120">
        <f>D93+E93</f>
        <v>7397.987650600001</v>
      </c>
    </row>
    <row r="94" spans="1:255" ht="12.75" customHeight="1" x14ac:dyDescent="0.2">
      <c r="A94" s="642" t="s">
        <v>1067</v>
      </c>
      <c r="B94" s="643"/>
      <c r="C94" s="25"/>
      <c r="D94" s="26">
        <f>B34</f>
        <v>1926.3499999999997</v>
      </c>
      <c r="E94" s="26">
        <f>I34</f>
        <v>16.5</v>
      </c>
      <c r="F94" s="120">
        <f>D94+E94</f>
        <v>1942.8499999999997</v>
      </c>
    </row>
    <row r="95" spans="1:255" ht="12.75" customHeight="1" x14ac:dyDescent="0.2">
      <c r="A95" s="642" t="s">
        <v>14</v>
      </c>
      <c r="B95" s="643"/>
      <c r="C95" s="25"/>
      <c r="D95" s="26">
        <f>B49</f>
        <v>522.68999999999994</v>
      </c>
      <c r="E95" s="26">
        <f>I49</f>
        <v>0</v>
      </c>
      <c r="F95" s="120">
        <f>D95+E95</f>
        <v>522.68999999999994</v>
      </c>
    </row>
    <row r="96" spans="1:255" ht="12.75" customHeight="1" x14ac:dyDescent="0.2">
      <c r="A96" s="642" t="s">
        <v>146</v>
      </c>
      <c r="B96" s="643"/>
      <c r="C96" s="25"/>
      <c r="D96" s="26">
        <f>B64</f>
        <v>0</v>
      </c>
      <c r="E96" s="26">
        <f>I64</f>
        <v>0</v>
      </c>
      <c r="F96" s="120">
        <f>D96+E96</f>
        <v>0</v>
      </c>
      <c r="G96" s="56"/>
    </row>
    <row r="97" spans="1:7" ht="12.75" customHeight="1" x14ac:dyDescent="0.2">
      <c r="A97" s="642" t="s">
        <v>26</v>
      </c>
      <c r="B97" s="643"/>
      <c r="C97" s="25"/>
      <c r="D97" s="26">
        <f>B84</f>
        <v>0</v>
      </c>
      <c r="E97" s="26">
        <f>I84</f>
        <v>0</v>
      </c>
      <c r="F97" s="120">
        <f>D97+E97</f>
        <v>0</v>
      </c>
      <c r="G97" s="56"/>
    </row>
    <row r="98" spans="1:7" ht="12.75" customHeight="1" x14ac:dyDescent="0.2">
      <c r="A98" s="646" t="s">
        <v>69</v>
      </c>
      <c r="B98" s="647"/>
      <c r="C98" s="245"/>
      <c r="D98" s="246"/>
      <c r="E98" s="246"/>
      <c r="F98" s="242">
        <f>F99+F100+F101</f>
        <v>5852.88</v>
      </c>
      <c r="G98" s="56"/>
    </row>
    <row r="99" spans="1:7" ht="12.75" customHeight="1" x14ac:dyDescent="0.2">
      <c r="A99" s="642" t="s">
        <v>2270</v>
      </c>
      <c r="B99" s="643"/>
      <c r="C99" s="245"/>
      <c r="D99" s="246"/>
      <c r="E99" s="246"/>
      <c r="F99" s="247">
        <f>I66</f>
        <v>5122.8</v>
      </c>
      <c r="G99" s="56"/>
    </row>
    <row r="100" spans="1:7" ht="12.75" customHeight="1" x14ac:dyDescent="0.2">
      <c r="A100" s="644" t="s">
        <v>84</v>
      </c>
      <c r="B100" s="645"/>
      <c r="C100" s="25"/>
      <c r="D100" s="26"/>
      <c r="E100" s="26"/>
      <c r="F100" s="120">
        <f>I67</f>
        <v>380.95</v>
      </c>
      <c r="G100" s="56"/>
    </row>
    <row r="101" spans="1:7" ht="12.75" customHeight="1" x14ac:dyDescent="0.2">
      <c r="A101" s="644" t="s">
        <v>86</v>
      </c>
      <c r="B101" s="645"/>
      <c r="C101" s="25"/>
      <c r="D101" s="26"/>
      <c r="E101" s="26"/>
      <c r="F101" s="120">
        <f>I68</f>
        <v>349.13</v>
      </c>
      <c r="G101" s="56"/>
    </row>
    <row r="102" spans="1:7" ht="12.75" customHeight="1" x14ac:dyDescent="0.2">
      <c r="A102" s="650" t="s">
        <v>2</v>
      </c>
      <c r="B102" s="651"/>
      <c r="C102" s="25"/>
      <c r="D102" s="26">
        <f>B87</f>
        <v>0</v>
      </c>
      <c r="E102" s="26"/>
      <c r="F102" s="120">
        <f>D102+E102+I87</f>
        <v>1924.64</v>
      </c>
      <c r="G102" s="56"/>
    </row>
    <row r="103" spans="1:7" ht="12.75" customHeight="1" x14ac:dyDescent="0.2">
      <c r="A103" s="650" t="s">
        <v>96</v>
      </c>
      <c r="B103" s="651"/>
      <c r="C103" s="25"/>
      <c r="D103" s="26"/>
      <c r="E103" s="26"/>
      <c r="F103" s="120">
        <f>I90</f>
        <v>2718.72</v>
      </c>
      <c r="G103" s="56"/>
    </row>
    <row r="104" spans="1:7" ht="12.75" customHeight="1" x14ac:dyDescent="0.2">
      <c r="A104" s="648" t="s">
        <v>22</v>
      </c>
      <c r="B104" s="649"/>
      <c r="C104" s="27"/>
      <c r="D104" s="28">
        <f>SUM(D93:D102)</f>
        <v>9776.6476506000017</v>
      </c>
      <c r="E104" s="28">
        <f>SUM(E93:E97)</f>
        <v>86.88</v>
      </c>
      <c r="F104" s="121">
        <f>F93+F94+F95+F96+F97+F98+F102+F103</f>
        <v>20359.767650600003</v>
      </c>
    </row>
  </sheetData>
  <autoFilter ref="A5:I84"/>
  <mergeCells count="15">
    <mergeCell ref="G1:H1"/>
    <mergeCell ref="A97:B97"/>
    <mergeCell ref="A1:B1"/>
    <mergeCell ref="A96:B96"/>
    <mergeCell ref="G2:H2"/>
    <mergeCell ref="A99:B99"/>
    <mergeCell ref="A101:B101"/>
    <mergeCell ref="A103:B103"/>
    <mergeCell ref="A104:B104"/>
    <mergeCell ref="A93:B93"/>
    <mergeCell ref="A94:B94"/>
    <mergeCell ref="A95:B95"/>
    <mergeCell ref="A102:B102"/>
    <mergeCell ref="A98:B98"/>
    <mergeCell ref="A100:B100"/>
  </mergeCells>
  <phoneticPr fontId="0" type="noConversion"/>
  <pageMargins left="0" right="0" top="0.19685039370078741" bottom="0.19685039370078741" header="0.51181102362204722" footer="0.51181102362204722"/>
  <pageSetup paperSize="9" scale="96" orientation="landscape" horizontalDpi="300" verticalDpi="300" r:id="rId1"/>
  <headerFooter alignWithMargins="0"/>
  <rowBreaks count="1" manualBreakCount="1">
    <brk id="69" max="8" man="1"/>
  </rowBreaks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92"/>
  <dimension ref="A1:IU116"/>
  <sheetViews>
    <sheetView topLeftCell="A92" zoomScaleNormal="100" workbookViewId="0">
      <selection activeCell="F116" sqref="F116"/>
    </sheetView>
  </sheetViews>
  <sheetFormatPr defaultRowHeight="12.75" customHeight="1" x14ac:dyDescent="0.2"/>
  <cols>
    <col min="1" max="1" width="26.42578125" customWidth="1"/>
    <col min="2" max="2" width="10.28515625" customWidth="1"/>
    <col min="3" max="3" width="13" customWidth="1"/>
    <col min="4" max="4" width="17.5703125" customWidth="1"/>
    <col min="5" max="5" width="27.42578125" customWidth="1"/>
    <col min="6" max="6" width="12.42578125" customWidth="1"/>
    <col min="7" max="7" width="7.28515625" customWidth="1"/>
    <col min="8" max="8" width="12.85546875" customWidth="1"/>
    <col min="9" max="9" width="11.42578125" customWidth="1"/>
  </cols>
  <sheetData>
    <row r="1" spans="1:9" ht="12.75" customHeight="1" x14ac:dyDescent="0.2">
      <c r="A1" s="708" t="s">
        <v>85</v>
      </c>
      <c r="B1" s="70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104.6</v>
      </c>
      <c r="E2" s="5">
        <v>21650.82</v>
      </c>
      <c r="F2" s="6">
        <v>10581.6</v>
      </c>
      <c r="G2" s="640">
        <f>E2-F2</f>
        <v>11069.22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33</v>
      </c>
      <c r="E3" s="1">
        <v>31</v>
      </c>
      <c r="F3" s="1"/>
      <c r="G3" s="1"/>
      <c r="H3" s="1" t="s">
        <v>25</v>
      </c>
      <c r="I3" s="8">
        <f>F2-F116</f>
        <v>-7428.9600000000009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51.7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thickBot="1" x14ac:dyDescent="0.25">
      <c r="A6" s="227"/>
      <c r="B6" s="104">
        <v>349.65</v>
      </c>
      <c r="C6" s="58" t="s">
        <v>66</v>
      </c>
      <c r="D6" s="64"/>
      <c r="E6" s="59"/>
      <c r="F6" s="59"/>
      <c r="G6" s="59"/>
      <c r="H6" s="60"/>
      <c r="I6" s="61">
        <f t="shared" ref="I6:I17" si="0">G6*H6</f>
        <v>0</v>
      </c>
    </row>
    <row r="7" spans="1:9" ht="12.75" customHeight="1" thickBot="1" x14ac:dyDescent="0.25">
      <c r="A7" s="227"/>
      <c r="B7" s="122">
        <v>379.12</v>
      </c>
      <c r="C7" s="123" t="s">
        <v>67</v>
      </c>
      <c r="D7" s="124"/>
      <c r="E7" s="125"/>
      <c r="F7" s="125"/>
      <c r="G7" s="125"/>
      <c r="H7" s="126"/>
      <c r="I7" s="127">
        <f t="shared" si="0"/>
        <v>0</v>
      </c>
    </row>
    <row r="8" spans="1:9" ht="12.75" customHeight="1" thickBot="1" x14ac:dyDescent="0.25">
      <c r="A8" s="227"/>
      <c r="B8" s="106">
        <v>529.04999999999995</v>
      </c>
      <c r="C8" s="85" t="s">
        <v>70</v>
      </c>
      <c r="D8" s="86"/>
      <c r="E8" s="47"/>
      <c r="F8" s="47"/>
      <c r="G8" s="47"/>
      <c r="H8" s="48"/>
      <c r="I8" s="49">
        <f t="shared" si="0"/>
        <v>0</v>
      </c>
    </row>
    <row r="9" spans="1:9" ht="12.75" customHeight="1" thickBot="1" x14ac:dyDescent="0.25">
      <c r="A9" s="227"/>
      <c r="B9" s="106">
        <v>451.8</v>
      </c>
      <c r="C9" s="85" t="s">
        <v>72</v>
      </c>
      <c r="D9" s="86"/>
      <c r="E9" s="47"/>
      <c r="F9" s="47"/>
      <c r="G9" s="47"/>
      <c r="H9" s="48"/>
      <c r="I9" s="49">
        <f t="shared" si="0"/>
        <v>0</v>
      </c>
    </row>
    <row r="10" spans="1:9" ht="12.75" customHeight="1" thickBot="1" x14ac:dyDescent="0.25">
      <c r="A10" s="227"/>
      <c r="B10" s="106">
        <v>409.62</v>
      </c>
      <c r="C10" s="85" t="s">
        <v>73</v>
      </c>
      <c r="D10" s="86"/>
      <c r="E10" s="47"/>
      <c r="F10" s="47"/>
      <c r="G10" s="47"/>
      <c r="H10" s="48"/>
      <c r="I10" s="49">
        <f t="shared" si="0"/>
        <v>0</v>
      </c>
    </row>
    <row r="11" spans="1:9" ht="12.75" customHeight="1" thickBot="1" x14ac:dyDescent="0.25">
      <c r="A11" s="221"/>
      <c r="B11" s="106">
        <v>487.87</v>
      </c>
      <c r="C11" s="85" t="s">
        <v>74</v>
      </c>
      <c r="D11" s="86"/>
      <c r="E11" s="47"/>
      <c r="F11" s="47"/>
      <c r="G11" s="47"/>
      <c r="H11" s="48"/>
      <c r="I11" s="49">
        <f t="shared" si="0"/>
        <v>0</v>
      </c>
    </row>
    <row r="12" spans="1:9" ht="12.75" customHeight="1" thickBot="1" x14ac:dyDescent="0.25">
      <c r="A12" s="221"/>
      <c r="B12" s="106">
        <v>396.02</v>
      </c>
      <c r="C12" s="85" t="s">
        <v>75</v>
      </c>
      <c r="D12" s="86"/>
      <c r="E12" s="47"/>
      <c r="F12" s="47"/>
      <c r="G12" s="47"/>
      <c r="H12" s="48"/>
      <c r="I12" s="49">
        <f t="shared" si="0"/>
        <v>0</v>
      </c>
    </row>
    <row r="13" spans="1:9" ht="12.75" customHeight="1" thickBot="1" x14ac:dyDescent="0.25">
      <c r="A13" s="221"/>
      <c r="B13" s="106">
        <v>556.86</v>
      </c>
      <c r="C13" s="85" t="s">
        <v>76</v>
      </c>
      <c r="D13" s="86"/>
      <c r="E13" s="47"/>
      <c r="F13" s="47"/>
      <c r="G13" s="47"/>
      <c r="H13" s="48"/>
      <c r="I13" s="49">
        <f t="shared" si="0"/>
        <v>0</v>
      </c>
    </row>
    <row r="14" spans="1:9" ht="12.75" customHeight="1" thickBot="1" x14ac:dyDescent="0.25">
      <c r="A14" s="221"/>
      <c r="B14" s="106">
        <v>555.57000000000005</v>
      </c>
      <c r="C14" s="85" t="s">
        <v>77</v>
      </c>
      <c r="D14" s="86"/>
      <c r="E14" s="47"/>
      <c r="F14" s="47"/>
      <c r="G14" s="47"/>
      <c r="H14" s="48"/>
      <c r="I14" s="49">
        <f t="shared" si="0"/>
        <v>0</v>
      </c>
    </row>
    <row r="15" spans="1:9" ht="12.75" customHeight="1" thickBot="1" x14ac:dyDescent="0.25">
      <c r="A15" s="221"/>
      <c r="B15" s="106">
        <v>823.67</v>
      </c>
      <c r="C15" s="85" t="s">
        <v>78</v>
      </c>
      <c r="D15" s="86"/>
      <c r="E15" s="47"/>
      <c r="F15" s="47"/>
      <c r="G15" s="47"/>
      <c r="H15" s="48"/>
      <c r="I15" s="49">
        <f t="shared" si="0"/>
        <v>0</v>
      </c>
    </row>
    <row r="16" spans="1:9" ht="12.75" customHeight="1" thickBot="1" x14ac:dyDescent="0.25">
      <c r="A16" s="221"/>
      <c r="B16" s="106">
        <v>675.77</v>
      </c>
      <c r="C16" s="85" t="s">
        <v>79</v>
      </c>
      <c r="D16" s="86"/>
      <c r="E16" s="47"/>
      <c r="F16" s="47"/>
      <c r="G16" s="47"/>
      <c r="H16" s="48"/>
      <c r="I16" s="49">
        <f t="shared" si="0"/>
        <v>0</v>
      </c>
    </row>
    <row r="17" spans="1:9" ht="12.75" customHeight="1" thickBot="1" x14ac:dyDescent="0.25">
      <c r="A17" s="221"/>
      <c r="B17" s="106">
        <v>682.94</v>
      </c>
      <c r="C17" s="85" t="s">
        <v>80</v>
      </c>
      <c r="D17" s="86"/>
      <c r="E17" s="47"/>
      <c r="F17" s="47"/>
      <c r="G17" s="47"/>
      <c r="H17" s="48"/>
      <c r="I17" s="49">
        <f t="shared" si="0"/>
        <v>0</v>
      </c>
    </row>
    <row r="18" spans="1:9" ht="12.75" customHeight="1" thickBot="1" x14ac:dyDescent="0.25">
      <c r="A18" s="440"/>
      <c r="B18" s="85"/>
      <c r="C18" s="85" t="s">
        <v>87</v>
      </c>
      <c r="D18" s="441"/>
      <c r="E18" s="47"/>
      <c r="F18" s="47"/>
      <c r="G18" s="47"/>
      <c r="H18" s="48"/>
      <c r="I18" s="49">
        <v>58.06</v>
      </c>
    </row>
    <row r="19" spans="1:9" ht="12.75" customHeight="1" thickBot="1" x14ac:dyDescent="0.25">
      <c r="A19" s="219"/>
      <c r="B19" s="108">
        <f>SUM(B6:B17)</f>
        <v>6297.9400000000005</v>
      </c>
      <c r="C19" s="109"/>
      <c r="D19" s="108"/>
      <c r="E19" s="110"/>
      <c r="F19" s="109"/>
      <c r="G19" s="109"/>
      <c r="H19" s="108" t="s">
        <v>17</v>
      </c>
      <c r="I19" s="232">
        <f>SUM(I6:I18)</f>
        <v>58.06</v>
      </c>
    </row>
    <row r="20" spans="1:9" ht="77.25" thickBot="1" x14ac:dyDescent="0.25">
      <c r="A20" s="134" t="s">
        <v>1066</v>
      </c>
      <c r="B20" s="114" t="s">
        <v>16</v>
      </c>
      <c r="C20" s="114" t="s">
        <v>5</v>
      </c>
      <c r="D20" s="114" t="s">
        <v>23</v>
      </c>
      <c r="E20" s="118" t="s">
        <v>18</v>
      </c>
      <c r="F20" s="114" t="s">
        <v>19</v>
      </c>
      <c r="G20" s="114" t="s">
        <v>10</v>
      </c>
      <c r="H20" s="114" t="s">
        <v>13</v>
      </c>
      <c r="I20" s="115" t="s">
        <v>12</v>
      </c>
    </row>
    <row r="21" spans="1:9" ht="12.75" customHeight="1" thickBot="1" x14ac:dyDescent="0.25">
      <c r="A21" s="227"/>
      <c r="B21" s="104">
        <v>103.91</v>
      </c>
      <c r="C21" s="58" t="s">
        <v>66</v>
      </c>
      <c r="D21" s="64"/>
      <c r="E21" s="59"/>
      <c r="F21" s="59"/>
      <c r="G21" s="59"/>
      <c r="H21" s="60"/>
      <c r="I21" s="61">
        <f t="shared" ref="I21:I32" si="1">G21*H21</f>
        <v>0</v>
      </c>
    </row>
    <row r="22" spans="1:9" ht="12.75" customHeight="1" thickBot="1" x14ac:dyDescent="0.25">
      <c r="A22" s="227"/>
      <c r="B22" s="122">
        <v>101.2</v>
      </c>
      <c r="C22" s="123" t="s">
        <v>67</v>
      </c>
      <c r="D22" s="124"/>
      <c r="E22" s="125"/>
      <c r="F22" s="125"/>
      <c r="G22" s="125"/>
      <c r="H22" s="126"/>
      <c r="I22" s="127">
        <f t="shared" si="1"/>
        <v>0</v>
      </c>
    </row>
    <row r="23" spans="1:9" ht="12.75" customHeight="1" thickBot="1" x14ac:dyDescent="0.25">
      <c r="A23" s="227"/>
      <c r="B23" s="106">
        <v>100.43</v>
      </c>
      <c r="C23" s="85" t="s">
        <v>70</v>
      </c>
      <c r="D23" s="86"/>
      <c r="E23" s="47"/>
      <c r="F23" s="47"/>
      <c r="G23" s="47"/>
      <c r="H23" s="48"/>
      <c r="I23" s="49">
        <f t="shared" si="1"/>
        <v>0</v>
      </c>
    </row>
    <row r="24" spans="1:9" ht="12.75" customHeight="1" thickBot="1" x14ac:dyDescent="0.25">
      <c r="A24" s="227"/>
      <c r="B24" s="106">
        <v>133.49</v>
      </c>
      <c r="C24" s="85" t="s">
        <v>72</v>
      </c>
      <c r="D24" s="86"/>
      <c r="E24" s="47"/>
      <c r="F24" s="47"/>
      <c r="G24" s="47"/>
      <c r="H24" s="48"/>
      <c r="I24" s="49">
        <f t="shared" si="1"/>
        <v>0</v>
      </c>
    </row>
    <row r="25" spans="1:9" ht="12.75" customHeight="1" thickBot="1" x14ac:dyDescent="0.25">
      <c r="A25" s="227"/>
      <c r="B25" s="106">
        <v>131.21</v>
      </c>
      <c r="C25" s="85" t="s">
        <v>73</v>
      </c>
      <c r="D25" s="86"/>
      <c r="E25" s="47"/>
      <c r="F25" s="47"/>
      <c r="G25" s="47"/>
      <c r="H25" s="48"/>
      <c r="I25" s="49">
        <f t="shared" si="1"/>
        <v>0</v>
      </c>
    </row>
    <row r="26" spans="1:9" ht="12.75" customHeight="1" thickBot="1" x14ac:dyDescent="0.25">
      <c r="A26" s="221"/>
      <c r="B26" s="106">
        <v>113.42</v>
      </c>
      <c r="C26" s="85" t="s">
        <v>74</v>
      </c>
      <c r="D26" s="86"/>
      <c r="E26" s="47"/>
      <c r="F26" s="47"/>
      <c r="G26" s="47"/>
      <c r="H26" s="48"/>
      <c r="I26" s="49">
        <f t="shared" si="1"/>
        <v>0</v>
      </c>
    </row>
    <row r="27" spans="1:9" ht="12.75" customHeight="1" thickBot="1" x14ac:dyDescent="0.25">
      <c r="A27" s="221"/>
      <c r="B27" s="106">
        <v>76.44</v>
      </c>
      <c r="C27" s="85" t="s">
        <v>75</v>
      </c>
      <c r="D27" s="86"/>
      <c r="E27" s="47"/>
      <c r="F27" s="47"/>
      <c r="G27" s="47"/>
      <c r="H27" s="48"/>
      <c r="I27" s="49">
        <f t="shared" si="1"/>
        <v>0</v>
      </c>
    </row>
    <row r="28" spans="1:9" ht="12.75" customHeight="1" thickBot="1" x14ac:dyDescent="0.25">
      <c r="A28" s="221"/>
      <c r="B28" s="106">
        <v>86.35</v>
      </c>
      <c r="C28" s="85" t="s">
        <v>76</v>
      </c>
      <c r="D28" s="86"/>
      <c r="E28" s="47"/>
      <c r="F28" s="47"/>
      <c r="G28" s="47"/>
      <c r="H28" s="48"/>
      <c r="I28" s="49">
        <f t="shared" si="1"/>
        <v>0</v>
      </c>
    </row>
    <row r="29" spans="1:9" ht="12.75" customHeight="1" thickBot="1" x14ac:dyDescent="0.25">
      <c r="A29" s="221"/>
      <c r="B29" s="106">
        <v>89.27</v>
      </c>
      <c r="C29" s="85" t="s">
        <v>77</v>
      </c>
      <c r="D29" s="86"/>
      <c r="E29" s="47"/>
      <c r="F29" s="47"/>
      <c r="G29" s="47"/>
      <c r="H29" s="48"/>
      <c r="I29" s="49">
        <f t="shared" si="1"/>
        <v>0</v>
      </c>
    </row>
    <row r="30" spans="1:9" ht="12.75" customHeight="1" thickBot="1" x14ac:dyDescent="0.25">
      <c r="A30" s="221"/>
      <c r="B30" s="106">
        <v>111.3</v>
      </c>
      <c r="C30" s="85" t="s">
        <v>78</v>
      </c>
      <c r="D30" s="86"/>
      <c r="E30" s="47"/>
      <c r="F30" s="47"/>
      <c r="G30" s="47"/>
      <c r="H30" s="48"/>
      <c r="I30" s="49">
        <f t="shared" si="1"/>
        <v>0</v>
      </c>
    </row>
    <row r="31" spans="1:9" ht="12.75" customHeight="1" thickBot="1" x14ac:dyDescent="0.25">
      <c r="A31" s="221"/>
      <c r="B31" s="106">
        <v>102.83</v>
      </c>
      <c r="C31" s="85" t="s">
        <v>79</v>
      </c>
      <c r="D31" s="86"/>
      <c r="E31" s="47"/>
      <c r="F31" s="47"/>
      <c r="G31" s="47"/>
      <c r="H31" s="48"/>
      <c r="I31" s="49">
        <f t="shared" si="1"/>
        <v>0</v>
      </c>
    </row>
    <row r="32" spans="1:9" ht="12.75" customHeight="1" thickBot="1" x14ac:dyDescent="0.25">
      <c r="A32" s="221"/>
      <c r="B32" s="106">
        <v>109.73</v>
      </c>
      <c r="C32" s="85" t="s">
        <v>80</v>
      </c>
      <c r="D32" s="86"/>
      <c r="E32" s="47"/>
      <c r="F32" s="47"/>
      <c r="G32" s="47"/>
      <c r="H32" s="48"/>
      <c r="I32" s="49">
        <f t="shared" si="1"/>
        <v>0</v>
      </c>
    </row>
    <row r="33" spans="1:9" ht="12.75" customHeight="1" thickBot="1" x14ac:dyDescent="0.25">
      <c r="A33" s="440"/>
      <c r="B33" s="85"/>
      <c r="C33" s="85" t="s">
        <v>87</v>
      </c>
      <c r="D33" s="441"/>
      <c r="E33" s="47"/>
      <c r="F33" s="47"/>
      <c r="G33" s="47"/>
      <c r="H33" s="48"/>
      <c r="I33" s="49">
        <v>8.07</v>
      </c>
    </row>
    <row r="34" spans="1:9" ht="12.75" customHeight="1" thickBot="1" x14ac:dyDescent="0.25">
      <c r="A34" s="219"/>
      <c r="B34" s="108">
        <f>SUM(B21:B32)</f>
        <v>1259.58</v>
      </c>
      <c r="C34" s="109"/>
      <c r="D34" s="108"/>
      <c r="E34" s="110"/>
      <c r="F34" s="109"/>
      <c r="G34" s="109"/>
      <c r="H34" s="108" t="s">
        <v>17</v>
      </c>
      <c r="I34" s="232">
        <f>SUM(I21:I33)</f>
        <v>8.07</v>
      </c>
    </row>
    <row r="35" spans="1:9" ht="64.5" thickBot="1" x14ac:dyDescent="0.25">
      <c r="A35" s="134" t="s">
        <v>144</v>
      </c>
      <c r="B35" s="114" t="s">
        <v>16</v>
      </c>
      <c r="C35" s="114" t="s">
        <v>5</v>
      </c>
      <c r="D35" s="114" t="s">
        <v>23</v>
      </c>
      <c r="E35" s="118" t="s">
        <v>18</v>
      </c>
      <c r="F35" s="114" t="s">
        <v>19</v>
      </c>
      <c r="G35" s="114" t="s">
        <v>10</v>
      </c>
      <c r="H35" s="114" t="s">
        <v>13</v>
      </c>
      <c r="I35" s="115" t="s">
        <v>12</v>
      </c>
    </row>
    <row r="36" spans="1:9" ht="12.75" customHeight="1" thickBot="1" x14ac:dyDescent="0.25">
      <c r="A36" s="227"/>
      <c r="B36" s="104">
        <v>38.25</v>
      </c>
      <c r="C36" s="58" t="s">
        <v>66</v>
      </c>
      <c r="D36" s="64"/>
      <c r="E36" s="59"/>
      <c r="F36" s="59"/>
      <c r="G36" s="59"/>
      <c r="H36" s="60"/>
      <c r="I36" s="61">
        <f t="shared" ref="I36:I47" si="2">G36*H36</f>
        <v>0</v>
      </c>
    </row>
    <row r="37" spans="1:9" ht="12.75" customHeight="1" thickBot="1" x14ac:dyDescent="0.25">
      <c r="A37" s="227"/>
      <c r="B37" s="106">
        <v>37.200000000000003</v>
      </c>
      <c r="C37" s="92" t="s">
        <v>67</v>
      </c>
      <c r="D37" s="93"/>
      <c r="E37" s="94"/>
      <c r="F37" s="94"/>
      <c r="G37" s="94"/>
      <c r="H37" s="95"/>
      <c r="I37" s="96">
        <f t="shared" si="2"/>
        <v>0</v>
      </c>
    </row>
    <row r="38" spans="1:9" ht="12.75" customHeight="1" thickBot="1" x14ac:dyDescent="0.25">
      <c r="A38" s="227"/>
      <c r="B38" s="106">
        <v>38.020000000000003</v>
      </c>
      <c r="C38" s="85" t="s">
        <v>70</v>
      </c>
      <c r="D38" s="86"/>
      <c r="E38" s="47"/>
      <c r="F38" s="47"/>
      <c r="G38" s="47"/>
      <c r="H38" s="48"/>
      <c r="I38" s="49">
        <f t="shared" si="2"/>
        <v>0</v>
      </c>
    </row>
    <row r="39" spans="1:9" ht="12.75" customHeight="1" thickBot="1" x14ac:dyDescent="0.25">
      <c r="A39" s="227"/>
      <c r="B39" s="106">
        <v>21.4</v>
      </c>
      <c r="C39" s="85" t="s">
        <v>72</v>
      </c>
      <c r="D39" s="86"/>
      <c r="E39" s="47"/>
      <c r="F39" s="47"/>
      <c r="G39" s="47"/>
      <c r="H39" s="48"/>
      <c r="I39" s="49">
        <f t="shared" si="2"/>
        <v>0</v>
      </c>
    </row>
    <row r="40" spans="1:9" ht="12.75" customHeight="1" thickBot="1" x14ac:dyDescent="0.25">
      <c r="A40" s="227"/>
      <c r="B40" s="106">
        <v>40.32</v>
      </c>
      <c r="C40" s="85" t="s">
        <v>73</v>
      </c>
      <c r="D40" s="86"/>
      <c r="E40" s="47"/>
      <c r="F40" s="47"/>
      <c r="G40" s="47"/>
      <c r="H40" s="48"/>
      <c r="I40" s="49">
        <f t="shared" si="2"/>
        <v>0</v>
      </c>
    </row>
    <row r="41" spans="1:9" ht="12.75" customHeight="1" thickBot="1" x14ac:dyDescent="0.25">
      <c r="A41" s="221"/>
      <c r="B41" s="106">
        <v>38.32</v>
      </c>
      <c r="C41" s="85" t="s">
        <v>74</v>
      </c>
      <c r="D41" s="86"/>
      <c r="E41" s="47"/>
      <c r="F41" s="47"/>
      <c r="G41" s="47"/>
      <c r="H41" s="48"/>
      <c r="I41" s="49">
        <f t="shared" si="2"/>
        <v>0</v>
      </c>
    </row>
    <row r="42" spans="1:9" ht="12.75" customHeight="1" thickBot="1" x14ac:dyDescent="0.25">
      <c r="A42" s="221"/>
      <c r="B42" s="106">
        <v>44.53</v>
      </c>
      <c r="C42" s="85" t="s">
        <v>75</v>
      </c>
      <c r="D42" s="86"/>
      <c r="E42" s="47"/>
      <c r="F42" s="47"/>
      <c r="G42" s="47"/>
      <c r="H42" s="48"/>
      <c r="I42" s="49">
        <f t="shared" si="2"/>
        <v>0</v>
      </c>
    </row>
    <row r="43" spans="1:9" ht="12.75" customHeight="1" thickBot="1" x14ac:dyDescent="0.25">
      <c r="A43" s="221"/>
      <c r="B43" s="106">
        <v>44.76</v>
      </c>
      <c r="C43" s="85" t="s">
        <v>76</v>
      </c>
      <c r="D43" s="86"/>
      <c r="E43" s="47"/>
      <c r="F43" s="47"/>
      <c r="G43" s="47"/>
      <c r="H43" s="48"/>
      <c r="I43" s="49">
        <f t="shared" si="2"/>
        <v>0</v>
      </c>
    </row>
    <row r="44" spans="1:9" ht="12.75" customHeight="1" thickBot="1" x14ac:dyDescent="0.25">
      <c r="A44" s="221"/>
      <c r="B44" s="106">
        <v>44.82</v>
      </c>
      <c r="C44" s="85" t="s">
        <v>77</v>
      </c>
      <c r="D44" s="86"/>
      <c r="E44" s="47"/>
      <c r="F44" s="47"/>
      <c r="G44" s="47"/>
      <c r="H44" s="48"/>
      <c r="I44" s="49">
        <f t="shared" si="2"/>
        <v>0</v>
      </c>
    </row>
    <row r="45" spans="1:9" ht="12.75" customHeight="1" thickBot="1" x14ac:dyDescent="0.25">
      <c r="A45" s="221"/>
      <c r="B45" s="106">
        <v>45.56</v>
      </c>
      <c r="C45" s="85" t="s">
        <v>78</v>
      </c>
      <c r="D45" s="86"/>
      <c r="E45" s="47"/>
      <c r="F45" s="47"/>
      <c r="G45" s="47"/>
      <c r="H45" s="48"/>
      <c r="I45" s="49">
        <f t="shared" si="2"/>
        <v>0</v>
      </c>
    </row>
    <row r="46" spans="1:9" ht="12.75" customHeight="1" thickBot="1" x14ac:dyDescent="0.25">
      <c r="A46" s="221"/>
      <c r="B46" s="106">
        <v>44.58</v>
      </c>
      <c r="C46" s="85" t="s">
        <v>79</v>
      </c>
      <c r="D46" s="86"/>
      <c r="E46" s="47"/>
      <c r="F46" s="47"/>
      <c r="G46" s="47"/>
      <c r="H46" s="48"/>
      <c r="I46" s="49">
        <f t="shared" si="2"/>
        <v>0</v>
      </c>
    </row>
    <row r="47" spans="1:9" ht="12.75" customHeight="1" thickBot="1" x14ac:dyDescent="0.25">
      <c r="A47" s="221"/>
      <c r="B47" s="106">
        <v>45.85</v>
      </c>
      <c r="C47" s="85" t="s">
        <v>80</v>
      </c>
      <c r="D47" s="86"/>
      <c r="E47" s="47"/>
      <c r="F47" s="47"/>
      <c r="G47" s="47"/>
      <c r="H47" s="48"/>
      <c r="I47" s="49">
        <f t="shared" si="2"/>
        <v>0</v>
      </c>
    </row>
    <row r="48" spans="1:9" ht="12.75" customHeight="1" thickBot="1" x14ac:dyDescent="0.25">
      <c r="A48" s="219"/>
      <c r="B48" s="185"/>
      <c r="C48" s="70" t="s">
        <v>87</v>
      </c>
      <c r="D48" s="163"/>
      <c r="E48" s="53"/>
      <c r="F48" s="53"/>
      <c r="G48" s="53"/>
      <c r="H48" s="153"/>
      <c r="I48" s="49"/>
    </row>
    <row r="49" spans="1:9" ht="12.75" customHeight="1" thickBot="1" x14ac:dyDescent="0.25">
      <c r="A49" s="222"/>
      <c r="B49" s="396">
        <f>SUM(B36:B47)</f>
        <v>483.60999999999996</v>
      </c>
      <c r="C49" s="397"/>
      <c r="D49" s="396"/>
      <c r="E49" s="398"/>
      <c r="F49" s="397"/>
      <c r="G49" s="397"/>
      <c r="H49" s="396" t="s">
        <v>17</v>
      </c>
      <c r="I49" s="399">
        <f>SUM(I36:I48)</f>
        <v>0</v>
      </c>
    </row>
    <row r="50" spans="1:9" ht="77.25" thickBot="1" x14ac:dyDescent="0.25">
      <c r="A50" s="134" t="s">
        <v>145</v>
      </c>
      <c r="B50" s="117" t="s">
        <v>16</v>
      </c>
      <c r="C50" s="131" t="s">
        <v>5</v>
      </c>
      <c r="D50" s="117" t="s">
        <v>23</v>
      </c>
      <c r="E50" s="132" t="s">
        <v>18</v>
      </c>
      <c r="F50" s="117" t="s">
        <v>19</v>
      </c>
      <c r="G50" s="131" t="s">
        <v>10</v>
      </c>
      <c r="H50" s="117" t="s">
        <v>13</v>
      </c>
      <c r="I50" s="117" t="s">
        <v>12</v>
      </c>
    </row>
    <row r="51" spans="1:9" ht="13.5" hidden="1" thickBot="1" x14ac:dyDescent="0.25">
      <c r="A51" s="227"/>
      <c r="B51" s="106"/>
      <c r="C51" s="55" t="s">
        <v>66</v>
      </c>
      <c r="D51" s="86"/>
      <c r="E51" s="47"/>
      <c r="F51" s="47"/>
      <c r="G51" s="47"/>
      <c r="H51" s="48"/>
      <c r="I51" s="49"/>
    </row>
    <row r="52" spans="1:9" ht="12.75" hidden="1" customHeight="1" thickBot="1" x14ac:dyDescent="0.25">
      <c r="A52" s="227"/>
      <c r="B52" s="106"/>
      <c r="C52" s="55" t="s">
        <v>67</v>
      </c>
      <c r="D52" s="86"/>
      <c r="E52" s="47"/>
      <c r="F52" s="47"/>
      <c r="G52" s="47"/>
      <c r="H52" s="48"/>
      <c r="I52" s="49"/>
    </row>
    <row r="53" spans="1:9" ht="12.75" hidden="1" customHeight="1" thickBot="1" x14ac:dyDescent="0.25">
      <c r="A53" s="227"/>
      <c r="B53" s="106"/>
      <c r="C53" s="85" t="s">
        <v>70</v>
      </c>
      <c r="D53" s="86"/>
      <c r="E53" s="47"/>
      <c r="F53" s="47"/>
      <c r="G53" s="47"/>
      <c r="H53" s="48"/>
      <c r="I53" s="49"/>
    </row>
    <row r="54" spans="1:9" ht="13.5" hidden="1" thickBot="1" x14ac:dyDescent="0.25">
      <c r="A54" s="227"/>
      <c r="B54" s="106"/>
      <c r="C54" s="85" t="s">
        <v>72</v>
      </c>
      <c r="D54" s="86"/>
      <c r="E54" s="47"/>
      <c r="F54" s="47"/>
      <c r="G54" s="47"/>
      <c r="H54" s="48"/>
      <c r="I54" s="49"/>
    </row>
    <row r="55" spans="1:9" ht="12.75" hidden="1" customHeight="1" thickBot="1" x14ac:dyDescent="0.25">
      <c r="A55" s="227"/>
      <c r="B55" s="106"/>
      <c r="C55" s="85" t="s">
        <v>73</v>
      </c>
      <c r="D55" s="86"/>
      <c r="E55" s="47"/>
      <c r="F55" s="47"/>
      <c r="G55" s="47"/>
      <c r="H55" s="48"/>
      <c r="I55" s="49"/>
    </row>
    <row r="56" spans="1:9" ht="13.5" hidden="1" thickBot="1" x14ac:dyDescent="0.25">
      <c r="A56" s="227"/>
      <c r="B56" s="106"/>
      <c r="C56" s="85" t="s">
        <v>74</v>
      </c>
      <c r="D56" s="86"/>
      <c r="E56" s="47"/>
      <c r="F56" s="47"/>
      <c r="G56" s="47"/>
      <c r="H56" s="48"/>
      <c r="I56" s="49"/>
    </row>
    <row r="57" spans="1:9" ht="12.75" hidden="1" customHeight="1" thickBot="1" x14ac:dyDescent="0.25">
      <c r="A57" s="227"/>
      <c r="B57" s="106"/>
      <c r="C57" s="85" t="s">
        <v>75</v>
      </c>
      <c r="D57" s="86"/>
      <c r="E57" s="47"/>
      <c r="F57" s="47"/>
      <c r="G57" s="47"/>
      <c r="H57" s="48"/>
      <c r="I57" s="49"/>
    </row>
    <row r="58" spans="1:9" ht="12.75" hidden="1" customHeight="1" thickBot="1" x14ac:dyDescent="0.25">
      <c r="A58" s="227"/>
      <c r="B58" s="106"/>
      <c r="C58" s="85" t="s">
        <v>76</v>
      </c>
      <c r="D58" s="86"/>
      <c r="E58" s="47"/>
      <c r="F58" s="47"/>
      <c r="G58" s="47"/>
      <c r="H58" s="48"/>
      <c r="I58" s="49"/>
    </row>
    <row r="59" spans="1:9" ht="12.75" hidden="1" customHeight="1" thickBot="1" x14ac:dyDescent="0.25">
      <c r="A59" s="227"/>
      <c r="B59" s="106"/>
      <c r="C59" s="85" t="s">
        <v>77</v>
      </c>
      <c r="D59" s="86"/>
      <c r="E59" s="47"/>
      <c r="F59" s="47"/>
      <c r="G59" s="47"/>
      <c r="H59" s="48"/>
      <c r="I59" s="49"/>
    </row>
    <row r="60" spans="1:9" ht="12.75" hidden="1" customHeight="1" thickBot="1" x14ac:dyDescent="0.25">
      <c r="A60" s="227"/>
      <c r="B60" s="106"/>
      <c r="C60" s="85" t="s">
        <v>78</v>
      </c>
      <c r="D60" s="86"/>
      <c r="E60" s="47"/>
      <c r="F60" s="47"/>
      <c r="G60" s="47"/>
      <c r="H60" s="48"/>
      <c r="I60" s="49"/>
    </row>
    <row r="61" spans="1:9" ht="12.75" hidden="1" customHeight="1" thickBot="1" x14ac:dyDescent="0.25">
      <c r="A61" s="227"/>
      <c r="B61" s="106"/>
      <c r="C61" s="85" t="s">
        <v>79</v>
      </c>
      <c r="D61" s="86"/>
      <c r="E61" s="47"/>
      <c r="F61" s="47"/>
      <c r="G61" s="47"/>
      <c r="H61" s="48"/>
      <c r="I61" s="49"/>
    </row>
    <row r="62" spans="1:9" ht="12.75" hidden="1" customHeight="1" thickBot="1" x14ac:dyDescent="0.25">
      <c r="A62" s="227"/>
      <c r="B62" s="106"/>
      <c r="C62" s="85" t="s">
        <v>80</v>
      </c>
      <c r="D62" s="86"/>
      <c r="E62" s="47"/>
      <c r="F62" s="47"/>
      <c r="G62" s="47"/>
      <c r="H62" s="48"/>
      <c r="I62" s="49"/>
    </row>
    <row r="63" spans="1:9" ht="12.75" customHeight="1" thickBot="1" x14ac:dyDescent="0.25">
      <c r="A63" s="227"/>
      <c r="B63" s="106"/>
      <c r="C63" s="167" t="s">
        <v>87</v>
      </c>
      <c r="D63" s="86"/>
      <c r="E63" s="47"/>
      <c r="F63" s="47"/>
      <c r="G63" s="47"/>
      <c r="H63" s="48"/>
      <c r="I63" s="49"/>
    </row>
    <row r="64" spans="1:9" ht="12.75" customHeight="1" thickBot="1" x14ac:dyDescent="0.25">
      <c r="A64" s="180"/>
      <c r="B64" s="197">
        <f>SUM(B62)</f>
        <v>0</v>
      </c>
      <c r="C64" s="198"/>
      <c r="D64" s="197"/>
      <c r="E64" s="199"/>
      <c r="F64" s="198"/>
      <c r="G64" s="198"/>
      <c r="H64" s="197" t="s">
        <v>17</v>
      </c>
      <c r="I64" s="230">
        <f>SUM(I62)</f>
        <v>0</v>
      </c>
    </row>
    <row r="65" spans="1:255" ht="26.25" thickBot="1" x14ac:dyDescent="0.25">
      <c r="A65" s="46" t="s">
        <v>8</v>
      </c>
      <c r="B65" s="114" t="s">
        <v>16</v>
      </c>
      <c r="C65" s="114" t="s">
        <v>5</v>
      </c>
      <c r="D65" s="114" t="s">
        <v>23</v>
      </c>
      <c r="E65" s="118" t="s">
        <v>18</v>
      </c>
      <c r="F65" s="114" t="s">
        <v>19</v>
      </c>
      <c r="G65" s="114" t="s">
        <v>10</v>
      </c>
      <c r="H65" s="114" t="s">
        <v>13</v>
      </c>
      <c r="I65" s="115" t="s">
        <v>12</v>
      </c>
    </row>
    <row r="66" spans="1:255" ht="25.5" x14ac:dyDescent="0.2">
      <c r="A66" s="221" t="s">
        <v>2270</v>
      </c>
      <c r="B66" s="33"/>
      <c r="C66" s="33" t="s">
        <v>87</v>
      </c>
      <c r="D66" s="34"/>
      <c r="E66" s="35"/>
      <c r="F66" s="35"/>
      <c r="G66" s="35"/>
      <c r="H66" s="36"/>
      <c r="I66" s="157">
        <v>4880.16</v>
      </c>
    </row>
    <row r="67" spans="1:255" ht="12.75" customHeight="1" x14ac:dyDescent="0.2">
      <c r="A67" s="221" t="s">
        <v>84</v>
      </c>
      <c r="B67" s="13"/>
      <c r="C67" s="13" t="s">
        <v>87</v>
      </c>
      <c r="D67" s="14"/>
      <c r="E67" s="15"/>
      <c r="F67" s="15"/>
      <c r="G67" s="15"/>
      <c r="H67" s="16"/>
      <c r="I67" s="43">
        <v>356.35</v>
      </c>
    </row>
    <row r="68" spans="1:255" ht="12.75" customHeight="1" x14ac:dyDescent="0.2">
      <c r="A68" s="221" t="s">
        <v>86</v>
      </c>
      <c r="B68" s="13"/>
      <c r="C68" s="13" t="s">
        <v>87</v>
      </c>
      <c r="D68" s="14"/>
      <c r="E68" s="15"/>
      <c r="F68" s="15"/>
      <c r="G68" s="15"/>
      <c r="H68" s="16"/>
      <c r="I68" s="43">
        <v>326.35000000000002</v>
      </c>
    </row>
    <row r="69" spans="1:255" ht="12.75" customHeight="1" thickBot="1" x14ac:dyDescent="0.25">
      <c r="A69" s="219"/>
      <c r="B69" s="109"/>
      <c r="C69" s="109"/>
      <c r="D69" s="108"/>
      <c r="E69" s="110"/>
      <c r="F69" s="109"/>
      <c r="G69" s="109"/>
      <c r="H69" s="108" t="s">
        <v>17</v>
      </c>
      <c r="I69" s="232">
        <f>SUM(I66:I68)</f>
        <v>5562.8600000000006</v>
      </c>
    </row>
    <row r="70" spans="1:255" s="45" customFormat="1" ht="83.25" customHeight="1" thickBot="1" x14ac:dyDescent="0.25">
      <c r="A70" s="117" t="s">
        <v>95</v>
      </c>
      <c r="B70" s="114" t="s">
        <v>16</v>
      </c>
      <c r="C70" s="114" t="s">
        <v>5</v>
      </c>
      <c r="D70" s="114" t="s">
        <v>23</v>
      </c>
      <c r="E70" s="118" t="s">
        <v>18</v>
      </c>
      <c r="F70" s="114" t="s">
        <v>19</v>
      </c>
      <c r="G70" s="114" t="s">
        <v>10</v>
      </c>
      <c r="H70" s="114" t="s">
        <v>13</v>
      </c>
      <c r="I70" s="115" t="s">
        <v>12</v>
      </c>
      <c r="J70" s="56"/>
      <c r="K70" s="56"/>
      <c r="L70" s="56"/>
      <c r="M70" s="56"/>
      <c r="N70" s="56"/>
      <c r="O70" s="56"/>
      <c r="P70" s="56"/>
      <c r="Q70" s="56"/>
      <c r="R70" s="56"/>
      <c r="T70" s="56"/>
      <c r="U70" s="56"/>
      <c r="V70" s="56"/>
      <c r="W70" s="56"/>
      <c r="X70" s="56"/>
      <c r="Y70" s="56"/>
      <c r="Z70" s="56"/>
      <c r="AA70" s="56"/>
      <c r="AB70" s="56"/>
      <c r="AD70" s="56"/>
      <c r="AE70" s="56"/>
      <c r="AF70" s="56"/>
      <c r="AG70" s="56"/>
      <c r="AH70" s="56"/>
      <c r="AI70" s="56"/>
      <c r="AJ70" s="56"/>
      <c r="AK70" s="56"/>
      <c r="AL70" s="56"/>
      <c r="AN70" s="56"/>
      <c r="AO70" s="56"/>
      <c r="AP70" s="56"/>
      <c r="AQ70" s="56"/>
      <c r="AR70" s="56"/>
      <c r="AS70" s="56"/>
      <c r="AT70" s="56"/>
      <c r="AU70" s="56"/>
      <c r="AV70" s="56"/>
      <c r="AX70" s="56"/>
      <c r="AY70" s="56"/>
      <c r="AZ70" s="56"/>
      <c r="BA70" s="56"/>
      <c r="BB70" s="56"/>
      <c r="BC70" s="56"/>
      <c r="BD70" s="56"/>
      <c r="BE70" s="56"/>
      <c r="BF70" s="56"/>
      <c r="BH70" s="56"/>
      <c r="BI70" s="56"/>
      <c r="BJ70" s="56"/>
      <c r="BK70" s="56"/>
      <c r="BL70" s="56"/>
      <c r="BM70" s="56"/>
      <c r="BN70" s="56"/>
      <c r="BO70" s="56"/>
      <c r="BP70" s="56"/>
      <c r="BR70" s="56"/>
      <c r="BS70" s="56"/>
      <c r="BT70" s="56"/>
      <c r="BU70" s="56"/>
      <c r="BV70" s="56"/>
      <c r="BW70" s="56"/>
      <c r="BX70" s="56"/>
      <c r="BY70" s="56"/>
      <c r="BZ70" s="56"/>
      <c r="CB70" s="56"/>
      <c r="CC70" s="56"/>
      <c r="CD70" s="56"/>
      <c r="CE70" s="56"/>
      <c r="CF70" s="56"/>
      <c r="CG70" s="56"/>
      <c r="CH70" s="56"/>
      <c r="CI70" s="56"/>
      <c r="CJ70" s="56"/>
      <c r="CL70" s="56"/>
      <c r="CM70" s="56"/>
      <c r="CN70" s="56"/>
      <c r="CO70" s="56"/>
      <c r="CP70" s="56"/>
      <c r="CQ70" s="56"/>
      <c r="CR70" s="56"/>
      <c r="CS70" s="56"/>
      <c r="CT70" s="56"/>
      <c r="CV70" s="56"/>
      <c r="CW70" s="56"/>
      <c r="CX70" s="56"/>
      <c r="CY70" s="56"/>
      <c r="CZ70" s="56"/>
      <c r="DA70" s="56"/>
      <c r="DB70" s="56"/>
      <c r="DC70" s="56"/>
      <c r="DD70" s="56"/>
      <c r="DF70" s="56"/>
      <c r="DG70" s="56"/>
      <c r="DH70" s="56"/>
      <c r="DI70" s="56"/>
      <c r="DJ70" s="56"/>
      <c r="DK70" s="56"/>
      <c r="DL70" s="56"/>
      <c r="DM70" s="56"/>
      <c r="DN70" s="56"/>
      <c r="DP70" s="56"/>
      <c r="DQ70" s="56"/>
      <c r="DR70" s="56"/>
      <c r="DS70" s="56"/>
      <c r="DT70" s="56"/>
      <c r="DU70" s="56"/>
      <c r="DV70" s="56"/>
      <c r="DW70" s="56"/>
      <c r="DX70" s="56"/>
      <c r="DZ70" s="56"/>
      <c r="EA70" s="56"/>
      <c r="EB70" s="56"/>
      <c r="EC70" s="56"/>
      <c r="ED70" s="56"/>
      <c r="EE70" s="56"/>
      <c r="EF70" s="56"/>
      <c r="EG70" s="56"/>
      <c r="EH70" s="56"/>
      <c r="EJ70" s="56"/>
      <c r="EK70" s="56"/>
      <c r="EL70" s="56"/>
      <c r="EM70" s="56"/>
      <c r="EN70" s="56"/>
      <c r="EO70" s="56"/>
      <c r="EP70" s="56"/>
      <c r="EQ70" s="56"/>
      <c r="ER70" s="56"/>
      <c r="ET70" s="56"/>
      <c r="EU70" s="56"/>
      <c r="EV70" s="56"/>
      <c r="EW70" s="56"/>
      <c r="EX70" s="56"/>
      <c r="EY70" s="56"/>
      <c r="EZ70" s="56"/>
      <c r="FA70" s="56"/>
      <c r="FB70" s="56"/>
      <c r="FD70" s="56"/>
      <c r="FE70" s="56"/>
      <c r="FF70" s="56"/>
      <c r="FG70" s="56"/>
      <c r="FH70" s="56"/>
      <c r="FI70" s="56"/>
      <c r="FJ70" s="56"/>
      <c r="FK70" s="56"/>
      <c r="FL70" s="56"/>
      <c r="FN70" s="56"/>
      <c r="FO70" s="56"/>
      <c r="FP70" s="56"/>
      <c r="FQ70" s="56"/>
      <c r="FR70" s="56"/>
      <c r="FS70" s="56"/>
      <c r="FT70" s="56"/>
      <c r="FU70" s="56"/>
      <c r="FV70" s="56"/>
      <c r="FX70" s="56"/>
      <c r="FY70" s="56"/>
      <c r="FZ70" s="56"/>
      <c r="GA70" s="56"/>
      <c r="GB70" s="56"/>
      <c r="GC70" s="56"/>
      <c r="GD70" s="56"/>
      <c r="GE70" s="56"/>
      <c r="GF70" s="56"/>
      <c r="GH70" s="56"/>
      <c r="GI70" s="56"/>
      <c r="GJ70" s="56"/>
      <c r="GK70" s="56"/>
      <c r="GL70" s="56"/>
      <c r="GM70" s="56"/>
      <c r="GN70" s="56"/>
      <c r="GO70" s="56"/>
      <c r="GP70" s="56"/>
      <c r="GR70" s="56"/>
      <c r="GS70" s="56"/>
      <c r="GT70" s="56"/>
      <c r="GU70" s="56"/>
      <c r="GV70" s="56"/>
      <c r="GW70" s="56"/>
      <c r="GX70" s="56"/>
      <c r="GY70" s="56"/>
      <c r="GZ70" s="56"/>
      <c r="HB70" s="56"/>
      <c r="HC70" s="56"/>
      <c r="HD70" s="56"/>
      <c r="HE70" s="56"/>
      <c r="HF70" s="56"/>
      <c r="HG70" s="56"/>
      <c r="HH70" s="56"/>
      <c r="HI70" s="56"/>
      <c r="HJ70" s="56"/>
      <c r="HL70" s="56"/>
      <c r="HM70" s="56"/>
      <c r="HN70" s="56"/>
      <c r="HO70" s="56"/>
      <c r="HP70" s="56"/>
      <c r="HQ70" s="56"/>
      <c r="HR70" s="56"/>
      <c r="HS70" s="56"/>
      <c r="HT70" s="56"/>
      <c r="HV70" s="56"/>
      <c r="HW70" s="56"/>
      <c r="HX70" s="56"/>
      <c r="HY70" s="56"/>
      <c r="HZ70" s="56"/>
      <c r="IA70" s="56"/>
      <c r="IB70" s="56"/>
      <c r="IC70" s="56"/>
      <c r="ID70" s="56"/>
      <c r="IF70" s="56"/>
      <c r="IG70" s="56"/>
      <c r="IH70" s="56"/>
      <c r="II70" s="56"/>
      <c r="IJ70" s="56"/>
      <c r="IK70" s="56"/>
      <c r="IL70" s="56"/>
      <c r="IM70" s="56"/>
      <c r="IN70" s="56"/>
      <c r="IP70" s="56"/>
      <c r="IQ70" s="56"/>
      <c r="IR70" s="56"/>
      <c r="IS70" s="56"/>
      <c r="IT70" s="56"/>
      <c r="IU70" s="56"/>
    </row>
    <row r="71" spans="1:255" ht="12.75" hidden="1" customHeight="1" thickBot="1" x14ac:dyDescent="0.25">
      <c r="A71" s="227"/>
      <c r="B71" s="104"/>
      <c r="C71" s="58" t="s">
        <v>66</v>
      </c>
      <c r="D71" s="64"/>
      <c r="E71" s="59"/>
      <c r="F71" s="59"/>
      <c r="G71" s="59"/>
      <c r="H71" s="60"/>
      <c r="I71" s="61">
        <f t="shared" ref="I71:I83" si="3">G71*H71</f>
        <v>0</v>
      </c>
      <c r="J71" s="56"/>
      <c r="K71" s="56"/>
      <c r="L71" s="56"/>
      <c r="M71" s="56"/>
      <c r="N71" s="56"/>
      <c r="O71" s="56"/>
      <c r="P71" s="56"/>
      <c r="Q71" s="56"/>
      <c r="R71" s="56"/>
      <c r="T71" s="56"/>
      <c r="U71" s="56"/>
      <c r="V71" s="56"/>
      <c r="W71" s="56"/>
      <c r="X71" s="56"/>
      <c r="Y71" s="56"/>
      <c r="Z71" s="56"/>
      <c r="AA71" s="56"/>
      <c r="AB71" s="56"/>
      <c r="AD71" s="56"/>
      <c r="AE71" s="56"/>
      <c r="AF71" s="56"/>
      <c r="AG71" s="56"/>
      <c r="AH71" s="56"/>
      <c r="AI71" s="56"/>
      <c r="AJ71" s="56"/>
      <c r="AK71" s="56"/>
      <c r="AL71" s="56"/>
      <c r="AN71" s="56"/>
      <c r="AO71" s="56"/>
      <c r="AP71" s="56"/>
      <c r="AQ71" s="56"/>
      <c r="AR71" s="56"/>
      <c r="AS71" s="56"/>
      <c r="AT71" s="56"/>
      <c r="AU71" s="56"/>
      <c r="AV71" s="56"/>
      <c r="AX71" s="56"/>
      <c r="AY71" s="56"/>
      <c r="AZ71" s="56"/>
      <c r="BA71" s="56"/>
      <c r="BB71" s="56"/>
      <c r="BC71" s="56"/>
      <c r="BD71" s="56"/>
      <c r="BE71" s="56"/>
      <c r="BF71" s="56"/>
      <c r="BH71" s="56"/>
      <c r="BI71" s="56"/>
      <c r="BJ71" s="56"/>
      <c r="BK71" s="56"/>
      <c r="BL71" s="56"/>
      <c r="BM71" s="56"/>
      <c r="BN71" s="56"/>
      <c r="BO71" s="56"/>
      <c r="BP71" s="56"/>
      <c r="BR71" s="56"/>
      <c r="BS71" s="56"/>
      <c r="BT71" s="56"/>
      <c r="BU71" s="56"/>
      <c r="BV71" s="56"/>
      <c r="BW71" s="56"/>
      <c r="BX71" s="56"/>
      <c r="BY71" s="56"/>
      <c r="BZ71" s="56"/>
      <c r="CB71" s="56"/>
      <c r="CC71" s="56"/>
      <c r="CD71" s="56"/>
      <c r="CE71" s="56"/>
      <c r="CF71" s="56"/>
      <c r="CG71" s="56"/>
      <c r="CH71" s="56"/>
      <c r="CI71" s="56"/>
      <c r="CJ71" s="56"/>
      <c r="CL71" s="56"/>
      <c r="CM71" s="56"/>
      <c r="CN71" s="56"/>
      <c r="CO71" s="56"/>
      <c r="CP71" s="56"/>
      <c r="CQ71" s="56"/>
      <c r="CR71" s="56"/>
      <c r="CS71" s="56"/>
      <c r="CT71" s="56"/>
      <c r="CV71" s="56"/>
      <c r="CW71" s="56"/>
      <c r="CX71" s="56"/>
      <c r="CY71" s="56"/>
      <c r="CZ71" s="56"/>
      <c r="DA71" s="56"/>
      <c r="DB71" s="56"/>
      <c r="DC71" s="56"/>
      <c r="DD71" s="56"/>
      <c r="DF71" s="56"/>
      <c r="DG71" s="56"/>
      <c r="DH71" s="56"/>
      <c r="DI71" s="56"/>
      <c r="DJ71" s="56"/>
      <c r="DK71" s="56"/>
      <c r="DL71" s="56"/>
      <c r="DM71" s="56"/>
      <c r="DN71" s="56"/>
      <c r="DP71" s="56"/>
      <c r="DQ71" s="56"/>
      <c r="DR71" s="56"/>
      <c r="DS71" s="56"/>
      <c r="DT71" s="56"/>
      <c r="DU71" s="56"/>
      <c r="DV71" s="56"/>
      <c r="DW71" s="56"/>
      <c r="DX71" s="56"/>
      <c r="DZ71" s="56"/>
      <c r="EA71" s="56"/>
      <c r="EB71" s="56"/>
      <c r="EC71" s="56"/>
      <c r="ED71" s="56"/>
      <c r="EE71" s="56"/>
      <c r="EF71" s="56"/>
      <c r="EG71" s="56"/>
      <c r="EH71" s="56"/>
      <c r="EJ71" s="56"/>
      <c r="EK71" s="56"/>
      <c r="EL71" s="56"/>
      <c r="EM71" s="56"/>
      <c r="EN71" s="56"/>
      <c r="EO71" s="56"/>
      <c r="EP71" s="56"/>
      <c r="EQ71" s="56"/>
      <c r="ER71" s="56"/>
      <c r="ET71" s="56"/>
      <c r="EU71" s="56"/>
      <c r="EV71" s="56"/>
      <c r="EW71" s="56"/>
      <c r="EX71" s="56"/>
      <c r="EY71" s="56"/>
      <c r="EZ71" s="56"/>
      <c r="FA71" s="56"/>
      <c r="FB71" s="56"/>
      <c r="FD71" s="56"/>
      <c r="FE71" s="56"/>
      <c r="FF71" s="56"/>
      <c r="FG71" s="56"/>
      <c r="FH71" s="56"/>
      <c r="FI71" s="56"/>
      <c r="FJ71" s="56"/>
      <c r="FK71" s="56"/>
      <c r="FL71" s="56"/>
      <c r="FN71" s="56"/>
      <c r="FO71" s="56"/>
      <c r="FP71" s="56"/>
      <c r="FQ71" s="56"/>
      <c r="FR71" s="56"/>
      <c r="FS71" s="56"/>
      <c r="FT71" s="56"/>
      <c r="FU71" s="56"/>
      <c r="FV71" s="56"/>
      <c r="FX71" s="56"/>
      <c r="FY71" s="56"/>
      <c r="FZ71" s="56"/>
      <c r="GA71" s="56"/>
      <c r="GB71" s="56"/>
      <c r="GC71" s="56"/>
      <c r="GD71" s="56"/>
      <c r="GE71" s="56"/>
      <c r="GF71" s="56"/>
      <c r="GH71" s="56"/>
      <c r="GI71" s="56"/>
      <c r="GJ71" s="56"/>
      <c r="GK71" s="56"/>
      <c r="GL71" s="56"/>
      <c r="GM71" s="56"/>
      <c r="GN71" s="56"/>
      <c r="GO71" s="56"/>
      <c r="GP71" s="56"/>
      <c r="GR71" s="56"/>
      <c r="GS71" s="56"/>
      <c r="GT71" s="56"/>
      <c r="GU71" s="56"/>
      <c r="GV71" s="56"/>
      <c r="GW71" s="56"/>
      <c r="GX71" s="56"/>
      <c r="GY71" s="56"/>
      <c r="GZ71" s="56"/>
      <c r="HB71" s="56"/>
      <c r="HC71" s="56"/>
      <c r="HD71" s="56"/>
      <c r="HE71" s="56"/>
      <c r="HF71" s="56"/>
      <c r="HG71" s="56"/>
      <c r="HH71" s="56"/>
      <c r="HI71" s="56"/>
      <c r="HJ71" s="56"/>
      <c r="HL71" s="56"/>
      <c r="HM71" s="56"/>
      <c r="HN71" s="56"/>
      <c r="HO71" s="56"/>
      <c r="HP71" s="56"/>
      <c r="HQ71" s="56"/>
      <c r="HR71" s="56"/>
      <c r="HS71" s="56"/>
      <c r="HT71" s="56"/>
      <c r="HV71" s="56"/>
      <c r="HW71" s="56"/>
      <c r="HX71" s="56"/>
      <c r="HY71" s="56"/>
      <c r="HZ71" s="56"/>
      <c r="IA71" s="56"/>
      <c r="IB71" s="56"/>
      <c r="IC71" s="56"/>
      <c r="ID71" s="56"/>
      <c r="IF71" s="56"/>
      <c r="IG71" s="56"/>
      <c r="IH71" s="56"/>
      <c r="II71" s="56"/>
      <c r="IJ71" s="56"/>
      <c r="IK71" s="56"/>
      <c r="IL71" s="56"/>
      <c r="IM71" s="56"/>
      <c r="IN71" s="56"/>
      <c r="IP71" s="56"/>
      <c r="IQ71" s="56"/>
      <c r="IR71" s="56"/>
      <c r="IS71" s="56"/>
      <c r="IT71" s="56"/>
      <c r="IU71" s="56"/>
    </row>
    <row r="72" spans="1:255" ht="12.75" hidden="1" customHeight="1" thickBot="1" x14ac:dyDescent="0.25">
      <c r="A72" s="227"/>
      <c r="B72" s="105"/>
      <c r="C72" s="92" t="s">
        <v>67</v>
      </c>
      <c r="D72" s="93"/>
      <c r="E72" s="94"/>
      <c r="F72" s="94"/>
      <c r="G72" s="94"/>
      <c r="H72" s="95"/>
      <c r="I72" s="96">
        <f t="shared" si="3"/>
        <v>0</v>
      </c>
      <c r="J72" s="56"/>
      <c r="K72" s="56"/>
      <c r="L72" s="56"/>
      <c r="M72" s="56"/>
      <c r="N72" s="56"/>
      <c r="O72" s="56"/>
      <c r="P72" s="56"/>
      <c r="Q72" s="56"/>
      <c r="R72" s="56"/>
      <c r="T72" s="56"/>
      <c r="U72" s="56"/>
      <c r="V72" s="56"/>
      <c r="W72" s="56"/>
      <c r="X72" s="56"/>
      <c r="Y72" s="56"/>
      <c r="Z72" s="56"/>
      <c r="AA72" s="56"/>
      <c r="AB72" s="56"/>
      <c r="AD72" s="56"/>
      <c r="AE72" s="56"/>
      <c r="AF72" s="56"/>
      <c r="AG72" s="56"/>
      <c r="AH72" s="56"/>
      <c r="AI72" s="56"/>
      <c r="AJ72" s="56"/>
      <c r="AK72" s="56"/>
      <c r="AL72" s="56"/>
      <c r="AN72" s="56"/>
      <c r="AO72" s="56"/>
      <c r="AP72" s="56"/>
      <c r="AQ72" s="56"/>
      <c r="AR72" s="56"/>
      <c r="AS72" s="56"/>
      <c r="AT72" s="56"/>
      <c r="AU72" s="56"/>
      <c r="AV72" s="56"/>
      <c r="AX72" s="56"/>
      <c r="AY72" s="56"/>
      <c r="AZ72" s="56"/>
      <c r="BA72" s="56"/>
      <c r="BB72" s="56"/>
      <c r="BC72" s="56"/>
      <c r="BD72" s="56"/>
      <c r="BE72" s="56"/>
      <c r="BF72" s="56"/>
      <c r="BH72" s="56"/>
      <c r="BI72" s="56"/>
      <c r="BJ72" s="56"/>
      <c r="BK72" s="56"/>
      <c r="BL72" s="56"/>
      <c r="BM72" s="56"/>
      <c r="BN72" s="56"/>
      <c r="BO72" s="56"/>
      <c r="BP72" s="56"/>
      <c r="BR72" s="56"/>
      <c r="BS72" s="56"/>
      <c r="BT72" s="56"/>
      <c r="BU72" s="56"/>
      <c r="BV72" s="56"/>
      <c r="BW72" s="56"/>
      <c r="BX72" s="56"/>
      <c r="BY72" s="56"/>
      <c r="BZ72" s="56"/>
      <c r="CB72" s="56"/>
      <c r="CC72" s="56"/>
      <c r="CD72" s="56"/>
      <c r="CE72" s="56"/>
      <c r="CF72" s="56"/>
      <c r="CG72" s="56"/>
      <c r="CH72" s="56"/>
      <c r="CI72" s="56"/>
      <c r="CJ72" s="56"/>
      <c r="CL72" s="56"/>
      <c r="CM72" s="56"/>
      <c r="CN72" s="56"/>
      <c r="CO72" s="56"/>
      <c r="CP72" s="56"/>
      <c r="CQ72" s="56"/>
      <c r="CR72" s="56"/>
      <c r="CS72" s="56"/>
      <c r="CT72" s="56"/>
      <c r="CV72" s="56"/>
      <c r="CW72" s="56"/>
      <c r="CX72" s="56"/>
      <c r="CY72" s="56"/>
      <c r="CZ72" s="56"/>
      <c r="DA72" s="56"/>
      <c r="DB72" s="56"/>
      <c r="DC72" s="56"/>
      <c r="DD72" s="56"/>
      <c r="DF72" s="56"/>
      <c r="DG72" s="56"/>
      <c r="DH72" s="56"/>
      <c r="DI72" s="56"/>
      <c r="DJ72" s="56"/>
      <c r="DK72" s="56"/>
      <c r="DL72" s="56"/>
      <c r="DM72" s="56"/>
      <c r="DN72" s="56"/>
      <c r="DP72" s="56"/>
      <c r="DQ72" s="56"/>
      <c r="DR72" s="56"/>
      <c r="DS72" s="56"/>
      <c r="DT72" s="56"/>
      <c r="DU72" s="56"/>
      <c r="DV72" s="56"/>
      <c r="DW72" s="56"/>
      <c r="DX72" s="56"/>
      <c r="DZ72" s="56"/>
      <c r="EA72" s="56"/>
      <c r="EB72" s="56"/>
      <c r="EC72" s="56"/>
      <c r="ED72" s="56"/>
      <c r="EE72" s="56"/>
      <c r="EF72" s="56"/>
      <c r="EG72" s="56"/>
      <c r="EH72" s="56"/>
      <c r="EJ72" s="56"/>
      <c r="EK72" s="56"/>
      <c r="EL72" s="56"/>
      <c r="EM72" s="56"/>
      <c r="EN72" s="56"/>
      <c r="EO72" s="56"/>
      <c r="EP72" s="56"/>
      <c r="EQ72" s="56"/>
      <c r="ER72" s="56"/>
      <c r="ET72" s="56"/>
      <c r="EU72" s="56"/>
      <c r="EV72" s="56"/>
      <c r="EW72" s="56"/>
      <c r="EX72" s="56"/>
      <c r="EY72" s="56"/>
      <c r="EZ72" s="56"/>
      <c r="FA72" s="56"/>
      <c r="FB72" s="56"/>
      <c r="FD72" s="56"/>
      <c r="FE72" s="56"/>
      <c r="FF72" s="56"/>
      <c r="FG72" s="56"/>
      <c r="FH72" s="56"/>
      <c r="FI72" s="56"/>
      <c r="FJ72" s="56"/>
      <c r="FK72" s="56"/>
      <c r="FL72" s="56"/>
      <c r="FN72" s="56"/>
      <c r="FO72" s="56"/>
      <c r="FP72" s="56"/>
      <c r="FQ72" s="56"/>
      <c r="FR72" s="56"/>
      <c r="FS72" s="56"/>
      <c r="FT72" s="56"/>
      <c r="FU72" s="56"/>
      <c r="FV72" s="56"/>
      <c r="FX72" s="56"/>
      <c r="FY72" s="56"/>
      <c r="FZ72" s="56"/>
      <c r="GA72" s="56"/>
      <c r="GB72" s="56"/>
      <c r="GC72" s="56"/>
      <c r="GD72" s="56"/>
      <c r="GE72" s="56"/>
      <c r="GF72" s="56"/>
      <c r="GH72" s="56"/>
      <c r="GI72" s="56"/>
      <c r="GJ72" s="56"/>
      <c r="GK72" s="56"/>
      <c r="GL72" s="56"/>
      <c r="GM72" s="56"/>
      <c r="GN72" s="56"/>
      <c r="GO72" s="56"/>
      <c r="GP72" s="56"/>
      <c r="GR72" s="56"/>
      <c r="GS72" s="56"/>
      <c r="GT72" s="56"/>
      <c r="GU72" s="56"/>
      <c r="GV72" s="56"/>
      <c r="GW72" s="56"/>
      <c r="GX72" s="56"/>
      <c r="GY72" s="56"/>
      <c r="GZ72" s="56"/>
      <c r="HB72" s="56"/>
      <c r="HC72" s="56"/>
      <c r="HD72" s="56"/>
      <c r="HE72" s="56"/>
      <c r="HF72" s="56"/>
      <c r="HG72" s="56"/>
      <c r="HH72" s="56"/>
      <c r="HI72" s="56"/>
      <c r="HJ72" s="56"/>
      <c r="HL72" s="56"/>
      <c r="HM72" s="56"/>
      <c r="HN72" s="56"/>
      <c r="HO72" s="56"/>
      <c r="HP72" s="56"/>
      <c r="HQ72" s="56"/>
      <c r="HR72" s="56"/>
      <c r="HS72" s="56"/>
      <c r="HT72" s="56"/>
      <c r="HV72" s="56"/>
      <c r="HW72" s="56"/>
      <c r="HX72" s="56"/>
      <c r="HY72" s="56"/>
      <c r="HZ72" s="56"/>
      <c r="IA72" s="56"/>
      <c r="IB72" s="56"/>
      <c r="IC72" s="56"/>
      <c r="ID72" s="56"/>
      <c r="IF72" s="56"/>
      <c r="IG72" s="56"/>
      <c r="IH72" s="56"/>
      <c r="II72" s="56"/>
      <c r="IJ72" s="56"/>
      <c r="IK72" s="56"/>
      <c r="IL72" s="56"/>
      <c r="IM72" s="56"/>
      <c r="IN72" s="56"/>
      <c r="IP72" s="56"/>
      <c r="IQ72" s="56"/>
      <c r="IR72" s="56"/>
      <c r="IS72" s="56"/>
      <c r="IT72" s="56"/>
      <c r="IU72" s="56"/>
    </row>
    <row r="73" spans="1:255" ht="12.75" hidden="1" customHeight="1" thickBot="1" x14ac:dyDescent="0.25">
      <c r="A73" s="227"/>
      <c r="B73" s="106"/>
      <c r="C73" s="85" t="s">
        <v>70</v>
      </c>
      <c r="D73" s="86"/>
      <c r="E73" s="47"/>
      <c r="F73" s="47"/>
      <c r="G73" s="47"/>
      <c r="H73" s="48"/>
      <c r="I73" s="49">
        <f t="shared" si="3"/>
        <v>0</v>
      </c>
      <c r="J73" s="56"/>
      <c r="K73" s="56"/>
      <c r="L73" s="56"/>
      <c r="M73" s="56"/>
      <c r="N73" s="56"/>
      <c r="O73" s="56"/>
      <c r="P73" s="56"/>
      <c r="Q73" s="56"/>
      <c r="R73" s="56"/>
      <c r="T73" s="56"/>
      <c r="U73" s="56"/>
      <c r="V73" s="56"/>
      <c r="W73" s="56"/>
      <c r="X73" s="56"/>
      <c r="Y73" s="56"/>
      <c r="Z73" s="56"/>
      <c r="AA73" s="56"/>
      <c r="AB73" s="56"/>
      <c r="AD73" s="56"/>
      <c r="AE73" s="56"/>
      <c r="AF73" s="56"/>
      <c r="AG73" s="56"/>
      <c r="AH73" s="56"/>
      <c r="AI73" s="56"/>
      <c r="AJ73" s="56"/>
      <c r="AK73" s="56"/>
      <c r="AL73" s="56"/>
      <c r="AN73" s="56"/>
      <c r="AO73" s="56"/>
      <c r="AP73" s="56"/>
      <c r="AQ73" s="56"/>
      <c r="AR73" s="56"/>
      <c r="AS73" s="56"/>
      <c r="AT73" s="56"/>
      <c r="AU73" s="56"/>
      <c r="AV73" s="56"/>
      <c r="AX73" s="56"/>
      <c r="AY73" s="56"/>
      <c r="AZ73" s="56"/>
      <c r="BA73" s="56"/>
      <c r="BB73" s="56"/>
      <c r="BC73" s="56"/>
      <c r="BD73" s="56"/>
      <c r="BE73" s="56"/>
      <c r="BF73" s="56"/>
      <c r="BH73" s="56"/>
      <c r="BI73" s="56"/>
      <c r="BJ73" s="56"/>
      <c r="BK73" s="56"/>
      <c r="BL73" s="56"/>
      <c r="BM73" s="56"/>
      <c r="BN73" s="56"/>
      <c r="BO73" s="56"/>
      <c r="BP73" s="56"/>
      <c r="BR73" s="56"/>
      <c r="BS73" s="56"/>
      <c r="BT73" s="56"/>
      <c r="BU73" s="56"/>
      <c r="BV73" s="56"/>
      <c r="BW73" s="56"/>
      <c r="BX73" s="56"/>
      <c r="BY73" s="56"/>
      <c r="BZ73" s="56"/>
      <c r="CB73" s="56"/>
      <c r="CC73" s="56"/>
      <c r="CD73" s="56"/>
      <c r="CE73" s="56"/>
      <c r="CF73" s="56"/>
      <c r="CG73" s="56"/>
      <c r="CH73" s="56"/>
      <c r="CI73" s="56"/>
      <c r="CJ73" s="56"/>
      <c r="CL73" s="56"/>
      <c r="CM73" s="56"/>
      <c r="CN73" s="56"/>
      <c r="CO73" s="56"/>
      <c r="CP73" s="56"/>
      <c r="CQ73" s="56"/>
      <c r="CR73" s="56"/>
      <c r="CS73" s="56"/>
      <c r="CT73" s="56"/>
      <c r="CV73" s="56"/>
      <c r="CW73" s="56"/>
      <c r="CX73" s="56"/>
      <c r="CY73" s="56"/>
      <c r="CZ73" s="56"/>
      <c r="DA73" s="56"/>
      <c r="DB73" s="56"/>
      <c r="DC73" s="56"/>
      <c r="DD73" s="56"/>
      <c r="DF73" s="56"/>
      <c r="DG73" s="56"/>
      <c r="DH73" s="56"/>
      <c r="DI73" s="56"/>
      <c r="DJ73" s="56"/>
      <c r="DK73" s="56"/>
      <c r="DL73" s="56"/>
      <c r="DM73" s="56"/>
      <c r="DN73" s="56"/>
      <c r="DP73" s="56"/>
      <c r="DQ73" s="56"/>
      <c r="DR73" s="56"/>
      <c r="DS73" s="56"/>
      <c r="DT73" s="56"/>
      <c r="DU73" s="56"/>
      <c r="DV73" s="56"/>
      <c r="DW73" s="56"/>
      <c r="DX73" s="56"/>
      <c r="DZ73" s="56"/>
      <c r="EA73" s="56"/>
      <c r="EB73" s="56"/>
      <c r="EC73" s="56"/>
      <c r="ED73" s="56"/>
      <c r="EE73" s="56"/>
      <c r="EF73" s="56"/>
      <c r="EG73" s="56"/>
      <c r="EH73" s="56"/>
      <c r="EJ73" s="56"/>
      <c r="EK73" s="56"/>
      <c r="EL73" s="56"/>
      <c r="EM73" s="56"/>
      <c r="EN73" s="56"/>
      <c r="EO73" s="56"/>
      <c r="EP73" s="56"/>
      <c r="EQ73" s="56"/>
      <c r="ER73" s="56"/>
      <c r="ET73" s="56"/>
      <c r="EU73" s="56"/>
      <c r="EV73" s="56"/>
      <c r="EW73" s="56"/>
      <c r="EX73" s="56"/>
      <c r="EY73" s="56"/>
      <c r="EZ73" s="56"/>
      <c r="FA73" s="56"/>
      <c r="FB73" s="56"/>
      <c r="FD73" s="56"/>
      <c r="FE73" s="56"/>
      <c r="FF73" s="56"/>
      <c r="FG73" s="56"/>
      <c r="FH73" s="56"/>
      <c r="FI73" s="56"/>
      <c r="FJ73" s="56"/>
      <c r="FK73" s="56"/>
      <c r="FL73" s="56"/>
      <c r="FN73" s="56"/>
      <c r="FO73" s="56"/>
      <c r="FP73" s="56"/>
      <c r="FQ73" s="56"/>
      <c r="FR73" s="56"/>
      <c r="FS73" s="56"/>
      <c r="FT73" s="56"/>
      <c r="FU73" s="56"/>
      <c r="FV73" s="56"/>
      <c r="FX73" s="56"/>
      <c r="FY73" s="56"/>
      <c r="FZ73" s="56"/>
      <c r="GA73" s="56"/>
      <c r="GB73" s="56"/>
      <c r="GC73" s="56"/>
      <c r="GD73" s="56"/>
      <c r="GE73" s="56"/>
      <c r="GF73" s="56"/>
      <c r="GH73" s="56"/>
      <c r="GI73" s="56"/>
      <c r="GJ73" s="56"/>
      <c r="GK73" s="56"/>
      <c r="GL73" s="56"/>
      <c r="GM73" s="56"/>
      <c r="GN73" s="56"/>
      <c r="GO73" s="56"/>
      <c r="GP73" s="56"/>
      <c r="GR73" s="56"/>
      <c r="GS73" s="56"/>
      <c r="GT73" s="56"/>
      <c r="GU73" s="56"/>
      <c r="GV73" s="56"/>
      <c r="GW73" s="56"/>
      <c r="GX73" s="56"/>
      <c r="GY73" s="56"/>
      <c r="GZ73" s="56"/>
      <c r="HB73" s="56"/>
      <c r="HC73" s="56"/>
      <c r="HD73" s="56"/>
      <c r="HE73" s="56"/>
      <c r="HF73" s="56"/>
      <c r="HG73" s="56"/>
      <c r="HH73" s="56"/>
      <c r="HI73" s="56"/>
      <c r="HJ73" s="56"/>
      <c r="HL73" s="56"/>
      <c r="HM73" s="56"/>
      <c r="HN73" s="56"/>
      <c r="HO73" s="56"/>
      <c r="HP73" s="56"/>
      <c r="HQ73" s="56"/>
      <c r="HR73" s="56"/>
      <c r="HS73" s="56"/>
      <c r="HT73" s="56"/>
      <c r="HV73" s="56"/>
      <c r="HW73" s="56"/>
      <c r="HX73" s="56"/>
      <c r="HY73" s="56"/>
      <c r="HZ73" s="56"/>
      <c r="IA73" s="56"/>
      <c r="IB73" s="56"/>
      <c r="IC73" s="56"/>
      <c r="ID73" s="56"/>
      <c r="IF73" s="56"/>
      <c r="IG73" s="56"/>
      <c r="IH73" s="56"/>
      <c r="II73" s="56"/>
      <c r="IJ73" s="56"/>
      <c r="IK73" s="56"/>
      <c r="IL73" s="56"/>
      <c r="IM73" s="56"/>
      <c r="IN73" s="56"/>
      <c r="IP73" s="56"/>
      <c r="IQ73" s="56"/>
      <c r="IR73" s="56"/>
      <c r="IS73" s="56"/>
      <c r="IT73" s="56"/>
      <c r="IU73" s="56"/>
    </row>
    <row r="74" spans="1:255" ht="12.75" hidden="1" customHeight="1" thickBot="1" x14ac:dyDescent="0.25">
      <c r="A74" s="227"/>
      <c r="B74" s="106"/>
      <c r="C74" s="85" t="s">
        <v>72</v>
      </c>
      <c r="D74" s="86"/>
      <c r="E74" s="47"/>
      <c r="F74" s="47"/>
      <c r="G74" s="47"/>
      <c r="H74" s="48"/>
      <c r="I74" s="49">
        <f t="shared" si="3"/>
        <v>0</v>
      </c>
      <c r="J74" s="56"/>
      <c r="K74" s="56"/>
      <c r="L74" s="56"/>
      <c r="M74" s="56"/>
      <c r="N74" s="56"/>
      <c r="O74" s="56"/>
      <c r="P74" s="56"/>
      <c r="Q74" s="56"/>
      <c r="R74" s="56"/>
      <c r="T74" s="56"/>
      <c r="U74" s="56"/>
      <c r="V74" s="56"/>
      <c r="W74" s="56"/>
      <c r="X74" s="56"/>
      <c r="Y74" s="56"/>
      <c r="Z74" s="56"/>
      <c r="AA74" s="56"/>
      <c r="AB74" s="56"/>
      <c r="AD74" s="56"/>
      <c r="AE74" s="56"/>
      <c r="AF74" s="56"/>
      <c r="AG74" s="56"/>
      <c r="AH74" s="56"/>
      <c r="AI74" s="56"/>
      <c r="AJ74" s="56"/>
      <c r="AK74" s="56"/>
      <c r="AL74" s="56"/>
      <c r="AN74" s="56"/>
      <c r="AO74" s="56"/>
      <c r="AP74" s="56"/>
      <c r="AQ74" s="56"/>
      <c r="AR74" s="56"/>
      <c r="AS74" s="56"/>
      <c r="AT74" s="56"/>
      <c r="AU74" s="56"/>
      <c r="AV74" s="56"/>
      <c r="AX74" s="56"/>
      <c r="AY74" s="56"/>
      <c r="AZ74" s="56"/>
      <c r="BA74" s="56"/>
      <c r="BB74" s="56"/>
      <c r="BC74" s="56"/>
      <c r="BD74" s="56"/>
      <c r="BE74" s="56"/>
      <c r="BF74" s="56"/>
      <c r="BH74" s="56"/>
      <c r="BI74" s="56"/>
      <c r="BJ74" s="56"/>
      <c r="BK74" s="56"/>
      <c r="BL74" s="56"/>
      <c r="BM74" s="56"/>
      <c r="BN74" s="56"/>
      <c r="BO74" s="56"/>
      <c r="BP74" s="56"/>
      <c r="BR74" s="56"/>
      <c r="BS74" s="56"/>
      <c r="BT74" s="56"/>
      <c r="BU74" s="56"/>
      <c r="BV74" s="56"/>
      <c r="BW74" s="56"/>
      <c r="BX74" s="56"/>
      <c r="BY74" s="56"/>
      <c r="BZ74" s="56"/>
      <c r="CB74" s="56"/>
      <c r="CC74" s="56"/>
      <c r="CD74" s="56"/>
      <c r="CE74" s="56"/>
      <c r="CF74" s="56"/>
      <c r="CG74" s="56"/>
      <c r="CH74" s="56"/>
      <c r="CI74" s="56"/>
      <c r="CJ74" s="56"/>
      <c r="CL74" s="56"/>
      <c r="CM74" s="56"/>
      <c r="CN74" s="56"/>
      <c r="CO74" s="56"/>
      <c r="CP74" s="56"/>
      <c r="CQ74" s="56"/>
      <c r="CR74" s="56"/>
      <c r="CS74" s="56"/>
      <c r="CT74" s="56"/>
      <c r="CV74" s="56"/>
      <c r="CW74" s="56"/>
      <c r="CX74" s="56"/>
      <c r="CY74" s="56"/>
      <c r="CZ74" s="56"/>
      <c r="DA74" s="56"/>
      <c r="DB74" s="56"/>
      <c r="DC74" s="56"/>
      <c r="DD74" s="56"/>
      <c r="DF74" s="56"/>
      <c r="DG74" s="56"/>
      <c r="DH74" s="56"/>
      <c r="DI74" s="56"/>
      <c r="DJ74" s="56"/>
      <c r="DK74" s="56"/>
      <c r="DL74" s="56"/>
      <c r="DM74" s="56"/>
      <c r="DN74" s="56"/>
      <c r="DP74" s="56"/>
      <c r="DQ74" s="56"/>
      <c r="DR74" s="56"/>
      <c r="DS74" s="56"/>
      <c r="DT74" s="56"/>
      <c r="DU74" s="56"/>
      <c r="DV74" s="56"/>
      <c r="DW74" s="56"/>
      <c r="DX74" s="56"/>
      <c r="DZ74" s="56"/>
      <c r="EA74" s="56"/>
      <c r="EB74" s="56"/>
      <c r="EC74" s="56"/>
      <c r="ED74" s="56"/>
      <c r="EE74" s="56"/>
      <c r="EF74" s="56"/>
      <c r="EG74" s="56"/>
      <c r="EH74" s="56"/>
      <c r="EJ74" s="56"/>
      <c r="EK74" s="56"/>
      <c r="EL74" s="56"/>
      <c r="EM74" s="56"/>
      <c r="EN74" s="56"/>
      <c r="EO74" s="56"/>
      <c r="EP74" s="56"/>
      <c r="EQ74" s="56"/>
      <c r="ER74" s="56"/>
      <c r="ET74" s="56"/>
      <c r="EU74" s="56"/>
      <c r="EV74" s="56"/>
      <c r="EW74" s="56"/>
      <c r="EX74" s="56"/>
      <c r="EY74" s="56"/>
      <c r="EZ74" s="56"/>
      <c r="FA74" s="56"/>
      <c r="FB74" s="56"/>
      <c r="FD74" s="56"/>
      <c r="FE74" s="56"/>
      <c r="FF74" s="56"/>
      <c r="FG74" s="56"/>
      <c r="FH74" s="56"/>
      <c r="FI74" s="56"/>
      <c r="FJ74" s="56"/>
      <c r="FK74" s="56"/>
      <c r="FL74" s="56"/>
      <c r="FN74" s="56"/>
      <c r="FO74" s="56"/>
      <c r="FP74" s="56"/>
      <c r="FQ74" s="56"/>
      <c r="FR74" s="56"/>
      <c r="FS74" s="56"/>
      <c r="FT74" s="56"/>
      <c r="FU74" s="56"/>
      <c r="FV74" s="56"/>
      <c r="FX74" s="56"/>
      <c r="FY74" s="56"/>
      <c r="FZ74" s="56"/>
      <c r="GA74" s="56"/>
      <c r="GB74" s="56"/>
      <c r="GC74" s="56"/>
      <c r="GD74" s="56"/>
      <c r="GE74" s="56"/>
      <c r="GF74" s="56"/>
      <c r="GH74" s="56"/>
      <c r="GI74" s="56"/>
      <c r="GJ74" s="56"/>
      <c r="GK74" s="56"/>
      <c r="GL74" s="56"/>
      <c r="GM74" s="56"/>
      <c r="GN74" s="56"/>
      <c r="GO74" s="56"/>
      <c r="GP74" s="56"/>
      <c r="GR74" s="56"/>
      <c r="GS74" s="56"/>
      <c r="GT74" s="56"/>
      <c r="GU74" s="56"/>
      <c r="GV74" s="56"/>
      <c r="GW74" s="56"/>
      <c r="GX74" s="56"/>
      <c r="GY74" s="56"/>
      <c r="GZ74" s="56"/>
      <c r="HB74" s="56"/>
      <c r="HC74" s="56"/>
      <c r="HD74" s="56"/>
      <c r="HE74" s="56"/>
      <c r="HF74" s="56"/>
      <c r="HG74" s="56"/>
      <c r="HH74" s="56"/>
      <c r="HI74" s="56"/>
      <c r="HJ74" s="56"/>
      <c r="HL74" s="56"/>
      <c r="HM74" s="56"/>
      <c r="HN74" s="56"/>
      <c r="HO74" s="56"/>
      <c r="HP74" s="56"/>
      <c r="HQ74" s="56"/>
      <c r="HR74" s="56"/>
      <c r="HS74" s="56"/>
      <c r="HT74" s="56"/>
      <c r="HV74" s="56"/>
      <c r="HW74" s="56"/>
      <c r="HX74" s="56"/>
      <c r="HY74" s="56"/>
      <c r="HZ74" s="56"/>
      <c r="IA74" s="56"/>
      <c r="IB74" s="56"/>
      <c r="IC74" s="56"/>
      <c r="ID74" s="56"/>
      <c r="IF74" s="56"/>
      <c r="IG74" s="56"/>
      <c r="IH74" s="56"/>
      <c r="II74" s="56"/>
      <c r="IJ74" s="56"/>
      <c r="IK74" s="56"/>
      <c r="IL74" s="56"/>
      <c r="IM74" s="56"/>
      <c r="IN74" s="56"/>
      <c r="IP74" s="56"/>
      <c r="IQ74" s="56"/>
      <c r="IR74" s="56"/>
      <c r="IS74" s="56"/>
      <c r="IT74" s="56"/>
      <c r="IU74" s="56"/>
    </row>
    <row r="75" spans="1:255" ht="12.75" hidden="1" customHeight="1" thickBot="1" x14ac:dyDescent="0.25">
      <c r="A75" s="227"/>
      <c r="B75" s="106"/>
      <c r="C75" s="85" t="s">
        <v>73</v>
      </c>
      <c r="D75" s="86"/>
      <c r="E75" s="47"/>
      <c r="F75" s="47"/>
      <c r="G75" s="47"/>
      <c r="H75" s="48"/>
      <c r="I75" s="49">
        <f t="shared" si="3"/>
        <v>0</v>
      </c>
      <c r="J75" s="56"/>
      <c r="K75" s="56"/>
      <c r="L75" s="56"/>
      <c r="M75" s="56"/>
      <c r="N75" s="56"/>
      <c r="O75" s="56"/>
      <c r="P75" s="56"/>
      <c r="Q75" s="56"/>
      <c r="R75" s="56"/>
      <c r="T75" s="56"/>
      <c r="U75" s="56"/>
      <c r="V75" s="56"/>
      <c r="W75" s="56"/>
      <c r="X75" s="56"/>
      <c r="Y75" s="56"/>
      <c r="Z75" s="56"/>
      <c r="AA75" s="56"/>
      <c r="AB75" s="56"/>
      <c r="AD75" s="56"/>
      <c r="AE75" s="56"/>
      <c r="AF75" s="56"/>
      <c r="AG75" s="56"/>
      <c r="AH75" s="56"/>
      <c r="AI75" s="56"/>
      <c r="AJ75" s="56"/>
      <c r="AK75" s="56"/>
      <c r="AL75" s="56"/>
      <c r="AN75" s="56"/>
      <c r="AO75" s="56"/>
      <c r="AP75" s="56"/>
      <c r="AQ75" s="56"/>
      <c r="AR75" s="56"/>
      <c r="AS75" s="56"/>
      <c r="AT75" s="56"/>
      <c r="AU75" s="56"/>
      <c r="AV75" s="56"/>
      <c r="AX75" s="56"/>
      <c r="AY75" s="56"/>
      <c r="AZ75" s="56"/>
      <c r="BA75" s="56"/>
      <c r="BB75" s="56"/>
      <c r="BC75" s="56"/>
      <c r="BD75" s="56"/>
      <c r="BE75" s="56"/>
      <c r="BF75" s="56"/>
      <c r="BH75" s="56"/>
      <c r="BI75" s="56"/>
      <c r="BJ75" s="56"/>
      <c r="BK75" s="56"/>
      <c r="BL75" s="56"/>
      <c r="BM75" s="56"/>
      <c r="BN75" s="56"/>
      <c r="BO75" s="56"/>
      <c r="BP75" s="56"/>
      <c r="BR75" s="56"/>
      <c r="BS75" s="56"/>
      <c r="BT75" s="56"/>
      <c r="BU75" s="56"/>
      <c r="BV75" s="56"/>
      <c r="BW75" s="56"/>
      <c r="BX75" s="56"/>
      <c r="BY75" s="56"/>
      <c r="BZ75" s="56"/>
      <c r="CB75" s="56"/>
      <c r="CC75" s="56"/>
      <c r="CD75" s="56"/>
      <c r="CE75" s="56"/>
      <c r="CF75" s="56"/>
      <c r="CG75" s="56"/>
      <c r="CH75" s="56"/>
      <c r="CI75" s="56"/>
      <c r="CJ75" s="56"/>
      <c r="CL75" s="56"/>
      <c r="CM75" s="56"/>
      <c r="CN75" s="56"/>
      <c r="CO75" s="56"/>
      <c r="CP75" s="56"/>
      <c r="CQ75" s="56"/>
      <c r="CR75" s="56"/>
      <c r="CS75" s="56"/>
      <c r="CT75" s="56"/>
      <c r="CV75" s="56"/>
      <c r="CW75" s="56"/>
      <c r="CX75" s="56"/>
      <c r="CY75" s="56"/>
      <c r="CZ75" s="56"/>
      <c r="DA75" s="56"/>
      <c r="DB75" s="56"/>
      <c r="DC75" s="56"/>
      <c r="DD75" s="56"/>
      <c r="DF75" s="56"/>
      <c r="DG75" s="56"/>
      <c r="DH75" s="56"/>
      <c r="DI75" s="56"/>
      <c r="DJ75" s="56"/>
      <c r="DK75" s="56"/>
      <c r="DL75" s="56"/>
      <c r="DM75" s="56"/>
      <c r="DN75" s="56"/>
      <c r="DP75" s="56"/>
      <c r="DQ75" s="56"/>
      <c r="DR75" s="56"/>
      <c r="DS75" s="56"/>
      <c r="DT75" s="56"/>
      <c r="DU75" s="56"/>
      <c r="DV75" s="56"/>
      <c r="DW75" s="56"/>
      <c r="DX75" s="56"/>
      <c r="DZ75" s="56"/>
      <c r="EA75" s="56"/>
      <c r="EB75" s="56"/>
      <c r="EC75" s="56"/>
      <c r="ED75" s="56"/>
      <c r="EE75" s="56"/>
      <c r="EF75" s="56"/>
      <c r="EG75" s="56"/>
      <c r="EH75" s="56"/>
      <c r="EJ75" s="56"/>
      <c r="EK75" s="56"/>
      <c r="EL75" s="56"/>
      <c r="EM75" s="56"/>
      <c r="EN75" s="56"/>
      <c r="EO75" s="56"/>
      <c r="EP75" s="56"/>
      <c r="EQ75" s="56"/>
      <c r="ER75" s="56"/>
      <c r="ET75" s="56"/>
      <c r="EU75" s="56"/>
      <c r="EV75" s="56"/>
      <c r="EW75" s="56"/>
      <c r="EX75" s="56"/>
      <c r="EY75" s="56"/>
      <c r="EZ75" s="56"/>
      <c r="FA75" s="56"/>
      <c r="FB75" s="56"/>
      <c r="FD75" s="56"/>
      <c r="FE75" s="56"/>
      <c r="FF75" s="56"/>
      <c r="FG75" s="56"/>
      <c r="FH75" s="56"/>
      <c r="FI75" s="56"/>
      <c r="FJ75" s="56"/>
      <c r="FK75" s="56"/>
      <c r="FL75" s="56"/>
      <c r="FN75" s="56"/>
      <c r="FO75" s="56"/>
      <c r="FP75" s="56"/>
      <c r="FQ75" s="56"/>
      <c r="FR75" s="56"/>
      <c r="FS75" s="56"/>
      <c r="FT75" s="56"/>
      <c r="FU75" s="56"/>
      <c r="FV75" s="56"/>
      <c r="FX75" s="56"/>
      <c r="FY75" s="56"/>
      <c r="FZ75" s="56"/>
      <c r="GA75" s="56"/>
      <c r="GB75" s="56"/>
      <c r="GC75" s="56"/>
      <c r="GD75" s="56"/>
      <c r="GE75" s="56"/>
      <c r="GF75" s="56"/>
      <c r="GH75" s="56"/>
      <c r="GI75" s="56"/>
      <c r="GJ75" s="56"/>
      <c r="GK75" s="56"/>
      <c r="GL75" s="56"/>
      <c r="GM75" s="56"/>
      <c r="GN75" s="56"/>
      <c r="GO75" s="56"/>
      <c r="GP75" s="56"/>
      <c r="GR75" s="56"/>
      <c r="GS75" s="56"/>
      <c r="GT75" s="56"/>
      <c r="GU75" s="56"/>
      <c r="GV75" s="56"/>
      <c r="GW75" s="56"/>
      <c r="GX75" s="56"/>
      <c r="GY75" s="56"/>
      <c r="GZ75" s="56"/>
      <c r="HB75" s="56"/>
      <c r="HC75" s="56"/>
      <c r="HD75" s="56"/>
      <c r="HE75" s="56"/>
      <c r="HF75" s="56"/>
      <c r="HG75" s="56"/>
      <c r="HH75" s="56"/>
      <c r="HI75" s="56"/>
      <c r="HJ75" s="56"/>
      <c r="HL75" s="56"/>
      <c r="HM75" s="56"/>
      <c r="HN75" s="56"/>
      <c r="HO75" s="56"/>
      <c r="HP75" s="56"/>
      <c r="HQ75" s="56"/>
      <c r="HR75" s="56"/>
      <c r="HS75" s="56"/>
      <c r="HT75" s="56"/>
      <c r="HV75" s="56"/>
      <c r="HW75" s="56"/>
      <c r="HX75" s="56"/>
      <c r="HY75" s="56"/>
      <c r="HZ75" s="56"/>
      <c r="IA75" s="56"/>
      <c r="IB75" s="56"/>
      <c r="IC75" s="56"/>
      <c r="ID75" s="56"/>
      <c r="IF75" s="56"/>
      <c r="IG75" s="56"/>
      <c r="IH75" s="56"/>
      <c r="II75" s="56"/>
      <c r="IJ75" s="56"/>
      <c r="IK75" s="56"/>
      <c r="IL75" s="56"/>
      <c r="IM75" s="56"/>
      <c r="IN75" s="56"/>
      <c r="IP75" s="56"/>
      <c r="IQ75" s="56"/>
      <c r="IR75" s="56"/>
      <c r="IS75" s="56"/>
      <c r="IT75" s="56"/>
      <c r="IU75" s="56"/>
    </row>
    <row r="76" spans="1:255" ht="12.75" hidden="1" customHeight="1" thickBot="1" x14ac:dyDescent="0.25">
      <c r="A76" s="221"/>
      <c r="B76" s="106"/>
      <c r="C76" s="85" t="s">
        <v>74</v>
      </c>
      <c r="D76" s="86"/>
      <c r="E76" s="47"/>
      <c r="F76" s="47"/>
      <c r="G76" s="47"/>
      <c r="H76" s="48"/>
      <c r="I76" s="49">
        <f t="shared" si="3"/>
        <v>0</v>
      </c>
      <c r="J76" s="56"/>
      <c r="K76" s="56"/>
      <c r="L76" s="56"/>
      <c r="M76" s="56"/>
      <c r="N76" s="56"/>
      <c r="O76" s="56"/>
      <c r="P76" s="56"/>
      <c r="Q76" s="56"/>
      <c r="R76" s="56"/>
      <c r="T76" s="56"/>
      <c r="U76" s="56"/>
      <c r="V76" s="56"/>
      <c r="W76" s="56"/>
      <c r="X76" s="56"/>
      <c r="Y76" s="56"/>
      <c r="Z76" s="56"/>
      <c r="AA76" s="56"/>
      <c r="AB76" s="56"/>
      <c r="AD76" s="56"/>
      <c r="AE76" s="56"/>
      <c r="AF76" s="56"/>
      <c r="AG76" s="56"/>
      <c r="AH76" s="56"/>
      <c r="AI76" s="56"/>
      <c r="AJ76" s="56"/>
      <c r="AK76" s="56"/>
      <c r="AL76" s="56"/>
      <c r="AN76" s="56"/>
      <c r="AO76" s="56"/>
      <c r="AP76" s="56"/>
      <c r="AQ76" s="56"/>
      <c r="AR76" s="56"/>
      <c r="AS76" s="56"/>
      <c r="AT76" s="56"/>
      <c r="AU76" s="56"/>
      <c r="AV76" s="56"/>
      <c r="AX76" s="56"/>
      <c r="AY76" s="56"/>
      <c r="AZ76" s="56"/>
      <c r="BA76" s="56"/>
      <c r="BB76" s="56"/>
      <c r="BC76" s="56"/>
      <c r="BD76" s="56"/>
      <c r="BE76" s="56"/>
      <c r="BF76" s="56"/>
      <c r="BH76" s="56"/>
      <c r="BI76" s="56"/>
      <c r="BJ76" s="56"/>
      <c r="BK76" s="56"/>
      <c r="BL76" s="56"/>
      <c r="BM76" s="56"/>
      <c r="BN76" s="56"/>
      <c r="BO76" s="56"/>
      <c r="BP76" s="56"/>
      <c r="BR76" s="56"/>
      <c r="BS76" s="56"/>
      <c r="BT76" s="56"/>
      <c r="BU76" s="56"/>
      <c r="BV76" s="56"/>
      <c r="BW76" s="56"/>
      <c r="BX76" s="56"/>
      <c r="BY76" s="56"/>
      <c r="BZ76" s="56"/>
      <c r="CB76" s="56"/>
      <c r="CC76" s="56"/>
      <c r="CD76" s="56"/>
      <c r="CE76" s="56"/>
      <c r="CF76" s="56"/>
      <c r="CG76" s="56"/>
      <c r="CH76" s="56"/>
      <c r="CI76" s="56"/>
      <c r="CJ76" s="56"/>
      <c r="CL76" s="56"/>
      <c r="CM76" s="56"/>
      <c r="CN76" s="56"/>
      <c r="CO76" s="56"/>
      <c r="CP76" s="56"/>
      <c r="CQ76" s="56"/>
      <c r="CR76" s="56"/>
      <c r="CS76" s="56"/>
      <c r="CT76" s="56"/>
      <c r="CV76" s="56"/>
      <c r="CW76" s="56"/>
      <c r="CX76" s="56"/>
      <c r="CY76" s="56"/>
      <c r="CZ76" s="56"/>
      <c r="DA76" s="56"/>
      <c r="DB76" s="56"/>
      <c r="DC76" s="56"/>
      <c r="DD76" s="56"/>
      <c r="DF76" s="56"/>
      <c r="DG76" s="56"/>
      <c r="DH76" s="56"/>
      <c r="DI76" s="56"/>
      <c r="DJ76" s="56"/>
      <c r="DK76" s="56"/>
      <c r="DL76" s="56"/>
      <c r="DM76" s="56"/>
      <c r="DN76" s="56"/>
      <c r="DP76" s="56"/>
      <c r="DQ76" s="56"/>
      <c r="DR76" s="56"/>
      <c r="DS76" s="56"/>
      <c r="DT76" s="56"/>
      <c r="DU76" s="56"/>
      <c r="DV76" s="56"/>
      <c r="DW76" s="56"/>
      <c r="DX76" s="56"/>
      <c r="DZ76" s="56"/>
      <c r="EA76" s="56"/>
      <c r="EB76" s="56"/>
      <c r="EC76" s="56"/>
      <c r="ED76" s="56"/>
      <c r="EE76" s="56"/>
      <c r="EF76" s="56"/>
      <c r="EG76" s="56"/>
      <c r="EH76" s="56"/>
      <c r="EJ76" s="56"/>
      <c r="EK76" s="56"/>
      <c r="EL76" s="56"/>
      <c r="EM76" s="56"/>
      <c r="EN76" s="56"/>
      <c r="EO76" s="56"/>
      <c r="EP76" s="56"/>
      <c r="EQ76" s="56"/>
      <c r="ER76" s="56"/>
      <c r="ET76" s="56"/>
      <c r="EU76" s="56"/>
      <c r="EV76" s="56"/>
      <c r="EW76" s="56"/>
      <c r="EX76" s="56"/>
      <c r="EY76" s="56"/>
      <c r="EZ76" s="56"/>
      <c r="FA76" s="56"/>
      <c r="FB76" s="56"/>
      <c r="FD76" s="56"/>
      <c r="FE76" s="56"/>
      <c r="FF76" s="56"/>
      <c r="FG76" s="56"/>
      <c r="FH76" s="56"/>
      <c r="FI76" s="56"/>
      <c r="FJ76" s="56"/>
      <c r="FK76" s="56"/>
      <c r="FL76" s="56"/>
      <c r="FN76" s="56"/>
      <c r="FO76" s="56"/>
      <c r="FP76" s="56"/>
      <c r="FQ76" s="56"/>
      <c r="FR76" s="56"/>
      <c r="FS76" s="56"/>
      <c r="FT76" s="56"/>
      <c r="FU76" s="56"/>
      <c r="FV76" s="56"/>
      <c r="FX76" s="56"/>
      <c r="FY76" s="56"/>
      <c r="FZ76" s="56"/>
      <c r="GA76" s="56"/>
      <c r="GB76" s="56"/>
      <c r="GC76" s="56"/>
      <c r="GD76" s="56"/>
      <c r="GE76" s="56"/>
      <c r="GF76" s="56"/>
      <c r="GH76" s="56"/>
      <c r="GI76" s="56"/>
      <c r="GJ76" s="56"/>
      <c r="GK76" s="56"/>
      <c r="GL76" s="56"/>
      <c r="GM76" s="56"/>
      <c r="GN76" s="56"/>
      <c r="GO76" s="56"/>
      <c r="GP76" s="56"/>
      <c r="GR76" s="56"/>
      <c r="GS76" s="56"/>
      <c r="GT76" s="56"/>
      <c r="GU76" s="56"/>
      <c r="GV76" s="56"/>
      <c r="GW76" s="56"/>
      <c r="GX76" s="56"/>
      <c r="GY76" s="56"/>
      <c r="GZ76" s="56"/>
      <c r="HB76" s="56"/>
      <c r="HC76" s="56"/>
      <c r="HD76" s="56"/>
      <c r="HE76" s="56"/>
      <c r="HF76" s="56"/>
      <c r="HG76" s="56"/>
      <c r="HH76" s="56"/>
      <c r="HI76" s="56"/>
      <c r="HJ76" s="56"/>
      <c r="HL76" s="56"/>
      <c r="HM76" s="56"/>
      <c r="HN76" s="56"/>
      <c r="HO76" s="56"/>
      <c r="HP76" s="56"/>
      <c r="HQ76" s="56"/>
      <c r="HR76" s="56"/>
      <c r="HS76" s="56"/>
      <c r="HT76" s="56"/>
      <c r="HV76" s="56"/>
      <c r="HW76" s="56"/>
      <c r="HX76" s="56"/>
      <c r="HY76" s="56"/>
      <c r="HZ76" s="56"/>
      <c r="IA76" s="56"/>
      <c r="IB76" s="56"/>
      <c r="IC76" s="56"/>
      <c r="ID76" s="56"/>
      <c r="IF76" s="56"/>
      <c r="IG76" s="56"/>
      <c r="IH76" s="56"/>
      <c r="II76" s="56"/>
      <c r="IJ76" s="56"/>
      <c r="IK76" s="56"/>
      <c r="IL76" s="56"/>
      <c r="IM76" s="56"/>
      <c r="IN76" s="56"/>
      <c r="IP76" s="56"/>
      <c r="IQ76" s="56"/>
      <c r="IR76" s="56"/>
      <c r="IS76" s="56"/>
      <c r="IT76" s="56"/>
      <c r="IU76" s="56"/>
    </row>
    <row r="77" spans="1:255" ht="12.75" hidden="1" customHeight="1" thickBot="1" x14ac:dyDescent="0.25">
      <c r="A77" s="221"/>
      <c r="B77" s="106"/>
      <c r="C77" s="85" t="s">
        <v>75</v>
      </c>
      <c r="D77" s="86"/>
      <c r="E77" s="47"/>
      <c r="F77" s="47"/>
      <c r="G77" s="47"/>
      <c r="H77" s="48"/>
      <c r="I77" s="49">
        <f t="shared" si="3"/>
        <v>0</v>
      </c>
      <c r="J77" s="56"/>
      <c r="K77" s="56"/>
      <c r="L77" s="56"/>
      <c r="M77" s="56"/>
      <c r="N77" s="56"/>
      <c r="O77" s="56"/>
      <c r="P77" s="56"/>
      <c r="Q77" s="56"/>
      <c r="R77" s="56"/>
      <c r="T77" s="56"/>
      <c r="U77" s="56"/>
      <c r="V77" s="56"/>
      <c r="W77" s="56"/>
      <c r="X77" s="56"/>
      <c r="Y77" s="56"/>
      <c r="Z77" s="56"/>
      <c r="AA77" s="56"/>
      <c r="AB77" s="56"/>
      <c r="AD77" s="56"/>
      <c r="AE77" s="56"/>
      <c r="AF77" s="56"/>
      <c r="AG77" s="56"/>
      <c r="AH77" s="56"/>
      <c r="AI77" s="56"/>
      <c r="AJ77" s="56"/>
      <c r="AK77" s="56"/>
      <c r="AL77" s="56"/>
      <c r="AN77" s="56"/>
      <c r="AO77" s="56"/>
      <c r="AP77" s="56"/>
      <c r="AQ77" s="56"/>
      <c r="AR77" s="56"/>
      <c r="AS77" s="56"/>
      <c r="AT77" s="56"/>
      <c r="AU77" s="56"/>
      <c r="AV77" s="56"/>
      <c r="AX77" s="56"/>
      <c r="AY77" s="56"/>
      <c r="AZ77" s="56"/>
      <c r="BA77" s="56"/>
      <c r="BB77" s="56"/>
      <c r="BC77" s="56"/>
      <c r="BD77" s="56"/>
      <c r="BE77" s="56"/>
      <c r="BF77" s="56"/>
      <c r="BH77" s="56"/>
      <c r="BI77" s="56"/>
      <c r="BJ77" s="56"/>
      <c r="BK77" s="56"/>
      <c r="BL77" s="56"/>
      <c r="BM77" s="56"/>
      <c r="BN77" s="56"/>
      <c r="BO77" s="56"/>
      <c r="BP77" s="56"/>
      <c r="BR77" s="56"/>
      <c r="BS77" s="56"/>
      <c r="BT77" s="56"/>
      <c r="BU77" s="56"/>
      <c r="BV77" s="56"/>
      <c r="BW77" s="56"/>
      <c r="BX77" s="56"/>
      <c r="BY77" s="56"/>
      <c r="BZ77" s="56"/>
      <c r="CB77" s="56"/>
      <c r="CC77" s="56"/>
      <c r="CD77" s="56"/>
      <c r="CE77" s="56"/>
      <c r="CF77" s="56"/>
      <c r="CG77" s="56"/>
      <c r="CH77" s="56"/>
      <c r="CI77" s="56"/>
      <c r="CJ77" s="56"/>
      <c r="CL77" s="56"/>
      <c r="CM77" s="56"/>
      <c r="CN77" s="56"/>
      <c r="CO77" s="56"/>
      <c r="CP77" s="56"/>
      <c r="CQ77" s="56"/>
      <c r="CR77" s="56"/>
      <c r="CS77" s="56"/>
      <c r="CT77" s="56"/>
      <c r="CV77" s="56"/>
      <c r="CW77" s="56"/>
      <c r="CX77" s="56"/>
      <c r="CY77" s="56"/>
      <c r="CZ77" s="56"/>
      <c r="DA77" s="56"/>
      <c r="DB77" s="56"/>
      <c r="DC77" s="56"/>
      <c r="DD77" s="56"/>
      <c r="DF77" s="56"/>
      <c r="DG77" s="56"/>
      <c r="DH77" s="56"/>
      <c r="DI77" s="56"/>
      <c r="DJ77" s="56"/>
      <c r="DK77" s="56"/>
      <c r="DL77" s="56"/>
      <c r="DM77" s="56"/>
      <c r="DN77" s="56"/>
      <c r="DP77" s="56"/>
      <c r="DQ77" s="56"/>
      <c r="DR77" s="56"/>
      <c r="DS77" s="56"/>
      <c r="DT77" s="56"/>
      <c r="DU77" s="56"/>
      <c r="DV77" s="56"/>
      <c r="DW77" s="56"/>
      <c r="DX77" s="56"/>
      <c r="DZ77" s="56"/>
      <c r="EA77" s="56"/>
      <c r="EB77" s="56"/>
      <c r="EC77" s="56"/>
      <c r="ED77" s="56"/>
      <c r="EE77" s="56"/>
      <c r="EF77" s="56"/>
      <c r="EG77" s="56"/>
      <c r="EH77" s="56"/>
      <c r="EJ77" s="56"/>
      <c r="EK77" s="56"/>
      <c r="EL77" s="56"/>
      <c r="EM77" s="56"/>
      <c r="EN77" s="56"/>
      <c r="EO77" s="56"/>
      <c r="EP77" s="56"/>
      <c r="EQ77" s="56"/>
      <c r="ER77" s="56"/>
      <c r="ET77" s="56"/>
      <c r="EU77" s="56"/>
      <c r="EV77" s="56"/>
      <c r="EW77" s="56"/>
      <c r="EX77" s="56"/>
      <c r="EY77" s="56"/>
      <c r="EZ77" s="56"/>
      <c r="FA77" s="56"/>
      <c r="FB77" s="56"/>
      <c r="FD77" s="56"/>
      <c r="FE77" s="56"/>
      <c r="FF77" s="56"/>
      <c r="FG77" s="56"/>
      <c r="FH77" s="56"/>
      <c r="FI77" s="56"/>
      <c r="FJ77" s="56"/>
      <c r="FK77" s="56"/>
      <c r="FL77" s="56"/>
      <c r="FN77" s="56"/>
      <c r="FO77" s="56"/>
      <c r="FP77" s="56"/>
      <c r="FQ77" s="56"/>
      <c r="FR77" s="56"/>
      <c r="FS77" s="56"/>
      <c r="FT77" s="56"/>
      <c r="FU77" s="56"/>
      <c r="FV77" s="56"/>
      <c r="FX77" s="56"/>
      <c r="FY77" s="56"/>
      <c r="FZ77" s="56"/>
      <c r="GA77" s="56"/>
      <c r="GB77" s="56"/>
      <c r="GC77" s="56"/>
      <c r="GD77" s="56"/>
      <c r="GE77" s="56"/>
      <c r="GF77" s="56"/>
      <c r="GH77" s="56"/>
      <c r="GI77" s="56"/>
      <c r="GJ77" s="56"/>
      <c r="GK77" s="56"/>
      <c r="GL77" s="56"/>
      <c r="GM77" s="56"/>
      <c r="GN77" s="56"/>
      <c r="GO77" s="56"/>
      <c r="GP77" s="56"/>
      <c r="GR77" s="56"/>
      <c r="GS77" s="56"/>
      <c r="GT77" s="56"/>
      <c r="GU77" s="56"/>
      <c r="GV77" s="56"/>
      <c r="GW77" s="56"/>
      <c r="GX77" s="56"/>
      <c r="GY77" s="56"/>
      <c r="GZ77" s="56"/>
      <c r="HB77" s="56"/>
      <c r="HC77" s="56"/>
      <c r="HD77" s="56"/>
      <c r="HE77" s="56"/>
      <c r="HF77" s="56"/>
      <c r="HG77" s="56"/>
      <c r="HH77" s="56"/>
      <c r="HI77" s="56"/>
      <c r="HJ77" s="56"/>
      <c r="HL77" s="56"/>
      <c r="HM77" s="56"/>
      <c r="HN77" s="56"/>
      <c r="HO77" s="56"/>
      <c r="HP77" s="56"/>
      <c r="HQ77" s="56"/>
      <c r="HR77" s="56"/>
      <c r="HS77" s="56"/>
      <c r="HT77" s="56"/>
      <c r="HV77" s="56"/>
      <c r="HW77" s="56"/>
      <c r="HX77" s="56"/>
      <c r="HY77" s="56"/>
      <c r="HZ77" s="56"/>
      <c r="IA77" s="56"/>
      <c r="IB77" s="56"/>
      <c r="IC77" s="56"/>
      <c r="ID77" s="56"/>
      <c r="IF77" s="56"/>
      <c r="IG77" s="56"/>
      <c r="IH77" s="56"/>
      <c r="II77" s="56"/>
      <c r="IJ77" s="56"/>
      <c r="IK77" s="56"/>
      <c r="IL77" s="56"/>
      <c r="IM77" s="56"/>
      <c r="IN77" s="56"/>
      <c r="IP77" s="56"/>
      <c r="IQ77" s="56"/>
      <c r="IR77" s="56"/>
      <c r="IS77" s="56"/>
      <c r="IT77" s="56"/>
      <c r="IU77" s="56"/>
    </row>
    <row r="78" spans="1:255" ht="12.75" hidden="1" customHeight="1" thickBot="1" x14ac:dyDescent="0.25">
      <c r="A78" s="221"/>
      <c r="B78" s="106"/>
      <c r="C78" s="85" t="s">
        <v>76</v>
      </c>
      <c r="D78" s="86"/>
      <c r="E78" s="47"/>
      <c r="F78" s="47"/>
      <c r="G78" s="47"/>
      <c r="H78" s="48"/>
      <c r="I78" s="49">
        <f t="shared" si="3"/>
        <v>0</v>
      </c>
      <c r="J78" s="56"/>
      <c r="K78" s="56"/>
      <c r="L78" s="56"/>
      <c r="M78" s="56"/>
      <c r="N78" s="56"/>
      <c r="O78" s="56"/>
      <c r="P78" s="56"/>
      <c r="Q78" s="56"/>
      <c r="R78" s="56"/>
      <c r="T78" s="56"/>
      <c r="U78" s="56"/>
      <c r="V78" s="56"/>
      <c r="W78" s="56"/>
      <c r="X78" s="56"/>
      <c r="Y78" s="56"/>
      <c r="Z78" s="56"/>
      <c r="AA78" s="56"/>
      <c r="AB78" s="56"/>
      <c r="AD78" s="56"/>
      <c r="AE78" s="56"/>
      <c r="AF78" s="56"/>
      <c r="AG78" s="56"/>
      <c r="AH78" s="56"/>
      <c r="AI78" s="56"/>
      <c r="AJ78" s="56"/>
      <c r="AK78" s="56"/>
      <c r="AL78" s="56"/>
      <c r="AN78" s="56"/>
      <c r="AO78" s="56"/>
      <c r="AP78" s="56"/>
      <c r="AQ78" s="56"/>
      <c r="AR78" s="56"/>
      <c r="AS78" s="56"/>
      <c r="AT78" s="56"/>
      <c r="AU78" s="56"/>
      <c r="AV78" s="56"/>
      <c r="AX78" s="56"/>
      <c r="AY78" s="56"/>
      <c r="AZ78" s="56"/>
      <c r="BA78" s="56"/>
      <c r="BB78" s="56"/>
      <c r="BC78" s="56"/>
      <c r="BD78" s="56"/>
      <c r="BE78" s="56"/>
      <c r="BF78" s="56"/>
      <c r="BH78" s="56"/>
      <c r="BI78" s="56"/>
      <c r="BJ78" s="56"/>
      <c r="BK78" s="56"/>
      <c r="BL78" s="56"/>
      <c r="BM78" s="56"/>
      <c r="BN78" s="56"/>
      <c r="BO78" s="56"/>
      <c r="BP78" s="56"/>
      <c r="BR78" s="56"/>
      <c r="BS78" s="56"/>
      <c r="BT78" s="56"/>
      <c r="BU78" s="56"/>
      <c r="BV78" s="56"/>
      <c r="BW78" s="56"/>
      <c r="BX78" s="56"/>
      <c r="BY78" s="56"/>
      <c r="BZ78" s="56"/>
      <c r="CB78" s="56"/>
      <c r="CC78" s="56"/>
      <c r="CD78" s="56"/>
      <c r="CE78" s="56"/>
      <c r="CF78" s="56"/>
      <c r="CG78" s="56"/>
      <c r="CH78" s="56"/>
      <c r="CI78" s="56"/>
      <c r="CJ78" s="56"/>
      <c r="CL78" s="56"/>
      <c r="CM78" s="56"/>
      <c r="CN78" s="56"/>
      <c r="CO78" s="56"/>
      <c r="CP78" s="56"/>
      <c r="CQ78" s="56"/>
      <c r="CR78" s="56"/>
      <c r="CS78" s="56"/>
      <c r="CT78" s="56"/>
      <c r="CV78" s="56"/>
      <c r="CW78" s="56"/>
      <c r="CX78" s="56"/>
      <c r="CY78" s="56"/>
      <c r="CZ78" s="56"/>
      <c r="DA78" s="56"/>
      <c r="DB78" s="56"/>
      <c r="DC78" s="56"/>
      <c r="DD78" s="56"/>
      <c r="DF78" s="56"/>
      <c r="DG78" s="56"/>
      <c r="DH78" s="56"/>
      <c r="DI78" s="56"/>
      <c r="DJ78" s="56"/>
      <c r="DK78" s="56"/>
      <c r="DL78" s="56"/>
      <c r="DM78" s="56"/>
      <c r="DN78" s="56"/>
      <c r="DP78" s="56"/>
      <c r="DQ78" s="56"/>
      <c r="DR78" s="56"/>
      <c r="DS78" s="56"/>
      <c r="DT78" s="56"/>
      <c r="DU78" s="56"/>
      <c r="DV78" s="56"/>
      <c r="DW78" s="56"/>
      <c r="DX78" s="56"/>
      <c r="DZ78" s="56"/>
      <c r="EA78" s="56"/>
      <c r="EB78" s="56"/>
      <c r="EC78" s="56"/>
      <c r="ED78" s="56"/>
      <c r="EE78" s="56"/>
      <c r="EF78" s="56"/>
      <c r="EG78" s="56"/>
      <c r="EH78" s="56"/>
      <c r="EJ78" s="56"/>
      <c r="EK78" s="56"/>
      <c r="EL78" s="56"/>
      <c r="EM78" s="56"/>
      <c r="EN78" s="56"/>
      <c r="EO78" s="56"/>
      <c r="EP78" s="56"/>
      <c r="EQ78" s="56"/>
      <c r="ER78" s="56"/>
      <c r="ET78" s="56"/>
      <c r="EU78" s="56"/>
      <c r="EV78" s="56"/>
      <c r="EW78" s="56"/>
      <c r="EX78" s="56"/>
      <c r="EY78" s="56"/>
      <c r="EZ78" s="56"/>
      <c r="FA78" s="56"/>
      <c r="FB78" s="56"/>
      <c r="FD78" s="56"/>
      <c r="FE78" s="56"/>
      <c r="FF78" s="56"/>
      <c r="FG78" s="56"/>
      <c r="FH78" s="56"/>
      <c r="FI78" s="56"/>
      <c r="FJ78" s="56"/>
      <c r="FK78" s="56"/>
      <c r="FL78" s="56"/>
      <c r="FN78" s="56"/>
      <c r="FO78" s="56"/>
      <c r="FP78" s="56"/>
      <c r="FQ78" s="56"/>
      <c r="FR78" s="56"/>
      <c r="FS78" s="56"/>
      <c r="FT78" s="56"/>
      <c r="FU78" s="56"/>
      <c r="FV78" s="56"/>
      <c r="FX78" s="56"/>
      <c r="FY78" s="56"/>
      <c r="FZ78" s="56"/>
      <c r="GA78" s="56"/>
      <c r="GB78" s="56"/>
      <c r="GC78" s="56"/>
      <c r="GD78" s="56"/>
      <c r="GE78" s="56"/>
      <c r="GF78" s="56"/>
      <c r="GH78" s="56"/>
      <c r="GI78" s="56"/>
      <c r="GJ78" s="56"/>
      <c r="GK78" s="56"/>
      <c r="GL78" s="56"/>
      <c r="GM78" s="56"/>
      <c r="GN78" s="56"/>
      <c r="GO78" s="56"/>
      <c r="GP78" s="56"/>
      <c r="GR78" s="56"/>
      <c r="GS78" s="56"/>
      <c r="GT78" s="56"/>
      <c r="GU78" s="56"/>
      <c r="GV78" s="56"/>
      <c r="GW78" s="56"/>
      <c r="GX78" s="56"/>
      <c r="GY78" s="56"/>
      <c r="GZ78" s="56"/>
      <c r="HB78" s="56"/>
      <c r="HC78" s="56"/>
      <c r="HD78" s="56"/>
      <c r="HE78" s="56"/>
      <c r="HF78" s="56"/>
      <c r="HG78" s="56"/>
      <c r="HH78" s="56"/>
      <c r="HI78" s="56"/>
      <c r="HJ78" s="56"/>
      <c r="HL78" s="56"/>
      <c r="HM78" s="56"/>
      <c r="HN78" s="56"/>
      <c r="HO78" s="56"/>
      <c r="HP78" s="56"/>
      <c r="HQ78" s="56"/>
      <c r="HR78" s="56"/>
      <c r="HS78" s="56"/>
      <c r="HT78" s="56"/>
      <c r="HV78" s="56"/>
      <c r="HW78" s="56"/>
      <c r="HX78" s="56"/>
      <c r="HY78" s="56"/>
      <c r="HZ78" s="56"/>
      <c r="IA78" s="56"/>
      <c r="IB78" s="56"/>
      <c r="IC78" s="56"/>
      <c r="ID78" s="56"/>
      <c r="IF78" s="56"/>
      <c r="IG78" s="56"/>
      <c r="IH78" s="56"/>
      <c r="II78" s="56"/>
      <c r="IJ78" s="56"/>
      <c r="IK78" s="56"/>
      <c r="IL78" s="56"/>
      <c r="IM78" s="56"/>
      <c r="IN78" s="56"/>
      <c r="IP78" s="56"/>
      <c r="IQ78" s="56"/>
      <c r="IR78" s="56"/>
      <c r="IS78" s="56"/>
      <c r="IT78" s="56"/>
      <c r="IU78" s="56"/>
    </row>
    <row r="79" spans="1:255" ht="12.75" hidden="1" customHeight="1" thickBot="1" x14ac:dyDescent="0.25">
      <c r="A79" s="221"/>
      <c r="B79" s="106"/>
      <c r="C79" s="85" t="s">
        <v>77</v>
      </c>
      <c r="D79" s="86"/>
      <c r="E79" s="47"/>
      <c r="F79" s="47"/>
      <c r="G79" s="47"/>
      <c r="H79" s="48"/>
      <c r="I79" s="49">
        <f t="shared" si="3"/>
        <v>0</v>
      </c>
      <c r="J79" s="56"/>
      <c r="K79" s="56"/>
      <c r="L79" s="56"/>
      <c r="M79" s="56"/>
      <c r="N79" s="56"/>
      <c r="O79" s="56"/>
      <c r="P79" s="56"/>
      <c r="Q79" s="56"/>
      <c r="R79" s="56"/>
      <c r="T79" s="56"/>
      <c r="U79" s="56"/>
      <c r="V79" s="56"/>
      <c r="W79" s="56"/>
      <c r="X79" s="56"/>
      <c r="Y79" s="56"/>
      <c r="Z79" s="56"/>
      <c r="AA79" s="56"/>
      <c r="AB79" s="56"/>
      <c r="AD79" s="56"/>
      <c r="AE79" s="56"/>
      <c r="AF79" s="56"/>
      <c r="AG79" s="56"/>
      <c r="AH79" s="56"/>
      <c r="AI79" s="56"/>
      <c r="AJ79" s="56"/>
      <c r="AK79" s="56"/>
      <c r="AL79" s="56"/>
      <c r="AN79" s="56"/>
      <c r="AO79" s="56"/>
      <c r="AP79" s="56"/>
      <c r="AQ79" s="56"/>
      <c r="AR79" s="56"/>
      <c r="AS79" s="56"/>
      <c r="AT79" s="56"/>
      <c r="AU79" s="56"/>
      <c r="AV79" s="56"/>
      <c r="AX79" s="56"/>
      <c r="AY79" s="56"/>
      <c r="AZ79" s="56"/>
      <c r="BA79" s="56"/>
      <c r="BB79" s="56"/>
      <c r="BC79" s="56"/>
      <c r="BD79" s="56"/>
      <c r="BE79" s="56"/>
      <c r="BF79" s="56"/>
      <c r="BH79" s="56"/>
      <c r="BI79" s="56"/>
      <c r="BJ79" s="56"/>
      <c r="BK79" s="56"/>
      <c r="BL79" s="56"/>
      <c r="BM79" s="56"/>
      <c r="BN79" s="56"/>
      <c r="BO79" s="56"/>
      <c r="BP79" s="56"/>
      <c r="BR79" s="56"/>
      <c r="BS79" s="56"/>
      <c r="BT79" s="56"/>
      <c r="BU79" s="56"/>
      <c r="BV79" s="56"/>
      <c r="BW79" s="56"/>
      <c r="BX79" s="56"/>
      <c r="BY79" s="56"/>
      <c r="BZ79" s="56"/>
      <c r="CB79" s="56"/>
      <c r="CC79" s="56"/>
      <c r="CD79" s="56"/>
      <c r="CE79" s="56"/>
      <c r="CF79" s="56"/>
      <c r="CG79" s="56"/>
      <c r="CH79" s="56"/>
      <c r="CI79" s="56"/>
      <c r="CJ79" s="56"/>
      <c r="CL79" s="56"/>
      <c r="CM79" s="56"/>
      <c r="CN79" s="56"/>
      <c r="CO79" s="56"/>
      <c r="CP79" s="56"/>
      <c r="CQ79" s="56"/>
      <c r="CR79" s="56"/>
      <c r="CS79" s="56"/>
      <c r="CT79" s="56"/>
      <c r="CV79" s="56"/>
      <c r="CW79" s="56"/>
      <c r="CX79" s="56"/>
      <c r="CY79" s="56"/>
      <c r="CZ79" s="56"/>
      <c r="DA79" s="56"/>
      <c r="DB79" s="56"/>
      <c r="DC79" s="56"/>
      <c r="DD79" s="56"/>
      <c r="DF79" s="56"/>
      <c r="DG79" s="56"/>
      <c r="DH79" s="56"/>
      <c r="DI79" s="56"/>
      <c r="DJ79" s="56"/>
      <c r="DK79" s="56"/>
      <c r="DL79" s="56"/>
      <c r="DM79" s="56"/>
      <c r="DN79" s="56"/>
      <c r="DP79" s="56"/>
      <c r="DQ79" s="56"/>
      <c r="DR79" s="56"/>
      <c r="DS79" s="56"/>
      <c r="DT79" s="56"/>
      <c r="DU79" s="56"/>
      <c r="DV79" s="56"/>
      <c r="DW79" s="56"/>
      <c r="DX79" s="56"/>
      <c r="DZ79" s="56"/>
      <c r="EA79" s="56"/>
      <c r="EB79" s="56"/>
      <c r="EC79" s="56"/>
      <c r="ED79" s="56"/>
      <c r="EE79" s="56"/>
      <c r="EF79" s="56"/>
      <c r="EG79" s="56"/>
      <c r="EH79" s="56"/>
      <c r="EJ79" s="56"/>
      <c r="EK79" s="56"/>
      <c r="EL79" s="56"/>
      <c r="EM79" s="56"/>
      <c r="EN79" s="56"/>
      <c r="EO79" s="56"/>
      <c r="EP79" s="56"/>
      <c r="EQ79" s="56"/>
      <c r="ER79" s="56"/>
      <c r="ET79" s="56"/>
      <c r="EU79" s="56"/>
      <c r="EV79" s="56"/>
      <c r="EW79" s="56"/>
      <c r="EX79" s="56"/>
      <c r="EY79" s="56"/>
      <c r="EZ79" s="56"/>
      <c r="FA79" s="56"/>
      <c r="FB79" s="56"/>
      <c r="FD79" s="56"/>
      <c r="FE79" s="56"/>
      <c r="FF79" s="56"/>
      <c r="FG79" s="56"/>
      <c r="FH79" s="56"/>
      <c r="FI79" s="56"/>
      <c r="FJ79" s="56"/>
      <c r="FK79" s="56"/>
      <c r="FL79" s="56"/>
      <c r="FN79" s="56"/>
      <c r="FO79" s="56"/>
      <c r="FP79" s="56"/>
      <c r="FQ79" s="56"/>
      <c r="FR79" s="56"/>
      <c r="FS79" s="56"/>
      <c r="FT79" s="56"/>
      <c r="FU79" s="56"/>
      <c r="FV79" s="56"/>
      <c r="FX79" s="56"/>
      <c r="FY79" s="56"/>
      <c r="FZ79" s="56"/>
      <c r="GA79" s="56"/>
      <c r="GB79" s="56"/>
      <c r="GC79" s="56"/>
      <c r="GD79" s="56"/>
      <c r="GE79" s="56"/>
      <c r="GF79" s="56"/>
      <c r="GH79" s="56"/>
      <c r="GI79" s="56"/>
      <c r="GJ79" s="56"/>
      <c r="GK79" s="56"/>
      <c r="GL79" s="56"/>
      <c r="GM79" s="56"/>
      <c r="GN79" s="56"/>
      <c r="GO79" s="56"/>
      <c r="GP79" s="56"/>
      <c r="GR79" s="56"/>
      <c r="GS79" s="56"/>
      <c r="GT79" s="56"/>
      <c r="GU79" s="56"/>
      <c r="GV79" s="56"/>
      <c r="GW79" s="56"/>
      <c r="GX79" s="56"/>
      <c r="GY79" s="56"/>
      <c r="GZ79" s="56"/>
      <c r="HB79" s="56"/>
      <c r="HC79" s="56"/>
      <c r="HD79" s="56"/>
      <c r="HE79" s="56"/>
      <c r="HF79" s="56"/>
      <c r="HG79" s="56"/>
      <c r="HH79" s="56"/>
      <c r="HI79" s="56"/>
      <c r="HJ79" s="56"/>
      <c r="HL79" s="56"/>
      <c r="HM79" s="56"/>
      <c r="HN79" s="56"/>
      <c r="HO79" s="56"/>
      <c r="HP79" s="56"/>
      <c r="HQ79" s="56"/>
      <c r="HR79" s="56"/>
      <c r="HS79" s="56"/>
      <c r="HT79" s="56"/>
      <c r="HV79" s="56"/>
      <c r="HW79" s="56"/>
      <c r="HX79" s="56"/>
      <c r="HY79" s="56"/>
      <c r="HZ79" s="56"/>
      <c r="IA79" s="56"/>
      <c r="IB79" s="56"/>
      <c r="IC79" s="56"/>
      <c r="ID79" s="56"/>
      <c r="IF79" s="56"/>
      <c r="IG79" s="56"/>
      <c r="IH79" s="56"/>
      <c r="II79" s="56"/>
      <c r="IJ79" s="56"/>
      <c r="IK79" s="56"/>
      <c r="IL79" s="56"/>
      <c r="IM79" s="56"/>
      <c r="IN79" s="56"/>
      <c r="IP79" s="56"/>
      <c r="IQ79" s="56"/>
      <c r="IR79" s="56"/>
      <c r="IS79" s="56"/>
      <c r="IT79" s="56"/>
      <c r="IU79" s="56"/>
    </row>
    <row r="80" spans="1:255" ht="12.75" hidden="1" customHeight="1" thickBot="1" x14ac:dyDescent="0.25">
      <c r="A80" s="221"/>
      <c r="B80" s="106"/>
      <c r="C80" s="85" t="s">
        <v>78</v>
      </c>
      <c r="D80" s="86"/>
      <c r="E80" s="47"/>
      <c r="F80" s="47"/>
      <c r="G80" s="47"/>
      <c r="H80" s="48"/>
      <c r="I80" s="49">
        <f t="shared" si="3"/>
        <v>0</v>
      </c>
      <c r="J80" s="56"/>
      <c r="K80" s="56"/>
      <c r="L80" s="56"/>
      <c r="M80" s="56"/>
      <c r="N80" s="56"/>
      <c r="O80" s="56"/>
      <c r="P80" s="56"/>
      <c r="Q80" s="56"/>
      <c r="R80" s="56"/>
      <c r="T80" s="56"/>
      <c r="U80" s="56"/>
      <c r="V80" s="56"/>
      <c r="W80" s="56"/>
      <c r="X80" s="56"/>
      <c r="Y80" s="56"/>
      <c r="Z80" s="56"/>
      <c r="AA80" s="56"/>
      <c r="AB80" s="56"/>
      <c r="AD80" s="56"/>
      <c r="AE80" s="56"/>
      <c r="AF80" s="56"/>
      <c r="AG80" s="56"/>
      <c r="AH80" s="56"/>
      <c r="AI80" s="56"/>
      <c r="AJ80" s="56"/>
      <c r="AK80" s="56"/>
      <c r="AL80" s="56"/>
      <c r="AN80" s="56"/>
      <c r="AO80" s="56"/>
      <c r="AP80" s="56"/>
      <c r="AQ80" s="56"/>
      <c r="AR80" s="56"/>
      <c r="AS80" s="56"/>
      <c r="AT80" s="56"/>
      <c r="AU80" s="56"/>
      <c r="AV80" s="56"/>
      <c r="AX80" s="56"/>
      <c r="AY80" s="56"/>
      <c r="AZ80" s="56"/>
      <c r="BA80" s="56"/>
      <c r="BB80" s="56"/>
      <c r="BC80" s="56"/>
      <c r="BD80" s="56"/>
      <c r="BE80" s="56"/>
      <c r="BF80" s="56"/>
      <c r="BH80" s="56"/>
      <c r="BI80" s="56"/>
      <c r="BJ80" s="56"/>
      <c r="BK80" s="56"/>
      <c r="BL80" s="56"/>
      <c r="BM80" s="56"/>
      <c r="BN80" s="56"/>
      <c r="BO80" s="56"/>
      <c r="BP80" s="56"/>
      <c r="BR80" s="56"/>
      <c r="BS80" s="56"/>
      <c r="BT80" s="56"/>
      <c r="BU80" s="56"/>
      <c r="BV80" s="56"/>
      <c r="BW80" s="56"/>
      <c r="BX80" s="56"/>
      <c r="BY80" s="56"/>
      <c r="BZ80" s="56"/>
      <c r="CB80" s="56"/>
      <c r="CC80" s="56"/>
      <c r="CD80" s="56"/>
      <c r="CE80" s="56"/>
      <c r="CF80" s="56"/>
      <c r="CG80" s="56"/>
      <c r="CH80" s="56"/>
      <c r="CI80" s="56"/>
      <c r="CJ80" s="56"/>
      <c r="CL80" s="56"/>
      <c r="CM80" s="56"/>
      <c r="CN80" s="56"/>
      <c r="CO80" s="56"/>
      <c r="CP80" s="56"/>
      <c r="CQ80" s="56"/>
      <c r="CR80" s="56"/>
      <c r="CS80" s="56"/>
      <c r="CT80" s="56"/>
      <c r="CV80" s="56"/>
      <c r="CW80" s="56"/>
      <c r="CX80" s="56"/>
      <c r="CY80" s="56"/>
      <c r="CZ80" s="56"/>
      <c r="DA80" s="56"/>
      <c r="DB80" s="56"/>
      <c r="DC80" s="56"/>
      <c r="DD80" s="56"/>
      <c r="DF80" s="56"/>
      <c r="DG80" s="56"/>
      <c r="DH80" s="56"/>
      <c r="DI80" s="56"/>
      <c r="DJ80" s="56"/>
      <c r="DK80" s="56"/>
      <c r="DL80" s="56"/>
      <c r="DM80" s="56"/>
      <c r="DN80" s="56"/>
      <c r="DP80" s="56"/>
      <c r="DQ80" s="56"/>
      <c r="DR80" s="56"/>
      <c r="DS80" s="56"/>
      <c r="DT80" s="56"/>
      <c r="DU80" s="56"/>
      <c r="DV80" s="56"/>
      <c r="DW80" s="56"/>
      <c r="DX80" s="56"/>
      <c r="DZ80" s="56"/>
      <c r="EA80" s="56"/>
      <c r="EB80" s="56"/>
      <c r="EC80" s="56"/>
      <c r="ED80" s="56"/>
      <c r="EE80" s="56"/>
      <c r="EF80" s="56"/>
      <c r="EG80" s="56"/>
      <c r="EH80" s="56"/>
      <c r="EJ80" s="56"/>
      <c r="EK80" s="56"/>
      <c r="EL80" s="56"/>
      <c r="EM80" s="56"/>
      <c r="EN80" s="56"/>
      <c r="EO80" s="56"/>
      <c r="EP80" s="56"/>
      <c r="EQ80" s="56"/>
      <c r="ER80" s="56"/>
      <c r="ET80" s="56"/>
      <c r="EU80" s="56"/>
      <c r="EV80" s="56"/>
      <c r="EW80" s="56"/>
      <c r="EX80" s="56"/>
      <c r="EY80" s="56"/>
      <c r="EZ80" s="56"/>
      <c r="FA80" s="56"/>
      <c r="FB80" s="56"/>
      <c r="FD80" s="56"/>
      <c r="FE80" s="56"/>
      <c r="FF80" s="56"/>
      <c r="FG80" s="56"/>
      <c r="FH80" s="56"/>
      <c r="FI80" s="56"/>
      <c r="FJ80" s="56"/>
      <c r="FK80" s="56"/>
      <c r="FL80" s="56"/>
      <c r="FN80" s="56"/>
      <c r="FO80" s="56"/>
      <c r="FP80" s="56"/>
      <c r="FQ80" s="56"/>
      <c r="FR80" s="56"/>
      <c r="FS80" s="56"/>
      <c r="FT80" s="56"/>
      <c r="FU80" s="56"/>
      <c r="FV80" s="56"/>
      <c r="FX80" s="56"/>
      <c r="FY80" s="56"/>
      <c r="FZ80" s="56"/>
      <c r="GA80" s="56"/>
      <c r="GB80" s="56"/>
      <c r="GC80" s="56"/>
      <c r="GD80" s="56"/>
      <c r="GE80" s="56"/>
      <c r="GF80" s="56"/>
      <c r="GH80" s="56"/>
      <c r="GI80" s="56"/>
      <c r="GJ80" s="56"/>
      <c r="GK80" s="56"/>
      <c r="GL80" s="56"/>
      <c r="GM80" s="56"/>
      <c r="GN80" s="56"/>
      <c r="GO80" s="56"/>
      <c r="GP80" s="56"/>
      <c r="GR80" s="56"/>
      <c r="GS80" s="56"/>
      <c r="GT80" s="56"/>
      <c r="GU80" s="56"/>
      <c r="GV80" s="56"/>
      <c r="GW80" s="56"/>
      <c r="GX80" s="56"/>
      <c r="GY80" s="56"/>
      <c r="GZ80" s="56"/>
      <c r="HB80" s="56"/>
      <c r="HC80" s="56"/>
      <c r="HD80" s="56"/>
      <c r="HE80" s="56"/>
      <c r="HF80" s="56"/>
      <c r="HG80" s="56"/>
      <c r="HH80" s="56"/>
      <c r="HI80" s="56"/>
      <c r="HJ80" s="56"/>
      <c r="HL80" s="56"/>
      <c r="HM80" s="56"/>
      <c r="HN80" s="56"/>
      <c r="HO80" s="56"/>
      <c r="HP80" s="56"/>
      <c r="HQ80" s="56"/>
      <c r="HR80" s="56"/>
      <c r="HS80" s="56"/>
      <c r="HT80" s="56"/>
      <c r="HV80" s="56"/>
      <c r="HW80" s="56"/>
      <c r="HX80" s="56"/>
      <c r="HY80" s="56"/>
      <c r="HZ80" s="56"/>
      <c r="IA80" s="56"/>
      <c r="IB80" s="56"/>
      <c r="IC80" s="56"/>
      <c r="ID80" s="56"/>
      <c r="IF80" s="56"/>
      <c r="IG80" s="56"/>
      <c r="IH80" s="56"/>
      <c r="II80" s="56"/>
      <c r="IJ80" s="56"/>
      <c r="IK80" s="56"/>
      <c r="IL80" s="56"/>
      <c r="IM80" s="56"/>
      <c r="IN80" s="56"/>
      <c r="IP80" s="56"/>
      <c r="IQ80" s="56"/>
      <c r="IR80" s="56"/>
      <c r="IS80" s="56"/>
      <c r="IT80" s="56"/>
      <c r="IU80" s="56"/>
    </row>
    <row r="81" spans="1:255" ht="12.75" hidden="1" customHeight="1" thickBot="1" x14ac:dyDescent="0.25">
      <c r="A81" s="221"/>
      <c r="B81" s="106"/>
      <c r="C81" s="85" t="s">
        <v>79</v>
      </c>
      <c r="D81" s="86"/>
      <c r="E81" s="47"/>
      <c r="F81" s="47"/>
      <c r="G81" s="47"/>
      <c r="H81" s="48"/>
      <c r="I81" s="49">
        <f t="shared" si="3"/>
        <v>0</v>
      </c>
      <c r="J81" s="56"/>
      <c r="K81" s="56"/>
      <c r="L81" s="56"/>
      <c r="M81" s="56"/>
      <c r="N81" s="56"/>
      <c r="O81" s="56"/>
      <c r="P81" s="56"/>
      <c r="Q81" s="56"/>
      <c r="R81" s="56"/>
      <c r="T81" s="56"/>
      <c r="U81" s="56"/>
      <c r="V81" s="56"/>
      <c r="W81" s="56"/>
      <c r="X81" s="56"/>
      <c r="Y81" s="56"/>
      <c r="Z81" s="56"/>
      <c r="AA81" s="56"/>
      <c r="AB81" s="56"/>
      <c r="AD81" s="56"/>
      <c r="AE81" s="56"/>
      <c r="AF81" s="56"/>
      <c r="AG81" s="56"/>
      <c r="AH81" s="56"/>
      <c r="AI81" s="56"/>
      <c r="AJ81" s="56"/>
      <c r="AK81" s="56"/>
      <c r="AL81" s="56"/>
      <c r="AN81" s="56"/>
      <c r="AO81" s="56"/>
      <c r="AP81" s="56"/>
      <c r="AQ81" s="56"/>
      <c r="AR81" s="56"/>
      <c r="AS81" s="56"/>
      <c r="AT81" s="56"/>
      <c r="AU81" s="56"/>
      <c r="AV81" s="56"/>
      <c r="AX81" s="56"/>
      <c r="AY81" s="56"/>
      <c r="AZ81" s="56"/>
      <c r="BA81" s="56"/>
      <c r="BB81" s="56"/>
      <c r="BC81" s="56"/>
      <c r="BD81" s="56"/>
      <c r="BE81" s="56"/>
      <c r="BF81" s="56"/>
      <c r="BH81" s="56"/>
      <c r="BI81" s="56"/>
      <c r="BJ81" s="56"/>
      <c r="BK81" s="56"/>
      <c r="BL81" s="56"/>
      <c r="BM81" s="56"/>
      <c r="BN81" s="56"/>
      <c r="BO81" s="56"/>
      <c r="BP81" s="56"/>
      <c r="BR81" s="56"/>
      <c r="BS81" s="56"/>
      <c r="BT81" s="56"/>
      <c r="BU81" s="56"/>
      <c r="BV81" s="56"/>
      <c r="BW81" s="56"/>
      <c r="BX81" s="56"/>
      <c r="BY81" s="56"/>
      <c r="BZ81" s="56"/>
      <c r="CB81" s="56"/>
      <c r="CC81" s="56"/>
      <c r="CD81" s="56"/>
      <c r="CE81" s="56"/>
      <c r="CF81" s="56"/>
      <c r="CG81" s="56"/>
      <c r="CH81" s="56"/>
      <c r="CI81" s="56"/>
      <c r="CJ81" s="56"/>
      <c r="CL81" s="56"/>
      <c r="CM81" s="56"/>
      <c r="CN81" s="56"/>
      <c r="CO81" s="56"/>
      <c r="CP81" s="56"/>
      <c r="CQ81" s="56"/>
      <c r="CR81" s="56"/>
      <c r="CS81" s="56"/>
      <c r="CT81" s="56"/>
      <c r="CV81" s="56"/>
      <c r="CW81" s="56"/>
      <c r="CX81" s="56"/>
      <c r="CY81" s="56"/>
      <c r="CZ81" s="56"/>
      <c r="DA81" s="56"/>
      <c r="DB81" s="56"/>
      <c r="DC81" s="56"/>
      <c r="DD81" s="56"/>
      <c r="DF81" s="56"/>
      <c r="DG81" s="56"/>
      <c r="DH81" s="56"/>
      <c r="DI81" s="56"/>
      <c r="DJ81" s="56"/>
      <c r="DK81" s="56"/>
      <c r="DL81" s="56"/>
      <c r="DM81" s="56"/>
      <c r="DN81" s="56"/>
      <c r="DP81" s="56"/>
      <c r="DQ81" s="56"/>
      <c r="DR81" s="56"/>
      <c r="DS81" s="56"/>
      <c r="DT81" s="56"/>
      <c r="DU81" s="56"/>
      <c r="DV81" s="56"/>
      <c r="DW81" s="56"/>
      <c r="DX81" s="56"/>
      <c r="DZ81" s="56"/>
      <c r="EA81" s="56"/>
      <c r="EB81" s="56"/>
      <c r="EC81" s="56"/>
      <c r="ED81" s="56"/>
      <c r="EE81" s="56"/>
      <c r="EF81" s="56"/>
      <c r="EG81" s="56"/>
      <c r="EH81" s="56"/>
      <c r="EJ81" s="56"/>
      <c r="EK81" s="56"/>
      <c r="EL81" s="56"/>
      <c r="EM81" s="56"/>
      <c r="EN81" s="56"/>
      <c r="EO81" s="56"/>
      <c r="EP81" s="56"/>
      <c r="EQ81" s="56"/>
      <c r="ER81" s="56"/>
      <c r="ET81" s="56"/>
      <c r="EU81" s="56"/>
      <c r="EV81" s="56"/>
      <c r="EW81" s="56"/>
      <c r="EX81" s="56"/>
      <c r="EY81" s="56"/>
      <c r="EZ81" s="56"/>
      <c r="FA81" s="56"/>
      <c r="FB81" s="56"/>
      <c r="FD81" s="56"/>
      <c r="FE81" s="56"/>
      <c r="FF81" s="56"/>
      <c r="FG81" s="56"/>
      <c r="FH81" s="56"/>
      <c r="FI81" s="56"/>
      <c r="FJ81" s="56"/>
      <c r="FK81" s="56"/>
      <c r="FL81" s="56"/>
      <c r="FN81" s="56"/>
      <c r="FO81" s="56"/>
      <c r="FP81" s="56"/>
      <c r="FQ81" s="56"/>
      <c r="FR81" s="56"/>
      <c r="FS81" s="56"/>
      <c r="FT81" s="56"/>
      <c r="FU81" s="56"/>
      <c r="FV81" s="56"/>
      <c r="FX81" s="56"/>
      <c r="FY81" s="56"/>
      <c r="FZ81" s="56"/>
      <c r="GA81" s="56"/>
      <c r="GB81" s="56"/>
      <c r="GC81" s="56"/>
      <c r="GD81" s="56"/>
      <c r="GE81" s="56"/>
      <c r="GF81" s="56"/>
      <c r="GH81" s="56"/>
      <c r="GI81" s="56"/>
      <c r="GJ81" s="56"/>
      <c r="GK81" s="56"/>
      <c r="GL81" s="56"/>
      <c r="GM81" s="56"/>
      <c r="GN81" s="56"/>
      <c r="GO81" s="56"/>
      <c r="GP81" s="56"/>
      <c r="GR81" s="56"/>
      <c r="GS81" s="56"/>
      <c r="GT81" s="56"/>
      <c r="GU81" s="56"/>
      <c r="GV81" s="56"/>
      <c r="GW81" s="56"/>
      <c r="GX81" s="56"/>
      <c r="GY81" s="56"/>
      <c r="GZ81" s="56"/>
      <c r="HB81" s="56"/>
      <c r="HC81" s="56"/>
      <c r="HD81" s="56"/>
      <c r="HE81" s="56"/>
      <c r="HF81" s="56"/>
      <c r="HG81" s="56"/>
      <c r="HH81" s="56"/>
      <c r="HI81" s="56"/>
      <c r="HJ81" s="56"/>
      <c r="HL81" s="56"/>
      <c r="HM81" s="56"/>
      <c r="HN81" s="56"/>
      <c r="HO81" s="56"/>
      <c r="HP81" s="56"/>
      <c r="HQ81" s="56"/>
      <c r="HR81" s="56"/>
      <c r="HS81" s="56"/>
      <c r="HT81" s="56"/>
      <c r="HV81" s="56"/>
      <c r="HW81" s="56"/>
      <c r="HX81" s="56"/>
      <c r="HY81" s="56"/>
      <c r="HZ81" s="56"/>
      <c r="IA81" s="56"/>
      <c r="IB81" s="56"/>
      <c r="IC81" s="56"/>
      <c r="ID81" s="56"/>
      <c r="IF81" s="56"/>
      <c r="IG81" s="56"/>
      <c r="IH81" s="56"/>
      <c r="II81" s="56"/>
      <c r="IJ81" s="56"/>
      <c r="IK81" s="56"/>
      <c r="IL81" s="56"/>
      <c r="IM81" s="56"/>
      <c r="IN81" s="56"/>
      <c r="IP81" s="56"/>
      <c r="IQ81" s="56"/>
      <c r="IR81" s="56"/>
      <c r="IS81" s="56"/>
      <c r="IT81" s="56"/>
      <c r="IU81" s="56"/>
    </row>
    <row r="82" spans="1:255" ht="12.75" hidden="1" customHeight="1" thickBot="1" x14ac:dyDescent="0.25">
      <c r="A82" s="221"/>
      <c r="B82" s="106"/>
      <c r="C82" s="85" t="s">
        <v>80</v>
      </c>
      <c r="D82" s="86"/>
      <c r="E82" s="47"/>
      <c r="F82" s="47"/>
      <c r="G82" s="47"/>
      <c r="H82" s="48"/>
      <c r="I82" s="49">
        <f t="shared" si="3"/>
        <v>0</v>
      </c>
      <c r="J82" s="56"/>
      <c r="K82" s="56"/>
      <c r="L82" s="56"/>
      <c r="M82" s="56"/>
      <c r="N82" s="56"/>
      <c r="O82" s="56"/>
      <c r="P82" s="56"/>
      <c r="Q82" s="56"/>
      <c r="R82" s="56"/>
      <c r="T82" s="56"/>
      <c r="U82" s="56"/>
      <c r="V82" s="56"/>
      <c r="W82" s="56"/>
      <c r="X82" s="56"/>
      <c r="Y82" s="56"/>
      <c r="Z82" s="56"/>
      <c r="AA82" s="56"/>
      <c r="AB82" s="56"/>
      <c r="AD82" s="56"/>
      <c r="AE82" s="56"/>
      <c r="AF82" s="56"/>
      <c r="AG82" s="56"/>
      <c r="AH82" s="56"/>
      <c r="AI82" s="56"/>
      <c r="AJ82" s="56"/>
      <c r="AK82" s="56"/>
      <c r="AL82" s="56"/>
      <c r="AN82" s="56"/>
      <c r="AO82" s="56"/>
      <c r="AP82" s="56"/>
      <c r="AQ82" s="56"/>
      <c r="AR82" s="56"/>
      <c r="AS82" s="56"/>
      <c r="AT82" s="56"/>
      <c r="AU82" s="56"/>
      <c r="AV82" s="56"/>
      <c r="AX82" s="56"/>
      <c r="AY82" s="56"/>
      <c r="AZ82" s="56"/>
      <c r="BA82" s="56"/>
      <c r="BB82" s="56"/>
      <c r="BC82" s="56"/>
      <c r="BD82" s="56"/>
      <c r="BE82" s="56"/>
      <c r="BF82" s="56"/>
      <c r="BH82" s="56"/>
      <c r="BI82" s="56"/>
      <c r="BJ82" s="56"/>
      <c r="BK82" s="56"/>
      <c r="BL82" s="56"/>
      <c r="BM82" s="56"/>
      <c r="BN82" s="56"/>
      <c r="BO82" s="56"/>
      <c r="BP82" s="56"/>
      <c r="BR82" s="56"/>
      <c r="BS82" s="56"/>
      <c r="BT82" s="56"/>
      <c r="BU82" s="56"/>
      <c r="BV82" s="56"/>
      <c r="BW82" s="56"/>
      <c r="BX82" s="56"/>
      <c r="BY82" s="56"/>
      <c r="BZ82" s="56"/>
      <c r="CB82" s="56"/>
      <c r="CC82" s="56"/>
      <c r="CD82" s="56"/>
      <c r="CE82" s="56"/>
      <c r="CF82" s="56"/>
      <c r="CG82" s="56"/>
      <c r="CH82" s="56"/>
      <c r="CI82" s="56"/>
      <c r="CJ82" s="56"/>
      <c r="CL82" s="56"/>
      <c r="CM82" s="56"/>
      <c r="CN82" s="56"/>
      <c r="CO82" s="56"/>
      <c r="CP82" s="56"/>
      <c r="CQ82" s="56"/>
      <c r="CR82" s="56"/>
      <c r="CS82" s="56"/>
      <c r="CT82" s="56"/>
      <c r="CV82" s="56"/>
      <c r="CW82" s="56"/>
      <c r="CX82" s="56"/>
      <c r="CY82" s="56"/>
      <c r="CZ82" s="56"/>
      <c r="DA82" s="56"/>
      <c r="DB82" s="56"/>
      <c r="DC82" s="56"/>
      <c r="DD82" s="56"/>
      <c r="DF82" s="56"/>
      <c r="DG82" s="56"/>
      <c r="DH82" s="56"/>
      <c r="DI82" s="56"/>
      <c r="DJ82" s="56"/>
      <c r="DK82" s="56"/>
      <c r="DL82" s="56"/>
      <c r="DM82" s="56"/>
      <c r="DN82" s="56"/>
      <c r="DP82" s="56"/>
      <c r="DQ82" s="56"/>
      <c r="DR82" s="56"/>
      <c r="DS82" s="56"/>
      <c r="DT82" s="56"/>
      <c r="DU82" s="56"/>
      <c r="DV82" s="56"/>
      <c r="DW82" s="56"/>
      <c r="DX82" s="56"/>
      <c r="DZ82" s="56"/>
      <c r="EA82" s="56"/>
      <c r="EB82" s="56"/>
      <c r="EC82" s="56"/>
      <c r="ED82" s="56"/>
      <c r="EE82" s="56"/>
      <c r="EF82" s="56"/>
      <c r="EG82" s="56"/>
      <c r="EH82" s="56"/>
      <c r="EJ82" s="56"/>
      <c r="EK82" s="56"/>
      <c r="EL82" s="56"/>
      <c r="EM82" s="56"/>
      <c r="EN82" s="56"/>
      <c r="EO82" s="56"/>
      <c r="EP82" s="56"/>
      <c r="EQ82" s="56"/>
      <c r="ER82" s="56"/>
      <c r="ET82" s="56"/>
      <c r="EU82" s="56"/>
      <c r="EV82" s="56"/>
      <c r="EW82" s="56"/>
      <c r="EX82" s="56"/>
      <c r="EY82" s="56"/>
      <c r="EZ82" s="56"/>
      <c r="FA82" s="56"/>
      <c r="FB82" s="56"/>
      <c r="FD82" s="56"/>
      <c r="FE82" s="56"/>
      <c r="FF82" s="56"/>
      <c r="FG82" s="56"/>
      <c r="FH82" s="56"/>
      <c r="FI82" s="56"/>
      <c r="FJ82" s="56"/>
      <c r="FK82" s="56"/>
      <c r="FL82" s="56"/>
      <c r="FN82" s="56"/>
      <c r="FO82" s="56"/>
      <c r="FP82" s="56"/>
      <c r="FQ82" s="56"/>
      <c r="FR82" s="56"/>
      <c r="FS82" s="56"/>
      <c r="FT82" s="56"/>
      <c r="FU82" s="56"/>
      <c r="FV82" s="56"/>
      <c r="FX82" s="56"/>
      <c r="FY82" s="56"/>
      <c r="FZ82" s="56"/>
      <c r="GA82" s="56"/>
      <c r="GB82" s="56"/>
      <c r="GC82" s="56"/>
      <c r="GD82" s="56"/>
      <c r="GE82" s="56"/>
      <c r="GF82" s="56"/>
      <c r="GH82" s="56"/>
      <c r="GI82" s="56"/>
      <c r="GJ82" s="56"/>
      <c r="GK82" s="56"/>
      <c r="GL82" s="56"/>
      <c r="GM82" s="56"/>
      <c r="GN82" s="56"/>
      <c r="GO82" s="56"/>
      <c r="GP82" s="56"/>
      <c r="GR82" s="56"/>
      <c r="GS82" s="56"/>
      <c r="GT82" s="56"/>
      <c r="GU82" s="56"/>
      <c r="GV82" s="56"/>
      <c r="GW82" s="56"/>
      <c r="GX82" s="56"/>
      <c r="GY82" s="56"/>
      <c r="GZ82" s="56"/>
      <c r="HB82" s="56"/>
      <c r="HC82" s="56"/>
      <c r="HD82" s="56"/>
      <c r="HE82" s="56"/>
      <c r="HF82" s="56"/>
      <c r="HG82" s="56"/>
      <c r="HH82" s="56"/>
      <c r="HI82" s="56"/>
      <c r="HJ82" s="56"/>
      <c r="HL82" s="56"/>
      <c r="HM82" s="56"/>
      <c r="HN82" s="56"/>
      <c r="HO82" s="56"/>
      <c r="HP82" s="56"/>
      <c r="HQ82" s="56"/>
      <c r="HR82" s="56"/>
      <c r="HS82" s="56"/>
      <c r="HT82" s="56"/>
      <c r="HV82" s="56"/>
      <c r="HW82" s="56"/>
      <c r="HX82" s="56"/>
      <c r="HY82" s="56"/>
      <c r="HZ82" s="56"/>
      <c r="IA82" s="56"/>
      <c r="IB82" s="56"/>
      <c r="IC82" s="56"/>
      <c r="ID82" s="56"/>
      <c r="IF82" s="56"/>
      <c r="IG82" s="56"/>
      <c r="IH82" s="56"/>
      <c r="II82" s="56"/>
      <c r="IJ82" s="56"/>
      <c r="IK82" s="56"/>
      <c r="IL82" s="56"/>
      <c r="IM82" s="56"/>
      <c r="IN82" s="56"/>
      <c r="IP82" s="56"/>
      <c r="IQ82" s="56"/>
      <c r="IR82" s="56"/>
      <c r="IS82" s="56"/>
      <c r="IT82" s="56"/>
      <c r="IU82" s="56"/>
    </row>
    <row r="83" spans="1:255" ht="13.5" thickBot="1" x14ac:dyDescent="0.25">
      <c r="A83" s="221"/>
      <c r="B83" s="185"/>
      <c r="C83" s="70" t="s">
        <v>87</v>
      </c>
      <c r="D83" s="163"/>
      <c r="E83" s="53"/>
      <c r="F83" s="53"/>
      <c r="G83" s="53"/>
      <c r="H83" s="153"/>
      <c r="I83" s="49">
        <f t="shared" si="3"/>
        <v>0</v>
      </c>
      <c r="J83" s="56"/>
      <c r="K83" s="56"/>
      <c r="L83" s="56"/>
      <c r="M83" s="56"/>
      <c r="N83" s="56"/>
      <c r="O83" s="56"/>
      <c r="P83" s="56"/>
      <c r="Q83" s="56"/>
      <c r="R83" s="56"/>
      <c r="T83" s="56"/>
      <c r="U83" s="56"/>
      <c r="V83" s="56"/>
      <c r="W83" s="56"/>
      <c r="X83" s="56"/>
      <c r="Y83" s="56"/>
      <c r="Z83" s="56"/>
      <c r="AA83" s="56"/>
      <c r="AB83" s="56"/>
      <c r="AD83" s="56"/>
      <c r="AE83" s="56"/>
      <c r="AF83" s="56"/>
      <c r="AG83" s="56"/>
      <c r="AH83" s="56"/>
      <c r="AI83" s="56"/>
      <c r="AJ83" s="56"/>
      <c r="AK83" s="56"/>
      <c r="AL83" s="56"/>
      <c r="AN83" s="56"/>
      <c r="AO83" s="56"/>
      <c r="AP83" s="56"/>
      <c r="AQ83" s="56"/>
      <c r="AR83" s="56"/>
      <c r="AS83" s="56"/>
      <c r="AT83" s="56"/>
      <c r="AU83" s="56"/>
      <c r="AV83" s="56"/>
      <c r="AX83" s="56"/>
      <c r="AY83" s="56"/>
      <c r="AZ83" s="56"/>
      <c r="BA83" s="56"/>
      <c r="BB83" s="56"/>
      <c r="BC83" s="56"/>
      <c r="BD83" s="56"/>
      <c r="BE83" s="56"/>
      <c r="BF83" s="56"/>
      <c r="BH83" s="56"/>
      <c r="BI83" s="56"/>
      <c r="BJ83" s="56"/>
      <c r="BK83" s="56"/>
      <c r="BL83" s="56"/>
      <c r="BM83" s="56"/>
      <c r="BN83" s="56"/>
      <c r="BO83" s="56"/>
      <c r="BP83" s="56"/>
      <c r="BR83" s="56"/>
      <c r="BS83" s="56"/>
      <c r="BT83" s="56"/>
      <c r="BU83" s="56"/>
      <c r="BV83" s="56"/>
      <c r="BW83" s="56"/>
      <c r="BX83" s="56"/>
      <c r="BY83" s="56"/>
      <c r="BZ83" s="56"/>
      <c r="CB83" s="56"/>
      <c r="CC83" s="56"/>
      <c r="CD83" s="56"/>
      <c r="CE83" s="56"/>
      <c r="CF83" s="56"/>
      <c r="CG83" s="56"/>
      <c r="CH83" s="56"/>
      <c r="CI83" s="56"/>
      <c r="CJ83" s="56"/>
      <c r="CL83" s="56"/>
      <c r="CM83" s="56"/>
      <c r="CN83" s="56"/>
      <c r="CO83" s="56"/>
      <c r="CP83" s="56"/>
      <c r="CQ83" s="56"/>
      <c r="CR83" s="56"/>
      <c r="CS83" s="56"/>
      <c r="CT83" s="56"/>
      <c r="CV83" s="56"/>
      <c r="CW83" s="56"/>
      <c r="CX83" s="56"/>
      <c r="CY83" s="56"/>
      <c r="CZ83" s="56"/>
      <c r="DA83" s="56"/>
      <c r="DB83" s="56"/>
      <c r="DC83" s="56"/>
      <c r="DD83" s="56"/>
      <c r="DF83" s="56"/>
      <c r="DG83" s="56"/>
      <c r="DH83" s="56"/>
      <c r="DI83" s="56"/>
      <c r="DJ83" s="56"/>
      <c r="DK83" s="56"/>
      <c r="DL83" s="56"/>
      <c r="DM83" s="56"/>
      <c r="DN83" s="56"/>
      <c r="DP83" s="56"/>
      <c r="DQ83" s="56"/>
      <c r="DR83" s="56"/>
      <c r="DS83" s="56"/>
      <c r="DT83" s="56"/>
      <c r="DU83" s="56"/>
      <c r="DV83" s="56"/>
      <c r="DW83" s="56"/>
      <c r="DX83" s="56"/>
      <c r="DZ83" s="56"/>
      <c r="EA83" s="56"/>
      <c r="EB83" s="56"/>
      <c r="EC83" s="56"/>
      <c r="ED83" s="56"/>
      <c r="EE83" s="56"/>
      <c r="EF83" s="56"/>
      <c r="EG83" s="56"/>
      <c r="EH83" s="56"/>
      <c r="EJ83" s="56"/>
      <c r="EK83" s="56"/>
      <c r="EL83" s="56"/>
      <c r="EM83" s="56"/>
      <c r="EN83" s="56"/>
      <c r="EO83" s="56"/>
      <c r="EP83" s="56"/>
      <c r="EQ83" s="56"/>
      <c r="ER83" s="56"/>
      <c r="ET83" s="56"/>
      <c r="EU83" s="56"/>
      <c r="EV83" s="56"/>
      <c r="EW83" s="56"/>
      <c r="EX83" s="56"/>
      <c r="EY83" s="56"/>
      <c r="EZ83" s="56"/>
      <c r="FA83" s="56"/>
      <c r="FB83" s="56"/>
      <c r="FD83" s="56"/>
      <c r="FE83" s="56"/>
      <c r="FF83" s="56"/>
      <c r="FG83" s="56"/>
      <c r="FH83" s="56"/>
      <c r="FI83" s="56"/>
      <c r="FJ83" s="56"/>
      <c r="FK83" s="56"/>
      <c r="FL83" s="56"/>
      <c r="FN83" s="56"/>
      <c r="FO83" s="56"/>
      <c r="FP83" s="56"/>
      <c r="FQ83" s="56"/>
      <c r="FR83" s="56"/>
      <c r="FS83" s="56"/>
      <c r="FT83" s="56"/>
      <c r="FU83" s="56"/>
      <c r="FV83" s="56"/>
      <c r="FX83" s="56"/>
      <c r="FY83" s="56"/>
      <c r="FZ83" s="56"/>
      <c r="GA83" s="56"/>
      <c r="GB83" s="56"/>
      <c r="GC83" s="56"/>
      <c r="GD83" s="56"/>
      <c r="GE83" s="56"/>
      <c r="GF83" s="56"/>
      <c r="GH83" s="56"/>
      <c r="GI83" s="56"/>
      <c r="GJ83" s="56"/>
      <c r="GK83" s="56"/>
      <c r="GL83" s="56"/>
      <c r="GM83" s="56"/>
      <c r="GN83" s="56"/>
      <c r="GO83" s="56"/>
      <c r="GP83" s="56"/>
      <c r="GR83" s="56"/>
      <c r="GS83" s="56"/>
      <c r="GT83" s="56"/>
      <c r="GU83" s="56"/>
      <c r="GV83" s="56"/>
      <c r="GW83" s="56"/>
      <c r="GX83" s="56"/>
      <c r="GY83" s="56"/>
      <c r="GZ83" s="56"/>
      <c r="HB83" s="56"/>
      <c r="HC83" s="56"/>
      <c r="HD83" s="56"/>
      <c r="HE83" s="56"/>
      <c r="HF83" s="56"/>
      <c r="HG83" s="56"/>
      <c r="HH83" s="56"/>
      <c r="HI83" s="56"/>
      <c r="HJ83" s="56"/>
      <c r="HL83" s="56"/>
      <c r="HM83" s="56"/>
      <c r="HN83" s="56"/>
      <c r="HO83" s="56"/>
      <c r="HP83" s="56"/>
      <c r="HQ83" s="56"/>
      <c r="HR83" s="56"/>
      <c r="HS83" s="56"/>
      <c r="HT83" s="56"/>
      <c r="HV83" s="56"/>
      <c r="HW83" s="56"/>
      <c r="HX83" s="56"/>
      <c r="HY83" s="56"/>
      <c r="HZ83" s="56"/>
      <c r="IA83" s="56"/>
      <c r="IB83" s="56"/>
      <c r="IC83" s="56"/>
      <c r="ID83" s="56"/>
      <c r="IF83" s="56"/>
      <c r="IG83" s="56"/>
      <c r="IH83" s="56"/>
      <c r="II83" s="56"/>
      <c r="IJ83" s="56"/>
      <c r="IK83" s="56"/>
      <c r="IL83" s="56"/>
      <c r="IM83" s="56"/>
      <c r="IN83" s="56"/>
      <c r="IP83" s="56"/>
      <c r="IQ83" s="56"/>
      <c r="IR83" s="56"/>
      <c r="IS83" s="56"/>
      <c r="IT83" s="56"/>
      <c r="IU83" s="56"/>
    </row>
    <row r="84" spans="1:255" ht="12.75" customHeight="1" thickBot="1" x14ac:dyDescent="0.25">
      <c r="A84" s="221"/>
      <c r="B84" s="18">
        <f>SUM(B71:B82)</f>
        <v>0</v>
      </c>
      <c r="C84" s="17"/>
      <c r="D84" s="18"/>
      <c r="E84" s="19"/>
      <c r="F84" s="17"/>
      <c r="G84" s="17"/>
      <c r="H84" s="18" t="s">
        <v>17</v>
      </c>
      <c r="I84" s="233">
        <f>SUM(I71:I83)</f>
        <v>0</v>
      </c>
      <c r="J84" s="56"/>
      <c r="K84" s="56"/>
      <c r="L84" s="56"/>
      <c r="M84" s="56"/>
      <c r="N84" s="56"/>
      <c r="O84" s="56"/>
      <c r="P84" s="56"/>
      <c r="Q84" s="56"/>
      <c r="R84" s="56"/>
      <c r="T84" s="56"/>
      <c r="U84" s="56"/>
      <c r="V84" s="56"/>
      <c r="W84" s="56"/>
      <c r="X84" s="56"/>
      <c r="Y84" s="56"/>
      <c r="Z84" s="56"/>
      <c r="AA84" s="56"/>
      <c r="AB84" s="56"/>
      <c r="AD84" s="56"/>
      <c r="AE84" s="56"/>
      <c r="AF84" s="56"/>
      <c r="AG84" s="56"/>
      <c r="AH84" s="56"/>
      <c r="AI84" s="56"/>
      <c r="AJ84" s="56"/>
      <c r="AK84" s="56"/>
      <c r="AL84" s="56"/>
      <c r="AN84" s="56"/>
      <c r="AO84" s="56"/>
      <c r="AP84" s="56"/>
      <c r="AQ84" s="56"/>
      <c r="AR84" s="56"/>
      <c r="AS84" s="56"/>
      <c r="AT84" s="56"/>
      <c r="AU84" s="56"/>
      <c r="AV84" s="56"/>
      <c r="AX84" s="56"/>
      <c r="AY84" s="56"/>
      <c r="AZ84" s="56"/>
      <c r="BA84" s="56"/>
      <c r="BB84" s="56"/>
      <c r="BC84" s="56"/>
      <c r="BD84" s="56"/>
      <c r="BE84" s="56"/>
      <c r="BF84" s="56"/>
      <c r="BH84" s="56"/>
      <c r="BI84" s="56"/>
      <c r="BJ84" s="56"/>
      <c r="BK84" s="56"/>
      <c r="BL84" s="56"/>
      <c r="BM84" s="56"/>
      <c r="BN84" s="56"/>
      <c r="BO84" s="56"/>
      <c r="BP84" s="56"/>
      <c r="BR84" s="56"/>
      <c r="BS84" s="56"/>
      <c r="BT84" s="56"/>
      <c r="BU84" s="56"/>
      <c r="BV84" s="56"/>
      <c r="BW84" s="56"/>
      <c r="BX84" s="56"/>
      <c r="BY84" s="56"/>
      <c r="BZ84" s="56"/>
      <c r="CB84" s="56"/>
      <c r="CC84" s="56"/>
      <c r="CD84" s="56"/>
      <c r="CE84" s="56"/>
      <c r="CF84" s="56"/>
      <c r="CG84" s="56"/>
      <c r="CH84" s="56"/>
      <c r="CI84" s="56"/>
      <c r="CJ84" s="56"/>
      <c r="CL84" s="56"/>
      <c r="CM84" s="56"/>
      <c r="CN84" s="56"/>
      <c r="CO84" s="56"/>
      <c r="CP84" s="56"/>
      <c r="CQ84" s="56"/>
      <c r="CR84" s="56"/>
      <c r="CS84" s="56"/>
      <c r="CT84" s="56"/>
      <c r="CV84" s="56"/>
      <c r="CW84" s="56"/>
      <c r="CX84" s="56"/>
      <c r="CY84" s="56"/>
      <c r="CZ84" s="56"/>
      <c r="DA84" s="56"/>
      <c r="DB84" s="56"/>
      <c r="DC84" s="56"/>
      <c r="DD84" s="56"/>
      <c r="DF84" s="56"/>
      <c r="DG84" s="56"/>
      <c r="DH84" s="56"/>
      <c r="DI84" s="56"/>
      <c r="DJ84" s="56"/>
      <c r="DK84" s="56"/>
      <c r="DL84" s="56"/>
      <c r="DM84" s="56"/>
      <c r="DN84" s="56"/>
      <c r="DP84" s="56"/>
      <c r="DQ84" s="56"/>
      <c r="DR84" s="56"/>
      <c r="DS84" s="56"/>
      <c r="DT84" s="56"/>
      <c r="DU84" s="56"/>
      <c r="DV84" s="56"/>
      <c r="DW84" s="56"/>
      <c r="DX84" s="56"/>
      <c r="DZ84" s="56"/>
      <c r="EA84" s="56"/>
      <c r="EB84" s="56"/>
      <c r="EC84" s="56"/>
      <c r="ED84" s="56"/>
      <c r="EE84" s="56"/>
      <c r="EF84" s="56"/>
      <c r="EG84" s="56"/>
      <c r="EH84" s="56"/>
      <c r="EJ84" s="56"/>
      <c r="EK84" s="56"/>
      <c r="EL84" s="56"/>
      <c r="EM84" s="56"/>
      <c r="EN84" s="56"/>
      <c r="EO84" s="56"/>
      <c r="EP84" s="56"/>
      <c r="EQ84" s="56"/>
      <c r="ER84" s="56"/>
      <c r="ET84" s="56"/>
      <c r="EU84" s="56"/>
      <c r="EV84" s="56"/>
      <c r="EW84" s="56"/>
      <c r="EX84" s="56"/>
      <c r="EY84" s="56"/>
      <c r="EZ84" s="56"/>
      <c r="FA84" s="56"/>
      <c r="FB84" s="56"/>
      <c r="FD84" s="56"/>
      <c r="FE84" s="56"/>
      <c r="FF84" s="56"/>
      <c r="FG84" s="56"/>
      <c r="FH84" s="56"/>
      <c r="FI84" s="56"/>
      <c r="FJ84" s="56"/>
      <c r="FK84" s="56"/>
      <c r="FL84" s="56"/>
      <c r="FN84" s="56"/>
      <c r="FO84" s="56"/>
      <c r="FP84" s="56"/>
      <c r="FQ84" s="56"/>
      <c r="FR84" s="56"/>
      <c r="FS84" s="56"/>
      <c r="FT84" s="56"/>
      <c r="FU84" s="56"/>
      <c r="FV84" s="56"/>
      <c r="FX84" s="56"/>
      <c r="FY84" s="56"/>
      <c r="FZ84" s="56"/>
      <c r="GA84" s="56"/>
      <c r="GB84" s="56"/>
      <c r="GC84" s="56"/>
      <c r="GD84" s="56"/>
      <c r="GE84" s="56"/>
      <c r="GF84" s="56"/>
      <c r="GH84" s="56"/>
      <c r="GI84" s="56"/>
      <c r="GJ84" s="56"/>
      <c r="GK84" s="56"/>
      <c r="GL84" s="56"/>
      <c r="GM84" s="56"/>
      <c r="GN84" s="56"/>
      <c r="GO84" s="56"/>
      <c r="GP84" s="56"/>
      <c r="GR84" s="56"/>
      <c r="GS84" s="56"/>
      <c r="GT84" s="56"/>
      <c r="GU84" s="56"/>
      <c r="GV84" s="56"/>
      <c r="GW84" s="56"/>
      <c r="GX84" s="56"/>
      <c r="GY84" s="56"/>
      <c r="GZ84" s="56"/>
      <c r="HB84" s="56"/>
      <c r="HC84" s="56"/>
      <c r="HD84" s="56"/>
      <c r="HE84" s="56"/>
      <c r="HF84" s="56"/>
      <c r="HG84" s="56"/>
      <c r="HH84" s="56"/>
      <c r="HI84" s="56"/>
      <c r="HJ84" s="56"/>
      <c r="HL84" s="56"/>
      <c r="HM84" s="56"/>
      <c r="HN84" s="56"/>
      <c r="HO84" s="56"/>
      <c r="HP84" s="56"/>
      <c r="HQ84" s="56"/>
      <c r="HR84" s="56"/>
      <c r="HS84" s="56"/>
      <c r="HT84" s="56"/>
      <c r="HV84" s="56"/>
      <c r="HW84" s="56"/>
      <c r="HX84" s="56"/>
      <c r="HY84" s="56"/>
      <c r="HZ84" s="56"/>
      <c r="IA84" s="56"/>
      <c r="IB84" s="56"/>
      <c r="IC84" s="56"/>
      <c r="ID84" s="56"/>
      <c r="IF84" s="56"/>
      <c r="IG84" s="56"/>
      <c r="IH84" s="56"/>
      <c r="II84" s="56"/>
      <c r="IJ84" s="56"/>
      <c r="IK84" s="56"/>
      <c r="IL84" s="56"/>
      <c r="IM84" s="56"/>
      <c r="IN84" s="56"/>
      <c r="IP84" s="56"/>
      <c r="IQ84" s="56"/>
      <c r="IR84" s="56"/>
      <c r="IS84" s="56"/>
      <c r="IT84" s="56"/>
      <c r="IU84" s="56"/>
    </row>
    <row r="85" spans="1:255" ht="56.25" customHeight="1" thickBot="1" x14ac:dyDescent="0.25">
      <c r="A85" s="46" t="s">
        <v>97</v>
      </c>
      <c r="B85" s="114" t="s">
        <v>16</v>
      </c>
      <c r="C85" s="114" t="s">
        <v>5</v>
      </c>
      <c r="D85" s="114" t="s">
        <v>23</v>
      </c>
      <c r="E85" s="118" t="s">
        <v>18</v>
      </c>
      <c r="F85" s="114" t="s">
        <v>19</v>
      </c>
      <c r="G85" s="114" t="s">
        <v>10</v>
      </c>
      <c r="H85" s="114" t="s">
        <v>13</v>
      </c>
      <c r="I85" s="115" t="s">
        <v>12</v>
      </c>
      <c r="J85" s="56"/>
      <c r="K85" s="56"/>
      <c r="L85" s="56"/>
      <c r="M85" s="56"/>
      <c r="N85" s="56"/>
      <c r="O85" s="56"/>
      <c r="P85" s="56"/>
      <c r="Q85" s="56"/>
      <c r="R85" s="56"/>
      <c r="T85" s="56"/>
      <c r="U85" s="56"/>
      <c r="V85" s="56"/>
      <c r="W85" s="56"/>
      <c r="X85" s="56"/>
      <c r="Y85" s="56"/>
      <c r="Z85" s="56"/>
      <c r="AA85" s="56"/>
      <c r="AB85" s="56"/>
      <c r="AD85" s="56"/>
      <c r="AE85" s="56"/>
      <c r="AF85" s="56"/>
      <c r="AG85" s="56"/>
      <c r="AH85" s="56"/>
      <c r="AI85" s="56"/>
      <c r="AJ85" s="56"/>
      <c r="AK85" s="56"/>
      <c r="AL85" s="56"/>
      <c r="AN85" s="56"/>
      <c r="AO85" s="56"/>
      <c r="AP85" s="56"/>
      <c r="AQ85" s="56"/>
      <c r="AR85" s="56"/>
      <c r="AS85" s="56"/>
      <c r="AT85" s="56"/>
      <c r="AU85" s="56"/>
      <c r="AV85" s="56"/>
      <c r="AX85" s="56"/>
      <c r="AY85" s="56"/>
      <c r="AZ85" s="56"/>
      <c r="BA85" s="56"/>
      <c r="BB85" s="56"/>
      <c r="BC85" s="56"/>
      <c r="BD85" s="56"/>
      <c r="BE85" s="56"/>
      <c r="BF85" s="56"/>
      <c r="BH85" s="56"/>
      <c r="BI85" s="56"/>
      <c r="BJ85" s="56"/>
      <c r="BK85" s="56"/>
      <c r="BL85" s="56"/>
      <c r="BM85" s="56"/>
      <c r="BN85" s="56"/>
      <c r="BO85" s="56"/>
      <c r="BP85" s="56"/>
      <c r="BR85" s="56"/>
      <c r="BS85" s="56"/>
      <c r="BT85" s="56"/>
      <c r="BU85" s="56"/>
      <c r="BV85" s="56"/>
      <c r="BW85" s="56"/>
      <c r="BX85" s="56"/>
      <c r="BY85" s="56"/>
      <c r="BZ85" s="56"/>
      <c r="CB85" s="56"/>
      <c r="CC85" s="56"/>
      <c r="CD85" s="56"/>
      <c r="CE85" s="56"/>
      <c r="CF85" s="56"/>
      <c r="CG85" s="56"/>
      <c r="CH85" s="56"/>
      <c r="CI85" s="56"/>
      <c r="CJ85" s="56"/>
      <c r="CL85" s="56"/>
      <c r="CM85" s="56"/>
      <c r="CN85" s="56"/>
      <c r="CO85" s="56"/>
      <c r="CP85" s="56"/>
      <c r="CQ85" s="56"/>
      <c r="CR85" s="56"/>
      <c r="CS85" s="56"/>
      <c r="CT85" s="56"/>
      <c r="CV85" s="56"/>
      <c r="CW85" s="56"/>
      <c r="CX85" s="56"/>
      <c r="CY85" s="56"/>
      <c r="CZ85" s="56"/>
      <c r="DA85" s="56"/>
      <c r="DB85" s="56"/>
      <c r="DC85" s="56"/>
      <c r="DD85" s="56"/>
      <c r="DF85" s="56"/>
      <c r="DG85" s="56"/>
      <c r="DH85" s="56"/>
      <c r="DI85" s="56"/>
      <c r="DJ85" s="56"/>
      <c r="DK85" s="56"/>
      <c r="DL85" s="56"/>
      <c r="DM85" s="56"/>
      <c r="DN85" s="56"/>
      <c r="DP85" s="56"/>
      <c r="DQ85" s="56"/>
      <c r="DR85" s="56"/>
      <c r="DS85" s="56"/>
      <c r="DT85" s="56"/>
      <c r="DU85" s="56"/>
      <c r="DV85" s="56"/>
      <c r="DW85" s="56"/>
      <c r="DX85" s="56"/>
      <c r="DZ85" s="56"/>
      <c r="EA85" s="56"/>
      <c r="EB85" s="56"/>
      <c r="EC85" s="56"/>
      <c r="ED85" s="56"/>
      <c r="EE85" s="56"/>
      <c r="EF85" s="56"/>
      <c r="EG85" s="56"/>
      <c r="EH85" s="56"/>
      <c r="EJ85" s="56"/>
      <c r="EK85" s="56"/>
      <c r="EL85" s="56"/>
      <c r="EM85" s="56"/>
      <c r="EN85" s="56"/>
      <c r="EO85" s="56"/>
      <c r="EP85" s="56"/>
      <c r="EQ85" s="56"/>
      <c r="ER85" s="56"/>
      <c r="ET85" s="56"/>
      <c r="EU85" s="56"/>
      <c r="EV85" s="56"/>
      <c r="EW85" s="56"/>
      <c r="EX85" s="56"/>
      <c r="EY85" s="56"/>
      <c r="EZ85" s="56"/>
      <c r="FA85" s="56"/>
      <c r="FB85" s="56"/>
      <c r="FD85" s="56"/>
      <c r="FE85" s="56"/>
      <c r="FF85" s="56"/>
      <c r="FG85" s="56"/>
      <c r="FH85" s="56"/>
      <c r="FI85" s="56"/>
      <c r="FJ85" s="56"/>
      <c r="FK85" s="56"/>
      <c r="FL85" s="56"/>
      <c r="FN85" s="56"/>
      <c r="FO85" s="56"/>
      <c r="FP85" s="56"/>
      <c r="FQ85" s="56"/>
      <c r="FR85" s="56"/>
      <c r="FS85" s="56"/>
      <c r="FT85" s="56"/>
      <c r="FU85" s="56"/>
      <c r="FV85" s="56"/>
      <c r="FX85" s="56"/>
      <c r="FY85" s="56"/>
      <c r="FZ85" s="56"/>
      <c r="GA85" s="56"/>
      <c r="GB85" s="56"/>
      <c r="GC85" s="56"/>
      <c r="GD85" s="56"/>
      <c r="GE85" s="56"/>
      <c r="GF85" s="56"/>
      <c r="GH85" s="56"/>
      <c r="GI85" s="56"/>
      <c r="GJ85" s="56"/>
      <c r="GK85" s="56"/>
      <c r="GL85" s="56"/>
      <c r="GM85" s="56"/>
      <c r="GN85" s="56"/>
      <c r="GO85" s="56"/>
      <c r="GP85" s="56"/>
      <c r="GR85" s="56"/>
      <c r="GS85" s="56"/>
      <c r="GT85" s="56"/>
      <c r="GU85" s="56"/>
      <c r="GV85" s="56"/>
      <c r="GW85" s="56"/>
      <c r="GX85" s="56"/>
      <c r="GY85" s="56"/>
      <c r="GZ85" s="56"/>
      <c r="HB85" s="56"/>
      <c r="HC85" s="56"/>
      <c r="HD85" s="56"/>
      <c r="HE85" s="56"/>
      <c r="HF85" s="56"/>
      <c r="HG85" s="56"/>
      <c r="HH85" s="56"/>
      <c r="HI85" s="56"/>
      <c r="HJ85" s="56"/>
      <c r="HL85" s="56"/>
      <c r="HM85" s="56"/>
      <c r="HN85" s="56"/>
      <c r="HO85" s="56"/>
      <c r="HP85" s="56"/>
      <c r="HQ85" s="56"/>
      <c r="HR85" s="56"/>
      <c r="HS85" s="56"/>
      <c r="HT85" s="56"/>
      <c r="HV85" s="56"/>
      <c r="HW85" s="56"/>
      <c r="HX85" s="56"/>
      <c r="HY85" s="56"/>
      <c r="HZ85" s="56"/>
      <c r="IA85" s="56"/>
      <c r="IB85" s="56"/>
      <c r="IC85" s="56"/>
      <c r="ID85" s="56"/>
      <c r="IF85" s="56"/>
      <c r="IG85" s="56"/>
      <c r="IH85" s="56"/>
      <c r="II85" s="56"/>
      <c r="IJ85" s="56"/>
      <c r="IK85" s="56"/>
      <c r="IL85" s="56"/>
      <c r="IM85" s="56"/>
      <c r="IN85" s="56"/>
      <c r="IP85" s="56"/>
      <c r="IQ85" s="56"/>
      <c r="IR85" s="56"/>
      <c r="IS85" s="56"/>
      <c r="IT85" s="56"/>
      <c r="IU85" s="56"/>
    </row>
    <row r="86" spans="1:255" ht="12.75" customHeight="1" x14ac:dyDescent="0.2">
      <c r="A86" s="620"/>
      <c r="B86" s="183"/>
      <c r="C86" s="183" t="s">
        <v>66</v>
      </c>
      <c r="D86" s="209"/>
      <c r="E86" s="213"/>
      <c r="F86" s="210"/>
      <c r="G86" s="213"/>
      <c r="H86" s="213"/>
      <c r="I86" s="156"/>
      <c r="J86" s="56"/>
      <c r="K86" s="56"/>
      <c r="L86" s="56"/>
      <c r="M86" s="56"/>
      <c r="N86" s="56"/>
      <c r="O86" s="56"/>
      <c r="P86" s="56"/>
      <c r="Q86" s="56"/>
      <c r="R86" s="56"/>
      <c r="T86" s="56"/>
      <c r="U86" s="56"/>
      <c r="V86" s="56"/>
      <c r="W86" s="56"/>
      <c r="X86" s="56"/>
      <c r="Y86" s="56"/>
      <c r="Z86" s="56"/>
      <c r="AA86" s="56"/>
      <c r="AB86" s="56"/>
      <c r="AD86" s="56"/>
      <c r="AE86" s="56"/>
      <c r="AF86" s="56"/>
      <c r="AG86" s="56"/>
      <c r="AH86" s="56"/>
      <c r="AI86" s="56"/>
      <c r="AJ86" s="56"/>
      <c r="AK86" s="56"/>
      <c r="AL86" s="56"/>
      <c r="AN86" s="56"/>
      <c r="AO86" s="56"/>
      <c r="AP86" s="56"/>
      <c r="AQ86" s="56"/>
      <c r="AR86" s="56"/>
      <c r="AS86" s="56"/>
      <c r="AT86" s="56"/>
      <c r="AU86" s="56"/>
      <c r="AV86" s="56"/>
      <c r="AX86" s="56"/>
      <c r="AY86" s="56"/>
      <c r="AZ86" s="56"/>
      <c r="BA86" s="56"/>
      <c r="BB86" s="56"/>
      <c r="BC86" s="56"/>
      <c r="BD86" s="56"/>
      <c r="BE86" s="56"/>
      <c r="BF86" s="56"/>
      <c r="BH86" s="56"/>
      <c r="BI86" s="56"/>
      <c r="BJ86" s="56"/>
      <c r="BK86" s="56"/>
      <c r="BL86" s="56"/>
      <c r="BM86" s="56"/>
      <c r="BN86" s="56"/>
      <c r="BO86" s="56"/>
      <c r="BP86" s="56"/>
      <c r="BR86" s="56"/>
      <c r="BS86" s="56"/>
      <c r="BT86" s="56"/>
      <c r="BU86" s="56"/>
      <c r="BV86" s="56"/>
      <c r="BW86" s="56"/>
      <c r="BX86" s="56"/>
      <c r="BY86" s="56"/>
      <c r="BZ86" s="56"/>
      <c r="CB86" s="56"/>
      <c r="CC86" s="56"/>
      <c r="CD86" s="56"/>
      <c r="CE86" s="56"/>
      <c r="CF86" s="56"/>
      <c r="CG86" s="56"/>
      <c r="CH86" s="56"/>
      <c r="CI86" s="56"/>
      <c r="CJ86" s="56"/>
      <c r="CL86" s="56"/>
      <c r="CM86" s="56"/>
      <c r="CN86" s="56"/>
      <c r="CO86" s="56"/>
      <c r="CP86" s="56"/>
      <c r="CQ86" s="56"/>
      <c r="CR86" s="56"/>
      <c r="CS86" s="56"/>
      <c r="CT86" s="56"/>
      <c r="CV86" s="56"/>
      <c r="CW86" s="56"/>
      <c r="CX86" s="56"/>
      <c r="CY86" s="56"/>
      <c r="CZ86" s="56"/>
      <c r="DA86" s="56"/>
      <c r="DB86" s="56"/>
      <c r="DC86" s="56"/>
      <c r="DD86" s="56"/>
      <c r="DF86" s="56"/>
      <c r="DG86" s="56"/>
      <c r="DH86" s="56"/>
      <c r="DI86" s="56"/>
      <c r="DJ86" s="56"/>
      <c r="DK86" s="56"/>
      <c r="DL86" s="56"/>
      <c r="DM86" s="56"/>
      <c r="DN86" s="56"/>
      <c r="DP86" s="56"/>
      <c r="DQ86" s="56"/>
      <c r="DR86" s="56"/>
      <c r="DS86" s="56"/>
      <c r="DT86" s="56"/>
      <c r="DU86" s="56"/>
      <c r="DV86" s="56"/>
      <c r="DW86" s="56"/>
      <c r="DX86" s="56"/>
      <c r="DZ86" s="56"/>
      <c r="EA86" s="56"/>
      <c r="EB86" s="56"/>
      <c r="EC86" s="56"/>
      <c r="ED86" s="56"/>
      <c r="EE86" s="56"/>
      <c r="EF86" s="56"/>
      <c r="EG86" s="56"/>
      <c r="EH86" s="56"/>
      <c r="EJ86" s="56"/>
      <c r="EK86" s="56"/>
      <c r="EL86" s="56"/>
      <c r="EM86" s="56"/>
      <c r="EN86" s="56"/>
      <c r="EO86" s="56"/>
      <c r="EP86" s="56"/>
      <c r="EQ86" s="56"/>
      <c r="ER86" s="56"/>
      <c r="ET86" s="56"/>
      <c r="EU86" s="56"/>
      <c r="EV86" s="56"/>
      <c r="EW86" s="56"/>
      <c r="EX86" s="56"/>
      <c r="EY86" s="56"/>
      <c r="EZ86" s="56"/>
      <c r="FA86" s="56"/>
      <c r="FB86" s="56"/>
      <c r="FD86" s="56"/>
      <c r="FE86" s="56"/>
      <c r="FF86" s="56"/>
      <c r="FG86" s="56"/>
      <c r="FH86" s="56"/>
      <c r="FI86" s="56"/>
      <c r="FJ86" s="56"/>
      <c r="FK86" s="56"/>
      <c r="FL86" s="56"/>
      <c r="FN86" s="56"/>
      <c r="FO86" s="56"/>
      <c r="FP86" s="56"/>
      <c r="FQ86" s="56"/>
      <c r="FR86" s="56"/>
      <c r="FS86" s="56"/>
      <c r="FT86" s="56"/>
      <c r="FU86" s="56"/>
      <c r="FV86" s="56"/>
      <c r="FX86" s="56"/>
      <c r="FY86" s="56"/>
      <c r="FZ86" s="56"/>
      <c r="GA86" s="56"/>
      <c r="GB86" s="56"/>
      <c r="GC86" s="56"/>
      <c r="GD86" s="56"/>
      <c r="GE86" s="56"/>
      <c r="GF86" s="56"/>
      <c r="GH86" s="56"/>
      <c r="GI86" s="56"/>
      <c r="GJ86" s="56"/>
      <c r="GK86" s="56"/>
      <c r="GL86" s="56"/>
      <c r="GM86" s="56"/>
      <c r="GN86" s="56"/>
      <c r="GO86" s="56"/>
      <c r="GP86" s="56"/>
      <c r="GR86" s="56"/>
      <c r="GS86" s="56"/>
      <c r="GT86" s="56"/>
      <c r="GU86" s="56"/>
      <c r="GV86" s="56"/>
      <c r="GW86" s="56"/>
      <c r="GX86" s="56"/>
      <c r="GY86" s="56"/>
      <c r="GZ86" s="56"/>
      <c r="HB86" s="56"/>
      <c r="HC86" s="56"/>
      <c r="HD86" s="56"/>
      <c r="HE86" s="56"/>
      <c r="HF86" s="56"/>
      <c r="HG86" s="56"/>
      <c r="HH86" s="56"/>
      <c r="HI86" s="56"/>
      <c r="HJ86" s="56"/>
      <c r="HL86" s="56"/>
      <c r="HM86" s="56"/>
      <c r="HN86" s="56"/>
      <c r="HO86" s="56"/>
      <c r="HP86" s="56"/>
      <c r="HQ86" s="56"/>
      <c r="HR86" s="56"/>
      <c r="HS86" s="56"/>
      <c r="HT86" s="56"/>
      <c r="HV86" s="56"/>
      <c r="HW86" s="56"/>
      <c r="HX86" s="56"/>
      <c r="HY86" s="56"/>
      <c r="HZ86" s="56"/>
      <c r="IA86" s="56"/>
      <c r="IB86" s="56"/>
      <c r="IC86" s="56"/>
      <c r="ID86" s="56"/>
      <c r="IF86" s="56"/>
      <c r="IG86" s="56"/>
      <c r="IH86" s="56"/>
      <c r="II86" s="56"/>
      <c r="IJ86" s="56"/>
      <c r="IK86" s="56"/>
      <c r="IL86" s="56"/>
      <c r="IM86" s="56"/>
      <c r="IN86" s="56"/>
      <c r="IP86" s="56"/>
      <c r="IQ86" s="56"/>
      <c r="IR86" s="56"/>
      <c r="IS86" s="56"/>
      <c r="IT86" s="56"/>
      <c r="IU86" s="56"/>
    </row>
    <row r="87" spans="1:255" ht="12.75" customHeight="1" x14ac:dyDescent="0.2">
      <c r="A87" s="714"/>
      <c r="B87" s="13"/>
      <c r="C87" s="13" t="s">
        <v>67</v>
      </c>
      <c r="D87" s="10"/>
      <c r="E87" s="302"/>
      <c r="F87" s="202"/>
      <c r="G87" s="302"/>
      <c r="H87" s="302"/>
      <c r="I87" s="257"/>
      <c r="J87" s="56"/>
      <c r="K87" s="56"/>
      <c r="L87" s="56"/>
      <c r="M87" s="56"/>
      <c r="N87" s="56"/>
      <c r="O87" s="56"/>
      <c r="P87" s="56"/>
      <c r="Q87" s="56"/>
      <c r="R87" s="56"/>
      <c r="T87" s="56"/>
      <c r="U87" s="56"/>
      <c r="V87" s="56"/>
      <c r="W87" s="56"/>
      <c r="X87" s="56"/>
      <c r="Y87" s="56"/>
      <c r="Z87" s="56"/>
      <c r="AA87" s="56"/>
      <c r="AB87" s="56"/>
      <c r="AD87" s="56"/>
      <c r="AE87" s="56"/>
      <c r="AF87" s="56"/>
      <c r="AG87" s="56"/>
      <c r="AH87" s="56"/>
      <c r="AI87" s="56"/>
      <c r="AJ87" s="56"/>
      <c r="AK87" s="56"/>
      <c r="AL87" s="56"/>
      <c r="AN87" s="56"/>
      <c r="AO87" s="56"/>
      <c r="AP87" s="56"/>
      <c r="AQ87" s="56"/>
      <c r="AR87" s="56"/>
      <c r="AS87" s="56"/>
      <c r="AT87" s="56"/>
      <c r="AU87" s="56"/>
      <c r="AV87" s="56"/>
      <c r="AX87" s="56"/>
      <c r="AY87" s="56"/>
      <c r="AZ87" s="56"/>
      <c r="BA87" s="56"/>
      <c r="BB87" s="56"/>
      <c r="BC87" s="56"/>
      <c r="BD87" s="56"/>
      <c r="BE87" s="56"/>
      <c r="BF87" s="56"/>
      <c r="BH87" s="56"/>
      <c r="BI87" s="56"/>
      <c r="BJ87" s="56"/>
      <c r="BK87" s="56"/>
      <c r="BL87" s="56"/>
      <c r="BM87" s="56"/>
      <c r="BN87" s="56"/>
      <c r="BO87" s="56"/>
      <c r="BP87" s="56"/>
      <c r="BR87" s="56"/>
      <c r="BS87" s="56"/>
      <c r="BT87" s="56"/>
      <c r="BU87" s="56"/>
      <c r="BV87" s="56"/>
      <c r="BW87" s="56"/>
      <c r="BX87" s="56"/>
      <c r="BY87" s="56"/>
      <c r="BZ87" s="56"/>
      <c r="CB87" s="56"/>
      <c r="CC87" s="56"/>
      <c r="CD87" s="56"/>
      <c r="CE87" s="56"/>
      <c r="CF87" s="56"/>
      <c r="CG87" s="56"/>
      <c r="CH87" s="56"/>
      <c r="CI87" s="56"/>
      <c r="CJ87" s="56"/>
      <c r="CL87" s="56"/>
      <c r="CM87" s="56"/>
      <c r="CN87" s="56"/>
      <c r="CO87" s="56"/>
      <c r="CP87" s="56"/>
      <c r="CQ87" s="56"/>
      <c r="CR87" s="56"/>
      <c r="CS87" s="56"/>
      <c r="CT87" s="56"/>
      <c r="CV87" s="56"/>
      <c r="CW87" s="56"/>
      <c r="CX87" s="56"/>
      <c r="CY87" s="56"/>
      <c r="CZ87" s="56"/>
      <c r="DA87" s="56"/>
      <c r="DB87" s="56"/>
      <c r="DC87" s="56"/>
      <c r="DD87" s="56"/>
      <c r="DF87" s="56"/>
      <c r="DG87" s="56"/>
      <c r="DH87" s="56"/>
      <c r="DI87" s="56"/>
      <c r="DJ87" s="56"/>
      <c r="DK87" s="56"/>
      <c r="DL87" s="56"/>
      <c r="DM87" s="56"/>
      <c r="DN87" s="56"/>
      <c r="DP87" s="56"/>
      <c r="DQ87" s="56"/>
      <c r="DR87" s="56"/>
      <c r="DS87" s="56"/>
      <c r="DT87" s="56"/>
      <c r="DU87" s="56"/>
      <c r="DV87" s="56"/>
      <c r="DW87" s="56"/>
      <c r="DX87" s="56"/>
      <c r="DZ87" s="56"/>
      <c r="EA87" s="56"/>
      <c r="EB87" s="56"/>
      <c r="EC87" s="56"/>
      <c r="ED87" s="56"/>
      <c r="EE87" s="56"/>
      <c r="EF87" s="56"/>
      <c r="EG87" s="56"/>
      <c r="EH87" s="56"/>
      <c r="EJ87" s="56"/>
      <c r="EK87" s="56"/>
      <c r="EL87" s="56"/>
      <c r="EM87" s="56"/>
      <c r="EN87" s="56"/>
      <c r="EO87" s="56"/>
      <c r="EP87" s="56"/>
      <c r="EQ87" s="56"/>
      <c r="ER87" s="56"/>
      <c r="ET87" s="56"/>
      <c r="EU87" s="56"/>
      <c r="EV87" s="56"/>
      <c r="EW87" s="56"/>
      <c r="EX87" s="56"/>
      <c r="EY87" s="56"/>
      <c r="EZ87" s="56"/>
      <c r="FA87" s="56"/>
      <c r="FB87" s="56"/>
      <c r="FD87" s="56"/>
      <c r="FE87" s="56"/>
      <c r="FF87" s="56"/>
      <c r="FG87" s="56"/>
      <c r="FH87" s="56"/>
      <c r="FI87" s="56"/>
      <c r="FJ87" s="56"/>
      <c r="FK87" s="56"/>
      <c r="FL87" s="56"/>
      <c r="FN87" s="56"/>
      <c r="FO87" s="56"/>
      <c r="FP87" s="56"/>
      <c r="FQ87" s="56"/>
      <c r="FR87" s="56"/>
      <c r="FS87" s="56"/>
      <c r="FT87" s="56"/>
      <c r="FU87" s="56"/>
      <c r="FV87" s="56"/>
      <c r="FX87" s="56"/>
      <c r="FY87" s="56"/>
      <c r="FZ87" s="56"/>
      <c r="GA87" s="56"/>
      <c r="GB87" s="56"/>
      <c r="GC87" s="56"/>
      <c r="GD87" s="56"/>
      <c r="GE87" s="56"/>
      <c r="GF87" s="56"/>
      <c r="GH87" s="56"/>
      <c r="GI87" s="56"/>
      <c r="GJ87" s="56"/>
      <c r="GK87" s="56"/>
      <c r="GL87" s="56"/>
      <c r="GM87" s="56"/>
      <c r="GN87" s="56"/>
      <c r="GO87" s="56"/>
      <c r="GP87" s="56"/>
      <c r="GR87" s="56"/>
      <c r="GS87" s="56"/>
      <c r="GT87" s="56"/>
      <c r="GU87" s="56"/>
      <c r="GV87" s="56"/>
      <c r="GW87" s="56"/>
      <c r="GX87" s="56"/>
      <c r="GY87" s="56"/>
      <c r="GZ87" s="56"/>
      <c r="HB87" s="56"/>
      <c r="HC87" s="56"/>
      <c r="HD87" s="56"/>
      <c r="HE87" s="56"/>
      <c r="HF87" s="56"/>
      <c r="HG87" s="56"/>
      <c r="HH87" s="56"/>
      <c r="HI87" s="56"/>
      <c r="HJ87" s="56"/>
      <c r="HL87" s="56"/>
      <c r="HM87" s="56"/>
      <c r="HN87" s="56"/>
      <c r="HO87" s="56"/>
      <c r="HP87" s="56"/>
      <c r="HQ87" s="56"/>
      <c r="HR87" s="56"/>
      <c r="HS87" s="56"/>
      <c r="HT87" s="56"/>
      <c r="HV87" s="56"/>
      <c r="HW87" s="56"/>
      <c r="HX87" s="56"/>
      <c r="HY87" s="56"/>
      <c r="HZ87" s="56"/>
      <c r="IA87" s="56"/>
      <c r="IB87" s="56"/>
      <c r="IC87" s="56"/>
      <c r="ID87" s="56"/>
      <c r="IF87" s="56"/>
      <c r="IG87" s="56"/>
      <c r="IH87" s="56"/>
      <c r="II87" s="56"/>
      <c r="IJ87" s="56"/>
      <c r="IK87" s="56"/>
      <c r="IL87" s="56"/>
      <c r="IM87" s="56"/>
      <c r="IN87" s="56"/>
      <c r="IP87" s="56"/>
      <c r="IQ87" s="56"/>
      <c r="IR87" s="56"/>
      <c r="IS87" s="56"/>
      <c r="IT87" s="56"/>
      <c r="IU87" s="56"/>
    </row>
    <row r="88" spans="1:255" ht="12.75" customHeight="1" x14ac:dyDescent="0.2">
      <c r="A88" s="714"/>
      <c r="B88" s="13"/>
      <c r="C88" s="13" t="s">
        <v>70</v>
      </c>
      <c r="D88" s="10"/>
      <c r="E88" s="302"/>
      <c r="F88" s="302"/>
      <c r="G88" s="302"/>
      <c r="H88" s="302"/>
      <c r="I88" s="348"/>
    </row>
    <row r="89" spans="1:255" x14ac:dyDescent="0.2">
      <c r="A89" s="714"/>
      <c r="B89" s="13"/>
      <c r="C89" s="13" t="s">
        <v>72</v>
      </c>
      <c r="D89" s="10"/>
      <c r="E89" s="302"/>
      <c r="F89" s="302"/>
      <c r="G89" s="302"/>
      <c r="H89" s="302"/>
      <c r="I89" s="348"/>
    </row>
    <row r="90" spans="1:255" ht="12.75" customHeight="1" x14ac:dyDescent="0.2">
      <c r="A90" s="714"/>
      <c r="B90" s="13"/>
      <c r="C90" s="13" t="s">
        <v>73</v>
      </c>
      <c r="D90" s="10"/>
      <c r="E90" s="302"/>
      <c r="F90" s="302"/>
      <c r="G90" s="302"/>
      <c r="H90" s="302"/>
      <c r="I90" s="348"/>
    </row>
    <row r="91" spans="1:255" ht="12.75" customHeight="1" x14ac:dyDescent="0.2">
      <c r="A91" s="714"/>
      <c r="B91" s="13"/>
      <c r="C91" s="13" t="s">
        <v>74</v>
      </c>
      <c r="D91" s="9"/>
      <c r="E91" s="302"/>
      <c r="F91" s="302"/>
      <c r="G91" s="302"/>
      <c r="H91" s="302"/>
      <c r="I91" s="348"/>
    </row>
    <row r="92" spans="1:255" ht="12.75" customHeight="1" x14ac:dyDescent="0.2">
      <c r="A92" s="714"/>
      <c r="B92" s="13"/>
      <c r="C92" s="13" t="s">
        <v>75</v>
      </c>
      <c r="D92" s="9"/>
      <c r="E92" s="302"/>
      <c r="F92" s="302"/>
      <c r="G92" s="302"/>
      <c r="H92" s="302"/>
      <c r="I92" s="348"/>
    </row>
    <row r="93" spans="1:255" x14ac:dyDescent="0.2">
      <c r="A93" s="714"/>
      <c r="B93" s="13"/>
      <c r="C93" s="13" t="s">
        <v>76</v>
      </c>
      <c r="D93" s="9"/>
      <c r="E93" s="302"/>
      <c r="F93" s="302"/>
      <c r="G93" s="302"/>
      <c r="H93" s="302"/>
      <c r="I93" s="348"/>
    </row>
    <row r="94" spans="1:255" x14ac:dyDescent="0.2">
      <c r="A94" s="714"/>
      <c r="B94" s="13"/>
      <c r="C94" s="13" t="s">
        <v>77</v>
      </c>
      <c r="D94" s="9"/>
      <c r="E94" s="302"/>
      <c r="F94" s="302"/>
      <c r="G94" s="302"/>
      <c r="H94" s="302"/>
      <c r="I94" s="348"/>
    </row>
    <row r="95" spans="1:255" x14ac:dyDescent="0.2">
      <c r="A95" s="714"/>
      <c r="B95" s="13"/>
      <c r="C95" s="13" t="s">
        <v>78</v>
      </c>
      <c r="D95" s="9"/>
      <c r="E95" s="302"/>
      <c r="F95" s="302"/>
      <c r="G95" s="302"/>
      <c r="H95" s="302"/>
      <c r="I95" s="348"/>
    </row>
    <row r="96" spans="1:255" x14ac:dyDescent="0.2">
      <c r="A96" s="714"/>
      <c r="B96" s="13"/>
      <c r="C96" s="13" t="s">
        <v>79</v>
      </c>
      <c r="D96" s="9"/>
      <c r="E96" s="302"/>
      <c r="F96" s="302"/>
      <c r="G96" s="302"/>
      <c r="H96" s="302"/>
      <c r="I96" s="375"/>
    </row>
    <row r="97" spans="1:9" ht="13.5" thickBot="1" x14ac:dyDescent="0.25">
      <c r="A97" s="621"/>
      <c r="B97" s="190"/>
      <c r="C97" s="190" t="s">
        <v>80</v>
      </c>
      <c r="D97" s="211"/>
      <c r="E97" s="214"/>
      <c r="F97" s="211"/>
      <c r="G97" s="214"/>
      <c r="H97" s="214"/>
      <c r="I97" s="42"/>
    </row>
    <row r="98" spans="1:9" ht="39" thickBot="1" x14ac:dyDescent="0.25">
      <c r="A98" s="117" t="s">
        <v>2277</v>
      </c>
      <c r="B98" s="182"/>
      <c r="C98" s="167" t="s">
        <v>87</v>
      </c>
      <c r="D98" s="238"/>
      <c r="E98" s="239"/>
      <c r="F98" s="238"/>
      <c r="G98" s="239"/>
      <c r="H98" s="239"/>
      <c r="I98" s="200">
        <v>1799.08</v>
      </c>
    </row>
    <row r="99" spans="1:9" ht="13.5" thickBot="1" x14ac:dyDescent="0.25">
      <c r="A99" s="46"/>
      <c r="B99" s="76">
        <f>SUM(B86:B98)</f>
        <v>0</v>
      </c>
      <c r="C99" s="75"/>
      <c r="D99" s="76"/>
      <c r="E99" s="77"/>
      <c r="F99" s="75"/>
      <c r="G99" s="75"/>
      <c r="H99" s="76" t="s">
        <v>17</v>
      </c>
      <c r="I99" s="78">
        <f>SUM(I86:I98)</f>
        <v>1799.08</v>
      </c>
    </row>
    <row r="100" spans="1:9" ht="51.75" thickBot="1" x14ac:dyDescent="0.25">
      <c r="A100" s="134" t="s">
        <v>96</v>
      </c>
      <c r="B100" s="114" t="s">
        <v>16</v>
      </c>
      <c r="C100" s="114" t="s">
        <v>5</v>
      </c>
      <c r="D100" s="114" t="s">
        <v>23</v>
      </c>
      <c r="E100" s="279" t="s">
        <v>18</v>
      </c>
      <c r="F100" s="114" t="s">
        <v>19</v>
      </c>
      <c r="G100" s="114" t="s">
        <v>10</v>
      </c>
      <c r="H100" s="114" t="s">
        <v>13</v>
      </c>
      <c r="I100" s="115" t="s">
        <v>12</v>
      </c>
    </row>
    <row r="101" spans="1:9" ht="13.5" thickBot="1" x14ac:dyDescent="0.25">
      <c r="A101" s="206"/>
      <c r="B101" s="185"/>
      <c r="C101" s="70" t="s">
        <v>87</v>
      </c>
      <c r="D101" s="163"/>
      <c r="E101" s="53"/>
      <c r="F101" s="53"/>
      <c r="G101" s="53"/>
      <c r="H101" s="153"/>
      <c r="I101" s="471">
        <v>2541.36</v>
      </c>
    </row>
    <row r="102" spans="1:9" ht="12.75" customHeight="1" thickBot="1" x14ac:dyDescent="0.25">
      <c r="A102" s="134"/>
      <c r="B102" s="271"/>
      <c r="C102" s="75"/>
      <c r="D102" s="76"/>
      <c r="E102" s="77"/>
      <c r="F102" s="75"/>
      <c r="G102" s="75"/>
      <c r="H102" s="76"/>
      <c r="I102" s="78">
        <f>SUM(I101)</f>
        <v>2541.36</v>
      </c>
    </row>
    <row r="103" spans="1:9" ht="12.75" customHeight="1" x14ac:dyDescent="0.2">
      <c r="A103" s="9"/>
      <c r="B103" s="9"/>
      <c r="C103" s="9"/>
      <c r="D103" s="9"/>
      <c r="E103" s="9"/>
      <c r="F103" s="20"/>
      <c r="G103" s="20"/>
      <c r="H103" s="20"/>
      <c r="I103" s="20"/>
    </row>
    <row r="104" spans="1:9" ht="12.75" customHeight="1" x14ac:dyDescent="0.2">
      <c r="A104" s="21" t="s">
        <v>21</v>
      </c>
      <c r="B104" s="22"/>
      <c r="C104" s="23"/>
      <c r="D104" s="4" t="s">
        <v>9</v>
      </c>
      <c r="E104" s="4" t="s">
        <v>6</v>
      </c>
      <c r="F104" s="119" t="s">
        <v>7</v>
      </c>
    </row>
    <row r="105" spans="1:9" ht="12.75" customHeight="1" x14ac:dyDescent="0.2">
      <c r="A105" s="642" t="s">
        <v>15</v>
      </c>
      <c r="B105" s="643"/>
      <c r="C105" s="25"/>
      <c r="D105" s="26">
        <f>B19</f>
        <v>6297.9400000000005</v>
      </c>
      <c r="E105" s="26">
        <f>I19</f>
        <v>58.06</v>
      </c>
      <c r="F105" s="120">
        <f>D105+E105</f>
        <v>6356.0000000000009</v>
      </c>
    </row>
    <row r="106" spans="1:9" ht="12.75" customHeight="1" x14ac:dyDescent="0.2">
      <c r="A106" s="642" t="s">
        <v>1067</v>
      </c>
      <c r="B106" s="643"/>
      <c r="C106" s="25"/>
      <c r="D106" s="26">
        <f>B34</f>
        <v>1259.58</v>
      </c>
      <c r="E106" s="26">
        <f>I34</f>
        <v>8.07</v>
      </c>
      <c r="F106" s="120">
        <f>D106+E106</f>
        <v>1267.6499999999999</v>
      </c>
    </row>
    <row r="107" spans="1:9" ht="12.75" customHeight="1" x14ac:dyDescent="0.2">
      <c r="A107" s="642" t="s">
        <v>14</v>
      </c>
      <c r="B107" s="643"/>
      <c r="C107" s="25"/>
      <c r="D107" s="26">
        <f>B49</f>
        <v>483.60999999999996</v>
      </c>
      <c r="E107" s="26">
        <f>I49</f>
        <v>0</v>
      </c>
      <c r="F107" s="120">
        <f>D107+E107</f>
        <v>483.60999999999996</v>
      </c>
    </row>
    <row r="108" spans="1:9" ht="12.75" customHeight="1" x14ac:dyDescent="0.2">
      <c r="A108" s="642" t="s">
        <v>146</v>
      </c>
      <c r="B108" s="643"/>
      <c r="C108" s="25"/>
      <c r="D108" s="26">
        <f>B64</f>
        <v>0</v>
      </c>
      <c r="E108" s="26">
        <f>I64</f>
        <v>0</v>
      </c>
      <c r="F108" s="120">
        <f>D108+E108</f>
        <v>0</v>
      </c>
      <c r="G108" s="56"/>
    </row>
    <row r="109" spans="1:9" ht="12.75" customHeight="1" x14ac:dyDescent="0.2">
      <c r="A109" s="642" t="s">
        <v>26</v>
      </c>
      <c r="B109" s="643"/>
      <c r="C109" s="25"/>
      <c r="D109" s="26">
        <f>B84</f>
        <v>0</v>
      </c>
      <c r="E109" s="26">
        <f>I84</f>
        <v>0</v>
      </c>
      <c r="F109" s="120">
        <f>D109+E109</f>
        <v>0</v>
      </c>
      <c r="G109" s="56"/>
    </row>
    <row r="110" spans="1:9" ht="12.75" customHeight="1" x14ac:dyDescent="0.2">
      <c r="A110" s="646" t="s">
        <v>69</v>
      </c>
      <c r="B110" s="647"/>
      <c r="C110" s="245"/>
      <c r="D110" s="246"/>
      <c r="E110" s="246"/>
      <c r="F110" s="242">
        <f>F111+F112+F113</f>
        <v>5562.8600000000006</v>
      </c>
      <c r="G110" s="56"/>
    </row>
    <row r="111" spans="1:9" ht="12.75" customHeight="1" x14ac:dyDescent="0.2">
      <c r="A111" s="642" t="s">
        <v>2270</v>
      </c>
      <c r="B111" s="643"/>
      <c r="C111" s="245"/>
      <c r="D111" s="246"/>
      <c r="E111" s="246"/>
      <c r="F111" s="247">
        <f>I66</f>
        <v>4880.16</v>
      </c>
      <c r="G111" s="56"/>
    </row>
    <row r="112" spans="1:9" ht="12.75" customHeight="1" x14ac:dyDescent="0.2">
      <c r="A112" s="644" t="s">
        <v>84</v>
      </c>
      <c r="B112" s="645"/>
      <c r="C112" s="25"/>
      <c r="D112" s="26"/>
      <c r="E112" s="26"/>
      <c r="F112" s="120">
        <f>I67</f>
        <v>356.35</v>
      </c>
      <c r="G112" s="56"/>
    </row>
    <row r="113" spans="1:7" ht="12.75" customHeight="1" x14ac:dyDescent="0.2">
      <c r="A113" s="644" t="s">
        <v>86</v>
      </c>
      <c r="B113" s="645"/>
      <c r="C113" s="25"/>
      <c r="D113" s="26"/>
      <c r="E113" s="26"/>
      <c r="F113" s="120">
        <f>I68</f>
        <v>326.35000000000002</v>
      </c>
      <c r="G113" s="56"/>
    </row>
    <row r="114" spans="1:7" ht="39.6" customHeight="1" x14ac:dyDescent="0.2">
      <c r="A114" s="650" t="s">
        <v>2</v>
      </c>
      <c r="B114" s="651"/>
      <c r="C114" s="25"/>
      <c r="D114" s="26">
        <f>B99</f>
        <v>0</v>
      </c>
      <c r="E114" s="26"/>
      <c r="F114" s="120">
        <f>D114+E114+I99</f>
        <v>1799.08</v>
      </c>
      <c r="G114" s="56"/>
    </row>
    <row r="115" spans="1:7" ht="27.6" customHeight="1" x14ac:dyDescent="0.2">
      <c r="A115" s="650" t="s">
        <v>96</v>
      </c>
      <c r="B115" s="651"/>
      <c r="C115" s="25"/>
      <c r="D115" s="26"/>
      <c r="E115" s="26"/>
      <c r="F115" s="120">
        <f>I102</f>
        <v>2541.36</v>
      </c>
      <c r="G115" s="56"/>
    </row>
    <row r="116" spans="1:7" ht="12.75" customHeight="1" x14ac:dyDescent="0.2">
      <c r="A116" s="648" t="s">
        <v>22</v>
      </c>
      <c r="B116" s="649"/>
      <c r="C116" s="27"/>
      <c r="D116" s="28">
        <f>SUM(D105:D114)</f>
        <v>8041.13</v>
      </c>
      <c r="E116" s="28">
        <f>SUM(E105:E109)</f>
        <v>66.13</v>
      </c>
      <c r="F116" s="121">
        <f>F105+F106+F107+F108+F109+F110+F114+F115</f>
        <v>18010.560000000001</v>
      </c>
    </row>
  </sheetData>
  <autoFilter ref="A5:I84"/>
  <mergeCells count="16">
    <mergeCell ref="G2:H2"/>
    <mergeCell ref="G1:H1"/>
    <mergeCell ref="A86:A97"/>
    <mergeCell ref="A109:B109"/>
    <mergeCell ref="A1:B1"/>
    <mergeCell ref="A116:B116"/>
    <mergeCell ref="A105:B105"/>
    <mergeCell ref="A106:B106"/>
    <mergeCell ref="A107:B107"/>
    <mergeCell ref="A114:B114"/>
    <mergeCell ref="A108:B108"/>
    <mergeCell ref="A110:B110"/>
    <mergeCell ref="A112:B112"/>
    <mergeCell ref="A111:B111"/>
    <mergeCell ref="A113:B113"/>
    <mergeCell ref="A115:B115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46"/>
  <dimension ref="A1:IU116"/>
  <sheetViews>
    <sheetView topLeftCell="A89" zoomScaleNormal="100" workbookViewId="0">
      <selection activeCell="F116" sqref="F116"/>
    </sheetView>
  </sheetViews>
  <sheetFormatPr defaultRowHeight="12.75" customHeight="1" x14ac:dyDescent="0.2"/>
  <cols>
    <col min="1" max="1" width="27.140625" customWidth="1"/>
    <col min="2" max="2" width="10.28515625" customWidth="1"/>
    <col min="3" max="3" width="12.7109375" customWidth="1"/>
    <col min="4" max="4" width="17.5703125" customWidth="1"/>
    <col min="5" max="5" width="26.7109375" customWidth="1"/>
    <col min="6" max="6" width="12.42578125" customWidth="1"/>
    <col min="7" max="7" width="7.28515625" customWidth="1"/>
    <col min="8" max="8" width="12.85546875" customWidth="1"/>
    <col min="9" max="9" width="11.42578125" customWidth="1"/>
  </cols>
  <sheetData>
    <row r="1" spans="1:9" ht="12.75" customHeight="1" x14ac:dyDescent="0.2">
      <c r="A1" s="708" t="s">
        <v>85</v>
      </c>
      <c r="B1" s="70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105.1</v>
      </c>
      <c r="E2" s="5">
        <v>21345.9</v>
      </c>
      <c r="F2" s="6">
        <v>13383.34</v>
      </c>
      <c r="G2" s="640">
        <f>E2-F2</f>
        <v>7962.5600000000013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33</v>
      </c>
      <c r="E3" s="1">
        <v>33</v>
      </c>
      <c r="F3" s="1"/>
      <c r="G3" s="1"/>
      <c r="H3" s="1" t="s">
        <v>25</v>
      </c>
      <c r="I3" s="8">
        <f>F2-F116</f>
        <v>-4819.8299999999981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51.7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thickBot="1" x14ac:dyDescent="0.25">
      <c r="A6" s="103"/>
      <c r="B6" s="104">
        <v>351.32</v>
      </c>
      <c r="C6" s="58" t="s">
        <v>66</v>
      </c>
      <c r="D6" s="64"/>
      <c r="E6" s="59"/>
      <c r="F6" s="59"/>
      <c r="G6" s="59"/>
      <c r="H6" s="60"/>
      <c r="I6" s="61">
        <f t="shared" ref="I6:I17" si="0">G6*H6</f>
        <v>0</v>
      </c>
    </row>
    <row r="7" spans="1:9" ht="12.75" customHeight="1" thickBot="1" x14ac:dyDescent="0.25">
      <c r="A7" s="103"/>
      <c r="B7" s="122">
        <v>380.93</v>
      </c>
      <c r="C7" s="123" t="s">
        <v>67</v>
      </c>
      <c r="D7" s="124"/>
      <c r="E7" s="125"/>
      <c r="F7" s="125"/>
      <c r="G7" s="125"/>
      <c r="H7" s="126"/>
      <c r="I7" s="127">
        <f t="shared" si="0"/>
        <v>0</v>
      </c>
    </row>
    <row r="8" spans="1:9" ht="12.75" customHeight="1" thickBot="1" x14ac:dyDescent="0.25">
      <c r="A8" s="103"/>
      <c r="B8" s="106">
        <v>531.58000000000004</v>
      </c>
      <c r="C8" s="85" t="s">
        <v>70</v>
      </c>
      <c r="D8" s="86"/>
      <c r="E8" s="47"/>
      <c r="F8" s="47"/>
      <c r="G8" s="47"/>
      <c r="H8" s="48"/>
      <c r="I8" s="49">
        <f t="shared" si="0"/>
        <v>0</v>
      </c>
    </row>
    <row r="9" spans="1:9" ht="12.75" customHeight="1" thickBot="1" x14ac:dyDescent="0.25">
      <c r="A9" s="103"/>
      <c r="B9" s="106">
        <v>453.96</v>
      </c>
      <c r="C9" s="85" t="s">
        <v>72</v>
      </c>
      <c r="D9" s="86"/>
      <c r="E9" s="47"/>
      <c r="F9" s="47"/>
      <c r="G9" s="47"/>
      <c r="H9" s="48"/>
      <c r="I9" s="49">
        <f t="shared" si="0"/>
        <v>0</v>
      </c>
    </row>
    <row r="10" spans="1:9" ht="12.75" customHeight="1" thickBot="1" x14ac:dyDescent="0.25">
      <c r="A10" s="103"/>
      <c r="B10" s="106">
        <v>411.58</v>
      </c>
      <c r="C10" s="85" t="s">
        <v>73</v>
      </c>
      <c r="D10" s="86"/>
      <c r="E10" s="47"/>
      <c r="F10" s="47"/>
      <c r="G10" s="47"/>
      <c r="H10" s="48"/>
      <c r="I10" s="49">
        <f t="shared" si="0"/>
        <v>0</v>
      </c>
    </row>
    <row r="11" spans="1:9" ht="12.75" customHeight="1" thickBot="1" x14ac:dyDescent="0.25">
      <c r="A11" s="103"/>
      <c r="B11" s="106">
        <v>490.2</v>
      </c>
      <c r="C11" s="85" t="s">
        <v>74</v>
      </c>
      <c r="D11" s="86"/>
      <c r="E11" s="47"/>
      <c r="F11" s="47"/>
      <c r="G11" s="47"/>
      <c r="H11" s="48"/>
      <c r="I11" s="49">
        <f t="shared" si="0"/>
        <v>0</v>
      </c>
    </row>
    <row r="12" spans="1:9" ht="12.75" customHeight="1" thickBot="1" x14ac:dyDescent="0.25">
      <c r="A12" s="11"/>
      <c r="B12" s="33">
        <v>385.51</v>
      </c>
      <c r="C12" s="167" t="s">
        <v>75</v>
      </c>
      <c r="D12" s="34"/>
      <c r="E12" s="35"/>
      <c r="F12" s="35"/>
      <c r="G12" s="35"/>
      <c r="H12" s="36"/>
      <c r="I12" s="33">
        <f t="shared" si="0"/>
        <v>0</v>
      </c>
    </row>
    <row r="13" spans="1:9" ht="12.75" customHeight="1" thickBot="1" x14ac:dyDescent="0.25">
      <c r="A13" s="11"/>
      <c r="B13" s="13">
        <v>542.1</v>
      </c>
      <c r="C13" s="85" t="s">
        <v>76</v>
      </c>
      <c r="D13" s="14"/>
      <c r="E13" s="15"/>
      <c r="F13" s="15"/>
      <c r="G13" s="15"/>
      <c r="H13" s="16"/>
      <c r="I13" s="13">
        <f t="shared" si="0"/>
        <v>0</v>
      </c>
    </row>
    <row r="14" spans="1:9" ht="12.75" customHeight="1" thickBot="1" x14ac:dyDescent="0.25">
      <c r="A14" s="11"/>
      <c r="B14" s="13">
        <v>540.84</v>
      </c>
      <c r="C14" s="167" t="s">
        <v>77</v>
      </c>
      <c r="D14" s="14"/>
      <c r="E14" s="15"/>
      <c r="F14" s="15"/>
      <c r="G14" s="15"/>
      <c r="H14" s="16"/>
      <c r="I14" s="13">
        <f t="shared" si="0"/>
        <v>0</v>
      </c>
    </row>
    <row r="15" spans="1:9" ht="12.75" customHeight="1" thickBot="1" x14ac:dyDescent="0.25">
      <c r="A15" s="11"/>
      <c r="B15" s="13">
        <v>801.82</v>
      </c>
      <c r="C15" s="85" t="s">
        <v>78</v>
      </c>
      <c r="D15" s="14"/>
      <c r="E15" s="15"/>
      <c r="F15" s="15"/>
      <c r="G15" s="15"/>
      <c r="H15" s="16"/>
      <c r="I15" s="13">
        <f t="shared" si="0"/>
        <v>0</v>
      </c>
    </row>
    <row r="16" spans="1:9" ht="12.75" customHeight="1" thickBot="1" x14ac:dyDescent="0.25">
      <c r="A16" s="11"/>
      <c r="B16" s="13">
        <v>657.85</v>
      </c>
      <c r="C16" s="167" t="s">
        <v>79</v>
      </c>
      <c r="D16" s="14"/>
      <c r="E16" s="15"/>
      <c r="F16" s="15"/>
      <c r="G16" s="15"/>
      <c r="H16" s="16"/>
      <c r="I16" s="13">
        <f t="shared" si="0"/>
        <v>0</v>
      </c>
    </row>
    <row r="17" spans="1:9" ht="12.75" customHeight="1" thickBot="1" x14ac:dyDescent="0.25">
      <c r="A17" s="11"/>
      <c r="B17" s="13">
        <v>664.84</v>
      </c>
      <c r="C17" s="85" t="s">
        <v>80</v>
      </c>
      <c r="D17" s="14"/>
      <c r="E17" s="15"/>
      <c r="F17" s="15"/>
      <c r="G17" s="15"/>
      <c r="H17" s="16"/>
      <c r="I17" s="13">
        <f t="shared" si="0"/>
        <v>0</v>
      </c>
    </row>
    <row r="18" spans="1:9" ht="12.75" customHeight="1" thickBot="1" x14ac:dyDescent="0.25">
      <c r="A18" s="440"/>
      <c r="B18" s="85"/>
      <c r="C18" s="85" t="s">
        <v>87</v>
      </c>
      <c r="D18" s="441"/>
      <c r="E18" s="47"/>
      <c r="F18" s="47"/>
      <c r="G18" s="47"/>
      <c r="H18" s="48"/>
      <c r="I18" s="49">
        <v>56.52</v>
      </c>
    </row>
    <row r="19" spans="1:9" ht="12.75" customHeight="1" thickBot="1" x14ac:dyDescent="0.25">
      <c r="A19" s="30"/>
      <c r="B19" s="108">
        <f>SUM(B6:B17)</f>
        <v>6212.5300000000007</v>
      </c>
      <c r="C19" s="109"/>
      <c r="D19" s="108"/>
      <c r="E19" s="110"/>
      <c r="F19" s="109"/>
      <c r="G19" s="109"/>
      <c r="H19" s="108" t="s">
        <v>17</v>
      </c>
      <c r="I19" s="108">
        <f>SUM(I6:I18)</f>
        <v>56.52</v>
      </c>
    </row>
    <row r="20" spans="1:9" ht="77.25" thickBot="1" x14ac:dyDescent="0.25">
      <c r="A20" s="134" t="s">
        <v>1066</v>
      </c>
      <c r="B20" s="114" t="s">
        <v>16</v>
      </c>
      <c r="C20" s="114" t="s">
        <v>5</v>
      </c>
      <c r="D20" s="114" t="s">
        <v>23</v>
      </c>
      <c r="E20" s="118" t="s">
        <v>18</v>
      </c>
      <c r="F20" s="114" t="s">
        <v>19</v>
      </c>
      <c r="G20" s="114" t="s">
        <v>10</v>
      </c>
      <c r="H20" s="114" t="s">
        <v>13</v>
      </c>
      <c r="I20" s="115" t="s">
        <v>12</v>
      </c>
    </row>
    <row r="21" spans="1:9" ht="12.75" customHeight="1" thickBot="1" x14ac:dyDescent="0.25">
      <c r="A21" s="103"/>
      <c r="B21" s="104">
        <v>104.41</v>
      </c>
      <c r="C21" s="58" t="s">
        <v>66</v>
      </c>
      <c r="D21" s="64"/>
      <c r="E21" s="59"/>
      <c r="F21" s="59"/>
      <c r="G21" s="59"/>
      <c r="H21" s="60"/>
      <c r="I21" s="61">
        <f t="shared" ref="I21:I32" si="1">G21*H21</f>
        <v>0</v>
      </c>
    </row>
    <row r="22" spans="1:9" ht="12.75" customHeight="1" thickBot="1" x14ac:dyDescent="0.25">
      <c r="A22" s="103"/>
      <c r="B22" s="122">
        <v>101.68</v>
      </c>
      <c r="C22" s="123" t="s">
        <v>67</v>
      </c>
      <c r="D22" s="124"/>
      <c r="E22" s="125"/>
      <c r="F22" s="125"/>
      <c r="G22" s="125"/>
      <c r="H22" s="126"/>
      <c r="I22" s="127">
        <f t="shared" si="1"/>
        <v>0</v>
      </c>
    </row>
    <row r="23" spans="1:9" ht="12.75" customHeight="1" thickBot="1" x14ac:dyDescent="0.25">
      <c r="A23" s="103"/>
      <c r="B23" s="106">
        <v>100.91</v>
      </c>
      <c r="C23" s="85" t="s">
        <v>70</v>
      </c>
      <c r="D23" s="86"/>
      <c r="E23" s="47"/>
      <c r="F23" s="47"/>
      <c r="G23" s="47"/>
      <c r="H23" s="48"/>
      <c r="I23" s="49">
        <f t="shared" si="1"/>
        <v>0</v>
      </c>
    </row>
    <row r="24" spans="1:9" ht="12.75" customHeight="1" thickBot="1" x14ac:dyDescent="0.25">
      <c r="A24" s="103"/>
      <c r="B24" s="106">
        <v>134.13</v>
      </c>
      <c r="C24" s="85" t="s">
        <v>72</v>
      </c>
      <c r="D24" s="86"/>
      <c r="E24" s="47"/>
      <c r="F24" s="47"/>
      <c r="G24" s="47"/>
      <c r="H24" s="48"/>
      <c r="I24" s="49">
        <f t="shared" si="1"/>
        <v>0</v>
      </c>
    </row>
    <row r="25" spans="1:9" ht="12.75" customHeight="1" thickBot="1" x14ac:dyDescent="0.25">
      <c r="A25" s="103"/>
      <c r="B25" s="106">
        <v>131.83000000000001</v>
      </c>
      <c r="C25" s="85" t="s">
        <v>73</v>
      </c>
      <c r="D25" s="86"/>
      <c r="E25" s="47"/>
      <c r="F25" s="47"/>
      <c r="G25" s="47"/>
      <c r="H25" s="48"/>
      <c r="I25" s="49">
        <f t="shared" si="1"/>
        <v>0</v>
      </c>
    </row>
    <row r="26" spans="1:9" ht="12.75" customHeight="1" thickBot="1" x14ac:dyDescent="0.25">
      <c r="A26" s="103"/>
      <c r="B26" s="106">
        <v>113.96</v>
      </c>
      <c r="C26" s="85" t="s">
        <v>74</v>
      </c>
      <c r="D26" s="86"/>
      <c r="E26" s="47"/>
      <c r="F26" s="47"/>
      <c r="G26" s="47"/>
      <c r="H26" s="48"/>
      <c r="I26" s="49">
        <f t="shared" si="1"/>
        <v>0</v>
      </c>
    </row>
    <row r="27" spans="1:9" ht="12.75" customHeight="1" thickBot="1" x14ac:dyDescent="0.25">
      <c r="A27" s="11"/>
      <c r="B27" s="106">
        <v>118.13</v>
      </c>
      <c r="C27" s="85" t="s">
        <v>75</v>
      </c>
      <c r="D27" s="86"/>
      <c r="E27" s="47"/>
      <c r="F27" s="47"/>
      <c r="G27" s="47"/>
      <c r="H27" s="48"/>
      <c r="I27" s="49">
        <f t="shared" si="1"/>
        <v>0</v>
      </c>
    </row>
    <row r="28" spans="1:9" ht="12.75" customHeight="1" thickBot="1" x14ac:dyDescent="0.25">
      <c r="A28" s="11"/>
      <c r="B28" s="106">
        <v>133.46</v>
      </c>
      <c r="C28" s="85" t="s">
        <v>76</v>
      </c>
      <c r="D28" s="86"/>
      <c r="E28" s="47"/>
      <c r="F28" s="47"/>
      <c r="G28" s="47"/>
      <c r="H28" s="48"/>
      <c r="I28" s="49">
        <f t="shared" si="1"/>
        <v>0</v>
      </c>
    </row>
    <row r="29" spans="1:9" ht="12.75" customHeight="1" thickBot="1" x14ac:dyDescent="0.25">
      <c r="A29" s="11"/>
      <c r="B29" s="106">
        <v>137.97</v>
      </c>
      <c r="C29" s="85" t="s">
        <v>77</v>
      </c>
      <c r="D29" s="86"/>
      <c r="E29" s="47"/>
      <c r="F29" s="47"/>
      <c r="G29" s="47"/>
      <c r="H29" s="48"/>
      <c r="I29" s="49">
        <f t="shared" si="1"/>
        <v>0</v>
      </c>
    </row>
    <row r="30" spans="1:9" ht="12.75" customHeight="1" thickBot="1" x14ac:dyDescent="0.25">
      <c r="A30" s="11"/>
      <c r="B30" s="106">
        <v>171.99</v>
      </c>
      <c r="C30" s="85" t="s">
        <v>78</v>
      </c>
      <c r="D30" s="86"/>
      <c r="E30" s="47"/>
      <c r="F30" s="47"/>
      <c r="G30" s="47"/>
      <c r="H30" s="48"/>
      <c r="I30" s="49">
        <f t="shared" si="1"/>
        <v>0</v>
      </c>
    </row>
    <row r="31" spans="1:9" ht="12.75" customHeight="1" thickBot="1" x14ac:dyDescent="0.25">
      <c r="A31" s="11"/>
      <c r="B31" s="106">
        <v>158.91999999999999</v>
      </c>
      <c r="C31" s="85" t="s">
        <v>79</v>
      </c>
      <c r="D31" s="86"/>
      <c r="E31" s="47"/>
      <c r="F31" s="47"/>
      <c r="G31" s="47"/>
      <c r="H31" s="48"/>
      <c r="I31" s="49">
        <f t="shared" si="1"/>
        <v>0</v>
      </c>
    </row>
    <row r="32" spans="1:9" ht="12.75" customHeight="1" thickBot="1" x14ac:dyDescent="0.25">
      <c r="A32" s="11"/>
      <c r="B32" s="106">
        <v>169.59</v>
      </c>
      <c r="C32" s="85" t="s">
        <v>80</v>
      </c>
      <c r="D32" s="86"/>
      <c r="E32" s="47"/>
      <c r="F32" s="47"/>
      <c r="G32" s="47"/>
      <c r="H32" s="48"/>
      <c r="I32" s="49">
        <f t="shared" si="1"/>
        <v>0</v>
      </c>
    </row>
    <row r="33" spans="1:9" ht="12.75" customHeight="1" thickBot="1" x14ac:dyDescent="0.25">
      <c r="A33" s="440"/>
      <c r="B33" s="85"/>
      <c r="C33" s="85" t="s">
        <v>87</v>
      </c>
      <c r="D33" s="441"/>
      <c r="E33" s="47"/>
      <c r="F33" s="47"/>
      <c r="G33" s="47"/>
      <c r="H33" s="48"/>
      <c r="I33" s="49">
        <v>12.47</v>
      </c>
    </row>
    <row r="34" spans="1:9" ht="12.75" customHeight="1" thickBot="1" x14ac:dyDescent="0.25">
      <c r="A34" s="30"/>
      <c r="B34" s="108">
        <f>SUM(B21:B32)</f>
        <v>1576.98</v>
      </c>
      <c r="C34" s="109"/>
      <c r="D34" s="108"/>
      <c r="E34" s="110"/>
      <c r="F34" s="109"/>
      <c r="G34" s="109"/>
      <c r="H34" s="108" t="s">
        <v>17</v>
      </c>
      <c r="I34" s="108">
        <f>SUM(I21:I33)</f>
        <v>12.47</v>
      </c>
    </row>
    <row r="35" spans="1:9" ht="64.5" thickBot="1" x14ac:dyDescent="0.25">
      <c r="A35" s="134" t="s">
        <v>144</v>
      </c>
      <c r="B35" s="114" t="s">
        <v>16</v>
      </c>
      <c r="C35" s="114" t="s">
        <v>5</v>
      </c>
      <c r="D35" s="114" t="s">
        <v>23</v>
      </c>
      <c r="E35" s="118" t="s">
        <v>18</v>
      </c>
      <c r="F35" s="114" t="s">
        <v>19</v>
      </c>
      <c r="G35" s="114" t="s">
        <v>10</v>
      </c>
      <c r="H35" s="114" t="s">
        <v>13</v>
      </c>
      <c r="I35" s="115" t="s">
        <v>12</v>
      </c>
    </row>
    <row r="36" spans="1:9" ht="12.75" customHeight="1" thickBot="1" x14ac:dyDescent="0.25">
      <c r="A36" s="103"/>
      <c r="B36" s="377">
        <v>38.43</v>
      </c>
      <c r="C36" s="58" t="s">
        <v>66</v>
      </c>
      <c r="D36" s="64"/>
      <c r="E36" s="59"/>
      <c r="F36" s="59"/>
      <c r="G36" s="59"/>
      <c r="H36" s="60"/>
      <c r="I36" s="61">
        <f t="shared" ref="I36:I48" si="2">G36*H36</f>
        <v>0</v>
      </c>
    </row>
    <row r="37" spans="1:9" ht="12.75" customHeight="1" thickBot="1" x14ac:dyDescent="0.25">
      <c r="A37" s="103"/>
      <c r="B37" s="377">
        <v>37.380000000000003</v>
      </c>
      <c r="C37" s="123" t="s">
        <v>67</v>
      </c>
      <c r="D37" s="124"/>
      <c r="E37" s="125"/>
      <c r="F37" s="125"/>
      <c r="G37" s="125"/>
      <c r="H37" s="126"/>
      <c r="I37" s="127">
        <f t="shared" si="2"/>
        <v>0</v>
      </c>
    </row>
    <row r="38" spans="1:9" ht="12.75" customHeight="1" thickBot="1" x14ac:dyDescent="0.25">
      <c r="A38" s="103"/>
      <c r="B38" s="377">
        <v>38.200000000000003</v>
      </c>
      <c r="C38" s="85" t="s">
        <v>70</v>
      </c>
      <c r="D38" s="86"/>
      <c r="E38" s="47"/>
      <c r="F38" s="47"/>
      <c r="G38" s="47"/>
      <c r="H38" s="48"/>
      <c r="I38" s="49">
        <f t="shared" si="2"/>
        <v>0</v>
      </c>
    </row>
    <row r="39" spans="1:9" ht="12.75" customHeight="1" thickBot="1" x14ac:dyDescent="0.25">
      <c r="A39" s="103"/>
      <c r="B39" s="377">
        <v>21.5</v>
      </c>
      <c r="C39" s="85" t="s">
        <v>72</v>
      </c>
      <c r="D39" s="86"/>
      <c r="E39" s="47"/>
      <c r="F39" s="47"/>
      <c r="G39" s="47"/>
      <c r="H39" s="48"/>
      <c r="I39" s="49">
        <f t="shared" si="2"/>
        <v>0</v>
      </c>
    </row>
    <row r="40" spans="1:9" ht="12.75" customHeight="1" thickBot="1" x14ac:dyDescent="0.25">
      <c r="A40" s="103"/>
      <c r="B40" s="377">
        <v>40.51</v>
      </c>
      <c r="C40" s="85" t="s">
        <v>73</v>
      </c>
      <c r="D40" s="86"/>
      <c r="E40" s="47"/>
      <c r="F40" s="47"/>
      <c r="G40" s="47"/>
      <c r="H40" s="48"/>
      <c r="I40" s="49">
        <f t="shared" si="2"/>
        <v>0</v>
      </c>
    </row>
    <row r="41" spans="1:9" ht="12.75" customHeight="1" thickBot="1" x14ac:dyDescent="0.25">
      <c r="A41" s="11"/>
      <c r="B41" s="377">
        <v>38.51</v>
      </c>
      <c r="C41" s="85" t="s">
        <v>74</v>
      </c>
      <c r="D41" s="86"/>
      <c r="E41" s="47"/>
      <c r="F41" s="47"/>
      <c r="G41" s="47"/>
      <c r="H41" s="48"/>
      <c r="I41" s="49">
        <f t="shared" si="2"/>
        <v>0</v>
      </c>
    </row>
    <row r="42" spans="1:9" ht="12.75" customHeight="1" thickBot="1" x14ac:dyDescent="0.25">
      <c r="A42" s="11"/>
      <c r="B42" s="106">
        <v>44.75</v>
      </c>
      <c r="C42" s="85" t="s">
        <v>75</v>
      </c>
      <c r="D42" s="86"/>
      <c r="E42" s="47"/>
      <c r="F42" s="47"/>
      <c r="G42" s="47"/>
      <c r="H42" s="48"/>
      <c r="I42" s="49">
        <f t="shared" si="2"/>
        <v>0</v>
      </c>
    </row>
    <row r="43" spans="1:9" ht="12.75" customHeight="1" thickBot="1" x14ac:dyDescent="0.25">
      <c r="A43" s="11"/>
      <c r="B43" s="106">
        <v>44.97</v>
      </c>
      <c r="C43" s="85" t="s">
        <v>76</v>
      </c>
      <c r="D43" s="86"/>
      <c r="E43" s="47"/>
      <c r="F43" s="47"/>
      <c r="G43" s="47"/>
      <c r="H43" s="48"/>
      <c r="I43" s="49">
        <f t="shared" si="2"/>
        <v>0</v>
      </c>
    </row>
    <row r="44" spans="1:9" ht="12.75" customHeight="1" thickBot="1" x14ac:dyDescent="0.25">
      <c r="A44" s="11"/>
      <c r="B44" s="106">
        <v>45.04</v>
      </c>
      <c r="C44" s="85" t="s">
        <v>77</v>
      </c>
      <c r="D44" s="86"/>
      <c r="E44" s="47"/>
      <c r="F44" s="47"/>
      <c r="G44" s="47"/>
      <c r="H44" s="48"/>
      <c r="I44" s="49">
        <f t="shared" si="2"/>
        <v>0</v>
      </c>
    </row>
    <row r="45" spans="1:9" ht="12.75" customHeight="1" thickBot="1" x14ac:dyDescent="0.25">
      <c r="A45" s="11"/>
      <c r="B45" s="106">
        <v>45.78</v>
      </c>
      <c r="C45" s="85" t="s">
        <v>78</v>
      </c>
      <c r="D45" s="86"/>
      <c r="E45" s="47"/>
      <c r="F45" s="47"/>
      <c r="G45" s="47"/>
      <c r="H45" s="48"/>
      <c r="I45" s="49">
        <f t="shared" si="2"/>
        <v>0</v>
      </c>
    </row>
    <row r="46" spans="1:9" ht="12.75" customHeight="1" thickBot="1" x14ac:dyDescent="0.25">
      <c r="A46" s="11"/>
      <c r="B46" s="106">
        <v>44.79</v>
      </c>
      <c r="C46" s="85" t="s">
        <v>79</v>
      </c>
      <c r="D46" s="86"/>
      <c r="E46" s="47"/>
      <c r="F46" s="47"/>
      <c r="G46" s="47"/>
      <c r="H46" s="48"/>
      <c r="I46" s="49">
        <f t="shared" si="2"/>
        <v>0</v>
      </c>
    </row>
    <row r="47" spans="1:9" ht="12.75" customHeight="1" thickBot="1" x14ac:dyDescent="0.25">
      <c r="A47" s="11"/>
      <c r="B47" s="106">
        <v>46.07</v>
      </c>
      <c r="C47" s="85" t="s">
        <v>80</v>
      </c>
      <c r="D47" s="86"/>
      <c r="E47" s="47"/>
      <c r="F47" s="47"/>
      <c r="G47" s="47"/>
      <c r="H47" s="48"/>
      <c r="I47" s="49">
        <f t="shared" si="2"/>
        <v>0</v>
      </c>
    </row>
    <row r="48" spans="1:9" ht="12.75" customHeight="1" thickBot="1" x14ac:dyDescent="0.25">
      <c r="A48" s="418"/>
      <c r="B48" s="106"/>
      <c r="C48" s="85" t="s">
        <v>87</v>
      </c>
      <c r="D48" s="86"/>
      <c r="E48" s="47"/>
      <c r="F48" s="47"/>
      <c r="G48" s="47"/>
      <c r="H48" s="48"/>
      <c r="I48" s="49">
        <f t="shared" si="2"/>
        <v>0</v>
      </c>
    </row>
    <row r="49" spans="1:9" ht="12.75" customHeight="1" thickBot="1" x14ac:dyDescent="0.25">
      <c r="A49" s="30"/>
      <c r="B49" s="197">
        <f>SUM(B36:B47)</f>
        <v>485.93000000000006</v>
      </c>
      <c r="C49" s="198"/>
      <c r="D49" s="197"/>
      <c r="E49" s="199"/>
      <c r="F49" s="198"/>
      <c r="G49" s="198"/>
      <c r="H49" s="197" t="s">
        <v>17</v>
      </c>
      <c r="I49" s="197">
        <f>SUM(I36:I48)</f>
        <v>0</v>
      </c>
    </row>
    <row r="50" spans="1:9" ht="64.5" thickBot="1" x14ac:dyDescent="0.25">
      <c r="A50" s="134" t="s">
        <v>145</v>
      </c>
      <c r="B50" s="117" t="s">
        <v>16</v>
      </c>
      <c r="C50" s="131" t="s">
        <v>5</v>
      </c>
      <c r="D50" s="117" t="s">
        <v>23</v>
      </c>
      <c r="E50" s="132" t="s">
        <v>18</v>
      </c>
      <c r="F50" s="117" t="s">
        <v>19</v>
      </c>
      <c r="G50" s="131" t="s">
        <v>10</v>
      </c>
      <c r="H50" s="117" t="s">
        <v>13</v>
      </c>
      <c r="I50" s="117" t="s">
        <v>12</v>
      </c>
    </row>
    <row r="51" spans="1:9" ht="13.5" hidden="1" thickBot="1" x14ac:dyDescent="0.25">
      <c r="A51" s="227"/>
      <c r="B51" s="106"/>
      <c r="C51" s="55" t="s">
        <v>66</v>
      </c>
      <c r="D51" s="86"/>
      <c r="E51" s="47"/>
      <c r="F51" s="47"/>
      <c r="G51" s="47"/>
      <c r="H51" s="48"/>
      <c r="I51" s="49"/>
    </row>
    <row r="52" spans="1:9" ht="12.75" hidden="1" customHeight="1" thickBot="1" x14ac:dyDescent="0.25">
      <c r="A52" s="227"/>
      <c r="B52" s="106"/>
      <c r="C52" s="55" t="s">
        <v>67</v>
      </c>
      <c r="D52" s="86"/>
      <c r="E52" s="47"/>
      <c r="F52" s="47"/>
      <c r="G52" s="47"/>
      <c r="H52" s="48"/>
      <c r="I52" s="49"/>
    </row>
    <row r="53" spans="1:9" ht="12.75" hidden="1" customHeight="1" thickBot="1" x14ac:dyDescent="0.25">
      <c r="A53" s="227"/>
      <c r="B53" s="106"/>
      <c r="C53" s="85" t="s">
        <v>70</v>
      </c>
      <c r="D53" s="86"/>
      <c r="E53" s="47"/>
      <c r="F53" s="47"/>
      <c r="G53" s="47"/>
      <c r="H53" s="48"/>
      <c r="I53" s="49"/>
    </row>
    <row r="54" spans="1:9" ht="13.5" hidden="1" thickBot="1" x14ac:dyDescent="0.25">
      <c r="A54" s="227"/>
      <c r="B54" s="106"/>
      <c r="C54" s="85" t="s">
        <v>72</v>
      </c>
      <c r="D54" s="86"/>
      <c r="E54" s="47"/>
      <c r="F54" s="47"/>
      <c r="G54" s="47"/>
      <c r="H54" s="48"/>
      <c r="I54" s="49"/>
    </row>
    <row r="55" spans="1:9" ht="12.75" hidden="1" customHeight="1" thickBot="1" x14ac:dyDescent="0.25">
      <c r="A55" s="227"/>
      <c r="B55" s="106"/>
      <c r="C55" s="85" t="s">
        <v>73</v>
      </c>
      <c r="D55" s="86"/>
      <c r="E55" s="47"/>
      <c r="F55" s="47"/>
      <c r="G55" s="47"/>
      <c r="H55" s="48"/>
      <c r="I55" s="49"/>
    </row>
    <row r="56" spans="1:9" ht="13.5" hidden="1" thickBot="1" x14ac:dyDescent="0.25">
      <c r="A56" s="227"/>
      <c r="B56" s="106"/>
      <c r="C56" s="85" t="s">
        <v>74</v>
      </c>
      <c r="D56" s="86"/>
      <c r="E56" s="47"/>
      <c r="F56" s="47"/>
      <c r="G56" s="47"/>
      <c r="H56" s="48"/>
      <c r="I56" s="49"/>
    </row>
    <row r="57" spans="1:9" ht="12.75" hidden="1" customHeight="1" thickBot="1" x14ac:dyDescent="0.25">
      <c r="A57" s="227"/>
      <c r="B57" s="106"/>
      <c r="C57" s="85" t="s">
        <v>75</v>
      </c>
      <c r="D57" s="86"/>
      <c r="E57" s="47"/>
      <c r="F57" s="47"/>
      <c r="G57" s="47"/>
      <c r="H57" s="48"/>
      <c r="I57" s="49"/>
    </row>
    <row r="58" spans="1:9" ht="12.75" hidden="1" customHeight="1" thickBot="1" x14ac:dyDescent="0.25">
      <c r="A58" s="227"/>
      <c r="B58" s="106"/>
      <c r="C58" s="85" t="s">
        <v>76</v>
      </c>
      <c r="D58" s="86"/>
      <c r="E58" s="47"/>
      <c r="F58" s="47"/>
      <c r="G58" s="47"/>
      <c r="H58" s="48"/>
      <c r="I58" s="49"/>
    </row>
    <row r="59" spans="1:9" ht="12.75" hidden="1" customHeight="1" thickBot="1" x14ac:dyDescent="0.25">
      <c r="A59" s="227"/>
      <c r="B59" s="106"/>
      <c r="C59" s="85" t="s">
        <v>77</v>
      </c>
      <c r="D59" s="86"/>
      <c r="E59" s="47"/>
      <c r="F59" s="47"/>
      <c r="G59" s="47"/>
      <c r="H59" s="48"/>
      <c r="I59" s="49"/>
    </row>
    <row r="60" spans="1:9" ht="12.75" hidden="1" customHeight="1" thickBot="1" x14ac:dyDescent="0.25">
      <c r="A60" s="227"/>
      <c r="B60" s="106"/>
      <c r="C60" s="85" t="s">
        <v>78</v>
      </c>
      <c r="D60" s="86"/>
      <c r="E60" s="47"/>
      <c r="F60" s="47"/>
      <c r="G60" s="47"/>
      <c r="H60" s="48"/>
      <c r="I60" s="49"/>
    </row>
    <row r="61" spans="1:9" ht="12.75" hidden="1" customHeight="1" thickBot="1" x14ac:dyDescent="0.25">
      <c r="A61" s="227"/>
      <c r="B61" s="106"/>
      <c r="C61" s="85" t="s">
        <v>79</v>
      </c>
      <c r="D61" s="86"/>
      <c r="E61" s="47"/>
      <c r="F61" s="47"/>
      <c r="G61" s="47"/>
      <c r="H61" s="48"/>
      <c r="I61" s="49"/>
    </row>
    <row r="62" spans="1:9" ht="12.75" hidden="1" customHeight="1" thickBot="1" x14ac:dyDescent="0.25">
      <c r="A62" s="227"/>
      <c r="B62" s="106"/>
      <c r="C62" s="85" t="s">
        <v>80</v>
      </c>
      <c r="D62" s="86"/>
      <c r="E62" s="47"/>
      <c r="F62" s="47"/>
      <c r="G62" s="47"/>
      <c r="H62" s="48"/>
      <c r="I62" s="49"/>
    </row>
    <row r="63" spans="1:9" ht="12.75" customHeight="1" thickBot="1" x14ac:dyDescent="0.25">
      <c r="A63" s="227"/>
      <c r="B63" s="106"/>
      <c r="C63" s="167" t="s">
        <v>87</v>
      </c>
      <c r="D63" s="86"/>
      <c r="E63" s="47"/>
      <c r="F63" s="47"/>
      <c r="G63" s="47"/>
      <c r="H63" s="48"/>
      <c r="I63" s="49"/>
    </row>
    <row r="64" spans="1:9" ht="12.75" customHeight="1" thickBot="1" x14ac:dyDescent="0.25">
      <c r="A64" s="180"/>
      <c r="B64" s="197">
        <f>SUM(B62)</f>
        <v>0</v>
      </c>
      <c r="C64" s="198"/>
      <c r="D64" s="197"/>
      <c r="E64" s="199"/>
      <c r="F64" s="198"/>
      <c r="G64" s="198"/>
      <c r="H64" s="197" t="s">
        <v>17</v>
      </c>
      <c r="I64" s="230">
        <f>SUM(I62)</f>
        <v>0</v>
      </c>
    </row>
    <row r="65" spans="1:255" ht="26.25" thickBot="1" x14ac:dyDescent="0.25">
      <c r="A65" s="46" t="s">
        <v>8</v>
      </c>
      <c r="B65" s="114" t="s">
        <v>16</v>
      </c>
      <c r="C65" s="114" t="s">
        <v>5</v>
      </c>
      <c r="D65" s="114" t="s">
        <v>23</v>
      </c>
      <c r="E65" s="118" t="s">
        <v>18</v>
      </c>
      <c r="F65" s="114" t="s">
        <v>19</v>
      </c>
      <c r="G65" s="114" t="s">
        <v>10</v>
      </c>
      <c r="H65" s="114" t="s">
        <v>13</v>
      </c>
      <c r="I65" s="115" t="s">
        <v>12</v>
      </c>
    </row>
    <row r="66" spans="1:255" ht="25.5" x14ac:dyDescent="0.2">
      <c r="A66" s="221" t="s">
        <v>2270</v>
      </c>
      <c r="B66" s="33"/>
      <c r="C66" s="33" t="s">
        <v>87</v>
      </c>
      <c r="D66" s="34"/>
      <c r="E66" s="35"/>
      <c r="F66" s="35"/>
      <c r="G66" s="35"/>
      <c r="H66" s="36"/>
      <c r="I66" s="33">
        <v>4811.46</v>
      </c>
    </row>
    <row r="67" spans="1:255" ht="12.75" customHeight="1" x14ac:dyDescent="0.2">
      <c r="A67" s="11" t="s">
        <v>84</v>
      </c>
      <c r="B67" s="13"/>
      <c r="C67" s="13" t="s">
        <v>87</v>
      </c>
      <c r="D67" s="14"/>
      <c r="E67" s="15"/>
      <c r="F67" s="15"/>
      <c r="G67" s="15"/>
      <c r="H67" s="16"/>
      <c r="I67" s="13">
        <v>358.18</v>
      </c>
    </row>
    <row r="68" spans="1:255" ht="12.75" customHeight="1" x14ac:dyDescent="0.2">
      <c r="A68" s="11" t="s">
        <v>86</v>
      </c>
      <c r="B68" s="13"/>
      <c r="C68" s="13" t="s">
        <v>87</v>
      </c>
      <c r="D68" s="14"/>
      <c r="E68" s="15"/>
      <c r="F68" s="15"/>
      <c r="G68" s="15"/>
      <c r="H68" s="16"/>
      <c r="I68" s="13">
        <v>327.91</v>
      </c>
    </row>
    <row r="69" spans="1:255" ht="12.75" customHeight="1" thickBot="1" x14ac:dyDescent="0.25">
      <c r="A69" s="30"/>
      <c r="B69" s="109"/>
      <c r="C69" s="109"/>
      <c r="D69" s="108"/>
      <c r="E69" s="110"/>
      <c r="F69" s="109"/>
      <c r="G69" s="109"/>
      <c r="H69" s="108" t="s">
        <v>17</v>
      </c>
      <c r="I69" s="108">
        <f>SUM(I66:I68)</f>
        <v>5497.55</v>
      </c>
    </row>
    <row r="70" spans="1:255" s="45" customFormat="1" ht="66" customHeight="1" thickBot="1" x14ac:dyDescent="0.25">
      <c r="A70" s="117" t="s">
        <v>95</v>
      </c>
      <c r="B70" s="114" t="s">
        <v>16</v>
      </c>
      <c r="C70" s="114" t="s">
        <v>5</v>
      </c>
      <c r="D70" s="114" t="s">
        <v>23</v>
      </c>
      <c r="E70" s="118" t="s">
        <v>18</v>
      </c>
      <c r="F70" s="114" t="s">
        <v>19</v>
      </c>
      <c r="G70" s="114" t="s">
        <v>10</v>
      </c>
      <c r="H70" s="114" t="s">
        <v>13</v>
      </c>
      <c r="I70" s="115" t="s">
        <v>12</v>
      </c>
      <c r="J70" s="56"/>
      <c r="K70" s="56"/>
      <c r="L70" s="56"/>
      <c r="M70" s="56"/>
      <c r="N70" s="56"/>
      <c r="O70" s="56"/>
      <c r="P70" s="56"/>
      <c r="Q70" s="56"/>
      <c r="R70" s="56"/>
      <c r="T70" s="56"/>
      <c r="U70" s="56"/>
      <c r="V70" s="56"/>
      <c r="W70" s="56"/>
      <c r="X70" s="56"/>
      <c r="Y70" s="56"/>
      <c r="Z70" s="56"/>
      <c r="AA70" s="56"/>
      <c r="AB70" s="56"/>
      <c r="AD70" s="56"/>
      <c r="AE70" s="56"/>
      <c r="AF70" s="56"/>
      <c r="AG70" s="56"/>
      <c r="AH70" s="56"/>
      <c r="AI70" s="56"/>
      <c r="AJ70" s="56"/>
      <c r="AK70" s="56"/>
      <c r="AL70" s="56"/>
      <c r="AN70" s="56"/>
      <c r="AO70" s="56"/>
      <c r="AP70" s="56"/>
      <c r="AQ70" s="56"/>
      <c r="AR70" s="56"/>
      <c r="AS70" s="56"/>
      <c r="AT70" s="56"/>
      <c r="AU70" s="56"/>
      <c r="AV70" s="56"/>
      <c r="AX70" s="56"/>
      <c r="AY70" s="56"/>
      <c r="AZ70" s="56"/>
      <c r="BA70" s="56"/>
      <c r="BB70" s="56"/>
      <c r="BC70" s="56"/>
      <c r="BD70" s="56"/>
      <c r="BE70" s="56"/>
      <c r="BF70" s="56"/>
      <c r="BH70" s="56"/>
      <c r="BI70" s="56"/>
      <c r="BJ70" s="56"/>
      <c r="BK70" s="56"/>
      <c r="BL70" s="56"/>
      <c r="BM70" s="56"/>
      <c r="BN70" s="56"/>
      <c r="BO70" s="56"/>
      <c r="BP70" s="56"/>
      <c r="BR70" s="56"/>
      <c r="BS70" s="56"/>
      <c r="BT70" s="56"/>
      <c r="BU70" s="56"/>
      <c r="BV70" s="56"/>
      <c r="BW70" s="56"/>
      <c r="BX70" s="56"/>
      <c r="BY70" s="56"/>
      <c r="BZ70" s="56"/>
      <c r="CB70" s="56"/>
      <c r="CC70" s="56"/>
      <c r="CD70" s="56"/>
      <c r="CE70" s="56"/>
      <c r="CF70" s="56"/>
      <c r="CG70" s="56"/>
      <c r="CH70" s="56"/>
      <c r="CI70" s="56"/>
      <c r="CJ70" s="56"/>
      <c r="CL70" s="56"/>
      <c r="CM70" s="56"/>
      <c r="CN70" s="56"/>
      <c r="CO70" s="56"/>
      <c r="CP70" s="56"/>
      <c r="CQ70" s="56"/>
      <c r="CR70" s="56"/>
      <c r="CS70" s="56"/>
      <c r="CT70" s="56"/>
      <c r="CV70" s="56"/>
      <c r="CW70" s="56"/>
      <c r="CX70" s="56"/>
      <c r="CY70" s="56"/>
      <c r="CZ70" s="56"/>
      <c r="DA70" s="56"/>
      <c r="DB70" s="56"/>
      <c r="DC70" s="56"/>
      <c r="DD70" s="56"/>
      <c r="DF70" s="56"/>
      <c r="DG70" s="56"/>
      <c r="DH70" s="56"/>
      <c r="DI70" s="56"/>
      <c r="DJ70" s="56"/>
      <c r="DK70" s="56"/>
      <c r="DL70" s="56"/>
      <c r="DM70" s="56"/>
      <c r="DN70" s="56"/>
      <c r="DP70" s="56"/>
      <c r="DQ70" s="56"/>
      <c r="DR70" s="56"/>
      <c r="DS70" s="56"/>
      <c r="DT70" s="56"/>
      <c r="DU70" s="56"/>
      <c r="DV70" s="56"/>
      <c r="DW70" s="56"/>
      <c r="DX70" s="56"/>
      <c r="DZ70" s="56"/>
      <c r="EA70" s="56"/>
      <c r="EB70" s="56"/>
      <c r="EC70" s="56"/>
      <c r="ED70" s="56"/>
      <c r="EE70" s="56"/>
      <c r="EF70" s="56"/>
      <c r="EG70" s="56"/>
      <c r="EH70" s="56"/>
      <c r="EJ70" s="56"/>
      <c r="EK70" s="56"/>
      <c r="EL70" s="56"/>
      <c r="EM70" s="56"/>
      <c r="EN70" s="56"/>
      <c r="EO70" s="56"/>
      <c r="EP70" s="56"/>
      <c r="EQ70" s="56"/>
      <c r="ER70" s="56"/>
      <c r="ET70" s="56"/>
      <c r="EU70" s="56"/>
      <c r="EV70" s="56"/>
      <c r="EW70" s="56"/>
      <c r="EX70" s="56"/>
      <c r="EY70" s="56"/>
      <c r="EZ70" s="56"/>
      <c r="FA70" s="56"/>
      <c r="FB70" s="56"/>
      <c r="FD70" s="56"/>
      <c r="FE70" s="56"/>
      <c r="FF70" s="56"/>
      <c r="FG70" s="56"/>
      <c r="FH70" s="56"/>
      <c r="FI70" s="56"/>
      <c r="FJ70" s="56"/>
      <c r="FK70" s="56"/>
      <c r="FL70" s="56"/>
      <c r="FN70" s="56"/>
      <c r="FO70" s="56"/>
      <c r="FP70" s="56"/>
      <c r="FQ70" s="56"/>
      <c r="FR70" s="56"/>
      <c r="FS70" s="56"/>
      <c r="FT70" s="56"/>
      <c r="FU70" s="56"/>
      <c r="FV70" s="56"/>
      <c r="FX70" s="56"/>
      <c r="FY70" s="56"/>
      <c r="FZ70" s="56"/>
      <c r="GA70" s="56"/>
      <c r="GB70" s="56"/>
      <c r="GC70" s="56"/>
      <c r="GD70" s="56"/>
      <c r="GE70" s="56"/>
      <c r="GF70" s="56"/>
      <c r="GH70" s="56"/>
      <c r="GI70" s="56"/>
      <c r="GJ70" s="56"/>
      <c r="GK70" s="56"/>
      <c r="GL70" s="56"/>
      <c r="GM70" s="56"/>
      <c r="GN70" s="56"/>
      <c r="GO70" s="56"/>
      <c r="GP70" s="56"/>
      <c r="GR70" s="56"/>
      <c r="GS70" s="56"/>
      <c r="GT70" s="56"/>
      <c r="GU70" s="56"/>
      <c r="GV70" s="56"/>
      <c r="GW70" s="56"/>
      <c r="GX70" s="56"/>
      <c r="GY70" s="56"/>
      <c r="GZ70" s="56"/>
      <c r="HB70" s="56"/>
      <c r="HC70" s="56"/>
      <c r="HD70" s="56"/>
      <c r="HE70" s="56"/>
      <c r="HF70" s="56"/>
      <c r="HG70" s="56"/>
      <c r="HH70" s="56"/>
      <c r="HI70" s="56"/>
      <c r="HJ70" s="56"/>
      <c r="HL70" s="56"/>
      <c r="HM70" s="56"/>
      <c r="HN70" s="56"/>
      <c r="HO70" s="56"/>
      <c r="HP70" s="56"/>
      <c r="HQ70" s="56"/>
      <c r="HR70" s="56"/>
      <c r="HS70" s="56"/>
      <c r="HT70" s="56"/>
      <c r="HV70" s="56"/>
      <c r="HW70" s="56"/>
      <c r="HX70" s="56"/>
      <c r="HY70" s="56"/>
      <c r="HZ70" s="56"/>
      <c r="IA70" s="56"/>
      <c r="IB70" s="56"/>
      <c r="IC70" s="56"/>
      <c r="ID70" s="56"/>
      <c r="IF70" s="56"/>
      <c r="IG70" s="56"/>
      <c r="IH70" s="56"/>
      <c r="II70" s="56"/>
      <c r="IJ70" s="56"/>
      <c r="IK70" s="56"/>
      <c r="IL70" s="56"/>
      <c r="IM70" s="56"/>
      <c r="IN70" s="56"/>
      <c r="IP70" s="56"/>
      <c r="IQ70" s="56"/>
      <c r="IR70" s="56"/>
      <c r="IS70" s="56"/>
      <c r="IT70" s="56"/>
      <c r="IU70" s="56"/>
    </row>
    <row r="71" spans="1:255" ht="12.75" hidden="1" customHeight="1" thickBot="1" x14ac:dyDescent="0.25">
      <c r="A71" s="103"/>
      <c r="B71" s="104"/>
      <c r="C71" s="58" t="s">
        <v>66</v>
      </c>
      <c r="D71" s="64"/>
      <c r="E71" s="59"/>
      <c r="F71" s="59"/>
      <c r="G71" s="59"/>
      <c r="H71" s="60"/>
      <c r="I71" s="61">
        <f t="shared" ref="I71:I83" si="3">G71*H71</f>
        <v>0</v>
      </c>
      <c r="J71" s="56"/>
      <c r="K71" s="56"/>
      <c r="L71" s="56"/>
      <c r="M71" s="56"/>
      <c r="N71" s="56"/>
      <c r="O71" s="56"/>
      <c r="P71" s="56"/>
      <c r="Q71" s="56"/>
      <c r="R71" s="56"/>
      <c r="T71" s="56"/>
      <c r="U71" s="56"/>
      <c r="V71" s="56"/>
      <c r="W71" s="56"/>
      <c r="X71" s="56"/>
      <c r="Y71" s="56"/>
      <c r="Z71" s="56"/>
      <c r="AA71" s="56"/>
      <c r="AB71" s="56"/>
      <c r="AD71" s="56"/>
      <c r="AE71" s="56"/>
      <c r="AF71" s="56"/>
      <c r="AG71" s="56"/>
      <c r="AH71" s="56"/>
      <c r="AI71" s="56"/>
      <c r="AJ71" s="56"/>
      <c r="AK71" s="56"/>
      <c r="AL71" s="56"/>
      <c r="AN71" s="56"/>
      <c r="AO71" s="56"/>
      <c r="AP71" s="56"/>
      <c r="AQ71" s="56"/>
      <c r="AR71" s="56"/>
      <c r="AS71" s="56"/>
      <c r="AT71" s="56"/>
      <c r="AU71" s="56"/>
      <c r="AV71" s="56"/>
      <c r="AX71" s="56"/>
      <c r="AY71" s="56"/>
      <c r="AZ71" s="56"/>
      <c r="BA71" s="56"/>
      <c r="BB71" s="56"/>
      <c r="BC71" s="56"/>
      <c r="BD71" s="56"/>
      <c r="BE71" s="56"/>
      <c r="BF71" s="56"/>
      <c r="BH71" s="56"/>
      <c r="BI71" s="56"/>
      <c r="BJ71" s="56"/>
      <c r="BK71" s="56"/>
      <c r="BL71" s="56"/>
      <c r="BM71" s="56"/>
      <c r="BN71" s="56"/>
      <c r="BO71" s="56"/>
      <c r="BP71" s="56"/>
      <c r="BR71" s="56"/>
      <c r="BS71" s="56"/>
      <c r="BT71" s="56"/>
      <c r="BU71" s="56"/>
      <c r="BV71" s="56"/>
      <c r="BW71" s="56"/>
      <c r="BX71" s="56"/>
      <c r="BY71" s="56"/>
      <c r="BZ71" s="56"/>
      <c r="CB71" s="56"/>
      <c r="CC71" s="56"/>
      <c r="CD71" s="56"/>
      <c r="CE71" s="56"/>
      <c r="CF71" s="56"/>
      <c r="CG71" s="56"/>
      <c r="CH71" s="56"/>
      <c r="CI71" s="56"/>
      <c r="CJ71" s="56"/>
      <c r="CL71" s="56"/>
      <c r="CM71" s="56"/>
      <c r="CN71" s="56"/>
      <c r="CO71" s="56"/>
      <c r="CP71" s="56"/>
      <c r="CQ71" s="56"/>
      <c r="CR71" s="56"/>
      <c r="CS71" s="56"/>
      <c r="CT71" s="56"/>
      <c r="CV71" s="56"/>
      <c r="CW71" s="56"/>
      <c r="CX71" s="56"/>
      <c r="CY71" s="56"/>
      <c r="CZ71" s="56"/>
      <c r="DA71" s="56"/>
      <c r="DB71" s="56"/>
      <c r="DC71" s="56"/>
      <c r="DD71" s="56"/>
      <c r="DF71" s="56"/>
      <c r="DG71" s="56"/>
      <c r="DH71" s="56"/>
      <c r="DI71" s="56"/>
      <c r="DJ71" s="56"/>
      <c r="DK71" s="56"/>
      <c r="DL71" s="56"/>
      <c r="DM71" s="56"/>
      <c r="DN71" s="56"/>
      <c r="DP71" s="56"/>
      <c r="DQ71" s="56"/>
      <c r="DR71" s="56"/>
      <c r="DS71" s="56"/>
      <c r="DT71" s="56"/>
      <c r="DU71" s="56"/>
      <c r="DV71" s="56"/>
      <c r="DW71" s="56"/>
      <c r="DX71" s="56"/>
      <c r="DZ71" s="56"/>
      <c r="EA71" s="56"/>
      <c r="EB71" s="56"/>
      <c r="EC71" s="56"/>
      <c r="ED71" s="56"/>
      <c r="EE71" s="56"/>
      <c r="EF71" s="56"/>
      <c r="EG71" s="56"/>
      <c r="EH71" s="56"/>
      <c r="EJ71" s="56"/>
      <c r="EK71" s="56"/>
      <c r="EL71" s="56"/>
      <c r="EM71" s="56"/>
      <c r="EN71" s="56"/>
      <c r="EO71" s="56"/>
      <c r="EP71" s="56"/>
      <c r="EQ71" s="56"/>
      <c r="ER71" s="56"/>
      <c r="ET71" s="56"/>
      <c r="EU71" s="56"/>
      <c r="EV71" s="56"/>
      <c r="EW71" s="56"/>
      <c r="EX71" s="56"/>
      <c r="EY71" s="56"/>
      <c r="EZ71" s="56"/>
      <c r="FA71" s="56"/>
      <c r="FB71" s="56"/>
      <c r="FD71" s="56"/>
      <c r="FE71" s="56"/>
      <c r="FF71" s="56"/>
      <c r="FG71" s="56"/>
      <c r="FH71" s="56"/>
      <c r="FI71" s="56"/>
      <c r="FJ71" s="56"/>
      <c r="FK71" s="56"/>
      <c r="FL71" s="56"/>
      <c r="FN71" s="56"/>
      <c r="FO71" s="56"/>
      <c r="FP71" s="56"/>
      <c r="FQ71" s="56"/>
      <c r="FR71" s="56"/>
      <c r="FS71" s="56"/>
      <c r="FT71" s="56"/>
      <c r="FU71" s="56"/>
      <c r="FV71" s="56"/>
      <c r="FX71" s="56"/>
      <c r="FY71" s="56"/>
      <c r="FZ71" s="56"/>
      <c r="GA71" s="56"/>
      <c r="GB71" s="56"/>
      <c r="GC71" s="56"/>
      <c r="GD71" s="56"/>
      <c r="GE71" s="56"/>
      <c r="GF71" s="56"/>
      <c r="GH71" s="56"/>
      <c r="GI71" s="56"/>
      <c r="GJ71" s="56"/>
      <c r="GK71" s="56"/>
      <c r="GL71" s="56"/>
      <c r="GM71" s="56"/>
      <c r="GN71" s="56"/>
      <c r="GO71" s="56"/>
      <c r="GP71" s="56"/>
      <c r="GR71" s="56"/>
      <c r="GS71" s="56"/>
      <c r="GT71" s="56"/>
      <c r="GU71" s="56"/>
      <c r="GV71" s="56"/>
      <c r="GW71" s="56"/>
      <c r="GX71" s="56"/>
      <c r="GY71" s="56"/>
      <c r="GZ71" s="56"/>
      <c r="HB71" s="56"/>
      <c r="HC71" s="56"/>
      <c r="HD71" s="56"/>
      <c r="HE71" s="56"/>
      <c r="HF71" s="56"/>
      <c r="HG71" s="56"/>
      <c r="HH71" s="56"/>
      <c r="HI71" s="56"/>
      <c r="HJ71" s="56"/>
      <c r="HL71" s="56"/>
      <c r="HM71" s="56"/>
      <c r="HN71" s="56"/>
      <c r="HO71" s="56"/>
      <c r="HP71" s="56"/>
      <c r="HQ71" s="56"/>
      <c r="HR71" s="56"/>
      <c r="HS71" s="56"/>
      <c r="HT71" s="56"/>
      <c r="HV71" s="56"/>
      <c r="HW71" s="56"/>
      <c r="HX71" s="56"/>
      <c r="HY71" s="56"/>
      <c r="HZ71" s="56"/>
      <c r="IA71" s="56"/>
      <c r="IB71" s="56"/>
      <c r="IC71" s="56"/>
      <c r="ID71" s="56"/>
      <c r="IF71" s="56"/>
      <c r="IG71" s="56"/>
      <c r="IH71" s="56"/>
      <c r="II71" s="56"/>
      <c r="IJ71" s="56"/>
      <c r="IK71" s="56"/>
      <c r="IL71" s="56"/>
      <c r="IM71" s="56"/>
      <c r="IN71" s="56"/>
      <c r="IP71" s="56"/>
      <c r="IQ71" s="56"/>
      <c r="IR71" s="56"/>
      <c r="IS71" s="56"/>
      <c r="IT71" s="56"/>
      <c r="IU71" s="56"/>
    </row>
    <row r="72" spans="1:255" ht="12.75" hidden="1" customHeight="1" thickBot="1" x14ac:dyDescent="0.25">
      <c r="A72" s="103"/>
      <c r="B72" s="105"/>
      <c r="C72" s="92" t="s">
        <v>67</v>
      </c>
      <c r="D72" s="93"/>
      <c r="E72" s="94"/>
      <c r="F72" s="94"/>
      <c r="G72" s="94"/>
      <c r="H72" s="95"/>
      <c r="I72" s="96">
        <f t="shared" si="3"/>
        <v>0</v>
      </c>
      <c r="J72" s="56"/>
      <c r="K72" s="56"/>
      <c r="L72" s="56"/>
      <c r="M72" s="56"/>
      <c r="N72" s="56"/>
      <c r="O72" s="56"/>
      <c r="P72" s="56"/>
      <c r="Q72" s="56"/>
      <c r="R72" s="56"/>
      <c r="T72" s="56"/>
      <c r="U72" s="56"/>
      <c r="V72" s="56"/>
      <c r="W72" s="56"/>
      <c r="X72" s="56"/>
      <c r="Y72" s="56"/>
      <c r="Z72" s="56"/>
      <c r="AA72" s="56"/>
      <c r="AB72" s="56"/>
      <c r="AD72" s="56"/>
      <c r="AE72" s="56"/>
      <c r="AF72" s="56"/>
      <c r="AG72" s="56"/>
      <c r="AH72" s="56"/>
      <c r="AI72" s="56"/>
      <c r="AJ72" s="56"/>
      <c r="AK72" s="56"/>
      <c r="AL72" s="56"/>
      <c r="AN72" s="56"/>
      <c r="AO72" s="56"/>
      <c r="AP72" s="56"/>
      <c r="AQ72" s="56"/>
      <c r="AR72" s="56"/>
      <c r="AS72" s="56"/>
      <c r="AT72" s="56"/>
      <c r="AU72" s="56"/>
      <c r="AV72" s="56"/>
      <c r="AX72" s="56"/>
      <c r="AY72" s="56"/>
      <c r="AZ72" s="56"/>
      <c r="BA72" s="56"/>
      <c r="BB72" s="56"/>
      <c r="BC72" s="56"/>
      <c r="BD72" s="56"/>
      <c r="BE72" s="56"/>
      <c r="BF72" s="56"/>
      <c r="BH72" s="56"/>
      <c r="BI72" s="56"/>
      <c r="BJ72" s="56"/>
      <c r="BK72" s="56"/>
      <c r="BL72" s="56"/>
      <c r="BM72" s="56"/>
      <c r="BN72" s="56"/>
      <c r="BO72" s="56"/>
      <c r="BP72" s="56"/>
      <c r="BR72" s="56"/>
      <c r="BS72" s="56"/>
      <c r="BT72" s="56"/>
      <c r="BU72" s="56"/>
      <c r="BV72" s="56"/>
      <c r="BW72" s="56"/>
      <c r="BX72" s="56"/>
      <c r="BY72" s="56"/>
      <c r="BZ72" s="56"/>
      <c r="CB72" s="56"/>
      <c r="CC72" s="56"/>
      <c r="CD72" s="56"/>
      <c r="CE72" s="56"/>
      <c r="CF72" s="56"/>
      <c r="CG72" s="56"/>
      <c r="CH72" s="56"/>
      <c r="CI72" s="56"/>
      <c r="CJ72" s="56"/>
      <c r="CL72" s="56"/>
      <c r="CM72" s="56"/>
      <c r="CN72" s="56"/>
      <c r="CO72" s="56"/>
      <c r="CP72" s="56"/>
      <c r="CQ72" s="56"/>
      <c r="CR72" s="56"/>
      <c r="CS72" s="56"/>
      <c r="CT72" s="56"/>
      <c r="CV72" s="56"/>
      <c r="CW72" s="56"/>
      <c r="CX72" s="56"/>
      <c r="CY72" s="56"/>
      <c r="CZ72" s="56"/>
      <c r="DA72" s="56"/>
      <c r="DB72" s="56"/>
      <c r="DC72" s="56"/>
      <c r="DD72" s="56"/>
      <c r="DF72" s="56"/>
      <c r="DG72" s="56"/>
      <c r="DH72" s="56"/>
      <c r="DI72" s="56"/>
      <c r="DJ72" s="56"/>
      <c r="DK72" s="56"/>
      <c r="DL72" s="56"/>
      <c r="DM72" s="56"/>
      <c r="DN72" s="56"/>
      <c r="DP72" s="56"/>
      <c r="DQ72" s="56"/>
      <c r="DR72" s="56"/>
      <c r="DS72" s="56"/>
      <c r="DT72" s="56"/>
      <c r="DU72" s="56"/>
      <c r="DV72" s="56"/>
      <c r="DW72" s="56"/>
      <c r="DX72" s="56"/>
      <c r="DZ72" s="56"/>
      <c r="EA72" s="56"/>
      <c r="EB72" s="56"/>
      <c r="EC72" s="56"/>
      <c r="ED72" s="56"/>
      <c r="EE72" s="56"/>
      <c r="EF72" s="56"/>
      <c r="EG72" s="56"/>
      <c r="EH72" s="56"/>
      <c r="EJ72" s="56"/>
      <c r="EK72" s="56"/>
      <c r="EL72" s="56"/>
      <c r="EM72" s="56"/>
      <c r="EN72" s="56"/>
      <c r="EO72" s="56"/>
      <c r="EP72" s="56"/>
      <c r="EQ72" s="56"/>
      <c r="ER72" s="56"/>
      <c r="ET72" s="56"/>
      <c r="EU72" s="56"/>
      <c r="EV72" s="56"/>
      <c r="EW72" s="56"/>
      <c r="EX72" s="56"/>
      <c r="EY72" s="56"/>
      <c r="EZ72" s="56"/>
      <c r="FA72" s="56"/>
      <c r="FB72" s="56"/>
      <c r="FD72" s="56"/>
      <c r="FE72" s="56"/>
      <c r="FF72" s="56"/>
      <c r="FG72" s="56"/>
      <c r="FH72" s="56"/>
      <c r="FI72" s="56"/>
      <c r="FJ72" s="56"/>
      <c r="FK72" s="56"/>
      <c r="FL72" s="56"/>
      <c r="FN72" s="56"/>
      <c r="FO72" s="56"/>
      <c r="FP72" s="56"/>
      <c r="FQ72" s="56"/>
      <c r="FR72" s="56"/>
      <c r="FS72" s="56"/>
      <c r="FT72" s="56"/>
      <c r="FU72" s="56"/>
      <c r="FV72" s="56"/>
      <c r="FX72" s="56"/>
      <c r="FY72" s="56"/>
      <c r="FZ72" s="56"/>
      <c r="GA72" s="56"/>
      <c r="GB72" s="56"/>
      <c r="GC72" s="56"/>
      <c r="GD72" s="56"/>
      <c r="GE72" s="56"/>
      <c r="GF72" s="56"/>
      <c r="GH72" s="56"/>
      <c r="GI72" s="56"/>
      <c r="GJ72" s="56"/>
      <c r="GK72" s="56"/>
      <c r="GL72" s="56"/>
      <c r="GM72" s="56"/>
      <c r="GN72" s="56"/>
      <c r="GO72" s="56"/>
      <c r="GP72" s="56"/>
      <c r="GR72" s="56"/>
      <c r="GS72" s="56"/>
      <c r="GT72" s="56"/>
      <c r="GU72" s="56"/>
      <c r="GV72" s="56"/>
      <c r="GW72" s="56"/>
      <c r="GX72" s="56"/>
      <c r="GY72" s="56"/>
      <c r="GZ72" s="56"/>
      <c r="HB72" s="56"/>
      <c r="HC72" s="56"/>
      <c r="HD72" s="56"/>
      <c r="HE72" s="56"/>
      <c r="HF72" s="56"/>
      <c r="HG72" s="56"/>
      <c r="HH72" s="56"/>
      <c r="HI72" s="56"/>
      <c r="HJ72" s="56"/>
      <c r="HL72" s="56"/>
      <c r="HM72" s="56"/>
      <c r="HN72" s="56"/>
      <c r="HO72" s="56"/>
      <c r="HP72" s="56"/>
      <c r="HQ72" s="56"/>
      <c r="HR72" s="56"/>
      <c r="HS72" s="56"/>
      <c r="HT72" s="56"/>
      <c r="HV72" s="56"/>
      <c r="HW72" s="56"/>
      <c r="HX72" s="56"/>
      <c r="HY72" s="56"/>
      <c r="HZ72" s="56"/>
      <c r="IA72" s="56"/>
      <c r="IB72" s="56"/>
      <c r="IC72" s="56"/>
      <c r="ID72" s="56"/>
      <c r="IF72" s="56"/>
      <c r="IG72" s="56"/>
      <c r="IH72" s="56"/>
      <c r="II72" s="56"/>
      <c r="IJ72" s="56"/>
      <c r="IK72" s="56"/>
      <c r="IL72" s="56"/>
      <c r="IM72" s="56"/>
      <c r="IN72" s="56"/>
      <c r="IP72" s="56"/>
      <c r="IQ72" s="56"/>
      <c r="IR72" s="56"/>
      <c r="IS72" s="56"/>
      <c r="IT72" s="56"/>
      <c r="IU72" s="56"/>
    </row>
    <row r="73" spans="1:255" ht="12.75" hidden="1" customHeight="1" thickBot="1" x14ac:dyDescent="0.25">
      <c r="A73" s="103"/>
      <c r="B73" s="106"/>
      <c r="C73" s="85" t="s">
        <v>70</v>
      </c>
      <c r="D73" s="86"/>
      <c r="E73" s="47"/>
      <c r="F73" s="47"/>
      <c r="G73" s="47"/>
      <c r="H73" s="48"/>
      <c r="I73" s="49">
        <f t="shared" si="3"/>
        <v>0</v>
      </c>
      <c r="J73" s="56"/>
      <c r="K73" s="56"/>
      <c r="L73" s="56"/>
      <c r="M73" s="56"/>
      <c r="N73" s="56"/>
      <c r="O73" s="56"/>
      <c r="P73" s="56"/>
      <c r="Q73" s="56"/>
      <c r="R73" s="56"/>
      <c r="T73" s="56"/>
      <c r="U73" s="56"/>
      <c r="V73" s="56"/>
      <c r="W73" s="56"/>
      <c r="X73" s="56"/>
      <c r="Y73" s="56"/>
      <c r="Z73" s="56"/>
      <c r="AA73" s="56"/>
      <c r="AB73" s="56"/>
      <c r="AD73" s="56"/>
      <c r="AE73" s="56"/>
      <c r="AF73" s="56"/>
      <c r="AG73" s="56"/>
      <c r="AH73" s="56"/>
      <c r="AI73" s="56"/>
      <c r="AJ73" s="56"/>
      <c r="AK73" s="56"/>
      <c r="AL73" s="56"/>
      <c r="AN73" s="56"/>
      <c r="AO73" s="56"/>
      <c r="AP73" s="56"/>
      <c r="AQ73" s="56"/>
      <c r="AR73" s="56"/>
      <c r="AS73" s="56"/>
      <c r="AT73" s="56"/>
      <c r="AU73" s="56"/>
      <c r="AV73" s="56"/>
      <c r="AX73" s="56"/>
      <c r="AY73" s="56"/>
      <c r="AZ73" s="56"/>
      <c r="BA73" s="56"/>
      <c r="BB73" s="56"/>
      <c r="BC73" s="56"/>
      <c r="BD73" s="56"/>
      <c r="BE73" s="56"/>
      <c r="BF73" s="56"/>
      <c r="BH73" s="56"/>
      <c r="BI73" s="56"/>
      <c r="BJ73" s="56"/>
      <c r="BK73" s="56"/>
      <c r="BL73" s="56"/>
      <c r="BM73" s="56"/>
      <c r="BN73" s="56"/>
      <c r="BO73" s="56"/>
      <c r="BP73" s="56"/>
      <c r="BR73" s="56"/>
      <c r="BS73" s="56"/>
      <c r="BT73" s="56"/>
      <c r="BU73" s="56"/>
      <c r="BV73" s="56"/>
      <c r="BW73" s="56"/>
      <c r="BX73" s="56"/>
      <c r="BY73" s="56"/>
      <c r="BZ73" s="56"/>
      <c r="CB73" s="56"/>
      <c r="CC73" s="56"/>
      <c r="CD73" s="56"/>
      <c r="CE73" s="56"/>
      <c r="CF73" s="56"/>
      <c r="CG73" s="56"/>
      <c r="CH73" s="56"/>
      <c r="CI73" s="56"/>
      <c r="CJ73" s="56"/>
      <c r="CL73" s="56"/>
      <c r="CM73" s="56"/>
      <c r="CN73" s="56"/>
      <c r="CO73" s="56"/>
      <c r="CP73" s="56"/>
      <c r="CQ73" s="56"/>
      <c r="CR73" s="56"/>
      <c r="CS73" s="56"/>
      <c r="CT73" s="56"/>
      <c r="CV73" s="56"/>
      <c r="CW73" s="56"/>
      <c r="CX73" s="56"/>
      <c r="CY73" s="56"/>
      <c r="CZ73" s="56"/>
      <c r="DA73" s="56"/>
      <c r="DB73" s="56"/>
      <c r="DC73" s="56"/>
      <c r="DD73" s="56"/>
      <c r="DF73" s="56"/>
      <c r="DG73" s="56"/>
      <c r="DH73" s="56"/>
      <c r="DI73" s="56"/>
      <c r="DJ73" s="56"/>
      <c r="DK73" s="56"/>
      <c r="DL73" s="56"/>
      <c r="DM73" s="56"/>
      <c r="DN73" s="56"/>
      <c r="DP73" s="56"/>
      <c r="DQ73" s="56"/>
      <c r="DR73" s="56"/>
      <c r="DS73" s="56"/>
      <c r="DT73" s="56"/>
      <c r="DU73" s="56"/>
      <c r="DV73" s="56"/>
      <c r="DW73" s="56"/>
      <c r="DX73" s="56"/>
      <c r="DZ73" s="56"/>
      <c r="EA73" s="56"/>
      <c r="EB73" s="56"/>
      <c r="EC73" s="56"/>
      <c r="ED73" s="56"/>
      <c r="EE73" s="56"/>
      <c r="EF73" s="56"/>
      <c r="EG73" s="56"/>
      <c r="EH73" s="56"/>
      <c r="EJ73" s="56"/>
      <c r="EK73" s="56"/>
      <c r="EL73" s="56"/>
      <c r="EM73" s="56"/>
      <c r="EN73" s="56"/>
      <c r="EO73" s="56"/>
      <c r="EP73" s="56"/>
      <c r="EQ73" s="56"/>
      <c r="ER73" s="56"/>
      <c r="ET73" s="56"/>
      <c r="EU73" s="56"/>
      <c r="EV73" s="56"/>
      <c r="EW73" s="56"/>
      <c r="EX73" s="56"/>
      <c r="EY73" s="56"/>
      <c r="EZ73" s="56"/>
      <c r="FA73" s="56"/>
      <c r="FB73" s="56"/>
      <c r="FD73" s="56"/>
      <c r="FE73" s="56"/>
      <c r="FF73" s="56"/>
      <c r="FG73" s="56"/>
      <c r="FH73" s="56"/>
      <c r="FI73" s="56"/>
      <c r="FJ73" s="56"/>
      <c r="FK73" s="56"/>
      <c r="FL73" s="56"/>
      <c r="FN73" s="56"/>
      <c r="FO73" s="56"/>
      <c r="FP73" s="56"/>
      <c r="FQ73" s="56"/>
      <c r="FR73" s="56"/>
      <c r="FS73" s="56"/>
      <c r="FT73" s="56"/>
      <c r="FU73" s="56"/>
      <c r="FV73" s="56"/>
      <c r="FX73" s="56"/>
      <c r="FY73" s="56"/>
      <c r="FZ73" s="56"/>
      <c r="GA73" s="56"/>
      <c r="GB73" s="56"/>
      <c r="GC73" s="56"/>
      <c r="GD73" s="56"/>
      <c r="GE73" s="56"/>
      <c r="GF73" s="56"/>
      <c r="GH73" s="56"/>
      <c r="GI73" s="56"/>
      <c r="GJ73" s="56"/>
      <c r="GK73" s="56"/>
      <c r="GL73" s="56"/>
      <c r="GM73" s="56"/>
      <c r="GN73" s="56"/>
      <c r="GO73" s="56"/>
      <c r="GP73" s="56"/>
      <c r="GR73" s="56"/>
      <c r="GS73" s="56"/>
      <c r="GT73" s="56"/>
      <c r="GU73" s="56"/>
      <c r="GV73" s="56"/>
      <c r="GW73" s="56"/>
      <c r="GX73" s="56"/>
      <c r="GY73" s="56"/>
      <c r="GZ73" s="56"/>
      <c r="HB73" s="56"/>
      <c r="HC73" s="56"/>
      <c r="HD73" s="56"/>
      <c r="HE73" s="56"/>
      <c r="HF73" s="56"/>
      <c r="HG73" s="56"/>
      <c r="HH73" s="56"/>
      <c r="HI73" s="56"/>
      <c r="HJ73" s="56"/>
      <c r="HL73" s="56"/>
      <c r="HM73" s="56"/>
      <c r="HN73" s="56"/>
      <c r="HO73" s="56"/>
      <c r="HP73" s="56"/>
      <c r="HQ73" s="56"/>
      <c r="HR73" s="56"/>
      <c r="HS73" s="56"/>
      <c r="HT73" s="56"/>
      <c r="HV73" s="56"/>
      <c r="HW73" s="56"/>
      <c r="HX73" s="56"/>
      <c r="HY73" s="56"/>
      <c r="HZ73" s="56"/>
      <c r="IA73" s="56"/>
      <c r="IB73" s="56"/>
      <c r="IC73" s="56"/>
      <c r="ID73" s="56"/>
      <c r="IF73" s="56"/>
      <c r="IG73" s="56"/>
      <c r="IH73" s="56"/>
      <c r="II73" s="56"/>
      <c r="IJ73" s="56"/>
      <c r="IK73" s="56"/>
      <c r="IL73" s="56"/>
      <c r="IM73" s="56"/>
      <c r="IN73" s="56"/>
      <c r="IP73" s="56"/>
      <c r="IQ73" s="56"/>
      <c r="IR73" s="56"/>
      <c r="IS73" s="56"/>
      <c r="IT73" s="56"/>
      <c r="IU73" s="56"/>
    </row>
    <row r="74" spans="1:255" ht="12.75" hidden="1" customHeight="1" thickBot="1" x14ac:dyDescent="0.25">
      <c r="A74" s="103"/>
      <c r="B74" s="106"/>
      <c r="C74" s="85" t="s">
        <v>72</v>
      </c>
      <c r="D74" s="86"/>
      <c r="E74" s="47"/>
      <c r="F74" s="47"/>
      <c r="G74" s="47"/>
      <c r="H74" s="48"/>
      <c r="I74" s="49">
        <f t="shared" si="3"/>
        <v>0</v>
      </c>
      <c r="J74" s="56"/>
      <c r="K74" s="56"/>
      <c r="L74" s="56"/>
      <c r="M74" s="56"/>
      <c r="N74" s="56"/>
      <c r="O74" s="56"/>
      <c r="P74" s="56"/>
      <c r="Q74" s="56"/>
      <c r="R74" s="56"/>
      <c r="T74" s="56"/>
      <c r="U74" s="56"/>
      <c r="V74" s="56"/>
      <c r="W74" s="56"/>
      <c r="X74" s="56"/>
      <c r="Y74" s="56"/>
      <c r="Z74" s="56"/>
      <c r="AA74" s="56"/>
      <c r="AB74" s="56"/>
      <c r="AD74" s="56"/>
      <c r="AE74" s="56"/>
      <c r="AF74" s="56"/>
      <c r="AG74" s="56"/>
      <c r="AH74" s="56"/>
      <c r="AI74" s="56"/>
      <c r="AJ74" s="56"/>
      <c r="AK74" s="56"/>
      <c r="AL74" s="56"/>
      <c r="AN74" s="56"/>
      <c r="AO74" s="56"/>
      <c r="AP74" s="56"/>
      <c r="AQ74" s="56"/>
      <c r="AR74" s="56"/>
      <c r="AS74" s="56"/>
      <c r="AT74" s="56"/>
      <c r="AU74" s="56"/>
      <c r="AV74" s="56"/>
      <c r="AX74" s="56"/>
      <c r="AY74" s="56"/>
      <c r="AZ74" s="56"/>
      <c r="BA74" s="56"/>
      <c r="BB74" s="56"/>
      <c r="BC74" s="56"/>
      <c r="BD74" s="56"/>
      <c r="BE74" s="56"/>
      <c r="BF74" s="56"/>
      <c r="BH74" s="56"/>
      <c r="BI74" s="56"/>
      <c r="BJ74" s="56"/>
      <c r="BK74" s="56"/>
      <c r="BL74" s="56"/>
      <c r="BM74" s="56"/>
      <c r="BN74" s="56"/>
      <c r="BO74" s="56"/>
      <c r="BP74" s="56"/>
      <c r="BR74" s="56"/>
      <c r="BS74" s="56"/>
      <c r="BT74" s="56"/>
      <c r="BU74" s="56"/>
      <c r="BV74" s="56"/>
      <c r="BW74" s="56"/>
      <c r="BX74" s="56"/>
      <c r="BY74" s="56"/>
      <c r="BZ74" s="56"/>
      <c r="CB74" s="56"/>
      <c r="CC74" s="56"/>
      <c r="CD74" s="56"/>
      <c r="CE74" s="56"/>
      <c r="CF74" s="56"/>
      <c r="CG74" s="56"/>
      <c r="CH74" s="56"/>
      <c r="CI74" s="56"/>
      <c r="CJ74" s="56"/>
      <c r="CL74" s="56"/>
      <c r="CM74" s="56"/>
      <c r="CN74" s="56"/>
      <c r="CO74" s="56"/>
      <c r="CP74" s="56"/>
      <c r="CQ74" s="56"/>
      <c r="CR74" s="56"/>
      <c r="CS74" s="56"/>
      <c r="CT74" s="56"/>
      <c r="CV74" s="56"/>
      <c r="CW74" s="56"/>
      <c r="CX74" s="56"/>
      <c r="CY74" s="56"/>
      <c r="CZ74" s="56"/>
      <c r="DA74" s="56"/>
      <c r="DB74" s="56"/>
      <c r="DC74" s="56"/>
      <c r="DD74" s="56"/>
      <c r="DF74" s="56"/>
      <c r="DG74" s="56"/>
      <c r="DH74" s="56"/>
      <c r="DI74" s="56"/>
      <c r="DJ74" s="56"/>
      <c r="DK74" s="56"/>
      <c r="DL74" s="56"/>
      <c r="DM74" s="56"/>
      <c r="DN74" s="56"/>
      <c r="DP74" s="56"/>
      <c r="DQ74" s="56"/>
      <c r="DR74" s="56"/>
      <c r="DS74" s="56"/>
      <c r="DT74" s="56"/>
      <c r="DU74" s="56"/>
      <c r="DV74" s="56"/>
      <c r="DW74" s="56"/>
      <c r="DX74" s="56"/>
      <c r="DZ74" s="56"/>
      <c r="EA74" s="56"/>
      <c r="EB74" s="56"/>
      <c r="EC74" s="56"/>
      <c r="ED74" s="56"/>
      <c r="EE74" s="56"/>
      <c r="EF74" s="56"/>
      <c r="EG74" s="56"/>
      <c r="EH74" s="56"/>
      <c r="EJ74" s="56"/>
      <c r="EK74" s="56"/>
      <c r="EL74" s="56"/>
      <c r="EM74" s="56"/>
      <c r="EN74" s="56"/>
      <c r="EO74" s="56"/>
      <c r="EP74" s="56"/>
      <c r="EQ74" s="56"/>
      <c r="ER74" s="56"/>
      <c r="ET74" s="56"/>
      <c r="EU74" s="56"/>
      <c r="EV74" s="56"/>
      <c r="EW74" s="56"/>
      <c r="EX74" s="56"/>
      <c r="EY74" s="56"/>
      <c r="EZ74" s="56"/>
      <c r="FA74" s="56"/>
      <c r="FB74" s="56"/>
      <c r="FD74" s="56"/>
      <c r="FE74" s="56"/>
      <c r="FF74" s="56"/>
      <c r="FG74" s="56"/>
      <c r="FH74" s="56"/>
      <c r="FI74" s="56"/>
      <c r="FJ74" s="56"/>
      <c r="FK74" s="56"/>
      <c r="FL74" s="56"/>
      <c r="FN74" s="56"/>
      <c r="FO74" s="56"/>
      <c r="FP74" s="56"/>
      <c r="FQ74" s="56"/>
      <c r="FR74" s="56"/>
      <c r="FS74" s="56"/>
      <c r="FT74" s="56"/>
      <c r="FU74" s="56"/>
      <c r="FV74" s="56"/>
      <c r="FX74" s="56"/>
      <c r="FY74" s="56"/>
      <c r="FZ74" s="56"/>
      <c r="GA74" s="56"/>
      <c r="GB74" s="56"/>
      <c r="GC74" s="56"/>
      <c r="GD74" s="56"/>
      <c r="GE74" s="56"/>
      <c r="GF74" s="56"/>
      <c r="GH74" s="56"/>
      <c r="GI74" s="56"/>
      <c r="GJ74" s="56"/>
      <c r="GK74" s="56"/>
      <c r="GL74" s="56"/>
      <c r="GM74" s="56"/>
      <c r="GN74" s="56"/>
      <c r="GO74" s="56"/>
      <c r="GP74" s="56"/>
      <c r="GR74" s="56"/>
      <c r="GS74" s="56"/>
      <c r="GT74" s="56"/>
      <c r="GU74" s="56"/>
      <c r="GV74" s="56"/>
      <c r="GW74" s="56"/>
      <c r="GX74" s="56"/>
      <c r="GY74" s="56"/>
      <c r="GZ74" s="56"/>
      <c r="HB74" s="56"/>
      <c r="HC74" s="56"/>
      <c r="HD74" s="56"/>
      <c r="HE74" s="56"/>
      <c r="HF74" s="56"/>
      <c r="HG74" s="56"/>
      <c r="HH74" s="56"/>
      <c r="HI74" s="56"/>
      <c r="HJ74" s="56"/>
      <c r="HL74" s="56"/>
      <c r="HM74" s="56"/>
      <c r="HN74" s="56"/>
      <c r="HO74" s="56"/>
      <c r="HP74" s="56"/>
      <c r="HQ74" s="56"/>
      <c r="HR74" s="56"/>
      <c r="HS74" s="56"/>
      <c r="HT74" s="56"/>
      <c r="HV74" s="56"/>
      <c r="HW74" s="56"/>
      <c r="HX74" s="56"/>
      <c r="HY74" s="56"/>
      <c r="HZ74" s="56"/>
      <c r="IA74" s="56"/>
      <c r="IB74" s="56"/>
      <c r="IC74" s="56"/>
      <c r="ID74" s="56"/>
      <c r="IF74" s="56"/>
      <c r="IG74" s="56"/>
      <c r="IH74" s="56"/>
      <c r="II74" s="56"/>
      <c r="IJ74" s="56"/>
      <c r="IK74" s="56"/>
      <c r="IL74" s="56"/>
      <c r="IM74" s="56"/>
      <c r="IN74" s="56"/>
      <c r="IP74" s="56"/>
      <c r="IQ74" s="56"/>
      <c r="IR74" s="56"/>
      <c r="IS74" s="56"/>
      <c r="IT74" s="56"/>
      <c r="IU74" s="56"/>
    </row>
    <row r="75" spans="1:255" ht="12.75" hidden="1" customHeight="1" thickBot="1" x14ac:dyDescent="0.25">
      <c r="A75" s="103"/>
      <c r="B75" s="106"/>
      <c r="C75" s="85" t="s">
        <v>73</v>
      </c>
      <c r="D75" s="86"/>
      <c r="E75" s="47"/>
      <c r="F75" s="47"/>
      <c r="G75" s="47"/>
      <c r="H75" s="48"/>
      <c r="I75" s="49">
        <f t="shared" si="3"/>
        <v>0</v>
      </c>
      <c r="J75" s="56"/>
      <c r="K75" s="56"/>
      <c r="L75" s="56"/>
      <c r="M75" s="56"/>
      <c r="N75" s="56"/>
      <c r="O75" s="56"/>
      <c r="P75" s="56"/>
      <c r="Q75" s="56"/>
      <c r="R75" s="56"/>
      <c r="T75" s="56"/>
      <c r="U75" s="56"/>
      <c r="V75" s="56"/>
      <c r="W75" s="56"/>
      <c r="X75" s="56"/>
      <c r="Y75" s="56"/>
      <c r="Z75" s="56"/>
      <c r="AA75" s="56"/>
      <c r="AB75" s="56"/>
      <c r="AD75" s="56"/>
      <c r="AE75" s="56"/>
      <c r="AF75" s="56"/>
      <c r="AG75" s="56"/>
      <c r="AH75" s="56"/>
      <c r="AI75" s="56"/>
      <c r="AJ75" s="56"/>
      <c r="AK75" s="56"/>
      <c r="AL75" s="56"/>
      <c r="AN75" s="56"/>
      <c r="AO75" s="56"/>
      <c r="AP75" s="56"/>
      <c r="AQ75" s="56"/>
      <c r="AR75" s="56"/>
      <c r="AS75" s="56"/>
      <c r="AT75" s="56"/>
      <c r="AU75" s="56"/>
      <c r="AV75" s="56"/>
      <c r="AX75" s="56"/>
      <c r="AY75" s="56"/>
      <c r="AZ75" s="56"/>
      <c r="BA75" s="56"/>
      <c r="BB75" s="56"/>
      <c r="BC75" s="56"/>
      <c r="BD75" s="56"/>
      <c r="BE75" s="56"/>
      <c r="BF75" s="56"/>
      <c r="BH75" s="56"/>
      <c r="BI75" s="56"/>
      <c r="BJ75" s="56"/>
      <c r="BK75" s="56"/>
      <c r="BL75" s="56"/>
      <c r="BM75" s="56"/>
      <c r="BN75" s="56"/>
      <c r="BO75" s="56"/>
      <c r="BP75" s="56"/>
      <c r="BR75" s="56"/>
      <c r="BS75" s="56"/>
      <c r="BT75" s="56"/>
      <c r="BU75" s="56"/>
      <c r="BV75" s="56"/>
      <c r="BW75" s="56"/>
      <c r="BX75" s="56"/>
      <c r="BY75" s="56"/>
      <c r="BZ75" s="56"/>
      <c r="CB75" s="56"/>
      <c r="CC75" s="56"/>
      <c r="CD75" s="56"/>
      <c r="CE75" s="56"/>
      <c r="CF75" s="56"/>
      <c r="CG75" s="56"/>
      <c r="CH75" s="56"/>
      <c r="CI75" s="56"/>
      <c r="CJ75" s="56"/>
      <c r="CL75" s="56"/>
      <c r="CM75" s="56"/>
      <c r="CN75" s="56"/>
      <c r="CO75" s="56"/>
      <c r="CP75" s="56"/>
      <c r="CQ75" s="56"/>
      <c r="CR75" s="56"/>
      <c r="CS75" s="56"/>
      <c r="CT75" s="56"/>
      <c r="CV75" s="56"/>
      <c r="CW75" s="56"/>
      <c r="CX75" s="56"/>
      <c r="CY75" s="56"/>
      <c r="CZ75" s="56"/>
      <c r="DA75" s="56"/>
      <c r="DB75" s="56"/>
      <c r="DC75" s="56"/>
      <c r="DD75" s="56"/>
      <c r="DF75" s="56"/>
      <c r="DG75" s="56"/>
      <c r="DH75" s="56"/>
      <c r="DI75" s="56"/>
      <c r="DJ75" s="56"/>
      <c r="DK75" s="56"/>
      <c r="DL75" s="56"/>
      <c r="DM75" s="56"/>
      <c r="DN75" s="56"/>
      <c r="DP75" s="56"/>
      <c r="DQ75" s="56"/>
      <c r="DR75" s="56"/>
      <c r="DS75" s="56"/>
      <c r="DT75" s="56"/>
      <c r="DU75" s="56"/>
      <c r="DV75" s="56"/>
      <c r="DW75" s="56"/>
      <c r="DX75" s="56"/>
      <c r="DZ75" s="56"/>
      <c r="EA75" s="56"/>
      <c r="EB75" s="56"/>
      <c r="EC75" s="56"/>
      <c r="ED75" s="56"/>
      <c r="EE75" s="56"/>
      <c r="EF75" s="56"/>
      <c r="EG75" s="56"/>
      <c r="EH75" s="56"/>
      <c r="EJ75" s="56"/>
      <c r="EK75" s="56"/>
      <c r="EL75" s="56"/>
      <c r="EM75" s="56"/>
      <c r="EN75" s="56"/>
      <c r="EO75" s="56"/>
      <c r="EP75" s="56"/>
      <c r="EQ75" s="56"/>
      <c r="ER75" s="56"/>
      <c r="ET75" s="56"/>
      <c r="EU75" s="56"/>
      <c r="EV75" s="56"/>
      <c r="EW75" s="56"/>
      <c r="EX75" s="56"/>
      <c r="EY75" s="56"/>
      <c r="EZ75" s="56"/>
      <c r="FA75" s="56"/>
      <c r="FB75" s="56"/>
      <c r="FD75" s="56"/>
      <c r="FE75" s="56"/>
      <c r="FF75" s="56"/>
      <c r="FG75" s="56"/>
      <c r="FH75" s="56"/>
      <c r="FI75" s="56"/>
      <c r="FJ75" s="56"/>
      <c r="FK75" s="56"/>
      <c r="FL75" s="56"/>
      <c r="FN75" s="56"/>
      <c r="FO75" s="56"/>
      <c r="FP75" s="56"/>
      <c r="FQ75" s="56"/>
      <c r="FR75" s="56"/>
      <c r="FS75" s="56"/>
      <c r="FT75" s="56"/>
      <c r="FU75" s="56"/>
      <c r="FV75" s="56"/>
      <c r="FX75" s="56"/>
      <c r="FY75" s="56"/>
      <c r="FZ75" s="56"/>
      <c r="GA75" s="56"/>
      <c r="GB75" s="56"/>
      <c r="GC75" s="56"/>
      <c r="GD75" s="56"/>
      <c r="GE75" s="56"/>
      <c r="GF75" s="56"/>
      <c r="GH75" s="56"/>
      <c r="GI75" s="56"/>
      <c r="GJ75" s="56"/>
      <c r="GK75" s="56"/>
      <c r="GL75" s="56"/>
      <c r="GM75" s="56"/>
      <c r="GN75" s="56"/>
      <c r="GO75" s="56"/>
      <c r="GP75" s="56"/>
      <c r="GR75" s="56"/>
      <c r="GS75" s="56"/>
      <c r="GT75" s="56"/>
      <c r="GU75" s="56"/>
      <c r="GV75" s="56"/>
      <c r="GW75" s="56"/>
      <c r="GX75" s="56"/>
      <c r="GY75" s="56"/>
      <c r="GZ75" s="56"/>
      <c r="HB75" s="56"/>
      <c r="HC75" s="56"/>
      <c r="HD75" s="56"/>
      <c r="HE75" s="56"/>
      <c r="HF75" s="56"/>
      <c r="HG75" s="56"/>
      <c r="HH75" s="56"/>
      <c r="HI75" s="56"/>
      <c r="HJ75" s="56"/>
      <c r="HL75" s="56"/>
      <c r="HM75" s="56"/>
      <c r="HN75" s="56"/>
      <c r="HO75" s="56"/>
      <c r="HP75" s="56"/>
      <c r="HQ75" s="56"/>
      <c r="HR75" s="56"/>
      <c r="HS75" s="56"/>
      <c r="HT75" s="56"/>
      <c r="HV75" s="56"/>
      <c r="HW75" s="56"/>
      <c r="HX75" s="56"/>
      <c r="HY75" s="56"/>
      <c r="HZ75" s="56"/>
      <c r="IA75" s="56"/>
      <c r="IB75" s="56"/>
      <c r="IC75" s="56"/>
      <c r="ID75" s="56"/>
      <c r="IF75" s="56"/>
      <c r="IG75" s="56"/>
      <c r="IH75" s="56"/>
      <c r="II75" s="56"/>
      <c r="IJ75" s="56"/>
      <c r="IK75" s="56"/>
      <c r="IL75" s="56"/>
      <c r="IM75" s="56"/>
      <c r="IN75" s="56"/>
      <c r="IP75" s="56"/>
      <c r="IQ75" s="56"/>
      <c r="IR75" s="56"/>
      <c r="IS75" s="56"/>
      <c r="IT75" s="56"/>
      <c r="IU75" s="56"/>
    </row>
    <row r="76" spans="1:255" ht="12.75" hidden="1" customHeight="1" thickBot="1" x14ac:dyDescent="0.25">
      <c r="A76" s="11"/>
      <c r="B76" s="106"/>
      <c r="C76" s="85" t="s">
        <v>74</v>
      </c>
      <c r="D76" s="86"/>
      <c r="E76" s="47"/>
      <c r="F76" s="47"/>
      <c r="G76" s="47"/>
      <c r="H76" s="48"/>
      <c r="I76" s="49">
        <f t="shared" si="3"/>
        <v>0</v>
      </c>
      <c r="J76" s="56"/>
      <c r="K76" s="56"/>
      <c r="L76" s="56"/>
      <c r="M76" s="56"/>
      <c r="N76" s="56"/>
      <c r="O76" s="56"/>
      <c r="P76" s="56"/>
      <c r="Q76" s="56"/>
      <c r="R76" s="56"/>
      <c r="T76" s="56"/>
      <c r="U76" s="56"/>
      <c r="V76" s="56"/>
      <c r="W76" s="56"/>
      <c r="X76" s="56"/>
      <c r="Y76" s="56"/>
      <c r="Z76" s="56"/>
      <c r="AA76" s="56"/>
      <c r="AB76" s="56"/>
      <c r="AD76" s="56"/>
      <c r="AE76" s="56"/>
      <c r="AF76" s="56"/>
      <c r="AG76" s="56"/>
      <c r="AH76" s="56"/>
      <c r="AI76" s="56"/>
      <c r="AJ76" s="56"/>
      <c r="AK76" s="56"/>
      <c r="AL76" s="56"/>
      <c r="AN76" s="56"/>
      <c r="AO76" s="56"/>
      <c r="AP76" s="56"/>
      <c r="AQ76" s="56"/>
      <c r="AR76" s="56"/>
      <c r="AS76" s="56"/>
      <c r="AT76" s="56"/>
      <c r="AU76" s="56"/>
      <c r="AV76" s="56"/>
      <c r="AX76" s="56"/>
      <c r="AY76" s="56"/>
      <c r="AZ76" s="56"/>
      <c r="BA76" s="56"/>
      <c r="BB76" s="56"/>
      <c r="BC76" s="56"/>
      <c r="BD76" s="56"/>
      <c r="BE76" s="56"/>
      <c r="BF76" s="56"/>
      <c r="BH76" s="56"/>
      <c r="BI76" s="56"/>
      <c r="BJ76" s="56"/>
      <c r="BK76" s="56"/>
      <c r="BL76" s="56"/>
      <c r="BM76" s="56"/>
      <c r="BN76" s="56"/>
      <c r="BO76" s="56"/>
      <c r="BP76" s="56"/>
      <c r="BR76" s="56"/>
      <c r="BS76" s="56"/>
      <c r="BT76" s="56"/>
      <c r="BU76" s="56"/>
      <c r="BV76" s="56"/>
      <c r="BW76" s="56"/>
      <c r="BX76" s="56"/>
      <c r="BY76" s="56"/>
      <c r="BZ76" s="56"/>
      <c r="CB76" s="56"/>
      <c r="CC76" s="56"/>
      <c r="CD76" s="56"/>
      <c r="CE76" s="56"/>
      <c r="CF76" s="56"/>
      <c r="CG76" s="56"/>
      <c r="CH76" s="56"/>
      <c r="CI76" s="56"/>
      <c r="CJ76" s="56"/>
      <c r="CL76" s="56"/>
      <c r="CM76" s="56"/>
      <c r="CN76" s="56"/>
      <c r="CO76" s="56"/>
      <c r="CP76" s="56"/>
      <c r="CQ76" s="56"/>
      <c r="CR76" s="56"/>
      <c r="CS76" s="56"/>
      <c r="CT76" s="56"/>
      <c r="CV76" s="56"/>
      <c r="CW76" s="56"/>
      <c r="CX76" s="56"/>
      <c r="CY76" s="56"/>
      <c r="CZ76" s="56"/>
      <c r="DA76" s="56"/>
      <c r="DB76" s="56"/>
      <c r="DC76" s="56"/>
      <c r="DD76" s="56"/>
      <c r="DF76" s="56"/>
      <c r="DG76" s="56"/>
      <c r="DH76" s="56"/>
      <c r="DI76" s="56"/>
      <c r="DJ76" s="56"/>
      <c r="DK76" s="56"/>
      <c r="DL76" s="56"/>
      <c r="DM76" s="56"/>
      <c r="DN76" s="56"/>
      <c r="DP76" s="56"/>
      <c r="DQ76" s="56"/>
      <c r="DR76" s="56"/>
      <c r="DS76" s="56"/>
      <c r="DT76" s="56"/>
      <c r="DU76" s="56"/>
      <c r="DV76" s="56"/>
      <c r="DW76" s="56"/>
      <c r="DX76" s="56"/>
      <c r="DZ76" s="56"/>
      <c r="EA76" s="56"/>
      <c r="EB76" s="56"/>
      <c r="EC76" s="56"/>
      <c r="ED76" s="56"/>
      <c r="EE76" s="56"/>
      <c r="EF76" s="56"/>
      <c r="EG76" s="56"/>
      <c r="EH76" s="56"/>
      <c r="EJ76" s="56"/>
      <c r="EK76" s="56"/>
      <c r="EL76" s="56"/>
      <c r="EM76" s="56"/>
      <c r="EN76" s="56"/>
      <c r="EO76" s="56"/>
      <c r="EP76" s="56"/>
      <c r="EQ76" s="56"/>
      <c r="ER76" s="56"/>
      <c r="ET76" s="56"/>
      <c r="EU76" s="56"/>
      <c r="EV76" s="56"/>
      <c r="EW76" s="56"/>
      <c r="EX76" s="56"/>
      <c r="EY76" s="56"/>
      <c r="EZ76" s="56"/>
      <c r="FA76" s="56"/>
      <c r="FB76" s="56"/>
      <c r="FD76" s="56"/>
      <c r="FE76" s="56"/>
      <c r="FF76" s="56"/>
      <c r="FG76" s="56"/>
      <c r="FH76" s="56"/>
      <c r="FI76" s="56"/>
      <c r="FJ76" s="56"/>
      <c r="FK76" s="56"/>
      <c r="FL76" s="56"/>
      <c r="FN76" s="56"/>
      <c r="FO76" s="56"/>
      <c r="FP76" s="56"/>
      <c r="FQ76" s="56"/>
      <c r="FR76" s="56"/>
      <c r="FS76" s="56"/>
      <c r="FT76" s="56"/>
      <c r="FU76" s="56"/>
      <c r="FV76" s="56"/>
      <c r="FX76" s="56"/>
      <c r="FY76" s="56"/>
      <c r="FZ76" s="56"/>
      <c r="GA76" s="56"/>
      <c r="GB76" s="56"/>
      <c r="GC76" s="56"/>
      <c r="GD76" s="56"/>
      <c r="GE76" s="56"/>
      <c r="GF76" s="56"/>
      <c r="GH76" s="56"/>
      <c r="GI76" s="56"/>
      <c r="GJ76" s="56"/>
      <c r="GK76" s="56"/>
      <c r="GL76" s="56"/>
      <c r="GM76" s="56"/>
      <c r="GN76" s="56"/>
      <c r="GO76" s="56"/>
      <c r="GP76" s="56"/>
      <c r="GR76" s="56"/>
      <c r="GS76" s="56"/>
      <c r="GT76" s="56"/>
      <c r="GU76" s="56"/>
      <c r="GV76" s="56"/>
      <c r="GW76" s="56"/>
      <c r="GX76" s="56"/>
      <c r="GY76" s="56"/>
      <c r="GZ76" s="56"/>
      <c r="HB76" s="56"/>
      <c r="HC76" s="56"/>
      <c r="HD76" s="56"/>
      <c r="HE76" s="56"/>
      <c r="HF76" s="56"/>
      <c r="HG76" s="56"/>
      <c r="HH76" s="56"/>
      <c r="HI76" s="56"/>
      <c r="HJ76" s="56"/>
      <c r="HL76" s="56"/>
      <c r="HM76" s="56"/>
      <c r="HN76" s="56"/>
      <c r="HO76" s="56"/>
      <c r="HP76" s="56"/>
      <c r="HQ76" s="56"/>
      <c r="HR76" s="56"/>
      <c r="HS76" s="56"/>
      <c r="HT76" s="56"/>
      <c r="HV76" s="56"/>
      <c r="HW76" s="56"/>
      <c r="HX76" s="56"/>
      <c r="HY76" s="56"/>
      <c r="HZ76" s="56"/>
      <c r="IA76" s="56"/>
      <c r="IB76" s="56"/>
      <c r="IC76" s="56"/>
      <c r="ID76" s="56"/>
      <c r="IF76" s="56"/>
      <c r="IG76" s="56"/>
      <c r="IH76" s="56"/>
      <c r="II76" s="56"/>
      <c r="IJ76" s="56"/>
      <c r="IK76" s="56"/>
      <c r="IL76" s="56"/>
      <c r="IM76" s="56"/>
      <c r="IN76" s="56"/>
      <c r="IP76" s="56"/>
      <c r="IQ76" s="56"/>
      <c r="IR76" s="56"/>
      <c r="IS76" s="56"/>
      <c r="IT76" s="56"/>
      <c r="IU76" s="56"/>
    </row>
    <row r="77" spans="1:255" ht="12.75" hidden="1" customHeight="1" thickBot="1" x14ac:dyDescent="0.25">
      <c r="A77" s="11"/>
      <c r="B77" s="106"/>
      <c r="C77" s="85" t="s">
        <v>75</v>
      </c>
      <c r="D77" s="86"/>
      <c r="E77" s="47"/>
      <c r="F77" s="47"/>
      <c r="G77" s="47"/>
      <c r="H77" s="48"/>
      <c r="I77" s="49">
        <f t="shared" si="3"/>
        <v>0</v>
      </c>
      <c r="J77" s="56"/>
      <c r="K77" s="56"/>
      <c r="L77" s="56"/>
      <c r="M77" s="56"/>
      <c r="N77" s="56"/>
      <c r="O77" s="56"/>
      <c r="P77" s="56"/>
      <c r="Q77" s="56"/>
      <c r="R77" s="56"/>
      <c r="T77" s="56"/>
      <c r="U77" s="56"/>
      <c r="V77" s="56"/>
      <c r="W77" s="56"/>
      <c r="X77" s="56"/>
      <c r="Y77" s="56"/>
      <c r="Z77" s="56"/>
      <c r="AA77" s="56"/>
      <c r="AB77" s="56"/>
      <c r="AD77" s="56"/>
      <c r="AE77" s="56"/>
      <c r="AF77" s="56"/>
      <c r="AG77" s="56"/>
      <c r="AH77" s="56"/>
      <c r="AI77" s="56"/>
      <c r="AJ77" s="56"/>
      <c r="AK77" s="56"/>
      <c r="AL77" s="56"/>
      <c r="AN77" s="56"/>
      <c r="AO77" s="56"/>
      <c r="AP77" s="56"/>
      <c r="AQ77" s="56"/>
      <c r="AR77" s="56"/>
      <c r="AS77" s="56"/>
      <c r="AT77" s="56"/>
      <c r="AU77" s="56"/>
      <c r="AV77" s="56"/>
      <c r="AX77" s="56"/>
      <c r="AY77" s="56"/>
      <c r="AZ77" s="56"/>
      <c r="BA77" s="56"/>
      <c r="BB77" s="56"/>
      <c r="BC77" s="56"/>
      <c r="BD77" s="56"/>
      <c r="BE77" s="56"/>
      <c r="BF77" s="56"/>
      <c r="BH77" s="56"/>
      <c r="BI77" s="56"/>
      <c r="BJ77" s="56"/>
      <c r="BK77" s="56"/>
      <c r="BL77" s="56"/>
      <c r="BM77" s="56"/>
      <c r="BN77" s="56"/>
      <c r="BO77" s="56"/>
      <c r="BP77" s="56"/>
      <c r="BR77" s="56"/>
      <c r="BS77" s="56"/>
      <c r="BT77" s="56"/>
      <c r="BU77" s="56"/>
      <c r="BV77" s="56"/>
      <c r="BW77" s="56"/>
      <c r="BX77" s="56"/>
      <c r="BY77" s="56"/>
      <c r="BZ77" s="56"/>
      <c r="CB77" s="56"/>
      <c r="CC77" s="56"/>
      <c r="CD77" s="56"/>
      <c r="CE77" s="56"/>
      <c r="CF77" s="56"/>
      <c r="CG77" s="56"/>
      <c r="CH77" s="56"/>
      <c r="CI77" s="56"/>
      <c r="CJ77" s="56"/>
      <c r="CL77" s="56"/>
      <c r="CM77" s="56"/>
      <c r="CN77" s="56"/>
      <c r="CO77" s="56"/>
      <c r="CP77" s="56"/>
      <c r="CQ77" s="56"/>
      <c r="CR77" s="56"/>
      <c r="CS77" s="56"/>
      <c r="CT77" s="56"/>
      <c r="CV77" s="56"/>
      <c r="CW77" s="56"/>
      <c r="CX77" s="56"/>
      <c r="CY77" s="56"/>
      <c r="CZ77" s="56"/>
      <c r="DA77" s="56"/>
      <c r="DB77" s="56"/>
      <c r="DC77" s="56"/>
      <c r="DD77" s="56"/>
      <c r="DF77" s="56"/>
      <c r="DG77" s="56"/>
      <c r="DH77" s="56"/>
      <c r="DI77" s="56"/>
      <c r="DJ77" s="56"/>
      <c r="DK77" s="56"/>
      <c r="DL77" s="56"/>
      <c r="DM77" s="56"/>
      <c r="DN77" s="56"/>
      <c r="DP77" s="56"/>
      <c r="DQ77" s="56"/>
      <c r="DR77" s="56"/>
      <c r="DS77" s="56"/>
      <c r="DT77" s="56"/>
      <c r="DU77" s="56"/>
      <c r="DV77" s="56"/>
      <c r="DW77" s="56"/>
      <c r="DX77" s="56"/>
      <c r="DZ77" s="56"/>
      <c r="EA77" s="56"/>
      <c r="EB77" s="56"/>
      <c r="EC77" s="56"/>
      <c r="ED77" s="56"/>
      <c r="EE77" s="56"/>
      <c r="EF77" s="56"/>
      <c r="EG77" s="56"/>
      <c r="EH77" s="56"/>
      <c r="EJ77" s="56"/>
      <c r="EK77" s="56"/>
      <c r="EL77" s="56"/>
      <c r="EM77" s="56"/>
      <c r="EN77" s="56"/>
      <c r="EO77" s="56"/>
      <c r="EP77" s="56"/>
      <c r="EQ77" s="56"/>
      <c r="ER77" s="56"/>
      <c r="ET77" s="56"/>
      <c r="EU77" s="56"/>
      <c r="EV77" s="56"/>
      <c r="EW77" s="56"/>
      <c r="EX77" s="56"/>
      <c r="EY77" s="56"/>
      <c r="EZ77" s="56"/>
      <c r="FA77" s="56"/>
      <c r="FB77" s="56"/>
      <c r="FD77" s="56"/>
      <c r="FE77" s="56"/>
      <c r="FF77" s="56"/>
      <c r="FG77" s="56"/>
      <c r="FH77" s="56"/>
      <c r="FI77" s="56"/>
      <c r="FJ77" s="56"/>
      <c r="FK77" s="56"/>
      <c r="FL77" s="56"/>
      <c r="FN77" s="56"/>
      <c r="FO77" s="56"/>
      <c r="FP77" s="56"/>
      <c r="FQ77" s="56"/>
      <c r="FR77" s="56"/>
      <c r="FS77" s="56"/>
      <c r="FT77" s="56"/>
      <c r="FU77" s="56"/>
      <c r="FV77" s="56"/>
      <c r="FX77" s="56"/>
      <c r="FY77" s="56"/>
      <c r="FZ77" s="56"/>
      <c r="GA77" s="56"/>
      <c r="GB77" s="56"/>
      <c r="GC77" s="56"/>
      <c r="GD77" s="56"/>
      <c r="GE77" s="56"/>
      <c r="GF77" s="56"/>
      <c r="GH77" s="56"/>
      <c r="GI77" s="56"/>
      <c r="GJ77" s="56"/>
      <c r="GK77" s="56"/>
      <c r="GL77" s="56"/>
      <c r="GM77" s="56"/>
      <c r="GN77" s="56"/>
      <c r="GO77" s="56"/>
      <c r="GP77" s="56"/>
      <c r="GR77" s="56"/>
      <c r="GS77" s="56"/>
      <c r="GT77" s="56"/>
      <c r="GU77" s="56"/>
      <c r="GV77" s="56"/>
      <c r="GW77" s="56"/>
      <c r="GX77" s="56"/>
      <c r="GY77" s="56"/>
      <c r="GZ77" s="56"/>
      <c r="HB77" s="56"/>
      <c r="HC77" s="56"/>
      <c r="HD77" s="56"/>
      <c r="HE77" s="56"/>
      <c r="HF77" s="56"/>
      <c r="HG77" s="56"/>
      <c r="HH77" s="56"/>
      <c r="HI77" s="56"/>
      <c r="HJ77" s="56"/>
      <c r="HL77" s="56"/>
      <c r="HM77" s="56"/>
      <c r="HN77" s="56"/>
      <c r="HO77" s="56"/>
      <c r="HP77" s="56"/>
      <c r="HQ77" s="56"/>
      <c r="HR77" s="56"/>
      <c r="HS77" s="56"/>
      <c r="HT77" s="56"/>
      <c r="HV77" s="56"/>
      <c r="HW77" s="56"/>
      <c r="HX77" s="56"/>
      <c r="HY77" s="56"/>
      <c r="HZ77" s="56"/>
      <c r="IA77" s="56"/>
      <c r="IB77" s="56"/>
      <c r="IC77" s="56"/>
      <c r="ID77" s="56"/>
      <c r="IF77" s="56"/>
      <c r="IG77" s="56"/>
      <c r="IH77" s="56"/>
      <c r="II77" s="56"/>
      <c r="IJ77" s="56"/>
      <c r="IK77" s="56"/>
      <c r="IL77" s="56"/>
      <c r="IM77" s="56"/>
      <c r="IN77" s="56"/>
      <c r="IP77" s="56"/>
      <c r="IQ77" s="56"/>
      <c r="IR77" s="56"/>
      <c r="IS77" s="56"/>
      <c r="IT77" s="56"/>
      <c r="IU77" s="56"/>
    </row>
    <row r="78" spans="1:255" ht="12.75" hidden="1" customHeight="1" thickBot="1" x14ac:dyDescent="0.25">
      <c r="A78" s="11"/>
      <c r="B78" s="106"/>
      <c r="C78" s="85" t="s">
        <v>76</v>
      </c>
      <c r="D78" s="86"/>
      <c r="E78" s="47"/>
      <c r="F78" s="47"/>
      <c r="G78" s="47"/>
      <c r="H78" s="48"/>
      <c r="I78" s="49">
        <f t="shared" si="3"/>
        <v>0</v>
      </c>
      <c r="J78" s="56"/>
      <c r="K78" s="56"/>
      <c r="L78" s="56"/>
      <c r="M78" s="56"/>
      <c r="N78" s="56"/>
      <c r="O78" s="56"/>
      <c r="P78" s="56"/>
      <c r="Q78" s="56"/>
      <c r="R78" s="56"/>
      <c r="T78" s="56"/>
      <c r="U78" s="56"/>
      <c r="V78" s="56"/>
      <c r="W78" s="56"/>
      <c r="X78" s="56"/>
      <c r="Y78" s="56"/>
      <c r="Z78" s="56"/>
      <c r="AA78" s="56"/>
      <c r="AB78" s="56"/>
      <c r="AD78" s="56"/>
      <c r="AE78" s="56"/>
      <c r="AF78" s="56"/>
      <c r="AG78" s="56"/>
      <c r="AH78" s="56"/>
      <c r="AI78" s="56"/>
      <c r="AJ78" s="56"/>
      <c r="AK78" s="56"/>
      <c r="AL78" s="56"/>
      <c r="AN78" s="56"/>
      <c r="AO78" s="56"/>
      <c r="AP78" s="56"/>
      <c r="AQ78" s="56"/>
      <c r="AR78" s="56"/>
      <c r="AS78" s="56"/>
      <c r="AT78" s="56"/>
      <c r="AU78" s="56"/>
      <c r="AV78" s="56"/>
      <c r="AX78" s="56"/>
      <c r="AY78" s="56"/>
      <c r="AZ78" s="56"/>
      <c r="BA78" s="56"/>
      <c r="BB78" s="56"/>
      <c r="BC78" s="56"/>
      <c r="BD78" s="56"/>
      <c r="BE78" s="56"/>
      <c r="BF78" s="56"/>
      <c r="BH78" s="56"/>
      <c r="BI78" s="56"/>
      <c r="BJ78" s="56"/>
      <c r="BK78" s="56"/>
      <c r="BL78" s="56"/>
      <c r="BM78" s="56"/>
      <c r="BN78" s="56"/>
      <c r="BO78" s="56"/>
      <c r="BP78" s="56"/>
      <c r="BR78" s="56"/>
      <c r="BS78" s="56"/>
      <c r="BT78" s="56"/>
      <c r="BU78" s="56"/>
      <c r="BV78" s="56"/>
      <c r="BW78" s="56"/>
      <c r="BX78" s="56"/>
      <c r="BY78" s="56"/>
      <c r="BZ78" s="56"/>
      <c r="CB78" s="56"/>
      <c r="CC78" s="56"/>
      <c r="CD78" s="56"/>
      <c r="CE78" s="56"/>
      <c r="CF78" s="56"/>
      <c r="CG78" s="56"/>
      <c r="CH78" s="56"/>
      <c r="CI78" s="56"/>
      <c r="CJ78" s="56"/>
      <c r="CL78" s="56"/>
      <c r="CM78" s="56"/>
      <c r="CN78" s="56"/>
      <c r="CO78" s="56"/>
      <c r="CP78" s="56"/>
      <c r="CQ78" s="56"/>
      <c r="CR78" s="56"/>
      <c r="CS78" s="56"/>
      <c r="CT78" s="56"/>
      <c r="CV78" s="56"/>
      <c r="CW78" s="56"/>
      <c r="CX78" s="56"/>
      <c r="CY78" s="56"/>
      <c r="CZ78" s="56"/>
      <c r="DA78" s="56"/>
      <c r="DB78" s="56"/>
      <c r="DC78" s="56"/>
      <c r="DD78" s="56"/>
      <c r="DF78" s="56"/>
      <c r="DG78" s="56"/>
      <c r="DH78" s="56"/>
      <c r="DI78" s="56"/>
      <c r="DJ78" s="56"/>
      <c r="DK78" s="56"/>
      <c r="DL78" s="56"/>
      <c r="DM78" s="56"/>
      <c r="DN78" s="56"/>
      <c r="DP78" s="56"/>
      <c r="DQ78" s="56"/>
      <c r="DR78" s="56"/>
      <c r="DS78" s="56"/>
      <c r="DT78" s="56"/>
      <c r="DU78" s="56"/>
      <c r="DV78" s="56"/>
      <c r="DW78" s="56"/>
      <c r="DX78" s="56"/>
      <c r="DZ78" s="56"/>
      <c r="EA78" s="56"/>
      <c r="EB78" s="56"/>
      <c r="EC78" s="56"/>
      <c r="ED78" s="56"/>
      <c r="EE78" s="56"/>
      <c r="EF78" s="56"/>
      <c r="EG78" s="56"/>
      <c r="EH78" s="56"/>
      <c r="EJ78" s="56"/>
      <c r="EK78" s="56"/>
      <c r="EL78" s="56"/>
      <c r="EM78" s="56"/>
      <c r="EN78" s="56"/>
      <c r="EO78" s="56"/>
      <c r="EP78" s="56"/>
      <c r="EQ78" s="56"/>
      <c r="ER78" s="56"/>
      <c r="ET78" s="56"/>
      <c r="EU78" s="56"/>
      <c r="EV78" s="56"/>
      <c r="EW78" s="56"/>
      <c r="EX78" s="56"/>
      <c r="EY78" s="56"/>
      <c r="EZ78" s="56"/>
      <c r="FA78" s="56"/>
      <c r="FB78" s="56"/>
      <c r="FD78" s="56"/>
      <c r="FE78" s="56"/>
      <c r="FF78" s="56"/>
      <c r="FG78" s="56"/>
      <c r="FH78" s="56"/>
      <c r="FI78" s="56"/>
      <c r="FJ78" s="56"/>
      <c r="FK78" s="56"/>
      <c r="FL78" s="56"/>
      <c r="FN78" s="56"/>
      <c r="FO78" s="56"/>
      <c r="FP78" s="56"/>
      <c r="FQ78" s="56"/>
      <c r="FR78" s="56"/>
      <c r="FS78" s="56"/>
      <c r="FT78" s="56"/>
      <c r="FU78" s="56"/>
      <c r="FV78" s="56"/>
      <c r="FX78" s="56"/>
      <c r="FY78" s="56"/>
      <c r="FZ78" s="56"/>
      <c r="GA78" s="56"/>
      <c r="GB78" s="56"/>
      <c r="GC78" s="56"/>
      <c r="GD78" s="56"/>
      <c r="GE78" s="56"/>
      <c r="GF78" s="56"/>
      <c r="GH78" s="56"/>
      <c r="GI78" s="56"/>
      <c r="GJ78" s="56"/>
      <c r="GK78" s="56"/>
      <c r="GL78" s="56"/>
      <c r="GM78" s="56"/>
      <c r="GN78" s="56"/>
      <c r="GO78" s="56"/>
      <c r="GP78" s="56"/>
      <c r="GR78" s="56"/>
      <c r="GS78" s="56"/>
      <c r="GT78" s="56"/>
      <c r="GU78" s="56"/>
      <c r="GV78" s="56"/>
      <c r="GW78" s="56"/>
      <c r="GX78" s="56"/>
      <c r="GY78" s="56"/>
      <c r="GZ78" s="56"/>
      <c r="HB78" s="56"/>
      <c r="HC78" s="56"/>
      <c r="HD78" s="56"/>
      <c r="HE78" s="56"/>
      <c r="HF78" s="56"/>
      <c r="HG78" s="56"/>
      <c r="HH78" s="56"/>
      <c r="HI78" s="56"/>
      <c r="HJ78" s="56"/>
      <c r="HL78" s="56"/>
      <c r="HM78" s="56"/>
      <c r="HN78" s="56"/>
      <c r="HO78" s="56"/>
      <c r="HP78" s="56"/>
      <c r="HQ78" s="56"/>
      <c r="HR78" s="56"/>
      <c r="HS78" s="56"/>
      <c r="HT78" s="56"/>
      <c r="HV78" s="56"/>
      <c r="HW78" s="56"/>
      <c r="HX78" s="56"/>
      <c r="HY78" s="56"/>
      <c r="HZ78" s="56"/>
      <c r="IA78" s="56"/>
      <c r="IB78" s="56"/>
      <c r="IC78" s="56"/>
      <c r="ID78" s="56"/>
      <c r="IF78" s="56"/>
      <c r="IG78" s="56"/>
      <c r="IH78" s="56"/>
      <c r="II78" s="56"/>
      <c r="IJ78" s="56"/>
      <c r="IK78" s="56"/>
      <c r="IL78" s="56"/>
      <c r="IM78" s="56"/>
      <c r="IN78" s="56"/>
      <c r="IP78" s="56"/>
      <c r="IQ78" s="56"/>
      <c r="IR78" s="56"/>
      <c r="IS78" s="56"/>
      <c r="IT78" s="56"/>
      <c r="IU78" s="56"/>
    </row>
    <row r="79" spans="1:255" ht="12.75" hidden="1" customHeight="1" thickBot="1" x14ac:dyDescent="0.25">
      <c r="A79" s="11"/>
      <c r="B79" s="106"/>
      <c r="C79" s="85" t="s">
        <v>77</v>
      </c>
      <c r="D79" s="86"/>
      <c r="E79" s="47"/>
      <c r="F79" s="47"/>
      <c r="G79" s="47"/>
      <c r="H79" s="48"/>
      <c r="I79" s="49">
        <f t="shared" si="3"/>
        <v>0</v>
      </c>
      <c r="J79" s="56"/>
      <c r="K79" s="56"/>
      <c r="L79" s="56"/>
      <c r="M79" s="56"/>
      <c r="N79" s="56"/>
      <c r="O79" s="56"/>
      <c r="P79" s="56"/>
      <c r="Q79" s="56"/>
      <c r="R79" s="56"/>
      <c r="T79" s="56"/>
      <c r="U79" s="56"/>
      <c r="V79" s="56"/>
      <c r="W79" s="56"/>
      <c r="X79" s="56"/>
      <c r="Y79" s="56"/>
      <c r="Z79" s="56"/>
      <c r="AA79" s="56"/>
      <c r="AB79" s="56"/>
      <c r="AD79" s="56"/>
      <c r="AE79" s="56"/>
      <c r="AF79" s="56"/>
      <c r="AG79" s="56"/>
      <c r="AH79" s="56"/>
      <c r="AI79" s="56"/>
      <c r="AJ79" s="56"/>
      <c r="AK79" s="56"/>
      <c r="AL79" s="56"/>
      <c r="AN79" s="56"/>
      <c r="AO79" s="56"/>
      <c r="AP79" s="56"/>
      <c r="AQ79" s="56"/>
      <c r="AR79" s="56"/>
      <c r="AS79" s="56"/>
      <c r="AT79" s="56"/>
      <c r="AU79" s="56"/>
      <c r="AV79" s="56"/>
      <c r="AX79" s="56"/>
      <c r="AY79" s="56"/>
      <c r="AZ79" s="56"/>
      <c r="BA79" s="56"/>
      <c r="BB79" s="56"/>
      <c r="BC79" s="56"/>
      <c r="BD79" s="56"/>
      <c r="BE79" s="56"/>
      <c r="BF79" s="56"/>
      <c r="BH79" s="56"/>
      <c r="BI79" s="56"/>
      <c r="BJ79" s="56"/>
      <c r="BK79" s="56"/>
      <c r="BL79" s="56"/>
      <c r="BM79" s="56"/>
      <c r="BN79" s="56"/>
      <c r="BO79" s="56"/>
      <c r="BP79" s="56"/>
      <c r="BR79" s="56"/>
      <c r="BS79" s="56"/>
      <c r="BT79" s="56"/>
      <c r="BU79" s="56"/>
      <c r="BV79" s="56"/>
      <c r="BW79" s="56"/>
      <c r="BX79" s="56"/>
      <c r="BY79" s="56"/>
      <c r="BZ79" s="56"/>
      <c r="CB79" s="56"/>
      <c r="CC79" s="56"/>
      <c r="CD79" s="56"/>
      <c r="CE79" s="56"/>
      <c r="CF79" s="56"/>
      <c r="CG79" s="56"/>
      <c r="CH79" s="56"/>
      <c r="CI79" s="56"/>
      <c r="CJ79" s="56"/>
      <c r="CL79" s="56"/>
      <c r="CM79" s="56"/>
      <c r="CN79" s="56"/>
      <c r="CO79" s="56"/>
      <c r="CP79" s="56"/>
      <c r="CQ79" s="56"/>
      <c r="CR79" s="56"/>
      <c r="CS79" s="56"/>
      <c r="CT79" s="56"/>
      <c r="CV79" s="56"/>
      <c r="CW79" s="56"/>
      <c r="CX79" s="56"/>
      <c r="CY79" s="56"/>
      <c r="CZ79" s="56"/>
      <c r="DA79" s="56"/>
      <c r="DB79" s="56"/>
      <c r="DC79" s="56"/>
      <c r="DD79" s="56"/>
      <c r="DF79" s="56"/>
      <c r="DG79" s="56"/>
      <c r="DH79" s="56"/>
      <c r="DI79" s="56"/>
      <c r="DJ79" s="56"/>
      <c r="DK79" s="56"/>
      <c r="DL79" s="56"/>
      <c r="DM79" s="56"/>
      <c r="DN79" s="56"/>
      <c r="DP79" s="56"/>
      <c r="DQ79" s="56"/>
      <c r="DR79" s="56"/>
      <c r="DS79" s="56"/>
      <c r="DT79" s="56"/>
      <c r="DU79" s="56"/>
      <c r="DV79" s="56"/>
      <c r="DW79" s="56"/>
      <c r="DX79" s="56"/>
      <c r="DZ79" s="56"/>
      <c r="EA79" s="56"/>
      <c r="EB79" s="56"/>
      <c r="EC79" s="56"/>
      <c r="ED79" s="56"/>
      <c r="EE79" s="56"/>
      <c r="EF79" s="56"/>
      <c r="EG79" s="56"/>
      <c r="EH79" s="56"/>
      <c r="EJ79" s="56"/>
      <c r="EK79" s="56"/>
      <c r="EL79" s="56"/>
      <c r="EM79" s="56"/>
      <c r="EN79" s="56"/>
      <c r="EO79" s="56"/>
      <c r="EP79" s="56"/>
      <c r="EQ79" s="56"/>
      <c r="ER79" s="56"/>
      <c r="ET79" s="56"/>
      <c r="EU79" s="56"/>
      <c r="EV79" s="56"/>
      <c r="EW79" s="56"/>
      <c r="EX79" s="56"/>
      <c r="EY79" s="56"/>
      <c r="EZ79" s="56"/>
      <c r="FA79" s="56"/>
      <c r="FB79" s="56"/>
      <c r="FD79" s="56"/>
      <c r="FE79" s="56"/>
      <c r="FF79" s="56"/>
      <c r="FG79" s="56"/>
      <c r="FH79" s="56"/>
      <c r="FI79" s="56"/>
      <c r="FJ79" s="56"/>
      <c r="FK79" s="56"/>
      <c r="FL79" s="56"/>
      <c r="FN79" s="56"/>
      <c r="FO79" s="56"/>
      <c r="FP79" s="56"/>
      <c r="FQ79" s="56"/>
      <c r="FR79" s="56"/>
      <c r="FS79" s="56"/>
      <c r="FT79" s="56"/>
      <c r="FU79" s="56"/>
      <c r="FV79" s="56"/>
      <c r="FX79" s="56"/>
      <c r="FY79" s="56"/>
      <c r="FZ79" s="56"/>
      <c r="GA79" s="56"/>
      <c r="GB79" s="56"/>
      <c r="GC79" s="56"/>
      <c r="GD79" s="56"/>
      <c r="GE79" s="56"/>
      <c r="GF79" s="56"/>
      <c r="GH79" s="56"/>
      <c r="GI79" s="56"/>
      <c r="GJ79" s="56"/>
      <c r="GK79" s="56"/>
      <c r="GL79" s="56"/>
      <c r="GM79" s="56"/>
      <c r="GN79" s="56"/>
      <c r="GO79" s="56"/>
      <c r="GP79" s="56"/>
      <c r="GR79" s="56"/>
      <c r="GS79" s="56"/>
      <c r="GT79" s="56"/>
      <c r="GU79" s="56"/>
      <c r="GV79" s="56"/>
      <c r="GW79" s="56"/>
      <c r="GX79" s="56"/>
      <c r="GY79" s="56"/>
      <c r="GZ79" s="56"/>
      <c r="HB79" s="56"/>
      <c r="HC79" s="56"/>
      <c r="HD79" s="56"/>
      <c r="HE79" s="56"/>
      <c r="HF79" s="56"/>
      <c r="HG79" s="56"/>
      <c r="HH79" s="56"/>
      <c r="HI79" s="56"/>
      <c r="HJ79" s="56"/>
      <c r="HL79" s="56"/>
      <c r="HM79" s="56"/>
      <c r="HN79" s="56"/>
      <c r="HO79" s="56"/>
      <c r="HP79" s="56"/>
      <c r="HQ79" s="56"/>
      <c r="HR79" s="56"/>
      <c r="HS79" s="56"/>
      <c r="HT79" s="56"/>
      <c r="HV79" s="56"/>
      <c r="HW79" s="56"/>
      <c r="HX79" s="56"/>
      <c r="HY79" s="56"/>
      <c r="HZ79" s="56"/>
      <c r="IA79" s="56"/>
      <c r="IB79" s="56"/>
      <c r="IC79" s="56"/>
      <c r="ID79" s="56"/>
      <c r="IF79" s="56"/>
      <c r="IG79" s="56"/>
      <c r="IH79" s="56"/>
      <c r="II79" s="56"/>
      <c r="IJ79" s="56"/>
      <c r="IK79" s="56"/>
      <c r="IL79" s="56"/>
      <c r="IM79" s="56"/>
      <c r="IN79" s="56"/>
      <c r="IP79" s="56"/>
      <c r="IQ79" s="56"/>
      <c r="IR79" s="56"/>
      <c r="IS79" s="56"/>
      <c r="IT79" s="56"/>
      <c r="IU79" s="56"/>
    </row>
    <row r="80" spans="1:255" ht="12.75" hidden="1" customHeight="1" thickBot="1" x14ac:dyDescent="0.25">
      <c r="A80" s="11"/>
      <c r="B80" s="106"/>
      <c r="C80" s="85" t="s">
        <v>78</v>
      </c>
      <c r="D80" s="86"/>
      <c r="E80" s="47"/>
      <c r="F80" s="47"/>
      <c r="G80" s="47"/>
      <c r="H80" s="48"/>
      <c r="I80" s="49">
        <f t="shared" si="3"/>
        <v>0</v>
      </c>
      <c r="J80" s="56"/>
      <c r="K80" s="56"/>
      <c r="L80" s="56"/>
      <c r="M80" s="56"/>
      <c r="N80" s="56"/>
      <c r="O80" s="56"/>
      <c r="P80" s="56"/>
      <c r="Q80" s="56"/>
      <c r="R80" s="56"/>
      <c r="T80" s="56"/>
      <c r="U80" s="56"/>
      <c r="V80" s="56"/>
      <c r="W80" s="56"/>
      <c r="X80" s="56"/>
      <c r="Y80" s="56"/>
      <c r="Z80" s="56"/>
      <c r="AA80" s="56"/>
      <c r="AB80" s="56"/>
      <c r="AD80" s="56"/>
      <c r="AE80" s="56"/>
      <c r="AF80" s="56"/>
      <c r="AG80" s="56"/>
      <c r="AH80" s="56"/>
      <c r="AI80" s="56"/>
      <c r="AJ80" s="56"/>
      <c r="AK80" s="56"/>
      <c r="AL80" s="56"/>
      <c r="AN80" s="56"/>
      <c r="AO80" s="56"/>
      <c r="AP80" s="56"/>
      <c r="AQ80" s="56"/>
      <c r="AR80" s="56"/>
      <c r="AS80" s="56"/>
      <c r="AT80" s="56"/>
      <c r="AU80" s="56"/>
      <c r="AV80" s="56"/>
      <c r="AX80" s="56"/>
      <c r="AY80" s="56"/>
      <c r="AZ80" s="56"/>
      <c r="BA80" s="56"/>
      <c r="BB80" s="56"/>
      <c r="BC80" s="56"/>
      <c r="BD80" s="56"/>
      <c r="BE80" s="56"/>
      <c r="BF80" s="56"/>
      <c r="BH80" s="56"/>
      <c r="BI80" s="56"/>
      <c r="BJ80" s="56"/>
      <c r="BK80" s="56"/>
      <c r="BL80" s="56"/>
      <c r="BM80" s="56"/>
      <c r="BN80" s="56"/>
      <c r="BO80" s="56"/>
      <c r="BP80" s="56"/>
      <c r="BR80" s="56"/>
      <c r="BS80" s="56"/>
      <c r="BT80" s="56"/>
      <c r="BU80" s="56"/>
      <c r="BV80" s="56"/>
      <c r="BW80" s="56"/>
      <c r="BX80" s="56"/>
      <c r="BY80" s="56"/>
      <c r="BZ80" s="56"/>
      <c r="CB80" s="56"/>
      <c r="CC80" s="56"/>
      <c r="CD80" s="56"/>
      <c r="CE80" s="56"/>
      <c r="CF80" s="56"/>
      <c r="CG80" s="56"/>
      <c r="CH80" s="56"/>
      <c r="CI80" s="56"/>
      <c r="CJ80" s="56"/>
      <c r="CL80" s="56"/>
      <c r="CM80" s="56"/>
      <c r="CN80" s="56"/>
      <c r="CO80" s="56"/>
      <c r="CP80" s="56"/>
      <c r="CQ80" s="56"/>
      <c r="CR80" s="56"/>
      <c r="CS80" s="56"/>
      <c r="CT80" s="56"/>
      <c r="CV80" s="56"/>
      <c r="CW80" s="56"/>
      <c r="CX80" s="56"/>
      <c r="CY80" s="56"/>
      <c r="CZ80" s="56"/>
      <c r="DA80" s="56"/>
      <c r="DB80" s="56"/>
      <c r="DC80" s="56"/>
      <c r="DD80" s="56"/>
      <c r="DF80" s="56"/>
      <c r="DG80" s="56"/>
      <c r="DH80" s="56"/>
      <c r="DI80" s="56"/>
      <c r="DJ80" s="56"/>
      <c r="DK80" s="56"/>
      <c r="DL80" s="56"/>
      <c r="DM80" s="56"/>
      <c r="DN80" s="56"/>
      <c r="DP80" s="56"/>
      <c r="DQ80" s="56"/>
      <c r="DR80" s="56"/>
      <c r="DS80" s="56"/>
      <c r="DT80" s="56"/>
      <c r="DU80" s="56"/>
      <c r="DV80" s="56"/>
      <c r="DW80" s="56"/>
      <c r="DX80" s="56"/>
      <c r="DZ80" s="56"/>
      <c r="EA80" s="56"/>
      <c r="EB80" s="56"/>
      <c r="EC80" s="56"/>
      <c r="ED80" s="56"/>
      <c r="EE80" s="56"/>
      <c r="EF80" s="56"/>
      <c r="EG80" s="56"/>
      <c r="EH80" s="56"/>
      <c r="EJ80" s="56"/>
      <c r="EK80" s="56"/>
      <c r="EL80" s="56"/>
      <c r="EM80" s="56"/>
      <c r="EN80" s="56"/>
      <c r="EO80" s="56"/>
      <c r="EP80" s="56"/>
      <c r="EQ80" s="56"/>
      <c r="ER80" s="56"/>
      <c r="ET80" s="56"/>
      <c r="EU80" s="56"/>
      <c r="EV80" s="56"/>
      <c r="EW80" s="56"/>
      <c r="EX80" s="56"/>
      <c r="EY80" s="56"/>
      <c r="EZ80" s="56"/>
      <c r="FA80" s="56"/>
      <c r="FB80" s="56"/>
      <c r="FD80" s="56"/>
      <c r="FE80" s="56"/>
      <c r="FF80" s="56"/>
      <c r="FG80" s="56"/>
      <c r="FH80" s="56"/>
      <c r="FI80" s="56"/>
      <c r="FJ80" s="56"/>
      <c r="FK80" s="56"/>
      <c r="FL80" s="56"/>
      <c r="FN80" s="56"/>
      <c r="FO80" s="56"/>
      <c r="FP80" s="56"/>
      <c r="FQ80" s="56"/>
      <c r="FR80" s="56"/>
      <c r="FS80" s="56"/>
      <c r="FT80" s="56"/>
      <c r="FU80" s="56"/>
      <c r="FV80" s="56"/>
      <c r="FX80" s="56"/>
      <c r="FY80" s="56"/>
      <c r="FZ80" s="56"/>
      <c r="GA80" s="56"/>
      <c r="GB80" s="56"/>
      <c r="GC80" s="56"/>
      <c r="GD80" s="56"/>
      <c r="GE80" s="56"/>
      <c r="GF80" s="56"/>
      <c r="GH80" s="56"/>
      <c r="GI80" s="56"/>
      <c r="GJ80" s="56"/>
      <c r="GK80" s="56"/>
      <c r="GL80" s="56"/>
      <c r="GM80" s="56"/>
      <c r="GN80" s="56"/>
      <c r="GO80" s="56"/>
      <c r="GP80" s="56"/>
      <c r="GR80" s="56"/>
      <c r="GS80" s="56"/>
      <c r="GT80" s="56"/>
      <c r="GU80" s="56"/>
      <c r="GV80" s="56"/>
      <c r="GW80" s="56"/>
      <c r="GX80" s="56"/>
      <c r="GY80" s="56"/>
      <c r="GZ80" s="56"/>
      <c r="HB80" s="56"/>
      <c r="HC80" s="56"/>
      <c r="HD80" s="56"/>
      <c r="HE80" s="56"/>
      <c r="HF80" s="56"/>
      <c r="HG80" s="56"/>
      <c r="HH80" s="56"/>
      <c r="HI80" s="56"/>
      <c r="HJ80" s="56"/>
      <c r="HL80" s="56"/>
      <c r="HM80" s="56"/>
      <c r="HN80" s="56"/>
      <c r="HO80" s="56"/>
      <c r="HP80" s="56"/>
      <c r="HQ80" s="56"/>
      <c r="HR80" s="56"/>
      <c r="HS80" s="56"/>
      <c r="HT80" s="56"/>
      <c r="HV80" s="56"/>
      <c r="HW80" s="56"/>
      <c r="HX80" s="56"/>
      <c r="HY80" s="56"/>
      <c r="HZ80" s="56"/>
      <c r="IA80" s="56"/>
      <c r="IB80" s="56"/>
      <c r="IC80" s="56"/>
      <c r="ID80" s="56"/>
      <c r="IF80" s="56"/>
      <c r="IG80" s="56"/>
      <c r="IH80" s="56"/>
      <c r="II80" s="56"/>
      <c r="IJ80" s="56"/>
      <c r="IK80" s="56"/>
      <c r="IL80" s="56"/>
      <c r="IM80" s="56"/>
      <c r="IN80" s="56"/>
      <c r="IP80" s="56"/>
      <c r="IQ80" s="56"/>
      <c r="IR80" s="56"/>
      <c r="IS80" s="56"/>
      <c r="IT80" s="56"/>
      <c r="IU80" s="56"/>
    </row>
    <row r="81" spans="1:255" ht="12.75" hidden="1" customHeight="1" thickBot="1" x14ac:dyDescent="0.25">
      <c r="A81" s="11"/>
      <c r="B81" s="106"/>
      <c r="C81" s="85" t="s">
        <v>79</v>
      </c>
      <c r="D81" s="86"/>
      <c r="E81" s="47"/>
      <c r="F81" s="47"/>
      <c r="G81" s="47"/>
      <c r="H81" s="48"/>
      <c r="I81" s="49">
        <f t="shared" si="3"/>
        <v>0</v>
      </c>
      <c r="J81" s="56"/>
      <c r="K81" s="56"/>
      <c r="L81" s="56"/>
      <c r="M81" s="56"/>
      <c r="N81" s="56"/>
      <c r="O81" s="56"/>
      <c r="P81" s="56"/>
      <c r="Q81" s="56"/>
      <c r="R81" s="56"/>
      <c r="T81" s="56"/>
      <c r="U81" s="56"/>
      <c r="V81" s="56"/>
      <c r="W81" s="56"/>
      <c r="X81" s="56"/>
      <c r="Y81" s="56"/>
      <c r="Z81" s="56"/>
      <c r="AA81" s="56"/>
      <c r="AB81" s="56"/>
      <c r="AD81" s="56"/>
      <c r="AE81" s="56"/>
      <c r="AF81" s="56"/>
      <c r="AG81" s="56"/>
      <c r="AH81" s="56"/>
      <c r="AI81" s="56"/>
      <c r="AJ81" s="56"/>
      <c r="AK81" s="56"/>
      <c r="AL81" s="56"/>
      <c r="AN81" s="56"/>
      <c r="AO81" s="56"/>
      <c r="AP81" s="56"/>
      <c r="AQ81" s="56"/>
      <c r="AR81" s="56"/>
      <c r="AS81" s="56"/>
      <c r="AT81" s="56"/>
      <c r="AU81" s="56"/>
      <c r="AV81" s="56"/>
      <c r="AX81" s="56"/>
      <c r="AY81" s="56"/>
      <c r="AZ81" s="56"/>
      <c r="BA81" s="56"/>
      <c r="BB81" s="56"/>
      <c r="BC81" s="56"/>
      <c r="BD81" s="56"/>
      <c r="BE81" s="56"/>
      <c r="BF81" s="56"/>
      <c r="BH81" s="56"/>
      <c r="BI81" s="56"/>
      <c r="BJ81" s="56"/>
      <c r="BK81" s="56"/>
      <c r="BL81" s="56"/>
      <c r="BM81" s="56"/>
      <c r="BN81" s="56"/>
      <c r="BO81" s="56"/>
      <c r="BP81" s="56"/>
      <c r="BR81" s="56"/>
      <c r="BS81" s="56"/>
      <c r="BT81" s="56"/>
      <c r="BU81" s="56"/>
      <c r="BV81" s="56"/>
      <c r="BW81" s="56"/>
      <c r="BX81" s="56"/>
      <c r="BY81" s="56"/>
      <c r="BZ81" s="56"/>
      <c r="CB81" s="56"/>
      <c r="CC81" s="56"/>
      <c r="CD81" s="56"/>
      <c r="CE81" s="56"/>
      <c r="CF81" s="56"/>
      <c r="CG81" s="56"/>
      <c r="CH81" s="56"/>
      <c r="CI81" s="56"/>
      <c r="CJ81" s="56"/>
      <c r="CL81" s="56"/>
      <c r="CM81" s="56"/>
      <c r="CN81" s="56"/>
      <c r="CO81" s="56"/>
      <c r="CP81" s="56"/>
      <c r="CQ81" s="56"/>
      <c r="CR81" s="56"/>
      <c r="CS81" s="56"/>
      <c r="CT81" s="56"/>
      <c r="CV81" s="56"/>
      <c r="CW81" s="56"/>
      <c r="CX81" s="56"/>
      <c r="CY81" s="56"/>
      <c r="CZ81" s="56"/>
      <c r="DA81" s="56"/>
      <c r="DB81" s="56"/>
      <c r="DC81" s="56"/>
      <c r="DD81" s="56"/>
      <c r="DF81" s="56"/>
      <c r="DG81" s="56"/>
      <c r="DH81" s="56"/>
      <c r="DI81" s="56"/>
      <c r="DJ81" s="56"/>
      <c r="DK81" s="56"/>
      <c r="DL81" s="56"/>
      <c r="DM81" s="56"/>
      <c r="DN81" s="56"/>
      <c r="DP81" s="56"/>
      <c r="DQ81" s="56"/>
      <c r="DR81" s="56"/>
      <c r="DS81" s="56"/>
      <c r="DT81" s="56"/>
      <c r="DU81" s="56"/>
      <c r="DV81" s="56"/>
      <c r="DW81" s="56"/>
      <c r="DX81" s="56"/>
      <c r="DZ81" s="56"/>
      <c r="EA81" s="56"/>
      <c r="EB81" s="56"/>
      <c r="EC81" s="56"/>
      <c r="ED81" s="56"/>
      <c r="EE81" s="56"/>
      <c r="EF81" s="56"/>
      <c r="EG81" s="56"/>
      <c r="EH81" s="56"/>
      <c r="EJ81" s="56"/>
      <c r="EK81" s="56"/>
      <c r="EL81" s="56"/>
      <c r="EM81" s="56"/>
      <c r="EN81" s="56"/>
      <c r="EO81" s="56"/>
      <c r="EP81" s="56"/>
      <c r="EQ81" s="56"/>
      <c r="ER81" s="56"/>
      <c r="ET81" s="56"/>
      <c r="EU81" s="56"/>
      <c r="EV81" s="56"/>
      <c r="EW81" s="56"/>
      <c r="EX81" s="56"/>
      <c r="EY81" s="56"/>
      <c r="EZ81" s="56"/>
      <c r="FA81" s="56"/>
      <c r="FB81" s="56"/>
      <c r="FD81" s="56"/>
      <c r="FE81" s="56"/>
      <c r="FF81" s="56"/>
      <c r="FG81" s="56"/>
      <c r="FH81" s="56"/>
      <c r="FI81" s="56"/>
      <c r="FJ81" s="56"/>
      <c r="FK81" s="56"/>
      <c r="FL81" s="56"/>
      <c r="FN81" s="56"/>
      <c r="FO81" s="56"/>
      <c r="FP81" s="56"/>
      <c r="FQ81" s="56"/>
      <c r="FR81" s="56"/>
      <c r="FS81" s="56"/>
      <c r="FT81" s="56"/>
      <c r="FU81" s="56"/>
      <c r="FV81" s="56"/>
      <c r="FX81" s="56"/>
      <c r="FY81" s="56"/>
      <c r="FZ81" s="56"/>
      <c r="GA81" s="56"/>
      <c r="GB81" s="56"/>
      <c r="GC81" s="56"/>
      <c r="GD81" s="56"/>
      <c r="GE81" s="56"/>
      <c r="GF81" s="56"/>
      <c r="GH81" s="56"/>
      <c r="GI81" s="56"/>
      <c r="GJ81" s="56"/>
      <c r="GK81" s="56"/>
      <c r="GL81" s="56"/>
      <c r="GM81" s="56"/>
      <c r="GN81" s="56"/>
      <c r="GO81" s="56"/>
      <c r="GP81" s="56"/>
      <c r="GR81" s="56"/>
      <c r="GS81" s="56"/>
      <c r="GT81" s="56"/>
      <c r="GU81" s="56"/>
      <c r="GV81" s="56"/>
      <c r="GW81" s="56"/>
      <c r="GX81" s="56"/>
      <c r="GY81" s="56"/>
      <c r="GZ81" s="56"/>
      <c r="HB81" s="56"/>
      <c r="HC81" s="56"/>
      <c r="HD81" s="56"/>
      <c r="HE81" s="56"/>
      <c r="HF81" s="56"/>
      <c r="HG81" s="56"/>
      <c r="HH81" s="56"/>
      <c r="HI81" s="56"/>
      <c r="HJ81" s="56"/>
      <c r="HL81" s="56"/>
      <c r="HM81" s="56"/>
      <c r="HN81" s="56"/>
      <c r="HO81" s="56"/>
      <c r="HP81" s="56"/>
      <c r="HQ81" s="56"/>
      <c r="HR81" s="56"/>
      <c r="HS81" s="56"/>
      <c r="HT81" s="56"/>
      <c r="HV81" s="56"/>
      <c r="HW81" s="56"/>
      <c r="HX81" s="56"/>
      <c r="HY81" s="56"/>
      <c r="HZ81" s="56"/>
      <c r="IA81" s="56"/>
      <c r="IB81" s="56"/>
      <c r="IC81" s="56"/>
      <c r="ID81" s="56"/>
      <c r="IF81" s="56"/>
      <c r="IG81" s="56"/>
      <c r="IH81" s="56"/>
      <c r="II81" s="56"/>
      <c r="IJ81" s="56"/>
      <c r="IK81" s="56"/>
      <c r="IL81" s="56"/>
      <c r="IM81" s="56"/>
      <c r="IN81" s="56"/>
      <c r="IP81" s="56"/>
      <c r="IQ81" s="56"/>
      <c r="IR81" s="56"/>
      <c r="IS81" s="56"/>
      <c r="IT81" s="56"/>
      <c r="IU81" s="56"/>
    </row>
    <row r="82" spans="1:255" ht="12.75" hidden="1" customHeight="1" thickBot="1" x14ac:dyDescent="0.25">
      <c r="A82" s="11"/>
      <c r="B82" s="106"/>
      <c r="C82" s="85" t="s">
        <v>80</v>
      </c>
      <c r="D82" s="86"/>
      <c r="E82" s="47"/>
      <c r="F82" s="47"/>
      <c r="G82" s="47"/>
      <c r="H82" s="48"/>
      <c r="I82" s="49">
        <f t="shared" si="3"/>
        <v>0</v>
      </c>
      <c r="J82" s="56"/>
      <c r="K82" s="56"/>
      <c r="L82" s="56"/>
      <c r="M82" s="56"/>
      <c r="N82" s="56"/>
      <c r="O82" s="56"/>
      <c r="P82" s="56"/>
      <c r="Q82" s="56"/>
      <c r="R82" s="56"/>
      <c r="T82" s="56"/>
      <c r="U82" s="56"/>
      <c r="V82" s="56"/>
      <c r="W82" s="56"/>
      <c r="X82" s="56"/>
      <c r="Y82" s="56"/>
      <c r="Z82" s="56"/>
      <c r="AA82" s="56"/>
      <c r="AB82" s="56"/>
      <c r="AD82" s="56"/>
      <c r="AE82" s="56"/>
      <c r="AF82" s="56"/>
      <c r="AG82" s="56"/>
      <c r="AH82" s="56"/>
      <c r="AI82" s="56"/>
      <c r="AJ82" s="56"/>
      <c r="AK82" s="56"/>
      <c r="AL82" s="56"/>
      <c r="AN82" s="56"/>
      <c r="AO82" s="56"/>
      <c r="AP82" s="56"/>
      <c r="AQ82" s="56"/>
      <c r="AR82" s="56"/>
      <c r="AS82" s="56"/>
      <c r="AT82" s="56"/>
      <c r="AU82" s="56"/>
      <c r="AV82" s="56"/>
      <c r="AX82" s="56"/>
      <c r="AY82" s="56"/>
      <c r="AZ82" s="56"/>
      <c r="BA82" s="56"/>
      <c r="BB82" s="56"/>
      <c r="BC82" s="56"/>
      <c r="BD82" s="56"/>
      <c r="BE82" s="56"/>
      <c r="BF82" s="56"/>
      <c r="BH82" s="56"/>
      <c r="BI82" s="56"/>
      <c r="BJ82" s="56"/>
      <c r="BK82" s="56"/>
      <c r="BL82" s="56"/>
      <c r="BM82" s="56"/>
      <c r="BN82" s="56"/>
      <c r="BO82" s="56"/>
      <c r="BP82" s="56"/>
      <c r="BR82" s="56"/>
      <c r="BS82" s="56"/>
      <c r="BT82" s="56"/>
      <c r="BU82" s="56"/>
      <c r="BV82" s="56"/>
      <c r="BW82" s="56"/>
      <c r="BX82" s="56"/>
      <c r="BY82" s="56"/>
      <c r="BZ82" s="56"/>
      <c r="CB82" s="56"/>
      <c r="CC82" s="56"/>
      <c r="CD82" s="56"/>
      <c r="CE82" s="56"/>
      <c r="CF82" s="56"/>
      <c r="CG82" s="56"/>
      <c r="CH82" s="56"/>
      <c r="CI82" s="56"/>
      <c r="CJ82" s="56"/>
      <c r="CL82" s="56"/>
      <c r="CM82" s="56"/>
      <c r="CN82" s="56"/>
      <c r="CO82" s="56"/>
      <c r="CP82" s="56"/>
      <c r="CQ82" s="56"/>
      <c r="CR82" s="56"/>
      <c r="CS82" s="56"/>
      <c r="CT82" s="56"/>
      <c r="CV82" s="56"/>
      <c r="CW82" s="56"/>
      <c r="CX82" s="56"/>
      <c r="CY82" s="56"/>
      <c r="CZ82" s="56"/>
      <c r="DA82" s="56"/>
      <c r="DB82" s="56"/>
      <c r="DC82" s="56"/>
      <c r="DD82" s="56"/>
      <c r="DF82" s="56"/>
      <c r="DG82" s="56"/>
      <c r="DH82" s="56"/>
      <c r="DI82" s="56"/>
      <c r="DJ82" s="56"/>
      <c r="DK82" s="56"/>
      <c r="DL82" s="56"/>
      <c r="DM82" s="56"/>
      <c r="DN82" s="56"/>
      <c r="DP82" s="56"/>
      <c r="DQ82" s="56"/>
      <c r="DR82" s="56"/>
      <c r="DS82" s="56"/>
      <c r="DT82" s="56"/>
      <c r="DU82" s="56"/>
      <c r="DV82" s="56"/>
      <c r="DW82" s="56"/>
      <c r="DX82" s="56"/>
      <c r="DZ82" s="56"/>
      <c r="EA82" s="56"/>
      <c r="EB82" s="56"/>
      <c r="EC82" s="56"/>
      <c r="ED82" s="56"/>
      <c r="EE82" s="56"/>
      <c r="EF82" s="56"/>
      <c r="EG82" s="56"/>
      <c r="EH82" s="56"/>
      <c r="EJ82" s="56"/>
      <c r="EK82" s="56"/>
      <c r="EL82" s="56"/>
      <c r="EM82" s="56"/>
      <c r="EN82" s="56"/>
      <c r="EO82" s="56"/>
      <c r="EP82" s="56"/>
      <c r="EQ82" s="56"/>
      <c r="ER82" s="56"/>
      <c r="ET82" s="56"/>
      <c r="EU82" s="56"/>
      <c r="EV82" s="56"/>
      <c r="EW82" s="56"/>
      <c r="EX82" s="56"/>
      <c r="EY82" s="56"/>
      <c r="EZ82" s="56"/>
      <c r="FA82" s="56"/>
      <c r="FB82" s="56"/>
      <c r="FD82" s="56"/>
      <c r="FE82" s="56"/>
      <c r="FF82" s="56"/>
      <c r="FG82" s="56"/>
      <c r="FH82" s="56"/>
      <c r="FI82" s="56"/>
      <c r="FJ82" s="56"/>
      <c r="FK82" s="56"/>
      <c r="FL82" s="56"/>
      <c r="FN82" s="56"/>
      <c r="FO82" s="56"/>
      <c r="FP82" s="56"/>
      <c r="FQ82" s="56"/>
      <c r="FR82" s="56"/>
      <c r="FS82" s="56"/>
      <c r="FT82" s="56"/>
      <c r="FU82" s="56"/>
      <c r="FV82" s="56"/>
      <c r="FX82" s="56"/>
      <c r="FY82" s="56"/>
      <c r="FZ82" s="56"/>
      <c r="GA82" s="56"/>
      <c r="GB82" s="56"/>
      <c r="GC82" s="56"/>
      <c r="GD82" s="56"/>
      <c r="GE82" s="56"/>
      <c r="GF82" s="56"/>
      <c r="GH82" s="56"/>
      <c r="GI82" s="56"/>
      <c r="GJ82" s="56"/>
      <c r="GK82" s="56"/>
      <c r="GL82" s="56"/>
      <c r="GM82" s="56"/>
      <c r="GN82" s="56"/>
      <c r="GO82" s="56"/>
      <c r="GP82" s="56"/>
      <c r="GR82" s="56"/>
      <c r="GS82" s="56"/>
      <c r="GT82" s="56"/>
      <c r="GU82" s="56"/>
      <c r="GV82" s="56"/>
      <c r="GW82" s="56"/>
      <c r="GX82" s="56"/>
      <c r="GY82" s="56"/>
      <c r="GZ82" s="56"/>
      <c r="HB82" s="56"/>
      <c r="HC82" s="56"/>
      <c r="HD82" s="56"/>
      <c r="HE82" s="56"/>
      <c r="HF82" s="56"/>
      <c r="HG82" s="56"/>
      <c r="HH82" s="56"/>
      <c r="HI82" s="56"/>
      <c r="HJ82" s="56"/>
      <c r="HL82" s="56"/>
      <c r="HM82" s="56"/>
      <c r="HN82" s="56"/>
      <c r="HO82" s="56"/>
      <c r="HP82" s="56"/>
      <c r="HQ82" s="56"/>
      <c r="HR82" s="56"/>
      <c r="HS82" s="56"/>
      <c r="HT82" s="56"/>
      <c r="HV82" s="56"/>
      <c r="HW82" s="56"/>
      <c r="HX82" s="56"/>
      <c r="HY82" s="56"/>
      <c r="HZ82" s="56"/>
      <c r="IA82" s="56"/>
      <c r="IB82" s="56"/>
      <c r="IC82" s="56"/>
      <c r="ID82" s="56"/>
      <c r="IF82" s="56"/>
      <c r="IG82" s="56"/>
      <c r="IH82" s="56"/>
      <c r="II82" s="56"/>
      <c r="IJ82" s="56"/>
      <c r="IK82" s="56"/>
      <c r="IL82" s="56"/>
      <c r="IM82" s="56"/>
      <c r="IN82" s="56"/>
      <c r="IP82" s="56"/>
      <c r="IQ82" s="56"/>
      <c r="IR82" s="56"/>
      <c r="IS82" s="56"/>
      <c r="IT82" s="56"/>
      <c r="IU82" s="56"/>
    </row>
    <row r="83" spans="1:255" ht="13.5" thickBot="1" x14ac:dyDescent="0.25">
      <c r="A83" s="11"/>
      <c r="B83" s="185"/>
      <c r="C83" s="70" t="s">
        <v>87</v>
      </c>
      <c r="D83" s="163"/>
      <c r="E83" s="53"/>
      <c r="F83" s="53"/>
      <c r="G83" s="53"/>
      <c r="H83" s="153"/>
      <c r="I83" s="49">
        <f t="shared" si="3"/>
        <v>0</v>
      </c>
      <c r="J83" s="56"/>
      <c r="K83" s="56"/>
      <c r="L83" s="56"/>
      <c r="M83" s="56"/>
      <c r="N83" s="56"/>
      <c r="O83" s="56"/>
      <c r="P83" s="56"/>
      <c r="Q83" s="56"/>
      <c r="R83" s="56"/>
      <c r="T83" s="56"/>
      <c r="U83" s="56"/>
      <c r="V83" s="56"/>
      <c r="W83" s="56"/>
      <c r="X83" s="56"/>
      <c r="Y83" s="56"/>
      <c r="Z83" s="56"/>
      <c r="AA83" s="56"/>
      <c r="AB83" s="56"/>
      <c r="AD83" s="56"/>
      <c r="AE83" s="56"/>
      <c r="AF83" s="56"/>
      <c r="AG83" s="56"/>
      <c r="AH83" s="56"/>
      <c r="AI83" s="56"/>
      <c r="AJ83" s="56"/>
      <c r="AK83" s="56"/>
      <c r="AL83" s="56"/>
      <c r="AN83" s="56"/>
      <c r="AO83" s="56"/>
      <c r="AP83" s="56"/>
      <c r="AQ83" s="56"/>
      <c r="AR83" s="56"/>
      <c r="AS83" s="56"/>
      <c r="AT83" s="56"/>
      <c r="AU83" s="56"/>
      <c r="AV83" s="56"/>
      <c r="AX83" s="56"/>
      <c r="AY83" s="56"/>
      <c r="AZ83" s="56"/>
      <c r="BA83" s="56"/>
      <c r="BB83" s="56"/>
      <c r="BC83" s="56"/>
      <c r="BD83" s="56"/>
      <c r="BE83" s="56"/>
      <c r="BF83" s="56"/>
      <c r="BH83" s="56"/>
      <c r="BI83" s="56"/>
      <c r="BJ83" s="56"/>
      <c r="BK83" s="56"/>
      <c r="BL83" s="56"/>
      <c r="BM83" s="56"/>
      <c r="BN83" s="56"/>
      <c r="BO83" s="56"/>
      <c r="BP83" s="56"/>
      <c r="BR83" s="56"/>
      <c r="BS83" s="56"/>
      <c r="BT83" s="56"/>
      <c r="BU83" s="56"/>
      <c r="BV83" s="56"/>
      <c r="BW83" s="56"/>
      <c r="BX83" s="56"/>
      <c r="BY83" s="56"/>
      <c r="BZ83" s="56"/>
      <c r="CB83" s="56"/>
      <c r="CC83" s="56"/>
      <c r="CD83" s="56"/>
      <c r="CE83" s="56"/>
      <c r="CF83" s="56"/>
      <c r="CG83" s="56"/>
      <c r="CH83" s="56"/>
      <c r="CI83" s="56"/>
      <c r="CJ83" s="56"/>
      <c r="CL83" s="56"/>
      <c r="CM83" s="56"/>
      <c r="CN83" s="56"/>
      <c r="CO83" s="56"/>
      <c r="CP83" s="56"/>
      <c r="CQ83" s="56"/>
      <c r="CR83" s="56"/>
      <c r="CS83" s="56"/>
      <c r="CT83" s="56"/>
      <c r="CV83" s="56"/>
      <c r="CW83" s="56"/>
      <c r="CX83" s="56"/>
      <c r="CY83" s="56"/>
      <c r="CZ83" s="56"/>
      <c r="DA83" s="56"/>
      <c r="DB83" s="56"/>
      <c r="DC83" s="56"/>
      <c r="DD83" s="56"/>
      <c r="DF83" s="56"/>
      <c r="DG83" s="56"/>
      <c r="DH83" s="56"/>
      <c r="DI83" s="56"/>
      <c r="DJ83" s="56"/>
      <c r="DK83" s="56"/>
      <c r="DL83" s="56"/>
      <c r="DM83" s="56"/>
      <c r="DN83" s="56"/>
      <c r="DP83" s="56"/>
      <c r="DQ83" s="56"/>
      <c r="DR83" s="56"/>
      <c r="DS83" s="56"/>
      <c r="DT83" s="56"/>
      <c r="DU83" s="56"/>
      <c r="DV83" s="56"/>
      <c r="DW83" s="56"/>
      <c r="DX83" s="56"/>
      <c r="DZ83" s="56"/>
      <c r="EA83" s="56"/>
      <c r="EB83" s="56"/>
      <c r="EC83" s="56"/>
      <c r="ED83" s="56"/>
      <c r="EE83" s="56"/>
      <c r="EF83" s="56"/>
      <c r="EG83" s="56"/>
      <c r="EH83" s="56"/>
      <c r="EJ83" s="56"/>
      <c r="EK83" s="56"/>
      <c r="EL83" s="56"/>
      <c r="EM83" s="56"/>
      <c r="EN83" s="56"/>
      <c r="EO83" s="56"/>
      <c r="EP83" s="56"/>
      <c r="EQ83" s="56"/>
      <c r="ER83" s="56"/>
      <c r="ET83" s="56"/>
      <c r="EU83" s="56"/>
      <c r="EV83" s="56"/>
      <c r="EW83" s="56"/>
      <c r="EX83" s="56"/>
      <c r="EY83" s="56"/>
      <c r="EZ83" s="56"/>
      <c r="FA83" s="56"/>
      <c r="FB83" s="56"/>
      <c r="FD83" s="56"/>
      <c r="FE83" s="56"/>
      <c r="FF83" s="56"/>
      <c r="FG83" s="56"/>
      <c r="FH83" s="56"/>
      <c r="FI83" s="56"/>
      <c r="FJ83" s="56"/>
      <c r="FK83" s="56"/>
      <c r="FL83" s="56"/>
      <c r="FN83" s="56"/>
      <c r="FO83" s="56"/>
      <c r="FP83" s="56"/>
      <c r="FQ83" s="56"/>
      <c r="FR83" s="56"/>
      <c r="FS83" s="56"/>
      <c r="FT83" s="56"/>
      <c r="FU83" s="56"/>
      <c r="FV83" s="56"/>
      <c r="FX83" s="56"/>
      <c r="FY83" s="56"/>
      <c r="FZ83" s="56"/>
      <c r="GA83" s="56"/>
      <c r="GB83" s="56"/>
      <c r="GC83" s="56"/>
      <c r="GD83" s="56"/>
      <c r="GE83" s="56"/>
      <c r="GF83" s="56"/>
      <c r="GH83" s="56"/>
      <c r="GI83" s="56"/>
      <c r="GJ83" s="56"/>
      <c r="GK83" s="56"/>
      <c r="GL83" s="56"/>
      <c r="GM83" s="56"/>
      <c r="GN83" s="56"/>
      <c r="GO83" s="56"/>
      <c r="GP83" s="56"/>
      <c r="GR83" s="56"/>
      <c r="GS83" s="56"/>
      <c r="GT83" s="56"/>
      <c r="GU83" s="56"/>
      <c r="GV83" s="56"/>
      <c r="GW83" s="56"/>
      <c r="GX83" s="56"/>
      <c r="GY83" s="56"/>
      <c r="GZ83" s="56"/>
      <c r="HB83" s="56"/>
      <c r="HC83" s="56"/>
      <c r="HD83" s="56"/>
      <c r="HE83" s="56"/>
      <c r="HF83" s="56"/>
      <c r="HG83" s="56"/>
      <c r="HH83" s="56"/>
      <c r="HI83" s="56"/>
      <c r="HJ83" s="56"/>
      <c r="HL83" s="56"/>
      <c r="HM83" s="56"/>
      <c r="HN83" s="56"/>
      <c r="HO83" s="56"/>
      <c r="HP83" s="56"/>
      <c r="HQ83" s="56"/>
      <c r="HR83" s="56"/>
      <c r="HS83" s="56"/>
      <c r="HT83" s="56"/>
      <c r="HV83" s="56"/>
      <c r="HW83" s="56"/>
      <c r="HX83" s="56"/>
      <c r="HY83" s="56"/>
      <c r="HZ83" s="56"/>
      <c r="IA83" s="56"/>
      <c r="IB83" s="56"/>
      <c r="IC83" s="56"/>
      <c r="ID83" s="56"/>
      <c r="IF83" s="56"/>
      <c r="IG83" s="56"/>
      <c r="IH83" s="56"/>
      <c r="II83" s="56"/>
      <c r="IJ83" s="56"/>
      <c r="IK83" s="56"/>
      <c r="IL83" s="56"/>
      <c r="IM83" s="56"/>
      <c r="IN83" s="56"/>
      <c r="IP83" s="56"/>
      <c r="IQ83" s="56"/>
      <c r="IR83" s="56"/>
      <c r="IS83" s="56"/>
      <c r="IT83" s="56"/>
      <c r="IU83" s="56"/>
    </row>
    <row r="84" spans="1:255" ht="12.75" customHeight="1" thickBot="1" x14ac:dyDescent="0.25">
      <c r="A84" s="11"/>
      <c r="B84" s="18">
        <f>SUM(B71:B82)</f>
        <v>0</v>
      </c>
      <c r="C84" s="17"/>
      <c r="D84" s="18"/>
      <c r="E84" s="19"/>
      <c r="F84" s="17"/>
      <c r="G84" s="17"/>
      <c r="H84" s="18" t="s">
        <v>17</v>
      </c>
      <c r="I84" s="18">
        <f>SUM(I71:I83)</f>
        <v>0</v>
      </c>
      <c r="J84" s="56"/>
      <c r="K84" s="56"/>
      <c r="L84" s="56"/>
      <c r="M84" s="56"/>
      <c r="N84" s="56"/>
      <c r="O84" s="56"/>
      <c r="P84" s="56"/>
      <c r="Q84" s="56"/>
      <c r="R84" s="56"/>
      <c r="T84" s="56"/>
      <c r="U84" s="56"/>
      <c r="V84" s="56"/>
      <c r="W84" s="56"/>
      <c r="X84" s="56"/>
      <c r="Y84" s="56"/>
      <c r="Z84" s="56"/>
      <c r="AA84" s="56"/>
      <c r="AB84" s="56"/>
      <c r="AD84" s="56"/>
      <c r="AE84" s="56"/>
      <c r="AF84" s="56"/>
      <c r="AG84" s="56"/>
      <c r="AH84" s="56"/>
      <c r="AI84" s="56"/>
      <c r="AJ84" s="56"/>
      <c r="AK84" s="56"/>
      <c r="AL84" s="56"/>
      <c r="AN84" s="56"/>
      <c r="AO84" s="56"/>
      <c r="AP84" s="56"/>
      <c r="AQ84" s="56"/>
      <c r="AR84" s="56"/>
      <c r="AS84" s="56"/>
      <c r="AT84" s="56"/>
      <c r="AU84" s="56"/>
      <c r="AV84" s="56"/>
      <c r="AX84" s="56"/>
      <c r="AY84" s="56"/>
      <c r="AZ84" s="56"/>
      <c r="BA84" s="56"/>
      <c r="BB84" s="56"/>
      <c r="BC84" s="56"/>
      <c r="BD84" s="56"/>
      <c r="BE84" s="56"/>
      <c r="BF84" s="56"/>
      <c r="BH84" s="56"/>
      <c r="BI84" s="56"/>
      <c r="BJ84" s="56"/>
      <c r="BK84" s="56"/>
      <c r="BL84" s="56"/>
      <c r="BM84" s="56"/>
      <c r="BN84" s="56"/>
      <c r="BO84" s="56"/>
      <c r="BP84" s="56"/>
      <c r="BR84" s="56"/>
      <c r="BS84" s="56"/>
      <c r="BT84" s="56"/>
      <c r="BU84" s="56"/>
      <c r="BV84" s="56"/>
      <c r="BW84" s="56"/>
      <c r="BX84" s="56"/>
      <c r="BY84" s="56"/>
      <c r="BZ84" s="56"/>
      <c r="CB84" s="56"/>
      <c r="CC84" s="56"/>
      <c r="CD84" s="56"/>
      <c r="CE84" s="56"/>
      <c r="CF84" s="56"/>
      <c r="CG84" s="56"/>
      <c r="CH84" s="56"/>
      <c r="CI84" s="56"/>
      <c r="CJ84" s="56"/>
      <c r="CL84" s="56"/>
      <c r="CM84" s="56"/>
      <c r="CN84" s="56"/>
      <c r="CO84" s="56"/>
      <c r="CP84" s="56"/>
      <c r="CQ84" s="56"/>
      <c r="CR84" s="56"/>
      <c r="CS84" s="56"/>
      <c r="CT84" s="56"/>
      <c r="CV84" s="56"/>
      <c r="CW84" s="56"/>
      <c r="CX84" s="56"/>
      <c r="CY84" s="56"/>
      <c r="CZ84" s="56"/>
      <c r="DA84" s="56"/>
      <c r="DB84" s="56"/>
      <c r="DC84" s="56"/>
      <c r="DD84" s="56"/>
      <c r="DF84" s="56"/>
      <c r="DG84" s="56"/>
      <c r="DH84" s="56"/>
      <c r="DI84" s="56"/>
      <c r="DJ84" s="56"/>
      <c r="DK84" s="56"/>
      <c r="DL84" s="56"/>
      <c r="DM84" s="56"/>
      <c r="DN84" s="56"/>
      <c r="DP84" s="56"/>
      <c r="DQ84" s="56"/>
      <c r="DR84" s="56"/>
      <c r="DS84" s="56"/>
      <c r="DT84" s="56"/>
      <c r="DU84" s="56"/>
      <c r="DV84" s="56"/>
      <c r="DW84" s="56"/>
      <c r="DX84" s="56"/>
      <c r="DZ84" s="56"/>
      <c r="EA84" s="56"/>
      <c r="EB84" s="56"/>
      <c r="EC84" s="56"/>
      <c r="ED84" s="56"/>
      <c r="EE84" s="56"/>
      <c r="EF84" s="56"/>
      <c r="EG84" s="56"/>
      <c r="EH84" s="56"/>
      <c r="EJ84" s="56"/>
      <c r="EK84" s="56"/>
      <c r="EL84" s="56"/>
      <c r="EM84" s="56"/>
      <c r="EN84" s="56"/>
      <c r="EO84" s="56"/>
      <c r="EP84" s="56"/>
      <c r="EQ84" s="56"/>
      <c r="ER84" s="56"/>
      <c r="ET84" s="56"/>
      <c r="EU84" s="56"/>
      <c r="EV84" s="56"/>
      <c r="EW84" s="56"/>
      <c r="EX84" s="56"/>
      <c r="EY84" s="56"/>
      <c r="EZ84" s="56"/>
      <c r="FA84" s="56"/>
      <c r="FB84" s="56"/>
      <c r="FD84" s="56"/>
      <c r="FE84" s="56"/>
      <c r="FF84" s="56"/>
      <c r="FG84" s="56"/>
      <c r="FH84" s="56"/>
      <c r="FI84" s="56"/>
      <c r="FJ84" s="56"/>
      <c r="FK84" s="56"/>
      <c r="FL84" s="56"/>
      <c r="FN84" s="56"/>
      <c r="FO84" s="56"/>
      <c r="FP84" s="56"/>
      <c r="FQ84" s="56"/>
      <c r="FR84" s="56"/>
      <c r="FS84" s="56"/>
      <c r="FT84" s="56"/>
      <c r="FU84" s="56"/>
      <c r="FV84" s="56"/>
      <c r="FX84" s="56"/>
      <c r="FY84" s="56"/>
      <c r="FZ84" s="56"/>
      <c r="GA84" s="56"/>
      <c r="GB84" s="56"/>
      <c r="GC84" s="56"/>
      <c r="GD84" s="56"/>
      <c r="GE84" s="56"/>
      <c r="GF84" s="56"/>
      <c r="GH84" s="56"/>
      <c r="GI84" s="56"/>
      <c r="GJ84" s="56"/>
      <c r="GK84" s="56"/>
      <c r="GL84" s="56"/>
      <c r="GM84" s="56"/>
      <c r="GN84" s="56"/>
      <c r="GO84" s="56"/>
      <c r="GP84" s="56"/>
      <c r="GR84" s="56"/>
      <c r="GS84" s="56"/>
      <c r="GT84" s="56"/>
      <c r="GU84" s="56"/>
      <c r="GV84" s="56"/>
      <c r="GW84" s="56"/>
      <c r="GX84" s="56"/>
      <c r="GY84" s="56"/>
      <c r="GZ84" s="56"/>
      <c r="HB84" s="56"/>
      <c r="HC84" s="56"/>
      <c r="HD84" s="56"/>
      <c r="HE84" s="56"/>
      <c r="HF84" s="56"/>
      <c r="HG84" s="56"/>
      <c r="HH84" s="56"/>
      <c r="HI84" s="56"/>
      <c r="HJ84" s="56"/>
      <c r="HL84" s="56"/>
      <c r="HM84" s="56"/>
      <c r="HN84" s="56"/>
      <c r="HO84" s="56"/>
      <c r="HP84" s="56"/>
      <c r="HQ84" s="56"/>
      <c r="HR84" s="56"/>
      <c r="HS84" s="56"/>
      <c r="HT84" s="56"/>
      <c r="HV84" s="56"/>
      <c r="HW84" s="56"/>
      <c r="HX84" s="56"/>
      <c r="HY84" s="56"/>
      <c r="HZ84" s="56"/>
      <c r="IA84" s="56"/>
      <c r="IB84" s="56"/>
      <c r="IC84" s="56"/>
      <c r="ID84" s="56"/>
      <c r="IF84" s="56"/>
      <c r="IG84" s="56"/>
      <c r="IH84" s="56"/>
      <c r="II84" s="56"/>
      <c r="IJ84" s="56"/>
      <c r="IK84" s="56"/>
      <c r="IL84" s="56"/>
      <c r="IM84" s="56"/>
      <c r="IN84" s="56"/>
      <c r="IP84" s="56"/>
      <c r="IQ84" s="56"/>
      <c r="IR84" s="56"/>
      <c r="IS84" s="56"/>
      <c r="IT84" s="56"/>
      <c r="IU84" s="56"/>
    </row>
    <row r="85" spans="1:255" ht="64.5" thickBot="1" x14ac:dyDescent="0.25">
      <c r="A85" s="191" t="s">
        <v>97</v>
      </c>
      <c r="B85" s="87" t="s">
        <v>16</v>
      </c>
      <c r="C85" s="87" t="s">
        <v>5</v>
      </c>
      <c r="D85" s="87" t="s">
        <v>23</v>
      </c>
      <c r="E85" s="88" t="s">
        <v>18</v>
      </c>
      <c r="F85" s="87" t="s">
        <v>19</v>
      </c>
      <c r="G85" s="87" t="s">
        <v>10</v>
      </c>
      <c r="H85" s="87" t="s">
        <v>13</v>
      </c>
      <c r="I85" s="89" t="s">
        <v>12</v>
      </c>
      <c r="J85" s="56"/>
      <c r="K85" s="56"/>
      <c r="L85" s="56"/>
      <c r="M85" s="56"/>
      <c r="N85" s="56"/>
      <c r="O85" s="56"/>
      <c r="P85" s="56"/>
      <c r="Q85" s="56"/>
      <c r="R85" s="56"/>
      <c r="T85" s="56"/>
      <c r="U85" s="56"/>
      <c r="V85" s="56"/>
      <c r="W85" s="56"/>
      <c r="X85" s="56"/>
      <c r="Y85" s="56"/>
      <c r="Z85" s="56"/>
      <c r="AA85" s="56"/>
      <c r="AB85" s="56"/>
      <c r="AD85" s="56"/>
      <c r="AE85" s="56"/>
      <c r="AF85" s="56"/>
      <c r="AG85" s="56"/>
      <c r="AH85" s="56"/>
      <c r="AI85" s="56"/>
      <c r="AJ85" s="56"/>
      <c r="AK85" s="56"/>
      <c r="AL85" s="56"/>
      <c r="AN85" s="56"/>
      <c r="AO85" s="56"/>
      <c r="AP85" s="56"/>
      <c r="AQ85" s="56"/>
      <c r="AR85" s="56"/>
      <c r="AS85" s="56"/>
      <c r="AT85" s="56"/>
      <c r="AU85" s="56"/>
      <c r="AV85" s="56"/>
      <c r="AX85" s="56"/>
      <c r="AY85" s="56"/>
      <c r="AZ85" s="56"/>
      <c r="BA85" s="56"/>
      <c r="BB85" s="56"/>
      <c r="BC85" s="56"/>
      <c r="BD85" s="56"/>
      <c r="BE85" s="56"/>
      <c r="BF85" s="56"/>
      <c r="BH85" s="56"/>
      <c r="BI85" s="56"/>
      <c r="BJ85" s="56"/>
      <c r="BK85" s="56"/>
      <c r="BL85" s="56"/>
      <c r="BM85" s="56"/>
      <c r="BN85" s="56"/>
      <c r="BO85" s="56"/>
      <c r="BP85" s="56"/>
      <c r="BR85" s="56"/>
      <c r="BS85" s="56"/>
      <c r="BT85" s="56"/>
      <c r="BU85" s="56"/>
      <c r="BV85" s="56"/>
      <c r="BW85" s="56"/>
      <c r="BX85" s="56"/>
      <c r="BY85" s="56"/>
      <c r="BZ85" s="56"/>
      <c r="CB85" s="56"/>
      <c r="CC85" s="56"/>
      <c r="CD85" s="56"/>
      <c r="CE85" s="56"/>
      <c r="CF85" s="56"/>
      <c r="CG85" s="56"/>
      <c r="CH85" s="56"/>
      <c r="CI85" s="56"/>
      <c r="CJ85" s="56"/>
      <c r="CL85" s="56"/>
      <c r="CM85" s="56"/>
      <c r="CN85" s="56"/>
      <c r="CO85" s="56"/>
      <c r="CP85" s="56"/>
      <c r="CQ85" s="56"/>
      <c r="CR85" s="56"/>
      <c r="CS85" s="56"/>
      <c r="CT85" s="56"/>
      <c r="CV85" s="56"/>
      <c r="CW85" s="56"/>
      <c r="CX85" s="56"/>
      <c r="CY85" s="56"/>
      <c r="CZ85" s="56"/>
      <c r="DA85" s="56"/>
      <c r="DB85" s="56"/>
      <c r="DC85" s="56"/>
      <c r="DD85" s="56"/>
      <c r="DF85" s="56"/>
      <c r="DG85" s="56"/>
      <c r="DH85" s="56"/>
      <c r="DI85" s="56"/>
      <c r="DJ85" s="56"/>
      <c r="DK85" s="56"/>
      <c r="DL85" s="56"/>
      <c r="DM85" s="56"/>
      <c r="DN85" s="56"/>
      <c r="DP85" s="56"/>
      <c r="DQ85" s="56"/>
      <c r="DR85" s="56"/>
      <c r="DS85" s="56"/>
      <c r="DT85" s="56"/>
      <c r="DU85" s="56"/>
      <c r="DV85" s="56"/>
      <c r="DW85" s="56"/>
      <c r="DX85" s="56"/>
      <c r="DZ85" s="56"/>
      <c r="EA85" s="56"/>
      <c r="EB85" s="56"/>
      <c r="EC85" s="56"/>
      <c r="ED85" s="56"/>
      <c r="EE85" s="56"/>
      <c r="EF85" s="56"/>
      <c r="EG85" s="56"/>
      <c r="EH85" s="56"/>
      <c r="EJ85" s="56"/>
      <c r="EK85" s="56"/>
      <c r="EL85" s="56"/>
      <c r="EM85" s="56"/>
      <c r="EN85" s="56"/>
      <c r="EO85" s="56"/>
      <c r="EP85" s="56"/>
      <c r="EQ85" s="56"/>
      <c r="ER85" s="56"/>
      <c r="ET85" s="56"/>
      <c r="EU85" s="56"/>
      <c r="EV85" s="56"/>
      <c r="EW85" s="56"/>
      <c r="EX85" s="56"/>
      <c r="EY85" s="56"/>
      <c r="EZ85" s="56"/>
      <c r="FA85" s="56"/>
      <c r="FB85" s="56"/>
      <c r="FD85" s="56"/>
      <c r="FE85" s="56"/>
      <c r="FF85" s="56"/>
      <c r="FG85" s="56"/>
      <c r="FH85" s="56"/>
      <c r="FI85" s="56"/>
      <c r="FJ85" s="56"/>
      <c r="FK85" s="56"/>
      <c r="FL85" s="56"/>
      <c r="FN85" s="56"/>
      <c r="FO85" s="56"/>
      <c r="FP85" s="56"/>
      <c r="FQ85" s="56"/>
      <c r="FR85" s="56"/>
      <c r="FS85" s="56"/>
      <c r="FT85" s="56"/>
      <c r="FU85" s="56"/>
      <c r="FV85" s="56"/>
      <c r="FX85" s="56"/>
      <c r="FY85" s="56"/>
      <c r="FZ85" s="56"/>
      <c r="GA85" s="56"/>
      <c r="GB85" s="56"/>
      <c r="GC85" s="56"/>
      <c r="GD85" s="56"/>
      <c r="GE85" s="56"/>
      <c r="GF85" s="56"/>
      <c r="GH85" s="56"/>
      <c r="GI85" s="56"/>
      <c r="GJ85" s="56"/>
      <c r="GK85" s="56"/>
      <c r="GL85" s="56"/>
      <c r="GM85" s="56"/>
      <c r="GN85" s="56"/>
      <c r="GO85" s="56"/>
      <c r="GP85" s="56"/>
      <c r="GR85" s="56"/>
      <c r="GS85" s="56"/>
      <c r="GT85" s="56"/>
      <c r="GU85" s="56"/>
      <c r="GV85" s="56"/>
      <c r="GW85" s="56"/>
      <c r="GX85" s="56"/>
      <c r="GY85" s="56"/>
      <c r="GZ85" s="56"/>
      <c r="HB85" s="56"/>
      <c r="HC85" s="56"/>
      <c r="HD85" s="56"/>
      <c r="HE85" s="56"/>
      <c r="HF85" s="56"/>
      <c r="HG85" s="56"/>
      <c r="HH85" s="56"/>
      <c r="HI85" s="56"/>
      <c r="HJ85" s="56"/>
      <c r="HL85" s="56"/>
      <c r="HM85" s="56"/>
      <c r="HN85" s="56"/>
      <c r="HO85" s="56"/>
      <c r="HP85" s="56"/>
      <c r="HQ85" s="56"/>
      <c r="HR85" s="56"/>
      <c r="HS85" s="56"/>
      <c r="HT85" s="56"/>
      <c r="HV85" s="56"/>
      <c r="HW85" s="56"/>
      <c r="HX85" s="56"/>
      <c r="HY85" s="56"/>
      <c r="HZ85" s="56"/>
      <c r="IA85" s="56"/>
      <c r="IB85" s="56"/>
      <c r="IC85" s="56"/>
      <c r="ID85" s="56"/>
      <c r="IF85" s="56"/>
      <c r="IG85" s="56"/>
      <c r="IH85" s="56"/>
      <c r="II85" s="56"/>
      <c r="IJ85" s="56"/>
      <c r="IK85" s="56"/>
      <c r="IL85" s="56"/>
      <c r="IM85" s="56"/>
      <c r="IN85" s="56"/>
      <c r="IP85" s="56"/>
      <c r="IQ85" s="56"/>
      <c r="IR85" s="56"/>
      <c r="IS85" s="56"/>
      <c r="IT85" s="56"/>
      <c r="IU85" s="56"/>
    </row>
    <row r="86" spans="1:255" ht="12.75" customHeight="1" thickBot="1" x14ac:dyDescent="0.25">
      <c r="A86" s="655"/>
      <c r="B86" s="106"/>
      <c r="C86" s="85" t="s">
        <v>66</v>
      </c>
      <c r="D86" s="209"/>
      <c r="E86" s="213"/>
      <c r="F86" s="20"/>
      <c r="G86" s="213"/>
      <c r="H86" s="213"/>
      <c r="I86" s="49"/>
      <c r="J86" s="56"/>
      <c r="K86" s="56"/>
      <c r="L86" s="56"/>
      <c r="M86" s="56"/>
      <c r="N86" s="56"/>
      <c r="O86" s="56"/>
      <c r="P86" s="56"/>
      <c r="Q86" s="56"/>
      <c r="R86" s="56"/>
      <c r="T86" s="56"/>
      <c r="U86" s="56"/>
      <c r="V86" s="56"/>
      <c r="W86" s="56"/>
      <c r="X86" s="56"/>
      <c r="Y86" s="56"/>
      <c r="Z86" s="56"/>
      <c r="AA86" s="56"/>
      <c r="AB86" s="56"/>
      <c r="AD86" s="56"/>
      <c r="AE86" s="56"/>
      <c r="AF86" s="56"/>
      <c r="AG86" s="56"/>
      <c r="AH86" s="56"/>
      <c r="AI86" s="56"/>
      <c r="AJ86" s="56"/>
      <c r="AK86" s="56"/>
      <c r="AL86" s="56"/>
      <c r="AN86" s="56"/>
      <c r="AO86" s="56"/>
      <c r="AP86" s="56"/>
      <c r="AQ86" s="56"/>
      <c r="AR86" s="56"/>
      <c r="AS86" s="56"/>
      <c r="AT86" s="56"/>
      <c r="AU86" s="56"/>
      <c r="AV86" s="56"/>
      <c r="AX86" s="56"/>
      <c r="AY86" s="56"/>
      <c r="AZ86" s="56"/>
      <c r="BA86" s="56"/>
      <c r="BB86" s="56"/>
      <c r="BC86" s="56"/>
      <c r="BD86" s="56"/>
      <c r="BE86" s="56"/>
      <c r="BF86" s="56"/>
      <c r="BH86" s="56"/>
      <c r="BI86" s="56"/>
      <c r="BJ86" s="56"/>
      <c r="BK86" s="56"/>
      <c r="BL86" s="56"/>
      <c r="BM86" s="56"/>
      <c r="BN86" s="56"/>
      <c r="BO86" s="56"/>
      <c r="BP86" s="56"/>
      <c r="BR86" s="56"/>
      <c r="BS86" s="56"/>
      <c r="BT86" s="56"/>
      <c r="BU86" s="56"/>
      <c r="BV86" s="56"/>
      <c r="BW86" s="56"/>
      <c r="BX86" s="56"/>
      <c r="BY86" s="56"/>
      <c r="BZ86" s="56"/>
      <c r="CB86" s="56"/>
      <c r="CC86" s="56"/>
      <c r="CD86" s="56"/>
      <c r="CE86" s="56"/>
      <c r="CF86" s="56"/>
      <c r="CG86" s="56"/>
      <c r="CH86" s="56"/>
      <c r="CI86" s="56"/>
      <c r="CJ86" s="56"/>
      <c r="CL86" s="56"/>
      <c r="CM86" s="56"/>
      <c r="CN86" s="56"/>
      <c r="CO86" s="56"/>
      <c r="CP86" s="56"/>
      <c r="CQ86" s="56"/>
      <c r="CR86" s="56"/>
      <c r="CS86" s="56"/>
      <c r="CT86" s="56"/>
      <c r="CV86" s="56"/>
      <c r="CW86" s="56"/>
      <c r="CX86" s="56"/>
      <c r="CY86" s="56"/>
      <c r="CZ86" s="56"/>
      <c r="DA86" s="56"/>
      <c r="DB86" s="56"/>
      <c r="DC86" s="56"/>
      <c r="DD86" s="56"/>
      <c r="DF86" s="56"/>
      <c r="DG86" s="56"/>
      <c r="DH86" s="56"/>
      <c r="DI86" s="56"/>
      <c r="DJ86" s="56"/>
      <c r="DK86" s="56"/>
      <c r="DL86" s="56"/>
      <c r="DM86" s="56"/>
      <c r="DN86" s="56"/>
      <c r="DP86" s="56"/>
      <c r="DQ86" s="56"/>
      <c r="DR86" s="56"/>
      <c r="DS86" s="56"/>
      <c r="DT86" s="56"/>
      <c r="DU86" s="56"/>
      <c r="DV86" s="56"/>
      <c r="DW86" s="56"/>
      <c r="DX86" s="56"/>
      <c r="DZ86" s="56"/>
      <c r="EA86" s="56"/>
      <c r="EB86" s="56"/>
      <c r="EC86" s="56"/>
      <c r="ED86" s="56"/>
      <c r="EE86" s="56"/>
      <c r="EF86" s="56"/>
      <c r="EG86" s="56"/>
      <c r="EH86" s="56"/>
      <c r="EJ86" s="56"/>
      <c r="EK86" s="56"/>
      <c r="EL86" s="56"/>
      <c r="EM86" s="56"/>
      <c r="EN86" s="56"/>
      <c r="EO86" s="56"/>
      <c r="EP86" s="56"/>
      <c r="EQ86" s="56"/>
      <c r="ER86" s="56"/>
      <c r="ET86" s="56"/>
      <c r="EU86" s="56"/>
      <c r="EV86" s="56"/>
      <c r="EW86" s="56"/>
      <c r="EX86" s="56"/>
      <c r="EY86" s="56"/>
      <c r="EZ86" s="56"/>
      <c r="FA86" s="56"/>
      <c r="FB86" s="56"/>
      <c r="FD86" s="56"/>
      <c r="FE86" s="56"/>
      <c r="FF86" s="56"/>
      <c r="FG86" s="56"/>
      <c r="FH86" s="56"/>
      <c r="FI86" s="56"/>
      <c r="FJ86" s="56"/>
      <c r="FK86" s="56"/>
      <c r="FL86" s="56"/>
      <c r="FN86" s="56"/>
      <c r="FO86" s="56"/>
      <c r="FP86" s="56"/>
      <c r="FQ86" s="56"/>
      <c r="FR86" s="56"/>
      <c r="FS86" s="56"/>
      <c r="FT86" s="56"/>
      <c r="FU86" s="56"/>
      <c r="FV86" s="56"/>
      <c r="FX86" s="56"/>
      <c r="FY86" s="56"/>
      <c r="FZ86" s="56"/>
      <c r="GA86" s="56"/>
      <c r="GB86" s="56"/>
      <c r="GC86" s="56"/>
      <c r="GD86" s="56"/>
      <c r="GE86" s="56"/>
      <c r="GF86" s="56"/>
      <c r="GH86" s="56"/>
      <c r="GI86" s="56"/>
      <c r="GJ86" s="56"/>
      <c r="GK86" s="56"/>
      <c r="GL86" s="56"/>
      <c r="GM86" s="56"/>
      <c r="GN86" s="56"/>
      <c r="GO86" s="56"/>
      <c r="GP86" s="56"/>
      <c r="GR86" s="56"/>
      <c r="GS86" s="56"/>
      <c r="GT86" s="56"/>
      <c r="GU86" s="56"/>
      <c r="GV86" s="56"/>
      <c r="GW86" s="56"/>
      <c r="GX86" s="56"/>
      <c r="GY86" s="56"/>
      <c r="GZ86" s="56"/>
      <c r="HB86" s="56"/>
      <c r="HC86" s="56"/>
      <c r="HD86" s="56"/>
      <c r="HE86" s="56"/>
      <c r="HF86" s="56"/>
      <c r="HG86" s="56"/>
      <c r="HH86" s="56"/>
      <c r="HI86" s="56"/>
      <c r="HJ86" s="56"/>
      <c r="HL86" s="56"/>
      <c r="HM86" s="56"/>
      <c r="HN86" s="56"/>
      <c r="HO86" s="56"/>
      <c r="HP86" s="56"/>
      <c r="HQ86" s="56"/>
      <c r="HR86" s="56"/>
      <c r="HS86" s="56"/>
      <c r="HT86" s="56"/>
      <c r="HV86" s="56"/>
      <c r="HW86" s="56"/>
      <c r="HX86" s="56"/>
      <c r="HY86" s="56"/>
      <c r="HZ86" s="56"/>
      <c r="IA86" s="56"/>
      <c r="IB86" s="56"/>
      <c r="IC86" s="56"/>
      <c r="ID86" s="56"/>
      <c r="IF86" s="56"/>
      <c r="IG86" s="56"/>
      <c r="IH86" s="56"/>
      <c r="II86" s="56"/>
      <c r="IJ86" s="56"/>
      <c r="IK86" s="56"/>
      <c r="IL86" s="56"/>
      <c r="IM86" s="56"/>
      <c r="IN86" s="56"/>
      <c r="IP86" s="56"/>
      <c r="IQ86" s="56"/>
      <c r="IR86" s="56"/>
      <c r="IS86" s="56"/>
      <c r="IT86" s="56"/>
      <c r="IU86" s="56"/>
    </row>
    <row r="87" spans="1:255" ht="12.75" customHeight="1" thickBot="1" x14ac:dyDescent="0.25">
      <c r="A87" s="656"/>
      <c r="B87" s="106"/>
      <c r="C87" s="85" t="s">
        <v>67</v>
      </c>
      <c r="D87" s="10"/>
      <c r="E87" s="302"/>
      <c r="F87" s="20"/>
      <c r="G87" s="302"/>
      <c r="H87" s="302"/>
      <c r="I87" s="49"/>
      <c r="J87" s="56"/>
      <c r="K87" s="56"/>
      <c r="L87" s="56"/>
      <c r="M87" s="56"/>
      <c r="N87" s="56"/>
      <c r="O87" s="56"/>
      <c r="P87" s="56"/>
      <c r="Q87" s="56"/>
      <c r="R87" s="56"/>
      <c r="T87" s="56"/>
      <c r="U87" s="56"/>
      <c r="V87" s="56"/>
      <c r="W87" s="56"/>
      <c r="X87" s="56"/>
      <c r="Y87" s="56"/>
      <c r="Z87" s="56"/>
      <c r="AA87" s="56"/>
      <c r="AB87" s="56"/>
      <c r="AD87" s="56"/>
      <c r="AE87" s="56"/>
      <c r="AF87" s="56"/>
      <c r="AG87" s="56"/>
      <c r="AH87" s="56"/>
      <c r="AI87" s="56"/>
      <c r="AJ87" s="56"/>
      <c r="AK87" s="56"/>
      <c r="AL87" s="56"/>
      <c r="AN87" s="56"/>
      <c r="AO87" s="56"/>
      <c r="AP87" s="56"/>
      <c r="AQ87" s="56"/>
      <c r="AR87" s="56"/>
      <c r="AS87" s="56"/>
      <c r="AT87" s="56"/>
      <c r="AU87" s="56"/>
      <c r="AV87" s="56"/>
      <c r="AX87" s="56"/>
      <c r="AY87" s="56"/>
      <c r="AZ87" s="56"/>
      <c r="BA87" s="56"/>
      <c r="BB87" s="56"/>
      <c r="BC87" s="56"/>
      <c r="BD87" s="56"/>
      <c r="BE87" s="56"/>
      <c r="BF87" s="56"/>
      <c r="BH87" s="56"/>
      <c r="BI87" s="56"/>
      <c r="BJ87" s="56"/>
      <c r="BK87" s="56"/>
      <c r="BL87" s="56"/>
      <c r="BM87" s="56"/>
      <c r="BN87" s="56"/>
      <c r="BO87" s="56"/>
      <c r="BP87" s="56"/>
      <c r="BR87" s="56"/>
      <c r="BS87" s="56"/>
      <c r="BT87" s="56"/>
      <c r="BU87" s="56"/>
      <c r="BV87" s="56"/>
      <c r="BW87" s="56"/>
      <c r="BX87" s="56"/>
      <c r="BY87" s="56"/>
      <c r="BZ87" s="56"/>
      <c r="CB87" s="56"/>
      <c r="CC87" s="56"/>
      <c r="CD87" s="56"/>
      <c r="CE87" s="56"/>
      <c r="CF87" s="56"/>
      <c r="CG87" s="56"/>
      <c r="CH87" s="56"/>
      <c r="CI87" s="56"/>
      <c r="CJ87" s="56"/>
      <c r="CL87" s="56"/>
      <c r="CM87" s="56"/>
      <c r="CN87" s="56"/>
      <c r="CO87" s="56"/>
      <c r="CP87" s="56"/>
      <c r="CQ87" s="56"/>
      <c r="CR87" s="56"/>
      <c r="CS87" s="56"/>
      <c r="CT87" s="56"/>
      <c r="CV87" s="56"/>
      <c r="CW87" s="56"/>
      <c r="CX87" s="56"/>
      <c r="CY87" s="56"/>
      <c r="CZ87" s="56"/>
      <c r="DA87" s="56"/>
      <c r="DB87" s="56"/>
      <c r="DC87" s="56"/>
      <c r="DD87" s="56"/>
      <c r="DF87" s="56"/>
      <c r="DG87" s="56"/>
      <c r="DH87" s="56"/>
      <c r="DI87" s="56"/>
      <c r="DJ87" s="56"/>
      <c r="DK87" s="56"/>
      <c r="DL87" s="56"/>
      <c r="DM87" s="56"/>
      <c r="DN87" s="56"/>
      <c r="DP87" s="56"/>
      <c r="DQ87" s="56"/>
      <c r="DR87" s="56"/>
      <c r="DS87" s="56"/>
      <c r="DT87" s="56"/>
      <c r="DU87" s="56"/>
      <c r="DV87" s="56"/>
      <c r="DW87" s="56"/>
      <c r="DX87" s="56"/>
      <c r="DZ87" s="56"/>
      <c r="EA87" s="56"/>
      <c r="EB87" s="56"/>
      <c r="EC87" s="56"/>
      <c r="ED87" s="56"/>
      <c r="EE87" s="56"/>
      <c r="EF87" s="56"/>
      <c r="EG87" s="56"/>
      <c r="EH87" s="56"/>
      <c r="EJ87" s="56"/>
      <c r="EK87" s="56"/>
      <c r="EL87" s="56"/>
      <c r="EM87" s="56"/>
      <c r="EN87" s="56"/>
      <c r="EO87" s="56"/>
      <c r="EP87" s="56"/>
      <c r="EQ87" s="56"/>
      <c r="ER87" s="56"/>
      <c r="ET87" s="56"/>
      <c r="EU87" s="56"/>
      <c r="EV87" s="56"/>
      <c r="EW87" s="56"/>
      <c r="EX87" s="56"/>
      <c r="EY87" s="56"/>
      <c r="EZ87" s="56"/>
      <c r="FA87" s="56"/>
      <c r="FB87" s="56"/>
      <c r="FD87" s="56"/>
      <c r="FE87" s="56"/>
      <c r="FF87" s="56"/>
      <c r="FG87" s="56"/>
      <c r="FH87" s="56"/>
      <c r="FI87" s="56"/>
      <c r="FJ87" s="56"/>
      <c r="FK87" s="56"/>
      <c r="FL87" s="56"/>
      <c r="FN87" s="56"/>
      <c r="FO87" s="56"/>
      <c r="FP87" s="56"/>
      <c r="FQ87" s="56"/>
      <c r="FR87" s="56"/>
      <c r="FS87" s="56"/>
      <c r="FT87" s="56"/>
      <c r="FU87" s="56"/>
      <c r="FV87" s="56"/>
      <c r="FX87" s="56"/>
      <c r="FY87" s="56"/>
      <c r="FZ87" s="56"/>
      <c r="GA87" s="56"/>
      <c r="GB87" s="56"/>
      <c r="GC87" s="56"/>
      <c r="GD87" s="56"/>
      <c r="GE87" s="56"/>
      <c r="GF87" s="56"/>
      <c r="GH87" s="56"/>
      <c r="GI87" s="56"/>
      <c r="GJ87" s="56"/>
      <c r="GK87" s="56"/>
      <c r="GL87" s="56"/>
      <c r="GM87" s="56"/>
      <c r="GN87" s="56"/>
      <c r="GO87" s="56"/>
      <c r="GP87" s="56"/>
      <c r="GR87" s="56"/>
      <c r="GS87" s="56"/>
      <c r="GT87" s="56"/>
      <c r="GU87" s="56"/>
      <c r="GV87" s="56"/>
      <c r="GW87" s="56"/>
      <c r="GX87" s="56"/>
      <c r="GY87" s="56"/>
      <c r="GZ87" s="56"/>
      <c r="HB87" s="56"/>
      <c r="HC87" s="56"/>
      <c r="HD87" s="56"/>
      <c r="HE87" s="56"/>
      <c r="HF87" s="56"/>
      <c r="HG87" s="56"/>
      <c r="HH87" s="56"/>
      <c r="HI87" s="56"/>
      <c r="HJ87" s="56"/>
      <c r="HL87" s="56"/>
      <c r="HM87" s="56"/>
      <c r="HN87" s="56"/>
      <c r="HO87" s="56"/>
      <c r="HP87" s="56"/>
      <c r="HQ87" s="56"/>
      <c r="HR87" s="56"/>
      <c r="HS87" s="56"/>
      <c r="HT87" s="56"/>
      <c r="HV87" s="56"/>
      <c r="HW87" s="56"/>
      <c r="HX87" s="56"/>
      <c r="HY87" s="56"/>
      <c r="HZ87" s="56"/>
      <c r="IA87" s="56"/>
      <c r="IB87" s="56"/>
      <c r="IC87" s="56"/>
      <c r="ID87" s="56"/>
      <c r="IF87" s="56"/>
      <c r="IG87" s="56"/>
      <c r="IH87" s="56"/>
      <c r="II87" s="56"/>
      <c r="IJ87" s="56"/>
      <c r="IK87" s="56"/>
      <c r="IL87" s="56"/>
      <c r="IM87" s="56"/>
      <c r="IN87" s="56"/>
      <c r="IP87" s="56"/>
      <c r="IQ87" s="56"/>
      <c r="IR87" s="56"/>
      <c r="IS87" s="56"/>
      <c r="IT87" s="56"/>
      <c r="IU87" s="56"/>
    </row>
    <row r="88" spans="1:255" ht="12.75" customHeight="1" thickBot="1" x14ac:dyDescent="0.25">
      <c r="A88" s="656"/>
      <c r="B88" s="106"/>
      <c r="C88" s="85" t="s">
        <v>70</v>
      </c>
      <c r="D88" s="10"/>
      <c r="E88" s="302"/>
      <c r="F88" s="20"/>
      <c r="G88" s="302"/>
      <c r="H88" s="302"/>
      <c r="I88" s="49"/>
    </row>
    <row r="89" spans="1:255" ht="13.5" thickBot="1" x14ac:dyDescent="0.25">
      <c r="A89" s="656"/>
      <c r="B89" s="106"/>
      <c r="C89" s="85" t="s">
        <v>72</v>
      </c>
      <c r="D89" s="10"/>
      <c r="E89" s="302"/>
      <c r="F89" s="20"/>
      <c r="G89" s="302"/>
      <c r="H89" s="302"/>
      <c r="I89" s="49"/>
    </row>
    <row r="90" spans="1:255" ht="12.75" customHeight="1" thickBot="1" x14ac:dyDescent="0.25">
      <c r="A90" s="656"/>
      <c r="B90" s="106"/>
      <c r="C90" s="85" t="s">
        <v>73</v>
      </c>
      <c r="D90" s="10"/>
      <c r="E90" s="302"/>
      <c r="F90" s="20"/>
      <c r="G90" s="302"/>
      <c r="H90" s="302"/>
      <c r="I90" s="49"/>
    </row>
    <row r="91" spans="1:255" ht="12.75" customHeight="1" thickBot="1" x14ac:dyDescent="0.25">
      <c r="A91" s="656"/>
      <c r="B91" s="106"/>
      <c r="C91" s="85" t="s">
        <v>74</v>
      </c>
      <c r="D91" s="9"/>
      <c r="E91" s="202"/>
      <c r="F91" s="20"/>
      <c r="G91" s="202"/>
      <c r="H91" s="202"/>
      <c r="I91" s="49"/>
    </row>
    <row r="92" spans="1:255" ht="12.75" customHeight="1" thickBot="1" x14ac:dyDescent="0.25">
      <c r="A92" s="656"/>
      <c r="B92" s="106"/>
      <c r="C92" s="85" t="s">
        <v>75</v>
      </c>
      <c r="D92" s="9"/>
      <c r="E92" s="202"/>
      <c r="F92" s="20"/>
      <c r="G92" s="202"/>
      <c r="H92" s="202"/>
      <c r="I92" s="49"/>
    </row>
    <row r="93" spans="1:255" ht="13.5" thickBot="1" x14ac:dyDescent="0.25">
      <c r="A93" s="656"/>
      <c r="B93" s="106"/>
      <c r="C93" s="85" t="s">
        <v>76</v>
      </c>
      <c r="D93" s="9"/>
      <c r="E93" s="202"/>
      <c r="F93" s="20"/>
      <c r="G93" s="202"/>
      <c r="H93" s="202"/>
      <c r="I93" s="49"/>
    </row>
    <row r="94" spans="1:255" ht="13.5" thickBot="1" x14ac:dyDescent="0.25">
      <c r="A94" s="656"/>
      <c r="B94" s="106"/>
      <c r="C94" s="85" t="s">
        <v>77</v>
      </c>
      <c r="D94" s="9"/>
      <c r="E94" s="202"/>
      <c r="F94" s="20"/>
      <c r="G94" s="202"/>
      <c r="H94" s="202"/>
      <c r="I94" s="49"/>
    </row>
    <row r="95" spans="1:255" ht="13.5" thickBot="1" x14ac:dyDescent="0.25">
      <c r="A95" s="656"/>
      <c r="B95" s="106"/>
      <c r="C95" s="85" t="s">
        <v>78</v>
      </c>
      <c r="D95" s="9"/>
      <c r="E95" s="202"/>
      <c r="F95" s="20"/>
      <c r="G95" s="202"/>
      <c r="H95" s="202"/>
      <c r="I95" s="49"/>
    </row>
    <row r="96" spans="1:255" ht="13.5" thickBot="1" x14ac:dyDescent="0.25">
      <c r="A96" s="656"/>
      <c r="B96" s="106"/>
      <c r="C96" s="85" t="s">
        <v>79</v>
      </c>
      <c r="D96" s="9"/>
      <c r="E96" s="202"/>
      <c r="F96" s="20"/>
      <c r="G96" s="202"/>
      <c r="H96" s="202"/>
      <c r="I96" s="49"/>
    </row>
    <row r="97" spans="1:9" ht="13.5" thickBot="1" x14ac:dyDescent="0.25">
      <c r="A97" s="657"/>
      <c r="B97" s="106"/>
      <c r="C97" s="85" t="s">
        <v>80</v>
      </c>
      <c r="D97" s="211"/>
      <c r="E97" s="214"/>
      <c r="F97" s="211"/>
      <c r="G97" s="214"/>
      <c r="H97" s="214"/>
      <c r="I97" s="49"/>
    </row>
    <row r="98" spans="1:9" ht="39" thickBot="1" x14ac:dyDescent="0.25">
      <c r="A98" s="117" t="s">
        <v>2277</v>
      </c>
      <c r="B98" s="164"/>
      <c r="C98" s="85" t="s">
        <v>87</v>
      </c>
      <c r="D98" s="238"/>
      <c r="E98" s="239"/>
      <c r="F98" s="238"/>
      <c r="G98" s="239"/>
      <c r="H98" s="239"/>
      <c r="I98" s="49">
        <v>1807.68</v>
      </c>
    </row>
    <row r="99" spans="1:9" ht="13.5" thickBot="1" x14ac:dyDescent="0.25">
      <c r="A99" s="46"/>
      <c r="B99" s="76">
        <f>SUM(B86:B98)</f>
        <v>0</v>
      </c>
      <c r="C99" s="75"/>
      <c r="D99" s="76"/>
      <c r="E99" s="77"/>
      <c r="F99" s="75"/>
      <c r="G99" s="75"/>
      <c r="H99" s="76" t="s">
        <v>17</v>
      </c>
      <c r="I99" s="78">
        <f>SUM(I86:I98)</f>
        <v>1807.68</v>
      </c>
    </row>
    <row r="100" spans="1:9" ht="39" thickBot="1" x14ac:dyDescent="0.25">
      <c r="A100" s="134" t="s">
        <v>96</v>
      </c>
      <c r="B100" s="114" t="s">
        <v>16</v>
      </c>
      <c r="C100" s="114" t="s">
        <v>5</v>
      </c>
      <c r="D100" s="114" t="s">
        <v>23</v>
      </c>
      <c r="E100" s="279" t="s">
        <v>18</v>
      </c>
      <c r="F100" s="114" t="s">
        <v>19</v>
      </c>
      <c r="G100" s="114" t="s">
        <v>10</v>
      </c>
      <c r="H100" s="114" t="s">
        <v>13</v>
      </c>
      <c r="I100" s="115" t="s">
        <v>12</v>
      </c>
    </row>
    <row r="101" spans="1:9" ht="13.5" thickBot="1" x14ac:dyDescent="0.25">
      <c r="A101" s="206"/>
      <c r="B101" s="185"/>
      <c r="C101" s="70" t="s">
        <v>87</v>
      </c>
      <c r="D101" s="163"/>
      <c r="E101" s="53"/>
      <c r="F101" s="53"/>
      <c r="G101" s="53"/>
      <c r="H101" s="153"/>
      <c r="I101" s="471">
        <v>2553.5100000000002</v>
      </c>
    </row>
    <row r="102" spans="1:9" ht="12.75" customHeight="1" thickBot="1" x14ac:dyDescent="0.25">
      <c r="A102" s="134"/>
      <c r="B102" s="271"/>
      <c r="C102" s="75"/>
      <c r="D102" s="76"/>
      <c r="E102" s="77"/>
      <c r="F102" s="75"/>
      <c r="G102" s="75"/>
      <c r="H102" s="76"/>
      <c r="I102" s="78">
        <f>SUM(I101)</f>
        <v>2553.5100000000002</v>
      </c>
    </row>
    <row r="103" spans="1:9" ht="12.75" customHeight="1" x14ac:dyDescent="0.2">
      <c r="A103" s="9"/>
      <c r="B103" s="9"/>
      <c r="C103" s="9"/>
      <c r="D103" s="9"/>
      <c r="E103" s="9"/>
      <c r="F103" s="20"/>
      <c r="G103" s="20"/>
      <c r="H103" s="20"/>
      <c r="I103" s="20"/>
    </row>
    <row r="104" spans="1:9" ht="12.75" customHeight="1" x14ac:dyDescent="0.2">
      <c r="A104" s="21" t="s">
        <v>21</v>
      </c>
      <c r="B104" s="22"/>
      <c r="C104" s="23"/>
      <c r="D104" s="4" t="s">
        <v>9</v>
      </c>
      <c r="E104" s="4" t="s">
        <v>6</v>
      </c>
      <c r="F104" s="119" t="s">
        <v>7</v>
      </c>
    </row>
    <row r="105" spans="1:9" ht="12.75" customHeight="1" x14ac:dyDescent="0.2">
      <c r="A105" s="642" t="s">
        <v>15</v>
      </c>
      <c r="B105" s="643"/>
      <c r="C105" s="25"/>
      <c r="D105" s="26">
        <f>B19</f>
        <v>6212.5300000000007</v>
      </c>
      <c r="E105" s="26">
        <f>I19</f>
        <v>56.52</v>
      </c>
      <c r="F105" s="120">
        <f>D105+E105</f>
        <v>6269.0500000000011</v>
      </c>
    </row>
    <row r="106" spans="1:9" ht="12.75" customHeight="1" x14ac:dyDescent="0.2">
      <c r="A106" s="642" t="s">
        <v>1067</v>
      </c>
      <c r="B106" s="643"/>
      <c r="C106" s="25"/>
      <c r="D106" s="26">
        <f>B34</f>
        <v>1576.98</v>
      </c>
      <c r="E106" s="26">
        <f>I34</f>
        <v>12.47</v>
      </c>
      <c r="F106" s="120">
        <f>D106+E106</f>
        <v>1589.45</v>
      </c>
    </row>
    <row r="107" spans="1:9" ht="12.75" customHeight="1" x14ac:dyDescent="0.2">
      <c r="A107" s="642" t="s">
        <v>14</v>
      </c>
      <c r="B107" s="643"/>
      <c r="C107" s="25"/>
      <c r="D107" s="26">
        <f>B49</f>
        <v>485.93000000000006</v>
      </c>
      <c r="E107" s="26">
        <f>I49</f>
        <v>0</v>
      </c>
      <c r="F107" s="120">
        <f>D107+E107</f>
        <v>485.93000000000006</v>
      </c>
    </row>
    <row r="108" spans="1:9" ht="12.75" customHeight="1" x14ac:dyDescent="0.2">
      <c r="A108" s="642" t="s">
        <v>146</v>
      </c>
      <c r="B108" s="643"/>
      <c r="C108" s="25"/>
      <c r="D108" s="26">
        <f>B64</f>
        <v>0</v>
      </c>
      <c r="E108" s="26">
        <f>I64</f>
        <v>0</v>
      </c>
      <c r="F108" s="120">
        <f>D108+E108</f>
        <v>0</v>
      </c>
      <c r="G108" s="56"/>
    </row>
    <row r="109" spans="1:9" ht="12.75" customHeight="1" x14ac:dyDescent="0.2">
      <c r="A109" s="642" t="s">
        <v>26</v>
      </c>
      <c r="B109" s="643"/>
      <c r="C109" s="25"/>
      <c r="D109" s="26">
        <f>B84</f>
        <v>0</v>
      </c>
      <c r="E109" s="26">
        <f>I84</f>
        <v>0</v>
      </c>
      <c r="F109" s="120">
        <f>D109+E109</f>
        <v>0</v>
      </c>
      <c r="G109" s="56"/>
    </row>
    <row r="110" spans="1:9" ht="12.75" customHeight="1" x14ac:dyDescent="0.2">
      <c r="A110" s="646" t="s">
        <v>69</v>
      </c>
      <c r="B110" s="647"/>
      <c r="C110" s="245"/>
      <c r="D110" s="246"/>
      <c r="E110" s="246"/>
      <c r="F110" s="242">
        <f>F111+F112+F113</f>
        <v>5497.55</v>
      </c>
      <c r="G110" s="56"/>
    </row>
    <row r="111" spans="1:9" ht="12.75" customHeight="1" x14ac:dyDescent="0.2">
      <c r="A111" s="642" t="s">
        <v>2270</v>
      </c>
      <c r="B111" s="643"/>
      <c r="C111" s="245"/>
      <c r="D111" s="246"/>
      <c r="E111" s="246"/>
      <c r="F111" s="247">
        <f>I66</f>
        <v>4811.46</v>
      </c>
      <c r="G111" s="56"/>
    </row>
    <row r="112" spans="1:9" ht="12.75" customHeight="1" x14ac:dyDescent="0.2">
      <c r="A112" s="644" t="s">
        <v>84</v>
      </c>
      <c r="B112" s="645"/>
      <c r="C112" s="25"/>
      <c r="D112" s="26"/>
      <c r="E112" s="26"/>
      <c r="F112" s="120">
        <f>I67</f>
        <v>358.18</v>
      </c>
      <c r="G112" s="56"/>
    </row>
    <row r="113" spans="1:7" ht="12.75" customHeight="1" x14ac:dyDescent="0.2">
      <c r="A113" s="644" t="s">
        <v>86</v>
      </c>
      <c r="B113" s="645"/>
      <c r="C113" s="25"/>
      <c r="D113" s="26"/>
      <c r="E113" s="26"/>
      <c r="F113" s="120">
        <f>I68</f>
        <v>327.91</v>
      </c>
      <c r="G113" s="56"/>
    </row>
    <row r="114" spans="1:7" ht="38.450000000000003" customHeight="1" x14ac:dyDescent="0.2">
      <c r="A114" s="650" t="s">
        <v>2</v>
      </c>
      <c r="B114" s="651"/>
      <c r="C114" s="25"/>
      <c r="D114" s="26">
        <f>B99</f>
        <v>0</v>
      </c>
      <c r="E114" s="26"/>
      <c r="F114" s="120">
        <f>D114+E114+I99</f>
        <v>1807.68</v>
      </c>
      <c r="G114" s="56"/>
    </row>
    <row r="115" spans="1:7" ht="38.450000000000003" customHeight="1" x14ac:dyDescent="0.2">
      <c r="A115" s="650" t="s">
        <v>96</v>
      </c>
      <c r="B115" s="651"/>
      <c r="C115" s="25"/>
      <c r="D115" s="26"/>
      <c r="E115" s="26"/>
      <c r="F115" s="120">
        <f>I102</f>
        <v>2553.5100000000002</v>
      </c>
      <c r="G115" s="56"/>
    </row>
    <row r="116" spans="1:7" ht="12.75" customHeight="1" x14ac:dyDescent="0.2">
      <c r="A116" s="648" t="s">
        <v>22</v>
      </c>
      <c r="B116" s="649"/>
      <c r="C116" s="27"/>
      <c r="D116" s="28">
        <f>SUM(D105:D114)</f>
        <v>8275.44</v>
      </c>
      <c r="E116" s="28">
        <f>SUM(E105:E109)</f>
        <v>68.990000000000009</v>
      </c>
      <c r="F116" s="121">
        <f>F105+F106+F107+F108+F109+F110+F114+F115</f>
        <v>18203.169999999998</v>
      </c>
    </row>
  </sheetData>
  <autoFilter ref="A5:I84"/>
  <mergeCells count="16">
    <mergeCell ref="A112:B112"/>
    <mergeCell ref="A113:B113"/>
    <mergeCell ref="A111:B111"/>
    <mergeCell ref="A86:A97"/>
    <mergeCell ref="G2:H2"/>
    <mergeCell ref="A108:B108"/>
    <mergeCell ref="G1:H1"/>
    <mergeCell ref="A109:B109"/>
    <mergeCell ref="A1:B1"/>
    <mergeCell ref="A116:B116"/>
    <mergeCell ref="A105:B105"/>
    <mergeCell ref="A106:B106"/>
    <mergeCell ref="A107:B107"/>
    <mergeCell ref="A114:B114"/>
    <mergeCell ref="A110:B110"/>
    <mergeCell ref="A115:B115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52"/>
  <dimension ref="A1:IU261"/>
  <sheetViews>
    <sheetView topLeftCell="A170" zoomScale="97" zoomScaleNormal="97" workbookViewId="0">
      <selection activeCell="B182" sqref="B182"/>
    </sheetView>
  </sheetViews>
  <sheetFormatPr defaultRowHeight="12.75" customHeight="1" x14ac:dyDescent="0.2"/>
  <cols>
    <col min="1" max="1" width="25.140625" customWidth="1"/>
    <col min="2" max="2" width="12.7109375" customWidth="1"/>
    <col min="3" max="3" width="13.140625" customWidth="1"/>
    <col min="4" max="4" width="14.28515625" customWidth="1"/>
    <col min="5" max="5" width="27" customWidth="1"/>
    <col min="6" max="6" width="13.42578125" customWidth="1"/>
    <col min="7" max="7" width="7.28515625" customWidth="1"/>
    <col min="8" max="8" width="12.85546875" customWidth="1"/>
    <col min="9" max="9" width="13.85546875" customWidth="1"/>
  </cols>
  <sheetData>
    <row r="1" spans="1:9" ht="12.75" customHeight="1" x14ac:dyDescent="0.2">
      <c r="A1" s="708" t="s">
        <v>85</v>
      </c>
      <c r="B1" s="70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5352.3</v>
      </c>
      <c r="E2" s="5">
        <v>1551382.63</v>
      </c>
      <c r="F2" s="6">
        <v>1491828.86</v>
      </c>
      <c r="G2" s="640">
        <f>E2-F2</f>
        <v>59553.769999999786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48</v>
      </c>
      <c r="E3" s="1">
        <v>6</v>
      </c>
      <c r="F3" s="1"/>
      <c r="G3" s="1"/>
      <c r="H3" s="1" t="s">
        <v>25</v>
      </c>
      <c r="I3" s="8">
        <f>F2-F261</f>
        <v>-95115.909905999899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51.7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thickBot="1" x14ac:dyDescent="0.25">
      <c r="A6" s="313"/>
      <c r="B6" s="70">
        <v>12852.01</v>
      </c>
      <c r="C6" s="70" t="s">
        <v>66</v>
      </c>
      <c r="D6" s="315"/>
      <c r="E6" s="53"/>
      <c r="F6" s="53"/>
      <c r="G6" s="53"/>
      <c r="H6" s="153"/>
      <c r="I6" s="165">
        <f t="shared" ref="I6:I43" si="0">G6*H6</f>
        <v>0</v>
      </c>
    </row>
    <row r="7" spans="1:9" ht="12.75" customHeight="1" x14ac:dyDescent="0.2">
      <c r="A7" s="622" t="s">
        <v>126</v>
      </c>
      <c r="B7" s="625">
        <v>13968.7</v>
      </c>
      <c r="C7" s="625" t="s">
        <v>67</v>
      </c>
      <c r="D7" s="627" t="s">
        <v>549</v>
      </c>
      <c r="E7" s="37" t="s">
        <v>550</v>
      </c>
      <c r="F7" s="37" t="s">
        <v>110</v>
      </c>
      <c r="G7" s="37">
        <v>1.04</v>
      </c>
      <c r="H7" s="38">
        <v>197.09</v>
      </c>
      <c r="I7" s="39">
        <f t="shared" si="0"/>
        <v>204.9736</v>
      </c>
    </row>
    <row r="8" spans="1:9" ht="12.75" customHeight="1" thickBot="1" x14ac:dyDescent="0.25">
      <c r="A8" s="624"/>
      <c r="B8" s="626"/>
      <c r="C8" s="626"/>
      <c r="D8" s="629"/>
      <c r="E8" s="40" t="s">
        <v>551</v>
      </c>
      <c r="F8" s="40" t="s">
        <v>100</v>
      </c>
      <c r="G8" s="40">
        <v>0.05</v>
      </c>
      <c r="H8" s="41">
        <v>92</v>
      </c>
      <c r="I8" s="42">
        <f t="shared" si="0"/>
        <v>4.6000000000000005</v>
      </c>
    </row>
    <row r="9" spans="1:9" ht="12.75" customHeight="1" x14ac:dyDescent="0.2">
      <c r="A9" s="260"/>
      <c r="B9" s="33">
        <v>19469.03</v>
      </c>
      <c r="C9" s="33" t="s">
        <v>70</v>
      </c>
      <c r="D9" s="262"/>
      <c r="E9" s="35"/>
      <c r="F9" s="35"/>
      <c r="G9" s="35"/>
      <c r="H9" s="36"/>
      <c r="I9" s="157">
        <f t="shared" si="0"/>
        <v>0</v>
      </c>
    </row>
    <row r="10" spans="1:9" ht="12.75" customHeight="1" x14ac:dyDescent="0.2">
      <c r="A10" s="263"/>
      <c r="B10" s="13">
        <v>16607.38</v>
      </c>
      <c r="C10" s="33" t="s">
        <v>72</v>
      </c>
      <c r="D10" s="265"/>
      <c r="E10" s="15"/>
      <c r="F10" s="15"/>
      <c r="G10" s="15"/>
      <c r="H10" s="16"/>
      <c r="I10" s="43">
        <f t="shared" si="0"/>
        <v>0</v>
      </c>
    </row>
    <row r="11" spans="1:9" ht="12.75" customHeight="1" thickBot="1" x14ac:dyDescent="0.25">
      <c r="A11" s="308"/>
      <c r="B11" s="71">
        <v>15080.9</v>
      </c>
      <c r="C11" s="70" t="s">
        <v>73</v>
      </c>
      <c r="D11" s="309"/>
      <c r="E11" s="73"/>
      <c r="F11" s="73"/>
      <c r="G11" s="73"/>
      <c r="H11" s="74"/>
      <c r="I11" s="201">
        <f t="shared" si="0"/>
        <v>0</v>
      </c>
    </row>
    <row r="12" spans="1:9" ht="12.75" customHeight="1" thickBot="1" x14ac:dyDescent="0.25">
      <c r="A12" s="622" t="s">
        <v>126</v>
      </c>
      <c r="B12" s="625">
        <v>17943.189999999999</v>
      </c>
      <c r="C12" s="625" t="s">
        <v>74</v>
      </c>
      <c r="D12" s="47" t="s">
        <v>1118</v>
      </c>
      <c r="E12" s="47" t="s">
        <v>550</v>
      </c>
      <c r="F12" s="47" t="s">
        <v>110</v>
      </c>
      <c r="G12" s="47">
        <v>6</v>
      </c>
      <c r="H12" s="48">
        <v>197.09</v>
      </c>
      <c r="I12" s="49">
        <f t="shared" si="0"/>
        <v>1182.54</v>
      </c>
    </row>
    <row r="13" spans="1:9" ht="12.75" customHeight="1" x14ac:dyDescent="0.2">
      <c r="A13" s="623"/>
      <c r="B13" s="632"/>
      <c r="C13" s="632"/>
      <c r="D13" s="627" t="s">
        <v>407</v>
      </c>
      <c r="E13" s="35" t="s">
        <v>550</v>
      </c>
      <c r="F13" s="35" t="s">
        <v>110</v>
      </c>
      <c r="G13" s="35">
        <v>2.08</v>
      </c>
      <c r="H13" s="36">
        <v>197.09</v>
      </c>
      <c r="I13" s="157">
        <f t="shared" si="0"/>
        <v>409.94720000000001</v>
      </c>
    </row>
    <row r="14" spans="1:9" ht="12.75" customHeight="1" thickBot="1" x14ac:dyDescent="0.25">
      <c r="A14" s="624"/>
      <c r="B14" s="626"/>
      <c r="C14" s="626"/>
      <c r="D14" s="629"/>
      <c r="E14" s="40" t="s">
        <v>551</v>
      </c>
      <c r="F14" s="40" t="s">
        <v>100</v>
      </c>
      <c r="G14" s="40">
        <v>0.05</v>
      </c>
      <c r="H14" s="41">
        <v>110</v>
      </c>
      <c r="I14" s="42">
        <f t="shared" si="0"/>
        <v>5.5</v>
      </c>
    </row>
    <row r="15" spans="1:9" ht="12.75" customHeight="1" x14ac:dyDescent="0.2">
      <c r="A15" s="260"/>
      <c r="B15" s="33">
        <v>12150.66</v>
      </c>
      <c r="C15" s="33" t="s">
        <v>75</v>
      </c>
      <c r="D15" s="306"/>
      <c r="E15" s="35"/>
      <c r="F15" s="35"/>
      <c r="G15" s="35"/>
      <c r="H15" s="36"/>
      <c r="I15" s="157">
        <f t="shared" si="0"/>
        <v>0</v>
      </c>
    </row>
    <row r="16" spans="1:9" ht="12.75" customHeight="1" x14ac:dyDescent="0.2">
      <c r="A16" s="263"/>
      <c r="B16" s="13">
        <v>17085.62</v>
      </c>
      <c r="C16" s="33" t="s">
        <v>76</v>
      </c>
      <c r="D16" s="268"/>
      <c r="E16" s="15"/>
      <c r="F16" s="15"/>
      <c r="G16" s="15"/>
      <c r="H16" s="16"/>
      <c r="I16" s="43">
        <f t="shared" si="0"/>
        <v>0</v>
      </c>
    </row>
    <row r="17" spans="1:9" ht="12.75" customHeight="1" thickBot="1" x14ac:dyDescent="0.25">
      <c r="A17" s="308"/>
      <c r="B17" s="71">
        <v>17045.95</v>
      </c>
      <c r="C17" s="70" t="s">
        <v>77</v>
      </c>
      <c r="D17" s="318"/>
      <c r="E17" s="73"/>
      <c r="F17" s="73"/>
      <c r="G17" s="73"/>
      <c r="H17" s="74"/>
      <c r="I17" s="201">
        <f t="shared" si="0"/>
        <v>0</v>
      </c>
    </row>
    <row r="18" spans="1:9" ht="12.75" customHeight="1" x14ac:dyDescent="0.2">
      <c r="A18" s="622" t="s">
        <v>1746</v>
      </c>
      <c r="B18" s="625">
        <v>25271.52</v>
      </c>
      <c r="C18" s="625" t="s">
        <v>78</v>
      </c>
      <c r="D18" s="658" t="s">
        <v>1747</v>
      </c>
      <c r="E18" s="37" t="s">
        <v>496</v>
      </c>
      <c r="F18" s="37" t="s">
        <v>1587</v>
      </c>
      <c r="G18" s="37">
        <v>1</v>
      </c>
      <c r="H18" s="38">
        <v>375</v>
      </c>
      <c r="I18" s="39">
        <f t="shared" si="0"/>
        <v>375</v>
      </c>
    </row>
    <row r="19" spans="1:9" ht="12.75" customHeight="1" thickBot="1" x14ac:dyDescent="0.25">
      <c r="A19" s="624"/>
      <c r="B19" s="626"/>
      <c r="C19" s="626"/>
      <c r="D19" s="659"/>
      <c r="E19" s="40" t="s">
        <v>1748</v>
      </c>
      <c r="F19" s="40" t="s">
        <v>99</v>
      </c>
      <c r="G19" s="40">
        <v>1</v>
      </c>
      <c r="H19" s="41">
        <v>125</v>
      </c>
      <c r="I19" s="42">
        <f t="shared" si="0"/>
        <v>125</v>
      </c>
    </row>
    <row r="20" spans="1:9" ht="12.75" customHeight="1" x14ac:dyDescent="0.2">
      <c r="A20" s="622" t="s">
        <v>1570</v>
      </c>
      <c r="B20" s="625">
        <v>20734.189999999999</v>
      </c>
      <c r="C20" s="625" t="s">
        <v>79</v>
      </c>
      <c r="D20" s="627" t="s">
        <v>820</v>
      </c>
      <c r="E20" s="37" t="s">
        <v>1871</v>
      </c>
      <c r="F20" s="37" t="s">
        <v>99</v>
      </c>
      <c r="G20" s="37">
        <v>1</v>
      </c>
      <c r="H20" s="38">
        <v>585</v>
      </c>
      <c r="I20" s="39">
        <f t="shared" si="0"/>
        <v>585</v>
      </c>
    </row>
    <row r="21" spans="1:9" ht="12.75" customHeight="1" x14ac:dyDescent="0.2">
      <c r="A21" s="623"/>
      <c r="B21" s="632"/>
      <c r="C21" s="632"/>
      <c r="D21" s="628"/>
      <c r="E21" s="15" t="s">
        <v>455</v>
      </c>
      <c r="F21" s="15" t="s">
        <v>99</v>
      </c>
      <c r="G21" s="15">
        <v>2</v>
      </c>
      <c r="H21" s="16">
        <v>38</v>
      </c>
      <c r="I21" s="43">
        <f t="shared" si="0"/>
        <v>76</v>
      </c>
    </row>
    <row r="22" spans="1:9" x14ac:dyDescent="0.2">
      <c r="A22" s="623"/>
      <c r="B22" s="632"/>
      <c r="C22" s="632"/>
      <c r="D22" s="628"/>
      <c r="E22" s="15" t="s">
        <v>1872</v>
      </c>
      <c r="F22" s="15" t="s">
        <v>100</v>
      </c>
      <c r="G22" s="15">
        <v>0.3</v>
      </c>
      <c r="H22" s="16">
        <v>200</v>
      </c>
      <c r="I22" s="43">
        <f t="shared" si="0"/>
        <v>60</v>
      </c>
    </row>
    <row r="23" spans="1:9" x14ac:dyDescent="0.2">
      <c r="A23" s="623"/>
      <c r="B23" s="632"/>
      <c r="C23" s="632"/>
      <c r="D23" s="628"/>
      <c r="E23" s="15" t="s">
        <v>1132</v>
      </c>
      <c r="F23" s="15" t="s">
        <v>528</v>
      </c>
      <c r="G23" s="15">
        <v>2</v>
      </c>
      <c r="H23" s="16">
        <v>435</v>
      </c>
      <c r="I23" s="43">
        <f t="shared" si="0"/>
        <v>870</v>
      </c>
    </row>
    <row r="24" spans="1:9" x14ac:dyDescent="0.2">
      <c r="A24" s="623"/>
      <c r="B24" s="632"/>
      <c r="C24" s="632"/>
      <c r="D24" s="628"/>
      <c r="E24" s="15" t="s">
        <v>1753</v>
      </c>
      <c r="F24" s="15" t="s">
        <v>99</v>
      </c>
      <c r="G24" s="15">
        <v>1</v>
      </c>
      <c r="H24" s="16">
        <v>345</v>
      </c>
      <c r="I24" s="43">
        <f t="shared" si="0"/>
        <v>345</v>
      </c>
    </row>
    <row r="25" spans="1:9" x14ac:dyDescent="0.2">
      <c r="A25" s="623"/>
      <c r="B25" s="632"/>
      <c r="C25" s="632"/>
      <c r="D25" s="628"/>
      <c r="E25" s="15" t="s">
        <v>1868</v>
      </c>
      <c r="F25" s="15" t="s">
        <v>99</v>
      </c>
      <c r="G25" s="15">
        <v>4</v>
      </c>
      <c r="H25" s="16">
        <v>170</v>
      </c>
      <c r="I25" s="43">
        <f t="shared" si="0"/>
        <v>680</v>
      </c>
    </row>
    <row r="26" spans="1:9" x14ac:dyDescent="0.2">
      <c r="A26" s="623"/>
      <c r="B26" s="632"/>
      <c r="C26" s="632"/>
      <c r="D26" s="628"/>
      <c r="E26" s="15" t="s">
        <v>151</v>
      </c>
      <c r="F26" s="15" t="s">
        <v>100</v>
      </c>
      <c r="G26" s="15">
        <v>0.7</v>
      </c>
      <c r="H26" s="16">
        <v>76</v>
      </c>
      <c r="I26" s="43">
        <f t="shared" si="0"/>
        <v>53.199999999999996</v>
      </c>
    </row>
    <row r="27" spans="1:9" x14ac:dyDescent="0.2">
      <c r="A27" s="623"/>
      <c r="B27" s="632"/>
      <c r="C27" s="632"/>
      <c r="D27" s="628"/>
      <c r="E27" s="15" t="s">
        <v>127</v>
      </c>
      <c r="F27" s="15" t="s">
        <v>100</v>
      </c>
      <c r="G27" s="15">
        <v>0.4</v>
      </c>
      <c r="H27" s="16">
        <v>80</v>
      </c>
      <c r="I27" s="43">
        <f t="shared" si="0"/>
        <v>32</v>
      </c>
    </row>
    <row r="28" spans="1:9" x14ac:dyDescent="0.2">
      <c r="A28" s="623"/>
      <c r="B28" s="632"/>
      <c r="C28" s="632"/>
      <c r="D28" s="628"/>
      <c r="E28" s="15" t="s">
        <v>1518</v>
      </c>
      <c r="F28" s="15" t="s">
        <v>100</v>
      </c>
      <c r="G28" s="15">
        <v>0.25</v>
      </c>
      <c r="H28" s="16">
        <v>170</v>
      </c>
      <c r="I28" s="43">
        <f t="shared" si="0"/>
        <v>42.5</v>
      </c>
    </row>
    <row r="29" spans="1:9" x14ac:dyDescent="0.2">
      <c r="A29" s="623"/>
      <c r="B29" s="632"/>
      <c r="C29" s="632"/>
      <c r="D29" s="628"/>
      <c r="E29" s="15" t="s">
        <v>450</v>
      </c>
      <c r="F29" s="15" t="s">
        <v>100</v>
      </c>
      <c r="G29" s="15">
        <v>1</v>
      </c>
      <c r="H29" s="16">
        <v>116.04</v>
      </c>
      <c r="I29" s="43">
        <f t="shared" si="0"/>
        <v>116.04</v>
      </c>
    </row>
    <row r="30" spans="1:9" x14ac:dyDescent="0.2">
      <c r="A30" s="623"/>
      <c r="B30" s="632"/>
      <c r="C30" s="632"/>
      <c r="D30" s="628"/>
      <c r="E30" s="15" t="s">
        <v>115</v>
      </c>
      <c r="F30" s="15" t="s">
        <v>99</v>
      </c>
      <c r="G30" s="15">
        <v>3</v>
      </c>
      <c r="H30" s="16">
        <v>45</v>
      </c>
      <c r="I30" s="43">
        <f t="shared" si="0"/>
        <v>135</v>
      </c>
    </row>
    <row r="31" spans="1:9" x14ac:dyDescent="0.2">
      <c r="A31" s="623"/>
      <c r="B31" s="632"/>
      <c r="C31" s="632"/>
      <c r="D31" s="628"/>
      <c r="E31" s="15" t="s">
        <v>496</v>
      </c>
      <c r="F31" s="15" t="s">
        <v>99</v>
      </c>
      <c r="G31" s="15">
        <v>1</v>
      </c>
      <c r="H31" s="16">
        <v>330</v>
      </c>
      <c r="I31" s="43">
        <f t="shared" si="0"/>
        <v>330</v>
      </c>
    </row>
    <row r="32" spans="1:9" x14ac:dyDescent="0.2">
      <c r="A32" s="623"/>
      <c r="B32" s="632"/>
      <c r="C32" s="632"/>
      <c r="D32" s="628"/>
      <c r="E32" s="15" t="s">
        <v>1873</v>
      </c>
      <c r="F32" s="15" t="s">
        <v>99</v>
      </c>
      <c r="G32" s="15">
        <v>2</v>
      </c>
      <c r="H32" s="16">
        <v>368</v>
      </c>
      <c r="I32" s="43">
        <f t="shared" si="0"/>
        <v>736</v>
      </c>
    </row>
    <row r="33" spans="1:9" x14ac:dyDescent="0.2">
      <c r="A33" s="623"/>
      <c r="B33" s="632"/>
      <c r="C33" s="632"/>
      <c r="D33" s="628"/>
      <c r="E33" s="15" t="s">
        <v>1874</v>
      </c>
      <c r="F33" s="15" t="s">
        <v>101</v>
      </c>
      <c r="G33" s="15">
        <v>12</v>
      </c>
      <c r="H33" s="16">
        <v>354.7</v>
      </c>
      <c r="I33" s="43">
        <f t="shared" si="0"/>
        <v>4256.3999999999996</v>
      </c>
    </row>
    <row r="34" spans="1:9" x14ac:dyDescent="0.2">
      <c r="A34" s="623"/>
      <c r="B34" s="632"/>
      <c r="C34" s="632"/>
      <c r="D34" s="628"/>
      <c r="E34" s="15" t="s">
        <v>1875</v>
      </c>
      <c r="F34" s="15" t="s">
        <v>101</v>
      </c>
      <c r="G34" s="15">
        <v>12</v>
      </c>
      <c r="H34" s="16">
        <v>41.65</v>
      </c>
      <c r="I34" s="43">
        <f t="shared" si="0"/>
        <v>499.79999999999995</v>
      </c>
    </row>
    <row r="35" spans="1:9" x14ac:dyDescent="0.2">
      <c r="A35" s="623"/>
      <c r="B35" s="632"/>
      <c r="C35" s="632"/>
      <c r="D35" s="628"/>
      <c r="E35" s="15" t="s">
        <v>1876</v>
      </c>
      <c r="F35" s="15" t="s">
        <v>99</v>
      </c>
      <c r="G35" s="15">
        <v>10</v>
      </c>
      <c r="H35" s="16">
        <v>3.5</v>
      </c>
      <c r="I35" s="43">
        <f t="shared" si="0"/>
        <v>35</v>
      </c>
    </row>
    <row r="36" spans="1:9" x14ac:dyDescent="0.2">
      <c r="A36" s="623"/>
      <c r="B36" s="632"/>
      <c r="C36" s="632"/>
      <c r="D36" s="628"/>
      <c r="E36" s="15" t="s">
        <v>1877</v>
      </c>
      <c r="F36" s="15" t="s">
        <v>99</v>
      </c>
      <c r="G36" s="15">
        <v>10</v>
      </c>
      <c r="H36" s="16">
        <v>1</v>
      </c>
      <c r="I36" s="43">
        <f t="shared" si="0"/>
        <v>10</v>
      </c>
    </row>
    <row r="37" spans="1:9" x14ac:dyDescent="0.2">
      <c r="A37" s="623"/>
      <c r="B37" s="632"/>
      <c r="C37" s="632"/>
      <c r="D37" s="628"/>
      <c r="E37" s="15" t="s">
        <v>1878</v>
      </c>
      <c r="F37" s="15" t="s">
        <v>99</v>
      </c>
      <c r="G37" s="15">
        <v>20</v>
      </c>
      <c r="H37" s="16">
        <v>1</v>
      </c>
      <c r="I37" s="43">
        <f t="shared" si="0"/>
        <v>20</v>
      </c>
    </row>
    <row r="38" spans="1:9" x14ac:dyDescent="0.2">
      <c r="A38" s="623"/>
      <c r="B38" s="632"/>
      <c r="C38" s="632"/>
      <c r="D38" s="628"/>
      <c r="E38" s="15" t="s">
        <v>1879</v>
      </c>
      <c r="F38" s="15" t="s">
        <v>99</v>
      </c>
      <c r="G38" s="15">
        <v>2</v>
      </c>
      <c r="H38" s="16">
        <v>10</v>
      </c>
      <c r="I38" s="43">
        <f t="shared" si="0"/>
        <v>20</v>
      </c>
    </row>
    <row r="39" spans="1:9" x14ac:dyDescent="0.2">
      <c r="A39" s="623"/>
      <c r="B39" s="632"/>
      <c r="C39" s="632"/>
      <c r="D39" s="628"/>
      <c r="E39" s="15" t="s">
        <v>1880</v>
      </c>
      <c r="F39" s="15" t="s">
        <v>99</v>
      </c>
      <c r="G39" s="15">
        <v>4</v>
      </c>
      <c r="H39" s="16">
        <v>65</v>
      </c>
      <c r="I39" s="43">
        <f t="shared" si="0"/>
        <v>260</v>
      </c>
    </row>
    <row r="40" spans="1:9" ht="12.75" customHeight="1" x14ac:dyDescent="0.2">
      <c r="A40" s="623"/>
      <c r="B40" s="632"/>
      <c r="C40" s="632"/>
      <c r="D40" s="628"/>
      <c r="E40" s="15" t="s">
        <v>1881</v>
      </c>
      <c r="F40" s="15" t="s">
        <v>99</v>
      </c>
      <c r="G40" s="15">
        <v>1</v>
      </c>
      <c r="H40" s="16">
        <v>45</v>
      </c>
      <c r="I40" s="43">
        <f t="shared" si="0"/>
        <v>45</v>
      </c>
    </row>
    <row r="41" spans="1:9" ht="12.75" customHeight="1" x14ac:dyDescent="0.2">
      <c r="A41" s="623"/>
      <c r="B41" s="632"/>
      <c r="C41" s="632"/>
      <c r="D41" s="628"/>
      <c r="E41" s="15" t="s">
        <v>1882</v>
      </c>
      <c r="F41" s="15" t="s">
        <v>99</v>
      </c>
      <c r="G41" s="15">
        <v>3</v>
      </c>
      <c r="H41" s="16">
        <v>120</v>
      </c>
      <c r="I41" s="43">
        <f t="shared" si="0"/>
        <v>360</v>
      </c>
    </row>
    <row r="42" spans="1:9" ht="12.75" customHeight="1" thickBot="1" x14ac:dyDescent="0.25">
      <c r="A42" s="624"/>
      <c r="B42" s="626"/>
      <c r="C42" s="626"/>
      <c r="D42" s="629"/>
      <c r="E42" s="40" t="s">
        <v>1883</v>
      </c>
      <c r="F42" s="40" t="s">
        <v>99</v>
      </c>
      <c r="G42" s="40">
        <v>2</v>
      </c>
      <c r="H42" s="41">
        <v>20</v>
      </c>
      <c r="I42" s="42">
        <f t="shared" si="0"/>
        <v>40</v>
      </c>
    </row>
    <row r="43" spans="1:9" ht="12.75" customHeight="1" thickBot="1" x14ac:dyDescent="0.25">
      <c r="A43" s="260"/>
      <c r="B43" s="33">
        <v>20953.89</v>
      </c>
      <c r="C43" s="33" t="s">
        <v>80</v>
      </c>
      <c r="D43" s="306"/>
      <c r="E43" s="35"/>
      <c r="F43" s="35"/>
      <c r="G43" s="35"/>
      <c r="H43" s="36"/>
      <c r="I43" s="157">
        <f t="shared" si="0"/>
        <v>0</v>
      </c>
    </row>
    <row r="44" spans="1:9" ht="12.75" customHeight="1" thickBot="1" x14ac:dyDescent="0.25">
      <c r="A44" s="440"/>
      <c r="B44" s="85"/>
      <c r="C44" s="85" t="s">
        <v>87</v>
      </c>
      <c r="D44" s="441"/>
      <c r="E44" s="47"/>
      <c r="F44" s="47"/>
      <c r="G44" s="47"/>
      <c r="H44" s="48"/>
      <c r="I44" s="49">
        <v>1781.43</v>
      </c>
    </row>
    <row r="45" spans="1:9" ht="12.75" customHeight="1" thickBot="1" x14ac:dyDescent="0.25">
      <c r="A45" s="218"/>
      <c r="B45" s="223">
        <f>SUM(B6:B43)</f>
        <v>209163.03999999998</v>
      </c>
      <c r="C45" s="224"/>
      <c r="D45" s="223"/>
      <c r="E45" s="225"/>
      <c r="F45" s="224"/>
      <c r="G45" s="224"/>
      <c r="H45" s="223" t="s">
        <v>17</v>
      </c>
      <c r="I45" s="226">
        <f>SUM(I6:I44)</f>
        <v>13695.930799999998</v>
      </c>
    </row>
    <row r="46" spans="1:9" ht="77.25" thickBot="1" x14ac:dyDescent="0.25">
      <c r="A46" s="134" t="s">
        <v>1066</v>
      </c>
      <c r="B46" s="114" t="s">
        <v>16</v>
      </c>
      <c r="C46" s="114" t="s">
        <v>5</v>
      </c>
      <c r="D46" s="114" t="s">
        <v>23</v>
      </c>
      <c r="E46" s="118" t="s">
        <v>18</v>
      </c>
      <c r="F46" s="114" t="s">
        <v>19</v>
      </c>
      <c r="G46" s="114" t="s">
        <v>10</v>
      </c>
      <c r="H46" s="114" t="s">
        <v>13</v>
      </c>
      <c r="I46" s="115" t="s">
        <v>12</v>
      </c>
    </row>
    <row r="47" spans="1:9" s="45" customFormat="1" ht="12.75" customHeight="1" x14ac:dyDescent="0.2">
      <c r="A47" s="622" t="s">
        <v>224</v>
      </c>
      <c r="B47" s="625">
        <v>21702.597000000002</v>
      </c>
      <c r="C47" s="625" t="s">
        <v>66</v>
      </c>
      <c r="D47" s="627" t="s">
        <v>266</v>
      </c>
      <c r="E47" s="37" t="s">
        <v>136</v>
      </c>
      <c r="F47" s="37" t="s">
        <v>101</v>
      </c>
      <c r="G47" s="37">
        <v>1</v>
      </c>
      <c r="H47" s="38">
        <v>55.65</v>
      </c>
      <c r="I47" s="156">
        <f t="shared" ref="I47:I73" si="1">G47*H47</f>
        <v>55.65</v>
      </c>
    </row>
    <row r="48" spans="1:9" s="45" customFormat="1" ht="12.75" customHeight="1" x14ac:dyDescent="0.2">
      <c r="A48" s="623"/>
      <c r="B48" s="632"/>
      <c r="C48" s="632"/>
      <c r="D48" s="628"/>
      <c r="E48" s="15" t="s">
        <v>267</v>
      </c>
      <c r="F48" s="15" t="s">
        <v>99</v>
      </c>
      <c r="G48" s="15">
        <v>2</v>
      </c>
      <c r="H48" s="16">
        <v>159.21</v>
      </c>
      <c r="I48" s="201">
        <f t="shared" si="1"/>
        <v>318.42</v>
      </c>
    </row>
    <row r="49" spans="1:9" s="45" customFormat="1" ht="12.75" customHeight="1" thickBot="1" x14ac:dyDescent="0.25">
      <c r="A49" s="623"/>
      <c r="B49" s="632"/>
      <c r="C49" s="632"/>
      <c r="D49" s="629"/>
      <c r="E49" s="40" t="s">
        <v>217</v>
      </c>
      <c r="F49" s="40" t="s">
        <v>99</v>
      </c>
      <c r="G49" s="40">
        <v>1</v>
      </c>
      <c r="H49" s="41">
        <v>139.31</v>
      </c>
      <c r="I49" s="42">
        <f t="shared" si="1"/>
        <v>139.31</v>
      </c>
    </row>
    <row r="50" spans="1:9" s="44" customFormat="1" ht="12.75" customHeight="1" thickBot="1" x14ac:dyDescent="0.25">
      <c r="A50" s="624"/>
      <c r="B50" s="626"/>
      <c r="C50" s="626"/>
      <c r="D50" s="83" t="s">
        <v>268</v>
      </c>
      <c r="E50" s="83" t="s">
        <v>269</v>
      </c>
      <c r="F50" s="83" t="s">
        <v>99</v>
      </c>
      <c r="G50" s="83">
        <v>1</v>
      </c>
      <c r="H50" s="84">
        <v>62.93</v>
      </c>
      <c r="I50" s="200">
        <f t="shared" si="1"/>
        <v>62.93</v>
      </c>
    </row>
    <row r="51" spans="1:9" s="44" customFormat="1" ht="12.75" customHeight="1" x14ac:dyDescent="0.2">
      <c r="A51" s="622" t="s">
        <v>329</v>
      </c>
      <c r="B51" s="625">
        <v>21117.07</v>
      </c>
      <c r="C51" s="625" t="s">
        <v>67</v>
      </c>
      <c r="D51" s="633" t="s">
        <v>430</v>
      </c>
      <c r="E51" s="37" t="s">
        <v>331</v>
      </c>
      <c r="F51" s="37" t="s">
        <v>99</v>
      </c>
      <c r="G51" s="37">
        <v>26</v>
      </c>
      <c r="H51" s="38">
        <v>8.89</v>
      </c>
      <c r="I51" s="39">
        <f>G51*H51</f>
        <v>231.14000000000001</v>
      </c>
    </row>
    <row r="52" spans="1:9" s="44" customFormat="1" ht="13.5" thickBot="1" x14ac:dyDescent="0.25">
      <c r="A52" s="624"/>
      <c r="B52" s="632"/>
      <c r="C52" s="632"/>
      <c r="D52" s="635"/>
      <c r="E52" s="40" t="s">
        <v>337</v>
      </c>
      <c r="F52" s="40" t="s">
        <v>99</v>
      </c>
      <c r="G52" s="40">
        <v>1</v>
      </c>
      <c r="H52" s="41">
        <v>44.8</v>
      </c>
      <c r="I52" s="42">
        <f t="shared" si="1"/>
        <v>44.8</v>
      </c>
    </row>
    <row r="53" spans="1:9" s="44" customFormat="1" x14ac:dyDescent="0.2">
      <c r="A53" s="622" t="s">
        <v>107</v>
      </c>
      <c r="B53" s="632"/>
      <c r="C53" s="632"/>
      <c r="D53" s="627" t="s">
        <v>552</v>
      </c>
      <c r="E53" s="37" t="s">
        <v>450</v>
      </c>
      <c r="F53" s="37" t="s">
        <v>99</v>
      </c>
      <c r="G53" s="37">
        <v>1</v>
      </c>
      <c r="H53" s="38">
        <v>125.48</v>
      </c>
      <c r="I53" s="156">
        <f t="shared" si="1"/>
        <v>125.48</v>
      </c>
    </row>
    <row r="54" spans="1:9" s="44" customFormat="1" ht="12.75" customHeight="1" x14ac:dyDescent="0.2">
      <c r="A54" s="623"/>
      <c r="B54" s="632"/>
      <c r="C54" s="632"/>
      <c r="D54" s="628"/>
      <c r="E54" s="15" t="s">
        <v>364</v>
      </c>
      <c r="F54" s="15" t="s">
        <v>101</v>
      </c>
      <c r="G54" s="15">
        <v>24</v>
      </c>
      <c r="H54" s="16">
        <v>154.05000000000001</v>
      </c>
      <c r="I54" s="201">
        <f t="shared" si="1"/>
        <v>3697.2000000000003</v>
      </c>
    </row>
    <row r="55" spans="1:9" s="44" customFormat="1" ht="12.75" customHeight="1" x14ac:dyDescent="0.2">
      <c r="A55" s="623"/>
      <c r="B55" s="632"/>
      <c r="C55" s="632"/>
      <c r="D55" s="628"/>
      <c r="E55" s="15" t="s">
        <v>553</v>
      </c>
      <c r="F55" s="15" t="s">
        <v>99</v>
      </c>
      <c r="G55" s="15">
        <v>4</v>
      </c>
      <c r="H55" s="16">
        <v>67.510000000000005</v>
      </c>
      <c r="I55" s="201">
        <f t="shared" si="1"/>
        <v>270.04000000000002</v>
      </c>
    </row>
    <row r="56" spans="1:9" s="44" customFormat="1" ht="12.75" customHeight="1" x14ac:dyDescent="0.2">
      <c r="A56" s="623"/>
      <c r="B56" s="632"/>
      <c r="C56" s="632"/>
      <c r="D56" s="628"/>
      <c r="E56" s="15" t="s">
        <v>412</v>
      </c>
      <c r="F56" s="15" t="s">
        <v>99</v>
      </c>
      <c r="G56" s="15">
        <v>4</v>
      </c>
      <c r="H56" s="16">
        <v>12.76</v>
      </c>
      <c r="I56" s="201">
        <f t="shared" si="1"/>
        <v>51.04</v>
      </c>
    </row>
    <row r="57" spans="1:9" s="45" customFormat="1" ht="12.75" customHeight="1" x14ac:dyDescent="0.2">
      <c r="A57" s="623"/>
      <c r="B57" s="632"/>
      <c r="C57" s="632"/>
      <c r="D57" s="628"/>
      <c r="E57" s="15" t="s">
        <v>411</v>
      </c>
      <c r="F57" s="15" t="s">
        <v>99</v>
      </c>
      <c r="G57" s="15">
        <v>4</v>
      </c>
      <c r="H57" s="16">
        <v>567.21</v>
      </c>
      <c r="I57" s="201">
        <f t="shared" si="1"/>
        <v>2268.84</v>
      </c>
    </row>
    <row r="58" spans="1:9" s="45" customFormat="1" ht="12.75" customHeight="1" x14ac:dyDescent="0.2">
      <c r="A58" s="623"/>
      <c r="B58" s="632"/>
      <c r="C58" s="632"/>
      <c r="D58" s="628"/>
      <c r="E58" s="15" t="s">
        <v>554</v>
      </c>
      <c r="F58" s="15" t="s">
        <v>99</v>
      </c>
      <c r="G58" s="15">
        <v>6</v>
      </c>
      <c r="H58" s="16">
        <v>32.520000000000003</v>
      </c>
      <c r="I58" s="201">
        <f t="shared" si="1"/>
        <v>195.12</v>
      </c>
    </row>
    <row r="59" spans="1:9" s="45" customFormat="1" ht="12.75" customHeight="1" x14ac:dyDescent="0.2">
      <c r="A59" s="623"/>
      <c r="B59" s="632"/>
      <c r="C59" s="632"/>
      <c r="D59" s="628"/>
      <c r="E59" s="15" t="s">
        <v>365</v>
      </c>
      <c r="F59" s="15" t="s">
        <v>101</v>
      </c>
      <c r="G59" s="15">
        <v>70</v>
      </c>
      <c r="H59" s="16">
        <v>187.36</v>
      </c>
      <c r="I59" s="201">
        <f t="shared" si="1"/>
        <v>13115.2</v>
      </c>
    </row>
    <row r="60" spans="1:9" s="45" customFormat="1" ht="12.75" customHeight="1" x14ac:dyDescent="0.2">
      <c r="A60" s="623"/>
      <c r="B60" s="632"/>
      <c r="C60" s="632"/>
      <c r="D60" s="628"/>
      <c r="E60" s="15" t="s">
        <v>141</v>
      </c>
      <c r="F60" s="15" t="s">
        <v>101</v>
      </c>
      <c r="G60" s="15">
        <v>9.5</v>
      </c>
      <c r="H60" s="16">
        <v>131.84</v>
      </c>
      <c r="I60" s="201">
        <f t="shared" si="1"/>
        <v>1252.48</v>
      </c>
    </row>
    <row r="61" spans="1:9" s="45" customFormat="1" ht="12.75" customHeight="1" x14ac:dyDescent="0.2">
      <c r="A61" s="623"/>
      <c r="B61" s="632"/>
      <c r="C61" s="632"/>
      <c r="D61" s="628"/>
      <c r="E61" s="15" t="s">
        <v>197</v>
      </c>
      <c r="F61" s="15" t="s">
        <v>101</v>
      </c>
      <c r="G61" s="15">
        <v>6</v>
      </c>
      <c r="H61" s="16">
        <v>97.5</v>
      </c>
      <c r="I61" s="201">
        <f t="shared" si="1"/>
        <v>585</v>
      </c>
    </row>
    <row r="62" spans="1:9" s="45" customFormat="1" ht="12.75" customHeight="1" x14ac:dyDescent="0.2">
      <c r="A62" s="623"/>
      <c r="B62" s="632"/>
      <c r="C62" s="632"/>
      <c r="D62" s="628"/>
      <c r="E62" s="15" t="s">
        <v>120</v>
      </c>
      <c r="F62" s="15" t="s">
        <v>99</v>
      </c>
      <c r="G62" s="15">
        <v>23</v>
      </c>
      <c r="H62" s="16">
        <v>5.28</v>
      </c>
      <c r="I62" s="201">
        <f t="shared" si="1"/>
        <v>121.44000000000001</v>
      </c>
    </row>
    <row r="63" spans="1:9" s="45" customFormat="1" ht="12.75" customHeight="1" x14ac:dyDescent="0.2">
      <c r="A63" s="623"/>
      <c r="B63" s="632"/>
      <c r="C63" s="632"/>
      <c r="D63" s="628"/>
      <c r="E63" s="15" t="s">
        <v>122</v>
      </c>
      <c r="F63" s="15" t="s">
        <v>99</v>
      </c>
      <c r="G63" s="15">
        <v>53</v>
      </c>
      <c r="H63" s="16">
        <v>191.48</v>
      </c>
      <c r="I63" s="201">
        <f t="shared" si="1"/>
        <v>10148.439999999999</v>
      </c>
    </row>
    <row r="64" spans="1:9" s="45" customFormat="1" ht="12.75" customHeight="1" x14ac:dyDescent="0.2">
      <c r="A64" s="623"/>
      <c r="B64" s="632"/>
      <c r="C64" s="632"/>
      <c r="D64" s="628"/>
      <c r="E64" s="15" t="s">
        <v>115</v>
      </c>
      <c r="F64" s="15" t="s">
        <v>99</v>
      </c>
      <c r="G64" s="15">
        <v>16</v>
      </c>
      <c r="H64" s="16">
        <v>42</v>
      </c>
      <c r="I64" s="201">
        <f t="shared" si="1"/>
        <v>672</v>
      </c>
    </row>
    <row r="65" spans="1:9" s="45" customFormat="1" ht="12.75" customHeight="1" x14ac:dyDescent="0.2">
      <c r="A65" s="623"/>
      <c r="B65" s="632"/>
      <c r="C65" s="632"/>
      <c r="D65" s="628"/>
      <c r="E65" s="15" t="s">
        <v>129</v>
      </c>
      <c r="F65" s="15" t="s">
        <v>99</v>
      </c>
      <c r="G65" s="15">
        <v>1</v>
      </c>
      <c r="H65" s="16">
        <v>8.07</v>
      </c>
      <c r="I65" s="201">
        <f t="shared" si="1"/>
        <v>8.07</v>
      </c>
    </row>
    <row r="66" spans="1:9" s="45" customFormat="1" ht="12.75" customHeight="1" x14ac:dyDescent="0.2">
      <c r="A66" s="623"/>
      <c r="B66" s="632"/>
      <c r="C66" s="632"/>
      <c r="D66" s="628"/>
      <c r="E66" s="15" t="s">
        <v>196</v>
      </c>
      <c r="F66" s="15" t="s">
        <v>99</v>
      </c>
      <c r="G66" s="15">
        <v>1</v>
      </c>
      <c r="H66" s="16">
        <v>151.66</v>
      </c>
      <c r="I66" s="201">
        <f t="shared" si="1"/>
        <v>151.66</v>
      </c>
    </row>
    <row r="67" spans="1:9" s="45" customFormat="1" ht="12.75" customHeight="1" x14ac:dyDescent="0.2">
      <c r="A67" s="623"/>
      <c r="B67" s="632"/>
      <c r="C67" s="632"/>
      <c r="D67" s="628"/>
      <c r="E67" s="15" t="s">
        <v>137</v>
      </c>
      <c r="F67" s="15" t="s">
        <v>101</v>
      </c>
      <c r="G67" s="15">
        <v>4</v>
      </c>
      <c r="H67" s="16">
        <v>109.78</v>
      </c>
      <c r="I67" s="201">
        <f t="shared" si="1"/>
        <v>439.12</v>
      </c>
    </row>
    <row r="68" spans="1:9" s="45" customFormat="1" ht="12.75" customHeight="1" x14ac:dyDescent="0.2">
      <c r="A68" s="623"/>
      <c r="B68" s="632"/>
      <c r="C68" s="632"/>
      <c r="D68" s="628"/>
      <c r="E68" s="15" t="s">
        <v>276</v>
      </c>
      <c r="F68" s="15" t="s">
        <v>99</v>
      </c>
      <c r="G68" s="15">
        <v>1</v>
      </c>
      <c r="H68" s="16">
        <v>320</v>
      </c>
      <c r="I68" s="201">
        <f t="shared" si="1"/>
        <v>320</v>
      </c>
    </row>
    <row r="69" spans="1:9" s="45" customFormat="1" ht="12.75" customHeight="1" x14ac:dyDescent="0.2">
      <c r="A69" s="623"/>
      <c r="B69" s="632"/>
      <c r="C69" s="632"/>
      <c r="D69" s="628"/>
      <c r="E69" s="15" t="s">
        <v>499</v>
      </c>
      <c r="F69" s="15" t="s">
        <v>101</v>
      </c>
      <c r="G69" s="15">
        <v>3</v>
      </c>
      <c r="H69" s="16">
        <v>50.37</v>
      </c>
      <c r="I69" s="201">
        <f t="shared" si="1"/>
        <v>151.10999999999999</v>
      </c>
    </row>
    <row r="70" spans="1:9" s="45" customFormat="1" ht="12.75" customHeight="1" x14ac:dyDescent="0.2">
      <c r="A70" s="623"/>
      <c r="B70" s="632"/>
      <c r="C70" s="632"/>
      <c r="D70" s="628"/>
      <c r="E70" s="15" t="s">
        <v>142</v>
      </c>
      <c r="F70" s="15" t="s">
        <v>99</v>
      </c>
      <c r="G70" s="15">
        <v>4</v>
      </c>
      <c r="H70" s="16">
        <v>9.98</v>
      </c>
      <c r="I70" s="201">
        <f t="shared" si="1"/>
        <v>39.92</v>
      </c>
    </row>
    <row r="71" spans="1:9" s="45" customFormat="1" ht="12.75" customHeight="1" x14ac:dyDescent="0.2">
      <c r="A71" s="623"/>
      <c r="B71" s="632"/>
      <c r="C71" s="632"/>
      <c r="D71" s="628"/>
      <c r="E71" s="15" t="s">
        <v>138</v>
      </c>
      <c r="F71" s="15" t="s">
        <v>99</v>
      </c>
      <c r="G71" s="15">
        <v>2</v>
      </c>
      <c r="H71" s="16">
        <v>567.34</v>
      </c>
      <c r="I71" s="201">
        <f t="shared" si="1"/>
        <v>1134.68</v>
      </c>
    </row>
    <row r="72" spans="1:9" s="45" customFormat="1" x14ac:dyDescent="0.2">
      <c r="A72" s="623"/>
      <c r="B72" s="632"/>
      <c r="C72" s="632"/>
      <c r="D72" s="628"/>
      <c r="E72" s="15" t="s">
        <v>134</v>
      </c>
      <c r="F72" s="15" t="s">
        <v>99</v>
      </c>
      <c r="G72" s="15">
        <v>3</v>
      </c>
      <c r="H72" s="16">
        <v>75</v>
      </c>
      <c r="I72" s="201">
        <f t="shared" si="1"/>
        <v>225</v>
      </c>
    </row>
    <row r="73" spans="1:9" s="45" customFormat="1" x14ac:dyDescent="0.2">
      <c r="A73" s="623"/>
      <c r="B73" s="632"/>
      <c r="C73" s="632"/>
      <c r="D73" s="628"/>
      <c r="E73" s="15" t="s">
        <v>239</v>
      </c>
      <c r="F73" s="15" t="s">
        <v>99</v>
      </c>
      <c r="G73" s="15">
        <v>4</v>
      </c>
      <c r="H73" s="16">
        <v>410.43</v>
      </c>
      <c r="I73" s="201">
        <f t="shared" si="1"/>
        <v>1641.72</v>
      </c>
    </row>
    <row r="74" spans="1:9" s="45" customFormat="1" x14ac:dyDescent="0.2">
      <c r="A74" s="623"/>
      <c r="B74" s="632"/>
      <c r="C74" s="632"/>
      <c r="D74" s="628"/>
      <c r="E74" s="15" t="s">
        <v>238</v>
      </c>
      <c r="F74" s="15" t="s">
        <v>99</v>
      </c>
      <c r="G74" s="15">
        <v>6</v>
      </c>
      <c r="H74" s="16">
        <v>45</v>
      </c>
      <c r="I74" s="201">
        <f t="shared" ref="I74:I161" si="2">G74*H74</f>
        <v>270</v>
      </c>
    </row>
    <row r="75" spans="1:9" s="45" customFormat="1" x14ac:dyDescent="0.2">
      <c r="A75" s="623"/>
      <c r="B75" s="632"/>
      <c r="C75" s="632"/>
      <c r="D75" s="628"/>
      <c r="E75" s="15" t="s">
        <v>136</v>
      </c>
      <c r="F75" s="15" t="s">
        <v>101</v>
      </c>
      <c r="G75" s="15">
        <v>6</v>
      </c>
      <c r="H75" s="16">
        <v>55.65</v>
      </c>
      <c r="I75" s="201">
        <f t="shared" si="2"/>
        <v>333.9</v>
      </c>
    </row>
    <row r="76" spans="1:9" s="45" customFormat="1" x14ac:dyDescent="0.2">
      <c r="A76" s="623"/>
      <c r="B76" s="632"/>
      <c r="C76" s="632"/>
      <c r="D76" s="628"/>
      <c r="E76" s="15" t="s">
        <v>216</v>
      </c>
      <c r="F76" s="15" t="s">
        <v>101</v>
      </c>
      <c r="G76" s="15">
        <v>2</v>
      </c>
      <c r="H76" s="16">
        <v>52.03</v>
      </c>
      <c r="I76" s="201">
        <f t="shared" si="2"/>
        <v>104.06</v>
      </c>
    </row>
    <row r="77" spans="1:9" s="45" customFormat="1" x14ac:dyDescent="0.2">
      <c r="A77" s="623"/>
      <c r="B77" s="632"/>
      <c r="C77" s="632"/>
      <c r="D77" s="628"/>
      <c r="E77" s="15" t="s">
        <v>555</v>
      </c>
      <c r="F77" s="15" t="s">
        <v>99</v>
      </c>
      <c r="G77" s="15">
        <v>6</v>
      </c>
      <c r="H77" s="16">
        <v>159.21</v>
      </c>
      <c r="I77" s="201">
        <f t="shared" si="2"/>
        <v>955.26</v>
      </c>
    </row>
    <row r="78" spans="1:9" s="45" customFormat="1" x14ac:dyDescent="0.2">
      <c r="A78" s="623"/>
      <c r="B78" s="632"/>
      <c r="C78" s="632"/>
      <c r="D78" s="628"/>
      <c r="E78" s="15" t="s">
        <v>223</v>
      </c>
      <c r="F78" s="15" t="s">
        <v>99</v>
      </c>
      <c r="G78" s="15">
        <v>2</v>
      </c>
      <c r="H78" s="16">
        <v>290</v>
      </c>
      <c r="I78" s="201">
        <f t="shared" si="2"/>
        <v>580</v>
      </c>
    </row>
    <row r="79" spans="1:9" s="45" customFormat="1" x14ac:dyDescent="0.2">
      <c r="A79" s="623"/>
      <c r="B79" s="632"/>
      <c r="C79" s="632"/>
      <c r="D79" s="628"/>
      <c r="E79" s="15" t="s">
        <v>556</v>
      </c>
      <c r="F79" s="15" t="s">
        <v>99</v>
      </c>
      <c r="G79" s="15">
        <v>1.5</v>
      </c>
      <c r="H79" s="16">
        <v>175</v>
      </c>
      <c r="I79" s="201">
        <f t="shared" si="2"/>
        <v>262.5</v>
      </c>
    </row>
    <row r="80" spans="1:9" s="45" customFormat="1" x14ac:dyDescent="0.2">
      <c r="A80" s="623"/>
      <c r="B80" s="632"/>
      <c r="C80" s="632"/>
      <c r="D80" s="628"/>
      <c r="E80" s="15" t="s">
        <v>557</v>
      </c>
      <c r="F80" s="15" t="s">
        <v>99</v>
      </c>
      <c r="G80" s="15">
        <v>1</v>
      </c>
      <c r="H80" s="16">
        <v>420</v>
      </c>
      <c r="I80" s="201">
        <f t="shared" si="2"/>
        <v>420</v>
      </c>
    </row>
    <row r="81" spans="1:9" s="45" customFormat="1" x14ac:dyDescent="0.2">
      <c r="A81" s="623"/>
      <c r="B81" s="632"/>
      <c r="C81" s="632"/>
      <c r="D81" s="628"/>
      <c r="E81" s="15" t="s">
        <v>370</v>
      </c>
      <c r="F81" s="15" t="s">
        <v>99</v>
      </c>
      <c r="G81" s="15">
        <v>2</v>
      </c>
      <c r="H81" s="16">
        <v>280</v>
      </c>
      <c r="I81" s="201">
        <f t="shared" si="2"/>
        <v>560</v>
      </c>
    </row>
    <row r="82" spans="1:9" s="45" customFormat="1" x14ac:dyDescent="0.2">
      <c r="A82" s="623"/>
      <c r="B82" s="632"/>
      <c r="C82" s="632"/>
      <c r="D82" s="628"/>
      <c r="E82" s="15" t="s">
        <v>420</v>
      </c>
      <c r="F82" s="15" t="s">
        <v>99</v>
      </c>
      <c r="G82" s="15">
        <v>4</v>
      </c>
      <c r="H82" s="16">
        <v>140</v>
      </c>
      <c r="I82" s="201">
        <f t="shared" si="2"/>
        <v>560</v>
      </c>
    </row>
    <row r="83" spans="1:9" s="45" customFormat="1" x14ac:dyDescent="0.2">
      <c r="A83" s="623"/>
      <c r="B83" s="632"/>
      <c r="C83" s="632"/>
      <c r="D83" s="628"/>
      <c r="E83" s="15" t="s">
        <v>509</v>
      </c>
      <c r="F83" s="15" t="s">
        <v>99</v>
      </c>
      <c r="G83" s="15">
        <v>2</v>
      </c>
      <c r="H83" s="16">
        <v>290</v>
      </c>
      <c r="I83" s="201">
        <f t="shared" si="2"/>
        <v>580</v>
      </c>
    </row>
    <row r="84" spans="1:9" s="45" customFormat="1" x14ac:dyDescent="0.2">
      <c r="A84" s="623"/>
      <c r="B84" s="632"/>
      <c r="C84" s="632"/>
      <c r="D84" s="628"/>
      <c r="E84" s="15" t="s">
        <v>558</v>
      </c>
      <c r="F84" s="15" t="s">
        <v>99</v>
      </c>
      <c r="G84" s="15">
        <v>6</v>
      </c>
      <c r="H84" s="16">
        <v>891.82</v>
      </c>
      <c r="I84" s="201">
        <f t="shared" si="2"/>
        <v>5350.92</v>
      </c>
    </row>
    <row r="85" spans="1:9" s="45" customFormat="1" x14ac:dyDescent="0.2">
      <c r="A85" s="623"/>
      <c r="B85" s="632"/>
      <c r="C85" s="632"/>
      <c r="D85" s="628"/>
      <c r="E85" s="15" t="s">
        <v>559</v>
      </c>
      <c r="F85" s="15" t="s">
        <v>99</v>
      </c>
      <c r="G85" s="15">
        <v>6</v>
      </c>
      <c r="H85" s="16">
        <v>30.42</v>
      </c>
      <c r="I85" s="201">
        <f t="shared" si="2"/>
        <v>182.52</v>
      </c>
    </row>
    <row r="86" spans="1:9" s="45" customFormat="1" x14ac:dyDescent="0.2">
      <c r="A86" s="623"/>
      <c r="B86" s="632"/>
      <c r="C86" s="632"/>
      <c r="D86" s="628"/>
      <c r="E86" s="15" t="s">
        <v>359</v>
      </c>
      <c r="F86" s="15" t="s">
        <v>99</v>
      </c>
      <c r="G86" s="15">
        <v>30.5</v>
      </c>
      <c r="H86" s="16">
        <v>28.1</v>
      </c>
      <c r="I86" s="201">
        <f t="shared" si="2"/>
        <v>857.05000000000007</v>
      </c>
    </row>
    <row r="87" spans="1:9" s="45" customFormat="1" x14ac:dyDescent="0.2">
      <c r="A87" s="623"/>
      <c r="B87" s="632"/>
      <c r="C87" s="632"/>
      <c r="D87" s="628"/>
      <c r="E87" s="15" t="s">
        <v>560</v>
      </c>
      <c r="F87" s="15" t="s">
        <v>99</v>
      </c>
      <c r="G87" s="15">
        <v>2</v>
      </c>
      <c r="H87" s="16">
        <v>2551.75</v>
      </c>
      <c r="I87" s="201">
        <f t="shared" si="2"/>
        <v>5103.5</v>
      </c>
    </row>
    <row r="88" spans="1:9" s="45" customFormat="1" x14ac:dyDescent="0.2">
      <c r="A88" s="623"/>
      <c r="B88" s="632"/>
      <c r="C88" s="632"/>
      <c r="D88" s="628"/>
      <c r="E88" s="15" t="s">
        <v>561</v>
      </c>
      <c r="F88" s="15" t="s">
        <v>99</v>
      </c>
      <c r="G88" s="15">
        <v>4</v>
      </c>
      <c r="H88" s="16">
        <v>204.42</v>
      </c>
      <c r="I88" s="201">
        <f t="shared" si="2"/>
        <v>817.68</v>
      </c>
    </row>
    <row r="89" spans="1:9" s="45" customFormat="1" x14ac:dyDescent="0.2">
      <c r="A89" s="623"/>
      <c r="B89" s="632"/>
      <c r="C89" s="632"/>
      <c r="D89" s="628"/>
      <c r="E89" s="15" t="s">
        <v>562</v>
      </c>
      <c r="F89" s="15" t="s">
        <v>99</v>
      </c>
      <c r="G89" s="15">
        <v>4</v>
      </c>
      <c r="H89" s="16">
        <v>4.9400000000000004</v>
      </c>
      <c r="I89" s="201">
        <f t="shared" si="2"/>
        <v>19.760000000000002</v>
      </c>
    </row>
    <row r="90" spans="1:9" s="45" customFormat="1" x14ac:dyDescent="0.2">
      <c r="A90" s="623"/>
      <c r="B90" s="632"/>
      <c r="C90" s="632"/>
      <c r="D90" s="628"/>
      <c r="E90" s="15" t="s">
        <v>563</v>
      </c>
      <c r="F90" s="15" t="s">
        <v>99</v>
      </c>
      <c r="G90" s="15">
        <v>2</v>
      </c>
      <c r="H90" s="16">
        <v>50.4</v>
      </c>
      <c r="I90" s="201">
        <f t="shared" si="2"/>
        <v>100.8</v>
      </c>
    </row>
    <row r="91" spans="1:9" s="45" customFormat="1" x14ac:dyDescent="0.2">
      <c r="A91" s="623"/>
      <c r="B91" s="632"/>
      <c r="C91" s="632"/>
      <c r="D91" s="628"/>
      <c r="E91" s="15" t="s">
        <v>456</v>
      </c>
      <c r="F91" s="15" t="s">
        <v>100</v>
      </c>
      <c r="G91" s="15">
        <v>1</v>
      </c>
      <c r="H91" s="16">
        <v>73.75</v>
      </c>
      <c r="I91" s="201">
        <f t="shared" si="2"/>
        <v>73.75</v>
      </c>
    </row>
    <row r="92" spans="1:9" s="45" customFormat="1" x14ac:dyDescent="0.2">
      <c r="A92" s="623"/>
      <c r="B92" s="632"/>
      <c r="C92" s="632"/>
      <c r="D92" s="628"/>
      <c r="E92" s="15" t="s">
        <v>457</v>
      </c>
      <c r="F92" s="15" t="s">
        <v>100</v>
      </c>
      <c r="G92" s="15">
        <v>0.5</v>
      </c>
      <c r="H92" s="16">
        <v>103.35</v>
      </c>
      <c r="I92" s="201">
        <f t="shared" si="2"/>
        <v>51.674999999999997</v>
      </c>
    </row>
    <row r="93" spans="1:9" s="45" customFormat="1" x14ac:dyDescent="0.2">
      <c r="A93" s="623"/>
      <c r="B93" s="632"/>
      <c r="C93" s="632"/>
      <c r="D93" s="628"/>
      <c r="E93" s="15" t="s">
        <v>139</v>
      </c>
      <c r="F93" s="15" t="s">
        <v>99</v>
      </c>
      <c r="G93" s="15">
        <v>1</v>
      </c>
      <c r="H93" s="16">
        <v>320</v>
      </c>
      <c r="I93" s="201">
        <f t="shared" si="2"/>
        <v>320</v>
      </c>
    </row>
    <row r="94" spans="1:9" s="45" customFormat="1" x14ac:dyDescent="0.2">
      <c r="A94" s="623"/>
      <c r="B94" s="632"/>
      <c r="C94" s="632"/>
      <c r="D94" s="628"/>
      <c r="E94" s="15" t="s">
        <v>564</v>
      </c>
      <c r="F94" s="15" t="s">
        <v>101</v>
      </c>
      <c r="G94" s="15">
        <v>32</v>
      </c>
      <c r="H94" s="16">
        <v>200.08</v>
      </c>
      <c r="I94" s="201">
        <f t="shared" si="2"/>
        <v>6402.56</v>
      </c>
    </row>
    <row r="95" spans="1:9" s="45" customFormat="1" x14ac:dyDescent="0.2">
      <c r="A95" s="623"/>
      <c r="B95" s="632"/>
      <c r="C95" s="632"/>
      <c r="D95" s="628"/>
      <c r="E95" s="15" t="s">
        <v>235</v>
      </c>
      <c r="F95" s="15" t="s">
        <v>101</v>
      </c>
      <c r="G95" s="15">
        <v>32</v>
      </c>
      <c r="H95" s="16">
        <v>125.85</v>
      </c>
      <c r="I95" s="201">
        <f t="shared" si="2"/>
        <v>4027.2</v>
      </c>
    </row>
    <row r="96" spans="1:9" s="45" customFormat="1" x14ac:dyDescent="0.2">
      <c r="A96" s="623"/>
      <c r="B96" s="632"/>
      <c r="C96" s="632"/>
      <c r="D96" s="628"/>
      <c r="E96" s="15" t="s">
        <v>565</v>
      </c>
      <c r="F96" s="15" t="s">
        <v>101</v>
      </c>
      <c r="G96" s="15">
        <v>32</v>
      </c>
      <c r="H96" s="16">
        <v>135.87</v>
      </c>
      <c r="I96" s="201">
        <f t="shared" si="2"/>
        <v>4347.84</v>
      </c>
    </row>
    <row r="97" spans="1:9" s="45" customFormat="1" x14ac:dyDescent="0.2">
      <c r="A97" s="623"/>
      <c r="B97" s="632"/>
      <c r="C97" s="632"/>
      <c r="D97" s="628"/>
      <c r="E97" s="15" t="s">
        <v>566</v>
      </c>
      <c r="F97" s="15" t="s">
        <v>99</v>
      </c>
      <c r="G97" s="15">
        <v>6</v>
      </c>
      <c r="H97" s="16">
        <v>16.13</v>
      </c>
      <c r="I97" s="201">
        <f t="shared" si="2"/>
        <v>96.78</v>
      </c>
    </row>
    <row r="98" spans="1:9" s="45" customFormat="1" x14ac:dyDescent="0.2">
      <c r="A98" s="623"/>
      <c r="B98" s="632"/>
      <c r="C98" s="632"/>
      <c r="D98" s="628"/>
      <c r="E98" s="15" t="s">
        <v>567</v>
      </c>
      <c r="F98" s="15" t="s">
        <v>99</v>
      </c>
      <c r="G98" s="15">
        <v>6</v>
      </c>
      <c r="H98" s="16">
        <v>7.03</v>
      </c>
      <c r="I98" s="201">
        <f t="shared" si="2"/>
        <v>42.18</v>
      </c>
    </row>
    <row r="99" spans="1:9" s="45" customFormat="1" x14ac:dyDescent="0.2">
      <c r="A99" s="623"/>
      <c r="B99" s="632"/>
      <c r="C99" s="632"/>
      <c r="D99" s="628"/>
      <c r="E99" s="15" t="s">
        <v>568</v>
      </c>
      <c r="F99" s="15" t="s">
        <v>99</v>
      </c>
      <c r="G99" s="15">
        <v>6</v>
      </c>
      <c r="H99" s="16">
        <v>18.89</v>
      </c>
      <c r="I99" s="201">
        <f t="shared" si="2"/>
        <v>113.34</v>
      </c>
    </row>
    <row r="100" spans="1:9" s="45" customFormat="1" x14ac:dyDescent="0.2">
      <c r="A100" s="623"/>
      <c r="B100" s="632"/>
      <c r="C100" s="632"/>
      <c r="D100" s="628"/>
      <c r="E100" s="15" t="s">
        <v>569</v>
      </c>
      <c r="F100" s="15" t="s">
        <v>99</v>
      </c>
      <c r="G100" s="15">
        <v>6</v>
      </c>
      <c r="H100" s="16">
        <v>11.1</v>
      </c>
      <c r="I100" s="201">
        <f t="shared" si="2"/>
        <v>66.599999999999994</v>
      </c>
    </row>
    <row r="101" spans="1:9" s="45" customFormat="1" x14ac:dyDescent="0.2">
      <c r="A101" s="623"/>
      <c r="B101" s="632"/>
      <c r="C101" s="632"/>
      <c r="D101" s="628"/>
      <c r="E101" s="15" t="s">
        <v>570</v>
      </c>
      <c r="F101" s="15" t="s">
        <v>99</v>
      </c>
      <c r="G101" s="15">
        <v>1</v>
      </c>
      <c r="H101" s="16">
        <v>407.68</v>
      </c>
      <c r="I101" s="201">
        <f t="shared" si="2"/>
        <v>407.68</v>
      </c>
    </row>
    <row r="102" spans="1:9" s="45" customFormat="1" x14ac:dyDescent="0.2">
      <c r="A102" s="623"/>
      <c r="B102" s="632"/>
      <c r="C102" s="632"/>
      <c r="D102" s="628"/>
      <c r="E102" s="15" t="s">
        <v>571</v>
      </c>
      <c r="F102" s="15" t="s">
        <v>99</v>
      </c>
      <c r="G102" s="15">
        <v>6</v>
      </c>
      <c r="H102" s="16">
        <v>5.4</v>
      </c>
      <c r="I102" s="201">
        <f t="shared" si="2"/>
        <v>32.400000000000006</v>
      </c>
    </row>
    <row r="103" spans="1:9" s="45" customFormat="1" x14ac:dyDescent="0.2">
      <c r="A103" s="623"/>
      <c r="B103" s="632"/>
      <c r="C103" s="632"/>
      <c r="D103" s="628"/>
      <c r="E103" s="15" t="s">
        <v>131</v>
      </c>
      <c r="F103" s="15" t="s">
        <v>101</v>
      </c>
      <c r="G103" s="15">
        <v>200</v>
      </c>
      <c r="H103" s="16">
        <v>40.880000000000003</v>
      </c>
      <c r="I103" s="201">
        <f t="shared" si="2"/>
        <v>8176.0000000000009</v>
      </c>
    </row>
    <row r="104" spans="1:9" s="45" customFormat="1" x14ac:dyDescent="0.2">
      <c r="A104" s="623"/>
      <c r="B104" s="632"/>
      <c r="C104" s="632"/>
      <c r="D104" s="628"/>
      <c r="E104" s="15" t="s">
        <v>572</v>
      </c>
      <c r="F104" s="15" t="s">
        <v>99</v>
      </c>
      <c r="G104" s="15">
        <v>18</v>
      </c>
      <c r="H104" s="16">
        <v>31.08</v>
      </c>
      <c r="I104" s="201">
        <f t="shared" si="2"/>
        <v>559.43999999999994</v>
      </c>
    </row>
    <row r="105" spans="1:9" s="45" customFormat="1" x14ac:dyDescent="0.2">
      <c r="A105" s="623"/>
      <c r="B105" s="632"/>
      <c r="C105" s="632"/>
      <c r="D105" s="628"/>
      <c r="E105" s="15" t="s">
        <v>237</v>
      </c>
      <c r="F105" s="15" t="s">
        <v>99</v>
      </c>
      <c r="G105" s="15">
        <v>20</v>
      </c>
      <c r="H105" s="16">
        <v>18.071999999999999</v>
      </c>
      <c r="I105" s="201">
        <f t="shared" si="2"/>
        <v>361.44</v>
      </c>
    </row>
    <row r="106" spans="1:9" s="45" customFormat="1" x14ac:dyDescent="0.2">
      <c r="A106" s="623"/>
      <c r="B106" s="632"/>
      <c r="C106" s="632"/>
      <c r="D106" s="628"/>
      <c r="E106" s="15" t="s">
        <v>576</v>
      </c>
      <c r="F106" s="15" t="s">
        <v>99</v>
      </c>
      <c r="G106" s="15">
        <v>18</v>
      </c>
      <c r="H106" s="16">
        <v>13.43</v>
      </c>
      <c r="I106" s="201">
        <f t="shared" si="2"/>
        <v>241.74</v>
      </c>
    </row>
    <row r="107" spans="1:9" s="45" customFormat="1" x14ac:dyDescent="0.2">
      <c r="A107" s="623"/>
      <c r="B107" s="632"/>
      <c r="C107" s="632"/>
      <c r="D107" s="628"/>
      <c r="E107" s="15" t="s">
        <v>573</v>
      </c>
      <c r="F107" s="15" t="s">
        <v>99</v>
      </c>
      <c r="G107" s="15">
        <v>46</v>
      </c>
      <c r="H107" s="16">
        <v>54.38</v>
      </c>
      <c r="I107" s="201">
        <f t="shared" si="2"/>
        <v>2501.48</v>
      </c>
    </row>
    <row r="108" spans="1:9" s="45" customFormat="1" x14ac:dyDescent="0.2">
      <c r="A108" s="623"/>
      <c r="B108" s="632"/>
      <c r="C108" s="632"/>
      <c r="D108" s="628"/>
      <c r="E108" s="15" t="s">
        <v>574</v>
      </c>
      <c r="F108" s="15" t="s">
        <v>99</v>
      </c>
      <c r="G108" s="15">
        <v>5</v>
      </c>
      <c r="H108" s="16">
        <v>140.52000000000001</v>
      </c>
      <c r="I108" s="201">
        <f t="shared" si="2"/>
        <v>702.6</v>
      </c>
    </row>
    <row r="109" spans="1:9" s="45" customFormat="1" x14ac:dyDescent="0.2">
      <c r="A109" s="623"/>
      <c r="B109" s="632"/>
      <c r="C109" s="632"/>
      <c r="D109" s="628"/>
      <c r="E109" s="15" t="s">
        <v>240</v>
      </c>
      <c r="F109" s="15" t="s">
        <v>99</v>
      </c>
      <c r="G109" s="15">
        <v>80</v>
      </c>
      <c r="H109" s="16">
        <v>70.48</v>
      </c>
      <c r="I109" s="201">
        <f t="shared" si="2"/>
        <v>5638.4000000000005</v>
      </c>
    </row>
    <row r="110" spans="1:9" s="45" customFormat="1" x14ac:dyDescent="0.2">
      <c r="A110" s="623"/>
      <c r="B110" s="632"/>
      <c r="C110" s="632"/>
      <c r="D110" s="628"/>
      <c r="E110" s="15" t="s">
        <v>575</v>
      </c>
      <c r="F110" s="15" t="s">
        <v>99</v>
      </c>
      <c r="G110" s="15">
        <v>15</v>
      </c>
      <c r="H110" s="16">
        <v>42.52</v>
      </c>
      <c r="I110" s="201">
        <f t="shared" si="2"/>
        <v>637.80000000000007</v>
      </c>
    </row>
    <row r="111" spans="1:9" s="45" customFormat="1" x14ac:dyDescent="0.2">
      <c r="A111" s="623"/>
      <c r="B111" s="632"/>
      <c r="C111" s="632"/>
      <c r="D111" s="628"/>
      <c r="E111" s="15" t="s">
        <v>139</v>
      </c>
      <c r="F111" s="15" t="s">
        <v>99</v>
      </c>
      <c r="G111" s="15">
        <v>60</v>
      </c>
      <c r="H111" s="16">
        <v>163.63999999999999</v>
      </c>
      <c r="I111" s="201">
        <f t="shared" si="2"/>
        <v>9818.4</v>
      </c>
    </row>
    <row r="112" spans="1:9" s="45" customFormat="1" x14ac:dyDescent="0.2">
      <c r="A112" s="623"/>
      <c r="B112" s="632"/>
      <c r="C112" s="632"/>
      <c r="D112" s="628"/>
      <c r="E112" s="15" t="s">
        <v>133</v>
      </c>
      <c r="F112" s="15" t="s">
        <v>99</v>
      </c>
      <c r="G112" s="15">
        <v>5</v>
      </c>
      <c r="H112" s="16">
        <v>373.09</v>
      </c>
      <c r="I112" s="201">
        <f t="shared" si="2"/>
        <v>1865.4499999999998</v>
      </c>
    </row>
    <row r="113" spans="1:9" s="45" customFormat="1" x14ac:dyDescent="0.2">
      <c r="A113" s="623"/>
      <c r="B113" s="632"/>
      <c r="C113" s="632"/>
      <c r="D113" s="628"/>
      <c r="E113" s="15" t="s">
        <v>118</v>
      </c>
      <c r="F113" s="15" t="s">
        <v>99</v>
      </c>
      <c r="G113" s="15">
        <v>49</v>
      </c>
      <c r="H113" s="16">
        <v>117.24</v>
      </c>
      <c r="I113" s="201">
        <f t="shared" si="2"/>
        <v>5744.7599999999993</v>
      </c>
    </row>
    <row r="114" spans="1:9" s="45" customFormat="1" x14ac:dyDescent="0.2">
      <c r="A114" s="623"/>
      <c r="B114" s="632"/>
      <c r="C114" s="632"/>
      <c r="D114" s="628"/>
      <c r="E114" s="15" t="s">
        <v>265</v>
      </c>
      <c r="F114" s="15" t="s">
        <v>99</v>
      </c>
      <c r="G114" s="15">
        <v>140</v>
      </c>
      <c r="H114" s="16">
        <v>5.26</v>
      </c>
      <c r="I114" s="201">
        <f t="shared" si="2"/>
        <v>736.4</v>
      </c>
    </row>
    <row r="115" spans="1:9" s="45" customFormat="1" x14ac:dyDescent="0.2">
      <c r="A115" s="623"/>
      <c r="B115" s="632"/>
      <c r="C115" s="632"/>
      <c r="D115" s="628"/>
      <c r="E115" s="15" t="s">
        <v>481</v>
      </c>
      <c r="F115" s="15" t="s">
        <v>99</v>
      </c>
      <c r="G115" s="15">
        <v>50</v>
      </c>
      <c r="H115" s="16">
        <v>3.82</v>
      </c>
      <c r="I115" s="201">
        <f t="shared" si="2"/>
        <v>191</v>
      </c>
    </row>
    <row r="116" spans="1:9" s="45" customFormat="1" x14ac:dyDescent="0.2">
      <c r="A116" s="623"/>
      <c r="B116" s="632"/>
      <c r="C116" s="632"/>
      <c r="D116" s="628"/>
      <c r="E116" s="15" t="s">
        <v>175</v>
      </c>
      <c r="F116" s="15" t="s">
        <v>99</v>
      </c>
      <c r="G116" s="15">
        <v>15</v>
      </c>
      <c r="H116" s="16">
        <v>96.53</v>
      </c>
      <c r="I116" s="201">
        <f t="shared" si="2"/>
        <v>1447.95</v>
      </c>
    </row>
    <row r="117" spans="1:9" s="45" customFormat="1" x14ac:dyDescent="0.2">
      <c r="A117" s="623"/>
      <c r="B117" s="632"/>
      <c r="C117" s="632"/>
      <c r="D117" s="628"/>
      <c r="E117" s="15" t="s">
        <v>461</v>
      </c>
      <c r="F117" s="15" t="s">
        <v>99</v>
      </c>
      <c r="G117" s="15">
        <v>10</v>
      </c>
      <c r="H117" s="16">
        <v>3.17</v>
      </c>
      <c r="I117" s="201">
        <f t="shared" si="2"/>
        <v>31.7</v>
      </c>
    </row>
    <row r="118" spans="1:9" s="45" customFormat="1" x14ac:dyDescent="0.2">
      <c r="A118" s="623"/>
      <c r="B118" s="632"/>
      <c r="C118" s="632"/>
      <c r="D118" s="628"/>
      <c r="E118" s="15" t="s">
        <v>116</v>
      </c>
      <c r="F118" s="15" t="s">
        <v>101</v>
      </c>
      <c r="G118" s="15">
        <v>20</v>
      </c>
      <c r="H118" s="16">
        <v>33.479999999999997</v>
      </c>
      <c r="I118" s="201">
        <f t="shared" si="2"/>
        <v>669.59999999999991</v>
      </c>
    </row>
    <row r="119" spans="1:9" s="45" customFormat="1" x14ac:dyDescent="0.2">
      <c r="A119" s="623"/>
      <c r="B119" s="632"/>
      <c r="C119" s="632"/>
      <c r="D119" s="628"/>
      <c r="E119" s="15" t="s">
        <v>577</v>
      </c>
      <c r="F119" s="15" t="s">
        <v>99</v>
      </c>
      <c r="G119" s="15">
        <v>20</v>
      </c>
      <c r="H119" s="16">
        <v>159.21</v>
      </c>
      <c r="I119" s="201">
        <f t="shared" si="2"/>
        <v>3184.2000000000003</v>
      </c>
    </row>
    <row r="120" spans="1:9" s="45" customFormat="1" x14ac:dyDescent="0.2">
      <c r="A120" s="623"/>
      <c r="B120" s="632"/>
      <c r="C120" s="632"/>
      <c r="D120" s="628"/>
      <c r="E120" s="15" t="s">
        <v>578</v>
      </c>
      <c r="F120" s="15" t="s">
        <v>99</v>
      </c>
      <c r="G120" s="15">
        <v>1</v>
      </c>
      <c r="H120" s="16">
        <v>320</v>
      </c>
      <c r="I120" s="201">
        <f t="shared" si="2"/>
        <v>320</v>
      </c>
    </row>
    <row r="121" spans="1:9" s="45" customFormat="1" x14ac:dyDescent="0.2">
      <c r="A121" s="623"/>
      <c r="B121" s="632"/>
      <c r="C121" s="632"/>
      <c r="D121" s="628"/>
      <c r="E121" s="15" t="s">
        <v>579</v>
      </c>
      <c r="F121" s="15" t="s">
        <v>99</v>
      </c>
      <c r="G121" s="15">
        <v>2</v>
      </c>
      <c r="H121" s="16">
        <v>50.4</v>
      </c>
      <c r="I121" s="201">
        <f t="shared" si="2"/>
        <v>100.8</v>
      </c>
    </row>
    <row r="122" spans="1:9" s="45" customFormat="1" x14ac:dyDescent="0.2">
      <c r="A122" s="623"/>
      <c r="B122" s="632"/>
      <c r="C122" s="632"/>
      <c r="D122" s="628"/>
      <c r="E122" s="15" t="s">
        <v>299</v>
      </c>
      <c r="F122" s="15" t="s">
        <v>99</v>
      </c>
      <c r="G122" s="15">
        <v>3</v>
      </c>
      <c r="H122" s="16">
        <v>275</v>
      </c>
      <c r="I122" s="201">
        <f t="shared" si="2"/>
        <v>825</v>
      </c>
    </row>
    <row r="123" spans="1:9" s="45" customFormat="1" x14ac:dyDescent="0.2">
      <c r="A123" s="623"/>
      <c r="B123" s="632"/>
      <c r="C123" s="632"/>
      <c r="D123" s="628"/>
      <c r="E123" s="15" t="s">
        <v>580</v>
      </c>
      <c r="F123" s="15" t="s">
        <v>99</v>
      </c>
      <c r="G123" s="15">
        <v>6</v>
      </c>
      <c r="H123" s="16">
        <v>155.53</v>
      </c>
      <c r="I123" s="201">
        <f t="shared" si="2"/>
        <v>933.18000000000006</v>
      </c>
    </row>
    <row r="124" spans="1:9" s="45" customFormat="1" x14ac:dyDescent="0.2">
      <c r="A124" s="623"/>
      <c r="B124" s="632"/>
      <c r="C124" s="632"/>
      <c r="D124" s="628"/>
      <c r="E124" s="15" t="s">
        <v>148</v>
      </c>
      <c r="F124" s="15" t="s">
        <v>99</v>
      </c>
      <c r="G124" s="15">
        <v>6</v>
      </c>
      <c r="H124" s="16">
        <v>43.49</v>
      </c>
      <c r="I124" s="201">
        <f t="shared" si="2"/>
        <v>260.94</v>
      </c>
    </row>
    <row r="125" spans="1:9" s="45" customFormat="1" x14ac:dyDescent="0.2">
      <c r="A125" s="623"/>
      <c r="B125" s="632"/>
      <c r="C125" s="632"/>
      <c r="D125" s="628"/>
      <c r="E125" s="15" t="s">
        <v>177</v>
      </c>
      <c r="F125" s="15" t="s">
        <v>99</v>
      </c>
      <c r="G125" s="15">
        <v>10</v>
      </c>
      <c r="H125" s="16">
        <v>5.26</v>
      </c>
      <c r="I125" s="201">
        <f t="shared" si="2"/>
        <v>52.599999999999994</v>
      </c>
    </row>
    <row r="126" spans="1:9" s="45" customFormat="1" x14ac:dyDescent="0.2">
      <c r="A126" s="623"/>
      <c r="B126" s="632"/>
      <c r="C126" s="632"/>
      <c r="D126" s="628"/>
      <c r="E126" s="15" t="s">
        <v>581</v>
      </c>
      <c r="F126" s="15" t="s">
        <v>101</v>
      </c>
      <c r="G126" s="15">
        <v>8</v>
      </c>
      <c r="H126" s="16">
        <v>77.16</v>
      </c>
      <c r="I126" s="201">
        <f t="shared" si="2"/>
        <v>617.28</v>
      </c>
    </row>
    <row r="127" spans="1:9" s="45" customFormat="1" x14ac:dyDescent="0.2">
      <c r="A127" s="623"/>
      <c r="B127" s="632"/>
      <c r="C127" s="632"/>
      <c r="D127" s="628"/>
      <c r="E127" s="15" t="s">
        <v>288</v>
      </c>
      <c r="F127" s="15" t="s">
        <v>101</v>
      </c>
      <c r="G127" s="15">
        <v>48</v>
      </c>
      <c r="H127" s="16">
        <v>120</v>
      </c>
      <c r="I127" s="201">
        <f t="shared" si="2"/>
        <v>5760</v>
      </c>
    </row>
    <row r="128" spans="1:9" s="45" customFormat="1" x14ac:dyDescent="0.2">
      <c r="A128" s="623"/>
      <c r="B128" s="632"/>
      <c r="C128" s="632"/>
      <c r="D128" s="628"/>
      <c r="E128" s="15" t="s">
        <v>582</v>
      </c>
      <c r="F128" s="15" t="s">
        <v>99</v>
      </c>
      <c r="G128" s="15">
        <v>1</v>
      </c>
      <c r="H128" s="16">
        <v>300</v>
      </c>
      <c r="I128" s="201">
        <f t="shared" si="2"/>
        <v>300</v>
      </c>
    </row>
    <row r="129" spans="1:9" s="45" customFormat="1" x14ac:dyDescent="0.2">
      <c r="A129" s="623"/>
      <c r="B129" s="632"/>
      <c r="C129" s="632"/>
      <c r="D129" s="628"/>
      <c r="E129" s="15" t="s">
        <v>583</v>
      </c>
      <c r="F129" s="15" t="s">
        <v>99</v>
      </c>
      <c r="G129" s="15">
        <v>1</v>
      </c>
      <c r="H129" s="16">
        <v>870</v>
      </c>
      <c r="I129" s="201">
        <f t="shared" si="2"/>
        <v>870</v>
      </c>
    </row>
    <row r="130" spans="1:9" s="45" customFormat="1" ht="13.5" thickBot="1" x14ac:dyDescent="0.25">
      <c r="A130" s="624"/>
      <c r="B130" s="626"/>
      <c r="C130" s="626"/>
      <c r="D130" s="629"/>
      <c r="E130" s="40" t="s">
        <v>584</v>
      </c>
      <c r="F130" s="40" t="s">
        <v>99</v>
      </c>
      <c r="G130" s="40">
        <v>1</v>
      </c>
      <c r="H130" s="41">
        <v>80</v>
      </c>
      <c r="I130" s="42">
        <f t="shared" si="2"/>
        <v>80</v>
      </c>
    </row>
    <row r="131" spans="1:9" s="45" customFormat="1" x14ac:dyDescent="0.2">
      <c r="A131" s="622" t="s">
        <v>329</v>
      </c>
      <c r="B131" s="625">
        <v>20840.099999999999</v>
      </c>
      <c r="C131" s="625" t="s">
        <v>70</v>
      </c>
      <c r="D131" s="627" t="s">
        <v>330</v>
      </c>
      <c r="E131" s="37" t="s">
        <v>592</v>
      </c>
      <c r="F131" s="37" t="s">
        <v>101</v>
      </c>
      <c r="G131" s="37">
        <v>54</v>
      </c>
      <c r="H131" s="38">
        <v>26.76</v>
      </c>
      <c r="I131" s="39">
        <f t="shared" si="2"/>
        <v>1445.0400000000002</v>
      </c>
    </row>
    <row r="132" spans="1:9" s="45" customFormat="1" ht="13.5" thickBot="1" x14ac:dyDescent="0.25">
      <c r="A132" s="624"/>
      <c r="B132" s="626"/>
      <c r="C132" s="626"/>
      <c r="D132" s="629"/>
      <c r="E132" s="83" t="s">
        <v>331</v>
      </c>
      <c r="F132" s="83" t="s">
        <v>99</v>
      </c>
      <c r="G132" s="83">
        <v>5</v>
      </c>
      <c r="H132" s="84">
        <v>17</v>
      </c>
      <c r="I132" s="42">
        <f t="shared" si="2"/>
        <v>85</v>
      </c>
    </row>
    <row r="133" spans="1:9" s="45" customFormat="1" x14ac:dyDescent="0.2">
      <c r="A133" s="622" t="s">
        <v>107</v>
      </c>
      <c r="B133" s="625">
        <v>27796.75</v>
      </c>
      <c r="C133" s="625" t="s">
        <v>72</v>
      </c>
      <c r="D133" s="633" t="s">
        <v>769</v>
      </c>
      <c r="E133" s="37" t="s">
        <v>136</v>
      </c>
      <c r="F133" s="37" t="s">
        <v>101</v>
      </c>
      <c r="G133" s="37">
        <v>1</v>
      </c>
      <c r="H133" s="38">
        <v>66.39</v>
      </c>
      <c r="I133" s="156">
        <f t="shared" si="2"/>
        <v>66.39</v>
      </c>
    </row>
    <row r="134" spans="1:9" s="45" customFormat="1" x14ac:dyDescent="0.2">
      <c r="A134" s="623"/>
      <c r="B134" s="632"/>
      <c r="C134" s="632"/>
      <c r="D134" s="634"/>
      <c r="E134" s="35" t="s">
        <v>122</v>
      </c>
      <c r="F134" s="35" t="s">
        <v>99</v>
      </c>
      <c r="G134" s="35">
        <v>1</v>
      </c>
      <c r="H134" s="36">
        <v>123.54</v>
      </c>
      <c r="I134" s="201">
        <f t="shared" si="2"/>
        <v>123.54</v>
      </c>
    </row>
    <row r="135" spans="1:9" s="45" customFormat="1" x14ac:dyDescent="0.2">
      <c r="A135" s="623"/>
      <c r="B135" s="632"/>
      <c r="C135" s="632"/>
      <c r="D135" s="634"/>
      <c r="E135" s="35" t="s">
        <v>118</v>
      </c>
      <c r="F135" s="35" t="s">
        <v>99</v>
      </c>
      <c r="G135" s="35">
        <v>1</v>
      </c>
      <c r="H135" s="36">
        <v>117.24</v>
      </c>
      <c r="I135" s="201">
        <f t="shared" si="2"/>
        <v>117.24</v>
      </c>
    </row>
    <row r="136" spans="1:9" s="45" customFormat="1" x14ac:dyDescent="0.2">
      <c r="A136" s="623"/>
      <c r="B136" s="632"/>
      <c r="C136" s="632"/>
      <c r="D136" s="634"/>
      <c r="E136" s="35" t="s">
        <v>355</v>
      </c>
      <c r="F136" s="35" t="s">
        <v>99</v>
      </c>
      <c r="G136" s="35">
        <v>2</v>
      </c>
      <c r="H136" s="36">
        <v>159.21</v>
      </c>
      <c r="I136" s="201">
        <f t="shared" si="2"/>
        <v>318.42</v>
      </c>
    </row>
    <row r="137" spans="1:9" s="45" customFormat="1" x14ac:dyDescent="0.2">
      <c r="A137" s="623"/>
      <c r="B137" s="632"/>
      <c r="C137" s="632"/>
      <c r="D137" s="634"/>
      <c r="E137" s="35" t="s">
        <v>364</v>
      </c>
      <c r="F137" s="35" t="s">
        <v>101</v>
      </c>
      <c r="G137" s="35">
        <v>3.5</v>
      </c>
      <c r="H137" s="36">
        <v>154.05000000000001</v>
      </c>
      <c r="I137" s="201">
        <f t="shared" si="2"/>
        <v>539.17500000000007</v>
      </c>
    </row>
    <row r="138" spans="1:9" s="45" customFormat="1" x14ac:dyDescent="0.2">
      <c r="A138" s="623"/>
      <c r="B138" s="632"/>
      <c r="C138" s="632"/>
      <c r="D138" s="634"/>
      <c r="E138" s="35" t="s">
        <v>313</v>
      </c>
      <c r="F138" s="35" t="s">
        <v>101</v>
      </c>
      <c r="G138" s="35">
        <v>3.5</v>
      </c>
      <c r="H138" s="36">
        <v>238.93</v>
      </c>
      <c r="I138" s="201">
        <f t="shared" si="2"/>
        <v>836.255</v>
      </c>
    </row>
    <row r="139" spans="1:9" s="45" customFormat="1" x14ac:dyDescent="0.2">
      <c r="A139" s="623"/>
      <c r="B139" s="632"/>
      <c r="C139" s="632"/>
      <c r="D139" s="634"/>
      <c r="E139" s="35" t="s">
        <v>140</v>
      </c>
      <c r="F139" s="35" t="s">
        <v>99</v>
      </c>
      <c r="G139" s="35">
        <v>5</v>
      </c>
      <c r="H139" s="36">
        <v>60</v>
      </c>
      <c r="I139" s="201">
        <f t="shared" si="2"/>
        <v>300</v>
      </c>
    </row>
    <row r="140" spans="1:9" s="45" customFormat="1" ht="13.5" thickBot="1" x14ac:dyDescent="0.25">
      <c r="A140" s="624"/>
      <c r="B140" s="632"/>
      <c r="C140" s="632"/>
      <c r="D140" s="635"/>
      <c r="E140" s="83" t="s">
        <v>277</v>
      </c>
      <c r="F140" s="83" t="s">
        <v>99</v>
      </c>
      <c r="G140" s="83">
        <v>5</v>
      </c>
      <c r="H140" s="84">
        <v>27</v>
      </c>
      <c r="I140" s="42">
        <f t="shared" si="2"/>
        <v>135</v>
      </c>
    </row>
    <row r="141" spans="1:9" s="45" customFormat="1" x14ac:dyDescent="0.2">
      <c r="A141" s="622" t="s">
        <v>329</v>
      </c>
      <c r="B141" s="632"/>
      <c r="C141" s="632"/>
      <c r="D141" s="633" t="s">
        <v>330</v>
      </c>
      <c r="E141" s="37" t="s">
        <v>331</v>
      </c>
      <c r="F141" s="37" t="s">
        <v>99</v>
      </c>
      <c r="G141" s="37">
        <v>8</v>
      </c>
      <c r="H141" s="38">
        <v>17</v>
      </c>
      <c r="I141" s="39">
        <f t="shared" si="2"/>
        <v>136</v>
      </c>
    </row>
    <row r="142" spans="1:9" s="45" customFormat="1" ht="13.5" thickBot="1" x14ac:dyDescent="0.25">
      <c r="A142" s="624"/>
      <c r="B142" s="626"/>
      <c r="C142" s="626"/>
      <c r="D142" s="635"/>
      <c r="E142" s="83" t="s">
        <v>337</v>
      </c>
      <c r="F142" s="83" t="s">
        <v>99</v>
      </c>
      <c r="G142" s="83">
        <v>1</v>
      </c>
      <c r="H142" s="84">
        <v>44.8</v>
      </c>
      <c r="I142" s="200">
        <f t="shared" si="2"/>
        <v>44.8</v>
      </c>
    </row>
    <row r="143" spans="1:9" s="45" customFormat="1" x14ac:dyDescent="0.2">
      <c r="A143" s="517"/>
      <c r="B143" s="183">
        <v>27311.54</v>
      </c>
      <c r="C143" s="183" t="s">
        <v>73</v>
      </c>
      <c r="D143" s="453"/>
      <c r="E143" s="37"/>
      <c r="F143" s="37"/>
      <c r="G143" s="37"/>
      <c r="H143" s="38"/>
      <c r="I143" s="39"/>
    </row>
    <row r="144" spans="1:9" s="45" customFormat="1" ht="13.5" thickBot="1" x14ac:dyDescent="0.25">
      <c r="A144" s="442"/>
      <c r="B144" s="70">
        <v>23619.68</v>
      </c>
      <c r="C144" s="70" t="s">
        <v>74</v>
      </c>
      <c r="D144" s="523"/>
      <c r="E144" s="53"/>
      <c r="F144" s="53"/>
      <c r="G144" s="53"/>
      <c r="H144" s="153"/>
      <c r="I144" s="165"/>
    </row>
    <row r="145" spans="1:9" s="45" customFormat="1" x14ac:dyDescent="0.2">
      <c r="A145" s="622" t="s">
        <v>329</v>
      </c>
      <c r="B145" s="625">
        <v>23087.71</v>
      </c>
      <c r="C145" s="625" t="s">
        <v>75</v>
      </c>
      <c r="D145" s="658" t="s">
        <v>330</v>
      </c>
      <c r="E145" s="37" t="s">
        <v>331</v>
      </c>
      <c r="F145" s="37" t="s">
        <v>99</v>
      </c>
      <c r="G145" s="37">
        <v>7</v>
      </c>
      <c r="H145" s="38">
        <v>8.6999999999999993</v>
      </c>
      <c r="I145" s="39">
        <f>G145*H145</f>
        <v>60.899999999999991</v>
      </c>
    </row>
    <row r="146" spans="1:9" s="45" customFormat="1" ht="13.5" thickBot="1" x14ac:dyDescent="0.25">
      <c r="A146" s="624"/>
      <c r="B146" s="626"/>
      <c r="C146" s="626"/>
      <c r="D146" s="659"/>
      <c r="E146" s="83" t="s">
        <v>788</v>
      </c>
      <c r="F146" s="83" t="s">
        <v>99</v>
      </c>
      <c r="G146" s="83">
        <v>7</v>
      </c>
      <c r="H146" s="84">
        <v>27</v>
      </c>
      <c r="I146" s="42">
        <f t="shared" si="2"/>
        <v>189</v>
      </c>
    </row>
    <row r="147" spans="1:9" s="45" customFormat="1" ht="26.25" thickBot="1" x14ac:dyDescent="0.25">
      <c r="A147" s="472" t="s">
        <v>329</v>
      </c>
      <c r="B147" s="535">
        <v>26084.42</v>
      </c>
      <c r="C147" s="183" t="s">
        <v>76</v>
      </c>
      <c r="D147" s="547" t="s">
        <v>330</v>
      </c>
      <c r="E147" s="37" t="s">
        <v>331</v>
      </c>
      <c r="F147" s="37" t="s">
        <v>99</v>
      </c>
      <c r="G147" s="37">
        <v>5</v>
      </c>
      <c r="H147" s="38">
        <v>7.53</v>
      </c>
      <c r="I147" s="39">
        <f>G147*H147</f>
        <v>37.65</v>
      </c>
    </row>
    <row r="148" spans="1:9" s="45" customFormat="1" ht="26.25" thickBot="1" x14ac:dyDescent="0.25">
      <c r="A148" s="46" t="s">
        <v>329</v>
      </c>
      <c r="B148" s="491">
        <v>26964.57</v>
      </c>
      <c r="C148" s="85" t="s">
        <v>77</v>
      </c>
      <c r="D148" s="55" t="s">
        <v>330</v>
      </c>
      <c r="E148" s="47" t="s">
        <v>331</v>
      </c>
      <c r="F148" s="47" t="s">
        <v>99</v>
      </c>
      <c r="G148" s="47">
        <v>9</v>
      </c>
      <c r="H148" s="48">
        <v>7.53</v>
      </c>
      <c r="I148" s="49">
        <f>G148*H148</f>
        <v>67.77</v>
      </c>
    </row>
    <row r="149" spans="1:9" s="45" customFormat="1" x14ac:dyDescent="0.2">
      <c r="A149" s="622" t="s">
        <v>329</v>
      </c>
      <c r="B149" s="625">
        <v>33615.24</v>
      </c>
      <c r="C149" s="625" t="s">
        <v>78</v>
      </c>
      <c r="D149" s="627" t="s">
        <v>330</v>
      </c>
      <c r="E149" s="37" t="s">
        <v>331</v>
      </c>
      <c r="F149" s="37" t="s">
        <v>99</v>
      </c>
      <c r="G149" s="37">
        <v>5</v>
      </c>
      <c r="H149" s="38">
        <v>7.53</v>
      </c>
      <c r="I149" s="292">
        <f>G149*H149</f>
        <v>37.65</v>
      </c>
    </row>
    <row r="150" spans="1:9" s="45" customFormat="1" ht="13.5" thickBot="1" x14ac:dyDescent="0.25">
      <c r="A150" s="624"/>
      <c r="B150" s="632"/>
      <c r="C150" s="632"/>
      <c r="D150" s="629"/>
      <c r="E150" s="83" t="s">
        <v>339</v>
      </c>
      <c r="F150" s="83" t="s">
        <v>99</v>
      </c>
      <c r="G150" s="83">
        <v>3</v>
      </c>
      <c r="H150" s="84">
        <v>18.54</v>
      </c>
      <c r="I150" s="42">
        <f t="shared" si="2"/>
        <v>55.62</v>
      </c>
    </row>
    <row r="151" spans="1:9" s="45" customFormat="1" x14ac:dyDescent="0.2">
      <c r="A151" s="622" t="s">
        <v>107</v>
      </c>
      <c r="B151" s="632"/>
      <c r="C151" s="632"/>
      <c r="D151" s="633" t="s">
        <v>356</v>
      </c>
      <c r="E151" s="37" t="s">
        <v>1745</v>
      </c>
      <c r="F151" s="37" t="s">
        <v>101</v>
      </c>
      <c r="G151" s="37">
        <v>16</v>
      </c>
      <c r="H151" s="38">
        <v>32.020000000000003</v>
      </c>
      <c r="I151" s="156">
        <f t="shared" si="2"/>
        <v>512.32000000000005</v>
      </c>
    </row>
    <row r="152" spans="1:9" s="45" customFormat="1" x14ac:dyDescent="0.2">
      <c r="A152" s="623"/>
      <c r="B152" s="632"/>
      <c r="C152" s="632"/>
      <c r="D152" s="634"/>
      <c r="E152" s="35" t="s">
        <v>383</v>
      </c>
      <c r="F152" s="35" t="s">
        <v>99</v>
      </c>
      <c r="G152" s="35">
        <v>2</v>
      </c>
      <c r="H152" s="36">
        <v>112.45</v>
      </c>
      <c r="I152" s="201">
        <f t="shared" si="2"/>
        <v>224.9</v>
      </c>
    </row>
    <row r="153" spans="1:9" s="45" customFormat="1" x14ac:dyDescent="0.2">
      <c r="A153" s="623"/>
      <c r="B153" s="632"/>
      <c r="C153" s="632"/>
      <c r="D153" s="634"/>
      <c r="E153" s="35" t="s">
        <v>1647</v>
      </c>
      <c r="F153" s="35" t="s">
        <v>99</v>
      </c>
      <c r="G153" s="35">
        <v>2</v>
      </c>
      <c r="H153" s="36">
        <v>32.130000000000003</v>
      </c>
      <c r="I153" s="201">
        <f t="shared" si="2"/>
        <v>64.260000000000005</v>
      </c>
    </row>
    <row r="154" spans="1:9" s="45" customFormat="1" x14ac:dyDescent="0.2">
      <c r="A154" s="623"/>
      <c r="B154" s="632"/>
      <c r="C154" s="632"/>
      <c r="D154" s="634"/>
      <c r="E154" s="35" t="s">
        <v>117</v>
      </c>
      <c r="F154" s="35" t="s">
        <v>99</v>
      </c>
      <c r="G154" s="35">
        <v>4</v>
      </c>
      <c r="H154" s="36">
        <v>2.72</v>
      </c>
      <c r="I154" s="201">
        <f t="shared" si="2"/>
        <v>10.88</v>
      </c>
    </row>
    <row r="155" spans="1:9" s="45" customFormat="1" x14ac:dyDescent="0.2">
      <c r="A155" s="623"/>
      <c r="B155" s="632"/>
      <c r="C155" s="632"/>
      <c r="D155" s="634"/>
      <c r="E155" s="35" t="s">
        <v>310</v>
      </c>
      <c r="F155" s="35" t="s">
        <v>99</v>
      </c>
      <c r="G155" s="35">
        <v>2</v>
      </c>
      <c r="H155" s="36">
        <v>2.4</v>
      </c>
      <c r="I155" s="201">
        <f t="shared" si="2"/>
        <v>4.8</v>
      </c>
    </row>
    <row r="156" spans="1:9" s="45" customFormat="1" ht="13.5" thickBot="1" x14ac:dyDescent="0.25">
      <c r="A156" s="624"/>
      <c r="B156" s="626"/>
      <c r="C156" s="626"/>
      <c r="D156" s="635"/>
      <c r="E156" s="83" t="s">
        <v>297</v>
      </c>
      <c r="F156" s="83" t="s">
        <v>99</v>
      </c>
      <c r="G156" s="83">
        <v>2</v>
      </c>
      <c r="H156" s="84">
        <v>152.99</v>
      </c>
      <c r="I156" s="42">
        <f t="shared" si="2"/>
        <v>305.98</v>
      </c>
    </row>
    <row r="157" spans="1:9" s="45" customFormat="1" x14ac:dyDescent="0.2">
      <c r="A157" s="622" t="s">
        <v>1884</v>
      </c>
      <c r="B157" s="625">
        <v>31060.1</v>
      </c>
      <c r="C157" s="625" t="s">
        <v>79</v>
      </c>
      <c r="D157" s="633" t="s">
        <v>1885</v>
      </c>
      <c r="E157" s="37" t="s">
        <v>118</v>
      </c>
      <c r="F157" s="37" t="s">
        <v>99</v>
      </c>
      <c r="G157" s="37">
        <v>2</v>
      </c>
      <c r="H157" s="38">
        <v>110</v>
      </c>
      <c r="I157" s="156">
        <f t="shared" si="2"/>
        <v>220</v>
      </c>
    </row>
    <row r="158" spans="1:9" s="45" customFormat="1" ht="13.5" thickBot="1" x14ac:dyDescent="0.25">
      <c r="A158" s="624"/>
      <c r="B158" s="632"/>
      <c r="C158" s="626"/>
      <c r="D158" s="635"/>
      <c r="E158" s="83" t="s">
        <v>222</v>
      </c>
      <c r="F158" s="83" t="s">
        <v>99</v>
      </c>
      <c r="G158" s="83">
        <v>1</v>
      </c>
      <c r="H158" s="84">
        <v>45</v>
      </c>
      <c r="I158" s="42">
        <f t="shared" si="2"/>
        <v>45</v>
      </c>
    </row>
    <row r="159" spans="1:9" s="45" customFormat="1" ht="26.25" thickBot="1" x14ac:dyDescent="0.25">
      <c r="A159" s="79" t="s">
        <v>329</v>
      </c>
      <c r="B159" s="626"/>
      <c r="C159" s="70" t="s">
        <v>79</v>
      </c>
      <c r="D159" s="53" t="s">
        <v>330</v>
      </c>
      <c r="E159" s="53" t="s">
        <v>331</v>
      </c>
      <c r="F159" s="53" t="s">
        <v>99</v>
      </c>
      <c r="G159" s="53">
        <v>8</v>
      </c>
      <c r="H159" s="153">
        <v>7.53</v>
      </c>
      <c r="I159" s="165">
        <f t="shared" si="2"/>
        <v>60.24</v>
      </c>
    </row>
    <row r="160" spans="1:9" s="45" customFormat="1" x14ac:dyDescent="0.2">
      <c r="A160" s="622" t="s">
        <v>329</v>
      </c>
      <c r="B160" s="625">
        <v>33142.75</v>
      </c>
      <c r="C160" s="625" t="s">
        <v>80</v>
      </c>
      <c r="D160" s="625" t="s">
        <v>330</v>
      </c>
      <c r="E160" s="82" t="s">
        <v>1342</v>
      </c>
      <c r="F160" s="82" t="s">
        <v>99</v>
      </c>
      <c r="G160" s="82">
        <v>2</v>
      </c>
      <c r="H160" s="155">
        <v>17</v>
      </c>
      <c r="I160" s="156">
        <f t="shared" si="2"/>
        <v>34</v>
      </c>
    </row>
    <row r="161" spans="1:9" s="45" customFormat="1" ht="13.5" thickBot="1" x14ac:dyDescent="0.25">
      <c r="A161" s="624"/>
      <c r="B161" s="626"/>
      <c r="C161" s="626"/>
      <c r="D161" s="626"/>
      <c r="E161" s="40" t="s">
        <v>331</v>
      </c>
      <c r="F161" s="40" t="s">
        <v>99</v>
      </c>
      <c r="G161" s="40">
        <v>8</v>
      </c>
      <c r="H161" s="41">
        <v>17</v>
      </c>
      <c r="I161" s="42">
        <f t="shared" si="2"/>
        <v>136</v>
      </c>
    </row>
    <row r="162" spans="1:9" s="45" customFormat="1" ht="13.5" thickBot="1" x14ac:dyDescent="0.25">
      <c r="A162" s="440"/>
      <c r="B162" s="85"/>
      <c r="C162" s="85" t="s">
        <v>87</v>
      </c>
      <c r="D162" s="441"/>
      <c r="E162" s="47"/>
      <c r="F162" s="47"/>
      <c r="G162" s="47"/>
      <c r="H162" s="48"/>
      <c r="I162" s="49">
        <v>2436.83</v>
      </c>
    </row>
    <row r="163" spans="1:9" ht="12.75" customHeight="1" thickBot="1" x14ac:dyDescent="0.25">
      <c r="A163" s="218"/>
      <c r="B163" s="223">
        <f>SUM(B47:B161)</f>
        <v>316342.52699999994</v>
      </c>
      <c r="C163" s="224"/>
      <c r="D163" s="223"/>
      <c r="E163" s="225"/>
      <c r="F163" s="224"/>
      <c r="G163" s="224"/>
      <c r="H163" s="223" t="s">
        <v>17</v>
      </c>
      <c r="I163" s="396">
        <f>SUM(I47:I162)</f>
        <v>131784.58499999996</v>
      </c>
    </row>
    <row r="164" spans="1:9" ht="64.5" thickBot="1" x14ac:dyDescent="0.25">
      <c r="A164" s="134" t="s">
        <v>144</v>
      </c>
      <c r="B164" s="114" t="s">
        <v>16</v>
      </c>
      <c r="C164" s="114" t="s">
        <v>5</v>
      </c>
      <c r="D164" s="114" t="s">
        <v>23</v>
      </c>
      <c r="E164" s="118" t="s">
        <v>18</v>
      </c>
      <c r="F164" s="114" t="s">
        <v>19</v>
      </c>
      <c r="G164" s="114" t="s">
        <v>10</v>
      </c>
      <c r="H164" s="114" t="s">
        <v>13</v>
      </c>
      <c r="I164" s="115" t="s">
        <v>12</v>
      </c>
    </row>
    <row r="165" spans="1:9" ht="12.75" customHeight="1" thickBot="1" x14ac:dyDescent="0.25">
      <c r="A165" s="103"/>
      <c r="B165" s="104">
        <v>11172.437</v>
      </c>
      <c r="C165" s="58" t="s">
        <v>66</v>
      </c>
      <c r="D165" s="64"/>
      <c r="E165" s="59"/>
      <c r="F165" s="59"/>
      <c r="G165" s="59"/>
      <c r="H165" s="60"/>
      <c r="I165" s="61"/>
    </row>
    <row r="166" spans="1:9" ht="12.75" customHeight="1" thickBot="1" x14ac:dyDescent="0.25">
      <c r="A166" s="103"/>
      <c r="B166" s="105">
        <v>10762.83</v>
      </c>
      <c r="C166" s="92" t="s">
        <v>67</v>
      </c>
      <c r="D166" s="93"/>
      <c r="E166" s="94"/>
      <c r="F166" s="94"/>
      <c r="G166" s="94"/>
      <c r="H166" s="95"/>
      <c r="I166" s="96"/>
    </row>
    <row r="167" spans="1:9" ht="12.75" customHeight="1" thickBot="1" x14ac:dyDescent="0.25">
      <c r="A167" s="103"/>
      <c r="B167" s="106">
        <v>10958.7</v>
      </c>
      <c r="C167" s="85" t="s">
        <v>70</v>
      </c>
      <c r="D167" s="86"/>
      <c r="E167" s="47"/>
      <c r="F167" s="47"/>
      <c r="G167" s="47"/>
      <c r="H167" s="48"/>
      <c r="I167" s="49"/>
    </row>
    <row r="168" spans="1:9" ht="12.75" customHeight="1" thickBot="1" x14ac:dyDescent="0.25">
      <c r="A168" s="103"/>
      <c r="B168" s="106">
        <v>6240.66</v>
      </c>
      <c r="C168" s="85" t="s">
        <v>72</v>
      </c>
      <c r="D168" s="86"/>
      <c r="E168" s="47"/>
      <c r="F168" s="47"/>
      <c r="G168" s="47"/>
      <c r="H168" s="48"/>
      <c r="I168" s="49"/>
    </row>
    <row r="169" spans="1:9" ht="12.75" customHeight="1" thickBot="1" x14ac:dyDescent="0.25">
      <c r="A169" s="103"/>
      <c r="B169" s="106">
        <v>11704.22</v>
      </c>
      <c r="C169" s="85" t="s">
        <v>73</v>
      </c>
      <c r="D169" s="86"/>
      <c r="E169" s="47"/>
      <c r="F169" s="47"/>
      <c r="G169" s="47"/>
      <c r="H169" s="48"/>
      <c r="I169" s="49"/>
    </row>
    <row r="170" spans="1:9" ht="12.75" customHeight="1" thickBot="1" x14ac:dyDescent="0.25">
      <c r="A170" s="103"/>
      <c r="B170" s="106">
        <v>11115.06</v>
      </c>
      <c r="C170" s="85" t="s">
        <v>74</v>
      </c>
      <c r="D170" s="55"/>
      <c r="E170" s="47"/>
      <c r="F170" s="47"/>
      <c r="G170" s="47"/>
      <c r="H170" s="48"/>
      <c r="I170" s="49"/>
    </row>
    <row r="171" spans="1:9" ht="12.75" customHeight="1" thickBot="1" x14ac:dyDescent="0.25">
      <c r="A171" s="11"/>
      <c r="B171" s="106">
        <v>4785.57</v>
      </c>
      <c r="C171" s="85" t="s">
        <v>75</v>
      </c>
      <c r="D171" s="86"/>
      <c r="E171" s="47"/>
      <c r="F171" s="47"/>
      <c r="G171" s="47"/>
      <c r="H171" s="48"/>
      <c r="I171" s="49"/>
    </row>
    <row r="172" spans="1:9" ht="12.75" customHeight="1" thickBot="1" x14ac:dyDescent="0.25">
      <c r="A172" s="11"/>
      <c r="B172" s="106">
        <v>6070.7</v>
      </c>
      <c r="C172" s="85" t="s">
        <v>76</v>
      </c>
      <c r="D172" s="86"/>
      <c r="E172" s="47"/>
      <c r="F172" s="47"/>
      <c r="G172" s="47"/>
      <c r="H172" s="48"/>
      <c r="I172" s="49"/>
    </row>
    <row r="173" spans="1:9" ht="12.75" customHeight="1" thickBot="1" x14ac:dyDescent="0.25">
      <c r="A173" s="11"/>
      <c r="B173" s="106">
        <v>7960.37</v>
      </c>
      <c r="C173" s="85" t="s">
        <v>77</v>
      </c>
      <c r="D173" s="86"/>
      <c r="E173" s="47"/>
      <c r="F173" s="47"/>
      <c r="G173" s="47"/>
      <c r="H173" s="48"/>
      <c r="I173" s="49"/>
    </row>
    <row r="174" spans="1:9" ht="12.75" customHeight="1" thickBot="1" x14ac:dyDescent="0.25">
      <c r="A174" s="11"/>
      <c r="B174" s="106">
        <v>8536.7900000000009</v>
      </c>
      <c r="C174" s="85" t="s">
        <v>78</v>
      </c>
      <c r="D174" s="86"/>
      <c r="E174" s="47"/>
      <c r="F174" s="47"/>
      <c r="G174" s="47"/>
      <c r="H174" s="48"/>
      <c r="I174" s="49"/>
    </row>
    <row r="175" spans="1:9" ht="12.75" customHeight="1" thickBot="1" x14ac:dyDescent="0.25">
      <c r="A175" s="11"/>
      <c r="B175" s="106">
        <v>8088.6</v>
      </c>
      <c r="C175" s="85" t="s">
        <v>79</v>
      </c>
      <c r="D175" s="86"/>
      <c r="E175" s="47"/>
      <c r="F175" s="47"/>
      <c r="G175" s="47"/>
      <c r="H175" s="48"/>
      <c r="I175" s="49"/>
    </row>
    <row r="176" spans="1:9" ht="12.75" customHeight="1" thickBot="1" x14ac:dyDescent="0.25">
      <c r="A176" s="11"/>
      <c r="B176" s="106">
        <v>8539.17</v>
      </c>
      <c r="C176" s="85" t="s">
        <v>80</v>
      </c>
      <c r="D176" s="86"/>
      <c r="E176" s="47"/>
      <c r="F176" s="47"/>
      <c r="G176" s="47"/>
      <c r="H176" s="48"/>
      <c r="I176" s="49"/>
    </row>
    <row r="177" spans="1:9" ht="12.75" customHeight="1" thickBot="1" x14ac:dyDescent="0.25">
      <c r="A177" s="418"/>
      <c r="B177" s="454">
        <f>SUM(B165:B176)</f>
        <v>105935.107</v>
      </c>
      <c r="C177" s="458" t="s">
        <v>87</v>
      </c>
      <c r="D177" s="86"/>
      <c r="E177" s="47"/>
      <c r="F177" s="47"/>
      <c r="G177" s="47"/>
      <c r="H177" s="48"/>
      <c r="I177" s="49"/>
    </row>
    <row r="178" spans="1:9" ht="12.75" customHeight="1" thickBot="1" x14ac:dyDescent="0.25">
      <c r="A178" s="655" t="s">
        <v>106</v>
      </c>
      <c r="B178" s="106">
        <v>2106.5300000000002</v>
      </c>
      <c r="C178" s="85" t="s">
        <v>74</v>
      </c>
      <c r="D178" s="86"/>
      <c r="E178" s="47"/>
      <c r="F178" s="47"/>
      <c r="G178" s="47"/>
      <c r="H178" s="48"/>
      <c r="I178" s="49"/>
    </row>
    <row r="179" spans="1:9" ht="12.75" customHeight="1" thickBot="1" x14ac:dyDescent="0.25">
      <c r="A179" s="656"/>
      <c r="B179" s="106">
        <v>890.32</v>
      </c>
      <c r="C179" s="85" t="s">
        <v>75</v>
      </c>
      <c r="D179" s="86"/>
      <c r="E179" s="47"/>
      <c r="F179" s="47"/>
      <c r="G179" s="47"/>
      <c r="H179" s="48"/>
      <c r="I179" s="49"/>
    </row>
    <row r="180" spans="1:9" ht="12.75" customHeight="1" thickBot="1" x14ac:dyDescent="0.25">
      <c r="A180" s="656"/>
      <c r="B180" s="106">
        <v>1107.6099999999999</v>
      </c>
      <c r="C180" s="85" t="s">
        <v>76</v>
      </c>
      <c r="D180" s="86"/>
      <c r="E180" s="47"/>
      <c r="F180" s="47"/>
      <c r="G180" s="47"/>
      <c r="H180" s="48"/>
      <c r="I180" s="49"/>
    </row>
    <row r="181" spans="1:9" ht="12.75" customHeight="1" thickBot="1" x14ac:dyDescent="0.25">
      <c r="A181" s="657"/>
      <c r="B181" s="454">
        <f>SUM(B178:B180)</f>
        <v>4104.46</v>
      </c>
      <c r="C181" s="458" t="s">
        <v>87</v>
      </c>
      <c r="D181" s="86"/>
      <c r="E181" s="47"/>
      <c r="F181" s="47"/>
      <c r="G181" s="47"/>
      <c r="H181" s="48"/>
      <c r="I181" s="49">
        <v>799.62</v>
      </c>
    </row>
    <row r="182" spans="1:9" ht="12.75" customHeight="1" thickBot="1" x14ac:dyDescent="0.25">
      <c r="A182" s="79"/>
      <c r="B182" s="197">
        <f>B177+B181</f>
        <v>110039.56700000001</v>
      </c>
      <c r="C182" s="198"/>
      <c r="D182" s="197"/>
      <c r="E182" s="199"/>
      <c r="F182" s="198"/>
      <c r="G182" s="198"/>
      <c r="H182" s="197" t="s">
        <v>17</v>
      </c>
      <c r="I182" s="197">
        <f>SUM(I165:I181)</f>
        <v>799.62</v>
      </c>
    </row>
    <row r="183" spans="1:9" ht="77.25" thickBot="1" x14ac:dyDescent="0.25">
      <c r="A183" s="134" t="s">
        <v>145</v>
      </c>
      <c r="B183" s="117" t="s">
        <v>16</v>
      </c>
      <c r="C183" s="131" t="s">
        <v>5</v>
      </c>
      <c r="D183" s="117" t="s">
        <v>23</v>
      </c>
      <c r="E183" s="132" t="s">
        <v>18</v>
      </c>
      <c r="F183" s="117" t="s">
        <v>19</v>
      </c>
      <c r="G183" s="131" t="s">
        <v>10</v>
      </c>
      <c r="H183" s="117" t="s">
        <v>13</v>
      </c>
      <c r="I183" s="117" t="s">
        <v>12</v>
      </c>
    </row>
    <row r="184" spans="1:9" ht="12.75" customHeight="1" thickBot="1" x14ac:dyDescent="0.25">
      <c r="A184" s="227"/>
      <c r="B184" s="106">
        <v>14004.652</v>
      </c>
      <c r="C184" s="55" t="s">
        <v>66</v>
      </c>
      <c r="D184" s="86"/>
      <c r="E184" s="47"/>
      <c r="F184" s="47"/>
      <c r="G184" s="47"/>
      <c r="H184" s="48"/>
      <c r="I184" s="49"/>
    </row>
    <row r="185" spans="1:9" ht="12.75" customHeight="1" thickBot="1" x14ac:dyDescent="0.25">
      <c r="A185" s="227"/>
      <c r="B185" s="106">
        <v>14355.07</v>
      </c>
      <c r="C185" s="55" t="s">
        <v>67</v>
      </c>
      <c r="D185" s="86"/>
      <c r="E185" s="47"/>
      <c r="F185" s="47"/>
      <c r="G185" s="47"/>
      <c r="H185" s="48"/>
      <c r="I185" s="49"/>
    </row>
    <row r="186" spans="1:9" ht="12.75" customHeight="1" thickBot="1" x14ac:dyDescent="0.25">
      <c r="A186" s="227"/>
      <c r="B186" s="106">
        <v>15076.79</v>
      </c>
      <c r="C186" s="85" t="s">
        <v>70</v>
      </c>
      <c r="D186" s="86"/>
      <c r="E186" s="47"/>
      <c r="F186" s="47"/>
      <c r="G186" s="47"/>
      <c r="H186" s="48"/>
      <c r="I186" s="49"/>
    </row>
    <row r="187" spans="1:9" ht="12.75" customHeight="1" thickBot="1" x14ac:dyDescent="0.25">
      <c r="A187" s="227"/>
      <c r="B187" s="106">
        <v>14349.99</v>
      </c>
      <c r="C187" s="85" t="s">
        <v>72</v>
      </c>
      <c r="D187" s="86"/>
      <c r="E187" s="47"/>
      <c r="F187" s="47"/>
      <c r="G187" s="47"/>
      <c r="H187" s="48"/>
      <c r="I187" s="49"/>
    </row>
    <row r="188" spans="1:9" ht="12.75" customHeight="1" thickBot="1" x14ac:dyDescent="0.25">
      <c r="A188" s="227"/>
      <c r="B188" s="106">
        <v>14621.46</v>
      </c>
      <c r="C188" s="85" t="s">
        <v>73</v>
      </c>
      <c r="D188" s="86"/>
      <c r="E188" s="47"/>
      <c r="F188" s="47"/>
      <c r="G188" s="47"/>
      <c r="H188" s="48"/>
      <c r="I188" s="49"/>
    </row>
    <row r="189" spans="1:9" ht="12.75" customHeight="1" thickBot="1" x14ac:dyDescent="0.25">
      <c r="A189" s="227"/>
      <c r="B189" s="106">
        <v>16826.14</v>
      </c>
      <c r="C189" s="85" t="s">
        <v>74</v>
      </c>
      <c r="D189" s="86"/>
      <c r="E189" s="47"/>
      <c r="F189" s="47"/>
      <c r="G189" s="47"/>
      <c r="H189" s="48"/>
      <c r="I189" s="49"/>
    </row>
    <row r="190" spans="1:9" ht="12.75" customHeight="1" thickBot="1" x14ac:dyDescent="0.25">
      <c r="A190" s="227"/>
      <c r="B190" s="106">
        <v>10558.89</v>
      </c>
      <c r="C190" s="85" t="s">
        <v>75</v>
      </c>
      <c r="D190" s="86"/>
      <c r="E190" s="47"/>
      <c r="F190" s="47"/>
      <c r="G190" s="47"/>
      <c r="H190" s="48"/>
      <c r="I190" s="49"/>
    </row>
    <row r="191" spans="1:9" ht="12.75" customHeight="1" thickBot="1" x14ac:dyDescent="0.25">
      <c r="A191" s="227"/>
      <c r="B191" s="106">
        <v>13029.95</v>
      </c>
      <c r="C191" s="85" t="s">
        <v>76</v>
      </c>
      <c r="D191" s="86"/>
      <c r="E191" s="47"/>
      <c r="F191" s="47"/>
      <c r="G191" s="47"/>
      <c r="H191" s="48"/>
      <c r="I191" s="49"/>
    </row>
    <row r="192" spans="1:9" ht="12.75" customHeight="1" thickBot="1" x14ac:dyDescent="0.25">
      <c r="A192" s="227"/>
      <c r="B192" s="106">
        <v>13221.8</v>
      </c>
      <c r="C192" s="85" t="s">
        <v>77</v>
      </c>
      <c r="D192" s="86"/>
      <c r="E192" s="47"/>
      <c r="F192" s="47"/>
      <c r="G192" s="47"/>
      <c r="H192" s="48"/>
      <c r="I192" s="49"/>
    </row>
    <row r="193" spans="1:9" ht="12.75" customHeight="1" thickBot="1" x14ac:dyDescent="0.25">
      <c r="A193" s="227"/>
      <c r="B193" s="106">
        <v>14154.9</v>
      </c>
      <c r="C193" s="85" t="s">
        <v>78</v>
      </c>
      <c r="D193" s="86"/>
      <c r="E193" s="47"/>
      <c r="F193" s="47"/>
      <c r="G193" s="47"/>
      <c r="H193" s="48"/>
      <c r="I193" s="49"/>
    </row>
    <row r="194" spans="1:9" ht="12.75" customHeight="1" thickBot="1" x14ac:dyDescent="0.25">
      <c r="A194" s="227"/>
      <c r="B194" s="106">
        <v>13601.29</v>
      </c>
      <c r="C194" s="85" t="s">
        <v>79</v>
      </c>
      <c r="D194" s="86"/>
      <c r="E194" s="47"/>
      <c r="F194" s="47"/>
      <c r="G194" s="47"/>
      <c r="H194" s="48"/>
      <c r="I194" s="49"/>
    </row>
    <row r="195" spans="1:9" ht="12.75" customHeight="1" thickBot="1" x14ac:dyDescent="0.25">
      <c r="A195" s="227"/>
      <c r="B195" s="106">
        <v>13765.85</v>
      </c>
      <c r="C195" s="85" t="s">
        <v>80</v>
      </c>
      <c r="D195" s="86"/>
      <c r="E195" s="47"/>
      <c r="F195" s="47"/>
      <c r="G195" s="47"/>
      <c r="H195" s="48"/>
      <c r="I195" s="49"/>
    </row>
    <row r="196" spans="1:9" ht="12.75" customHeight="1" thickBot="1" x14ac:dyDescent="0.25">
      <c r="A196" s="227"/>
      <c r="B196" s="106"/>
      <c r="C196" s="167" t="s">
        <v>87</v>
      </c>
      <c r="D196" s="86"/>
      <c r="E196" s="47"/>
      <c r="F196" s="47"/>
      <c r="G196" s="47"/>
      <c r="H196" s="48"/>
      <c r="I196" s="49">
        <v>2440.6</v>
      </c>
    </row>
    <row r="197" spans="1:9" ht="13.5" thickBot="1" x14ac:dyDescent="0.25">
      <c r="A197" s="180"/>
      <c r="B197" s="197">
        <f>SUM(B184:B196)</f>
        <v>167566.78200000001</v>
      </c>
      <c r="C197" s="198"/>
      <c r="D197" s="197"/>
      <c r="E197" s="199"/>
      <c r="F197" s="198"/>
      <c r="G197" s="198"/>
      <c r="H197" s="197" t="s">
        <v>17</v>
      </c>
      <c r="I197" s="230">
        <f>SUM(I184:I196)</f>
        <v>2440.6</v>
      </c>
    </row>
    <row r="198" spans="1:9" ht="26.25" thickBot="1" x14ac:dyDescent="0.25">
      <c r="A198" s="46" t="s">
        <v>8</v>
      </c>
      <c r="B198" s="114" t="s">
        <v>16</v>
      </c>
      <c r="C198" s="114" t="s">
        <v>5</v>
      </c>
      <c r="D198" s="114" t="s">
        <v>23</v>
      </c>
      <c r="E198" s="118" t="s">
        <v>18</v>
      </c>
      <c r="F198" s="114" t="s">
        <v>19</v>
      </c>
      <c r="G198" s="114" t="s">
        <v>10</v>
      </c>
      <c r="H198" s="114" t="s">
        <v>13</v>
      </c>
      <c r="I198" s="115" t="s">
        <v>12</v>
      </c>
    </row>
    <row r="199" spans="1:9" ht="12.75" customHeight="1" x14ac:dyDescent="0.2">
      <c r="A199" s="679" t="s">
        <v>82</v>
      </c>
      <c r="B199" s="33"/>
      <c r="C199" s="33" t="s">
        <v>66</v>
      </c>
      <c r="D199" s="34"/>
      <c r="E199" s="35"/>
      <c r="F199" s="35" t="s">
        <v>83</v>
      </c>
      <c r="G199" s="35">
        <v>893</v>
      </c>
      <c r="H199" s="16">
        <v>4.8099999999999996</v>
      </c>
      <c r="I199" s="33">
        <f>G199*H199</f>
        <v>4295.33</v>
      </c>
    </row>
    <row r="200" spans="1:9" ht="12.75" customHeight="1" x14ac:dyDescent="0.2">
      <c r="A200" s="679"/>
      <c r="B200" s="13"/>
      <c r="C200" s="13" t="s">
        <v>67</v>
      </c>
      <c r="D200" s="14"/>
      <c r="E200" s="15"/>
      <c r="F200" s="15" t="s">
        <v>83</v>
      </c>
      <c r="G200" s="15">
        <v>806</v>
      </c>
      <c r="H200" s="16">
        <v>4.8099999999999996</v>
      </c>
      <c r="I200" s="13">
        <f>G200*H200</f>
        <v>3876.8599999999997</v>
      </c>
    </row>
    <row r="201" spans="1:9" x14ac:dyDescent="0.2">
      <c r="A201" s="679"/>
      <c r="B201" s="13"/>
      <c r="C201" s="13" t="s">
        <v>70</v>
      </c>
      <c r="D201" s="14"/>
      <c r="E201" s="15"/>
      <c r="F201" s="15" t="s">
        <v>83</v>
      </c>
      <c r="G201" s="15">
        <v>893</v>
      </c>
      <c r="H201" s="16">
        <v>4.8099999999999996</v>
      </c>
      <c r="I201" s="13">
        <f t="shared" ref="I201:I208" si="3">G201*H201</f>
        <v>4295.33</v>
      </c>
    </row>
    <row r="202" spans="1:9" ht="12.75" customHeight="1" x14ac:dyDescent="0.2">
      <c r="A202" s="679"/>
      <c r="B202" s="13"/>
      <c r="C202" s="13" t="s">
        <v>72</v>
      </c>
      <c r="D202" s="14"/>
      <c r="E202" s="15"/>
      <c r="F202" s="15" t="s">
        <v>83</v>
      </c>
      <c r="G202" s="15">
        <v>864</v>
      </c>
      <c r="H202" s="16">
        <v>4.8099999999999996</v>
      </c>
      <c r="I202" s="13">
        <f t="shared" si="3"/>
        <v>4155.8399999999992</v>
      </c>
    </row>
    <row r="203" spans="1:9" x14ac:dyDescent="0.2">
      <c r="A203" s="679"/>
      <c r="B203" s="13"/>
      <c r="C203" s="13" t="s">
        <v>73</v>
      </c>
      <c r="D203" s="14"/>
      <c r="E203" s="15"/>
      <c r="F203" s="15" t="s">
        <v>83</v>
      </c>
      <c r="G203" s="15">
        <v>326</v>
      </c>
      <c r="H203" s="16">
        <v>4.8099999999999996</v>
      </c>
      <c r="I203" s="13">
        <f t="shared" si="3"/>
        <v>1568.06</v>
      </c>
    </row>
    <row r="204" spans="1:9" ht="12.75" customHeight="1" x14ac:dyDescent="0.2">
      <c r="A204" s="679"/>
      <c r="B204" s="13"/>
      <c r="C204" s="13" t="s">
        <v>74</v>
      </c>
      <c r="D204" s="14"/>
      <c r="E204" s="15"/>
      <c r="F204" s="15" t="s">
        <v>83</v>
      </c>
      <c r="G204" s="15">
        <v>326</v>
      </c>
      <c r="H204" s="16">
        <v>4.8099999999999996</v>
      </c>
      <c r="I204" s="13">
        <f t="shared" si="3"/>
        <v>1568.06</v>
      </c>
    </row>
    <row r="205" spans="1:9" ht="12.75" customHeight="1" x14ac:dyDescent="0.2">
      <c r="A205" s="679"/>
      <c r="B205" s="13"/>
      <c r="C205" s="13" t="s">
        <v>75</v>
      </c>
      <c r="D205" s="14"/>
      <c r="E205" s="15"/>
      <c r="F205" s="15" t="s">
        <v>83</v>
      </c>
      <c r="G205" s="15">
        <v>326</v>
      </c>
      <c r="H205" s="16">
        <v>5.04</v>
      </c>
      <c r="I205" s="13">
        <f t="shared" si="3"/>
        <v>1643.04</v>
      </c>
    </row>
    <row r="206" spans="1:9" ht="12.75" customHeight="1" x14ac:dyDescent="0.2">
      <c r="A206" s="679"/>
      <c r="B206" s="13"/>
      <c r="C206" s="13" t="s">
        <v>76</v>
      </c>
      <c r="D206" s="14"/>
      <c r="E206" s="15"/>
      <c r="F206" s="15" t="s">
        <v>83</v>
      </c>
      <c r="G206" s="15">
        <v>326</v>
      </c>
      <c r="H206" s="16">
        <v>5.04</v>
      </c>
      <c r="I206" s="13">
        <f t="shared" si="3"/>
        <v>1643.04</v>
      </c>
    </row>
    <row r="207" spans="1:9" ht="12.75" customHeight="1" x14ac:dyDescent="0.2">
      <c r="A207" s="679"/>
      <c r="B207" s="13"/>
      <c r="C207" s="13" t="s">
        <v>77</v>
      </c>
      <c r="D207" s="14"/>
      <c r="E207" s="15"/>
      <c r="F207" s="15" t="s">
        <v>83</v>
      </c>
      <c r="G207" s="15">
        <v>326</v>
      </c>
      <c r="H207" s="16">
        <v>5.04</v>
      </c>
      <c r="I207" s="13">
        <f t="shared" si="3"/>
        <v>1643.04</v>
      </c>
    </row>
    <row r="208" spans="1:9" ht="12.75" customHeight="1" x14ac:dyDescent="0.2">
      <c r="A208" s="679"/>
      <c r="B208" s="13"/>
      <c r="C208" s="13" t="s">
        <v>78</v>
      </c>
      <c r="D208" s="14"/>
      <c r="E208" s="15"/>
      <c r="F208" s="15" t="s">
        <v>83</v>
      </c>
      <c r="G208" s="15">
        <v>326</v>
      </c>
      <c r="H208" s="16">
        <v>5.04</v>
      </c>
      <c r="I208" s="13">
        <f t="shared" si="3"/>
        <v>1643.04</v>
      </c>
    </row>
    <row r="209" spans="1:255" ht="12.75" customHeight="1" x14ac:dyDescent="0.2">
      <c r="A209" s="679"/>
      <c r="B209" s="13"/>
      <c r="C209" s="13" t="s">
        <v>79</v>
      </c>
      <c r="D209" s="14"/>
      <c r="E209" s="15"/>
      <c r="F209" s="15" t="s">
        <v>83</v>
      </c>
      <c r="G209" s="15">
        <v>326</v>
      </c>
      <c r="H209" s="16">
        <v>5.04</v>
      </c>
      <c r="I209" s="13">
        <f>G209*H209</f>
        <v>1643.04</v>
      </c>
    </row>
    <row r="210" spans="1:255" ht="12.75" customHeight="1" x14ac:dyDescent="0.2">
      <c r="A210" s="679"/>
      <c r="B210" s="13"/>
      <c r="C210" s="13" t="s">
        <v>80</v>
      </c>
      <c r="D210" s="14"/>
      <c r="E210" s="15"/>
      <c r="F210" s="15" t="s">
        <v>83</v>
      </c>
      <c r="G210" s="15">
        <v>326</v>
      </c>
      <c r="H210" s="16">
        <v>5.04</v>
      </c>
      <c r="I210" s="13">
        <f>G210*H210</f>
        <v>1643.04</v>
      </c>
    </row>
    <row r="211" spans="1:255" ht="12.75" customHeight="1" x14ac:dyDescent="0.2">
      <c r="A211" s="693"/>
      <c r="B211" s="13"/>
      <c r="C211" s="244" t="s">
        <v>87</v>
      </c>
      <c r="D211" s="14"/>
      <c r="E211" s="15"/>
      <c r="F211" s="15" t="s">
        <v>83</v>
      </c>
      <c r="G211" s="15">
        <f>SUM(G199:G210)</f>
        <v>6064</v>
      </c>
      <c r="H211" s="16"/>
      <c r="I211" s="244">
        <f>SUM(I199:I210)</f>
        <v>29617.720000000008</v>
      </c>
    </row>
    <row r="212" spans="1:255" ht="28.9" customHeight="1" x14ac:dyDescent="0.2">
      <c r="A212" s="652" t="s">
        <v>2272</v>
      </c>
      <c r="B212" s="71"/>
      <c r="C212" s="13" t="s">
        <v>2273</v>
      </c>
      <c r="D212" s="72"/>
      <c r="E212" s="73"/>
      <c r="F212" s="15"/>
      <c r="G212" s="327"/>
      <c r="H212" s="74"/>
      <c r="I212" s="598">
        <v>506.71</v>
      </c>
    </row>
    <row r="213" spans="1:255" ht="28.15" customHeight="1" x14ac:dyDescent="0.2">
      <c r="A213" s="653"/>
      <c r="B213" s="71"/>
      <c r="C213" s="13" t="s">
        <v>2274</v>
      </c>
      <c r="D213" s="72"/>
      <c r="E213" s="73"/>
      <c r="F213" s="15"/>
      <c r="G213" s="327"/>
      <c r="H213" s="74"/>
      <c r="I213" s="598">
        <v>516</v>
      </c>
    </row>
    <row r="214" spans="1:255" ht="31.9" customHeight="1" x14ac:dyDescent="0.2">
      <c r="A214" s="654"/>
      <c r="B214" s="412"/>
      <c r="C214" s="244" t="s">
        <v>87</v>
      </c>
      <c r="D214" s="72"/>
      <c r="E214" s="73"/>
      <c r="F214" s="15"/>
      <c r="G214" s="327"/>
      <c r="H214" s="74"/>
      <c r="I214" s="241">
        <f>SUM(I212:I213)</f>
        <v>1022.71</v>
      </c>
    </row>
    <row r="215" spans="1:255" ht="25.15" customHeight="1" x14ac:dyDescent="0.2">
      <c r="A215" s="652" t="s">
        <v>2271</v>
      </c>
      <c r="B215" s="71"/>
      <c r="C215" s="33" t="s">
        <v>2273</v>
      </c>
      <c r="D215" s="72"/>
      <c r="E215" s="73"/>
      <c r="F215" s="15"/>
      <c r="G215" s="327"/>
      <c r="H215" s="74"/>
      <c r="I215" s="598">
        <v>2870.91</v>
      </c>
    </row>
    <row r="216" spans="1:255" ht="28.9" customHeight="1" x14ac:dyDescent="0.2">
      <c r="A216" s="653"/>
      <c r="B216" s="71"/>
      <c r="C216" s="71" t="s">
        <v>2274</v>
      </c>
      <c r="D216" s="72"/>
      <c r="E216" s="73"/>
      <c r="F216" s="15"/>
      <c r="G216" s="327"/>
      <c r="H216" s="74"/>
      <c r="I216" s="598">
        <v>3095.52</v>
      </c>
    </row>
    <row r="217" spans="1:255" ht="13.15" customHeight="1" x14ac:dyDescent="0.2">
      <c r="A217" s="654"/>
      <c r="B217" s="71"/>
      <c r="C217" s="412" t="s">
        <v>87</v>
      </c>
      <c r="D217" s="72"/>
      <c r="E217" s="73"/>
      <c r="F217" s="73"/>
      <c r="G217" s="327"/>
      <c r="H217" s="74"/>
      <c r="I217" s="241">
        <f>SUM(I215:I216)</f>
        <v>5966.43</v>
      </c>
    </row>
    <row r="218" spans="1:255" ht="25.5" x14ac:dyDescent="0.2">
      <c r="A218" s="221" t="s">
        <v>2270</v>
      </c>
      <c r="B218" s="13"/>
      <c r="C218" s="244" t="s">
        <v>87</v>
      </c>
      <c r="D218" s="14"/>
      <c r="E218" s="15"/>
      <c r="F218" s="15"/>
      <c r="G218" s="15"/>
      <c r="H218" s="16"/>
      <c r="I218" s="244">
        <v>245175.12</v>
      </c>
    </row>
    <row r="219" spans="1:255" ht="12.75" customHeight="1" x14ac:dyDescent="0.2">
      <c r="A219" s="11" t="s">
        <v>84</v>
      </c>
      <c r="B219" s="13"/>
      <c r="C219" s="244" t="s">
        <v>87</v>
      </c>
      <c r="D219" s="14"/>
      <c r="E219" s="15"/>
      <c r="F219" s="15"/>
      <c r="G219" s="15"/>
      <c r="H219" s="16"/>
      <c r="I219" s="244">
        <v>18221.37</v>
      </c>
    </row>
    <row r="220" spans="1:255" ht="12.75" customHeight="1" x14ac:dyDescent="0.2">
      <c r="A220" s="11" t="s">
        <v>86</v>
      </c>
      <c r="B220" s="13"/>
      <c r="C220" s="244" t="s">
        <v>87</v>
      </c>
      <c r="D220" s="14"/>
      <c r="E220" s="15"/>
      <c r="F220" s="15"/>
      <c r="G220" s="15"/>
      <c r="H220" s="16"/>
      <c r="I220" s="244">
        <v>16634.95</v>
      </c>
    </row>
    <row r="221" spans="1:255" ht="12.75" customHeight="1" x14ac:dyDescent="0.2">
      <c r="A221" s="240" t="s">
        <v>88</v>
      </c>
      <c r="B221" s="13"/>
      <c r="C221" s="244" t="s">
        <v>87</v>
      </c>
      <c r="D221" s="14"/>
      <c r="E221" s="15"/>
      <c r="F221" s="15"/>
      <c r="G221" s="15"/>
      <c r="H221" s="16"/>
      <c r="I221" s="244">
        <v>12203.24</v>
      </c>
    </row>
    <row r="222" spans="1:255" ht="12.75" customHeight="1" thickBot="1" x14ac:dyDescent="0.25">
      <c r="A222" s="30"/>
      <c r="B222" s="109"/>
      <c r="C222" s="109"/>
      <c r="D222" s="108"/>
      <c r="E222" s="110"/>
      <c r="F222" s="109"/>
      <c r="G222" s="109"/>
      <c r="H222" s="108" t="s">
        <v>17</v>
      </c>
      <c r="I222" s="108">
        <f>I211+I214+I217+I218+I219+I220+I221</f>
        <v>328841.53999999998</v>
      </c>
    </row>
    <row r="223" spans="1:255" s="45" customFormat="1" ht="83.25" customHeight="1" thickBot="1" x14ac:dyDescent="0.25">
      <c r="A223" s="117" t="s">
        <v>95</v>
      </c>
      <c r="B223" s="114" t="s">
        <v>16</v>
      </c>
      <c r="C223" s="114" t="s">
        <v>5</v>
      </c>
      <c r="D223" s="114" t="s">
        <v>23</v>
      </c>
      <c r="E223" s="118" t="s">
        <v>18</v>
      </c>
      <c r="F223" s="114" t="s">
        <v>19</v>
      </c>
      <c r="G223" s="114" t="s">
        <v>10</v>
      </c>
      <c r="H223" s="114" t="s">
        <v>13</v>
      </c>
      <c r="I223" s="115" t="s">
        <v>12</v>
      </c>
      <c r="J223" s="56"/>
      <c r="K223" s="56"/>
      <c r="L223" s="56"/>
      <c r="M223" s="56"/>
      <c r="N223" s="56"/>
      <c r="O223" s="56"/>
      <c r="P223" s="56"/>
      <c r="Q223" s="56"/>
      <c r="R223" s="56"/>
      <c r="T223" s="56"/>
      <c r="U223" s="56"/>
      <c r="V223" s="56"/>
      <c r="W223" s="56"/>
      <c r="X223" s="56"/>
      <c r="Y223" s="56"/>
      <c r="Z223" s="56"/>
      <c r="AA223" s="56"/>
      <c r="AB223" s="56"/>
      <c r="AD223" s="56"/>
      <c r="AE223" s="56"/>
      <c r="AF223" s="56"/>
      <c r="AG223" s="56"/>
      <c r="AH223" s="56"/>
      <c r="AI223" s="56"/>
      <c r="AJ223" s="56"/>
      <c r="AK223" s="56"/>
      <c r="AL223" s="56"/>
      <c r="AN223" s="56"/>
      <c r="AO223" s="56"/>
      <c r="AP223" s="56"/>
      <c r="AQ223" s="56"/>
      <c r="AR223" s="56"/>
      <c r="AS223" s="56"/>
      <c r="AT223" s="56"/>
      <c r="AU223" s="56"/>
      <c r="AV223" s="56"/>
      <c r="AX223" s="56"/>
      <c r="AY223" s="56"/>
      <c r="AZ223" s="56"/>
      <c r="BA223" s="56"/>
      <c r="BB223" s="56"/>
      <c r="BC223" s="56"/>
      <c r="BD223" s="56"/>
      <c r="BE223" s="56"/>
      <c r="BF223" s="56"/>
      <c r="BH223" s="56"/>
      <c r="BI223" s="56"/>
      <c r="BJ223" s="56"/>
      <c r="BK223" s="56"/>
      <c r="BL223" s="56"/>
      <c r="BM223" s="56"/>
      <c r="BN223" s="56"/>
      <c r="BO223" s="56"/>
      <c r="BP223" s="56"/>
      <c r="BR223" s="56"/>
      <c r="BS223" s="56"/>
      <c r="BT223" s="56"/>
      <c r="BU223" s="56"/>
      <c r="BV223" s="56"/>
      <c r="BW223" s="56"/>
      <c r="BX223" s="56"/>
      <c r="BY223" s="56"/>
      <c r="BZ223" s="56"/>
      <c r="CB223" s="56"/>
      <c r="CC223" s="56"/>
      <c r="CD223" s="56"/>
      <c r="CE223" s="56"/>
      <c r="CF223" s="56"/>
      <c r="CG223" s="56"/>
      <c r="CH223" s="56"/>
      <c r="CI223" s="56"/>
      <c r="CJ223" s="56"/>
      <c r="CL223" s="56"/>
      <c r="CM223" s="56"/>
      <c r="CN223" s="56"/>
      <c r="CO223" s="56"/>
      <c r="CP223" s="56"/>
      <c r="CQ223" s="56"/>
      <c r="CR223" s="56"/>
      <c r="CS223" s="56"/>
      <c r="CT223" s="56"/>
      <c r="CV223" s="56"/>
      <c r="CW223" s="56"/>
      <c r="CX223" s="56"/>
      <c r="CY223" s="56"/>
      <c r="CZ223" s="56"/>
      <c r="DA223" s="56"/>
      <c r="DB223" s="56"/>
      <c r="DC223" s="56"/>
      <c r="DD223" s="56"/>
      <c r="DF223" s="56"/>
      <c r="DG223" s="56"/>
      <c r="DH223" s="56"/>
      <c r="DI223" s="56"/>
      <c r="DJ223" s="56"/>
      <c r="DK223" s="56"/>
      <c r="DL223" s="56"/>
      <c r="DM223" s="56"/>
      <c r="DN223" s="56"/>
      <c r="DP223" s="56"/>
      <c r="DQ223" s="56"/>
      <c r="DR223" s="56"/>
      <c r="DS223" s="56"/>
      <c r="DT223" s="56"/>
      <c r="DU223" s="56"/>
      <c r="DV223" s="56"/>
      <c r="DW223" s="56"/>
      <c r="DX223" s="56"/>
      <c r="DZ223" s="56"/>
      <c r="EA223" s="56"/>
      <c r="EB223" s="56"/>
      <c r="EC223" s="56"/>
      <c r="ED223" s="56"/>
      <c r="EE223" s="56"/>
      <c r="EF223" s="56"/>
      <c r="EG223" s="56"/>
      <c r="EH223" s="56"/>
      <c r="EJ223" s="56"/>
      <c r="EK223" s="56"/>
      <c r="EL223" s="56"/>
      <c r="EM223" s="56"/>
      <c r="EN223" s="56"/>
      <c r="EO223" s="56"/>
      <c r="EP223" s="56"/>
      <c r="EQ223" s="56"/>
      <c r="ER223" s="56"/>
      <c r="ET223" s="56"/>
      <c r="EU223" s="56"/>
      <c r="EV223" s="56"/>
      <c r="EW223" s="56"/>
      <c r="EX223" s="56"/>
      <c r="EY223" s="56"/>
      <c r="EZ223" s="56"/>
      <c r="FA223" s="56"/>
      <c r="FB223" s="56"/>
      <c r="FD223" s="56"/>
      <c r="FE223" s="56"/>
      <c r="FF223" s="56"/>
      <c r="FG223" s="56"/>
      <c r="FH223" s="56"/>
      <c r="FI223" s="56"/>
      <c r="FJ223" s="56"/>
      <c r="FK223" s="56"/>
      <c r="FL223" s="56"/>
      <c r="FN223" s="56"/>
      <c r="FO223" s="56"/>
      <c r="FP223" s="56"/>
      <c r="FQ223" s="56"/>
      <c r="FR223" s="56"/>
      <c r="FS223" s="56"/>
      <c r="FT223" s="56"/>
      <c r="FU223" s="56"/>
      <c r="FV223" s="56"/>
      <c r="FX223" s="56"/>
      <c r="FY223" s="56"/>
      <c r="FZ223" s="56"/>
      <c r="GA223" s="56"/>
      <c r="GB223" s="56"/>
      <c r="GC223" s="56"/>
      <c r="GD223" s="56"/>
      <c r="GE223" s="56"/>
      <c r="GF223" s="56"/>
      <c r="GH223" s="56"/>
      <c r="GI223" s="56"/>
      <c r="GJ223" s="56"/>
      <c r="GK223" s="56"/>
      <c r="GL223" s="56"/>
      <c r="GM223" s="56"/>
      <c r="GN223" s="56"/>
      <c r="GO223" s="56"/>
      <c r="GP223" s="56"/>
      <c r="GR223" s="56"/>
      <c r="GS223" s="56"/>
      <c r="GT223" s="56"/>
      <c r="GU223" s="56"/>
      <c r="GV223" s="56"/>
      <c r="GW223" s="56"/>
      <c r="GX223" s="56"/>
      <c r="GY223" s="56"/>
      <c r="GZ223" s="56"/>
      <c r="HB223" s="56"/>
      <c r="HC223" s="56"/>
      <c r="HD223" s="56"/>
      <c r="HE223" s="56"/>
      <c r="HF223" s="56"/>
      <c r="HG223" s="56"/>
      <c r="HH223" s="56"/>
      <c r="HI223" s="56"/>
      <c r="HJ223" s="56"/>
      <c r="HL223" s="56"/>
      <c r="HM223" s="56"/>
      <c r="HN223" s="56"/>
      <c r="HO223" s="56"/>
      <c r="HP223" s="56"/>
      <c r="HQ223" s="56"/>
      <c r="HR223" s="56"/>
      <c r="HS223" s="56"/>
      <c r="HT223" s="56"/>
      <c r="HV223" s="56"/>
      <c r="HW223" s="56"/>
      <c r="HX223" s="56"/>
      <c r="HY223" s="56"/>
      <c r="HZ223" s="56"/>
      <c r="IA223" s="56"/>
      <c r="IB223" s="56"/>
      <c r="IC223" s="56"/>
      <c r="ID223" s="56"/>
      <c r="IF223" s="56"/>
      <c r="IG223" s="56"/>
      <c r="IH223" s="56"/>
      <c r="II223" s="56"/>
      <c r="IJ223" s="56"/>
      <c r="IK223" s="56"/>
      <c r="IL223" s="56"/>
      <c r="IM223" s="56"/>
      <c r="IN223" s="56"/>
      <c r="IP223" s="56"/>
      <c r="IQ223" s="56"/>
      <c r="IR223" s="56"/>
      <c r="IS223" s="56"/>
      <c r="IT223" s="56"/>
      <c r="IU223" s="56"/>
    </row>
    <row r="224" spans="1:255" ht="12.75" customHeight="1" thickBot="1" x14ac:dyDescent="0.25">
      <c r="A224" s="103"/>
      <c r="B224" s="104">
        <v>5942.6781060000003</v>
      </c>
      <c r="C224" s="58" t="s">
        <v>66</v>
      </c>
      <c r="D224" s="64"/>
      <c r="E224" s="59"/>
      <c r="F224" s="59"/>
      <c r="G224" s="59"/>
      <c r="H224" s="60"/>
      <c r="I224" s="61"/>
      <c r="J224" s="56"/>
      <c r="K224" s="56"/>
      <c r="L224" s="56"/>
      <c r="M224" s="56"/>
      <c r="N224" s="56"/>
      <c r="O224" s="56"/>
      <c r="P224" s="56"/>
      <c r="Q224" s="56"/>
      <c r="R224" s="56"/>
      <c r="T224" s="56"/>
      <c r="U224" s="56"/>
      <c r="V224" s="56"/>
      <c r="W224" s="56"/>
      <c r="X224" s="56"/>
      <c r="Y224" s="56"/>
      <c r="Z224" s="56"/>
      <c r="AA224" s="56"/>
      <c r="AB224" s="56"/>
      <c r="AD224" s="56"/>
      <c r="AE224" s="56"/>
      <c r="AF224" s="56"/>
      <c r="AG224" s="56"/>
      <c r="AH224" s="56"/>
      <c r="AI224" s="56"/>
      <c r="AJ224" s="56"/>
      <c r="AK224" s="56"/>
      <c r="AL224" s="56"/>
      <c r="AN224" s="56"/>
      <c r="AO224" s="56"/>
      <c r="AP224" s="56"/>
      <c r="AQ224" s="56"/>
      <c r="AR224" s="56"/>
      <c r="AS224" s="56"/>
      <c r="AT224" s="56"/>
      <c r="AU224" s="56"/>
      <c r="AV224" s="56"/>
      <c r="AX224" s="56"/>
      <c r="AY224" s="56"/>
      <c r="AZ224" s="56"/>
      <c r="BA224" s="56"/>
      <c r="BB224" s="56"/>
      <c r="BC224" s="56"/>
      <c r="BD224" s="56"/>
      <c r="BE224" s="56"/>
      <c r="BF224" s="56"/>
      <c r="BH224" s="56"/>
      <c r="BI224" s="56"/>
      <c r="BJ224" s="56"/>
      <c r="BK224" s="56"/>
      <c r="BL224" s="56"/>
      <c r="BM224" s="56"/>
      <c r="BN224" s="56"/>
      <c r="BO224" s="56"/>
      <c r="BP224" s="56"/>
      <c r="BR224" s="56"/>
      <c r="BS224" s="56"/>
      <c r="BT224" s="56"/>
      <c r="BU224" s="56"/>
      <c r="BV224" s="56"/>
      <c r="BW224" s="56"/>
      <c r="BX224" s="56"/>
      <c r="BY224" s="56"/>
      <c r="BZ224" s="56"/>
      <c r="CB224" s="56"/>
      <c r="CC224" s="56"/>
      <c r="CD224" s="56"/>
      <c r="CE224" s="56"/>
      <c r="CF224" s="56"/>
      <c r="CG224" s="56"/>
      <c r="CH224" s="56"/>
      <c r="CI224" s="56"/>
      <c r="CJ224" s="56"/>
      <c r="CL224" s="56"/>
      <c r="CM224" s="56"/>
      <c r="CN224" s="56"/>
      <c r="CO224" s="56"/>
      <c r="CP224" s="56"/>
      <c r="CQ224" s="56"/>
      <c r="CR224" s="56"/>
      <c r="CS224" s="56"/>
      <c r="CT224" s="56"/>
      <c r="CV224" s="56"/>
      <c r="CW224" s="56"/>
      <c r="CX224" s="56"/>
      <c r="CY224" s="56"/>
      <c r="CZ224" s="56"/>
      <c r="DA224" s="56"/>
      <c r="DB224" s="56"/>
      <c r="DC224" s="56"/>
      <c r="DD224" s="56"/>
      <c r="DF224" s="56"/>
      <c r="DG224" s="56"/>
      <c r="DH224" s="56"/>
      <c r="DI224" s="56"/>
      <c r="DJ224" s="56"/>
      <c r="DK224" s="56"/>
      <c r="DL224" s="56"/>
      <c r="DM224" s="56"/>
      <c r="DN224" s="56"/>
      <c r="DP224" s="56"/>
      <c r="DQ224" s="56"/>
      <c r="DR224" s="56"/>
      <c r="DS224" s="56"/>
      <c r="DT224" s="56"/>
      <c r="DU224" s="56"/>
      <c r="DV224" s="56"/>
      <c r="DW224" s="56"/>
      <c r="DX224" s="56"/>
      <c r="DZ224" s="56"/>
      <c r="EA224" s="56"/>
      <c r="EB224" s="56"/>
      <c r="EC224" s="56"/>
      <c r="ED224" s="56"/>
      <c r="EE224" s="56"/>
      <c r="EF224" s="56"/>
      <c r="EG224" s="56"/>
      <c r="EH224" s="56"/>
      <c r="EJ224" s="56"/>
      <c r="EK224" s="56"/>
      <c r="EL224" s="56"/>
      <c r="EM224" s="56"/>
      <c r="EN224" s="56"/>
      <c r="EO224" s="56"/>
      <c r="EP224" s="56"/>
      <c r="EQ224" s="56"/>
      <c r="ER224" s="56"/>
      <c r="ET224" s="56"/>
      <c r="EU224" s="56"/>
      <c r="EV224" s="56"/>
      <c r="EW224" s="56"/>
      <c r="EX224" s="56"/>
      <c r="EY224" s="56"/>
      <c r="EZ224" s="56"/>
      <c r="FA224" s="56"/>
      <c r="FB224" s="56"/>
      <c r="FD224" s="56"/>
      <c r="FE224" s="56"/>
      <c r="FF224" s="56"/>
      <c r="FG224" s="56"/>
      <c r="FH224" s="56"/>
      <c r="FI224" s="56"/>
      <c r="FJ224" s="56"/>
      <c r="FK224" s="56"/>
      <c r="FL224" s="56"/>
      <c r="FN224" s="56"/>
      <c r="FO224" s="56"/>
      <c r="FP224" s="56"/>
      <c r="FQ224" s="56"/>
      <c r="FR224" s="56"/>
      <c r="FS224" s="56"/>
      <c r="FT224" s="56"/>
      <c r="FU224" s="56"/>
      <c r="FV224" s="56"/>
      <c r="FX224" s="56"/>
      <c r="FY224" s="56"/>
      <c r="FZ224" s="56"/>
      <c r="GA224" s="56"/>
      <c r="GB224" s="56"/>
      <c r="GC224" s="56"/>
      <c r="GD224" s="56"/>
      <c r="GE224" s="56"/>
      <c r="GF224" s="56"/>
      <c r="GH224" s="56"/>
      <c r="GI224" s="56"/>
      <c r="GJ224" s="56"/>
      <c r="GK224" s="56"/>
      <c r="GL224" s="56"/>
      <c r="GM224" s="56"/>
      <c r="GN224" s="56"/>
      <c r="GO224" s="56"/>
      <c r="GP224" s="56"/>
      <c r="GR224" s="56"/>
      <c r="GS224" s="56"/>
      <c r="GT224" s="56"/>
      <c r="GU224" s="56"/>
      <c r="GV224" s="56"/>
      <c r="GW224" s="56"/>
      <c r="GX224" s="56"/>
      <c r="GY224" s="56"/>
      <c r="GZ224" s="56"/>
      <c r="HB224" s="56"/>
      <c r="HC224" s="56"/>
      <c r="HD224" s="56"/>
      <c r="HE224" s="56"/>
      <c r="HF224" s="56"/>
      <c r="HG224" s="56"/>
      <c r="HH224" s="56"/>
      <c r="HI224" s="56"/>
      <c r="HJ224" s="56"/>
      <c r="HL224" s="56"/>
      <c r="HM224" s="56"/>
      <c r="HN224" s="56"/>
      <c r="HO224" s="56"/>
      <c r="HP224" s="56"/>
      <c r="HQ224" s="56"/>
      <c r="HR224" s="56"/>
      <c r="HS224" s="56"/>
      <c r="HT224" s="56"/>
      <c r="HV224" s="56"/>
      <c r="HW224" s="56"/>
      <c r="HX224" s="56"/>
      <c r="HY224" s="56"/>
      <c r="HZ224" s="56"/>
      <c r="IA224" s="56"/>
      <c r="IB224" s="56"/>
      <c r="IC224" s="56"/>
      <c r="ID224" s="56"/>
      <c r="IF224" s="56"/>
      <c r="IG224" s="56"/>
      <c r="IH224" s="56"/>
      <c r="II224" s="56"/>
      <c r="IJ224" s="56"/>
      <c r="IK224" s="56"/>
      <c r="IL224" s="56"/>
      <c r="IM224" s="56"/>
      <c r="IN224" s="56"/>
      <c r="IP224" s="56"/>
      <c r="IQ224" s="56"/>
      <c r="IR224" s="56"/>
      <c r="IS224" s="56"/>
      <c r="IT224" s="56"/>
      <c r="IU224" s="56"/>
    </row>
    <row r="225" spans="1:255" ht="12.75" customHeight="1" thickBot="1" x14ac:dyDescent="0.25">
      <c r="A225" s="103"/>
      <c r="B225" s="105">
        <v>7217.11</v>
      </c>
      <c r="C225" s="92" t="s">
        <v>67</v>
      </c>
      <c r="D225" s="93"/>
      <c r="E225" s="94"/>
      <c r="F225" s="94"/>
      <c r="G225" s="94"/>
      <c r="H225" s="95"/>
      <c r="I225" s="96"/>
      <c r="J225" s="56"/>
      <c r="K225" s="56"/>
      <c r="L225" s="56"/>
      <c r="M225" s="56"/>
      <c r="N225" s="56"/>
      <c r="O225" s="56"/>
      <c r="P225" s="56"/>
      <c r="Q225" s="56"/>
      <c r="R225" s="56"/>
      <c r="T225" s="56"/>
      <c r="U225" s="56"/>
      <c r="V225" s="56"/>
      <c r="W225" s="56"/>
      <c r="X225" s="56"/>
      <c r="Y225" s="56"/>
      <c r="Z225" s="56"/>
      <c r="AA225" s="56"/>
      <c r="AB225" s="56"/>
      <c r="AD225" s="56"/>
      <c r="AE225" s="56"/>
      <c r="AF225" s="56"/>
      <c r="AG225" s="56"/>
      <c r="AH225" s="56"/>
      <c r="AI225" s="56"/>
      <c r="AJ225" s="56"/>
      <c r="AK225" s="56"/>
      <c r="AL225" s="56"/>
      <c r="AN225" s="56"/>
      <c r="AO225" s="56"/>
      <c r="AP225" s="56"/>
      <c r="AQ225" s="56"/>
      <c r="AR225" s="56"/>
      <c r="AS225" s="56"/>
      <c r="AT225" s="56"/>
      <c r="AU225" s="56"/>
      <c r="AV225" s="56"/>
      <c r="AX225" s="56"/>
      <c r="AY225" s="56"/>
      <c r="AZ225" s="56"/>
      <c r="BA225" s="56"/>
      <c r="BB225" s="56"/>
      <c r="BC225" s="56"/>
      <c r="BD225" s="56"/>
      <c r="BE225" s="56"/>
      <c r="BF225" s="56"/>
      <c r="BH225" s="56"/>
      <c r="BI225" s="56"/>
      <c r="BJ225" s="56"/>
      <c r="BK225" s="56"/>
      <c r="BL225" s="56"/>
      <c r="BM225" s="56"/>
      <c r="BN225" s="56"/>
      <c r="BO225" s="56"/>
      <c r="BP225" s="56"/>
      <c r="BR225" s="56"/>
      <c r="BS225" s="56"/>
      <c r="BT225" s="56"/>
      <c r="BU225" s="56"/>
      <c r="BV225" s="56"/>
      <c r="BW225" s="56"/>
      <c r="BX225" s="56"/>
      <c r="BY225" s="56"/>
      <c r="BZ225" s="56"/>
      <c r="CB225" s="56"/>
      <c r="CC225" s="56"/>
      <c r="CD225" s="56"/>
      <c r="CE225" s="56"/>
      <c r="CF225" s="56"/>
      <c r="CG225" s="56"/>
      <c r="CH225" s="56"/>
      <c r="CI225" s="56"/>
      <c r="CJ225" s="56"/>
      <c r="CL225" s="56"/>
      <c r="CM225" s="56"/>
      <c r="CN225" s="56"/>
      <c r="CO225" s="56"/>
      <c r="CP225" s="56"/>
      <c r="CQ225" s="56"/>
      <c r="CR225" s="56"/>
      <c r="CS225" s="56"/>
      <c r="CT225" s="56"/>
      <c r="CV225" s="56"/>
      <c r="CW225" s="56"/>
      <c r="CX225" s="56"/>
      <c r="CY225" s="56"/>
      <c r="CZ225" s="56"/>
      <c r="DA225" s="56"/>
      <c r="DB225" s="56"/>
      <c r="DC225" s="56"/>
      <c r="DD225" s="56"/>
      <c r="DF225" s="56"/>
      <c r="DG225" s="56"/>
      <c r="DH225" s="56"/>
      <c r="DI225" s="56"/>
      <c r="DJ225" s="56"/>
      <c r="DK225" s="56"/>
      <c r="DL225" s="56"/>
      <c r="DM225" s="56"/>
      <c r="DN225" s="56"/>
      <c r="DP225" s="56"/>
      <c r="DQ225" s="56"/>
      <c r="DR225" s="56"/>
      <c r="DS225" s="56"/>
      <c r="DT225" s="56"/>
      <c r="DU225" s="56"/>
      <c r="DV225" s="56"/>
      <c r="DW225" s="56"/>
      <c r="DX225" s="56"/>
      <c r="DZ225" s="56"/>
      <c r="EA225" s="56"/>
      <c r="EB225" s="56"/>
      <c r="EC225" s="56"/>
      <c r="ED225" s="56"/>
      <c r="EE225" s="56"/>
      <c r="EF225" s="56"/>
      <c r="EG225" s="56"/>
      <c r="EH225" s="56"/>
      <c r="EJ225" s="56"/>
      <c r="EK225" s="56"/>
      <c r="EL225" s="56"/>
      <c r="EM225" s="56"/>
      <c r="EN225" s="56"/>
      <c r="EO225" s="56"/>
      <c r="EP225" s="56"/>
      <c r="EQ225" s="56"/>
      <c r="ER225" s="56"/>
      <c r="ET225" s="56"/>
      <c r="EU225" s="56"/>
      <c r="EV225" s="56"/>
      <c r="EW225" s="56"/>
      <c r="EX225" s="56"/>
      <c r="EY225" s="56"/>
      <c r="EZ225" s="56"/>
      <c r="FA225" s="56"/>
      <c r="FB225" s="56"/>
      <c r="FD225" s="56"/>
      <c r="FE225" s="56"/>
      <c r="FF225" s="56"/>
      <c r="FG225" s="56"/>
      <c r="FH225" s="56"/>
      <c r="FI225" s="56"/>
      <c r="FJ225" s="56"/>
      <c r="FK225" s="56"/>
      <c r="FL225" s="56"/>
      <c r="FN225" s="56"/>
      <c r="FO225" s="56"/>
      <c r="FP225" s="56"/>
      <c r="FQ225" s="56"/>
      <c r="FR225" s="56"/>
      <c r="FS225" s="56"/>
      <c r="FT225" s="56"/>
      <c r="FU225" s="56"/>
      <c r="FV225" s="56"/>
      <c r="FX225" s="56"/>
      <c r="FY225" s="56"/>
      <c r="FZ225" s="56"/>
      <c r="GA225" s="56"/>
      <c r="GB225" s="56"/>
      <c r="GC225" s="56"/>
      <c r="GD225" s="56"/>
      <c r="GE225" s="56"/>
      <c r="GF225" s="56"/>
      <c r="GH225" s="56"/>
      <c r="GI225" s="56"/>
      <c r="GJ225" s="56"/>
      <c r="GK225" s="56"/>
      <c r="GL225" s="56"/>
      <c r="GM225" s="56"/>
      <c r="GN225" s="56"/>
      <c r="GO225" s="56"/>
      <c r="GP225" s="56"/>
      <c r="GR225" s="56"/>
      <c r="GS225" s="56"/>
      <c r="GT225" s="56"/>
      <c r="GU225" s="56"/>
      <c r="GV225" s="56"/>
      <c r="GW225" s="56"/>
      <c r="GX225" s="56"/>
      <c r="GY225" s="56"/>
      <c r="GZ225" s="56"/>
      <c r="HB225" s="56"/>
      <c r="HC225" s="56"/>
      <c r="HD225" s="56"/>
      <c r="HE225" s="56"/>
      <c r="HF225" s="56"/>
      <c r="HG225" s="56"/>
      <c r="HH225" s="56"/>
      <c r="HI225" s="56"/>
      <c r="HJ225" s="56"/>
      <c r="HL225" s="56"/>
      <c r="HM225" s="56"/>
      <c r="HN225" s="56"/>
      <c r="HO225" s="56"/>
      <c r="HP225" s="56"/>
      <c r="HQ225" s="56"/>
      <c r="HR225" s="56"/>
      <c r="HS225" s="56"/>
      <c r="HT225" s="56"/>
      <c r="HV225" s="56"/>
      <c r="HW225" s="56"/>
      <c r="HX225" s="56"/>
      <c r="HY225" s="56"/>
      <c r="HZ225" s="56"/>
      <c r="IA225" s="56"/>
      <c r="IB225" s="56"/>
      <c r="IC225" s="56"/>
      <c r="ID225" s="56"/>
      <c r="IF225" s="56"/>
      <c r="IG225" s="56"/>
      <c r="IH225" s="56"/>
      <c r="II225" s="56"/>
      <c r="IJ225" s="56"/>
      <c r="IK225" s="56"/>
      <c r="IL225" s="56"/>
      <c r="IM225" s="56"/>
      <c r="IN225" s="56"/>
      <c r="IP225" s="56"/>
      <c r="IQ225" s="56"/>
      <c r="IR225" s="56"/>
      <c r="IS225" s="56"/>
      <c r="IT225" s="56"/>
      <c r="IU225" s="56"/>
    </row>
    <row r="226" spans="1:255" ht="12.75" customHeight="1" thickBot="1" x14ac:dyDescent="0.25">
      <c r="A226" s="103"/>
      <c r="B226" s="106">
        <v>6010.65</v>
      </c>
      <c r="C226" s="85" t="s">
        <v>70</v>
      </c>
      <c r="D226" s="86"/>
      <c r="E226" s="47"/>
      <c r="F226" s="47"/>
      <c r="G226" s="47"/>
      <c r="H226" s="48"/>
      <c r="I226" s="49"/>
      <c r="J226" s="56"/>
      <c r="K226" s="56"/>
      <c r="L226" s="56"/>
      <c r="M226" s="56"/>
      <c r="N226" s="56"/>
      <c r="O226" s="56"/>
      <c r="P226" s="56"/>
      <c r="Q226" s="56"/>
      <c r="R226" s="56"/>
      <c r="T226" s="56"/>
      <c r="U226" s="56"/>
      <c r="V226" s="56"/>
      <c r="W226" s="56"/>
      <c r="X226" s="56"/>
      <c r="Y226" s="56"/>
      <c r="Z226" s="56"/>
      <c r="AA226" s="56"/>
      <c r="AB226" s="56"/>
      <c r="AD226" s="56"/>
      <c r="AE226" s="56"/>
      <c r="AF226" s="56"/>
      <c r="AG226" s="56"/>
      <c r="AH226" s="56"/>
      <c r="AI226" s="56"/>
      <c r="AJ226" s="56"/>
      <c r="AK226" s="56"/>
      <c r="AL226" s="56"/>
      <c r="AN226" s="56"/>
      <c r="AO226" s="56"/>
      <c r="AP226" s="56"/>
      <c r="AQ226" s="56"/>
      <c r="AR226" s="56"/>
      <c r="AS226" s="56"/>
      <c r="AT226" s="56"/>
      <c r="AU226" s="56"/>
      <c r="AV226" s="56"/>
      <c r="AX226" s="56"/>
      <c r="AY226" s="56"/>
      <c r="AZ226" s="56"/>
      <c r="BA226" s="56"/>
      <c r="BB226" s="56"/>
      <c r="BC226" s="56"/>
      <c r="BD226" s="56"/>
      <c r="BE226" s="56"/>
      <c r="BF226" s="56"/>
      <c r="BH226" s="56"/>
      <c r="BI226" s="56"/>
      <c r="BJ226" s="56"/>
      <c r="BK226" s="56"/>
      <c r="BL226" s="56"/>
      <c r="BM226" s="56"/>
      <c r="BN226" s="56"/>
      <c r="BO226" s="56"/>
      <c r="BP226" s="56"/>
      <c r="BR226" s="56"/>
      <c r="BS226" s="56"/>
      <c r="BT226" s="56"/>
      <c r="BU226" s="56"/>
      <c r="BV226" s="56"/>
      <c r="BW226" s="56"/>
      <c r="BX226" s="56"/>
      <c r="BY226" s="56"/>
      <c r="BZ226" s="56"/>
      <c r="CB226" s="56"/>
      <c r="CC226" s="56"/>
      <c r="CD226" s="56"/>
      <c r="CE226" s="56"/>
      <c r="CF226" s="56"/>
      <c r="CG226" s="56"/>
      <c r="CH226" s="56"/>
      <c r="CI226" s="56"/>
      <c r="CJ226" s="56"/>
      <c r="CL226" s="56"/>
      <c r="CM226" s="56"/>
      <c r="CN226" s="56"/>
      <c r="CO226" s="56"/>
      <c r="CP226" s="56"/>
      <c r="CQ226" s="56"/>
      <c r="CR226" s="56"/>
      <c r="CS226" s="56"/>
      <c r="CT226" s="56"/>
      <c r="CV226" s="56"/>
      <c r="CW226" s="56"/>
      <c r="CX226" s="56"/>
      <c r="CY226" s="56"/>
      <c r="CZ226" s="56"/>
      <c r="DA226" s="56"/>
      <c r="DB226" s="56"/>
      <c r="DC226" s="56"/>
      <c r="DD226" s="56"/>
      <c r="DF226" s="56"/>
      <c r="DG226" s="56"/>
      <c r="DH226" s="56"/>
      <c r="DI226" s="56"/>
      <c r="DJ226" s="56"/>
      <c r="DK226" s="56"/>
      <c r="DL226" s="56"/>
      <c r="DM226" s="56"/>
      <c r="DN226" s="56"/>
      <c r="DP226" s="56"/>
      <c r="DQ226" s="56"/>
      <c r="DR226" s="56"/>
      <c r="DS226" s="56"/>
      <c r="DT226" s="56"/>
      <c r="DU226" s="56"/>
      <c r="DV226" s="56"/>
      <c r="DW226" s="56"/>
      <c r="DX226" s="56"/>
      <c r="DZ226" s="56"/>
      <c r="EA226" s="56"/>
      <c r="EB226" s="56"/>
      <c r="EC226" s="56"/>
      <c r="ED226" s="56"/>
      <c r="EE226" s="56"/>
      <c r="EF226" s="56"/>
      <c r="EG226" s="56"/>
      <c r="EH226" s="56"/>
      <c r="EJ226" s="56"/>
      <c r="EK226" s="56"/>
      <c r="EL226" s="56"/>
      <c r="EM226" s="56"/>
      <c r="EN226" s="56"/>
      <c r="EO226" s="56"/>
      <c r="EP226" s="56"/>
      <c r="EQ226" s="56"/>
      <c r="ER226" s="56"/>
      <c r="ET226" s="56"/>
      <c r="EU226" s="56"/>
      <c r="EV226" s="56"/>
      <c r="EW226" s="56"/>
      <c r="EX226" s="56"/>
      <c r="EY226" s="56"/>
      <c r="EZ226" s="56"/>
      <c r="FA226" s="56"/>
      <c r="FB226" s="56"/>
      <c r="FD226" s="56"/>
      <c r="FE226" s="56"/>
      <c r="FF226" s="56"/>
      <c r="FG226" s="56"/>
      <c r="FH226" s="56"/>
      <c r="FI226" s="56"/>
      <c r="FJ226" s="56"/>
      <c r="FK226" s="56"/>
      <c r="FL226" s="56"/>
      <c r="FN226" s="56"/>
      <c r="FO226" s="56"/>
      <c r="FP226" s="56"/>
      <c r="FQ226" s="56"/>
      <c r="FR226" s="56"/>
      <c r="FS226" s="56"/>
      <c r="FT226" s="56"/>
      <c r="FU226" s="56"/>
      <c r="FV226" s="56"/>
      <c r="FX226" s="56"/>
      <c r="FY226" s="56"/>
      <c r="FZ226" s="56"/>
      <c r="GA226" s="56"/>
      <c r="GB226" s="56"/>
      <c r="GC226" s="56"/>
      <c r="GD226" s="56"/>
      <c r="GE226" s="56"/>
      <c r="GF226" s="56"/>
      <c r="GH226" s="56"/>
      <c r="GI226" s="56"/>
      <c r="GJ226" s="56"/>
      <c r="GK226" s="56"/>
      <c r="GL226" s="56"/>
      <c r="GM226" s="56"/>
      <c r="GN226" s="56"/>
      <c r="GO226" s="56"/>
      <c r="GP226" s="56"/>
      <c r="GR226" s="56"/>
      <c r="GS226" s="56"/>
      <c r="GT226" s="56"/>
      <c r="GU226" s="56"/>
      <c r="GV226" s="56"/>
      <c r="GW226" s="56"/>
      <c r="GX226" s="56"/>
      <c r="GY226" s="56"/>
      <c r="GZ226" s="56"/>
      <c r="HB226" s="56"/>
      <c r="HC226" s="56"/>
      <c r="HD226" s="56"/>
      <c r="HE226" s="56"/>
      <c r="HF226" s="56"/>
      <c r="HG226" s="56"/>
      <c r="HH226" s="56"/>
      <c r="HI226" s="56"/>
      <c r="HJ226" s="56"/>
      <c r="HL226" s="56"/>
      <c r="HM226" s="56"/>
      <c r="HN226" s="56"/>
      <c r="HO226" s="56"/>
      <c r="HP226" s="56"/>
      <c r="HQ226" s="56"/>
      <c r="HR226" s="56"/>
      <c r="HS226" s="56"/>
      <c r="HT226" s="56"/>
      <c r="HV226" s="56"/>
      <c r="HW226" s="56"/>
      <c r="HX226" s="56"/>
      <c r="HY226" s="56"/>
      <c r="HZ226" s="56"/>
      <c r="IA226" s="56"/>
      <c r="IB226" s="56"/>
      <c r="IC226" s="56"/>
      <c r="ID226" s="56"/>
      <c r="IF226" s="56"/>
      <c r="IG226" s="56"/>
      <c r="IH226" s="56"/>
      <c r="II226" s="56"/>
      <c r="IJ226" s="56"/>
      <c r="IK226" s="56"/>
      <c r="IL226" s="56"/>
      <c r="IM226" s="56"/>
      <c r="IN226" s="56"/>
      <c r="IP226" s="56"/>
      <c r="IQ226" s="56"/>
      <c r="IR226" s="56"/>
      <c r="IS226" s="56"/>
      <c r="IT226" s="56"/>
      <c r="IU226" s="56"/>
    </row>
    <row r="227" spans="1:255" ht="12.75" customHeight="1" thickBot="1" x14ac:dyDescent="0.25">
      <c r="A227" s="103"/>
      <c r="B227" s="106">
        <v>6407.11</v>
      </c>
      <c r="C227" s="85" t="s">
        <v>72</v>
      </c>
      <c r="D227" s="86"/>
      <c r="E227" s="47"/>
      <c r="F227" s="47"/>
      <c r="G227" s="47"/>
      <c r="H227" s="48"/>
      <c r="I227" s="49"/>
      <c r="J227" s="56"/>
      <c r="K227" s="56"/>
      <c r="L227" s="56"/>
      <c r="M227" s="56"/>
      <c r="N227" s="56"/>
      <c r="O227" s="56"/>
      <c r="P227" s="56"/>
      <c r="Q227" s="56"/>
      <c r="R227" s="56"/>
      <c r="T227" s="56"/>
      <c r="U227" s="56"/>
      <c r="V227" s="56"/>
      <c r="W227" s="56"/>
      <c r="X227" s="56"/>
      <c r="Y227" s="56"/>
      <c r="Z227" s="56"/>
      <c r="AA227" s="56"/>
      <c r="AB227" s="56"/>
      <c r="AD227" s="56"/>
      <c r="AE227" s="56"/>
      <c r="AF227" s="56"/>
      <c r="AG227" s="56"/>
      <c r="AH227" s="56"/>
      <c r="AI227" s="56"/>
      <c r="AJ227" s="56"/>
      <c r="AK227" s="56"/>
      <c r="AL227" s="56"/>
      <c r="AN227" s="56"/>
      <c r="AO227" s="56"/>
      <c r="AP227" s="56"/>
      <c r="AQ227" s="56"/>
      <c r="AR227" s="56"/>
      <c r="AS227" s="56"/>
      <c r="AT227" s="56"/>
      <c r="AU227" s="56"/>
      <c r="AV227" s="56"/>
      <c r="AX227" s="56"/>
      <c r="AY227" s="56"/>
      <c r="AZ227" s="56"/>
      <c r="BA227" s="56"/>
      <c r="BB227" s="56"/>
      <c r="BC227" s="56"/>
      <c r="BD227" s="56"/>
      <c r="BE227" s="56"/>
      <c r="BF227" s="56"/>
      <c r="BH227" s="56"/>
      <c r="BI227" s="56"/>
      <c r="BJ227" s="56"/>
      <c r="BK227" s="56"/>
      <c r="BL227" s="56"/>
      <c r="BM227" s="56"/>
      <c r="BN227" s="56"/>
      <c r="BO227" s="56"/>
      <c r="BP227" s="56"/>
      <c r="BR227" s="56"/>
      <c r="BS227" s="56"/>
      <c r="BT227" s="56"/>
      <c r="BU227" s="56"/>
      <c r="BV227" s="56"/>
      <c r="BW227" s="56"/>
      <c r="BX227" s="56"/>
      <c r="BY227" s="56"/>
      <c r="BZ227" s="56"/>
      <c r="CB227" s="56"/>
      <c r="CC227" s="56"/>
      <c r="CD227" s="56"/>
      <c r="CE227" s="56"/>
      <c r="CF227" s="56"/>
      <c r="CG227" s="56"/>
      <c r="CH227" s="56"/>
      <c r="CI227" s="56"/>
      <c r="CJ227" s="56"/>
      <c r="CL227" s="56"/>
      <c r="CM227" s="56"/>
      <c r="CN227" s="56"/>
      <c r="CO227" s="56"/>
      <c r="CP227" s="56"/>
      <c r="CQ227" s="56"/>
      <c r="CR227" s="56"/>
      <c r="CS227" s="56"/>
      <c r="CT227" s="56"/>
      <c r="CV227" s="56"/>
      <c r="CW227" s="56"/>
      <c r="CX227" s="56"/>
      <c r="CY227" s="56"/>
      <c r="CZ227" s="56"/>
      <c r="DA227" s="56"/>
      <c r="DB227" s="56"/>
      <c r="DC227" s="56"/>
      <c r="DD227" s="56"/>
      <c r="DF227" s="56"/>
      <c r="DG227" s="56"/>
      <c r="DH227" s="56"/>
      <c r="DI227" s="56"/>
      <c r="DJ227" s="56"/>
      <c r="DK227" s="56"/>
      <c r="DL227" s="56"/>
      <c r="DM227" s="56"/>
      <c r="DN227" s="56"/>
      <c r="DP227" s="56"/>
      <c r="DQ227" s="56"/>
      <c r="DR227" s="56"/>
      <c r="DS227" s="56"/>
      <c r="DT227" s="56"/>
      <c r="DU227" s="56"/>
      <c r="DV227" s="56"/>
      <c r="DW227" s="56"/>
      <c r="DX227" s="56"/>
      <c r="DZ227" s="56"/>
      <c r="EA227" s="56"/>
      <c r="EB227" s="56"/>
      <c r="EC227" s="56"/>
      <c r="ED227" s="56"/>
      <c r="EE227" s="56"/>
      <c r="EF227" s="56"/>
      <c r="EG227" s="56"/>
      <c r="EH227" s="56"/>
      <c r="EJ227" s="56"/>
      <c r="EK227" s="56"/>
      <c r="EL227" s="56"/>
      <c r="EM227" s="56"/>
      <c r="EN227" s="56"/>
      <c r="EO227" s="56"/>
      <c r="EP227" s="56"/>
      <c r="EQ227" s="56"/>
      <c r="ER227" s="56"/>
      <c r="ET227" s="56"/>
      <c r="EU227" s="56"/>
      <c r="EV227" s="56"/>
      <c r="EW227" s="56"/>
      <c r="EX227" s="56"/>
      <c r="EY227" s="56"/>
      <c r="EZ227" s="56"/>
      <c r="FA227" s="56"/>
      <c r="FB227" s="56"/>
      <c r="FD227" s="56"/>
      <c r="FE227" s="56"/>
      <c r="FF227" s="56"/>
      <c r="FG227" s="56"/>
      <c r="FH227" s="56"/>
      <c r="FI227" s="56"/>
      <c r="FJ227" s="56"/>
      <c r="FK227" s="56"/>
      <c r="FL227" s="56"/>
      <c r="FN227" s="56"/>
      <c r="FO227" s="56"/>
      <c r="FP227" s="56"/>
      <c r="FQ227" s="56"/>
      <c r="FR227" s="56"/>
      <c r="FS227" s="56"/>
      <c r="FT227" s="56"/>
      <c r="FU227" s="56"/>
      <c r="FV227" s="56"/>
      <c r="FX227" s="56"/>
      <c r="FY227" s="56"/>
      <c r="FZ227" s="56"/>
      <c r="GA227" s="56"/>
      <c r="GB227" s="56"/>
      <c r="GC227" s="56"/>
      <c r="GD227" s="56"/>
      <c r="GE227" s="56"/>
      <c r="GF227" s="56"/>
      <c r="GH227" s="56"/>
      <c r="GI227" s="56"/>
      <c r="GJ227" s="56"/>
      <c r="GK227" s="56"/>
      <c r="GL227" s="56"/>
      <c r="GM227" s="56"/>
      <c r="GN227" s="56"/>
      <c r="GO227" s="56"/>
      <c r="GP227" s="56"/>
      <c r="GR227" s="56"/>
      <c r="GS227" s="56"/>
      <c r="GT227" s="56"/>
      <c r="GU227" s="56"/>
      <c r="GV227" s="56"/>
      <c r="GW227" s="56"/>
      <c r="GX227" s="56"/>
      <c r="GY227" s="56"/>
      <c r="GZ227" s="56"/>
      <c r="HB227" s="56"/>
      <c r="HC227" s="56"/>
      <c r="HD227" s="56"/>
      <c r="HE227" s="56"/>
      <c r="HF227" s="56"/>
      <c r="HG227" s="56"/>
      <c r="HH227" s="56"/>
      <c r="HI227" s="56"/>
      <c r="HJ227" s="56"/>
      <c r="HL227" s="56"/>
      <c r="HM227" s="56"/>
      <c r="HN227" s="56"/>
      <c r="HO227" s="56"/>
      <c r="HP227" s="56"/>
      <c r="HQ227" s="56"/>
      <c r="HR227" s="56"/>
      <c r="HS227" s="56"/>
      <c r="HT227" s="56"/>
      <c r="HV227" s="56"/>
      <c r="HW227" s="56"/>
      <c r="HX227" s="56"/>
      <c r="HY227" s="56"/>
      <c r="HZ227" s="56"/>
      <c r="IA227" s="56"/>
      <c r="IB227" s="56"/>
      <c r="IC227" s="56"/>
      <c r="ID227" s="56"/>
      <c r="IF227" s="56"/>
      <c r="IG227" s="56"/>
      <c r="IH227" s="56"/>
      <c r="II227" s="56"/>
      <c r="IJ227" s="56"/>
      <c r="IK227" s="56"/>
      <c r="IL227" s="56"/>
      <c r="IM227" s="56"/>
      <c r="IN227" s="56"/>
      <c r="IP227" s="56"/>
      <c r="IQ227" s="56"/>
      <c r="IR227" s="56"/>
      <c r="IS227" s="56"/>
      <c r="IT227" s="56"/>
      <c r="IU227" s="56"/>
    </row>
    <row r="228" spans="1:255" ht="12.75" customHeight="1" thickBot="1" x14ac:dyDescent="0.25">
      <c r="A228" s="103"/>
      <c r="B228" s="106">
        <v>7120.62</v>
      </c>
      <c r="C228" s="85" t="s">
        <v>73</v>
      </c>
      <c r="D228" s="86"/>
      <c r="E228" s="47"/>
      <c r="F228" s="47"/>
      <c r="G228" s="47"/>
      <c r="H228" s="48"/>
      <c r="I228" s="49"/>
      <c r="J228" s="56"/>
      <c r="K228" s="56"/>
      <c r="L228" s="56"/>
      <c r="M228" s="56"/>
      <c r="N228" s="56"/>
      <c r="O228" s="56"/>
      <c r="P228" s="56"/>
      <c r="Q228" s="56"/>
      <c r="R228" s="56"/>
      <c r="T228" s="56"/>
      <c r="U228" s="56"/>
      <c r="V228" s="56"/>
      <c r="W228" s="56"/>
      <c r="X228" s="56"/>
      <c r="Y228" s="56"/>
      <c r="Z228" s="56"/>
      <c r="AA228" s="56"/>
      <c r="AB228" s="56"/>
      <c r="AD228" s="56"/>
      <c r="AE228" s="56"/>
      <c r="AF228" s="56"/>
      <c r="AG228" s="56"/>
      <c r="AH228" s="56"/>
      <c r="AI228" s="56"/>
      <c r="AJ228" s="56"/>
      <c r="AK228" s="56"/>
      <c r="AL228" s="56"/>
      <c r="AN228" s="56"/>
      <c r="AO228" s="56"/>
      <c r="AP228" s="56"/>
      <c r="AQ228" s="56"/>
      <c r="AR228" s="56"/>
      <c r="AS228" s="56"/>
      <c r="AT228" s="56"/>
      <c r="AU228" s="56"/>
      <c r="AV228" s="56"/>
      <c r="AX228" s="56"/>
      <c r="AY228" s="56"/>
      <c r="AZ228" s="56"/>
      <c r="BA228" s="56"/>
      <c r="BB228" s="56"/>
      <c r="BC228" s="56"/>
      <c r="BD228" s="56"/>
      <c r="BE228" s="56"/>
      <c r="BF228" s="56"/>
      <c r="BH228" s="56"/>
      <c r="BI228" s="56"/>
      <c r="BJ228" s="56"/>
      <c r="BK228" s="56"/>
      <c r="BL228" s="56"/>
      <c r="BM228" s="56"/>
      <c r="BN228" s="56"/>
      <c r="BO228" s="56"/>
      <c r="BP228" s="56"/>
      <c r="BR228" s="56"/>
      <c r="BS228" s="56"/>
      <c r="BT228" s="56"/>
      <c r="BU228" s="56"/>
      <c r="BV228" s="56"/>
      <c r="BW228" s="56"/>
      <c r="BX228" s="56"/>
      <c r="BY228" s="56"/>
      <c r="BZ228" s="56"/>
      <c r="CB228" s="56"/>
      <c r="CC228" s="56"/>
      <c r="CD228" s="56"/>
      <c r="CE228" s="56"/>
      <c r="CF228" s="56"/>
      <c r="CG228" s="56"/>
      <c r="CH228" s="56"/>
      <c r="CI228" s="56"/>
      <c r="CJ228" s="56"/>
      <c r="CL228" s="56"/>
      <c r="CM228" s="56"/>
      <c r="CN228" s="56"/>
      <c r="CO228" s="56"/>
      <c r="CP228" s="56"/>
      <c r="CQ228" s="56"/>
      <c r="CR228" s="56"/>
      <c r="CS228" s="56"/>
      <c r="CT228" s="56"/>
      <c r="CV228" s="56"/>
      <c r="CW228" s="56"/>
      <c r="CX228" s="56"/>
      <c r="CY228" s="56"/>
      <c r="CZ228" s="56"/>
      <c r="DA228" s="56"/>
      <c r="DB228" s="56"/>
      <c r="DC228" s="56"/>
      <c r="DD228" s="56"/>
      <c r="DF228" s="56"/>
      <c r="DG228" s="56"/>
      <c r="DH228" s="56"/>
      <c r="DI228" s="56"/>
      <c r="DJ228" s="56"/>
      <c r="DK228" s="56"/>
      <c r="DL228" s="56"/>
      <c r="DM228" s="56"/>
      <c r="DN228" s="56"/>
      <c r="DP228" s="56"/>
      <c r="DQ228" s="56"/>
      <c r="DR228" s="56"/>
      <c r="DS228" s="56"/>
      <c r="DT228" s="56"/>
      <c r="DU228" s="56"/>
      <c r="DV228" s="56"/>
      <c r="DW228" s="56"/>
      <c r="DX228" s="56"/>
      <c r="DZ228" s="56"/>
      <c r="EA228" s="56"/>
      <c r="EB228" s="56"/>
      <c r="EC228" s="56"/>
      <c r="ED228" s="56"/>
      <c r="EE228" s="56"/>
      <c r="EF228" s="56"/>
      <c r="EG228" s="56"/>
      <c r="EH228" s="56"/>
      <c r="EJ228" s="56"/>
      <c r="EK228" s="56"/>
      <c r="EL228" s="56"/>
      <c r="EM228" s="56"/>
      <c r="EN228" s="56"/>
      <c r="EO228" s="56"/>
      <c r="EP228" s="56"/>
      <c r="EQ228" s="56"/>
      <c r="ER228" s="56"/>
      <c r="ET228" s="56"/>
      <c r="EU228" s="56"/>
      <c r="EV228" s="56"/>
      <c r="EW228" s="56"/>
      <c r="EX228" s="56"/>
      <c r="EY228" s="56"/>
      <c r="EZ228" s="56"/>
      <c r="FA228" s="56"/>
      <c r="FB228" s="56"/>
      <c r="FD228" s="56"/>
      <c r="FE228" s="56"/>
      <c r="FF228" s="56"/>
      <c r="FG228" s="56"/>
      <c r="FH228" s="56"/>
      <c r="FI228" s="56"/>
      <c r="FJ228" s="56"/>
      <c r="FK228" s="56"/>
      <c r="FL228" s="56"/>
      <c r="FN228" s="56"/>
      <c r="FO228" s="56"/>
      <c r="FP228" s="56"/>
      <c r="FQ228" s="56"/>
      <c r="FR228" s="56"/>
      <c r="FS228" s="56"/>
      <c r="FT228" s="56"/>
      <c r="FU228" s="56"/>
      <c r="FV228" s="56"/>
      <c r="FX228" s="56"/>
      <c r="FY228" s="56"/>
      <c r="FZ228" s="56"/>
      <c r="GA228" s="56"/>
      <c r="GB228" s="56"/>
      <c r="GC228" s="56"/>
      <c r="GD228" s="56"/>
      <c r="GE228" s="56"/>
      <c r="GF228" s="56"/>
      <c r="GH228" s="56"/>
      <c r="GI228" s="56"/>
      <c r="GJ228" s="56"/>
      <c r="GK228" s="56"/>
      <c r="GL228" s="56"/>
      <c r="GM228" s="56"/>
      <c r="GN228" s="56"/>
      <c r="GO228" s="56"/>
      <c r="GP228" s="56"/>
      <c r="GR228" s="56"/>
      <c r="GS228" s="56"/>
      <c r="GT228" s="56"/>
      <c r="GU228" s="56"/>
      <c r="GV228" s="56"/>
      <c r="GW228" s="56"/>
      <c r="GX228" s="56"/>
      <c r="GY228" s="56"/>
      <c r="GZ228" s="56"/>
      <c r="HB228" s="56"/>
      <c r="HC228" s="56"/>
      <c r="HD228" s="56"/>
      <c r="HE228" s="56"/>
      <c r="HF228" s="56"/>
      <c r="HG228" s="56"/>
      <c r="HH228" s="56"/>
      <c r="HI228" s="56"/>
      <c r="HJ228" s="56"/>
      <c r="HL228" s="56"/>
      <c r="HM228" s="56"/>
      <c r="HN228" s="56"/>
      <c r="HO228" s="56"/>
      <c r="HP228" s="56"/>
      <c r="HQ228" s="56"/>
      <c r="HR228" s="56"/>
      <c r="HS228" s="56"/>
      <c r="HT228" s="56"/>
      <c r="HV228" s="56"/>
      <c r="HW228" s="56"/>
      <c r="HX228" s="56"/>
      <c r="HY228" s="56"/>
      <c r="HZ228" s="56"/>
      <c r="IA228" s="56"/>
      <c r="IB228" s="56"/>
      <c r="IC228" s="56"/>
      <c r="ID228" s="56"/>
      <c r="IF228" s="56"/>
      <c r="IG228" s="56"/>
      <c r="IH228" s="56"/>
      <c r="II228" s="56"/>
      <c r="IJ228" s="56"/>
      <c r="IK228" s="56"/>
      <c r="IL228" s="56"/>
      <c r="IM228" s="56"/>
      <c r="IN228" s="56"/>
      <c r="IP228" s="56"/>
      <c r="IQ228" s="56"/>
      <c r="IR228" s="56"/>
      <c r="IS228" s="56"/>
      <c r="IT228" s="56"/>
      <c r="IU228" s="56"/>
    </row>
    <row r="229" spans="1:255" ht="12.75" customHeight="1" thickBot="1" x14ac:dyDescent="0.25">
      <c r="A229" s="103"/>
      <c r="B229" s="106">
        <v>6449.36</v>
      </c>
      <c r="C229" s="85" t="s">
        <v>74</v>
      </c>
      <c r="D229" s="86"/>
      <c r="E229" s="47"/>
      <c r="F229" s="47"/>
      <c r="G229" s="47"/>
      <c r="H229" s="48"/>
      <c r="I229" s="49"/>
      <c r="J229" s="56"/>
      <c r="K229" s="56"/>
      <c r="L229" s="56"/>
      <c r="M229" s="56"/>
      <c r="N229" s="56"/>
      <c r="O229" s="56"/>
      <c r="P229" s="56"/>
      <c r="Q229" s="56"/>
      <c r="R229" s="56"/>
      <c r="T229" s="56"/>
      <c r="U229" s="56"/>
      <c r="V229" s="56"/>
      <c r="W229" s="56"/>
      <c r="X229" s="56"/>
      <c r="Y229" s="56"/>
      <c r="Z229" s="56"/>
      <c r="AA229" s="56"/>
      <c r="AB229" s="56"/>
      <c r="AD229" s="56"/>
      <c r="AE229" s="56"/>
      <c r="AF229" s="56"/>
      <c r="AG229" s="56"/>
      <c r="AH229" s="56"/>
      <c r="AI229" s="56"/>
      <c r="AJ229" s="56"/>
      <c r="AK229" s="56"/>
      <c r="AL229" s="56"/>
      <c r="AN229" s="56"/>
      <c r="AO229" s="56"/>
      <c r="AP229" s="56"/>
      <c r="AQ229" s="56"/>
      <c r="AR229" s="56"/>
      <c r="AS229" s="56"/>
      <c r="AT229" s="56"/>
      <c r="AU229" s="56"/>
      <c r="AV229" s="56"/>
      <c r="AX229" s="56"/>
      <c r="AY229" s="56"/>
      <c r="AZ229" s="56"/>
      <c r="BA229" s="56"/>
      <c r="BB229" s="56"/>
      <c r="BC229" s="56"/>
      <c r="BD229" s="56"/>
      <c r="BE229" s="56"/>
      <c r="BF229" s="56"/>
      <c r="BH229" s="56"/>
      <c r="BI229" s="56"/>
      <c r="BJ229" s="56"/>
      <c r="BK229" s="56"/>
      <c r="BL229" s="56"/>
      <c r="BM229" s="56"/>
      <c r="BN229" s="56"/>
      <c r="BO229" s="56"/>
      <c r="BP229" s="56"/>
      <c r="BR229" s="56"/>
      <c r="BS229" s="56"/>
      <c r="BT229" s="56"/>
      <c r="BU229" s="56"/>
      <c r="BV229" s="56"/>
      <c r="BW229" s="56"/>
      <c r="BX229" s="56"/>
      <c r="BY229" s="56"/>
      <c r="BZ229" s="56"/>
      <c r="CB229" s="56"/>
      <c r="CC229" s="56"/>
      <c r="CD229" s="56"/>
      <c r="CE229" s="56"/>
      <c r="CF229" s="56"/>
      <c r="CG229" s="56"/>
      <c r="CH229" s="56"/>
      <c r="CI229" s="56"/>
      <c r="CJ229" s="56"/>
      <c r="CL229" s="56"/>
      <c r="CM229" s="56"/>
      <c r="CN229" s="56"/>
      <c r="CO229" s="56"/>
      <c r="CP229" s="56"/>
      <c r="CQ229" s="56"/>
      <c r="CR229" s="56"/>
      <c r="CS229" s="56"/>
      <c r="CT229" s="56"/>
      <c r="CV229" s="56"/>
      <c r="CW229" s="56"/>
      <c r="CX229" s="56"/>
      <c r="CY229" s="56"/>
      <c r="CZ229" s="56"/>
      <c r="DA229" s="56"/>
      <c r="DB229" s="56"/>
      <c r="DC229" s="56"/>
      <c r="DD229" s="56"/>
      <c r="DF229" s="56"/>
      <c r="DG229" s="56"/>
      <c r="DH229" s="56"/>
      <c r="DI229" s="56"/>
      <c r="DJ229" s="56"/>
      <c r="DK229" s="56"/>
      <c r="DL229" s="56"/>
      <c r="DM229" s="56"/>
      <c r="DN229" s="56"/>
      <c r="DP229" s="56"/>
      <c r="DQ229" s="56"/>
      <c r="DR229" s="56"/>
      <c r="DS229" s="56"/>
      <c r="DT229" s="56"/>
      <c r="DU229" s="56"/>
      <c r="DV229" s="56"/>
      <c r="DW229" s="56"/>
      <c r="DX229" s="56"/>
      <c r="DZ229" s="56"/>
      <c r="EA229" s="56"/>
      <c r="EB229" s="56"/>
      <c r="EC229" s="56"/>
      <c r="ED229" s="56"/>
      <c r="EE229" s="56"/>
      <c r="EF229" s="56"/>
      <c r="EG229" s="56"/>
      <c r="EH229" s="56"/>
      <c r="EJ229" s="56"/>
      <c r="EK229" s="56"/>
      <c r="EL229" s="56"/>
      <c r="EM229" s="56"/>
      <c r="EN229" s="56"/>
      <c r="EO229" s="56"/>
      <c r="EP229" s="56"/>
      <c r="EQ229" s="56"/>
      <c r="ER229" s="56"/>
      <c r="ET229" s="56"/>
      <c r="EU229" s="56"/>
      <c r="EV229" s="56"/>
      <c r="EW229" s="56"/>
      <c r="EX229" s="56"/>
      <c r="EY229" s="56"/>
      <c r="EZ229" s="56"/>
      <c r="FA229" s="56"/>
      <c r="FB229" s="56"/>
      <c r="FD229" s="56"/>
      <c r="FE229" s="56"/>
      <c r="FF229" s="56"/>
      <c r="FG229" s="56"/>
      <c r="FH229" s="56"/>
      <c r="FI229" s="56"/>
      <c r="FJ229" s="56"/>
      <c r="FK229" s="56"/>
      <c r="FL229" s="56"/>
      <c r="FN229" s="56"/>
      <c r="FO229" s="56"/>
      <c r="FP229" s="56"/>
      <c r="FQ229" s="56"/>
      <c r="FR229" s="56"/>
      <c r="FS229" s="56"/>
      <c r="FT229" s="56"/>
      <c r="FU229" s="56"/>
      <c r="FV229" s="56"/>
      <c r="FX229" s="56"/>
      <c r="FY229" s="56"/>
      <c r="FZ229" s="56"/>
      <c r="GA229" s="56"/>
      <c r="GB229" s="56"/>
      <c r="GC229" s="56"/>
      <c r="GD229" s="56"/>
      <c r="GE229" s="56"/>
      <c r="GF229" s="56"/>
      <c r="GH229" s="56"/>
      <c r="GI229" s="56"/>
      <c r="GJ229" s="56"/>
      <c r="GK229" s="56"/>
      <c r="GL229" s="56"/>
      <c r="GM229" s="56"/>
      <c r="GN229" s="56"/>
      <c r="GO229" s="56"/>
      <c r="GP229" s="56"/>
      <c r="GR229" s="56"/>
      <c r="GS229" s="56"/>
      <c r="GT229" s="56"/>
      <c r="GU229" s="56"/>
      <c r="GV229" s="56"/>
      <c r="GW229" s="56"/>
      <c r="GX229" s="56"/>
      <c r="GY229" s="56"/>
      <c r="GZ229" s="56"/>
      <c r="HB229" s="56"/>
      <c r="HC229" s="56"/>
      <c r="HD229" s="56"/>
      <c r="HE229" s="56"/>
      <c r="HF229" s="56"/>
      <c r="HG229" s="56"/>
      <c r="HH229" s="56"/>
      <c r="HI229" s="56"/>
      <c r="HJ229" s="56"/>
      <c r="HL229" s="56"/>
      <c r="HM229" s="56"/>
      <c r="HN229" s="56"/>
      <c r="HO229" s="56"/>
      <c r="HP229" s="56"/>
      <c r="HQ229" s="56"/>
      <c r="HR229" s="56"/>
      <c r="HS229" s="56"/>
      <c r="HT229" s="56"/>
      <c r="HV229" s="56"/>
      <c r="HW229" s="56"/>
      <c r="HX229" s="56"/>
      <c r="HY229" s="56"/>
      <c r="HZ229" s="56"/>
      <c r="IA229" s="56"/>
      <c r="IB229" s="56"/>
      <c r="IC229" s="56"/>
      <c r="ID229" s="56"/>
      <c r="IF229" s="56"/>
      <c r="IG229" s="56"/>
      <c r="IH229" s="56"/>
      <c r="II229" s="56"/>
      <c r="IJ229" s="56"/>
      <c r="IK229" s="56"/>
      <c r="IL229" s="56"/>
      <c r="IM229" s="56"/>
      <c r="IN229" s="56"/>
      <c r="IP229" s="56"/>
      <c r="IQ229" s="56"/>
      <c r="IR229" s="56"/>
      <c r="IS229" s="56"/>
      <c r="IT229" s="56"/>
      <c r="IU229" s="56"/>
    </row>
    <row r="230" spans="1:255" ht="12.75" customHeight="1" thickBot="1" x14ac:dyDescent="0.25">
      <c r="A230" s="103"/>
      <c r="B230" s="106">
        <v>5543.67</v>
      </c>
      <c r="C230" s="85" t="s">
        <v>75</v>
      </c>
      <c r="D230" s="86"/>
      <c r="E230" s="47"/>
      <c r="F230" s="47"/>
      <c r="G230" s="47"/>
      <c r="H230" s="48"/>
      <c r="I230" s="49"/>
      <c r="J230" s="56"/>
      <c r="K230" s="56"/>
      <c r="L230" s="56"/>
      <c r="M230" s="56"/>
      <c r="N230" s="56"/>
      <c r="O230" s="56"/>
      <c r="P230" s="56"/>
      <c r="Q230" s="56"/>
      <c r="R230" s="56"/>
      <c r="T230" s="56"/>
      <c r="U230" s="56"/>
      <c r="V230" s="56"/>
      <c r="W230" s="56"/>
      <c r="X230" s="56"/>
      <c r="Y230" s="56"/>
      <c r="Z230" s="56"/>
      <c r="AA230" s="56"/>
      <c r="AB230" s="56"/>
      <c r="AD230" s="56"/>
      <c r="AE230" s="56"/>
      <c r="AF230" s="56"/>
      <c r="AG230" s="56"/>
      <c r="AH230" s="56"/>
      <c r="AI230" s="56"/>
      <c r="AJ230" s="56"/>
      <c r="AK230" s="56"/>
      <c r="AL230" s="56"/>
      <c r="AN230" s="56"/>
      <c r="AO230" s="56"/>
      <c r="AP230" s="56"/>
      <c r="AQ230" s="56"/>
      <c r="AR230" s="56"/>
      <c r="AS230" s="56"/>
      <c r="AT230" s="56"/>
      <c r="AU230" s="56"/>
      <c r="AV230" s="56"/>
      <c r="AX230" s="56"/>
      <c r="AY230" s="56"/>
      <c r="AZ230" s="56"/>
      <c r="BA230" s="56"/>
      <c r="BB230" s="56"/>
      <c r="BC230" s="56"/>
      <c r="BD230" s="56"/>
      <c r="BE230" s="56"/>
      <c r="BF230" s="56"/>
      <c r="BH230" s="56"/>
      <c r="BI230" s="56"/>
      <c r="BJ230" s="56"/>
      <c r="BK230" s="56"/>
      <c r="BL230" s="56"/>
      <c r="BM230" s="56"/>
      <c r="BN230" s="56"/>
      <c r="BO230" s="56"/>
      <c r="BP230" s="56"/>
      <c r="BR230" s="56"/>
      <c r="BS230" s="56"/>
      <c r="BT230" s="56"/>
      <c r="BU230" s="56"/>
      <c r="BV230" s="56"/>
      <c r="BW230" s="56"/>
      <c r="BX230" s="56"/>
      <c r="BY230" s="56"/>
      <c r="BZ230" s="56"/>
      <c r="CB230" s="56"/>
      <c r="CC230" s="56"/>
      <c r="CD230" s="56"/>
      <c r="CE230" s="56"/>
      <c r="CF230" s="56"/>
      <c r="CG230" s="56"/>
      <c r="CH230" s="56"/>
      <c r="CI230" s="56"/>
      <c r="CJ230" s="56"/>
      <c r="CL230" s="56"/>
      <c r="CM230" s="56"/>
      <c r="CN230" s="56"/>
      <c r="CO230" s="56"/>
      <c r="CP230" s="56"/>
      <c r="CQ230" s="56"/>
      <c r="CR230" s="56"/>
      <c r="CS230" s="56"/>
      <c r="CT230" s="56"/>
      <c r="CV230" s="56"/>
      <c r="CW230" s="56"/>
      <c r="CX230" s="56"/>
      <c r="CY230" s="56"/>
      <c r="CZ230" s="56"/>
      <c r="DA230" s="56"/>
      <c r="DB230" s="56"/>
      <c r="DC230" s="56"/>
      <c r="DD230" s="56"/>
      <c r="DF230" s="56"/>
      <c r="DG230" s="56"/>
      <c r="DH230" s="56"/>
      <c r="DI230" s="56"/>
      <c r="DJ230" s="56"/>
      <c r="DK230" s="56"/>
      <c r="DL230" s="56"/>
      <c r="DM230" s="56"/>
      <c r="DN230" s="56"/>
      <c r="DP230" s="56"/>
      <c r="DQ230" s="56"/>
      <c r="DR230" s="56"/>
      <c r="DS230" s="56"/>
      <c r="DT230" s="56"/>
      <c r="DU230" s="56"/>
      <c r="DV230" s="56"/>
      <c r="DW230" s="56"/>
      <c r="DX230" s="56"/>
      <c r="DZ230" s="56"/>
      <c r="EA230" s="56"/>
      <c r="EB230" s="56"/>
      <c r="EC230" s="56"/>
      <c r="ED230" s="56"/>
      <c r="EE230" s="56"/>
      <c r="EF230" s="56"/>
      <c r="EG230" s="56"/>
      <c r="EH230" s="56"/>
      <c r="EJ230" s="56"/>
      <c r="EK230" s="56"/>
      <c r="EL230" s="56"/>
      <c r="EM230" s="56"/>
      <c r="EN230" s="56"/>
      <c r="EO230" s="56"/>
      <c r="EP230" s="56"/>
      <c r="EQ230" s="56"/>
      <c r="ER230" s="56"/>
      <c r="ET230" s="56"/>
      <c r="EU230" s="56"/>
      <c r="EV230" s="56"/>
      <c r="EW230" s="56"/>
      <c r="EX230" s="56"/>
      <c r="EY230" s="56"/>
      <c r="EZ230" s="56"/>
      <c r="FA230" s="56"/>
      <c r="FB230" s="56"/>
      <c r="FD230" s="56"/>
      <c r="FE230" s="56"/>
      <c r="FF230" s="56"/>
      <c r="FG230" s="56"/>
      <c r="FH230" s="56"/>
      <c r="FI230" s="56"/>
      <c r="FJ230" s="56"/>
      <c r="FK230" s="56"/>
      <c r="FL230" s="56"/>
      <c r="FN230" s="56"/>
      <c r="FO230" s="56"/>
      <c r="FP230" s="56"/>
      <c r="FQ230" s="56"/>
      <c r="FR230" s="56"/>
      <c r="FS230" s="56"/>
      <c r="FT230" s="56"/>
      <c r="FU230" s="56"/>
      <c r="FV230" s="56"/>
      <c r="FX230" s="56"/>
      <c r="FY230" s="56"/>
      <c r="FZ230" s="56"/>
      <c r="GA230" s="56"/>
      <c r="GB230" s="56"/>
      <c r="GC230" s="56"/>
      <c r="GD230" s="56"/>
      <c r="GE230" s="56"/>
      <c r="GF230" s="56"/>
      <c r="GH230" s="56"/>
      <c r="GI230" s="56"/>
      <c r="GJ230" s="56"/>
      <c r="GK230" s="56"/>
      <c r="GL230" s="56"/>
      <c r="GM230" s="56"/>
      <c r="GN230" s="56"/>
      <c r="GO230" s="56"/>
      <c r="GP230" s="56"/>
      <c r="GR230" s="56"/>
      <c r="GS230" s="56"/>
      <c r="GT230" s="56"/>
      <c r="GU230" s="56"/>
      <c r="GV230" s="56"/>
      <c r="GW230" s="56"/>
      <c r="GX230" s="56"/>
      <c r="GY230" s="56"/>
      <c r="GZ230" s="56"/>
      <c r="HB230" s="56"/>
      <c r="HC230" s="56"/>
      <c r="HD230" s="56"/>
      <c r="HE230" s="56"/>
      <c r="HF230" s="56"/>
      <c r="HG230" s="56"/>
      <c r="HH230" s="56"/>
      <c r="HI230" s="56"/>
      <c r="HJ230" s="56"/>
      <c r="HL230" s="56"/>
      <c r="HM230" s="56"/>
      <c r="HN230" s="56"/>
      <c r="HO230" s="56"/>
      <c r="HP230" s="56"/>
      <c r="HQ230" s="56"/>
      <c r="HR230" s="56"/>
      <c r="HS230" s="56"/>
      <c r="HT230" s="56"/>
      <c r="HV230" s="56"/>
      <c r="HW230" s="56"/>
      <c r="HX230" s="56"/>
      <c r="HY230" s="56"/>
      <c r="HZ230" s="56"/>
      <c r="IA230" s="56"/>
      <c r="IB230" s="56"/>
      <c r="IC230" s="56"/>
      <c r="ID230" s="56"/>
      <c r="IF230" s="56"/>
      <c r="IG230" s="56"/>
      <c r="IH230" s="56"/>
      <c r="II230" s="56"/>
      <c r="IJ230" s="56"/>
      <c r="IK230" s="56"/>
      <c r="IL230" s="56"/>
      <c r="IM230" s="56"/>
      <c r="IN230" s="56"/>
      <c r="IP230" s="56"/>
      <c r="IQ230" s="56"/>
      <c r="IR230" s="56"/>
      <c r="IS230" s="56"/>
      <c r="IT230" s="56"/>
      <c r="IU230" s="56"/>
    </row>
    <row r="231" spans="1:255" ht="12.75" customHeight="1" thickBot="1" x14ac:dyDescent="0.25">
      <c r="A231" s="103"/>
      <c r="B231" s="106">
        <v>6056.4</v>
      </c>
      <c r="C231" s="85" t="s">
        <v>76</v>
      </c>
      <c r="D231" s="86"/>
      <c r="E231" s="47"/>
      <c r="F231" s="47"/>
      <c r="G231" s="47"/>
      <c r="H231" s="48"/>
      <c r="I231" s="49"/>
      <c r="J231" s="56"/>
      <c r="K231" s="56"/>
      <c r="L231" s="56"/>
      <c r="M231" s="56"/>
      <c r="N231" s="56"/>
      <c r="O231" s="56"/>
      <c r="P231" s="56"/>
      <c r="Q231" s="56"/>
      <c r="R231" s="56"/>
      <c r="T231" s="56"/>
      <c r="U231" s="56"/>
      <c r="V231" s="56"/>
      <c r="W231" s="56"/>
      <c r="X231" s="56"/>
      <c r="Y231" s="56"/>
      <c r="Z231" s="56"/>
      <c r="AA231" s="56"/>
      <c r="AB231" s="56"/>
      <c r="AD231" s="56"/>
      <c r="AE231" s="56"/>
      <c r="AF231" s="56"/>
      <c r="AG231" s="56"/>
      <c r="AH231" s="56"/>
      <c r="AI231" s="56"/>
      <c r="AJ231" s="56"/>
      <c r="AK231" s="56"/>
      <c r="AL231" s="56"/>
      <c r="AN231" s="56"/>
      <c r="AO231" s="56"/>
      <c r="AP231" s="56"/>
      <c r="AQ231" s="56"/>
      <c r="AR231" s="56"/>
      <c r="AS231" s="56"/>
      <c r="AT231" s="56"/>
      <c r="AU231" s="56"/>
      <c r="AV231" s="56"/>
      <c r="AX231" s="56"/>
      <c r="AY231" s="56"/>
      <c r="AZ231" s="56"/>
      <c r="BA231" s="56"/>
      <c r="BB231" s="56"/>
      <c r="BC231" s="56"/>
      <c r="BD231" s="56"/>
      <c r="BE231" s="56"/>
      <c r="BF231" s="56"/>
      <c r="BH231" s="56"/>
      <c r="BI231" s="56"/>
      <c r="BJ231" s="56"/>
      <c r="BK231" s="56"/>
      <c r="BL231" s="56"/>
      <c r="BM231" s="56"/>
      <c r="BN231" s="56"/>
      <c r="BO231" s="56"/>
      <c r="BP231" s="56"/>
      <c r="BR231" s="56"/>
      <c r="BS231" s="56"/>
      <c r="BT231" s="56"/>
      <c r="BU231" s="56"/>
      <c r="BV231" s="56"/>
      <c r="BW231" s="56"/>
      <c r="BX231" s="56"/>
      <c r="BY231" s="56"/>
      <c r="BZ231" s="56"/>
      <c r="CB231" s="56"/>
      <c r="CC231" s="56"/>
      <c r="CD231" s="56"/>
      <c r="CE231" s="56"/>
      <c r="CF231" s="56"/>
      <c r="CG231" s="56"/>
      <c r="CH231" s="56"/>
      <c r="CI231" s="56"/>
      <c r="CJ231" s="56"/>
      <c r="CL231" s="56"/>
      <c r="CM231" s="56"/>
      <c r="CN231" s="56"/>
      <c r="CO231" s="56"/>
      <c r="CP231" s="56"/>
      <c r="CQ231" s="56"/>
      <c r="CR231" s="56"/>
      <c r="CS231" s="56"/>
      <c r="CT231" s="56"/>
      <c r="CV231" s="56"/>
      <c r="CW231" s="56"/>
      <c r="CX231" s="56"/>
      <c r="CY231" s="56"/>
      <c r="CZ231" s="56"/>
      <c r="DA231" s="56"/>
      <c r="DB231" s="56"/>
      <c r="DC231" s="56"/>
      <c r="DD231" s="56"/>
      <c r="DF231" s="56"/>
      <c r="DG231" s="56"/>
      <c r="DH231" s="56"/>
      <c r="DI231" s="56"/>
      <c r="DJ231" s="56"/>
      <c r="DK231" s="56"/>
      <c r="DL231" s="56"/>
      <c r="DM231" s="56"/>
      <c r="DN231" s="56"/>
      <c r="DP231" s="56"/>
      <c r="DQ231" s="56"/>
      <c r="DR231" s="56"/>
      <c r="DS231" s="56"/>
      <c r="DT231" s="56"/>
      <c r="DU231" s="56"/>
      <c r="DV231" s="56"/>
      <c r="DW231" s="56"/>
      <c r="DX231" s="56"/>
      <c r="DZ231" s="56"/>
      <c r="EA231" s="56"/>
      <c r="EB231" s="56"/>
      <c r="EC231" s="56"/>
      <c r="ED231" s="56"/>
      <c r="EE231" s="56"/>
      <c r="EF231" s="56"/>
      <c r="EG231" s="56"/>
      <c r="EH231" s="56"/>
      <c r="EJ231" s="56"/>
      <c r="EK231" s="56"/>
      <c r="EL231" s="56"/>
      <c r="EM231" s="56"/>
      <c r="EN231" s="56"/>
      <c r="EO231" s="56"/>
      <c r="EP231" s="56"/>
      <c r="EQ231" s="56"/>
      <c r="ER231" s="56"/>
      <c r="ET231" s="56"/>
      <c r="EU231" s="56"/>
      <c r="EV231" s="56"/>
      <c r="EW231" s="56"/>
      <c r="EX231" s="56"/>
      <c r="EY231" s="56"/>
      <c r="EZ231" s="56"/>
      <c r="FA231" s="56"/>
      <c r="FB231" s="56"/>
      <c r="FD231" s="56"/>
      <c r="FE231" s="56"/>
      <c r="FF231" s="56"/>
      <c r="FG231" s="56"/>
      <c r="FH231" s="56"/>
      <c r="FI231" s="56"/>
      <c r="FJ231" s="56"/>
      <c r="FK231" s="56"/>
      <c r="FL231" s="56"/>
      <c r="FN231" s="56"/>
      <c r="FO231" s="56"/>
      <c r="FP231" s="56"/>
      <c r="FQ231" s="56"/>
      <c r="FR231" s="56"/>
      <c r="FS231" s="56"/>
      <c r="FT231" s="56"/>
      <c r="FU231" s="56"/>
      <c r="FV231" s="56"/>
      <c r="FX231" s="56"/>
      <c r="FY231" s="56"/>
      <c r="FZ231" s="56"/>
      <c r="GA231" s="56"/>
      <c r="GB231" s="56"/>
      <c r="GC231" s="56"/>
      <c r="GD231" s="56"/>
      <c r="GE231" s="56"/>
      <c r="GF231" s="56"/>
      <c r="GH231" s="56"/>
      <c r="GI231" s="56"/>
      <c r="GJ231" s="56"/>
      <c r="GK231" s="56"/>
      <c r="GL231" s="56"/>
      <c r="GM231" s="56"/>
      <c r="GN231" s="56"/>
      <c r="GO231" s="56"/>
      <c r="GP231" s="56"/>
      <c r="GR231" s="56"/>
      <c r="GS231" s="56"/>
      <c r="GT231" s="56"/>
      <c r="GU231" s="56"/>
      <c r="GV231" s="56"/>
      <c r="GW231" s="56"/>
      <c r="GX231" s="56"/>
      <c r="GY231" s="56"/>
      <c r="GZ231" s="56"/>
      <c r="HB231" s="56"/>
      <c r="HC231" s="56"/>
      <c r="HD231" s="56"/>
      <c r="HE231" s="56"/>
      <c r="HF231" s="56"/>
      <c r="HG231" s="56"/>
      <c r="HH231" s="56"/>
      <c r="HI231" s="56"/>
      <c r="HJ231" s="56"/>
      <c r="HL231" s="56"/>
      <c r="HM231" s="56"/>
      <c r="HN231" s="56"/>
      <c r="HO231" s="56"/>
      <c r="HP231" s="56"/>
      <c r="HQ231" s="56"/>
      <c r="HR231" s="56"/>
      <c r="HS231" s="56"/>
      <c r="HT231" s="56"/>
      <c r="HV231" s="56"/>
      <c r="HW231" s="56"/>
      <c r="HX231" s="56"/>
      <c r="HY231" s="56"/>
      <c r="HZ231" s="56"/>
      <c r="IA231" s="56"/>
      <c r="IB231" s="56"/>
      <c r="IC231" s="56"/>
      <c r="ID231" s="56"/>
      <c r="IF231" s="56"/>
      <c r="IG231" s="56"/>
      <c r="IH231" s="56"/>
      <c r="II231" s="56"/>
      <c r="IJ231" s="56"/>
      <c r="IK231" s="56"/>
      <c r="IL231" s="56"/>
      <c r="IM231" s="56"/>
      <c r="IN231" s="56"/>
      <c r="IP231" s="56"/>
      <c r="IQ231" s="56"/>
      <c r="IR231" s="56"/>
      <c r="IS231" s="56"/>
      <c r="IT231" s="56"/>
      <c r="IU231" s="56"/>
    </row>
    <row r="232" spans="1:255" ht="12.75" customHeight="1" thickBot="1" x14ac:dyDescent="0.25">
      <c r="A232" s="103"/>
      <c r="B232" s="106">
        <v>8445.68</v>
      </c>
      <c r="C232" s="85" t="s">
        <v>77</v>
      </c>
      <c r="D232" s="86"/>
      <c r="E232" s="47"/>
      <c r="F232" s="47"/>
      <c r="G232" s="47"/>
      <c r="H232" s="48"/>
      <c r="I232" s="49"/>
      <c r="J232" s="56"/>
      <c r="K232" s="56"/>
      <c r="L232" s="56"/>
      <c r="M232" s="56"/>
      <c r="N232" s="56"/>
      <c r="O232" s="56"/>
      <c r="P232" s="56"/>
      <c r="Q232" s="56"/>
      <c r="R232" s="56"/>
      <c r="T232" s="56"/>
      <c r="U232" s="56"/>
      <c r="V232" s="56"/>
      <c r="W232" s="56"/>
      <c r="X232" s="56"/>
      <c r="Y232" s="56"/>
      <c r="Z232" s="56"/>
      <c r="AA232" s="56"/>
      <c r="AB232" s="56"/>
      <c r="AD232" s="56"/>
      <c r="AE232" s="56"/>
      <c r="AF232" s="56"/>
      <c r="AG232" s="56"/>
      <c r="AH232" s="56"/>
      <c r="AI232" s="56"/>
      <c r="AJ232" s="56"/>
      <c r="AK232" s="56"/>
      <c r="AL232" s="56"/>
      <c r="AN232" s="56"/>
      <c r="AO232" s="56"/>
      <c r="AP232" s="56"/>
      <c r="AQ232" s="56"/>
      <c r="AR232" s="56"/>
      <c r="AS232" s="56"/>
      <c r="AT232" s="56"/>
      <c r="AU232" s="56"/>
      <c r="AV232" s="56"/>
      <c r="AX232" s="56"/>
      <c r="AY232" s="56"/>
      <c r="AZ232" s="56"/>
      <c r="BA232" s="56"/>
      <c r="BB232" s="56"/>
      <c r="BC232" s="56"/>
      <c r="BD232" s="56"/>
      <c r="BE232" s="56"/>
      <c r="BF232" s="56"/>
      <c r="BH232" s="56"/>
      <c r="BI232" s="56"/>
      <c r="BJ232" s="56"/>
      <c r="BK232" s="56"/>
      <c r="BL232" s="56"/>
      <c r="BM232" s="56"/>
      <c r="BN232" s="56"/>
      <c r="BO232" s="56"/>
      <c r="BP232" s="56"/>
      <c r="BR232" s="56"/>
      <c r="BS232" s="56"/>
      <c r="BT232" s="56"/>
      <c r="BU232" s="56"/>
      <c r="BV232" s="56"/>
      <c r="BW232" s="56"/>
      <c r="BX232" s="56"/>
      <c r="BY232" s="56"/>
      <c r="BZ232" s="56"/>
      <c r="CB232" s="56"/>
      <c r="CC232" s="56"/>
      <c r="CD232" s="56"/>
      <c r="CE232" s="56"/>
      <c r="CF232" s="56"/>
      <c r="CG232" s="56"/>
      <c r="CH232" s="56"/>
      <c r="CI232" s="56"/>
      <c r="CJ232" s="56"/>
      <c r="CL232" s="56"/>
      <c r="CM232" s="56"/>
      <c r="CN232" s="56"/>
      <c r="CO232" s="56"/>
      <c r="CP232" s="56"/>
      <c r="CQ232" s="56"/>
      <c r="CR232" s="56"/>
      <c r="CS232" s="56"/>
      <c r="CT232" s="56"/>
      <c r="CV232" s="56"/>
      <c r="CW232" s="56"/>
      <c r="CX232" s="56"/>
      <c r="CY232" s="56"/>
      <c r="CZ232" s="56"/>
      <c r="DA232" s="56"/>
      <c r="DB232" s="56"/>
      <c r="DC232" s="56"/>
      <c r="DD232" s="56"/>
      <c r="DF232" s="56"/>
      <c r="DG232" s="56"/>
      <c r="DH232" s="56"/>
      <c r="DI232" s="56"/>
      <c r="DJ232" s="56"/>
      <c r="DK232" s="56"/>
      <c r="DL232" s="56"/>
      <c r="DM232" s="56"/>
      <c r="DN232" s="56"/>
      <c r="DP232" s="56"/>
      <c r="DQ232" s="56"/>
      <c r="DR232" s="56"/>
      <c r="DS232" s="56"/>
      <c r="DT232" s="56"/>
      <c r="DU232" s="56"/>
      <c r="DV232" s="56"/>
      <c r="DW232" s="56"/>
      <c r="DX232" s="56"/>
      <c r="DZ232" s="56"/>
      <c r="EA232" s="56"/>
      <c r="EB232" s="56"/>
      <c r="EC232" s="56"/>
      <c r="ED232" s="56"/>
      <c r="EE232" s="56"/>
      <c r="EF232" s="56"/>
      <c r="EG232" s="56"/>
      <c r="EH232" s="56"/>
      <c r="EJ232" s="56"/>
      <c r="EK232" s="56"/>
      <c r="EL232" s="56"/>
      <c r="EM232" s="56"/>
      <c r="EN232" s="56"/>
      <c r="EO232" s="56"/>
      <c r="EP232" s="56"/>
      <c r="EQ232" s="56"/>
      <c r="ER232" s="56"/>
      <c r="ET232" s="56"/>
      <c r="EU232" s="56"/>
      <c r="EV232" s="56"/>
      <c r="EW232" s="56"/>
      <c r="EX232" s="56"/>
      <c r="EY232" s="56"/>
      <c r="EZ232" s="56"/>
      <c r="FA232" s="56"/>
      <c r="FB232" s="56"/>
      <c r="FD232" s="56"/>
      <c r="FE232" s="56"/>
      <c r="FF232" s="56"/>
      <c r="FG232" s="56"/>
      <c r="FH232" s="56"/>
      <c r="FI232" s="56"/>
      <c r="FJ232" s="56"/>
      <c r="FK232" s="56"/>
      <c r="FL232" s="56"/>
      <c r="FN232" s="56"/>
      <c r="FO232" s="56"/>
      <c r="FP232" s="56"/>
      <c r="FQ232" s="56"/>
      <c r="FR232" s="56"/>
      <c r="FS232" s="56"/>
      <c r="FT232" s="56"/>
      <c r="FU232" s="56"/>
      <c r="FV232" s="56"/>
      <c r="FX232" s="56"/>
      <c r="FY232" s="56"/>
      <c r="FZ232" s="56"/>
      <c r="GA232" s="56"/>
      <c r="GB232" s="56"/>
      <c r="GC232" s="56"/>
      <c r="GD232" s="56"/>
      <c r="GE232" s="56"/>
      <c r="GF232" s="56"/>
      <c r="GH232" s="56"/>
      <c r="GI232" s="56"/>
      <c r="GJ232" s="56"/>
      <c r="GK232" s="56"/>
      <c r="GL232" s="56"/>
      <c r="GM232" s="56"/>
      <c r="GN232" s="56"/>
      <c r="GO232" s="56"/>
      <c r="GP232" s="56"/>
      <c r="GR232" s="56"/>
      <c r="GS232" s="56"/>
      <c r="GT232" s="56"/>
      <c r="GU232" s="56"/>
      <c r="GV232" s="56"/>
      <c r="GW232" s="56"/>
      <c r="GX232" s="56"/>
      <c r="GY232" s="56"/>
      <c r="GZ232" s="56"/>
      <c r="HB232" s="56"/>
      <c r="HC232" s="56"/>
      <c r="HD232" s="56"/>
      <c r="HE232" s="56"/>
      <c r="HF232" s="56"/>
      <c r="HG232" s="56"/>
      <c r="HH232" s="56"/>
      <c r="HI232" s="56"/>
      <c r="HJ232" s="56"/>
      <c r="HL232" s="56"/>
      <c r="HM232" s="56"/>
      <c r="HN232" s="56"/>
      <c r="HO232" s="56"/>
      <c r="HP232" s="56"/>
      <c r="HQ232" s="56"/>
      <c r="HR232" s="56"/>
      <c r="HS232" s="56"/>
      <c r="HT232" s="56"/>
      <c r="HV232" s="56"/>
      <c r="HW232" s="56"/>
      <c r="HX232" s="56"/>
      <c r="HY232" s="56"/>
      <c r="HZ232" s="56"/>
      <c r="IA232" s="56"/>
      <c r="IB232" s="56"/>
      <c r="IC232" s="56"/>
      <c r="ID232" s="56"/>
      <c r="IF232" s="56"/>
      <c r="IG232" s="56"/>
      <c r="IH232" s="56"/>
      <c r="II232" s="56"/>
      <c r="IJ232" s="56"/>
      <c r="IK232" s="56"/>
      <c r="IL232" s="56"/>
      <c r="IM232" s="56"/>
      <c r="IN232" s="56"/>
      <c r="IP232" s="56"/>
      <c r="IQ232" s="56"/>
      <c r="IR232" s="56"/>
      <c r="IS232" s="56"/>
      <c r="IT232" s="56"/>
      <c r="IU232" s="56"/>
    </row>
    <row r="233" spans="1:255" ht="12.75" customHeight="1" thickBot="1" x14ac:dyDescent="0.25">
      <c r="A233" s="103"/>
      <c r="B233" s="106">
        <v>6512.49</v>
      </c>
      <c r="C233" s="85" t="s">
        <v>78</v>
      </c>
      <c r="D233" s="86"/>
      <c r="E233" s="47"/>
      <c r="F233" s="47"/>
      <c r="G233" s="47"/>
      <c r="H233" s="48"/>
      <c r="I233" s="49"/>
      <c r="J233" s="56"/>
      <c r="K233" s="56"/>
      <c r="L233" s="56"/>
      <c r="M233" s="56"/>
      <c r="N233" s="56"/>
      <c r="O233" s="56"/>
      <c r="P233" s="56"/>
      <c r="Q233" s="56"/>
      <c r="R233" s="56"/>
      <c r="T233" s="56"/>
      <c r="U233" s="56"/>
      <c r="V233" s="56"/>
      <c r="W233" s="56"/>
      <c r="X233" s="56"/>
      <c r="Y233" s="56"/>
      <c r="Z233" s="56"/>
      <c r="AA233" s="56"/>
      <c r="AB233" s="56"/>
      <c r="AD233" s="56"/>
      <c r="AE233" s="56"/>
      <c r="AF233" s="56"/>
      <c r="AG233" s="56"/>
      <c r="AH233" s="56"/>
      <c r="AI233" s="56"/>
      <c r="AJ233" s="56"/>
      <c r="AK233" s="56"/>
      <c r="AL233" s="56"/>
      <c r="AN233" s="56"/>
      <c r="AO233" s="56"/>
      <c r="AP233" s="56"/>
      <c r="AQ233" s="56"/>
      <c r="AR233" s="56"/>
      <c r="AS233" s="56"/>
      <c r="AT233" s="56"/>
      <c r="AU233" s="56"/>
      <c r="AV233" s="56"/>
      <c r="AX233" s="56"/>
      <c r="AY233" s="56"/>
      <c r="AZ233" s="56"/>
      <c r="BA233" s="56"/>
      <c r="BB233" s="56"/>
      <c r="BC233" s="56"/>
      <c r="BD233" s="56"/>
      <c r="BE233" s="56"/>
      <c r="BF233" s="56"/>
      <c r="BH233" s="56"/>
      <c r="BI233" s="56"/>
      <c r="BJ233" s="56"/>
      <c r="BK233" s="56"/>
      <c r="BL233" s="56"/>
      <c r="BM233" s="56"/>
      <c r="BN233" s="56"/>
      <c r="BO233" s="56"/>
      <c r="BP233" s="56"/>
      <c r="BR233" s="56"/>
      <c r="BS233" s="56"/>
      <c r="BT233" s="56"/>
      <c r="BU233" s="56"/>
      <c r="BV233" s="56"/>
      <c r="BW233" s="56"/>
      <c r="BX233" s="56"/>
      <c r="BY233" s="56"/>
      <c r="BZ233" s="56"/>
      <c r="CB233" s="56"/>
      <c r="CC233" s="56"/>
      <c r="CD233" s="56"/>
      <c r="CE233" s="56"/>
      <c r="CF233" s="56"/>
      <c r="CG233" s="56"/>
      <c r="CH233" s="56"/>
      <c r="CI233" s="56"/>
      <c r="CJ233" s="56"/>
      <c r="CL233" s="56"/>
      <c r="CM233" s="56"/>
      <c r="CN233" s="56"/>
      <c r="CO233" s="56"/>
      <c r="CP233" s="56"/>
      <c r="CQ233" s="56"/>
      <c r="CR233" s="56"/>
      <c r="CS233" s="56"/>
      <c r="CT233" s="56"/>
      <c r="CV233" s="56"/>
      <c r="CW233" s="56"/>
      <c r="CX233" s="56"/>
      <c r="CY233" s="56"/>
      <c r="CZ233" s="56"/>
      <c r="DA233" s="56"/>
      <c r="DB233" s="56"/>
      <c r="DC233" s="56"/>
      <c r="DD233" s="56"/>
      <c r="DF233" s="56"/>
      <c r="DG233" s="56"/>
      <c r="DH233" s="56"/>
      <c r="DI233" s="56"/>
      <c r="DJ233" s="56"/>
      <c r="DK233" s="56"/>
      <c r="DL233" s="56"/>
      <c r="DM233" s="56"/>
      <c r="DN233" s="56"/>
      <c r="DP233" s="56"/>
      <c r="DQ233" s="56"/>
      <c r="DR233" s="56"/>
      <c r="DS233" s="56"/>
      <c r="DT233" s="56"/>
      <c r="DU233" s="56"/>
      <c r="DV233" s="56"/>
      <c r="DW233" s="56"/>
      <c r="DX233" s="56"/>
      <c r="DZ233" s="56"/>
      <c r="EA233" s="56"/>
      <c r="EB233" s="56"/>
      <c r="EC233" s="56"/>
      <c r="ED233" s="56"/>
      <c r="EE233" s="56"/>
      <c r="EF233" s="56"/>
      <c r="EG233" s="56"/>
      <c r="EH233" s="56"/>
      <c r="EJ233" s="56"/>
      <c r="EK233" s="56"/>
      <c r="EL233" s="56"/>
      <c r="EM233" s="56"/>
      <c r="EN233" s="56"/>
      <c r="EO233" s="56"/>
      <c r="EP233" s="56"/>
      <c r="EQ233" s="56"/>
      <c r="ER233" s="56"/>
      <c r="ET233" s="56"/>
      <c r="EU233" s="56"/>
      <c r="EV233" s="56"/>
      <c r="EW233" s="56"/>
      <c r="EX233" s="56"/>
      <c r="EY233" s="56"/>
      <c r="EZ233" s="56"/>
      <c r="FA233" s="56"/>
      <c r="FB233" s="56"/>
      <c r="FD233" s="56"/>
      <c r="FE233" s="56"/>
      <c r="FF233" s="56"/>
      <c r="FG233" s="56"/>
      <c r="FH233" s="56"/>
      <c r="FI233" s="56"/>
      <c r="FJ233" s="56"/>
      <c r="FK233" s="56"/>
      <c r="FL233" s="56"/>
      <c r="FN233" s="56"/>
      <c r="FO233" s="56"/>
      <c r="FP233" s="56"/>
      <c r="FQ233" s="56"/>
      <c r="FR233" s="56"/>
      <c r="FS233" s="56"/>
      <c r="FT233" s="56"/>
      <c r="FU233" s="56"/>
      <c r="FV233" s="56"/>
      <c r="FX233" s="56"/>
      <c r="FY233" s="56"/>
      <c r="FZ233" s="56"/>
      <c r="GA233" s="56"/>
      <c r="GB233" s="56"/>
      <c r="GC233" s="56"/>
      <c r="GD233" s="56"/>
      <c r="GE233" s="56"/>
      <c r="GF233" s="56"/>
      <c r="GH233" s="56"/>
      <c r="GI233" s="56"/>
      <c r="GJ233" s="56"/>
      <c r="GK233" s="56"/>
      <c r="GL233" s="56"/>
      <c r="GM233" s="56"/>
      <c r="GN233" s="56"/>
      <c r="GO233" s="56"/>
      <c r="GP233" s="56"/>
      <c r="GR233" s="56"/>
      <c r="GS233" s="56"/>
      <c r="GT233" s="56"/>
      <c r="GU233" s="56"/>
      <c r="GV233" s="56"/>
      <c r="GW233" s="56"/>
      <c r="GX233" s="56"/>
      <c r="GY233" s="56"/>
      <c r="GZ233" s="56"/>
      <c r="HB233" s="56"/>
      <c r="HC233" s="56"/>
      <c r="HD233" s="56"/>
      <c r="HE233" s="56"/>
      <c r="HF233" s="56"/>
      <c r="HG233" s="56"/>
      <c r="HH233" s="56"/>
      <c r="HI233" s="56"/>
      <c r="HJ233" s="56"/>
      <c r="HL233" s="56"/>
      <c r="HM233" s="56"/>
      <c r="HN233" s="56"/>
      <c r="HO233" s="56"/>
      <c r="HP233" s="56"/>
      <c r="HQ233" s="56"/>
      <c r="HR233" s="56"/>
      <c r="HS233" s="56"/>
      <c r="HT233" s="56"/>
      <c r="HV233" s="56"/>
      <c r="HW233" s="56"/>
      <c r="HX233" s="56"/>
      <c r="HY233" s="56"/>
      <c r="HZ233" s="56"/>
      <c r="IA233" s="56"/>
      <c r="IB233" s="56"/>
      <c r="IC233" s="56"/>
      <c r="ID233" s="56"/>
      <c r="IF233" s="56"/>
      <c r="IG233" s="56"/>
      <c r="IH233" s="56"/>
      <c r="II233" s="56"/>
      <c r="IJ233" s="56"/>
      <c r="IK233" s="56"/>
      <c r="IL233" s="56"/>
      <c r="IM233" s="56"/>
      <c r="IN233" s="56"/>
      <c r="IP233" s="56"/>
      <c r="IQ233" s="56"/>
      <c r="IR233" s="56"/>
      <c r="IS233" s="56"/>
      <c r="IT233" s="56"/>
      <c r="IU233" s="56"/>
    </row>
    <row r="234" spans="1:255" ht="12.75" customHeight="1" thickBot="1" x14ac:dyDescent="0.25">
      <c r="A234" s="103"/>
      <c r="B234" s="106">
        <v>8257.69</v>
      </c>
      <c r="C234" s="85" t="s">
        <v>79</v>
      </c>
      <c r="D234" s="86"/>
      <c r="E234" s="47"/>
      <c r="F234" s="47"/>
      <c r="G234" s="47"/>
      <c r="H234" s="48"/>
      <c r="I234" s="49"/>
      <c r="J234" s="56"/>
      <c r="K234" s="56"/>
      <c r="L234" s="56"/>
      <c r="M234" s="56"/>
      <c r="N234" s="56"/>
      <c r="O234" s="56"/>
      <c r="P234" s="56"/>
      <c r="Q234" s="56"/>
      <c r="R234" s="56"/>
      <c r="T234" s="56"/>
      <c r="U234" s="56"/>
      <c r="V234" s="56"/>
      <c r="W234" s="56"/>
      <c r="X234" s="56"/>
      <c r="Y234" s="56"/>
      <c r="Z234" s="56"/>
      <c r="AA234" s="56"/>
      <c r="AB234" s="56"/>
      <c r="AD234" s="56"/>
      <c r="AE234" s="56"/>
      <c r="AF234" s="56"/>
      <c r="AG234" s="56"/>
      <c r="AH234" s="56"/>
      <c r="AI234" s="56"/>
      <c r="AJ234" s="56"/>
      <c r="AK234" s="56"/>
      <c r="AL234" s="56"/>
      <c r="AN234" s="56"/>
      <c r="AO234" s="56"/>
      <c r="AP234" s="56"/>
      <c r="AQ234" s="56"/>
      <c r="AR234" s="56"/>
      <c r="AS234" s="56"/>
      <c r="AT234" s="56"/>
      <c r="AU234" s="56"/>
      <c r="AV234" s="56"/>
      <c r="AX234" s="56"/>
      <c r="AY234" s="56"/>
      <c r="AZ234" s="56"/>
      <c r="BA234" s="56"/>
      <c r="BB234" s="56"/>
      <c r="BC234" s="56"/>
      <c r="BD234" s="56"/>
      <c r="BE234" s="56"/>
      <c r="BF234" s="56"/>
      <c r="BH234" s="56"/>
      <c r="BI234" s="56"/>
      <c r="BJ234" s="56"/>
      <c r="BK234" s="56"/>
      <c r="BL234" s="56"/>
      <c r="BM234" s="56"/>
      <c r="BN234" s="56"/>
      <c r="BO234" s="56"/>
      <c r="BP234" s="56"/>
      <c r="BR234" s="56"/>
      <c r="BS234" s="56"/>
      <c r="BT234" s="56"/>
      <c r="BU234" s="56"/>
      <c r="BV234" s="56"/>
      <c r="BW234" s="56"/>
      <c r="BX234" s="56"/>
      <c r="BY234" s="56"/>
      <c r="BZ234" s="56"/>
      <c r="CB234" s="56"/>
      <c r="CC234" s="56"/>
      <c r="CD234" s="56"/>
      <c r="CE234" s="56"/>
      <c r="CF234" s="56"/>
      <c r="CG234" s="56"/>
      <c r="CH234" s="56"/>
      <c r="CI234" s="56"/>
      <c r="CJ234" s="56"/>
      <c r="CL234" s="56"/>
      <c r="CM234" s="56"/>
      <c r="CN234" s="56"/>
      <c r="CO234" s="56"/>
      <c r="CP234" s="56"/>
      <c r="CQ234" s="56"/>
      <c r="CR234" s="56"/>
      <c r="CS234" s="56"/>
      <c r="CT234" s="56"/>
      <c r="CV234" s="56"/>
      <c r="CW234" s="56"/>
      <c r="CX234" s="56"/>
      <c r="CY234" s="56"/>
      <c r="CZ234" s="56"/>
      <c r="DA234" s="56"/>
      <c r="DB234" s="56"/>
      <c r="DC234" s="56"/>
      <c r="DD234" s="56"/>
      <c r="DF234" s="56"/>
      <c r="DG234" s="56"/>
      <c r="DH234" s="56"/>
      <c r="DI234" s="56"/>
      <c r="DJ234" s="56"/>
      <c r="DK234" s="56"/>
      <c r="DL234" s="56"/>
      <c r="DM234" s="56"/>
      <c r="DN234" s="56"/>
      <c r="DP234" s="56"/>
      <c r="DQ234" s="56"/>
      <c r="DR234" s="56"/>
      <c r="DS234" s="56"/>
      <c r="DT234" s="56"/>
      <c r="DU234" s="56"/>
      <c r="DV234" s="56"/>
      <c r="DW234" s="56"/>
      <c r="DX234" s="56"/>
      <c r="DZ234" s="56"/>
      <c r="EA234" s="56"/>
      <c r="EB234" s="56"/>
      <c r="EC234" s="56"/>
      <c r="ED234" s="56"/>
      <c r="EE234" s="56"/>
      <c r="EF234" s="56"/>
      <c r="EG234" s="56"/>
      <c r="EH234" s="56"/>
      <c r="EJ234" s="56"/>
      <c r="EK234" s="56"/>
      <c r="EL234" s="56"/>
      <c r="EM234" s="56"/>
      <c r="EN234" s="56"/>
      <c r="EO234" s="56"/>
      <c r="EP234" s="56"/>
      <c r="EQ234" s="56"/>
      <c r="ER234" s="56"/>
      <c r="ET234" s="56"/>
      <c r="EU234" s="56"/>
      <c r="EV234" s="56"/>
      <c r="EW234" s="56"/>
      <c r="EX234" s="56"/>
      <c r="EY234" s="56"/>
      <c r="EZ234" s="56"/>
      <c r="FA234" s="56"/>
      <c r="FB234" s="56"/>
      <c r="FD234" s="56"/>
      <c r="FE234" s="56"/>
      <c r="FF234" s="56"/>
      <c r="FG234" s="56"/>
      <c r="FH234" s="56"/>
      <c r="FI234" s="56"/>
      <c r="FJ234" s="56"/>
      <c r="FK234" s="56"/>
      <c r="FL234" s="56"/>
      <c r="FN234" s="56"/>
      <c r="FO234" s="56"/>
      <c r="FP234" s="56"/>
      <c r="FQ234" s="56"/>
      <c r="FR234" s="56"/>
      <c r="FS234" s="56"/>
      <c r="FT234" s="56"/>
      <c r="FU234" s="56"/>
      <c r="FV234" s="56"/>
      <c r="FX234" s="56"/>
      <c r="FY234" s="56"/>
      <c r="FZ234" s="56"/>
      <c r="GA234" s="56"/>
      <c r="GB234" s="56"/>
      <c r="GC234" s="56"/>
      <c r="GD234" s="56"/>
      <c r="GE234" s="56"/>
      <c r="GF234" s="56"/>
      <c r="GH234" s="56"/>
      <c r="GI234" s="56"/>
      <c r="GJ234" s="56"/>
      <c r="GK234" s="56"/>
      <c r="GL234" s="56"/>
      <c r="GM234" s="56"/>
      <c r="GN234" s="56"/>
      <c r="GO234" s="56"/>
      <c r="GP234" s="56"/>
      <c r="GR234" s="56"/>
      <c r="GS234" s="56"/>
      <c r="GT234" s="56"/>
      <c r="GU234" s="56"/>
      <c r="GV234" s="56"/>
      <c r="GW234" s="56"/>
      <c r="GX234" s="56"/>
      <c r="GY234" s="56"/>
      <c r="GZ234" s="56"/>
      <c r="HB234" s="56"/>
      <c r="HC234" s="56"/>
      <c r="HD234" s="56"/>
      <c r="HE234" s="56"/>
      <c r="HF234" s="56"/>
      <c r="HG234" s="56"/>
      <c r="HH234" s="56"/>
      <c r="HI234" s="56"/>
      <c r="HJ234" s="56"/>
      <c r="HL234" s="56"/>
      <c r="HM234" s="56"/>
      <c r="HN234" s="56"/>
      <c r="HO234" s="56"/>
      <c r="HP234" s="56"/>
      <c r="HQ234" s="56"/>
      <c r="HR234" s="56"/>
      <c r="HS234" s="56"/>
      <c r="HT234" s="56"/>
      <c r="HV234" s="56"/>
      <c r="HW234" s="56"/>
      <c r="HX234" s="56"/>
      <c r="HY234" s="56"/>
      <c r="HZ234" s="56"/>
      <c r="IA234" s="56"/>
      <c r="IB234" s="56"/>
      <c r="IC234" s="56"/>
      <c r="ID234" s="56"/>
      <c r="IF234" s="56"/>
      <c r="IG234" s="56"/>
      <c r="IH234" s="56"/>
      <c r="II234" s="56"/>
      <c r="IJ234" s="56"/>
      <c r="IK234" s="56"/>
      <c r="IL234" s="56"/>
      <c r="IM234" s="56"/>
      <c r="IN234" s="56"/>
      <c r="IP234" s="56"/>
      <c r="IQ234" s="56"/>
      <c r="IR234" s="56"/>
      <c r="IS234" s="56"/>
      <c r="IT234" s="56"/>
      <c r="IU234" s="56"/>
    </row>
    <row r="235" spans="1:255" ht="12.75" customHeight="1" thickBot="1" x14ac:dyDescent="0.25">
      <c r="A235" s="103"/>
      <c r="B235" s="169">
        <v>6114.16</v>
      </c>
      <c r="C235" s="167" t="s">
        <v>80</v>
      </c>
      <c r="D235" s="179"/>
      <c r="E235" s="83"/>
      <c r="F235" s="83"/>
      <c r="G235" s="83"/>
      <c r="H235" s="84"/>
      <c r="I235" s="200"/>
      <c r="J235" s="56"/>
      <c r="K235" s="56"/>
      <c r="L235" s="56"/>
      <c r="M235" s="56"/>
      <c r="N235" s="56"/>
      <c r="O235" s="56"/>
      <c r="P235" s="56"/>
      <c r="Q235" s="56"/>
      <c r="R235" s="56"/>
      <c r="T235" s="56"/>
      <c r="U235" s="56"/>
      <c r="V235" s="56"/>
      <c r="W235" s="56"/>
      <c r="X235" s="56"/>
      <c r="Y235" s="56"/>
      <c r="Z235" s="56"/>
      <c r="AA235" s="56"/>
      <c r="AB235" s="56"/>
      <c r="AD235" s="56"/>
      <c r="AE235" s="56"/>
      <c r="AF235" s="56"/>
      <c r="AG235" s="56"/>
      <c r="AH235" s="56"/>
      <c r="AI235" s="56"/>
      <c r="AJ235" s="56"/>
      <c r="AK235" s="56"/>
      <c r="AL235" s="56"/>
      <c r="AN235" s="56"/>
      <c r="AO235" s="56"/>
      <c r="AP235" s="56"/>
      <c r="AQ235" s="56"/>
      <c r="AR235" s="56"/>
      <c r="AS235" s="56"/>
      <c r="AT235" s="56"/>
      <c r="AU235" s="56"/>
      <c r="AV235" s="56"/>
      <c r="AX235" s="56"/>
      <c r="AY235" s="56"/>
      <c r="AZ235" s="56"/>
      <c r="BA235" s="56"/>
      <c r="BB235" s="56"/>
      <c r="BC235" s="56"/>
      <c r="BD235" s="56"/>
      <c r="BE235" s="56"/>
      <c r="BF235" s="56"/>
      <c r="BH235" s="56"/>
      <c r="BI235" s="56"/>
      <c r="BJ235" s="56"/>
      <c r="BK235" s="56"/>
      <c r="BL235" s="56"/>
      <c r="BM235" s="56"/>
      <c r="BN235" s="56"/>
      <c r="BO235" s="56"/>
      <c r="BP235" s="56"/>
      <c r="BR235" s="56"/>
      <c r="BS235" s="56"/>
      <c r="BT235" s="56"/>
      <c r="BU235" s="56"/>
      <c r="BV235" s="56"/>
      <c r="BW235" s="56"/>
      <c r="BX235" s="56"/>
      <c r="BY235" s="56"/>
      <c r="BZ235" s="56"/>
      <c r="CB235" s="56"/>
      <c r="CC235" s="56"/>
      <c r="CD235" s="56"/>
      <c r="CE235" s="56"/>
      <c r="CF235" s="56"/>
      <c r="CG235" s="56"/>
      <c r="CH235" s="56"/>
      <c r="CI235" s="56"/>
      <c r="CJ235" s="56"/>
      <c r="CL235" s="56"/>
      <c r="CM235" s="56"/>
      <c r="CN235" s="56"/>
      <c r="CO235" s="56"/>
      <c r="CP235" s="56"/>
      <c r="CQ235" s="56"/>
      <c r="CR235" s="56"/>
      <c r="CS235" s="56"/>
      <c r="CT235" s="56"/>
      <c r="CV235" s="56"/>
      <c r="CW235" s="56"/>
      <c r="CX235" s="56"/>
      <c r="CY235" s="56"/>
      <c r="CZ235" s="56"/>
      <c r="DA235" s="56"/>
      <c r="DB235" s="56"/>
      <c r="DC235" s="56"/>
      <c r="DD235" s="56"/>
      <c r="DF235" s="56"/>
      <c r="DG235" s="56"/>
      <c r="DH235" s="56"/>
      <c r="DI235" s="56"/>
      <c r="DJ235" s="56"/>
      <c r="DK235" s="56"/>
      <c r="DL235" s="56"/>
      <c r="DM235" s="56"/>
      <c r="DN235" s="56"/>
      <c r="DP235" s="56"/>
      <c r="DQ235" s="56"/>
      <c r="DR235" s="56"/>
      <c r="DS235" s="56"/>
      <c r="DT235" s="56"/>
      <c r="DU235" s="56"/>
      <c r="DV235" s="56"/>
      <c r="DW235" s="56"/>
      <c r="DX235" s="56"/>
      <c r="DZ235" s="56"/>
      <c r="EA235" s="56"/>
      <c r="EB235" s="56"/>
      <c r="EC235" s="56"/>
      <c r="ED235" s="56"/>
      <c r="EE235" s="56"/>
      <c r="EF235" s="56"/>
      <c r="EG235" s="56"/>
      <c r="EH235" s="56"/>
      <c r="EJ235" s="56"/>
      <c r="EK235" s="56"/>
      <c r="EL235" s="56"/>
      <c r="EM235" s="56"/>
      <c r="EN235" s="56"/>
      <c r="EO235" s="56"/>
      <c r="EP235" s="56"/>
      <c r="EQ235" s="56"/>
      <c r="ER235" s="56"/>
      <c r="ET235" s="56"/>
      <c r="EU235" s="56"/>
      <c r="EV235" s="56"/>
      <c r="EW235" s="56"/>
      <c r="EX235" s="56"/>
      <c r="EY235" s="56"/>
      <c r="EZ235" s="56"/>
      <c r="FA235" s="56"/>
      <c r="FB235" s="56"/>
      <c r="FD235" s="56"/>
      <c r="FE235" s="56"/>
      <c r="FF235" s="56"/>
      <c r="FG235" s="56"/>
      <c r="FH235" s="56"/>
      <c r="FI235" s="56"/>
      <c r="FJ235" s="56"/>
      <c r="FK235" s="56"/>
      <c r="FL235" s="56"/>
      <c r="FN235" s="56"/>
      <c r="FO235" s="56"/>
      <c r="FP235" s="56"/>
      <c r="FQ235" s="56"/>
      <c r="FR235" s="56"/>
      <c r="FS235" s="56"/>
      <c r="FT235" s="56"/>
      <c r="FU235" s="56"/>
      <c r="FV235" s="56"/>
      <c r="FX235" s="56"/>
      <c r="FY235" s="56"/>
      <c r="FZ235" s="56"/>
      <c r="GA235" s="56"/>
      <c r="GB235" s="56"/>
      <c r="GC235" s="56"/>
      <c r="GD235" s="56"/>
      <c r="GE235" s="56"/>
      <c r="GF235" s="56"/>
      <c r="GH235" s="56"/>
      <c r="GI235" s="56"/>
      <c r="GJ235" s="56"/>
      <c r="GK235" s="56"/>
      <c r="GL235" s="56"/>
      <c r="GM235" s="56"/>
      <c r="GN235" s="56"/>
      <c r="GO235" s="56"/>
      <c r="GP235" s="56"/>
      <c r="GR235" s="56"/>
      <c r="GS235" s="56"/>
      <c r="GT235" s="56"/>
      <c r="GU235" s="56"/>
      <c r="GV235" s="56"/>
      <c r="GW235" s="56"/>
      <c r="GX235" s="56"/>
      <c r="GY235" s="56"/>
      <c r="GZ235" s="56"/>
      <c r="HB235" s="56"/>
      <c r="HC235" s="56"/>
      <c r="HD235" s="56"/>
      <c r="HE235" s="56"/>
      <c r="HF235" s="56"/>
      <c r="HG235" s="56"/>
      <c r="HH235" s="56"/>
      <c r="HI235" s="56"/>
      <c r="HJ235" s="56"/>
      <c r="HL235" s="56"/>
      <c r="HM235" s="56"/>
      <c r="HN235" s="56"/>
      <c r="HO235" s="56"/>
      <c r="HP235" s="56"/>
      <c r="HQ235" s="56"/>
      <c r="HR235" s="56"/>
      <c r="HS235" s="56"/>
      <c r="HT235" s="56"/>
      <c r="HV235" s="56"/>
      <c r="HW235" s="56"/>
      <c r="HX235" s="56"/>
      <c r="HY235" s="56"/>
      <c r="HZ235" s="56"/>
      <c r="IA235" s="56"/>
      <c r="IB235" s="56"/>
      <c r="IC235" s="56"/>
      <c r="ID235" s="56"/>
      <c r="IF235" s="56"/>
      <c r="IG235" s="56"/>
      <c r="IH235" s="56"/>
      <c r="II235" s="56"/>
      <c r="IJ235" s="56"/>
      <c r="IK235" s="56"/>
      <c r="IL235" s="56"/>
      <c r="IM235" s="56"/>
      <c r="IN235" s="56"/>
      <c r="IP235" s="56"/>
      <c r="IQ235" s="56"/>
      <c r="IR235" s="56"/>
      <c r="IS235" s="56"/>
      <c r="IT235" s="56"/>
      <c r="IU235" s="56"/>
    </row>
    <row r="236" spans="1:255" ht="13.5" thickBot="1" x14ac:dyDescent="0.25">
      <c r="A236" s="11"/>
      <c r="B236" s="33"/>
      <c r="C236" s="70" t="s">
        <v>87</v>
      </c>
      <c r="D236" s="34"/>
      <c r="E236" s="35"/>
      <c r="F236" s="35"/>
      <c r="G236" s="35"/>
      <c r="H236" s="36"/>
      <c r="I236" s="200">
        <v>4096.01</v>
      </c>
      <c r="J236" s="56"/>
      <c r="K236" s="56"/>
      <c r="L236" s="56"/>
      <c r="M236" s="56"/>
      <c r="N236" s="56"/>
      <c r="O236" s="56"/>
      <c r="P236" s="56"/>
      <c r="Q236" s="56"/>
      <c r="R236" s="56"/>
      <c r="T236" s="56"/>
      <c r="U236" s="56"/>
      <c r="V236" s="56"/>
      <c r="W236" s="56"/>
      <c r="X236" s="56"/>
      <c r="Y236" s="56"/>
      <c r="Z236" s="56"/>
      <c r="AA236" s="56"/>
      <c r="AB236" s="56"/>
      <c r="AD236" s="56"/>
      <c r="AE236" s="56"/>
      <c r="AF236" s="56"/>
      <c r="AG236" s="56"/>
      <c r="AH236" s="56"/>
      <c r="AI236" s="56"/>
      <c r="AJ236" s="56"/>
      <c r="AK236" s="56"/>
      <c r="AL236" s="56"/>
      <c r="AN236" s="56"/>
      <c r="AO236" s="56"/>
      <c r="AP236" s="56"/>
      <c r="AQ236" s="56"/>
      <c r="AR236" s="56"/>
      <c r="AS236" s="56"/>
      <c r="AT236" s="56"/>
      <c r="AU236" s="56"/>
      <c r="AV236" s="56"/>
      <c r="AX236" s="56"/>
      <c r="AY236" s="56"/>
      <c r="AZ236" s="56"/>
      <c r="BA236" s="56"/>
      <c r="BB236" s="56"/>
      <c r="BC236" s="56"/>
      <c r="BD236" s="56"/>
      <c r="BE236" s="56"/>
      <c r="BF236" s="56"/>
      <c r="BH236" s="56"/>
      <c r="BI236" s="56"/>
      <c r="BJ236" s="56"/>
      <c r="BK236" s="56"/>
      <c r="BL236" s="56"/>
      <c r="BM236" s="56"/>
      <c r="BN236" s="56"/>
      <c r="BO236" s="56"/>
      <c r="BP236" s="56"/>
      <c r="BR236" s="56"/>
      <c r="BS236" s="56"/>
      <c r="BT236" s="56"/>
      <c r="BU236" s="56"/>
      <c r="BV236" s="56"/>
      <c r="BW236" s="56"/>
      <c r="BX236" s="56"/>
      <c r="BY236" s="56"/>
      <c r="BZ236" s="56"/>
      <c r="CB236" s="56"/>
      <c r="CC236" s="56"/>
      <c r="CD236" s="56"/>
      <c r="CE236" s="56"/>
      <c r="CF236" s="56"/>
      <c r="CG236" s="56"/>
      <c r="CH236" s="56"/>
      <c r="CI236" s="56"/>
      <c r="CJ236" s="56"/>
      <c r="CL236" s="56"/>
      <c r="CM236" s="56"/>
      <c r="CN236" s="56"/>
      <c r="CO236" s="56"/>
      <c r="CP236" s="56"/>
      <c r="CQ236" s="56"/>
      <c r="CR236" s="56"/>
      <c r="CS236" s="56"/>
      <c r="CT236" s="56"/>
      <c r="CV236" s="56"/>
      <c r="CW236" s="56"/>
      <c r="CX236" s="56"/>
      <c r="CY236" s="56"/>
      <c r="CZ236" s="56"/>
      <c r="DA236" s="56"/>
      <c r="DB236" s="56"/>
      <c r="DC236" s="56"/>
      <c r="DD236" s="56"/>
      <c r="DF236" s="56"/>
      <c r="DG236" s="56"/>
      <c r="DH236" s="56"/>
      <c r="DI236" s="56"/>
      <c r="DJ236" s="56"/>
      <c r="DK236" s="56"/>
      <c r="DL236" s="56"/>
      <c r="DM236" s="56"/>
      <c r="DN236" s="56"/>
      <c r="DP236" s="56"/>
      <c r="DQ236" s="56"/>
      <c r="DR236" s="56"/>
      <c r="DS236" s="56"/>
      <c r="DT236" s="56"/>
      <c r="DU236" s="56"/>
      <c r="DV236" s="56"/>
      <c r="DW236" s="56"/>
      <c r="DX236" s="56"/>
      <c r="DZ236" s="56"/>
      <c r="EA236" s="56"/>
      <c r="EB236" s="56"/>
      <c r="EC236" s="56"/>
      <c r="ED236" s="56"/>
      <c r="EE236" s="56"/>
      <c r="EF236" s="56"/>
      <c r="EG236" s="56"/>
      <c r="EH236" s="56"/>
      <c r="EJ236" s="56"/>
      <c r="EK236" s="56"/>
      <c r="EL236" s="56"/>
      <c r="EM236" s="56"/>
      <c r="EN236" s="56"/>
      <c r="EO236" s="56"/>
      <c r="EP236" s="56"/>
      <c r="EQ236" s="56"/>
      <c r="ER236" s="56"/>
      <c r="ET236" s="56"/>
      <c r="EU236" s="56"/>
      <c r="EV236" s="56"/>
      <c r="EW236" s="56"/>
      <c r="EX236" s="56"/>
      <c r="EY236" s="56"/>
      <c r="EZ236" s="56"/>
      <c r="FA236" s="56"/>
      <c r="FB236" s="56"/>
      <c r="FD236" s="56"/>
      <c r="FE236" s="56"/>
      <c r="FF236" s="56"/>
      <c r="FG236" s="56"/>
      <c r="FH236" s="56"/>
      <c r="FI236" s="56"/>
      <c r="FJ236" s="56"/>
      <c r="FK236" s="56"/>
      <c r="FL236" s="56"/>
      <c r="FN236" s="56"/>
      <c r="FO236" s="56"/>
      <c r="FP236" s="56"/>
      <c r="FQ236" s="56"/>
      <c r="FR236" s="56"/>
      <c r="FS236" s="56"/>
      <c r="FT236" s="56"/>
      <c r="FU236" s="56"/>
      <c r="FV236" s="56"/>
      <c r="FX236" s="56"/>
      <c r="FY236" s="56"/>
      <c r="FZ236" s="56"/>
      <c r="GA236" s="56"/>
      <c r="GB236" s="56"/>
      <c r="GC236" s="56"/>
      <c r="GD236" s="56"/>
      <c r="GE236" s="56"/>
      <c r="GF236" s="56"/>
      <c r="GH236" s="56"/>
      <c r="GI236" s="56"/>
      <c r="GJ236" s="56"/>
      <c r="GK236" s="56"/>
      <c r="GL236" s="56"/>
      <c r="GM236" s="56"/>
      <c r="GN236" s="56"/>
      <c r="GO236" s="56"/>
      <c r="GP236" s="56"/>
      <c r="GR236" s="56"/>
      <c r="GS236" s="56"/>
      <c r="GT236" s="56"/>
      <c r="GU236" s="56"/>
      <c r="GV236" s="56"/>
      <c r="GW236" s="56"/>
      <c r="GX236" s="56"/>
      <c r="GY236" s="56"/>
      <c r="GZ236" s="56"/>
      <c r="HB236" s="56"/>
      <c r="HC236" s="56"/>
      <c r="HD236" s="56"/>
      <c r="HE236" s="56"/>
      <c r="HF236" s="56"/>
      <c r="HG236" s="56"/>
      <c r="HH236" s="56"/>
      <c r="HI236" s="56"/>
      <c r="HJ236" s="56"/>
      <c r="HL236" s="56"/>
      <c r="HM236" s="56"/>
      <c r="HN236" s="56"/>
      <c r="HO236" s="56"/>
      <c r="HP236" s="56"/>
      <c r="HQ236" s="56"/>
      <c r="HR236" s="56"/>
      <c r="HS236" s="56"/>
      <c r="HT236" s="56"/>
      <c r="HV236" s="56"/>
      <c r="HW236" s="56"/>
      <c r="HX236" s="56"/>
      <c r="HY236" s="56"/>
      <c r="HZ236" s="56"/>
      <c r="IA236" s="56"/>
      <c r="IB236" s="56"/>
      <c r="IC236" s="56"/>
      <c r="ID236" s="56"/>
      <c r="IF236" s="56"/>
      <c r="IG236" s="56"/>
      <c r="IH236" s="56"/>
      <c r="II236" s="56"/>
      <c r="IJ236" s="56"/>
      <c r="IK236" s="56"/>
      <c r="IL236" s="56"/>
      <c r="IM236" s="56"/>
      <c r="IN236" s="56"/>
      <c r="IP236" s="56"/>
      <c r="IQ236" s="56"/>
      <c r="IR236" s="56"/>
      <c r="IS236" s="56"/>
      <c r="IT236" s="56"/>
      <c r="IU236" s="56"/>
    </row>
    <row r="237" spans="1:255" ht="12.75" customHeight="1" thickBot="1" x14ac:dyDescent="0.25">
      <c r="A237" s="11"/>
      <c r="B237" s="18">
        <f>SUM(B224:B235)</f>
        <v>80077.618106000009</v>
      </c>
      <c r="C237" s="17"/>
      <c r="D237" s="18"/>
      <c r="E237" s="19"/>
      <c r="F237" s="17"/>
      <c r="G237" s="17"/>
      <c r="H237" s="18" t="s">
        <v>17</v>
      </c>
      <c r="I237" s="18">
        <f>SUM(I224:I236)</f>
        <v>4096.01</v>
      </c>
      <c r="J237" s="56"/>
      <c r="K237" s="56"/>
      <c r="L237" s="56"/>
      <c r="M237" s="56"/>
      <c r="N237" s="56"/>
      <c r="O237" s="56"/>
      <c r="P237" s="56"/>
      <c r="Q237" s="56"/>
      <c r="R237" s="56"/>
      <c r="T237" s="56"/>
      <c r="U237" s="56"/>
      <c r="V237" s="56"/>
      <c r="W237" s="56"/>
      <c r="X237" s="56"/>
      <c r="Y237" s="56"/>
      <c r="Z237" s="56"/>
      <c r="AA237" s="56"/>
      <c r="AB237" s="56"/>
      <c r="AD237" s="56"/>
      <c r="AE237" s="56"/>
      <c r="AF237" s="56"/>
      <c r="AG237" s="56"/>
      <c r="AH237" s="56"/>
      <c r="AI237" s="56"/>
      <c r="AJ237" s="56"/>
      <c r="AK237" s="56"/>
      <c r="AL237" s="56"/>
      <c r="AN237" s="56"/>
      <c r="AO237" s="56"/>
      <c r="AP237" s="56"/>
      <c r="AQ237" s="56"/>
      <c r="AR237" s="56"/>
      <c r="AS237" s="56"/>
      <c r="AT237" s="56"/>
      <c r="AU237" s="56"/>
      <c r="AV237" s="56"/>
      <c r="AX237" s="56"/>
      <c r="AY237" s="56"/>
      <c r="AZ237" s="56"/>
      <c r="BA237" s="56"/>
      <c r="BB237" s="56"/>
      <c r="BC237" s="56"/>
      <c r="BD237" s="56"/>
      <c r="BE237" s="56"/>
      <c r="BF237" s="56"/>
      <c r="BH237" s="56"/>
      <c r="BI237" s="56"/>
      <c r="BJ237" s="56"/>
      <c r="BK237" s="56"/>
      <c r="BL237" s="56"/>
      <c r="BM237" s="56"/>
      <c r="BN237" s="56"/>
      <c r="BO237" s="56"/>
      <c r="BP237" s="56"/>
      <c r="BR237" s="56"/>
      <c r="BS237" s="56"/>
      <c r="BT237" s="56"/>
      <c r="BU237" s="56"/>
      <c r="BV237" s="56"/>
      <c r="BW237" s="56"/>
      <c r="BX237" s="56"/>
      <c r="BY237" s="56"/>
      <c r="BZ237" s="56"/>
      <c r="CB237" s="56"/>
      <c r="CC237" s="56"/>
      <c r="CD237" s="56"/>
      <c r="CE237" s="56"/>
      <c r="CF237" s="56"/>
      <c r="CG237" s="56"/>
      <c r="CH237" s="56"/>
      <c r="CI237" s="56"/>
      <c r="CJ237" s="56"/>
      <c r="CL237" s="56"/>
      <c r="CM237" s="56"/>
      <c r="CN237" s="56"/>
      <c r="CO237" s="56"/>
      <c r="CP237" s="56"/>
      <c r="CQ237" s="56"/>
      <c r="CR237" s="56"/>
      <c r="CS237" s="56"/>
      <c r="CT237" s="56"/>
      <c r="CV237" s="56"/>
      <c r="CW237" s="56"/>
      <c r="CX237" s="56"/>
      <c r="CY237" s="56"/>
      <c r="CZ237" s="56"/>
      <c r="DA237" s="56"/>
      <c r="DB237" s="56"/>
      <c r="DC237" s="56"/>
      <c r="DD237" s="56"/>
      <c r="DF237" s="56"/>
      <c r="DG237" s="56"/>
      <c r="DH237" s="56"/>
      <c r="DI237" s="56"/>
      <c r="DJ237" s="56"/>
      <c r="DK237" s="56"/>
      <c r="DL237" s="56"/>
      <c r="DM237" s="56"/>
      <c r="DN237" s="56"/>
      <c r="DP237" s="56"/>
      <c r="DQ237" s="56"/>
      <c r="DR237" s="56"/>
      <c r="DS237" s="56"/>
      <c r="DT237" s="56"/>
      <c r="DU237" s="56"/>
      <c r="DV237" s="56"/>
      <c r="DW237" s="56"/>
      <c r="DX237" s="56"/>
      <c r="DZ237" s="56"/>
      <c r="EA237" s="56"/>
      <c r="EB237" s="56"/>
      <c r="EC237" s="56"/>
      <c r="ED237" s="56"/>
      <c r="EE237" s="56"/>
      <c r="EF237" s="56"/>
      <c r="EG237" s="56"/>
      <c r="EH237" s="56"/>
      <c r="EJ237" s="56"/>
      <c r="EK237" s="56"/>
      <c r="EL237" s="56"/>
      <c r="EM237" s="56"/>
      <c r="EN237" s="56"/>
      <c r="EO237" s="56"/>
      <c r="EP237" s="56"/>
      <c r="EQ237" s="56"/>
      <c r="ER237" s="56"/>
      <c r="ET237" s="56"/>
      <c r="EU237" s="56"/>
      <c r="EV237" s="56"/>
      <c r="EW237" s="56"/>
      <c r="EX237" s="56"/>
      <c r="EY237" s="56"/>
      <c r="EZ237" s="56"/>
      <c r="FA237" s="56"/>
      <c r="FB237" s="56"/>
      <c r="FD237" s="56"/>
      <c r="FE237" s="56"/>
      <c r="FF237" s="56"/>
      <c r="FG237" s="56"/>
      <c r="FH237" s="56"/>
      <c r="FI237" s="56"/>
      <c r="FJ237" s="56"/>
      <c r="FK237" s="56"/>
      <c r="FL237" s="56"/>
      <c r="FN237" s="56"/>
      <c r="FO237" s="56"/>
      <c r="FP237" s="56"/>
      <c r="FQ237" s="56"/>
      <c r="FR237" s="56"/>
      <c r="FS237" s="56"/>
      <c r="FT237" s="56"/>
      <c r="FU237" s="56"/>
      <c r="FV237" s="56"/>
      <c r="FX237" s="56"/>
      <c r="FY237" s="56"/>
      <c r="FZ237" s="56"/>
      <c r="GA237" s="56"/>
      <c r="GB237" s="56"/>
      <c r="GC237" s="56"/>
      <c r="GD237" s="56"/>
      <c r="GE237" s="56"/>
      <c r="GF237" s="56"/>
      <c r="GH237" s="56"/>
      <c r="GI237" s="56"/>
      <c r="GJ237" s="56"/>
      <c r="GK237" s="56"/>
      <c r="GL237" s="56"/>
      <c r="GM237" s="56"/>
      <c r="GN237" s="56"/>
      <c r="GO237" s="56"/>
      <c r="GP237" s="56"/>
      <c r="GR237" s="56"/>
      <c r="GS237" s="56"/>
      <c r="GT237" s="56"/>
      <c r="GU237" s="56"/>
      <c r="GV237" s="56"/>
      <c r="GW237" s="56"/>
      <c r="GX237" s="56"/>
      <c r="GY237" s="56"/>
      <c r="GZ237" s="56"/>
      <c r="HB237" s="56"/>
      <c r="HC237" s="56"/>
      <c r="HD237" s="56"/>
      <c r="HE237" s="56"/>
      <c r="HF237" s="56"/>
      <c r="HG237" s="56"/>
      <c r="HH237" s="56"/>
      <c r="HI237" s="56"/>
      <c r="HJ237" s="56"/>
      <c r="HL237" s="56"/>
      <c r="HM237" s="56"/>
      <c r="HN237" s="56"/>
      <c r="HO237" s="56"/>
      <c r="HP237" s="56"/>
      <c r="HQ237" s="56"/>
      <c r="HR237" s="56"/>
      <c r="HS237" s="56"/>
      <c r="HT237" s="56"/>
      <c r="HV237" s="56"/>
      <c r="HW237" s="56"/>
      <c r="HX237" s="56"/>
      <c r="HY237" s="56"/>
      <c r="HZ237" s="56"/>
      <c r="IA237" s="56"/>
      <c r="IB237" s="56"/>
      <c r="IC237" s="56"/>
      <c r="ID237" s="56"/>
      <c r="IF237" s="56"/>
      <c r="IG237" s="56"/>
      <c r="IH237" s="56"/>
      <c r="II237" s="56"/>
      <c r="IJ237" s="56"/>
      <c r="IK237" s="56"/>
      <c r="IL237" s="56"/>
      <c r="IM237" s="56"/>
      <c r="IN237" s="56"/>
      <c r="IP237" s="56"/>
      <c r="IQ237" s="56"/>
      <c r="IR237" s="56"/>
      <c r="IS237" s="56"/>
      <c r="IT237" s="56"/>
      <c r="IU237" s="56"/>
    </row>
    <row r="238" spans="1:255" ht="64.5" thickBot="1" x14ac:dyDescent="0.25">
      <c r="A238" s="46" t="s">
        <v>97</v>
      </c>
      <c r="B238" s="114" t="s">
        <v>16</v>
      </c>
      <c r="C238" s="114" t="s">
        <v>5</v>
      </c>
      <c r="D238" s="114" t="s">
        <v>23</v>
      </c>
      <c r="E238" s="118" t="s">
        <v>18</v>
      </c>
      <c r="F238" s="114" t="s">
        <v>19</v>
      </c>
      <c r="G238" s="114" t="s">
        <v>10</v>
      </c>
      <c r="H238" s="114" t="s">
        <v>13</v>
      </c>
      <c r="I238" s="115" t="s">
        <v>12</v>
      </c>
      <c r="J238" s="56"/>
      <c r="K238" s="56"/>
      <c r="L238" s="56"/>
      <c r="M238" s="56"/>
      <c r="N238" s="56"/>
      <c r="O238" s="56"/>
      <c r="P238" s="56"/>
      <c r="Q238" s="56"/>
      <c r="R238" s="56"/>
      <c r="T238" s="56"/>
      <c r="U238" s="56"/>
      <c r="V238" s="56"/>
      <c r="W238" s="56"/>
      <c r="X238" s="56"/>
      <c r="Y238" s="56"/>
      <c r="Z238" s="56"/>
      <c r="AA238" s="56"/>
      <c r="AB238" s="56"/>
      <c r="AD238" s="56"/>
      <c r="AE238" s="56"/>
      <c r="AF238" s="56"/>
      <c r="AG238" s="56"/>
      <c r="AH238" s="56"/>
      <c r="AI238" s="56"/>
      <c r="AJ238" s="56"/>
      <c r="AK238" s="56"/>
      <c r="AL238" s="56"/>
      <c r="AN238" s="56"/>
      <c r="AO238" s="56"/>
      <c r="AP238" s="56"/>
      <c r="AQ238" s="56"/>
      <c r="AR238" s="56"/>
      <c r="AS238" s="56"/>
      <c r="AT238" s="56"/>
      <c r="AU238" s="56"/>
      <c r="AV238" s="56"/>
      <c r="AX238" s="56"/>
      <c r="AY238" s="56"/>
      <c r="AZ238" s="56"/>
      <c r="BA238" s="56"/>
      <c r="BB238" s="56"/>
      <c r="BC238" s="56"/>
      <c r="BD238" s="56"/>
      <c r="BE238" s="56"/>
      <c r="BF238" s="56"/>
      <c r="BH238" s="56"/>
      <c r="BI238" s="56"/>
      <c r="BJ238" s="56"/>
      <c r="BK238" s="56"/>
      <c r="BL238" s="56"/>
      <c r="BM238" s="56"/>
      <c r="BN238" s="56"/>
      <c r="BO238" s="56"/>
      <c r="BP238" s="56"/>
      <c r="BR238" s="56"/>
      <c r="BS238" s="56"/>
      <c r="BT238" s="56"/>
      <c r="BU238" s="56"/>
      <c r="BV238" s="56"/>
      <c r="BW238" s="56"/>
      <c r="BX238" s="56"/>
      <c r="BY238" s="56"/>
      <c r="BZ238" s="56"/>
      <c r="CB238" s="56"/>
      <c r="CC238" s="56"/>
      <c r="CD238" s="56"/>
      <c r="CE238" s="56"/>
      <c r="CF238" s="56"/>
      <c r="CG238" s="56"/>
      <c r="CH238" s="56"/>
      <c r="CI238" s="56"/>
      <c r="CJ238" s="56"/>
      <c r="CL238" s="56"/>
      <c r="CM238" s="56"/>
      <c r="CN238" s="56"/>
      <c r="CO238" s="56"/>
      <c r="CP238" s="56"/>
      <c r="CQ238" s="56"/>
      <c r="CR238" s="56"/>
      <c r="CS238" s="56"/>
      <c r="CT238" s="56"/>
      <c r="CV238" s="56"/>
      <c r="CW238" s="56"/>
      <c r="CX238" s="56"/>
      <c r="CY238" s="56"/>
      <c r="CZ238" s="56"/>
      <c r="DA238" s="56"/>
      <c r="DB238" s="56"/>
      <c r="DC238" s="56"/>
      <c r="DD238" s="56"/>
      <c r="DF238" s="56"/>
      <c r="DG238" s="56"/>
      <c r="DH238" s="56"/>
      <c r="DI238" s="56"/>
      <c r="DJ238" s="56"/>
      <c r="DK238" s="56"/>
      <c r="DL238" s="56"/>
      <c r="DM238" s="56"/>
      <c r="DN238" s="56"/>
      <c r="DP238" s="56"/>
      <c r="DQ238" s="56"/>
      <c r="DR238" s="56"/>
      <c r="DS238" s="56"/>
      <c r="DT238" s="56"/>
      <c r="DU238" s="56"/>
      <c r="DV238" s="56"/>
      <c r="DW238" s="56"/>
      <c r="DX238" s="56"/>
      <c r="DZ238" s="56"/>
      <c r="EA238" s="56"/>
      <c r="EB238" s="56"/>
      <c r="EC238" s="56"/>
      <c r="ED238" s="56"/>
      <c r="EE238" s="56"/>
      <c r="EF238" s="56"/>
      <c r="EG238" s="56"/>
      <c r="EH238" s="56"/>
      <c r="EJ238" s="56"/>
      <c r="EK238" s="56"/>
      <c r="EL238" s="56"/>
      <c r="EM238" s="56"/>
      <c r="EN238" s="56"/>
      <c r="EO238" s="56"/>
      <c r="EP238" s="56"/>
      <c r="EQ238" s="56"/>
      <c r="ER238" s="56"/>
      <c r="ET238" s="56"/>
      <c r="EU238" s="56"/>
      <c r="EV238" s="56"/>
      <c r="EW238" s="56"/>
      <c r="EX238" s="56"/>
      <c r="EY238" s="56"/>
      <c r="EZ238" s="56"/>
      <c r="FA238" s="56"/>
      <c r="FB238" s="56"/>
      <c r="FD238" s="56"/>
      <c r="FE238" s="56"/>
      <c r="FF238" s="56"/>
      <c r="FG238" s="56"/>
      <c r="FH238" s="56"/>
      <c r="FI238" s="56"/>
      <c r="FJ238" s="56"/>
      <c r="FK238" s="56"/>
      <c r="FL238" s="56"/>
      <c r="FN238" s="56"/>
      <c r="FO238" s="56"/>
      <c r="FP238" s="56"/>
      <c r="FQ238" s="56"/>
      <c r="FR238" s="56"/>
      <c r="FS238" s="56"/>
      <c r="FT238" s="56"/>
      <c r="FU238" s="56"/>
      <c r="FV238" s="56"/>
      <c r="FX238" s="56"/>
      <c r="FY238" s="56"/>
      <c r="FZ238" s="56"/>
      <c r="GA238" s="56"/>
      <c r="GB238" s="56"/>
      <c r="GC238" s="56"/>
      <c r="GD238" s="56"/>
      <c r="GE238" s="56"/>
      <c r="GF238" s="56"/>
      <c r="GH238" s="56"/>
      <c r="GI238" s="56"/>
      <c r="GJ238" s="56"/>
      <c r="GK238" s="56"/>
      <c r="GL238" s="56"/>
      <c r="GM238" s="56"/>
      <c r="GN238" s="56"/>
      <c r="GO238" s="56"/>
      <c r="GP238" s="56"/>
      <c r="GR238" s="56"/>
      <c r="GS238" s="56"/>
      <c r="GT238" s="56"/>
      <c r="GU238" s="56"/>
      <c r="GV238" s="56"/>
      <c r="GW238" s="56"/>
      <c r="GX238" s="56"/>
      <c r="GY238" s="56"/>
      <c r="GZ238" s="56"/>
      <c r="HB238" s="56"/>
      <c r="HC238" s="56"/>
      <c r="HD238" s="56"/>
      <c r="HE238" s="56"/>
      <c r="HF238" s="56"/>
      <c r="HG238" s="56"/>
      <c r="HH238" s="56"/>
      <c r="HI238" s="56"/>
      <c r="HJ238" s="56"/>
      <c r="HL238" s="56"/>
      <c r="HM238" s="56"/>
      <c r="HN238" s="56"/>
      <c r="HO238" s="56"/>
      <c r="HP238" s="56"/>
      <c r="HQ238" s="56"/>
      <c r="HR238" s="56"/>
      <c r="HS238" s="56"/>
      <c r="HT238" s="56"/>
      <c r="HV238" s="56"/>
      <c r="HW238" s="56"/>
      <c r="HX238" s="56"/>
      <c r="HY238" s="56"/>
      <c r="HZ238" s="56"/>
      <c r="IA238" s="56"/>
      <c r="IB238" s="56"/>
      <c r="IC238" s="56"/>
      <c r="ID238" s="56"/>
      <c r="IF238" s="56"/>
      <c r="IG238" s="56"/>
      <c r="IH238" s="56"/>
      <c r="II238" s="56"/>
      <c r="IJ238" s="56"/>
      <c r="IK238" s="56"/>
      <c r="IL238" s="56"/>
      <c r="IM238" s="56"/>
      <c r="IN238" s="56"/>
      <c r="IP238" s="56"/>
      <c r="IQ238" s="56"/>
      <c r="IR238" s="56"/>
      <c r="IS238" s="56"/>
      <c r="IT238" s="56"/>
      <c r="IU238" s="56"/>
    </row>
    <row r="239" spans="1:255" ht="39" thickBot="1" x14ac:dyDescent="0.25">
      <c r="A239" s="117" t="s">
        <v>2277</v>
      </c>
      <c r="B239" s="182"/>
      <c r="C239" s="167" t="s">
        <v>87</v>
      </c>
      <c r="D239" s="238"/>
      <c r="E239" s="239"/>
      <c r="F239" s="238"/>
      <c r="G239" s="239"/>
      <c r="H239" s="239"/>
      <c r="I239" s="200">
        <v>92057.47</v>
      </c>
    </row>
    <row r="240" spans="1:255" ht="13.5" thickBot="1" x14ac:dyDescent="0.25">
      <c r="A240" s="46"/>
      <c r="B240" s="76">
        <f>SUM(B239:B239)</f>
        <v>0</v>
      </c>
      <c r="C240" s="75"/>
      <c r="D240" s="76"/>
      <c r="E240" s="77"/>
      <c r="F240" s="75"/>
      <c r="G240" s="75"/>
      <c r="H240" s="76" t="s">
        <v>17</v>
      </c>
      <c r="I240" s="76">
        <f>SUM(I239:I239)</f>
        <v>92057.47</v>
      </c>
    </row>
    <row r="241" spans="1:9" ht="51.75" thickBot="1" x14ac:dyDescent="0.25">
      <c r="A241" s="134" t="s">
        <v>96</v>
      </c>
      <c r="B241" s="114" t="s">
        <v>16</v>
      </c>
      <c r="C241" s="114" t="s">
        <v>5</v>
      </c>
      <c r="D241" s="114" t="s">
        <v>23</v>
      </c>
      <c r="E241" s="279" t="s">
        <v>18</v>
      </c>
      <c r="F241" s="114" t="s">
        <v>19</v>
      </c>
      <c r="G241" s="114" t="s">
        <v>10</v>
      </c>
      <c r="H241" s="114" t="s">
        <v>13</v>
      </c>
      <c r="I241" s="115" t="s">
        <v>12</v>
      </c>
    </row>
    <row r="242" spans="1:9" ht="13.5" thickBot="1" x14ac:dyDescent="0.25">
      <c r="A242" s="206"/>
      <c r="B242" s="185"/>
      <c r="C242" s="70" t="s">
        <v>87</v>
      </c>
      <c r="D242" s="163"/>
      <c r="E242" s="53"/>
      <c r="F242" s="53"/>
      <c r="G242" s="53"/>
      <c r="H242" s="153"/>
      <c r="I242" s="471">
        <v>130039.48</v>
      </c>
    </row>
    <row r="243" spans="1:9" ht="13.5" thickBot="1" x14ac:dyDescent="0.25">
      <c r="A243" s="134"/>
      <c r="B243" s="271"/>
      <c r="C243" s="75"/>
      <c r="D243" s="76"/>
      <c r="E243" s="77"/>
      <c r="F243" s="75"/>
      <c r="G243" s="75"/>
      <c r="H243" s="76"/>
      <c r="I243" s="78">
        <f>SUM(I242)</f>
        <v>130039.48</v>
      </c>
    </row>
    <row r="244" spans="1:9" x14ac:dyDescent="0.2">
      <c r="A244" s="9"/>
      <c r="B244" s="9"/>
      <c r="C244" s="9"/>
      <c r="D244" s="9"/>
      <c r="E244" s="9"/>
      <c r="F244" s="20"/>
      <c r="G244" s="20"/>
      <c r="H244" s="20"/>
      <c r="I244" s="20"/>
    </row>
    <row r="245" spans="1:9" ht="12.75" customHeight="1" x14ac:dyDescent="0.2">
      <c r="A245" s="21" t="s">
        <v>21</v>
      </c>
      <c r="B245" s="22"/>
      <c r="C245" s="23"/>
      <c r="D245" s="4" t="s">
        <v>9</v>
      </c>
      <c r="E245" s="4" t="s">
        <v>6</v>
      </c>
      <c r="F245" s="119" t="s">
        <v>7</v>
      </c>
    </row>
    <row r="246" spans="1:9" ht="12.75" customHeight="1" x14ac:dyDescent="0.2">
      <c r="A246" s="642" t="s">
        <v>15</v>
      </c>
      <c r="B246" s="643"/>
      <c r="C246" s="25"/>
      <c r="D246" s="26">
        <f>B45</f>
        <v>209163.03999999998</v>
      </c>
      <c r="E246" s="26">
        <f>I45</f>
        <v>13695.930799999998</v>
      </c>
      <c r="F246" s="120">
        <f>D246+E246</f>
        <v>222858.97079999998</v>
      </c>
    </row>
    <row r="247" spans="1:9" ht="12.75" customHeight="1" x14ac:dyDescent="0.2">
      <c r="A247" s="642" t="s">
        <v>1067</v>
      </c>
      <c r="B247" s="643"/>
      <c r="C247" s="25"/>
      <c r="D247" s="26">
        <f>B163</f>
        <v>316342.52699999994</v>
      </c>
      <c r="E247" s="26">
        <f>I163</f>
        <v>131784.58499999996</v>
      </c>
      <c r="F247" s="120">
        <f>D247+E247</f>
        <v>448127.11199999991</v>
      </c>
    </row>
    <row r="248" spans="1:9" ht="12.75" customHeight="1" x14ac:dyDescent="0.2">
      <c r="A248" s="642" t="s">
        <v>14</v>
      </c>
      <c r="B248" s="643"/>
      <c r="C248" s="25"/>
      <c r="D248" s="26">
        <f>B182</f>
        <v>110039.56700000001</v>
      </c>
      <c r="E248" s="26">
        <f>I182</f>
        <v>799.62</v>
      </c>
      <c r="F248" s="120">
        <f>D248+E248</f>
        <v>110839.18700000001</v>
      </c>
    </row>
    <row r="249" spans="1:9" ht="12.75" customHeight="1" x14ac:dyDescent="0.2">
      <c r="A249" s="642" t="s">
        <v>146</v>
      </c>
      <c r="B249" s="643"/>
      <c r="C249" s="25"/>
      <c r="D249" s="26">
        <f>B197</f>
        <v>167566.78200000001</v>
      </c>
      <c r="E249" s="26">
        <f>I197</f>
        <v>2440.6</v>
      </c>
      <c r="F249" s="120">
        <f>D249+E249</f>
        <v>170007.38200000001</v>
      </c>
      <c r="G249" s="56"/>
    </row>
    <row r="250" spans="1:9" ht="12.75" customHeight="1" x14ac:dyDescent="0.2">
      <c r="A250" s="642" t="s">
        <v>26</v>
      </c>
      <c r="B250" s="643"/>
      <c r="C250" s="25"/>
      <c r="D250" s="26">
        <f>B237</f>
        <v>80077.618106000009</v>
      </c>
      <c r="E250" s="26">
        <f>I237</f>
        <v>4096.01</v>
      </c>
      <c r="F250" s="120">
        <f>D250+E250</f>
        <v>84173.628106000004</v>
      </c>
      <c r="G250" s="56"/>
    </row>
    <row r="251" spans="1:9" ht="12.75" customHeight="1" x14ac:dyDescent="0.2">
      <c r="A251" s="646" t="s">
        <v>69</v>
      </c>
      <c r="B251" s="647"/>
      <c r="C251" s="245"/>
      <c r="D251" s="246"/>
      <c r="E251" s="246"/>
      <c r="F251" s="242">
        <f>F252+F255+F256+F257+F258+F253+F254</f>
        <v>328841.54000000004</v>
      </c>
      <c r="G251" s="56"/>
    </row>
    <row r="252" spans="1:9" ht="12.75" customHeight="1" x14ac:dyDescent="0.2">
      <c r="A252" s="644" t="s">
        <v>82</v>
      </c>
      <c r="B252" s="645"/>
      <c r="C252" s="25"/>
      <c r="D252" s="26"/>
      <c r="E252" s="26"/>
      <c r="F252" s="120">
        <f>I211</f>
        <v>29617.720000000008</v>
      </c>
      <c r="G252" s="56"/>
    </row>
    <row r="253" spans="1:9" ht="40.9" customHeight="1" x14ac:dyDescent="0.2">
      <c r="A253" s="650" t="s">
        <v>2275</v>
      </c>
      <c r="B253" s="651"/>
      <c r="C253" s="25"/>
      <c r="D253" s="26"/>
      <c r="E253" s="26"/>
      <c r="F253" s="120">
        <f>I214</f>
        <v>1022.71</v>
      </c>
      <c r="G253" s="56"/>
    </row>
    <row r="254" spans="1:9" ht="40.9" customHeight="1" x14ac:dyDescent="0.2">
      <c r="A254" s="650" t="s">
        <v>2276</v>
      </c>
      <c r="B254" s="651"/>
      <c r="C254" s="25"/>
      <c r="D254" s="26"/>
      <c r="E254" s="26"/>
      <c r="F254" s="120">
        <f>I217</f>
        <v>5966.43</v>
      </c>
      <c r="G254" s="56"/>
    </row>
    <row r="255" spans="1:9" ht="12.75" customHeight="1" x14ac:dyDescent="0.2">
      <c r="A255" s="642" t="s">
        <v>2270</v>
      </c>
      <c r="B255" s="643"/>
      <c r="C255" s="25"/>
      <c r="D255" s="26"/>
      <c r="E255" s="26"/>
      <c r="F255" s="120">
        <f>I218</f>
        <v>245175.12</v>
      </c>
      <c r="G255" s="56"/>
    </row>
    <row r="256" spans="1:9" ht="12.75" customHeight="1" x14ac:dyDescent="0.2">
      <c r="A256" s="644" t="s">
        <v>84</v>
      </c>
      <c r="B256" s="645"/>
      <c r="C256" s="25"/>
      <c r="D256" s="26"/>
      <c r="E256" s="26"/>
      <c r="F256" s="120">
        <f>I219</f>
        <v>18221.37</v>
      </c>
      <c r="G256" s="56"/>
    </row>
    <row r="257" spans="1:7" ht="12.75" customHeight="1" x14ac:dyDescent="0.2">
      <c r="A257" s="644" t="s">
        <v>86</v>
      </c>
      <c r="B257" s="645"/>
      <c r="C257" s="25"/>
      <c r="D257" s="26"/>
      <c r="E257" s="26"/>
      <c r="F257" s="120">
        <f>I220</f>
        <v>16634.95</v>
      </c>
      <c r="G257" s="56"/>
    </row>
    <row r="258" spans="1:7" ht="12.75" customHeight="1" x14ac:dyDescent="0.2">
      <c r="A258" s="644" t="s">
        <v>88</v>
      </c>
      <c r="B258" s="645"/>
      <c r="C258" s="25"/>
      <c r="D258" s="26"/>
      <c r="E258" s="26"/>
      <c r="F258" s="120">
        <f>I221</f>
        <v>12203.24</v>
      </c>
      <c r="G258" s="56"/>
    </row>
    <row r="259" spans="1:7" ht="12.75" customHeight="1" x14ac:dyDescent="0.2">
      <c r="A259" s="650" t="s">
        <v>2</v>
      </c>
      <c r="B259" s="651"/>
      <c r="C259" s="25"/>
      <c r="D259" s="26">
        <f>B240</f>
        <v>0</v>
      </c>
      <c r="E259" s="26"/>
      <c r="F259" s="120">
        <f>D259+E259+I240</f>
        <v>92057.47</v>
      </c>
      <c r="G259" s="56"/>
    </row>
    <row r="260" spans="1:7" ht="12.75" customHeight="1" x14ac:dyDescent="0.2">
      <c r="A260" s="650" t="s">
        <v>96</v>
      </c>
      <c r="B260" s="651"/>
      <c r="C260" s="25"/>
      <c r="D260" s="26"/>
      <c r="E260" s="26"/>
      <c r="F260" s="120">
        <f>I243</f>
        <v>130039.48</v>
      </c>
      <c r="G260" s="56"/>
    </row>
    <row r="261" spans="1:7" ht="12.75" customHeight="1" x14ac:dyDescent="0.2">
      <c r="A261" s="648" t="s">
        <v>22</v>
      </c>
      <c r="B261" s="649"/>
      <c r="C261" s="27"/>
      <c r="D261" s="28">
        <f>SUM(D246:D259)</f>
        <v>883189.53410599998</v>
      </c>
      <c r="E261" s="28">
        <f>SUM(E246:E250)</f>
        <v>152816.74579999998</v>
      </c>
      <c r="F261" s="121">
        <f>F246+F247+F248+F249+F250+F251+F259+F260</f>
        <v>1586944.769906</v>
      </c>
    </row>
  </sheetData>
  <autoFilter ref="A5:I237"/>
  <mergeCells count="77">
    <mergeCell ref="B18:B19"/>
    <mergeCell ref="B51:B130"/>
    <mergeCell ref="D20:D42"/>
    <mergeCell ref="A157:A158"/>
    <mergeCell ref="D157:D158"/>
    <mergeCell ref="C157:C158"/>
    <mergeCell ref="A20:A42"/>
    <mergeCell ref="B131:B132"/>
    <mergeCell ref="D151:D156"/>
    <mergeCell ref="C20:C42"/>
    <mergeCell ref="A260:B260"/>
    <mergeCell ref="A257:B257"/>
    <mergeCell ref="A247:B247"/>
    <mergeCell ref="D149:D150"/>
    <mergeCell ref="A151:A156"/>
    <mergeCell ref="A131:A132"/>
    <mergeCell ref="C131:C132"/>
    <mergeCell ref="D131:D132"/>
    <mergeCell ref="A252:B252"/>
    <mergeCell ref="A149:A150"/>
    <mergeCell ref="A7:A8"/>
    <mergeCell ref="B47:B50"/>
    <mergeCell ref="B7:B8"/>
    <mergeCell ref="C47:C50"/>
    <mergeCell ref="D145:D146"/>
    <mergeCell ref="D133:D140"/>
    <mergeCell ref="D141:D142"/>
    <mergeCell ref="A18:A19"/>
    <mergeCell ref="C18:C19"/>
    <mergeCell ref="D18:D19"/>
    <mergeCell ref="A1:B1"/>
    <mergeCell ref="A261:B261"/>
    <mergeCell ref="A251:B251"/>
    <mergeCell ref="A259:B259"/>
    <mergeCell ref="A255:B255"/>
    <mergeCell ref="A248:B248"/>
    <mergeCell ref="A51:A52"/>
    <mergeCell ref="A47:A50"/>
    <mergeCell ref="A199:A211"/>
    <mergeCell ref="A141:A142"/>
    <mergeCell ref="G1:H1"/>
    <mergeCell ref="G2:H2"/>
    <mergeCell ref="C12:C14"/>
    <mergeCell ref="D13:D14"/>
    <mergeCell ref="C51:C130"/>
    <mergeCell ref="D53:D130"/>
    <mergeCell ref="D51:D52"/>
    <mergeCell ref="D7:D8"/>
    <mergeCell ref="C7:C8"/>
    <mergeCell ref="D47:D49"/>
    <mergeCell ref="A12:A14"/>
    <mergeCell ref="B12:B14"/>
    <mergeCell ref="A53:A130"/>
    <mergeCell ref="A133:A140"/>
    <mergeCell ref="A256:B256"/>
    <mergeCell ref="A250:B250"/>
    <mergeCell ref="A249:B249"/>
    <mergeCell ref="B133:B142"/>
    <mergeCell ref="A145:A146"/>
    <mergeCell ref="B149:B156"/>
    <mergeCell ref="A253:B253"/>
    <mergeCell ref="B20:B42"/>
    <mergeCell ref="A160:A161"/>
    <mergeCell ref="C160:C161"/>
    <mergeCell ref="B160:B161"/>
    <mergeCell ref="B145:B146"/>
    <mergeCell ref="B157:B159"/>
    <mergeCell ref="A254:B254"/>
    <mergeCell ref="A246:B246"/>
    <mergeCell ref="C145:C146"/>
    <mergeCell ref="A258:B258"/>
    <mergeCell ref="D160:D161"/>
    <mergeCell ref="C133:C142"/>
    <mergeCell ref="C149:C156"/>
    <mergeCell ref="A178:A181"/>
    <mergeCell ref="A212:A214"/>
    <mergeCell ref="A215:A217"/>
  </mergeCells>
  <phoneticPr fontId="0" type="noConversion"/>
  <pageMargins left="0" right="0" top="0.19685039370078741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53"/>
  <dimension ref="A1:IU146"/>
  <sheetViews>
    <sheetView topLeftCell="A125" zoomScaleNormal="100" workbookViewId="0">
      <selection activeCell="B76" sqref="B76"/>
    </sheetView>
  </sheetViews>
  <sheetFormatPr defaultRowHeight="12.75" customHeight="1" x14ac:dyDescent="0.2"/>
  <cols>
    <col min="1" max="1" width="27.28515625" customWidth="1"/>
    <col min="2" max="2" width="11.42578125" customWidth="1"/>
    <col min="3" max="3" width="13.42578125" customWidth="1"/>
    <col min="4" max="4" width="16" customWidth="1"/>
    <col min="5" max="5" width="27.140625" customWidth="1"/>
    <col min="6" max="6" width="12.42578125" customWidth="1"/>
    <col min="7" max="7" width="7.28515625" customWidth="1"/>
    <col min="8" max="8" width="12.85546875" customWidth="1"/>
    <col min="9" max="9" width="11.42578125" customWidth="1"/>
  </cols>
  <sheetData>
    <row r="1" spans="1:9" ht="12.75" customHeight="1" x14ac:dyDescent="0.2">
      <c r="A1" s="708" t="s">
        <v>85</v>
      </c>
      <c r="B1" s="70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377.8</v>
      </c>
      <c r="E2" s="5">
        <v>62706.51</v>
      </c>
      <c r="F2" s="6">
        <v>84894.89</v>
      </c>
      <c r="G2" s="640">
        <f>E2-F2</f>
        <v>-22188.379999999997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48</v>
      </c>
      <c r="E3" s="1" t="s">
        <v>32</v>
      </c>
      <c r="F3" s="1"/>
      <c r="G3" s="1"/>
      <c r="H3" s="1" t="s">
        <v>25</v>
      </c>
      <c r="I3" s="8">
        <f>F2-F146</f>
        <v>19224.229999999996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51.7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x14ac:dyDescent="0.2">
      <c r="A6" s="260"/>
      <c r="B6" s="33">
        <v>674.09</v>
      </c>
      <c r="C6" s="33" t="s">
        <v>66</v>
      </c>
      <c r="D6" s="261"/>
      <c r="E6" s="35"/>
      <c r="F6" s="35"/>
      <c r="G6" s="35"/>
      <c r="H6" s="36"/>
      <c r="I6" s="43">
        <f t="shared" ref="I6:I21" si="0">G6*H6</f>
        <v>0</v>
      </c>
    </row>
    <row r="7" spans="1:9" ht="12.75" customHeight="1" x14ac:dyDescent="0.2">
      <c r="A7" s="263"/>
      <c r="B7" s="13">
        <v>732.66</v>
      </c>
      <c r="C7" s="33" t="s">
        <v>67</v>
      </c>
      <c r="D7" s="264"/>
      <c r="E7" s="15"/>
      <c r="F7" s="15"/>
      <c r="G7" s="15"/>
      <c r="H7" s="16"/>
      <c r="I7" s="43">
        <f t="shared" si="0"/>
        <v>0</v>
      </c>
    </row>
    <row r="8" spans="1:9" ht="12.75" customHeight="1" x14ac:dyDescent="0.2">
      <c r="A8" s="263"/>
      <c r="B8" s="13">
        <v>1021.06</v>
      </c>
      <c r="C8" s="33" t="s">
        <v>70</v>
      </c>
      <c r="D8" s="264"/>
      <c r="E8" s="15"/>
      <c r="F8" s="15"/>
      <c r="G8" s="15"/>
      <c r="H8" s="16"/>
      <c r="I8" s="43">
        <f t="shared" si="0"/>
        <v>0</v>
      </c>
    </row>
    <row r="9" spans="1:9" ht="12.75" customHeight="1" x14ac:dyDescent="0.2">
      <c r="A9" s="263"/>
      <c r="B9" s="13">
        <v>871.04</v>
      </c>
      <c r="C9" s="33" t="s">
        <v>72</v>
      </c>
      <c r="D9" s="264"/>
      <c r="E9" s="15"/>
      <c r="F9" s="15"/>
      <c r="G9" s="15"/>
      <c r="H9" s="16"/>
      <c r="I9" s="43">
        <f t="shared" si="0"/>
        <v>0</v>
      </c>
    </row>
    <row r="10" spans="1:9" ht="12.75" customHeight="1" x14ac:dyDescent="0.2">
      <c r="A10" s="263"/>
      <c r="B10" s="13">
        <v>790.93</v>
      </c>
      <c r="C10" s="33" t="s">
        <v>73</v>
      </c>
      <c r="D10" s="264"/>
      <c r="E10" s="15"/>
      <c r="F10" s="15"/>
      <c r="G10" s="15"/>
      <c r="H10" s="16"/>
      <c r="I10" s="43">
        <f t="shared" si="0"/>
        <v>0</v>
      </c>
    </row>
    <row r="11" spans="1:9" ht="12.75" customHeight="1" x14ac:dyDescent="0.2">
      <c r="A11" s="263"/>
      <c r="B11" s="13">
        <v>941.02</v>
      </c>
      <c r="C11" s="33" t="s">
        <v>74</v>
      </c>
      <c r="D11" s="264"/>
      <c r="E11" s="15"/>
      <c r="F11" s="15"/>
      <c r="G11" s="15"/>
      <c r="H11" s="16"/>
      <c r="I11" s="43">
        <f t="shared" si="0"/>
        <v>0</v>
      </c>
    </row>
    <row r="12" spans="1:9" ht="12.75" customHeight="1" x14ac:dyDescent="0.2">
      <c r="A12" s="263"/>
      <c r="B12" s="13">
        <v>0</v>
      </c>
      <c r="C12" s="33" t="s">
        <v>75</v>
      </c>
      <c r="D12" s="264"/>
      <c r="E12" s="15"/>
      <c r="F12" s="15"/>
      <c r="G12" s="15"/>
      <c r="H12" s="16"/>
      <c r="I12" s="43">
        <f t="shared" si="0"/>
        <v>0</v>
      </c>
    </row>
    <row r="13" spans="1:9" ht="12.75" customHeight="1" x14ac:dyDescent="0.2">
      <c r="A13" s="263"/>
      <c r="B13" s="13">
        <v>0</v>
      </c>
      <c r="C13" s="33" t="s">
        <v>76</v>
      </c>
      <c r="D13" s="264"/>
      <c r="E13" s="15"/>
      <c r="F13" s="15"/>
      <c r="G13" s="15"/>
      <c r="H13" s="16"/>
      <c r="I13" s="43">
        <f t="shared" si="0"/>
        <v>0</v>
      </c>
    </row>
    <row r="14" spans="1:9" ht="12.75" customHeight="1" x14ac:dyDescent="0.2">
      <c r="A14" s="263"/>
      <c r="B14" s="13">
        <v>0</v>
      </c>
      <c r="C14" s="33" t="s">
        <v>77</v>
      </c>
      <c r="D14" s="264"/>
      <c r="E14" s="15"/>
      <c r="F14" s="15"/>
      <c r="G14" s="15"/>
      <c r="H14" s="16"/>
      <c r="I14" s="43">
        <f t="shared" si="0"/>
        <v>0</v>
      </c>
    </row>
    <row r="15" spans="1:9" ht="12.75" customHeight="1" x14ac:dyDescent="0.2">
      <c r="A15" s="263"/>
      <c r="B15" s="13">
        <v>0</v>
      </c>
      <c r="C15" s="33" t="s">
        <v>78</v>
      </c>
      <c r="D15" s="264"/>
      <c r="E15" s="15"/>
      <c r="F15" s="15"/>
      <c r="G15" s="15"/>
      <c r="H15" s="16"/>
      <c r="I15" s="43">
        <f t="shared" si="0"/>
        <v>0</v>
      </c>
    </row>
    <row r="16" spans="1:9" ht="12.75" customHeight="1" thickBot="1" x14ac:dyDescent="0.25">
      <c r="A16" s="308"/>
      <c r="B16" s="13">
        <v>0</v>
      </c>
      <c r="C16" s="70" t="s">
        <v>79</v>
      </c>
      <c r="D16" s="267"/>
      <c r="E16" s="73"/>
      <c r="F16" s="73"/>
      <c r="G16" s="73"/>
      <c r="H16" s="74"/>
      <c r="I16" s="201">
        <f t="shared" si="0"/>
        <v>0</v>
      </c>
    </row>
    <row r="17" spans="1:9" ht="12.75" customHeight="1" x14ac:dyDescent="0.2">
      <c r="A17" s="622" t="s">
        <v>1068</v>
      </c>
      <c r="B17" s="625">
        <v>0</v>
      </c>
      <c r="C17" s="625" t="s">
        <v>80</v>
      </c>
      <c r="D17" s="625" t="s">
        <v>1835</v>
      </c>
      <c r="E17" s="37" t="s">
        <v>1482</v>
      </c>
      <c r="F17" s="37" t="s">
        <v>528</v>
      </c>
      <c r="G17" s="37">
        <v>1.5</v>
      </c>
      <c r="H17" s="38">
        <v>520</v>
      </c>
      <c r="I17" s="39">
        <f t="shared" si="0"/>
        <v>780</v>
      </c>
    </row>
    <row r="18" spans="1:9" ht="12.75" customHeight="1" x14ac:dyDescent="0.2">
      <c r="A18" s="623"/>
      <c r="B18" s="632"/>
      <c r="C18" s="632"/>
      <c r="D18" s="632"/>
      <c r="E18" s="15" t="s">
        <v>284</v>
      </c>
      <c r="F18" s="15" t="s">
        <v>100</v>
      </c>
      <c r="G18" s="15">
        <v>0.35</v>
      </c>
      <c r="H18" s="16">
        <v>170</v>
      </c>
      <c r="I18" s="43">
        <f t="shared" si="0"/>
        <v>59.499999999999993</v>
      </c>
    </row>
    <row r="19" spans="1:9" ht="12.75" customHeight="1" x14ac:dyDescent="0.2">
      <c r="A19" s="623"/>
      <c r="B19" s="632"/>
      <c r="C19" s="632"/>
      <c r="D19" s="632"/>
      <c r="E19" s="15" t="s">
        <v>151</v>
      </c>
      <c r="F19" s="15" t="s">
        <v>100</v>
      </c>
      <c r="G19" s="15">
        <v>0.55000000000000004</v>
      </c>
      <c r="H19" s="16">
        <v>76</v>
      </c>
      <c r="I19" s="43">
        <f t="shared" si="0"/>
        <v>41.800000000000004</v>
      </c>
    </row>
    <row r="20" spans="1:9" ht="12.75" customHeight="1" x14ac:dyDescent="0.2">
      <c r="A20" s="623"/>
      <c r="B20" s="632"/>
      <c r="C20" s="632"/>
      <c r="D20" s="632"/>
      <c r="E20" s="15" t="s">
        <v>416</v>
      </c>
      <c r="F20" s="15" t="s">
        <v>100</v>
      </c>
      <c r="G20" s="15">
        <v>0.3</v>
      </c>
      <c r="H20" s="16">
        <v>170</v>
      </c>
      <c r="I20" s="43">
        <f t="shared" si="0"/>
        <v>51</v>
      </c>
    </row>
    <row r="21" spans="1:9" ht="12.75" customHeight="1" thickBot="1" x14ac:dyDescent="0.25">
      <c r="A21" s="624"/>
      <c r="B21" s="626"/>
      <c r="C21" s="626"/>
      <c r="D21" s="626"/>
      <c r="E21" s="40" t="s">
        <v>127</v>
      </c>
      <c r="F21" s="40" t="s">
        <v>100</v>
      </c>
      <c r="G21" s="40">
        <v>0.5</v>
      </c>
      <c r="H21" s="41">
        <v>80</v>
      </c>
      <c r="I21" s="42">
        <f t="shared" si="0"/>
        <v>40</v>
      </c>
    </row>
    <row r="22" spans="1:9" ht="12.75" customHeight="1" thickBot="1" x14ac:dyDescent="0.25">
      <c r="A22" s="440"/>
      <c r="B22" s="85"/>
      <c r="C22" s="85" t="s">
        <v>87</v>
      </c>
      <c r="D22" s="441"/>
      <c r="E22" s="47"/>
      <c r="F22" s="47"/>
      <c r="G22" s="47"/>
      <c r="H22" s="48"/>
      <c r="I22" s="49">
        <v>0</v>
      </c>
    </row>
    <row r="23" spans="1:9" ht="12.75" customHeight="1" thickBot="1" x14ac:dyDescent="0.25">
      <c r="A23" s="218"/>
      <c r="B23" s="223">
        <f>SUM(B6:B21)</f>
        <v>5030.7999999999993</v>
      </c>
      <c r="C23" s="224"/>
      <c r="D23" s="223"/>
      <c r="E23" s="225"/>
      <c r="F23" s="224"/>
      <c r="G23" s="224"/>
      <c r="H23" s="223" t="s">
        <v>17</v>
      </c>
      <c r="I23" s="226">
        <f>SUM(I6:I22)</f>
        <v>972.3</v>
      </c>
    </row>
    <row r="24" spans="1:9" ht="77.25" thickBot="1" x14ac:dyDescent="0.25">
      <c r="A24" s="134" t="s">
        <v>1066</v>
      </c>
      <c r="B24" s="114" t="s">
        <v>16</v>
      </c>
      <c r="C24" s="114" t="s">
        <v>5</v>
      </c>
      <c r="D24" s="114" t="s">
        <v>23</v>
      </c>
      <c r="E24" s="118" t="s">
        <v>18</v>
      </c>
      <c r="F24" s="114" t="s">
        <v>19</v>
      </c>
      <c r="G24" s="114" t="s">
        <v>10</v>
      </c>
      <c r="H24" s="114" t="s">
        <v>13</v>
      </c>
      <c r="I24" s="115" t="s">
        <v>12</v>
      </c>
    </row>
    <row r="25" spans="1:9" ht="12.75" customHeight="1" x14ac:dyDescent="0.2">
      <c r="A25" s="622" t="s">
        <v>270</v>
      </c>
      <c r="B25" s="625">
        <v>1634.13</v>
      </c>
      <c r="C25" s="625" t="s">
        <v>66</v>
      </c>
      <c r="D25" s="627" t="s">
        <v>271</v>
      </c>
      <c r="E25" s="37" t="s">
        <v>118</v>
      </c>
      <c r="F25" s="37" t="s">
        <v>99</v>
      </c>
      <c r="G25" s="37">
        <v>1</v>
      </c>
      <c r="H25" s="38">
        <v>117.24</v>
      </c>
      <c r="I25" s="39">
        <f t="shared" ref="I25:I54" si="1">G25*H25</f>
        <v>117.24</v>
      </c>
    </row>
    <row r="26" spans="1:9" ht="12.75" customHeight="1" x14ac:dyDescent="0.2">
      <c r="A26" s="623"/>
      <c r="B26" s="632"/>
      <c r="C26" s="632"/>
      <c r="D26" s="628"/>
      <c r="E26" s="15" t="s">
        <v>272</v>
      </c>
      <c r="F26" s="15" t="s">
        <v>99</v>
      </c>
      <c r="G26" s="15">
        <v>4</v>
      </c>
      <c r="H26" s="16">
        <v>210</v>
      </c>
      <c r="I26" s="43">
        <f t="shared" si="1"/>
        <v>840</v>
      </c>
    </row>
    <row r="27" spans="1:9" ht="13.5" thickBot="1" x14ac:dyDescent="0.25">
      <c r="A27" s="624"/>
      <c r="B27" s="626"/>
      <c r="C27" s="626"/>
      <c r="D27" s="629"/>
      <c r="E27" s="40" t="s">
        <v>273</v>
      </c>
      <c r="F27" s="40" t="s">
        <v>99</v>
      </c>
      <c r="G27" s="40">
        <v>2</v>
      </c>
      <c r="H27" s="41">
        <v>117.27</v>
      </c>
      <c r="I27" s="42">
        <f t="shared" si="1"/>
        <v>234.54</v>
      </c>
    </row>
    <row r="28" spans="1:9" ht="12.75" customHeight="1" thickBot="1" x14ac:dyDescent="0.25">
      <c r="A28" s="79"/>
      <c r="B28" s="70">
        <v>1590.14</v>
      </c>
      <c r="C28" s="70" t="s">
        <v>67</v>
      </c>
      <c r="D28" s="163"/>
      <c r="E28" s="53"/>
      <c r="F28" s="53"/>
      <c r="G28" s="53"/>
      <c r="H28" s="153"/>
      <c r="I28" s="70">
        <f t="shared" si="1"/>
        <v>0</v>
      </c>
    </row>
    <row r="29" spans="1:9" ht="12.75" customHeight="1" x14ac:dyDescent="0.2">
      <c r="A29" s="622" t="s">
        <v>112</v>
      </c>
      <c r="B29" s="625">
        <v>1569.26</v>
      </c>
      <c r="C29" s="625" t="s">
        <v>70</v>
      </c>
      <c r="D29" s="625" t="s">
        <v>474</v>
      </c>
      <c r="E29" s="82" t="s">
        <v>604</v>
      </c>
      <c r="F29" s="82" t="s">
        <v>99</v>
      </c>
      <c r="G29" s="82">
        <v>1</v>
      </c>
      <c r="H29" s="155">
        <v>320</v>
      </c>
      <c r="I29" s="39">
        <f t="shared" si="1"/>
        <v>320</v>
      </c>
    </row>
    <row r="30" spans="1:9" ht="12.75" customHeight="1" thickBot="1" x14ac:dyDescent="0.25">
      <c r="A30" s="624"/>
      <c r="B30" s="626"/>
      <c r="C30" s="626"/>
      <c r="D30" s="626"/>
      <c r="E30" s="40" t="s">
        <v>137</v>
      </c>
      <c r="F30" s="40" t="s">
        <v>101</v>
      </c>
      <c r="G30" s="40">
        <v>1</v>
      </c>
      <c r="H30" s="41">
        <v>109.78</v>
      </c>
      <c r="I30" s="42">
        <f t="shared" si="1"/>
        <v>109.78</v>
      </c>
    </row>
    <row r="31" spans="1:9" ht="12.75" customHeight="1" x14ac:dyDescent="0.2">
      <c r="A31" s="260"/>
      <c r="B31" s="33">
        <v>2093.2800000000002</v>
      </c>
      <c r="C31" s="70" t="s">
        <v>72</v>
      </c>
      <c r="D31" s="261"/>
      <c r="E31" s="35"/>
      <c r="F31" s="35"/>
      <c r="G31" s="35"/>
      <c r="H31" s="36"/>
      <c r="I31" s="33">
        <f t="shared" si="1"/>
        <v>0</v>
      </c>
    </row>
    <row r="32" spans="1:9" ht="12.75" customHeight="1" thickBot="1" x14ac:dyDescent="0.25">
      <c r="A32" s="308"/>
      <c r="B32" s="71">
        <v>2056.5300000000002</v>
      </c>
      <c r="C32" s="71" t="s">
        <v>73</v>
      </c>
      <c r="D32" s="267"/>
      <c r="E32" s="73"/>
      <c r="F32" s="73"/>
      <c r="G32" s="73"/>
      <c r="H32" s="74"/>
      <c r="I32" s="71">
        <f t="shared" si="1"/>
        <v>0</v>
      </c>
    </row>
    <row r="33" spans="1:9" ht="12.75" customHeight="1" x14ac:dyDescent="0.2">
      <c r="A33" s="622" t="s">
        <v>112</v>
      </c>
      <c r="B33" s="625">
        <v>1778.55</v>
      </c>
      <c r="C33" s="625" t="s">
        <v>74</v>
      </c>
      <c r="D33" s="625" t="s">
        <v>1121</v>
      </c>
      <c r="E33" s="37" t="s">
        <v>137</v>
      </c>
      <c r="F33" s="37" t="s">
        <v>101</v>
      </c>
      <c r="G33" s="37">
        <v>2</v>
      </c>
      <c r="H33" s="38">
        <v>109.75</v>
      </c>
      <c r="I33" s="39">
        <f t="shared" si="1"/>
        <v>219.5</v>
      </c>
    </row>
    <row r="34" spans="1:9" ht="12.75" customHeight="1" x14ac:dyDescent="0.2">
      <c r="A34" s="623"/>
      <c r="B34" s="632"/>
      <c r="C34" s="632"/>
      <c r="D34" s="632"/>
      <c r="E34" s="15" t="s">
        <v>276</v>
      </c>
      <c r="F34" s="15" t="s">
        <v>99</v>
      </c>
      <c r="G34" s="15">
        <v>2</v>
      </c>
      <c r="H34" s="16">
        <v>320</v>
      </c>
      <c r="I34" s="43">
        <f t="shared" si="1"/>
        <v>640</v>
      </c>
    </row>
    <row r="35" spans="1:9" ht="12.75" customHeight="1" thickBot="1" x14ac:dyDescent="0.25">
      <c r="A35" s="624"/>
      <c r="B35" s="632"/>
      <c r="C35" s="632"/>
      <c r="D35" s="626"/>
      <c r="E35" s="40" t="s">
        <v>812</v>
      </c>
      <c r="F35" s="40" t="s">
        <v>99</v>
      </c>
      <c r="G35" s="40">
        <v>1</v>
      </c>
      <c r="H35" s="41">
        <v>290</v>
      </c>
      <c r="I35" s="42">
        <f t="shared" si="1"/>
        <v>290</v>
      </c>
    </row>
    <row r="36" spans="1:9" ht="12.75" customHeight="1" x14ac:dyDescent="0.2">
      <c r="A36" s="622" t="s">
        <v>107</v>
      </c>
      <c r="B36" s="632"/>
      <c r="C36" s="632"/>
      <c r="D36" s="633" t="s">
        <v>1122</v>
      </c>
      <c r="E36" s="37" t="s">
        <v>118</v>
      </c>
      <c r="F36" s="37" t="s">
        <v>99</v>
      </c>
      <c r="G36" s="37">
        <v>1</v>
      </c>
      <c r="H36" s="38">
        <v>117.24</v>
      </c>
      <c r="I36" s="39">
        <f t="shared" si="1"/>
        <v>117.24</v>
      </c>
    </row>
    <row r="37" spans="1:9" ht="12.75" customHeight="1" thickBot="1" x14ac:dyDescent="0.25">
      <c r="A37" s="624"/>
      <c r="B37" s="626"/>
      <c r="C37" s="626"/>
      <c r="D37" s="635"/>
      <c r="E37" s="40" t="s">
        <v>1123</v>
      </c>
      <c r="F37" s="40" t="s">
        <v>99</v>
      </c>
      <c r="G37" s="40">
        <v>1</v>
      </c>
      <c r="H37" s="41">
        <v>10.74</v>
      </c>
      <c r="I37" s="42">
        <f t="shared" si="1"/>
        <v>10.74</v>
      </c>
    </row>
    <row r="38" spans="1:9" ht="12.75" customHeight="1" thickBot="1" x14ac:dyDescent="0.25">
      <c r="A38" s="313"/>
      <c r="B38" s="70">
        <v>1111.82</v>
      </c>
      <c r="C38" s="70" t="s">
        <v>75</v>
      </c>
      <c r="D38" s="509"/>
      <c r="E38" s="53"/>
      <c r="F38" s="53"/>
      <c r="G38" s="53"/>
      <c r="H38" s="153"/>
      <c r="I38" s="71">
        <f t="shared" si="1"/>
        <v>0</v>
      </c>
    </row>
    <row r="39" spans="1:9" ht="12.75" customHeight="1" x14ac:dyDescent="0.2">
      <c r="A39" s="622" t="s">
        <v>752</v>
      </c>
      <c r="B39" s="625">
        <v>1256.1400000000001</v>
      </c>
      <c r="C39" s="625" t="s">
        <v>76</v>
      </c>
      <c r="D39" s="633" t="s">
        <v>1514</v>
      </c>
      <c r="E39" s="37" t="s">
        <v>118</v>
      </c>
      <c r="F39" s="37" t="s">
        <v>99</v>
      </c>
      <c r="G39" s="37">
        <v>6</v>
      </c>
      <c r="H39" s="38">
        <v>117.24</v>
      </c>
      <c r="I39" s="39">
        <f t="shared" si="1"/>
        <v>703.43999999999994</v>
      </c>
    </row>
    <row r="40" spans="1:9" ht="12.75" customHeight="1" x14ac:dyDescent="0.2">
      <c r="A40" s="623"/>
      <c r="B40" s="632"/>
      <c r="C40" s="632"/>
      <c r="D40" s="634"/>
      <c r="E40" s="35" t="s">
        <v>372</v>
      </c>
      <c r="F40" s="35" t="s">
        <v>99</v>
      </c>
      <c r="G40" s="35">
        <v>6</v>
      </c>
      <c r="H40" s="36">
        <v>35</v>
      </c>
      <c r="I40" s="157">
        <f t="shared" si="1"/>
        <v>210</v>
      </c>
    </row>
    <row r="41" spans="1:9" ht="12.75" customHeight="1" x14ac:dyDescent="0.2">
      <c r="A41" s="623"/>
      <c r="B41" s="632"/>
      <c r="C41" s="632"/>
      <c r="D41" s="634"/>
      <c r="E41" s="35" t="s">
        <v>380</v>
      </c>
      <c r="F41" s="35" t="s">
        <v>99</v>
      </c>
      <c r="G41" s="35">
        <v>6</v>
      </c>
      <c r="H41" s="36">
        <v>3</v>
      </c>
      <c r="I41" s="43">
        <f t="shared" si="1"/>
        <v>18</v>
      </c>
    </row>
    <row r="42" spans="1:9" ht="12.75" customHeight="1" x14ac:dyDescent="0.2">
      <c r="A42" s="623"/>
      <c r="B42" s="632"/>
      <c r="C42" s="632"/>
      <c r="D42" s="634"/>
      <c r="E42" s="35" t="s">
        <v>604</v>
      </c>
      <c r="F42" s="35" t="s">
        <v>99</v>
      </c>
      <c r="G42" s="35">
        <v>1</v>
      </c>
      <c r="H42" s="36">
        <v>320</v>
      </c>
      <c r="I42" s="43">
        <f t="shared" si="1"/>
        <v>320</v>
      </c>
    </row>
    <row r="43" spans="1:9" ht="12.75" customHeight="1" thickBot="1" x14ac:dyDescent="0.25">
      <c r="A43" s="624"/>
      <c r="B43" s="626"/>
      <c r="C43" s="626"/>
      <c r="D43" s="635"/>
      <c r="E43" s="83" t="s">
        <v>299</v>
      </c>
      <c r="F43" s="83" t="s">
        <v>99</v>
      </c>
      <c r="G43" s="83">
        <v>1</v>
      </c>
      <c r="H43" s="84">
        <v>157</v>
      </c>
      <c r="I43" s="42">
        <f t="shared" si="1"/>
        <v>157</v>
      </c>
    </row>
    <row r="44" spans="1:9" ht="12.75" customHeight="1" x14ac:dyDescent="0.2">
      <c r="A44" s="622" t="s">
        <v>107</v>
      </c>
      <c r="B44" s="625">
        <v>1298.52</v>
      </c>
      <c r="C44" s="625" t="s">
        <v>77</v>
      </c>
      <c r="D44" s="633" t="s">
        <v>1118</v>
      </c>
      <c r="E44" s="37" t="s">
        <v>131</v>
      </c>
      <c r="F44" s="37" t="s">
        <v>101</v>
      </c>
      <c r="G44" s="37">
        <v>4</v>
      </c>
      <c r="H44" s="38">
        <v>45.81</v>
      </c>
      <c r="I44" s="39">
        <f t="shared" si="1"/>
        <v>183.24</v>
      </c>
    </row>
    <row r="45" spans="1:9" ht="12.75" customHeight="1" x14ac:dyDescent="0.2">
      <c r="A45" s="623"/>
      <c r="B45" s="632"/>
      <c r="C45" s="632"/>
      <c r="D45" s="634"/>
      <c r="E45" s="35" t="s">
        <v>130</v>
      </c>
      <c r="F45" s="35" t="s">
        <v>99</v>
      </c>
      <c r="G45" s="35">
        <v>3</v>
      </c>
      <c r="H45" s="36">
        <v>3.85</v>
      </c>
      <c r="I45" s="43">
        <f t="shared" si="1"/>
        <v>11.55</v>
      </c>
    </row>
    <row r="46" spans="1:9" ht="12.75" customHeight="1" x14ac:dyDescent="0.2">
      <c r="A46" s="623"/>
      <c r="B46" s="632"/>
      <c r="C46" s="632"/>
      <c r="D46" s="634"/>
      <c r="E46" s="35" t="s">
        <v>896</v>
      </c>
      <c r="F46" s="35" t="s">
        <v>99</v>
      </c>
      <c r="G46" s="35">
        <v>2</v>
      </c>
      <c r="H46" s="36">
        <v>10.62</v>
      </c>
      <c r="I46" s="43">
        <f t="shared" si="1"/>
        <v>21.24</v>
      </c>
    </row>
    <row r="47" spans="1:9" ht="12.75" customHeight="1" x14ac:dyDescent="0.2">
      <c r="A47" s="623"/>
      <c r="B47" s="632"/>
      <c r="C47" s="632"/>
      <c r="D47" s="634"/>
      <c r="E47" s="35" t="s">
        <v>388</v>
      </c>
      <c r="F47" s="35" t="s">
        <v>99</v>
      </c>
      <c r="G47" s="35">
        <v>1</v>
      </c>
      <c r="H47" s="36">
        <v>51</v>
      </c>
      <c r="I47" s="43">
        <f t="shared" si="1"/>
        <v>51</v>
      </c>
    </row>
    <row r="48" spans="1:9" ht="12.75" customHeight="1" x14ac:dyDescent="0.2">
      <c r="A48" s="623"/>
      <c r="B48" s="632"/>
      <c r="C48" s="632"/>
      <c r="D48" s="634"/>
      <c r="E48" s="35" t="s">
        <v>132</v>
      </c>
      <c r="F48" s="35" t="s">
        <v>99</v>
      </c>
      <c r="G48" s="35">
        <v>10</v>
      </c>
      <c r="H48" s="36">
        <v>5.26</v>
      </c>
      <c r="I48" s="43">
        <f t="shared" si="1"/>
        <v>52.599999999999994</v>
      </c>
    </row>
    <row r="49" spans="1:9" ht="12.75" customHeight="1" thickBot="1" x14ac:dyDescent="0.25">
      <c r="A49" s="624"/>
      <c r="B49" s="626"/>
      <c r="C49" s="626"/>
      <c r="D49" s="635"/>
      <c r="E49" s="83" t="s">
        <v>523</v>
      </c>
      <c r="F49" s="83" t="s">
        <v>99</v>
      </c>
      <c r="G49" s="83">
        <v>5</v>
      </c>
      <c r="H49" s="84">
        <v>10</v>
      </c>
      <c r="I49" s="42">
        <f t="shared" si="1"/>
        <v>50</v>
      </c>
    </row>
    <row r="50" spans="1:9" ht="12.75" customHeight="1" x14ac:dyDescent="0.2">
      <c r="A50" s="622" t="s">
        <v>107</v>
      </c>
      <c r="B50" s="625">
        <v>1618.79</v>
      </c>
      <c r="C50" s="625" t="s">
        <v>78</v>
      </c>
      <c r="D50" s="633"/>
      <c r="E50" s="37" t="s">
        <v>265</v>
      </c>
      <c r="F50" s="37" t="s">
        <v>99</v>
      </c>
      <c r="G50" s="37">
        <v>1</v>
      </c>
      <c r="H50" s="38">
        <v>5.26</v>
      </c>
      <c r="I50" s="39">
        <f t="shared" si="1"/>
        <v>5.26</v>
      </c>
    </row>
    <row r="51" spans="1:9" ht="12.75" customHeight="1" x14ac:dyDescent="0.2">
      <c r="A51" s="623"/>
      <c r="B51" s="632"/>
      <c r="C51" s="632"/>
      <c r="D51" s="634"/>
      <c r="E51" s="35" t="s">
        <v>187</v>
      </c>
      <c r="F51" s="35" t="s">
        <v>99</v>
      </c>
      <c r="G51" s="35">
        <v>1</v>
      </c>
      <c r="H51" s="36">
        <v>28.1</v>
      </c>
      <c r="I51" s="43">
        <f t="shared" si="1"/>
        <v>28.1</v>
      </c>
    </row>
    <row r="52" spans="1:9" ht="12.75" customHeight="1" thickBot="1" x14ac:dyDescent="0.25">
      <c r="A52" s="624"/>
      <c r="B52" s="626"/>
      <c r="C52" s="626"/>
      <c r="D52" s="635"/>
      <c r="E52" s="83" t="s">
        <v>388</v>
      </c>
      <c r="F52" s="83" t="s">
        <v>99</v>
      </c>
      <c r="G52" s="83">
        <v>1</v>
      </c>
      <c r="H52" s="84">
        <v>51</v>
      </c>
      <c r="I52" s="42">
        <f t="shared" si="1"/>
        <v>51</v>
      </c>
    </row>
    <row r="53" spans="1:9" ht="12.75" customHeight="1" x14ac:dyDescent="0.2">
      <c r="A53" s="260"/>
      <c r="B53" s="33">
        <v>1495.75</v>
      </c>
      <c r="C53" s="33" t="s">
        <v>79</v>
      </c>
      <c r="D53" s="388"/>
      <c r="E53" s="35"/>
      <c r="F53" s="35"/>
      <c r="G53" s="35"/>
      <c r="H53" s="36"/>
      <c r="I53" s="33">
        <f t="shared" si="1"/>
        <v>0</v>
      </c>
    </row>
    <row r="54" spans="1:9" ht="12.75" customHeight="1" thickBot="1" x14ac:dyDescent="0.25">
      <c r="A54" s="263"/>
      <c r="B54" s="13">
        <v>1596.03</v>
      </c>
      <c r="C54" s="13" t="s">
        <v>80</v>
      </c>
      <c r="D54" s="266"/>
      <c r="E54" s="15"/>
      <c r="F54" s="15"/>
      <c r="G54" s="15"/>
      <c r="H54" s="16"/>
      <c r="I54" s="13">
        <f t="shared" si="1"/>
        <v>0</v>
      </c>
    </row>
    <row r="55" spans="1:9" ht="12.75" customHeight="1" thickBot="1" x14ac:dyDescent="0.25">
      <c r="A55" s="440"/>
      <c r="B55" s="85"/>
      <c r="C55" s="85" t="s">
        <v>87</v>
      </c>
      <c r="D55" s="441"/>
      <c r="E55" s="47"/>
      <c r="F55" s="47"/>
      <c r="G55" s="47"/>
      <c r="H55" s="48"/>
      <c r="I55" s="49">
        <v>117.35</v>
      </c>
    </row>
    <row r="56" spans="1:9" ht="12.75" customHeight="1" thickBot="1" x14ac:dyDescent="0.25">
      <c r="A56" s="79"/>
      <c r="B56" s="197">
        <f>SUM(B25:B54)</f>
        <v>19098.939999999999</v>
      </c>
      <c r="C56" s="198"/>
      <c r="D56" s="197"/>
      <c r="E56" s="199"/>
      <c r="F56" s="198"/>
      <c r="G56" s="198"/>
      <c r="H56" s="197" t="s">
        <v>17</v>
      </c>
      <c r="I56" s="197">
        <f>SUM(I25:I55)</f>
        <v>4878.8200000000006</v>
      </c>
    </row>
    <row r="57" spans="1:9" ht="64.5" thickBot="1" x14ac:dyDescent="0.25">
      <c r="A57" s="134" t="s">
        <v>144</v>
      </c>
      <c r="B57" s="114" t="s">
        <v>16</v>
      </c>
      <c r="C57" s="114" t="s">
        <v>5</v>
      </c>
      <c r="D57" s="114" t="s">
        <v>23</v>
      </c>
      <c r="E57" s="118" t="s">
        <v>18</v>
      </c>
      <c r="F57" s="114" t="s">
        <v>19</v>
      </c>
      <c r="G57" s="114" t="s">
        <v>10</v>
      </c>
      <c r="H57" s="114" t="s">
        <v>13</v>
      </c>
      <c r="I57" s="115" t="s">
        <v>12</v>
      </c>
    </row>
    <row r="58" spans="1:9" ht="12.75" customHeight="1" thickBot="1" x14ac:dyDescent="0.25">
      <c r="A58" s="32"/>
      <c r="B58" s="340">
        <v>1318.61</v>
      </c>
      <c r="C58" s="340" t="s">
        <v>66</v>
      </c>
      <c r="D58" s="341"/>
      <c r="E58" s="342"/>
      <c r="F58" s="342"/>
      <c r="G58" s="342"/>
      <c r="H58" s="343"/>
      <c r="I58" s="340">
        <f t="shared" ref="I58:I73" si="2">G58*H58</f>
        <v>0</v>
      </c>
    </row>
    <row r="59" spans="1:9" ht="12.75" customHeight="1" thickBot="1" x14ac:dyDescent="0.25">
      <c r="A59" s="103"/>
      <c r="B59" s="122">
        <v>1270.17</v>
      </c>
      <c r="C59" s="123" t="s">
        <v>67</v>
      </c>
      <c r="D59" s="124"/>
      <c r="E59" s="125"/>
      <c r="F59" s="125"/>
      <c r="G59" s="125"/>
      <c r="H59" s="126"/>
      <c r="I59" s="127">
        <f t="shared" si="2"/>
        <v>0</v>
      </c>
    </row>
    <row r="60" spans="1:9" ht="12.75" customHeight="1" thickBot="1" x14ac:dyDescent="0.25">
      <c r="A60" s="103"/>
      <c r="B60" s="106">
        <v>1293.19</v>
      </c>
      <c r="C60" s="85" t="s">
        <v>70</v>
      </c>
      <c r="D60" s="86"/>
      <c r="E60" s="47"/>
      <c r="F60" s="47"/>
      <c r="G60" s="47"/>
      <c r="H60" s="48"/>
      <c r="I60" s="49">
        <f t="shared" si="2"/>
        <v>0</v>
      </c>
    </row>
    <row r="61" spans="1:9" ht="12.75" customHeight="1" thickBot="1" x14ac:dyDescent="0.25">
      <c r="A61" s="103"/>
      <c r="B61" s="106">
        <v>736.49</v>
      </c>
      <c r="C61" s="85" t="s">
        <v>72</v>
      </c>
      <c r="D61" s="86"/>
      <c r="E61" s="47"/>
      <c r="F61" s="47"/>
      <c r="G61" s="47"/>
      <c r="H61" s="48"/>
      <c r="I61" s="49">
        <f t="shared" si="2"/>
        <v>0</v>
      </c>
    </row>
    <row r="62" spans="1:9" ht="12.75" customHeight="1" thickBot="1" x14ac:dyDescent="0.25">
      <c r="A62" s="103"/>
      <c r="B62" s="106">
        <v>1381.34</v>
      </c>
      <c r="C62" s="85" t="s">
        <v>73</v>
      </c>
      <c r="D62" s="86"/>
      <c r="E62" s="47"/>
      <c r="F62" s="47"/>
      <c r="G62" s="47"/>
      <c r="H62" s="48"/>
      <c r="I62" s="49">
        <f t="shared" si="2"/>
        <v>0</v>
      </c>
    </row>
    <row r="63" spans="1:9" ht="12.75" customHeight="1" thickBot="1" x14ac:dyDescent="0.25">
      <c r="A63" s="103"/>
      <c r="B63" s="106">
        <v>1311.83</v>
      </c>
      <c r="C63" s="85" t="s">
        <v>74</v>
      </c>
      <c r="D63" s="86"/>
      <c r="E63" s="47"/>
      <c r="F63" s="47"/>
      <c r="G63" s="47"/>
      <c r="H63" s="48"/>
      <c r="I63" s="49">
        <f t="shared" si="2"/>
        <v>0</v>
      </c>
    </row>
    <row r="64" spans="1:9" ht="12.75" customHeight="1" thickBot="1" x14ac:dyDescent="0.25">
      <c r="A64" s="11"/>
      <c r="B64" s="106">
        <v>238.13</v>
      </c>
      <c r="C64" s="85" t="s">
        <v>75</v>
      </c>
      <c r="D64" s="86"/>
      <c r="E64" s="47"/>
      <c r="F64" s="47"/>
      <c r="G64" s="47"/>
      <c r="H64" s="48"/>
      <c r="I64" s="49">
        <f t="shared" si="2"/>
        <v>0</v>
      </c>
    </row>
    <row r="65" spans="1:9" ht="12.75" customHeight="1" thickBot="1" x14ac:dyDescent="0.25">
      <c r="A65" s="11"/>
      <c r="B65" s="106">
        <v>329.95</v>
      </c>
      <c r="C65" s="85" t="s">
        <v>76</v>
      </c>
      <c r="D65" s="86"/>
      <c r="E65" s="47"/>
      <c r="F65" s="47"/>
      <c r="G65" s="47"/>
      <c r="H65" s="48"/>
      <c r="I65" s="49">
        <f t="shared" si="2"/>
        <v>0</v>
      </c>
    </row>
    <row r="66" spans="1:9" ht="12.75" customHeight="1" thickBot="1" x14ac:dyDescent="0.25">
      <c r="A66" s="11"/>
      <c r="B66" s="106">
        <v>465.64</v>
      </c>
      <c r="C66" s="85" t="s">
        <v>77</v>
      </c>
      <c r="D66" s="86"/>
      <c r="E66" s="47"/>
      <c r="F66" s="47"/>
      <c r="G66" s="47"/>
      <c r="H66" s="48"/>
      <c r="I66" s="49">
        <f t="shared" si="2"/>
        <v>0</v>
      </c>
    </row>
    <row r="67" spans="1:9" ht="12.75" customHeight="1" thickBot="1" x14ac:dyDescent="0.25">
      <c r="A67" s="11"/>
      <c r="B67" s="106">
        <v>505.3</v>
      </c>
      <c r="C67" s="85" t="s">
        <v>78</v>
      </c>
      <c r="D67" s="86"/>
      <c r="E67" s="47"/>
      <c r="F67" s="47"/>
      <c r="G67" s="47"/>
      <c r="H67" s="48"/>
      <c r="I67" s="49">
        <f t="shared" si="2"/>
        <v>0</v>
      </c>
    </row>
    <row r="68" spans="1:9" ht="12.75" customHeight="1" thickBot="1" x14ac:dyDescent="0.25">
      <c r="A68" s="11"/>
      <c r="B68" s="106">
        <v>475.42</v>
      </c>
      <c r="C68" s="85" t="s">
        <v>79</v>
      </c>
      <c r="D68" s="86"/>
      <c r="E68" s="47"/>
      <c r="F68" s="47"/>
      <c r="G68" s="47"/>
      <c r="H68" s="48"/>
      <c r="I68" s="49">
        <f t="shared" si="2"/>
        <v>0</v>
      </c>
    </row>
    <row r="69" spans="1:9" ht="12.75" customHeight="1" thickBot="1" x14ac:dyDescent="0.25">
      <c r="A69" s="11"/>
      <c r="B69" s="106">
        <v>504.78</v>
      </c>
      <c r="C69" s="85" t="s">
        <v>80</v>
      </c>
      <c r="D69" s="86"/>
      <c r="E69" s="47"/>
      <c r="F69" s="47"/>
      <c r="G69" s="47"/>
      <c r="H69" s="48"/>
      <c r="I69" s="49">
        <f t="shared" si="2"/>
        <v>0</v>
      </c>
    </row>
    <row r="70" spans="1:9" ht="12.75" customHeight="1" thickBot="1" x14ac:dyDescent="0.25">
      <c r="A70" s="418"/>
      <c r="B70" s="460">
        <f>SUM(B58:B69)</f>
        <v>9830.85</v>
      </c>
      <c r="C70" s="461" t="s">
        <v>87</v>
      </c>
      <c r="D70" s="162"/>
      <c r="E70" s="82"/>
      <c r="F70" s="82"/>
      <c r="G70" s="82"/>
      <c r="H70" s="155"/>
      <c r="I70" s="156">
        <f t="shared" si="2"/>
        <v>0</v>
      </c>
    </row>
    <row r="71" spans="1:9" ht="12.75" customHeight="1" thickBot="1" x14ac:dyDescent="0.25">
      <c r="A71" s="655" t="s">
        <v>106</v>
      </c>
      <c r="B71" s="106">
        <v>148.69</v>
      </c>
      <c r="C71" s="85" t="s">
        <v>74</v>
      </c>
      <c r="D71" s="86"/>
      <c r="E71" s="47"/>
      <c r="F71" s="47"/>
      <c r="G71" s="47"/>
      <c r="H71" s="48"/>
      <c r="I71" s="49">
        <f t="shared" si="2"/>
        <v>0</v>
      </c>
    </row>
    <row r="72" spans="1:9" ht="12.75" customHeight="1" thickBot="1" x14ac:dyDescent="0.25">
      <c r="A72" s="656"/>
      <c r="B72" s="106">
        <v>22.66</v>
      </c>
      <c r="C72" s="85" t="s">
        <v>75</v>
      </c>
      <c r="D72" s="86"/>
      <c r="E72" s="47"/>
      <c r="F72" s="47"/>
      <c r="G72" s="47"/>
      <c r="H72" s="48"/>
      <c r="I72" s="49">
        <f t="shared" si="2"/>
        <v>0</v>
      </c>
    </row>
    <row r="73" spans="1:9" ht="12.75" customHeight="1" thickBot="1" x14ac:dyDescent="0.25">
      <c r="A73" s="657"/>
      <c r="B73" s="106">
        <v>28.22</v>
      </c>
      <c r="C73" s="85" t="s">
        <v>76</v>
      </c>
      <c r="D73" s="86"/>
      <c r="E73" s="47"/>
      <c r="F73" s="47"/>
      <c r="G73" s="47"/>
      <c r="H73" s="48"/>
      <c r="I73" s="49">
        <f t="shared" si="2"/>
        <v>0</v>
      </c>
    </row>
    <row r="74" spans="1:9" ht="12.75" customHeight="1" thickBot="1" x14ac:dyDescent="0.25">
      <c r="A74" s="526"/>
      <c r="B74" s="454">
        <f>SUM(B71:B73)</f>
        <v>199.57</v>
      </c>
      <c r="C74" s="458" t="s">
        <v>87</v>
      </c>
      <c r="D74" s="86"/>
      <c r="E74" s="47"/>
      <c r="F74" s="47"/>
      <c r="G74" s="47"/>
      <c r="H74" s="48"/>
      <c r="I74" s="49">
        <v>57.47</v>
      </c>
    </row>
    <row r="75" spans="1:9" ht="12.75" customHeight="1" thickBot="1" x14ac:dyDescent="0.25">
      <c r="A75" s="79"/>
      <c r="B75" s="197">
        <f>B70+B74</f>
        <v>10030.42</v>
      </c>
      <c r="C75" s="198"/>
      <c r="D75" s="197"/>
      <c r="E75" s="199"/>
      <c r="F75" s="198"/>
      <c r="G75" s="198"/>
      <c r="H75" s="197" t="s">
        <v>17</v>
      </c>
      <c r="I75" s="197">
        <f>SUM(I58:I74)</f>
        <v>57.47</v>
      </c>
    </row>
    <row r="76" spans="1:9" ht="64.5" thickBot="1" x14ac:dyDescent="0.25">
      <c r="A76" s="134" t="s">
        <v>145</v>
      </c>
      <c r="B76" s="117" t="s">
        <v>16</v>
      </c>
      <c r="C76" s="131" t="s">
        <v>5</v>
      </c>
      <c r="D76" s="117" t="s">
        <v>23</v>
      </c>
      <c r="E76" s="132" t="s">
        <v>18</v>
      </c>
      <c r="F76" s="117" t="s">
        <v>19</v>
      </c>
      <c r="G76" s="131" t="s">
        <v>10</v>
      </c>
      <c r="H76" s="117" t="s">
        <v>13</v>
      </c>
      <c r="I76" s="117" t="s">
        <v>12</v>
      </c>
    </row>
    <row r="77" spans="1:9" ht="12.75" customHeight="1" thickBot="1" x14ac:dyDescent="0.25">
      <c r="A77" s="227"/>
      <c r="B77" s="106"/>
      <c r="C77" s="55" t="s">
        <v>66</v>
      </c>
      <c r="D77" s="86"/>
      <c r="E77" s="47"/>
      <c r="F77" s="47"/>
      <c r="G77" s="47"/>
      <c r="H77" s="48"/>
      <c r="I77" s="49"/>
    </row>
    <row r="78" spans="1:9" ht="12.75" customHeight="1" thickBot="1" x14ac:dyDescent="0.25">
      <c r="A78" s="227"/>
      <c r="B78" s="106"/>
      <c r="C78" s="55" t="s">
        <v>67</v>
      </c>
      <c r="D78" s="86"/>
      <c r="E78" s="47"/>
      <c r="F78" s="47"/>
      <c r="G78" s="47"/>
      <c r="H78" s="48"/>
      <c r="I78" s="49"/>
    </row>
    <row r="79" spans="1:9" ht="12.75" customHeight="1" thickBot="1" x14ac:dyDescent="0.25">
      <c r="A79" s="227"/>
      <c r="B79" s="106"/>
      <c r="C79" s="85" t="s">
        <v>70</v>
      </c>
      <c r="D79" s="86"/>
      <c r="E79" s="47"/>
      <c r="F79" s="47"/>
      <c r="G79" s="47"/>
      <c r="H79" s="48"/>
      <c r="I79" s="49"/>
    </row>
    <row r="80" spans="1:9" ht="12.75" customHeight="1" thickBot="1" x14ac:dyDescent="0.25">
      <c r="A80" s="227"/>
      <c r="B80" s="106"/>
      <c r="C80" s="85" t="s">
        <v>72</v>
      </c>
      <c r="D80" s="86"/>
      <c r="E80" s="47"/>
      <c r="F80" s="47"/>
      <c r="G80" s="47"/>
      <c r="H80" s="48"/>
      <c r="I80" s="49"/>
    </row>
    <row r="81" spans="1:9" ht="12.75" customHeight="1" thickBot="1" x14ac:dyDescent="0.25">
      <c r="A81" s="227"/>
      <c r="B81" s="106"/>
      <c r="C81" s="85" t="s">
        <v>73</v>
      </c>
      <c r="D81" s="86"/>
      <c r="E81" s="47"/>
      <c r="F81" s="47"/>
      <c r="G81" s="47"/>
      <c r="H81" s="48"/>
      <c r="I81" s="49"/>
    </row>
    <row r="82" spans="1:9" ht="12.75" customHeight="1" thickBot="1" x14ac:dyDescent="0.25">
      <c r="A82" s="227"/>
      <c r="B82" s="106"/>
      <c r="C82" s="85" t="s">
        <v>74</v>
      </c>
      <c r="D82" s="86"/>
      <c r="E82" s="47"/>
      <c r="F82" s="47"/>
      <c r="G82" s="47"/>
      <c r="H82" s="48"/>
      <c r="I82" s="49"/>
    </row>
    <row r="83" spans="1:9" ht="12.75" customHeight="1" thickBot="1" x14ac:dyDescent="0.25">
      <c r="A83" s="227"/>
      <c r="B83" s="106"/>
      <c r="C83" s="85" t="s">
        <v>75</v>
      </c>
      <c r="D83" s="86"/>
      <c r="E83" s="47"/>
      <c r="F83" s="47"/>
      <c r="G83" s="47"/>
      <c r="H83" s="48"/>
      <c r="I83" s="49"/>
    </row>
    <row r="84" spans="1:9" ht="12.75" customHeight="1" thickBot="1" x14ac:dyDescent="0.25">
      <c r="A84" s="227"/>
      <c r="B84" s="106"/>
      <c r="C84" s="85" t="s">
        <v>76</v>
      </c>
      <c r="D84" s="86"/>
      <c r="E84" s="47"/>
      <c r="F84" s="47"/>
      <c r="G84" s="47"/>
      <c r="H84" s="48"/>
      <c r="I84" s="49"/>
    </row>
    <row r="85" spans="1:9" ht="12.75" customHeight="1" thickBot="1" x14ac:dyDescent="0.25">
      <c r="A85" s="227"/>
      <c r="B85" s="106"/>
      <c r="C85" s="85" t="s">
        <v>77</v>
      </c>
      <c r="D85" s="86"/>
      <c r="E85" s="47"/>
      <c r="F85" s="47"/>
      <c r="G85" s="47"/>
      <c r="H85" s="48"/>
      <c r="I85" s="49"/>
    </row>
    <row r="86" spans="1:9" ht="12.75" customHeight="1" thickBot="1" x14ac:dyDescent="0.25">
      <c r="A86" s="227"/>
      <c r="B86" s="106"/>
      <c r="C86" s="85" t="s">
        <v>78</v>
      </c>
      <c r="D86" s="86"/>
      <c r="E86" s="47"/>
      <c r="F86" s="47"/>
      <c r="G86" s="47"/>
      <c r="H86" s="48"/>
      <c r="I86" s="49"/>
    </row>
    <row r="87" spans="1:9" ht="12.75" customHeight="1" thickBot="1" x14ac:dyDescent="0.25">
      <c r="A87" s="227"/>
      <c r="B87" s="106"/>
      <c r="C87" s="85" t="s">
        <v>79</v>
      </c>
      <c r="D87" s="86"/>
      <c r="E87" s="47"/>
      <c r="F87" s="47"/>
      <c r="G87" s="47"/>
      <c r="H87" s="48"/>
      <c r="I87" s="49"/>
    </row>
    <row r="88" spans="1:9" ht="12.75" customHeight="1" thickBot="1" x14ac:dyDescent="0.25">
      <c r="A88" s="227"/>
      <c r="B88" s="106"/>
      <c r="C88" s="85" t="s">
        <v>80</v>
      </c>
      <c r="D88" s="86"/>
      <c r="E88" s="47"/>
      <c r="F88" s="47"/>
      <c r="G88" s="47"/>
      <c r="H88" s="48"/>
      <c r="I88" s="49"/>
    </row>
    <row r="89" spans="1:9" ht="12.75" customHeight="1" thickBot="1" x14ac:dyDescent="0.25">
      <c r="A89" s="227"/>
      <c r="B89" s="106"/>
      <c r="C89" s="167" t="s">
        <v>87</v>
      </c>
      <c r="D89" s="86"/>
      <c r="E89" s="47"/>
      <c r="F89" s="47"/>
      <c r="G89" s="47"/>
      <c r="H89" s="48"/>
      <c r="I89" s="49">
        <v>0</v>
      </c>
    </row>
    <row r="90" spans="1:9" ht="13.5" thickBot="1" x14ac:dyDescent="0.25">
      <c r="A90" s="180"/>
      <c r="B90" s="197">
        <f>SUM(B77:B89)</f>
        <v>0</v>
      </c>
      <c r="C90" s="198"/>
      <c r="D90" s="197"/>
      <c r="E90" s="199"/>
      <c r="F90" s="198"/>
      <c r="G90" s="198"/>
      <c r="H90" s="197" t="s">
        <v>17</v>
      </c>
      <c r="I90" s="230">
        <f>SUM(I77:I89)</f>
        <v>0</v>
      </c>
    </row>
    <row r="91" spans="1:9" ht="26.25" thickBot="1" x14ac:dyDescent="0.25">
      <c r="A91" s="46" t="s">
        <v>8</v>
      </c>
      <c r="B91" s="114" t="s">
        <v>16</v>
      </c>
      <c r="C91" s="114" t="s">
        <v>5</v>
      </c>
      <c r="D91" s="114" t="s">
        <v>23</v>
      </c>
      <c r="E91" s="118" t="s">
        <v>18</v>
      </c>
      <c r="F91" s="114" t="s">
        <v>19</v>
      </c>
      <c r="G91" s="114" t="s">
        <v>10</v>
      </c>
      <c r="H91" s="114" t="s">
        <v>13</v>
      </c>
      <c r="I91" s="115" t="s">
        <v>12</v>
      </c>
    </row>
    <row r="92" spans="1:9" ht="12.75" customHeight="1" x14ac:dyDescent="0.2">
      <c r="A92" s="679" t="s">
        <v>82</v>
      </c>
      <c r="B92" s="33"/>
      <c r="C92" s="33" t="s">
        <v>66</v>
      </c>
      <c r="D92" s="34"/>
      <c r="E92" s="35"/>
      <c r="F92" s="35" t="s">
        <v>83</v>
      </c>
      <c r="G92" s="35">
        <v>89</v>
      </c>
      <c r="H92" s="16">
        <v>4.8099999999999996</v>
      </c>
      <c r="I92" s="33">
        <f>G92*H92</f>
        <v>428.09</v>
      </c>
    </row>
    <row r="93" spans="1:9" ht="12.75" customHeight="1" x14ac:dyDescent="0.2">
      <c r="A93" s="679"/>
      <c r="B93" s="13"/>
      <c r="C93" s="13" t="s">
        <v>67</v>
      </c>
      <c r="D93" s="14"/>
      <c r="E93" s="15"/>
      <c r="F93" s="15" t="s">
        <v>83</v>
      </c>
      <c r="G93" s="15">
        <v>81</v>
      </c>
      <c r="H93" s="16">
        <v>4.8099999999999996</v>
      </c>
      <c r="I93" s="13">
        <f>G93*H93</f>
        <v>389.60999999999996</v>
      </c>
    </row>
    <row r="94" spans="1:9" x14ac:dyDescent="0.2">
      <c r="A94" s="679"/>
      <c r="B94" s="13"/>
      <c r="C94" s="13" t="s">
        <v>70</v>
      </c>
      <c r="D94" s="14"/>
      <c r="E94" s="15"/>
      <c r="F94" s="15" t="s">
        <v>83</v>
      </c>
      <c r="G94" s="15">
        <v>89</v>
      </c>
      <c r="H94" s="16">
        <v>4.8099999999999996</v>
      </c>
      <c r="I94" s="13">
        <f t="shared" ref="I94:I102" si="3">G94*H94</f>
        <v>428.09</v>
      </c>
    </row>
    <row r="95" spans="1:9" ht="12.75" customHeight="1" x14ac:dyDescent="0.2">
      <c r="A95" s="679"/>
      <c r="B95" s="13"/>
      <c r="C95" s="13" t="s">
        <v>72</v>
      </c>
      <c r="D95" s="14"/>
      <c r="E95" s="15"/>
      <c r="F95" s="15" t="s">
        <v>83</v>
      </c>
      <c r="G95" s="15">
        <v>86</v>
      </c>
      <c r="H95" s="16">
        <v>4.8099999999999996</v>
      </c>
      <c r="I95" s="13">
        <f t="shared" si="3"/>
        <v>413.65999999999997</v>
      </c>
    </row>
    <row r="96" spans="1:9" x14ac:dyDescent="0.2">
      <c r="A96" s="679"/>
      <c r="B96" s="13"/>
      <c r="C96" s="13" t="s">
        <v>73</v>
      </c>
      <c r="D96" s="14"/>
      <c r="E96" s="15"/>
      <c r="F96" s="15" t="s">
        <v>83</v>
      </c>
      <c r="G96" s="15">
        <v>34</v>
      </c>
      <c r="H96" s="16">
        <v>4.8099999999999996</v>
      </c>
      <c r="I96" s="13">
        <f t="shared" si="3"/>
        <v>163.54</v>
      </c>
    </row>
    <row r="97" spans="1:255" ht="12.75" customHeight="1" x14ac:dyDescent="0.2">
      <c r="A97" s="679"/>
      <c r="B97" s="13"/>
      <c r="C97" s="13" t="s">
        <v>74</v>
      </c>
      <c r="D97" s="14"/>
      <c r="E97" s="15"/>
      <c r="F97" s="15" t="s">
        <v>83</v>
      </c>
      <c r="G97" s="15">
        <v>34</v>
      </c>
      <c r="H97" s="16">
        <v>4.8099999999999996</v>
      </c>
      <c r="I97" s="13">
        <f t="shared" si="3"/>
        <v>163.54</v>
      </c>
    </row>
    <row r="98" spans="1:255" ht="12.75" customHeight="1" x14ac:dyDescent="0.2">
      <c r="A98" s="679"/>
      <c r="B98" s="13"/>
      <c r="C98" s="13" t="s">
        <v>75</v>
      </c>
      <c r="D98" s="14"/>
      <c r="E98" s="15"/>
      <c r="F98" s="15" t="s">
        <v>83</v>
      </c>
      <c r="G98" s="15">
        <v>34</v>
      </c>
      <c r="H98" s="16">
        <v>5.04</v>
      </c>
      <c r="I98" s="13">
        <f t="shared" si="3"/>
        <v>171.36</v>
      </c>
    </row>
    <row r="99" spans="1:255" ht="12.75" customHeight="1" x14ac:dyDescent="0.2">
      <c r="A99" s="679"/>
      <c r="B99" s="13"/>
      <c r="C99" s="13" t="s">
        <v>76</v>
      </c>
      <c r="D99" s="14"/>
      <c r="E99" s="15"/>
      <c r="F99" s="15" t="s">
        <v>83</v>
      </c>
      <c r="G99" s="15">
        <v>34</v>
      </c>
      <c r="H99" s="16">
        <v>5.04</v>
      </c>
      <c r="I99" s="13">
        <f t="shared" si="3"/>
        <v>171.36</v>
      </c>
    </row>
    <row r="100" spans="1:255" ht="12.75" customHeight="1" x14ac:dyDescent="0.2">
      <c r="A100" s="679"/>
      <c r="B100" s="13"/>
      <c r="C100" s="13" t="s">
        <v>77</v>
      </c>
      <c r="D100" s="14"/>
      <c r="E100" s="15"/>
      <c r="F100" s="15" t="s">
        <v>83</v>
      </c>
      <c r="G100" s="15">
        <v>34</v>
      </c>
      <c r="H100" s="16">
        <v>5.04</v>
      </c>
      <c r="I100" s="13">
        <f t="shared" si="3"/>
        <v>171.36</v>
      </c>
    </row>
    <row r="101" spans="1:255" ht="12.75" customHeight="1" x14ac:dyDescent="0.2">
      <c r="A101" s="679"/>
      <c r="B101" s="13"/>
      <c r="C101" s="13" t="s">
        <v>78</v>
      </c>
      <c r="D101" s="14"/>
      <c r="E101" s="15"/>
      <c r="F101" s="15" t="s">
        <v>83</v>
      </c>
      <c r="G101" s="15">
        <v>34</v>
      </c>
      <c r="H101" s="16">
        <v>5.04</v>
      </c>
      <c r="I101" s="13">
        <f t="shared" si="3"/>
        <v>171.36</v>
      </c>
    </row>
    <row r="102" spans="1:255" ht="12.75" customHeight="1" x14ac:dyDescent="0.2">
      <c r="A102" s="679"/>
      <c r="B102" s="13"/>
      <c r="C102" s="13" t="s">
        <v>79</v>
      </c>
      <c r="D102" s="14"/>
      <c r="E102" s="15"/>
      <c r="F102" s="15" t="s">
        <v>83</v>
      </c>
      <c r="G102" s="15">
        <v>34</v>
      </c>
      <c r="H102" s="16">
        <v>5.04</v>
      </c>
      <c r="I102" s="13">
        <f t="shared" si="3"/>
        <v>171.36</v>
      </c>
    </row>
    <row r="103" spans="1:255" ht="12.75" customHeight="1" x14ac:dyDescent="0.2">
      <c r="A103" s="679"/>
      <c r="B103" s="13"/>
      <c r="C103" s="13" t="s">
        <v>80</v>
      </c>
      <c r="D103" s="14"/>
      <c r="E103" s="15"/>
      <c r="F103" s="15" t="s">
        <v>83</v>
      </c>
      <c r="G103" s="15">
        <v>34</v>
      </c>
      <c r="H103" s="16">
        <v>5.04</v>
      </c>
      <c r="I103" s="13">
        <f>G103*H103</f>
        <v>171.36</v>
      </c>
    </row>
    <row r="104" spans="1:255" ht="12.75" customHeight="1" x14ac:dyDescent="0.2">
      <c r="A104" s="693"/>
      <c r="B104" s="13"/>
      <c r="C104" s="244" t="s">
        <v>87</v>
      </c>
      <c r="D104" s="14"/>
      <c r="E104" s="15"/>
      <c r="F104" s="15" t="s">
        <v>83</v>
      </c>
      <c r="G104" s="15">
        <f>SUM(G92:G103)</f>
        <v>617</v>
      </c>
      <c r="H104" s="16"/>
      <c r="I104" s="244">
        <f>SUM(I92:I103)</f>
        <v>3014.6900000000005</v>
      </c>
    </row>
    <row r="105" spans="1:255" ht="25.5" x14ac:dyDescent="0.2">
      <c r="A105" s="221" t="s">
        <v>2270</v>
      </c>
      <c r="B105" s="13"/>
      <c r="C105" s="244" t="s">
        <v>87</v>
      </c>
      <c r="D105" s="14"/>
      <c r="E105" s="15"/>
      <c r="F105" s="15"/>
      <c r="G105" s="15"/>
      <c r="H105" s="16"/>
      <c r="I105" s="244">
        <v>11838.95</v>
      </c>
    </row>
    <row r="106" spans="1:255" ht="12.75" customHeight="1" x14ac:dyDescent="0.2">
      <c r="A106" s="11" t="s">
        <v>84</v>
      </c>
      <c r="B106" s="13"/>
      <c r="C106" s="244" t="s">
        <v>87</v>
      </c>
      <c r="D106" s="14"/>
      <c r="E106" s="15"/>
      <c r="F106" s="15"/>
      <c r="G106" s="15"/>
      <c r="H106" s="16"/>
      <c r="I106" s="244">
        <v>463.34</v>
      </c>
    </row>
    <row r="107" spans="1:255" ht="12.75" customHeight="1" x14ac:dyDescent="0.2">
      <c r="A107" s="11" t="s">
        <v>86</v>
      </c>
      <c r="B107" s="13"/>
      <c r="C107" s="244" t="s">
        <v>87</v>
      </c>
      <c r="D107" s="14"/>
      <c r="E107" s="15"/>
      <c r="F107" s="15"/>
      <c r="G107" s="15"/>
      <c r="H107" s="16"/>
      <c r="I107" s="244">
        <v>423</v>
      </c>
    </row>
    <row r="108" spans="1:255" ht="13.5" customHeight="1" x14ac:dyDescent="0.2">
      <c r="A108" s="240" t="s">
        <v>88</v>
      </c>
      <c r="B108" s="13"/>
      <c r="C108" s="244" t="s">
        <v>87</v>
      </c>
      <c r="D108" s="14"/>
      <c r="E108" s="15"/>
      <c r="F108" s="15"/>
      <c r="G108" s="15"/>
      <c r="H108" s="16"/>
      <c r="I108" s="244">
        <v>310.31</v>
      </c>
    </row>
    <row r="109" spans="1:255" ht="12.75" customHeight="1" thickBot="1" x14ac:dyDescent="0.25">
      <c r="A109" s="30"/>
      <c r="B109" s="109"/>
      <c r="C109" s="109"/>
      <c r="D109" s="108"/>
      <c r="E109" s="110"/>
      <c r="F109" s="109"/>
      <c r="G109" s="109"/>
      <c r="H109" s="108" t="s">
        <v>17</v>
      </c>
      <c r="I109" s="108">
        <f>SUM(I104:I108)</f>
        <v>16050.29</v>
      </c>
    </row>
    <row r="110" spans="1:255" s="45" customFormat="1" ht="83.25" customHeight="1" thickBot="1" x14ac:dyDescent="0.25">
      <c r="A110" s="117" t="s">
        <v>95</v>
      </c>
      <c r="B110" s="114" t="s">
        <v>16</v>
      </c>
      <c r="C110" s="114" t="s">
        <v>5</v>
      </c>
      <c r="D110" s="114" t="s">
        <v>23</v>
      </c>
      <c r="E110" s="118" t="s">
        <v>18</v>
      </c>
      <c r="F110" s="114" t="s">
        <v>19</v>
      </c>
      <c r="G110" s="114" t="s">
        <v>10</v>
      </c>
      <c r="H110" s="114" t="s">
        <v>13</v>
      </c>
      <c r="I110" s="115" t="s">
        <v>12</v>
      </c>
      <c r="J110" s="56"/>
      <c r="K110" s="56"/>
      <c r="L110" s="56"/>
      <c r="M110" s="56"/>
      <c r="N110" s="56"/>
      <c r="O110" s="56"/>
      <c r="P110" s="56"/>
      <c r="Q110" s="56"/>
      <c r="R110" s="56"/>
      <c r="T110" s="56"/>
      <c r="U110" s="56"/>
      <c r="V110" s="56"/>
      <c r="W110" s="56"/>
      <c r="X110" s="56"/>
      <c r="Y110" s="56"/>
      <c r="Z110" s="56"/>
      <c r="AA110" s="56"/>
      <c r="AB110" s="56"/>
      <c r="AD110" s="56"/>
      <c r="AE110" s="56"/>
      <c r="AF110" s="56"/>
      <c r="AG110" s="56"/>
      <c r="AH110" s="56"/>
      <c r="AI110" s="56"/>
      <c r="AJ110" s="56"/>
      <c r="AK110" s="56"/>
      <c r="AL110" s="56"/>
      <c r="AN110" s="56"/>
      <c r="AO110" s="56"/>
      <c r="AP110" s="56"/>
      <c r="AQ110" s="56"/>
      <c r="AR110" s="56"/>
      <c r="AS110" s="56"/>
      <c r="AT110" s="56"/>
      <c r="AU110" s="56"/>
      <c r="AV110" s="56"/>
      <c r="AX110" s="56"/>
      <c r="AY110" s="56"/>
      <c r="AZ110" s="56"/>
      <c r="BA110" s="56"/>
      <c r="BB110" s="56"/>
      <c r="BC110" s="56"/>
      <c r="BD110" s="56"/>
      <c r="BE110" s="56"/>
      <c r="BF110" s="56"/>
      <c r="BH110" s="56"/>
      <c r="BI110" s="56"/>
      <c r="BJ110" s="56"/>
      <c r="BK110" s="56"/>
      <c r="BL110" s="56"/>
      <c r="BM110" s="56"/>
      <c r="BN110" s="56"/>
      <c r="BO110" s="56"/>
      <c r="BP110" s="56"/>
      <c r="BR110" s="56"/>
      <c r="BS110" s="56"/>
      <c r="BT110" s="56"/>
      <c r="BU110" s="56"/>
      <c r="BV110" s="56"/>
      <c r="BW110" s="56"/>
      <c r="BX110" s="56"/>
      <c r="BY110" s="56"/>
      <c r="BZ110" s="56"/>
      <c r="CB110" s="56"/>
      <c r="CC110" s="56"/>
      <c r="CD110" s="56"/>
      <c r="CE110" s="56"/>
      <c r="CF110" s="56"/>
      <c r="CG110" s="56"/>
      <c r="CH110" s="56"/>
      <c r="CI110" s="56"/>
      <c r="CJ110" s="56"/>
      <c r="CL110" s="56"/>
      <c r="CM110" s="56"/>
      <c r="CN110" s="56"/>
      <c r="CO110" s="56"/>
      <c r="CP110" s="56"/>
      <c r="CQ110" s="56"/>
      <c r="CR110" s="56"/>
      <c r="CS110" s="56"/>
      <c r="CT110" s="56"/>
      <c r="CV110" s="56"/>
      <c r="CW110" s="56"/>
      <c r="CX110" s="56"/>
      <c r="CY110" s="56"/>
      <c r="CZ110" s="56"/>
      <c r="DA110" s="56"/>
      <c r="DB110" s="56"/>
      <c r="DC110" s="56"/>
      <c r="DD110" s="56"/>
      <c r="DF110" s="56"/>
      <c r="DG110" s="56"/>
      <c r="DH110" s="56"/>
      <c r="DI110" s="56"/>
      <c r="DJ110" s="56"/>
      <c r="DK110" s="56"/>
      <c r="DL110" s="56"/>
      <c r="DM110" s="56"/>
      <c r="DN110" s="56"/>
      <c r="DP110" s="56"/>
      <c r="DQ110" s="56"/>
      <c r="DR110" s="56"/>
      <c r="DS110" s="56"/>
      <c r="DT110" s="56"/>
      <c r="DU110" s="56"/>
      <c r="DV110" s="56"/>
      <c r="DW110" s="56"/>
      <c r="DX110" s="56"/>
      <c r="DZ110" s="56"/>
      <c r="EA110" s="56"/>
      <c r="EB110" s="56"/>
      <c r="EC110" s="56"/>
      <c r="ED110" s="56"/>
      <c r="EE110" s="56"/>
      <c r="EF110" s="56"/>
      <c r="EG110" s="56"/>
      <c r="EH110" s="56"/>
      <c r="EJ110" s="56"/>
      <c r="EK110" s="56"/>
      <c r="EL110" s="56"/>
      <c r="EM110" s="56"/>
      <c r="EN110" s="56"/>
      <c r="EO110" s="56"/>
      <c r="EP110" s="56"/>
      <c r="EQ110" s="56"/>
      <c r="ER110" s="56"/>
      <c r="ET110" s="56"/>
      <c r="EU110" s="56"/>
      <c r="EV110" s="56"/>
      <c r="EW110" s="56"/>
      <c r="EX110" s="56"/>
      <c r="EY110" s="56"/>
      <c r="EZ110" s="56"/>
      <c r="FA110" s="56"/>
      <c r="FB110" s="56"/>
      <c r="FD110" s="56"/>
      <c r="FE110" s="56"/>
      <c r="FF110" s="56"/>
      <c r="FG110" s="56"/>
      <c r="FH110" s="56"/>
      <c r="FI110" s="56"/>
      <c r="FJ110" s="56"/>
      <c r="FK110" s="56"/>
      <c r="FL110" s="56"/>
      <c r="FN110" s="56"/>
      <c r="FO110" s="56"/>
      <c r="FP110" s="56"/>
      <c r="FQ110" s="56"/>
      <c r="FR110" s="56"/>
      <c r="FS110" s="56"/>
      <c r="FT110" s="56"/>
      <c r="FU110" s="56"/>
      <c r="FV110" s="56"/>
      <c r="FX110" s="56"/>
      <c r="FY110" s="56"/>
      <c r="FZ110" s="56"/>
      <c r="GA110" s="56"/>
      <c r="GB110" s="56"/>
      <c r="GC110" s="56"/>
      <c r="GD110" s="56"/>
      <c r="GE110" s="56"/>
      <c r="GF110" s="56"/>
      <c r="GH110" s="56"/>
      <c r="GI110" s="56"/>
      <c r="GJ110" s="56"/>
      <c r="GK110" s="56"/>
      <c r="GL110" s="56"/>
      <c r="GM110" s="56"/>
      <c r="GN110" s="56"/>
      <c r="GO110" s="56"/>
      <c r="GP110" s="56"/>
      <c r="GR110" s="56"/>
      <c r="GS110" s="56"/>
      <c r="GT110" s="56"/>
      <c r="GU110" s="56"/>
      <c r="GV110" s="56"/>
      <c r="GW110" s="56"/>
      <c r="GX110" s="56"/>
      <c r="GY110" s="56"/>
      <c r="GZ110" s="56"/>
      <c r="HB110" s="56"/>
      <c r="HC110" s="56"/>
      <c r="HD110" s="56"/>
      <c r="HE110" s="56"/>
      <c r="HF110" s="56"/>
      <c r="HG110" s="56"/>
      <c r="HH110" s="56"/>
      <c r="HI110" s="56"/>
      <c r="HJ110" s="56"/>
      <c r="HL110" s="56"/>
      <c r="HM110" s="56"/>
      <c r="HN110" s="56"/>
      <c r="HO110" s="56"/>
      <c r="HP110" s="56"/>
      <c r="HQ110" s="56"/>
      <c r="HR110" s="56"/>
      <c r="HS110" s="56"/>
      <c r="HT110" s="56"/>
      <c r="HV110" s="56"/>
      <c r="HW110" s="56"/>
      <c r="HX110" s="56"/>
      <c r="HY110" s="56"/>
      <c r="HZ110" s="56"/>
      <c r="IA110" s="56"/>
      <c r="IB110" s="56"/>
      <c r="IC110" s="56"/>
      <c r="ID110" s="56"/>
      <c r="IF110" s="56"/>
      <c r="IG110" s="56"/>
      <c r="IH110" s="56"/>
      <c r="II110" s="56"/>
      <c r="IJ110" s="56"/>
      <c r="IK110" s="56"/>
      <c r="IL110" s="56"/>
      <c r="IM110" s="56"/>
      <c r="IN110" s="56"/>
      <c r="IP110" s="56"/>
      <c r="IQ110" s="56"/>
      <c r="IR110" s="56"/>
      <c r="IS110" s="56"/>
      <c r="IT110" s="56"/>
      <c r="IU110" s="56"/>
    </row>
    <row r="111" spans="1:255" ht="12.75" customHeight="1" thickBot="1" x14ac:dyDescent="0.25">
      <c r="A111" s="103"/>
      <c r="B111" s="104">
        <v>419.37</v>
      </c>
      <c r="C111" s="58" t="s">
        <v>66</v>
      </c>
      <c r="D111" s="64"/>
      <c r="E111" s="59"/>
      <c r="F111" s="59"/>
      <c r="G111" s="59"/>
      <c r="H111" s="60"/>
      <c r="I111" s="61">
        <f t="shared" ref="I111:I122" si="4">G111*H111</f>
        <v>0</v>
      </c>
      <c r="J111" s="56"/>
      <c r="K111" s="56"/>
      <c r="L111" s="56"/>
      <c r="M111" s="56"/>
      <c r="N111" s="56"/>
      <c r="O111" s="56"/>
      <c r="P111" s="56"/>
      <c r="Q111" s="56"/>
      <c r="R111" s="56"/>
      <c r="T111" s="56"/>
      <c r="U111" s="56"/>
      <c r="V111" s="56"/>
      <c r="W111" s="56"/>
      <c r="X111" s="56"/>
      <c r="Y111" s="56"/>
      <c r="Z111" s="56"/>
      <c r="AA111" s="56"/>
      <c r="AB111" s="56"/>
      <c r="AD111" s="56"/>
      <c r="AE111" s="56"/>
      <c r="AF111" s="56"/>
      <c r="AG111" s="56"/>
      <c r="AH111" s="56"/>
      <c r="AI111" s="56"/>
      <c r="AJ111" s="56"/>
      <c r="AK111" s="56"/>
      <c r="AL111" s="56"/>
      <c r="AN111" s="56"/>
      <c r="AO111" s="56"/>
      <c r="AP111" s="56"/>
      <c r="AQ111" s="56"/>
      <c r="AR111" s="56"/>
      <c r="AS111" s="56"/>
      <c r="AT111" s="56"/>
      <c r="AU111" s="56"/>
      <c r="AV111" s="56"/>
      <c r="AX111" s="56"/>
      <c r="AY111" s="56"/>
      <c r="AZ111" s="56"/>
      <c r="BA111" s="56"/>
      <c r="BB111" s="56"/>
      <c r="BC111" s="56"/>
      <c r="BD111" s="56"/>
      <c r="BE111" s="56"/>
      <c r="BF111" s="56"/>
      <c r="BH111" s="56"/>
      <c r="BI111" s="56"/>
      <c r="BJ111" s="56"/>
      <c r="BK111" s="56"/>
      <c r="BL111" s="56"/>
      <c r="BM111" s="56"/>
      <c r="BN111" s="56"/>
      <c r="BO111" s="56"/>
      <c r="BP111" s="56"/>
      <c r="BR111" s="56"/>
      <c r="BS111" s="56"/>
      <c r="BT111" s="56"/>
      <c r="BU111" s="56"/>
      <c r="BV111" s="56"/>
      <c r="BW111" s="56"/>
      <c r="BX111" s="56"/>
      <c r="BY111" s="56"/>
      <c r="BZ111" s="56"/>
      <c r="CB111" s="56"/>
      <c r="CC111" s="56"/>
      <c r="CD111" s="56"/>
      <c r="CE111" s="56"/>
      <c r="CF111" s="56"/>
      <c r="CG111" s="56"/>
      <c r="CH111" s="56"/>
      <c r="CI111" s="56"/>
      <c r="CJ111" s="56"/>
      <c r="CL111" s="56"/>
      <c r="CM111" s="56"/>
      <c r="CN111" s="56"/>
      <c r="CO111" s="56"/>
      <c r="CP111" s="56"/>
      <c r="CQ111" s="56"/>
      <c r="CR111" s="56"/>
      <c r="CS111" s="56"/>
      <c r="CT111" s="56"/>
      <c r="CV111" s="56"/>
      <c r="CW111" s="56"/>
      <c r="CX111" s="56"/>
      <c r="CY111" s="56"/>
      <c r="CZ111" s="56"/>
      <c r="DA111" s="56"/>
      <c r="DB111" s="56"/>
      <c r="DC111" s="56"/>
      <c r="DD111" s="56"/>
      <c r="DF111" s="56"/>
      <c r="DG111" s="56"/>
      <c r="DH111" s="56"/>
      <c r="DI111" s="56"/>
      <c r="DJ111" s="56"/>
      <c r="DK111" s="56"/>
      <c r="DL111" s="56"/>
      <c r="DM111" s="56"/>
      <c r="DN111" s="56"/>
      <c r="DP111" s="56"/>
      <c r="DQ111" s="56"/>
      <c r="DR111" s="56"/>
      <c r="DS111" s="56"/>
      <c r="DT111" s="56"/>
      <c r="DU111" s="56"/>
      <c r="DV111" s="56"/>
      <c r="DW111" s="56"/>
      <c r="DX111" s="56"/>
      <c r="DZ111" s="56"/>
      <c r="EA111" s="56"/>
      <c r="EB111" s="56"/>
      <c r="EC111" s="56"/>
      <c r="ED111" s="56"/>
      <c r="EE111" s="56"/>
      <c r="EF111" s="56"/>
      <c r="EG111" s="56"/>
      <c r="EH111" s="56"/>
      <c r="EJ111" s="56"/>
      <c r="EK111" s="56"/>
      <c r="EL111" s="56"/>
      <c r="EM111" s="56"/>
      <c r="EN111" s="56"/>
      <c r="EO111" s="56"/>
      <c r="EP111" s="56"/>
      <c r="EQ111" s="56"/>
      <c r="ER111" s="56"/>
      <c r="ET111" s="56"/>
      <c r="EU111" s="56"/>
      <c r="EV111" s="56"/>
      <c r="EW111" s="56"/>
      <c r="EX111" s="56"/>
      <c r="EY111" s="56"/>
      <c r="EZ111" s="56"/>
      <c r="FA111" s="56"/>
      <c r="FB111" s="56"/>
      <c r="FD111" s="56"/>
      <c r="FE111" s="56"/>
      <c r="FF111" s="56"/>
      <c r="FG111" s="56"/>
      <c r="FH111" s="56"/>
      <c r="FI111" s="56"/>
      <c r="FJ111" s="56"/>
      <c r="FK111" s="56"/>
      <c r="FL111" s="56"/>
      <c r="FN111" s="56"/>
      <c r="FO111" s="56"/>
      <c r="FP111" s="56"/>
      <c r="FQ111" s="56"/>
      <c r="FR111" s="56"/>
      <c r="FS111" s="56"/>
      <c r="FT111" s="56"/>
      <c r="FU111" s="56"/>
      <c r="FV111" s="56"/>
      <c r="FX111" s="56"/>
      <c r="FY111" s="56"/>
      <c r="FZ111" s="56"/>
      <c r="GA111" s="56"/>
      <c r="GB111" s="56"/>
      <c r="GC111" s="56"/>
      <c r="GD111" s="56"/>
      <c r="GE111" s="56"/>
      <c r="GF111" s="56"/>
      <c r="GH111" s="56"/>
      <c r="GI111" s="56"/>
      <c r="GJ111" s="56"/>
      <c r="GK111" s="56"/>
      <c r="GL111" s="56"/>
      <c r="GM111" s="56"/>
      <c r="GN111" s="56"/>
      <c r="GO111" s="56"/>
      <c r="GP111" s="56"/>
      <c r="GR111" s="56"/>
      <c r="GS111" s="56"/>
      <c r="GT111" s="56"/>
      <c r="GU111" s="56"/>
      <c r="GV111" s="56"/>
      <c r="GW111" s="56"/>
      <c r="GX111" s="56"/>
      <c r="GY111" s="56"/>
      <c r="GZ111" s="56"/>
      <c r="HB111" s="56"/>
      <c r="HC111" s="56"/>
      <c r="HD111" s="56"/>
      <c r="HE111" s="56"/>
      <c r="HF111" s="56"/>
      <c r="HG111" s="56"/>
      <c r="HH111" s="56"/>
      <c r="HI111" s="56"/>
      <c r="HJ111" s="56"/>
      <c r="HL111" s="56"/>
      <c r="HM111" s="56"/>
      <c r="HN111" s="56"/>
      <c r="HO111" s="56"/>
      <c r="HP111" s="56"/>
      <c r="HQ111" s="56"/>
      <c r="HR111" s="56"/>
      <c r="HS111" s="56"/>
      <c r="HT111" s="56"/>
      <c r="HV111" s="56"/>
      <c r="HW111" s="56"/>
      <c r="HX111" s="56"/>
      <c r="HY111" s="56"/>
      <c r="HZ111" s="56"/>
      <c r="IA111" s="56"/>
      <c r="IB111" s="56"/>
      <c r="IC111" s="56"/>
      <c r="ID111" s="56"/>
      <c r="IF111" s="56"/>
      <c r="IG111" s="56"/>
      <c r="IH111" s="56"/>
      <c r="II111" s="56"/>
      <c r="IJ111" s="56"/>
      <c r="IK111" s="56"/>
      <c r="IL111" s="56"/>
      <c r="IM111" s="56"/>
      <c r="IN111" s="56"/>
      <c r="IP111" s="56"/>
      <c r="IQ111" s="56"/>
      <c r="IR111" s="56"/>
      <c r="IS111" s="56"/>
      <c r="IT111" s="56"/>
      <c r="IU111" s="56"/>
    </row>
    <row r="112" spans="1:255" ht="12.75" customHeight="1" thickBot="1" x14ac:dyDescent="0.25">
      <c r="A112" s="103"/>
      <c r="B112" s="105">
        <v>509.33</v>
      </c>
      <c r="C112" s="92" t="s">
        <v>67</v>
      </c>
      <c r="D112" s="93"/>
      <c r="E112" s="94"/>
      <c r="F112" s="94"/>
      <c r="G112" s="94"/>
      <c r="H112" s="95"/>
      <c r="I112" s="96">
        <f t="shared" si="4"/>
        <v>0</v>
      </c>
      <c r="J112" s="56"/>
      <c r="K112" s="56"/>
      <c r="L112" s="56"/>
      <c r="M112" s="56"/>
      <c r="N112" s="56"/>
      <c r="O112" s="56"/>
      <c r="P112" s="56"/>
      <c r="Q112" s="56"/>
      <c r="R112" s="56"/>
      <c r="T112" s="56"/>
      <c r="U112" s="56"/>
      <c r="V112" s="56"/>
      <c r="W112" s="56"/>
      <c r="X112" s="56"/>
      <c r="Y112" s="56"/>
      <c r="Z112" s="56"/>
      <c r="AA112" s="56"/>
      <c r="AB112" s="56"/>
      <c r="AD112" s="56"/>
      <c r="AE112" s="56"/>
      <c r="AF112" s="56"/>
      <c r="AG112" s="56"/>
      <c r="AH112" s="56"/>
      <c r="AI112" s="56"/>
      <c r="AJ112" s="56"/>
      <c r="AK112" s="56"/>
      <c r="AL112" s="56"/>
      <c r="AN112" s="56"/>
      <c r="AO112" s="56"/>
      <c r="AP112" s="56"/>
      <c r="AQ112" s="56"/>
      <c r="AR112" s="56"/>
      <c r="AS112" s="56"/>
      <c r="AT112" s="56"/>
      <c r="AU112" s="56"/>
      <c r="AV112" s="56"/>
      <c r="AX112" s="56"/>
      <c r="AY112" s="56"/>
      <c r="AZ112" s="56"/>
      <c r="BA112" s="56"/>
      <c r="BB112" s="56"/>
      <c r="BC112" s="56"/>
      <c r="BD112" s="56"/>
      <c r="BE112" s="56"/>
      <c r="BF112" s="56"/>
      <c r="BH112" s="56"/>
      <c r="BI112" s="56"/>
      <c r="BJ112" s="56"/>
      <c r="BK112" s="56"/>
      <c r="BL112" s="56"/>
      <c r="BM112" s="56"/>
      <c r="BN112" s="56"/>
      <c r="BO112" s="56"/>
      <c r="BP112" s="56"/>
      <c r="BR112" s="56"/>
      <c r="BS112" s="56"/>
      <c r="BT112" s="56"/>
      <c r="BU112" s="56"/>
      <c r="BV112" s="56"/>
      <c r="BW112" s="56"/>
      <c r="BX112" s="56"/>
      <c r="BY112" s="56"/>
      <c r="BZ112" s="56"/>
      <c r="CB112" s="56"/>
      <c r="CC112" s="56"/>
      <c r="CD112" s="56"/>
      <c r="CE112" s="56"/>
      <c r="CF112" s="56"/>
      <c r="CG112" s="56"/>
      <c r="CH112" s="56"/>
      <c r="CI112" s="56"/>
      <c r="CJ112" s="56"/>
      <c r="CL112" s="56"/>
      <c r="CM112" s="56"/>
      <c r="CN112" s="56"/>
      <c r="CO112" s="56"/>
      <c r="CP112" s="56"/>
      <c r="CQ112" s="56"/>
      <c r="CR112" s="56"/>
      <c r="CS112" s="56"/>
      <c r="CT112" s="56"/>
      <c r="CV112" s="56"/>
      <c r="CW112" s="56"/>
      <c r="CX112" s="56"/>
      <c r="CY112" s="56"/>
      <c r="CZ112" s="56"/>
      <c r="DA112" s="56"/>
      <c r="DB112" s="56"/>
      <c r="DC112" s="56"/>
      <c r="DD112" s="56"/>
      <c r="DF112" s="56"/>
      <c r="DG112" s="56"/>
      <c r="DH112" s="56"/>
      <c r="DI112" s="56"/>
      <c r="DJ112" s="56"/>
      <c r="DK112" s="56"/>
      <c r="DL112" s="56"/>
      <c r="DM112" s="56"/>
      <c r="DN112" s="56"/>
      <c r="DP112" s="56"/>
      <c r="DQ112" s="56"/>
      <c r="DR112" s="56"/>
      <c r="DS112" s="56"/>
      <c r="DT112" s="56"/>
      <c r="DU112" s="56"/>
      <c r="DV112" s="56"/>
      <c r="DW112" s="56"/>
      <c r="DX112" s="56"/>
      <c r="DZ112" s="56"/>
      <c r="EA112" s="56"/>
      <c r="EB112" s="56"/>
      <c r="EC112" s="56"/>
      <c r="ED112" s="56"/>
      <c r="EE112" s="56"/>
      <c r="EF112" s="56"/>
      <c r="EG112" s="56"/>
      <c r="EH112" s="56"/>
      <c r="EJ112" s="56"/>
      <c r="EK112" s="56"/>
      <c r="EL112" s="56"/>
      <c r="EM112" s="56"/>
      <c r="EN112" s="56"/>
      <c r="EO112" s="56"/>
      <c r="EP112" s="56"/>
      <c r="EQ112" s="56"/>
      <c r="ER112" s="56"/>
      <c r="ET112" s="56"/>
      <c r="EU112" s="56"/>
      <c r="EV112" s="56"/>
      <c r="EW112" s="56"/>
      <c r="EX112" s="56"/>
      <c r="EY112" s="56"/>
      <c r="EZ112" s="56"/>
      <c r="FA112" s="56"/>
      <c r="FB112" s="56"/>
      <c r="FD112" s="56"/>
      <c r="FE112" s="56"/>
      <c r="FF112" s="56"/>
      <c r="FG112" s="56"/>
      <c r="FH112" s="56"/>
      <c r="FI112" s="56"/>
      <c r="FJ112" s="56"/>
      <c r="FK112" s="56"/>
      <c r="FL112" s="56"/>
      <c r="FN112" s="56"/>
      <c r="FO112" s="56"/>
      <c r="FP112" s="56"/>
      <c r="FQ112" s="56"/>
      <c r="FR112" s="56"/>
      <c r="FS112" s="56"/>
      <c r="FT112" s="56"/>
      <c r="FU112" s="56"/>
      <c r="FV112" s="56"/>
      <c r="FX112" s="56"/>
      <c r="FY112" s="56"/>
      <c r="FZ112" s="56"/>
      <c r="GA112" s="56"/>
      <c r="GB112" s="56"/>
      <c r="GC112" s="56"/>
      <c r="GD112" s="56"/>
      <c r="GE112" s="56"/>
      <c r="GF112" s="56"/>
      <c r="GH112" s="56"/>
      <c r="GI112" s="56"/>
      <c r="GJ112" s="56"/>
      <c r="GK112" s="56"/>
      <c r="GL112" s="56"/>
      <c r="GM112" s="56"/>
      <c r="GN112" s="56"/>
      <c r="GO112" s="56"/>
      <c r="GP112" s="56"/>
      <c r="GR112" s="56"/>
      <c r="GS112" s="56"/>
      <c r="GT112" s="56"/>
      <c r="GU112" s="56"/>
      <c r="GV112" s="56"/>
      <c r="GW112" s="56"/>
      <c r="GX112" s="56"/>
      <c r="GY112" s="56"/>
      <c r="GZ112" s="56"/>
      <c r="HB112" s="56"/>
      <c r="HC112" s="56"/>
      <c r="HD112" s="56"/>
      <c r="HE112" s="56"/>
      <c r="HF112" s="56"/>
      <c r="HG112" s="56"/>
      <c r="HH112" s="56"/>
      <c r="HI112" s="56"/>
      <c r="HJ112" s="56"/>
      <c r="HL112" s="56"/>
      <c r="HM112" s="56"/>
      <c r="HN112" s="56"/>
      <c r="HO112" s="56"/>
      <c r="HP112" s="56"/>
      <c r="HQ112" s="56"/>
      <c r="HR112" s="56"/>
      <c r="HS112" s="56"/>
      <c r="HT112" s="56"/>
      <c r="HV112" s="56"/>
      <c r="HW112" s="56"/>
      <c r="HX112" s="56"/>
      <c r="HY112" s="56"/>
      <c r="HZ112" s="56"/>
      <c r="IA112" s="56"/>
      <c r="IB112" s="56"/>
      <c r="IC112" s="56"/>
      <c r="ID112" s="56"/>
      <c r="IF112" s="56"/>
      <c r="IG112" s="56"/>
      <c r="IH112" s="56"/>
      <c r="II112" s="56"/>
      <c r="IJ112" s="56"/>
      <c r="IK112" s="56"/>
      <c r="IL112" s="56"/>
      <c r="IM112" s="56"/>
      <c r="IN112" s="56"/>
      <c r="IP112" s="56"/>
      <c r="IQ112" s="56"/>
      <c r="IR112" s="56"/>
      <c r="IS112" s="56"/>
      <c r="IT112" s="56"/>
      <c r="IU112" s="56"/>
    </row>
    <row r="113" spans="1:255" ht="12.75" customHeight="1" thickBot="1" x14ac:dyDescent="0.25">
      <c r="A113" s="103"/>
      <c r="B113" s="106">
        <v>424.18</v>
      </c>
      <c r="C113" s="85" t="s">
        <v>70</v>
      </c>
      <c r="D113" s="86"/>
      <c r="E113" s="47"/>
      <c r="F113" s="47"/>
      <c r="G113" s="47"/>
      <c r="H113" s="48"/>
      <c r="I113" s="49">
        <f t="shared" si="4"/>
        <v>0</v>
      </c>
      <c r="J113" s="56"/>
      <c r="K113" s="56"/>
      <c r="L113" s="56"/>
      <c r="M113" s="56"/>
      <c r="N113" s="56"/>
      <c r="O113" s="56"/>
      <c r="P113" s="56"/>
      <c r="Q113" s="56"/>
      <c r="R113" s="56"/>
      <c r="T113" s="56"/>
      <c r="U113" s="56"/>
      <c r="V113" s="56"/>
      <c r="W113" s="56"/>
      <c r="X113" s="56"/>
      <c r="Y113" s="56"/>
      <c r="Z113" s="56"/>
      <c r="AA113" s="56"/>
      <c r="AB113" s="56"/>
      <c r="AD113" s="56"/>
      <c r="AE113" s="56"/>
      <c r="AF113" s="56"/>
      <c r="AG113" s="56"/>
      <c r="AH113" s="56"/>
      <c r="AI113" s="56"/>
      <c r="AJ113" s="56"/>
      <c r="AK113" s="56"/>
      <c r="AL113" s="56"/>
      <c r="AN113" s="56"/>
      <c r="AO113" s="56"/>
      <c r="AP113" s="56"/>
      <c r="AQ113" s="56"/>
      <c r="AR113" s="56"/>
      <c r="AS113" s="56"/>
      <c r="AT113" s="56"/>
      <c r="AU113" s="56"/>
      <c r="AV113" s="56"/>
      <c r="AX113" s="56"/>
      <c r="AY113" s="56"/>
      <c r="AZ113" s="56"/>
      <c r="BA113" s="56"/>
      <c r="BB113" s="56"/>
      <c r="BC113" s="56"/>
      <c r="BD113" s="56"/>
      <c r="BE113" s="56"/>
      <c r="BF113" s="56"/>
      <c r="BH113" s="56"/>
      <c r="BI113" s="56"/>
      <c r="BJ113" s="56"/>
      <c r="BK113" s="56"/>
      <c r="BL113" s="56"/>
      <c r="BM113" s="56"/>
      <c r="BN113" s="56"/>
      <c r="BO113" s="56"/>
      <c r="BP113" s="56"/>
      <c r="BR113" s="56"/>
      <c r="BS113" s="56"/>
      <c r="BT113" s="56"/>
      <c r="BU113" s="56"/>
      <c r="BV113" s="56"/>
      <c r="BW113" s="56"/>
      <c r="BX113" s="56"/>
      <c r="BY113" s="56"/>
      <c r="BZ113" s="56"/>
      <c r="CB113" s="56"/>
      <c r="CC113" s="56"/>
      <c r="CD113" s="56"/>
      <c r="CE113" s="56"/>
      <c r="CF113" s="56"/>
      <c r="CG113" s="56"/>
      <c r="CH113" s="56"/>
      <c r="CI113" s="56"/>
      <c r="CJ113" s="56"/>
      <c r="CL113" s="56"/>
      <c r="CM113" s="56"/>
      <c r="CN113" s="56"/>
      <c r="CO113" s="56"/>
      <c r="CP113" s="56"/>
      <c r="CQ113" s="56"/>
      <c r="CR113" s="56"/>
      <c r="CS113" s="56"/>
      <c r="CT113" s="56"/>
      <c r="CV113" s="56"/>
      <c r="CW113" s="56"/>
      <c r="CX113" s="56"/>
      <c r="CY113" s="56"/>
      <c r="CZ113" s="56"/>
      <c r="DA113" s="56"/>
      <c r="DB113" s="56"/>
      <c r="DC113" s="56"/>
      <c r="DD113" s="56"/>
      <c r="DF113" s="56"/>
      <c r="DG113" s="56"/>
      <c r="DH113" s="56"/>
      <c r="DI113" s="56"/>
      <c r="DJ113" s="56"/>
      <c r="DK113" s="56"/>
      <c r="DL113" s="56"/>
      <c r="DM113" s="56"/>
      <c r="DN113" s="56"/>
      <c r="DP113" s="56"/>
      <c r="DQ113" s="56"/>
      <c r="DR113" s="56"/>
      <c r="DS113" s="56"/>
      <c r="DT113" s="56"/>
      <c r="DU113" s="56"/>
      <c r="DV113" s="56"/>
      <c r="DW113" s="56"/>
      <c r="DX113" s="56"/>
      <c r="DZ113" s="56"/>
      <c r="EA113" s="56"/>
      <c r="EB113" s="56"/>
      <c r="EC113" s="56"/>
      <c r="ED113" s="56"/>
      <c r="EE113" s="56"/>
      <c r="EF113" s="56"/>
      <c r="EG113" s="56"/>
      <c r="EH113" s="56"/>
      <c r="EJ113" s="56"/>
      <c r="EK113" s="56"/>
      <c r="EL113" s="56"/>
      <c r="EM113" s="56"/>
      <c r="EN113" s="56"/>
      <c r="EO113" s="56"/>
      <c r="EP113" s="56"/>
      <c r="EQ113" s="56"/>
      <c r="ER113" s="56"/>
      <c r="ET113" s="56"/>
      <c r="EU113" s="56"/>
      <c r="EV113" s="56"/>
      <c r="EW113" s="56"/>
      <c r="EX113" s="56"/>
      <c r="EY113" s="56"/>
      <c r="EZ113" s="56"/>
      <c r="FA113" s="56"/>
      <c r="FB113" s="56"/>
      <c r="FD113" s="56"/>
      <c r="FE113" s="56"/>
      <c r="FF113" s="56"/>
      <c r="FG113" s="56"/>
      <c r="FH113" s="56"/>
      <c r="FI113" s="56"/>
      <c r="FJ113" s="56"/>
      <c r="FK113" s="56"/>
      <c r="FL113" s="56"/>
      <c r="FN113" s="56"/>
      <c r="FO113" s="56"/>
      <c r="FP113" s="56"/>
      <c r="FQ113" s="56"/>
      <c r="FR113" s="56"/>
      <c r="FS113" s="56"/>
      <c r="FT113" s="56"/>
      <c r="FU113" s="56"/>
      <c r="FV113" s="56"/>
      <c r="FX113" s="56"/>
      <c r="FY113" s="56"/>
      <c r="FZ113" s="56"/>
      <c r="GA113" s="56"/>
      <c r="GB113" s="56"/>
      <c r="GC113" s="56"/>
      <c r="GD113" s="56"/>
      <c r="GE113" s="56"/>
      <c r="GF113" s="56"/>
      <c r="GH113" s="56"/>
      <c r="GI113" s="56"/>
      <c r="GJ113" s="56"/>
      <c r="GK113" s="56"/>
      <c r="GL113" s="56"/>
      <c r="GM113" s="56"/>
      <c r="GN113" s="56"/>
      <c r="GO113" s="56"/>
      <c r="GP113" s="56"/>
      <c r="GR113" s="56"/>
      <c r="GS113" s="56"/>
      <c r="GT113" s="56"/>
      <c r="GU113" s="56"/>
      <c r="GV113" s="56"/>
      <c r="GW113" s="56"/>
      <c r="GX113" s="56"/>
      <c r="GY113" s="56"/>
      <c r="GZ113" s="56"/>
      <c r="HB113" s="56"/>
      <c r="HC113" s="56"/>
      <c r="HD113" s="56"/>
      <c r="HE113" s="56"/>
      <c r="HF113" s="56"/>
      <c r="HG113" s="56"/>
      <c r="HH113" s="56"/>
      <c r="HI113" s="56"/>
      <c r="HJ113" s="56"/>
      <c r="HL113" s="56"/>
      <c r="HM113" s="56"/>
      <c r="HN113" s="56"/>
      <c r="HO113" s="56"/>
      <c r="HP113" s="56"/>
      <c r="HQ113" s="56"/>
      <c r="HR113" s="56"/>
      <c r="HS113" s="56"/>
      <c r="HT113" s="56"/>
      <c r="HV113" s="56"/>
      <c r="HW113" s="56"/>
      <c r="HX113" s="56"/>
      <c r="HY113" s="56"/>
      <c r="HZ113" s="56"/>
      <c r="IA113" s="56"/>
      <c r="IB113" s="56"/>
      <c r="IC113" s="56"/>
      <c r="ID113" s="56"/>
      <c r="IF113" s="56"/>
      <c r="IG113" s="56"/>
      <c r="IH113" s="56"/>
      <c r="II113" s="56"/>
      <c r="IJ113" s="56"/>
      <c r="IK113" s="56"/>
      <c r="IL113" s="56"/>
      <c r="IM113" s="56"/>
      <c r="IN113" s="56"/>
      <c r="IP113" s="56"/>
      <c r="IQ113" s="56"/>
      <c r="IR113" s="56"/>
      <c r="IS113" s="56"/>
      <c r="IT113" s="56"/>
      <c r="IU113" s="56"/>
    </row>
    <row r="114" spans="1:255" ht="12.75" customHeight="1" thickBot="1" x14ac:dyDescent="0.25">
      <c r="A114" s="103"/>
      <c r="B114" s="106">
        <v>452.13</v>
      </c>
      <c r="C114" s="85" t="s">
        <v>72</v>
      </c>
      <c r="D114" s="86"/>
      <c r="E114" s="47"/>
      <c r="F114" s="47"/>
      <c r="G114" s="47"/>
      <c r="H114" s="48"/>
      <c r="I114" s="49">
        <f t="shared" si="4"/>
        <v>0</v>
      </c>
      <c r="J114" s="56"/>
      <c r="K114" s="56"/>
      <c r="L114" s="56"/>
      <c r="M114" s="56"/>
      <c r="N114" s="56"/>
      <c r="O114" s="56"/>
      <c r="P114" s="56"/>
      <c r="Q114" s="56"/>
      <c r="R114" s="56"/>
      <c r="T114" s="56"/>
      <c r="U114" s="56"/>
      <c r="V114" s="56"/>
      <c r="W114" s="56"/>
      <c r="X114" s="56"/>
      <c r="Y114" s="56"/>
      <c r="Z114" s="56"/>
      <c r="AA114" s="56"/>
      <c r="AB114" s="56"/>
      <c r="AD114" s="56"/>
      <c r="AE114" s="56"/>
      <c r="AF114" s="56"/>
      <c r="AG114" s="56"/>
      <c r="AH114" s="56"/>
      <c r="AI114" s="56"/>
      <c r="AJ114" s="56"/>
      <c r="AK114" s="56"/>
      <c r="AL114" s="56"/>
      <c r="AN114" s="56"/>
      <c r="AO114" s="56"/>
      <c r="AP114" s="56"/>
      <c r="AQ114" s="56"/>
      <c r="AR114" s="56"/>
      <c r="AS114" s="56"/>
      <c r="AT114" s="56"/>
      <c r="AU114" s="56"/>
      <c r="AV114" s="56"/>
      <c r="AX114" s="56"/>
      <c r="AY114" s="56"/>
      <c r="AZ114" s="56"/>
      <c r="BA114" s="56"/>
      <c r="BB114" s="56"/>
      <c r="BC114" s="56"/>
      <c r="BD114" s="56"/>
      <c r="BE114" s="56"/>
      <c r="BF114" s="56"/>
      <c r="BH114" s="56"/>
      <c r="BI114" s="56"/>
      <c r="BJ114" s="56"/>
      <c r="BK114" s="56"/>
      <c r="BL114" s="56"/>
      <c r="BM114" s="56"/>
      <c r="BN114" s="56"/>
      <c r="BO114" s="56"/>
      <c r="BP114" s="56"/>
      <c r="BR114" s="56"/>
      <c r="BS114" s="56"/>
      <c r="BT114" s="56"/>
      <c r="BU114" s="56"/>
      <c r="BV114" s="56"/>
      <c r="BW114" s="56"/>
      <c r="BX114" s="56"/>
      <c r="BY114" s="56"/>
      <c r="BZ114" s="56"/>
      <c r="CB114" s="56"/>
      <c r="CC114" s="56"/>
      <c r="CD114" s="56"/>
      <c r="CE114" s="56"/>
      <c r="CF114" s="56"/>
      <c r="CG114" s="56"/>
      <c r="CH114" s="56"/>
      <c r="CI114" s="56"/>
      <c r="CJ114" s="56"/>
      <c r="CL114" s="56"/>
      <c r="CM114" s="56"/>
      <c r="CN114" s="56"/>
      <c r="CO114" s="56"/>
      <c r="CP114" s="56"/>
      <c r="CQ114" s="56"/>
      <c r="CR114" s="56"/>
      <c r="CS114" s="56"/>
      <c r="CT114" s="56"/>
      <c r="CV114" s="56"/>
      <c r="CW114" s="56"/>
      <c r="CX114" s="56"/>
      <c r="CY114" s="56"/>
      <c r="CZ114" s="56"/>
      <c r="DA114" s="56"/>
      <c r="DB114" s="56"/>
      <c r="DC114" s="56"/>
      <c r="DD114" s="56"/>
      <c r="DF114" s="56"/>
      <c r="DG114" s="56"/>
      <c r="DH114" s="56"/>
      <c r="DI114" s="56"/>
      <c r="DJ114" s="56"/>
      <c r="DK114" s="56"/>
      <c r="DL114" s="56"/>
      <c r="DM114" s="56"/>
      <c r="DN114" s="56"/>
      <c r="DP114" s="56"/>
      <c r="DQ114" s="56"/>
      <c r="DR114" s="56"/>
      <c r="DS114" s="56"/>
      <c r="DT114" s="56"/>
      <c r="DU114" s="56"/>
      <c r="DV114" s="56"/>
      <c r="DW114" s="56"/>
      <c r="DX114" s="56"/>
      <c r="DZ114" s="56"/>
      <c r="EA114" s="56"/>
      <c r="EB114" s="56"/>
      <c r="EC114" s="56"/>
      <c r="ED114" s="56"/>
      <c r="EE114" s="56"/>
      <c r="EF114" s="56"/>
      <c r="EG114" s="56"/>
      <c r="EH114" s="56"/>
      <c r="EJ114" s="56"/>
      <c r="EK114" s="56"/>
      <c r="EL114" s="56"/>
      <c r="EM114" s="56"/>
      <c r="EN114" s="56"/>
      <c r="EO114" s="56"/>
      <c r="EP114" s="56"/>
      <c r="EQ114" s="56"/>
      <c r="ER114" s="56"/>
      <c r="ET114" s="56"/>
      <c r="EU114" s="56"/>
      <c r="EV114" s="56"/>
      <c r="EW114" s="56"/>
      <c r="EX114" s="56"/>
      <c r="EY114" s="56"/>
      <c r="EZ114" s="56"/>
      <c r="FA114" s="56"/>
      <c r="FB114" s="56"/>
      <c r="FD114" s="56"/>
      <c r="FE114" s="56"/>
      <c r="FF114" s="56"/>
      <c r="FG114" s="56"/>
      <c r="FH114" s="56"/>
      <c r="FI114" s="56"/>
      <c r="FJ114" s="56"/>
      <c r="FK114" s="56"/>
      <c r="FL114" s="56"/>
      <c r="FN114" s="56"/>
      <c r="FO114" s="56"/>
      <c r="FP114" s="56"/>
      <c r="FQ114" s="56"/>
      <c r="FR114" s="56"/>
      <c r="FS114" s="56"/>
      <c r="FT114" s="56"/>
      <c r="FU114" s="56"/>
      <c r="FV114" s="56"/>
      <c r="FX114" s="56"/>
      <c r="FY114" s="56"/>
      <c r="FZ114" s="56"/>
      <c r="GA114" s="56"/>
      <c r="GB114" s="56"/>
      <c r="GC114" s="56"/>
      <c r="GD114" s="56"/>
      <c r="GE114" s="56"/>
      <c r="GF114" s="56"/>
      <c r="GH114" s="56"/>
      <c r="GI114" s="56"/>
      <c r="GJ114" s="56"/>
      <c r="GK114" s="56"/>
      <c r="GL114" s="56"/>
      <c r="GM114" s="56"/>
      <c r="GN114" s="56"/>
      <c r="GO114" s="56"/>
      <c r="GP114" s="56"/>
      <c r="GR114" s="56"/>
      <c r="GS114" s="56"/>
      <c r="GT114" s="56"/>
      <c r="GU114" s="56"/>
      <c r="GV114" s="56"/>
      <c r="GW114" s="56"/>
      <c r="GX114" s="56"/>
      <c r="GY114" s="56"/>
      <c r="GZ114" s="56"/>
      <c r="HB114" s="56"/>
      <c r="HC114" s="56"/>
      <c r="HD114" s="56"/>
      <c r="HE114" s="56"/>
      <c r="HF114" s="56"/>
      <c r="HG114" s="56"/>
      <c r="HH114" s="56"/>
      <c r="HI114" s="56"/>
      <c r="HJ114" s="56"/>
      <c r="HL114" s="56"/>
      <c r="HM114" s="56"/>
      <c r="HN114" s="56"/>
      <c r="HO114" s="56"/>
      <c r="HP114" s="56"/>
      <c r="HQ114" s="56"/>
      <c r="HR114" s="56"/>
      <c r="HS114" s="56"/>
      <c r="HT114" s="56"/>
      <c r="HV114" s="56"/>
      <c r="HW114" s="56"/>
      <c r="HX114" s="56"/>
      <c r="HY114" s="56"/>
      <c r="HZ114" s="56"/>
      <c r="IA114" s="56"/>
      <c r="IB114" s="56"/>
      <c r="IC114" s="56"/>
      <c r="ID114" s="56"/>
      <c r="IF114" s="56"/>
      <c r="IG114" s="56"/>
      <c r="IH114" s="56"/>
      <c r="II114" s="56"/>
      <c r="IJ114" s="56"/>
      <c r="IK114" s="56"/>
      <c r="IL114" s="56"/>
      <c r="IM114" s="56"/>
      <c r="IN114" s="56"/>
      <c r="IP114" s="56"/>
      <c r="IQ114" s="56"/>
      <c r="IR114" s="56"/>
      <c r="IS114" s="56"/>
      <c r="IT114" s="56"/>
      <c r="IU114" s="56"/>
    </row>
    <row r="115" spans="1:255" ht="12.75" customHeight="1" thickBot="1" x14ac:dyDescent="0.25">
      <c r="A115" s="103"/>
      <c r="B115" s="106">
        <v>502.57</v>
      </c>
      <c r="C115" s="85" t="s">
        <v>73</v>
      </c>
      <c r="D115" s="86"/>
      <c r="E115" s="47"/>
      <c r="F115" s="47"/>
      <c r="G115" s="47"/>
      <c r="H115" s="48"/>
      <c r="I115" s="49">
        <f t="shared" si="4"/>
        <v>0</v>
      </c>
      <c r="J115" s="56"/>
      <c r="K115" s="56"/>
      <c r="L115" s="56"/>
      <c r="M115" s="56"/>
      <c r="N115" s="56"/>
      <c r="O115" s="56"/>
      <c r="P115" s="56"/>
      <c r="Q115" s="56"/>
      <c r="R115" s="56"/>
      <c r="T115" s="56"/>
      <c r="U115" s="56"/>
      <c r="V115" s="56"/>
      <c r="W115" s="56"/>
      <c r="X115" s="56"/>
      <c r="Y115" s="56"/>
      <c r="Z115" s="56"/>
      <c r="AA115" s="56"/>
      <c r="AB115" s="56"/>
      <c r="AD115" s="56"/>
      <c r="AE115" s="56"/>
      <c r="AF115" s="56"/>
      <c r="AG115" s="56"/>
      <c r="AH115" s="56"/>
      <c r="AI115" s="56"/>
      <c r="AJ115" s="56"/>
      <c r="AK115" s="56"/>
      <c r="AL115" s="56"/>
      <c r="AN115" s="56"/>
      <c r="AO115" s="56"/>
      <c r="AP115" s="56"/>
      <c r="AQ115" s="56"/>
      <c r="AR115" s="56"/>
      <c r="AS115" s="56"/>
      <c r="AT115" s="56"/>
      <c r="AU115" s="56"/>
      <c r="AV115" s="56"/>
      <c r="AX115" s="56"/>
      <c r="AY115" s="56"/>
      <c r="AZ115" s="56"/>
      <c r="BA115" s="56"/>
      <c r="BB115" s="56"/>
      <c r="BC115" s="56"/>
      <c r="BD115" s="56"/>
      <c r="BE115" s="56"/>
      <c r="BF115" s="56"/>
      <c r="BH115" s="56"/>
      <c r="BI115" s="56"/>
      <c r="BJ115" s="56"/>
      <c r="BK115" s="56"/>
      <c r="BL115" s="56"/>
      <c r="BM115" s="56"/>
      <c r="BN115" s="56"/>
      <c r="BO115" s="56"/>
      <c r="BP115" s="56"/>
      <c r="BR115" s="56"/>
      <c r="BS115" s="56"/>
      <c r="BT115" s="56"/>
      <c r="BU115" s="56"/>
      <c r="BV115" s="56"/>
      <c r="BW115" s="56"/>
      <c r="BX115" s="56"/>
      <c r="BY115" s="56"/>
      <c r="BZ115" s="56"/>
      <c r="CB115" s="56"/>
      <c r="CC115" s="56"/>
      <c r="CD115" s="56"/>
      <c r="CE115" s="56"/>
      <c r="CF115" s="56"/>
      <c r="CG115" s="56"/>
      <c r="CH115" s="56"/>
      <c r="CI115" s="56"/>
      <c r="CJ115" s="56"/>
      <c r="CL115" s="56"/>
      <c r="CM115" s="56"/>
      <c r="CN115" s="56"/>
      <c r="CO115" s="56"/>
      <c r="CP115" s="56"/>
      <c r="CQ115" s="56"/>
      <c r="CR115" s="56"/>
      <c r="CS115" s="56"/>
      <c r="CT115" s="56"/>
      <c r="CV115" s="56"/>
      <c r="CW115" s="56"/>
      <c r="CX115" s="56"/>
      <c r="CY115" s="56"/>
      <c r="CZ115" s="56"/>
      <c r="DA115" s="56"/>
      <c r="DB115" s="56"/>
      <c r="DC115" s="56"/>
      <c r="DD115" s="56"/>
      <c r="DF115" s="56"/>
      <c r="DG115" s="56"/>
      <c r="DH115" s="56"/>
      <c r="DI115" s="56"/>
      <c r="DJ115" s="56"/>
      <c r="DK115" s="56"/>
      <c r="DL115" s="56"/>
      <c r="DM115" s="56"/>
      <c r="DN115" s="56"/>
      <c r="DP115" s="56"/>
      <c r="DQ115" s="56"/>
      <c r="DR115" s="56"/>
      <c r="DS115" s="56"/>
      <c r="DT115" s="56"/>
      <c r="DU115" s="56"/>
      <c r="DV115" s="56"/>
      <c r="DW115" s="56"/>
      <c r="DX115" s="56"/>
      <c r="DZ115" s="56"/>
      <c r="EA115" s="56"/>
      <c r="EB115" s="56"/>
      <c r="EC115" s="56"/>
      <c r="ED115" s="56"/>
      <c r="EE115" s="56"/>
      <c r="EF115" s="56"/>
      <c r="EG115" s="56"/>
      <c r="EH115" s="56"/>
      <c r="EJ115" s="56"/>
      <c r="EK115" s="56"/>
      <c r="EL115" s="56"/>
      <c r="EM115" s="56"/>
      <c r="EN115" s="56"/>
      <c r="EO115" s="56"/>
      <c r="EP115" s="56"/>
      <c r="EQ115" s="56"/>
      <c r="ER115" s="56"/>
      <c r="ET115" s="56"/>
      <c r="EU115" s="56"/>
      <c r="EV115" s="56"/>
      <c r="EW115" s="56"/>
      <c r="EX115" s="56"/>
      <c r="EY115" s="56"/>
      <c r="EZ115" s="56"/>
      <c r="FA115" s="56"/>
      <c r="FB115" s="56"/>
      <c r="FD115" s="56"/>
      <c r="FE115" s="56"/>
      <c r="FF115" s="56"/>
      <c r="FG115" s="56"/>
      <c r="FH115" s="56"/>
      <c r="FI115" s="56"/>
      <c r="FJ115" s="56"/>
      <c r="FK115" s="56"/>
      <c r="FL115" s="56"/>
      <c r="FN115" s="56"/>
      <c r="FO115" s="56"/>
      <c r="FP115" s="56"/>
      <c r="FQ115" s="56"/>
      <c r="FR115" s="56"/>
      <c r="FS115" s="56"/>
      <c r="FT115" s="56"/>
      <c r="FU115" s="56"/>
      <c r="FV115" s="56"/>
      <c r="FX115" s="56"/>
      <c r="FY115" s="56"/>
      <c r="FZ115" s="56"/>
      <c r="GA115" s="56"/>
      <c r="GB115" s="56"/>
      <c r="GC115" s="56"/>
      <c r="GD115" s="56"/>
      <c r="GE115" s="56"/>
      <c r="GF115" s="56"/>
      <c r="GH115" s="56"/>
      <c r="GI115" s="56"/>
      <c r="GJ115" s="56"/>
      <c r="GK115" s="56"/>
      <c r="GL115" s="56"/>
      <c r="GM115" s="56"/>
      <c r="GN115" s="56"/>
      <c r="GO115" s="56"/>
      <c r="GP115" s="56"/>
      <c r="GR115" s="56"/>
      <c r="GS115" s="56"/>
      <c r="GT115" s="56"/>
      <c r="GU115" s="56"/>
      <c r="GV115" s="56"/>
      <c r="GW115" s="56"/>
      <c r="GX115" s="56"/>
      <c r="GY115" s="56"/>
      <c r="GZ115" s="56"/>
      <c r="HB115" s="56"/>
      <c r="HC115" s="56"/>
      <c r="HD115" s="56"/>
      <c r="HE115" s="56"/>
      <c r="HF115" s="56"/>
      <c r="HG115" s="56"/>
      <c r="HH115" s="56"/>
      <c r="HI115" s="56"/>
      <c r="HJ115" s="56"/>
      <c r="HL115" s="56"/>
      <c r="HM115" s="56"/>
      <c r="HN115" s="56"/>
      <c r="HO115" s="56"/>
      <c r="HP115" s="56"/>
      <c r="HQ115" s="56"/>
      <c r="HR115" s="56"/>
      <c r="HS115" s="56"/>
      <c r="HT115" s="56"/>
      <c r="HV115" s="56"/>
      <c r="HW115" s="56"/>
      <c r="HX115" s="56"/>
      <c r="HY115" s="56"/>
      <c r="HZ115" s="56"/>
      <c r="IA115" s="56"/>
      <c r="IB115" s="56"/>
      <c r="IC115" s="56"/>
      <c r="ID115" s="56"/>
      <c r="IF115" s="56"/>
      <c r="IG115" s="56"/>
      <c r="IH115" s="56"/>
      <c r="II115" s="56"/>
      <c r="IJ115" s="56"/>
      <c r="IK115" s="56"/>
      <c r="IL115" s="56"/>
      <c r="IM115" s="56"/>
      <c r="IN115" s="56"/>
      <c r="IP115" s="56"/>
      <c r="IQ115" s="56"/>
      <c r="IR115" s="56"/>
      <c r="IS115" s="56"/>
      <c r="IT115" s="56"/>
      <c r="IU115" s="56"/>
    </row>
    <row r="116" spans="1:255" ht="12.75" customHeight="1" thickBot="1" x14ac:dyDescent="0.25">
      <c r="A116" s="103"/>
      <c r="B116" s="106">
        <v>455.13</v>
      </c>
      <c r="C116" s="85" t="s">
        <v>74</v>
      </c>
      <c r="D116" s="86"/>
      <c r="E116" s="47"/>
      <c r="F116" s="47"/>
      <c r="G116" s="47"/>
      <c r="H116" s="48"/>
      <c r="I116" s="49">
        <f t="shared" si="4"/>
        <v>0</v>
      </c>
      <c r="J116" s="56"/>
      <c r="K116" s="56"/>
      <c r="L116" s="56"/>
      <c r="M116" s="56"/>
      <c r="N116" s="56"/>
      <c r="O116" s="56"/>
      <c r="P116" s="56"/>
      <c r="Q116" s="56"/>
      <c r="R116" s="56"/>
      <c r="T116" s="56"/>
      <c r="U116" s="56"/>
      <c r="V116" s="56"/>
      <c r="W116" s="56"/>
      <c r="X116" s="56"/>
      <c r="Y116" s="56"/>
      <c r="Z116" s="56"/>
      <c r="AA116" s="56"/>
      <c r="AB116" s="56"/>
      <c r="AD116" s="56"/>
      <c r="AE116" s="56"/>
      <c r="AF116" s="56"/>
      <c r="AG116" s="56"/>
      <c r="AH116" s="56"/>
      <c r="AI116" s="56"/>
      <c r="AJ116" s="56"/>
      <c r="AK116" s="56"/>
      <c r="AL116" s="56"/>
      <c r="AN116" s="56"/>
      <c r="AO116" s="56"/>
      <c r="AP116" s="56"/>
      <c r="AQ116" s="56"/>
      <c r="AR116" s="56"/>
      <c r="AS116" s="56"/>
      <c r="AT116" s="56"/>
      <c r="AU116" s="56"/>
      <c r="AV116" s="56"/>
      <c r="AX116" s="56"/>
      <c r="AY116" s="56"/>
      <c r="AZ116" s="56"/>
      <c r="BA116" s="56"/>
      <c r="BB116" s="56"/>
      <c r="BC116" s="56"/>
      <c r="BD116" s="56"/>
      <c r="BE116" s="56"/>
      <c r="BF116" s="56"/>
      <c r="BH116" s="56"/>
      <c r="BI116" s="56"/>
      <c r="BJ116" s="56"/>
      <c r="BK116" s="56"/>
      <c r="BL116" s="56"/>
      <c r="BM116" s="56"/>
      <c r="BN116" s="56"/>
      <c r="BO116" s="56"/>
      <c r="BP116" s="56"/>
      <c r="BR116" s="56"/>
      <c r="BS116" s="56"/>
      <c r="BT116" s="56"/>
      <c r="BU116" s="56"/>
      <c r="BV116" s="56"/>
      <c r="BW116" s="56"/>
      <c r="BX116" s="56"/>
      <c r="BY116" s="56"/>
      <c r="BZ116" s="56"/>
      <c r="CB116" s="56"/>
      <c r="CC116" s="56"/>
      <c r="CD116" s="56"/>
      <c r="CE116" s="56"/>
      <c r="CF116" s="56"/>
      <c r="CG116" s="56"/>
      <c r="CH116" s="56"/>
      <c r="CI116" s="56"/>
      <c r="CJ116" s="56"/>
      <c r="CL116" s="56"/>
      <c r="CM116" s="56"/>
      <c r="CN116" s="56"/>
      <c r="CO116" s="56"/>
      <c r="CP116" s="56"/>
      <c r="CQ116" s="56"/>
      <c r="CR116" s="56"/>
      <c r="CS116" s="56"/>
      <c r="CT116" s="56"/>
      <c r="CV116" s="56"/>
      <c r="CW116" s="56"/>
      <c r="CX116" s="56"/>
      <c r="CY116" s="56"/>
      <c r="CZ116" s="56"/>
      <c r="DA116" s="56"/>
      <c r="DB116" s="56"/>
      <c r="DC116" s="56"/>
      <c r="DD116" s="56"/>
      <c r="DF116" s="56"/>
      <c r="DG116" s="56"/>
      <c r="DH116" s="56"/>
      <c r="DI116" s="56"/>
      <c r="DJ116" s="56"/>
      <c r="DK116" s="56"/>
      <c r="DL116" s="56"/>
      <c r="DM116" s="56"/>
      <c r="DN116" s="56"/>
      <c r="DP116" s="56"/>
      <c r="DQ116" s="56"/>
      <c r="DR116" s="56"/>
      <c r="DS116" s="56"/>
      <c r="DT116" s="56"/>
      <c r="DU116" s="56"/>
      <c r="DV116" s="56"/>
      <c r="DW116" s="56"/>
      <c r="DX116" s="56"/>
      <c r="DZ116" s="56"/>
      <c r="EA116" s="56"/>
      <c r="EB116" s="56"/>
      <c r="EC116" s="56"/>
      <c r="ED116" s="56"/>
      <c r="EE116" s="56"/>
      <c r="EF116" s="56"/>
      <c r="EG116" s="56"/>
      <c r="EH116" s="56"/>
      <c r="EJ116" s="56"/>
      <c r="EK116" s="56"/>
      <c r="EL116" s="56"/>
      <c r="EM116" s="56"/>
      <c r="EN116" s="56"/>
      <c r="EO116" s="56"/>
      <c r="EP116" s="56"/>
      <c r="EQ116" s="56"/>
      <c r="ER116" s="56"/>
      <c r="ET116" s="56"/>
      <c r="EU116" s="56"/>
      <c r="EV116" s="56"/>
      <c r="EW116" s="56"/>
      <c r="EX116" s="56"/>
      <c r="EY116" s="56"/>
      <c r="EZ116" s="56"/>
      <c r="FA116" s="56"/>
      <c r="FB116" s="56"/>
      <c r="FD116" s="56"/>
      <c r="FE116" s="56"/>
      <c r="FF116" s="56"/>
      <c r="FG116" s="56"/>
      <c r="FH116" s="56"/>
      <c r="FI116" s="56"/>
      <c r="FJ116" s="56"/>
      <c r="FK116" s="56"/>
      <c r="FL116" s="56"/>
      <c r="FN116" s="56"/>
      <c r="FO116" s="56"/>
      <c r="FP116" s="56"/>
      <c r="FQ116" s="56"/>
      <c r="FR116" s="56"/>
      <c r="FS116" s="56"/>
      <c r="FT116" s="56"/>
      <c r="FU116" s="56"/>
      <c r="FV116" s="56"/>
      <c r="FX116" s="56"/>
      <c r="FY116" s="56"/>
      <c r="FZ116" s="56"/>
      <c r="GA116" s="56"/>
      <c r="GB116" s="56"/>
      <c r="GC116" s="56"/>
      <c r="GD116" s="56"/>
      <c r="GE116" s="56"/>
      <c r="GF116" s="56"/>
      <c r="GH116" s="56"/>
      <c r="GI116" s="56"/>
      <c r="GJ116" s="56"/>
      <c r="GK116" s="56"/>
      <c r="GL116" s="56"/>
      <c r="GM116" s="56"/>
      <c r="GN116" s="56"/>
      <c r="GO116" s="56"/>
      <c r="GP116" s="56"/>
      <c r="GR116" s="56"/>
      <c r="GS116" s="56"/>
      <c r="GT116" s="56"/>
      <c r="GU116" s="56"/>
      <c r="GV116" s="56"/>
      <c r="GW116" s="56"/>
      <c r="GX116" s="56"/>
      <c r="GY116" s="56"/>
      <c r="GZ116" s="56"/>
      <c r="HB116" s="56"/>
      <c r="HC116" s="56"/>
      <c r="HD116" s="56"/>
      <c r="HE116" s="56"/>
      <c r="HF116" s="56"/>
      <c r="HG116" s="56"/>
      <c r="HH116" s="56"/>
      <c r="HI116" s="56"/>
      <c r="HJ116" s="56"/>
      <c r="HL116" s="56"/>
      <c r="HM116" s="56"/>
      <c r="HN116" s="56"/>
      <c r="HO116" s="56"/>
      <c r="HP116" s="56"/>
      <c r="HQ116" s="56"/>
      <c r="HR116" s="56"/>
      <c r="HS116" s="56"/>
      <c r="HT116" s="56"/>
      <c r="HV116" s="56"/>
      <c r="HW116" s="56"/>
      <c r="HX116" s="56"/>
      <c r="HY116" s="56"/>
      <c r="HZ116" s="56"/>
      <c r="IA116" s="56"/>
      <c r="IB116" s="56"/>
      <c r="IC116" s="56"/>
      <c r="ID116" s="56"/>
      <c r="IF116" s="56"/>
      <c r="IG116" s="56"/>
      <c r="IH116" s="56"/>
      <c r="II116" s="56"/>
      <c r="IJ116" s="56"/>
      <c r="IK116" s="56"/>
      <c r="IL116" s="56"/>
      <c r="IM116" s="56"/>
      <c r="IN116" s="56"/>
      <c r="IP116" s="56"/>
      <c r="IQ116" s="56"/>
      <c r="IR116" s="56"/>
      <c r="IS116" s="56"/>
      <c r="IT116" s="56"/>
      <c r="IU116" s="56"/>
    </row>
    <row r="117" spans="1:255" ht="12.75" customHeight="1" thickBot="1" x14ac:dyDescent="0.25">
      <c r="A117" s="11"/>
      <c r="B117" s="106">
        <v>140.52000000000001</v>
      </c>
      <c r="C117" s="85" t="s">
        <v>75</v>
      </c>
      <c r="D117" s="86"/>
      <c r="E117" s="47"/>
      <c r="F117" s="47"/>
      <c r="G117" s="47"/>
      <c r="H117" s="48"/>
      <c r="I117" s="49">
        <f t="shared" si="4"/>
        <v>0</v>
      </c>
      <c r="J117" s="56"/>
      <c r="K117" s="56"/>
      <c r="L117" s="56"/>
      <c r="M117" s="56"/>
      <c r="N117" s="56"/>
      <c r="O117" s="56"/>
      <c r="P117" s="56"/>
      <c r="Q117" s="56"/>
      <c r="R117" s="56"/>
      <c r="T117" s="56"/>
      <c r="U117" s="56"/>
      <c r="V117" s="56"/>
      <c r="W117" s="56"/>
      <c r="X117" s="56"/>
      <c r="Y117" s="56"/>
      <c r="Z117" s="56"/>
      <c r="AA117" s="56"/>
      <c r="AB117" s="56"/>
      <c r="AD117" s="56"/>
      <c r="AE117" s="56"/>
      <c r="AF117" s="56"/>
      <c r="AG117" s="56"/>
      <c r="AH117" s="56"/>
      <c r="AI117" s="56"/>
      <c r="AJ117" s="56"/>
      <c r="AK117" s="56"/>
      <c r="AL117" s="56"/>
      <c r="AN117" s="56"/>
      <c r="AO117" s="56"/>
      <c r="AP117" s="56"/>
      <c r="AQ117" s="56"/>
      <c r="AR117" s="56"/>
      <c r="AS117" s="56"/>
      <c r="AT117" s="56"/>
      <c r="AU117" s="56"/>
      <c r="AV117" s="56"/>
      <c r="AX117" s="56"/>
      <c r="AY117" s="56"/>
      <c r="AZ117" s="56"/>
      <c r="BA117" s="56"/>
      <c r="BB117" s="56"/>
      <c r="BC117" s="56"/>
      <c r="BD117" s="56"/>
      <c r="BE117" s="56"/>
      <c r="BF117" s="56"/>
      <c r="BH117" s="56"/>
      <c r="BI117" s="56"/>
      <c r="BJ117" s="56"/>
      <c r="BK117" s="56"/>
      <c r="BL117" s="56"/>
      <c r="BM117" s="56"/>
      <c r="BN117" s="56"/>
      <c r="BO117" s="56"/>
      <c r="BP117" s="56"/>
      <c r="BR117" s="56"/>
      <c r="BS117" s="56"/>
      <c r="BT117" s="56"/>
      <c r="BU117" s="56"/>
      <c r="BV117" s="56"/>
      <c r="BW117" s="56"/>
      <c r="BX117" s="56"/>
      <c r="BY117" s="56"/>
      <c r="BZ117" s="56"/>
      <c r="CB117" s="56"/>
      <c r="CC117" s="56"/>
      <c r="CD117" s="56"/>
      <c r="CE117" s="56"/>
      <c r="CF117" s="56"/>
      <c r="CG117" s="56"/>
      <c r="CH117" s="56"/>
      <c r="CI117" s="56"/>
      <c r="CJ117" s="56"/>
      <c r="CL117" s="56"/>
      <c r="CM117" s="56"/>
      <c r="CN117" s="56"/>
      <c r="CO117" s="56"/>
      <c r="CP117" s="56"/>
      <c r="CQ117" s="56"/>
      <c r="CR117" s="56"/>
      <c r="CS117" s="56"/>
      <c r="CT117" s="56"/>
      <c r="CV117" s="56"/>
      <c r="CW117" s="56"/>
      <c r="CX117" s="56"/>
      <c r="CY117" s="56"/>
      <c r="CZ117" s="56"/>
      <c r="DA117" s="56"/>
      <c r="DB117" s="56"/>
      <c r="DC117" s="56"/>
      <c r="DD117" s="56"/>
      <c r="DF117" s="56"/>
      <c r="DG117" s="56"/>
      <c r="DH117" s="56"/>
      <c r="DI117" s="56"/>
      <c r="DJ117" s="56"/>
      <c r="DK117" s="56"/>
      <c r="DL117" s="56"/>
      <c r="DM117" s="56"/>
      <c r="DN117" s="56"/>
      <c r="DP117" s="56"/>
      <c r="DQ117" s="56"/>
      <c r="DR117" s="56"/>
      <c r="DS117" s="56"/>
      <c r="DT117" s="56"/>
      <c r="DU117" s="56"/>
      <c r="DV117" s="56"/>
      <c r="DW117" s="56"/>
      <c r="DX117" s="56"/>
      <c r="DZ117" s="56"/>
      <c r="EA117" s="56"/>
      <c r="EB117" s="56"/>
      <c r="EC117" s="56"/>
      <c r="ED117" s="56"/>
      <c r="EE117" s="56"/>
      <c r="EF117" s="56"/>
      <c r="EG117" s="56"/>
      <c r="EH117" s="56"/>
      <c r="EJ117" s="56"/>
      <c r="EK117" s="56"/>
      <c r="EL117" s="56"/>
      <c r="EM117" s="56"/>
      <c r="EN117" s="56"/>
      <c r="EO117" s="56"/>
      <c r="EP117" s="56"/>
      <c r="EQ117" s="56"/>
      <c r="ER117" s="56"/>
      <c r="ET117" s="56"/>
      <c r="EU117" s="56"/>
      <c r="EV117" s="56"/>
      <c r="EW117" s="56"/>
      <c r="EX117" s="56"/>
      <c r="EY117" s="56"/>
      <c r="EZ117" s="56"/>
      <c r="FA117" s="56"/>
      <c r="FB117" s="56"/>
      <c r="FD117" s="56"/>
      <c r="FE117" s="56"/>
      <c r="FF117" s="56"/>
      <c r="FG117" s="56"/>
      <c r="FH117" s="56"/>
      <c r="FI117" s="56"/>
      <c r="FJ117" s="56"/>
      <c r="FK117" s="56"/>
      <c r="FL117" s="56"/>
      <c r="FN117" s="56"/>
      <c r="FO117" s="56"/>
      <c r="FP117" s="56"/>
      <c r="FQ117" s="56"/>
      <c r="FR117" s="56"/>
      <c r="FS117" s="56"/>
      <c r="FT117" s="56"/>
      <c r="FU117" s="56"/>
      <c r="FV117" s="56"/>
      <c r="FX117" s="56"/>
      <c r="FY117" s="56"/>
      <c r="FZ117" s="56"/>
      <c r="GA117" s="56"/>
      <c r="GB117" s="56"/>
      <c r="GC117" s="56"/>
      <c r="GD117" s="56"/>
      <c r="GE117" s="56"/>
      <c r="GF117" s="56"/>
      <c r="GH117" s="56"/>
      <c r="GI117" s="56"/>
      <c r="GJ117" s="56"/>
      <c r="GK117" s="56"/>
      <c r="GL117" s="56"/>
      <c r="GM117" s="56"/>
      <c r="GN117" s="56"/>
      <c r="GO117" s="56"/>
      <c r="GP117" s="56"/>
      <c r="GR117" s="56"/>
      <c r="GS117" s="56"/>
      <c r="GT117" s="56"/>
      <c r="GU117" s="56"/>
      <c r="GV117" s="56"/>
      <c r="GW117" s="56"/>
      <c r="GX117" s="56"/>
      <c r="GY117" s="56"/>
      <c r="GZ117" s="56"/>
      <c r="HB117" s="56"/>
      <c r="HC117" s="56"/>
      <c r="HD117" s="56"/>
      <c r="HE117" s="56"/>
      <c r="HF117" s="56"/>
      <c r="HG117" s="56"/>
      <c r="HH117" s="56"/>
      <c r="HI117" s="56"/>
      <c r="HJ117" s="56"/>
      <c r="HL117" s="56"/>
      <c r="HM117" s="56"/>
      <c r="HN117" s="56"/>
      <c r="HO117" s="56"/>
      <c r="HP117" s="56"/>
      <c r="HQ117" s="56"/>
      <c r="HR117" s="56"/>
      <c r="HS117" s="56"/>
      <c r="HT117" s="56"/>
      <c r="HV117" s="56"/>
      <c r="HW117" s="56"/>
      <c r="HX117" s="56"/>
      <c r="HY117" s="56"/>
      <c r="HZ117" s="56"/>
      <c r="IA117" s="56"/>
      <c r="IB117" s="56"/>
      <c r="IC117" s="56"/>
      <c r="ID117" s="56"/>
      <c r="IF117" s="56"/>
      <c r="IG117" s="56"/>
      <c r="IH117" s="56"/>
      <c r="II117" s="56"/>
      <c r="IJ117" s="56"/>
      <c r="IK117" s="56"/>
      <c r="IL117" s="56"/>
      <c r="IM117" s="56"/>
      <c r="IN117" s="56"/>
      <c r="IP117" s="56"/>
      <c r="IQ117" s="56"/>
      <c r="IR117" s="56"/>
      <c r="IS117" s="56"/>
      <c r="IT117" s="56"/>
      <c r="IU117" s="56"/>
    </row>
    <row r="118" spans="1:255" ht="12.75" customHeight="1" thickBot="1" x14ac:dyDescent="0.25">
      <c r="A118" s="11"/>
      <c r="B118" s="106">
        <v>153.52000000000001</v>
      </c>
      <c r="C118" s="85" t="s">
        <v>76</v>
      </c>
      <c r="D118" s="86"/>
      <c r="E118" s="47"/>
      <c r="F118" s="47"/>
      <c r="G118" s="47"/>
      <c r="H118" s="48"/>
      <c r="I118" s="49">
        <f t="shared" si="4"/>
        <v>0</v>
      </c>
      <c r="J118" s="56"/>
      <c r="K118" s="56"/>
      <c r="L118" s="56"/>
      <c r="M118" s="56"/>
      <c r="N118" s="56"/>
      <c r="O118" s="56"/>
      <c r="P118" s="56"/>
      <c r="Q118" s="56"/>
      <c r="R118" s="56"/>
      <c r="T118" s="56"/>
      <c r="U118" s="56"/>
      <c r="V118" s="56"/>
      <c r="W118" s="56"/>
      <c r="X118" s="56"/>
      <c r="Y118" s="56"/>
      <c r="Z118" s="56"/>
      <c r="AA118" s="56"/>
      <c r="AB118" s="56"/>
      <c r="AD118" s="56"/>
      <c r="AE118" s="56"/>
      <c r="AF118" s="56"/>
      <c r="AG118" s="56"/>
      <c r="AH118" s="56"/>
      <c r="AI118" s="56"/>
      <c r="AJ118" s="56"/>
      <c r="AK118" s="56"/>
      <c r="AL118" s="56"/>
      <c r="AN118" s="56"/>
      <c r="AO118" s="56"/>
      <c r="AP118" s="56"/>
      <c r="AQ118" s="56"/>
      <c r="AR118" s="56"/>
      <c r="AS118" s="56"/>
      <c r="AT118" s="56"/>
      <c r="AU118" s="56"/>
      <c r="AV118" s="56"/>
      <c r="AX118" s="56"/>
      <c r="AY118" s="56"/>
      <c r="AZ118" s="56"/>
      <c r="BA118" s="56"/>
      <c r="BB118" s="56"/>
      <c r="BC118" s="56"/>
      <c r="BD118" s="56"/>
      <c r="BE118" s="56"/>
      <c r="BF118" s="56"/>
      <c r="BH118" s="56"/>
      <c r="BI118" s="56"/>
      <c r="BJ118" s="56"/>
      <c r="BK118" s="56"/>
      <c r="BL118" s="56"/>
      <c r="BM118" s="56"/>
      <c r="BN118" s="56"/>
      <c r="BO118" s="56"/>
      <c r="BP118" s="56"/>
      <c r="BR118" s="56"/>
      <c r="BS118" s="56"/>
      <c r="BT118" s="56"/>
      <c r="BU118" s="56"/>
      <c r="BV118" s="56"/>
      <c r="BW118" s="56"/>
      <c r="BX118" s="56"/>
      <c r="BY118" s="56"/>
      <c r="BZ118" s="56"/>
      <c r="CB118" s="56"/>
      <c r="CC118" s="56"/>
      <c r="CD118" s="56"/>
      <c r="CE118" s="56"/>
      <c r="CF118" s="56"/>
      <c r="CG118" s="56"/>
      <c r="CH118" s="56"/>
      <c r="CI118" s="56"/>
      <c r="CJ118" s="56"/>
      <c r="CL118" s="56"/>
      <c r="CM118" s="56"/>
      <c r="CN118" s="56"/>
      <c r="CO118" s="56"/>
      <c r="CP118" s="56"/>
      <c r="CQ118" s="56"/>
      <c r="CR118" s="56"/>
      <c r="CS118" s="56"/>
      <c r="CT118" s="56"/>
      <c r="CV118" s="56"/>
      <c r="CW118" s="56"/>
      <c r="CX118" s="56"/>
      <c r="CY118" s="56"/>
      <c r="CZ118" s="56"/>
      <c r="DA118" s="56"/>
      <c r="DB118" s="56"/>
      <c r="DC118" s="56"/>
      <c r="DD118" s="56"/>
      <c r="DF118" s="56"/>
      <c r="DG118" s="56"/>
      <c r="DH118" s="56"/>
      <c r="DI118" s="56"/>
      <c r="DJ118" s="56"/>
      <c r="DK118" s="56"/>
      <c r="DL118" s="56"/>
      <c r="DM118" s="56"/>
      <c r="DN118" s="56"/>
      <c r="DP118" s="56"/>
      <c r="DQ118" s="56"/>
      <c r="DR118" s="56"/>
      <c r="DS118" s="56"/>
      <c r="DT118" s="56"/>
      <c r="DU118" s="56"/>
      <c r="DV118" s="56"/>
      <c r="DW118" s="56"/>
      <c r="DX118" s="56"/>
      <c r="DZ118" s="56"/>
      <c r="EA118" s="56"/>
      <c r="EB118" s="56"/>
      <c r="EC118" s="56"/>
      <c r="ED118" s="56"/>
      <c r="EE118" s="56"/>
      <c r="EF118" s="56"/>
      <c r="EG118" s="56"/>
      <c r="EH118" s="56"/>
      <c r="EJ118" s="56"/>
      <c r="EK118" s="56"/>
      <c r="EL118" s="56"/>
      <c r="EM118" s="56"/>
      <c r="EN118" s="56"/>
      <c r="EO118" s="56"/>
      <c r="EP118" s="56"/>
      <c r="EQ118" s="56"/>
      <c r="ER118" s="56"/>
      <c r="ET118" s="56"/>
      <c r="EU118" s="56"/>
      <c r="EV118" s="56"/>
      <c r="EW118" s="56"/>
      <c r="EX118" s="56"/>
      <c r="EY118" s="56"/>
      <c r="EZ118" s="56"/>
      <c r="FA118" s="56"/>
      <c r="FB118" s="56"/>
      <c r="FD118" s="56"/>
      <c r="FE118" s="56"/>
      <c r="FF118" s="56"/>
      <c r="FG118" s="56"/>
      <c r="FH118" s="56"/>
      <c r="FI118" s="56"/>
      <c r="FJ118" s="56"/>
      <c r="FK118" s="56"/>
      <c r="FL118" s="56"/>
      <c r="FN118" s="56"/>
      <c r="FO118" s="56"/>
      <c r="FP118" s="56"/>
      <c r="FQ118" s="56"/>
      <c r="FR118" s="56"/>
      <c r="FS118" s="56"/>
      <c r="FT118" s="56"/>
      <c r="FU118" s="56"/>
      <c r="FV118" s="56"/>
      <c r="FX118" s="56"/>
      <c r="FY118" s="56"/>
      <c r="FZ118" s="56"/>
      <c r="GA118" s="56"/>
      <c r="GB118" s="56"/>
      <c r="GC118" s="56"/>
      <c r="GD118" s="56"/>
      <c r="GE118" s="56"/>
      <c r="GF118" s="56"/>
      <c r="GH118" s="56"/>
      <c r="GI118" s="56"/>
      <c r="GJ118" s="56"/>
      <c r="GK118" s="56"/>
      <c r="GL118" s="56"/>
      <c r="GM118" s="56"/>
      <c r="GN118" s="56"/>
      <c r="GO118" s="56"/>
      <c r="GP118" s="56"/>
      <c r="GR118" s="56"/>
      <c r="GS118" s="56"/>
      <c r="GT118" s="56"/>
      <c r="GU118" s="56"/>
      <c r="GV118" s="56"/>
      <c r="GW118" s="56"/>
      <c r="GX118" s="56"/>
      <c r="GY118" s="56"/>
      <c r="GZ118" s="56"/>
      <c r="HB118" s="56"/>
      <c r="HC118" s="56"/>
      <c r="HD118" s="56"/>
      <c r="HE118" s="56"/>
      <c r="HF118" s="56"/>
      <c r="HG118" s="56"/>
      <c r="HH118" s="56"/>
      <c r="HI118" s="56"/>
      <c r="HJ118" s="56"/>
      <c r="HL118" s="56"/>
      <c r="HM118" s="56"/>
      <c r="HN118" s="56"/>
      <c r="HO118" s="56"/>
      <c r="HP118" s="56"/>
      <c r="HQ118" s="56"/>
      <c r="HR118" s="56"/>
      <c r="HS118" s="56"/>
      <c r="HT118" s="56"/>
      <c r="HV118" s="56"/>
      <c r="HW118" s="56"/>
      <c r="HX118" s="56"/>
      <c r="HY118" s="56"/>
      <c r="HZ118" s="56"/>
      <c r="IA118" s="56"/>
      <c r="IB118" s="56"/>
      <c r="IC118" s="56"/>
      <c r="ID118" s="56"/>
      <c r="IF118" s="56"/>
      <c r="IG118" s="56"/>
      <c r="IH118" s="56"/>
      <c r="II118" s="56"/>
      <c r="IJ118" s="56"/>
      <c r="IK118" s="56"/>
      <c r="IL118" s="56"/>
      <c r="IM118" s="56"/>
      <c r="IN118" s="56"/>
      <c r="IP118" s="56"/>
      <c r="IQ118" s="56"/>
      <c r="IR118" s="56"/>
      <c r="IS118" s="56"/>
      <c r="IT118" s="56"/>
      <c r="IU118" s="56"/>
    </row>
    <row r="119" spans="1:255" ht="12.75" customHeight="1" thickBot="1" x14ac:dyDescent="0.25">
      <c r="A119" s="11"/>
      <c r="B119" s="106">
        <v>214.08</v>
      </c>
      <c r="C119" s="85" t="s">
        <v>77</v>
      </c>
      <c r="D119" s="86"/>
      <c r="E119" s="47"/>
      <c r="F119" s="47"/>
      <c r="G119" s="47"/>
      <c r="H119" s="48"/>
      <c r="I119" s="49">
        <f t="shared" si="4"/>
        <v>0</v>
      </c>
      <c r="J119" s="56"/>
      <c r="K119" s="56"/>
      <c r="L119" s="56"/>
      <c r="M119" s="56"/>
      <c r="N119" s="56"/>
      <c r="O119" s="56"/>
      <c r="P119" s="56"/>
      <c r="Q119" s="56"/>
      <c r="R119" s="56"/>
      <c r="T119" s="56"/>
      <c r="U119" s="56"/>
      <c r="V119" s="56"/>
      <c r="W119" s="56"/>
      <c r="X119" s="56"/>
      <c r="Y119" s="56"/>
      <c r="Z119" s="56"/>
      <c r="AA119" s="56"/>
      <c r="AB119" s="56"/>
      <c r="AD119" s="56"/>
      <c r="AE119" s="56"/>
      <c r="AF119" s="56"/>
      <c r="AG119" s="56"/>
      <c r="AH119" s="56"/>
      <c r="AI119" s="56"/>
      <c r="AJ119" s="56"/>
      <c r="AK119" s="56"/>
      <c r="AL119" s="56"/>
      <c r="AN119" s="56"/>
      <c r="AO119" s="56"/>
      <c r="AP119" s="56"/>
      <c r="AQ119" s="56"/>
      <c r="AR119" s="56"/>
      <c r="AS119" s="56"/>
      <c r="AT119" s="56"/>
      <c r="AU119" s="56"/>
      <c r="AV119" s="56"/>
      <c r="AX119" s="56"/>
      <c r="AY119" s="56"/>
      <c r="AZ119" s="56"/>
      <c r="BA119" s="56"/>
      <c r="BB119" s="56"/>
      <c r="BC119" s="56"/>
      <c r="BD119" s="56"/>
      <c r="BE119" s="56"/>
      <c r="BF119" s="56"/>
      <c r="BH119" s="56"/>
      <c r="BI119" s="56"/>
      <c r="BJ119" s="56"/>
      <c r="BK119" s="56"/>
      <c r="BL119" s="56"/>
      <c r="BM119" s="56"/>
      <c r="BN119" s="56"/>
      <c r="BO119" s="56"/>
      <c r="BP119" s="56"/>
      <c r="BR119" s="56"/>
      <c r="BS119" s="56"/>
      <c r="BT119" s="56"/>
      <c r="BU119" s="56"/>
      <c r="BV119" s="56"/>
      <c r="BW119" s="56"/>
      <c r="BX119" s="56"/>
      <c r="BY119" s="56"/>
      <c r="BZ119" s="56"/>
      <c r="CB119" s="56"/>
      <c r="CC119" s="56"/>
      <c r="CD119" s="56"/>
      <c r="CE119" s="56"/>
      <c r="CF119" s="56"/>
      <c r="CG119" s="56"/>
      <c r="CH119" s="56"/>
      <c r="CI119" s="56"/>
      <c r="CJ119" s="56"/>
      <c r="CL119" s="56"/>
      <c r="CM119" s="56"/>
      <c r="CN119" s="56"/>
      <c r="CO119" s="56"/>
      <c r="CP119" s="56"/>
      <c r="CQ119" s="56"/>
      <c r="CR119" s="56"/>
      <c r="CS119" s="56"/>
      <c r="CT119" s="56"/>
      <c r="CV119" s="56"/>
      <c r="CW119" s="56"/>
      <c r="CX119" s="56"/>
      <c r="CY119" s="56"/>
      <c r="CZ119" s="56"/>
      <c r="DA119" s="56"/>
      <c r="DB119" s="56"/>
      <c r="DC119" s="56"/>
      <c r="DD119" s="56"/>
      <c r="DF119" s="56"/>
      <c r="DG119" s="56"/>
      <c r="DH119" s="56"/>
      <c r="DI119" s="56"/>
      <c r="DJ119" s="56"/>
      <c r="DK119" s="56"/>
      <c r="DL119" s="56"/>
      <c r="DM119" s="56"/>
      <c r="DN119" s="56"/>
      <c r="DP119" s="56"/>
      <c r="DQ119" s="56"/>
      <c r="DR119" s="56"/>
      <c r="DS119" s="56"/>
      <c r="DT119" s="56"/>
      <c r="DU119" s="56"/>
      <c r="DV119" s="56"/>
      <c r="DW119" s="56"/>
      <c r="DX119" s="56"/>
      <c r="DZ119" s="56"/>
      <c r="EA119" s="56"/>
      <c r="EB119" s="56"/>
      <c r="EC119" s="56"/>
      <c r="ED119" s="56"/>
      <c r="EE119" s="56"/>
      <c r="EF119" s="56"/>
      <c r="EG119" s="56"/>
      <c r="EH119" s="56"/>
      <c r="EJ119" s="56"/>
      <c r="EK119" s="56"/>
      <c r="EL119" s="56"/>
      <c r="EM119" s="56"/>
      <c r="EN119" s="56"/>
      <c r="EO119" s="56"/>
      <c r="EP119" s="56"/>
      <c r="EQ119" s="56"/>
      <c r="ER119" s="56"/>
      <c r="ET119" s="56"/>
      <c r="EU119" s="56"/>
      <c r="EV119" s="56"/>
      <c r="EW119" s="56"/>
      <c r="EX119" s="56"/>
      <c r="EY119" s="56"/>
      <c r="EZ119" s="56"/>
      <c r="FA119" s="56"/>
      <c r="FB119" s="56"/>
      <c r="FD119" s="56"/>
      <c r="FE119" s="56"/>
      <c r="FF119" s="56"/>
      <c r="FG119" s="56"/>
      <c r="FH119" s="56"/>
      <c r="FI119" s="56"/>
      <c r="FJ119" s="56"/>
      <c r="FK119" s="56"/>
      <c r="FL119" s="56"/>
      <c r="FN119" s="56"/>
      <c r="FO119" s="56"/>
      <c r="FP119" s="56"/>
      <c r="FQ119" s="56"/>
      <c r="FR119" s="56"/>
      <c r="FS119" s="56"/>
      <c r="FT119" s="56"/>
      <c r="FU119" s="56"/>
      <c r="FV119" s="56"/>
      <c r="FX119" s="56"/>
      <c r="FY119" s="56"/>
      <c r="FZ119" s="56"/>
      <c r="GA119" s="56"/>
      <c r="GB119" s="56"/>
      <c r="GC119" s="56"/>
      <c r="GD119" s="56"/>
      <c r="GE119" s="56"/>
      <c r="GF119" s="56"/>
      <c r="GH119" s="56"/>
      <c r="GI119" s="56"/>
      <c r="GJ119" s="56"/>
      <c r="GK119" s="56"/>
      <c r="GL119" s="56"/>
      <c r="GM119" s="56"/>
      <c r="GN119" s="56"/>
      <c r="GO119" s="56"/>
      <c r="GP119" s="56"/>
      <c r="GR119" s="56"/>
      <c r="GS119" s="56"/>
      <c r="GT119" s="56"/>
      <c r="GU119" s="56"/>
      <c r="GV119" s="56"/>
      <c r="GW119" s="56"/>
      <c r="GX119" s="56"/>
      <c r="GY119" s="56"/>
      <c r="GZ119" s="56"/>
      <c r="HB119" s="56"/>
      <c r="HC119" s="56"/>
      <c r="HD119" s="56"/>
      <c r="HE119" s="56"/>
      <c r="HF119" s="56"/>
      <c r="HG119" s="56"/>
      <c r="HH119" s="56"/>
      <c r="HI119" s="56"/>
      <c r="HJ119" s="56"/>
      <c r="HL119" s="56"/>
      <c r="HM119" s="56"/>
      <c r="HN119" s="56"/>
      <c r="HO119" s="56"/>
      <c r="HP119" s="56"/>
      <c r="HQ119" s="56"/>
      <c r="HR119" s="56"/>
      <c r="HS119" s="56"/>
      <c r="HT119" s="56"/>
      <c r="HV119" s="56"/>
      <c r="HW119" s="56"/>
      <c r="HX119" s="56"/>
      <c r="HY119" s="56"/>
      <c r="HZ119" s="56"/>
      <c r="IA119" s="56"/>
      <c r="IB119" s="56"/>
      <c r="IC119" s="56"/>
      <c r="ID119" s="56"/>
      <c r="IF119" s="56"/>
      <c r="IG119" s="56"/>
      <c r="IH119" s="56"/>
      <c r="II119" s="56"/>
      <c r="IJ119" s="56"/>
      <c r="IK119" s="56"/>
      <c r="IL119" s="56"/>
      <c r="IM119" s="56"/>
      <c r="IN119" s="56"/>
      <c r="IP119" s="56"/>
      <c r="IQ119" s="56"/>
      <c r="IR119" s="56"/>
      <c r="IS119" s="56"/>
      <c r="IT119" s="56"/>
      <c r="IU119" s="56"/>
    </row>
    <row r="120" spans="1:255" ht="12.75" customHeight="1" thickBot="1" x14ac:dyDescent="0.25">
      <c r="A120" s="11"/>
      <c r="B120" s="106">
        <v>165.08</v>
      </c>
      <c r="C120" s="85" t="s">
        <v>78</v>
      </c>
      <c r="D120" s="86"/>
      <c r="E120" s="47"/>
      <c r="F120" s="47"/>
      <c r="G120" s="47"/>
      <c r="H120" s="48"/>
      <c r="I120" s="49">
        <f t="shared" si="4"/>
        <v>0</v>
      </c>
      <c r="J120" s="56"/>
      <c r="K120" s="56"/>
      <c r="L120" s="56"/>
      <c r="M120" s="56"/>
      <c r="N120" s="56"/>
      <c r="O120" s="56"/>
      <c r="P120" s="56"/>
      <c r="Q120" s="56"/>
      <c r="R120" s="56"/>
      <c r="T120" s="56"/>
      <c r="U120" s="56"/>
      <c r="V120" s="56"/>
      <c r="W120" s="56"/>
      <c r="X120" s="56"/>
      <c r="Y120" s="56"/>
      <c r="Z120" s="56"/>
      <c r="AA120" s="56"/>
      <c r="AB120" s="56"/>
      <c r="AD120" s="56"/>
      <c r="AE120" s="56"/>
      <c r="AF120" s="56"/>
      <c r="AG120" s="56"/>
      <c r="AH120" s="56"/>
      <c r="AI120" s="56"/>
      <c r="AJ120" s="56"/>
      <c r="AK120" s="56"/>
      <c r="AL120" s="56"/>
      <c r="AN120" s="56"/>
      <c r="AO120" s="56"/>
      <c r="AP120" s="56"/>
      <c r="AQ120" s="56"/>
      <c r="AR120" s="56"/>
      <c r="AS120" s="56"/>
      <c r="AT120" s="56"/>
      <c r="AU120" s="56"/>
      <c r="AV120" s="56"/>
      <c r="AX120" s="56"/>
      <c r="AY120" s="56"/>
      <c r="AZ120" s="56"/>
      <c r="BA120" s="56"/>
      <c r="BB120" s="56"/>
      <c r="BC120" s="56"/>
      <c r="BD120" s="56"/>
      <c r="BE120" s="56"/>
      <c r="BF120" s="56"/>
      <c r="BH120" s="56"/>
      <c r="BI120" s="56"/>
      <c r="BJ120" s="56"/>
      <c r="BK120" s="56"/>
      <c r="BL120" s="56"/>
      <c r="BM120" s="56"/>
      <c r="BN120" s="56"/>
      <c r="BO120" s="56"/>
      <c r="BP120" s="56"/>
      <c r="BR120" s="56"/>
      <c r="BS120" s="56"/>
      <c r="BT120" s="56"/>
      <c r="BU120" s="56"/>
      <c r="BV120" s="56"/>
      <c r="BW120" s="56"/>
      <c r="BX120" s="56"/>
      <c r="BY120" s="56"/>
      <c r="BZ120" s="56"/>
      <c r="CB120" s="56"/>
      <c r="CC120" s="56"/>
      <c r="CD120" s="56"/>
      <c r="CE120" s="56"/>
      <c r="CF120" s="56"/>
      <c r="CG120" s="56"/>
      <c r="CH120" s="56"/>
      <c r="CI120" s="56"/>
      <c r="CJ120" s="56"/>
      <c r="CL120" s="56"/>
      <c r="CM120" s="56"/>
      <c r="CN120" s="56"/>
      <c r="CO120" s="56"/>
      <c r="CP120" s="56"/>
      <c r="CQ120" s="56"/>
      <c r="CR120" s="56"/>
      <c r="CS120" s="56"/>
      <c r="CT120" s="56"/>
      <c r="CV120" s="56"/>
      <c r="CW120" s="56"/>
      <c r="CX120" s="56"/>
      <c r="CY120" s="56"/>
      <c r="CZ120" s="56"/>
      <c r="DA120" s="56"/>
      <c r="DB120" s="56"/>
      <c r="DC120" s="56"/>
      <c r="DD120" s="56"/>
      <c r="DF120" s="56"/>
      <c r="DG120" s="56"/>
      <c r="DH120" s="56"/>
      <c r="DI120" s="56"/>
      <c r="DJ120" s="56"/>
      <c r="DK120" s="56"/>
      <c r="DL120" s="56"/>
      <c r="DM120" s="56"/>
      <c r="DN120" s="56"/>
      <c r="DP120" s="56"/>
      <c r="DQ120" s="56"/>
      <c r="DR120" s="56"/>
      <c r="DS120" s="56"/>
      <c r="DT120" s="56"/>
      <c r="DU120" s="56"/>
      <c r="DV120" s="56"/>
      <c r="DW120" s="56"/>
      <c r="DX120" s="56"/>
      <c r="DZ120" s="56"/>
      <c r="EA120" s="56"/>
      <c r="EB120" s="56"/>
      <c r="EC120" s="56"/>
      <c r="ED120" s="56"/>
      <c r="EE120" s="56"/>
      <c r="EF120" s="56"/>
      <c r="EG120" s="56"/>
      <c r="EH120" s="56"/>
      <c r="EJ120" s="56"/>
      <c r="EK120" s="56"/>
      <c r="EL120" s="56"/>
      <c r="EM120" s="56"/>
      <c r="EN120" s="56"/>
      <c r="EO120" s="56"/>
      <c r="EP120" s="56"/>
      <c r="EQ120" s="56"/>
      <c r="ER120" s="56"/>
      <c r="ET120" s="56"/>
      <c r="EU120" s="56"/>
      <c r="EV120" s="56"/>
      <c r="EW120" s="56"/>
      <c r="EX120" s="56"/>
      <c r="EY120" s="56"/>
      <c r="EZ120" s="56"/>
      <c r="FA120" s="56"/>
      <c r="FB120" s="56"/>
      <c r="FD120" s="56"/>
      <c r="FE120" s="56"/>
      <c r="FF120" s="56"/>
      <c r="FG120" s="56"/>
      <c r="FH120" s="56"/>
      <c r="FI120" s="56"/>
      <c r="FJ120" s="56"/>
      <c r="FK120" s="56"/>
      <c r="FL120" s="56"/>
      <c r="FN120" s="56"/>
      <c r="FO120" s="56"/>
      <c r="FP120" s="56"/>
      <c r="FQ120" s="56"/>
      <c r="FR120" s="56"/>
      <c r="FS120" s="56"/>
      <c r="FT120" s="56"/>
      <c r="FU120" s="56"/>
      <c r="FV120" s="56"/>
      <c r="FX120" s="56"/>
      <c r="FY120" s="56"/>
      <c r="FZ120" s="56"/>
      <c r="GA120" s="56"/>
      <c r="GB120" s="56"/>
      <c r="GC120" s="56"/>
      <c r="GD120" s="56"/>
      <c r="GE120" s="56"/>
      <c r="GF120" s="56"/>
      <c r="GH120" s="56"/>
      <c r="GI120" s="56"/>
      <c r="GJ120" s="56"/>
      <c r="GK120" s="56"/>
      <c r="GL120" s="56"/>
      <c r="GM120" s="56"/>
      <c r="GN120" s="56"/>
      <c r="GO120" s="56"/>
      <c r="GP120" s="56"/>
      <c r="GR120" s="56"/>
      <c r="GS120" s="56"/>
      <c r="GT120" s="56"/>
      <c r="GU120" s="56"/>
      <c r="GV120" s="56"/>
      <c r="GW120" s="56"/>
      <c r="GX120" s="56"/>
      <c r="GY120" s="56"/>
      <c r="GZ120" s="56"/>
      <c r="HB120" s="56"/>
      <c r="HC120" s="56"/>
      <c r="HD120" s="56"/>
      <c r="HE120" s="56"/>
      <c r="HF120" s="56"/>
      <c r="HG120" s="56"/>
      <c r="HH120" s="56"/>
      <c r="HI120" s="56"/>
      <c r="HJ120" s="56"/>
      <c r="HL120" s="56"/>
      <c r="HM120" s="56"/>
      <c r="HN120" s="56"/>
      <c r="HO120" s="56"/>
      <c r="HP120" s="56"/>
      <c r="HQ120" s="56"/>
      <c r="HR120" s="56"/>
      <c r="HS120" s="56"/>
      <c r="HT120" s="56"/>
      <c r="HV120" s="56"/>
      <c r="HW120" s="56"/>
      <c r="HX120" s="56"/>
      <c r="HY120" s="56"/>
      <c r="HZ120" s="56"/>
      <c r="IA120" s="56"/>
      <c r="IB120" s="56"/>
      <c r="IC120" s="56"/>
      <c r="ID120" s="56"/>
      <c r="IF120" s="56"/>
      <c r="IG120" s="56"/>
      <c r="IH120" s="56"/>
      <c r="II120" s="56"/>
      <c r="IJ120" s="56"/>
      <c r="IK120" s="56"/>
      <c r="IL120" s="56"/>
      <c r="IM120" s="56"/>
      <c r="IN120" s="56"/>
      <c r="IP120" s="56"/>
      <c r="IQ120" s="56"/>
      <c r="IR120" s="56"/>
      <c r="IS120" s="56"/>
      <c r="IT120" s="56"/>
      <c r="IU120" s="56"/>
    </row>
    <row r="121" spans="1:255" ht="12.75" customHeight="1" thickBot="1" x14ac:dyDescent="0.25">
      <c r="A121" s="11"/>
      <c r="B121" s="106">
        <v>209.32</v>
      </c>
      <c r="C121" s="85" t="s">
        <v>79</v>
      </c>
      <c r="D121" s="86"/>
      <c r="E121" s="47"/>
      <c r="F121" s="47"/>
      <c r="G121" s="47"/>
      <c r="H121" s="48"/>
      <c r="I121" s="49">
        <f t="shared" si="4"/>
        <v>0</v>
      </c>
      <c r="J121" s="56"/>
      <c r="K121" s="56"/>
      <c r="L121" s="56"/>
      <c r="M121" s="56"/>
      <c r="N121" s="56"/>
      <c r="O121" s="56"/>
      <c r="P121" s="56"/>
      <c r="Q121" s="56"/>
      <c r="R121" s="56"/>
      <c r="T121" s="56"/>
      <c r="U121" s="56"/>
      <c r="V121" s="56"/>
      <c r="W121" s="56"/>
      <c r="X121" s="56"/>
      <c r="Y121" s="56"/>
      <c r="Z121" s="56"/>
      <c r="AA121" s="56"/>
      <c r="AB121" s="56"/>
      <c r="AD121" s="56"/>
      <c r="AE121" s="56"/>
      <c r="AF121" s="56"/>
      <c r="AG121" s="56"/>
      <c r="AH121" s="56"/>
      <c r="AI121" s="56"/>
      <c r="AJ121" s="56"/>
      <c r="AK121" s="56"/>
      <c r="AL121" s="56"/>
      <c r="AN121" s="56"/>
      <c r="AO121" s="56"/>
      <c r="AP121" s="56"/>
      <c r="AQ121" s="56"/>
      <c r="AR121" s="56"/>
      <c r="AS121" s="56"/>
      <c r="AT121" s="56"/>
      <c r="AU121" s="56"/>
      <c r="AV121" s="56"/>
      <c r="AX121" s="56"/>
      <c r="AY121" s="56"/>
      <c r="AZ121" s="56"/>
      <c r="BA121" s="56"/>
      <c r="BB121" s="56"/>
      <c r="BC121" s="56"/>
      <c r="BD121" s="56"/>
      <c r="BE121" s="56"/>
      <c r="BF121" s="56"/>
      <c r="BH121" s="56"/>
      <c r="BI121" s="56"/>
      <c r="BJ121" s="56"/>
      <c r="BK121" s="56"/>
      <c r="BL121" s="56"/>
      <c r="BM121" s="56"/>
      <c r="BN121" s="56"/>
      <c r="BO121" s="56"/>
      <c r="BP121" s="56"/>
      <c r="BR121" s="56"/>
      <c r="BS121" s="56"/>
      <c r="BT121" s="56"/>
      <c r="BU121" s="56"/>
      <c r="BV121" s="56"/>
      <c r="BW121" s="56"/>
      <c r="BX121" s="56"/>
      <c r="BY121" s="56"/>
      <c r="BZ121" s="56"/>
      <c r="CB121" s="56"/>
      <c r="CC121" s="56"/>
      <c r="CD121" s="56"/>
      <c r="CE121" s="56"/>
      <c r="CF121" s="56"/>
      <c r="CG121" s="56"/>
      <c r="CH121" s="56"/>
      <c r="CI121" s="56"/>
      <c r="CJ121" s="56"/>
      <c r="CL121" s="56"/>
      <c r="CM121" s="56"/>
      <c r="CN121" s="56"/>
      <c r="CO121" s="56"/>
      <c r="CP121" s="56"/>
      <c r="CQ121" s="56"/>
      <c r="CR121" s="56"/>
      <c r="CS121" s="56"/>
      <c r="CT121" s="56"/>
      <c r="CV121" s="56"/>
      <c r="CW121" s="56"/>
      <c r="CX121" s="56"/>
      <c r="CY121" s="56"/>
      <c r="CZ121" s="56"/>
      <c r="DA121" s="56"/>
      <c r="DB121" s="56"/>
      <c r="DC121" s="56"/>
      <c r="DD121" s="56"/>
      <c r="DF121" s="56"/>
      <c r="DG121" s="56"/>
      <c r="DH121" s="56"/>
      <c r="DI121" s="56"/>
      <c r="DJ121" s="56"/>
      <c r="DK121" s="56"/>
      <c r="DL121" s="56"/>
      <c r="DM121" s="56"/>
      <c r="DN121" s="56"/>
      <c r="DP121" s="56"/>
      <c r="DQ121" s="56"/>
      <c r="DR121" s="56"/>
      <c r="DS121" s="56"/>
      <c r="DT121" s="56"/>
      <c r="DU121" s="56"/>
      <c r="DV121" s="56"/>
      <c r="DW121" s="56"/>
      <c r="DX121" s="56"/>
      <c r="DZ121" s="56"/>
      <c r="EA121" s="56"/>
      <c r="EB121" s="56"/>
      <c r="EC121" s="56"/>
      <c r="ED121" s="56"/>
      <c r="EE121" s="56"/>
      <c r="EF121" s="56"/>
      <c r="EG121" s="56"/>
      <c r="EH121" s="56"/>
      <c r="EJ121" s="56"/>
      <c r="EK121" s="56"/>
      <c r="EL121" s="56"/>
      <c r="EM121" s="56"/>
      <c r="EN121" s="56"/>
      <c r="EO121" s="56"/>
      <c r="EP121" s="56"/>
      <c r="EQ121" s="56"/>
      <c r="ER121" s="56"/>
      <c r="ET121" s="56"/>
      <c r="EU121" s="56"/>
      <c r="EV121" s="56"/>
      <c r="EW121" s="56"/>
      <c r="EX121" s="56"/>
      <c r="EY121" s="56"/>
      <c r="EZ121" s="56"/>
      <c r="FA121" s="56"/>
      <c r="FB121" s="56"/>
      <c r="FD121" s="56"/>
      <c r="FE121" s="56"/>
      <c r="FF121" s="56"/>
      <c r="FG121" s="56"/>
      <c r="FH121" s="56"/>
      <c r="FI121" s="56"/>
      <c r="FJ121" s="56"/>
      <c r="FK121" s="56"/>
      <c r="FL121" s="56"/>
      <c r="FN121" s="56"/>
      <c r="FO121" s="56"/>
      <c r="FP121" s="56"/>
      <c r="FQ121" s="56"/>
      <c r="FR121" s="56"/>
      <c r="FS121" s="56"/>
      <c r="FT121" s="56"/>
      <c r="FU121" s="56"/>
      <c r="FV121" s="56"/>
      <c r="FX121" s="56"/>
      <c r="FY121" s="56"/>
      <c r="FZ121" s="56"/>
      <c r="GA121" s="56"/>
      <c r="GB121" s="56"/>
      <c r="GC121" s="56"/>
      <c r="GD121" s="56"/>
      <c r="GE121" s="56"/>
      <c r="GF121" s="56"/>
      <c r="GH121" s="56"/>
      <c r="GI121" s="56"/>
      <c r="GJ121" s="56"/>
      <c r="GK121" s="56"/>
      <c r="GL121" s="56"/>
      <c r="GM121" s="56"/>
      <c r="GN121" s="56"/>
      <c r="GO121" s="56"/>
      <c r="GP121" s="56"/>
      <c r="GR121" s="56"/>
      <c r="GS121" s="56"/>
      <c r="GT121" s="56"/>
      <c r="GU121" s="56"/>
      <c r="GV121" s="56"/>
      <c r="GW121" s="56"/>
      <c r="GX121" s="56"/>
      <c r="GY121" s="56"/>
      <c r="GZ121" s="56"/>
      <c r="HB121" s="56"/>
      <c r="HC121" s="56"/>
      <c r="HD121" s="56"/>
      <c r="HE121" s="56"/>
      <c r="HF121" s="56"/>
      <c r="HG121" s="56"/>
      <c r="HH121" s="56"/>
      <c r="HI121" s="56"/>
      <c r="HJ121" s="56"/>
      <c r="HL121" s="56"/>
      <c r="HM121" s="56"/>
      <c r="HN121" s="56"/>
      <c r="HO121" s="56"/>
      <c r="HP121" s="56"/>
      <c r="HQ121" s="56"/>
      <c r="HR121" s="56"/>
      <c r="HS121" s="56"/>
      <c r="HT121" s="56"/>
      <c r="HV121" s="56"/>
      <c r="HW121" s="56"/>
      <c r="HX121" s="56"/>
      <c r="HY121" s="56"/>
      <c r="HZ121" s="56"/>
      <c r="IA121" s="56"/>
      <c r="IB121" s="56"/>
      <c r="IC121" s="56"/>
      <c r="ID121" s="56"/>
      <c r="IF121" s="56"/>
      <c r="IG121" s="56"/>
      <c r="IH121" s="56"/>
      <c r="II121" s="56"/>
      <c r="IJ121" s="56"/>
      <c r="IK121" s="56"/>
      <c r="IL121" s="56"/>
      <c r="IM121" s="56"/>
      <c r="IN121" s="56"/>
      <c r="IP121" s="56"/>
      <c r="IQ121" s="56"/>
      <c r="IR121" s="56"/>
      <c r="IS121" s="56"/>
      <c r="IT121" s="56"/>
      <c r="IU121" s="56"/>
    </row>
    <row r="122" spans="1:255" ht="12.75" customHeight="1" thickBot="1" x14ac:dyDescent="0.25">
      <c r="A122" s="11"/>
      <c r="B122" s="106">
        <v>154.99</v>
      </c>
      <c r="C122" s="85" t="s">
        <v>80</v>
      </c>
      <c r="D122" s="86"/>
      <c r="E122" s="47"/>
      <c r="F122" s="47"/>
      <c r="G122" s="47"/>
      <c r="H122" s="48"/>
      <c r="I122" s="49">
        <f t="shared" si="4"/>
        <v>0</v>
      </c>
      <c r="J122" s="56"/>
      <c r="K122" s="56"/>
      <c r="L122" s="56"/>
      <c r="M122" s="56"/>
      <c r="N122" s="56"/>
      <c r="O122" s="56"/>
      <c r="P122" s="56"/>
      <c r="Q122" s="56"/>
      <c r="R122" s="56"/>
      <c r="T122" s="56"/>
      <c r="U122" s="56"/>
      <c r="V122" s="56"/>
      <c r="W122" s="56"/>
      <c r="X122" s="56"/>
      <c r="Y122" s="56"/>
      <c r="Z122" s="56"/>
      <c r="AA122" s="56"/>
      <c r="AB122" s="56"/>
      <c r="AD122" s="56"/>
      <c r="AE122" s="56"/>
      <c r="AF122" s="56"/>
      <c r="AG122" s="56"/>
      <c r="AH122" s="56"/>
      <c r="AI122" s="56"/>
      <c r="AJ122" s="56"/>
      <c r="AK122" s="56"/>
      <c r="AL122" s="56"/>
      <c r="AN122" s="56"/>
      <c r="AO122" s="56"/>
      <c r="AP122" s="56"/>
      <c r="AQ122" s="56"/>
      <c r="AR122" s="56"/>
      <c r="AS122" s="56"/>
      <c r="AT122" s="56"/>
      <c r="AU122" s="56"/>
      <c r="AV122" s="56"/>
      <c r="AX122" s="56"/>
      <c r="AY122" s="56"/>
      <c r="AZ122" s="56"/>
      <c r="BA122" s="56"/>
      <c r="BB122" s="56"/>
      <c r="BC122" s="56"/>
      <c r="BD122" s="56"/>
      <c r="BE122" s="56"/>
      <c r="BF122" s="56"/>
      <c r="BH122" s="56"/>
      <c r="BI122" s="56"/>
      <c r="BJ122" s="56"/>
      <c r="BK122" s="56"/>
      <c r="BL122" s="56"/>
      <c r="BM122" s="56"/>
      <c r="BN122" s="56"/>
      <c r="BO122" s="56"/>
      <c r="BP122" s="56"/>
      <c r="BR122" s="56"/>
      <c r="BS122" s="56"/>
      <c r="BT122" s="56"/>
      <c r="BU122" s="56"/>
      <c r="BV122" s="56"/>
      <c r="BW122" s="56"/>
      <c r="BX122" s="56"/>
      <c r="BY122" s="56"/>
      <c r="BZ122" s="56"/>
      <c r="CB122" s="56"/>
      <c r="CC122" s="56"/>
      <c r="CD122" s="56"/>
      <c r="CE122" s="56"/>
      <c r="CF122" s="56"/>
      <c r="CG122" s="56"/>
      <c r="CH122" s="56"/>
      <c r="CI122" s="56"/>
      <c r="CJ122" s="56"/>
      <c r="CL122" s="56"/>
      <c r="CM122" s="56"/>
      <c r="CN122" s="56"/>
      <c r="CO122" s="56"/>
      <c r="CP122" s="56"/>
      <c r="CQ122" s="56"/>
      <c r="CR122" s="56"/>
      <c r="CS122" s="56"/>
      <c r="CT122" s="56"/>
      <c r="CV122" s="56"/>
      <c r="CW122" s="56"/>
      <c r="CX122" s="56"/>
      <c r="CY122" s="56"/>
      <c r="CZ122" s="56"/>
      <c r="DA122" s="56"/>
      <c r="DB122" s="56"/>
      <c r="DC122" s="56"/>
      <c r="DD122" s="56"/>
      <c r="DF122" s="56"/>
      <c r="DG122" s="56"/>
      <c r="DH122" s="56"/>
      <c r="DI122" s="56"/>
      <c r="DJ122" s="56"/>
      <c r="DK122" s="56"/>
      <c r="DL122" s="56"/>
      <c r="DM122" s="56"/>
      <c r="DN122" s="56"/>
      <c r="DP122" s="56"/>
      <c r="DQ122" s="56"/>
      <c r="DR122" s="56"/>
      <c r="DS122" s="56"/>
      <c r="DT122" s="56"/>
      <c r="DU122" s="56"/>
      <c r="DV122" s="56"/>
      <c r="DW122" s="56"/>
      <c r="DX122" s="56"/>
      <c r="DZ122" s="56"/>
      <c r="EA122" s="56"/>
      <c r="EB122" s="56"/>
      <c r="EC122" s="56"/>
      <c r="ED122" s="56"/>
      <c r="EE122" s="56"/>
      <c r="EF122" s="56"/>
      <c r="EG122" s="56"/>
      <c r="EH122" s="56"/>
      <c r="EJ122" s="56"/>
      <c r="EK122" s="56"/>
      <c r="EL122" s="56"/>
      <c r="EM122" s="56"/>
      <c r="EN122" s="56"/>
      <c r="EO122" s="56"/>
      <c r="EP122" s="56"/>
      <c r="EQ122" s="56"/>
      <c r="ER122" s="56"/>
      <c r="ET122" s="56"/>
      <c r="EU122" s="56"/>
      <c r="EV122" s="56"/>
      <c r="EW122" s="56"/>
      <c r="EX122" s="56"/>
      <c r="EY122" s="56"/>
      <c r="EZ122" s="56"/>
      <c r="FA122" s="56"/>
      <c r="FB122" s="56"/>
      <c r="FD122" s="56"/>
      <c r="FE122" s="56"/>
      <c r="FF122" s="56"/>
      <c r="FG122" s="56"/>
      <c r="FH122" s="56"/>
      <c r="FI122" s="56"/>
      <c r="FJ122" s="56"/>
      <c r="FK122" s="56"/>
      <c r="FL122" s="56"/>
      <c r="FN122" s="56"/>
      <c r="FO122" s="56"/>
      <c r="FP122" s="56"/>
      <c r="FQ122" s="56"/>
      <c r="FR122" s="56"/>
      <c r="FS122" s="56"/>
      <c r="FT122" s="56"/>
      <c r="FU122" s="56"/>
      <c r="FV122" s="56"/>
      <c r="FX122" s="56"/>
      <c r="FY122" s="56"/>
      <c r="FZ122" s="56"/>
      <c r="GA122" s="56"/>
      <c r="GB122" s="56"/>
      <c r="GC122" s="56"/>
      <c r="GD122" s="56"/>
      <c r="GE122" s="56"/>
      <c r="GF122" s="56"/>
      <c r="GH122" s="56"/>
      <c r="GI122" s="56"/>
      <c r="GJ122" s="56"/>
      <c r="GK122" s="56"/>
      <c r="GL122" s="56"/>
      <c r="GM122" s="56"/>
      <c r="GN122" s="56"/>
      <c r="GO122" s="56"/>
      <c r="GP122" s="56"/>
      <c r="GR122" s="56"/>
      <c r="GS122" s="56"/>
      <c r="GT122" s="56"/>
      <c r="GU122" s="56"/>
      <c r="GV122" s="56"/>
      <c r="GW122" s="56"/>
      <c r="GX122" s="56"/>
      <c r="GY122" s="56"/>
      <c r="GZ122" s="56"/>
      <c r="HB122" s="56"/>
      <c r="HC122" s="56"/>
      <c r="HD122" s="56"/>
      <c r="HE122" s="56"/>
      <c r="HF122" s="56"/>
      <c r="HG122" s="56"/>
      <c r="HH122" s="56"/>
      <c r="HI122" s="56"/>
      <c r="HJ122" s="56"/>
      <c r="HL122" s="56"/>
      <c r="HM122" s="56"/>
      <c r="HN122" s="56"/>
      <c r="HO122" s="56"/>
      <c r="HP122" s="56"/>
      <c r="HQ122" s="56"/>
      <c r="HR122" s="56"/>
      <c r="HS122" s="56"/>
      <c r="HT122" s="56"/>
      <c r="HV122" s="56"/>
      <c r="HW122" s="56"/>
      <c r="HX122" s="56"/>
      <c r="HY122" s="56"/>
      <c r="HZ122" s="56"/>
      <c r="IA122" s="56"/>
      <c r="IB122" s="56"/>
      <c r="IC122" s="56"/>
      <c r="ID122" s="56"/>
      <c r="IF122" s="56"/>
      <c r="IG122" s="56"/>
      <c r="IH122" s="56"/>
      <c r="II122" s="56"/>
      <c r="IJ122" s="56"/>
      <c r="IK122" s="56"/>
      <c r="IL122" s="56"/>
      <c r="IM122" s="56"/>
      <c r="IN122" s="56"/>
      <c r="IP122" s="56"/>
      <c r="IQ122" s="56"/>
      <c r="IR122" s="56"/>
      <c r="IS122" s="56"/>
      <c r="IT122" s="56"/>
      <c r="IU122" s="56"/>
    </row>
    <row r="123" spans="1:255" ht="13.5" thickBot="1" x14ac:dyDescent="0.25">
      <c r="A123" s="11"/>
      <c r="B123" s="185"/>
      <c r="C123" s="70" t="s">
        <v>87</v>
      </c>
      <c r="D123" s="163"/>
      <c r="E123" s="53"/>
      <c r="F123" s="53"/>
      <c r="G123" s="53"/>
      <c r="H123" s="153"/>
      <c r="I123" s="49">
        <v>103.84</v>
      </c>
      <c r="J123" s="56"/>
      <c r="K123" s="56"/>
      <c r="L123" s="56"/>
      <c r="M123" s="56"/>
      <c r="N123" s="56"/>
      <c r="O123" s="56"/>
      <c r="P123" s="56"/>
      <c r="Q123" s="56"/>
      <c r="R123" s="56"/>
      <c r="T123" s="56"/>
      <c r="U123" s="56"/>
      <c r="V123" s="56"/>
      <c r="W123" s="56"/>
      <c r="X123" s="56"/>
      <c r="Y123" s="56"/>
      <c r="Z123" s="56"/>
      <c r="AA123" s="56"/>
      <c r="AB123" s="56"/>
      <c r="AD123" s="56"/>
      <c r="AE123" s="56"/>
      <c r="AF123" s="56"/>
      <c r="AG123" s="56"/>
      <c r="AH123" s="56"/>
      <c r="AI123" s="56"/>
      <c r="AJ123" s="56"/>
      <c r="AK123" s="56"/>
      <c r="AL123" s="56"/>
      <c r="AN123" s="56"/>
      <c r="AO123" s="56"/>
      <c r="AP123" s="56"/>
      <c r="AQ123" s="56"/>
      <c r="AR123" s="56"/>
      <c r="AS123" s="56"/>
      <c r="AT123" s="56"/>
      <c r="AU123" s="56"/>
      <c r="AV123" s="56"/>
      <c r="AX123" s="56"/>
      <c r="AY123" s="56"/>
      <c r="AZ123" s="56"/>
      <c r="BA123" s="56"/>
      <c r="BB123" s="56"/>
      <c r="BC123" s="56"/>
      <c r="BD123" s="56"/>
      <c r="BE123" s="56"/>
      <c r="BF123" s="56"/>
      <c r="BH123" s="56"/>
      <c r="BI123" s="56"/>
      <c r="BJ123" s="56"/>
      <c r="BK123" s="56"/>
      <c r="BL123" s="56"/>
      <c r="BM123" s="56"/>
      <c r="BN123" s="56"/>
      <c r="BO123" s="56"/>
      <c r="BP123" s="56"/>
      <c r="BR123" s="56"/>
      <c r="BS123" s="56"/>
      <c r="BT123" s="56"/>
      <c r="BU123" s="56"/>
      <c r="BV123" s="56"/>
      <c r="BW123" s="56"/>
      <c r="BX123" s="56"/>
      <c r="BY123" s="56"/>
      <c r="BZ123" s="56"/>
      <c r="CB123" s="56"/>
      <c r="CC123" s="56"/>
      <c r="CD123" s="56"/>
      <c r="CE123" s="56"/>
      <c r="CF123" s="56"/>
      <c r="CG123" s="56"/>
      <c r="CH123" s="56"/>
      <c r="CI123" s="56"/>
      <c r="CJ123" s="56"/>
      <c r="CL123" s="56"/>
      <c r="CM123" s="56"/>
      <c r="CN123" s="56"/>
      <c r="CO123" s="56"/>
      <c r="CP123" s="56"/>
      <c r="CQ123" s="56"/>
      <c r="CR123" s="56"/>
      <c r="CS123" s="56"/>
      <c r="CT123" s="56"/>
      <c r="CV123" s="56"/>
      <c r="CW123" s="56"/>
      <c r="CX123" s="56"/>
      <c r="CY123" s="56"/>
      <c r="CZ123" s="56"/>
      <c r="DA123" s="56"/>
      <c r="DB123" s="56"/>
      <c r="DC123" s="56"/>
      <c r="DD123" s="56"/>
      <c r="DF123" s="56"/>
      <c r="DG123" s="56"/>
      <c r="DH123" s="56"/>
      <c r="DI123" s="56"/>
      <c r="DJ123" s="56"/>
      <c r="DK123" s="56"/>
      <c r="DL123" s="56"/>
      <c r="DM123" s="56"/>
      <c r="DN123" s="56"/>
      <c r="DP123" s="56"/>
      <c r="DQ123" s="56"/>
      <c r="DR123" s="56"/>
      <c r="DS123" s="56"/>
      <c r="DT123" s="56"/>
      <c r="DU123" s="56"/>
      <c r="DV123" s="56"/>
      <c r="DW123" s="56"/>
      <c r="DX123" s="56"/>
      <c r="DZ123" s="56"/>
      <c r="EA123" s="56"/>
      <c r="EB123" s="56"/>
      <c r="EC123" s="56"/>
      <c r="ED123" s="56"/>
      <c r="EE123" s="56"/>
      <c r="EF123" s="56"/>
      <c r="EG123" s="56"/>
      <c r="EH123" s="56"/>
      <c r="EJ123" s="56"/>
      <c r="EK123" s="56"/>
      <c r="EL123" s="56"/>
      <c r="EM123" s="56"/>
      <c r="EN123" s="56"/>
      <c r="EO123" s="56"/>
      <c r="EP123" s="56"/>
      <c r="EQ123" s="56"/>
      <c r="ER123" s="56"/>
      <c r="ET123" s="56"/>
      <c r="EU123" s="56"/>
      <c r="EV123" s="56"/>
      <c r="EW123" s="56"/>
      <c r="EX123" s="56"/>
      <c r="EY123" s="56"/>
      <c r="EZ123" s="56"/>
      <c r="FA123" s="56"/>
      <c r="FB123" s="56"/>
      <c r="FD123" s="56"/>
      <c r="FE123" s="56"/>
      <c r="FF123" s="56"/>
      <c r="FG123" s="56"/>
      <c r="FH123" s="56"/>
      <c r="FI123" s="56"/>
      <c r="FJ123" s="56"/>
      <c r="FK123" s="56"/>
      <c r="FL123" s="56"/>
      <c r="FN123" s="56"/>
      <c r="FO123" s="56"/>
      <c r="FP123" s="56"/>
      <c r="FQ123" s="56"/>
      <c r="FR123" s="56"/>
      <c r="FS123" s="56"/>
      <c r="FT123" s="56"/>
      <c r="FU123" s="56"/>
      <c r="FV123" s="56"/>
      <c r="FX123" s="56"/>
      <c r="FY123" s="56"/>
      <c r="FZ123" s="56"/>
      <c r="GA123" s="56"/>
      <c r="GB123" s="56"/>
      <c r="GC123" s="56"/>
      <c r="GD123" s="56"/>
      <c r="GE123" s="56"/>
      <c r="GF123" s="56"/>
      <c r="GH123" s="56"/>
      <c r="GI123" s="56"/>
      <c r="GJ123" s="56"/>
      <c r="GK123" s="56"/>
      <c r="GL123" s="56"/>
      <c r="GM123" s="56"/>
      <c r="GN123" s="56"/>
      <c r="GO123" s="56"/>
      <c r="GP123" s="56"/>
      <c r="GR123" s="56"/>
      <c r="GS123" s="56"/>
      <c r="GT123" s="56"/>
      <c r="GU123" s="56"/>
      <c r="GV123" s="56"/>
      <c r="GW123" s="56"/>
      <c r="GX123" s="56"/>
      <c r="GY123" s="56"/>
      <c r="GZ123" s="56"/>
      <c r="HB123" s="56"/>
      <c r="HC123" s="56"/>
      <c r="HD123" s="56"/>
      <c r="HE123" s="56"/>
      <c r="HF123" s="56"/>
      <c r="HG123" s="56"/>
      <c r="HH123" s="56"/>
      <c r="HI123" s="56"/>
      <c r="HJ123" s="56"/>
      <c r="HL123" s="56"/>
      <c r="HM123" s="56"/>
      <c r="HN123" s="56"/>
      <c r="HO123" s="56"/>
      <c r="HP123" s="56"/>
      <c r="HQ123" s="56"/>
      <c r="HR123" s="56"/>
      <c r="HS123" s="56"/>
      <c r="HT123" s="56"/>
      <c r="HV123" s="56"/>
      <c r="HW123" s="56"/>
      <c r="HX123" s="56"/>
      <c r="HY123" s="56"/>
      <c r="HZ123" s="56"/>
      <c r="IA123" s="56"/>
      <c r="IB123" s="56"/>
      <c r="IC123" s="56"/>
      <c r="ID123" s="56"/>
      <c r="IF123" s="56"/>
      <c r="IG123" s="56"/>
      <c r="IH123" s="56"/>
      <c r="II123" s="56"/>
      <c r="IJ123" s="56"/>
      <c r="IK123" s="56"/>
      <c r="IL123" s="56"/>
      <c r="IM123" s="56"/>
      <c r="IN123" s="56"/>
      <c r="IP123" s="56"/>
      <c r="IQ123" s="56"/>
      <c r="IR123" s="56"/>
      <c r="IS123" s="56"/>
      <c r="IT123" s="56"/>
      <c r="IU123" s="56"/>
    </row>
    <row r="124" spans="1:255" ht="12.75" customHeight="1" thickBot="1" x14ac:dyDescent="0.25">
      <c r="A124" s="11"/>
      <c r="B124" s="18">
        <f>SUM(B111:B122)</f>
        <v>3800.2200000000003</v>
      </c>
      <c r="C124" s="17"/>
      <c r="D124" s="18"/>
      <c r="E124" s="19"/>
      <c r="F124" s="17"/>
      <c r="G124" s="17"/>
      <c r="H124" s="18" t="s">
        <v>17</v>
      </c>
      <c r="I124" s="18">
        <f>SUM(I111:I123)</f>
        <v>103.84</v>
      </c>
      <c r="J124" s="56"/>
      <c r="K124" s="56"/>
      <c r="L124" s="56"/>
      <c r="M124" s="56"/>
      <c r="N124" s="56"/>
      <c r="O124" s="56"/>
      <c r="P124" s="56"/>
      <c r="Q124" s="56"/>
      <c r="R124" s="56"/>
      <c r="T124" s="56"/>
      <c r="U124" s="56"/>
      <c r="V124" s="56"/>
      <c r="W124" s="56"/>
      <c r="X124" s="56"/>
      <c r="Y124" s="56"/>
      <c r="Z124" s="56"/>
      <c r="AA124" s="56"/>
      <c r="AB124" s="56"/>
      <c r="AD124" s="56"/>
      <c r="AE124" s="56"/>
      <c r="AF124" s="56"/>
      <c r="AG124" s="56"/>
      <c r="AH124" s="56"/>
      <c r="AI124" s="56"/>
      <c r="AJ124" s="56"/>
      <c r="AK124" s="56"/>
      <c r="AL124" s="56"/>
      <c r="AN124" s="56"/>
      <c r="AO124" s="56"/>
      <c r="AP124" s="56"/>
      <c r="AQ124" s="56"/>
      <c r="AR124" s="56"/>
      <c r="AS124" s="56"/>
      <c r="AT124" s="56"/>
      <c r="AU124" s="56"/>
      <c r="AV124" s="56"/>
      <c r="AX124" s="56"/>
      <c r="AY124" s="56"/>
      <c r="AZ124" s="56"/>
      <c r="BA124" s="56"/>
      <c r="BB124" s="56"/>
      <c r="BC124" s="56"/>
      <c r="BD124" s="56"/>
      <c r="BE124" s="56"/>
      <c r="BF124" s="56"/>
      <c r="BH124" s="56"/>
      <c r="BI124" s="56"/>
      <c r="BJ124" s="56"/>
      <c r="BK124" s="56"/>
      <c r="BL124" s="56"/>
      <c r="BM124" s="56"/>
      <c r="BN124" s="56"/>
      <c r="BO124" s="56"/>
      <c r="BP124" s="56"/>
      <c r="BR124" s="56"/>
      <c r="BS124" s="56"/>
      <c r="BT124" s="56"/>
      <c r="BU124" s="56"/>
      <c r="BV124" s="56"/>
      <c r="BW124" s="56"/>
      <c r="BX124" s="56"/>
      <c r="BY124" s="56"/>
      <c r="BZ124" s="56"/>
      <c r="CB124" s="56"/>
      <c r="CC124" s="56"/>
      <c r="CD124" s="56"/>
      <c r="CE124" s="56"/>
      <c r="CF124" s="56"/>
      <c r="CG124" s="56"/>
      <c r="CH124" s="56"/>
      <c r="CI124" s="56"/>
      <c r="CJ124" s="56"/>
      <c r="CL124" s="56"/>
      <c r="CM124" s="56"/>
      <c r="CN124" s="56"/>
      <c r="CO124" s="56"/>
      <c r="CP124" s="56"/>
      <c r="CQ124" s="56"/>
      <c r="CR124" s="56"/>
      <c r="CS124" s="56"/>
      <c r="CT124" s="56"/>
      <c r="CV124" s="56"/>
      <c r="CW124" s="56"/>
      <c r="CX124" s="56"/>
      <c r="CY124" s="56"/>
      <c r="CZ124" s="56"/>
      <c r="DA124" s="56"/>
      <c r="DB124" s="56"/>
      <c r="DC124" s="56"/>
      <c r="DD124" s="56"/>
      <c r="DF124" s="56"/>
      <c r="DG124" s="56"/>
      <c r="DH124" s="56"/>
      <c r="DI124" s="56"/>
      <c r="DJ124" s="56"/>
      <c r="DK124" s="56"/>
      <c r="DL124" s="56"/>
      <c r="DM124" s="56"/>
      <c r="DN124" s="56"/>
      <c r="DP124" s="56"/>
      <c r="DQ124" s="56"/>
      <c r="DR124" s="56"/>
      <c r="DS124" s="56"/>
      <c r="DT124" s="56"/>
      <c r="DU124" s="56"/>
      <c r="DV124" s="56"/>
      <c r="DW124" s="56"/>
      <c r="DX124" s="56"/>
      <c r="DZ124" s="56"/>
      <c r="EA124" s="56"/>
      <c r="EB124" s="56"/>
      <c r="EC124" s="56"/>
      <c r="ED124" s="56"/>
      <c r="EE124" s="56"/>
      <c r="EF124" s="56"/>
      <c r="EG124" s="56"/>
      <c r="EH124" s="56"/>
      <c r="EJ124" s="56"/>
      <c r="EK124" s="56"/>
      <c r="EL124" s="56"/>
      <c r="EM124" s="56"/>
      <c r="EN124" s="56"/>
      <c r="EO124" s="56"/>
      <c r="EP124" s="56"/>
      <c r="EQ124" s="56"/>
      <c r="ER124" s="56"/>
      <c r="ET124" s="56"/>
      <c r="EU124" s="56"/>
      <c r="EV124" s="56"/>
      <c r="EW124" s="56"/>
      <c r="EX124" s="56"/>
      <c r="EY124" s="56"/>
      <c r="EZ124" s="56"/>
      <c r="FA124" s="56"/>
      <c r="FB124" s="56"/>
      <c r="FD124" s="56"/>
      <c r="FE124" s="56"/>
      <c r="FF124" s="56"/>
      <c r="FG124" s="56"/>
      <c r="FH124" s="56"/>
      <c r="FI124" s="56"/>
      <c r="FJ124" s="56"/>
      <c r="FK124" s="56"/>
      <c r="FL124" s="56"/>
      <c r="FN124" s="56"/>
      <c r="FO124" s="56"/>
      <c r="FP124" s="56"/>
      <c r="FQ124" s="56"/>
      <c r="FR124" s="56"/>
      <c r="FS124" s="56"/>
      <c r="FT124" s="56"/>
      <c r="FU124" s="56"/>
      <c r="FV124" s="56"/>
      <c r="FX124" s="56"/>
      <c r="FY124" s="56"/>
      <c r="FZ124" s="56"/>
      <c r="GA124" s="56"/>
      <c r="GB124" s="56"/>
      <c r="GC124" s="56"/>
      <c r="GD124" s="56"/>
      <c r="GE124" s="56"/>
      <c r="GF124" s="56"/>
      <c r="GH124" s="56"/>
      <c r="GI124" s="56"/>
      <c r="GJ124" s="56"/>
      <c r="GK124" s="56"/>
      <c r="GL124" s="56"/>
      <c r="GM124" s="56"/>
      <c r="GN124" s="56"/>
      <c r="GO124" s="56"/>
      <c r="GP124" s="56"/>
      <c r="GR124" s="56"/>
      <c r="GS124" s="56"/>
      <c r="GT124" s="56"/>
      <c r="GU124" s="56"/>
      <c r="GV124" s="56"/>
      <c r="GW124" s="56"/>
      <c r="GX124" s="56"/>
      <c r="GY124" s="56"/>
      <c r="GZ124" s="56"/>
      <c r="HB124" s="56"/>
      <c r="HC124" s="56"/>
      <c r="HD124" s="56"/>
      <c r="HE124" s="56"/>
      <c r="HF124" s="56"/>
      <c r="HG124" s="56"/>
      <c r="HH124" s="56"/>
      <c r="HI124" s="56"/>
      <c r="HJ124" s="56"/>
      <c r="HL124" s="56"/>
      <c r="HM124" s="56"/>
      <c r="HN124" s="56"/>
      <c r="HO124" s="56"/>
      <c r="HP124" s="56"/>
      <c r="HQ124" s="56"/>
      <c r="HR124" s="56"/>
      <c r="HS124" s="56"/>
      <c r="HT124" s="56"/>
      <c r="HV124" s="56"/>
      <c r="HW124" s="56"/>
      <c r="HX124" s="56"/>
      <c r="HY124" s="56"/>
      <c r="HZ124" s="56"/>
      <c r="IA124" s="56"/>
      <c r="IB124" s="56"/>
      <c r="IC124" s="56"/>
      <c r="ID124" s="56"/>
      <c r="IF124" s="56"/>
      <c r="IG124" s="56"/>
      <c r="IH124" s="56"/>
      <c r="II124" s="56"/>
      <c r="IJ124" s="56"/>
      <c r="IK124" s="56"/>
      <c r="IL124" s="56"/>
      <c r="IM124" s="56"/>
      <c r="IN124" s="56"/>
      <c r="IP124" s="56"/>
      <c r="IQ124" s="56"/>
      <c r="IR124" s="56"/>
      <c r="IS124" s="56"/>
      <c r="IT124" s="56"/>
      <c r="IU124" s="56"/>
    </row>
    <row r="125" spans="1:255" ht="64.5" thickBot="1" x14ac:dyDescent="0.25">
      <c r="A125" s="46" t="s">
        <v>97</v>
      </c>
      <c r="B125" s="114" t="s">
        <v>16</v>
      </c>
      <c r="C125" s="114" t="s">
        <v>5</v>
      </c>
      <c r="D125" s="114" t="s">
        <v>23</v>
      </c>
      <c r="E125" s="118" t="s">
        <v>18</v>
      </c>
      <c r="F125" s="114" t="s">
        <v>19</v>
      </c>
      <c r="G125" s="114" t="s">
        <v>10</v>
      </c>
      <c r="H125" s="114" t="s">
        <v>13</v>
      </c>
      <c r="I125" s="115" t="s">
        <v>12</v>
      </c>
      <c r="J125" s="56"/>
      <c r="K125" s="56"/>
      <c r="L125" s="56"/>
      <c r="M125" s="56"/>
      <c r="N125" s="56"/>
      <c r="O125" s="56"/>
      <c r="P125" s="56"/>
      <c r="Q125" s="56"/>
      <c r="R125" s="56"/>
      <c r="T125" s="56"/>
      <c r="U125" s="56"/>
      <c r="V125" s="56"/>
      <c r="W125" s="56"/>
      <c r="X125" s="56"/>
      <c r="Y125" s="56"/>
      <c r="Z125" s="56"/>
      <c r="AA125" s="56"/>
      <c r="AB125" s="56"/>
      <c r="AD125" s="56"/>
      <c r="AE125" s="56"/>
      <c r="AF125" s="56"/>
      <c r="AG125" s="56"/>
      <c r="AH125" s="56"/>
      <c r="AI125" s="56"/>
      <c r="AJ125" s="56"/>
      <c r="AK125" s="56"/>
      <c r="AL125" s="56"/>
      <c r="AN125" s="56"/>
      <c r="AO125" s="56"/>
      <c r="AP125" s="56"/>
      <c r="AQ125" s="56"/>
      <c r="AR125" s="56"/>
      <c r="AS125" s="56"/>
      <c r="AT125" s="56"/>
      <c r="AU125" s="56"/>
      <c r="AV125" s="56"/>
      <c r="AX125" s="56"/>
      <c r="AY125" s="56"/>
      <c r="AZ125" s="56"/>
      <c r="BA125" s="56"/>
      <c r="BB125" s="56"/>
      <c r="BC125" s="56"/>
      <c r="BD125" s="56"/>
      <c r="BE125" s="56"/>
      <c r="BF125" s="56"/>
      <c r="BH125" s="56"/>
      <c r="BI125" s="56"/>
      <c r="BJ125" s="56"/>
      <c r="BK125" s="56"/>
      <c r="BL125" s="56"/>
      <c r="BM125" s="56"/>
      <c r="BN125" s="56"/>
      <c r="BO125" s="56"/>
      <c r="BP125" s="56"/>
      <c r="BR125" s="56"/>
      <c r="BS125" s="56"/>
      <c r="BT125" s="56"/>
      <c r="BU125" s="56"/>
      <c r="BV125" s="56"/>
      <c r="BW125" s="56"/>
      <c r="BX125" s="56"/>
      <c r="BY125" s="56"/>
      <c r="BZ125" s="56"/>
      <c r="CB125" s="56"/>
      <c r="CC125" s="56"/>
      <c r="CD125" s="56"/>
      <c r="CE125" s="56"/>
      <c r="CF125" s="56"/>
      <c r="CG125" s="56"/>
      <c r="CH125" s="56"/>
      <c r="CI125" s="56"/>
      <c r="CJ125" s="56"/>
      <c r="CL125" s="56"/>
      <c r="CM125" s="56"/>
      <c r="CN125" s="56"/>
      <c r="CO125" s="56"/>
      <c r="CP125" s="56"/>
      <c r="CQ125" s="56"/>
      <c r="CR125" s="56"/>
      <c r="CS125" s="56"/>
      <c r="CT125" s="56"/>
      <c r="CV125" s="56"/>
      <c r="CW125" s="56"/>
      <c r="CX125" s="56"/>
      <c r="CY125" s="56"/>
      <c r="CZ125" s="56"/>
      <c r="DA125" s="56"/>
      <c r="DB125" s="56"/>
      <c r="DC125" s="56"/>
      <c r="DD125" s="56"/>
      <c r="DF125" s="56"/>
      <c r="DG125" s="56"/>
      <c r="DH125" s="56"/>
      <c r="DI125" s="56"/>
      <c r="DJ125" s="56"/>
      <c r="DK125" s="56"/>
      <c r="DL125" s="56"/>
      <c r="DM125" s="56"/>
      <c r="DN125" s="56"/>
      <c r="DP125" s="56"/>
      <c r="DQ125" s="56"/>
      <c r="DR125" s="56"/>
      <c r="DS125" s="56"/>
      <c r="DT125" s="56"/>
      <c r="DU125" s="56"/>
      <c r="DV125" s="56"/>
      <c r="DW125" s="56"/>
      <c r="DX125" s="56"/>
      <c r="DZ125" s="56"/>
      <c r="EA125" s="56"/>
      <c r="EB125" s="56"/>
      <c r="EC125" s="56"/>
      <c r="ED125" s="56"/>
      <c r="EE125" s="56"/>
      <c r="EF125" s="56"/>
      <c r="EG125" s="56"/>
      <c r="EH125" s="56"/>
      <c r="EJ125" s="56"/>
      <c r="EK125" s="56"/>
      <c r="EL125" s="56"/>
      <c r="EM125" s="56"/>
      <c r="EN125" s="56"/>
      <c r="EO125" s="56"/>
      <c r="EP125" s="56"/>
      <c r="EQ125" s="56"/>
      <c r="ER125" s="56"/>
      <c r="ET125" s="56"/>
      <c r="EU125" s="56"/>
      <c r="EV125" s="56"/>
      <c r="EW125" s="56"/>
      <c r="EX125" s="56"/>
      <c r="EY125" s="56"/>
      <c r="EZ125" s="56"/>
      <c r="FA125" s="56"/>
      <c r="FB125" s="56"/>
      <c r="FD125" s="56"/>
      <c r="FE125" s="56"/>
      <c r="FF125" s="56"/>
      <c r="FG125" s="56"/>
      <c r="FH125" s="56"/>
      <c r="FI125" s="56"/>
      <c r="FJ125" s="56"/>
      <c r="FK125" s="56"/>
      <c r="FL125" s="56"/>
      <c r="FN125" s="56"/>
      <c r="FO125" s="56"/>
      <c r="FP125" s="56"/>
      <c r="FQ125" s="56"/>
      <c r="FR125" s="56"/>
      <c r="FS125" s="56"/>
      <c r="FT125" s="56"/>
      <c r="FU125" s="56"/>
      <c r="FV125" s="56"/>
      <c r="FX125" s="56"/>
      <c r="FY125" s="56"/>
      <c r="FZ125" s="56"/>
      <c r="GA125" s="56"/>
      <c r="GB125" s="56"/>
      <c r="GC125" s="56"/>
      <c r="GD125" s="56"/>
      <c r="GE125" s="56"/>
      <c r="GF125" s="56"/>
      <c r="GH125" s="56"/>
      <c r="GI125" s="56"/>
      <c r="GJ125" s="56"/>
      <c r="GK125" s="56"/>
      <c r="GL125" s="56"/>
      <c r="GM125" s="56"/>
      <c r="GN125" s="56"/>
      <c r="GO125" s="56"/>
      <c r="GP125" s="56"/>
      <c r="GR125" s="56"/>
      <c r="GS125" s="56"/>
      <c r="GT125" s="56"/>
      <c r="GU125" s="56"/>
      <c r="GV125" s="56"/>
      <c r="GW125" s="56"/>
      <c r="GX125" s="56"/>
      <c r="GY125" s="56"/>
      <c r="GZ125" s="56"/>
      <c r="HB125" s="56"/>
      <c r="HC125" s="56"/>
      <c r="HD125" s="56"/>
      <c r="HE125" s="56"/>
      <c r="HF125" s="56"/>
      <c r="HG125" s="56"/>
      <c r="HH125" s="56"/>
      <c r="HI125" s="56"/>
      <c r="HJ125" s="56"/>
      <c r="HL125" s="56"/>
      <c r="HM125" s="56"/>
      <c r="HN125" s="56"/>
      <c r="HO125" s="56"/>
      <c r="HP125" s="56"/>
      <c r="HQ125" s="56"/>
      <c r="HR125" s="56"/>
      <c r="HS125" s="56"/>
      <c r="HT125" s="56"/>
      <c r="HV125" s="56"/>
      <c r="HW125" s="56"/>
      <c r="HX125" s="56"/>
      <c r="HY125" s="56"/>
      <c r="HZ125" s="56"/>
      <c r="IA125" s="56"/>
      <c r="IB125" s="56"/>
      <c r="IC125" s="56"/>
      <c r="ID125" s="56"/>
      <c r="IF125" s="56"/>
      <c r="IG125" s="56"/>
      <c r="IH125" s="56"/>
      <c r="II125" s="56"/>
      <c r="IJ125" s="56"/>
      <c r="IK125" s="56"/>
      <c r="IL125" s="56"/>
      <c r="IM125" s="56"/>
      <c r="IN125" s="56"/>
      <c r="IP125" s="56"/>
      <c r="IQ125" s="56"/>
      <c r="IR125" s="56"/>
      <c r="IS125" s="56"/>
      <c r="IT125" s="56"/>
      <c r="IU125" s="56"/>
    </row>
    <row r="126" spans="1:255" ht="39" thickBot="1" x14ac:dyDescent="0.25">
      <c r="A126" s="117" t="s">
        <v>2277</v>
      </c>
      <c r="B126" s="182"/>
      <c r="C126" s="167" t="s">
        <v>87</v>
      </c>
      <c r="D126" s="238"/>
      <c r="E126" s="239"/>
      <c r="F126" s="238"/>
      <c r="G126" s="239"/>
      <c r="H126" s="255"/>
      <c r="I126" s="451">
        <v>2340.87</v>
      </c>
    </row>
    <row r="127" spans="1:255" ht="13.5" thickBot="1" x14ac:dyDescent="0.25">
      <c r="A127" s="46"/>
      <c r="B127" s="76">
        <f>SUM(B126:B126)</f>
        <v>0</v>
      </c>
      <c r="C127" s="75"/>
      <c r="D127" s="76"/>
      <c r="E127" s="77"/>
      <c r="F127" s="75"/>
      <c r="G127" s="75"/>
      <c r="H127" s="76" t="s">
        <v>17</v>
      </c>
      <c r="I127" s="76">
        <f>SUM(I126:I126)</f>
        <v>2340.87</v>
      </c>
    </row>
    <row r="128" spans="1:255" ht="39" thickBot="1" x14ac:dyDescent="0.25">
      <c r="A128" s="134" t="s">
        <v>96</v>
      </c>
      <c r="B128" s="114" t="s">
        <v>16</v>
      </c>
      <c r="C128" s="114" t="s">
        <v>5</v>
      </c>
      <c r="D128" s="114" t="s">
        <v>23</v>
      </c>
      <c r="E128" s="279" t="s">
        <v>18</v>
      </c>
      <c r="F128" s="114" t="s">
        <v>19</v>
      </c>
      <c r="G128" s="114" t="s">
        <v>10</v>
      </c>
      <c r="H128" s="114" t="s">
        <v>13</v>
      </c>
      <c r="I128" s="115" t="s">
        <v>12</v>
      </c>
    </row>
    <row r="129" spans="1:9" ht="13.5" thickBot="1" x14ac:dyDescent="0.25">
      <c r="A129" s="206"/>
      <c r="B129" s="185"/>
      <c r="C129" s="70" t="s">
        <v>87</v>
      </c>
      <c r="D129" s="163"/>
      <c r="E129" s="53"/>
      <c r="F129" s="53"/>
      <c r="G129" s="53"/>
      <c r="H129" s="153"/>
      <c r="I129" s="471">
        <v>3306.69</v>
      </c>
    </row>
    <row r="130" spans="1:9" ht="13.5" thickBot="1" x14ac:dyDescent="0.25">
      <c r="A130" s="134"/>
      <c r="B130" s="271"/>
      <c r="C130" s="75"/>
      <c r="D130" s="76"/>
      <c r="E130" s="77"/>
      <c r="F130" s="75"/>
      <c r="G130" s="75"/>
      <c r="H130" s="76"/>
      <c r="I130" s="78">
        <f>SUM(I129)</f>
        <v>3306.69</v>
      </c>
    </row>
    <row r="131" spans="1:9" x14ac:dyDescent="0.2">
      <c r="A131" s="9"/>
      <c r="B131" s="9"/>
      <c r="C131" s="9"/>
      <c r="D131" s="9"/>
      <c r="E131" s="9"/>
      <c r="F131" s="20"/>
      <c r="G131" s="20"/>
      <c r="H131" s="20"/>
      <c r="I131" s="20"/>
    </row>
    <row r="132" spans="1:9" ht="12.75" customHeight="1" x14ac:dyDescent="0.2">
      <c r="A132" s="21" t="s">
        <v>21</v>
      </c>
      <c r="B132" s="22"/>
      <c r="C132" s="23"/>
      <c r="D132" s="4" t="s">
        <v>9</v>
      </c>
      <c r="E132" s="4" t="s">
        <v>6</v>
      </c>
      <c r="F132" s="119" t="s">
        <v>7</v>
      </c>
    </row>
    <row r="133" spans="1:9" ht="12.75" customHeight="1" x14ac:dyDescent="0.2">
      <c r="A133" s="642" t="s">
        <v>15</v>
      </c>
      <c r="B133" s="643"/>
      <c r="C133" s="25"/>
      <c r="D133" s="26">
        <f>B23</f>
        <v>5030.7999999999993</v>
      </c>
      <c r="E133" s="26">
        <f>I23</f>
        <v>972.3</v>
      </c>
      <c r="F133" s="120">
        <f>D133+E133</f>
        <v>6003.0999999999995</v>
      </c>
    </row>
    <row r="134" spans="1:9" ht="12.75" customHeight="1" x14ac:dyDescent="0.2">
      <c r="A134" s="642" t="s">
        <v>1067</v>
      </c>
      <c r="B134" s="643"/>
      <c r="C134" s="25"/>
      <c r="D134" s="26">
        <f>B56</f>
        <v>19098.939999999999</v>
      </c>
      <c r="E134" s="26">
        <f>I56</f>
        <v>4878.8200000000006</v>
      </c>
      <c r="F134" s="120">
        <f>D134+E134</f>
        <v>23977.759999999998</v>
      </c>
    </row>
    <row r="135" spans="1:9" ht="12.75" customHeight="1" x14ac:dyDescent="0.2">
      <c r="A135" s="642" t="s">
        <v>14</v>
      </c>
      <c r="B135" s="643"/>
      <c r="C135" s="25"/>
      <c r="D135" s="26">
        <f>B75</f>
        <v>10030.42</v>
      </c>
      <c r="E135" s="26">
        <f>I75</f>
        <v>57.47</v>
      </c>
      <c r="F135" s="120">
        <f>D135+E135</f>
        <v>10087.89</v>
      </c>
    </row>
    <row r="136" spans="1:9" ht="12.75" customHeight="1" x14ac:dyDescent="0.2">
      <c r="A136" s="642" t="s">
        <v>146</v>
      </c>
      <c r="B136" s="643"/>
      <c r="C136" s="25"/>
      <c r="D136" s="26">
        <f>B90</f>
        <v>0</v>
      </c>
      <c r="E136" s="26">
        <f>I90</f>
        <v>0</v>
      </c>
      <c r="F136" s="120">
        <f>D136+E136</f>
        <v>0</v>
      </c>
      <c r="G136" s="56"/>
    </row>
    <row r="137" spans="1:9" ht="12.75" customHeight="1" x14ac:dyDescent="0.2">
      <c r="A137" s="642" t="s">
        <v>26</v>
      </c>
      <c r="B137" s="643"/>
      <c r="C137" s="25"/>
      <c r="D137" s="26">
        <f>B124</f>
        <v>3800.2200000000003</v>
      </c>
      <c r="E137" s="26">
        <f>I124</f>
        <v>103.84</v>
      </c>
      <c r="F137" s="120">
        <f>D137+E137</f>
        <v>3904.0600000000004</v>
      </c>
      <c r="G137" s="56"/>
    </row>
    <row r="138" spans="1:9" ht="12.75" customHeight="1" x14ac:dyDescent="0.2">
      <c r="A138" s="646" t="s">
        <v>69</v>
      </c>
      <c r="B138" s="647"/>
      <c r="C138" s="245"/>
      <c r="D138" s="246"/>
      <c r="E138" s="246"/>
      <c r="F138" s="242">
        <f>F139+F140+F141+F142+F143</f>
        <v>16050.29</v>
      </c>
      <c r="G138" s="56"/>
    </row>
    <row r="139" spans="1:9" ht="12.75" customHeight="1" x14ac:dyDescent="0.2">
      <c r="A139" s="644" t="s">
        <v>82</v>
      </c>
      <c r="B139" s="645"/>
      <c r="C139" s="25"/>
      <c r="D139" s="26"/>
      <c r="E139" s="26"/>
      <c r="F139" s="120">
        <f>I104</f>
        <v>3014.6900000000005</v>
      </c>
      <c r="G139" s="56"/>
    </row>
    <row r="140" spans="1:9" ht="12.75" customHeight="1" x14ac:dyDescent="0.2">
      <c r="A140" s="642" t="s">
        <v>2270</v>
      </c>
      <c r="B140" s="643"/>
      <c r="C140" s="25"/>
      <c r="D140" s="26"/>
      <c r="E140" s="26"/>
      <c r="F140" s="120">
        <f>I105</f>
        <v>11838.95</v>
      </c>
      <c r="G140" s="56"/>
    </row>
    <row r="141" spans="1:9" ht="12.75" customHeight="1" x14ac:dyDescent="0.2">
      <c r="A141" s="644" t="s">
        <v>84</v>
      </c>
      <c r="B141" s="645"/>
      <c r="C141" s="25"/>
      <c r="D141" s="26"/>
      <c r="E141" s="26"/>
      <c r="F141" s="120">
        <f>I106</f>
        <v>463.34</v>
      </c>
      <c r="G141" s="56"/>
    </row>
    <row r="142" spans="1:9" ht="12.75" customHeight="1" x14ac:dyDescent="0.2">
      <c r="A142" s="644" t="s">
        <v>86</v>
      </c>
      <c r="B142" s="645"/>
      <c r="C142" s="25"/>
      <c r="D142" s="26"/>
      <c r="E142" s="26"/>
      <c r="F142" s="120">
        <f>I107</f>
        <v>423</v>
      </c>
      <c r="G142" s="56"/>
    </row>
    <row r="143" spans="1:9" ht="12.75" customHeight="1" x14ac:dyDescent="0.2">
      <c r="A143" s="644" t="s">
        <v>88</v>
      </c>
      <c r="B143" s="645"/>
      <c r="C143" s="25"/>
      <c r="D143" s="26"/>
      <c r="E143" s="26"/>
      <c r="F143" s="120">
        <f>I108</f>
        <v>310.31</v>
      </c>
      <c r="G143" s="56"/>
    </row>
    <row r="144" spans="1:9" ht="12.75" customHeight="1" x14ac:dyDescent="0.2">
      <c r="A144" s="650" t="s">
        <v>2</v>
      </c>
      <c r="B144" s="651"/>
      <c r="C144" s="25"/>
      <c r="D144" s="26">
        <f>B127</f>
        <v>0</v>
      </c>
      <c r="E144" s="26"/>
      <c r="F144" s="120">
        <f>D144+E144+I127</f>
        <v>2340.87</v>
      </c>
      <c r="G144" s="56"/>
    </row>
    <row r="145" spans="1:7" ht="25.9" customHeight="1" x14ac:dyDescent="0.2">
      <c r="A145" s="650" t="s">
        <v>96</v>
      </c>
      <c r="B145" s="651"/>
      <c r="C145" s="25"/>
      <c r="D145" s="26"/>
      <c r="E145" s="26"/>
      <c r="F145" s="120">
        <f>I130</f>
        <v>3306.69</v>
      </c>
      <c r="G145" s="56"/>
    </row>
    <row r="146" spans="1:7" ht="12.75" customHeight="1" x14ac:dyDescent="0.2">
      <c r="A146" s="648" t="s">
        <v>22</v>
      </c>
      <c r="B146" s="649"/>
      <c r="C146" s="27"/>
      <c r="D146" s="28">
        <f>SUM(D133:D144)</f>
        <v>37960.379999999997</v>
      </c>
      <c r="E146" s="28">
        <f>SUM(E133:E137)</f>
        <v>6012.4300000000012</v>
      </c>
      <c r="F146" s="121">
        <f>F133+F134+F135+F136+F137+F138+F144+F145</f>
        <v>65670.66</v>
      </c>
    </row>
  </sheetData>
  <autoFilter ref="A5:I124"/>
  <mergeCells count="49">
    <mergeCell ref="A17:A21"/>
    <mergeCell ref="D17:D21"/>
    <mergeCell ref="C17:C21"/>
    <mergeCell ref="B17:B21"/>
    <mergeCell ref="A1:B1"/>
    <mergeCell ref="A50:A52"/>
    <mergeCell ref="D50:D52"/>
    <mergeCell ref="C50:C52"/>
    <mergeCell ref="B50:B52"/>
    <mergeCell ref="D33:D35"/>
    <mergeCell ref="A25:A27"/>
    <mergeCell ref="B29:B30"/>
    <mergeCell ref="C33:C37"/>
    <mergeCell ref="D25:D27"/>
    <mergeCell ref="C29:C30"/>
    <mergeCell ref="B25:B27"/>
    <mergeCell ref="C25:C27"/>
    <mergeCell ref="A33:A35"/>
    <mergeCell ref="D36:D37"/>
    <mergeCell ref="A135:B135"/>
    <mergeCell ref="D44:D49"/>
    <mergeCell ref="C44:C49"/>
    <mergeCell ref="A44:A49"/>
    <mergeCell ref="A36:A37"/>
    <mergeCell ref="A39:A43"/>
    <mergeCell ref="A134:B134"/>
    <mergeCell ref="C39:C43"/>
    <mergeCell ref="B39:B43"/>
    <mergeCell ref="B33:B37"/>
    <mergeCell ref="G1:H1"/>
    <mergeCell ref="G2:H2"/>
    <mergeCell ref="A133:B133"/>
    <mergeCell ref="A29:A30"/>
    <mergeCell ref="A140:B140"/>
    <mergeCell ref="D29:D30"/>
    <mergeCell ref="A92:A104"/>
    <mergeCell ref="B44:B49"/>
    <mergeCell ref="D39:D43"/>
    <mergeCell ref="A136:B136"/>
    <mergeCell ref="A71:A73"/>
    <mergeCell ref="A146:B146"/>
    <mergeCell ref="A144:B144"/>
    <mergeCell ref="A138:B138"/>
    <mergeCell ref="A137:B137"/>
    <mergeCell ref="A145:B145"/>
    <mergeCell ref="A143:B143"/>
    <mergeCell ref="A142:B142"/>
    <mergeCell ref="A139:B139"/>
    <mergeCell ref="A141:B141"/>
  </mergeCells>
  <phoneticPr fontId="0" type="noConversion"/>
  <pageMargins left="0" right="0" top="0.19685039370078741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50"/>
  <dimension ref="A1:IU140"/>
  <sheetViews>
    <sheetView topLeftCell="A112" zoomScaleNormal="100" workbookViewId="0">
      <selection activeCell="B65" sqref="B65"/>
    </sheetView>
  </sheetViews>
  <sheetFormatPr defaultRowHeight="12.75" customHeight="1" x14ac:dyDescent="0.2"/>
  <cols>
    <col min="1" max="1" width="26.5703125" customWidth="1"/>
    <col min="2" max="2" width="11.5703125" customWidth="1"/>
    <col min="3" max="3" width="13.85546875" customWidth="1"/>
    <col min="4" max="4" width="17.5703125" customWidth="1"/>
    <col min="5" max="5" width="25.85546875" customWidth="1"/>
    <col min="6" max="6" width="12.42578125" customWidth="1"/>
    <col min="7" max="7" width="7.28515625" customWidth="1"/>
    <col min="8" max="8" width="12.85546875" customWidth="1"/>
    <col min="9" max="9" width="11.42578125" customWidth="1"/>
  </cols>
  <sheetData>
    <row r="1" spans="1:9" ht="12.75" customHeight="1" x14ac:dyDescent="0.2">
      <c r="A1" s="708" t="s">
        <v>85</v>
      </c>
      <c r="B1" s="70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406.3</v>
      </c>
      <c r="E2" s="5">
        <v>35132.57</v>
      </c>
      <c r="F2" s="330">
        <v>34775.839999999997</v>
      </c>
      <c r="G2" s="640">
        <f>E2-F2</f>
        <v>356.7300000000032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48</v>
      </c>
      <c r="E3" s="1" t="s">
        <v>52</v>
      </c>
      <c r="F3" s="1"/>
      <c r="G3" s="1"/>
      <c r="H3" s="1" t="s">
        <v>25</v>
      </c>
      <c r="I3" s="8">
        <f>F2-F140</f>
        <v>-20843.200000000012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51.7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x14ac:dyDescent="0.2">
      <c r="A6" s="260"/>
      <c r="B6" s="33">
        <v>1574.47</v>
      </c>
      <c r="C6" s="33" t="s">
        <v>66</v>
      </c>
      <c r="D6" s="262"/>
      <c r="E6" s="35"/>
      <c r="F6" s="35"/>
      <c r="G6" s="35"/>
      <c r="H6" s="36"/>
      <c r="I6" s="33">
        <f t="shared" ref="I6:I19" si="0">G6*H6</f>
        <v>0</v>
      </c>
    </row>
    <row r="7" spans="1:9" ht="12.75" customHeight="1" x14ac:dyDescent="0.2">
      <c r="A7" s="263"/>
      <c r="B7" s="13">
        <v>1711.25</v>
      </c>
      <c r="C7" s="33" t="s">
        <v>67</v>
      </c>
      <c r="D7" s="265"/>
      <c r="E7" s="15"/>
      <c r="F7" s="15"/>
      <c r="G7" s="15"/>
      <c r="H7" s="16"/>
      <c r="I7" s="13">
        <f t="shared" si="0"/>
        <v>0</v>
      </c>
    </row>
    <row r="8" spans="1:9" ht="12.75" customHeight="1" x14ac:dyDescent="0.2">
      <c r="A8" s="263"/>
      <c r="B8" s="13">
        <v>2385.08</v>
      </c>
      <c r="C8" s="33" t="s">
        <v>70</v>
      </c>
      <c r="D8" s="265"/>
      <c r="E8" s="15"/>
      <c r="F8" s="15"/>
      <c r="G8" s="15"/>
      <c r="H8" s="16"/>
      <c r="I8" s="13">
        <f t="shared" si="0"/>
        <v>0</v>
      </c>
    </row>
    <row r="9" spans="1:9" ht="12.75" customHeight="1" x14ac:dyDescent="0.2">
      <c r="A9" s="263"/>
      <c r="B9" s="13">
        <v>2034.49</v>
      </c>
      <c r="C9" s="33" t="s">
        <v>72</v>
      </c>
      <c r="D9" s="265"/>
      <c r="E9" s="15"/>
      <c r="F9" s="15"/>
      <c r="G9" s="15"/>
      <c r="H9" s="16"/>
      <c r="I9" s="13">
        <f t="shared" si="0"/>
        <v>0</v>
      </c>
    </row>
    <row r="10" spans="1:9" ht="12.75" customHeight="1" thickBot="1" x14ac:dyDescent="0.25">
      <c r="A10" s="308"/>
      <c r="B10" s="71">
        <v>1847.54</v>
      </c>
      <c r="C10" s="70" t="s">
        <v>73</v>
      </c>
      <c r="D10" s="309"/>
      <c r="E10" s="73"/>
      <c r="F10" s="73"/>
      <c r="G10" s="73"/>
      <c r="H10" s="74"/>
      <c r="I10" s="71">
        <f t="shared" si="0"/>
        <v>0</v>
      </c>
    </row>
    <row r="11" spans="1:9" ht="12.75" customHeight="1" x14ac:dyDescent="0.2">
      <c r="A11" s="622" t="s">
        <v>1119</v>
      </c>
      <c r="B11" s="625">
        <v>2198.1999999999998</v>
      </c>
      <c r="C11" s="625" t="s">
        <v>74</v>
      </c>
      <c r="D11" s="627" t="s">
        <v>274</v>
      </c>
      <c r="E11" s="37" t="s">
        <v>1120</v>
      </c>
      <c r="F11" s="37" t="s">
        <v>99</v>
      </c>
      <c r="G11" s="37">
        <v>0.3</v>
      </c>
      <c r="H11" s="38">
        <v>580</v>
      </c>
      <c r="I11" s="39">
        <f t="shared" si="0"/>
        <v>174</v>
      </c>
    </row>
    <row r="12" spans="1:9" ht="12.75" customHeight="1" x14ac:dyDescent="0.2">
      <c r="A12" s="623"/>
      <c r="B12" s="632"/>
      <c r="C12" s="632"/>
      <c r="D12" s="628"/>
      <c r="E12" s="15" t="s">
        <v>284</v>
      </c>
      <c r="F12" s="15" t="s">
        <v>100</v>
      </c>
      <c r="G12" s="15">
        <v>0.15</v>
      </c>
      <c r="H12" s="16">
        <v>170</v>
      </c>
      <c r="I12" s="43">
        <f t="shared" si="0"/>
        <v>25.5</v>
      </c>
    </row>
    <row r="13" spans="1:9" ht="12.75" customHeight="1" thickBot="1" x14ac:dyDescent="0.25">
      <c r="A13" s="624"/>
      <c r="B13" s="626"/>
      <c r="C13" s="626"/>
      <c r="D13" s="629"/>
      <c r="E13" s="40" t="s">
        <v>485</v>
      </c>
      <c r="F13" s="40" t="s">
        <v>99</v>
      </c>
      <c r="G13" s="40">
        <v>20</v>
      </c>
      <c r="H13" s="41">
        <v>0.7</v>
      </c>
      <c r="I13" s="42">
        <f t="shared" si="0"/>
        <v>14</v>
      </c>
    </row>
    <row r="14" spans="1:9" ht="12.75" customHeight="1" x14ac:dyDescent="0.2">
      <c r="A14" s="260"/>
      <c r="B14" s="33">
        <v>0</v>
      </c>
      <c r="C14" s="33" t="s">
        <v>75</v>
      </c>
      <c r="D14" s="262"/>
      <c r="E14" s="35"/>
      <c r="F14" s="35"/>
      <c r="G14" s="35"/>
      <c r="H14" s="36"/>
      <c r="I14" s="33">
        <f t="shared" si="0"/>
        <v>0</v>
      </c>
    </row>
    <row r="15" spans="1:9" ht="12.75" customHeight="1" x14ac:dyDescent="0.2">
      <c r="A15" s="263"/>
      <c r="B15" s="13">
        <v>0</v>
      </c>
      <c r="C15" s="33" t="s">
        <v>76</v>
      </c>
      <c r="D15" s="265"/>
      <c r="E15" s="15"/>
      <c r="F15" s="15"/>
      <c r="G15" s="15"/>
      <c r="H15" s="16"/>
      <c r="I15" s="13">
        <f t="shared" si="0"/>
        <v>0</v>
      </c>
    </row>
    <row r="16" spans="1:9" ht="12.75" customHeight="1" x14ac:dyDescent="0.2">
      <c r="A16" s="263"/>
      <c r="B16" s="13">
        <v>0</v>
      </c>
      <c r="C16" s="33" t="s">
        <v>77</v>
      </c>
      <c r="D16" s="265"/>
      <c r="E16" s="15"/>
      <c r="F16" s="15"/>
      <c r="G16" s="15"/>
      <c r="H16" s="16"/>
      <c r="I16" s="13">
        <f t="shared" si="0"/>
        <v>0</v>
      </c>
    </row>
    <row r="17" spans="1:9" ht="12.75" customHeight="1" x14ac:dyDescent="0.2">
      <c r="A17" s="263"/>
      <c r="B17" s="13">
        <v>0</v>
      </c>
      <c r="C17" s="33" t="s">
        <v>78</v>
      </c>
      <c r="D17" s="265"/>
      <c r="E17" s="15"/>
      <c r="F17" s="15"/>
      <c r="G17" s="15"/>
      <c r="H17" s="16"/>
      <c r="I17" s="13">
        <f t="shared" si="0"/>
        <v>0</v>
      </c>
    </row>
    <row r="18" spans="1:9" ht="12.75" customHeight="1" x14ac:dyDescent="0.2">
      <c r="A18" s="263"/>
      <c r="B18" s="13">
        <v>0</v>
      </c>
      <c r="C18" s="33" t="s">
        <v>79</v>
      </c>
      <c r="D18" s="265"/>
      <c r="E18" s="15"/>
      <c r="F18" s="15"/>
      <c r="G18" s="15"/>
      <c r="H18" s="16"/>
      <c r="I18" s="13">
        <f t="shared" si="0"/>
        <v>0</v>
      </c>
    </row>
    <row r="19" spans="1:9" ht="12.75" customHeight="1" thickBot="1" x14ac:dyDescent="0.25">
      <c r="A19" s="263"/>
      <c r="B19" s="13">
        <v>0</v>
      </c>
      <c r="C19" s="33" t="s">
        <v>80</v>
      </c>
      <c r="D19" s="265"/>
      <c r="E19" s="15"/>
      <c r="F19" s="15"/>
      <c r="G19" s="15"/>
      <c r="H19" s="16"/>
      <c r="I19" s="13">
        <f t="shared" si="0"/>
        <v>0</v>
      </c>
    </row>
    <row r="20" spans="1:9" ht="12.75" customHeight="1" thickBot="1" x14ac:dyDescent="0.25">
      <c r="A20" s="440"/>
      <c r="B20" s="85"/>
      <c r="C20" s="85" t="s">
        <v>87</v>
      </c>
      <c r="D20" s="441"/>
      <c r="E20" s="47"/>
      <c r="F20" s="47"/>
      <c r="G20" s="47"/>
      <c r="H20" s="48"/>
      <c r="I20" s="49">
        <v>0</v>
      </c>
    </row>
    <row r="21" spans="1:9" ht="12.75" customHeight="1" thickBot="1" x14ac:dyDescent="0.25">
      <c r="A21" s="218"/>
      <c r="B21" s="223">
        <f>SUM(B6:B19)</f>
        <v>11751.029999999999</v>
      </c>
      <c r="C21" s="224"/>
      <c r="D21" s="223"/>
      <c r="E21" s="225"/>
      <c r="F21" s="224"/>
      <c r="G21" s="224"/>
      <c r="H21" s="223" t="s">
        <v>17</v>
      </c>
      <c r="I21" s="226">
        <f>SUM(I6:I20)</f>
        <v>213.5</v>
      </c>
    </row>
    <row r="22" spans="1:9" ht="77.25" thickBot="1" x14ac:dyDescent="0.25">
      <c r="A22" s="134" t="s">
        <v>1066</v>
      </c>
      <c r="B22" s="114" t="s">
        <v>16</v>
      </c>
      <c r="C22" s="114" t="s">
        <v>5</v>
      </c>
      <c r="D22" s="114" t="s">
        <v>23</v>
      </c>
      <c r="E22" s="118" t="s">
        <v>18</v>
      </c>
      <c r="F22" s="114" t="s">
        <v>19</v>
      </c>
      <c r="G22" s="114" t="s">
        <v>10</v>
      </c>
      <c r="H22" s="114" t="s">
        <v>13</v>
      </c>
      <c r="I22" s="115" t="s">
        <v>12</v>
      </c>
    </row>
    <row r="23" spans="1:9" ht="12.75" customHeight="1" x14ac:dyDescent="0.2">
      <c r="A23" s="622" t="s">
        <v>153</v>
      </c>
      <c r="B23" s="625">
        <v>1151.92</v>
      </c>
      <c r="C23" s="625" t="s">
        <v>66</v>
      </c>
      <c r="D23" s="633" t="s">
        <v>274</v>
      </c>
      <c r="E23" s="37" t="s">
        <v>137</v>
      </c>
      <c r="F23" s="37" t="s">
        <v>101</v>
      </c>
      <c r="G23" s="37">
        <v>10</v>
      </c>
      <c r="H23" s="38">
        <v>109.78</v>
      </c>
      <c r="I23" s="39">
        <f t="shared" ref="I23:I44" si="1">G23*H23</f>
        <v>1097.8</v>
      </c>
    </row>
    <row r="24" spans="1:9" ht="12.75" customHeight="1" x14ac:dyDescent="0.2">
      <c r="A24" s="623"/>
      <c r="B24" s="632"/>
      <c r="C24" s="632"/>
      <c r="D24" s="634"/>
      <c r="E24" s="15" t="s">
        <v>195</v>
      </c>
      <c r="F24" s="15" t="s">
        <v>99</v>
      </c>
      <c r="G24" s="15">
        <v>3</v>
      </c>
      <c r="H24" s="16">
        <v>130.08000000000001</v>
      </c>
      <c r="I24" s="43">
        <f t="shared" si="1"/>
        <v>390.24</v>
      </c>
    </row>
    <row r="25" spans="1:9" ht="12.75" customHeight="1" x14ac:dyDescent="0.2">
      <c r="A25" s="623"/>
      <c r="B25" s="632"/>
      <c r="C25" s="632"/>
      <c r="D25" s="634"/>
      <c r="E25" s="15" t="s">
        <v>275</v>
      </c>
      <c r="F25" s="15" t="s">
        <v>99</v>
      </c>
      <c r="G25" s="15">
        <v>1</v>
      </c>
      <c r="H25" s="16">
        <v>320</v>
      </c>
      <c r="I25" s="43">
        <f t="shared" si="1"/>
        <v>320</v>
      </c>
    </row>
    <row r="26" spans="1:9" ht="12.75" customHeight="1" x14ac:dyDescent="0.2">
      <c r="A26" s="623"/>
      <c r="B26" s="632"/>
      <c r="C26" s="632"/>
      <c r="D26" s="634"/>
      <c r="E26" s="15" t="s">
        <v>276</v>
      </c>
      <c r="F26" s="15" t="s">
        <v>99</v>
      </c>
      <c r="G26" s="15">
        <v>1</v>
      </c>
      <c r="H26" s="16">
        <v>320</v>
      </c>
      <c r="I26" s="43">
        <f t="shared" si="1"/>
        <v>320</v>
      </c>
    </row>
    <row r="27" spans="1:9" ht="12.75" customHeight="1" x14ac:dyDescent="0.2">
      <c r="A27" s="623"/>
      <c r="B27" s="632"/>
      <c r="C27" s="632"/>
      <c r="D27" s="634"/>
      <c r="E27" s="15" t="s">
        <v>277</v>
      </c>
      <c r="F27" s="15" t="s">
        <v>99</v>
      </c>
      <c r="G27" s="15">
        <v>2</v>
      </c>
      <c r="H27" s="16">
        <v>27</v>
      </c>
      <c r="I27" s="43">
        <f t="shared" si="1"/>
        <v>54</v>
      </c>
    </row>
    <row r="28" spans="1:9" ht="12.75" customHeight="1" x14ac:dyDescent="0.2">
      <c r="A28" s="623"/>
      <c r="B28" s="632"/>
      <c r="C28" s="632"/>
      <c r="D28" s="634"/>
      <c r="E28" s="15" t="s">
        <v>278</v>
      </c>
      <c r="F28" s="15" t="s">
        <v>99</v>
      </c>
      <c r="G28" s="15">
        <v>1</v>
      </c>
      <c r="H28" s="16">
        <v>320</v>
      </c>
      <c r="I28" s="43">
        <f t="shared" si="1"/>
        <v>320</v>
      </c>
    </row>
    <row r="29" spans="1:9" ht="12.75" customHeight="1" x14ac:dyDescent="0.2">
      <c r="A29" s="623"/>
      <c r="B29" s="632"/>
      <c r="C29" s="632"/>
      <c r="D29" s="634"/>
      <c r="E29" s="15" t="s">
        <v>279</v>
      </c>
      <c r="F29" s="15" t="s">
        <v>99</v>
      </c>
      <c r="G29" s="15">
        <v>1</v>
      </c>
      <c r="H29" s="16">
        <v>320</v>
      </c>
      <c r="I29" s="43">
        <f t="shared" si="1"/>
        <v>320</v>
      </c>
    </row>
    <row r="30" spans="1:9" ht="12.75" customHeight="1" thickBot="1" x14ac:dyDescent="0.25">
      <c r="A30" s="624"/>
      <c r="B30" s="626"/>
      <c r="C30" s="626"/>
      <c r="D30" s="635"/>
      <c r="E30" s="40" t="s">
        <v>280</v>
      </c>
      <c r="F30" s="40" t="s">
        <v>99</v>
      </c>
      <c r="G30" s="40">
        <v>1</v>
      </c>
      <c r="H30" s="41">
        <v>870</v>
      </c>
      <c r="I30" s="42">
        <f t="shared" si="1"/>
        <v>870</v>
      </c>
    </row>
    <row r="31" spans="1:9" ht="12.75" customHeight="1" x14ac:dyDescent="0.2">
      <c r="A31" s="622" t="s">
        <v>153</v>
      </c>
      <c r="B31" s="625">
        <v>1120.97</v>
      </c>
      <c r="C31" s="625" t="s">
        <v>67</v>
      </c>
      <c r="D31" s="633" t="s">
        <v>534</v>
      </c>
      <c r="E31" s="37" t="s">
        <v>118</v>
      </c>
      <c r="F31" s="37" t="s">
        <v>99</v>
      </c>
      <c r="G31" s="37">
        <v>1</v>
      </c>
      <c r="H31" s="38">
        <v>117.24</v>
      </c>
      <c r="I31" s="39">
        <f t="shared" si="1"/>
        <v>117.24</v>
      </c>
    </row>
    <row r="32" spans="1:9" ht="12.75" customHeight="1" x14ac:dyDescent="0.2">
      <c r="A32" s="623"/>
      <c r="B32" s="632"/>
      <c r="C32" s="632"/>
      <c r="D32" s="634"/>
      <c r="E32" s="15" t="s">
        <v>535</v>
      </c>
      <c r="F32" s="15" t="s">
        <v>99</v>
      </c>
      <c r="G32" s="15">
        <v>1</v>
      </c>
      <c r="H32" s="16">
        <v>84.72</v>
      </c>
      <c r="I32" s="43">
        <f t="shared" si="1"/>
        <v>84.72</v>
      </c>
    </row>
    <row r="33" spans="1:9" ht="12.75" customHeight="1" x14ac:dyDescent="0.2">
      <c r="A33" s="623"/>
      <c r="B33" s="632"/>
      <c r="C33" s="632"/>
      <c r="D33" s="634"/>
      <c r="E33" s="15" t="s">
        <v>273</v>
      </c>
      <c r="F33" s="15" t="s">
        <v>99</v>
      </c>
      <c r="G33" s="15">
        <v>1</v>
      </c>
      <c r="H33" s="16">
        <v>159.21</v>
      </c>
      <c r="I33" s="43">
        <f t="shared" si="1"/>
        <v>159.21</v>
      </c>
    </row>
    <row r="34" spans="1:9" ht="12.75" customHeight="1" thickBot="1" x14ac:dyDescent="0.25">
      <c r="A34" s="624"/>
      <c r="B34" s="626"/>
      <c r="C34" s="626"/>
      <c r="D34" s="635"/>
      <c r="E34" s="40" t="s">
        <v>136</v>
      </c>
      <c r="F34" s="40" t="s">
        <v>101</v>
      </c>
      <c r="G34" s="40">
        <v>1</v>
      </c>
      <c r="H34" s="41">
        <v>55.65</v>
      </c>
      <c r="I34" s="42">
        <f t="shared" si="1"/>
        <v>55.65</v>
      </c>
    </row>
    <row r="35" spans="1:9" ht="12.75" customHeight="1" x14ac:dyDescent="0.2">
      <c r="A35" s="260"/>
      <c r="B35" s="33">
        <v>1106.31</v>
      </c>
      <c r="C35" s="33" t="s">
        <v>70</v>
      </c>
      <c r="D35" s="388"/>
      <c r="E35" s="35"/>
      <c r="F35" s="35"/>
      <c r="G35" s="35"/>
      <c r="H35" s="36"/>
      <c r="I35" s="157">
        <f t="shared" si="1"/>
        <v>0</v>
      </c>
    </row>
    <row r="36" spans="1:9" ht="12.75" customHeight="1" x14ac:dyDescent="0.2">
      <c r="A36" s="263"/>
      <c r="B36" s="13">
        <v>1475.45</v>
      </c>
      <c r="C36" s="33" t="s">
        <v>72</v>
      </c>
      <c r="D36" s="265"/>
      <c r="E36" s="15"/>
      <c r="F36" s="15"/>
      <c r="G36" s="15"/>
      <c r="H36" s="16"/>
      <c r="I36" s="43">
        <f t="shared" si="1"/>
        <v>0</v>
      </c>
    </row>
    <row r="37" spans="1:9" ht="12.75" customHeight="1" x14ac:dyDescent="0.2">
      <c r="A37" s="263"/>
      <c r="B37" s="13">
        <v>1449.63</v>
      </c>
      <c r="C37" s="33" t="s">
        <v>73</v>
      </c>
      <c r="D37" s="265"/>
      <c r="E37" s="15"/>
      <c r="F37" s="15"/>
      <c r="G37" s="15"/>
      <c r="H37" s="16"/>
      <c r="I37" s="43">
        <f t="shared" si="1"/>
        <v>0</v>
      </c>
    </row>
    <row r="38" spans="1:9" ht="12.75" customHeight="1" x14ac:dyDescent="0.2">
      <c r="A38" s="263"/>
      <c r="B38" s="13">
        <v>1253.8399999999999</v>
      </c>
      <c r="C38" s="33" t="s">
        <v>74</v>
      </c>
      <c r="D38" s="265"/>
      <c r="E38" s="15"/>
      <c r="F38" s="15"/>
      <c r="G38" s="15"/>
      <c r="H38" s="16"/>
      <c r="I38" s="43">
        <f t="shared" si="1"/>
        <v>0</v>
      </c>
    </row>
    <row r="39" spans="1:9" ht="12.75" customHeight="1" x14ac:dyDescent="0.2">
      <c r="A39" s="263"/>
      <c r="B39" s="13">
        <v>451.68</v>
      </c>
      <c r="C39" s="33" t="s">
        <v>75</v>
      </c>
      <c r="D39" s="265"/>
      <c r="E39" s="15"/>
      <c r="F39" s="15"/>
      <c r="G39" s="15"/>
      <c r="H39" s="16"/>
      <c r="I39" s="43">
        <f t="shared" si="1"/>
        <v>0</v>
      </c>
    </row>
    <row r="40" spans="1:9" ht="12.75" customHeight="1" x14ac:dyDescent="0.2">
      <c r="A40" s="263"/>
      <c r="B40" s="13">
        <v>510.3</v>
      </c>
      <c r="C40" s="33" t="s">
        <v>76</v>
      </c>
      <c r="D40" s="265"/>
      <c r="E40" s="15"/>
      <c r="F40" s="15"/>
      <c r="G40" s="15"/>
      <c r="H40" s="16"/>
      <c r="I40" s="43">
        <f t="shared" si="1"/>
        <v>0</v>
      </c>
    </row>
    <row r="41" spans="1:9" ht="12.75" customHeight="1" x14ac:dyDescent="0.2">
      <c r="A41" s="263"/>
      <c r="B41" s="13">
        <v>527.52</v>
      </c>
      <c r="C41" s="33" t="s">
        <v>77</v>
      </c>
      <c r="D41" s="265"/>
      <c r="E41" s="15"/>
      <c r="F41" s="15"/>
      <c r="G41" s="15"/>
      <c r="H41" s="16"/>
      <c r="I41" s="43">
        <f t="shared" si="1"/>
        <v>0</v>
      </c>
    </row>
    <row r="42" spans="1:9" ht="12.75" customHeight="1" x14ac:dyDescent="0.2">
      <c r="A42" s="263"/>
      <c r="B42" s="13">
        <v>657.64</v>
      </c>
      <c r="C42" s="33" t="s">
        <v>78</v>
      </c>
      <c r="D42" s="265"/>
      <c r="E42" s="15"/>
      <c r="F42" s="15"/>
      <c r="G42" s="15"/>
      <c r="H42" s="16"/>
      <c r="I42" s="43">
        <f t="shared" si="1"/>
        <v>0</v>
      </c>
    </row>
    <row r="43" spans="1:9" ht="12.75" customHeight="1" x14ac:dyDescent="0.2">
      <c r="A43" s="263"/>
      <c r="B43" s="13">
        <v>607.64</v>
      </c>
      <c r="C43" s="33" t="s">
        <v>79</v>
      </c>
      <c r="D43" s="265"/>
      <c r="E43" s="15"/>
      <c r="F43" s="15"/>
      <c r="G43" s="15"/>
      <c r="H43" s="16"/>
      <c r="I43" s="43">
        <f t="shared" si="1"/>
        <v>0</v>
      </c>
    </row>
    <row r="44" spans="1:9" ht="12.75" customHeight="1" thickBot="1" x14ac:dyDescent="0.25">
      <c r="A44" s="263"/>
      <c r="B44" s="13">
        <v>648.39</v>
      </c>
      <c r="C44" s="33" t="s">
        <v>80</v>
      </c>
      <c r="D44" s="265"/>
      <c r="E44" s="15"/>
      <c r="F44" s="15"/>
      <c r="G44" s="15"/>
      <c r="H44" s="16"/>
      <c r="I44" s="43">
        <f t="shared" si="1"/>
        <v>0</v>
      </c>
    </row>
    <row r="45" spans="1:9" ht="12.75" customHeight="1" thickBot="1" x14ac:dyDescent="0.25">
      <c r="A45" s="440"/>
      <c r="B45" s="85"/>
      <c r="C45" s="85" t="s">
        <v>87</v>
      </c>
      <c r="D45" s="441"/>
      <c r="E45" s="47"/>
      <c r="F45" s="47"/>
      <c r="G45" s="47"/>
      <c r="H45" s="48"/>
      <c r="I45" s="49">
        <v>47.67</v>
      </c>
    </row>
    <row r="46" spans="1:9" ht="12.75" customHeight="1" thickBot="1" x14ac:dyDescent="0.25">
      <c r="A46" s="79"/>
      <c r="B46" s="197">
        <f>SUM(B23:B44)</f>
        <v>10961.289999999999</v>
      </c>
      <c r="C46" s="198"/>
      <c r="D46" s="197"/>
      <c r="E46" s="199"/>
      <c r="F46" s="198"/>
      <c r="G46" s="198"/>
      <c r="H46" s="197" t="s">
        <v>17</v>
      </c>
      <c r="I46" s="197">
        <f>SUM(I23:I45)</f>
        <v>4156.53</v>
      </c>
    </row>
    <row r="47" spans="1:9" ht="64.5" thickBot="1" x14ac:dyDescent="0.25">
      <c r="A47" s="134" t="s">
        <v>144</v>
      </c>
      <c r="B47" s="114" t="s">
        <v>16</v>
      </c>
      <c r="C47" s="114" t="s">
        <v>5</v>
      </c>
      <c r="D47" s="114" t="s">
        <v>23</v>
      </c>
      <c r="E47" s="118" t="s">
        <v>18</v>
      </c>
      <c r="F47" s="114" t="s">
        <v>19</v>
      </c>
      <c r="G47" s="114" t="s">
        <v>10</v>
      </c>
      <c r="H47" s="114" t="s">
        <v>13</v>
      </c>
      <c r="I47" s="115" t="s">
        <v>12</v>
      </c>
    </row>
    <row r="48" spans="1:9" ht="12.75" customHeight="1" thickBot="1" x14ac:dyDescent="0.25">
      <c r="A48" s="103"/>
      <c r="B48" s="104">
        <v>1381.09</v>
      </c>
      <c r="C48" s="58" t="s">
        <v>66</v>
      </c>
      <c r="D48" s="64"/>
      <c r="E48" s="59"/>
      <c r="F48" s="59"/>
      <c r="G48" s="59"/>
      <c r="H48" s="60"/>
      <c r="I48" s="61">
        <f t="shared" ref="I48:I63" si="2">G48*H48</f>
        <v>0</v>
      </c>
    </row>
    <row r="49" spans="1:9" ht="12.75" customHeight="1" thickBot="1" x14ac:dyDescent="0.25">
      <c r="A49" s="103"/>
      <c r="B49" s="105">
        <v>1330.2</v>
      </c>
      <c r="C49" s="92" t="s">
        <v>67</v>
      </c>
      <c r="D49" s="93"/>
      <c r="E49" s="94"/>
      <c r="F49" s="94"/>
      <c r="G49" s="94"/>
      <c r="H49" s="95"/>
      <c r="I49" s="96">
        <f t="shared" si="2"/>
        <v>0</v>
      </c>
    </row>
    <row r="50" spans="1:9" ht="12.75" customHeight="1" thickBot="1" x14ac:dyDescent="0.25">
      <c r="A50" s="103"/>
      <c r="B50" s="106">
        <v>1354.45</v>
      </c>
      <c r="C50" s="85" t="s">
        <v>70</v>
      </c>
      <c r="D50" s="86"/>
      <c r="E50" s="47"/>
      <c r="F50" s="47"/>
      <c r="G50" s="47"/>
      <c r="H50" s="48"/>
      <c r="I50" s="49">
        <f t="shared" si="2"/>
        <v>0</v>
      </c>
    </row>
    <row r="51" spans="1:9" ht="12.75" customHeight="1" thickBot="1" x14ac:dyDescent="0.25">
      <c r="A51" s="103"/>
      <c r="B51" s="106">
        <v>771.28</v>
      </c>
      <c r="C51" s="85" t="s">
        <v>72</v>
      </c>
      <c r="D51" s="86"/>
      <c r="E51" s="47"/>
      <c r="F51" s="47"/>
      <c r="G51" s="47"/>
      <c r="H51" s="48"/>
      <c r="I51" s="49">
        <f t="shared" si="2"/>
        <v>0</v>
      </c>
    </row>
    <row r="52" spans="1:9" ht="12.75" customHeight="1" thickBot="1" x14ac:dyDescent="0.25">
      <c r="A52" s="103"/>
      <c r="B52" s="106">
        <v>1446.51</v>
      </c>
      <c r="C52" s="85" t="s">
        <v>73</v>
      </c>
      <c r="D52" s="86"/>
      <c r="E52" s="47"/>
      <c r="F52" s="47"/>
      <c r="G52" s="47"/>
      <c r="H52" s="48"/>
      <c r="I52" s="49">
        <f t="shared" si="2"/>
        <v>0</v>
      </c>
    </row>
    <row r="53" spans="1:9" ht="12.75" customHeight="1" thickBot="1" x14ac:dyDescent="0.25">
      <c r="A53" s="103"/>
      <c r="B53" s="106">
        <v>1373.72</v>
      </c>
      <c r="C53" s="85" t="s">
        <v>74</v>
      </c>
      <c r="D53" s="86"/>
      <c r="E53" s="47"/>
      <c r="F53" s="47"/>
      <c r="G53" s="47"/>
      <c r="H53" s="48"/>
      <c r="I53" s="49">
        <f t="shared" si="2"/>
        <v>0</v>
      </c>
    </row>
    <row r="54" spans="1:9" ht="12.75" customHeight="1" thickBot="1" x14ac:dyDescent="0.25">
      <c r="A54" s="11"/>
      <c r="B54" s="106">
        <v>245.99</v>
      </c>
      <c r="C54" s="85" t="s">
        <v>75</v>
      </c>
      <c r="D54" s="86"/>
      <c r="E54" s="47"/>
      <c r="F54" s="47"/>
      <c r="G54" s="47"/>
      <c r="H54" s="48"/>
      <c r="I54" s="49">
        <f t="shared" si="2"/>
        <v>0</v>
      </c>
    </row>
    <row r="55" spans="1:9" ht="12.75" customHeight="1" thickBot="1" x14ac:dyDescent="0.25">
      <c r="A55" s="11"/>
      <c r="B55" s="106">
        <v>340.17</v>
      </c>
      <c r="C55" s="85" t="s">
        <v>76</v>
      </c>
      <c r="D55" s="86"/>
      <c r="E55" s="47"/>
      <c r="F55" s="47"/>
      <c r="G55" s="47"/>
      <c r="H55" s="48"/>
      <c r="I55" s="49">
        <f t="shared" si="2"/>
        <v>0</v>
      </c>
    </row>
    <row r="56" spans="1:9" ht="12.75" customHeight="1" thickBot="1" x14ac:dyDescent="0.25">
      <c r="A56" s="11"/>
      <c r="B56" s="106">
        <v>479.33</v>
      </c>
      <c r="C56" s="85" t="s">
        <v>77</v>
      </c>
      <c r="D56" s="86"/>
      <c r="E56" s="47"/>
      <c r="F56" s="47"/>
      <c r="G56" s="47"/>
      <c r="H56" s="48"/>
      <c r="I56" s="49">
        <f t="shared" si="2"/>
        <v>0</v>
      </c>
    </row>
    <row r="57" spans="1:9" ht="12.75" customHeight="1" thickBot="1" x14ac:dyDescent="0.25">
      <c r="A57" s="11"/>
      <c r="B57" s="106">
        <v>520.04999999999995</v>
      </c>
      <c r="C57" s="85" t="s">
        <v>78</v>
      </c>
      <c r="D57" s="86"/>
      <c r="E57" s="47"/>
      <c r="F57" s="47"/>
      <c r="G57" s="47"/>
      <c r="H57" s="48"/>
      <c r="I57" s="49">
        <f t="shared" si="2"/>
        <v>0</v>
      </c>
    </row>
    <row r="58" spans="1:9" ht="12.75" customHeight="1" thickBot="1" x14ac:dyDescent="0.25">
      <c r="A58" s="11"/>
      <c r="B58" s="106">
        <v>489.38</v>
      </c>
      <c r="C58" s="85" t="s">
        <v>79</v>
      </c>
      <c r="D58" s="86"/>
      <c r="E58" s="47"/>
      <c r="F58" s="47"/>
      <c r="G58" s="47"/>
      <c r="H58" s="48"/>
      <c r="I58" s="49">
        <f t="shared" si="2"/>
        <v>0</v>
      </c>
    </row>
    <row r="59" spans="1:9" ht="12.75" customHeight="1" thickBot="1" x14ac:dyDescent="0.25">
      <c r="A59" s="11"/>
      <c r="B59" s="106">
        <v>519.53</v>
      </c>
      <c r="C59" s="85" t="s">
        <v>80</v>
      </c>
      <c r="D59" s="86"/>
      <c r="E59" s="47"/>
      <c r="F59" s="47"/>
      <c r="G59" s="47"/>
      <c r="H59" s="48"/>
      <c r="I59" s="49">
        <f t="shared" si="2"/>
        <v>0</v>
      </c>
    </row>
    <row r="60" spans="1:9" ht="12.75" customHeight="1" thickBot="1" x14ac:dyDescent="0.25">
      <c r="A60" s="418"/>
      <c r="B60" s="454">
        <f>SUM(B48:B59)</f>
        <v>10251.699999999999</v>
      </c>
      <c r="C60" s="458" t="s">
        <v>87</v>
      </c>
      <c r="D60" s="86"/>
      <c r="E60" s="47"/>
      <c r="F60" s="47"/>
      <c r="G60" s="47"/>
      <c r="H60" s="48"/>
      <c r="I60" s="49">
        <f t="shared" si="2"/>
        <v>0</v>
      </c>
    </row>
    <row r="61" spans="1:9" ht="12.75" customHeight="1" thickBot="1" x14ac:dyDescent="0.25">
      <c r="A61" s="655" t="s">
        <v>106</v>
      </c>
      <c r="B61" s="106">
        <v>159.88999999999999</v>
      </c>
      <c r="C61" s="85" t="s">
        <v>74</v>
      </c>
      <c r="D61" s="86"/>
      <c r="E61" s="47"/>
      <c r="F61" s="47"/>
      <c r="G61" s="47"/>
      <c r="H61" s="48"/>
      <c r="I61" s="49">
        <f t="shared" si="2"/>
        <v>0</v>
      </c>
    </row>
    <row r="62" spans="1:9" ht="12.75" customHeight="1" thickBot="1" x14ac:dyDescent="0.25">
      <c r="A62" s="656"/>
      <c r="B62" s="106">
        <v>0</v>
      </c>
      <c r="C62" s="85" t="s">
        <v>75</v>
      </c>
      <c r="D62" s="86"/>
      <c r="E62" s="47"/>
      <c r="F62" s="47"/>
      <c r="G62" s="47"/>
      <c r="H62" s="48"/>
      <c r="I62" s="49">
        <f t="shared" si="2"/>
        <v>0</v>
      </c>
    </row>
    <row r="63" spans="1:9" ht="12.75" customHeight="1" thickBot="1" x14ac:dyDescent="0.25">
      <c r="A63" s="657"/>
      <c r="B63" s="106">
        <v>0</v>
      </c>
      <c r="C63" s="85" t="s">
        <v>76</v>
      </c>
      <c r="D63" s="86"/>
      <c r="E63" s="47"/>
      <c r="F63" s="47"/>
      <c r="G63" s="47"/>
      <c r="H63" s="48"/>
      <c r="I63" s="49">
        <f t="shared" si="2"/>
        <v>0</v>
      </c>
    </row>
    <row r="64" spans="1:9" ht="12.75" customHeight="1" thickBot="1" x14ac:dyDescent="0.25">
      <c r="A64" s="526"/>
      <c r="B64" s="454">
        <f>SUM(B61:B63)</f>
        <v>159.88999999999999</v>
      </c>
      <c r="C64" s="458" t="s">
        <v>87</v>
      </c>
      <c r="D64" s="86"/>
      <c r="E64" s="47"/>
      <c r="F64" s="47"/>
      <c r="G64" s="47"/>
      <c r="H64" s="48"/>
      <c r="I64" s="49">
        <v>58.95</v>
      </c>
    </row>
    <row r="65" spans="1:9" ht="12.75" customHeight="1" thickBot="1" x14ac:dyDescent="0.25">
      <c r="A65" s="79"/>
      <c r="B65" s="197">
        <f>B60+B64</f>
        <v>10411.589999999998</v>
      </c>
      <c r="C65" s="198"/>
      <c r="D65" s="197"/>
      <c r="E65" s="199"/>
      <c r="F65" s="198"/>
      <c r="G65" s="198"/>
      <c r="H65" s="197" t="s">
        <v>17</v>
      </c>
      <c r="I65" s="197">
        <f>SUM(I48:I64)</f>
        <v>58.95</v>
      </c>
    </row>
    <row r="66" spans="1:9" ht="77.25" thickBot="1" x14ac:dyDescent="0.25">
      <c r="A66" s="134" t="s">
        <v>145</v>
      </c>
      <c r="B66" s="117" t="s">
        <v>16</v>
      </c>
      <c r="C66" s="131" t="s">
        <v>5</v>
      </c>
      <c r="D66" s="117" t="s">
        <v>23</v>
      </c>
      <c r="E66" s="132" t="s">
        <v>18</v>
      </c>
      <c r="F66" s="117" t="s">
        <v>19</v>
      </c>
      <c r="G66" s="131" t="s">
        <v>10</v>
      </c>
      <c r="H66" s="117" t="s">
        <v>13</v>
      </c>
      <c r="I66" s="117" t="s">
        <v>12</v>
      </c>
    </row>
    <row r="67" spans="1:9" ht="12.75" customHeight="1" thickBot="1" x14ac:dyDescent="0.25">
      <c r="A67" s="227"/>
      <c r="B67" s="106"/>
      <c r="C67" s="55" t="s">
        <v>66</v>
      </c>
      <c r="D67" s="86"/>
      <c r="E67" s="47"/>
      <c r="F67" s="47"/>
      <c r="G67" s="47"/>
      <c r="H67" s="48"/>
      <c r="I67" s="49"/>
    </row>
    <row r="68" spans="1:9" ht="12.75" customHeight="1" thickBot="1" x14ac:dyDescent="0.25">
      <c r="A68" s="227"/>
      <c r="B68" s="106"/>
      <c r="C68" s="55" t="s">
        <v>67</v>
      </c>
      <c r="D68" s="86"/>
      <c r="E68" s="47"/>
      <c r="F68" s="47"/>
      <c r="G68" s="47"/>
      <c r="H68" s="48"/>
      <c r="I68" s="49"/>
    </row>
    <row r="69" spans="1:9" ht="12.75" customHeight="1" thickBot="1" x14ac:dyDescent="0.25">
      <c r="A69" s="227"/>
      <c r="B69" s="106"/>
      <c r="C69" s="85" t="s">
        <v>70</v>
      </c>
      <c r="D69" s="86"/>
      <c r="E69" s="47"/>
      <c r="F69" s="47"/>
      <c r="G69" s="47"/>
      <c r="H69" s="48"/>
      <c r="I69" s="49"/>
    </row>
    <row r="70" spans="1:9" ht="12.75" customHeight="1" thickBot="1" x14ac:dyDescent="0.25">
      <c r="A70" s="227"/>
      <c r="B70" s="106"/>
      <c r="C70" s="85" t="s">
        <v>72</v>
      </c>
      <c r="D70" s="86"/>
      <c r="E70" s="47"/>
      <c r="F70" s="47"/>
      <c r="G70" s="47"/>
      <c r="H70" s="48"/>
      <c r="I70" s="49"/>
    </row>
    <row r="71" spans="1:9" ht="12.75" customHeight="1" thickBot="1" x14ac:dyDescent="0.25">
      <c r="A71" s="227"/>
      <c r="B71" s="106"/>
      <c r="C71" s="85" t="s">
        <v>73</v>
      </c>
      <c r="D71" s="86"/>
      <c r="E71" s="47"/>
      <c r="F71" s="47"/>
      <c r="G71" s="47"/>
      <c r="H71" s="48"/>
      <c r="I71" s="49"/>
    </row>
    <row r="72" spans="1:9" ht="12.75" customHeight="1" thickBot="1" x14ac:dyDescent="0.25">
      <c r="A72" s="227"/>
      <c r="B72" s="106"/>
      <c r="C72" s="85" t="s">
        <v>74</v>
      </c>
      <c r="D72" s="86"/>
      <c r="E72" s="47"/>
      <c r="F72" s="47"/>
      <c r="G72" s="47"/>
      <c r="H72" s="48"/>
      <c r="I72" s="49"/>
    </row>
    <row r="73" spans="1:9" ht="12.75" customHeight="1" thickBot="1" x14ac:dyDescent="0.25">
      <c r="A73" s="227"/>
      <c r="B73" s="106"/>
      <c r="C73" s="85" t="s">
        <v>75</v>
      </c>
      <c r="D73" s="86"/>
      <c r="E73" s="47"/>
      <c r="F73" s="47"/>
      <c r="G73" s="47"/>
      <c r="H73" s="48"/>
      <c r="I73" s="49"/>
    </row>
    <row r="74" spans="1:9" ht="12.75" customHeight="1" thickBot="1" x14ac:dyDescent="0.25">
      <c r="A74" s="227"/>
      <c r="B74" s="106"/>
      <c r="C74" s="85" t="s">
        <v>76</v>
      </c>
      <c r="D74" s="86"/>
      <c r="E74" s="47"/>
      <c r="F74" s="47"/>
      <c r="G74" s="47"/>
      <c r="H74" s="48"/>
      <c r="I74" s="49"/>
    </row>
    <row r="75" spans="1:9" ht="12.75" customHeight="1" thickBot="1" x14ac:dyDescent="0.25">
      <c r="A75" s="227"/>
      <c r="B75" s="106"/>
      <c r="C75" s="85" t="s">
        <v>77</v>
      </c>
      <c r="D75" s="86"/>
      <c r="E75" s="47"/>
      <c r="F75" s="47"/>
      <c r="G75" s="47"/>
      <c r="H75" s="48"/>
      <c r="I75" s="49"/>
    </row>
    <row r="76" spans="1:9" ht="12.75" customHeight="1" thickBot="1" x14ac:dyDescent="0.25">
      <c r="A76" s="227"/>
      <c r="B76" s="106"/>
      <c r="C76" s="85" t="s">
        <v>78</v>
      </c>
      <c r="D76" s="86"/>
      <c r="E76" s="47"/>
      <c r="F76" s="47"/>
      <c r="G76" s="47"/>
      <c r="H76" s="48"/>
      <c r="I76" s="49"/>
    </row>
    <row r="77" spans="1:9" ht="12.75" customHeight="1" thickBot="1" x14ac:dyDescent="0.25">
      <c r="A77" s="227"/>
      <c r="B77" s="106"/>
      <c r="C77" s="85" t="s">
        <v>79</v>
      </c>
      <c r="D77" s="86"/>
      <c r="E77" s="47"/>
      <c r="F77" s="47"/>
      <c r="G77" s="47"/>
      <c r="H77" s="48"/>
      <c r="I77" s="49"/>
    </row>
    <row r="78" spans="1:9" ht="12.75" customHeight="1" thickBot="1" x14ac:dyDescent="0.25">
      <c r="A78" s="227"/>
      <c r="B78" s="106"/>
      <c r="C78" s="85" t="s">
        <v>80</v>
      </c>
      <c r="D78" s="86"/>
      <c r="E78" s="47"/>
      <c r="F78" s="47"/>
      <c r="G78" s="47"/>
      <c r="H78" s="48"/>
      <c r="I78" s="49"/>
    </row>
    <row r="79" spans="1:9" ht="12.75" customHeight="1" thickBot="1" x14ac:dyDescent="0.25">
      <c r="A79" s="227"/>
      <c r="B79" s="106"/>
      <c r="C79" s="167" t="s">
        <v>87</v>
      </c>
      <c r="D79" s="86"/>
      <c r="E79" s="47"/>
      <c r="F79" s="47"/>
      <c r="G79" s="47"/>
      <c r="H79" s="48"/>
      <c r="I79" s="49"/>
    </row>
    <row r="80" spans="1:9" ht="13.5" thickBot="1" x14ac:dyDescent="0.25">
      <c r="A80" s="180"/>
      <c r="B80" s="197">
        <f>SUM(B67:B79)</f>
        <v>0</v>
      </c>
      <c r="C80" s="198"/>
      <c r="D80" s="197"/>
      <c r="E80" s="199"/>
      <c r="F80" s="198"/>
      <c r="G80" s="198"/>
      <c r="H80" s="197" t="s">
        <v>17</v>
      </c>
      <c r="I80" s="230">
        <f>SUM(I67:I79)</f>
        <v>0</v>
      </c>
    </row>
    <row r="81" spans="1:9" ht="26.25" thickBot="1" x14ac:dyDescent="0.25">
      <c r="A81" s="46" t="s">
        <v>8</v>
      </c>
      <c r="B81" s="114" t="s">
        <v>16</v>
      </c>
      <c r="C81" s="114" t="s">
        <v>5</v>
      </c>
      <c r="D81" s="114" t="s">
        <v>23</v>
      </c>
      <c r="E81" s="118" t="s">
        <v>18</v>
      </c>
      <c r="F81" s="114" t="s">
        <v>19</v>
      </c>
      <c r="G81" s="114" t="s">
        <v>10</v>
      </c>
      <c r="H81" s="114" t="s">
        <v>13</v>
      </c>
      <c r="I81" s="115" t="s">
        <v>12</v>
      </c>
    </row>
    <row r="82" spans="1:9" ht="12.75" customHeight="1" x14ac:dyDescent="0.2">
      <c r="A82" s="679" t="s">
        <v>82</v>
      </c>
      <c r="B82" s="33"/>
      <c r="C82" s="33" t="s">
        <v>66</v>
      </c>
      <c r="D82" s="34"/>
      <c r="E82" s="35"/>
      <c r="F82" s="35" t="s">
        <v>83</v>
      </c>
      <c r="G82" s="35">
        <v>89</v>
      </c>
      <c r="H82" s="16">
        <v>4.8099999999999996</v>
      </c>
      <c r="I82" s="33">
        <f>G82*H82</f>
        <v>428.09</v>
      </c>
    </row>
    <row r="83" spans="1:9" ht="12.75" customHeight="1" x14ac:dyDescent="0.2">
      <c r="A83" s="679"/>
      <c r="B83" s="13"/>
      <c r="C83" s="13" t="s">
        <v>67</v>
      </c>
      <c r="D83" s="14"/>
      <c r="E83" s="15"/>
      <c r="F83" s="15" t="s">
        <v>83</v>
      </c>
      <c r="G83" s="15">
        <v>81</v>
      </c>
      <c r="H83" s="16">
        <v>4.8099999999999996</v>
      </c>
      <c r="I83" s="13">
        <f>G83*H83</f>
        <v>389.60999999999996</v>
      </c>
    </row>
    <row r="84" spans="1:9" x14ac:dyDescent="0.2">
      <c r="A84" s="679"/>
      <c r="B84" s="13"/>
      <c r="C84" s="13" t="s">
        <v>70</v>
      </c>
      <c r="D84" s="14"/>
      <c r="E84" s="15"/>
      <c r="F84" s="15" t="s">
        <v>83</v>
      </c>
      <c r="G84" s="15">
        <v>89</v>
      </c>
      <c r="H84" s="16">
        <v>4.8099999999999996</v>
      </c>
      <c r="I84" s="13">
        <f t="shared" ref="I84:I91" si="3">G84*H84</f>
        <v>428.09</v>
      </c>
    </row>
    <row r="85" spans="1:9" ht="12.75" customHeight="1" x14ac:dyDescent="0.2">
      <c r="A85" s="679"/>
      <c r="B85" s="13"/>
      <c r="C85" s="13" t="s">
        <v>72</v>
      </c>
      <c r="D85" s="14"/>
      <c r="E85" s="15"/>
      <c r="F85" s="15" t="s">
        <v>83</v>
      </c>
      <c r="G85" s="15">
        <v>86</v>
      </c>
      <c r="H85" s="16">
        <v>4.8099999999999996</v>
      </c>
      <c r="I85" s="13">
        <f t="shared" si="3"/>
        <v>413.65999999999997</v>
      </c>
    </row>
    <row r="86" spans="1:9" x14ac:dyDescent="0.2">
      <c r="A86" s="679"/>
      <c r="B86" s="13"/>
      <c r="C86" s="13" t="s">
        <v>73</v>
      </c>
      <c r="D86" s="14"/>
      <c r="E86" s="15"/>
      <c r="F86" s="15" t="s">
        <v>83</v>
      </c>
      <c r="G86" s="15">
        <v>27</v>
      </c>
      <c r="H86" s="16">
        <v>4.8099999999999996</v>
      </c>
      <c r="I86" s="13">
        <f t="shared" si="3"/>
        <v>129.86999999999998</v>
      </c>
    </row>
    <row r="87" spans="1:9" ht="12.75" customHeight="1" x14ac:dyDescent="0.2">
      <c r="A87" s="679"/>
      <c r="B87" s="13"/>
      <c r="C87" s="13" t="s">
        <v>74</v>
      </c>
      <c r="D87" s="14"/>
      <c r="E87" s="15"/>
      <c r="F87" s="15" t="s">
        <v>83</v>
      </c>
      <c r="G87" s="15">
        <v>27</v>
      </c>
      <c r="H87" s="16">
        <v>4.8099999999999996</v>
      </c>
      <c r="I87" s="13">
        <f t="shared" si="3"/>
        <v>129.86999999999998</v>
      </c>
    </row>
    <row r="88" spans="1:9" ht="12.75" customHeight="1" x14ac:dyDescent="0.2">
      <c r="A88" s="679"/>
      <c r="B88" s="13"/>
      <c r="C88" s="13" t="s">
        <v>75</v>
      </c>
      <c r="D88" s="14"/>
      <c r="E88" s="15"/>
      <c r="F88" s="15" t="s">
        <v>83</v>
      </c>
      <c r="G88" s="15">
        <v>27</v>
      </c>
      <c r="H88" s="16">
        <v>5.04</v>
      </c>
      <c r="I88" s="13">
        <f t="shared" si="3"/>
        <v>136.08000000000001</v>
      </c>
    </row>
    <row r="89" spans="1:9" ht="12.75" customHeight="1" x14ac:dyDescent="0.2">
      <c r="A89" s="679"/>
      <c r="B89" s="13"/>
      <c r="C89" s="13" t="s">
        <v>76</v>
      </c>
      <c r="D89" s="14"/>
      <c r="E89" s="15"/>
      <c r="F89" s="15" t="s">
        <v>83</v>
      </c>
      <c r="G89" s="15">
        <v>27</v>
      </c>
      <c r="H89" s="16">
        <v>5.04</v>
      </c>
      <c r="I89" s="13">
        <f t="shared" si="3"/>
        <v>136.08000000000001</v>
      </c>
    </row>
    <row r="90" spans="1:9" ht="12.75" customHeight="1" x14ac:dyDescent="0.2">
      <c r="A90" s="679"/>
      <c r="B90" s="13"/>
      <c r="C90" s="13" t="s">
        <v>77</v>
      </c>
      <c r="D90" s="14"/>
      <c r="E90" s="15"/>
      <c r="F90" s="15" t="s">
        <v>83</v>
      </c>
      <c r="G90" s="15">
        <v>27</v>
      </c>
      <c r="H90" s="16">
        <v>5.04</v>
      </c>
      <c r="I90" s="13">
        <f t="shared" si="3"/>
        <v>136.08000000000001</v>
      </c>
    </row>
    <row r="91" spans="1:9" ht="12.75" customHeight="1" x14ac:dyDescent="0.2">
      <c r="A91" s="679"/>
      <c r="B91" s="13"/>
      <c r="C91" s="13" t="s">
        <v>78</v>
      </c>
      <c r="D91" s="14"/>
      <c r="E91" s="15"/>
      <c r="F91" s="15" t="s">
        <v>83</v>
      </c>
      <c r="G91" s="15">
        <v>27</v>
      </c>
      <c r="H91" s="16">
        <v>5.04</v>
      </c>
      <c r="I91" s="13">
        <f t="shared" si="3"/>
        <v>136.08000000000001</v>
      </c>
    </row>
    <row r="92" spans="1:9" ht="12.75" customHeight="1" x14ac:dyDescent="0.2">
      <c r="A92" s="679"/>
      <c r="B92" s="13"/>
      <c r="C92" s="13" t="s">
        <v>79</v>
      </c>
      <c r="D92" s="14"/>
      <c r="E92" s="15"/>
      <c r="F92" s="15" t="s">
        <v>83</v>
      </c>
      <c r="G92" s="15"/>
      <c r="H92" s="16">
        <v>5.04</v>
      </c>
      <c r="I92" s="13">
        <f>G92*H92</f>
        <v>0</v>
      </c>
    </row>
    <row r="93" spans="1:9" ht="12.75" customHeight="1" x14ac:dyDescent="0.2">
      <c r="A93" s="679"/>
      <c r="B93" s="13"/>
      <c r="C93" s="13" t="s">
        <v>80</v>
      </c>
      <c r="D93" s="14"/>
      <c r="E93" s="15"/>
      <c r="F93" s="15" t="s">
        <v>83</v>
      </c>
      <c r="G93" s="15"/>
      <c r="H93" s="16">
        <v>5.04</v>
      </c>
      <c r="I93" s="13">
        <f>G93*H93</f>
        <v>0</v>
      </c>
    </row>
    <row r="94" spans="1:9" ht="12.75" customHeight="1" x14ac:dyDescent="0.2">
      <c r="A94" s="693"/>
      <c r="B94" s="13"/>
      <c r="C94" s="244" t="s">
        <v>87</v>
      </c>
      <c r="D94" s="14"/>
      <c r="E94" s="15"/>
      <c r="F94" s="15" t="s">
        <v>83</v>
      </c>
      <c r="G94" s="15">
        <f>SUM(G82:G93)</f>
        <v>507</v>
      </c>
      <c r="H94" s="16"/>
      <c r="I94" s="244">
        <f>SUM(I82:I93)</f>
        <v>2463.5099999999993</v>
      </c>
    </row>
    <row r="95" spans="1:9" ht="27" customHeight="1" x14ac:dyDescent="0.2">
      <c r="A95" s="652" t="s">
        <v>2272</v>
      </c>
      <c r="B95" s="71"/>
      <c r="C95" s="13" t="s">
        <v>2273</v>
      </c>
      <c r="D95" s="72"/>
      <c r="E95" s="73"/>
      <c r="F95" s="15"/>
      <c r="G95" s="327"/>
      <c r="H95" s="74"/>
      <c r="I95" s="598">
        <v>5.22</v>
      </c>
    </row>
    <row r="96" spans="1:9" ht="28.15" customHeight="1" x14ac:dyDescent="0.2">
      <c r="A96" s="653"/>
      <c r="B96" s="71"/>
      <c r="C96" s="13" t="s">
        <v>2274</v>
      </c>
      <c r="D96" s="72"/>
      <c r="E96" s="73"/>
      <c r="F96" s="15"/>
      <c r="G96" s="327"/>
      <c r="H96" s="74"/>
      <c r="I96" s="598">
        <v>0</v>
      </c>
    </row>
    <row r="97" spans="1:255" ht="27.6" customHeight="1" x14ac:dyDescent="0.2">
      <c r="A97" s="654"/>
      <c r="B97" s="412"/>
      <c r="C97" s="244" t="s">
        <v>87</v>
      </c>
      <c r="D97" s="72"/>
      <c r="E97" s="73"/>
      <c r="F97" s="15"/>
      <c r="G97" s="327"/>
      <c r="H97" s="74"/>
      <c r="I97" s="241">
        <f>SUM(I95:I96)</f>
        <v>5.22</v>
      </c>
    </row>
    <row r="98" spans="1:255" ht="25.5" x14ac:dyDescent="0.2">
      <c r="A98" s="221" t="s">
        <v>2270</v>
      </c>
      <c r="B98" s="13"/>
      <c r="C98" s="244" t="s">
        <v>87</v>
      </c>
      <c r="D98" s="14"/>
      <c r="E98" s="15"/>
      <c r="F98" s="15"/>
      <c r="G98" s="15"/>
      <c r="H98" s="16"/>
      <c r="I98" s="244">
        <v>5594.26</v>
      </c>
    </row>
    <row r="99" spans="1:255" ht="12.75" customHeight="1" x14ac:dyDescent="0.2">
      <c r="A99" s="11" t="s">
        <v>84</v>
      </c>
      <c r="B99" s="13"/>
      <c r="C99" s="244" t="s">
        <v>87</v>
      </c>
      <c r="D99" s="14"/>
      <c r="E99" s="15"/>
      <c r="F99" s="15"/>
      <c r="G99" s="15"/>
      <c r="H99" s="16"/>
      <c r="I99" s="244">
        <v>489.21</v>
      </c>
    </row>
    <row r="100" spans="1:255" ht="12.75" customHeight="1" x14ac:dyDescent="0.2">
      <c r="A100" s="11" t="s">
        <v>86</v>
      </c>
      <c r="B100" s="13"/>
      <c r="C100" s="244" t="s">
        <v>87</v>
      </c>
      <c r="D100" s="14"/>
      <c r="E100" s="15"/>
      <c r="F100" s="15"/>
      <c r="G100" s="15"/>
      <c r="H100" s="16"/>
      <c r="I100" s="244">
        <v>446.62</v>
      </c>
    </row>
    <row r="101" spans="1:255" ht="12.75" customHeight="1" x14ac:dyDescent="0.2">
      <c r="A101" s="240" t="s">
        <v>88</v>
      </c>
      <c r="B101" s="13"/>
      <c r="C101" s="244" t="s">
        <v>87</v>
      </c>
      <c r="D101" s="14"/>
      <c r="E101" s="15"/>
      <c r="F101" s="15"/>
      <c r="G101" s="15"/>
      <c r="H101" s="16"/>
      <c r="I101" s="244">
        <v>0</v>
      </c>
    </row>
    <row r="102" spans="1:255" ht="12.75" customHeight="1" thickBot="1" x14ac:dyDescent="0.25">
      <c r="A102" s="30"/>
      <c r="B102" s="109"/>
      <c r="C102" s="109"/>
      <c r="D102" s="108"/>
      <c r="E102" s="110"/>
      <c r="F102" s="109"/>
      <c r="G102" s="109"/>
      <c r="H102" s="108" t="s">
        <v>17</v>
      </c>
      <c r="I102" s="108">
        <f>I94+I97+I98+I99+I100+I101</f>
        <v>8998.82</v>
      </c>
    </row>
    <row r="103" spans="1:255" s="45" customFormat="1" ht="83.25" customHeight="1" thickBot="1" x14ac:dyDescent="0.25">
      <c r="A103" s="117" t="s">
        <v>95</v>
      </c>
      <c r="B103" s="114" t="s">
        <v>16</v>
      </c>
      <c r="C103" s="114" t="s">
        <v>5</v>
      </c>
      <c r="D103" s="114" t="s">
        <v>23</v>
      </c>
      <c r="E103" s="118" t="s">
        <v>18</v>
      </c>
      <c r="F103" s="114" t="s">
        <v>19</v>
      </c>
      <c r="G103" s="114" t="s">
        <v>10</v>
      </c>
      <c r="H103" s="114" t="s">
        <v>13</v>
      </c>
      <c r="I103" s="115" t="s">
        <v>12</v>
      </c>
      <c r="J103" s="56"/>
      <c r="K103" s="56"/>
      <c r="L103" s="56"/>
      <c r="M103" s="56"/>
      <c r="N103" s="56"/>
      <c r="O103" s="56"/>
      <c r="P103" s="56"/>
      <c r="Q103" s="56"/>
      <c r="R103" s="56"/>
      <c r="T103" s="56"/>
      <c r="U103" s="56"/>
      <c r="V103" s="56"/>
      <c r="W103" s="56"/>
      <c r="X103" s="56"/>
      <c r="Y103" s="56"/>
      <c r="Z103" s="56"/>
      <c r="AA103" s="56"/>
      <c r="AB103" s="56"/>
      <c r="AD103" s="56"/>
      <c r="AE103" s="56"/>
      <c r="AF103" s="56"/>
      <c r="AG103" s="56"/>
      <c r="AH103" s="56"/>
      <c r="AI103" s="56"/>
      <c r="AJ103" s="56"/>
      <c r="AK103" s="56"/>
      <c r="AL103" s="56"/>
      <c r="AN103" s="56"/>
      <c r="AO103" s="56"/>
      <c r="AP103" s="56"/>
      <c r="AQ103" s="56"/>
      <c r="AR103" s="56"/>
      <c r="AS103" s="56"/>
      <c r="AT103" s="56"/>
      <c r="AU103" s="56"/>
      <c r="AV103" s="56"/>
      <c r="AX103" s="56"/>
      <c r="AY103" s="56"/>
      <c r="AZ103" s="56"/>
      <c r="BA103" s="56"/>
      <c r="BB103" s="56"/>
      <c r="BC103" s="56"/>
      <c r="BD103" s="56"/>
      <c r="BE103" s="56"/>
      <c r="BF103" s="56"/>
      <c r="BH103" s="56"/>
      <c r="BI103" s="56"/>
      <c r="BJ103" s="56"/>
      <c r="BK103" s="56"/>
      <c r="BL103" s="56"/>
      <c r="BM103" s="56"/>
      <c r="BN103" s="56"/>
      <c r="BO103" s="56"/>
      <c r="BP103" s="56"/>
      <c r="BR103" s="56"/>
      <c r="BS103" s="56"/>
      <c r="BT103" s="56"/>
      <c r="BU103" s="56"/>
      <c r="BV103" s="56"/>
      <c r="BW103" s="56"/>
      <c r="BX103" s="56"/>
      <c r="BY103" s="56"/>
      <c r="BZ103" s="56"/>
      <c r="CB103" s="56"/>
      <c r="CC103" s="56"/>
      <c r="CD103" s="56"/>
      <c r="CE103" s="56"/>
      <c r="CF103" s="56"/>
      <c r="CG103" s="56"/>
      <c r="CH103" s="56"/>
      <c r="CI103" s="56"/>
      <c r="CJ103" s="56"/>
      <c r="CL103" s="56"/>
      <c r="CM103" s="56"/>
      <c r="CN103" s="56"/>
      <c r="CO103" s="56"/>
      <c r="CP103" s="56"/>
      <c r="CQ103" s="56"/>
      <c r="CR103" s="56"/>
      <c r="CS103" s="56"/>
      <c r="CT103" s="56"/>
      <c r="CV103" s="56"/>
      <c r="CW103" s="56"/>
      <c r="CX103" s="56"/>
      <c r="CY103" s="56"/>
      <c r="CZ103" s="56"/>
      <c r="DA103" s="56"/>
      <c r="DB103" s="56"/>
      <c r="DC103" s="56"/>
      <c r="DD103" s="56"/>
      <c r="DF103" s="56"/>
      <c r="DG103" s="56"/>
      <c r="DH103" s="56"/>
      <c r="DI103" s="56"/>
      <c r="DJ103" s="56"/>
      <c r="DK103" s="56"/>
      <c r="DL103" s="56"/>
      <c r="DM103" s="56"/>
      <c r="DN103" s="56"/>
      <c r="DP103" s="56"/>
      <c r="DQ103" s="56"/>
      <c r="DR103" s="56"/>
      <c r="DS103" s="56"/>
      <c r="DT103" s="56"/>
      <c r="DU103" s="56"/>
      <c r="DV103" s="56"/>
      <c r="DW103" s="56"/>
      <c r="DX103" s="56"/>
      <c r="DZ103" s="56"/>
      <c r="EA103" s="56"/>
      <c r="EB103" s="56"/>
      <c r="EC103" s="56"/>
      <c r="ED103" s="56"/>
      <c r="EE103" s="56"/>
      <c r="EF103" s="56"/>
      <c r="EG103" s="56"/>
      <c r="EH103" s="56"/>
      <c r="EJ103" s="56"/>
      <c r="EK103" s="56"/>
      <c r="EL103" s="56"/>
      <c r="EM103" s="56"/>
      <c r="EN103" s="56"/>
      <c r="EO103" s="56"/>
      <c r="EP103" s="56"/>
      <c r="EQ103" s="56"/>
      <c r="ER103" s="56"/>
      <c r="ET103" s="56"/>
      <c r="EU103" s="56"/>
      <c r="EV103" s="56"/>
      <c r="EW103" s="56"/>
      <c r="EX103" s="56"/>
      <c r="EY103" s="56"/>
      <c r="EZ103" s="56"/>
      <c r="FA103" s="56"/>
      <c r="FB103" s="56"/>
      <c r="FD103" s="56"/>
      <c r="FE103" s="56"/>
      <c r="FF103" s="56"/>
      <c r="FG103" s="56"/>
      <c r="FH103" s="56"/>
      <c r="FI103" s="56"/>
      <c r="FJ103" s="56"/>
      <c r="FK103" s="56"/>
      <c r="FL103" s="56"/>
      <c r="FN103" s="56"/>
      <c r="FO103" s="56"/>
      <c r="FP103" s="56"/>
      <c r="FQ103" s="56"/>
      <c r="FR103" s="56"/>
      <c r="FS103" s="56"/>
      <c r="FT103" s="56"/>
      <c r="FU103" s="56"/>
      <c r="FV103" s="56"/>
      <c r="FX103" s="56"/>
      <c r="FY103" s="56"/>
      <c r="FZ103" s="56"/>
      <c r="GA103" s="56"/>
      <c r="GB103" s="56"/>
      <c r="GC103" s="56"/>
      <c r="GD103" s="56"/>
      <c r="GE103" s="56"/>
      <c r="GF103" s="56"/>
      <c r="GH103" s="56"/>
      <c r="GI103" s="56"/>
      <c r="GJ103" s="56"/>
      <c r="GK103" s="56"/>
      <c r="GL103" s="56"/>
      <c r="GM103" s="56"/>
      <c r="GN103" s="56"/>
      <c r="GO103" s="56"/>
      <c r="GP103" s="56"/>
      <c r="GR103" s="56"/>
      <c r="GS103" s="56"/>
      <c r="GT103" s="56"/>
      <c r="GU103" s="56"/>
      <c r="GV103" s="56"/>
      <c r="GW103" s="56"/>
      <c r="GX103" s="56"/>
      <c r="GY103" s="56"/>
      <c r="GZ103" s="56"/>
      <c r="HB103" s="56"/>
      <c r="HC103" s="56"/>
      <c r="HD103" s="56"/>
      <c r="HE103" s="56"/>
      <c r="HF103" s="56"/>
      <c r="HG103" s="56"/>
      <c r="HH103" s="56"/>
      <c r="HI103" s="56"/>
      <c r="HJ103" s="56"/>
      <c r="HL103" s="56"/>
      <c r="HM103" s="56"/>
      <c r="HN103" s="56"/>
      <c r="HO103" s="56"/>
      <c r="HP103" s="56"/>
      <c r="HQ103" s="56"/>
      <c r="HR103" s="56"/>
      <c r="HS103" s="56"/>
      <c r="HT103" s="56"/>
      <c r="HV103" s="56"/>
      <c r="HW103" s="56"/>
      <c r="HX103" s="56"/>
      <c r="HY103" s="56"/>
      <c r="HZ103" s="56"/>
      <c r="IA103" s="56"/>
      <c r="IB103" s="56"/>
      <c r="IC103" s="56"/>
      <c r="ID103" s="56"/>
      <c r="IF103" s="56"/>
      <c r="IG103" s="56"/>
      <c r="IH103" s="56"/>
      <c r="II103" s="56"/>
      <c r="IJ103" s="56"/>
      <c r="IK103" s="56"/>
      <c r="IL103" s="56"/>
      <c r="IM103" s="56"/>
      <c r="IN103" s="56"/>
      <c r="IP103" s="56"/>
      <c r="IQ103" s="56"/>
      <c r="IR103" s="56"/>
      <c r="IS103" s="56"/>
      <c r="IT103" s="56"/>
      <c r="IU103" s="56"/>
    </row>
    <row r="104" spans="1:255" ht="12.75" customHeight="1" thickBot="1" x14ac:dyDescent="0.25">
      <c r="A104" s="103"/>
      <c r="B104" s="104">
        <v>451.01</v>
      </c>
      <c r="C104" s="58" t="s">
        <v>66</v>
      </c>
      <c r="D104" s="64"/>
      <c r="E104" s="59"/>
      <c r="F104" s="59"/>
      <c r="G104" s="59"/>
      <c r="H104" s="60"/>
      <c r="I104" s="61">
        <f t="shared" ref="I104:I115" si="4">G104*H104</f>
        <v>0</v>
      </c>
      <c r="J104" s="56"/>
      <c r="K104" s="56"/>
      <c r="L104" s="56"/>
      <c r="M104" s="56"/>
      <c r="N104" s="56"/>
      <c r="O104" s="56"/>
      <c r="P104" s="56"/>
      <c r="Q104" s="56"/>
      <c r="R104" s="56"/>
      <c r="T104" s="56"/>
      <c r="U104" s="56"/>
      <c r="V104" s="56"/>
      <c r="W104" s="56"/>
      <c r="X104" s="56"/>
      <c r="Y104" s="56"/>
      <c r="Z104" s="56"/>
      <c r="AA104" s="56"/>
      <c r="AB104" s="56"/>
      <c r="AD104" s="56"/>
      <c r="AE104" s="56"/>
      <c r="AF104" s="56"/>
      <c r="AG104" s="56"/>
      <c r="AH104" s="56"/>
      <c r="AI104" s="56"/>
      <c r="AJ104" s="56"/>
      <c r="AK104" s="56"/>
      <c r="AL104" s="56"/>
      <c r="AN104" s="56"/>
      <c r="AO104" s="56"/>
      <c r="AP104" s="56"/>
      <c r="AQ104" s="56"/>
      <c r="AR104" s="56"/>
      <c r="AS104" s="56"/>
      <c r="AT104" s="56"/>
      <c r="AU104" s="56"/>
      <c r="AV104" s="56"/>
      <c r="AX104" s="56"/>
      <c r="AY104" s="56"/>
      <c r="AZ104" s="56"/>
      <c r="BA104" s="56"/>
      <c r="BB104" s="56"/>
      <c r="BC104" s="56"/>
      <c r="BD104" s="56"/>
      <c r="BE104" s="56"/>
      <c r="BF104" s="56"/>
      <c r="BH104" s="56"/>
      <c r="BI104" s="56"/>
      <c r="BJ104" s="56"/>
      <c r="BK104" s="56"/>
      <c r="BL104" s="56"/>
      <c r="BM104" s="56"/>
      <c r="BN104" s="56"/>
      <c r="BO104" s="56"/>
      <c r="BP104" s="56"/>
      <c r="BR104" s="56"/>
      <c r="BS104" s="56"/>
      <c r="BT104" s="56"/>
      <c r="BU104" s="56"/>
      <c r="BV104" s="56"/>
      <c r="BW104" s="56"/>
      <c r="BX104" s="56"/>
      <c r="BY104" s="56"/>
      <c r="BZ104" s="56"/>
      <c r="CB104" s="56"/>
      <c r="CC104" s="56"/>
      <c r="CD104" s="56"/>
      <c r="CE104" s="56"/>
      <c r="CF104" s="56"/>
      <c r="CG104" s="56"/>
      <c r="CH104" s="56"/>
      <c r="CI104" s="56"/>
      <c r="CJ104" s="56"/>
      <c r="CL104" s="56"/>
      <c r="CM104" s="56"/>
      <c r="CN104" s="56"/>
      <c r="CO104" s="56"/>
      <c r="CP104" s="56"/>
      <c r="CQ104" s="56"/>
      <c r="CR104" s="56"/>
      <c r="CS104" s="56"/>
      <c r="CT104" s="56"/>
      <c r="CV104" s="56"/>
      <c r="CW104" s="56"/>
      <c r="CX104" s="56"/>
      <c r="CY104" s="56"/>
      <c r="CZ104" s="56"/>
      <c r="DA104" s="56"/>
      <c r="DB104" s="56"/>
      <c r="DC104" s="56"/>
      <c r="DD104" s="56"/>
      <c r="DF104" s="56"/>
      <c r="DG104" s="56"/>
      <c r="DH104" s="56"/>
      <c r="DI104" s="56"/>
      <c r="DJ104" s="56"/>
      <c r="DK104" s="56"/>
      <c r="DL104" s="56"/>
      <c r="DM104" s="56"/>
      <c r="DN104" s="56"/>
      <c r="DP104" s="56"/>
      <c r="DQ104" s="56"/>
      <c r="DR104" s="56"/>
      <c r="DS104" s="56"/>
      <c r="DT104" s="56"/>
      <c r="DU104" s="56"/>
      <c r="DV104" s="56"/>
      <c r="DW104" s="56"/>
      <c r="DX104" s="56"/>
      <c r="DZ104" s="56"/>
      <c r="EA104" s="56"/>
      <c r="EB104" s="56"/>
      <c r="EC104" s="56"/>
      <c r="ED104" s="56"/>
      <c r="EE104" s="56"/>
      <c r="EF104" s="56"/>
      <c r="EG104" s="56"/>
      <c r="EH104" s="56"/>
      <c r="EJ104" s="56"/>
      <c r="EK104" s="56"/>
      <c r="EL104" s="56"/>
      <c r="EM104" s="56"/>
      <c r="EN104" s="56"/>
      <c r="EO104" s="56"/>
      <c r="EP104" s="56"/>
      <c r="EQ104" s="56"/>
      <c r="ER104" s="56"/>
      <c r="ET104" s="56"/>
      <c r="EU104" s="56"/>
      <c r="EV104" s="56"/>
      <c r="EW104" s="56"/>
      <c r="EX104" s="56"/>
      <c r="EY104" s="56"/>
      <c r="EZ104" s="56"/>
      <c r="FA104" s="56"/>
      <c r="FB104" s="56"/>
      <c r="FD104" s="56"/>
      <c r="FE104" s="56"/>
      <c r="FF104" s="56"/>
      <c r="FG104" s="56"/>
      <c r="FH104" s="56"/>
      <c r="FI104" s="56"/>
      <c r="FJ104" s="56"/>
      <c r="FK104" s="56"/>
      <c r="FL104" s="56"/>
      <c r="FN104" s="56"/>
      <c r="FO104" s="56"/>
      <c r="FP104" s="56"/>
      <c r="FQ104" s="56"/>
      <c r="FR104" s="56"/>
      <c r="FS104" s="56"/>
      <c r="FT104" s="56"/>
      <c r="FU104" s="56"/>
      <c r="FV104" s="56"/>
      <c r="FX104" s="56"/>
      <c r="FY104" s="56"/>
      <c r="FZ104" s="56"/>
      <c r="GA104" s="56"/>
      <c r="GB104" s="56"/>
      <c r="GC104" s="56"/>
      <c r="GD104" s="56"/>
      <c r="GE104" s="56"/>
      <c r="GF104" s="56"/>
      <c r="GH104" s="56"/>
      <c r="GI104" s="56"/>
      <c r="GJ104" s="56"/>
      <c r="GK104" s="56"/>
      <c r="GL104" s="56"/>
      <c r="GM104" s="56"/>
      <c r="GN104" s="56"/>
      <c r="GO104" s="56"/>
      <c r="GP104" s="56"/>
      <c r="GR104" s="56"/>
      <c r="GS104" s="56"/>
      <c r="GT104" s="56"/>
      <c r="GU104" s="56"/>
      <c r="GV104" s="56"/>
      <c r="GW104" s="56"/>
      <c r="GX104" s="56"/>
      <c r="GY104" s="56"/>
      <c r="GZ104" s="56"/>
      <c r="HB104" s="56"/>
      <c r="HC104" s="56"/>
      <c r="HD104" s="56"/>
      <c r="HE104" s="56"/>
      <c r="HF104" s="56"/>
      <c r="HG104" s="56"/>
      <c r="HH104" s="56"/>
      <c r="HI104" s="56"/>
      <c r="HJ104" s="56"/>
      <c r="HL104" s="56"/>
      <c r="HM104" s="56"/>
      <c r="HN104" s="56"/>
      <c r="HO104" s="56"/>
      <c r="HP104" s="56"/>
      <c r="HQ104" s="56"/>
      <c r="HR104" s="56"/>
      <c r="HS104" s="56"/>
      <c r="HT104" s="56"/>
      <c r="HV104" s="56"/>
      <c r="HW104" s="56"/>
      <c r="HX104" s="56"/>
      <c r="HY104" s="56"/>
      <c r="HZ104" s="56"/>
      <c r="IA104" s="56"/>
      <c r="IB104" s="56"/>
      <c r="IC104" s="56"/>
      <c r="ID104" s="56"/>
      <c r="IF104" s="56"/>
      <c r="IG104" s="56"/>
      <c r="IH104" s="56"/>
      <c r="II104" s="56"/>
      <c r="IJ104" s="56"/>
      <c r="IK104" s="56"/>
      <c r="IL104" s="56"/>
      <c r="IM104" s="56"/>
      <c r="IN104" s="56"/>
      <c r="IP104" s="56"/>
      <c r="IQ104" s="56"/>
      <c r="IR104" s="56"/>
      <c r="IS104" s="56"/>
      <c r="IT104" s="56"/>
      <c r="IU104" s="56"/>
    </row>
    <row r="105" spans="1:255" ht="12.75" customHeight="1" thickBot="1" x14ac:dyDescent="0.25">
      <c r="A105" s="116"/>
      <c r="B105" s="105">
        <v>548.12</v>
      </c>
      <c r="C105" s="92" t="s">
        <v>67</v>
      </c>
      <c r="D105" s="93"/>
      <c r="E105" s="94"/>
      <c r="F105" s="94"/>
      <c r="G105" s="94"/>
      <c r="H105" s="95"/>
      <c r="I105" s="96">
        <f t="shared" si="4"/>
        <v>0</v>
      </c>
      <c r="J105" s="56"/>
      <c r="K105" s="56"/>
      <c r="L105" s="56"/>
      <c r="M105" s="56"/>
      <c r="N105" s="56"/>
      <c r="O105" s="56"/>
      <c r="P105" s="56"/>
      <c r="Q105" s="56"/>
      <c r="R105" s="56"/>
      <c r="T105" s="56"/>
      <c r="U105" s="56"/>
      <c r="V105" s="56"/>
      <c r="W105" s="56"/>
      <c r="X105" s="56"/>
      <c r="Y105" s="56"/>
      <c r="Z105" s="56"/>
      <c r="AA105" s="56"/>
      <c r="AB105" s="56"/>
      <c r="AD105" s="56"/>
      <c r="AE105" s="56"/>
      <c r="AF105" s="56"/>
      <c r="AG105" s="56"/>
      <c r="AH105" s="56"/>
      <c r="AI105" s="56"/>
      <c r="AJ105" s="56"/>
      <c r="AK105" s="56"/>
      <c r="AL105" s="56"/>
      <c r="AN105" s="56"/>
      <c r="AO105" s="56"/>
      <c r="AP105" s="56"/>
      <c r="AQ105" s="56"/>
      <c r="AR105" s="56"/>
      <c r="AS105" s="56"/>
      <c r="AT105" s="56"/>
      <c r="AU105" s="56"/>
      <c r="AV105" s="56"/>
      <c r="AX105" s="56"/>
      <c r="AY105" s="56"/>
      <c r="AZ105" s="56"/>
      <c r="BA105" s="56"/>
      <c r="BB105" s="56"/>
      <c r="BC105" s="56"/>
      <c r="BD105" s="56"/>
      <c r="BE105" s="56"/>
      <c r="BF105" s="56"/>
      <c r="BH105" s="56"/>
      <c r="BI105" s="56"/>
      <c r="BJ105" s="56"/>
      <c r="BK105" s="56"/>
      <c r="BL105" s="56"/>
      <c r="BM105" s="56"/>
      <c r="BN105" s="56"/>
      <c r="BO105" s="56"/>
      <c r="BP105" s="56"/>
      <c r="BR105" s="56"/>
      <c r="BS105" s="56"/>
      <c r="BT105" s="56"/>
      <c r="BU105" s="56"/>
      <c r="BV105" s="56"/>
      <c r="BW105" s="56"/>
      <c r="BX105" s="56"/>
      <c r="BY105" s="56"/>
      <c r="BZ105" s="56"/>
      <c r="CB105" s="56"/>
      <c r="CC105" s="56"/>
      <c r="CD105" s="56"/>
      <c r="CE105" s="56"/>
      <c r="CF105" s="56"/>
      <c r="CG105" s="56"/>
      <c r="CH105" s="56"/>
      <c r="CI105" s="56"/>
      <c r="CJ105" s="56"/>
      <c r="CL105" s="56"/>
      <c r="CM105" s="56"/>
      <c r="CN105" s="56"/>
      <c r="CO105" s="56"/>
      <c r="CP105" s="56"/>
      <c r="CQ105" s="56"/>
      <c r="CR105" s="56"/>
      <c r="CS105" s="56"/>
      <c r="CT105" s="56"/>
      <c r="CV105" s="56"/>
      <c r="CW105" s="56"/>
      <c r="CX105" s="56"/>
      <c r="CY105" s="56"/>
      <c r="CZ105" s="56"/>
      <c r="DA105" s="56"/>
      <c r="DB105" s="56"/>
      <c r="DC105" s="56"/>
      <c r="DD105" s="56"/>
      <c r="DF105" s="56"/>
      <c r="DG105" s="56"/>
      <c r="DH105" s="56"/>
      <c r="DI105" s="56"/>
      <c r="DJ105" s="56"/>
      <c r="DK105" s="56"/>
      <c r="DL105" s="56"/>
      <c r="DM105" s="56"/>
      <c r="DN105" s="56"/>
      <c r="DP105" s="56"/>
      <c r="DQ105" s="56"/>
      <c r="DR105" s="56"/>
      <c r="DS105" s="56"/>
      <c r="DT105" s="56"/>
      <c r="DU105" s="56"/>
      <c r="DV105" s="56"/>
      <c r="DW105" s="56"/>
      <c r="DX105" s="56"/>
      <c r="DZ105" s="56"/>
      <c r="EA105" s="56"/>
      <c r="EB105" s="56"/>
      <c r="EC105" s="56"/>
      <c r="ED105" s="56"/>
      <c r="EE105" s="56"/>
      <c r="EF105" s="56"/>
      <c r="EG105" s="56"/>
      <c r="EH105" s="56"/>
      <c r="EJ105" s="56"/>
      <c r="EK105" s="56"/>
      <c r="EL105" s="56"/>
      <c r="EM105" s="56"/>
      <c r="EN105" s="56"/>
      <c r="EO105" s="56"/>
      <c r="EP105" s="56"/>
      <c r="EQ105" s="56"/>
      <c r="ER105" s="56"/>
      <c r="ET105" s="56"/>
      <c r="EU105" s="56"/>
      <c r="EV105" s="56"/>
      <c r="EW105" s="56"/>
      <c r="EX105" s="56"/>
      <c r="EY105" s="56"/>
      <c r="EZ105" s="56"/>
      <c r="FA105" s="56"/>
      <c r="FB105" s="56"/>
      <c r="FD105" s="56"/>
      <c r="FE105" s="56"/>
      <c r="FF105" s="56"/>
      <c r="FG105" s="56"/>
      <c r="FH105" s="56"/>
      <c r="FI105" s="56"/>
      <c r="FJ105" s="56"/>
      <c r="FK105" s="56"/>
      <c r="FL105" s="56"/>
      <c r="FN105" s="56"/>
      <c r="FO105" s="56"/>
      <c r="FP105" s="56"/>
      <c r="FQ105" s="56"/>
      <c r="FR105" s="56"/>
      <c r="FS105" s="56"/>
      <c r="FT105" s="56"/>
      <c r="FU105" s="56"/>
      <c r="FV105" s="56"/>
      <c r="FX105" s="56"/>
      <c r="FY105" s="56"/>
      <c r="FZ105" s="56"/>
      <c r="GA105" s="56"/>
      <c r="GB105" s="56"/>
      <c r="GC105" s="56"/>
      <c r="GD105" s="56"/>
      <c r="GE105" s="56"/>
      <c r="GF105" s="56"/>
      <c r="GH105" s="56"/>
      <c r="GI105" s="56"/>
      <c r="GJ105" s="56"/>
      <c r="GK105" s="56"/>
      <c r="GL105" s="56"/>
      <c r="GM105" s="56"/>
      <c r="GN105" s="56"/>
      <c r="GO105" s="56"/>
      <c r="GP105" s="56"/>
      <c r="GR105" s="56"/>
      <c r="GS105" s="56"/>
      <c r="GT105" s="56"/>
      <c r="GU105" s="56"/>
      <c r="GV105" s="56"/>
      <c r="GW105" s="56"/>
      <c r="GX105" s="56"/>
      <c r="GY105" s="56"/>
      <c r="GZ105" s="56"/>
      <c r="HB105" s="56"/>
      <c r="HC105" s="56"/>
      <c r="HD105" s="56"/>
      <c r="HE105" s="56"/>
      <c r="HF105" s="56"/>
      <c r="HG105" s="56"/>
      <c r="HH105" s="56"/>
      <c r="HI105" s="56"/>
      <c r="HJ105" s="56"/>
      <c r="HL105" s="56"/>
      <c r="HM105" s="56"/>
      <c r="HN105" s="56"/>
      <c r="HO105" s="56"/>
      <c r="HP105" s="56"/>
      <c r="HQ105" s="56"/>
      <c r="HR105" s="56"/>
      <c r="HS105" s="56"/>
      <c r="HT105" s="56"/>
      <c r="HV105" s="56"/>
      <c r="HW105" s="56"/>
      <c r="HX105" s="56"/>
      <c r="HY105" s="56"/>
      <c r="HZ105" s="56"/>
      <c r="IA105" s="56"/>
      <c r="IB105" s="56"/>
      <c r="IC105" s="56"/>
      <c r="ID105" s="56"/>
      <c r="IF105" s="56"/>
      <c r="IG105" s="56"/>
      <c r="IH105" s="56"/>
      <c r="II105" s="56"/>
      <c r="IJ105" s="56"/>
      <c r="IK105" s="56"/>
      <c r="IL105" s="56"/>
      <c r="IM105" s="56"/>
      <c r="IN105" s="56"/>
      <c r="IP105" s="56"/>
      <c r="IQ105" s="56"/>
      <c r="IR105" s="56"/>
      <c r="IS105" s="56"/>
      <c r="IT105" s="56"/>
      <c r="IU105" s="56"/>
    </row>
    <row r="106" spans="1:255" ht="12.75" customHeight="1" thickBot="1" x14ac:dyDescent="0.25">
      <c r="A106" s="116"/>
      <c r="B106" s="106">
        <v>456.47</v>
      </c>
      <c r="C106" s="159" t="s">
        <v>70</v>
      </c>
      <c r="D106" s="158"/>
      <c r="E106" s="158"/>
      <c r="F106" s="158"/>
      <c r="G106" s="47"/>
      <c r="H106" s="48"/>
      <c r="I106" s="49">
        <f t="shared" si="4"/>
        <v>0</v>
      </c>
      <c r="J106" s="56"/>
      <c r="K106" s="56"/>
      <c r="L106" s="56"/>
      <c r="M106" s="56"/>
      <c r="N106" s="56"/>
      <c r="O106" s="56"/>
      <c r="P106" s="56"/>
      <c r="Q106" s="56"/>
      <c r="R106" s="56"/>
      <c r="T106" s="56"/>
      <c r="U106" s="56"/>
      <c r="V106" s="56"/>
      <c r="W106" s="56"/>
      <c r="X106" s="56"/>
      <c r="Y106" s="56"/>
      <c r="Z106" s="56"/>
      <c r="AA106" s="56"/>
      <c r="AB106" s="56"/>
      <c r="AD106" s="56"/>
      <c r="AE106" s="56"/>
      <c r="AF106" s="56"/>
      <c r="AG106" s="56"/>
      <c r="AH106" s="56"/>
      <c r="AI106" s="56"/>
      <c r="AJ106" s="56"/>
      <c r="AK106" s="56"/>
      <c r="AL106" s="56"/>
      <c r="AN106" s="56"/>
      <c r="AO106" s="56"/>
      <c r="AP106" s="56"/>
      <c r="AQ106" s="56"/>
      <c r="AR106" s="56"/>
      <c r="AS106" s="56"/>
      <c r="AT106" s="56"/>
      <c r="AU106" s="56"/>
      <c r="AV106" s="56"/>
      <c r="AX106" s="56"/>
      <c r="AY106" s="56"/>
      <c r="AZ106" s="56"/>
      <c r="BA106" s="56"/>
      <c r="BB106" s="56"/>
      <c r="BC106" s="56"/>
      <c r="BD106" s="56"/>
      <c r="BE106" s="56"/>
      <c r="BF106" s="56"/>
      <c r="BH106" s="56"/>
      <c r="BI106" s="56"/>
      <c r="BJ106" s="56"/>
      <c r="BK106" s="56"/>
      <c r="BL106" s="56"/>
      <c r="BM106" s="56"/>
      <c r="BN106" s="56"/>
      <c r="BO106" s="56"/>
      <c r="BP106" s="56"/>
      <c r="BR106" s="56"/>
      <c r="BS106" s="56"/>
      <c r="BT106" s="56"/>
      <c r="BU106" s="56"/>
      <c r="BV106" s="56"/>
      <c r="BW106" s="56"/>
      <c r="BX106" s="56"/>
      <c r="BY106" s="56"/>
      <c r="BZ106" s="56"/>
      <c r="CB106" s="56"/>
      <c r="CC106" s="56"/>
      <c r="CD106" s="56"/>
      <c r="CE106" s="56"/>
      <c r="CF106" s="56"/>
      <c r="CG106" s="56"/>
      <c r="CH106" s="56"/>
      <c r="CI106" s="56"/>
      <c r="CJ106" s="56"/>
      <c r="CL106" s="56"/>
      <c r="CM106" s="56"/>
      <c r="CN106" s="56"/>
      <c r="CO106" s="56"/>
      <c r="CP106" s="56"/>
      <c r="CQ106" s="56"/>
      <c r="CR106" s="56"/>
      <c r="CS106" s="56"/>
      <c r="CT106" s="56"/>
      <c r="CV106" s="56"/>
      <c r="CW106" s="56"/>
      <c r="CX106" s="56"/>
      <c r="CY106" s="56"/>
      <c r="CZ106" s="56"/>
      <c r="DA106" s="56"/>
      <c r="DB106" s="56"/>
      <c r="DC106" s="56"/>
      <c r="DD106" s="56"/>
      <c r="DF106" s="56"/>
      <c r="DG106" s="56"/>
      <c r="DH106" s="56"/>
      <c r="DI106" s="56"/>
      <c r="DJ106" s="56"/>
      <c r="DK106" s="56"/>
      <c r="DL106" s="56"/>
      <c r="DM106" s="56"/>
      <c r="DN106" s="56"/>
      <c r="DP106" s="56"/>
      <c r="DQ106" s="56"/>
      <c r="DR106" s="56"/>
      <c r="DS106" s="56"/>
      <c r="DT106" s="56"/>
      <c r="DU106" s="56"/>
      <c r="DV106" s="56"/>
      <c r="DW106" s="56"/>
      <c r="DX106" s="56"/>
      <c r="DZ106" s="56"/>
      <c r="EA106" s="56"/>
      <c r="EB106" s="56"/>
      <c r="EC106" s="56"/>
      <c r="ED106" s="56"/>
      <c r="EE106" s="56"/>
      <c r="EF106" s="56"/>
      <c r="EG106" s="56"/>
      <c r="EH106" s="56"/>
      <c r="EJ106" s="56"/>
      <c r="EK106" s="56"/>
      <c r="EL106" s="56"/>
      <c r="EM106" s="56"/>
      <c r="EN106" s="56"/>
      <c r="EO106" s="56"/>
      <c r="EP106" s="56"/>
      <c r="EQ106" s="56"/>
      <c r="ER106" s="56"/>
      <c r="ET106" s="56"/>
      <c r="EU106" s="56"/>
      <c r="EV106" s="56"/>
      <c r="EW106" s="56"/>
      <c r="EX106" s="56"/>
      <c r="EY106" s="56"/>
      <c r="EZ106" s="56"/>
      <c r="FA106" s="56"/>
      <c r="FB106" s="56"/>
      <c r="FD106" s="56"/>
      <c r="FE106" s="56"/>
      <c r="FF106" s="56"/>
      <c r="FG106" s="56"/>
      <c r="FH106" s="56"/>
      <c r="FI106" s="56"/>
      <c r="FJ106" s="56"/>
      <c r="FK106" s="56"/>
      <c r="FL106" s="56"/>
      <c r="FN106" s="56"/>
      <c r="FO106" s="56"/>
      <c r="FP106" s="56"/>
      <c r="FQ106" s="56"/>
      <c r="FR106" s="56"/>
      <c r="FS106" s="56"/>
      <c r="FT106" s="56"/>
      <c r="FU106" s="56"/>
      <c r="FV106" s="56"/>
      <c r="FX106" s="56"/>
      <c r="FY106" s="56"/>
      <c r="FZ106" s="56"/>
      <c r="GA106" s="56"/>
      <c r="GB106" s="56"/>
      <c r="GC106" s="56"/>
      <c r="GD106" s="56"/>
      <c r="GE106" s="56"/>
      <c r="GF106" s="56"/>
      <c r="GH106" s="56"/>
      <c r="GI106" s="56"/>
      <c r="GJ106" s="56"/>
      <c r="GK106" s="56"/>
      <c r="GL106" s="56"/>
      <c r="GM106" s="56"/>
      <c r="GN106" s="56"/>
      <c r="GO106" s="56"/>
      <c r="GP106" s="56"/>
      <c r="GR106" s="56"/>
      <c r="GS106" s="56"/>
      <c r="GT106" s="56"/>
      <c r="GU106" s="56"/>
      <c r="GV106" s="56"/>
      <c r="GW106" s="56"/>
      <c r="GX106" s="56"/>
      <c r="GY106" s="56"/>
      <c r="GZ106" s="56"/>
      <c r="HB106" s="56"/>
      <c r="HC106" s="56"/>
      <c r="HD106" s="56"/>
      <c r="HE106" s="56"/>
      <c r="HF106" s="56"/>
      <c r="HG106" s="56"/>
      <c r="HH106" s="56"/>
      <c r="HI106" s="56"/>
      <c r="HJ106" s="56"/>
      <c r="HL106" s="56"/>
      <c r="HM106" s="56"/>
      <c r="HN106" s="56"/>
      <c r="HO106" s="56"/>
      <c r="HP106" s="56"/>
      <c r="HQ106" s="56"/>
      <c r="HR106" s="56"/>
      <c r="HS106" s="56"/>
      <c r="HT106" s="56"/>
      <c r="HV106" s="56"/>
      <c r="HW106" s="56"/>
      <c r="HX106" s="56"/>
      <c r="HY106" s="56"/>
      <c r="HZ106" s="56"/>
      <c r="IA106" s="56"/>
      <c r="IB106" s="56"/>
      <c r="IC106" s="56"/>
      <c r="ID106" s="56"/>
      <c r="IF106" s="56"/>
      <c r="IG106" s="56"/>
      <c r="IH106" s="56"/>
      <c r="II106" s="56"/>
      <c r="IJ106" s="56"/>
      <c r="IK106" s="56"/>
      <c r="IL106" s="56"/>
      <c r="IM106" s="56"/>
      <c r="IN106" s="56"/>
      <c r="IP106" s="56"/>
      <c r="IQ106" s="56"/>
      <c r="IR106" s="56"/>
      <c r="IS106" s="56"/>
      <c r="IT106" s="56"/>
      <c r="IU106" s="56"/>
    </row>
    <row r="107" spans="1:255" ht="12.75" customHeight="1" thickBot="1" x14ac:dyDescent="0.25">
      <c r="A107" s="116"/>
      <c r="B107" s="106">
        <v>486.29</v>
      </c>
      <c r="C107" s="159" t="s">
        <v>72</v>
      </c>
      <c r="D107" s="158"/>
      <c r="E107" s="158"/>
      <c r="F107" s="158"/>
      <c r="G107" s="47"/>
      <c r="H107" s="48"/>
      <c r="I107" s="49">
        <f t="shared" si="4"/>
        <v>0</v>
      </c>
      <c r="J107" s="56"/>
      <c r="K107" s="56"/>
      <c r="L107" s="56"/>
      <c r="M107" s="56"/>
      <c r="N107" s="56"/>
      <c r="O107" s="56"/>
      <c r="P107" s="56"/>
      <c r="Q107" s="56"/>
      <c r="R107" s="56"/>
      <c r="T107" s="56"/>
      <c r="U107" s="56"/>
      <c r="V107" s="56"/>
      <c r="W107" s="56"/>
      <c r="X107" s="56"/>
      <c r="Y107" s="56"/>
      <c r="Z107" s="56"/>
      <c r="AA107" s="56"/>
      <c r="AB107" s="56"/>
      <c r="AD107" s="56"/>
      <c r="AE107" s="56"/>
      <c r="AF107" s="56"/>
      <c r="AG107" s="56"/>
      <c r="AH107" s="56"/>
      <c r="AI107" s="56"/>
      <c r="AJ107" s="56"/>
      <c r="AK107" s="56"/>
      <c r="AL107" s="56"/>
      <c r="AN107" s="56"/>
      <c r="AO107" s="56"/>
      <c r="AP107" s="56"/>
      <c r="AQ107" s="56"/>
      <c r="AR107" s="56"/>
      <c r="AS107" s="56"/>
      <c r="AT107" s="56"/>
      <c r="AU107" s="56"/>
      <c r="AV107" s="56"/>
      <c r="AX107" s="56"/>
      <c r="AY107" s="56"/>
      <c r="AZ107" s="56"/>
      <c r="BA107" s="56"/>
      <c r="BB107" s="56"/>
      <c r="BC107" s="56"/>
      <c r="BD107" s="56"/>
      <c r="BE107" s="56"/>
      <c r="BF107" s="56"/>
      <c r="BH107" s="56"/>
      <c r="BI107" s="56"/>
      <c r="BJ107" s="56"/>
      <c r="BK107" s="56"/>
      <c r="BL107" s="56"/>
      <c r="BM107" s="56"/>
      <c r="BN107" s="56"/>
      <c r="BO107" s="56"/>
      <c r="BP107" s="56"/>
      <c r="BR107" s="56"/>
      <c r="BS107" s="56"/>
      <c r="BT107" s="56"/>
      <c r="BU107" s="56"/>
      <c r="BV107" s="56"/>
      <c r="BW107" s="56"/>
      <c r="BX107" s="56"/>
      <c r="BY107" s="56"/>
      <c r="BZ107" s="56"/>
      <c r="CB107" s="56"/>
      <c r="CC107" s="56"/>
      <c r="CD107" s="56"/>
      <c r="CE107" s="56"/>
      <c r="CF107" s="56"/>
      <c r="CG107" s="56"/>
      <c r="CH107" s="56"/>
      <c r="CI107" s="56"/>
      <c r="CJ107" s="56"/>
      <c r="CL107" s="56"/>
      <c r="CM107" s="56"/>
      <c r="CN107" s="56"/>
      <c r="CO107" s="56"/>
      <c r="CP107" s="56"/>
      <c r="CQ107" s="56"/>
      <c r="CR107" s="56"/>
      <c r="CS107" s="56"/>
      <c r="CT107" s="56"/>
      <c r="CV107" s="56"/>
      <c r="CW107" s="56"/>
      <c r="CX107" s="56"/>
      <c r="CY107" s="56"/>
      <c r="CZ107" s="56"/>
      <c r="DA107" s="56"/>
      <c r="DB107" s="56"/>
      <c r="DC107" s="56"/>
      <c r="DD107" s="56"/>
      <c r="DF107" s="56"/>
      <c r="DG107" s="56"/>
      <c r="DH107" s="56"/>
      <c r="DI107" s="56"/>
      <c r="DJ107" s="56"/>
      <c r="DK107" s="56"/>
      <c r="DL107" s="56"/>
      <c r="DM107" s="56"/>
      <c r="DN107" s="56"/>
      <c r="DP107" s="56"/>
      <c r="DQ107" s="56"/>
      <c r="DR107" s="56"/>
      <c r="DS107" s="56"/>
      <c r="DT107" s="56"/>
      <c r="DU107" s="56"/>
      <c r="DV107" s="56"/>
      <c r="DW107" s="56"/>
      <c r="DX107" s="56"/>
      <c r="DZ107" s="56"/>
      <c r="EA107" s="56"/>
      <c r="EB107" s="56"/>
      <c r="EC107" s="56"/>
      <c r="ED107" s="56"/>
      <c r="EE107" s="56"/>
      <c r="EF107" s="56"/>
      <c r="EG107" s="56"/>
      <c r="EH107" s="56"/>
      <c r="EJ107" s="56"/>
      <c r="EK107" s="56"/>
      <c r="EL107" s="56"/>
      <c r="EM107" s="56"/>
      <c r="EN107" s="56"/>
      <c r="EO107" s="56"/>
      <c r="EP107" s="56"/>
      <c r="EQ107" s="56"/>
      <c r="ER107" s="56"/>
      <c r="ET107" s="56"/>
      <c r="EU107" s="56"/>
      <c r="EV107" s="56"/>
      <c r="EW107" s="56"/>
      <c r="EX107" s="56"/>
      <c r="EY107" s="56"/>
      <c r="EZ107" s="56"/>
      <c r="FA107" s="56"/>
      <c r="FB107" s="56"/>
      <c r="FD107" s="56"/>
      <c r="FE107" s="56"/>
      <c r="FF107" s="56"/>
      <c r="FG107" s="56"/>
      <c r="FH107" s="56"/>
      <c r="FI107" s="56"/>
      <c r="FJ107" s="56"/>
      <c r="FK107" s="56"/>
      <c r="FL107" s="56"/>
      <c r="FN107" s="56"/>
      <c r="FO107" s="56"/>
      <c r="FP107" s="56"/>
      <c r="FQ107" s="56"/>
      <c r="FR107" s="56"/>
      <c r="FS107" s="56"/>
      <c r="FT107" s="56"/>
      <c r="FU107" s="56"/>
      <c r="FV107" s="56"/>
      <c r="FX107" s="56"/>
      <c r="FY107" s="56"/>
      <c r="FZ107" s="56"/>
      <c r="GA107" s="56"/>
      <c r="GB107" s="56"/>
      <c r="GC107" s="56"/>
      <c r="GD107" s="56"/>
      <c r="GE107" s="56"/>
      <c r="GF107" s="56"/>
      <c r="GH107" s="56"/>
      <c r="GI107" s="56"/>
      <c r="GJ107" s="56"/>
      <c r="GK107" s="56"/>
      <c r="GL107" s="56"/>
      <c r="GM107" s="56"/>
      <c r="GN107" s="56"/>
      <c r="GO107" s="56"/>
      <c r="GP107" s="56"/>
      <c r="GR107" s="56"/>
      <c r="GS107" s="56"/>
      <c r="GT107" s="56"/>
      <c r="GU107" s="56"/>
      <c r="GV107" s="56"/>
      <c r="GW107" s="56"/>
      <c r="GX107" s="56"/>
      <c r="GY107" s="56"/>
      <c r="GZ107" s="56"/>
      <c r="HB107" s="56"/>
      <c r="HC107" s="56"/>
      <c r="HD107" s="56"/>
      <c r="HE107" s="56"/>
      <c r="HF107" s="56"/>
      <c r="HG107" s="56"/>
      <c r="HH107" s="56"/>
      <c r="HI107" s="56"/>
      <c r="HJ107" s="56"/>
      <c r="HL107" s="56"/>
      <c r="HM107" s="56"/>
      <c r="HN107" s="56"/>
      <c r="HO107" s="56"/>
      <c r="HP107" s="56"/>
      <c r="HQ107" s="56"/>
      <c r="HR107" s="56"/>
      <c r="HS107" s="56"/>
      <c r="HT107" s="56"/>
      <c r="HV107" s="56"/>
      <c r="HW107" s="56"/>
      <c r="HX107" s="56"/>
      <c r="HY107" s="56"/>
      <c r="HZ107" s="56"/>
      <c r="IA107" s="56"/>
      <c r="IB107" s="56"/>
      <c r="IC107" s="56"/>
      <c r="ID107" s="56"/>
      <c r="IF107" s="56"/>
      <c r="IG107" s="56"/>
      <c r="IH107" s="56"/>
      <c r="II107" s="56"/>
      <c r="IJ107" s="56"/>
      <c r="IK107" s="56"/>
      <c r="IL107" s="56"/>
      <c r="IM107" s="56"/>
      <c r="IN107" s="56"/>
      <c r="IP107" s="56"/>
      <c r="IQ107" s="56"/>
      <c r="IR107" s="56"/>
      <c r="IS107" s="56"/>
      <c r="IT107" s="56"/>
      <c r="IU107" s="56"/>
    </row>
    <row r="108" spans="1:255" ht="12.75" customHeight="1" thickBot="1" x14ac:dyDescent="0.25">
      <c r="A108" s="116"/>
      <c r="B108" s="106">
        <v>540.42999999999995</v>
      </c>
      <c r="C108" s="159" t="s">
        <v>73</v>
      </c>
      <c r="D108" s="158"/>
      <c r="E108" s="158"/>
      <c r="F108" s="158"/>
      <c r="G108" s="47"/>
      <c r="H108" s="48"/>
      <c r="I108" s="49">
        <f t="shared" si="4"/>
        <v>0</v>
      </c>
      <c r="J108" s="56"/>
      <c r="K108" s="56"/>
      <c r="L108" s="56"/>
      <c r="M108" s="56"/>
      <c r="N108" s="56"/>
      <c r="O108" s="56"/>
      <c r="P108" s="56"/>
      <c r="Q108" s="56"/>
      <c r="R108" s="56"/>
      <c r="T108" s="56"/>
      <c r="U108" s="56"/>
      <c r="V108" s="56"/>
      <c r="W108" s="56"/>
      <c r="X108" s="56"/>
      <c r="Y108" s="56"/>
      <c r="Z108" s="56"/>
      <c r="AA108" s="56"/>
      <c r="AB108" s="56"/>
      <c r="AD108" s="56"/>
      <c r="AE108" s="56"/>
      <c r="AF108" s="56"/>
      <c r="AG108" s="56"/>
      <c r="AH108" s="56"/>
      <c r="AI108" s="56"/>
      <c r="AJ108" s="56"/>
      <c r="AK108" s="56"/>
      <c r="AL108" s="56"/>
      <c r="AN108" s="56"/>
      <c r="AO108" s="56"/>
      <c r="AP108" s="56"/>
      <c r="AQ108" s="56"/>
      <c r="AR108" s="56"/>
      <c r="AS108" s="56"/>
      <c r="AT108" s="56"/>
      <c r="AU108" s="56"/>
      <c r="AV108" s="56"/>
      <c r="AX108" s="56"/>
      <c r="AY108" s="56"/>
      <c r="AZ108" s="56"/>
      <c r="BA108" s="56"/>
      <c r="BB108" s="56"/>
      <c r="BC108" s="56"/>
      <c r="BD108" s="56"/>
      <c r="BE108" s="56"/>
      <c r="BF108" s="56"/>
      <c r="BH108" s="56"/>
      <c r="BI108" s="56"/>
      <c r="BJ108" s="56"/>
      <c r="BK108" s="56"/>
      <c r="BL108" s="56"/>
      <c r="BM108" s="56"/>
      <c r="BN108" s="56"/>
      <c r="BO108" s="56"/>
      <c r="BP108" s="56"/>
      <c r="BR108" s="56"/>
      <c r="BS108" s="56"/>
      <c r="BT108" s="56"/>
      <c r="BU108" s="56"/>
      <c r="BV108" s="56"/>
      <c r="BW108" s="56"/>
      <c r="BX108" s="56"/>
      <c r="BY108" s="56"/>
      <c r="BZ108" s="56"/>
      <c r="CB108" s="56"/>
      <c r="CC108" s="56"/>
      <c r="CD108" s="56"/>
      <c r="CE108" s="56"/>
      <c r="CF108" s="56"/>
      <c r="CG108" s="56"/>
      <c r="CH108" s="56"/>
      <c r="CI108" s="56"/>
      <c r="CJ108" s="56"/>
      <c r="CL108" s="56"/>
      <c r="CM108" s="56"/>
      <c r="CN108" s="56"/>
      <c r="CO108" s="56"/>
      <c r="CP108" s="56"/>
      <c r="CQ108" s="56"/>
      <c r="CR108" s="56"/>
      <c r="CS108" s="56"/>
      <c r="CT108" s="56"/>
      <c r="CV108" s="56"/>
      <c r="CW108" s="56"/>
      <c r="CX108" s="56"/>
      <c r="CY108" s="56"/>
      <c r="CZ108" s="56"/>
      <c r="DA108" s="56"/>
      <c r="DB108" s="56"/>
      <c r="DC108" s="56"/>
      <c r="DD108" s="56"/>
      <c r="DF108" s="56"/>
      <c r="DG108" s="56"/>
      <c r="DH108" s="56"/>
      <c r="DI108" s="56"/>
      <c r="DJ108" s="56"/>
      <c r="DK108" s="56"/>
      <c r="DL108" s="56"/>
      <c r="DM108" s="56"/>
      <c r="DN108" s="56"/>
      <c r="DP108" s="56"/>
      <c r="DQ108" s="56"/>
      <c r="DR108" s="56"/>
      <c r="DS108" s="56"/>
      <c r="DT108" s="56"/>
      <c r="DU108" s="56"/>
      <c r="DV108" s="56"/>
      <c r="DW108" s="56"/>
      <c r="DX108" s="56"/>
      <c r="DZ108" s="56"/>
      <c r="EA108" s="56"/>
      <c r="EB108" s="56"/>
      <c r="EC108" s="56"/>
      <c r="ED108" s="56"/>
      <c r="EE108" s="56"/>
      <c r="EF108" s="56"/>
      <c r="EG108" s="56"/>
      <c r="EH108" s="56"/>
      <c r="EJ108" s="56"/>
      <c r="EK108" s="56"/>
      <c r="EL108" s="56"/>
      <c r="EM108" s="56"/>
      <c r="EN108" s="56"/>
      <c r="EO108" s="56"/>
      <c r="EP108" s="56"/>
      <c r="EQ108" s="56"/>
      <c r="ER108" s="56"/>
      <c r="ET108" s="56"/>
      <c r="EU108" s="56"/>
      <c r="EV108" s="56"/>
      <c r="EW108" s="56"/>
      <c r="EX108" s="56"/>
      <c r="EY108" s="56"/>
      <c r="EZ108" s="56"/>
      <c r="FA108" s="56"/>
      <c r="FB108" s="56"/>
      <c r="FD108" s="56"/>
      <c r="FE108" s="56"/>
      <c r="FF108" s="56"/>
      <c r="FG108" s="56"/>
      <c r="FH108" s="56"/>
      <c r="FI108" s="56"/>
      <c r="FJ108" s="56"/>
      <c r="FK108" s="56"/>
      <c r="FL108" s="56"/>
      <c r="FN108" s="56"/>
      <c r="FO108" s="56"/>
      <c r="FP108" s="56"/>
      <c r="FQ108" s="56"/>
      <c r="FR108" s="56"/>
      <c r="FS108" s="56"/>
      <c r="FT108" s="56"/>
      <c r="FU108" s="56"/>
      <c r="FV108" s="56"/>
      <c r="FX108" s="56"/>
      <c r="FY108" s="56"/>
      <c r="FZ108" s="56"/>
      <c r="GA108" s="56"/>
      <c r="GB108" s="56"/>
      <c r="GC108" s="56"/>
      <c r="GD108" s="56"/>
      <c r="GE108" s="56"/>
      <c r="GF108" s="56"/>
      <c r="GH108" s="56"/>
      <c r="GI108" s="56"/>
      <c r="GJ108" s="56"/>
      <c r="GK108" s="56"/>
      <c r="GL108" s="56"/>
      <c r="GM108" s="56"/>
      <c r="GN108" s="56"/>
      <c r="GO108" s="56"/>
      <c r="GP108" s="56"/>
      <c r="GR108" s="56"/>
      <c r="GS108" s="56"/>
      <c r="GT108" s="56"/>
      <c r="GU108" s="56"/>
      <c r="GV108" s="56"/>
      <c r="GW108" s="56"/>
      <c r="GX108" s="56"/>
      <c r="GY108" s="56"/>
      <c r="GZ108" s="56"/>
      <c r="HB108" s="56"/>
      <c r="HC108" s="56"/>
      <c r="HD108" s="56"/>
      <c r="HE108" s="56"/>
      <c r="HF108" s="56"/>
      <c r="HG108" s="56"/>
      <c r="HH108" s="56"/>
      <c r="HI108" s="56"/>
      <c r="HJ108" s="56"/>
      <c r="HL108" s="56"/>
      <c r="HM108" s="56"/>
      <c r="HN108" s="56"/>
      <c r="HO108" s="56"/>
      <c r="HP108" s="56"/>
      <c r="HQ108" s="56"/>
      <c r="HR108" s="56"/>
      <c r="HS108" s="56"/>
      <c r="HT108" s="56"/>
      <c r="HV108" s="56"/>
      <c r="HW108" s="56"/>
      <c r="HX108" s="56"/>
      <c r="HY108" s="56"/>
      <c r="HZ108" s="56"/>
      <c r="IA108" s="56"/>
      <c r="IB108" s="56"/>
      <c r="IC108" s="56"/>
      <c r="ID108" s="56"/>
      <c r="IF108" s="56"/>
      <c r="IG108" s="56"/>
      <c r="IH108" s="56"/>
      <c r="II108" s="56"/>
      <c r="IJ108" s="56"/>
      <c r="IK108" s="56"/>
      <c r="IL108" s="56"/>
      <c r="IM108" s="56"/>
      <c r="IN108" s="56"/>
      <c r="IP108" s="56"/>
      <c r="IQ108" s="56"/>
      <c r="IR108" s="56"/>
      <c r="IS108" s="56"/>
      <c r="IT108" s="56"/>
      <c r="IU108" s="56"/>
    </row>
    <row r="109" spans="1:255" ht="12.75" customHeight="1" thickBot="1" x14ac:dyDescent="0.25">
      <c r="A109" s="32"/>
      <c r="B109" s="106">
        <v>489.69</v>
      </c>
      <c r="C109" s="159" t="s">
        <v>74</v>
      </c>
      <c r="D109" s="86"/>
      <c r="E109" s="47"/>
      <c r="F109" s="47"/>
      <c r="G109" s="47"/>
      <c r="H109" s="48"/>
      <c r="I109" s="49">
        <f t="shared" si="4"/>
        <v>0</v>
      </c>
      <c r="J109" s="56"/>
      <c r="K109" s="56"/>
      <c r="L109" s="56"/>
      <c r="M109" s="56"/>
      <c r="N109" s="56"/>
      <c r="O109" s="56"/>
      <c r="P109" s="56"/>
      <c r="Q109" s="56"/>
      <c r="R109" s="56"/>
      <c r="T109" s="56"/>
      <c r="U109" s="56"/>
      <c r="V109" s="56"/>
      <c r="W109" s="56"/>
      <c r="X109" s="56"/>
      <c r="Y109" s="56"/>
      <c r="Z109" s="56"/>
      <c r="AA109" s="56"/>
      <c r="AB109" s="56"/>
      <c r="AD109" s="56"/>
      <c r="AE109" s="56"/>
      <c r="AF109" s="56"/>
      <c r="AG109" s="56"/>
      <c r="AH109" s="56"/>
      <c r="AI109" s="56"/>
      <c r="AJ109" s="56"/>
      <c r="AK109" s="56"/>
      <c r="AL109" s="56"/>
      <c r="AN109" s="56"/>
      <c r="AO109" s="56"/>
      <c r="AP109" s="56"/>
      <c r="AQ109" s="56"/>
      <c r="AR109" s="56"/>
      <c r="AS109" s="56"/>
      <c r="AT109" s="56"/>
      <c r="AU109" s="56"/>
      <c r="AV109" s="56"/>
      <c r="AX109" s="56"/>
      <c r="AY109" s="56"/>
      <c r="AZ109" s="56"/>
      <c r="BA109" s="56"/>
      <c r="BB109" s="56"/>
      <c r="BC109" s="56"/>
      <c r="BD109" s="56"/>
      <c r="BE109" s="56"/>
      <c r="BF109" s="56"/>
      <c r="BH109" s="56"/>
      <c r="BI109" s="56"/>
      <c r="BJ109" s="56"/>
      <c r="BK109" s="56"/>
      <c r="BL109" s="56"/>
      <c r="BM109" s="56"/>
      <c r="BN109" s="56"/>
      <c r="BO109" s="56"/>
      <c r="BP109" s="56"/>
      <c r="BR109" s="56"/>
      <c r="BS109" s="56"/>
      <c r="BT109" s="56"/>
      <c r="BU109" s="56"/>
      <c r="BV109" s="56"/>
      <c r="BW109" s="56"/>
      <c r="BX109" s="56"/>
      <c r="BY109" s="56"/>
      <c r="BZ109" s="56"/>
      <c r="CB109" s="56"/>
      <c r="CC109" s="56"/>
      <c r="CD109" s="56"/>
      <c r="CE109" s="56"/>
      <c r="CF109" s="56"/>
      <c r="CG109" s="56"/>
      <c r="CH109" s="56"/>
      <c r="CI109" s="56"/>
      <c r="CJ109" s="56"/>
      <c r="CL109" s="56"/>
      <c r="CM109" s="56"/>
      <c r="CN109" s="56"/>
      <c r="CO109" s="56"/>
      <c r="CP109" s="56"/>
      <c r="CQ109" s="56"/>
      <c r="CR109" s="56"/>
      <c r="CS109" s="56"/>
      <c r="CT109" s="56"/>
      <c r="CV109" s="56"/>
      <c r="CW109" s="56"/>
      <c r="CX109" s="56"/>
      <c r="CY109" s="56"/>
      <c r="CZ109" s="56"/>
      <c r="DA109" s="56"/>
      <c r="DB109" s="56"/>
      <c r="DC109" s="56"/>
      <c r="DD109" s="56"/>
      <c r="DF109" s="56"/>
      <c r="DG109" s="56"/>
      <c r="DH109" s="56"/>
      <c r="DI109" s="56"/>
      <c r="DJ109" s="56"/>
      <c r="DK109" s="56"/>
      <c r="DL109" s="56"/>
      <c r="DM109" s="56"/>
      <c r="DN109" s="56"/>
      <c r="DP109" s="56"/>
      <c r="DQ109" s="56"/>
      <c r="DR109" s="56"/>
      <c r="DS109" s="56"/>
      <c r="DT109" s="56"/>
      <c r="DU109" s="56"/>
      <c r="DV109" s="56"/>
      <c r="DW109" s="56"/>
      <c r="DX109" s="56"/>
      <c r="DZ109" s="56"/>
      <c r="EA109" s="56"/>
      <c r="EB109" s="56"/>
      <c r="EC109" s="56"/>
      <c r="ED109" s="56"/>
      <c r="EE109" s="56"/>
      <c r="EF109" s="56"/>
      <c r="EG109" s="56"/>
      <c r="EH109" s="56"/>
      <c r="EJ109" s="56"/>
      <c r="EK109" s="56"/>
      <c r="EL109" s="56"/>
      <c r="EM109" s="56"/>
      <c r="EN109" s="56"/>
      <c r="EO109" s="56"/>
      <c r="EP109" s="56"/>
      <c r="EQ109" s="56"/>
      <c r="ER109" s="56"/>
      <c r="ET109" s="56"/>
      <c r="EU109" s="56"/>
      <c r="EV109" s="56"/>
      <c r="EW109" s="56"/>
      <c r="EX109" s="56"/>
      <c r="EY109" s="56"/>
      <c r="EZ109" s="56"/>
      <c r="FA109" s="56"/>
      <c r="FB109" s="56"/>
      <c r="FD109" s="56"/>
      <c r="FE109" s="56"/>
      <c r="FF109" s="56"/>
      <c r="FG109" s="56"/>
      <c r="FH109" s="56"/>
      <c r="FI109" s="56"/>
      <c r="FJ109" s="56"/>
      <c r="FK109" s="56"/>
      <c r="FL109" s="56"/>
      <c r="FN109" s="56"/>
      <c r="FO109" s="56"/>
      <c r="FP109" s="56"/>
      <c r="FQ109" s="56"/>
      <c r="FR109" s="56"/>
      <c r="FS109" s="56"/>
      <c r="FT109" s="56"/>
      <c r="FU109" s="56"/>
      <c r="FV109" s="56"/>
      <c r="FX109" s="56"/>
      <c r="FY109" s="56"/>
      <c r="FZ109" s="56"/>
      <c r="GA109" s="56"/>
      <c r="GB109" s="56"/>
      <c r="GC109" s="56"/>
      <c r="GD109" s="56"/>
      <c r="GE109" s="56"/>
      <c r="GF109" s="56"/>
      <c r="GH109" s="56"/>
      <c r="GI109" s="56"/>
      <c r="GJ109" s="56"/>
      <c r="GK109" s="56"/>
      <c r="GL109" s="56"/>
      <c r="GM109" s="56"/>
      <c r="GN109" s="56"/>
      <c r="GO109" s="56"/>
      <c r="GP109" s="56"/>
      <c r="GR109" s="56"/>
      <c r="GS109" s="56"/>
      <c r="GT109" s="56"/>
      <c r="GU109" s="56"/>
      <c r="GV109" s="56"/>
      <c r="GW109" s="56"/>
      <c r="GX109" s="56"/>
      <c r="GY109" s="56"/>
      <c r="GZ109" s="56"/>
      <c r="HB109" s="56"/>
      <c r="HC109" s="56"/>
      <c r="HD109" s="56"/>
      <c r="HE109" s="56"/>
      <c r="HF109" s="56"/>
      <c r="HG109" s="56"/>
      <c r="HH109" s="56"/>
      <c r="HI109" s="56"/>
      <c r="HJ109" s="56"/>
      <c r="HL109" s="56"/>
      <c r="HM109" s="56"/>
      <c r="HN109" s="56"/>
      <c r="HO109" s="56"/>
      <c r="HP109" s="56"/>
      <c r="HQ109" s="56"/>
      <c r="HR109" s="56"/>
      <c r="HS109" s="56"/>
      <c r="HT109" s="56"/>
      <c r="HV109" s="56"/>
      <c r="HW109" s="56"/>
      <c r="HX109" s="56"/>
      <c r="HY109" s="56"/>
      <c r="HZ109" s="56"/>
      <c r="IA109" s="56"/>
      <c r="IB109" s="56"/>
      <c r="IC109" s="56"/>
      <c r="ID109" s="56"/>
      <c r="IF109" s="56"/>
      <c r="IG109" s="56"/>
      <c r="IH109" s="56"/>
      <c r="II109" s="56"/>
      <c r="IJ109" s="56"/>
      <c r="IK109" s="56"/>
      <c r="IL109" s="56"/>
      <c r="IM109" s="56"/>
      <c r="IN109" s="56"/>
      <c r="IP109" s="56"/>
      <c r="IQ109" s="56"/>
      <c r="IR109" s="56"/>
      <c r="IS109" s="56"/>
      <c r="IT109" s="56"/>
      <c r="IU109" s="56"/>
    </row>
    <row r="110" spans="1:255" ht="12.75" customHeight="1" thickBot="1" x14ac:dyDescent="0.25">
      <c r="A110" s="11"/>
      <c r="B110" s="106">
        <v>132.4</v>
      </c>
      <c r="C110" s="159" t="s">
        <v>75</v>
      </c>
      <c r="D110" s="86"/>
      <c r="E110" s="47"/>
      <c r="F110" s="47"/>
      <c r="G110" s="47"/>
      <c r="H110" s="48"/>
      <c r="I110" s="49">
        <f t="shared" si="4"/>
        <v>0</v>
      </c>
      <c r="J110" s="56"/>
      <c r="K110" s="56"/>
      <c r="L110" s="56"/>
      <c r="M110" s="56"/>
      <c r="N110" s="56"/>
      <c r="O110" s="56"/>
      <c r="P110" s="56"/>
      <c r="Q110" s="56"/>
      <c r="R110" s="56"/>
      <c r="T110" s="56"/>
      <c r="U110" s="56"/>
      <c r="V110" s="56"/>
      <c r="W110" s="56"/>
      <c r="X110" s="56"/>
      <c r="Y110" s="56"/>
      <c r="Z110" s="56"/>
      <c r="AA110" s="56"/>
      <c r="AB110" s="56"/>
      <c r="AD110" s="56"/>
      <c r="AE110" s="56"/>
      <c r="AF110" s="56"/>
      <c r="AG110" s="56"/>
      <c r="AH110" s="56"/>
      <c r="AI110" s="56"/>
      <c r="AJ110" s="56"/>
      <c r="AK110" s="56"/>
      <c r="AL110" s="56"/>
      <c r="AN110" s="56"/>
      <c r="AO110" s="56"/>
      <c r="AP110" s="56"/>
      <c r="AQ110" s="56"/>
      <c r="AR110" s="56"/>
      <c r="AS110" s="56"/>
      <c r="AT110" s="56"/>
      <c r="AU110" s="56"/>
      <c r="AV110" s="56"/>
      <c r="AX110" s="56"/>
      <c r="AY110" s="56"/>
      <c r="AZ110" s="56"/>
      <c r="BA110" s="56"/>
      <c r="BB110" s="56"/>
      <c r="BC110" s="56"/>
      <c r="BD110" s="56"/>
      <c r="BE110" s="56"/>
      <c r="BF110" s="56"/>
      <c r="BH110" s="56"/>
      <c r="BI110" s="56"/>
      <c r="BJ110" s="56"/>
      <c r="BK110" s="56"/>
      <c r="BL110" s="56"/>
      <c r="BM110" s="56"/>
      <c r="BN110" s="56"/>
      <c r="BO110" s="56"/>
      <c r="BP110" s="56"/>
      <c r="BR110" s="56"/>
      <c r="BS110" s="56"/>
      <c r="BT110" s="56"/>
      <c r="BU110" s="56"/>
      <c r="BV110" s="56"/>
      <c r="BW110" s="56"/>
      <c r="BX110" s="56"/>
      <c r="BY110" s="56"/>
      <c r="BZ110" s="56"/>
      <c r="CB110" s="56"/>
      <c r="CC110" s="56"/>
      <c r="CD110" s="56"/>
      <c r="CE110" s="56"/>
      <c r="CF110" s="56"/>
      <c r="CG110" s="56"/>
      <c r="CH110" s="56"/>
      <c r="CI110" s="56"/>
      <c r="CJ110" s="56"/>
      <c r="CL110" s="56"/>
      <c r="CM110" s="56"/>
      <c r="CN110" s="56"/>
      <c r="CO110" s="56"/>
      <c r="CP110" s="56"/>
      <c r="CQ110" s="56"/>
      <c r="CR110" s="56"/>
      <c r="CS110" s="56"/>
      <c r="CT110" s="56"/>
      <c r="CV110" s="56"/>
      <c r="CW110" s="56"/>
      <c r="CX110" s="56"/>
      <c r="CY110" s="56"/>
      <c r="CZ110" s="56"/>
      <c r="DA110" s="56"/>
      <c r="DB110" s="56"/>
      <c r="DC110" s="56"/>
      <c r="DD110" s="56"/>
      <c r="DF110" s="56"/>
      <c r="DG110" s="56"/>
      <c r="DH110" s="56"/>
      <c r="DI110" s="56"/>
      <c r="DJ110" s="56"/>
      <c r="DK110" s="56"/>
      <c r="DL110" s="56"/>
      <c r="DM110" s="56"/>
      <c r="DN110" s="56"/>
      <c r="DP110" s="56"/>
      <c r="DQ110" s="56"/>
      <c r="DR110" s="56"/>
      <c r="DS110" s="56"/>
      <c r="DT110" s="56"/>
      <c r="DU110" s="56"/>
      <c r="DV110" s="56"/>
      <c r="DW110" s="56"/>
      <c r="DX110" s="56"/>
      <c r="DZ110" s="56"/>
      <c r="EA110" s="56"/>
      <c r="EB110" s="56"/>
      <c r="EC110" s="56"/>
      <c r="ED110" s="56"/>
      <c r="EE110" s="56"/>
      <c r="EF110" s="56"/>
      <c r="EG110" s="56"/>
      <c r="EH110" s="56"/>
      <c r="EJ110" s="56"/>
      <c r="EK110" s="56"/>
      <c r="EL110" s="56"/>
      <c r="EM110" s="56"/>
      <c r="EN110" s="56"/>
      <c r="EO110" s="56"/>
      <c r="EP110" s="56"/>
      <c r="EQ110" s="56"/>
      <c r="ER110" s="56"/>
      <c r="ET110" s="56"/>
      <c r="EU110" s="56"/>
      <c r="EV110" s="56"/>
      <c r="EW110" s="56"/>
      <c r="EX110" s="56"/>
      <c r="EY110" s="56"/>
      <c r="EZ110" s="56"/>
      <c r="FA110" s="56"/>
      <c r="FB110" s="56"/>
      <c r="FD110" s="56"/>
      <c r="FE110" s="56"/>
      <c r="FF110" s="56"/>
      <c r="FG110" s="56"/>
      <c r="FH110" s="56"/>
      <c r="FI110" s="56"/>
      <c r="FJ110" s="56"/>
      <c r="FK110" s="56"/>
      <c r="FL110" s="56"/>
      <c r="FN110" s="56"/>
      <c r="FO110" s="56"/>
      <c r="FP110" s="56"/>
      <c r="FQ110" s="56"/>
      <c r="FR110" s="56"/>
      <c r="FS110" s="56"/>
      <c r="FT110" s="56"/>
      <c r="FU110" s="56"/>
      <c r="FV110" s="56"/>
      <c r="FX110" s="56"/>
      <c r="FY110" s="56"/>
      <c r="FZ110" s="56"/>
      <c r="GA110" s="56"/>
      <c r="GB110" s="56"/>
      <c r="GC110" s="56"/>
      <c r="GD110" s="56"/>
      <c r="GE110" s="56"/>
      <c r="GF110" s="56"/>
      <c r="GH110" s="56"/>
      <c r="GI110" s="56"/>
      <c r="GJ110" s="56"/>
      <c r="GK110" s="56"/>
      <c r="GL110" s="56"/>
      <c r="GM110" s="56"/>
      <c r="GN110" s="56"/>
      <c r="GO110" s="56"/>
      <c r="GP110" s="56"/>
      <c r="GR110" s="56"/>
      <c r="GS110" s="56"/>
      <c r="GT110" s="56"/>
      <c r="GU110" s="56"/>
      <c r="GV110" s="56"/>
      <c r="GW110" s="56"/>
      <c r="GX110" s="56"/>
      <c r="GY110" s="56"/>
      <c r="GZ110" s="56"/>
      <c r="HB110" s="56"/>
      <c r="HC110" s="56"/>
      <c r="HD110" s="56"/>
      <c r="HE110" s="56"/>
      <c r="HF110" s="56"/>
      <c r="HG110" s="56"/>
      <c r="HH110" s="56"/>
      <c r="HI110" s="56"/>
      <c r="HJ110" s="56"/>
      <c r="HL110" s="56"/>
      <c r="HM110" s="56"/>
      <c r="HN110" s="56"/>
      <c r="HO110" s="56"/>
      <c r="HP110" s="56"/>
      <c r="HQ110" s="56"/>
      <c r="HR110" s="56"/>
      <c r="HS110" s="56"/>
      <c r="HT110" s="56"/>
      <c r="HV110" s="56"/>
      <c r="HW110" s="56"/>
      <c r="HX110" s="56"/>
      <c r="HY110" s="56"/>
      <c r="HZ110" s="56"/>
      <c r="IA110" s="56"/>
      <c r="IB110" s="56"/>
      <c r="IC110" s="56"/>
      <c r="ID110" s="56"/>
      <c r="IF110" s="56"/>
      <c r="IG110" s="56"/>
      <c r="IH110" s="56"/>
      <c r="II110" s="56"/>
      <c r="IJ110" s="56"/>
      <c r="IK110" s="56"/>
      <c r="IL110" s="56"/>
      <c r="IM110" s="56"/>
      <c r="IN110" s="56"/>
      <c r="IP110" s="56"/>
      <c r="IQ110" s="56"/>
      <c r="IR110" s="56"/>
      <c r="IS110" s="56"/>
      <c r="IT110" s="56"/>
      <c r="IU110" s="56"/>
    </row>
    <row r="111" spans="1:255" ht="12.75" customHeight="1" thickBot="1" x14ac:dyDescent="0.25">
      <c r="A111" s="11"/>
      <c r="B111" s="106">
        <v>0</v>
      </c>
      <c r="C111" s="159" t="s">
        <v>76</v>
      </c>
      <c r="D111" s="86"/>
      <c r="E111" s="47"/>
      <c r="F111" s="47"/>
      <c r="G111" s="47"/>
      <c r="H111" s="48"/>
      <c r="I111" s="49">
        <f t="shared" si="4"/>
        <v>0</v>
      </c>
      <c r="J111" s="56"/>
      <c r="K111" s="56"/>
      <c r="L111" s="56"/>
      <c r="M111" s="56"/>
      <c r="N111" s="56"/>
      <c r="O111" s="56"/>
      <c r="P111" s="56"/>
      <c r="Q111" s="56"/>
      <c r="R111" s="56"/>
      <c r="T111" s="56"/>
      <c r="U111" s="56"/>
      <c r="V111" s="56"/>
      <c r="W111" s="56"/>
      <c r="X111" s="56"/>
      <c r="Y111" s="56"/>
      <c r="Z111" s="56"/>
      <c r="AA111" s="56"/>
      <c r="AB111" s="56"/>
      <c r="AD111" s="56"/>
      <c r="AE111" s="56"/>
      <c r="AF111" s="56"/>
      <c r="AG111" s="56"/>
      <c r="AH111" s="56"/>
      <c r="AI111" s="56"/>
      <c r="AJ111" s="56"/>
      <c r="AK111" s="56"/>
      <c r="AL111" s="56"/>
      <c r="AN111" s="56"/>
      <c r="AO111" s="56"/>
      <c r="AP111" s="56"/>
      <c r="AQ111" s="56"/>
      <c r="AR111" s="56"/>
      <c r="AS111" s="56"/>
      <c r="AT111" s="56"/>
      <c r="AU111" s="56"/>
      <c r="AV111" s="56"/>
      <c r="AX111" s="56"/>
      <c r="AY111" s="56"/>
      <c r="AZ111" s="56"/>
      <c r="BA111" s="56"/>
      <c r="BB111" s="56"/>
      <c r="BC111" s="56"/>
      <c r="BD111" s="56"/>
      <c r="BE111" s="56"/>
      <c r="BF111" s="56"/>
      <c r="BH111" s="56"/>
      <c r="BI111" s="56"/>
      <c r="BJ111" s="56"/>
      <c r="BK111" s="56"/>
      <c r="BL111" s="56"/>
      <c r="BM111" s="56"/>
      <c r="BN111" s="56"/>
      <c r="BO111" s="56"/>
      <c r="BP111" s="56"/>
      <c r="BR111" s="56"/>
      <c r="BS111" s="56"/>
      <c r="BT111" s="56"/>
      <c r="BU111" s="56"/>
      <c r="BV111" s="56"/>
      <c r="BW111" s="56"/>
      <c r="BX111" s="56"/>
      <c r="BY111" s="56"/>
      <c r="BZ111" s="56"/>
      <c r="CB111" s="56"/>
      <c r="CC111" s="56"/>
      <c r="CD111" s="56"/>
      <c r="CE111" s="56"/>
      <c r="CF111" s="56"/>
      <c r="CG111" s="56"/>
      <c r="CH111" s="56"/>
      <c r="CI111" s="56"/>
      <c r="CJ111" s="56"/>
      <c r="CL111" s="56"/>
      <c r="CM111" s="56"/>
      <c r="CN111" s="56"/>
      <c r="CO111" s="56"/>
      <c r="CP111" s="56"/>
      <c r="CQ111" s="56"/>
      <c r="CR111" s="56"/>
      <c r="CS111" s="56"/>
      <c r="CT111" s="56"/>
      <c r="CV111" s="56"/>
      <c r="CW111" s="56"/>
      <c r="CX111" s="56"/>
      <c r="CY111" s="56"/>
      <c r="CZ111" s="56"/>
      <c r="DA111" s="56"/>
      <c r="DB111" s="56"/>
      <c r="DC111" s="56"/>
      <c r="DD111" s="56"/>
      <c r="DF111" s="56"/>
      <c r="DG111" s="56"/>
      <c r="DH111" s="56"/>
      <c r="DI111" s="56"/>
      <c r="DJ111" s="56"/>
      <c r="DK111" s="56"/>
      <c r="DL111" s="56"/>
      <c r="DM111" s="56"/>
      <c r="DN111" s="56"/>
      <c r="DP111" s="56"/>
      <c r="DQ111" s="56"/>
      <c r="DR111" s="56"/>
      <c r="DS111" s="56"/>
      <c r="DT111" s="56"/>
      <c r="DU111" s="56"/>
      <c r="DV111" s="56"/>
      <c r="DW111" s="56"/>
      <c r="DX111" s="56"/>
      <c r="DZ111" s="56"/>
      <c r="EA111" s="56"/>
      <c r="EB111" s="56"/>
      <c r="EC111" s="56"/>
      <c r="ED111" s="56"/>
      <c r="EE111" s="56"/>
      <c r="EF111" s="56"/>
      <c r="EG111" s="56"/>
      <c r="EH111" s="56"/>
      <c r="EJ111" s="56"/>
      <c r="EK111" s="56"/>
      <c r="EL111" s="56"/>
      <c r="EM111" s="56"/>
      <c r="EN111" s="56"/>
      <c r="EO111" s="56"/>
      <c r="EP111" s="56"/>
      <c r="EQ111" s="56"/>
      <c r="ER111" s="56"/>
      <c r="ET111" s="56"/>
      <c r="EU111" s="56"/>
      <c r="EV111" s="56"/>
      <c r="EW111" s="56"/>
      <c r="EX111" s="56"/>
      <c r="EY111" s="56"/>
      <c r="EZ111" s="56"/>
      <c r="FA111" s="56"/>
      <c r="FB111" s="56"/>
      <c r="FD111" s="56"/>
      <c r="FE111" s="56"/>
      <c r="FF111" s="56"/>
      <c r="FG111" s="56"/>
      <c r="FH111" s="56"/>
      <c r="FI111" s="56"/>
      <c r="FJ111" s="56"/>
      <c r="FK111" s="56"/>
      <c r="FL111" s="56"/>
      <c r="FN111" s="56"/>
      <c r="FO111" s="56"/>
      <c r="FP111" s="56"/>
      <c r="FQ111" s="56"/>
      <c r="FR111" s="56"/>
      <c r="FS111" s="56"/>
      <c r="FT111" s="56"/>
      <c r="FU111" s="56"/>
      <c r="FV111" s="56"/>
      <c r="FX111" s="56"/>
      <c r="FY111" s="56"/>
      <c r="FZ111" s="56"/>
      <c r="GA111" s="56"/>
      <c r="GB111" s="56"/>
      <c r="GC111" s="56"/>
      <c r="GD111" s="56"/>
      <c r="GE111" s="56"/>
      <c r="GF111" s="56"/>
      <c r="GH111" s="56"/>
      <c r="GI111" s="56"/>
      <c r="GJ111" s="56"/>
      <c r="GK111" s="56"/>
      <c r="GL111" s="56"/>
      <c r="GM111" s="56"/>
      <c r="GN111" s="56"/>
      <c r="GO111" s="56"/>
      <c r="GP111" s="56"/>
      <c r="GR111" s="56"/>
      <c r="GS111" s="56"/>
      <c r="GT111" s="56"/>
      <c r="GU111" s="56"/>
      <c r="GV111" s="56"/>
      <c r="GW111" s="56"/>
      <c r="GX111" s="56"/>
      <c r="GY111" s="56"/>
      <c r="GZ111" s="56"/>
      <c r="HB111" s="56"/>
      <c r="HC111" s="56"/>
      <c r="HD111" s="56"/>
      <c r="HE111" s="56"/>
      <c r="HF111" s="56"/>
      <c r="HG111" s="56"/>
      <c r="HH111" s="56"/>
      <c r="HI111" s="56"/>
      <c r="HJ111" s="56"/>
      <c r="HL111" s="56"/>
      <c r="HM111" s="56"/>
      <c r="HN111" s="56"/>
      <c r="HO111" s="56"/>
      <c r="HP111" s="56"/>
      <c r="HQ111" s="56"/>
      <c r="HR111" s="56"/>
      <c r="HS111" s="56"/>
      <c r="HT111" s="56"/>
      <c r="HV111" s="56"/>
      <c r="HW111" s="56"/>
      <c r="HX111" s="56"/>
      <c r="HY111" s="56"/>
      <c r="HZ111" s="56"/>
      <c r="IA111" s="56"/>
      <c r="IB111" s="56"/>
      <c r="IC111" s="56"/>
      <c r="ID111" s="56"/>
      <c r="IF111" s="56"/>
      <c r="IG111" s="56"/>
      <c r="IH111" s="56"/>
      <c r="II111" s="56"/>
      <c r="IJ111" s="56"/>
      <c r="IK111" s="56"/>
      <c r="IL111" s="56"/>
      <c r="IM111" s="56"/>
      <c r="IN111" s="56"/>
      <c r="IP111" s="56"/>
      <c r="IQ111" s="56"/>
      <c r="IR111" s="56"/>
      <c r="IS111" s="56"/>
      <c r="IT111" s="56"/>
      <c r="IU111" s="56"/>
    </row>
    <row r="112" spans="1:255" ht="12.75" customHeight="1" thickBot="1" x14ac:dyDescent="0.25">
      <c r="A112" s="11"/>
      <c r="B112" s="106">
        <v>0</v>
      </c>
      <c r="C112" s="159" t="s">
        <v>77</v>
      </c>
      <c r="D112" s="86"/>
      <c r="E112" s="47"/>
      <c r="F112" s="47"/>
      <c r="G112" s="47"/>
      <c r="H112" s="48"/>
      <c r="I112" s="49">
        <f t="shared" si="4"/>
        <v>0</v>
      </c>
      <c r="J112" s="56"/>
      <c r="K112" s="56"/>
      <c r="L112" s="56"/>
      <c r="M112" s="56"/>
      <c r="N112" s="56"/>
      <c r="O112" s="56"/>
      <c r="P112" s="56"/>
      <c r="Q112" s="56"/>
      <c r="R112" s="56"/>
      <c r="T112" s="56"/>
      <c r="U112" s="56"/>
      <c r="V112" s="56"/>
      <c r="W112" s="56"/>
      <c r="X112" s="56"/>
      <c r="Y112" s="56"/>
      <c r="Z112" s="56"/>
      <c r="AA112" s="56"/>
      <c r="AB112" s="56"/>
      <c r="AD112" s="56"/>
      <c r="AE112" s="56"/>
      <c r="AF112" s="56"/>
      <c r="AG112" s="56"/>
      <c r="AH112" s="56"/>
      <c r="AI112" s="56"/>
      <c r="AJ112" s="56"/>
      <c r="AK112" s="56"/>
      <c r="AL112" s="56"/>
      <c r="AN112" s="56"/>
      <c r="AO112" s="56"/>
      <c r="AP112" s="56"/>
      <c r="AQ112" s="56"/>
      <c r="AR112" s="56"/>
      <c r="AS112" s="56"/>
      <c r="AT112" s="56"/>
      <c r="AU112" s="56"/>
      <c r="AV112" s="56"/>
      <c r="AX112" s="56"/>
      <c r="AY112" s="56"/>
      <c r="AZ112" s="56"/>
      <c r="BA112" s="56"/>
      <c r="BB112" s="56"/>
      <c r="BC112" s="56"/>
      <c r="BD112" s="56"/>
      <c r="BE112" s="56"/>
      <c r="BF112" s="56"/>
      <c r="BH112" s="56"/>
      <c r="BI112" s="56"/>
      <c r="BJ112" s="56"/>
      <c r="BK112" s="56"/>
      <c r="BL112" s="56"/>
      <c r="BM112" s="56"/>
      <c r="BN112" s="56"/>
      <c r="BO112" s="56"/>
      <c r="BP112" s="56"/>
      <c r="BR112" s="56"/>
      <c r="BS112" s="56"/>
      <c r="BT112" s="56"/>
      <c r="BU112" s="56"/>
      <c r="BV112" s="56"/>
      <c r="BW112" s="56"/>
      <c r="BX112" s="56"/>
      <c r="BY112" s="56"/>
      <c r="BZ112" s="56"/>
      <c r="CB112" s="56"/>
      <c r="CC112" s="56"/>
      <c r="CD112" s="56"/>
      <c r="CE112" s="56"/>
      <c r="CF112" s="56"/>
      <c r="CG112" s="56"/>
      <c r="CH112" s="56"/>
      <c r="CI112" s="56"/>
      <c r="CJ112" s="56"/>
      <c r="CL112" s="56"/>
      <c r="CM112" s="56"/>
      <c r="CN112" s="56"/>
      <c r="CO112" s="56"/>
      <c r="CP112" s="56"/>
      <c r="CQ112" s="56"/>
      <c r="CR112" s="56"/>
      <c r="CS112" s="56"/>
      <c r="CT112" s="56"/>
      <c r="CV112" s="56"/>
      <c r="CW112" s="56"/>
      <c r="CX112" s="56"/>
      <c r="CY112" s="56"/>
      <c r="CZ112" s="56"/>
      <c r="DA112" s="56"/>
      <c r="DB112" s="56"/>
      <c r="DC112" s="56"/>
      <c r="DD112" s="56"/>
      <c r="DF112" s="56"/>
      <c r="DG112" s="56"/>
      <c r="DH112" s="56"/>
      <c r="DI112" s="56"/>
      <c r="DJ112" s="56"/>
      <c r="DK112" s="56"/>
      <c r="DL112" s="56"/>
      <c r="DM112" s="56"/>
      <c r="DN112" s="56"/>
      <c r="DP112" s="56"/>
      <c r="DQ112" s="56"/>
      <c r="DR112" s="56"/>
      <c r="DS112" s="56"/>
      <c r="DT112" s="56"/>
      <c r="DU112" s="56"/>
      <c r="DV112" s="56"/>
      <c r="DW112" s="56"/>
      <c r="DX112" s="56"/>
      <c r="DZ112" s="56"/>
      <c r="EA112" s="56"/>
      <c r="EB112" s="56"/>
      <c r="EC112" s="56"/>
      <c r="ED112" s="56"/>
      <c r="EE112" s="56"/>
      <c r="EF112" s="56"/>
      <c r="EG112" s="56"/>
      <c r="EH112" s="56"/>
      <c r="EJ112" s="56"/>
      <c r="EK112" s="56"/>
      <c r="EL112" s="56"/>
      <c r="EM112" s="56"/>
      <c r="EN112" s="56"/>
      <c r="EO112" s="56"/>
      <c r="EP112" s="56"/>
      <c r="EQ112" s="56"/>
      <c r="ER112" s="56"/>
      <c r="ET112" s="56"/>
      <c r="EU112" s="56"/>
      <c r="EV112" s="56"/>
      <c r="EW112" s="56"/>
      <c r="EX112" s="56"/>
      <c r="EY112" s="56"/>
      <c r="EZ112" s="56"/>
      <c r="FA112" s="56"/>
      <c r="FB112" s="56"/>
      <c r="FD112" s="56"/>
      <c r="FE112" s="56"/>
      <c r="FF112" s="56"/>
      <c r="FG112" s="56"/>
      <c r="FH112" s="56"/>
      <c r="FI112" s="56"/>
      <c r="FJ112" s="56"/>
      <c r="FK112" s="56"/>
      <c r="FL112" s="56"/>
      <c r="FN112" s="56"/>
      <c r="FO112" s="56"/>
      <c r="FP112" s="56"/>
      <c r="FQ112" s="56"/>
      <c r="FR112" s="56"/>
      <c r="FS112" s="56"/>
      <c r="FT112" s="56"/>
      <c r="FU112" s="56"/>
      <c r="FV112" s="56"/>
      <c r="FX112" s="56"/>
      <c r="FY112" s="56"/>
      <c r="FZ112" s="56"/>
      <c r="GA112" s="56"/>
      <c r="GB112" s="56"/>
      <c r="GC112" s="56"/>
      <c r="GD112" s="56"/>
      <c r="GE112" s="56"/>
      <c r="GF112" s="56"/>
      <c r="GH112" s="56"/>
      <c r="GI112" s="56"/>
      <c r="GJ112" s="56"/>
      <c r="GK112" s="56"/>
      <c r="GL112" s="56"/>
      <c r="GM112" s="56"/>
      <c r="GN112" s="56"/>
      <c r="GO112" s="56"/>
      <c r="GP112" s="56"/>
      <c r="GR112" s="56"/>
      <c r="GS112" s="56"/>
      <c r="GT112" s="56"/>
      <c r="GU112" s="56"/>
      <c r="GV112" s="56"/>
      <c r="GW112" s="56"/>
      <c r="GX112" s="56"/>
      <c r="GY112" s="56"/>
      <c r="GZ112" s="56"/>
      <c r="HB112" s="56"/>
      <c r="HC112" s="56"/>
      <c r="HD112" s="56"/>
      <c r="HE112" s="56"/>
      <c r="HF112" s="56"/>
      <c r="HG112" s="56"/>
      <c r="HH112" s="56"/>
      <c r="HI112" s="56"/>
      <c r="HJ112" s="56"/>
      <c r="HL112" s="56"/>
      <c r="HM112" s="56"/>
      <c r="HN112" s="56"/>
      <c r="HO112" s="56"/>
      <c r="HP112" s="56"/>
      <c r="HQ112" s="56"/>
      <c r="HR112" s="56"/>
      <c r="HS112" s="56"/>
      <c r="HT112" s="56"/>
      <c r="HV112" s="56"/>
      <c r="HW112" s="56"/>
      <c r="HX112" s="56"/>
      <c r="HY112" s="56"/>
      <c r="HZ112" s="56"/>
      <c r="IA112" s="56"/>
      <c r="IB112" s="56"/>
      <c r="IC112" s="56"/>
      <c r="ID112" s="56"/>
      <c r="IF112" s="56"/>
      <c r="IG112" s="56"/>
      <c r="IH112" s="56"/>
      <c r="II112" s="56"/>
      <c r="IJ112" s="56"/>
      <c r="IK112" s="56"/>
      <c r="IL112" s="56"/>
      <c r="IM112" s="56"/>
      <c r="IN112" s="56"/>
      <c r="IP112" s="56"/>
      <c r="IQ112" s="56"/>
      <c r="IR112" s="56"/>
      <c r="IS112" s="56"/>
      <c r="IT112" s="56"/>
      <c r="IU112" s="56"/>
    </row>
    <row r="113" spans="1:255" ht="12.75" customHeight="1" thickBot="1" x14ac:dyDescent="0.25">
      <c r="A113" s="11"/>
      <c r="B113" s="106">
        <v>0</v>
      </c>
      <c r="C113" s="159" t="s">
        <v>78</v>
      </c>
      <c r="D113" s="86"/>
      <c r="E113" s="47"/>
      <c r="F113" s="47"/>
      <c r="G113" s="47"/>
      <c r="H113" s="48"/>
      <c r="I113" s="49">
        <f t="shared" si="4"/>
        <v>0</v>
      </c>
      <c r="J113" s="56"/>
      <c r="K113" s="56"/>
      <c r="L113" s="56"/>
      <c r="M113" s="56"/>
      <c r="N113" s="56"/>
      <c r="O113" s="56"/>
      <c r="P113" s="56"/>
      <c r="Q113" s="56"/>
      <c r="R113" s="56"/>
      <c r="T113" s="56"/>
      <c r="U113" s="56"/>
      <c r="V113" s="56"/>
      <c r="W113" s="56"/>
      <c r="X113" s="56"/>
      <c r="Y113" s="56"/>
      <c r="Z113" s="56"/>
      <c r="AA113" s="56"/>
      <c r="AB113" s="56"/>
      <c r="AD113" s="56"/>
      <c r="AE113" s="56"/>
      <c r="AF113" s="56"/>
      <c r="AG113" s="56"/>
      <c r="AH113" s="56"/>
      <c r="AI113" s="56"/>
      <c r="AJ113" s="56"/>
      <c r="AK113" s="56"/>
      <c r="AL113" s="56"/>
      <c r="AN113" s="56"/>
      <c r="AO113" s="56"/>
      <c r="AP113" s="56"/>
      <c r="AQ113" s="56"/>
      <c r="AR113" s="56"/>
      <c r="AS113" s="56"/>
      <c r="AT113" s="56"/>
      <c r="AU113" s="56"/>
      <c r="AV113" s="56"/>
      <c r="AX113" s="56"/>
      <c r="AY113" s="56"/>
      <c r="AZ113" s="56"/>
      <c r="BA113" s="56"/>
      <c r="BB113" s="56"/>
      <c r="BC113" s="56"/>
      <c r="BD113" s="56"/>
      <c r="BE113" s="56"/>
      <c r="BF113" s="56"/>
      <c r="BH113" s="56"/>
      <c r="BI113" s="56"/>
      <c r="BJ113" s="56"/>
      <c r="BK113" s="56"/>
      <c r="BL113" s="56"/>
      <c r="BM113" s="56"/>
      <c r="BN113" s="56"/>
      <c r="BO113" s="56"/>
      <c r="BP113" s="56"/>
      <c r="BR113" s="56"/>
      <c r="BS113" s="56"/>
      <c r="BT113" s="56"/>
      <c r="BU113" s="56"/>
      <c r="BV113" s="56"/>
      <c r="BW113" s="56"/>
      <c r="BX113" s="56"/>
      <c r="BY113" s="56"/>
      <c r="BZ113" s="56"/>
      <c r="CB113" s="56"/>
      <c r="CC113" s="56"/>
      <c r="CD113" s="56"/>
      <c r="CE113" s="56"/>
      <c r="CF113" s="56"/>
      <c r="CG113" s="56"/>
      <c r="CH113" s="56"/>
      <c r="CI113" s="56"/>
      <c r="CJ113" s="56"/>
      <c r="CL113" s="56"/>
      <c r="CM113" s="56"/>
      <c r="CN113" s="56"/>
      <c r="CO113" s="56"/>
      <c r="CP113" s="56"/>
      <c r="CQ113" s="56"/>
      <c r="CR113" s="56"/>
      <c r="CS113" s="56"/>
      <c r="CT113" s="56"/>
      <c r="CV113" s="56"/>
      <c r="CW113" s="56"/>
      <c r="CX113" s="56"/>
      <c r="CY113" s="56"/>
      <c r="CZ113" s="56"/>
      <c r="DA113" s="56"/>
      <c r="DB113" s="56"/>
      <c r="DC113" s="56"/>
      <c r="DD113" s="56"/>
      <c r="DF113" s="56"/>
      <c r="DG113" s="56"/>
      <c r="DH113" s="56"/>
      <c r="DI113" s="56"/>
      <c r="DJ113" s="56"/>
      <c r="DK113" s="56"/>
      <c r="DL113" s="56"/>
      <c r="DM113" s="56"/>
      <c r="DN113" s="56"/>
      <c r="DP113" s="56"/>
      <c r="DQ113" s="56"/>
      <c r="DR113" s="56"/>
      <c r="DS113" s="56"/>
      <c r="DT113" s="56"/>
      <c r="DU113" s="56"/>
      <c r="DV113" s="56"/>
      <c r="DW113" s="56"/>
      <c r="DX113" s="56"/>
      <c r="DZ113" s="56"/>
      <c r="EA113" s="56"/>
      <c r="EB113" s="56"/>
      <c r="EC113" s="56"/>
      <c r="ED113" s="56"/>
      <c r="EE113" s="56"/>
      <c r="EF113" s="56"/>
      <c r="EG113" s="56"/>
      <c r="EH113" s="56"/>
      <c r="EJ113" s="56"/>
      <c r="EK113" s="56"/>
      <c r="EL113" s="56"/>
      <c r="EM113" s="56"/>
      <c r="EN113" s="56"/>
      <c r="EO113" s="56"/>
      <c r="EP113" s="56"/>
      <c r="EQ113" s="56"/>
      <c r="ER113" s="56"/>
      <c r="ET113" s="56"/>
      <c r="EU113" s="56"/>
      <c r="EV113" s="56"/>
      <c r="EW113" s="56"/>
      <c r="EX113" s="56"/>
      <c r="EY113" s="56"/>
      <c r="EZ113" s="56"/>
      <c r="FA113" s="56"/>
      <c r="FB113" s="56"/>
      <c r="FD113" s="56"/>
      <c r="FE113" s="56"/>
      <c r="FF113" s="56"/>
      <c r="FG113" s="56"/>
      <c r="FH113" s="56"/>
      <c r="FI113" s="56"/>
      <c r="FJ113" s="56"/>
      <c r="FK113" s="56"/>
      <c r="FL113" s="56"/>
      <c r="FN113" s="56"/>
      <c r="FO113" s="56"/>
      <c r="FP113" s="56"/>
      <c r="FQ113" s="56"/>
      <c r="FR113" s="56"/>
      <c r="FS113" s="56"/>
      <c r="FT113" s="56"/>
      <c r="FU113" s="56"/>
      <c r="FV113" s="56"/>
      <c r="FX113" s="56"/>
      <c r="FY113" s="56"/>
      <c r="FZ113" s="56"/>
      <c r="GA113" s="56"/>
      <c r="GB113" s="56"/>
      <c r="GC113" s="56"/>
      <c r="GD113" s="56"/>
      <c r="GE113" s="56"/>
      <c r="GF113" s="56"/>
      <c r="GH113" s="56"/>
      <c r="GI113" s="56"/>
      <c r="GJ113" s="56"/>
      <c r="GK113" s="56"/>
      <c r="GL113" s="56"/>
      <c r="GM113" s="56"/>
      <c r="GN113" s="56"/>
      <c r="GO113" s="56"/>
      <c r="GP113" s="56"/>
      <c r="GR113" s="56"/>
      <c r="GS113" s="56"/>
      <c r="GT113" s="56"/>
      <c r="GU113" s="56"/>
      <c r="GV113" s="56"/>
      <c r="GW113" s="56"/>
      <c r="GX113" s="56"/>
      <c r="GY113" s="56"/>
      <c r="GZ113" s="56"/>
      <c r="HB113" s="56"/>
      <c r="HC113" s="56"/>
      <c r="HD113" s="56"/>
      <c r="HE113" s="56"/>
      <c r="HF113" s="56"/>
      <c r="HG113" s="56"/>
      <c r="HH113" s="56"/>
      <c r="HI113" s="56"/>
      <c r="HJ113" s="56"/>
      <c r="HL113" s="56"/>
      <c r="HM113" s="56"/>
      <c r="HN113" s="56"/>
      <c r="HO113" s="56"/>
      <c r="HP113" s="56"/>
      <c r="HQ113" s="56"/>
      <c r="HR113" s="56"/>
      <c r="HS113" s="56"/>
      <c r="HT113" s="56"/>
      <c r="HV113" s="56"/>
      <c r="HW113" s="56"/>
      <c r="HX113" s="56"/>
      <c r="HY113" s="56"/>
      <c r="HZ113" s="56"/>
      <c r="IA113" s="56"/>
      <c r="IB113" s="56"/>
      <c r="IC113" s="56"/>
      <c r="ID113" s="56"/>
      <c r="IF113" s="56"/>
      <c r="IG113" s="56"/>
      <c r="IH113" s="56"/>
      <c r="II113" s="56"/>
      <c r="IJ113" s="56"/>
      <c r="IK113" s="56"/>
      <c r="IL113" s="56"/>
      <c r="IM113" s="56"/>
      <c r="IN113" s="56"/>
      <c r="IP113" s="56"/>
      <c r="IQ113" s="56"/>
      <c r="IR113" s="56"/>
      <c r="IS113" s="56"/>
      <c r="IT113" s="56"/>
      <c r="IU113" s="56"/>
    </row>
    <row r="114" spans="1:255" ht="12.75" customHeight="1" thickBot="1" x14ac:dyDescent="0.25">
      <c r="A114" s="11"/>
      <c r="B114" s="106">
        <v>0</v>
      </c>
      <c r="C114" s="159" t="s">
        <v>79</v>
      </c>
      <c r="D114" s="86"/>
      <c r="E114" s="47"/>
      <c r="F114" s="47"/>
      <c r="G114" s="47"/>
      <c r="H114" s="48"/>
      <c r="I114" s="49">
        <f t="shared" si="4"/>
        <v>0</v>
      </c>
      <c r="J114" s="56"/>
      <c r="K114" s="56"/>
      <c r="L114" s="56"/>
      <c r="M114" s="56"/>
      <c r="N114" s="56"/>
      <c r="O114" s="56"/>
      <c r="P114" s="56"/>
      <c r="Q114" s="56"/>
      <c r="R114" s="56"/>
      <c r="T114" s="56"/>
      <c r="U114" s="56"/>
      <c r="V114" s="56"/>
      <c r="W114" s="56"/>
      <c r="X114" s="56"/>
      <c r="Y114" s="56"/>
      <c r="Z114" s="56"/>
      <c r="AA114" s="56"/>
      <c r="AB114" s="56"/>
      <c r="AD114" s="56"/>
      <c r="AE114" s="56"/>
      <c r="AF114" s="56"/>
      <c r="AG114" s="56"/>
      <c r="AH114" s="56"/>
      <c r="AI114" s="56"/>
      <c r="AJ114" s="56"/>
      <c r="AK114" s="56"/>
      <c r="AL114" s="56"/>
      <c r="AN114" s="56"/>
      <c r="AO114" s="56"/>
      <c r="AP114" s="56"/>
      <c r="AQ114" s="56"/>
      <c r="AR114" s="56"/>
      <c r="AS114" s="56"/>
      <c r="AT114" s="56"/>
      <c r="AU114" s="56"/>
      <c r="AV114" s="56"/>
      <c r="AX114" s="56"/>
      <c r="AY114" s="56"/>
      <c r="AZ114" s="56"/>
      <c r="BA114" s="56"/>
      <c r="BB114" s="56"/>
      <c r="BC114" s="56"/>
      <c r="BD114" s="56"/>
      <c r="BE114" s="56"/>
      <c r="BF114" s="56"/>
      <c r="BH114" s="56"/>
      <c r="BI114" s="56"/>
      <c r="BJ114" s="56"/>
      <c r="BK114" s="56"/>
      <c r="BL114" s="56"/>
      <c r="BM114" s="56"/>
      <c r="BN114" s="56"/>
      <c r="BO114" s="56"/>
      <c r="BP114" s="56"/>
      <c r="BR114" s="56"/>
      <c r="BS114" s="56"/>
      <c r="BT114" s="56"/>
      <c r="BU114" s="56"/>
      <c r="BV114" s="56"/>
      <c r="BW114" s="56"/>
      <c r="BX114" s="56"/>
      <c r="BY114" s="56"/>
      <c r="BZ114" s="56"/>
      <c r="CB114" s="56"/>
      <c r="CC114" s="56"/>
      <c r="CD114" s="56"/>
      <c r="CE114" s="56"/>
      <c r="CF114" s="56"/>
      <c r="CG114" s="56"/>
      <c r="CH114" s="56"/>
      <c r="CI114" s="56"/>
      <c r="CJ114" s="56"/>
      <c r="CL114" s="56"/>
      <c r="CM114" s="56"/>
      <c r="CN114" s="56"/>
      <c r="CO114" s="56"/>
      <c r="CP114" s="56"/>
      <c r="CQ114" s="56"/>
      <c r="CR114" s="56"/>
      <c r="CS114" s="56"/>
      <c r="CT114" s="56"/>
      <c r="CV114" s="56"/>
      <c r="CW114" s="56"/>
      <c r="CX114" s="56"/>
      <c r="CY114" s="56"/>
      <c r="CZ114" s="56"/>
      <c r="DA114" s="56"/>
      <c r="DB114" s="56"/>
      <c r="DC114" s="56"/>
      <c r="DD114" s="56"/>
      <c r="DF114" s="56"/>
      <c r="DG114" s="56"/>
      <c r="DH114" s="56"/>
      <c r="DI114" s="56"/>
      <c r="DJ114" s="56"/>
      <c r="DK114" s="56"/>
      <c r="DL114" s="56"/>
      <c r="DM114" s="56"/>
      <c r="DN114" s="56"/>
      <c r="DP114" s="56"/>
      <c r="DQ114" s="56"/>
      <c r="DR114" s="56"/>
      <c r="DS114" s="56"/>
      <c r="DT114" s="56"/>
      <c r="DU114" s="56"/>
      <c r="DV114" s="56"/>
      <c r="DW114" s="56"/>
      <c r="DX114" s="56"/>
      <c r="DZ114" s="56"/>
      <c r="EA114" s="56"/>
      <c r="EB114" s="56"/>
      <c r="EC114" s="56"/>
      <c r="ED114" s="56"/>
      <c r="EE114" s="56"/>
      <c r="EF114" s="56"/>
      <c r="EG114" s="56"/>
      <c r="EH114" s="56"/>
      <c r="EJ114" s="56"/>
      <c r="EK114" s="56"/>
      <c r="EL114" s="56"/>
      <c r="EM114" s="56"/>
      <c r="EN114" s="56"/>
      <c r="EO114" s="56"/>
      <c r="EP114" s="56"/>
      <c r="EQ114" s="56"/>
      <c r="ER114" s="56"/>
      <c r="ET114" s="56"/>
      <c r="EU114" s="56"/>
      <c r="EV114" s="56"/>
      <c r="EW114" s="56"/>
      <c r="EX114" s="56"/>
      <c r="EY114" s="56"/>
      <c r="EZ114" s="56"/>
      <c r="FA114" s="56"/>
      <c r="FB114" s="56"/>
      <c r="FD114" s="56"/>
      <c r="FE114" s="56"/>
      <c r="FF114" s="56"/>
      <c r="FG114" s="56"/>
      <c r="FH114" s="56"/>
      <c r="FI114" s="56"/>
      <c r="FJ114" s="56"/>
      <c r="FK114" s="56"/>
      <c r="FL114" s="56"/>
      <c r="FN114" s="56"/>
      <c r="FO114" s="56"/>
      <c r="FP114" s="56"/>
      <c r="FQ114" s="56"/>
      <c r="FR114" s="56"/>
      <c r="FS114" s="56"/>
      <c r="FT114" s="56"/>
      <c r="FU114" s="56"/>
      <c r="FV114" s="56"/>
      <c r="FX114" s="56"/>
      <c r="FY114" s="56"/>
      <c r="FZ114" s="56"/>
      <c r="GA114" s="56"/>
      <c r="GB114" s="56"/>
      <c r="GC114" s="56"/>
      <c r="GD114" s="56"/>
      <c r="GE114" s="56"/>
      <c r="GF114" s="56"/>
      <c r="GH114" s="56"/>
      <c r="GI114" s="56"/>
      <c r="GJ114" s="56"/>
      <c r="GK114" s="56"/>
      <c r="GL114" s="56"/>
      <c r="GM114" s="56"/>
      <c r="GN114" s="56"/>
      <c r="GO114" s="56"/>
      <c r="GP114" s="56"/>
      <c r="GR114" s="56"/>
      <c r="GS114" s="56"/>
      <c r="GT114" s="56"/>
      <c r="GU114" s="56"/>
      <c r="GV114" s="56"/>
      <c r="GW114" s="56"/>
      <c r="GX114" s="56"/>
      <c r="GY114" s="56"/>
      <c r="GZ114" s="56"/>
      <c r="HB114" s="56"/>
      <c r="HC114" s="56"/>
      <c r="HD114" s="56"/>
      <c r="HE114" s="56"/>
      <c r="HF114" s="56"/>
      <c r="HG114" s="56"/>
      <c r="HH114" s="56"/>
      <c r="HI114" s="56"/>
      <c r="HJ114" s="56"/>
      <c r="HL114" s="56"/>
      <c r="HM114" s="56"/>
      <c r="HN114" s="56"/>
      <c r="HO114" s="56"/>
      <c r="HP114" s="56"/>
      <c r="HQ114" s="56"/>
      <c r="HR114" s="56"/>
      <c r="HS114" s="56"/>
      <c r="HT114" s="56"/>
      <c r="HV114" s="56"/>
      <c r="HW114" s="56"/>
      <c r="HX114" s="56"/>
      <c r="HY114" s="56"/>
      <c r="HZ114" s="56"/>
      <c r="IA114" s="56"/>
      <c r="IB114" s="56"/>
      <c r="IC114" s="56"/>
      <c r="ID114" s="56"/>
      <c r="IF114" s="56"/>
      <c r="IG114" s="56"/>
      <c r="IH114" s="56"/>
      <c r="II114" s="56"/>
      <c r="IJ114" s="56"/>
      <c r="IK114" s="56"/>
      <c r="IL114" s="56"/>
      <c r="IM114" s="56"/>
      <c r="IN114" s="56"/>
      <c r="IP114" s="56"/>
      <c r="IQ114" s="56"/>
      <c r="IR114" s="56"/>
      <c r="IS114" s="56"/>
      <c r="IT114" s="56"/>
      <c r="IU114" s="56"/>
    </row>
    <row r="115" spans="1:255" ht="12.75" customHeight="1" thickBot="1" x14ac:dyDescent="0.25">
      <c r="A115" s="11"/>
      <c r="B115" s="106">
        <v>0</v>
      </c>
      <c r="C115" s="159" t="s">
        <v>80</v>
      </c>
      <c r="D115" s="86"/>
      <c r="E115" s="47"/>
      <c r="F115" s="47"/>
      <c r="G115" s="47"/>
      <c r="H115" s="48"/>
      <c r="I115" s="49">
        <f t="shared" si="4"/>
        <v>0</v>
      </c>
      <c r="J115" s="56"/>
      <c r="K115" s="56"/>
      <c r="L115" s="56"/>
      <c r="M115" s="56"/>
      <c r="N115" s="56"/>
      <c r="O115" s="56"/>
      <c r="P115" s="56"/>
      <c r="Q115" s="56"/>
      <c r="R115" s="56"/>
      <c r="T115" s="56"/>
      <c r="U115" s="56"/>
      <c r="V115" s="56"/>
      <c r="W115" s="56"/>
      <c r="X115" s="56"/>
      <c r="Y115" s="56"/>
      <c r="Z115" s="56"/>
      <c r="AA115" s="56"/>
      <c r="AB115" s="56"/>
      <c r="AD115" s="56"/>
      <c r="AE115" s="56"/>
      <c r="AF115" s="56"/>
      <c r="AG115" s="56"/>
      <c r="AH115" s="56"/>
      <c r="AI115" s="56"/>
      <c r="AJ115" s="56"/>
      <c r="AK115" s="56"/>
      <c r="AL115" s="56"/>
      <c r="AN115" s="56"/>
      <c r="AO115" s="56"/>
      <c r="AP115" s="56"/>
      <c r="AQ115" s="56"/>
      <c r="AR115" s="56"/>
      <c r="AS115" s="56"/>
      <c r="AT115" s="56"/>
      <c r="AU115" s="56"/>
      <c r="AV115" s="56"/>
      <c r="AX115" s="56"/>
      <c r="AY115" s="56"/>
      <c r="AZ115" s="56"/>
      <c r="BA115" s="56"/>
      <c r="BB115" s="56"/>
      <c r="BC115" s="56"/>
      <c r="BD115" s="56"/>
      <c r="BE115" s="56"/>
      <c r="BF115" s="56"/>
      <c r="BH115" s="56"/>
      <c r="BI115" s="56"/>
      <c r="BJ115" s="56"/>
      <c r="BK115" s="56"/>
      <c r="BL115" s="56"/>
      <c r="BM115" s="56"/>
      <c r="BN115" s="56"/>
      <c r="BO115" s="56"/>
      <c r="BP115" s="56"/>
      <c r="BR115" s="56"/>
      <c r="BS115" s="56"/>
      <c r="BT115" s="56"/>
      <c r="BU115" s="56"/>
      <c r="BV115" s="56"/>
      <c r="BW115" s="56"/>
      <c r="BX115" s="56"/>
      <c r="BY115" s="56"/>
      <c r="BZ115" s="56"/>
      <c r="CB115" s="56"/>
      <c r="CC115" s="56"/>
      <c r="CD115" s="56"/>
      <c r="CE115" s="56"/>
      <c r="CF115" s="56"/>
      <c r="CG115" s="56"/>
      <c r="CH115" s="56"/>
      <c r="CI115" s="56"/>
      <c r="CJ115" s="56"/>
      <c r="CL115" s="56"/>
      <c r="CM115" s="56"/>
      <c r="CN115" s="56"/>
      <c r="CO115" s="56"/>
      <c r="CP115" s="56"/>
      <c r="CQ115" s="56"/>
      <c r="CR115" s="56"/>
      <c r="CS115" s="56"/>
      <c r="CT115" s="56"/>
      <c r="CV115" s="56"/>
      <c r="CW115" s="56"/>
      <c r="CX115" s="56"/>
      <c r="CY115" s="56"/>
      <c r="CZ115" s="56"/>
      <c r="DA115" s="56"/>
      <c r="DB115" s="56"/>
      <c r="DC115" s="56"/>
      <c r="DD115" s="56"/>
      <c r="DF115" s="56"/>
      <c r="DG115" s="56"/>
      <c r="DH115" s="56"/>
      <c r="DI115" s="56"/>
      <c r="DJ115" s="56"/>
      <c r="DK115" s="56"/>
      <c r="DL115" s="56"/>
      <c r="DM115" s="56"/>
      <c r="DN115" s="56"/>
      <c r="DP115" s="56"/>
      <c r="DQ115" s="56"/>
      <c r="DR115" s="56"/>
      <c r="DS115" s="56"/>
      <c r="DT115" s="56"/>
      <c r="DU115" s="56"/>
      <c r="DV115" s="56"/>
      <c r="DW115" s="56"/>
      <c r="DX115" s="56"/>
      <c r="DZ115" s="56"/>
      <c r="EA115" s="56"/>
      <c r="EB115" s="56"/>
      <c r="EC115" s="56"/>
      <c r="ED115" s="56"/>
      <c r="EE115" s="56"/>
      <c r="EF115" s="56"/>
      <c r="EG115" s="56"/>
      <c r="EH115" s="56"/>
      <c r="EJ115" s="56"/>
      <c r="EK115" s="56"/>
      <c r="EL115" s="56"/>
      <c r="EM115" s="56"/>
      <c r="EN115" s="56"/>
      <c r="EO115" s="56"/>
      <c r="EP115" s="56"/>
      <c r="EQ115" s="56"/>
      <c r="ER115" s="56"/>
      <c r="ET115" s="56"/>
      <c r="EU115" s="56"/>
      <c r="EV115" s="56"/>
      <c r="EW115" s="56"/>
      <c r="EX115" s="56"/>
      <c r="EY115" s="56"/>
      <c r="EZ115" s="56"/>
      <c r="FA115" s="56"/>
      <c r="FB115" s="56"/>
      <c r="FD115" s="56"/>
      <c r="FE115" s="56"/>
      <c r="FF115" s="56"/>
      <c r="FG115" s="56"/>
      <c r="FH115" s="56"/>
      <c r="FI115" s="56"/>
      <c r="FJ115" s="56"/>
      <c r="FK115" s="56"/>
      <c r="FL115" s="56"/>
      <c r="FN115" s="56"/>
      <c r="FO115" s="56"/>
      <c r="FP115" s="56"/>
      <c r="FQ115" s="56"/>
      <c r="FR115" s="56"/>
      <c r="FS115" s="56"/>
      <c r="FT115" s="56"/>
      <c r="FU115" s="56"/>
      <c r="FV115" s="56"/>
      <c r="FX115" s="56"/>
      <c r="FY115" s="56"/>
      <c r="FZ115" s="56"/>
      <c r="GA115" s="56"/>
      <c r="GB115" s="56"/>
      <c r="GC115" s="56"/>
      <c r="GD115" s="56"/>
      <c r="GE115" s="56"/>
      <c r="GF115" s="56"/>
      <c r="GH115" s="56"/>
      <c r="GI115" s="56"/>
      <c r="GJ115" s="56"/>
      <c r="GK115" s="56"/>
      <c r="GL115" s="56"/>
      <c r="GM115" s="56"/>
      <c r="GN115" s="56"/>
      <c r="GO115" s="56"/>
      <c r="GP115" s="56"/>
      <c r="GR115" s="56"/>
      <c r="GS115" s="56"/>
      <c r="GT115" s="56"/>
      <c r="GU115" s="56"/>
      <c r="GV115" s="56"/>
      <c r="GW115" s="56"/>
      <c r="GX115" s="56"/>
      <c r="GY115" s="56"/>
      <c r="GZ115" s="56"/>
      <c r="HB115" s="56"/>
      <c r="HC115" s="56"/>
      <c r="HD115" s="56"/>
      <c r="HE115" s="56"/>
      <c r="HF115" s="56"/>
      <c r="HG115" s="56"/>
      <c r="HH115" s="56"/>
      <c r="HI115" s="56"/>
      <c r="HJ115" s="56"/>
      <c r="HL115" s="56"/>
      <c r="HM115" s="56"/>
      <c r="HN115" s="56"/>
      <c r="HO115" s="56"/>
      <c r="HP115" s="56"/>
      <c r="HQ115" s="56"/>
      <c r="HR115" s="56"/>
      <c r="HS115" s="56"/>
      <c r="HT115" s="56"/>
      <c r="HV115" s="56"/>
      <c r="HW115" s="56"/>
      <c r="HX115" s="56"/>
      <c r="HY115" s="56"/>
      <c r="HZ115" s="56"/>
      <c r="IA115" s="56"/>
      <c r="IB115" s="56"/>
      <c r="IC115" s="56"/>
      <c r="ID115" s="56"/>
      <c r="IF115" s="56"/>
      <c r="IG115" s="56"/>
      <c r="IH115" s="56"/>
      <c r="II115" s="56"/>
      <c r="IJ115" s="56"/>
      <c r="IK115" s="56"/>
      <c r="IL115" s="56"/>
      <c r="IM115" s="56"/>
      <c r="IN115" s="56"/>
      <c r="IP115" s="56"/>
      <c r="IQ115" s="56"/>
      <c r="IR115" s="56"/>
      <c r="IS115" s="56"/>
      <c r="IT115" s="56"/>
      <c r="IU115" s="56"/>
    </row>
    <row r="116" spans="1:255" ht="13.5" thickBot="1" x14ac:dyDescent="0.25">
      <c r="A116" s="11"/>
      <c r="B116" s="185"/>
      <c r="C116" s="410" t="s">
        <v>87</v>
      </c>
      <c r="D116" s="163"/>
      <c r="E116" s="53"/>
      <c r="F116" s="53"/>
      <c r="G116" s="53"/>
      <c r="H116" s="153"/>
      <c r="I116" s="49">
        <v>0</v>
      </c>
      <c r="J116" s="56"/>
      <c r="K116" s="56"/>
      <c r="L116" s="56"/>
      <c r="M116" s="56"/>
      <c r="N116" s="56"/>
      <c r="O116" s="56"/>
      <c r="P116" s="56"/>
      <c r="Q116" s="56"/>
      <c r="R116" s="56"/>
      <c r="T116" s="56"/>
      <c r="U116" s="56"/>
      <c r="V116" s="56"/>
      <c r="W116" s="56"/>
      <c r="X116" s="56"/>
      <c r="Y116" s="56"/>
      <c r="Z116" s="56"/>
      <c r="AA116" s="56"/>
      <c r="AB116" s="56"/>
      <c r="AD116" s="56"/>
      <c r="AE116" s="56"/>
      <c r="AF116" s="56"/>
      <c r="AG116" s="56"/>
      <c r="AH116" s="56"/>
      <c r="AI116" s="56"/>
      <c r="AJ116" s="56"/>
      <c r="AK116" s="56"/>
      <c r="AL116" s="56"/>
      <c r="AN116" s="56"/>
      <c r="AO116" s="56"/>
      <c r="AP116" s="56"/>
      <c r="AQ116" s="56"/>
      <c r="AR116" s="56"/>
      <c r="AS116" s="56"/>
      <c r="AT116" s="56"/>
      <c r="AU116" s="56"/>
      <c r="AV116" s="56"/>
      <c r="AX116" s="56"/>
      <c r="AY116" s="56"/>
      <c r="AZ116" s="56"/>
      <c r="BA116" s="56"/>
      <c r="BB116" s="56"/>
      <c r="BC116" s="56"/>
      <c r="BD116" s="56"/>
      <c r="BE116" s="56"/>
      <c r="BF116" s="56"/>
      <c r="BH116" s="56"/>
      <c r="BI116" s="56"/>
      <c r="BJ116" s="56"/>
      <c r="BK116" s="56"/>
      <c r="BL116" s="56"/>
      <c r="BM116" s="56"/>
      <c r="BN116" s="56"/>
      <c r="BO116" s="56"/>
      <c r="BP116" s="56"/>
      <c r="BR116" s="56"/>
      <c r="BS116" s="56"/>
      <c r="BT116" s="56"/>
      <c r="BU116" s="56"/>
      <c r="BV116" s="56"/>
      <c r="BW116" s="56"/>
      <c r="BX116" s="56"/>
      <c r="BY116" s="56"/>
      <c r="BZ116" s="56"/>
      <c r="CB116" s="56"/>
      <c r="CC116" s="56"/>
      <c r="CD116" s="56"/>
      <c r="CE116" s="56"/>
      <c r="CF116" s="56"/>
      <c r="CG116" s="56"/>
      <c r="CH116" s="56"/>
      <c r="CI116" s="56"/>
      <c r="CJ116" s="56"/>
      <c r="CL116" s="56"/>
      <c r="CM116" s="56"/>
      <c r="CN116" s="56"/>
      <c r="CO116" s="56"/>
      <c r="CP116" s="56"/>
      <c r="CQ116" s="56"/>
      <c r="CR116" s="56"/>
      <c r="CS116" s="56"/>
      <c r="CT116" s="56"/>
      <c r="CV116" s="56"/>
      <c r="CW116" s="56"/>
      <c r="CX116" s="56"/>
      <c r="CY116" s="56"/>
      <c r="CZ116" s="56"/>
      <c r="DA116" s="56"/>
      <c r="DB116" s="56"/>
      <c r="DC116" s="56"/>
      <c r="DD116" s="56"/>
      <c r="DF116" s="56"/>
      <c r="DG116" s="56"/>
      <c r="DH116" s="56"/>
      <c r="DI116" s="56"/>
      <c r="DJ116" s="56"/>
      <c r="DK116" s="56"/>
      <c r="DL116" s="56"/>
      <c r="DM116" s="56"/>
      <c r="DN116" s="56"/>
      <c r="DP116" s="56"/>
      <c r="DQ116" s="56"/>
      <c r="DR116" s="56"/>
      <c r="DS116" s="56"/>
      <c r="DT116" s="56"/>
      <c r="DU116" s="56"/>
      <c r="DV116" s="56"/>
      <c r="DW116" s="56"/>
      <c r="DX116" s="56"/>
      <c r="DZ116" s="56"/>
      <c r="EA116" s="56"/>
      <c r="EB116" s="56"/>
      <c r="EC116" s="56"/>
      <c r="ED116" s="56"/>
      <c r="EE116" s="56"/>
      <c r="EF116" s="56"/>
      <c r="EG116" s="56"/>
      <c r="EH116" s="56"/>
      <c r="EJ116" s="56"/>
      <c r="EK116" s="56"/>
      <c r="EL116" s="56"/>
      <c r="EM116" s="56"/>
      <c r="EN116" s="56"/>
      <c r="EO116" s="56"/>
      <c r="EP116" s="56"/>
      <c r="EQ116" s="56"/>
      <c r="ER116" s="56"/>
      <c r="ET116" s="56"/>
      <c r="EU116" s="56"/>
      <c r="EV116" s="56"/>
      <c r="EW116" s="56"/>
      <c r="EX116" s="56"/>
      <c r="EY116" s="56"/>
      <c r="EZ116" s="56"/>
      <c r="FA116" s="56"/>
      <c r="FB116" s="56"/>
      <c r="FD116" s="56"/>
      <c r="FE116" s="56"/>
      <c r="FF116" s="56"/>
      <c r="FG116" s="56"/>
      <c r="FH116" s="56"/>
      <c r="FI116" s="56"/>
      <c r="FJ116" s="56"/>
      <c r="FK116" s="56"/>
      <c r="FL116" s="56"/>
      <c r="FN116" s="56"/>
      <c r="FO116" s="56"/>
      <c r="FP116" s="56"/>
      <c r="FQ116" s="56"/>
      <c r="FR116" s="56"/>
      <c r="FS116" s="56"/>
      <c r="FT116" s="56"/>
      <c r="FU116" s="56"/>
      <c r="FV116" s="56"/>
      <c r="FX116" s="56"/>
      <c r="FY116" s="56"/>
      <c r="FZ116" s="56"/>
      <c r="GA116" s="56"/>
      <c r="GB116" s="56"/>
      <c r="GC116" s="56"/>
      <c r="GD116" s="56"/>
      <c r="GE116" s="56"/>
      <c r="GF116" s="56"/>
      <c r="GH116" s="56"/>
      <c r="GI116" s="56"/>
      <c r="GJ116" s="56"/>
      <c r="GK116" s="56"/>
      <c r="GL116" s="56"/>
      <c r="GM116" s="56"/>
      <c r="GN116" s="56"/>
      <c r="GO116" s="56"/>
      <c r="GP116" s="56"/>
      <c r="GR116" s="56"/>
      <c r="GS116" s="56"/>
      <c r="GT116" s="56"/>
      <c r="GU116" s="56"/>
      <c r="GV116" s="56"/>
      <c r="GW116" s="56"/>
      <c r="GX116" s="56"/>
      <c r="GY116" s="56"/>
      <c r="GZ116" s="56"/>
      <c r="HB116" s="56"/>
      <c r="HC116" s="56"/>
      <c r="HD116" s="56"/>
      <c r="HE116" s="56"/>
      <c r="HF116" s="56"/>
      <c r="HG116" s="56"/>
      <c r="HH116" s="56"/>
      <c r="HI116" s="56"/>
      <c r="HJ116" s="56"/>
      <c r="HL116" s="56"/>
      <c r="HM116" s="56"/>
      <c r="HN116" s="56"/>
      <c r="HO116" s="56"/>
      <c r="HP116" s="56"/>
      <c r="HQ116" s="56"/>
      <c r="HR116" s="56"/>
      <c r="HS116" s="56"/>
      <c r="HT116" s="56"/>
      <c r="HV116" s="56"/>
      <c r="HW116" s="56"/>
      <c r="HX116" s="56"/>
      <c r="HY116" s="56"/>
      <c r="HZ116" s="56"/>
      <c r="IA116" s="56"/>
      <c r="IB116" s="56"/>
      <c r="IC116" s="56"/>
      <c r="ID116" s="56"/>
      <c r="IF116" s="56"/>
      <c r="IG116" s="56"/>
      <c r="IH116" s="56"/>
      <c r="II116" s="56"/>
      <c r="IJ116" s="56"/>
      <c r="IK116" s="56"/>
      <c r="IL116" s="56"/>
      <c r="IM116" s="56"/>
      <c r="IN116" s="56"/>
      <c r="IP116" s="56"/>
      <c r="IQ116" s="56"/>
      <c r="IR116" s="56"/>
      <c r="IS116" s="56"/>
      <c r="IT116" s="56"/>
      <c r="IU116" s="56"/>
    </row>
    <row r="117" spans="1:255" ht="12.75" customHeight="1" thickBot="1" x14ac:dyDescent="0.25">
      <c r="A117" s="11"/>
      <c r="B117" s="18">
        <f>SUM(B104:B115)</f>
        <v>3104.41</v>
      </c>
      <c r="C117" s="17"/>
      <c r="D117" s="18"/>
      <c r="E117" s="19"/>
      <c r="F117" s="17"/>
      <c r="G117" s="17"/>
      <c r="H117" s="18" t="s">
        <v>17</v>
      </c>
      <c r="I117" s="18">
        <f>SUM(I104:I116)</f>
        <v>0</v>
      </c>
      <c r="J117" s="56"/>
      <c r="K117" s="56"/>
      <c r="L117" s="56"/>
      <c r="M117" s="56"/>
      <c r="N117" s="56"/>
      <c r="O117" s="56"/>
      <c r="P117" s="56"/>
      <c r="Q117" s="56"/>
      <c r="R117" s="56"/>
      <c r="T117" s="56"/>
      <c r="U117" s="56"/>
      <c r="V117" s="56"/>
      <c r="W117" s="56"/>
      <c r="X117" s="56"/>
      <c r="Y117" s="56"/>
      <c r="Z117" s="56"/>
      <c r="AA117" s="56"/>
      <c r="AB117" s="56"/>
      <c r="AD117" s="56"/>
      <c r="AE117" s="56"/>
      <c r="AF117" s="56"/>
      <c r="AG117" s="56"/>
      <c r="AH117" s="56"/>
      <c r="AI117" s="56"/>
      <c r="AJ117" s="56"/>
      <c r="AK117" s="56"/>
      <c r="AL117" s="56"/>
      <c r="AN117" s="56"/>
      <c r="AO117" s="56"/>
      <c r="AP117" s="56"/>
      <c r="AQ117" s="56"/>
      <c r="AR117" s="56"/>
      <c r="AS117" s="56"/>
      <c r="AT117" s="56"/>
      <c r="AU117" s="56"/>
      <c r="AV117" s="56"/>
      <c r="AX117" s="56"/>
      <c r="AY117" s="56"/>
      <c r="AZ117" s="56"/>
      <c r="BA117" s="56"/>
      <c r="BB117" s="56"/>
      <c r="BC117" s="56"/>
      <c r="BD117" s="56"/>
      <c r="BE117" s="56"/>
      <c r="BF117" s="56"/>
      <c r="BH117" s="56"/>
      <c r="BI117" s="56"/>
      <c r="BJ117" s="56"/>
      <c r="BK117" s="56"/>
      <c r="BL117" s="56"/>
      <c r="BM117" s="56"/>
      <c r="BN117" s="56"/>
      <c r="BO117" s="56"/>
      <c r="BP117" s="56"/>
      <c r="BR117" s="56"/>
      <c r="BS117" s="56"/>
      <c r="BT117" s="56"/>
      <c r="BU117" s="56"/>
      <c r="BV117" s="56"/>
      <c r="BW117" s="56"/>
      <c r="BX117" s="56"/>
      <c r="BY117" s="56"/>
      <c r="BZ117" s="56"/>
      <c r="CB117" s="56"/>
      <c r="CC117" s="56"/>
      <c r="CD117" s="56"/>
      <c r="CE117" s="56"/>
      <c r="CF117" s="56"/>
      <c r="CG117" s="56"/>
      <c r="CH117" s="56"/>
      <c r="CI117" s="56"/>
      <c r="CJ117" s="56"/>
      <c r="CL117" s="56"/>
      <c r="CM117" s="56"/>
      <c r="CN117" s="56"/>
      <c r="CO117" s="56"/>
      <c r="CP117" s="56"/>
      <c r="CQ117" s="56"/>
      <c r="CR117" s="56"/>
      <c r="CS117" s="56"/>
      <c r="CT117" s="56"/>
      <c r="CV117" s="56"/>
      <c r="CW117" s="56"/>
      <c r="CX117" s="56"/>
      <c r="CY117" s="56"/>
      <c r="CZ117" s="56"/>
      <c r="DA117" s="56"/>
      <c r="DB117" s="56"/>
      <c r="DC117" s="56"/>
      <c r="DD117" s="56"/>
      <c r="DF117" s="56"/>
      <c r="DG117" s="56"/>
      <c r="DH117" s="56"/>
      <c r="DI117" s="56"/>
      <c r="DJ117" s="56"/>
      <c r="DK117" s="56"/>
      <c r="DL117" s="56"/>
      <c r="DM117" s="56"/>
      <c r="DN117" s="56"/>
      <c r="DP117" s="56"/>
      <c r="DQ117" s="56"/>
      <c r="DR117" s="56"/>
      <c r="DS117" s="56"/>
      <c r="DT117" s="56"/>
      <c r="DU117" s="56"/>
      <c r="DV117" s="56"/>
      <c r="DW117" s="56"/>
      <c r="DX117" s="56"/>
      <c r="DZ117" s="56"/>
      <c r="EA117" s="56"/>
      <c r="EB117" s="56"/>
      <c r="EC117" s="56"/>
      <c r="ED117" s="56"/>
      <c r="EE117" s="56"/>
      <c r="EF117" s="56"/>
      <c r="EG117" s="56"/>
      <c r="EH117" s="56"/>
      <c r="EJ117" s="56"/>
      <c r="EK117" s="56"/>
      <c r="EL117" s="56"/>
      <c r="EM117" s="56"/>
      <c r="EN117" s="56"/>
      <c r="EO117" s="56"/>
      <c r="EP117" s="56"/>
      <c r="EQ117" s="56"/>
      <c r="ER117" s="56"/>
      <c r="ET117" s="56"/>
      <c r="EU117" s="56"/>
      <c r="EV117" s="56"/>
      <c r="EW117" s="56"/>
      <c r="EX117" s="56"/>
      <c r="EY117" s="56"/>
      <c r="EZ117" s="56"/>
      <c r="FA117" s="56"/>
      <c r="FB117" s="56"/>
      <c r="FD117" s="56"/>
      <c r="FE117" s="56"/>
      <c r="FF117" s="56"/>
      <c r="FG117" s="56"/>
      <c r="FH117" s="56"/>
      <c r="FI117" s="56"/>
      <c r="FJ117" s="56"/>
      <c r="FK117" s="56"/>
      <c r="FL117" s="56"/>
      <c r="FN117" s="56"/>
      <c r="FO117" s="56"/>
      <c r="FP117" s="56"/>
      <c r="FQ117" s="56"/>
      <c r="FR117" s="56"/>
      <c r="FS117" s="56"/>
      <c r="FT117" s="56"/>
      <c r="FU117" s="56"/>
      <c r="FV117" s="56"/>
      <c r="FX117" s="56"/>
      <c r="FY117" s="56"/>
      <c r="FZ117" s="56"/>
      <c r="GA117" s="56"/>
      <c r="GB117" s="56"/>
      <c r="GC117" s="56"/>
      <c r="GD117" s="56"/>
      <c r="GE117" s="56"/>
      <c r="GF117" s="56"/>
      <c r="GH117" s="56"/>
      <c r="GI117" s="56"/>
      <c r="GJ117" s="56"/>
      <c r="GK117" s="56"/>
      <c r="GL117" s="56"/>
      <c r="GM117" s="56"/>
      <c r="GN117" s="56"/>
      <c r="GO117" s="56"/>
      <c r="GP117" s="56"/>
      <c r="GR117" s="56"/>
      <c r="GS117" s="56"/>
      <c r="GT117" s="56"/>
      <c r="GU117" s="56"/>
      <c r="GV117" s="56"/>
      <c r="GW117" s="56"/>
      <c r="GX117" s="56"/>
      <c r="GY117" s="56"/>
      <c r="GZ117" s="56"/>
      <c r="HB117" s="56"/>
      <c r="HC117" s="56"/>
      <c r="HD117" s="56"/>
      <c r="HE117" s="56"/>
      <c r="HF117" s="56"/>
      <c r="HG117" s="56"/>
      <c r="HH117" s="56"/>
      <c r="HI117" s="56"/>
      <c r="HJ117" s="56"/>
      <c r="HL117" s="56"/>
      <c r="HM117" s="56"/>
      <c r="HN117" s="56"/>
      <c r="HO117" s="56"/>
      <c r="HP117" s="56"/>
      <c r="HQ117" s="56"/>
      <c r="HR117" s="56"/>
      <c r="HS117" s="56"/>
      <c r="HT117" s="56"/>
      <c r="HV117" s="56"/>
      <c r="HW117" s="56"/>
      <c r="HX117" s="56"/>
      <c r="HY117" s="56"/>
      <c r="HZ117" s="56"/>
      <c r="IA117" s="56"/>
      <c r="IB117" s="56"/>
      <c r="IC117" s="56"/>
      <c r="ID117" s="56"/>
      <c r="IF117" s="56"/>
      <c r="IG117" s="56"/>
      <c r="IH117" s="56"/>
      <c r="II117" s="56"/>
      <c r="IJ117" s="56"/>
      <c r="IK117" s="56"/>
      <c r="IL117" s="56"/>
      <c r="IM117" s="56"/>
      <c r="IN117" s="56"/>
      <c r="IP117" s="56"/>
      <c r="IQ117" s="56"/>
      <c r="IR117" s="56"/>
      <c r="IS117" s="56"/>
      <c r="IT117" s="56"/>
      <c r="IU117" s="56"/>
    </row>
    <row r="118" spans="1:255" ht="39.75" customHeight="1" thickBot="1" x14ac:dyDescent="0.25">
      <c r="A118" s="46" t="s">
        <v>97</v>
      </c>
      <c r="B118" s="114" t="s">
        <v>16</v>
      </c>
      <c r="C118" s="114" t="s">
        <v>5</v>
      </c>
      <c r="D118" s="114" t="s">
        <v>23</v>
      </c>
      <c r="E118" s="118" t="s">
        <v>18</v>
      </c>
      <c r="F118" s="114" t="s">
        <v>19</v>
      </c>
      <c r="G118" s="114" t="s">
        <v>10</v>
      </c>
      <c r="H118" s="114" t="s">
        <v>13</v>
      </c>
      <c r="I118" s="115" t="s">
        <v>12</v>
      </c>
      <c r="J118" s="56"/>
      <c r="K118" s="56"/>
      <c r="L118" s="56"/>
      <c r="M118" s="56"/>
      <c r="N118" s="56"/>
      <c r="O118" s="56"/>
      <c r="P118" s="56"/>
      <c r="Q118" s="56"/>
      <c r="R118" s="56"/>
      <c r="T118" s="56"/>
      <c r="U118" s="56"/>
      <c r="V118" s="56"/>
      <c r="W118" s="56"/>
      <c r="X118" s="56"/>
      <c r="Y118" s="56"/>
      <c r="Z118" s="56"/>
      <c r="AA118" s="56"/>
      <c r="AB118" s="56"/>
      <c r="AD118" s="56"/>
      <c r="AE118" s="56"/>
      <c r="AF118" s="56"/>
      <c r="AG118" s="56"/>
      <c r="AH118" s="56"/>
      <c r="AI118" s="56"/>
      <c r="AJ118" s="56"/>
      <c r="AK118" s="56"/>
      <c r="AL118" s="56"/>
      <c r="AN118" s="56"/>
      <c r="AO118" s="56"/>
      <c r="AP118" s="56"/>
      <c r="AQ118" s="56"/>
      <c r="AR118" s="56"/>
      <c r="AS118" s="56"/>
      <c r="AT118" s="56"/>
      <c r="AU118" s="56"/>
      <c r="AV118" s="56"/>
      <c r="AX118" s="56"/>
      <c r="AY118" s="56"/>
      <c r="AZ118" s="56"/>
      <c r="BA118" s="56"/>
      <c r="BB118" s="56"/>
      <c r="BC118" s="56"/>
      <c r="BD118" s="56"/>
      <c r="BE118" s="56"/>
      <c r="BF118" s="56"/>
      <c r="BH118" s="56"/>
      <c r="BI118" s="56"/>
      <c r="BJ118" s="56"/>
      <c r="BK118" s="56"/>
      <c r="BL118" s="56"/>
      <c r="BM118" s="56"/>
      <c r="BN118" s="56"/>
      <c r="BO118" s="56"/>
      <c r="BP118" s="56"/>
      <c r="BR118" s="56"/>
      <c r="BS118" s="56"/>
      <c r="BT118" s="56"/>
      <c r="BU118" s="56"/>
      <c r="BV118" s="56"/>
      <c r="BW118" s="56"/>
      <c r="BX118" s="56"/>
      <c r="BY118" s="56"/>
      <c r="BZ118" s="56"/>
      <c r="CB118" s="56"/>
      <c r="CC118" s="56"/>
      <c r="CD118" s="56"/>
      <c r="CE118" s="56"/>
      <c r="CF118" s="56"/>
      <c r="CG118" s="56"/>
      <c r="CH118" s="56"/>
      <c r="CI118" s="56"/>
      <c r="CJ118" s="56"/>
      <c r="CL118" s="56"/>
      <c r="CM118" s="56"/>
      <c r="CN118" s="56"/>
      <c r="CO118" s="56"/>
      <c r="CP118" s="56"/>
      <c r="CQ118" s="56"/>
      <c r="CR118" s="56"/>
      <c r="CS118" s="56"/>
      <c r="CT118" s="56"/>
      <c r="CV118" s="56"/>
      <c r="CW118" s="56"/>
      <c r="CX118" s="56"/>
      <c r="CY118" s="56"/>
      <c r="CZ118" s="56"/>
      <c r="DA118" s="56"/>
      <c r="DB118" s="56"/>
      <c r="DC118" s="56"/>
      <c r="DD118" s="56"/>
      <c r="DF118" s="56"/>
      <c r="DG118" s="56"/>
      <c r="DH118" s="56"/>
      <c r="DI118" s="56"/>
      <c r="DJ118" s="56"/>
      <c r="DK118" s="56"/>
      <c r="DL118" s="56"/>
      <c r="DM118" s="56"/>
      <c r="DN118" s="56"/>
      <c r="DP118" s="56"/>
      <c r="DQ118" s="56"/>
      <c r="DR118" s="56"/>
      <c r="DS118" s="56"/>
      <c r="DT118" s="56"/>
      <c r="DU118" s="56"/>
      <c r="DV118" s="56"/>
      <c r="DW118" s="56"/>
      <c r="DX118" s="56"/>
      <c r="DZ118" s="56"/>
      <c r="EA118" s="56"/>
      <c r="EB118" s="56"/>
      <c r="EC118" s="56"/>
      <c r="ED118" s="56"/>
      <c r="EE118" s="56"/>
      <c r="EF118" s="56"/>
      <c r="EG118" s="56"/>
      <c r="EH118" s="56"/>
      <c r="EJ118" s="56"/>
      <c r="EK118" s="56"/>
      <c r="EL118" s="56"/>
      <c r="EM118" s="56"/>
      <c r="EN118" s="56"/>
      <c r="EO118" s="56"/>
      <c r="EP118" s="56"/>
      <c r="EQ118" s="56"/>
      <c r="ER118" s="56"/>
      <c r="ET118" s="56"/>
      <c r="EU118" s="56"/>
      <c r="EV118" s="56"/>
      <c r="EW118" s="56"/>
      <c r="EX118" s="56"/>
      <c r="EY118" s="56"/>
      <c r="EZ118" s="56"/>
      <c r="FA118" s="56"/>
      <c r="FB118" s="56"/>
      <c r="FD118" s="56"/>
      <c r="FE118" s="56"/>
      <c r="FF118" s="56"/>
      <c r="FG118" s="56"/>
      <c r="FH118" s="56"/>
      <c r="FI118" s="56"/>
      <c r="FJ118" s="56"/>
      <c r="FK118" s="56"/>
      <c r="FL118" s="56"/>
      <c r="FN118" s="56"/>
      <c r="FO118" s="56"/>
      <c r="FP118" s="56"/>
      <c r="FQ118" s="56"/>
      <c r="FR118" s="56"/>
      <c r="FS118" s="56"/>
      <c r="FT118" s="56"/>
      <c r="FU118" s="56"/>
      <c r="FV118" s="56"/>
      <c r="FX118" s="56"/>
      <c r="FY118" s="56"/>
      <c r="FZ118" s="56"/>
      <c r="GA118" s="56"/>
      <c r="GB118" s="56"/>
      <c r="GC118" s="56"/>
      <c r="GD118" s="56"/>
      <c r="GE118" s="56"/>
      <c r="GF118" s="56"/>
      <c r="GH118" s="56"/>
      <c r="GI118" s="56"/>
      <c r="GJ118" s="56"/>
      <c r="GK118" s="56"/>
      <c r="GL118" s="56"/>
      <c r="GM118" s="56"/>
      <c r="GN118" s="56"/>
      <c r="GO118" s="56"/>
      <c r="GP118" s="56"/>
      <c r="GR118" s="56"/>
      <c r="GS118" s="56"/>
      <c r="GT118" s="56"/>
      <c r="GU118" s="56"/>
      <c r="GV118" s="56"/>
      <c r="GW118" s="56"/>
      <c r="GX118" s="56"/>
      <c r="GY118" s="56"/>
      <c r="GZ118" s="56"/>
      <c r="HB118" s="56"/>
      <c r="HC118" s="56"/>
      <c r="HD118" s="56"/>
      <c r="HE118" s="56"/>
      <c r="HF118" s="56"/>
      <c r="HG118" s="56"/>
      <c r="HH118" s="56"/>
      <c r="HI118" s="56"/>
      <c r="HJ118" s="56"/>
      <c r="HL118" s="56"/>
      <c r="HM118" s="56"/>
      <c r="HN118" s="56"/>
      <c r="HO118" s="56"/>
      <c r="HP118" s="56"/>
      <c r="HQ118" s="56"/>
      <c r="HR118" s="56"/>
      <c r="HS118" s="56"/>
      <c r="HT118" s="56"/>
      <c r="HV118" s="56"/>
      <c r="HW118" s="56"/>
      <c r="HX118" s="56"/>
      <c r="HY118" s="56"/>
      <c r="HZ118" s="56"/>
      <c r="IA118" s="56"/>
      <c r="IB118" s="56"/>
      <c r="IC118" s="56"/>
      <c r="ID118" s="56"/>
      <c r="IF118" s="56"/>
      <c r="IG118" s="56"/>
      <c r="IH118" s="56"/>
      <c r="II118" s="56"/>
      <c r="IJ118" s="56"/>
      <c r="IK118" s="56"/>
      <c r="IL118" s="56"/>
      <c r="IM118" s="56"/>
      <c r="IN118" s="56"/>
      <c r="IP118" s="56"/>
      <c r="IQ118" s="56"/>
      <c r="IR118" s="56"/>
      <c r="IS118" s="56"/>
      <c r="IT118" s="56"/>
      <c r="IU118" s="56"/>
    </row>
    <row r="119" spans="1:255" ht="39" thickBot="1" x14ac:dyDescent="0.25">
      <c r="A119" s="117" t="s">
        <v>2277</v>
      </c>
      <c r="B119" s="164"/>
      <c r="C119" s="85" t="s">
        <v>87</v>
      </c>
      <c r="D119" s="253"/>
      <c r="E119" s="254"/>
      <c r="F119" s="253"/>
      <c r="G119" s="254"/>
      <c r="H119" s="254"/>
      <c r="I119" s="49">
        <v>2471.58</v>
      </c>
    </row>
    <row r="120" spans="1:255" ht="13.5" thickBot="1" x14ac:dyDescent="0.25">
      <c r="A120" s="46"/>
      <c r="B120" s="76">
        <f>SUM(B119:B119)</f>
        <v>0</v>
      </c>
      <c r="C120" s="75"/>
      <c r="D120" s="76"/>
      <c r="E120" s="77"/>
      <c r="F120" s="75"/>
      <c r="G120" s="75"/>
      <c r="H120" s="76" t="s">
        <v>17</v>
      </c>
      <c r="I120" s="76">
        <f>SUM(I119:I119)</f>
        <v>2471.58</v>
      </c>
    </row>
    <row r="121" spans="1:255" ht="51.75" thickBot="1" x14ac:dyDescent="0.25">
      <c r="A121" s="134" t="s">
        <v>96</v>
      </c>
      <c r="B121" s="114" t="s">
        <v>16</v>
      </c>
      <c r="C121" s="114" t="s">
        <v>5</v>
      </c>
      <c r="D121" s="114" t="s">
        <v>23</v>
      </c>
      <c r="E121" s="279" t="s">
        <v>18</v>
      </c>
      <c r="F121" s="114" t="s">
        <v>19</v>
      </c>
      <c r="G121" s="114" t="s">
        <v>10</v>
      </c>
      <c r="H121" s="114" t="s">
        <v>13</v>
      </c>
      <c r="I121" s="115" t="s">
        <v>12</v>
      </c>
    </row>
    <row r="122" spans="1:255" ht="13.5" thickBot="1" x14ac:dyDescent="0.25">
      <c r="A122" s="206"/>
      <c r="B122" s="185"/>
      <c r="C122" s="70" t="s">
        <v>87</v>
      </c>
      <c r="D122" s="163"/>
      <c r="E122" s="53"/>
      <c r="F122" s="53"/>
      <c r="G122" s="53"/>
      <c r="H122" s="153"/>
      <c r="I122" s="471">
        <v>3491.34</v>
      </c>
    </row>
    <row r="123" spans="1:255" ht="13.5" thickBot="1" x14ac:dyDescent="0.25">
      <c r="A123" s="134"/>
      <c r="B123" s="271"/>
      <c r="C123" s="75"/>
      <c r="D123" s="76"/>
      <c r="E123" s="77"/>
      <c r="F123" s="75"/>
      <c r="G123" s="75"/>
      <c r="H123" s="76"/>
      <c r="I123" s="78">
        <f>SUM(I122)</f>
        <v>3491.34</v>
      </c>
    </row>
    <row r="124" spans="1:255" x14ac:dyDescent="0.2">
      <c r="A124" s="9"/>
      <c r="B124" s="9"/>
      <c r="C124" s="9"/>
      <c r="D124" s="9"/>
      <c r="E124" s="9"/>
      <c r="F124" s="20"/>
      <c r="G124" s="20"/>
      <c r="H124" s="20"/>
      <c r="I124" s="20"/>
    </row>
    <row r="125" spans="1:255" ht="12.75" customHeight="1" x14ac:dyDescent="0.2">
      <c r="A125" s="21" t="s">
        <v>21</v>
      </c>
      <c r="B125" s="22"/>
      <c r="C125" s="23"/>
      <c r="D125" s="4" t="s">
        <v>9</v>
      </c>
      <c r="E125" s="4" t="s">
        <v>6</v>
      </c>
      <c r="F125" s="119" t="s">
        <v>7</v>
      </c>
    </row>
    <row r="126" spans="1:255" ht="12.75" customHeight="1" x14ac:dyDescent="0.2">
      <c r="A126" s="642" t="s">
        <v>15</v>
      </c>
      <c r="B126" s="643"/>
      <c r="C126" s="25"/>
      <c r="D126" s="26">
        <f>B21</f>
        <v>11751.029999999999</v>
      </c>
      <c r="E126" s="26">
        <f>I21</f>
        <v>213.5</v>
      </c>
      <c r="F126" s="120">
        <f>D126+E126</f>
        <v>11964.529999999999</v>
      </c>
    </row>
    <row r="127" spans="1:255" ht="12.75" customHeight="1" x14ac:dyDescent="0.2">
      <c r="A127" s="642" t="s">
        <v>1067</v>
      </c>
      <c r="B127" s="643"/>
      <c r="C127" s="25"/>
      <c r="D127" s="26">
        <f>B46</f>
        <v>10961.289999999999</v>
      </c>
      <c r="E127" s="26">
        <f>I46</f>
        <v>4156.53</v>
      </c>
      <c r="F127" s="120">
        <f>D127+E127</f>
        <v>15117.82</v>
      </c>
    </row>
    <row r="128" spans="1:255" ht="12.75" customHeight="1" x14ac:dyDescent="0.2">
      <c r="A128" s="642" t="s">
        <v>14</v>
      </c>
      <c r="B128" s="643"/>
      <c r="C128" s="25"/>
      <c r="D128" s="26">
        <f>B65</f>
        <v>10411.589999999998</v>
      </c>
      <c r="E128" s="26">
        <f>I65</f>
        <v>58.95</v>
      </c>
      <c r="F128" s="120">
        <f>D128+E128</f>
        <v>10470.539999999999</v>
      </c>
    </row>
    <row r="129" spans="1:7" ht="12.75" customHeight="1" x14ac:dyDescent="0.2">
      <c r="A129" s="642" t="s">
        <v>146</v>
      </c>
      <c r="B129" s="643"/>
      <c r="C129" s="25"/>
      <c r="D129" s="26">
        <f>B80</f>
        <v>0</v>
      </c>
      <c r="E129" s="26">
        <f>I80</f>
        <v>0</v>
      </c>
      <c r="F129" s="120">
        <f>D129+E129</f>
        <v>0</v>
      </c>
      <c r="G129" s="56"/>
    </row>
    <row r="130" spans="1:7" ht="12.75" customHeight="1" x14ac:dyDescent="0.2">
      <c r="A130" s="642" t="s">
        <v>26</v>
      </c>
      <c r="B130" s="643"/>
      <c r="C130" s="25"/>
      <c r="D130" s="26">
        <f>B117</f>
        <v>3104.41</v>
      </c>
      <c r="E130" s="26">
        <f>I117</f>
        <v>0</v>
      </c>
      <c r="F130" s="120">
        <f>D130+E130</f>
        <v>3104.41</v>
      </c>
      <c r="G130" s="56"/>
    </row>
    <row r="131" spans="1:7" ht="12.75" customHeight="1" x14ac:dyDescent="0.2">
      <c r="A131" s="646" t="s">
        <v>69</v>
      </c>
      <c r="B131" s="647"/>
      <c r="C131" s="245"/>
      <c r="D131" s="246"/>
      <c r="E131" s="246"/>
      <c r="F131" s="242">
        <f>F132+F134+F135+F136+F137+F133</f>
        <v>8998.82</v>
      </c>
      <c r="G131" s="56"/>
    </row>
    <row r="132" spans="1:7" ht="12.75" customHeight="1" x14ac:dyDescent="0.2">
      <c r="A132" s="644" t="s">
        <v>82</v>
      </c>
      <c r="B132" s="645"/>
      <c r="C132" s="25"/>
      <c r="D132" s="26"/>
      <c r="E132" s="26"/>
      <c r="F132" s="120">
        <f>I94</f>
        <v>2463.5099999999993</v>
      </c>
      <c r="G132" s="56"/>
    </row>
    <row r="133" spans="1:7" ht="49.15" customHeight="1" x14ac:dyDescent="0.2">
      <c r="A133" s="650" t="s">
        <v>2272</v>
      </c>
      <c r="B133" s="651"/>
      <c r="C133" s="25"/>
      <c r="D133" s="26"/>
      <c r="E133" s="26"/>
      <c r="F133" s="120">
        <f>I97</f>
        <v>5.22</v>
      </c>
      <c r="G133" s="56"/>
    </row>
    <row r="134" spans="1:7" ht="12.75" customHeight="1" x14ac:dyDescent="0.2">
      <c r="A134" s="642" t="s">
        <v>2270</v>
      </c>
      <c r="B134" s="643"/>
      <c r="C134" s="25"/>
      <c r="D134" s="26"/>
      <c r="E134" s="26"/>
      <c r="F134" s="120">
        <f>I98</f>
        <v>5594.26</v>
      </c>
      <c r="G134" s="56"/>
    </row>
    <row r="135" spans="1:7" ht="12.75" customHeight="1" x14ac:dyDescent="0.2">
      <c r="A135" s="644" t="s">
        <v>84</v>
      </c>
      <c r="B135" s="645"/>
      <c r="C135" s="25"/>
      <c r="D135" s="26"/>
      <c r="E135" s="26"/>
      <c r="F135" s="120">
        <f>I99</f>
        <v>489.21</v>
      </c>
      <c r="G135" s="56"/>
    </row>
    <row r="136" spans="1:7" ht="12.75" customHeight="1" x14ac:dyDescent="0.2">
      <c r="A136" s="644" t="s">
        <v>86</v>
      </c>
      <c r="B136" s="645"/>
      <c r="C136" s="25"/>
      <c r="D136" s="26"/>
      <c r="E136" s="26"/>
      <c r="F136" s="120">
        <f>I100</f>
        <v>446.62</v>
      </c>
      <c r="G136" s="56"/>
    </row>
    <row r="137" spans="1:7" ht="12.75" customHeight="1" x14ac:dyDescent="0.2">
      <c r="A137" s="644" t="s">
        <v>88</v>
      </c>
      <c r="B137" s="645"/>
      <c r="C137" s="25"/>
      <c r="D137" s="26"/>
      <c r="E137" s="26"/>
      <c r="F137" s="120">
        <f>I101</f>
        <v>0</v>
      </c>
      <c r="G137" s="56"/>
    </row>
    <row r="138" spans="1:7" ht="12.75" customHeight="1" x14ac:dyDescent="0.2">
      <c r="A138" s="650" t="s">
        <v>2</v>
      </c>
      <c r="B138" s="651"/>
      <c r="C138" s="25"/>
      <c r="D138" s="26">
        <f>B120</f>
        <v>0</v>
      </c>
      <c r="E138" s="26"/>
      <c r="F138" s="120">
        <f>D138+E138+I120</f>
        <v>2471.58</v>
      </c>
      <c r="G138" s="56"/>
    </row>
    <row r="139" spans="1:7" ht="12.75" customHeight="1" x14ac:dyDescent="0.2">
      <c r="A139" s="650" t="s">
        <v>96</v>
      </c>
      <c r="B139" s="651"/>
      <c r="C139" s="25"/>
      <c r="D139" s="26"/>
      <c r="E139" s="26"/>
      <c r="F139" s="120">
        <f>I123</f>
        <v>3491.34</v>
      </c>
      <c r="G139" s="56"/>
    </row>
    <row r="140" spans="1:7" ht="12.75" customHeight="1" x14ac:dyDescent="0.2">
      <c r="A140" s="648" t="s">
        <v>22</v>
      </c>
      <c r="B140" s="649"/>
      <c r="C140" s="27"/>
      <c r="D140" s="28">
        <f>SUM(D126:D138)</f>
        <v>36228.319999999992</v>
      </c>
      <c r="E140" s="28">
        <f>SUM(E126:E130)</f>
        <v>4428.9799999999996</v>
      </c>
      <c r="F140" s="121">
        <f>F126+F127+F128+F129+F130+F131+F138+F139</f>
        <v>55619.040000000008</v>
      </c>
    </row>
  </sheetData>
  <autoFilter ref="A5:I117"/>
  <mergeCells count="33">
    <mergeCell ref="A140:B140"/>
    <mergeCell ref="A126:B126"/>
    <mergeCell ref="A127:B127"/>
    <mergeCell ref="A128:B128"/>
    <mergeCell ref="A138:B138"/>
    <mergeCell ref="A130:B130"/>
    <mergeCell ref="A131:B131"/>
    <mergeCell ref="A137:B137"/>
    <mergeCell ref="A139:B139"/>
    <mergeCell ref="A135:B135"/>
    <mergeCell ref="G1:H1"/>
    <mergeCell ref="G2:H2"/>
    <mergeCell ref="A1:B1"/>
    <mergeCell ref="C31:C34"/>
    <mergeCell ref="B11:B13"/>
    <mergeCell ref="D31:D34"/>
    <mergeCell ref="D23:D30"/>
    <mergeCell ref="D11:D13"/>
    <mergeCell ref="C23:C30"/>
    <mergeCell ref="A11:A13"/>
    <mergeCell ref="C11:C13"/>
    <mergeCell ref="A129:B129"/>
    <mergeCell ref="A133:B133"/>
    <mergeCell ref="A82:A94"/>
    <mergeCell ref="A23:A30"/>
    <mergeCell ref="B31:B34"/>
    <mergeCell ref="A95:A97"/>
    <mergeCell ref="A31:A34"/>
    <mergeCell ref="A61:A63"/>
    <mergeCell ref="B23:B30"/>
    <mergeCell ref="A134:B134"/>
    <mergeCell ref="A132:B132"/>
    <mergeCell ref="A136:B136"/>
  </mergeCells>
  <phoneticPr fontId="0" type="noConversion"/>
  <pageMargins left="0" right="0" top="0.19685039370078741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55"/>
  <dimension ref="A1:IU229"/>
  <sheetViews>
    <sheetView topLeftCell="A150" zoomScaleNormal="100" workbookViewId="0">
      <selection activeCell="B150" sqref="B150"/>
    </sheetView>
  </sheetViews>
  <sheetFormatPr defaultRowHeight="12.75" customHeight="1" x14ac:dyDescent="0.2"/>
  <cols>
    <col min="1" max="1" width="27.5703125" customWidth="1"/>
    <col min="2" max="2" width="12.140625" customWidth="1"/>
    <col min="3" max="3" width="11.28515625" customWidth="1"/>
    <col min="4" max="4" width="19" customWidth="1"/>
    <col min="5" max="5" width="27.28515625" customWidth="1"/>
    <col min="6" max="6" width="13.28515625" customWidth="1"/>
    <col min="7" max="7" width="7.28515625" customWidth="1"/>
    <col min="8" max="8" width="10.28515625" customWidth="1"/>
    <col min="9" max="9" width="13.140625" customWidth="1"/>
  </cols>
  <sheetData>
    <row r="1" spans="1:9" ht="12.75" customHeight="1" x14ac:dyDescent="0.2">
      <c r="A1" s="708" t="s">
        <v>85</v>
      </c>
      <c r="B1" s="70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3137.4</v>
      </c>
      <c r="E2" s="5">
        <v>910398.35</v>
      </c>
      <c r="F2" s="6">
        <v>908122.09</v>
      </c>
      <c r="G2" s="640">
        <f>E2-F2</f>
        <v>2276.2600000000093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48</v>
      </c>
      <c r="E3" s="1">
        <v>8</v>
      </c>
      <c r="F3" s="1"/>
      <c r="G3" s="1"/>
      <c r="H3" s="1" t="s">
        <v>25</v>
      </c>
      <c r="I3" s="8">
        <f>F2-F229</f>
        <v>-22028.260200000252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51.7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x14ac:dyDescent="0.2">
      <c r="A6" s="32"/>
      <c r="B6" s="33">
        <v>7533.57</v>
      </c>
      <c r="C6" s="33" t="s">
        <v>66</v>
      </c>
      <c r="D6" s="391"/>
      <c r="E6" s="35"/>
      <c r="F6" s="35"/>
      <c r="G6" s="35"/>
      <c r="H6" s="36"/>
      <c r="I6" s="33">
        <f t="shared" ref="I6:I85" si="0">G6*H6</f>
        <v>0</v>
      </c>
    </row>
    <row r="7" spans="1:9" ht="12.75" customHeight="1" thickBot="1" x14ac:dyDescent="0.25">
      <c r="A7" s="30"/>
      <c r="B7" s="71">
        <v>8188.14</v>
      </c>
      <c r="C7" s="71" t="s">
        <v>67</v>
      </c>
      <c r="D7" s="311"/>
      <c r="E7" s="73"/>
      <c r="F7" s="73"/>
      <c r="G7" s="73"/>
      <c r="H7" s="74"/>
      <c r="I7" s="201">
        <f t="shared" si="0"/>
        <v>0</v>
      </c>
    </row>
    <row r="8" spans="1:9" ht="12.75" customHeight="1" x14ac:dyDescent="0.2">
      <c r="A8" s="622" t="s">
        <v>606</v>
      </c>
      <c r="B8" s="625">
        <v>11412.31</v>
      </c>
      <c r="C8" s="625" t="s">
        <v>70</v>
      </c>
      <c r="D8" s="627" t="s">
        <v>108</v>
      </c>
      <c r="E8" s="37" t="s">
        <v>244</v>
      </c>
      <c r="F8" s="37" t="s">
        <v>99</v>
      </c>
      <c r="G8" s="37">
        <v>1</v>
      </c>
      <c r="H8" s="38">
        <v>315</v>
      </c>
      <c r="I8" s="39">
        <f t="shared" si="0"/>
        <v>315</v>
      </c>
    </row>
    <row r="9" spans="1:9" ht="12.75" customHeight="1" x14ac:dyDescent="0.2">
      <c r="A9" s="623"/>
      <c r="B9" s="632"/>
      <c r="C9" s="632"/>
      <c r="D9" s="628"/>
      <c r="E9" s="15" t="s">
        <v>151</v>
      </c>
      <c r="F9" s="15" t="s">
        <v>100</v>
      </c>
      <c r="G9" s="15">
        <v>0.2</v>
      </c>
      <c r="H9" s="16">
        <v>77</v>
      </c>
      <c r="I9" s="43">
        <f t="shared" si="0"/>
        <v>15.4</v>
      </c>
    </row>
    <row r="10" spans="1:9" ht="12.75" customHeight="1" thickBot="1" x14ac:dyDescent="0.25">
      <c r="A10" s="624"/>
      <c r="B10" s="626"/>
      <c r="C10" s="626"/>
      <c r="D10" s="629"/>
      <c r="E10" s="40" t="s">
        <v>127</v>
      </c>
      <c r="F10" s="40" t="s">
        <v>100</v>
      </c>
      <c r="G10" s="40">
        <v>0.15</v>
      </c>
      <c r="H10" s="41">
        <v>63</v>
      </c>
      <c r="I10" s="42">
        <f t="shared" si="0"/>
        <v>9.4499999999999993</v>
      </c>
    </row>
    <row r="11" spans="1:9" ht="12.75" customHeight="1" x14ac:dyDescent="0.2">
      <c r="A11" s="622" t="s">
        <v>525</v>
      </c>
      <c r="B11" s="625">
        <v>9734.8799999999992</v>
      </c>
      <c r="C11" s="625" t="s">
        <v>72</v>
      </c>
      <c r="D11" s="658" t="s">
        <v>607</v>
      </c>
      <c r="E11" s="37" t="s">
        <v>608</v>
      </c>
      <c r="F11" s="37" t="s">
        <v>610</v>
      </c>
      <c r="G11" s="37">
        <v>3</v>
      </c>
      <c r="H11" s="38">
        <v>815.4</v>
      </c>
      <c r="I11" s="39">
        <f t="shared" si="0"/>
        <v>2446.1999999999998</v>
      </c>
    </row>
    <row r="12" spans="1:9" ht="12.75" customHeight="1" x14ac:dyDescent="0.2">
      <c r="A12" s="623"/>
      <c r="B12" s="632"/>
      <c r="C12" s="632"/>
      <c r="D12" s="660"/>
      <c r="E12" s="15" t="s">
        <v>609</v>
      </c>
      <c r="F12" s="15" t="s">
        <v>104</v>
      </c>
      <c r="G12" s="15">
        <v>0.5</v>
      </c>
      <c r="H12" s="16">
        <v>750</v>
      </c>
      <c r="I12" s="43">
        <f t="shared" si="0"/>
        <v>375</v>
      </c>
    </row>
    <row r="13" spans="1:9" ht="12.75" customHeight="1" thickBot="1" x14ac:dyDescent="0.25">
      <c r="A13" s="624"/>
      <c r="B13" s="632"/>
      <c r="C13" s="632"/>
      <c r="D13" s="659"/>
      <c r="E13" s="40" t="s">
        <v>380</v>
      </c>
      <c r="F13" s="40" t="s">
        <v>99</v>
      </c>
      <c r="G13" s="40">
        <v>10</v>
      </c>
      <c r="H13" s="41">
        <v>1.5</v>
      </c>
      <c r="I13" s="42">
        <f t="shared" si="0"/>
        <v>15</v>
      </c>
    </row>
    <row r="14" spans="1:9" ht="12.75" customHeight="1" x14ac:dyDescent="0.2">
      <c r="A14" s="622" t="s">
        <v>772</v>
      </c>
      <c r="B14" s="632"/>
      <c r="C14" s="632"/>
      <c r="D14" s="627" t="s">
        <v>108</v>
      </c>
      <c r="E14" s="37" t="s">
        <v>773</v>
      </c>
      <c r="F14" s="37" t="s">
        <v>99</v>
      </c>
      <c r="G14" s="37">
        <v>1</v>
      </c>
      <c r="H14" s="38">
        <v>374.38</v>
      </c>
      <c r="I14" s="39">
        <f t="shared" si="0"/>
        <v>374.38</v>
      </c>
    </row>
    <row r="15" spans="1:9" ht="12.75" customHeight="1" x14ac:dyDescent="0.2">
      <c r="A15" s="623"/>
      <c r="B15" s="632"/>
      <c r="C15" s="632"/>
      <c r="D15" s="628"/>
      <c r="E15" s="15" t="s">
        <v>774</v>
      </c>
      <c r="F15" s="15" t="s">
        <v>99</v>
      </c>
      <c r="G15" s="15">
        <v>2</v>
      </c>
      <c r="H15" s="16">
        <v>300.55</v>
      </c>
      <c r="I15" s="43">
        <f t="shared" si="0"/>
        <v>601.1</v>
      </c>
    </row>
    <row r="16" spans="1:9" ht="12.75" customHeight="1" x14ac:dyDescent="0.2">
      <c r="A16" s="623"/>
      <c r="B16" s="632"/>
      <c r="C16" s="632"/>
      <c r="D16" s="628"/>
      <c r="E16" s="15" t="s">
        <v>775</v>
      </c>
      <c r="F16" s="15" t="s">
        <v>99</v>
      </c>
      <c r="G16" s="15">
        <v>1</v>
      </c>
      <c r="H16" s="16">
        <v>2431.02</v>
      </c>
      <c r="I16" s="43">
        <f t="shared" si="0"/>
        <v>2431.02</v>
      </c>
    </row>
    <row r="17" spans="1:9" ht="12.75" customHeight="1" x14ac:dyDescent="0.2">
      <c r="A17" s="623"/>
      <c r="B17" s="632"/>
      <c r="C17" s="632"/>
      <c r="D17" s="628"/>
      <c r="E17" s="15" t="s">
        <v>277</v>
      </c>
      <c r="F17" s="15" t="s">
        <v>99</v>
      </c>
      <c r="G17" s="15">
        <v>5</v>
      </c>
      <c r="H17" s="16">
        <v>27</v>
      </c>
      <c r="I17" s="43">
        <f t="shared" si="0"/>
        <v>135</v>
      </c>
    </row>
    <row r="18" spans="1:9" x14ac:dyDescent="0.2">
      <c r="A18" s="623"/>
      <c r="B18" s="632"/>
      <c r="C18" s="632"/>
      <c r="D18" s="628"/>
      <c r="E18" s="15" t="s">
        <v>450</v>
      </c>
      <c r="F18" s="15" t="s">
        <v>100</v>
      </c>
      <c r="G18" s="15">
        <v>5</v>
      </c>
      <c r="H18" s="16">
        <v>108.62</v>
      </c>
      <c r="I18" s="43">
        <f t="shared" si="0"/>
        <v>543.1</v>
      </c>
    </row>
    <row r="19" spans="1:9" ht="12.75" customHeight="1" thickBot="1" x14ac:dyDescent="0.25">
      <c r="A19" s="624"/>
      <c r="B19" s="626"/>
      <c r="C19" s="626"/>
      <c r="D19" s="629"/>
      <c r="E19" s="40" t="s">
        <v>450</v>
      </c>
      <c r="F19" s="40" t="s">
        <v>100</v>
      </c>
      <c r="G19" s="40">
        <v>1.5</v>
      </c>
      <c r="H19" s="41">
        <v>135</v>
      </c>
      <c r="I19" s="42">
        <f t="shared" si="0"/>
        <v>202.5</v>
      </c>
    </row>
    <row r="20" spans="1:9" ht="12.75" customHeight="1" x14ac:dyDescent="0.2">
      <c r="A20" s="622" t="s">
        <v>473</v>
      </c>
      <c r="B20" s="625">
        <v>8840.09</v>
      </c>
      <c r="C20" s="625" t="s">
        <v>73</v>
      </c>
      <c r="D20" s="627" t="s">
        <v>109</v>
      </c>
      <c r="E20" s="37" t="s">
        <v>721</v>
      </c>
      <c r="F20" s="37" t="s">
        <v>100</v>
      </c>
      <c r="G20" s="37">
        <v>0.3</v>
      </c>
      <c r="H20" s="38">
        <v>80</v>
      </c>
      <c r="I20" s="39">
        <f t="shared" si="0"/>
        <v>24</v>
      </c>
    </row>
    <row r="21" spans="1:9" ht="12.75" customHeight="1" x14ac:dyDescent="0.2">
      <c r="A21" s="623"/>
      <c r="B21" s="632"/>
      <c r="C21" s="632"/>
      <c r="D21" s="628"/>
      <c r="E21" s="35" t="s">
        <v>127</v>
      </c>
      <c r="F21" s="35" t="s">
        <v>100</v>
      </c>
      <c r="G21" s="35">
        <v>0.3</v>
      </c>
      <c r="H21" s="36">
        <v>80</v>
      </c>
      <c r="I21" s="157">
        <f t="shared" si="0"/>
        <v>24</v>
      </c>
    </row>
    <row r="22" spans="1:9" ht="12.75" customHeight="1" x14ac:dyDescent="0.2">
      <c r="A22" s="623"/>
      <c r="B22" s="632"/>
      <c r="C22" s="632"/>
      <c r="D22" s="628"/>
      <c r="E22" s="35" t="s">
        <v>451</v>
      </c>
      <c r="F22" s="35" t="s">
        <v>101</v>
      </c>
      <c r="G22" s="35">
        <v>2</v>
      </c>
      <c r="H22" s="36">
        <v>104.87</v>
      </c>
      <c r="I22" s="157">
        <f t="shared" si="0"/>
        <v>209.74</v>
      </c>
    </row>
    <row r="23" spans="1:9" ht="12.75" customHeight="1" x14ac:dyDescent="0.2">
      <c r="A23" s="623"/>
      <c r="B23" s="632"/>
      <c r="C23" s="632"/>
      <c r="D23" s="628"/>
      <c r="E23" s="35" t="s">
        <v>347</v>
      </c>
      <c r="F23" s="35" t="s">
        <v>99</v>
      </c>
      <c r="G23" s="35">
        <v>0.5</v>
      </c>
      <c r="H23" s="36">
        <v>170</v>
      </c>
      <c r="I23" s="157">
        <f t="shared" si="0"/>
        <v>85</v>
      </c>
    </row>
    <row r="24" spans="1:9" ht="12.75" customHeight="1" x14ac:dyDescent="0.2">
      <c r="A24" s="623"/>
      <c r="B24" s="632"/>
      <c r="C24" s="632"/>
      <c r="D24" s="628"/>
      <c r="E24" s="35" t="s">
        <v>128</v>
      </c>
      <c r="F24" s="35" t="s">
        <v>100</v>
      </c>
      <c r="G24" s="35">
        <v>0.1</v>
      </c>
      <c r="H24" s="36">
        <v>170</v>
      </c>
      <c r="I24" s="157">
        <f t="shared" si="0"/>
        <v>17</v>
      </c>
    </row>
    <row r="25" spans="1:9" ht="12.75" customHeight="1" x14ac:dyDescent="0.2">
      <c r="A25" s="623"/>
      <c r="B25" s="632"/>
      <c r="C25" s="632"/>
      <c r="D25" s="628"/>
      <c r="E25" s="35" t="s">
        <v>485</v>
      </c>
      <c r="F25" s="35" t="s">
        <v>100</v>
      </c>
      <c r="G25" s="35">
        <v>0.1</v>
      </c>
      <c r="H25" s="36">
        <v>170</v>
      </c>
      <c r="I25" s="157">
        <f t="shared" si="0"/>
        <v>17</v>
      </c>
    </row>
    <row r="26" spans="1:9" ht="12.75" customHeight="1" thickBot="1" x14ac:dyDescent="0.25">
      <c r="A26" s="624"/>
      <c r="B26" s="626"/>
      <c r="C26" s="626"/>
      <c r="D26" s="629"/>
      <c r="E26" s="83" t="s">
        <v>952</v>
      </c>
      <c r="F26" s="83" t="s">
        <v>100</v>
      </c>
      <c r="G26" s="83">
        <v>5</v>
      </c>
      <c r="H26" s="84">
        <v>160</v>
      </c>
      <c r="I26" s="200">
        <f t="shared" si="0"/>
        <v>800</v>
      </c>
    </row>
    <row r="27" spans="1:9" ht="12.75" customHeight="1" thickBot="1" x14ac:dyDescent="0.25">
      <c r="A27" s="313"/>
      <c r="B27" s="70">
        <v>10517.9</v>
      </c>
      <c r="C27" s="70" t="s">
        <v>74</v>
      </c>
      <c r="D27" s="315"/>
      <c r="E27" s="53"/>
      <c r="F27" s="53"/>
      <c r="G27" s="53"/>
      <c r="H27" s="153"/>
      <c r="I27" s="201">
        <f t="shared" si="0"/>
        <v>0</v>
      </c>
    </row>
    <row r="28" spans="1:9" ht="12.75" customHeight="1" x14ac:dyDescent="0.2">
      <c r="A28" s="622" t="s">
        <v>525</v>
      </c>
      <c r="B28" s="625">
        <v>7800.42</v>
      </c>
      <c r="C28" s="625" t="s">
        <v>75</v>
      </c>
      <c r="D28" s="627" t="s">
        <v>111</v>
      </c>
      <c r="E28" s="37" t="s">
        <v>608</v>
      </c>
      <c r="F28" s="37" t="s">
        <v>610</v>
      </c>
      <c r="G28" s="37">
        <v>6</v>
      </c>
      <c r="H28" s="38">
        <v>840.8</v>
      </c>
      <c r="I28" s="39">
        <f t="shared" si="0"/>
        <v>5044.7999999999993</v>
      </c>
    </row>
    <row r="29" spans="1:9" ht="12.75" customHeight="1" thickBot="1" x14ac:dyDescent="0.25">
      <c r="A29" s="624"/>
      <c r="B29" s="632"/>
      <c r="C29" s="632"/>
      <c r="D29" s="629"/>
      <c r="E29" s="83" t="s">
        <v>609</v>
      </c>
      <c r="F29" s="83" t="s">
        <v>104</v>
      </c>
      <c r="G29" s="83">
        <v>2</v>
      </c>
      <c r="H29" s="84">
        <v>750</v>
      </c>
      <c r="I29" s="42">
        <f t="shared" si="0"/>
        <v>1500</v>
      </c>
    </row>
    <row r="30" spans="1:9" ht="12.75" customHeight="1" x14ac:dyDescent="0.2">
      <c r="A30" s="622" t="s">
        <v>281</v>
      </c>
      <c r="B30" s="632"/>
      <c r="C30" s="632"/>
      <c r="D30" s="627" t="s">
        <v>1190</v>
      </c>
      <c r="E30" s="37" t="s">
        <v>824</v>
      </c>
      <c r="F30" s="37" t="s">
        <v>99</v>
      </c>
      <c r="G30" s="37">
        <v>1</v>
      </c>
      <c r="H30" s="38">
        <v>374.38</v>
      </c>
      <c r="I30" s="39">
        <f t="shared" si="0"/>
        <v>374.38</v>
      </c>
    </row>
    <row r="31" spans="1:9" ht="12.75" customHeight="1" x14ac:dyDescent="0.2">
      <c r="A31" s="623"/>
      <c r="B31" s="632"/>
      <c r="C31" s="632"/>
      <c r="D31" s="628"/>
      <c r="E31" s="35" t="s">
        <v>161</v>
      </c>
      <c r="F31" s="35" t="s">
        <v>99</v>
      </c>
      <c r="G31" s="35">
        <v>1</v>
      </c>
      <c r="H31" s="36">
        <v>315.74</v>
      </c>
      <c r="I31" s="43">
        <f t="shared" si="0"/>
        <v>315.74</v>
      </c>
    </row>
    <row r="32" spans="1:9" ht="12.75" customHeight="1" x14ac:dyDescent="0.2">
      <c r="A32" s="623"/>
      <c r="B32" s="632"/>
      <c r="C32" s="632"/>
      <c r="D32" s="628"/>
      <c r="E32" s="35" t="s">
        <v>775</v>
      </c>
      <c r="F32" s="35" t="s">
        <v>99</v>
      </c>
      <c r="G32" s="35">
        <v>1</v>
      </c>
      <c r="H32" s="36">
        <v>2431.02</v>
      </c>
      <c r="I32" s="43">
        <f t="shared" si="0"/>
        <v>2431.02</v>
      </c>
    </row>
    <row r="33" spans="1:9" ht="12.75" customHeight="1" x14ac:dyDescent="0.2">
      <c r="A33" s="623"/>
      <c r="B33" s="632"/>
      <c r="C33" s="632"/>
      <c r="D33" s="628"/>
      <c r="E33" s="35" t="s">
        <v>450</v>
      </c>
      <c r="F33" s="35" t="s">
        <v>100</v>
      </c>
      <c r="G33" s="35">
        <v>2</v>
      </c>
      <c r="H33" s="36">
        <v>108.62</v>
      </c>
      <c r="I33" s="43">
        <f t="shared" si="0"/>
        <v>217.24</v>
      </c>
    </row>
    <row r="34" spans="1:9" ht="12.75" customHeight="1" x14ac:dyDescent="0.2">
      <c r="A34" s="623"/>
      <c r="B34" s="632"/>
      <c r="C34" s="632"/>
      <c r="D34" s="628"/>
      <c r="E34" s="35" t="s">
        <v>352</v>
      </c>
      <c r="F34" s="35" t="s">
        <v>99</v>
      </c>
      <c r="G34" s="35">
        <v>1</v>
      </c>
      <c r="H34" s="36">
        <v>280</v>
      </c>
      <c r="I34" s="43">
        <f t="shared" si="0"/>
        <v>280</v>
      </c>
    </row>
    <row r="35" spans="1:9" ht="12.75" customHeight="1" x14ac:dyDescent="0.2">
      <c r="A35" s="623"/>
      <c r="B35" s="632"/>
      <c r="C35" s="632"/>
      <c r="D35" s="628"/>
      <c r="E35" s="35" t="s">
        <v>453</v>
      </c>
      <c r="F35" s="35" t="s">
        <v>101</v>
      </c>
      <c r="G35" s="35">
        <v>2</v>
      </c>
      <c r="H35" s="36">
        <v>62.39</v>
      </c>
      <c r="I35" s="43">
        <f t="shared" si="0"/>
        <v>124.78</v>
      </c>
    </row>
    <row r="36" spans="1:9" ht="12.75" customHeight="1" thickBot="1" x14ac:dyDescent="0.25">
      <c r="A36" s="624"/>
      <c r="B36" s="632"/>
      <c r="C36" s="632"/>
      <c r="D36" s="629"/>
      <c r="E36" s="83" t="s">
        <v>359</v>
      </c>
      <c r="F36" s="83" t="s">
        <v>101</v>
      </c>
      <c r="G36" s="83">
        <v>2</v>
      </c>
      <c r="H36" s="84">
        <v>32.049999999999997</v>
      </c>
      <c r="I36" s="42">
        <f t="shared" si="0"/>
        <v>64.099999999999994</v>
      </c>
    </row>
    <row r="37" spans="1:9" ht="26.25" thickBot="1" x14ac:dyDescent="0.25">
      <c r="A37" s="46" t="s">
        <v>1093</v>
      </c>
      <c r="B37" s="625">
        <v>10968.54</v>
      </c>
      <c r="C37" s="625" t="s">
        <v>76</v>
      </c>
      <c r="D37" s="47" t="s">
        <v>407</v>
      </c>
      <c r="E37" s="378" t="s">
        <v>1356</v>
      </c>
      <c r="F37" s="378" t="s">
        <v>99</v>
      </c>
      <c r="G37" s="378">
        <v>3</v>
      </c>
      <c r="H37" s="379">
        <v>1440</v>
      </c>
      <c r="I37" s="310">
        <f t="shared" si="0"/>
        <v>4320</v>
      </c>
    </row>
    <row r="38" spans="1:9" x14ac:dyDescent="0.2">
      <c r="A38" s="712" t="s">
        <v>324</v>
      </c>
      <c r="B38" s="632"/>
      <c r="C38" s="632"/>
      <c r="D38" s="627" t="s">
        <v>407</v>
      </c>
      <c r="E38" s="558" t="s">
        <v>833</v>
      </c>
      <c r="F38" s="558" t="s">
        <v>258</v>
      </c>
      <c r="G38" s="558">
        <v>1</v>
      </c>
      <c r="H38" s="560">
        <v>240</v>
      </c>
      <c r="I38" s="561">
        <f t="shared" si="0"/>
        <v>240</v>
      </c>
    </row>
    <row r="39" spans="1:9" x14ac:dyDescent="0.2">
      <c r="A39" s="653"/>
      <c r="B39" s="632"/>
      <c r="C39" s="632"/>
      <c r="D39" s="628"/>
      <c r="E39" s="289" t="s">
        <v>740</v>
      </c>
      <c r="F39" s="289" t="s">
        <v>233</v>
      </c>
      <c r="G39" s="289">
        <v>0.5</v>
      </c>
      <c r="H39" s="290">
        <v>350</v>
      </c>
      <c r="I39" s="288">
        <f t="shared" si="0"/>
        <v>175</v>
      </c>
    </row>
    <row r="40" spans="1:9" x14ac:dyDescent="0.2">
      <c r="A40" s="653"/>
      <c r="B40" s="632"/>
      <c r="C40" s="632"/>
      <c r="D40" s="628"/>
      <c r="E40" s="289" t="s">
        <v>256</v>
      </c>
      <c r="F40" s="289" t="s">
        <v>100</v>
      </c>
      <c r="G40" s="289">
        <v>20</v>
      </c>
      <c r="H40" s="290">
        <v>110</v>
      </c>
      <c r="I40" s="288">
        <f t="shared" si="0"/>
        <v>2200</v>
      </c>
    </row>
    <row r="41" spans="1:9" x14ac:dyDescent="0.2">
      <c r="A41" s="653"/>
      <c r="B41" s="632"/>
      <c r="C41" s="632"/>
      <c r="D41" s="628"/>
      <c r="E41" s="289" t="s">
        <v>1515</v>
      </c>
      <c r="F41" s="289" t="s">
        <v>100</v>
      </c>
      <c r="G41" s="289">
        <v>2</v>
      </c>
      <c r="H41" s="290"/>
      <c r="I41" s="288">
        <f t="shared" si="0"/>
        <v>0</v>
      </c>
    </row>
    <row r="42" spans="1:9" x14ac:dyDescent="0.2">
      <c r="A42" s="653"/>
      <c r="B42" s="632"/>
      <c r="C42" s="632"/>
      <c r="D42" s="628"/>
      <c r="E42" s="289" t="s">
        <v>1496</v>
      </c>
      <c r="F42" s="289" t="s">
        <v>100</v>
      </c>
      <c r="G42" s="289">
        <v>6</v>
      </c>
      <c r="H42" s="290">
        <v>314.27999999999997</v>
      </c>
      <c r="I42" s="288">
        <f t="shared" si="0"/>
        <v>1885.6799999999998</v>
      </c>
    </row>
    <row r="43" spans="1:9" x14ac:dyDescent="0.2">
      <c r="A43" s="653"/>
      <c r="B43" s="632"/>
      <c r="C43" s="632"/>
      <c r="D43" s="628"/>
      <c r="E43" s="289" t="s">
        <v>1488</v>
      </c>
      <c r="F43" s="289" t="s">
        <v>101</v>
      </c>
      <c r="G43" s="289">
        <v>15</v>
      </c>
      <c r="H43" s="290">
        <v>26</v>
      </c>
      <c r="I43" s="288">
        <f t="shared" si="0"/>
        <v>390</v>
      </c>
    </row>
    <row r="44" spans="1:9" x14ac:dyDescent="0.2">
      <c r="A44" s="653"/>
      <c r="B44" s="632"/>
      <c r="C44" s="632"/>
      <c r="D44" s="628"/>
      <c r="E44" s="289" t="s">
        <v>123</v>
      </c>
      <c r="F44" s="289" t="s">
        <v>110</v>
      </c>
      <c r="G44" s="289">
        <v>2.08</v>
      </c>
      <c r="H44" s="290">
        <v>299.95</v>
      </c>
      <c r="I44" s="288">
        <f t="shared" si="0"/>
        <v>623.89599999999996</v>
      </c>
    </row>
    <row r="45" spans="1:9" x14ac:dyDescent="0.2">
      <c r="A45" s="653"/>
      <c r="B45" s="632"/>
      <c r="C45" s="632"/>
      <c r="D45" s="628"/>
      <c r="E45" s="289" t="s">
        <v>252</v>
      </c>
      <c r="F45" s="289" t="s">
        <v>99</v>
      </c>
      <c r="G45" s="289">
        <v>6</v>
      </c>
      <c r="H45" s="290">
        <v>45</v>
      </c>
      <c r="I45" s="288">
        <f t="shared" si="0"/>
        <v>270</v>
      </c>
    </row>
    <row r="46" spans="1:9" x14ac:dyDescent="0.2">
      <c r="A46" s="653"/>
      <c r="B46" s="632"/>
      <c r="C46" s="632"/>
      <c r="D46" s="628"/>
      <c r="E46" s="289" t="s">
        <v>248</v>
      </c>
      <c r="F46" s="289" t="s">
        <v>233</v>
      </c>
      <c r="G46" s="289">
        <v>0.25</v>
      </c>
      <c r="H46" s="290">
        <v>500</v>
      </c>
      <c r="I46" s="288">
        <f t="shared" si="0"/>
        <v>125</v>
      </c>
    </row>
    <row r="47" spans="1:9" x14ac:dyDescent="0.2">
      <c r="A47" s="653"/>
      <c r="B47" s="632"/>
      <c r="C47" s="632"/>
      <c r="D47" s="628"/>
      <c r="E47" s="289" t="s">
        <v>1381</v>
      </c>
      <c r="F47" s="289" t="s">
        <v>99</v>
      </c>
      <c r="G47" s="289">
        <v>1</v>
      </c>
      <c r="H47" s="290">
        <v>91</v>
      </c>
      <c r="I47" s="288">
        <f t="shared" si="0"/>
        <v>91</v>
      </c>
    </row>
    <row r="48" spans="1:9" x14ac:dyDescent="0.2">
      <c r="A48" s="653"/>
      <c r="B48" s="632"/>
      <c r="C48" s="632"/>
      <c r="D48" s="628"/>
      <c r="E48" s="289" t="s">
        <v>1516</v>
      </c>
      <c r="F48" s="289" t="s">
        <v>99</v>
      </c>
      <c r="G48" s="289">
        <v>1</v>
      </c>
      <c r="H48" s="290">
        <v>53</v>
      </c>
      <c r="I48" s="288">
        <f t="shared" si="0"/>
        <v>53</v>
      </c>
    </row>
    <row r="49" spans="1:9" x14ac:dyDescent="0.2">
      <c r="A49" s="653"/>
      <c r="B49" s="632"/>
      <c r="C49" s="632"/>
      <c r="D49" s="628"/>
      <c r="E49" s="289" t="s">
        <v>938</v>
      </c>
      <c r="F49" s="289" t="s">
        <v>100</v>
      </c>
      <c r="G49" s="289">
        <v>9</v>
      </c>
      <c r="H49" s="290">
        <v>116.75</v>
      </c>
      <c r="I49" s="288">
        <f t="shared" si="0"/>
        <v>1050.75</v>
      </c>
    </row>
    <row r="50" spans="1:9" x14ac:dyDescent="0.2">
      <c r="A50" s="653"/>
      <c r="B50" s="632"/>
      <c r="C50" s="632"/>
      <c r="D50" s="628"/>
      <c r="E50" s="289" t="s">
        <v>254</v>
      </c>
      <c r="F50" s="289" t="s">
        <v>100</v>
      </c>
      <c r="G50" s="289">
        <v>8</v>
      </c>
      <c r="H50" s="290">
        <v>147.5</v>
      </c>
      <c r="I50" s="288">
        <f t="shared" si="0"/>
        <v>1180</v>
      </c>
    </row>
    <row r="51" spans="1:9" x14ac:dyDescent="0.2">
      <c r="A51" s="653"/>
      <c r="B51" s="632"/>
      <c r="C51" s="632"/>
      <c r="D51" s="628"/>
      <c r="E51" s="289" t="s">
        <v>1525</v>
      </c>
      <c r="F51" s="289" t="s">
        <v>258</v>
      </c>
      <c r="G51" s="289">
        <v>1</v>
      </c>
      <c r="H51" s="290">
        <v>655</v>
      </c>
      <c r="I51" s="288">
        <f t="shared" si="0"/>
        <v>655</v>
      </c>
    </row>
    <row r="52" spans="1:9" x14ac:dyDescent="0.2">
      <c r="A52" s="653"/>
      <c r="B52" s="632"/>
      <c r="C52" s="632"/>
      <c r="D52" s="628"/>
      <c r="E52" s="289" t="s">
        <v>608</v>
      </c>
      <c r="F52" s="289" t="s">
        <v>610</v>
      </c>
      <c r="G52" s="289">
        <v>0.5</v>
      </c>
      <c r="H52" s="290">
        <v>864.8</v>
      </c>
      <c r="I52" s="288">
        <f t="shared" si="0"/>
        <v>432.4</v>
      </c>
    </row>
    <row r="53" spans="1:9" x14ac:dyDescent="0.2">
      <c r="A53" s="653"/>
      <c r="B53" s="632"/>
      <c r="C53" s="632"/>
      <c r="D53" s="628"/>
      <c r="E53" s="289" t="s">
        <v>231</v>
      </c>
      <c r="F53" s="289" t="s">
        <v>233</v>
      </c>
      <c r="G53" s="289">
        <v>3</v>
      </c>
      <c r="H53" s="290">
        <v>277</v>
      </c>
      <c r="I53" s="288">
        <f t="shared" si="0"/>
        <v>831</v>
      </c>
    </row>
    <row r="54" spans="1:9" x14ac:dyDescent="0.2">
      <c r="A54" s="653"/>
      <c r="B54" s="632"/>
      <c r="C54" s="632"/>
      <c r="D54" s="628"/>
      <c r="E54" s="289" t="s">
        <v>1016</v>
      </c>
      <c r="F54" s="289" t="s">
        <v>445</v>
      </c>
      <c r="G54" s="289">
        <v>0.3</v>
      </c>
      <c r="H54" s="290">
        <v>330.4</v>
      </c>
      <c r="I54" s="288">
        <f t="shared" si="0"/>
        <v>99.11999999999999</v>
      </c>
    </row>
    <row r="55" spans="1:9" x14ac:dyDescent="0.2">
      <c r="A55" s="653"/>
      <c r="B55" s="632"/>
      <c r="C55" s="632"/>
      <c r="D55" s="628"/>
      <c r="E55" s="289" t="s">
        <v>1517</v>
      </c>
      <c r="F55" s="289" t="s">
        <v>99</v>
      </c>
      <c r="G55" s="289">
        <v>3</v>
      </c>
      <c r="H55" s="290">
        <v>1440</v>
      </c>
      <c r="I55" s="288">
        <f t="shared" si="0"/>
        <v>4320</v>
      </c>
    </row>
    <row r="56" spans="1:9" ht="13.5" thickBot="1" x14ac:dyDescent="0.25">
      <c r="A56" s="713"/>
      <c r="B56" s="632"/>
      <c r="C56" s="632"/>
      <c r="D56" s="629"/>
      <c r="E56" s="559" t="s">
        <v>429</v>
      </c>
      <c r="F56" s="559" t="s">
        <v>99</v>
      </c>
      <c r="G56" s="559">
        <v>80</v>
      </c>
      <c r="H56" s="548">
        <v>2.34</v>
      </c>
      <c r="I56" s="529">
        <f t="shared" si="0"/>
        <v>187.2</v>
      </c>
    </row>
    <row r="57" spans="1:9" x14ac:dyDescent="0.2">
      <c r="A57" s="622" t="s">
        <v>1377</v>
      </c>
      <c r="B57" s="632"/>
      <c r="C57" s="632"/>
      <c r="D57" s="627" t="s">
        <v>111</v>
      </c>
      <c r="E57" s="487" t="s">
        <v>1000</v>
      </c>
      <c r="F57" s="487" t="s">
        <v>99</v>
      </c>
      <c r="G57" s="487">
        <v>125</v>
      </c>
      <c r="H57" s="488">
        <v>14</v>
      </c>
      <c r="I57" s="292">
        <f t="shared" si="0"/>
        <v>1750</v>
      </c>
    </row>
    <row r="58" spans="1:9" x14ac:dyDescent="0.2">
      <c r="A58" s="623"/>
      <c r="B58" s="632"/>
      <c r="C58" s="632"/>
      <c r="D58" s="628"/>
      <c r="E58" s="289" t="s">
        <v>231</v>
      </c>
      <c r="F58" s="289" t="s">
        <v>233</v>
      </c>
      <c r="G58" s="289">
        <v>3</v>
      </c>
      <c r="H58" s="290">
        <v>277</v>
      </c>
      <c r="I58" s="293">
        <f t="shared" si="0"/>
        <v>831</v>
      </c>
    </row>
    <row r="59" spans="1:9" x14ac:dyDescent="0.2">
      <c r="A59" s="623"/>
      <c r="B59" s="632"/>
      <c r="C59" s="632"/>
      <c r="D59" s="628"/>
      <c r="E59" s="289" t="s">
        <v>1016</v>
      </c>
      <c r="F59" s="289" t="s">
        <v>445</v>
      </c>
      <c r="G59" s="289">
        <v>0.5</v>
      </c>
      <c r="H59" s="290">
        <v>330.4</v>
      </c>
      <c r="I59" s="293">
        <f t="shared" si="0"/>
        <v>165.2</v>
      </c>
    </row>
    <row r="60" spans="1:9" x14ac:dyDescent="0.2">
      <c r="A60" s="623"/>
      <c r="B60" s="632"/>
      <c r="C60" s="632"/>
      <c r="D60" s="628"/>
      <c r="E60" s="289" t="s">
        <v>1354</v>
      </c>
      <c r="F60" s="289" t="s">
        <v>99</v>
      </c>
      <c r="G60" s="289">
        <v>1</v>
      </c>
      <c r="H60" s="290">
        <v>6.5</v>
      </c>
      <c r="I60" s="293">
        <f t="shared" si="0"/>
        <v>6.5</v>
      </c>
    </row>
    <row r="61" spans="1:9" x14ac:dyDescent="0.2">
      <c r="A61" s="623"/>
      <c r="B61" s="632"/>
      <c r="C61" s="632"/>
      <c r="D61" s="628"/>
      <c r="E61" s="289" t="s">
        <v>244</v>
      </c>
      <c r="F61" s="289" t="s">
        <v>99</v>
      </c>
      <c r="G61" s="289">
        <v>1</v>
      </c>
      <c r="H61" s="290">
        <v>335</v>
      </c>
      <c r="I61" s="293">
        <f t="shared" si="0"/>
        <v>335</v>
      </c>
    </row>
    <row r="62" spans="1:9" x14ac:dyDescent="0.2">
      <c r="A62" s="623"/>
      <c r="B62" s="632"/>
      <c r="C62" s="632"/>
      <c r="D62" s="628"/>
      <c r="E62" s="289" t="s">
        <v>347</v>
      </c>
      <c r="F62" s="289" t="s">
        <v>99</v>
      </c>
      <c r="G62" s="289">
        <v>3</v>
      </c>
      <c r="H62" s="290">
        <v>170</v>
      </c>
      <c r="I62" s="293">
        <f t="shared" si="0"/>
        <v>510</v>
      </c>
    </row>
    <row r="63" spans="1:9" x14ac:dyDescent="0.2">
      <c r="A63" s="623"/>
      <c r="B63" s="632"/>
      <c r="C63" s="632"/>
      <c r="D63" s="628"/>
      <c r="E63" s="289" t="s">
        <v>1518</v>
      </c>
      <c r="F63" s="289" t="s">
        <v>100</v>
      </c>
      <c r="G63" s="289">
        <v>0.15</v>
      </c>
      <c r="H63" s="290">
        <v>170</v>
      </c>
      <c r="I63" s="293">
        <f t="shared" si="0"/>
        <v>25.5</v>
      </c>
    </row>
    <row r="64" spans="1:9" x14ac:dyDescent="0.2">
      <c r="A64" s="623"/>
      <c r="B64" s="632"/>
      <c r="C64" s="632"/>
      <c r="D64" s="628"/>
      <c r="E64" s="289" t="s">
        <v>151</v>
      </c>
      <c r="F64" s="289" t="s">
        <v>100</v>
      </c>
      <c r="G64" s="289">
        <v>0.1</v>
      </c>
      <c r="H64" s="290">
        <v>80</v>
      </c>
      <c r="I64" s="293">
        <f t="shared" si="0"/>
        <v>8</v>
      </c>
    </row>
    <row r="65" spans="1:9" x14ac:dyDescent="0.2">
      <c r="A65" s="623"/>
      <c r="B65" s="632"/>
      <c r="C65" s="632"/>
      <c r="D65" s="628"/>
      <c r="E65" s="289" t="s">
        <v>1519</v>
      </c>
      <c r="F65" s="289" t="s">
        <v>99</v>
      </c>
      <c r="G65" s="289">
        <v>7</v>
      </c>
      <c r="H65" s="290">
        <v>25</v>
      </c>
      <c r="I65" s="293">
        <f t="shared" si="0"/>
        <v>175</v>
      </c>
    </row>
    <row r="66" spans="1:9" x14ac:dyDescent="0.2">
      <c r="A66" s="623"/>
      <c r="B66" s="632"/>
      <c r="C66" s="632"/>
      <c r="D66" s="628"/>
      <c r="E66" s="289" t="s">
        <v>1456</v>
      </c>
      <c r="F66" s="289" t="s">
        <v>100</v>
      </c>
      <c r="G66" s="289">
        <v>8.5999999999999993E-2</v>
      </c>
      <c r="H66" s="290">
        <v>200</v>
      </c>
      <c r="I66" s="293">
        <f t="shared" si="0"/>
        <v>17.2</v>
      </c>
    </row>
    <row r="67" spans="1:9" x14ac:dyDescent="0.2">
      <c r="A67" s="623"/>
      <c r="B67" s="632"/>
      <c r="C67" s="632"/>
      <c r="D67" s="628"/>
      <c r="E67" s="289" t="s">
        <v>1520</v>
      </c>
      <c r="F67" s="289" t="s">
        <v>99</v>
      </c>
      <c r="G67" s="289">
        <v>2</v>
      </c>
      <c r="H67" s="290">
        <v>17</v>
      </c>
      <c r="I67" s="293">
        <f t="shared" si="0"/>
        <v>34</v>
      </c>
    </row>
    <row r="68" spans="1:9" x14ac:dyDescent="0.2">
      <c r="A68" s="623"/>
      <c r="B68" s="632"/>
      <c r="C68" s="632"/>
      <c r="D68" s="628"/>
      <c r="E68" s="289" t="s">
        <v>1521</v>
      </c>
      <c r="F68" s="289" t="s">
        <v>99</v>
      </c>
      <c r="G68" s="289">
        <v>3</v>
      </c>
      <c r="H68" s="290">
        <v>12</v>
      </c>
      <c r="I68" s="293">
        <f t="shared" si="0"/>
        <v>36</v>
      </c>
    </row>
    <row r="69" spans="1:9" x14ac:dyDescent="0.2">
      <c r="A69" s="623"/>
      <c r="B69" s="632"/>
      <c r="C69" s="632"/>
      <c r="D69" s="628"/>
      <c r="E69" s="289" t="s">
        <v>1455</v>
      </c>
      <c r="F69" s="289" t="s">
        <v>99</v>
      </c>
      <c r="G69" s="289">
        <v>10</v>
      </c>
      <c r="H69" s="290">
        <v>10</v>
      </c>
      <c r="I69" s="293">
        <f t="shared" si="0"/>
        <v>100</v>
      </c>
    </row>
    <row r="70" spans="1:9" x14ac:dyDescent="0.2">
      <c r="A70" s="623"/>
      <c r="B70" s="632"/>
      <c r="C70" s="632"/>
      <c r="D70" s="628"/>
      <c r="E70" s="289" t="s">
        <v>1522</v>
      </c>
      <c r="F70" s="289" t="s">
        <v>101</v>
      </c>
      <c r="G70" s="289">
        <v>12</v>
      </c>
      <c r="H70" s="290">
        <v>230</v>
      </c>
      <c r="I70" s="293">
        <f t="shared" si="0"/>
        <v>2760</v>
      </c>
    </row>
    <row r="71" spans="1:9" ht="13.5" thickBot="1" x14ac:dyDescent="0.25">
      <c r="A71" s="624"/>
      <c r="B71" s="632"/>
      <c r="C71" s="632"/>
      <c r="D71" s="629"/>
      <c r="E71" s="443" t="s">
        <v>1523</v>
      </c>
      <c r="F71" s="443" t="s">
        <v>99</v>
      </c>
      <c r="G71" s="443">
        <v>60</v>
      </c>
      <c r="H71" s="444">
        <v>2</v>
      </c>
      <c r="I71" s="294">
        <f t="shared" si="0"/>
        <v>120</v>
      </c>
    </row>
    <row r="72" spans="1:9" ht="26.25" thickBot="1" x14ac:dyDescent="0.25">
      <c r="A72" s="46" t="s">
        <v>1524</v>
      </c>
      <c r="B72" s="632"/>
      <c r="C72" s="632"/>
      <c r="D72" s="47" t="s">
        <v>595</v>
      </c>
      <c r="E72" s="378" t="s">
        <v>1525</v>
      </c>
      <c r="F72" s="378" t="s">
        <v>258</v>
      </c>
      <c r="G72" s="378">
        <v>0.5</v>
      </c>
      <c r="H72" s="379">
        <v>655</v>
      </c>
      <c r="I72" s="310">
        <f t="shared" si="0"/>
        <v>327.5</v>
      </c>
    </row>
    <row r="73" spans="1:9" x14ac:dyDescent="0.2">
      <c r="A73" s="622" t="s">
        <v>1021</v>
      </c>
      <c r="B73" s="632"/>
      <c r="C73" s="632"/>
      <c r="D73" s="627" t="s">
        <v>109</v>
      </c>
      <c r="E73" s="487" t="s">
        <v>1526</v>
      </c>
      <c r="F73" s="487" t="s">
        <v>101</v>
      </c>
      <c r="G73" s="487">
        <v>26</v>
      </c>
      <c r="H73" s="488">
        <v>26</v>
      </c>
      <c r="I73" s="292">
        <f t="shared" si="0"/>
        <v>676</v>
      </c>
    </row>
    <row r="74" spans="1:9" x14ac:dyDescent="0.2">
      <c r="A74" s="623"/>
      <c r="B74" s="632"/>
      <c r="C74" s="632"/>
      <c r="D74" s="628"/>
      <c r="E74" s="289" t="s">
        <v>115</v>
      </c>
      <c r="F74" s="289" t="s">
        <v>99</v>
      </c>
      <c r="G74" s="289">
        <v>1</v>
      </c>
      <c r="H74" s="290">
        <v>42</v>
      </c>
      <c r="I74" s="293">
        <f t="shared" si="0"/>
        <v>42</v>
      </c>
    </row>
    <row r="75" spans="1:9" ht="13.5" thickBot="1" x14ac:dyDescent="0.25">
      <c r="A75" s="624"/>
      <c r="B75" s="626"/>
      <c r="C75" s="626"/>
      <c r="D75" s="629"/>
      <c r="E75" s="443" t="s">
        <v>450</v>
      </c>
      <c r="F75" s="443" t="s">
        <v>100</v>
      </c>
      <c r="G75" s="443">
        <v>1</v>
      </c>
      <c r="H75" s="444">
        <v>108.62</v>
      </c>
      <c r="I75" s="294">
        <f t="shared" si="0"/>
        <v>108.62</v>
      </c>
    </row>
    <row r="76" spans="1:9" x14ac:dyDescent="0.2">
      <c r="A76" s="622" t="s">
        <v>1570</v>
      </c>
      <c r="B76" s="625">
        <v>10943.08</v>
      </c>
      <c r="C76" s="625" t="s">
        <v>77</v>
      </c>
      <c r="D76" s="627" t="s">
        <v>109</v>
      </c>
      <c r="E76" s="487" t="s">
        <v>1571</v>
      </c>
      <c r="F76" s="487" t="s">
        <v>99</v>
      </c>
      <c r="G76" s="487">
        <v>61</v>
      </c>
      <c r="H76" s="488">
        <v>14</v>
      </c>
      <c r="I76" s="292">
        <f t="shared" si="0"/>
        <v>854</v>
      </c>
    </row>
    <row r="77" spans="1:9" x14ac:dyDescent="0.2">
      <c r="A77" s="623"/>
      <c r="B77" s="632"/>
      <c r="C77" s="632"/>
      <c r="D77" s="628"/>
      <c r="E77" s="289" t="s">
        <v>231</v>
      </c>
      <c r="F77" s="289" t="s">
        <v>233</v>
      </c>
      <c r="G77" s="289">
        <v>2</v>
      </c>
      <c r="H77" s="290">
        <v>277</v>
      </c>
      <c r="I77" s="293">
        <f t="shared" si="0"/>
        <v>554</v>
      </c>
    </row>
    <row r="78" spans="1:9" ht="13.5" thickBot="1" x14ac:dyDescent="0.25">
      <c r="A78" s="624"/>
      <c r="B78" s="626"/>
      <c r="C78" s="626"/>
      <c r="D78" s="629"/>
      <c r="E78" s="443" t="s">
        <v>1016</v>
      </c>
      <c r="F78" s="443" t="s">
        <v>445</v>
      </c>
      <c r="G78" s="443">
        <v>0.8</v>
      </c>
      <c r="H78" s="444">
        <v>330.4</v>
      </c>
      <c r="I78" s="294">
        <f t="shared" si="0"/>
        <v>264.32</v>
      </c>
    </row>
    <row r="79" spans="1:9" x14ac:dyDescent="0.2">
      <c r="A79" s="622" t="s">
        <v>1749</v>
      </c>
      <c r="B79" s="625">
        <v>16223.69</v>
      </c>
      <c r="C79" s="625" t="s">
        <v>78</v>
      </c>
      <c r="D79" s="627" t="s">
        <v>108</v>
      </c>
      <c r="E79" s="487" t="s">
        <v>1440</v>
      </c>
      <c r="F79" s="487" t="s">
        <v>528</v>
      </c>
      <c r="G79" s="487">
        <v>1</v>
      </c>
      <c r="H79" s="488">
        <v>520</v>
      </c>
      <c r="I79" s="292">
        <f t="shared" si="0"/>
        <v>520</v>
      </c>
    </row>
    <row r="80" spans="1:9" x14ac:dyDescent="0.2">
      <c r="A80" s="623"/>
      <c r="B80" s="632"/>
      <c r="C80" s="632"/>
      <c r="D80" s="628"/>
      <c r="E80" s="289" t="s">
        <v>151</v>
      </c>
      <c r="F80" s="289" t="s">
        <v>100</v>
      </c>
      <c r="G80" s="289">
        <v>0.2</v>
      </c>
      <c r="H80" s="290">
        <v>80</v>
      </c>
      <c r="I80" s="293">
        <f t="shared" si="0"/>
        <v>16</v>
      </c>
    </row>
    <row r="81" spans="1:9" x14ac:dyDescent="0.2">
      <c r="A81" s="623"/>
      <c r="B81" s="632"/>
      <c r="C81" s="632"/>
      <c r="D81" s="628"/>
      <c r="E81" s="289" t="s">
        <v>127</v>
      </c>
      <c r="F81" s="289" t="s">
        <v>100</v>
      </c>
      <c r="G81" s="289">
        <v>0.15</v>
      </c>
      <c r="H81" s="290">
        <v>80</v>
      </c>
      <c r="I81" s="293">
        <f t="shared" si="0"/>
        <v>12</v>
      </c>
    </row>
    <row r="82" spans="1:9" x14ac:dyDescent="0.2">
      <c r="A82" s="623"/>
      <c r="B82" s="632"/>
      <c r="C82" s="632"/>
      <c r="D82" s="628"/>
      <c r="E82" s="289" t="s">
        <v>485</v>
      </c>
      <c r="F82" s="289" t="s">
        <v>100</v>
      </c>
      <c r="G82" s="289">
        <v>0.1</v>
      </c>
      <c r="H82" s="290">
        <v>140</v>
      </c>
      <c r="I82" s="293">
        <f t="shared" si="0"/>
        <v>14</v>
      </c>
    </row>
    <row r="83" spans="1:9" ht="13.5" thickBot="1" x14ac:dyDescent="0.25">
      <c r="A83" s="624"/>
      <c r="B83" s="626"/>
      <c r="C83" s="626"/>
      <c r="D83" s="629"/>
      <c r="E83" s="443" t="s">
        <v>1750</v>
      </c>
      <c r="F83" s="443" t="s">
        <v>99</v>
      </c>
      <c r="G83" s="443">
        <v>0.25</v>
      </c>
      <c r="H83" s="444">
        <v>265</v>
      </c>
      <c r="I83" s="294">
        <f t="shared" si="0"/>
        <v>66.25</v>
      </c>
    </row>
    <row r="84" spans="1:9" x14ac:dyDescent="0.2">
      <c r="A84" s="622" t="s">
        <v>1919</v>
      </c>
      <c r="B84" s="625">
        <v>13310.83</v>
      </c>
      <c r="C84" s="625" t="s">
        <v>79</v>
      </c>
      <c r="D84" s="627"/>
      <c r="E84" s="37" t="s">
        <v>1920</v>
      </c>
      <c r="F84" s="37" t="s">
        <v>528</v>
      </c>
      <c r="G84" s="37">
        <v>1</v>
      </c>
      <c r="H84" s="38">
        <v>435</v>
      </c>
      <c r="I84" s="39">
        <f t="shared" si="0"/>
        <v>435</v>
      </c>
    </row>
    <row r="85" spans="1:9" ht="13.5" thickBot="1" x14ac:dyDescent="0.25">
      <c r="A85" s="624"/>
      <c r="B85" s="626"/>
      <c r="C85" s="626"/>
      <c r="D85" s="629"/>
      <c r="E85" s="83" t="s">
        <v>396</v>
      </c>
      <c r="F85" s="83" t="s">
        <v>99</v>
      </c>
      <c r="G85" s="83">
        <v>60</v>
      </c>
      <c r="H85" s="84">
        <v>2.34</v>
      </c>
      <c r="I85" s="200">
        <f t="shared" si="0"/>
        <v>140.39999999999998</v>
      </c>
    </row>
    <row r="86" spans="1:9" ht="13.5" thickBot="1" x14ac:dyDescent="0.25">
      <c r="A86" s="11"/>
      <c r="B86" s="13">
        <v>13451.88</v>
      </c>
      <c r="C86" s="13" t="s">
        <v>80</v>
      </c>
      <c r="D86" s="57"/>
      <c r="E86" s="289"/>
      <c r="F86" s="289"/>
      <c r="G86" s="289"/>
      <c r="H86" s="290"/>
      <c r="I86" s="288"/>
    </row>
    <row r="87" spans="1:9" ht="13.5" thickBot="1" x14ac:dyDescent="0.25">
      <c r="A87" s="440"/>
      <c r="B87" s="85"/>
      <c r="C87" s="85" t="s">
        <v>87</v>
      </c>
      <c r="D87" s="441"/>
      <c r="E87" s="47"/>
      <c r="F87" s="47"/>
      <c r="G87" s="47"/>
      <c r="H87" s="48"/>
      <c r="I87" s="49">
        <v>1143.6300000000001</v>
      </c>
    </row>
    <row r="88" spans="1:9" ht="12.75" customHeight="1" thickBot="1" x14ac:dyDescent="0.25">
      <c r="A88" s="79"/>
      <c r="B88" s="197">
        <f>SUM(B6:B86)</f>
        <v>128925.33</v>
      </c>
      <c r="C88" s="198"/>
      <c r="D88" s="197"/>
      <c r="E88" s="199"/>
      <c r="F88" s="198"/>
      <c r="G88" s="198"/>
      <c r="H88" s="197" t="s">
        <v>17</v>
      </c>
      <c r="I88" s="197">
        <f>SUM(I6:I87)</f>
        <v>50168.115999999995</v>
      </c>
    </row>
    <row r="89" spans="1:9" ht="77.25" thickBot="1" x14ac:dyDescent="0.25">
      <c r="A89" s="134" t="s">
        <v>1066</v>
      </c>
      <c r="B89" s="114" t="s">
        <v>16</v>
      </c>
      <c r="C89" s="114" t="s">
        <v>5</v>
      </c>
      <c r="D89" s="114" t="s">
        <v>23</v>
      </c>
      <c r="E89" s="118" t="s">
        <v>18</v>
      </c>
      <c r="F89" s="114" t="s">
        <v>19</v>
      </c>
      <c r="G89" s="114" t="s">
        <v>10</v>
      </c>
      <c r="H89" s="114" t="s">
        <v>13</v>
      </c>
      <c r="I89" s="115" t="s">
        <v>12</v>
      </c>
    </row>
    <row r="90" spans="1:9" x14ac:dyDescent="0.2">
      <c r="A90" s="260"/>
      <c r="B90" s="33">
        <v>12721.58</v>
      </c>
      <c r="C90" s="33" t="s">
        <v>66</v>
      </c>
      <c r="D90" s="262"/>
      <c r="E90" s="35"/>
      <c r="F90" s="35"/>
      <c r="G90" s="35"/>
      <c r="H90" s="36"/>
      <c r="I90" s="157">
        <f t="shared" ref="I90:I129" si="1">G90*H90</f>
        <v>0</v>
      </c>
    </row>
    <row r="91" spans="1:9" ht="13.5" thickBot="1" x14ac:dyDescent="0.25">
      <c r="A91" s="308"/>
      <c r="B91" s="71">
        <v>12378.4</v>
      </c>
      <c r="C91" s="71" t="s">
        <v>67</v>
      </c>
      <c r="D91" s="309"/>
      <c r="E91" s="73"/>
      <c r="F91" s="73"/>
      <c r="G91" s="73"/>
      <c r="H91" s="74"/>
      <c r="I91" s="165">
        <f t="shared" si="1"/>
        <v>0</v>
      </c>
    </row>
    <row r="92" spans="1:9" ht="12.75" customHeight="1" x14ac:dyDescent="0.2">
      <c r="A92" s="622" t="s">
        <v>199</v>
      </c>
      <c r="B92" s="625">
        <v>12216.01</v>
      </c>
      <c r="C92" s="625" t="s">
        <v>70</v>
      </c>
      <c r="D92" s="627" t="s">
        <v>605</v>
      </c>
      <c r="E92" s="37" t="s">
        <v>156</v>
      </c>
      <c r="F92" s="37" t="s">
        <v>99</v>
      </c>
      <c r="G92" s="37">
        <v>1</v>
      </c>
      <c r="H92" s="38">
        <v>235.8</v>
      </c>
      <c r="I92" s="39">
        <f t="shared" si="1"/>
        <v>235.8</v>
      </c>
    </row>
    <row r="93" spans="1:9" ht="12.75" customHeight="1" x14ac:dyDescent="0.2">
      <c r="A93" s="623"/>
      <c r="B93" s="632"/>
      <c r="C93" s="632"/>
      <c r="D93" s="628"/>
      <c r="E93" s="15" t="s">
        <v>515</v>
      </c>
      <c r="F93" s="15" t="s">
        <v>99</v>
      </c>
      <c r="G93" s="15">
        <v>1</v>
      </c>
      <c r="H93" s="16">
        <v>58</v>
      </c>
      <c r="I93" s="43">
        <f t="shared" si="1"/>
        <v>58</v>
      </c>
    </row>
    <row r="94" spans="1:9" ht="12.75" customHeight="1" x14ac:dyDescent="0.2">
      <c r="A94" s="623"/>
      <c r="B94" s="632"/>
      <c r="C94" s="632"/>
      <c r="D94" s="628"/>
      <c r="E94" s="15" t="s">
        <v>150</v>
      </c>
      <c r="F94" s="15" t="s">
        <v>99</v>
      </c>
      <c r="G94" s="15">
        <v>2</v>
      </c>
      <c r="H94" s="16">
        <v>32</v>
      </c>
      <c r="I94" s="43">
        <f t="shared" si="1"/>
        <v>64</v>
      </c>
    </row>
    <row r="95" spans="1:9" ht="12.75" customHeight="1" x14ac:dyDescent="0.2">
      <c r="A95" s="623"/>
      <c r="B95" s="632"/>
      <c r="C95" s="632"/>
      <c r="D95" s="628"/>
      <c r="E95" s="15" t="s">
        <v>492</v>
      </c>
      <c r="F95" s="15" t="s">
        <v>99</v>
      </c>
      <c r="G95" s="15">
        <v>2</v>
      </c>
      <c r="H95" s="16">
        <v>50</v>
      </c>
      <c r="I95" s="43">
        <f t="shared" si="1"/>
        <v>100</v>
      </c>
    </row>
    <row r="96" spans="1:9" ht="12.75" customHeight="1" x14ac:dyDescent="0.2">
      <c r="A96" s="623"/>
      <c r="B96" s="632"/>
      <c r="C96" s="632"/>
      <c r="D96" s="628"/>
      <c r="E96" s="15" t="s">
        <v>155</v>
      </c>
      <c r="F96" s="15" t="s">
        <v>99</v>
      </c>
      <c r="G96" s="15">
        <v>1</v>
      </c>
      <c r="H96" s="16">
        <v>25.8</v>
      </c>
      <c r="I96" s="43">
        <f t="shared" si="1"/>
        <v>25.8</v>
      </c>
    </row>
    <row r="97" spans="1:9" ht="12.75" customHeight="1" x14ac:dyDescent="0.2">
      <c r="A97" s="623"/>
      <c r="B97" s="632"/>
      <c r="C97" s="632"/>
      <c r="D97" s="628"/>
      <c r="E97" s="15" t="s">
        <v>321</v>
      </c>
      <c r="F97" s="15" t="s">
        <v>99</v>
      </c>
      <c r="G97" s="15">
        <v>1</v>
      </c>
      <c r="H97" s="16">
        <v>57.25</v>
      </c>
      <c r="I97" s="43">
        <f t="shared" si="1"/>
        <v>57.25</v>
      </c>
    </row>
    <row r="98" spans="1:9" ht="12.75" customHeight="1" x14ac:dyDescent="0.2">
      <c r="A98" s="623"/>
      <c r="B98" s="632"/>
      <c r="C98" s="632"/>
      <c r="D98" s="628"/>
      <c r="E98" s="15" t="s">
        <v>223</v>
      </c>
      <c r="F98" s="15" t="s">
        <v>99</v>
      </c>
      <c r="G98" s="15">
        <v>1</v>
      </c>
      <c r="H98" s="16">
        <v>290</v>
      </c>
      <c r="I98" s="43">
        <f t="shared" si="1"/>
        <v>290</v>
      </c>
    </row>
    <row r="99" spans="1:9" x14ac:dyDescent="0.2">
      <c r="A99" s="623"/>
      <c r="B99" s="632"/>
      <c r="C99" s="632"/>
      <c r="D99" s="628"/>
      <c r="E99" s="15" t="s">
        <v>277</v>
      </c>
      <c r="F99" s="15" t="s">
        <v>99</v>
      </c>
      <c r="G99" s="15">
        <v>2</v>
      </c>
      <c r="H99" s="16">
        <v>27</v>
      </c>
      <c r="I99" s="43">
        <f t="shared" si="1"/>
        <v>54</v>
      </c>
    </row>
    <row r="100" spans="1:9" ht="12.75" customHeight="1" x14ac:dyDescent="0.2">
      <c r="A100" s="623"/>
      <c r="B100" s="632"/>
      <c r="C100" s="632"/>
      <c r="D100" s="628"/>
      <c r="E100" s="15" t="s">
        <v>115</v>
      </c>
      <c r="F100" s="15" t="s">
        <v>99</v>
      </c>
      <c r="G100" s="15">
        <v>2</v>
      </c>
      <c r="H100" s="16">
        <v>42</v>
      </c>
      <c r="I100" s="43">
        <f t="shared" si="1"/>
        <v>84</v>
      </c>
    </row>
    <row r="101" spans="1:9" ht="12.75" customHeight="1" thickBot="1" x14ac:dyDescent="0.25">
      <c r="A101" s="624"/>
      <c r="B101" s="626"/>
      <c r="C101" s="626"/>
      <c r="D101" s="629"/>
      <c r="E101" s="40" t="s">
        <v>163</v>
      </c>
      <c r="F101" s="40" t="s">
        <v>99</v>
      </c>
      <c r="G101" s="40">
        <v>1</v>
      </c>
      <c r="H101" s="41">
        <v>37.9</v>
      </c>
      <c r="I101" s="42">
        <f t="shared" si="1"/>
        <v>37.9</v>
      </c>
    </row>
    <row r="102" spans="1:9" ht="12.75" customHeight="1" x14ac:dyDescent="0.2">
      <c r="A102" s="622" t="s">
        <v>777</v>
      </c>
      <c r="B102" s="625">
        <v>16293.84</v>
      </c>
      <c r="C102" s="625" t="s">
        <v>72</v>
      </c>
      <c r="D102" s="627" t="s">
        <v>776</v>
      </c>
      <c r="E102" s="37" t="s">
        <v>118</v>
      </c>
      <c r="F102" s="37" t="s">
        <v>99</v>
      </c>
      <c r="G102" s="37">
        <v>2</v>
      </c>
      <c r="H102" s="38">
        <v>117.24</v>
      </c>
      <c r="I102" s="39">
        <f t="shared" si="1"/>
        <v>234.48</v>
      </c>
    </row>
    <row r="103" spans="1:9" x14ac:dyDescent="0.2">
      <c r="A103" s="623"/>
      <c r="B103" s="632"/>
      <c r="C103" s="632"/>
      <c r="D103" s="628"/>
      <c r="E103" s="172" t="s">
        <v>121</v>
      </c>
      <c r="F103" s="172" t="s">
        <v>99</v>
      </c>
      <c r="G103" s="172">
        <v>2</v>
      </c>
      <c r="H103" s="296">
        <v>4.2300000000000004</v>
      </c>
      <c r="I103" s="43">
        <f t="shared" si="1"/>
        <v>8.4600000000000009</v>
      </c>
    </row>
    <row r="104" spans="1:9" ht="12.75" customHeight="1" thickBot="1" x14ac:dyDescent="0.25">
      <c r="A104" s="624"/>
      <c r="B104" s="626"/>
      <c r="C104" s="626"/>
      <c r="D104" s="629"/>
      <c r="E104" s="40" t="s">
        <v>778</v>
      </c>
      <c r="F104" s="40" t="s">
        <v>101</v>
      </c>
      <c r="G104" s="40">
        <v>1</v>
      </c>
      <c r="H104" s="41">
        <v>49.76</v>
      </c>
      <c r="I104" s="42">
        <f t="shared" si="1"/>
        <v>49.76</v>
      </c>
    </row>
    <row r="105" spans="1:9" ht="26.25" thickBot="1" x14ac:dyDescent="0.25">
      <c r="A105" s="46" t="s">
        <v>804</v>
      </c>
      <c r="B105" s="85">
        <v>16009.42</v>
      </c>
      <c r="C105" s="85" t="s">
        <v>73</v>
      </c>
      <c r="D105" s="452" t="s">
        <v>108</v>
      </c>
      <c r="E105" s="47" t="s">
        <v>352</v>
      </c>
      <c r="F105" s="47" t="s">
        <v>99</v>
      </c>
      <c r="G105" s="47">
        <v>2</v>
      </c>
      <c r="H105" s="48">
        <v>200</v>
      </c>
      <c r="I105" s="49">
        <f t="shared" si="1"/>
        <v>400</v>
      </c>
    </row>
    <row r="106" spans="1:9" ht="26.25" thickBot="1" x14ac:dyDescent="0.25">
      <c r="A106" s="46" t="s">
        <v>804</v>
      </c>
      <c r="B106" s="625">
        <v>13845.33</v>
      </c>
      <c r="C106" s="625" t="s">
        <v>74</v>
      </c>
      <c r="D106" s="47" t="s">
        <v>1124</v>
      </c>
      <c r="E106" s="47" t="s">
        <v>352</v>
      </c>
      <c r="F106" s="47" t="s">
        <v>99</v>
      </c>
      <c r="G106" s="47">
        <v>1</v>
      </c>
      <c r="H106" s="48">
        <v>200</v>
      </c>
      <c r="I106" s="49">
        <f t="shared" si="1"/>
        <v>200</v>
      </c>
    </row>
    <row r="107" spans="1:9" ht="26.25" thickBot="1" x14ac:dyDescent="0.25">
      <c r="A107" s="46" t="s">
        <v>329</v>
      </c>
      <c r="B107" s="626"/>
      <c r="C107" s="626"/>
      <c r="D107" s="47" t="s">
        <v>759</v>
      </c>
      <c r="E107" s="47" t="s">
        <v>1153</v>
      </c>
      <c r="F107" s="47" t="s">
        <v>99</v>
      </c>
      <c r="G107" s="47">
        <v>1</v>
      </c>
      <c r="H107" s="48">
        <v>111.73</v>
      </c>
      <c r="I107" s="49">
        <f t="shared" si="1"/>
        <v>111.73</v>
      </c>
    </row>
    <row r="108" spans="1:9" x14ac:dyDescent="0.2">
      <c r="A108" s="622" t="s">
        <v>329</v>
      </c>
      <c r="B108" s="625">
        <v>14436.33</v>
      </c>
      <c r="C108" s="625" t="s">
        <v>75</v>
      </c>
      <c r="D108" s="627" t="s">
        <v>330</v>
      </c>
      <c r="E108" s="37" t="s">
        <v>342</v>
      </c>
      <c r="F108" s="37" t="s">
        <v>99</v>
      </c>
      <c r="G108" s="37">
        <v>1</v>
      </c>
      <c r="H108" s="38">
        <v>151.75</v>
      </c>
      <c r="I108" s="39">
        <f t="shared" ref="I108:I113" si="2">G108*H108</f>
        <v>151.75</v>
      </c>
    </row>
    <row r="109" spans="1:9" ht="12.75" customHeight="1" x14ac:dyDescent="0.2">
      <c r="A109" s="623"/>
      <c r="B109" s="632"/>
      <c r="C109" s="632"/>
      <c r="D109" s="628"/>
      <c r="E109" s="35" t="s">
        <v>331</v>
      </c>
      <c r="F109" s="35" t="s">
        <v>99</v>
      </c>
      <c r="G109" s="35">
        <v>4</v>
      </c>
      <c r="H109" s="36">
        <v>8.6999999999999993</v>
      </c>
      <c r="I109" s="157">
        <f t="shared" si="2"/>
        <v>34.799999999999997</v>
      </c>
    </row>
    <row r="110" spans="1:9" x14ac:dyDescent="0.2">
      <c r="A110" s="623"/>
      <c r="B110" s="632"/>
      <c r="C110" s="632"/>
      <c r="D110" s="628"/>
      <c r="E110" s="35" t="s">
        <v>1206</v>
      </c>
      <c r="F110" s="35" t="s">
        <v>99</v>
      </c>
      <c r="G110" s="35">
        <v>4</v>
      </c>
      <c r="H110" s="36">
        <v>17.920000000000002</v>
      </c>
      <c r="I110" s="157">
        <f t="shared" si="2"/>
        <v>71.680000000000007</v>
      </c>
    </row>
    <row r="111" spans="1:9" ht="12.75" customHeight="1" x14ac:dyDescent="0.2">
      <c r="A111" s="623"/>
      <c r="B111" s="632"/>
      <c r="C111" s="632"/>
      <c r="D111" s="628"/>
      <c r="E111" s="35" t="s">
        <v>1207</v>
      </c>
      <c r="F111" s="35" t="s">
        <v>99</v>
      </c>
      <c r="G111" s="35">
        <v>4</v>
      </c>
      <c r="H111" s="36">
        <v>30</v>
      </c>
      <c r="I111" s="157">
        <f t="shared" si="2"/>
        <v>120</v>
      </c>
    </row>
    <row r="112" spans="1:9" ht="12.75" customHeight="1" thickBot="1" x14ac:dyDescent="0.25">
      <c r="A112" s="624"/>
      <c r="B112" s="626"/>
      <c r="C112" s="626"/>
      <c r="D112" s="629"/>
      <c r="E112" s="83" t="s">
        <v>788</v>
      </c>
      <c r="F112" s="83" t="s">
        <v>99</v>
      </c>
      <c r="G112" s="83">
        <v>4</v>
      </c>
      <c r="H112" s="84">
        <v>27</v>
      </c>
      <c r="I112" s="200">
        <f t="shared" si="2"/>
        <v>108</v>
      </c>
    </row>
    <row r="113" spans="1:9" ht="26.25" thickBot="1" x14ac:dyDescent="0.25">
      <c r="A113" s="46" t="s">
        <v>329</v>
      </c>
      <c r="B113" s="625">
        <v>16310.12</v>
      </c>
      <c r="C113" s="625" t="s">
        <v>76</v>
      </c>
      <c r="D113" s="55" t="s">
        <v>330</v>
      </c>
      <c r="E113" s="47" t="s">
        <v>342</v>
      </c>
      <c r="F113" s="47" t="s">
        <v>99</v>
      </c>
      <c r="G113" s="47">
        <v>1</v>
      </c>
      <c r="H113" s="48">
        <v>151.75</v>
      </c>
      <c r="I113" s="49">
        <f t="shared" si="2"/>
        <v>151.75</v>
      </c>
    </row>
    <row r="114" spans="1:9" ht="12.75" customHeight="1" x14ac:dyDescent="0.2">
      <c r="A114" s="622" t="s">
        <v>107</v>
      </c>
      <c r="B114" s="632"/>
      <c r="C114" s="632"/>
      <c r="D114" s="627" t="s">
        <v>759</v>
      </c>
      <c r="E114" s="37" t="s">
        <v>1035</v>
      </c>
      <c r="F114" s="37" t="s">
        <v>99</v>
      </c>
      <c r="G114" s="37">
        <v>1</v>
      </c>
      <c r="H114" s="38">
        <v>350.86</v>
      </c>
      <c r="I114" s="39">
        <f t="shared" si="1"/>
        <v>350.86</v>
      </c>
    </row>
    <row r="115" spans="1:9" ht="12.75" customHeight="1" x14ac:dyDescent="0.2">
      <c r="A115" s="623"/>
      <c r="B115" s="632"/>
      <c r="C115" s="632"/>
      <c r="D115" s="628"/>
      <c r="E115" s="15" t="s">
        <v>122</v>
      </c>
      <c r="F115" s="15" t="s">
        <v>99</v>
      </c>
      <c r="G115" s="15">
        <v>1</v>
      </c>
      <c r="H115" s="16">
        <v>191.48</v>
      </c>
      <c r="I115" s="43">
        <f t="shared" si="1"/>
        <v>191.48</v>
      </c>
    </row>
    <row r="116" spans="1:9" ht="12.75" customHeight="1" x14ac:dyDescent="0.2">
      <c r="A116" s="623"/>
      <c r="B116" s="632"/>
      <c r="C116" s="632"/>
      <c r="D116" s="628"/>
      <c r="E116" s="15" t="s">
        <v>299</v>
      </c>
      <c r="F116" s="15" t="s">
        <v>99</v>
      </c>
      <c r="G116" s="15">
        <v>1</v>
      </c>
      <c r="H116" s="16">
        <v>132.5</v>
      </c>
      <c r="I116" s="43">
        <f t="shared" si="1"/>
        <v>132.5</v>
      </c>
    </row>
    <row r="117" spans="1:9" ht="12.75" customHeight="1" thickBot="1" x14ac:dyDescent="0.25">
      <c r="A117" s="624"/>
      <c r="B117" s="626"/>
      <c r="C117" s="626"/>
      <c r="D117" s="629"/>
      <c r="E117" s="40" t="s">
        <v>450</v>
      </c>
      <c r="F117" s="40" t="s">
        <v>100</v>
      </c>
      <c r="G117" s="40">
        <v>2</v>
      </c>
      <c r="H117" s="41">
        <v>108.62</v>
      </c>
      <c r="I117" s="42">
        <f t="shared" si="1"/>
        <v>217.24</v>
      </c>
    </row>
    <row r="118" spans="1:9" ht="12.75" customHeight="1" thickBot="1" x14ac:dyDescent="0.25">
      <c r="A118" s="313"/>
      <c r="B118" s="70">
        <v>16860.47</v>
      </c>
      <c r="C118" s="70" t="s">
        <v>77</v>
      </c>
      <c r="D118" s="315"/>
      <c r="E118" s="53"/>
      <c r="F118" s="53"/>
      <c r="G118" s="53"/>
      <c r="H118" s="153"/>
      <c r="I118" s="165">
        <f t="shared" si="1"/>
        <v>0</v>
      </c>
    </row>
    <row r="119" spans="1:9" ht="13.5" thickBot="1" x14ac:dyDescent="0.25">
      <c r="A119" s="46" t="s">
        <v>153</v>
      </c>
      <c r="B119" s="85">
        <v>21019.01</v>
      </c>
      <c r="C119" s="85" t="s">
        <v>78</v>
      </c>
      <c r="D119" s="47" t="s">
        <v>1278</v>
      </c>
      <c r="E119" s="47" t="s">
        <v>196</v>
      </c>
      <c r="F119" s="47" t="s">
        <v>99</v>
      </c>
      <c r="G119" s="47">
        <v>1</v>
      </c>
      <c r="H119" s="48">
        <v>230</v>
      </c>
      <c r="I119" s="49">
        <f t="shared" si="1"/>
        <v>230</v>
      </c>
    </row>
    <row r="120" spans="1:9" ht="12.75" customHeight="1" x14ac:dyDescent="0.2">
      <c r="A120" s="678" t="s">
        <v>329</v>
      </c>
      <c r="B120" s="625">
        <v>19421.330000000002</v>
      </c>
      <c r="C120" s="625" t="s">
        <v>79</v>
      </c>
      <c r="D120" s="627" t="s">
        <v>330</v>
      </c>
      <c r="E120" s="35" t="s">
        <v>331</v>
      </c>
      <c r="F120" s="35" t="s">
        <v>99</v>
      </c>
      <c r="G120" s="35">
        <v>3</v>
      </c>
      <c r="H120" s="36">
        <v>7.53</v>
      </c>
      <c r="I120" s="157">
        <f t="shared" si="1"/>
        <v>22.59</v>
      </c>
    </row>
    <row r="121" spans="1:9" x14ac:dyDescent="0.2">
      <c r="A121" s="679"/>
      <c r="B121" s="632"/>
      <c r="C121" s="632"/>
      <c r="D121" s="628"/>
      <c r="E121" s="15" t="s">
        <v>1914</v>
      </c>
      <c r="F121" s="15" t="s">
        <v>102</v>
      </c>
      <c r="G121" s="15">
        <v>1</v>
      </c>
      <c r="H121" s="16">
        <v>723.34</v>
      </c>
      <c r="I121" s="43">
        <f t="shared" si="1"/>
        <v>723.34</v>
      </c>
    </row>
    <row r="122" spans="1:9" ht="13.5" thickBot="1" x14ac:dyDescent="0.25">
      <c r="A122" s="680"/>
      <c r="B122" s="626"/>
      <c r="C122" s="626"/>
      <c r="D122" s="629"/>
      <c r="E122" s="73" t="s">
        <v>1915</v>
      </c>
      <c r="F122" s="73" t="s">
        <v>99</v>
      </c>
      <c r="G122" s="73">
        <v>1</v>
      </c>
      <c r="H122" s="74">
        <v>60</v>
      </c>
      <c r="I122" s="201">
        <f t="shared" si="1"/>
        <v>60</v>
      </c>
    </row>
    <row r="123" spans="1:9" x14ac:dyDescent="0.2">
      <c r="A123" s="622" t="s">
        <v>329</v>
      </c>
      <c r="B123" s="625">
        <v>20723.57</v>
      </c>
      <c r="C123" s="625" t="s">
        <v>80</v>
      </c>
      <c r="D123" s="625" t="s">
        <v>330</v>
      </c>
      <c r="E123" s="37" t="s">
        <v>331</v>
      </c>
      <c r="F123" s="37" t="s">
        <v>99</v>
      </c>
      <c r="G123" s="37">
        <v>1</v>
      </c>
      <c r="H123" s="38">
        <v>17</v>
      </c>
      <c r="I123" s="156">
        <f t="shared" si="1"/>
        <v>17</v>
      </c>
    </row>
    <row r="124" spans="1:9" ht="13.5" thickBot="1" x14ac:dyDescent="0.25">
      <c r="A124" s="624"/>
      <c r="B124" s="632"/>
      <c r="C124" s="632"/>
      <c r="D124" s="626"/>
      <c r="E124" s="40" t="s">
        <v>337</v>
      </c>
      <c r="F124" s="40" t="s">
        <v>99</v>
      </c>
      <c r="G124" s="40">
        <v>1</v>
      </c>
      <c r="H124" s="41">
        <v>48.26</v>
      </c>
      <c r="I124" s="42">
        <f t="shared" si="1"/>
        <v>48.26</v>
      </c>
    </row>
    <row r="125" spans="1:9" ht="12.75" customHeight="1" x14ac:dyDescent="0.2">
      <c r="A125" s="622" t="s">
        <v>112</v>
      </c>
      <c r="B125" s="632"/>
      <c r="C125" s="632"/>
      <c r="D125" s="625" t="s">
        <v>667</v>
      </c>
      <c r="E125" s="37" t="s">
        <v>687</v>
      </c>
      <c r="F125" s="37" t="s">
        <v>99</v>
      </c>
      <c r="G125" s="37">
        <v>1</v>
      </c>
      <c r="H125" s="38">
        <v>36</v>
      </c>
      <c r="I125" s="156">
        <f t="shared" si="1"/>
        <v>36</v>
      </c>
    </row>
    <row r="126" spans="1:9" ht="12.75" customHeight="1" x14ac:dyDescent="0.2">
      <c r="A126" s="623"/>
      <c r="B126" s="632"/>
      <c r="C126" s="632"/>
      <c r="D126" s="632"/>
      <c r="E126" s="15" t="s">
        <v>118</v>
      </c>
      <c r="F126" s="15" t="s">
        <v>99</v>
      </c>
      <c r="G126" s="15">
        <v>1</v>
      </c>
      <c r="H126" s="16">
        <v>98.8</v>
      </c>
      <c r="I126" s="201">
        <f t="shared" si="1"/>
        <v>98.8</v>
      </c>
    </row>
    <row r="127" spans="1:9" ht="12.75" customHeight="1" x14ac:dyDescent="0.2">
      <c r="A127" s="623"/>
      <c r="B127" s="632"/>
      <c r="C127" s="632"/>
      <c r="D127" s="632"/>
      <c r="E127" s="15" t="s">
        <v>421</v>
      </c>
      <c r="F127" s="15" t="s">
        <v>99</v>
      </c>
      <c r="G127" s="15">
        <v>1</v>
      </c>
      <c r="H127" s="16">
        <v>45</v>
      </c>
      <c r="I127" s="201">
        <f t="shared" si="1"/>
        <v>45</v>
      </c>
    </row>
    <row r="128" spans="1:9" ht="12.75" customHeight="1" x14ac:dyDescent="0.2">
      <c r="A128" s="623"/>
      <c r="B128" s="632"/>
      <c r="C128" s="632"/>
      <c r="D128" s="632"/>
      <c r="E128" s="15" t="s">
        <v>121</v>
      </c>
      <c r="F128" s="15" t="s">
        <v>99</v>
      </c>
      <c r="G128" s="15">
        <v>1</v>
      </c>
      <c r="H128" s="16">
        <v>5.85</v>
      </c>
      <c r="I128" s="201">
        <f t="shared" si="1"/>
        <v>5.85</v>
      </c>
    </row>
    <row r="129" spans="1:9" ht="12.75" customHeight="1" thickBot="1" x14ac:dyDescent="0.25">
      <c r="A129" s="624"/>
      <c r="B129" s="626"/>
      <c r="C129" s="626"/>
      <c r="D129" s="626"/>
      <c r="E129" s="40" t="s">
        <v>115</v>
      </c>
      <c r="F129" s="40" t="s">
        <v>99</v>
      </c>
      <c r="G129" s="40">
        <v>2</v>
      </c>
      <c r="H129" s="41">
        <v>45</v>
      </c>
      <c r="I129" s="42">
        <f t="shared" si="1"/>
        <v>90</v>
      </c>
    </row>
    <row r="130" spans="1:9" ht="12.75" customHeight="1" thickBot="1" x14ac:dyDescent="0.25">
      <c r="A130" s="440"/>
      <c r="B130" s="85"/>
      <c r="C130" s="85" t="s">
        <v>87</v>
      </c>
      <c r="D130" s="441"/>
      <c r="E130" s="47"/>
      <c r="F130" s="47"/>
      <c r="G130" s="47"/>
      <c r="H130" s="48"/>
      <c r="I130" s="49">
        <v>1523.71</v>
      </c>
    </row>
    <row r="131" spans="1:9" ht="12.75" customHeight="1" thickBot="1" x14ac:dyDescent="0.25">
      <c r="A131" s="32"/>
      <c r="B131" s="51">
        <f>SUM(B90:B129)</f>
        <v>192235.41000000003</v>
      </c>
      <c r="C131" s="50"/>
      <c r="D131" s="51"/>
      <c r="E131" s="52"/>
      <c r="F131" s="50"/>
      <c r="G131" s="50"/>
      <c r="H131" s="51" t="s">
        <v>17</v>
      </c>
      <c r="I131" s="18">
        <f>SUM(I90:I130)</f>
        <v>6441.7900000000018</v>
      </c>
    </row>
    <row r="132" spans="1:9" ht="64.5" thickBot="1" x14ac:dyDescent="0.25">
      <c r="A132" s="134" t="s">
        <v>144</v>
      </c>
      <c r="B132" s="371" t="s">
        <v>16</v>
      </c>
      <c r="C132" s="371" t="s">
        <v>5</v>
      </c>
      <c r="D132" s="371" t="s">
        <v>23</v>
      </c>
      <c r="E132" s="439" t="s">
        <v>18</v>
      </c>
      <c r="F132" s="371" t="s">
        <v>19</v>
      </c>
      <c r="G132" s="371" t="s">
        <v>10</v>
      </c>
      <c r="H132" s="371" t="s">
        <v>13</v>
      </c>
      <c r="I132" s="372" t="s">
        <v>12</v>
      </c>
    </row>
    <row r="133" spans="1:9" ht="12.75" customHeight="1" thickBot="1" x14ac:dyDescent="0.25">
      <c r="A133" s="103"/>
      <c r="B133" s="104">
        <v>6549.04</v>
      </c>
      <c r="C133" s="58" t="s">
        <v>66</v>
      </c>
      <c r="D133" s="64"/>
      <c r="E133" s="59"/>
      <c r="F133" s="59"/>
      <c r="G133" s="59"/>
      <c r="H133" s="60"/>
      <c r="I133" s="61"/>
    </row>
    <row r="134" spans="1:9" ht="12.75" customHeight="1" thickBot="1" x14ac:dyDescent="0.25">
      <c r="A134" s="103"/>
      <c r="B134" s="105">
        <v>6308.93</v>
      </c>
      <c r="C134" s="92" t="s">
        <v>67</v>
      </c>
      <c r="D134" s="93"/>
      <c r="E134" s="94"/>
      <c r="F134" s="94"/>
      <c r="G134" s="94"/>
      <c r="H134" s="95"/>
      <c r="I134" s="96"/>
    </row>
    <row r="135" spans="1:9" ht="12.75" customHeight="1" thickBot="1" x14ac:dyDescent="0.25">
      <c r="A135" s="103"/>
      <c r="B135" s="106">
        <v>6423.75</v>
      </c>
      <c r="C135" s="85" t="s">
        <v>70</v>
      </c>
      <c r="D135" s="86"/>
      <c r="E135" s="47"/>
      <c r="F135" s="47"/>
      <c r="G135" s="47"/>
      <c r="H135" s="48"/>
      <c r="I135" s="49"/>
    </row>
    <row r="136" spans="1:9" ht="12.75" customHeight="1" thickBot="1" x14ac:dyDescent="0.25">
      <c r="A136" s="103"/>
      <c r="B136" s="106">
        <v>3658.14</v>
      </c>
      <c r="C136" s="85" t="s">
        <v>72</v>
      </c>
      <c r="D136" s="86"/>
      <c r="E136" s="47"/>
      <c r="F136" s="47"/>
      <c r="G136" s="47"/>
      <c r="H136" s="48"/>
      <c r="I136" s="49"/>
    </row>
    <row r="137" spans="1:9" ht="12.75" customHeight="1" thickBot="1" x14ac:dyDescent="0.25">
      <c r="A137" s="103"/>
      <c r="B137" s="106">
        <v>6860.76</v>
      </c>
      <c r="C137" s="85" t="s">
        <v>73</v>
      </c>
      <c r="D137" s="86"/>
      <c r="E137" s="47"/>
      <c r="F137" s="47"/>
      <c r="G137" s="47"/>
      <c r="H137" s="48"/>
      <c r="I137" s="49"/>
    </row>
    <row r="138" spans="1:9" ht="12.75" customHeight="1" thickBot="1" x14ac:dyDescent="0.25">
      <c r="A138" s="103"/>
      <c r="B138" s="106">
        <v>6515.4</v>
      </c>
      <c r="C138" s="85" t="s">
        <v>74</v>
      </c>
      <c r="D138" s="86"/>
      <c r="E138" s="47"/>
      <c r="F138" s="47"/>
      <c r="G138" s="47"/>
      <c r="H138" s="48"/>
      <c r="I138" s="49"/>
    </row>
    <row r="139" spans="1:9" ht="12.75" customHeight="1" thickBot="1" x14ac:dyDescent="0.25">
      <c r="A139" s="11"/>
      <c r="B139" s="106">
        <v>4160.08</v>
      </c>
      <c r="C139" s="85" t="s">
        <v>75</v>
      </c>
      <c r="D139" s="86"/>
      <c r="E139" s="47"/>
      <c r="F139" s="47"/>
      <c r="G139" s="47"/>
      <c r="H139" s="48"/>
      <c r="I139" s="49"/>
    </row>
    <row r="140" spans="1:9" ht="12.75" customHeight="1" thickBot="1" x14ac:dyDescent="0.25">
      <c r="A140" s="11"/>
      <c r="B140" s="106">
        <v>5602.77</v>
      </c>
      <c r="C140" s="85" t="s">
        <v>76</v>
      </c>
      <c r="D140" s="86"/>
      <c r="E140" s="47"/>
      <c r="F140" s="47"/>
      <c r="G140" s="47"/>
      <c r="H140" s="48"/>
      <c r="I140" s="49"/>
    </row>
    <row r="141" spans="1:9" ht="12.75" customHeight="1" thickBot="1" x14ac:dyDescent="0.25">
      <c r="A141" s="11"/>
      <c r="B141" s="106">
        <v>7731.77</v>
      </c>
      <c r="C141" s="85" t="s">
        <v>77</v>
      </c>
      <c r="D141" s="86"/>
      <c r="E141" s="47"/>
      <c r="F141" s="47"/>
      <c r="G141" s="47"/>
      <c r="H141" s="48"/>
      <c r="I141" s="49"/>
    </row>
    <row r="142" spans="1:9" ht="12.75" customHeight="1" thickBot="1" x14ac:dyDescent="0.25">
      <c r="A142" s="11"/>
      <c r="B142" s="106">
        <v>8361.15</v>
      </c>
      <c r="C142" s="85" t="s">
        <v>78</v>
      </c>
      <c r="D142" s="86"/>
      <c r="E142" s="47"/>
      <c r="F142" s="47"/>
      <c r="G142" s="47"/>
      <c r="H142" s="48"/>
      <c r="I142" s="49"/>
    </row>
    <row r="143" spans="1:9" ht="12.75" customHeight="1" thickBot="1" x14ac:dyDescent="0.25">
      <c r="A143" s="11"/>
      <c r="B143" s="106">
        <v>7883.12</v>
      </c>
      <c r="C143" s="85" t="s">
        <v>79</v>
      </c>
      <c r="D143" s="86"/>
      <c r="E143" s="47"/>
      <c r="F143" s="47"/>
      <c r="G143" s="47"/>
      <c r="H143" s="48"/>
      <c r="I143" s="49"/>
    </row>
    <row r="144" spans="1:9" ht="12.75" customHeight="1" thickBot="1" x14ac:dyDescent="0.25">
      <c r="A144" s="11"/>
      <c r="B144" s="106">
        <v>8355.69</v>
      </c>
      <c r="C144" s="85" t="s">
        <v>80</v>
      </c>
      <c r="D144" s="86"/>
      <c r="E144" s="47"/>
      <c r="F144" s="47"/>
      <c r="G144" s="47"/>
      <c r="H144" s="48"/>
      <c r="I144" s="49"/>
    </row>
    <row r="145" spans="1:9" ht="12.75" customHeight="1" thickBot="1" x14ac:dyDescent="0.25">
      <c r="A145" s="418"/>
      <c r="B145" s="454">
        <f>SUM(B133:B144)</f>
        <v>78410.60000000002</v>
      </c>
      <c r="C145" s="458" t="s">
        <v>87</v>
      </c>
      <c r="D145" s="86"/>
      <c r="E145" s="47"/>
      <c r="F145" s="47"/>
      <c r="G145" s="47"/>
      <c r="H145" s="48"/>
      <c r="I145" s="49"/>
    </row>
    <row r="146" spans="1:9" ht="12.75" customHeight="1" thickBot="1" x14ac:dyDescent="0.25">
      <c r="A146" s="655" t="s">
        <v>106</v>
      </c>
      <c r="B146" s="106">
        <v>1234.8</v>
      </c>
      <c r="C146" s="85" t="s">
        <v>74</v>
      </c>
      <c r="D146" s="86"/>
      <c r="E146" s="47"/>
      <c r="F146" s="47"/>
      <c r="G146" s="47"/>
      <c r="H146" s="48"/>
      <c r="I146" s="49"/>
    </row>
    <row r="147" spans="1:9" ht="12.75" customHeight="1" thickBot="1" x14ac:dyDescent="0.25">
      <c r="A147" s="656"/>
      <c r="B147" s="106">
        <v>521.02</v>
      </c>
      <c r="C147" s="85" t="s">
        <v>75</v>
      </c>
      <c r="D147" s="86"/>
      <c r="E147" s="47"/>
      <c r="F147" s="47"/>
      <c r="G147" s="47"/>
      <c r="H147" s="48"/>
      <c r="I147" s="49"/>
    </row>
    <row r="148" spans="1:9" ht="12.75" customHeight="1" thickBot="1" x14ac:dyDescent="0.25">
      <c r="A148" s="657"/>
      <c r="B148" s="106">
        <v>648.17999999999995</v>
      </c>
      <c r="C148" s="85" t="s">
        <v>76</v>
      </c>
      <c r="D148" s="86"/>
      <c r="E148" s="47"/>
      <c r="F148" s="47"/>
      <c r="G148" s="47"/>
      <c r="H148" s="48"/>
      <c r="I148" s="49"/>
    </row>
    <row r="149" spans="1:9" ht="12.75" customHeight="1" thickBot="1" x14ac:dyDescent="0.25">
      <c r="A149" s="526"/>
      <c r="B149" s="454">
        <f>SUM(B146:B148)</f>
        <v>2404</v>
      </c>
      <c r="C149" s="458" t="s">
        <v>87</v>
      </c>
      <c r="D149" s="86"/>
      <c r="E149" s="47"/>
      <c r="F149" s="47"/>
      <c r="G149" s="47"/>
      <c r="H149" s="48"/>
      <c r="I149" s="49">
        <v>901.6</v>
      </c>
    </row>
    <row r="150" spans="1:9" ht="12.75" customHeight="1" thickBot="1" x14ac:dyDescent="0.25">
      <c r="A150" s="79"/>
      <c r="B150" s="197">
        <f>B145+B149</f>
        <v>80814.60000000002</v>
      </c>
      <c r="C150" s="198"/>
      <c r="D150" s="197"/>
      <c r="E150" s="199"/>
      <c r="F150" s="198"/>
      <c r="G150" s="198"/>
      <c r="H150" s="197" t="s">
        <v>17</v>
      </c>
      <c r="I150" s="197">
        <f>SUM(I133:I149)</f>
        <v>901.6</v>
      </c>
    </row>
    <row r="151" spans="1:9" ht="64.5" thickBot="1" x14ac:dyDescent="0.25">
      <c r="A151" s="134" t="s">
        <v>145</v>
      </c>
      <c r="B151" s="117" t="s">
        <v>16</v>
      </c>
      <c r="C151" s="131" t="s">
        <v>5</v>
      </c>
      <c r="D151" s="117" t="s">
        <v>23</v>
      </c>
      <c r="E151" s="132" t="s">
        <v>18</v>
      </c>
      <c r="F151" s="117" t="s">
        <v>19</v>
      </c>
      <c r="G151" s="131" t="s">
        <v>10</v>
      </c>
      <c r="H151" s="117" t="s">
        <v>13</v>
      </c>
      <c r="I151" s="117" t="s">
        <v>12</v>
      </c>
    </row>
    <row r="152" spans="1:9" ht="12.75" customHeight="1" thickBot="1" x14ac:dyDescent="0.25">
      <c r="A152" s="227"/>
      <c r="B152" s="106">
        <v>8209.2199999999993</v>
      </c>
      <c r="C152" s="55" t="s">
        <v>66</v>
      </c>
      <c r="D152" s="86"/>
      <c r="E152" s="47"/>
      <c r="F152" s="47"/>
      <c r="G152" s="47"/>
      <c r="H152" s="48"/>
      <c r="I152" s="49"/>
    </row>
    <row r="153" spans="1:9" ht="12.75" customHeight="1" thickBot="1" x14ac:dyDescent="0.25">
      <c r="A153" s="227"/>
      <c r="B153" s="106">
        <v>8414.6200000000008</v>
      </c>
      <c r="C153" s="55" t="s">
        <v>67</v>
      </c>
      <c r="D153" s="86"/>
      <c r="E153" s="47"/>
      <c r="F153" s="47"/>
      <c r="G153" s="47"/>
      <c r="H153" s="48"/>
      <c r="I153" s="49"/>
    </row>
    <row r="154" spans="1:9" ht="12.75" customHeight="1" thickBot="1" x14ac:dyDescent="0.25">
      <c r="A154" s="227"/>
      <c r="B154" s="106">
        <v>8837.68</v>
      </c>
      <c r="C154" s="85" t="s">
        <v>70</v>
      </c>
      <c r="D154" s="86"/>
      <c r="E154" s="47"/>
      <c r="F154" s="47"/>
      <c r="G154" s="47"/>
      <c r="H154" s="48"/>
      <c r="I154" s="49"/>
    </row>
    <row r="155" spans="1:9" ht="12.75" customHeight="1" thickBot="1" x14ac:dyDescent="0.25">
      <c r="A155" s="227"/>
      <c r="B155" s="106">
        <v>8411.65</v>
      </c>
      <c r="C155" s="85" t="s">
        <v>72</v>
      </c>
      <c r="D155" s="86"/>
      <c r="E155" s="47"/>
      <c r="F155" s="47"/>
      <c r="G155" s="47"/>
      <c r="H155" s="48"/>
      <c r="I155" s="49"/>
    </row>
    <row r="156" spans="1:9" ht="12.75" customHeight="1" thickBot="1" x14ac:dyDescent="0.25">
      <c r="A156" s="227"/>
      <c r="B156" s="106">
        <v>8570.7800000000007</v>
      </c>
      <c r="C156" s="85" t="s">
        <v>73</v>
      </c>
      <c r="D156" s="86"/>
      <c r="E156" s="47"/>
      <c r="F156" s="47"/>
      <c r="G156" s="47"/>
      <c r="H156" s="48"/>
      <c r="I156" s="49"/>
    </row>
    <row r="157" spans="1:9" ht="12.75" customHeight="1" thickBot="1" x14ac:dyDescent="0.25">
      <c r="A157" s="227"/>
      <c r="B157" s="106">
        <v>9863.07</v>
      </c>
      <c r="C157" s="85" t="s">
        <v>74</v>
      </c>
      <c r="D157" s="86"/>
      <c r="E157" s="47"/>
      <c r="F157" s="47"/>
      <c r="G157" s="47"/>
      <c r="H157" s="48"/>
      <c r="I157" s="49"/>
    </row>
    <row r="158" spans="1:9" ht="12.75" customHeight="1" thickBot="1" x14ac:dyDescent="0.25">
      <c r="A158" s="227"/>
      <c r="B158" s="106">
        <v>5275.48</v>
      </c>
      <c r="C158" s="85" t="s">
        <v>75</v>
      </c>
      <c r="D158" s="86"/>
      <c r="E158" s="47"/>
      <c r="F158" s="47"/>
      <c r="G158" s="47"/>
      <c r="H158" s="48"/>
      <c r="I158" s="49"/>
    </row>
    <row r="159" spans="1:9" ht="12.75" customHeight="1" thickBot="1" x14ac:dyDescent="0.25">
      <c r="A159" s="227"/>
      <c r="B159" s="106">
        <v>6510.09</v>
      </c>
      <c r="C159" s="85" t="s">
        <v>76</v>
      </c>
      <c r="D159" s="86"/>
      <c r="E159" s="47"/>
      <c r="F159" s="47"/>
      <c r="G159" s="47"/>
      <c r="H159" s="48"/>
      <c r="I159" s="49"/>
    </row>
    <row r="160" spans="1:9" ht="12.75" customHeight="1" thickBot="1" x14ac:dyDescent="0.25">
      <c r="A160" s="227"/>
      <c r="B160" s="106">
        <v>6605.95</v>
      </c>
      <c r="C160" s="85" t="s">
        <v>77</v>
      </c>
      <c r="D160" s="86"/>
      <c r="E160" s="47"/>
      <c r="F160" s="47"/>
      <c r="G160" s="47"/>
      <c r="H160" s="48"/>
      <c r="I160" s="49"/>
    </row>
    <row r="161" spans="1:9" ht="12.75" customHeight="1" thickBot="1" x14ac:dyDescent="0.25">
      <c r="A161" s="227"/>
      <c r="B161" s="106">
        <v>7072.14</v>
      </c>
      <c r="C161" s="85" t="s">
        <v>78</v>
      </c>
      <c r="D161" s="86"/>
      <c r="E161" s="47"/>
      <c r="F161" s="47"/>
      <c r="G161" s="47"/>
      <c r="H161" s="48"/>
      <c r="I161" s="49"/>
    </row>
    <row r="162" spans="1:9" ht="12.75" customHeight="1" thickBot="1" x14ac:dyDescent="0.25">
      <c r="A162" s="227"/>
      <c r="B162" s="106">
        <v>6795.56</v>
      </c>
      <c r="C162" s="85" t="s">
        <v>79</v>
      </c>
      <c r="D162" s="86"/>
      <c r="E162" s="47"/>
      <c r="F162" s="47"/>
      <c r="G162" s="47"/>
      <c r="H162" s="48"/>
      <c r="I162" s="49"/>
    </row>
    <row r="163" spans="1:9" ht="12.75" customHeight="1" thickBot="1" x14ac:dyDescent="0.25">
      <c r="A163" s="227"/>
      <c r="B163" s="106">
        <v>6877.77</v>
      </c>
      <c r="C163" s="85" t="s">
        <v>80</v>
      </c>
      <c r="D163" s="86"/>
      <c r="E163" s="47"/>
      <c r="F163" s="47"/>
      <c r="G163" s="47"/>
      <c r="H163" s="48"/>
      <c r="I163" s="49"/>
    </row>
    <row r="164" spans="1:9" ht="12.75" customHeight="1" thickBot="1" x14ac:dyDescent="0.25">
      <c r="A164" s="227"/>
      <c r="B164" s="106"/>
      <c r="C164" s="167" t="s">
        <v>87</v>
      </c>
      <c r="D164" s="86"/>
      <c r="E164" s="47"/>
      <c r="F164" s="47"/>
      <c r="G164" s="47"/>
      <c r="H164" s="48"/>
      <c r="I164" s="49">
        <v>1219.3900000000001</v>
      </c>
    </row>
    <row r="165" spans="1:9" ht="13.5" thickBot="1" x14ac:dyDescent="0.25">
      <c r="A165" s="180"/>
      <c r="B165" s="197">
        <f>SUM(B152:B164)</f>
        <v>91444.01</v>
      </c>
      <c r="C165" s="198"/>
      <c r="D165" s="197"/>
      <c r="E165" s="199"/>
      <c r="F165" s="198"/>
      <c r="G165" s="198"/>
      <c r="H165" s="197" t="s">
        <v>17</v>
      </c>
      <c r="I165" s="230">
        <f>SUM(I152:I164)</f>
        <v>1219.3900000000001</v>
      </c>
    </row>
    <row r="166" spans="1:9" ht="26.25" thickBot="1" x14ac:dyDescent="0.25">
      <c r="A166" s="46" t="s">
        <v>8</v>
      </c>
      <c r="B166" s="114" t="s">
        <v>16</v>
      </c>
      <c r="C166" s="114" t="s">
        <v>5</v>
      </c>
      <c r="D166" s="114" t="s">
        <v>23</v>
      </c>
      <c r="E166" s="118" t="s">
        <v>18</v>
      </c>
      <c r="F166" s="114" t="s">
        <v>19</v>
      </c>
      <c r="G166" s="114" t="s">
        <v>10</v>
      </c>
      <c r="H166" s="114" t="s">
        <v>13</v>
      </c>
      <c r="I166" s="115" t="s">
        <v>12</v>
      </c>
    </row>
    <row r="167" spans="1:9" ht="12.75" customHeight="1" x14ac:dyDescent="0.2">
      <c r="A167" s="679" t="s">
        <v>82</v>
      </c>
      <c r="B167" s="33"/>
      <c r="C167" s="33" t="s">
        <v>66</v>
      </c>
      <c r="D167" s="34"/>
      <c r="E167" s="35"/>
      <c r="F167" s="35" t="s">
        <v>83</v>
      </c>
      <c r="G167" s="35">
        <v>562.13</v>
      </c>
      <c r="H167" s="16">
        <v>4.8099999999999996</v>
      </c>
      <c r="I167" s="33">
        <f>G167*H167</f>
        <v>2703.8453</v>
      </c>
    </row>
    <row r="168" spans="1:9" ht="12.75" customHeight="1" x14ac:dyDescent="0.2">
      <c r="A168" s="679"/>
      <c r="B168" s="13"/>
      <c r="C168" s="13" t="s">
        <v>67</v>
      </c>
      <c r="D168" s="14"/>
      <c r="E168" s="15"/>
      <c r="F168" s="15" t="s">
        <v>83</v>
      </c>
      <c r="G168" s="15">
        <v>271.13</v>
      </c>
      <c r="H168" s="16">
        <v>4.8099999999999996</v>
      </c>
      <c r="I168" s="13">
        <f>G168*H168</f>
        <v>1304.1352999999999</v>
      </c>
    </row>
    <row r="169" spans="1:9" x14ac:dyDescent="0.2">
      <c r="A169" s="679"/>
      <c r="B169" s="13"/>
      <c r="C169" s="13" t="s">
        <v>70</v>
      </c>
      <c r="D169" s="14"/>
      <c r="E169" s="15"/>
      <c r="F169" s="15" t="s">
        <v>83</v>
      </c>
      <c r="G169" s="494">
        <v>752.23</v>
      </c>
      <c r="H169" s="16">
        <v>4.8099999999999996</v>
      </c>
      <c r="I169" s="13">
        <f t="shared" ref="I169:I176" si="3">G169*H169</f>
        <v>3618.2262999999998</v>
      </c>
    </row>
    <row r="170" spans="1:9" ht="12.75" customHeight="1" x14ac:dyDescent="0.2">
      <c r="A170" s="679"/>
      <c r="B170" s="13"/>
      <c r="C170" s="13" t="s">
        <v>72</v>
      </c>
      <c r="D170" s="14"/>
      <c r="E170" s="15"/>
      <c r="F170" s="15" t="s">
        <v>83</v>
      </c>
      <c r="G170" s="15">
        <v>328.65</v>
      </c>
      <c r="H170" s="16">
        <v>4.8099999999999996</v>
      </c>
      <c r="I170" s="13">
        <f t="shared" si="3"/>
        <v>1580.8064999999997</v>
      </c>
    </row>
    <row r="171" spans="1:9" x14ac:dyDescent="0.2">
      <c r="A171" s="679"/>
      <c r="B171" s="13"/>
      <c r="C171" s="13" t="s">
        <v>73</v>
      </c>
      <c r="D171" s="14"/>
      <c r="E171" s="15"/>
      <c r="F171" s="15" t="s">
        <v>83</v>
      </c>
      <c r="G171" s="15">
        <v>628.79</v>
      </c>
      <c r="H171" s="16">
        <v>4.8099999999999996</v>
      </c>
      <c r="I171" s="13">
        <f t="shared" si="3"/>
        <v>3024.4798999999994</v>
      </c>
    </row>
    <row r="172" spans="1:9" ht="12.75" customHeight="1" x14ac:dyDescent="0.2">
      <c r="A172" s="679"/>
      <c r="B172" s="13"/>
      <c r="C172" s="13" t="s">
        <v>74</v>
      </c>
      <c r="D172" s="14"/>
      <c r="E172" s="15"/>
      <c r="F172" s="15" t="s">
        <v>83</v>
      </c>
      <c r="G172" s="15">
        <v>267.89</v>
      </c>
      <c r="H172" s="16">
        <v>4.8099999999999996</v>
      </c>
      <c r="I172" s="13">
        <f t="shared" si="3"/>
        <v>1288.5508999999997</v>
      </c>
    </row>
    <row r="173" spans="1:9" ht="12.75" customHeight="1" x14ac:dyDescent="0.2">
      <c r="A173" s="679"/>
      <c r="B173" s="13"/>
      <c r="C173" s="13" t="s">
        <v>75</v>
      </c>
      <c r="D173" s="14"/>
      <c r="E173" s="15"/>
      <c r="F173" s="15" t="s">
        <v>83</v>
      </c>
      <c r="G173" s="15">
        <v>0</v>
      </c>
      <c r="H173" s="16">
        <v>5.04</v>
      </c>
      <c r="I173" s="13">
        <f t="shared" si="3"/>
        <v>0</v>
      </c>
    </row>
    <row r="174" spans="1:9" ht="12.75" customHeight="1" x14ac:dyDescent="0.2">
      <c r="A174" s="679"/>
      <c r="B174" s="13"/>
      <c r="C174" s="13" t="s">
        <v>76</v>
      </c>
      <c r="D174" s="14"/>
      <c r="E174" s="15"/>
      <c r="F174" s="15" t="s">
        <v>83</v>
      </c>
      <c r="G174" s="15">
        <v>486.04</v>
      </c>
      <c r="H174" s="16">
        <v>5.04</v>
      </c>
      <c r="I174" s="13">
        <f t="shared" si="3"/>
        <v>2449.6415999999999</v>
      </c>
    </row>
    <row r="175" spans="1:9" ht="12.75" customHeight="1" x14ac:dyDescent="0.2">
      <c r="A175" s="679"/>
      <c r="B175" s="13"/>
      <c r="C175" s="13" t="s">
        <v>77</v>
      </c>
      <c r="D175" s="14"/>
      <c r="E175" s="15"/>
      <c r="F175" s="15" t="s">
        <v>83</v>
      </c>
      <c r="G175" s="15">
        <v>353.47</v>
      </c>
      <c r="H175" s="16">
        <v>5.04</v>
      </c>
      <c r="I175" s="13">
        <f t="shared" si="3"/>
        <v>1781.4888000000001</v>
      </c>
    </row>
    <row r="176" spans="1:9" ht="12.75" customHeight="1" x14ac:dyDescent="0.2">
      <c r="A176" s="679"/>
      <c r="B176" s="13"/>
      <c r="C176" s="13" t="s">
        <v>78</v>
      </c>
      <c r="D176" s="14"/>
      <c r="E176" s="15"/>
      <c r="F176" s="15" t="s">
        <v>83</v>
      </c>
      <c r="G176" s="15">
        <v>479.99</v>
      </c>
      <c r="H176" s="16">
        <v>5.04</v>
      </c>
      <c r="I176" s="13">
        <f t="shared" si="3"/>
        <v>2419.1496000000002</v>
      </c>
    </row>
    <row r="177" spans="1:255" ht="12.75" customHeight="1" x14ac:dyDescent="0.2">
      <c r="A177" s="679"/>
      <c r="B177" s="13"/>
      <c r="C177" s="13" t="s">
        <v>79</v>
      </c>
      <c r="D177" s="14"/>
      <c r="E177" s="15"/>
      <c r="F177" s="15" t="s">
        <v>83</v>
      </c>
      <c r="G177" s="15">
        <v>621.36</v>
      </c>
      <c r="H177" s="16">
        <v>5.04</v>
      </c>
      <c r="I177" s="13">
        <f>G177*H177</f>
        <v>3131.6543999999999</v>
      </c>
    </row>
    <row r="178" spans="1:255" ht="12.75" customHeight="1" x14ac:dyDescent="0.2">
      <c r="A178" s="679"/>
      <c r="B178" s="13"/>
      <c r="C178" s="13" t="s">
        <v>80</v>
      </c>
      <c r="D178" s="14"/>
      <c r="E178" s="15"/>
      <c r="F178" s="15" t="s">
        <v>83</v>
      </c>
      <c r="G178" s="15">
        <v>365.64</v>
      </c>
      <c r="H178" s="16">
        <v>5.04</v>
      </c>
      <c r="I178" s="13">
        <f>G178*H178</f>
        <v>1842.8255999999999</v>
      </c>
    </row>
    <row r="179" spans="1:255" ht="12.75" customHeight="1" x14ac:dyDescent="0.2">
      <c r="A179" s="693"/>
      <c r="B179" s="13"/>
      <c r="C179" s="244" t="s">
        <v>87</v>
      </c>
      <c r="D179" s="14"/>
      <c r="E179" s="15"/>
      <c r="F179" s="15" t="s">
        <v>83</v>
      </c>
      <c r="G179" s="15">
        <f>SUM(G167:G178)</f>
        <v>5117.32</v>
      </c>
      <c r="H179" s="16"/>
      <c r="I179" s="244">
        <f>SUM(I167:I178)</f>
        <v>25144.804199999999</v>
      </c>
    </row>
    <row r="180" spans="1:255" ht="26.45" customHeight="1" x14ac:dyDescent="0.2">
      <c r="A180" s="652" t="s">
        <v>2272</v>
      </c>
      <c r="B180" s="71"/>
      <c r="C180" s="13" t="s">
        <v>2273</v>
      </c>
      <c r="D180" s="72"/>
      <c r="E180" s="73"/>
      <c r="F180" s="15"/>
      <c r="G180" s="327"/>
      <c r="H180" s="74"/>
      <c r="I180" s="598">
        <v>187.13</v>
      </c>
    </row>
    <row r="181" spans="1:255" ht="28.15" customHeight="1" x14ac:dyDescent="0.2">
      <c r="A181" s="653"/>
      <c r="B181" s="71"/>
      <c r="C181" s="13" t="s">
        <v>2274</v>
      </c>
      <c r="D181" s="72"/>
      <c r="E181" s="73"/>
      <c r="F181" s="15"/>
      <c r="G181" s="327"/>
      <c r="H181" s="74"/>
      <c r="I181" s="598">
        <v>200.1</v>
      </c>
    </row>
    <row r="182" spans="1:255" ht="36" customHeight="1" x14ac:dyDescent="0.2">
      <c r="A182" s="654"/>
      <c r="B182" s="412"/>
      <c r="C182" s="244" t="s">
        <v>87</v>
      </c>
      <c r="D182" s="72"/>
      <c r="E182" s="73"/>
      <c r="F182" s="15"/>
      <c r="G182" s="327"/>
      <c r="H182" s="74"/>
      <c r="I182" s="241">
        <f>SUM(I180:I181)</f>
        <v>387.23</v>
      </c>
    </row>
    <row r="183" spans="1:255" ht="31.15" customHeight="1" x14ac:dyDescent="0.2">
      <c r="A183" s="652" t="s">
        <v>2271</v>
      </c>
      <c r="B183" s="71"/>
      <c r="C183" s="33" t="s">
        <v>2273</v>
      </c>
      <c r="D183" s="72"/>
      <c r="E183" s="73"/>
      <c r="F183" s="15"/>
      <c r="G183" s="327"/>
      <c r="H183" s="74"/>
      <c r="I183" s="598">
        <v>1060.58</v>
      </c>
    </row>
    <row r="184" spans="1:255" ht="26.45" customHeight="1" x14ac:dyDescent="0.2">
      <c r="A184" s="653"/>
      <c r="B184" s="71"/>
      <c r="C184" s="71" t="s">
        <v>2274</v>
      </c>
      <c r="D184" s="72"/>
      <c r="E184" s="73"/>
      <c r="F184" s="15"/>
      <c r="G184" s="327"/>
      <c r="H184" s="74"/>
      <c r="I184" s="598">
        <v>1200.48</v>
      </c>
    </row>
    <row r="185" spans="1:255" ht="29.45" customHeight="1" x14ac:dyDescent="0.2">
      <c r="A185" s="654"/>
      <c r="B185" s="71"/>
      <c r="C185" s="412" t="s">
        <v>87</v>
      </c>
      <c r="D185" s="72"/>
      <c r="E185" s="73"/>
      <c r="F185" s="73"/>
      <c r="G185" s="327"/>
      <c r="H185" s="74"/>
      <c r="I185" s="241">
        <f>SUM(I183:I184)</f>
        <v>2261.06</v>
      </c>
    </row>
    <row r="186" spans="1:255" ht="25.5" x14ac:dyDescent="0.2">
      <c r="A186" s="221" t="s">
        <v>2270</v>
      </c>
      <c r="B186" s="13"/>
      <c r="C186" s="244" t="s">
        <v>87</v>
      </c>
      <c r="D186" s="14"/>
      <c r="E186" s="15"/>
      <c r="F186" s="15"/>
      <c r="G186" s="15"/>
      <c r="H186" s="16"/>
      <c r="I186" s="244">
        <v>143398.37</v>
      </c>
    </row>
    <row r="187" spans="1:255" ht="12.75" customHeight="1" x14ac:dyDescent="0.2">
      <c r="A187" s="11" t="s">
        <v>84</v>
      </c>
      <c r="B187" s="13"/>
      <c r="C187" s="244" t="s">
        <v>87</v>
      </c>
      <c r="D187" s="14"/>
      <c r="E187" s="15"/>
      <c r="F187" s="15"/>
      <c r="G187" s="15"/>
      <c r="H187" s="16"/>
      <c r="I187" s="244">
        <v>10663.26</v>
      </c>
    </row>
    <row r="188" spans="1:255" ht="12.75" customHeight="1" x14ac:dyDescent="0.2">
      <c r="A188" s="11" t="s">
        <v>86</v>
      </c>
      <c r="B188" s="13"/>
      <c r="C188" s="244" t="s">
        <v>87</v>
      </c>
      <c r="D188" s="14"/>
      <c r="E188" s="15"/>
      <c r="F188" s="15"/>
      <c r="G188" s="15"/>
      <c r="H188" s="16"/>
      <c r="I188" s="244">
        <v>9734.8799999999992</v>
      </c>
    </row>
    <row r="189" spans="1:255" ht="12.75" customHeight="1" x14ac:dyDescent="0.2">
      <c r="A189" s="240" t="s">
        <v>88</v>
      </c>
      <c r="B189" s="13"/>
      <c r="C189" s="244" t="s">
        <v>87</v>
      </c>
      <c r="D189" s="14"/>
      <c r="E189" s="15"/>
      <c r="F189" s="15"/>
      <c r="G189" s="15"/>
      <c r="H189" s="16"/>
      <c r="I189" s="244">
        <v>7141.42</v>
      </c>
    </row>
    <row r="190" spans="1:255" ht="12.75" customHeight="1" thickBot="1" x14ac:dyDescent="0.25">
      <c r="A190" s="30"/>
      <c r="B190" s="109"/>
      <c r="C190" s="109"/>
      <c r="D190" s="108"/>
      <c r="E190" s="110"/>
      <c r="F190" s="109"/>
      <c r="G190" s="109"/>
      <c r="H190" s="108" t="s">
        <v>17</v>
      </c>
      <c r="I190" s="108">
        <f>I179+I182+I185+I186+I187+I188+I189</f>
        <v>198731.02420000001</v>
      </c>
    </row>
    <row r="191" spans="1:255" s="45" customFormat="1" ht="74.45" customHeight="1" thickBot="1" x14ac:dyDescent="0.25">
      <c r="A191" s="117" t="s">
        <v>95</v>
      </c>
      <c r="B191" s="114" t="s">
        <v>16</v>
      </c>
      <c r="C191" s="114" t="s">
        <v>5</v>
      </c>
      <c r="D191" s="114" t="s">
        <v>23</v>
      </c>
      <c r="E191" s="118" t="s">
        <v>18</v>
      </c>
      <c r="F191" s="114" t="s">
        <v>19</v>
      </c>
      <c r="G191" s="114" t="s">
        <v>10</v>
      </c>
      <c r="H191" s="114" t="s">
        <v>13</v>
      </c>
      <c r="I191" s="115" t="s">
        <v>12</v>
      </c>
      <c r="J191" s="56"/>
      <c r="K191" s="56"/>
      <c r="L191" s="56"/>
      <c r="M191" s="56"/>
      <c r="N191" s="56"/>
      <c r="O191" s="56"/>
      <c r="P191" s="56"/>
      <c r="Q191" s="56"/>
      <c r="R191" s="56"/>
      <c r="T191" s="56"/>
      <c r="U191" s="56"/>
      <c r="V191" s="56"/>
      <c r="W191" s="56"/>
      <c r="X191" s="56"/>
      <c r="Y191" s="56"/>
      <c r="Z191" s="56"/>
      <c r="AA191" s="56"/>
      <c r="AB191" s="56"/>
      <c r="AD191" s="56"/>
      <c r="AE191" s="56"/>
      <c r="AF191" s="56"/>
      <c r="AG191" s="56"/>
      <c r="AH191" s="56"/>
      <c r="AI191" s="56"/>
      <c r="AJ191" s="56"/>
      <c r="AK191" s="56"/>
      <c r="AL191" s="56"/>
      <c r="AN191" s="56"/>
      <c r="AO191" s="56"/>
      <c r="AP191" s="56"/>
      <c r="AQ191" s="56"/>
      <c r="AR191" s="56"/>
      <c r="AS191" s="56"/>
      <c r="AT191" s="56"/>
      <c r="AU191" s="56"/>
      <c r="AV191" s="56"/>
      <c r="AX191" s="56"/>
      <c r="AY191" s="56"/>
      <c r="AZ191" s="56"/>
      <c r="BA191" s="56"/>
      <c r="BB191" s="56"/>
      <c r="BC191" s="56"/>
      <c r="BD191" s="56"/>
      <c r="BE191" s="56"/>
      <c r="BF191" s="56"/>
      <c r="BH191" s="56"/>
      <c r="BI191" s="56"/>
      <c r="BJ191" s="56"/>
      <c r="BK191" s="56"/>
      <c r="BL191" s="56"/>
      <c r="BM191" s="56"/>
      <c r="BN191" s="56"/>
      <c r="BO191" s="56"/>
      <c r="BP191" s="56"/>
      <c r="BR191" s="56"/>
      <c r="BS191" s="56"/>
      <c r="BT191" s="56"/>
      <c r="BU191" s="56"/>
      <c r="BV191" s="56"/>
      <c r="BW191" s="56"/>
      <c r="BX191" s="56"/>
      <c r="BY191" s="56"/>
      <c r="BZ191" s="56"/>
      <c r="CB191" s="56"/>
      <c r="CC191" s="56"/>
      <c r="CD191" s="56"/>
      <c r="CE191" s="56"/>
      <c r="CF191" s="56"/>
      <c r="CG191" s="56"/>
      <c r="CH191" s="56"/>
      <c r="CI191" s="56"/>
      <c r="CJ191" s="56"/>
      <c r="CL191" s="56"/>
      <c r="CM191" s="56"/>
      <c r="CN191" s="56"/>
      <c r="CO191" s="56"/>
      <c r="CP191" s="56"/>
      <c r="CQ191" s="56"/>
      <c r="CR191" s="56"/>
      <c r="CS191" s="56"/>
      <c r="CT191" s="56"/>
      <c r="CV191" s="56"/>
      <c r="CW191" s="56"/>
      <c r="CX191" s="56"/>
      <c r="CY191" s="56"/>
      <c r="CZ191" s="56"/>
      <c r="DA191" s="56"/>
      <c r="DB191" s="56"/>
      <c r="DC191" s="56"/>
      <c r="DD191" s="56"/>
      <c r="DF191" s="56"/>
      <c r="DG191" s="56"/>
      <c r="DH191" s="56"/>
      <c r="DI191" s="56"/>
      <c r="DJ191" s="56"/>
      <c r="DK191" s="56"/>
      <c r="DL191" s="56"/>
      <c r="DM191" s="56"/>
      <c r="DN191" s="56"/>
      <c r="DP191" s="56"/>
      <c r="DQ191" s="56"/>
      <c r="DR191" s="56"/>
      <c r="DS191" s="56"/>
      <c r="DT191" s="56"/>
      <c r="DU191" s="56"/>
      <c r="DV191" s="56"/>
      <c r="DW191" s="56"/>
      <c r="DX191" s="56"/>
      <c r="DZ191" s="56"/>
      <c r="EA191" s="56"/>
      <c r="EB191" s="56"/>
      <c r="EC191" s="56"/>
      <c r="ED191" s="56"/>
      <c r="EE191" s="56"/>
      <c r="EF191" s="56"/>
      <c r="EG191" s="56"/>
      <c r="EH191" s="56"/>
      <c r="EJ191" s="56"/>
      <c r="EK191" s="56"/>
      <c r="EL191" s="56"/>
      <c r="EM191" s="56"/>
      <c r="EN191" s="56"/>
      <c r="EO191" s="56"/>
      <c r="EP191" s="56"/>
      <c r="EQ191" s="56"/>
      <c r="ER191" s="56"/>
      <c r="ET191" s="56"/>
      <c r="EU191" s="56"/>
      <c r="EV191" s="56"/>
      <c r="EW191" s="56"/>
      <c r="EX191" s="56"/>
      <c r="EY191" s="56"/>
      <c r="EZ191" s="56"/>
      <c r="FA191" s="56"/>
      <c r="FB191" s="56"/>
      <c r="FD191" s="56"/>
      <c r="FE191" s="56"/>
      <c r="FF191" s="56"/>
      <c r="FG191" s="56"/>
      <c r="FH191" s="56"/>
      <c r="FI191" s="56"/>
      <c r="FJ191" s="56"/>
      <c r="FK191" s="56"/>
      <c r="FL191" s="56"/>
      <c r="FN191" s="56"/>
      <c r="FO191" s="56"/>
      <c r="FP191" s="56"/>
      <c r="FQ191" s="56"/>
      <c r="FR191" s="56"/>
      <c r="FS191" s="56"/>
      <c r="FT191" s="56"/>
      <c r="FU191" s="56"/>
      <c r="FV191" s="56"/>
      <c r="FX191" s="56"/>
      <c r="FY191" s="56"/>
      <c r="FZ191" s="56"/>
      <c r="GA191" s="56"/>
      <c r="GB191" s="56"/>
      <c r="GC191" s="56"/>
      <c r="GD191" s="56"/>
      <c r="GE191" s="56"/>
      <c r="GF191" s="56"/>
      <c r="GH191" s="56"/>
      <c r="GI191" s="56"/>
      <c r="GJ191" s="56"/>
      <c r="GK191" s="56"/>
      <c r="GL191" s="56"/>
      <c r="GM191" s="56"/>
      <c r="GN191" s="56"/>
      <c r="GO191" s="56"/>
      <c r="GP191" s="56"/>
      <c r="GR191" s="56"/>
      <c r="GS191" s="56"/>
      <c r="GT191" s="56"/>
      <c r="GU191" s="56"/>
      <c r="GV191" s="56"/>
      <c r="GW191" s="56"/>
      <c r="GX191" s="56"/>
      <c r="GY191" s="56"/>
      <c r="GZ191" s="56"/>
      <c r="HB191" s="56"/>
      <c r="HC191" s="56"/>
      <c r="HD191" s="56"/>
      <c r="HE191" s="56"/>
      <c r="HF191" s="56"/>
      <c r="HG191" s="56"/>
      <c r="HH191" s="56"/>
      <c r="HI191" s="56"/>
      <c r="HJ191" s="56"/>
      <c r="HL191" s="56"/>
      <c r="HM191" s="56"/>
      <c r="HN191" s="56"/>
      <c r="HO191" s="56"/>
      <c r="HP191" s="56"/>
      <c r="HQ191" s="56"/>
      <c r="HR191" s="56"/>
      <c r="HS191" s="56"/>
      <c r="HT191" s="56"/>
      <c r="HV191" s="56"/>
      <c r="HW191" s="56"/>
      <c r="HX191" s="56"/>
      <c r="HY191" s="56"/>
      <c r="HZ191" s="56"/>
      <c r="IA191" s="56"/>
      <c r="IB191" s="56"/>
      <c r="IC191" s="56"/>
      <c r="ID191" s="56"/>
      <c r="IF191" s="56"/>
      <c r="IG191" s="56"/>
      <c r="IH191" s="56"/>
      <c r="II191" s="56"/>
      <c r="IJ191" s="56"/>
      <c r="IK191" s="56"/>
      <c r="IL191" s="56"/>
      <c r="IM191" s="56"/>
      <c r="IN191" s="56"/>
      <c r="IP191" s="56"/>
      <c r="IQ191" s="56"/>
      <c r="IR191" s="56"/>
      <c r="IS191" s="56"/>
      <c r="IT191" s="56"/>
      <c r="IU191" s="56"/>
    </row>
    <row r="192" spans="1:255" ht="12.75" customHeight="1" thickBot="1" x14ac:dyDescent="0.25">
      <c r="A192" s="103"/>
      <c r="B192" s="377">
        <v>3483.04</v>
      </c>
      <c r="C192" s="380" t="s">
        <v>66</v>
      </c>
      <c r="D192" s="385"/>
      <c r="E192" s="378"/>
      <c r="F192" s="378"/>
      <c r="G192" s="378"/>
      <c r="H192" s="379"/>
      <c r="I192" s="310"/>
      <c r="J192" s="56"/>
      <c r="K192" s="56"/>
      <c r="L192" s="56"/>
      <c r="M192" s="56"/>
      <c r="N192" s="56"/>
      <c r="O192" s="56"/>
      <c r="P192" s="56"/>
      <c r="Q192" s="56"/>
      <c r="R192" s="56"/>
      <c r="T192" s="56"/>
      <c r="U192" s="56"/>
      <c r="V192" s="56"/>
      <c r="W192" s="56"/>
      <c r="X192" s="56"/>
      <c r="Y192" s="56"/>
      <c r="Z192" s="56"/>
      <c r="AA192" s="56"/>
      <c r="AB192" s="56"/>
      <c r="AD192" s="56"/>
      <c r="AE192" s="56"/>
      <c r="AF192" s="56"/>
      <c r="AG192" s="56"/>
      <c r="AH192" s="56"/>
      <c r="AI192" s="56"/>
      <c r="AJ192" s="56"/>
      <c r="AK192" s="56"/>
      <c r="AL192" s="56"/>
      <c r="AN192" s="56"/>
      <c r="AO192" s="56"/>
      <c r="AP192" s="56"/>
      <c r="AQ192" s="56"/>
      <c r="AR192" s="56"/>
      <c r="AS192" s="56"/>
      <c r="AT192" s="56"/>
      <c r="AU192" s="56"/>
      <c r="AV192" s="56"/>
      <c r="AX192" s="56"/>
      <c r="AY192" s="56"/>
      <c r="AZ192" s="56"/>
      <c r="BA192" s="56"/>
      <c r="BB192" s="56"/>
      <c r="BC192" s="56"/>
      <c r="BD192" s="56"/>
      <c r="BE192" s="56"/>
      <c r="BF192" s="56"/>
      <c r="BH192" s="56"/>
      <c r="BI192" s="56"/>
      <c r="BJ192" s="56"/>
      <c r="BK192" s="56"/>
      <c r="BL192" s="56"/>
      <c r="BM192" s="56"/>
      <c r="BN192" s="56"/>
      <c r="BO192" s="56"/>
      <c r="BP192" s="56"/>
      <c r="BR192" s="56"/>
      <c r="BS192" s="56"/>
      <c r="BT192" s="56"/>
      <c r="BU192" s="56"/>
      <c r="BV192" s="56"/>
      <c r="BW192" s="56"/>
      <c r="BX192" s="56"/>
      <c r="BY192" s="56"/>
      <c r="BZ192" s="56"/>
      <c r="CB192" s="56"/>
      <c r="CC192" s="56"/>
      <c r="CD192" s="56"/>
      <c r="CE192" s="56"/>
      <c r="CF192" s="56"/>
      <c r="CG192" s="56"/>
      <c r="CH192" s="56"/>
      <c r="CI192" s="56"/>
      <c r="CJ192" s="56"/>
      <c r="CL192" s="56"/>
      <c r="CM192" s="56"/>
      <c r="CN192" s="56"/>
      <c r="CO192" s="56"/>
      <c r="CP192" s="56"/>
      <c r="CQ192" s="56"/>
      <c r="CR192" s="56"/>
      <c r="CS192" s="56"/>
      <c r="CT192" s="56"/>
      <c r="CV192" s="56"/>
      <c r="CW192" s="56"/>
      <c r="CX192" s="56"/>
      <c r="CY192" s="56"/>
      <c r="CZ192" s="56"/>
      <c r="DA192" s="56"/>
      <c r="DB192" s="56"/>
      <c r="DC192" s="56"/>
      <c r="DD192" s="56"/>
      <c r="DF192" s="56"/>
      <c r="DG192" s="56"/>
      <c r="DH192" s="56"/>
      <c r="DI192" s="56"/>
      <c r="DJ192" s="56"/>
      <c r="DK192" s="56"/>
      <c r="DL192" s="56"/>
      <c r="DM192" s="56"/>
      <c r="DN192" s="56"/>
      <c r="DP192" s="56"/>
      <c r="DQ192" s="56"/>
      <c r="DR192" s="56"/>
      <c r="DS192" s="56"/>
      <c r="DT192" s="56"/>
      <c r="DU192" s="56"/>
      <c r="DV192" s="56"/>
      <c r="DW192" s="56"/>
      <c r="DX192" s="56"/>
      <c r="DZ192" s="56"/>
      <c r="EA192" s="56"/>
      <c r="EB192" s="56"/>
      <c r="EC192" s="56"/>
      <c r="ED192" s="56"/>
      <c r="EE192" s="56"/>
      <c r="EF192" s="56"/>
      <c r="EG192" s="56"/>
      <c r="EH192" s="56"/>
      <c r="EJ192" s="56"/>
      <c r="EK192" s="56"/>
      <c r="EL192" s="56"/>
      <c r="EM192" s="56"/>
      <c r="EN192" s="56"/>
      <c r="EO192" s="56"/>
      <c r="EP192" s="56"/>
      <c r="EQ192" s="56"/>
      <c r="ER192" s="56"/>
      <c r="ET192" s="56"/>
      <c r="EU192" s="56"/>
      <c r="EV192" s="56"/>
      <c r="EW192" s="56"/>
      <c r="EX192" s="56"/>
      <c r="EY192" s="56"/>
      <c r="EZ192" s="56"/>
      <c r="FA192" s="56"/>
      <c r="FB192" s="56"/>
      <c r="FD192" s="56"/>
      <c r="FE192" s="56"/>
      <c r="FF192" s="56"/>
      <c r="FG192" s="56"/>
      <c r="FH192" s="56"/>
      <c r="FI192" s="56"/>
      <c r="FJ192" s="56"/>
      <c r="FK192" s="56"/>
      <c r="FL192" s="56"/>
      <c r="FN192" s="56"/>
      <c r="FO192" s="56"/>
      <c r="FP192" s="56"/>
      <c r="FQ192" s="56"/>
      <c r="FR192" s="56"/>
      <c r="FS192" s="56"/>
      <c r="FT192" s="56"/>
      <c r="FU192" s="56"/>
      <c r="FV192" s="56"/>
      <c r="FX192" s="56"/>
      <c r="FY192" s="56"/>
      <c r="FZ192" s="56"/>
      <c r="GA192" s="56"/>
      <c r="GB192" s="56"/>
      <c r="GC192" s="56"/>
      <c r="GD192" s="56"/>
      <c r="GE192" s="56"/>
      <c r="GF192" s="56"/>
      <c r="GH192" s="56"/>
      <c r="GI192" s="56"/>
      <c r="GJ192" s="56"/>
      <c r="GK192" s="56"/>
      <c r="GL192" s="56"/>
      <c r="GM192" s="56"/>
      <c r="GN192" s="56"/>
      <c r="GO192" s="56"/>
      <c r="GP192" s="56"/>
      <c r="GR192" s="56"/>
      <c r="GS192" s="56"/>
      <c r="GT192" s="56"/>
      <c r="GU192" s="56"/>
      <c r="GV192" s="56"/>
      <c r="GW192" s="56"/>
      <c r="GX192" s="56"/>
      <c r="GY192" s="56"/>
      <c r="GZ192" s="56"/>
      <c r="HB192" s="56"/>
      <c r="HC192" s="56"/>
      <c r="HD192" s="56"/>
      <c r="HE192" s="56"/>
      <c r="HF192" s="56"/>
      <c r="HG192" s="56"/>
      <c r="HH192" s="56"/>
      <c r="HI192" s="56"/>
      <c r="HJ192" s="56"/>
      <c r="HL192" s="56"/>
      <c r="HM192" s="56"/>
      <c r="HN192" s="56"/>
      <c r="HO192" s="56"/>
      <c r="HP192" s="56"/>
      <c r="HQ192" s="56"/>
      <c r="HR192" s="56"/>
      <c r="HS192" s="56"/>
      <c r="HT192" s="56"/>
      <c r="HV192" s="56"/>
      <c r="HW192" s="56"/>
      <c r="HX192" s="56"/>
      <c r="HY192" s="56"/>
      <c r="HZ192" s="56"/>
      <c r="IA192" s="56"/>
      <c r="IB192" s="56"/>
      <c r="IC192" s="56"/>
      <c r="ID192" s="56"/>
      <c r="IF192" s="56"/>
      <c r="IG192" s="56"/>
      <c r="IH192" s="56"/>
      <c r="II192" s="56"/>
      <c r="IJ192" s="56"/>
      <c r="IK192" s="56"/>
      <c r="IL192" s="56"/>
      <c r="IM192" s="56"/>
      <c r="IN192" s="56"/>
      <c r="IP192" s="56"/>
      <c r="IQ192" s="56"/>
      <c r="IR192" s="56"/>
      <c r="IS192" s="56"/>
      <c r="IT192" s="56"/>
      <c r="IU192" s="56"/>
    </row>
    <row r="193" spans="1:255" ht="12.75" customHeight="1" thickBot="1" x14ac:dyDescent="0.25">
      <c r="A193" s="103"/>
      <c r="B193" s="377">
        <v>4230.51</v>
      </c>
      <c r="C193" s="380" t="s">
        <v>67</v>
      </c>
      <c r="D193" s="385"/>
      <c r="E193" s="378"/>
      <c r="F193" s="378"/>
      <c r="G193" s="378"/>
      <c r="H193" s="379"/>
      <c r="I193" s="310"/>
      <c r="J193" s="56"/>
      <c r="K193" s="56"/>
      <c r="L193" s="56"/>
      <c r="M193" s="56"/>
      <c r="N193" s="56"/>
      <c r="O193" s="56"/>
      <c r="P193" s="56"/>
      <c r="Q193" s="56"/>
      <c r="R193" s="56"/>
      <c r="T193" s="56"/>
      <c r="U193" s="56"/>
      <c r="V193" s="56"/>
      <c r="W193" s="56"/>
      <c r="X193" s="56"/>
      <c r="Y193" s="56"/>
      <c r="Z193" s="56"/>
      <c r="AA193" s="56"/>
      <c r="AB193" s="56"/>
      <c r="AD193" s="56"/>
      <c r="AE193" s="56"/>
      <c r="AF193" s="56"/>
      <c r="AG193" s="56"/>
      <c r="AH193" s="56"/>
      <c r="AI193" s="56"/>
      <c r="AJ193" s="56"/>
      <c r="AK193" s="56"/>
      <c r="AL193" s="56"/>
      <c r="AN193" s="56"/>
      <c r="AO193" s="56"/>
      <c r="AP193" s="56"/>
      <c r="AQ193" s="56"/>
      <c r="AR193" s="56"/>
      <c r="AS193" s="56"/>
      <c r="AT193" s="56"/>
      <c r="AU193" s="56"/>
      <c r="AV193" s="56"/>
      <c r="AX193" s="56"/>
      <c r="AY193" s="56"/>
      <c r="AZ193" s="56"/>
      <c r="BA193" s="56"/>
      <c r="BB193" s="56"/>
      <c r="BC193" s="56"/>
      <c r="BD193" s="56"/>
      <c r="BE193" s="56"/>
      <c r="BF193" s="56"/>
      <c r="BH193" s="56"/>
      <c r="BI193" s="56"/>
      <c r="BJ193" s="56"/>
      <c r="BK193" s="56"/>
      <c r="BL193" s="56"/>
      <c r="BM193" s="56"/>
      <c r="BN193" s="56"/>
      <c r="BO193" s="56"/>
      <c r="BP193" s="56"/>
      <c r="BR193" s="56"/>
      <c r="BS193" s="56"/>
      <c r="BT193" s="56"/>
      <c r="BU193" s="56"/>
      <c r="BV193" s="56"/>
      <c r="BW193" s="56"/>
      <c r="BX193" s="56"/>
      <c r="BY193" s="56"/>
      <c r="BZ193" s="56"/>
      <c r="CB193" s="56"/>
      <c r="CC193" s="56"/>
      <c r="CD193" s="56"/>
      <c r="CE193" s="56"/>
      <c r="CF193" s="56"/>
      <c r="CG193" s="56"/>
      <c r="CH193" s="56"/>
      <c r="CI193" s="56"/>
      <c r="CJ193" s="56"/>
      <c r="CL193" s="56"/>
      <c r="CM193" s="56"/>
      <c r="CN193" s="56"/>
      <c r="CO193" s="56"/>
      <c r="CP193" s="56"/>
      <c r="CQ193" s="56"/>
      <c r="CR193" s="56"/>
      <c r="CS193" s="56"/>
      <c r="CT193" s="56"/>
      <c r="CV193" s="56"/>
      <c r="CW193" s="56"/>
      <c r="CX193" s="56"/>
      <c r="CY193" s="56"/>
      <c r="CZ193" s="56"/>
      <c r="DA193" s="56"/>
      <c r="DB193" s="56"/>
      <c r="DC193" s="56"/>
      <c r="DD193" s="56"/>
      <c r="DF193" s="56"/>
      <c r="DG193" s="56"/>
      <c r="DH193" s="56"/>
      <c r="DI193" s="56"/>
      <c r="DJ193" s="56"/>
      <c r="DK193" s="56"/>
      <c r="DL193" s="56"/>
      <c r="DM193" s="56"/>
      <c r="DN193" s="56"/>
      <c r="DP193" s="56"/>
      <c r="DQ193" s="56"/>
      <c r="DR193" s="56"/>
      <c r="DS193" s="56"/>
      <c r="DT193" s="56"/>
      <c r="DU193" s="56"/>
      <c r="DV193" s="56"/>
      <c r="DW193" s="56"/>
      <c r="DX193" s="56"/>
      <c r="DZ193" s="56"/>
      <c r="EA193" s="56"/>
      <c r="EB193" s="56"/>
      <c r="EC193" s="56"/>
      <c r="ED193" s="56"/>
      <c r="EE193" s="56"/>
      <c r="EF193" s="56"/>
      <c r="EG193" s="56"/>
      <c r="EH193" s="56"/>
      <c r="EJ193" s="56"/>
      <c r="EK193" s="56"/>
      <c r="EL193" s="56"/>
      <c r="EM193" s="56"/>
      <c r="EN193" s="56"/>
      <c r="EO193" s="56"/>
      <c r="EP193" s="56"/>
      <c r="EQ193" s="56"/>
      <c r="ER193" s="56"/>
      <c r="ET193" s="56"/>
      <c r="EU193" s="56"/>
      <c r="EV193" s="56"/>
      <c r="EW193" s="56"/>
      <c r="EX193" s="56"/>
      <c r="EY193" s="56"/>
      <c r="EZ193" s="56"/>
      <c r="FA193" s="56"/>
      <c r="FB193" s="56"/>
      <c r="FD193" s="56"/>
      <c r="FE193" s="56"/>
      <c r="FF193" s="56"/>
      <c r="FG193" s="56"/>
      <c r="FH193" s="56"/>
      <c r="FI193" s="56"/>
      <c r="FJ193" s="56"/>
      <c r="FK193" s="56"/>
      <c r="FL193" s="56"/>
      <c r="FN193" s="56"/>
      <c r="FO193" s="56"/>
      <c r="FP193" s="56"/>
      <c r="FQ193" s="56"/>
      <c r="FR193" s="56"/>
      <c r="FS193" s="56"/>
      <c r="FT193" s="56"/>
      <c r="FU193" s="56"/>
      <c r="FV193" s="56"/>
      <c r="FX193" s="56"/>
      <c r="FY193" s="56"/>
      <c r="FZ193" s="56"/>
      <c r="GA193" s="56"/>
      <c r="GB193" s="56"/>
      <c r="GC193" s="56"/>
      <c r="GD193" s="56"/>
      <c r="GE193" s="56"/>
      <c r="GF193" s="56"/>
      <c r="GH193" s="56"/>
      <c r="GI193" s="56"/>
      <c r="GJ193" s="56"/>
      <c r="GK193" s="56"/>
      <c r="GL193" s="56"/>
      <c r="GM193" s="56"/>
      <c r="GN193" s="56"/>
      <c r="GO193" s="56"/>
      <c r="GP193" s="56"/>
      <c r="GR193" s="56"/>
      <c r="GS193" s="56"/>
      <c r="GT193" s="56"/>
      <c r="GU193" s="56"/>
      <c r="GV193" s="56"/>
      <c r="GW193" s="56"/>
      <c r="GX193" s="56"/>
      <c r="GY193" s="56"/>
      <c r="GZ193" s="56"/>
      <c r="HB193" s="56"/>
      <c r="HC193" s="56"/>
      <c r="HD193" s="56"/>
      <c r="HE193" s="56"/>
      <c r="HF193" s="56"/>
      <c r="HG193" s="56"/>
      <c r="HH193" s="56"/>
      <c r="HI193" s="56"/>
      <c r="HJ193" s="56"/>
      <c r="HL193" s="56"/>
      <c r="HM193" s="56"/>
      <c r="HN193" s="56"/>
      <c r="HO193" s="56"/>
      <c r="HP193" s="56"/>
      <c r="HQ193" s="56"/>
      <c r="HR193" s="56"/>
      <c r="HS193" s="56"/>
      <c r="HT193" s="56"/>
      <c r="HV193" s="56"/>
      <c r="HW193" s="56"/>
      <c r="HX193" s="56"/>
      <c r="HY193" s="56"/>
      <c r="HZ193" s="56"/>
      <c r="IA193" s="56"/>
      <c r="IB193" s="56"/>
      <c r="IC193" s="56"/>
      <c r="ID193" s="56"/>
      <c r="IF193" s="56"/>
      <c r="IG193" s="56"/>
      <c r="IH193" s="56"/>
      <c r="II193" s="56"/>
      <c r="IJ193" s="56"/>
      <c r="IK193" s="56"/>
      <c r="IL193" s="56"/>
      <c r="IM193" s="56"/>
      <c r="IN193" s="56"/>
      <c r="IP193" s="56"/>
      <c r="IQ193" s="56"/>
      <c r="IR193" s="56"/>
      <c r="IS193" s="56"/>
      <c r="IT193" s="56"/>
      <c r="IU193" s="56"/>
    </row>
    <row r="194" spans="1:255" ht="12.75" customHeight="1" thickBot="1" x14ac:dyDescent="0.25">
      <c r="A194" s="103"/>
      <c r="B194" s="106">
        <v>3523.31</v>
      </c>
      <c r="C194" s="85" t="s">
        <v>70</v>
      </c>
      <c r="D194" s="86"/>
      <c r="E194" s="47"/>
      <c r="F194" s="47"/>
      <c r="G194" s="47"/>
      <c r="H194" s="48"/>
      <c r="I194" s="49"/>
      <c r="J194" s="56"/>
      <c r="K194" s="56"/>
      <c r="L194" s="56"/>
      <c r="M194" s="56"/>
      <c r="N194" s="56"/>
      <c r="O194" s="56"/>
      <c r="P194" s="56"/>
      <c r="Q194" s="56"/>
      <c r="R194" s="56"/>
      <c r="T194" s="56"/>
      <c r="U194" s="56"/>
      <c r="V194" s="56"/>
      <c r="W194" s="56"/>
      <c r="X194" s="56"/>
      <c r="Y194" s="56"/>
      <c r="Z194" s="56"/>
      <c r="AA194" s="56"/>
      <c r="AB194" s="56"/>
      <c r="AD194" s="56"/>
      <c r="AE194" s="56"/>
      <c r="AF194" s="56"/>
      <c r="AG194" s="56"/>
      <c r="AH194" s="56"/>
      <c r="AI194" s="56"/>
      <c r="AJ194" s="56"/>
      <c r="AK194" s="56"/>
      <c r="AL194" s="56"/>
      <c r="AN194" s="56"/>
      <c r="AO194" s="56"/>
      <c r="AP194" s="56"/>
      <c r="AQ194" s="56"/>
      <c r="AR194" s="56"/>
      <c r="AS194" s="56"/>
      <c r="AT194" s="56"/>
      <c r="AU194" s="56"/>
      <c r="AV194" s="56"/>
      <c r="AX194" s="56"/>
      <c r="AY194" s="56"/>
      <c r="AZ194" s="56"/>
      <c r="BA194" s="56"/>
      <c r="BB194" s="56"/>
      <c r="BC194" s="56"/>
      <c r="BD194" s="56"/>
      <c r="BE194" s="56"/>
      <c r="BF194" s="56"/>
      <c r="BH194" s="56"/>
      <c r="BI194" s="56"/>
      <c r="BJ194" s="56"/>
      <c r="BK194" s="56"/>
      <c r="BL194" s="56"/>
      <c r="BM194" s="56"/>
      <c r="BN194" s="56"/>
      <c r="BO194" s="56"/>
      <c r="BP194" s="56"/>
      <c r="BR194" s="56"/>
      <c r="BS194" s="56"/>
      <c r="BT194" s="56"/>
      <c r="BU194" s="56"/>
      <c r="BV194" s="56"/>
      <c r="BW194" s="56"/>
      <c r="BX194" s="56"/>
      <c r="BY194" s="56"/>
      <c r="BZ194" s="56"/>
      <c r="CB194" s="56"/>
      <c r="CC194" s="56"/>
      <c r="CD194" s="56"/>
      <c r="CE194" s="56"/>
      <c r="CF194" s="56"/>
      <c r="CG194" s="56"/>
      <c r="CH194" s="56"/>
      <c r="CI194" s="56"/>
      <c r="CJ194" s="56"/>
      <c r="CL194" s="56"/>
      <c r="CM194" s="56"/>
      <c r="CN194" s="56"/>
      <c r="CO194" s="56"/>
      <c r="CP194" s="56"/>
      <c r="CQ194" s="56"/>
      <c r="CR194" s="56"/>
      <c r="CS194" s="56"/>
      <c r="CT194" s="56"/>
      <c r="CV194" s="56"/>
      <c r="CW194" s="56"/>
      <c r="CX194" s="56"/>
      <c r="CY194" s="56"/>
      <c r="CZ194" s="56"/>
      <c r="DA194" s="56"/>
      <c r="DB194" s="56"/>
      <c r="DC194" s="56"/>
      <c r="DD194" s="56"/>
      <c r="DF194" s="56"/>
      <c r="DG194" s="56"/>
      <c r="DH194" s="56"/>
      <c r="DI194" s="56"/>
      <c r="DJ194" s="56"/>
      <c r="DK194" s="56"/>
      <c r="DL194" s="56"/>
      <c r="DM194" s="56"/>
      <c r="DN194" s="56"/>
      <c r="DP194" s="56"/>
      <c r="DQ194" s="56"/>
      <c r="DR194" s="56"/>
      <c r="DS194" s="56"/>
      <c r="DT194" s="56"/>
      <c r="DU194" s="56"/>
      <c r="DV194" s="56"/>
      <c r="DW194" s="56"/>
      <c r="DX194" s="56"/>
      <c r="DZ194" s="56"/>
      <c r="EA194" s="56"/>
      <c r="EB194" s="56"/>
      <c r="EC194" s="56"/>
      <c r="ED194" s="56"/>
      <c r="EE194" s="56"/>
      <c r="EF194" s="56"/>
      <c r="EG194" s="56"/>
      <c r="EH194" s="56"/>
      <c r="EJ194" s="56"/>
      <c r="EK194" s="56"/>
      <c r="EL194" s="56"/>
      <c r="EM194" s="56"/>
      <c r="EN194" s="56"/>
      <c r="EO194" s="56"/>
      <c r="EP194" s="56"/>
      <c r="EQ194" s="56"/>
      <c r="ER194" s="56"/>
      <c r="ET194" s="56"/>
      <c r="EU194" s="56"/>
      <c r="EV194" s="56"/>
      <c r="EW194" s="56"/>
      <c r="EX194" s="56"/>
      <c r="EY194" s="56"/>
      <c r="EZ194" s="56"/>
      <c r="FA194" s="56"/>
      <c r="FB194" s="56"/>
      <c r="FD194" s="56"/>
      <c r="FE194" s="56"/>
      <c r="FF194" s="56"/>
      <c r="FG194" s="56"/>
      <c r="FH194" s="56"/>
      <c r="FI194" s="56"/>
      <c r="FJ194" s="56"/>
      <c r="FK194" s="56"/>
      <c r="FL194" s="56"/>
      <c r="FN194" s="56"/>
      <c r="FO194" s="56"/>
      <c r="FP194" s="56"/>
      <c r="FQ194" s="56"/>
      <c r="FR194" s="56"/>
      <c r="FS194" s="56"/>
      <c r="FT194" s="56"/>
      <c r="FU194" s="56"/>
      <c r="FV194" s="56"/>
      <c r="FX194" s="56"/>
      <c r="FY194" s="56"/>
      <c r="FZ194" s="56"/>
      <c r="GA194" s="56"/>
      <c r="GB194" s="56"/>
      <c r="GC194" s="56"/>
      <c r="GD194" s="56"/>
      <c r="GE194" s="56"/>
      <c r="GF194" s="56"/>
      <c r="GH194" s="56"/>
      <c r="GI194" s="56"/>
      <c r="GJ194" s="56"/>
      <c r="GK194" s="56"/>
      <c r="GL194" s="56"/>
      <c r="GM194" s="56"/>
      <c r="GN194" s="56"/>
      <c r="GO194" s="56"/>
      <c r="GP194" s="56"/>
      <c r="GR194" s="56"/>
      <c r="GS194" s="56"/>
      <c r="GT194" s="56"/>
      <c r="GU194" s="56"/>
      <c r="GV194" s="56"/>
      <c r="GW194" s="56"/>
      <c r="GX194" s="56"/>
      <c r="GY194" s="56"/>
      <c r="GZ194" s="56"/>
      <c r="HB194" s="56"/>
      <c r="HC194" s="56"/>
      <c r="HD194" s="56"/>
      <c r="HE194" s="56"/>
      <c r="HF194" s="56"/>
      <c r="HG194" s="56"/>
      <c r="HH194" s="56"/>
      <c r="HI194" s="56"/>
      <c r="HJ194" s="56"/>
      <c r="HL194" s="56"/>
      <c r="HM194" s="56"/>
      <c r="HN194" s="56"/>
      <c r="HO194" s="56"/>
      <c r="HP194" s="56"/>
      <c r="HQ194" s="56"/>
      <c r="HR194" s="56"/>
      <c r="HS194" s="56"/>
      <c r="HT194" s="56"/>
      <c r="HV194" s="56"/>
      <c r="HW194" s="56"/>
      <c r="HX194" s="56"/>
      <c r="HY194" s="56"/>
      <c r="HZ194" s="56"/>
      <c r="IA194" s="56"/>
      <c r="IB194" s="56"/>
      <c r="IC194" s="56"/>
      <c r="ID194" s="56"/>
      <c r="IF194" s="56"/>
      <c r="IG194" s="56"/>
      <c r="IH194" s="56"/>
      <c r="II194" s="56"/>
      <c r="IJ194" s="56"/>
      <c r="IK194" s="56"/>
      <c r="IL194" s="56"/>
      <c r="IM194" s="56"/>
      <c r="IN194" s="56"/>
      <c r="IP194" s="56"/>
      <c r="IQ194" s="56"/>
      <c r="IR194" s="56"/>
      <c r="IS194" s="56"/>
      <c r="IT194" s="56"/>
      <c r="IU194" s="56"/>
    </row>
    <row r="195" spans="1:255" ht="12" customHeight="1" thickBot="1" x14ac:dyDescent="0.25">
      <c r="A195" s="103"/>
      <c r="B195" s="106">
        <v>3755.7</v>
      </c>
      <c r="C195" s="85" t="s">
        <v>72</v>
      </c>
      <c r="D195" s="86"/>
      <c r="E195" s="47"/>
      <c r="F195" s="47"/>
      <c r="G195" s="47"/>
      <c r="H195" s="48"/>
      <c r="I195" s="49"/>
      <c r="J195" s="56"/>
      <c r="K195" s="56"/>
      <c r="L195" s="56"/>
      <c r="M195" s="56"/>
      <c r="N195" s="56"/>
      <c r="O195" s="56"/>
      <c r="P195" s="56"/>
      <c r="Q195" s="56"/>
      <c r="R195" s="56"/>
      <c r="T195" s="56"/>
      <c r="U195" s="56"/>
      <c r="V195" s="56"/>
      <c r="W195" s="56"/>
      <c r="X195" s="56"/>
      <c r="Y195" s="56"/>
      <c r="Z195" s="56"/>
      <c r="AA195" s="56"/>
      <c r="AB195" s="56"/>
      <c r="AD195" s="56"/>
      <c r="AE195" s="56"/>
      <c r="AF195" s="56"/>
      <c r="AG195" s="56"/>
      <c r="AH195" s="56"/>
      <c r="AI195" s="56"/>
      <c r="AJ195" s="56"/>
      <c r="AK195" s="56"/>
      <c r="AL195" s="56"/>
      <c r="AN195" s="56"/>
      <c r="AO195" s="56"/>
      <c r="AP195" s="56"/>
      <c r="AQ195" s="56"/>
      <c r="AR195" s="56"/>
      <c r="AS195" s="56"/>
      <c r="AT195" s="56"/>
      <c r="AU195" s="56"/>
      <c r="AV195" s="56"/>
      <c r="AX195" s="56"/>
      <c r="AY195" s="56"/>
      <c r="AZ195" s="56"/>
      <c r="BA195" s="56"/>
      <c r="BB195" s="56"/>
      <c r="BC195" s="56"/>
      <c r="BD195" s="56"/>
      <c r="BE195" s="56"/>
      <c r="BF195" s="56"/>
      <c r="BH195" s="56"/>
      <c r="BI195" s="56"/>
      <c r="BJ195" s="56"/>
      <c r="BK195" s="56"/>
      <c r="BL195" s="56"/>
      <c r="BM195" s="56"/>
      <c r="BN195" s="56"/>
      <c r="BO195" s="56"/>
      <c r="BP195" s="56"/>
      <c r="BR195" s="56"/>
      <c r="BS195" s="56"/>
      <c r="BT195" s="56"/>
      <c r="BU195" s="56"/>
      <c r="BV195" s="56"/>
      <c r="BW195" s="56"/>
      <c r="BX195" s="56"/>
      <c r="BY195" s="56"/>
      <c r="BZ195" s="56"/>
      <c r="CB195" s="56"/>
      <c r="CC195" s="56"/>
      <c r="CD195" s="56"/>
      <c r="CE195" s="56"/>
      <c r="CF195" s="56"/>
      <c r="CG195" s="56"/>
      <c r="CH195" s="56"/>
      <c r="CI195" s="56"/>
      <c r="CJ195" s="56"/>
      <c r="CL195" s="56"/>
      <c r="CM195" s="56"/>
      <c r="CN195" s="56"/>
      <c r="CO195" s="56"/>
      <c r="CP195" s="56"/>
      <c r="CQ195" s="56"/>
      <c r="CR195" s="56"/>
      <c r="CS195" s="56"/>
      <c r="CT195" s="56"/>
      <c r="CV195" s="56"/>
      <c r="CW195" s="56"/>
      <c r="CX195" s="56"/>
      <c r="CY195" s="56"/>
      <c r="CZ195" s="56"/>
      <c r="DA195" s="56"/>
      <c r="DB195" s="56"/>
      <c r="DC195" s="56"/>
      <c r="DD195" s="56"/>
      <c r="DF195" s="56"/>
      <c r="DG195" s="56"/>
      <c r="DH195" s="56"/>
      <c r="DI195" s="56"/>
      <c r="DJ195" s="56"/>
      <c r="DK195" s="56"/>
      <c r="DL195" s="56"/>
      <c r="DM195" s="56"/>
      <c r="DN195" s="56"/>
      <c r="DP195" s="56"/>
      <c r="DQ195" s="56"/>
      <c r="DR195" s="56"/>
      <c r="DS195" s="56"/>
      <c r="DT195" s="56"/>
      <c r="DU195" s="56"/>
      <c r="DV195" s="56"/>
      <c r="DW195" s="56"/>
      <c r="DX195" s="56"/>
      <c r="DZ195" s="56"/>
      <c r="EA195" s="56"/>
      <c r="EB195" s="56"/>
      <c r="EC195" s="56"/>
      <c r="ED195" s="56"/>
      <c r="EE195" s="56"/>
      <c r="EF195" s="56"/>
      <c r="EG195" s="56"/>
      <c r="EH195" s="56"/>
      <c r="EJ195" s="56"/>
      <c r="EK195" s="56"/>
      <c r="EL195" s="56"/>
      <c r="EM195" s="56"/>
      <c r="EN195" s="56"/>
      <c r="EO195" s="56"/>
      <c r="EP195" s="56"/>
      <c r="EQ195" s="56"/>
      <c r="ER195" s="56"/>
      <c r="ET195" s="56"/>
      <c r="EU195" s="56"/>
      <c r="EV195" s="56"/>
      <c r="EW195" s="56"/>
      <c r="EX195" s="56"/>
      <c r="EY195" s="56"/>
      <c r="EZ195" s="56"/>
      <c r="FA195" s="56"/>
      <c r="FB195" s="56"/>
      <c r="FD195" s="56"/>
      <c r="FE195" s="56"/>
      <c r="FF195" s="56"/>
      <c r="FG195" s="56"/>
      <c r="FH195" s="56"/>
      <c r="FI195" s="56"/>
      <c r="FJ195" s="56"/>
      <c r="FK195" s="56"/>
      <c r="FL195" s="56"/>
      <c r="FN195" s="56"/>
      <c r="FO195" s="56"/>
      <c r="FP195" s="56"/>
      <c r="FQ195" s="56"/>
      <c r="FR195" s="56"/>
      <c r="FS195" s="56"/>
      <c r="FT195" s="56"/>
      <c r="FU195" s="56"/>
      <c r="FV195" s="56"/>
      <c r="FX195" s="56"/>
      <c r="FY195" s="56"/>
      <c r="FZ195" s="56"/>
      <c r="GA195" s="56"/>
      <c r="GB195" s="56"/>
      <c r="GC195" s="56"/>
      <c r="GD195" s="56"/>
      <c r="GE195" s="56"/>
      <c r="GF195" s="56"/>
      <c r="GH195" s="56"/>
      <c r="GI195" s="56"/>
      <c r="GJ195" s="56"/>
      <c r="GK195" s="56"/>
      <c r="GL195" s="56"/>
      <c r="GM195" s="56"/>
      <c r="GN195" s="56"/>
      <c r="GO195" s="56"/>
      <c r="GP195" s="56"/>
      <c r="GR195" s="56"/>
      <c r="GS195" s="56"/>
      <c r="GT195" s="56"/>
      <c r="GU195" s="56"/>
      <c r="GV195" s="56"/>
      <c r="GW195" s="56"/>
      <c r="GX195" s="56"/>
      <c r="GY195" s="56"/>
      <c r="GZ195" s="56"/>
      <c r="HB195" s="56"/>
      <c r="HC195" s="56"/>
      <c r="HD195" s="56"/>
      <c r="HE195" s="56"/>
      <c r="HF195" s="56"/>
      <c r="HG195" s="56"/>
      <c r="HH195" s="56"/>
      <c r="HI195" s="56"/>
      <c r="HJ195" s="56"/>
      <c r="HL195" s="56"/>
      <c r="HM195" s="56"/>
      <c r="HN195" s="56"/>
      <c r="HO195" s="56"/>
      <c r="HP195" s="56"/>
      <c r="HQ195" s="56"/>
      <c r="HR195" s="56"/>
      <c r="HS195" s="56"/>
      <c r="HT195" s="56"/>
      <c r="HV195" s="56"/>
      <c r="HW195" s="56"/>
      <c r="HX195" s="56"/>
      <c r="HY195" s="56"/>
      <c r="HZ195" s="56"/>
      <c r="IA195" s="56"/>
      <c r="IB195" s="56"/>
      <c r="IC195" s="56"/>
      <c r="ID195" s="56"/>
      <c r="IF195" s="56"/>
      <c r="IG195" s="56"/>
      <c r="IH195" s="56"/>
      <c r="II195" s="56"/>
      <c r="IJ195" s="56"/>
      <c r="IK195" s="56"/>
      <c r="IL195" s="56"/>
      <c r="IM195" s="56"/>
      <c r="IN195" s="56"/>
      <c r="IP195" s="56"/>
      <c r="IQ195" s="56"/>
      <c r="IR195" s="56"/>
      <c r="IS195" s="56"/>
      <c r="IT195" s="56"/>
      <c r="IU195" s="56"/>
    </row>
    <row r="196" spans="1:255" ht="12.75" customHeight="1" thickBot="1" x14ac:dyDescent="0.25">
      <c r="A196" s="103"/>
      <c r="B196" s="106">
        <v>4173.95</v>
      </c>
      <c r="C196" s="85" t="s">
        <v>73</v>
      </c>
      <c r="D196" s="86"/>
      <c r="E196" s="47"/>
      <c r="F196" s="47"/>
      <c r="G196" s="47"/>
      <c r="H196" s="48"/>
      <c r="I196" s="49"/>
      <c r="J196" s="56"/>
      <c r="K196" s="56"/>
      <c r="L196" s="56"/>
      <c r="M196" s="56"/>
      <c r="N196" s="56"/>
      <c r="O196" s="56"/>
      <c r="P196" s="56"/>
      <c r="Q196" s="56"/>
      <c r="R196" s="56"/>
      <c r="T196" s="56"/>
      <c r="U196" s="56"/>
      <c r="V196" s="56"/>
      <c r="W196" s="56"/>
      <c r="X196" s="56"/>
      <c r="Y196" s="56"/>
      <c r="Z196" s="56"/>
      <c r="AA196" s="56"/>
      <c r="AB196" s="56"/>
      <c r="AD196" s="56"/>
      <c r="AE196" s="56"/>
      <c r="AF196" s="56"/>
      <c r="AG196" s="56"/>
      <c r="AH196" s="56"/>
      <c r="AI196" s="56"/>
      <c r="AJ196" s="56"/>
      <c r="AK196" s="56"/>
      <c r="AL196" s="56"/>
      <c r="AN196" s="56"/>
      <c r="AO196" s="56"/>
      <c r="AP196" s="56"/>
      <c r="AQ196" s="56"/>
      <c r="AR196" s="56"/>
      <c r="AS196" s="56"/>
      <c r="AT196" s="56"/>
      <c r="AU196" s="56"/>
      <c r="AV196" s="56"/>
      <c r="AX196" s="56"/>
      <c r="AY196" s="56"/>
      <c r="AZ196" s="56"/>
      <c r="BA196" s="56"/>
      <c r="BB196" s="56"/>
      <c r="BC196" s="56"/>
      <c r="BD196" s="56"/>
      <c r="BE196" s="56"/>
      <c r="BF196" s="56"/>
      <c r="BH196" s="56"/>
      <c r="BI196" s="56"/>
      <c r="BJ196" s="56"/>
      <c r="BK196" s="56"/>
      <c r="BL196" s="56"/>
      <c r="BM196" s="56"/>
      <c r="BN196" s="56"/>
      <c r="BO196" s="56"/>
      <c r="BP196" s="56"/>
      <c r="BR196" s="56"/>
      <c r="BS196" s="56"/>
      <c r="BT196" s="56"/>
      <c r="BU196" s="56"/>
      <c r="BV196" s="56"/>
      <c r="BW196" s="56"/>
      <c r="BX196" s="56"/>
      <c r="BY196" s="56"/>
      <c r="BZ196" s="56"/>
      <c r="CB196" s="56"/>
      <c r="CC196" s="56"/>
      <c r="CD196" s="56"/>
      <c r="CE196" s="56"/>
      <c r="CF196" s="56"/>
      <c r="CG196" s="56"/>
      <c r="CH196" s="56"/>
      <c r="CI196" s="56"/>
      <c r="CJ196" s="56"/>
      <c r="CL196" s="56"/>
      <c r="CM196" s="56"/>
      <c r="CN196" s="56"/>
      <c r="CO196" s="56"/>
      <c r="CP196" s="56"/>
      <c r="CQ196" s="56"/>
      <c r="CR196" s="56"/>
      <c r="CS196" s="56"/>
      <c r="CT196" s="56"/>
      <c r="CV196" s="56"/>
      <c r="CW196" s="56"/>
      <c r="CX196" s="56"/>
      <c r="CY196" s="56"/>
      <c r="CZ196" s="56"/>
      <c r="DA196" s="56"/>
      <c r="DB196" s="56"/>
      <c r="DC196" s="56"/>
      <c r="DD196" s="56"/>
      <c r="DF196" s="56"/>
      <c r="DG196" s="56"/>
      <c r="DH196" s="56"/>
      <c r="DI196" s="56"/>
      <c r="DJ196" s="56"/>
      <c r="DK196" s="56"/>
      <c r="DL196" s="56"/>
      <c r="DM196" s="56"/>
      <c r="DN196" s="56"/>
      <c r="DP196" s="56"/>
      <c r="DQ196" s="56"/>
      <c r="DR196" s="56"/>
      <c r="DS196" s="56"/>
      <c r="DT196" s="56"/>
      <c r="DU196" s="56"/>
      <c r="DV196" s="56"/>
      <c r="DW196" s="56"/>
      <c r="DX196" s="56"/>
      <c r="DZ196" s="56"/>
      <c r="EA196" s="56"/>
      <c r="EB196" s="56"/>
      <c r="EC196" s="56"/>
      <c r="ED196" s="56"/>
      <c r="EE196" s="56"/>
      <c r="EF196" s="56"/>
      <c r="EG196" s="56"/>
      <c r="EH196" s="56"/>
      <c r="EJ196" s="56"/>
      <c r="EK196" s="56"/>
      <c r="EL196" s="56"/>
      <c r="EM196" s="56"/>
      <c r="EN196" s="56"/>
      <c r="EO196" s="56"/>
      <c r="EP196" s="56"/>
      <c r="EQ196" s="56"/>
      <c r="ER196" s="56"/>
      <c r="ET196" s="56"/>
      <c r="EU196" s="56"/>
      <c r="EV196" s="56"/>
      <c r="EW196" s="56"/>
      <c r="EX196" s="56"/>
      <c r="EY196" s="56"/>
      <c r="EZ196" s="56"/>
      <c r="FA196" s="56"/>
      <c r="FB196" s="56"/>
      <c r="FD196" s="56"/>
      <c r="FE196" s="56"/>
      <c r="FF196" s="56"/>
      <c r="FG196" s="56"/>
      <c r="FH196" s="56"/>
      <c r="FI196" s="56"/>
      <c r="FJ196" s="56"/>
      <c r="FK196" s="56"/>
      <c r="FL196" s="56"/>
      <c r="FN196" s="56"/>
      <c r="FO196" s="56"/>
      <c r="FP196" s="56"/>
      <c r="FQ196" s="56"/>
      <c r="FR196" s="56"/>
      <c r="FS196" s="56"/>
      <c r="FT196" s="56"/>
      <c r="FU196" s="56"/>
      <c r="FV196" s="56"/>
      <c r="FX196" s="56"/>
      <c r="FY196" s="56"/>
      <c r="FZ196" s="56"/>
      <c r="GA196" s="56"/>
      <c r="GB196" s="56"/>
      <c r="GC196" s="56"/>
      <c r="GD196" s="56"/>
      <c r="GE196" s="56"/>
      <c r="GF196" s="56"/>
      <c r="GH196" s="56"/>
      <c r="GI196" s="56"/>
      <c r="GJ196" s="56"/>
      <c r="GK196" s="56"/>
      <c r="GL196" s="56"/>
      <c r="GM196" s="56"/>
      <c r="GN196" s="56"/>
      <c r="GO196" s="56"/>
      <c r="GP196" s="56"/>
      <c r="GR196" s="56"/>
      <c r="GS196" s="56"/>
      <c r="GT196" s="56"/>
      <c r="GU196" s="56"/>
      <c r="GV196" s="56"/>
      <c r="GW196" s="56"/>
      <c r="GX196" s="56"/>
      <c r="GY196" s="56"/>
      <c r="GZ196" s="56"/>
      <c r="HB196" s="56"/>
      <c r="HC196" s="56"/>
      <c r="HD196" s="56"/>
      <c r="HE196" s="56"/>
      <c r="HF196" s="56"/>
      <c r="HG196" s="56"/>
      <c r="HH196" s="56"/>
      <c r="HI196" s="56"/>
      <c r="HJ196" s="56"/>
      <c r="HL196" s="56"/>
      <c r="HM196" s="56"/>
      <c r="HN196" s="56"/>
      <c r="HO196" s="56"/>
      <c r="HP196" s="56"/>
      <c r="HQ196" s="56"/>
      <c r="HR196" s="56"/>
      <c r="HS196" s="56"/>
      <c r="HT196" s="56"/>
      <c r="HV196" s="56"/>
      <c r="HW196" s="56"/>
      <c r="HX196" s="56"/>
      <c r="HY196" s="56"/>
      <c r="HZ196" s="56"/>
      <c r="IA196" s="56"/>
      <c r="IB196" s="56"/>
      <c r="IC196" s="56"/>
      <c r="ID196" s="56"/>
      <c r="IF196" s="56"/>
      <c r="IG196" s="56"/>
      <c r="IH196" s="56"/>
      <c r="II196" s="56"/>
      <c r="IJ196" s="56"/>
      <c r="IK196" s="56"/>
      <c r="IL196" s="56"/>
      <c r="IM196" s="56"/>
      <c r="IN196" s="56"/>
      <c r="IP196" s="56"/>
      <c r="IQ196" s="56"/>
      <c r="IR196" s="56"/>
      <c r="IS196" s="56"/>
      <c r="IT196" s="56"/>
      <c r="IU196" s="56"/>
    </row>
    <row r="197" spans="1:255" ht="12.75" customHeight="1" thickBot="1" x14ac:dyDescent="0.25">
      <c r="A197" s="103"/>
      <c r="B197" s="106">
        <v>3780.47</v>
      </c>
      <c r="C197" s="85" t="s">
        <v>74</v>
      </c>
      <c r="D197" s="86"/>
      <c r="E197" s="47"/>
      <c r="F197" s="47"/>
      <c r="G197" s="47"/>
      <c r="H197" s="48"/>
      <c r="I197" s="49"/>
      <c r="J197" s="56"/>
      <c r="K197" s="56"/>
      <c r="L197" s="56"/>
      <c r="M197" s="56"/>
      <c r="N197" s="56"/>
      <c r="O197" s="56"/>
      <c r="P197" s="56"/>
      <c r="Q197" s="56"/>
      <c r="R197" s="56"/>
      <c r="T197" s="56"/>
      <c r="U197" s="56"/>
      <c r="V197" s="56"/>
      <c r="W197" s="56"/>
      <c r="X197" s="56"/>
      <c r="Y197" s="56"/>
      <c r="Z197" s="56"/>
      <c r="AA197" s="56"/>
      <c r="AB197" s="56"/>
      <c r="AD197" s="56"/>
      <c r="AE197" s="56"/>
      <c r="AF197" s="56"/>
      <c r="AG197" s="56"/>
      <c r="AH197" s="56"/>
      <c r="AI197" s="56"/>
      <c r="AJ197" s="56"/>
      <c r="AK197" s="56"/>
      <c r="AL197" s="56"/>
      <c r="AN197" s="56"/>
      <c r="AO197" s="56"/>
      <c r="AP197" s="56"/>
      <c r="AQ197" s="56"/>
      <c r="AR197" s="56"/>
      <c r="AS197" s="56"/>
      <c r="AT197" s="56"/>
      <c r="AU197" s="56"/>
      <c r="AV197" s="56"/>
      <c r="AX197" s="56"/>
      <c r="AY197" s="56"/>
      <c r="AZ197" s="56"/>
      <c r="BA197" s="56"/>
      <c r="BB197" s="56"/>
      <c r="BC197" s="56"/>
      <c r="BD197" s="56"/>
      <c r="BE197" s="56"/>
      <c r="BF197" s="56"/>
      <c r="BH197" s="56"/>
      <c r="BI197" s="56"/>
      <c r="BJ197" s="56"/>
      <c r="BK197" s="56"/>
      <c r="BL197" s="56"/>
      <c r="BM197" s="56"/>
      <c r="BN197" s="56"/>
      <c r="BO197" s="56"/>
      <c r="BP197" s="56"/>
      <c r="BR197" s="56"/>
      <c r="BS197" s="56"/>
      <c r="BT197" s="56"/>
      <c r="BU197" s="56"/>
      <c r="BV197" s="56"/>
      <c r="BW197" s="56"/>
      <c r="BX197" s="56"/>
      <c r="BY197" s="56"/>
      <c r="BZ197" s="56"/>
      <c r="CB197" s="56"/>
      <c r="CC197" s="56"/>
      <c r="CD197" s="56"/>
      <c r="CE197" s="56"/>
      <c r="CF197" s="56"/>
      <c r="CG197" s="56"/>
      <c r="CH197" s="56"/>
      <c r="CI197" s="56"/>
      <c r="CJ197" s="56"/>
      <c r="CL197" s="56"/>
      <c r="CM197" s="56"/>
      <c r="CN197" s="56"/>
      <c r="CO197" s="56"/>
      <c r="CP197" s="56"/>
      <c r="CQ197" s="56"/>
      <c r="CR197" s="56"/>
      <c r="CS197" s="56"/>
      <c r="CT197" s="56"/>
      <c r="CV197" s="56"/>
      <c r="CW197" s="56"/>
      <c r="CX197" s="56"/>
      <c r="CY197" s="56"/>
      <c r="CZ197" s="56"/>
      <c r="DA197" s="56"/>
      <c r="DB197" s="56"/>
      <c r="DC197" s="56"/>
      <c r="DD197" s="56"/>
      <c r="DF197" s="56"/>
      <c r="DG197" s="56"/>
      <c r="DH197" s="56"/>
      <c r="DI197" s="56"/>
      <c r="DJ197" s="56"/>
      <c r="DK197" s="56"/>
      <c r="DL197" s="56"/>
      <c r="DM197" s="56"/>
      <c r="DN197" s="56"/>
      <c r="DP197" s="56"/>
      <c r="DQ197" s="56"/>
      <c r="DR197" s="56"/>
      <c r="DS197" s="56"/>
      <c r="DT197" s="56"/>
      <c r="DU197" s="56"/>
      <c r="DV197" s="56"/>
      <c r="DW197" s="56"/>
      <c r="DX197" s="56"/>
      <c r="DZ197" s="56"/>
      <c r="EA197" s="56"/>
      <c r="EB197" s="56"/>
      <c r="EC197" s="56"/>
      <c r="ED197" s="56"/>
      <c r="EE197" s="56"/>
      <c r="EF197" s="56"/>
      <c r="EG197" s="56"/>
      <c r="EH197" s="56"/>
      <c r="EJ197" s="56"/>
      <c r="EK197" s="56"/>
      <c r="EL197" s="56"/>
      <c r="EM197" s="56"/>
      <c r="EN197" s="56"/>
      <c r="EO197" s="56"/>
      <c r="EP197" s="56"/>
      <c r="EQ197" s="56"/>
      <c r="ER197" s="56"/>
      <c r="ET197" s="56"/>
      <c r="EU197" s="56"/>
      <c r="EV197" s="56"/>
      <c r="EW197" s="56"/>
      <c r="EX197" s="56"/>
      <c r="EY197" s="56"/>
      <c r="EZ197" s="56"/>
      <c r="FA197" s="56"/>
      <c r="FB197" s="56"/>
      <c r="FD197" s="56"/>
      <c r="FE197" s="56"/>
      <c r="FF197" s="56"/>
      <c r="FG197" s="56"/>
      <c r="FH197" s="56"/>
      <c r="FI197" s="56"/>
      <c r="FJ197" s="56"/>
      <c r="FK197" s="56"/>
      <c r="FL197" s="56"/>
      <c r="FN197" s="56"/>
      <c r="FO197" s="56"/>
      <c r="FP197" s="56"/>
      <c r="FQ197" s="56"/>
      <c r="FR197" s="56"/>
      <c r="FS197" s="56"/>
      <c r="FT197" s="56"/>
      <c r="FU197" s="56"/>
      <c r="FV197" s="56"/>
      <c r="FX197" s="56"/>
      <c r="FY197" s="56"/>
      <c r="FZ197" s="56"/>
      <c r="GA197" s="56"/>
      <c r="GB197" s="56"/>
      <c r="GC197" s="56"/>
      <c r="GD197" s="56"/>
      <c r="GE197" s="56"/>
      <c r="GF197" s="56"/>
      <c r="GH197" s="56"/>
      <c r="GI197" s="56"/>
      <c r="GJ197" s="56"/>
      <c r="GK197" s="56"/>
      <c r="GL197" s="56"/>
      <c r="GM197" s="56"/>
      <c r="GN197" s="56"/>
      <c r="GO197" s="56"/>
      <c r="GP197" s="56"/>
      <c r="GR197" s="56"/>
      <c r="GS197" s="56"/>
      <c r="GT197" s="56"/>
      <c r="GU197" s="56"/>
      <c r="GV197" s="56"/>
      <c r="GW197" s="56"/>
      <c r="GX197" s="56"/>
      <c r="GY197" s="56"/>
      <c r="GZ197" s="56"/>
      <c r="HB197" s="56"/>
      <c r="HC197" s="56"/>
      <c r="HD197" s="56"/>
      <c r="HE197" s="56"/>
      <c r="HF197" s="56"/>
      <c r="HG197" s="56"/>
      <c r="HH197" s="56"/>
      <c r="HI197" s="56"/>
      <c r="HJ197" s="56"/>
      <c r="HL197" s="56"/>
      <c r="HM197" s="56"/>
      <c r="HN197" s="56"/>
      <c r="HO197" s="56"/>
      <c r="HP197" s="56"/>
      <c r="HQ197" s="56"/>
      <c r="HR197" s="56"/>
      <c r="HS197" s="56"/>
      <c r="HT197" s="56"/>
      <c r="HV197" s="56"/>
      <c r="HW197" s="56"/>
      <c r="HX197" s="56"/>
      <c r="HY197" s="56"/>
      <c r="HZ197" s="56"/>
      <c r="IA197" s="56"/>
      <c r="IB197" s="56"/>
      <c r="IC197" s="56"/>
      <c r="ID197" s="56"/>
      <c r="IF197" s="56"/>
      <c r="IG197" s="56"/>
      <c r="IH197" s="56"/>
      <c r="II197" s="56"/>
      <c r="IJ197" s="56"/>
      <c r="IK197" s="56"/>
      <c r="IL197" s="56"/>
      <c r="IM197" s="56"/>
      <c r="IN197" s="56"/>
      <c r="IP197" s="56"/>
      <c r="IQ197" s="56"/>
      <c r="IR197" s="56"/>
      <c r="IS197" s="56"/>
      <c r="IT197" s="56"/>
      <c r="IU197" s="56"/>
    </row>
    <row r="198" spans="1:255" ht="12.75" customHeight="1" thickBot="1" x14ac:dyDescent="0.25">
      <c r="A198" s="11"/>
      <c r="B198" s="106">
        <v>3244.19</v>
      </c>
      <c r="C198" s="85" t="s">
        <v>75</v>
      </c>
      <c r="D198" s="86"/>
      <c r="E198" s="47"/>
      <c r="F198" s="47"/>
      <c r="G198" s="47"/>
      <c r="H198" s="48"/>
      <c r="I198" s="49"/>
      <c r="J198" s="56"/>
      <c r="K198" s="56"/>
      <c r="L198" s="56"/>
      <c r="M198" s="56"/>
      <c r="N198" s="56"/>
      <c r="O198" s="56"/>
      <c r="P198" s="56"/>
      <c r="Q198" s="56"/>
      <c r="R198" s="56"/>
      <c r="T198" s="56"/>
      <c r="U198" s="56"/>
      <c r="V198" s="56"/>
      <c r="W198" s="56"/>
      <c r="X198" s="56"/>
      <c r="Y198" s="56"/>
      <c r="Z198" s="56"/>
      <c r="AA198" s="56"/>
      <c r="AB198" s="56"/>
      <c r="AD198" s="56"/>
      <c r="AE198" s="56"/>
      <c r="AF198" s="56"/>
      <c r="AG198" s="56"/>
      <c r="AH198" s="56"/>
      <c r="AI198" s="56"/>
      <c r="AJ198" s="56"/>
      <c r="AK198" s="56"/>
      <c r="AL198" s="56"/>
      <c r="AN198" s="56"/>
      <c r="AO198" s="56"/>
      <c r="AP198" s="56"/>
      <c r="AQ198" s="56"/>
      <c r="AR198" s="56"/>
      <c r="AS198" s="56"/>
      <c r="AT198" s="56"/>
      <c r="AU198" s="56"/>
      <c r="AV198" s="56"/>
      <c r="AX198" s="56"/>
      <c r="AY198" s="56"/>
      <c r="AZ198" s="56"/>
      <c r="BA198" s="56"/>
      <c r="BB198" s="56"/>
      <c r="BC198" s="56"/>
      <c r="BD198" s="56"/>
      <c r="BE198" s="56"/>
      <c r="BF198" s="56"/>
      <c r="BH198" s="56"/>
      <c r="BI198" s="56"/>
      <c r="BJ198" s="56"/>
      <c r="BK198" s="56"/>
      <c r="BL198" s="56"/>
      <c r="BM198" s="56"/>
      <c r="BN198" s="56"/>
      <c r="BO198" s="56"/>
      <c r="BP198" s="56"/>
      <c r="BR198" s="56"/>
      <c r="BS198" s="56"/>
      <c r="BT198" s="56"/>
      <c r="BU198" s="56"/>
      <c r="BV198" s="56"/>
      <c r="BW198" s="56"/>
      <c r="BX198" s="56"/>
      <c r="BY198" s="56"/>
      <c r="BZ198" s="56"/>
      <c r="CB198" s="56"/>
      <c r="CC198" s="56"/>
      <c r="CD198" s="56"/>
      <c r="CE198" s="56"/>
      <c r="CF198" s="56"/>
      <c r="CG198" s="56"/>
      <c r="CH198" s="56"/>
      <c r="CI198" s="56"/>
      <c r="CJ198" s="56"/>
      <c r="CL198" s="56"/>
      <c r="CM198" s="56"/>
      <c r="CN198" s="56"/>
      <c r="CO198" s="56"/>
      <c r="CP198" s="56"/>
      <c r="CQ198" s="56"/>
      <c r="CR198" s="56"/>
      <c r="CS198" s="56"/>
      <c r="CT198" s="56"/>
      <c r="CV198" s="56"/>
      <c r="CW198" s="56"/>
      <c r="CX198" s="56"/>
      <c r="CY198" s="56"/>
      <c r="CZ198" s="56"/>
      <c r="DA198" s="56"/>
      <c r="DB198" s="56"/>
      <c r="DC198" s="56"/>
      <c r="DD198" s="56"/>
      <c r="DF198" s="56"/>
      <c r="DG198" s="56"/>
      <c r="DH198" s="56"/>
      <c r="DI198" s="56"/>
      <c r="DJ198" s="56"/>
      <c r="DK198" s="56"/>
      <c r="DL198" s="56"/>
      <c r="DM198" s="56"/>
      <c r="DN198" s="56"/>
      <c r="DP198" s="56"/>
      <c r="DQ198" s="56"/>
      <c r="DR198" s="56"/>
      <c r="DS198" s="56"/>
      <c r="DT198" s="56"/>
      <c r="DU198" s="56"/>
      <c r="DV198" s="56"/>
      <c r="DW198" s="56"/>
      <c r="DX198" s="56"/>
      <c r="DZ198" s="56"/>
      <c r="EA198" s="56"/>
      <c r="EB198" s="56"/>
      <c r="EC198" s="56"/>
      <c r="ED198" s="56"/>
      <c r="EE198" s="56"/>
      <c r="EF198" s="56"/>
      <c r="EG198" s="56"/>
      <c r="EH198" s="56"/>
      <c r="EJ198" s="56"/>
      <c r="EK198" s="56"/>
      <c r="EL198" s="56"/>
      <c r="EM198" s="56"/>
      <c r="EN198" s="56"/>
      <c r="EO198" s="56"/>
      <c r="EP198" s="56"/>
      <c r="EQ198" s="56"/>
      <c r="ER198" s="56"/>
      <c r="ET198" s="56"/>
      <c r="EU198" s="56"/>
      <c r="EV198" s="56"/>
      <c r="EW198" s="56"/>
      <c r="EX198" s="56"/>
      <c r="EY198" s="56"/>
      <c r="EZ198" s="56"/>
      <c r="FA198" s="56"/>
      <c r="FB198" s="56"/>
      <c r="FD198" s="56"/>
      <c r="FE198" s="56"/>
      <c r="FF198" s="56"/>
      <c r="FG198" s="56"/>
      <c r="FH198" s="56"/>
      <c r="FI198" s="56"/>
      <c r="FJ198" s="56"/>
      <c r="FK198" s="56"/>
      <c r="FL198" s="56"/>
      <c r="FN198" s="56"/>
      <c r="FO198" s="56"/>
      <c r="FP198" s="56"/>
      <c r="FQ198" s="56"/>
      <c r="FR198" s="56"/>
      <c r="FS198" s="56"/>
      <c r="FT198" s="56"/>
      <c r="FU198" s="56"/>
      <c r="FV198" s="56"/>
      <c r="FX198" s="56"/>
      <c r="FY198" s="56"/>
      <c r="FZ198" s="56"/>
      <c r="GA198" s="56"/>
      <c r="GB198" s="56"/>
      <c r="GC198" s="56"/>
      <c r="GD198" s="56"/>
      <c r="GE198" s="56"/>
      <c r="GF198" s="56"/>
      <c r="GH198" s="56"/>
      <c r="GI198" s="56"/>
      <c r="GJ198" s="56"/>
      <c r="GK198" s="56"/>
      <c r="GL198" s="56"/>
      <c r="GM198" s="56"/>
      <c r="GN198" s="56"/>
      <c r="GO198" s="56"/>
      <c r="GP198" s="56"/>
      <c r="GR198" s="56"/>
      <c r="GS198" s="56"/>
      <c r="GT198" s="56"/>
      <c r="GU198" s="56"/>
      <c r="GV198" s="56"/>
      <c r="GW198" s="56"/>
      <c r="GX198" s="56"/>
      <c r="GY198" s="56"/>
      <c r="GZ198" s="56"/>
      <c r="HB198" s="56"/>
      <c r="HC198" s="56"/>
      <c r="HD198" s="56"/>
      <c r="HE198" s="56"/>
      <c r="HF198" s="56"/>
      <c r="HG198" s="56"/>
      <c r="HH198" s="56"/>
      <c r="HI198" s="56"/>
      <c r="HJ198" s="56"/>
      <c r="HL198" s="56"/>
      <c r="HM198" s="56"/>
      <c r="HN198" s="56"/>
      <c r="HO198" s="56"/>
      <c r="HP198" s="56"/>
      <c r="HQ198" s="56"/>
      <c r="HR198" s="56"/>
      <c r="HS198" s="56"/>
      <c r="HT198" s="56"/>
      <c r="HV198" s="56"/>
      <c r="HW198" s="56"/>
      <c r="HX198" s="56"/>
      <c r="HY198" s="56"/>
      <c r="HZ198" s="56"/>
      <c r="IA198" s="56"/>
      <c r="IB198" s="56"/>
      <c r="IC198" s="56"/>
      <c r="ID198" s="56"/>
      <c r="IF198" s="56"/>
      <c r="IG198" s="56"/>
      <c r="IH198" s="56"/>
      <c r="II198" s="56"/>
      <c r="IJ198" s="56"/>
      <c r="IK198" s="56"/>
      <c r="IL198" s="56"/>
      <c r="IM198" s="56"/>
      <c r="IN198" s="56"/>
      <c r="IP198" s="56"/>
      <c r="IQ198" s="56"/>
      <c r="IR198" s="56"/>
      <c r="IS198" s="56"/>
      <c r="IT198" s="56"/>
      <c r="IU198" s="56"/>
    </row>
    <row r="199" spans="1:255" ht="12.75" customHeight="1" thickBot="1" x14ac:dyDescent="0.25">
      <c r="A199" s="11"/>
      <c r="B199" s="106">
        <v>3544.24</v>
      </c>
      <c r="C199" s="85" t="s">
        <v>76</v>
      </c>
      <c r="D199" s="86"/>
      <c r="E199" s="47"/>
      <c r="F199" s="47"/>
      <c r="G199" s="47"/>
      <c r="H199" s="48"/>
      <c r="I199" s="49"/>
      <c r="J199" s="56"/>
      <c r="K199" s="56"/>
      <c r="L199" s="56"/>
      <c r="M199" s="56"/>
      <c r="N199" s="56"/>
      <c r="O199" s="56"/>
      <c r="P199" s="56"/>
      <c r="Q199" s="56"/>
      <c r="R199" s="56"/>
      <c r="T199" s="56"/>
      <c r="U199" s="56"/>
      <c r="V199" s="56"/>
      <c r="W199" s="56"/>
      <c r="X199" s="56"/>
      <c r="Y199" s="56"/>
      <c r="Z199" s="56"/>
      <c r="AA199" s="56"/>
      <c r="AB199" s="56"/>
      <c r="AD199" s="56"/>
      <c r="AE199" s="56"/>
      <c r="AF199" s="56"/>
      <c r="AG199" s="56"/>
      <c r="AH199" s="56"/>
      <c r="AI199" s="56"/>
      <c r="AJ199" s="56"/>
      <c r="AK199" s="56"/>
      <c r="AL199" s="56"/>
      <c r="AN199" s="56"/>
      <c r="AO199" s="56"/>
      <c r="AP199" s="56"/>
      <c r="AQ199" s="56"/>
      <c r="AR199" s="56"/>
      <c r="AS199" s="56"/>
      <c r="AT199" s="56"/>
      <c r="AU199" s="56"/>
      <c r="AV199" s="56"/>
      <c r="AX199" s="56"/>
      <c r="AY199" s="56"/>
      <c r="AZ199" s="56"/>
      <c r="BA199" s="56"/>
      <c r="BB199" s="56"/>
      <c r="BC199" s="56"/>
      <c r="BD199" s="56"/>
      <c r="BE199" s="56"/>
      <c r="BF199" s="56"/>
      <c r="BH199" s="56"/>
      <c r="BI199" s="56"/>
      <c r="BJ199" s="56"/>
      <c r="BK199" s="56"/>
      <c r="BL199" s="56"/>
      <c r="BM199" s="56"/>
      <c r="BN199" s="56"/>
      <c r="BO199" s="56"/>
      <c r="BP199" s="56"/>
      <c r="BR199" s="56"/>
      <c r="BS199" s="56"/>
      <c r="BT199" s="56"/>
      <c r="BU199" s="56"/>
      <c r="BV199" s="56"/>
      <c r="BW199" s="56"/>
      <c r="BX199" s="56"/>
      <c r="BY199" s="56"/>
      <c r="BZ199" s="56"/>
      <c r="CB199" s="56"/>
      <c r="CC199" s="56"/>
      <c r="CD199" s="56"/>
      <c r="CE199" s="56"/>
      <c r="CF199" s="56"/>
      <c r="CG199" s="56"/>
      <c r="CH199" s="56"/>
      <c r="CI199" s="56"/>
      <c r="CJ199" s="56"/>
      <c r="CL199" s="56"/>
      <c r="CM199" s="56"/>
      <c r="CN199" s="56"/>
      <c r="CO199" s="56"/>
      <c r="CP199" s="56"/>
      <c r="CQ199" s="56"/>
      <c r="CR199" s="56"/>
      <c r="CS199" s="56"/>
      <c r="CT199" s="56"/>
      <c r="CV199" s="56"/>
      <c r="CW199" s="56"/>
      <c r="CX199" s="56"/>
      <c r="CY199" s="56"/>
      <c r="CZ199" s="56"/>
      <c r="DA199" s="56"/>
      <c r="DB199" s="56"/>
      <c r="DC199" s="56"/>
      <c r="DD199" s="56"/>
      <c r="DF199" s="56"/>
      <c r="DG199" s="56"/>
      <c r="DH199" s="56"/>
      <c r="DI199" s="56"/>
      <c r="DJ199" s="56"/>
      <c r="DK199" s="56"/>
      <c r="DL199" s="56"/>
      <c r="DM199" s="56"/>
      <c r="DN199" s="56"/>
      <c r="DP199" s="56"/>
      <c r="DQ199" s="56"/>
      <c r="DR199" s="56"/>
      <c r="DS199" s="56"/>
      <c r="DT199" s="56"/>
      <c r="DU199" s="56"/>
      <c r="DV199" s="56"/>
      <c r="DW199" s="56"/>
      <c r="DX199" s="56"/>
      <c r="DZ199" s="56"/>
      <c r="EA199" s="56"/>
      <c r="EB199" s="56"/>
      <c r="EC199" s="56"/>
      <c r="ED199" s="56"/>
      <c r="EE199" s="56"/>
      <c r="EF199" s="56"/>
      <c r="EG199" s="56"/>
      <c r="EH199" s="56"/>
      <c r="EJ199" s="56"/>
      <c r="EK199" s="56"/>
      <c r="EL199" s="56"/>
      <c r="EM199" s="56"/>
      <c r="EN199" s="56"/>
      <c r="EO199" s="56"/>
      <c r="EP199" s="56"/>
      <c r="EQ199" s="56"/>
      <c r="ER199" s="56"/>
      <c r="ET199" s="56"/>
      <c r="EU199" s="56"/>
      <c r="EV199" s="56"/>
      <c r="EW199" s="56"/>
      <c r="EX199" s="56"/>
      <c r="EY199" s="56"/>
      <c r="EZ199" s="56"/>
      <c r="FA199" s="56"/>
      <c r="FB199" s="56"/>
      <c r="FD199" s="56"/>
      <c r="FE199" s="56"/>
      <c r="FF199" s="56"/>
      <c r="FG199" s="56"/>
      <c r="FH199" s="56"/>
      <c r="FI199" s="56"/>
      <c r="FJ199" s="56"/>
      <c r="FK199" s="56"/>
      <c r="FL199" s="56"/>
      <c r="FN199" s="56"/>
      <c r="FO199" s="56"/>
      <c r="FP199" s="56"/>
      <c r="FQ199" s="56"/>
      <c r="FR199" s="56"/>
      <c r="FS199" s="56"/>
      <c r="FT199" s="56"/>
      <c r="FU199" s="56"/>
      <c r="FV199" s="56"/>
      <c r="FX199" s="56"/>
      <c r="FY199" s="56"/>
      <c r="FZ199" s="56"/>
      <c r="GA199" s="56"/>
      <c r="GB199" s="56"/>
      <c r="GC199" s="56"/>
      <c r="GD199" s="56"/>
      <c r="GE199" s="56"/>
      <c r="GF199" s="56"/>
      <c r="GH199" s="56"/>
      <c r="GI199" s="56"/>
      <c r="GJ199" s="56"/>
      <c r="GK199" s="56"/>
      <c r="GL199" s="56"/>
      <c r="GM199" s="56"/>
      <c r="GN199" s="56"/>
      <c r="GO199" s="56"/>
      <c r="GP199" s="56"/>
      <c r="GR199" s="56"/>
      <c r="GS199" s="56"/>
      <c r="GT199" s="56"/>
      <c r="GU199" s="56"/>
      <c r="GV199" s="56"/>
      <c r="GW199" s="56"/>
      <c r="GX199" s="56"/>
      <c r="GY199" s="56"/>
      <c r="GZ199" s="56"/>
      <c r="HB199" s="56"/>
      <c r="HC199" s="56"/>
      <c r="HD199" s="56"/>
      <c r="HE199" s="56"/>
      <c r="HF199" s="56"/>
      <c r="HG199" s="56"/>
      <c r="HH199" s="56"/>
      <c r="HI199" s="56"/>
      <c r="HJ199" s="56"/>
      <c r="HL199" s="56"/>
      <c r="HM199" s="56"/>
      <c r="HN199" s="56"/>
      <c r="HO199" s="56"/>
      <c r="HP199" s="56"/>
      <c r="HQ199" s="56"/>
      <c r="HR199" s="56"/>
      <c r="HS199" s="56"/>
      <c r="HT199" s="56"/>
      <c r="HV199" s="56"/>
      <c r="HW199" s="56"/>
      <c r="HX199" s="56"/>
      <c r="HY199" s="56"/>
      <c r="HZ199" s="56"/>
      <c r="IA199" s="56"/>
      <c r="IB199" s="56"/>
      <c r="IC199" s="56"/>
      <c r="ID199" s="56"/>
      <c r="IF199" s="56"/>
      <c r="IG199" s="56"/>
      <c r="IH199" s="56"/>
      <c r="II199" s="56"/>
      <c r="IJ199" s="56"/>
      <c r="IK199" s="56"/>
      <c r="IL199" s="56"/>
      <c r="IM199" s="56"/>
      <c r="IN199" s="56"/>
      <c r="IP199" s="56"/>
      <c r="IQ199" s="56"/>
      <c r="IR199" s="56"/>
      <c r="IS199" s="56"/>
      <c r="IT199" s="56"/>
      <c r="IU199" s="56"/>
    </row>
    <row r="200" spans="1:255" ht="12.75" customHeight="1" thickBot="1" x14ac:dyDescent="0.25">
      <c r="A200" s="11"/>
      <c r="B200" s="106">
        <v>4942.47</v>
      </c>
      <c r="C200" s="85" t="s">
        <v>77</v>
      </c>
      <c r="D200" s="86"/>
      <c r="E200" s="47"/>
      <c r="F200" s="47"/>
      <c r="G200" s="47"/>
      <c r="H200" s="48"/>
      <c r="I200" s="49"/>
      <c r="J200" s="56"/>
      <c r="K200" s="56"/>
      <c r="L200" s="56"/>
      <c r="M200" s="56"/>
      <c r="N200" s="56"/>
      <c r="O200" s="56"/>
      <c r="P200" s="56"/>
      <c r="Q200" s="56"/>
      <c r="R200" s="56"/>
      <c r="T200" s="56"/>
      <c r="U200" s="56"/>
      <c r="V200" s="56"/>
      <c r="W200" s="56"/>
      <c r="X200" s="56"/>
      <c r="Y200" s="56"/>
      <c r="Z200" s="56"/>
      <c r="AA200" s="56"/>
      <c r="AB200" s="56"/>
      <c r="AD200" s="56"/>
      <c r="AE200" s="56"/>
      <c r="AF200" s="56"/>
      <c r="AG200" s="56"/>
      <c r="AH200" s="56"/>
      <c r="AI200" s="56"/>
      <c r="AJ200" s="56"/>
      <c r="AK200" s="56"/>
      <c r="AL200" s="56"/>
      <c r="AN200" s="56"/>
      <c r="AO200" s="56"/>
      <c r="AP200" s="56"/>
      <c r="AQ200" s="56"/>
      <c r="AR200" s="56"/>
      <c r="AS200" s="56"/>
      <c r="AT200" s="56"/>
      <c r="AU200" s="56"/>
      <c r="AV200" s="56"/>
      <c r="AX200" s="56"/>
      <c r="AY200" s="56"/>
      <c r="AZ200" s="56"/>
      <c r="BA200" s="56"/>
      <c r="BB200" s="56"/>
      <c r="BC200" s="56"/>
      <c r="BD200" s="56"/>
      <c r="BE200" s="56"/>
      <c r="BF200" s="56"/>
      <c r="BH200" s="56"/>
      <c r="BI200" s="56"/>
      <c r="BJ200" s="56"/>
      <c r="BK200" s="56"/>
      <c r="BL200" s="56"/>
      <c r="BM200" s="56"/>
      <c r="BN200" s="56"/>
      <c r="BO200" s="56"/>
      <c r="BP200" s="56"/>
      <c r="BR200" s="56"/>
      <c r="BS200" s="56"/>
      <c r="BT200" s="56"/>
      <c r="BU200" s="56"/>
      <c r="BV200" s="56"/>
      <c r="BW200" s="56"/>
      <c r="BX200" s="56"/>
      <c r="BY200" s="56"/>
      <c r="BZ200" s="56"/>
      <c r="CB200" s="56"/>
      <c r="CC200" s="56"/>
      <c r="CD200" s="56"/>
      <c r="CE200" s="56"/>
      <c r="CF200" s="56"/>
      <c r="CG200" s="56"/>
      <c r="CH200" s="56"/>
      <c r="CI200" s="56"/>
      <c r="CJ200" s="56"/>
      <c r="CL200" s="56"/>
      <c r="CM200" s="56"/>
      <c r="CN200" s="56"/>
      <c r="CO200" s="56"/>
      <c r="CP200" s="56"/>
      <c r="CQ200" s="56"/>
      <c r="CR200" s="56"/>
      <c r="CS200" s="56"/>
      <c r="CT200" s="56"/>
      <c r="CV200" s="56"/>
      <c r="CW200" s="56"/>
      <c r="CX200" s="56"/>
      <c r="CY200" s="56"/>
      <c r="CZ200" s="56"/>
      <c r="DA200" s="56"/>
      <c r="DB200" s="56"/>
      <c r="DC200" s="56"/>
      <c r="DD200" s="56"/>
      <c r="DF200" s="56"/>
      <c r="DG200" s="56"/>
      <c r="DH200" s="56"/>
      <c r="DI200" s="56"/>
      <c r="DJ200" s="56"/>
      <c r="DK200" s="56"/>
      <c r="DL200" s="56"/>
      <c r="DM200" s="56"/>
      <c r="DN200" s="56"/>
      <c r="DP200" s="56"/>
      <c r="DQ200" s="56"/>
      <c r="DR200" s="56"/>
      <c r="DS200" s="56"/>
      <c r="DT200" s="56"/>
      <c r="DU200" s="56"/>
      <c r="DV200" s="56"/>
      <c r="DW200" s="56"/>
      <c r="DX200" s="56"/>
      <c r="DZ200" s="56"/>
      <c r="EA200" s="56"/>
      <c r="EB200" s="56"/>
      <c r="EC200" s="56"/>
      <c r="ED200" s="56"/>
      <c r="EE200" s="56"/>
      <c r="EF200" s="56"/>
      <c r="EG200" s="56"/>
      <c r="EH200" s="56"/>
      <c r="EJ200" s="56"/>
      <c r="EK200" s="56"/>
      <c r="EL200" s="56"/>
      <c r="EM200" s="56"/>
      <c r="EN200" s="56"/>
      <c r="EO200" s="56"/>
      <c r="EP200" s="56"/>
      <c r="EQ200" s="56"/>
      <c r="ER200" s="56"/>
      <c r="ET200" s="56"/>
      <c r="EU200" s="56"/>
      <c r="EV200" s="56"/>
      <c r="EW200" s="56"/>
      <c r="EX200" s="56"/>
      <c r="EY200" s="56"/>
      <c r="EZ200" s="56"/>
      <c r="FA200" s="56"/>
      <c r="FB200" s="56"/>
      <c r="FD200" s="56"/>
      <c r="FE200" s="56"/>
      <c r="FF200" s="56"/>
      <c r="FG200" s="56"/>
      <c r="FH200" s="56"/>
      <c r="FI200" s="56"/>
      <c r="FJ200" s="56"/>
      <c r="FK200" s="56"/>
      <c r="FL200" s="56"/>
      <c r="FN200" s="56"/>
      <c r="FO200" s="56"/>
      <c r="FP200" s="56"/>
      <c r="FQ200" s="56"/>
      <c r="FR200" s="56"/>
      <c r="FS200" s="56"/>
      <c r="FT200" s="56"/>
      <c r="FU200" s="56"/>
      <c r="FV200" s="56"/>
      <c r="FX200" s="56"/>
      <c r="FY200" s="56"/>
      <c r="FZ200" s="56"/>
      <c r="GA200" s="56"/>
      <c r="GB200" s="56"/>
      <c r="GC200" s="56"/>
      <c r="GD200" s="56"/>
      <c r="GE200" s="56"/>
      <c r="GF200" s="56"/>
      <c r="GH200" s="56"/>
      <c r="GI200" s="56"/>
      <c r="GJ200" s="56"/>
      <c r="GK200" s="56"/>
      <c r="GL200" s="56"/>
      <c r="GM200" s="56"/>
      <c r="GN200" s="56"/>
      <c r="GO200" s="56"/>
      <c r="GP200" s="56"/>
      <c r="GR200" s="56"/>
      <c r="GS200" s="56"/>
      <c r="GT200" s="56"/>
      <c r="GU200" s="56"/>
      <c r="GV200" s="56"/>
      <c r="GW200" s="56"/>
      <c r="GX200" s="56"/>
      <c r="GY200" s="56"/>
      <c r="GZ200" s="56"/>
      <c r="HB200" s="56"/>
      <c r="HC200" s="56"/>
      <c r="HD200" s="56"/>
      <c r="HE200" s="56"/>
      <c r="HF200" s="56"/>
      <c r="HG200" s="56"/>
      <c r="HH200" s="56"/>
      <c r="HI200" s="56"/>
      <c r="HJ200" s="56"/>
      <c r="HL200" s="56"/>
      <c r="HM200" s="56"/>
      <c r="HN200" s="56"/>
      <c r="HO200" s="56"/>
      <c r="HP200" s="56"/>
      <c r="HQ200" s="56"/>
      <c r="HR200" s="56"/>
      <c r="HS200" s="56"/>
      <c r="HT200" s="56"/>
      <c r="HV200" s="56"/>
      <c r="HW200" s="56"/>
      <c r="HX200" s="56"/>
      <c r="HY200" s="56"/>
      <c r="HZ200" s="56"/>
      <c r="IA200" s="56"/>
      <c r="IB200" s="56"/>
      <c r="IC200" s="56"/>
      <c r="ID200" s="56"/>
      <c r="IF200" s="56"/>
      <c r="IG200" s="56"/>
      <c r="IH200" s="56"/>
      <c r="II200" s="56"/>
      <c r="IJ200" s="56"/>
      <c r="IK200" s="56"/>
      <c r="IL200" s="56"/>
      <c r="IM200" s="56"/>
      <c r="IN200" s="56"/>
      <c r="IP200" s="56"/>
      <c r="IQ200" s="56"/>
      <c r="IR200" s="56"/>
      <c r="IS200" s="56"/>
      <c r="IT200" s="56"/>
      <c r="IU200" s="56"/>
    </row>
    <row r="201" spans="1:255" ht="12.75" customHeight="1" thickBot="1" x14ac:dyDescent="0.25">
      <c r="A201" s="11"/>
      <c r="B201" s="106">
        <v>3811.15</v>
      </c>
      <c r="C201" s="85" t="s">
        <v>78</v>
      </c>
      <c r="D201" s="86"/>
      <c r="E201" s="47"/>
      <c r="F201" s="47"/>
      <c r="G201" s="47"/>
      <c r="H201" s="48"/>
      <c r="I201" s="49"/>
      <c r="J201" s="56"/>
      <c r="K201" s="56"/>
      <c r="L201" s="56"/>
      <c r="M201" s="56"/>
      <c r="N201" s="56"/>
      <c r="O201" s="56"/>
      <c r="P201" s="56"/>
      <c r="Q201" s="56"/>
      <c r="R201" s="56"/>
      <c r="T201" s="56"/>
      <c r="U201" s="56"/>
      <c r="V201" s="56"/>
      <c r="W201" s="56"/>
      <c r="X201" s="56"/>
      <c r="Y201" s="56"/>
      <c r="Z201" s="56"/>
      <c r="AA201" s="56"/>
      <c r="AB201" s="56"/>
      <c r="AD201" s="56"/>
      <c r="AE201" s="56"/>
      <c r="AF201" s="56"/>
      <c r="AG201" s="56"/>
      <c r="AH201" s="56"/>
      <c r="AI201" s="56"/>
      <c r="AJ201" s="56"/>
      <c r="AK201" s="56"/>
      <c r="AL201" s="56"/>
      <c r="AN201" s="56"/>
      <c r="AO201" s="56"/>
      <c r="AP201" s="56"/>
      <c r="AQ201" s="56"/>
      <c r="AR201" s="56"/>
      <c r="AS201" s="56"/>
      <c r="AT201" s="56"/>
      <c r="AU201" s="56"/>
      <c r="AV201" s="56"/>
      <c r="AX201" s="56"/>
      <c r="AY201" s="56"/>
      <c r="AZ201" s="56"/>
      <c r="BA201" s="56"/>
      <c r="BB201" s="56"/>
      <c r="BC201" s="56"/>
      <c r="BD201" s="56"/>
      <c r="BE201" s="56"/>
      <c r="BF201" s="56"/>
      <c r="BH201" s="56"/>
      <c r="BI201" s="56"/>
      <c r="BJ201" s="56"/>
      <c r="BK201" s="56"/>
      <c r="BL201" s="56"/>
      <c r="BM201" s="56"/>
      <c r="BN201" s="56"/>
      <c r="BO201" s="56"/>
      <c r="BP201" s="56"/>
      <c r="BR201" s="56"/>
      <c r="BS201" s="56"/>
      <c r="BT201" s="56"/>
      <c r="BU201" s="56"/>
      <c r="BV201" s="56"/>
      <c r="BW201" s="56"/>
      <c r="BX201" s="56"/>
      <c r="BY201" s="56"/>
      <c r="BZ201" s="56"/>
      <c r="CB201" s="56"/>
      <c r="CC201" s="56"/>
      <c r="CD201" s="56"/>
      <c r="CE201" s="56"/>
      <c r="CF201" s="56"/>
      <c r="CG201" s="56"/>
      <c r="CH201" s="56"/>
      <c r="CI201" s="56"/>
      <c r="CJ201" s="56"/>
      <c r="CL201" s="56"/>
      <c r="CM201" s="56"/>
      <c r="CN201" s="56"/>
      <c r="CO201" s="56"/>
      <c r="CP201" s="56"/>
      <c r="CQ201" s="56"/>
      <c r="CR201" s="56"/>
      <c r="CS201" s="56"/>
      <c r="CT201" s="56"/>
      <c r="CV201" s="56"/>
      <c r="CW201" s="56"/>
      <c r="CX201" s="56"/>
      <c r="CY201" s="56"/>
      <c r="CZ201" s="56"/>
      <c r="DA201" s="56"/>
      <c r="DB201" s="56"/>
      <c r="DC201" s="56"/>
      <c r="DD201" s="56"/>
      <c r="DF201" s="56"/>
      <c r="DG201" s="56"/>
      <c r="DH201" s="56"/>
      <c r="DI201" s="56"/>
      <c r="DJ201" s="56"/>
      <c r="DK201" s="56"/>
      <c r="DL201" s="56"/>
      <c r="DM201" s="56"/>
      <c r="DN201" s="56"/>
      <c r="DP201" s="56"/>
      <c r="DQ201" s="56"/>
      <c r="DR201" s="56"/>
      <c r="DS201" s="56"/>
      <c r="DT201" s="56"/>
      <c r="DU201" s="56"/>
      <c r="DV201" s="56"/>
      <c r="DW201" s="56"/>
      <c r="DX201" s="56"/>
      <c r="DZ201" s="56"/>
      <c r="EA201" s="56"/>
      <c r="EB201" s="56"/>
      <c r="EC201" s="56"/>
      <c r="ED201" s="56"/>
      <c r="EE201" s="56"/>
      <c r="EF201" s="56"/>
      <c r="EG201" s="56"/>
      <c r="EH201" s="56"/>
      <c r="EJ201" s="56"/>
      <c r="EK201" s="56"/>
      <c r="EL201" s="56"/>
      <c r="EM201" s="56"/>
      <c r="EN201" s="56"/>
      <c r="EO201" s="56"/>
      <c r="EP201" s="56"/>
      <c r="EQ201" s="56"/>
      <c r="ER201" s="56"/>
      <c r="ET201" s="56"/>
      <c r="EU201" s="56"/>
      <c r="EV201" s="56"/>
      <c r="EW201" s="56"/>
      <c r="EX201" s="56"/>
      <c r="EY201" s="56"/>
      <c r="EZ201" s="56"/>
      <c r="FA201" s="56"/>
      <c r="FB201" s="56"/>
      <c r="FD201" s="56"/>
      <c r="FE201" s="56"/>
      <c r="FF201" s="56"/>
      <c r="FG201" s="56"/>
      <c r="FH201" s="56"/>
      <c r="FI201" s="56"/>
      <c r="FJ201" s="56"/>
      <c r="FK201" s="56"/>
      <c r="FL201" s="56"/>
      <c r="FN201" s="56"/>
      <c r="FO201" s="56"/>
      <c r="FP201" s="56"/>
      <c r="FQ201" s="56"/>
      <c r="FR201" s="56"/>
      <c r="FS201" s="56"/>
      <c r="FT201" s="56"/>
      <c r="FU201" s="56"/>
      <c r="FV201" s="56"/>
      <c r="FX201" s="56"/>
      <c r="FY201" s="56"/>
      <c r="FZ201" s="56"/>
      <c r="GA201" s="56"/>
      <c r="GB201" s="56"/>
      <c r="GC201" s="56"/>
      <c r="GD201" s="56"/>
      <c r="GE201" s="56"/>
      <c r="GF201" s="56"/>
      <c r="GH201" s="56"/>
      <c r="GI201" s="56"/>
      <c r="GJ201" s="56"/>
      <c r="GK201" s="56"/>
      <c r="GL201" s="56"/>
      <c r="GM201" s="56"/>
      <c r="GN201" s="56"/>
      <c r="GO201" s="56"/>
      <c r="GP201" s="56"/>
      <c r="GR201" s="56"/>
      <c r="GS201" s="56"/>
      <c r="GT201" s="56"/>
      <c r="GU201" s="56"/>
      <c r="GV201" s="56"/>
      <c r="GW201" s="56"/>
      <c r="GX201" s="56"/>
      <c r="GY201" s="56"/>
      <c r="GZ201" s="56"/>
      <c r="HB201" s="56"/>
      <c r="HC201" s="56"/>
      <c r="HD201" s="56"/>
      <c r="HE201" s="56"/>
      <c r="HF201" s="56"/>
      <c r="HG201" s="56"/>
      <c r="HH201" s="56"/>
      <c r="HI201" s="56"/>
      <c r="HJ201" s="56"/>
      <c r="HL201" s="56"/>
      <c r="HM201" s="56"/>
      <c r="HN201" s="56"/>
      <c r="HO201" s="56"/>
      <c r="HP201" s="56"/>
      <c r="HQ201" s="56"/>
      <c r="HR201" s="56"/>
      <c r="HS201" s="56"/>
      <c r="HT201" s="56"/>
      <c r="HV201" s="56"/>
      <c r="HW201" s="56"/>
      <c r="HX201" s="56"/>
      <c r="HY201" s="56"/>
      <c r="HZ201" s="56"/>
      <c r="IA201" s="56"/>
      <c r="IB201" s="56"/>
      <c r="IC201" s="56"/>
      <c r="ID201" s="56"/>
      <c r="IF201" s="56"/>
      <c r="IG201" s="56"/>
      <c r="IH201" s="56"/>
      <c r="II201" s="56"/>
      <c r="IJ201" s="56"/>
      <c r="IK201" s="56"/>
      <c r="IL201" s="56"/>
      <c r="IM201" s="56"/>
      <c r="IN201" s="56"/>
      <c r="IP201" s="56"/>
      <c r="IQ201" s="56"/>
      <c r="IR201" s="56"/>
      <c r="IS201" s="56"/>
      <c r="IT201" s="56"/>
      <c r="IU201" s="56"/>
    </row>
    <row r="202" spans="1:255" ht="12.75" customHeight="1" thickBot="1" x14ac:dyDescent="0.25">
      <c r="A202" s="11"/>
      <c r="B202" s="106">
        <v>4832.45</v>
      </c>
      <c r="C202" s="85" t="s">
        <v>79</v>
      </c>
      <c r="D202" s="86"/>
      <c r="E202" s="47"/>
      <c r="F202" s="47"/>
      <c r="G202" s="47"/>
      <c r="H202" s="48"/>
      <c r="I202" s="49"/>
      <c r="J202" s="56"/>
      <c r="K202" s="56"/>
      <c r="L202" s="56"/>
      <c r="M202" s="56"/>
      <c r="N202" s="56"/>
      <c r="O202" s="56"/>
      <c r="P202" s="56"/>
      <c r="Q202" s="56"/>
      <c r="R202" s="56"/>
      <c r="T202" s="56"/>
      <c r="U202" s="56"/>
      <c r="V202" s="56"/>
      <c r="W202" s="56"/>
      <c r="X202" s="56"/>
      <c r="Y202" s="56"/>
      <c r="Z202" s="56"/>
      <c r="AA202" s="56"/>
      <c r="AB202" s="56"/>
      <c r="AD202" s="56"/>
      <c r="AE202" s="56"/>
      <c r="AF202" s="56"/>
      <c r="AG202" s="56"/>
      <c r="AH202" s="56"/>
      <c r="AI202" s="56"/>
      <c r="AJ202" s="56"/>
      <c r="AK202" s="56"/>
      <c r="AL202" s="56"/>
      <c r="AN202" s="56"/>
      <c r="AO202" s="56"/>
      <c r="AP202" s="56"/>
      <c r="AQ202" s="56"/>
      <c r="AR202" s="56"/>
      <c r="AS202" s="56"/>
      <c r="AT202" s="56"/>
      <c r="AU202" s="56"/>
      <c r="AV202" s="56"/>
      <c r="AX202" s="56"/>
      <c r="AY202" s="56"/>
      <c r="AZ202" s="56"/>
      <c r="BA202" s="56"/>
      <c r="BB202" s="56"/>
      <c r="BC202" s="56"/>
      <c r="BD202" s="56"/>
      <c r="BE202" s="56"/>
      <c r="BF202" s="56"/>
      <c r="BH202" s="56"/>
      <c r="BI202" s="56"/>
      <c r="BJ202" s="56"/>
      <c r="BK202" s="56"/>
      <c r="BL202" s="56"/>
      <c r="BM202" s="56"/>
      <c r="BN202" s="56"/>
      <c r="BO202" s="56"/>
      <c r="BP202" s="56"/>
      <c r="BR202" s="56"/>
      <c r="BS202" s="56"/>
      <c r="BT202" s="56"/>
      <c r="BU202" s="56"/>
      <c r="BV202" s="56"/>
      <c r="BW202" s="56"/>
      <c r="BX202" s="56"/>
      <c r="BY202" s="56"/>
      <c r="BZ202" s="56"/>
      <c r="CB202" s="56"/>
      <c r="CC202" s="56"/>
      <c r="CD202" s="56"/>
      <c r="CE202" s="56"/>
      <c r="CF202" s="56"/>
      <c r="CG202" s="56"/>
      <c r="CH202" s="56"/>
      <c r="CI202" s="56"/>
      <c r="CJ202" s="56"/>
      <c r="CL202" s="56"/>
      <c r="CM202" s="56"/>
      <c r="CN202" s="56"/>
      <c r="CO202" s="56"/>
      <c r="CP202" s="56"/>
      <c r="CQ202" s="56"/>
      <c r="CR202" s="56"/>
      <c r="CS202" s="56"/>
      <c r="CT202" s="56"/>
      <c r="CV202" s="56"/>
      <c r="CW202" s="56"/>
      <c r="CX202" s="56"/>
      <c r="CY202" s="56"/>
      <c r="CZ202" s="56"/>
      <c r="DA202" s="56"/>
      <c r="DB202" s="56"/>
      <c r="DC202" s="56"/>
      <c r="DD202" s="56"/>
      <c r="DF202" s="56"/>
      <c r="DG202" s="56"/>
      <c r="DH202" s="56"/>
      <c r="DI202" s="56"/>
      <c r="DJ202" s="56"/>
      <c r="DK202" s="56"/>
      <c r="DL202" s="56"/>
      <c r="DM202" s="56"/>
      <c r="DN202" s="56"/>
      <c r="DP202" s="56"/>
      <c r="DQ202" s="56"/>
      <c r="DR202" s="56"/>
      <c r="DS202" s="56"/>
      <c r="DT202" s="56"/>
      <c r="DU202" s="56"/>
      <c r="DV202" s="56"/>
      <c r="DW202" s="56"/>
      <c r="DX202" s="56"/>
      <c r="DZ202" s="56"/>
      <c r="EA202" s="56"/>
      <c r="EB202" s="56"/>
      <c r="EC202" s="56"/>
      <c r="ED202" s="56"/>
      <c r="EE202" s="56"/>
      <c r="EF202" s="56"/>
      <c r="EG202" s="56"/>
      <c r="EH202" s="56"/>
      <c r="EJ202" s="56"/>
      <c r="EK202" s="56"/>
      <c r="EL202" s="56"/>
      <c r="EM202" s="56"/>
      <c r="EN202" s="56"/>
      <c r="EO202" s="56"/>
      <c r="EP202" s="56"/>
      <c r="EQ202" s="56"/>
      <c r="ER202" s="56"/>
      <c r="ET202" s="56"/>
      <c r="EU202" s="56"/>
      <c r="EV202" s="56"/>
      <c r="EW202" s="56"/>
      <c r="EX202" s="56"/>
      <c r="EY202" s="56"/>
      <c r="EZ202" s="56"/>
      <c r="FA202" s="56"/>
      <c r="FB202" s="56"/>
      <c r="FD202" s="56"/>
      <c r="FE202" s="56"/>
      <c r="FF202" s="56"/>
      <c r="FG202" s="56"/>
      <c r="FH202" s="56"/>
      <c r="FI202" s="56"/>
      <c r="FJ202" s="56"/>
      <c r="FK202" s="56"/>
      <c r="FL202" s="56"/>
      <c r="FN202" s="56"/>
      <c r="FO202" s="56"/>
      <c r="FP202" s="56"/>
      <c r="FQ202" s="56"/>
      <c r="FR202" s="56"/>
      <c r="FS202" s="56"/>
      <c r="FT202" s="56"/>
      <c r="FU202" s="56"/>
      <c r="FV202" s="56"/>
      <c r="FX202" s="56"/>
      <c r="FY202" s="56"/>
      <c r="FZ202" s="56"/>
      <c r="GA202" s="56"/>
      <c r="GB202" s="56"/>
      <c r="GC202" s="56"/>
      <c r="GD202" s="56"/>
      <c r="GE202" s="56"/>
      <c r="GF202" s="56"/>
      <c r="GH202" s="56"/>
      <c r="GI202" s="56"/>
      <c r="GJ202" s="56"/>
      <c r="GK202" s="56"/>
      <c r="GL202" s="56"/>
      <c r="GM202" s="56"/>
      <c r="GN202" s="56"/>
      <c r="GO202" s="56"/>
      <c r="GP202" s="56"/>
      <c r="GR202" s="56"/>
      <c r="GS202" s="56"/>
      <c r="GT202" s="56"/>
      <c r="GU202" s="56"/>
      <c r="GV202" s="56"/>
      <c r="GW202" s="56"/>
      <c r="GX202" s="56"/>
      <c r="GY202" s="56"/>
      <c r="GZ202" s="56"/>
      <c r="HB202" s="56"/>
      <c r="HC202" s="56"/>
      <c r="HD202" s="56"/>
      <c r="HE202" s="56"/>
      <c r="HF202" s="56"/>
      <c r="HG202" s="56"/>
      <c r="HH202" s="56"/>
      <c r="HI202" s="56"/>
      <c r="HJ202" s="56"/>
      <c r="HL202" s="56"/>
      <c r="HM202" s="56"/>
      <c r="HN202" s="56"/>
      <c r="HO202" s="56"/>
      <c r="HP202" s="56"/>
      <c r="HQ202" s="56"/>
      <c r="HR202" s="56"/>
      <c r="HS202" s="56"/>
      <c r="HT202" s="56"/>
      <c r="HV202" s="56"/>
      <c r="HW202" s="56"/>
      <c r="HX202" s="56"/>
      <c r="HY202" s="56"/>
      <c r="HZ202" s="56"/>
      <c r="IA202" s="56"/>
      <c r="IB202" s="56"/>
      <c r="IC202" s="56"/>
      <c r="ID202" s="56"/>
      <c r="IF202" s="56"/>
      <c r="IG202" s="56"/>
      <c r="IH202" s="56"/>
      <c r="II202" s="56"/>
      <c r="IJ202" s="56"/>
      <c r="IK202" s="56"/>
      <c r="IL202" s="56"/>
      <c r="IM202" s="56"/>
      <c r="IN202" s="56"/>
      <c r="IP202" s="56"/>
      <c r="IQ202" s="56"/>
      <c r="IR202" s="56"/>
      <c r="IS202" s="56"/>
      <c r="IT202" s="56"/>
      <c r="IU202" s="56"/>
    </row>
    <row r="203" spans="1:255" ht="12.75" customHeight="1" thickBot="1" x14ac:dyDescent="0.25">
      <c r="A203" s="11"/>
      <c r="B203" s="106">
        <v>3578.04</v>
      </c>
      <c r="C203" s="85" t="s">
        <v>80</v>
      </c>
      <c r="D203" s="86"/>
      <c r="E203" s="47"/>
      <c r="F203" s="47"/>
      <c r="G203" s="47"/>
      <c r="H203" s="48"/>
      <c r="I203" s="49"/>
      <c r="J203" s="56"/>
      <c r="K203" s="56"/>
      <c r="L203" s="56"/>
      <c r="M203" s="56"/>
      <c r="N203" s="56"/>
      <c r="O203" s="56"/>
      <c r="P203" s="56"/>
      <c r="Q203" s="56"/>
      <c r="R203" s="56"/>
      <c r="T203" s="56"/>
      <c r="U203" s="56"/>
      <c r="V203" s="56"/>
      <c r="W203" s="56"/>
      <c r="X203" s="56"/>
      <c r="Y203" s="56"/>
      <c r="Z203" s="56"/>
      <c r="AA203" s="56"/>
      <c r="AB203" s="56"/>
      <c r="AD203" s="56"/>
      <c r="AE203" s="56"/>
      <c r="AF203" s="56"/>
      <c r="AG203" s="56"/>
      <c r="AH203" s="56"/>
      <c r="AI203" s="56"/>
      <c r="AJ203" s="56"/>
      <c r="AK203" s="56"/>
      <c r="AL203" s="56"/>
      <c r="AN203" s="56"/>
      <c r="AO203" s="56"/>
      <c r="AP203" s="56"/>
      <c r="AQ203" s="56"/>
      <c r="AR203" s="56"/>
      <c r="AS203" s="56"/>
      <c r="AT203" s="56"/>
      <c r="AU203" s="56"/>
      <c r="AV203" s="56"/>
      <c r="AX203" s="56"/>
      <c r="AY203" s="56"/>
      <c r="AZ203" s="56"/>
      <c r="BA203" s="56"/>
      <c r="BB203" s="56"/>
      <c r="BC203" s="56"/>
      <c r="BD203" s="56"/>
      <c r="BE203" s="56"/>
      <c r="BF203" s="56"/>
      <c r="BH203" s="56"/>
      <c r="BI203" s="56"/>
      <c r="BJ203" s="56"/>
      <c r="BK203" s="56"/>
      <c r="BL203" s="56"/>
      <c r="BM203" s="56"/>
      <c r="BN203" s="56"/>
      <c r="BO203" s="56"/>
      <c r="BP203" s="56"/>
      <c r="BR203" s="56"/>
      <c r="BS203" s="56"/>
      <c r="BT203" s="56"/>
      <c r="BU203" s="56"/>
      <c r="BV203" s="56"/>
      <c r="BW203" s="56"/>
      <c r="BX203" s="56"/>
      <c r="BY203" s="56"/>
      <c r="BZ203" s="56"/>
      <c r="CB203" s="56"/>
      <c r="CC203" s="56"/>
      <c r="CD203" s="56"/>
      <c r="CE203" s="56"/>
      <c r="CF203" s="56"/>
      <c r="CG203" s="56"/>
      <c r="CH203" s="56"/>
      <c r="CI203" s="56"/>
      <c r="CJ203" s="56"/>
      <c r="CL203" s="56"/>
      <c r="CM203" s="56"/>
      <c r="CN203" s="56"/>
      <c r="CO203" s="56"/>
      <c r="CP203" s="56"/>
      <c r="CQ203" s="56"/>
      <c r="CR203" s="56"/>
      <c r="CS203" s="56"/>
      <c r="CT203" s="56"/>
      <c r="CV203" s="56"/>
      <c r="CW203" s="56"/>
      <c r="CX203" s="56"/>
      <c r="CY203" s="56"/>
      <c r="CZ203" s="56"/>
      <c r="DA203" s="56"/>
      <c r="DB203" s="56"/>
      <c r="DC203" s="56"/>
      <c r="DD203" s="56"/>
      <c r="DF203" s="56"/>
      <c r="DG203" s="56"/>
      <c r="DH203" s="56"/>
      <c r="DI203" s="56"/>
      <c r="DJ203" s="56"/>
      <c r="DK203" s="56"/>
      <c r="DL203" s="56"/>
      <c r="DM203" s="56"/>
      <c r="DN203" s="56"/>
      <c r="DP203" s="56"/>
      <c r="DQ203" s="56"/>
      <c r="DR203" s="56"/>
      <c r="DS203" s="56"/>
      <c r="DT203" s="56"/>
      <c r="DU203" s="56"/>
      <c r="DV203" s="56"/>
      <c r="DW203" s="56"/>
      <c r="DX203" s="56"/>
      <c r="DZ203" s="56"/>
      <c r="EA203" s="56"/>
      <c r="EB203" s="56"/>
      <c r="EC203" s="56"/>
      <c r="ED203" s="56"/>
      <c r="EE203" s="56"/>
      <c r="EF203" s="56"/>
      <c r="EG203" s="56"/>
      <c r="EH203" s="56"/>
      <c r="EJ203" s="56"/>
      <c r="EK203" s="56"/>
      <c r="EL203" s="56"/>
      <c r="EM203" s="56"/>
      <c r="EN203" s="56"/>
      <c r="EO203" s="56"/>
      <c r="EP203" s="56"/>
      <c r="EQ203" s="56"/>
      <c r="ER203" s="56"/>
      <c r="ET203" s="56"/>
      <c r="EU203" s="56"/>
      <c r="EV203" s="56"/>
      <c r="EW203" s="56"/>
      <c r="EX203" s="56"/>
      <c r="EY203" s="56"/>
      <c r="EZ203" s="56"/>
      <c r="FA203" s="56"/>
      <c r="FB203" s="56"/>
      <c r="FD203" s="56"/>
      <c r="FE203" s="56"/>
      <c r="FF203" s="56"/>
      <c r="FG203" s="56"/>
      <c r="FH203" s="56"/>
      <c r="FI203" s="56"/>
      <c r="FJ203" s="56"/>
      <c r="FK203" s="56"/>
      <c r="FL203" s="56"/>
      <c r="FN203" s="56"/>
      <c r="FO203" s="56"/>
      <c r="FP203" s="56"/>
      <c r="FQ203" s="56"/>
      <c r="FR203" s="56"/>
      <c r="FS203" s="56"/>
      <c r="FT203" s="56"/>
      <c r="FU203" s="56"/>
      <c r="FV203" s="56"/>
      <c r="FX203" s="56"/>
      <c r="FY203" s="56"/>
      <c r="FZ203" s="56"/>
      <c r="GA203" s="56"/>
      <c r="GB203" s="56"/>
      <c r="GC203" s="56"/>
      <c r="GD203" s="56"/>
      <c r="GE203" s="56"/>
      <c r="GF203" s="56"/>
      <c r="GH203" s="56"/>
      <c r="GI203" s="56"/>
      <c r="GJ203" s="56"/>
      <c r="GK203" s="56"/>
      <c r="GL203" s="56"/>
      <c r="GM203" s="56"/>
      <c r="GN203" s="56"/>
      <c r="GO203" s="56"/>
      <c r="GP203" s="56"/>
      <c r="GR203" s="56"/>
      <c r="GS203" s="56"/>
      <c r="GT203" s="56"/>
      <c r="GU203" s="56"/>
      <c r="GV203" s="56"/>
      <c r="GW203" s="56"/>
      <c r="GX203" s="56"/>
      <c r="GY203" s="56"/>
      <c r="GZ203" s="56"/>
      <c r="HB203" s="56"/>
      <c r="HC203" s="56"/>
      <c r="HD203" s="56"/>
      <c r="HE203" s="56"/>
      <c r="HF203" s="56"/>
      <c r="HG203" s="56"/>
      <c r="HH203" s="56"/>
      <c r="HI203" s="56"/>
      <c r="HJ203" s="56"/>
      <c r="HL203" s="56"/>
      <c r="HM203" s="56"/>
      <c r="HN203" s="56"/>
      <c r="HO203" s="56"/>
      <c r="HP203" s="56"/>
      <c r="HQ203" s="56"/>
      <c r="HR203" s="56"/>
      <c r="HS203" s="56"/>
      <c r="HT203" s="56"/>
      <c r="HV203" s="56"/>
      <c r="HW203" s="56"/>
      <c r="HX203" s="56"/>
      <c r="HY203" s="56"/>
      <c r="HZ203" s="56"/>
      <c r="IA203" s="56"/>
      <c r="IB203" s="56"/>
      <c r="IC203" s="56"/>
      <c r="ID203" s="56"/>
      <c r="IF203" s="56"/>
      <c r="IG203" s="56"/>
      <c r="IH203" s="56"/>
      <c r="II203" s="56"/>
      <c r="IJ203" s="56"/>
      <c r="IK203" s="56"/>
      <c r="IL203" s="56"/>
      <c r="IM203" s="56"/>
      <c r="IN203" s="56"/>
      <c r="IP203" s="56"/>
      <c r="IQ203" s="56"/>
      <c r="IR203" s="56"/>
      <c r="IS203" s="56"/>
      <c r="IT203" s="56"/>
      <c r="IU203" s="56"/>
    </row>
    <row r="204" spans="1:255" ht="13.5" thickBot="1" x14ac:dyDescent="0.25">
      <c r="A204" s="11"/>
      <c r="B204" s="185"/>
      <c r="C204" s="70" t="s">
        <v>87</v>
      </c>
      <c r="D204" s="163"/>
      <c r="E204" s="53"/>
      <c r="F204" s="53"/>
      <c r="G204" s="53"/>
      <c r="H204" s="153"/>
      <c r="I204" s="49">
        <v>2397.0100000000002</v>
      </c>
      <c r="J204" s="56"/>
      <c r="K204" s="56"/>
      <c r="L204" s="56"/>
      <c r="M204" s="56"/>
      <c r="N204" s="56"/>
      <c r="O204" s="56"/>
      <c r="P204" s="56"/>
      <c r="Q204" s="56"/>
      <c r="R204" s="56"/>
      <c r="T204" s="56"/>
      <c r="U204" s="56"/>
      <c r="V204" s="56"/>
      <c r="W204" s="56"/>
      <c r="X204" s="56"/>
      <c r="Y204" s="56"/>
      <c r="Z204" s="56"/>
      <c r="AA204" s="56"/>
      <c r="AB204" s="56"/>
      <c r="AD204" s="56"/>
      <c r="AE204" s="56"/>
      <c r="AF204" s="56"/>
      <c r="AG204" s="56"/>
      <c r="AH204" s="56"/>
      <c r="AI204" s="56"/>
      <c r="AJ204" s="56"/>
      <c r="AK204" s="56"/>
      <c r="AL204" s="56"/>
      <c r="AN204" s="56"/>
      <c r="AO204" s="56"/>
      <c r="AP204" s="56"/>
      <c r="AQ204" s="56"/>
      <c r="AR204" s="56"/>
      <c r="AS204" s="56"/>
      <c r="AT204" s="56"/>
      <c r="AU204" s="56"/>
      <c r="AV204" s="56"/>
      <c r="AX204" s="56"/>
      <c r="AY204" s="56"/>
      <c r="AZ204" s="56"/>
      <c r="BA204" s="56"/>
      <c r="BB204" s="56"/>
      <c r="BC204" s="56"/>
      <c r="BD204" s="56"/>
      <c r="BE204" s="56"/>
      <c r="BF204" s="56"/>
      <c r="BH204" s="56"/>
      <c r="BI204" s="56"/>
      <c r="BJ204" s="56"/>
      <c r="BK204" s="56"/>
      <c r="BL204" s="56"/>
      <c r="BM204" s="56"/>
      <c r="BN204" s="56"/>
      <c r="BO204" s="56"/>
      <c r="BP204" s="56"/>
      <c r="BR204" s="56"/>
      <c r="BS204" s="56"/>
      <c r="BT204" s="56"/>
      <c r="BU204" s="56"/>
      <c r="BV204" s="56"/>
      <c r="BW204" s="56"/>
      <c r="BX204" s="56"/>
      <c r="BY204" s="56"/>
      <c r="BZ204" s="56"/>
      <c r="CB204" s="56"/>
      <c r="CC204" s="56"/>
      <c r="CD204" s="56"/>
      <c r="CE204" s="56"/>
      <c r="CF204" s="56"/>
      <c r="CG204" s="56"/>
      <c r="CH204" s="56"/>
      <c r="CI204" s="56"/>
      <c r="CJ204" s="56"/>
      <c r="CL204" s="56"/>
      <c r="CM204" s="56"/>
      <c r="CN204" s="56"/>
      <c r="CO204" s="56"/>
      <c r="CP204" s="56"/>
      <c r="CQ204" s="56"/>
      <c r="CR204" s="56"/>
      <c r="CS204" s="56"/>
      <c r="CT204" s="56"/>
      <c r="CV204" s="56"/>
      <c r="CW204" s="56"/>
      <c r="CX204" s="56"/>
      <c r="CY204" s="56"/>
      <c r="CZ204" s="56"/>
      <c r="DA204" s="56"/>
      <c r="DB204" s="56"/>
      <c r="DC204" s="56"/>
      <c r="DD204" s="56"/>
      <c r="DF204" s="56"/>
      <c r="DG204" s="56"/>
      <c r="DH204" s="56"/>
      <c r="DI204" s="56"/>
      <c r="DJ204" s="56"/>
      <c r="DK204" s="56"/>
      <c r="DL204" s="56"/>
      <c r="DM204" s="56"/>
      <c r="DN204" s="56"/>
      <c r="DP204" s="56"/>
      <c r="DQ204" s="56"/>
      <c r="DR204" s="56"/>
      <c r="DS204" s="56"/>
      <c r="DT204" s="56"/>
      <c r="DU204" s="56"/>
      <c r="DV204" s="56"/>
      <c r="DW204" s="56"/>
      <c r="DX204" s="56"/>
      <c r="DZ204" s="56"/>
      <c r="EA204" s="56"/>
      <c r="EB204" s="56"/>
      <c r="EC204" s="56"/>
      <c r="ED204" s="56"/>
      <c r="EE204" s="56"/>
      <c r="EF204" s="56"/>
      <c r="EG204" s="56"/>
      <c r="EH204" s="56"/>
      <c r="EJ204" s="56"/>
      <c r="EK204" s="56"/>
      <c r="EL204" s="56"/>
      <c r="EM204" s="56"/>
      <c r="EN204" s="56"/>
      <c r="EO204" s="56"/>
      <c r="EP204" s="56"/>
      <c r="EQ204" s="56"/>
      <c r="ER204" s="56"/>
      <c r="ET204" s="56"/>
      <c r="EU204" s="56"/>
      <c r="EV204" s="56"/>
      <c r="EW204" s="56"/>
      <c r="EX204" s="56"/>
      <c r="EY204" s="56"/>
      <c r="EZ204" s="56"/>
      <c r="FA204" s="56"/>
      <c r="FB204" s="56"/>
      <c r="FD204" s="56"/>
      <c r="FE204" s="56"/>
      <c r="FF204" s="56"/>
      <c r="FG204" s="56"/>
      <c r="FH204" s="56"/>
      <c r="FI204" s="56"/>
      <c r="FJ204" s="56"/>
      <c r="FK204" s="56"/>
      <c r="FL204" s="56"/>
      <c r="FN204" s="56"/>
      <c r="FO204" s="56"/>
      <c r="FP204" s="56"/>
      <c r="FQ204" s="56"/>
      <c r="FR204" s="56"/>
      <c r="FS204" s="56"/>
      <c r="FT204" s="56"/>
      <c r="FU204" s="56"/>
      <c r="FV204" s="56"/>
      <c r="FX204" s="56"/>
      <c r="FY204" s="56"/>
      <c r="FZ204" s="56"/>
      <c r="GA204" s="56"/>
      <c r="GB204" s="56"/>
      <c r="GC204" s="56"/>
      <c r="GD204" s="56"/>
      <c r="GE204" s="56"/>
      <c r="GF204" s="56"/>
      <c r="GH204" s="56"/>
      <c r="GI204" s="56"/>
      <c r="GJ204" s="56"/>
      <c r="GK204" s="56"/>
      <c r="GL204" s="56"/>
      <c r="GM204" s="56"/>
      <c r="GN204" s="56"/>
      <c r="GO204" s="56"/>
      <c r="GP204" s="56"/>
      <c r="GR204" s="56"/>
      <c r="GS204" s="56"/>
      <c r="GT204" s="56"/>
      <c r="GU204" s="56"/>
      <c r="GV204" s="56"/>
      <c r="GW204" s="56"/>
      <c r="GX204" s="56"/>
      <c r="GY204" s="56"/>
      <c r="GZ204" s="56"/>
      <c r="HB204" s="56"/>
      <c r="HC204" s="56"/>
      <c r="HD204" s="56"/>
      <c r="HE204" s="56"/>
      <c r="HF204" s="56"/>
      <c r="HG204" s="56"/>
      <c r="HH204" s="56"/>
      <c r="HI204" s="56"/>
      <c r="HJ204" s="56"/>
      <c r="HL204" s="56"/>
      <c r="HM204" s="56"/>
      <c r="HN204" s="56"/>
      <c r="HO204" s="56"/>
      <c r="HP204" s="56"/>
      <c r="HQ204" s="56"/>
      <c r="HR204" s="56"/>
      <c r="HS204" s="56"/>
      <c r="HT204" s="56"/>
      <c r="HV204" s="56"/>
      <c r="HW204" s="56"/>
      <c r="HX204" s="56"/>
      <c r="HY204" s="56"/>
      <c r="HZ204" s="56"/>
      <c r="IA204" s="56"/>
      <c r="IB204" s="56"/>
      <c r="IC204" s="56"/>
      <c r="ID204" s="56"/>
      <c r="IF204" s="56"/>
      <c r="IG204" s="56"/>
      <c r="IH204" s="56"/>
      <c r="II204" s="56"/>
      <c r="IJ204" s="56"/>
      <c r="IK204" s="56"/>
      <c r="IL204" s="56"/>
      <c r="IM204" s="56"/>
      <c r="IN204" s="56"/>
      <c r="IP204" s="56"/>
      <c r="IQ204" s="56"/>
      <c r="IR204" s="56"/>
      <c r="IS204" s="56"/>
      <c r="IT204" s="56"/>
      <c r="IU204" s="56"/>
    </row>
    <row r="205" spans="1:255" ht="12.75" customHeight="1" thickBot="1" x14ac:dyDescent="0.25">
      <c r="A205" s="11"/>
      <c r="B205" s="18">
        <f>SUM(B192:B203)</f>
        <v>46899.520000000004</v>
      </c>
      <c r="C205" s="17"/>
      <c r="D205" s="18"/>
      <c r="E205" s="19"/>
      <c r="F205" s="17"/>
      <c r="G205" s="17"/>
      <c r="H205" s="18" t="s">
        <v>17</v>
      </c>
      <c r="I205" s="18">
        <f>SUM(I192:I204)</f>
        <v>2397.0100000000002</v>
      </c>
      <c r="J205" s="56"/>
      <c r="K205" s="56"/>
      <c r="L205" s="56"/>
      <c r="M205" s="56"/>
      <c r="N205" s="56"/>
      <c r="O205" s="56"/>
      <c r="P205" s="56"/>
      <c r="Q205" s="56"/>
      <c r="R205" s="56"/>
      <c r="T205" s="56"/>
      <c r="U205" s="56"/>
      <c r="V205" s="56"/>
      <c r="W205" s="56"/>
      <c r="X205" s="56"/>
      <c r="Y205" s="56"/>
      <c r="Z205" s="56"/>
      <c r="AA205" s="56"/>
      <c r="AB205" s="56"/>
      <c r="AD205" s="56"/>
      <c r="AE205" s="56"/>
      <c r="AF205" s="56"/>
      <c r="AG205" s="56"/>
      <c r="AH205" s="56"/>
      <c r="AI205" s="56"/>
      <c r="AJ205" s="56"/>
      <c r="AK205" s="56"/>
      <c r="AL205" s="56"/>
      <c r="AN205" s="56"/>
      <c r="AO205" s="56"/>
      <c r="AP205" s="56"/>
      <c r="AQ205" s="56"/>
      <c r="AR205" s="56"/>
      <c r="AS205" s="56"/>
      <c r="AT205" s="56"/>
      <c r="AU205" s="56"/>
      <c r="AV205" s="56"/>
      <c r="AX205" s="56"/>
      <c r="AY205" s="56"/>
      <c r="AZ205" s="56"/>
      <c r="BA205" s="56"/>
      <c r="BB205" s="56"/>
      <c r="BC205" s="56"/>
      <c r="BD205" s="56"/>
      <c r="BE205" s="56"/>
      <c r="BF205" s="56"/>
      <c r="BH205" s="56"/>
      <c r="BI205" s="56"/>
      <c r="BJ205" s="56"/>
      <c r="BK205" s="56"/>
      <c r="BL205" s="56"/>
      <c r="BM205" s="56"/>
      <c r="BN205" s="56"/>
      <c r="BO205" s="56"/>
      <c r="BP205" s="56"/>
      <c r="BR205" s="56"/>
      <c r="BS205" s="56"/>
      <c r="BT205" s="56"/>
      <c r="BU205" s="56"/>
      <c r="BV205" s="56"/>
      <c r="BW205" s="56"/>
      <c r="BX205" s="56"/>
      <c r="BY205" s="56"/>
      <c r="BZ205" s="56"/>
      <c r="CB205" s="56"/>
      <c r="CC205" s="56"/>
      <c r="CD205" s="56"/>
      <c r="CE205" s="56"/>
      <c r="CF205" s="56"/>
      <c r="CG205" s="56"/>
      <c r="CH205" s="56"/>
      <c r="CI205" s="56"/>
      <c r="CJ205" s="56"/>
      <c r="CL205" s="56"/>
      <c r="CM205" s="56"/>
      <c r="CN205" s="56"/>
      <c r="CO205" s="56"/>
      <c r="CP205" s="56"/>
      <c r="CQ205" s="56"/>
      <c r="CR205" s="56"/>
      <c r="CS205" s="56"/>
      <c r="CT205" s="56"/>
      <c r="CV205" s="56"/>
      <c r="CW205" s="56"/>
      <c r="CX205" s="56"/>
      <c r="CY205" s="56"/>
      <c r="CZ205" s="56"/>
      <c r="DA205" s="56"/>
      <c r="DB205" s="56"/>
      <c r="DC205" s="56"/>
      <c r="DD205" s="56"/>
      <c r="DF205" s="56"/>
      <c r="DG205" s="56"/>
      <c r="DH205" s="56"/>
      <c r="DI205" s="56"/>
      <c r="DJ205" s="56"/>
      <c r="DK205" s="56"/>
      <c r="DL205" s="56"/>
      <c r="DM205" s="56"/>
      <c r="DN205" s="56"/>
      <c r="DP205" s="56"/>
      <c r="DQ205" s="56"/>
      <c r="DR205" s="56"/>
      <c r="DS205" s="56"/>
      <c r="DT205" s="56"/>
      <c r="DU205" s="56"/>
      <c r="DV205" s="56"/>
      <c r="DW205" s="56"/>
      <c r="DX205" s="56"/>
      <c r="DZ205" s="56"/>
      <c r="EA205" s="56"/>
      <c r="EB205" s="56"/>
      <c r="EC205" s="56"/>
      <c r="ED205" s="56"/>
      <c r="EE205" s="56"/>
      <c r="EF205" s="56"/>
      <c r="EG205" s="56"/>
      <c r="EH205" s="56"/>
      <c r="EJ205" s="56"/>
      <c r="EK205" s="56"/>
      <c r="EL205" s="56"/>
      <c r="EM205" s="56"/>
      <c r="EN205" s="56"/>
      <c r="EO205" s="56"/>
      <c r="EP205" s="56"/>
      <c r="EQ205" s="56"/>
      <c r="ER205" s="56"/>
      <c r="ET205" s="56"/>
      <c r="EU205" s="56"/>
      <c r="EV205" s="56"/>
      <c r="EW205" s="56"/>
      <c r="EX205" s="56"/>
      <c r="EY205" s="56"/>
      <c r="EZ205" s="56"/>
      <c r="FA205" s="56"/>
      <c r="FB205" s="56"/>
      <c r="FD205" s="56"/>
      <c r="FE205" s="56"/>
      <c r="FF205" s="56"/>
      <c r="FG205" s="56"/>
      <c r="FH205" s="56"/>
      <c r="FI205" s="56"/>
      <c r="FJ205" s="56"/>
      <c r="FK205" s="56"/>
      <c r="FL205" s="56"/>
      <c r="FN205" s="56"/>
      <c r="FO205" s="56"/>
      <c r="FP205" s="56"/>
      <c r="FQ205" s="56"/>
      <c r="FR205" s="56"/>
      <c r="FS205" s="56"/>
      <c r="FT205" s="56"/>
      <c r="FU205" s="56"/>
      <c r="FV205" s="56"/>
      <c r="FX205" s="56"/>
      <c r="FY205" s="56"/>
      <c r="FZ205" s="56"/>
      <c r="GA205" s="56"/>
      <c r="GB205" s="56"/>
      <c r="GC205" s="56"/>
      <c r="GD205" s="56"/>
      <c r="GE205" s="56"/>
      <c r="GF205" s="56"/>
      <c r="GH205" s="56"/>
      <c r="GI205" s="56"/>
      <c r="GJ205" s="56"/>
      <c r="GK205" s="56"/>
      <c r="GL205" s="56"/>
      <c r="GM205" s="56"/>
      <c r="GN205" s="56"/>
      <c r="GO205" s="56"/>
      <c r="GP205" s="56"/>
      <c r="GR205" s="56"/>
      <c r="GS205" s="56"/>
      <c r="GT205" s="56"/>
      <c r="GU205" s="56"/>
      <c r="GV205" s="56"/>
      <c r="GW205" s="56"/>
      <c r="GX205" s="56"/>
      <c r="GY205" s="56"/>
      <c r="GZ205" s="56"/>
      <c r="HB205" s="56"/>
      <c r="HC205" s="56"/>
      <c r="HD205" s="56"/>
      <c r="HE205" s="56"/>
      <c r="HF205" s="56"/>
      <c r="HG205" s="56"/>
      <c r="HH205" s="56"/>
      <c r="HI205" s="56"/>
      <c r="HJ205" s="56"/>
      <c r="HL205" s="56"/>
      <c r="HM205" s="56"/>
      <c r="HN205" s="56"/>
      <c r="HO205" s="56"/>
      <c r="HP205" s="56"/>
      <c r="HQ205" s="56"/>
      <c r="HR205" s="56"/>
      <c r="HS205" s="56"/>
      <c r="HT205" s="56"/>
      <c r="HV205" s="56"/>
      <c r="HW205" s="56"/>
      <c r="HX205" s="56"/>
      <c r="HY205" s="56"/>
      <c r="HZ205" s="56"/>
      <c r="IA205" s="56"/>
      <c r="IB205" s="56"/>
      <c r="IC205" s="56"/>
      <c r="ID205" s="56"/>
      <c r="IF205" s="56"/>
      <c r="IG205" s="56"/>
      <c r="IH205" s="56"/>
      <c r="II205" s="56"/>
      <c r="IJ205" s="56"/>
      <c r="IK205" s="56"/>
      <c r="IL205" s="56"/>
      <c r="IM205" s="56"/>
      <c r="IN205" s="56"/>
      <c r="IP205" s="56"/>
      <c r="IQ205" s="56"/>
      <c r="IR205" s="56"/>
      <c r="IS205" s="56"/>
      <c r="IT205" s="56"/>
      <c r="IU205" s="56"/>
    </row>
    <row r="206" spans="1:255" ht="55.15" customHeight="1" thickBot="1" x14ac:dyDescent="0.25">
      <c r="A206" s="46" t="s">
        <v>97</v>
      </c>
      <c r="B206" s="114" t="s">
        <v>16</v>
      </c>
      <c r="C206" s="114" t="s">
        <v>5</v>
      </c>
      <c r="D206" s="114" t="s">
        <v>23</v>
      </c>
      <c r="E206" s="118" t="s">
        <v>18</v>
      </c>
      <c r="F206" s="114" t="s">
        <v>19</v>
      </c>
      <c r="G206" s="114" t="s">
        <v>10</v>
      </c>
      <c r="H206" s="114" t="s">
        <v>13</v>
      </c>
      <c r="I206" s="115" t="s">
        <v>12</v>
      </c>
      <c r="J206" s="56"/>
      <c r="K206" s="56"/>
      <c r="L206" s="56"/>
      <c r="M206" s="56"/>
      <c r="N206" s="56"/>
      <c r="O206" s="56"/>
      <c r="P206" s="56"/>
      <c r="Q206" s="56"/>
      <c r="R206" s="56"/>
      <c r="T206" s="56"/>
      <c r="U206" s="56"/>
      <c r="V206" s="56"/>
      <c r="W206" s="56"/>
      <c r="X206" s="56"/>
      <c r="Y206" s="56"/>
      <c r="Z206" s="56"/>
      <c r="AA206" s="56"/>
      <c r="AB206" s="56"/>
      <c r="AD206" s="56"/>
      <c r="AE206" s="56"/>
      <c r="AF206" s="56"/>
      <c r="AG206" s="56"/>
      <c r="AH206" s="56"/>
      <c r="AI206" s="56"/>
      <c r="AJ206" s="56"/>
      <c r="AK206" s="56"/>
      <c r="AL206" s="56"/>
      <c r="AN206" s="56"/>
      <c r="AO206" s="56"/>
      <c r="AP206" s="56"/>
      <c r="AQ206" s="56"/>
      <c r="AR206" s="56"/>
      <c r="AS206" s="56"/>
      <c r="AT206" s="56"/>
      <c r="AU206" s="56"/>
      <c r="AV206" s="56"/>
      <c r="AX206" s="56"/>
      <c r="AY206" s="56"/>
      <c r="AZ206" s="56"/>
      <c r="BA206" s="56"/>
      <c r="BB206" s="56"/>
      <c r="BC206" s="56"/>
      <c r="BD206" s="56"/>
      <c r="BE206" s="56"/>
      <c r="BF206" s="56"/>
      <c r="BH206" s="56"/>
      <c r="BI206" s="56"/>
      <c r="BJ206" s="56"/>
      <c r="BK206" s="56"/>
      <c r="BL206" s="56"/>
      <c r="BM206" s="56"/>
      <c r="BN206" s="56"/>
      <c r="BO206" s="56"/>
      <c r="BP206" s="56"/>
      <c r="BR206" s="56"/>
      <c r="BS206" s="56"/>
      <c r="BT206" s="56"/>
      <c r="BU206" s="56"/>
      <c r="BV206" s="56"/>
      <c r="BW206" s="56"/>
      <c r="BX206" s="56"/>
      <c r="BY206" s="56"/>
      <c r="BZ206" s="56"/>
      <c r="CB206" s="56"/>
      <c r="CC206" s="56"/>
      <c r="CD206" s="56"/>
      <c r="CE206" s="56"/>
      <c r="CF206" s="56"/>
      <c r="CG206" s="56"/>
      <c r="CH206" s="56"/>
      <c r="CI206" s="56"/>
      <c r="CJ206" s="56"/>
      <c r="CL206" s="56"/>
      <c r="CM206" s="56"/>
      <c r="CN206" s="56"/>
      <c r="CO206" s="56"/>
      <c r="CP206" s="56"/>
      <c r="CQ206" s="56"/>
      <c r="CR206" s="56"/>
      <c r="CS206" s="56"/>
      <c r="CT206" s="56"/>
      <c r="CV206" s="56"/>
      <c r="CW206" s="56"/>
      <c r="CX206" s="56"/>
      <c r="CY206" s="56"/>
      <c r="CZ206" s="56"/>
      <c r="DA206" s="56"/>
      <c r="DB206" s="56"/>
      <c r="DC206" s="56"/>
      <c r="DD206" s="56"/>
      <c r="DF206" s="56"/>
      <c r="DG206" s="56"/>
      <c r="DH206" s="56"/>
      <c r="DI206" s="56"/>
      <c r="DJ206" s="56"/>
      <c r="DK206" s="56"/>
      <c r="DL206" s="56"/>
      <c r="DM206" s="56"/>
      <c r="DN206" s="56"/>
      <c r="DP206" s="56"/>
      <c r="DQ206" s="56"/>
      <c r="DR206" s="56"/>
      <c r="DS206" s="56"/>
      <c r="DT206" s="56"/>
      <c r="DU206" s="56"/>
      <c r="DV206" s="56"/>
      <c r="DW206" s="56"/>
      <c r="DX206" s="56"/>
      <c r="DZ206" s="56"/>
      <c r="EA206" s="56"/>
      <c r="EB206" s="56"/>
      <c r="EC206" s="56"/>
      <c r="ED206" s="56"/>
      <c r="EE206" s="56"/>
      <c r="EF206" s="56"/>
      <c r="EG206" s="56"/>
      <c r="EH206" s="56"/>
      <c r="EJ206" s="56"/>
      <c r="EK206" s="56"/>
      <c r="EL206" s="56"/>
      <c r="EM206" s="56"/>
      <c r="EN206" s="56"/>
      <c r="EO206" s="56"/>
      <c r="EP206" s="56"/>
      <c r="EQ206" s="56"/>
      <c r="ER206" s="56"/>
      <c r="ET206" s="56"/>
      <c r="EU206" s="56"/>
      <c r="EV206" s="56"/>
      <c r="EW206" s="56"/>
      <c r="EX206" s="56"/>
      <c r="EY206" s="56"/>
      <c r="EZ206" s="56"/>
      <c r="FA206" s="56"/>
      <c r="FB206" s="56"/>
      <c r="FD206" s="56"/>
      <c r="FE206" s="56"/>
      <c r="FF206" s="56"/>
      <c r="FG206" s="56"/>
      <c r="FH206" s="56"/>
      <c r="FI206" s="56"/>
      <c r="FJ206" s="56"/>
      <c r="FK206" s="56"/>
      <c r="FL206" s="56"/>
      <c r="FN206" s="56"/>
      <c r="FO206" s="56"/>
      <c r="FP206" s="56"/>
      <c r="FQ206" s="56"/>
      <c r="FR206" s="56"/>
      <c r="FS206" s="56"/>
      <c r="FT206" s="56"/>
      <c r="FU206" s="56"/>
      <c r="FV206" s="56"/>
      <c r="FX206" s="56"/>
      <c r="FY206" s="56"/>
      <c r="FZ206" s="56"/>
      <c r="GA206" s="56"/>
      <c r="GB206" s="56"/>
      <c r="GC206" s="56"/>
      <c r="GD206" s="56"/>
      <c r="GE206" s="56"/>
      <c r="GF206" s="56"/>
      <c r="GH206" s="56"/>
      <c r="GI206" s="56"/>
      <c r="GJ206" s="56"/>
      <c r="GK206" s="56"/>
      <c r="GL206" s="56"/>
      <c r="GM206" s="56"/>
      <c r="GN206" s="56"/>
      <c r="GO206" s="56"/>
      <c r="GP206" s="56"/>
      <c r="GR206" s="56"/>
      <c r="GS206" s="56"/>
      <c r="GT206" s="56"/>
      <c r="GU206" s="56"/>
      <c r="GV206" s="56"/>
      <c r="GW206" s="56"/>
      <c r="GX206" s="56"/>
      <c r="GY206" s="56"/>
      <c r="GZ206" s="56"/>
      <c r="HB206" s="56"/>
      <c r="HC206" s="56"/>
      <c r="HD206" s="56"/>
      <c r="HE206" s="56"/>
      <c r="HF206" s="56"/>
      <c r="HG206" s="56"/>
      <c r="HH206" s="56"/>
      <c r="HI206" s="56"/>
      <c r="HJ206" s="56"/>
      <c r="HL206" s="56"/>
      <c r="HM206" s="56"/>
      <c r="HN206" s="56"/>
      <c r="HO206" s="56"/>
      <c r="HP206" s="56"/>
      <c r="HQ206" s="56"/>
      <c r="HR206" s="56"/>
      <c r="HS206" s="56"/>
      <c r="HT206" s="56"/>
      <c r="HV206" s="56"/>
      <c r="HW206" s="56"/>
      <c r="HX206" s="56"/>
      <c r="HY206" s="56"/>
      <c r="HZ206" s="56"/>
      <c r="IA206" s="56"/>
      <c r="IB206" s="56"/>
      <c r="IC206" s="56"/>
      <c r="ID206" s="56"/>
      <c r="IF206" s="56"/>
      <c r="IG206" s="56"/>
      <c r="IH206" s="56"/>
      <c r="II206" s="56"/>
      <c r="IJ206" s="56"/>
      <c r="IK206" s="56"/>
      <c r="IL206" s="56"/>
      <c r="IM206" s="56"/>
      <c r="IN206" s="56"/>
      <c r="IP206" s="56"/>
      <c r="IQ206" s="56"/>
      <c r="IR206" s="56"/>
      <c r="IS206" s="56"/>
      <c r="IT206" s="56"/>
      <c r="IU206" s="56"/>
    </row>
    <row r="207" spans="1:255" ht="39" thickBot="1" x14ac:dyDescent="0.25">
      <c r="A207" s="117" t="s">
        <v>2277</v>
      </c>
      <c r="B207" s="164"/>
      <c r="C207" s="85" t="s">
        <v>87</v>
      </c>
      <c r="D207" s="238"/>
      <c r="E207" s="239"/>
      <c r="F207" s="238"/>
      <c r="G207" s="239"/>
      <c r="H207" s="255"/>
      <c r="I207" s="256">
        <v>53872.62</v>
      </c>
    </row>
    <row r="208" spans="1:255" ht="13.5" thickBot="1" x14ac:dyDescent="0.25">
      <c r="A208" s="46"/>
      <c r="B208" s="76">
        <f>SUM(B207:B207)</f>
        <v>0</v>
      </c>
      <c r="C208" s="75"/>
      <c r="D208" s="76"/>
      <c r="E208" s="77"/>
      <c r="F208" s="75"/>
      <c r="G208" s="75"/>
      <c r="H208" s="76" t="s">
        <v>17</v>
      </c>
      <c r="I208" s="76">
        <f>SUM(I207:I207)</f>
        <v>53872.62</v>
      </c>
    </row>
    <row r="209" spans="1:9" ht="39" thickBot="1" x14ac:dyDescent="0.25">
      <c r="A209" s="134" t="s">
        <v>96</v>
      </c>
      <c r="B209" s="114" t="s">
        <v>16</v>
      </c>
      <c r="C209" s="114" t="s">
        <v>5</v>
      </c>
      <c r="D209" s="114" t="s">
        <v>23</v>
      </c>
      <c r="E209" s="279" t="s">
        <v>18</v>
      </c>
      <c r="F209" s="114" t="s">
        <v>19</v>
      </c>
      <c r="G209" s="114" t="s">
        <v>10</v>
      </c>
      <c r="H209" s="114" t="s">
        <v>13</v>
      </c>
      <c r="I209" s="115" t="s">
        <v>12</v>
      </c>
    </row>
    <row r="210" spans="1:9" ht="13.5" thickBot="1" x14ac:dyDescent="0.25">
      <c r="A210" s="206"/>
      <c r="B210" s="185"/>
      <c r="C210" s="70" t="s">
        <v>87</v>
      </c>
      <c r="D210" s="163"/>
      <c r="E210" s="53"/>
      <c r="F210" s="53"/>
      <c r="G210" s="53"/>
      <c r="H210" s="153"/>
      <c r="I210" s="471">
        <v>76099.929999999993</v>
      </c>
    </row>
    <row r="211" spans="1:9" ht="13.5" thickBot="1" x14ac:dyDescent="0.25">
      <c r="A211" s="134"/>
      <c r="B211" s="271"/>
      <c r="C211" s="75"/>
      <c r="D211" s="76"/>
      <c r="E211" s="77"/>
      <c r="F211" s="75"/>
      <c r="G211" s="75"/>
      <c r="H211" s="76"/>
      <c r="I211" s="78">
        <f>SUM(I210)</f>
        <v>76099.929999999993</v>
      </c>
    </row>
    <row r="212" spans="1:9" x14ac:dyDescent="0.2">
      <c r="A212" s="9"/>
      <c r="B212" s="9"/>
      <c r="C212" s="9"/>
      <c r="D212" s="9"/>
      <c r="E212" s="9"/>
      <c r="F212" s="20"/>
      <c r="G212" s="20"/>
      <c r="H212" s="20"/>
      <c r="I212" s="20"/>
    </row>
    <row r="213" spans="1:9" ht="12.75" customHeight="1" x14ac:dyDescent="0.2">
      <c r="A213" s="21" t="s">
        <v>21</v>
      </c>
      <c r="B213" s="22"/>
      <c r="C213" s="23"/>
      <c r="D213" s="4" t="s">
        <v>9</v>
      </c>
      <c r="E213" s="4" t="s">
        <v>6</v>
      </c>
      <c r="F213" s="119" t="s">
        <v>7</v>
      </c>
    </row>
    <row r="214" spans="1:9" ht="12.75" customHeight="1" x14ac:dyDescent="0.2">
      <c r="A214" s="642" t="s">
        <v>15</v>
      </c>
      <c r="B214" s="643"/>
      <c r="C214" s="25"/>
      <c r="D214" s="26">
        <f>B88</f>
        <v>128925.33</v>
      </c>
      <c r="E214" s="26">
        <f>I88</f>
        <v>50168.115999999995</v>
      </c>
      <c r="F214" s="120">
        <f>D214+E214</f>
        <v>179093.446</v>
      </c>
    </row>
    <row r="215" spans="1:9" ht="12.75" customHeight="1" x14ac:dyDescent="0.2">
      <c r="A215" s="642" t="s">
        <v>1067</v>
      </c>
      <c r="B215" s="643"/>
      <c r="C215" s="25"/>
      <c r="D215" s="26">
        <f>B131</f>
        <v>192235.41000000003</v>
      </c>
      <c r="E215" s="26">
        <f>I131</f>
        <v>6441.7900000000018</v>
      </c>
      <c r="F215" s="120">
        <f>D215+E215</f>
        <v>198677.20000000004</v>
      </c>
    </row>
    <row r="216" spans="1:9" ht="12.75" customHeight="1" x14ac:dyDescent="0.2">
      <c r="A216" s="642" t="s">
        <v>14</v>
      </c>
      <c r="B216" s="643"/>
      <c r="C216" s="25"/>
      <c r="D216" s="26">
        <f>B150</f>
        <v>80814.60000000002</v>
      </c>
      <c r="E216" s="26">
        <f>I150</f>
        <v>901.6</v>
      </c>
      <c r="F216" s="120">
        <f>D216+E216</f>
        <v>81716.200000000026</v>
      </c>
    </row>
    <row r="217" spans="1:9" ht="12.75" customHeight="1" x14ac:dyDescent="0.2">
      <c r="A217" s="642" t="s">
        <v>146</v>
      </c>
      <c r="B217" s="643"/>
      <c r="C217" s="25"/>
      <c r="D217" s="26">
        <f>B165</f>
        <v>91444.01</v>
      </c>
      <c r="E217" s="26">
        <f>I165</f>
        <v>1219.3900000000001</v>
      </c>
      <c r="F217" s="120">
        <f>D217+E217</f>
        <v>92663.4</v>
      </c>
      <c r="G217" s="56"/>
    </row>
    <row r="218" spans="1:9" ht="12.75" customHeight="1" x14ac:dyDescent="0.2">
      <c r="A218" s="642" t="s">
        <v>26</v>
      </c>
      <c r="B218" s="643"/>
      <c r="C218" s="25"/>
      <c r="D218" s="26">
        <f>B205</f>
        <v>46899.520000000004</v>
      </c>
      <c r="E218" s="26">
        <f>I205</f>
        <v>2397.0100000000002</v>
      </c>
      <c r="F218" s="120">
        <f>D218+E218</f>
        <v>49296.530000000006</v>
      </c>
      <c r="G218" s="56"/>
    </row>
    <row r="219" spans="1:9" ht="12.75" customHeight="1" x14ac:dyDescent="0.2">
      <c r="A219" s="646" t="s">
        <v>69</v>
      </c>
      <c r="B219" s="647"/>
      <c r="C219" s="245"/>
      <c r="D219" s="246"/>
      <c r="E219" s="246"/>
      <c r="F219" s="242">
        <f>F220+F223+F224+F225+F226+F221+F222</f>
        <v>198731.02420000004</v>
      </c>
      <c r="G219" s="56"/>
    </row>
    <row r="220" spans="1:9" ht="12.75" customHeight="1" x14ac:dyDescent="0.2">
      <c r="A220" s="644" t="s">
        <v>82</v>
      </c>
      <c r="B220" s="645"/>
      <c r="C220" s="25"/>
      <c r="D220" s="26"/>
      <c r="E220" s="26"/>
      <c r="F220" s="120">
        <f>I179</f>
        <v>25144.804199999999</v>
      </c>
      <c r="G220" s="56"/>
    </row>
    <row r="221" spans="1:9" ht="55.15" customHeight="1" x14ac:dyDescent="0.2">
      <c r="A221" s="650" t="s">
        <v>2275</v>
      </c>
      <c r="B221" s="651"/>
      <c r="C221" s="25"/>
      <c r="D221" s="26"/>
      <c r="E221" s="26"/>
      <c r="F221" s="120">
        <f>I182</f>
        <v>387.23</v>
      </c>
      <c r="G221" s="56"/>
    </row>
    <row r="222" spans="1:9" ht="57.6" customHeight="1" x14ac:dyDescent="0.2">
      <c r="A222" s="650" t="s">
        <v>2276</v>
      </c>
      <c r="B222" s="651"/>
      <c r="C222" s="25"/>
      <c r="D222" s="26"/>
      <c r="E222" s="26"/>
      <c r="F222" s="120">
        <f>I185</f>
        <v>2261.06</v>
      </c>
      <c r="G222" s="56"/>
    </row>
    <row r="223" spans="1:9" ht="12.75" customHeight="1" x14ac:dyDescent="0.2">
      <c r="A223" s="642" t="s">
        <v>2270</v>
      </c>
      <c r="B223" s="643"/>
      <c r="C223" s="25"/>
      <c r="D223" s="26"/>
      <c r="E223" s="26"/>
      <c r="F223" s="120">
        <f>I186</f>
        <v>143398.37</v>
      </c>
      <c r="G223" s="56"/>
    </row>
    <row r="224" spans="1:9" ht="12.75" customHeight="1" x14ac:dyDescent="0.2">
      <c r="A224" s="644" t="s">
        <v>84</v>
      </c>
      <c r="B224" s="645"/>
      <c r="C224" s="25"/>
      <c r="D224" s="26"/>
      <c r="E224" s="26"/>
      <c r="F224" s="120">
        <f>I187</f>
        <v>10663.26</v>
      </c>
      <c r="G224" s="56"/>
    </row>
    <row r="225" spans="1:7" ht="12.75" customHeight="1" x14ac:dyDescent="0.2">
      <c r="A225" s="644" t="s">
        <v>86</v>
      </c>
      <c r="B225" s="645"/>
      <c r="C225" s="25"/>
      <c r="D225" s="26"/>
      <c r="E225" s="26"/>
      <c r="F225" s="120">
        <f>I188</f>
        <v>9734.8799999999992</v>
      </c>
      <c r="G225" s="56"/>
    </row>
    <row r="226" spans="1:7" ht="12.75" customHeight="1" x14ac:dyDescent="0.2">
      <c r="A226" s="644" t="s">
        <v>88</v>
      </c>
      <c r="B226" s="645"/>
      <c r="C226" s="25"/>
      <c r="D226" s="26"/>
      <c r="E226" s="26"/>
      <c r="F226" s="120">
        <f>I189</f>
        <v>7141.42</v>
      </c>
      <c r="G226" s="56"/>
    </row>
    <row r="227" spans="1:7" ht="43.9" customHeight="1" x14ac:dyDescent="0.2">
      <c r="A227" s="650" t="s">
        <v>2</v>
      </c>
      <c r="B227" s="651"/>
      <c r="C227" s="25"/>
      <c r="D227" s="26">
        <f>B208</f>
        <v>0</v>
      </c>
      <c r="E227" s="26"/>
      <c r="F227" s="120">
        <f>D227+E227+I208</f>
        <v>53872.62</v>
      </c>
      <c r="G227" s="56"/>
    </row>
    <row r="228" spans="1:7" ht="27.6" customHeight="1" x14ac:dyDescent="0.2">
      <c r="A228" s="650" t="s">
        <v>96</v>
      </c>
      <c r="B228" s="651"/>
      <c r="C228" s="25"/>
      <c r="D228" s="26"/>
      <c r="E228" s="26"/>
      <c r="F228" s="120">
        <f>I211</f>
        <v>76099.929999999993</v>
      </c>
      <c r="G228" s="56"/>
    </row>
    <row r="229" spans="1:7" ht="12.75" customHeight="1" x14ac:dyDescent="0.2">
      <c r="A229" s="648" t="s">
        <v>22</v>
      </c>
      <c r="B229" s="649"/>
      <c r="C229" s="27"/>
      <c r="D229" s="28">
        <f>SUM(D214:D227)</f>
        <v>540318.87000000011</v>
      </c>
      <c r="E229" s="28">
        <f>SUM(E214:E218)</f>
        <v>61127.905999999995</v>
      </c>
      <c r="F229" s="121">
        <f>F214+F215+F216+F217+F218+F219+F227+F228</f>
        <v>930150.35020000022</v>
      </c>
    </row>
  </sheetData>
  <autoFilter ref="A5:I205"/>
  <mergeCells count="91">
    <mergeCell ref="A120:A122"/>
    <mergeCell ref="A215:B215"/>
    <mergeCell ref="D108:D112"/>
    <mergeCell ref="A146:A148"/>
    <mergeCell ref="A123:A124"/>
    <mergeCell ref="A125:A129"/>
    <mergeCell ref="D114:D117"/>
    <mergeCell ref="D125:D129"/>
    <mergeCell ref="D120:D122"/>
    <mergeCell ref="B120:B122"/>
    <mergeCell ref="B123:B129"/>
    <mergeCell ref="A84:A85"/>
    <mergeCell ref="D123:D124"/>
    <mergeCell ref="A180:A182"/>
    <mergeCell ref="A224:B224"/>
    <mergeCell ref="A102:A104"/>
    <mergeCell ref="A216:B216"/>
    <mergeCell ref="A223:B223"/>
    <mergeCell ref="A114:A117"/>
    <mergeCell ref="C123:C129"/>
    <mergeCell ref="A214:B214"/>
    <mergeCell ref="A11:A13"/>
    <mergeCell ref="C120:C122"/>
    <mergeCell ref="A108:A112"/>
    <mergeCell ref="B20:B26"/>
    <mergeCell ref="A183:A185"/>
    <mergeCell ref="A57:A71"/>
    <mergeCell ref="C76:C78"/>
    <mergeCell ref="A38:A56"/>
    <mergeCell ref="A73:A75"/>
    <mergeCell ref="B79:B83"/>
    <mergeCell ref="C28:C36"/>
    <mergeCell ref="A217:B217"/>
    <mergeCell ref="A220:B220"/>
    <mergeCell ref="D8:D10"/>
    <mergeCell ref="B84:B85"/>
    <mergeCell ref="D30:D36"/>
    <mergeCell ref="C79:C83"/>
    <mergeCell ref="A14:A19"/>
    <mergeCell ref="A20:A26"/>
    <mergeCell ref="C11:C19"/>
    <mergeCell ref="C20:C26"/>
    <mergeCell ref="A79:A83"/>
    <mergeCell ref="B28:B36"/>
    <mergeCell ref="D57:D71"/>
    <mergeCell ref="D79:D83"/>
    <mergeCell ref="B8:B10"/>
    <mergeCell ref="D11:D13"/>
    <mergeCell ref="D28:D29"/>
    <mergeCell ref="D14:D19"/>
    <mergeCell ref="D20:D26"/>
    <mergeCell ref="A229:B229"/>
    <mergeCell ref="A218:B218"/>
    <mergeCell ref="A219:B219"/>
    <mergeCell ref="A167:A179"/>
    <mergeCell ref="A227:B227"/>
    <mergeCell ref="A228:B228"/>
    <mergeCell ref="A221:B221"/>
    <mergeCell ref="A222:B222"/>
    <mergeCell ref="A226:B226"/>
    <mergeCell ref="A225:B225"/>
    <mergeCell ref="G1:H1"/>
    <mergeCell ref="G2:H2"/>
    <mergeCell ref="A1:B1"/>
    <mergeCell ref="A92:A101"/>
    <mergeCell ref="C8:C10"/>
    <mergeCell ref="B11:B19"/>
    <mergeCell ref="A76:A78"/>
    <mergeCell ref="D38:D56"/>
    <mergeCell ref="C84:C85"/>
    <mergeCell ref="D84:D85"/>
    <mergeCell ref="A8:A10"/>
    <mergeCell ref="A30:A36"/>
    <mergeCell ref="C113:C117"/>
    <mergeCell ref="B113:B117"/>
    <mergeCell ref="B108:B112"/>
    <mergeCell ref="C37:C75"/>
    <mergeCell ref="C92:C101"/>
    <mergeCell ref="C102:C104"/>
    <mergeCell ref="B102:B104"/>
    <mergeCell ref="A28:A29"/>
    <mergeCell ref="B92:B101"/>
    <mergeCell ref="B37:B75"/>
    <mergeCell ref="B76:B78"/>
    <mergeCell ref="D73:D75"/>
    <mergeCell ref="D76:D78"/>
    <mergeCell ref="C108:C112"/>
    <mergeCell ref="B106:B107"/>
    <mergeCell ref="C106:C107"/>
    <mergeCell ref="D102:D104"/>
    <mergeCell ref="D92:D101"/>
  </mergeCells>
  <phoneticPr fontId="0" type="noConversion"/>
  <pageMargins left="0" right="0" top="0.39370078740157483" bottom="0.39370078740157483" header="0.51181102362204722" footer="0.51181102362204722"/>
  <pageSetup paperSize="9" scale="89" orientation="landscape" horizontalDpi="300" verticalDpi="300" r:id="rId1"/>
  <headerFooter alignWithMargins="0"/>
  <rowBreaks count="3" manualBreakCount="3">
    <brk id="126" max="8" man="1"/>
    <brk id="165" max="16383" man="1"/>
    <brk id="199" max="16383" man="1"/>
  </rowBreaks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56"/>
  <dimension ref="A1:IU198"/>
  <sheetViews>
    <sheetView topLeftCell="A177" zoomScaleNormal="100" workbookViewId="0">
      <selection activeCell="B119" sqref="B119"/>
    </sheetView>
  </sheetViews>
  <sheetFormatPr defaultRowHeight="12.75" customHeight="1" x14ac:dyDescent="0.2"/>
  <cols>
    <col min="1" max="1" width="27.140625" customWidth="1"/>
    <col min="2" max="2" width="13.140625" customWidth="1"/>
    <col min="3" max="3" width="10.28515625" customWidth="1"/>
    <col min="4" max="4" width="17.5703125" customWidth="1"/>
    <col min="5" max="5" width="27.28515625" customWidth="1"/>
    <col min="6" max="6" width="11.5703125" customWidth="1"/>
    <col min="7" max="7" width="7.28515625" customWidth="1"/>
    <col min="8" max="8" width="12.85546875" customWidth="1"/>
    <col min="9" max="9" width="11.42578125" customWidth="1"/>
  </cols>
  <sheetData>
    <row r="1" spans="1:9" ht="12.75" customHeight="1" x14ac:dyDescent="0.2">
      <c r="A1" s="708" t="s">
        <v>85</v>
      </c>
      <c r="B1" s="70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675.4</v>
      </c>
      <c r="E2" s="5">
        <v>186115.11</v>
      </c>
      <c r="F2" s="6">
        <v>164516.41</v>
      </c>
      <c r="G2" s="640">
        <f>E2-F2</f>
        <v>21598.699999999983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48</v>
      </c>
      <c r="E3" s="1" t="s">
        <v>37</v>
      </c>
      <c r="F3" s="1"/>
      <c r="G3" s="1"/>
      <c r="H3" s="1" t="s">
        <v>25</v>
      </c>
      <c r="I3" s="8">
        <f>F2-F198</f>
        <v>-83982.145999999979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51.7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x14ac:dyDescent="0.2">
      <c r="A6" s="32"/>
      <c r="B6" s="33">
        <v>1205.08</v>
      </c>
      <c r="C6" s="33" t="s">
        <v>66</v>
      </c>
      <c r="D6" s="34"/>
      <c r="E6" s="35"/>
      <c r="F6" s="35"/>
      <c r="G6" s="35"/>
      <c r="H6" s="336"/>
      <c r="I6" s="33">
        <f t="shared" ref="I6:I79" si="0">G6*H6</f>
        <v>0</v>
      </c>
    </row>
    <row r="7" spans="1:9" ht="12.75" customHeight="1" thickBot="1" x14ac:dyDescent="0.25">
      <c r="A7" s="30"/>
      <c r="B7" s="71">
        <v>1309.79</v>
      </c>
      <c r="C7" s="71" t="s">
        <v>67</v>
      </c>
      <c r="D7" s="72"/>
      <c r="E7" s="73"/>
      <c r="F7" s="73"/>
      <c r="G7" s="73"/>
      <c r="H7" s="338"/>
      <c r="I7" s="71">
        <f t="shared" si="0"/>
        <v>0</v>
      </c>
    </row>
    <row r="8" spans="1:9" ht="12.75" customHeight="1" x14ac:dyDescent="0.2">
      <c r="A8" s="622" t="s">
        <v>245</v>
      </c>
      <c r="B8" s="625">
        <v>1825.37</v>
      </c>
      <c r="C8" s="625" t="s">
        <v>70</v>
      </c>
      <c r="D8" s="627" t="s">
        <v>614</v>
      </c>
      <c r="E8" s="82" t="s">
        <v>247</v>
      </c>
      <c r="F8" s="82" t="s">
        <v>233</v>
      </c>
      <c r="G8" s="82">
        <v>2.5</v>
      </c>
      <c r="H8" s="339">
        <v>350</v>
      </c>
      <c r="I8" s="39">
        <f t="shared" si="0"/>
        <v>875</v>
      </c>
    </row>
    <row r="9" spans="1:9" ht="12.75" customHeight="1" x14ac:dyDescent="0.2">
      <c r="A9" s="623"/>
      <c r="B9" s="632"/>
      <c r="C9" s="632"/>
      <c r="D9" s="628"/>
      <c r="E9" s="15" t="s">
        <v>248</v>
      </c>
      <c r="F9" s="15" t="s">
        <v>233</v>
      </c>
      <c r="G9" s="15">
        <v>1.5</v>
      </c>
      <c r="H9" s="16">
        <v>450</v>
      </c>
      <c r="I9" s="43">
        <f t="shared" si="0"/>
        <v>675</v>
      </c>
    </row>
    <row r="10" spans="1:9" ht="12.75" customHeight="1" x14ac:dyDescent="0.2">
      <c r="A10" s="623"/>
      <c r="B10" s="632"/>
      <c r="C10" s="632"/>
      <c r="D10" s="628"/>
      <c r="E10" s="15" t="s">
        <v>256</v>
      </c>
      <c r="F10" s="15" t="s">
        <v>100</v>
      </c>
      <c r="G10" s="15">
        <v>9</v>
      </c>
      <c r="H10" s="16">
        <v>95.25</v>
      </c>
      <c r="I10" s="43">
        <f t="shared" si="0"/>
        <v>857.25</v>
      </c>
    </row>
    <row r="11" spans="1:9" ht="12.75" customHeight="1" x14ac:dyDescent="0.2">
      <c r="A11" s="623"/>
      <c r="B11" s="632"/>
      <c r="C11" s="632"/>
      <c r="D11" s="628"/>
      <c r="E11" s="15" t="s">
        <v>615</v>
      </c>
      <c r="F11" s="15" t="s">
        <v>100</v>
      </c>
      <c r="G11" s="15">
        <v>5</v>
      </c>
      <c r="H11" s="16">
        <v>120</v>
      </c>
      <c r="I11" s="43">
        <f t="shared" si="0"/>
        <v>600</v>
      </c>
    </row>
    <row r="12" spans="1:9" ht="12.75" customHeight="1" x14ac:dyDescent="0.2">
      <c r="A12" s="623"/>
      <c r="B12" s="632"/>
      <c r="C12" s="632"/>
      <c r="D12" s="628"/>
      <c r="E12" s="15" t="s">
        <v>251</v>
      </c>
      <c r="F12" s="15" t="s">
        <v>99</v>
      </c>
      <c r="G12" s="15">
        <v>3</v>
      </c>
      <c r="H12" s="16">
        <v>245.5</v>
      </c>
      <c r="I12" s="43">
        <f t="shared" si="0"/>
        <v>736.5</v>
      </c>
    </row>
    <row r="13" spans="1:9" ht="12.75" customHeight="1" x14ac:dyDescent="0.2">
      <c r="A13" s="623"/>
      <c r="B13" s="632"/>
      <c r="C13" s="632"/>
      <c r="D13" s="628"/>
      <c r="E13" s="15" t="s">
        <v>326</v>
      </c>
      <c r="F13" s="15" t="s">
        <v>258</v>
      </c>
      <c r="G13" s="15">
        <v>1.5</v>
      </c>
      <c r="H13" s="16">
        <v>300</v>
      </c>
      <c r="I13" s="43">
        <f t="shared" si="0"/>
        <v>450</v>
      </c>
    </row>
    <row r="14" spans="1:9" ht="12.75" customHeight="1" x14ac:dyDescent="0.2">
      <c r="A14" s="623"/>
      <c r="B14" s="632"/>
      <c r="C14" s="632"/>
      <c r="D14" s="628"/>
      <c r="E14" s="15" t="s">
        <v>770</v>
      </c>
      <c r="F14" s="15" t="s">
        <v>99</v>
      </c>
      <c r="G14" s="15">
        <v>1</v>
      </c>
      <c r="H14" s="16">
        <v>205</v>
      </c>
      <c r="I14" s="43">
        <f t="shared" si="0"/>
        <v>205</v>
      </c>
    </row>
    <row r="15" spans="1:9" ht="12.75" customHeight="1" x14ac:dyDescent="0.2">
      <c r="A15" s="623"/>
      <c r="B15" s="632"/>
      <c r="C15" s="632"/>
      <c r="D15" s="628"/>
      <c r="E15" s="15" t="s">
        <v>771</v>
      </c>
      <c r="F15" s="15" t="s">
        <v>262</v>
      </c>
      <c r="G15" s="15">
        <v>1</v>
      </c>
      <c r="H15" s="16">
        <v>250</v>
      </c>
      <c r="I15" s="43">
        <f t="shared" si="0"/>
        <v>250</v>
      </c>
    </row>
    <row r="16" spans="1:9" ht="12.75" customHeight="1" x14ac:dyDescent="0.2">
      <c r="A16" s="623"/>
      <c r="B16" s="632"/>
      <c r="C16" s="632"/>
      <c r="D16" s="628"/>
      <c r="E16" s="15" t="s">
        <v>616</v>
      </c>
      <c r="F16" s="15" t="s">
        <v>610</v>
      </c>
      <c r="G16" s="15">
        <v>9</v>
      </c>
      <c r="H16" s="16">
        <v>500</v>
      </c>
      <c r="I16" s="43">
        <f t="shared" si="0"/>
        <v>4500</v>
      </c>
    </row>
    <row r="17" spans="1:9" ht="12.75" customHeight="1" thickBot="1" x14ac:dyDescent="0.25">
      <c r="A17" s="624"/>
      <c r="B17" s="626"/>
      <c r="C17" s="626"/>
      <c r="D17" s="629"/>
      <c r="E17" s="40" t="s">
        <v>617</v>
      </c>
      <c r="F17" s="40" t="s">
        <v>99</v>
      </c>
      <c r="G17" s="40">
        <v>1</v>
      </c>
      <c r="H17" s="41">
        <v>44</v>
      </c>
      <c r="I17" s="42">
        <f t="shared" si="0"/>
        <v>44</v>
      </c>
    </row>
    <row r="18" spans="1:9" ht="12.75" customHeight="1" x14ac:dyDescent="0.2">
      <c r="A18" s="260"/>
      <c r="B18" s="33">
        <v>1557.17</v>
      </c>
      <c r="C18" s="70" t="s">
        <v>72</v>
      </c>
      <c r="D18" s="306"/>
      <c r="E18" s="35"/>
      <c r="F18" s="35"/>
      <c r="G18" s="35"/>
      <c r="H18" s="36"/>
      <c r="I18" s="13">
        <f t="shared" si="0"/>
        <v>0</v>
      </c>
    </row>
    <row r="19" spans="1:9" ht="12.75" customHeight="1" x14ac:dyDescent="0.2">
      <c r="A19" s="263"/>
      <c r="B19" s="13">
        <v>1413.97</v>
      </c>
      <c r="C19" s="71" t="s">
        <v>73</v>
      </c>
      <c r="D19" s="268"/>
      <c r="E19" s="15"/>
      <c r="F19" s="15"/>
      <c r="G19" s="15"/>
      <c r="H19" s="16"/>
      <c r="I19" s="13">
        <f t="shared" si="0"/>
        <v>0</v>
      </c>
    </row>
    <row r="20" spans="1:9" ht="12.75" customHeight="1" x14ac:dyDescent="0.2">
      <c r="A20" s="263"/>
      <c r="B20" s="13">
        <v>1682.28</v>
      </c>
      <c r="C20" s="71" t="s">
        <v>74</v>
      </c>
      <c r="D20" s="268"/>
      <c r="E20" s="15"/>
      <c r="F20" s="15"/>
      <c r="G20" s="15"/>
      <c r="H20" s="16"/>
      <c r="I20" s="13">
        <f t="shared" si="0"/>
        <v>0</v>
      </c>
    </row>
    <row r="21" spans="1:9" ht="12.75" customHeight="1" x14ac:dyDescent="0.2">
      <c r="A21" s="263"/>
      <c r="B21" s="13">
        <v>2400.12</v>
      </c>
      <c r="C21" s="71" t="s">
        <v>75</v>
      </c>
      <c r="D21" s="268"/>
      <c r="E21" s="15"/>
      <c r="F21" s="15"/>
      <c r="G21" s="15"/>
      <c r="H21" s="16"/>
      <c r="I21" s="13">
        <f t="shared" si="0"/>
        <v>0</v>
      </c>
    </row>
    <row r="22" spans="1:9" ht="12.75" customHeight="1" x14ac:dyDescent="0.2">
      <c r="A22" s="263"/>
      <c r="B22" s="13">
        <v>3374.94</v>
      </c>
      <c r="C22" s="71" t="s">
        <v>76</v>
      </c>
      <c r="D22" s="268"/>
      <c r="E22" s="15"/>
      <c r="F22" s="15"/>
      <c r="G22" s="15"/>
      <c r="H22" s="16"/>
      <c r="I22" s="13">
        <f t="shared" si="0"/>
        <v>0</v>
      </c>
    </row>
    <row r="23" spans="1:9" ht="12.75" customHeight="1" thickBot="1" x14ac:dyDescent="0.25">
      <c r="A23" s="308"/>
      <c r="B23" s="71">
        <v>3367.1</v>
      </c>
      <c r="C23" s="71" t="s">
        <v>77</v>
      </c>
      <c r="D23" s="318"/>
      <c r="E23" s="73"/>
      <c r="F23" s="73"/>
      <c r="G23" s="73"/>
      <c r="H23" s="74"/>
      <c r="I23" s="71">
        <f t="shared" si="0"/>
        <v>0</v>
      </c>
    </row>
    <row r="24" spans="1:9" ht="13.5" thickBot="1" x14ac:dyDescent="0.25">
      <c r="A24" s="46" t="s">
        <v>1658</v>
      </c>
      <c r="B24" s="85">
        <v>4991.8999999999996</v>
      </c>
      <c r="C24" s="85" t="s">
        <v>78</v>
      </c>
      <c r="D24" s="55" t="s">
        <v>111</v>
      </c>
      <c r="E24" s="47" t="s">
        <v>1531</v>
      </c>
      <c r="F24" s="47" t="s">
        <v>528</v>
      </c>
      <c r="G24" s="47">
        <v>4</v>
      </c>
      <c r="H24" s="48">
        <v>230</v>
      </c>
      <c r="I24" s="49">
        <f t="shared" si="0"/>
        <v>920</v>
      </c>
    </row>
    <row r="25" spans="1:9" ht="12.75" customHeight="1" thickBot="1" x14ac:dyDescent="0.25">
      <c r="A25" s="79"/>
      <c r="B25" s="70">
        <v>4095.65</v>
      </c>
      <c r="C25" s="70" t="s">
        <v>79</v>
      </c>
      <c r="D25" s="163"/>
      <c r="E25" s="53"/>
      <c r="F25" s="53"/>
      <c r="G25" s="53"/>
      <c r="H25" s="153"/>
      <c r="I25" s="70">
        <f t="shared" si="0"/>
        <v>0</v>
      </c>
    </row>
    <row r="26" spans="1:9" ht="12.75" customHeight="1" x14ac:dyDescent="0.2">
      <c r="A26" s="622" t="s">
        <v>324</v>
      </c>
      <c r="B26" s="625">
        <v>4139.04</v>
      </c>
      <c r="C26" s="625" t="s">
        <v>80</v>
      </c>
      <c r="D26" s="627" t="s">
        <v>111</v>
      </c>
      <c r="E26" s="37" t="s">
        <v>833</v>
      </c>
      <c r="F26" s="37" t="s">
        <v>1942</v>
      </c>
      <c r="G26" s="37">
        <v>1</v>
      </c>
      <c r="H26" s="38">
        <v>150</v>
      </c>
      <c r="I26" s="156">
        <f t="shared" si="0"/>
        <v>150</v>
      </c>
    </row>
    <row r="27" spans="1:9" ht="12.75" customHeight="1" x14ac:dyDescent="0.2">
      <c r="A27" s="623"/>
      <c r="B27" s="632"/>
      <c r="C27" s="632"/>
      <c r="D27" s="628"/>
      <c r="E27" s="15" t="s">
        <v>938</v>
      </c>
      <c r="F27" s="15" t="s">
        <v>100</v>
      </c>
      <c r="G27" s="15">
        <v>7</v>
      </c>
      <c r="H27" s="16">
        <v>82.5</v>
      </c>
      <c r="I27" s="201">
        <f t="shared" si="0"/>
        <v>577.5</v>
      </c>
    </row>
    <row r="28" spans="1:9" ht="12.75" customHeight="1" x14ac:dyDescent="0.2">
      <c r="A28" s="623"/>
      <c r="B28" s="632"/>
      <c r="C28" s="632"/>
      <c r="D28" s="628"/>
      <c r="E28" s="15" t="s">
        <v>256</v>
      </c>
      <c r="F28" s="15" t="s">
        <v>258</v>
      </c>
      <c r="G28" s="15">
        <v>2</v>
      </c>
      <c r="H28" s="16">
        <v>352</v>
      </c>
      <c r="I28" s="201">
        <f t="shared" si="0"/>
        <v>704</v>
      </c>
    </row>
    <row r="29" spans="1:9" ht="12.75" customHeight="1" x14ac:dyDescent="0.2">
      <c r="A29" s="623"/>
      <c r="B29" s="632"/>
      <c r="C29" s="632"/>
      <c r="D29" s="628"/>
      <c r="E29" s="15" t="s">
        <v>254</v>
      </c>
      <c r="F29" s="15" t="s">
        <v>258</v>
      </c>
      <c r="G29" s="15">
        <v>2</v>
      </c>
      <c r="H29" s="16">
        <v>705</v>
      </c>
      <c r="I29" s="201">
        <f t="shared" si="0"/>
        <v>1410</v>
      </c>
    </row>
    <row r="30" spans="1:9" ht="12.75" customHeight="1" x14ac:dyDescent="0.2">
      <c r="A30" s="623"/>
      <c r="B30" s="632"/>
      <c r="C30" s="632"/>
      <c r="D30" s="628"/>
      <c r="E30" s="15" t="s">
        <v>1777</v>
      </c>
      <c r="F30" s="15" t="s">
        <v>349</v>
      </c>
      <c r="G30" s="15">
        <v>2</v>
      </c>
      <c r="H30" s="16">
        <v>1100</v>
      </c>
      <c r="I30" s="201">
        <f t="shared" si="0"/>
        <v>2200</v>
      </c>
    </row>
    <row r="31" spans="1:9" ht="12.75" customHeight="1" x14ac:dyDescent="0.2">
      <c r="A31" s="623"/>
      <c r="B31" s="632"/>
      <c r="C31" s="632"/>
      <c r="D31" s="628"/>
      <c r="E31" s="15" t="s">
        <v>2156</v>
      </c>
      <c r="F31" s="15" t="s">
        <v>349</v>
      </c>
      <c r="G31" s="15">
        <v>4</v>
      </c>
      <c r="H31" s="16">
        <v>1260</v>
      </c>
      <c r="I31" s="201">
        <f t="shared" si="0"/>
        <v>5040</v>
      </c>
    </row>
    <row r="32" spans="1:9" ht="12.75" customHeight="1" x14ac:dyDescent="0.2">
      <c r="A32" s="623"/>
      <c r="B32" s="632"/>
      <c r="C32" s="632"/>
      <c r="D32" s="628"/>
      <c r="E32" s="15" t="s">
        <v>1753</v>
      </c>
      <c r="F32" s="15" t="s">
        <v>99</v>
      </c>
      <c r="G32" s="15">
        <v>4</v>
      </c>
      <c r="H32" s="16">
        <v>280</v>
      </c>
      <c r="I32" s="201">
        <f t="shared" si="0"/>
        <v>1120</v>
      </c>
    </row>
    <row r="33" spans="1:9" ht="12.75" customHeight="1" x14ac:dyDescent="0.2">
      <c r="A33" s="623"/>
      <c r="B33" s="632"/>
      <c r="C33" s="632"/>
      <c r="D33" s="665"/>
      <c r="E33" s="15" t="s">
        <v>926</v>
      </c>
      <c r="F33" s="15" t="s">
        <v>99</v>
      </c>
      <c r="G33" s="15">
        <v>4</v>
      </c>
      <c r="H33" s="16">
        <v>90</v>
      </c>
      <c r="I33" s="201">
        <f t="shared" si="0"/>
        <v>360</v>
      </c>
    </row>
    <row r="34" spans="1:9" ht="12.75" customHeight="1" x14ac:dyDescent="0.2">
      <c r="A34" s="623"/>
      <c r="B34" s="632"/>
      <c r="C34" s="632"/>
      <c r="D34" s="664" t="s">
        <v>595</v>
      </c>
      <c r="E34" s="15" t="s">
        <v>1428</v>
      </c>
      <c r="F34" s="15" t="s">
        <v>99</v>
      </c>
      <c r="G34" s="15">
        <v>2</v>
      </c>
      <c r="H34" s="16">
        <v>66</v>
      </c>
      <c r="I34" s="201">
        <f t="shared" si="0"/>
        <v>132</v>
      </c>
    </row>
    <row r="35" spans="1:9" ht="12.75" customHeight="1" x14ac:dyDescent="0.2">
      <c r="A35" s="623"/>
      <c r="B35" s="632"/>
      <c r="C35" s="632"/>
      <c r="D35" s="628"/>
      <c r="E35" s="15" t="s">
        <v>1428</v>
      </c>
      <c r="F35" s="15" t="s">
        <v>99</v>
      </c>
      <c r="G35" s="15">
        <v>2</v>
      </c>
      <c r="H35" s="16">
        <v>13</v>
      </c>
      <c r="I35" s="201">
        <f t="shared" si="0"/>
        <v>26</v>
      </c>
    </row>
    <row r="36" spans="1:9" ht="12.75" customHeight="1" x14ac:dyDescent="0.2">
      <c r="A36" s="623"/>
      <c r="B36" s="632"/>
      <c r="C36" s="632"/>
      <c r="D36" s="628"/>
      <c r="E36" s="15" t="s">
        <v>878</v>
      </c>
      <c r="F36" s="15" t="s">
        <v>99</v>
      </c>
      <c r="G36" s="15">
        <v>3</v>
      </c>
      <c r="H36" s="16">
        <v>46</v>
      </c>
      <c r="I36" s="201">
        <f t="shared" si="0"/>
        <v>138</v>
      </c>
    </row>
    <row r="37" spans="1:9" ht="12.75" customHeight="1" x14ac:dyDescent="0.2">
      <c r="A37" s="623"/>
      <c r="B37" s="632"/>
      <c r="C37" s="632"/>
      <c r="D37" s="628"/>
      <c r="E37" s="15" t="s">
        <v>770</v>
      </c>
      <c r="F37" s="15" t="s">
        <v>99</v>
      </c>
      <c r="G37" s="15">
        <v>4</v>
      </c>
      <c r="H37" s="16">
        <v>138</v>
      </c>
      <c r="I37" s="201">
        <f t="shared" si="0"/>
        <v>552</v>
      </c>
    </row>
    <row r="38" spans="1:9" ht="12.75" customHeight="1" x14ac:dyDescent="0.2">
      <c r="A38" s="623"/>
      <c r="B38" s="632"/>
      <c r="C38" s="632"/>
      <c r="D38" s="628"/>
      <c r="E38" s="15" t="s">
        <v>2187</v>
      </c>
      <c r="F38" s="15" t="s">
        <v>99</v>
      </c>
      <c r="G38" s="15">
        <v>2</v>
      </c>
      <c r="H38" s="16">
        <v>56</v>
      </c>
      <c r="I38" s="201">
        <f t="shared" si="0"/>
        <v>112</v>
      </c>
    </row>
    <row r="39" spans="1:9" ht="12.75" customHeight="1" x14ac:dyDescent="0.2">
      <c r="A39" s="623"/>
      <c r="B39" s="632"/>
      <c r="C39" s="632"/>
      <c r="D39" s="628"/>
      <c r="E39" s="15" t="s">
        <v>929</v>
      </c>
      <c r="F39" s="15" t="s">
        <v>99</v>
      </c>
      <c r="G39" s="15">
        <v>1</v>
      </c>
      <c r="H39" s="16">
        <v>76</v>
      </c>
      <c r="I39" s="201">
        <f t="shared" si="0"/>
        <v>76</v>
      </c>
    </row>
    <row r="40" spans="1:9" ht="12.75" customHeight="1" x14ac:dyDescent="0.2">
      <c r="A40" s="623"/>
      <c r="B40" s="632"/>
      <c r="C40" s="632"/>
      <c r="D40" s="628"/>
      <c r="E40" s="15" t="s">
        <v>738</v>
      </c>
      <c r="F40" s="15" t="s">
        <v>99</v>
      </c>
      <c r="G40" s="15">
        <v>4</v>
      </c>
      <c r="H40" s="16">
        <v>33.5</v>
      </c>
      <c r="I40" s="201">
        <f t="shared" si="0"/>
        <v>134</v>
      </c>
    </row>
    <row r="41" spans="1:9" ht="12.75" customHeight="1" x14ac:dyDescent="0.2">
      <c r="A41" s="623"/>
      <c r="B41" s="632"/>
      <c r="C41" s="632"/>
      <c r="D41" s="628"/>
      <c r="E41" s="15" t="s">
        <v>1386</v>
      </c>
      <c r="F41" s="15" t="s">
        <v>99</v>
      </c>
      <c r="G41" s="15">
        <v>4</v>
      </c>
      <c r="H41" s="16">
        <v>48</v>
      </c>
      <c r="I41" s="201">
        <f t="shared" si="0"/>
        <v>192</v>
      </c>
    </row>
    <row r="42" spans="1:9" ht="12.75" customHeight="1" x14ac:dyDescent="0.2">
      <c r="A42" s="623"/>
      <c r="B42" s="632"/>
      <c r="C42" s="632"/>
      <c r="D42" s="628"/>
      <c r="E42" s="15" t="s">
        <v>1501</v>
      </c>
      <c r="F42" s="15" t="s">
        <v>99</v>
      </c>
      <c r="G42" s="15">
        <v>1</v>
      </c>
      <c r="H42" s="16">
        <v>40</v>
      </c>
      <c r="I42" s="201">
        <f t="shared" si="0"/>
        <v>40</v>
      </c>
    </row>
    <row r="43" spans="1:9" ht="12.75" customHeight="1" x14ac:dyDescent="0.2">
      <c r="A43" s="623"/>
      <c r="B43" s="632"/>
      <c r="C43" s="632"/>
      <c r="D43" s="628"/>
      <c r="E43" s="15" t="s">
        <v>1433</v>
      </c>
      <c r="F43" s="15" t="s">
        <v>99</v>
      </c>
      <c r="G43" s="15">
        <v>2</v>
      </c>
      <c r="H43" s="16">
        <v>73</v>
      </c>
      <c r="I43" s="201">
        <f t="shared" si="0"/>
        <v>146</v>
      </c>
    </row>
    <row r="44" spans="1:9" ht="12.75" customHeight="1" x14ac:dyDescent="0.2">
      <c r="A44" s="623"/>
      <c r="B44" s="632"/>
      <c r="C44" s="632"/>
      <c r="D44" s="628"/>
      <c r="E44" s="15" t="s">
        <v>1381</v>
      </c>
      <c r="F44" s="15" t="s">
        <v>99</v>
      </c>
      <c r="G44" s="15">
        <v>2</v>
      </c>
      <c r="H44" s="16">
        <v>91</v>
      </c>
      <c r="I44" s="201">
        <f t="shared" si="0"/>
        <v>182</v>
      </c>
    </row>
    <row r="45" spans="1:9" ht="12.75" customHeight="1" x14ac:dyDescent="0.2">
      <c r="A45" s="623"/>
      <c r="B45" s="632"/>
      <c r="C45" s="632"/>
      <c r="D45" s="628"/>
      <c r="E45" s="15" t="s">
        <v>1382</v>
      </c>
      <c r="F45" s="15" t="s">
        <v>99</v>
      </c>
      <c r="G45" s="15">
        <v>1</v>
      </c>
      <c r="H45" s="16">
        <v>53</v>
      </c>
      <c r="I45" s="201">
        <f t="shared" si="0"/>
        <v>53</v>
      </c>
    </row>
    <row r="46" spans="1:9" ht="12.75" customHeight="1" x14ac:dyDescent="0.2">
      <c r="A46" s="623"/>
      <c r="B46" s="632"/>
      <c r="C46" s="632"/>
      <c r="D46" s="628"/>
      <c r="E46" s="15" t="s">
        <v>1444</v>
      </c>
      <c r="F46" s="15" t="s">
        <v>99</v>
      </c>
      <c r="G46" s="15">
        <v>2</v>
      </c>
      <c r="H46" s="16">
        <v>108</v>
      </c>
      <c r="I46" s="201">
        <f t="shared" si="0"/>
        <v>216</v>
      </c>
    </row>
    <row r="47" spans="1:9" ht="12.75" customHeight="1" x14ac:dyDescent="0.2">
      <c r="A47" s="623"/>
      <c r="B47" s="632"/>
      <c r="C47" s="632"/>
      <c r="D47" s="628"/>
      <c r="E47" s="15" t="s">
        <v>2148</v>
      </c>
      <c r="F47" s="15" t="s">
        <v>99</v>
      </c>
      <c r="G47" s="15">
        <v>2</v>
      </c>
      <c r="H47" s="16">
        <v>314</v>
      </c>
      <c r="I47" s="201">
        <f t="shared" si="0"/>
        <v>628</v>
      </c>
    </row>
    <row r="48" spans="1:9" ht="12.75" customHeight="1" x14ac:dyDescent="0.2">
      <c r="A48" s="623"/>
      <c r="B48" s="632"/>
      <c r="C48" s="632"/>
      <c r="D48" s="628"/>
      <c r="E48" s="15" t="s">
        <v>926</v>
      </c>
      <c r="F48" s="15" t="s">
        <v>99</v>
      </c>
      <c r="G48" s="15">
        <v>4</v>
      </c>
      <c r="H48" s="16">
        <v>90</v>
      </c>
      <c r="I48" s="201">
        <f t="shared" si="0"/>
        <v>360</v>
      </c>
    </row>
    <row r="49" spans="1:9" ht="12.75" customHeight="1" x14ac:dyDescent="0.2">
      <c r="A49" s="623"/>
      <c r="B49" s="632"/>
      <c r="C49" s="632"/>
      <c r="D49" s="628"/>
      <c r="E49" s="15" t="s">
        <v>256</v>
      </c>
      <c r="F49" s="15" t="s">
        <v>258</v>
      </c>
      <c r="G49" s="15">
        <v>3</v>
      </c>
      <c r="H49" s="16">
        <v>352</v>
      </c>
      <c r="I49" s="201">
        <f t="shared" si="0"/>
        <v>1056</v>
      </c>
    </row>
    <row r="50" spans="1:9" ht="12.75" customHeight="1" x14ac:dyDescent="0.2">
      <c r="A50" s="623"/>
      <c r="B50" s="632"/>
      <c r="C50" s="632"/>
      <c r="D50" s="628"/>
      <c r="E50" s="15" t="s">
        <v>254</v>
      </c>
      <c r="F50" s="15" t="s">
        <v>258</v>
      </c>
      <c r="G50" s="15">
        <v>5</v>
      </c>
      <c r="H50" s="16">
        <v>270</v>
      </c>
      <c r="I50" s="201">
        <f t="shared" si="0"/>
        <v>1350</v>
      </c>
    </row>
    <row r="51" spans="1:9" ht="12.75" customHeight="1" x14ac:dyDescent="0.2">
      <c r="A51" s="623"/>
      <c r="B51" s="632"/>
      <c r="C51" s="632"/>
      <c r="D51" s="628"/>
      <c r="E51" s="15" t="s">
        <v>2156</v>
      </c>
      <c r="F51" s="15" t="s">
        <v>349</v>
      </c>
      <c r="G51" s="15">
        <v>4</v>
      </c>
      <c r="H51" s="16">
        <v>1260</v>
      </c>
      <c r="I51" s="201">
        <f t="shared" si="0"/>
        <v>5040</v>
      </c>
    </row>
    <row r="52" spans="1:9" ht="12.75" customHeight="1" x14ac:dyDescent="0.2">
      <c r="A52" s="623"/>
      <c r="B52" s="632"/>
      <c r="C52" s="632"/>
      <c r="D52" s="628"/>
      <c r="E52" s="15" t="s">
        <v>1777</v>
      </c>
      <c r="F52" s="15" t="s">
        <v>349</v>
      </c>
      <c r="G52" s="15">
        <v>2</v>
      </c>
      <c r="H52" s="16">
        <v>1100</v>
      </c>
      <c r="I52" s="201">
        <f t="shared" si="0"/>
        <v>2200</v>
      </c>
    </row>
    <row r="53" spans="1:9" ht="12.75" customHeight="1" x14ac:dyDescent="0.2">
      <c r="A53" s="623"/>
      <c r="B53" s="632"/>
      <c r="C53" s="632"/>
      <c r="D53" s="628"/>
      <c r="E53" s="15" t="s">
        <v>938</v>
      </c>
      <c r="F53" s="15" t="s">
        <v>100</v>
      </c>
      <c r="G53" s="15">
        <v>7</v>
      </c>
      <c r="H53" s="16">
        <v>82.5</v>
      </c>
      <c r="I53" s="201">
        <f t="shared" si="0"/>
        <v>577.5</v>
      </c>
    </row>
    <row r="54" spans="1:9" ht="12.75" customHeight="1" x14ac:dyDescent="0.2">
      <c r="A54" s="623"/>
      <c r="B54" s="632"/>
      <c r="C54" s="632"/>
      <c r="D54" s="628"/>
      <c r="E54" s="15" t="s">
        <v>231</v>
      </c>
      <c r="F54" s="15" t="s">
        <v>233</v>
      </c>
      <c r="G54" s="15">
        <v>1</v>
      </c>
      <c r="H54" s="16">
        <v>277</v>
      </c>
      <c r="I54" s="201">
        <f t="shared" si="0"/>
        <v>277</v>
      </c>
    </row>
    <row r="55" spans="1:9" ht="12.75" customHeight="1" x14ac:dyDescent="0.2">
      <c r="A55" s="623"/>
      <c r="B55" s="632"/>
      <c r="C55" s="632"/>
      <c r="D55" s="628"/>
      <c r="E55" s="15" t="s">
        <v>1951</v>
      </c>
      <c r="F55" s="15" t="s">
        <v>100</v>
      </c>
      <c r="G55" s="15">
        <v>3</v>
      </c>
      <c r="H55" s="16">
        <v>69.78</v>
      </c>
      <c r="I55" s="201">
        <f t="shared" si="0"/>
        <v>209.34</v>
      </c>
    </row>
    <row r="56" spans="1:9" ht="12.75" customHeight="1" x14ac:dyDescent="0.2">
      <c r="A56" s="623"/>
      <c r="B56" s="632"/>
      <c r="C56" s="632"/>
      <c r="D56" s="665"/>
      <c r="E56" s="15" t="s">
        <v>2066</v>
      </c>
      <c r="F56" s="15" t="s">
        <v>100</v>
      </c>
      <c r="G56" s="15">
        <v>4</v>
      </c>
      <c r="H56" s="16">
        <v>54.65</v>
      </c>
      <c r="I56" s="201">
        <f t="shared" si="0"/>
        <v>218.6</v>
      </c>
    </row>
    <row r="57" spans="1:9" ht="12.75" customHeight="1" x14ac:dyDescent="0.2">
      <c r="A57" s="623"/>
      <c r="B57" s="632"/>
      <c r="C57" s="632"/>
      <c r="D57" s="664" t="s">
        <v>111</v>
      </c>
      <c r="E57" s="15" t="s">
        <v>1748</v>
      </c>
      <c r="F57" s="15" t="s">
        <v>99</v>
      </c>
      <c r="G57" s="15">
        <v>1</v>
      </c>
      <c r="H57" s="16">
        <v>125</v>
      </c>
      <c r="I57" s="201">
        <f t="shared" si="0"/>
        <v>125</v>
      </c>
    </row>
    <row r="58" spans="1:9" ht="12.75" customHeight="1" x14ac:dyDescent="0.2">
      <c r="A58" s="623"/>
      <c r="B58" s="632"/>
      <c r="C58" s="632"/>
      <c r="D58" s="628"/>
      <c r="E58" s="15" t="s">
        <v>254</v>
      </c>
      <c r="F58" s="15" t="s">
        <v>258</v>
      </c>
      <c r="G58" s="15">
        <v>2</v>
      </c>
      <c r="H58" s="16">
        <v>270</v>
      </c>
      <c r="I58" s="201">
        <f t="shared" si="0"/>
        <v>540</v>
      </c>
    </row>
    <row r="59" spans="1:9" ht="12.75" customHeight="1" x14ac:dyDescent="0.2">
      <c r="A59" s="623"/>
      <c r="B59" s="632"/>
      <c r="C59" s="632"/>
      <c r="D59" s="628"/>
      <c r="E59" s="15" t="s">
        <v>496</v>
      </c>
      <c r="F59" s="15" t="s">
        <v>258</v>
      </c>
      <c r="G59" s="15">
        <v>1</v>
      </c>
      <c r="H59" s="16">
        <v>375</v>
      </c>
      <c r="I59" s="201">
        <f t="shared" si="0"/>
        <v>375</v>
      </c>
    </row>
    <row r="60" spans="1:9" ht="12.75" customHeight="1" x14ac:dyDescent="0.2">
      <c r="A60" s="623"/>
      <c r="B60" s="632"/>
      <c r="C60" s="632"/>
      <c r="D60" s="628"/>
      <c r="E60" s="15" t="s">
        <v>123</v>
      </c>
      <c r="F60" s="15" t="s">
        <v>110</v>
      </c>
      <c r="G60" s="15">
        <v>4.16</v>
      </c>
      <c r="H60" s="16">
        <v>299.95</v>
      </c>
      <c r="I60" s="201">
        <f t="shared" si="0"/>
        <v>1247.7919999999999</v>
      </c>
    </row>
    <row r="61" spans="1:9" ht="12.75" customHeight="1" x14ac:dyDescent="0.2">
      <c r="A61" s="623"/>
      <c r="B61" s="632"/>
      <c r="C61" s="632"/>
      <c r="D61" s="628"/>
      <c r="E61" s="15" t="s">
        <v>127</v>
      </c>
      <c r="F61" s="15" t="s">
        <v>100</v>
      </c>
      <c r="G61" s="15">
        <v>0.1</v>
      </c>
      <c r="H61" s="16">
        <v>120</v>
      </c>
      <c r="I61" s="201">
        <f t="shared" si="0"/>
        <v>12</v>
      </c>
    </row>
    <row r="62" spans="1:9" ht="12.75" customHeight="1" x14ac:dyDescent="0.2">
      <c r="A62" s="623"/>
      <c r="B62" s="632"/>
      <c r="C62" s="632"/>
      <c r="D62" s="628"/>
      <c r="E62" s="15" t="s">
        <v>1482</v>
      </c>
      <c r="F62" s="15" t="s">
        <v>528</v>
      </c>
      <c r="G62" s="15">
        <v>2</v>
      </c>
      <c r="H62" s="16">
        <v>520</v>
      </c>
      <c r="I62" s="201">
        <f t="shared" si="0"/>
        <v>1040</v>
      </c>
    </row>
    <row r="63" spans="1:9" ht="12.75" customHeight="1" x14ac:dyDescent="0.2">
      <c r="A63" s="623"/>
      <c r="B63" s="632"/>
      <c r="C63" s="632"/>
      <c r="D63" s="628"/>
      <c r="E63" s="15" t="s">
        <v>416</v>
      </c>
      <c r="F63" s="15" t="s">
        <v>100</v>
      </c>
      <c r="G63" s="15">
        <v>0.3</v>
      </c>
      <c r="H63" s="16">
        <v>170</v>
      </c>
      <c r="I63" s="201">
        <f t="shared" si="0"/>
        <v>51</v>
      </c>
    </row>
    <row r="64" spans="1:9" ht="12.75" customHeight="1" x14ac:dyDescent="0.2">
      <c r="A64" s="623"/>
      <c r="B64" s="632"/>
      <c r="C64" s="632"/>
      <c r="D64" s="628"/>
      <c r="E64" s="15" t="s">
        <v>255</v>
      </c>
      <c r="F64" s="15" t="s">
        <v>1942</v>
      </c>
      <c r="G64" s="15">
        <v>0.5</v>
      </c>
      <c r="H64" s="16">
        <v>770</v>
      </c>
      <c r="I64" s="201">
        <f t="shared" si="0"/>
        <v>385</v>
      </c>
    </row>
    <row r="65" spans="1:9" ht="12.75" customHeight="1" x14ac:dyDescent="0.2">
      <c r="A65" s="623"/>
      <c r="B65" s="632"/>
      <c r="C65" s="632"/>
      <c r="D65" s="628"/>
      <c r="E65" s="15" t="s">
        <v>151</v>
      </c>
      <c r="F65" s="15" t="s">
        <v>100</v>
      </c>
      <c r="G65" s="15">
        <v>1</v>
      </c>
      <c r="H65" s="16">
        <v>80</v>
      </c>
      <c r="I65" s="201">
        <f t="shared" si="0"/>
        <v>80</v>
      </c>
    </row>
    <row r="66" spans="1:9" ht="12.75" customHeight="1" x14ac:dyDescent="0.2">
      <c r="A66" s="623"/>
      <c r="B66" s="632"/>
      <c r="C66" s="632"/>
      <c r="D66" s="628"/>
      <c r="E66" s="15" t="s">
        <v>485</v>
      </c>
      <c r="F66" s="15" t="s">
        <v>100</v>
      </c>
      <c r="G66" s="15">
        <v>0.2</v>
      </c>
      <c r="H66" s="16">
        <v>170</v>
      </c>
      <c r="I66" s="201">
        <f t="shared" si="0"/>
        <v>34</v>
      </c>
    </row>
    <row r="67" spans="1:9" ht="12.75" customHeight="1" x14ac:dyDescent="0.2">
      <c r="A67" s="623"/>
      <c r="B67" s="632"/>
      <c r="C67" s="632"/>
      <c r="D67" s="665"/>
      <c r="E67" s="15" t="s">
        <v>745</v>
      </c>
      <c r="F67" s="15" t="s">
        <v>100</v>
      </c>
      <c r="G67" s="15">
        <v>2</v>
      </c>
      <c r="H67" s="16">
        <v>69.78</v>
      </c>
      <c r="I67" s="201">
        <f t="shared" si="0"/>
        <v>139.56</v>
      </c>
    </row>
    <row r="68" spans="1:9" ht="12.75" customHeight="1" x14ac:dyDescent="0.2">
      <c r="A68" s="623"/>
      <c r="B68" s="632"/>
      <c r="C68" s="632"/>
      <c r="D68" s="664" t="s">
        <v>356</v>
      </c>
      <c r="E68" s="15" t="s">
        <v>1482</v>
      </c>
      <c r="F68" s="15" t="s">
        <v>528</v>
      </c>
      <c r="G68" s="15">
        <v>2</v>
      </c>
      <c r="H68" s="16">
        <v>520</v>
      </c>
      <c r="I68" s="201">
        <f t="shared" si="0"/>
        <v>1040</v>
      </c>
    </row>
    <row r="69" spans="1:9" ht="12.75" customHeight="1" x14ac:dyDescent="0.2">
      <c r="A69" s="623"/>
      <c r="B69" s="632"/>
      <c r="C69" s="632"/>
      <c r="D69" s="628"/>
      <c r="E69" s="15" t="s">
        <v>416</v>
      </c>
      <c r="F69" s="15" t="s">
        <v>100</v>
      </c>
      <c r="G69" s="15">
        <v>0.3</v>
      </c>
      <c r="H69" s="16">
        <v>170</v>
      </c>
      <c r="I69" s="201">
        <f t="shared" si="0"/>
        <v>51</v>
      </c>
    </row>
    <row r="70" spans="1:9" ht="12.75" customHeight="1" x14ac:dyDescent="0.2">
      <c r="A70" s="623"/>
      <c r="B70" s="632"/>
      <c r="C70" s="632"/>
      <c r="D70" s="628"/>
      <c r="E70" s="15" t="s">
        <v>151</v>
      </c>
      <c r="F70" s="15" t="s">
        <v>100</v>
      </c>
      <c r="G70" s="15">
        <v>0.5</v>
      </c>
      <c r="H70" s="16">
        <v>80</v>
      </c>
      <c r="I70" s="201">
        <f t="shared" si="0"/>
        <v>40</v>
      </c>
    </row>
    <row r="71" spans="1:9" ht="12.75" customHeight="1" x14ac:dyDescent="0.2">
      <c r="A71" s="623"/>
      <c r="B71" s="632"/>
      <c r="C71" s="632"/>
      <c r="D71" s="628"/>
      <c r="E71" s="15" t="s">
        <v>502</v>
      </c>
      <c r="F71" s="15" t="s">
        <v>100</v>
      </c>
      <c r="G71" s="15">
        <v>0.4</v>
      </c>
      <c r="H71" s="16">
        <v>68</v>
      </c>
      <c r="I71" s="201">
        <f t="shared" si="0"/>
        <v>27.200000000000003</v>
      </c>
    </row>
    <row r="72" spans="1:9" ht="12.75" customHeight="1" x14ac:dyDescent="0.2">
      <c r="A72" s="623"/>
      <c r="B72" s="632"/>
      <c r="C72" s="632"/>
      <c r="D72" s="628"/>
      <c r="E72" s="15" t="s">
        <v>123</v>
      </c>
      <c r="F72" s="15" t="s">
        <v>110</v>
      </c>
      <c r="G72" s="15">
        <v>3.12</v>
      </c>
      <c r="H72" s="16">
        <v>299.95</v>
      </c>
      <c r="I72" s="201">
        <f t="shared" si="0"/>
        <v>935.84400000000005</v>
      </c>
    </row>
    <row r="73" spans="1:9" ht="12.75" customHeight="1" x14ac:dyDescent="0.2">
      <c r="A73" s="623"/>
      <c r="B73" s="632"/>
      <c r="C73" s="632"/>
      <c r="D73" s="628"/>
      <c r="E73" s="15" t="s">
        <v>2188</v>
      </c>
      <c r="F73" s="15" t="s">
        <v>100</v>
      </c>
      <c r="G73" s="15">
        <v>0.1</v>
      </c>
      <c r="H73" s="16">
        <v>120</v>
      </c>
      <c r="I73" s="201">
        <f t="shared" si="0"/>
        <v>12</v>
      </c>
    </row>
    <row r="74" spans="1:9" ht="12.75" customHeight="1" x14ac:dyDescent="0.2">
      <c r="A74" s="623"/>
      <c r="B74" s="632"/>
      <c r="C74" s="632"/>
      <c r="D74" s="628"/>
      <c r="E74" s="15" t="s">
        <v>2191</v>
      </c>
      <c r="F74" s="15" t="s">
        <v>258</v>
      </c>
      <c r="G74" s="15">
        <v>4</v>
      </c>
      <c r="H74" s="16">
        <v>705</v>
      </c>
      <c r="I74" s="201">
        <f t="shared" si="0"/>
        <v>2820</v>
      </c>
    </row>
    <row r="75" spans="1:9" ht="12.75" customHeight="1" x14ac:dyDescent="0.2">
      <c r="A75" s="623"/>
      <c r="B75" s="632"/>
      <c r="C75" s="632"/>
      <c r="D75" s="628"/>
      <c r="E75" s="15" t="s">
        <v>2189</v>
      </c>
      <c r="F75" s="15" t="s">
        <v>99</v>
      </c>
      <c r="G75" s="15">
        <v>6</v>
      </c>
      <c r="H75" s="16">
        <v>617</v>
      </c>
      <c r="I75" s="201">
        <f t="shared" si="0"/>
        <v>3702</v>
      </c>
    </row>
    <row r="76" spans="1:9" ht="12.75" customHeight="1" x14ac:dyDescent="0.2">
      <c r="A76" s="623"/>
      <c r="B76" s="632"/>
      <c r="C76" s="632"/>
      <c r="D76" s="628"/>
      <c r="E76" s="15" t="s">
        <v>2150</v>
      </c>
      <c r="F76" s="15" t="s">
        <v>99</v>
      </c>
      <c r="G76" s="15">
        <v>2</v>
      </c>
      <c r="H76" s="16">
        <v>2140</v>
      </c>
      <c r="I76" s="201">
        <f t="shared" si="0"/>
        <v>4280</v>
      </c>
    </row>
    <row r="77" spans="1:9" ht="12.75" customHeight="1" x14ac:dyDescent="0.2">
      <c r="A77" s="623"/>
      <c r="B77" s="632"/>
      <c r="C77" s="632"/>
      <c r="D77" s="628"/>
      <c r="E77" s="15" t="s">
        <v>2190</v>
      </c>
      <c r="F77" s="15" t="s">
        <v>99</v>
      </c>
      <c r="G77" s="15">
        <v>3</v>
      </c>
      <c r="H77" s="16">
        <v>133</v>
      </c>
      <c r="I77" s="201">
        <f t="shared" si="0"/>
        <v>399</v>
      </c>
    </row>
    <row r="78" spans="1:9" ht="12.75" customHeight="1" x14ac:dyDescent="0.2">
      <c r="A78" s="623"/>
      <c r="B78" s="632"/>
      <c r="C78" s="632"/>
      <c r="D78" s="628"/>
      <c r="E78" s="15" t="s">
        <v>2191</v>
      </c>
      <c r="F78" s="15" t="s">
        <v>258</v>
      </c>
      <c r="G78" s="15">
        <v>3</v>
      </c>
      <c r="H78" s="16">
        <v>705</v>
      </c>
      <c r="I78" s="201">
        <f t="shared" si="0"/>
        <v>2115</v>
      </c>
    </row>
    <row r="79" spans="1:9" ht="12.75" customHeight="1" thickBot="1" x14ac:dyDescent="0.25">
      <c r="A79" s="624"/>
      <c r="B79" s="626"/>
      <c r="C79" s="626"/>
      <c r="D79" s="629"/>
      <c r="E79" s="40" t="s">
        <v>1947</v>
      </c>
      <c r="F79" s="40" t="s">
        <v>99</v>
      </c>
      <c r="G79" s="40">
        <v>1</v>
      </c>
      <c r="H79" s="41">
        <v>38</v>
      </c>
      <c r="I79" s="42">
        <f t="shared" si="0"/>
        <v>38</v>
      </c>
    </row>
    <row r="80" spans="1:9" ht="12.75" customHeight="1" thickBot="1" x14ac:dyDescent="0.25">
      <c r="A80" s="440"/>
      <c r="B80" s="85"/>
      <c r="C80" s="85" t="s">
        <v>87</v>
      </c>
      <c r="D80" s="441"/>
      <c r="E80" s="47"/>
      <c r="F80" s="47"/>
      <c r="G80" s="47"/>
      <c r="H80" s="48"/>
      <c r="I80" s="49">
        <v>351.89</v>
      </c>
    </row>
    <row r="81" spans="1:9" ht="12.75" customHeight="1" thickBot="1" x14ac:dyDescent="0.25">
      <c r="A81" s="371"/>
      <c r="B81" s="223">
        <f>SUM(B6:B79)</f>
        <v>31362.410000000003</v>
      </c>
      <c r="C81" s="224"/>
      <c r="D81" s="223"/>
      <c r="E81" s="225"/>
      <c r="F81" s="224"/>
      <c r="G81" s="224"/>
      <c r="H81" s="223" t="s">
        <v>17</v>
      </c>
      <c r="I81" s="223">
        <f>SUM(I6:I80)</f>
        <v>55430.975999999988</v>
      </c>
    </row>
    <row r="82" spans="1:9" ht="77.25" thickBot="1" x14ac:dyDescent="0.25">
      <c r="A82" s="134" t="s">
        <v>1066</v>
      </c>
      <c r="B82" s="114" t="s">
        <v>16</v>
      </c>
      <c r="C82" s="114" t="s">
        <v>5</v>
      </c>
      <c r="D82" s="114" t="s">
        <v>23</v>
      </c>
      <c r="E82" s="118" t="s">
        <v>18</v>
      </c>
      <c r="F82" s="114" t="s">
        <v>19</v>
      </c>
      <c r="G82" s="114" t="s">
        <v>10</v>
      </c>
      <c r="H82" s="114" t="s">
        <v>13</v>
      </c>
      <c r="I82" s="115" t="s">
        <v>12</v>
      </c>
    </row>
    <row r="83" spans="1:9" ht="12.75" customHeight="1" x14ac:dyDescent="0.2">
      <c r="A83" s="260"/>
      <c r="B83" s="33">
        <v>2921.37</v>
      </c>
      <c r="C83" s="33" t="s">
        <v>66</v>
      </c>
      <c r="D83" s="306"/>
      <c r="E83" s="35"/>
      <c r="F83" s="35"/>
      <c r="G83" s="35"/>
      <c r="H83" s="36"/>
      <c r="I83" s="33">
        <f t="shared" ref="I83:I98" si="1">G83*H83</f>
        <v>0</v>
      </c>
    </row>
    <row r="84" spans="1:9" ht="12.75" customHeight="1" x14ac:dyDescent="0.2">
      <c r="A84" s="260"/>
      <c r="B84" s="33">
        <v>2842.72</v>
      </c>
      <c r="C84" s="33" t="s">
        <v>67</v>
      </c>
      <c r="D84" s="261"/>
      <c r="E84" s="35"/>
      <c r="F84" s="35"/>
      <c r="G84" s="35"/>
      <c r="H84" s="36"/>
      <c r="I84" s="13">
        <f t="shared" si="1"/>
        <v>0</v>
      </c>
    </row>
    <row r="85" spans="1:9" ht="12.75" customHeight="1" x14ac:dyDescent="0.2">
      <c r="A85" s="263"/>
      <c r="B85" s="13">
        <v>2805.4</v>
      </c>
      <c r="C85" s="33" t="s">
        <v>70</v>
      </c>
      <c r="D85" s="264"/>
      <c r="E85" s="15"/>
      <c r="F85" s="15"/>
      <c r="G85" s="15"/>
      <c r="H85" s="16"/>
      <c r="I85" s="13">
        <f t="shared" si="1"/>
        <v>0</v>
      </c>
    </row>
    <row r="86" spans="1:9" ht="12.75" customHeight="1" x14ac:dyDescent="0.2">
      <c r="A86" s="263"/>
      <c r="B86" s="13">
        <v>3742.19</v>
      </c>
      <c r="C86" s="33" t="s">
        <v>72</v>
      </c>
      <c r="D86" s="264"/>
      <c r="E86" s="15"/>
      <c r="F86" s="15"/>
      <c r="G86" s="15"/>
      <c r="H86" s="16"/>
      <c r="I86" s="13">
        <f t="shared" si="1"/>
        <v>0</v>
      </c>
    </row>
    <row r="87" spans="1:9" ht="12.75" customHeight="1" x14ac:dyDescent="0.2">
      <c r="A87" s="263"/>
      <c r="B87" s="13">
        <v>3676.5</v>
      </c>
      <c r="C87" s="33" t="s">
        <v>73</v>
      </c>
      <c r="D87" s="264"/>
      <c r="E87" s="15"/>
      <c r="F87" s="15"/>
      <c r="G87" s="15"/>
      <c r="H87" s="16"/>
      <c r="I87" s="13">
        <f t="shared" si="1"/>
        <v>0</v>
      </c>
    </row>
    <row r="88" spans="1:9" ht="12.75" customHeight="1" x14ac:dyDescent="0.2">
      <c r="A88" s="263"/>
      <c r="B88" s="13">
        <v>3179.55</v>
      </c>
      <c r="C88" s="33" t="s">
        <v>74</v>
      </c>
      <c r="D88" s="264"/>
      <c r="E88" s="15"/>
      <c r="F88" s="15"/>
      <c r="G88" s="15"/>
      <c r="H88" s="16"/>
      <c r="I88" s="13">
        <f t="shared" si="1"/>
        <v>0</v>
      </c>
    </row>
    <row r="89" spans="1:9" ht="12.75" customHeight="1" x14ac:dyDescent="0.2">
      <c r="A89" s="263"/>
      <c r="B89" s="13">
        <v>3436.23</v>
      </c>
      <c r="C89" s="33" t="s">
        <v>75</v>
      </c>
      <c r="D89" s="264"/>
      <c r="E89" s="15"/>
      <c r="F89" s="15"/>
      <c r="G89" s="15"/>
      <c r="H89" s="16"/>
      <c r="I89" s="13">
        <f t="shared" si="1"/>
        <v>0</v>
      </c>
    </row>
    <row r="90" spans="1:9" x14ac:dyDescent="0.2">
      <c r="A90" s="11"/>
      <c r="B90" s="71">
        <v>3882.25</v>
      </c>
      <c r="C90" s="70" t="s">
        <v>76</v>
      </c>
      <c r="D90" s="15"/>
      <c r="E90" s="172"/>
      <c r="F90" s="172"/>
      <c r="G90" s="172"/>
      <c r="H90" s="16"/>
      <c r="I90" s="13">
        <f t="shared" si="1"/>
        <v>0</v>
      </c>
    </row>
    <row r="91" spans="1:9" ht="12.75" customHeight="1" x14ac:dyDescent="0.2">
      <c r="A91" s="263"/>
      <c r="B91" s="13">
        <v>4013.23</v>
      </c>
      <c r="C91" s="70" t="s">
        <v>77</v>
      </c>
      <c r="D91" s="264"/>
      <c r="E91" s="15"/>
      <c r="F91" s="15"/>
      <c r="G91" s="15"/>
      <c r="H91" s="16"/>
      <c r="I91" s="13">
        <f t="shared" si="1"/>
        <v>0</v>
      </c>
    </row>
    <row r="92" spans="1:9" ht="12.75" customHeight="1" x14ac:dyDescent="0.2">
      <c r="A92" s="263"/>
      <c r="B92" s="13">
        <v>5003.08</v>
      </c>
      <c r="C92" s="70" t="s">
        <v>78</v>
      </c>
      <c r="D92" s="264"/>
      <c r="E92" s="73"/>
      <c r="F92" s="73"/>
      <c r="G92" s="73"/>
      <c r="H92" s="74"/>
      <c r="I92" s="43">
        <f t="shared" si="1"/>
        <v>0</v>
      </c>
    </row>
    <row r="93" spans="1:9" ht="12.75" customHeight="1" thickBot="1" x14ac:dyDescent="0.25">
      <c r="A93" s="308"/>
      <c r="B93" s="71">
        <v>4622.79</v>
      </c>
      <c r="C93" s="70" t="s">
        <v>79</v>
      </c>
      <c r="D93" s="267"/>
      <c r="E93" s="73"/>
      <c r="F93" s="73"/>
      <c r="G93" s="73"/>
      <c r="H93" s="74"/>
      <c r="I93" s="201">
        <f t="shared" si="1"/>
        <v>0</v>
      </c>
    </row>
    <row r="94" spans="1:9" x14ac:dyDescent="0.2">
      <c r="A94" s="622" t="s">
        <v>329</v>
      </c>
      <c r="B94" s="625">
        <v>4932.76</v>
      </c>
      <c r="C94" s="625" t="s">
        <v>80</v>
      </c>
      <c r="D94" s="625" t="s">
        <v>330</v>
      </c>
      <c r="E94" s="37" t="s">
        <v>331</v>
      </c>
      <c r="F94" s="37" t="s">
        <v>99</v>
      </c>
      <c r="G94" s="37">
        <v>9</v>
      </c>
      <c r="H94" s="38">
        <v>7.53</v>
      </c>
      <c r="I94" s="156">
        <f t="shared" si="1"/>
        <v>67.77</v>
      </c>
    </row>
    <row r="95" spans="1:9" ht="12.75" customHeight="1" x14ac:dyDescent="0.2">
      <c r="A95" s="623"/>
      <c r="B95" s="632"/>
      <c r="C95" s="632"/>
      <c r="D95" s="632"/>
      <c r="E95" s="15" t="s">
        <v>1722</v>
      </c>
      <c r="F95" s="15" t="s">
        <v>99</v>
      </c>
      <c r="G95" s="15">
        <v>4</v>
      </c>
      <c r="H95" s="16">
        <v>99.69</v>
      </c>
      <c r="I95" s="201">
        <f t="shared" si="1"/>
        <v>398.76</v>
      </c>
    </row>
    <row r="96" spans="1:9" ht="12.75" customHeight="1" x14ac:dyDescent="0.2">
      <c r="A96" s="623"/>
      <c r="B96" s="632"/>
      <c r="C96" s="632"/>
      <c r="D96" s="632"/>
      <c r="E96" s="73" t="s">
        <v>2112</v>
      </c>
      <c r="F96" s="73" t="s">
        <v>233</v>
      </c>
      <c r="G96" s="73">
        <v>10</v>
      </c>
      <c r="H96" s="74">
        <v>26.79</v>
      </c>
      <c r="I96" s="201">
        <f t="shared" si="1"/>
        <v>267.89999999999998</v>
      </c>
    </row>
    <row r="97" spans="1:9" ht="12.75" customHeight="1" x14ac:dyDescent="0.2">
      <c r="A97" s="623"/>
      <c r="B97" s="632"/>
      <c r="C97" s="632"/>
      <c r="D97" s="632"/>
      <c r="E97" s="73" t="s">
        <v>2106</v>
      </c>
      <c r="F97" s="73" t="s">
        <v>233</v>
      </c>
      <c r="G97" s="73">
        <v>13</v>
      </c>
      <c r="H97" s="74">
        <v>9.56</v>
      </c>
      <c r="I97" s="201">
        <f t="shared" si="1"/>
        <v>124.28</v>
      </c>
    </row>
    <row r="98" spans="1:9" ht="12.75" customHeight="1" thickBot="1" x14ac:dyDescent="0.25">
      <c r="A98" s="624"/>
      <c r="B98" s="626"/>
      <c r="C98" s="626"/>
      <c r="D98" s="626"/>
      <c r="E98" s="40" t="s">
        <v>331</v>
      </c>
      <c r="F98" s="40" t="s">
        <v>99</v>
      </c>
      <c r="G98" s="40">
        <v>1</v>
      </c>
      <c r="H98" s="41">
        <v>17</v>
      </c>
      <c r="I98" s="42">
        <f t="shared" si="1"/>
        <v>17</v>
      </c>
    </row>
    <row r="99" spans="1:9" ht="12.75" customHeight="1" thickBot="1" x14ac:dyDescent="0.25">
      <c r="A99" s="440"/>
      <c r="B99" s="85"/>
      <c r="C99" s="85" t="s">
        <v>87</v>
      </c>
      <c r="D99" s="441"/>
      <c r="E99" s="47"/>
      <c r="F99" s="47"/>
      <c r="G99" s="47"/>
      <c r="H99" s="48"/>
      <c r="I99" s="49">
        <v>362.68</v>
      </c>
    </row>
    <row r="100" spans="1:9" ht="12.75" customHeight="1" thickBot="1" x14ac:dyDescent="0.25">
      <c r="A100" s="30"/>
      <c r="B100" s="108">
        <f>SUM(B83:B98)</f>
        <v>45058.07</v>
      </c>
      <c r="C100" s="109"/>
      <c r="D100" s="108"/>
      <c r="E100" s="110"/>
      <c r="F100" s="109"/>
      <c r="G100" s="109"/>
      <c r="H100" s="108"/>
      <c r="I100" s="108">
        <f>SUM(I83:I99)</f>
        <v>1238.3899999999999</v>
      </c>
    </row>
    <row r="101" spans="1:9" ht="64.5" thickBot="1" x14ac:dyDescent="0.25">
      <c r="A101" s="134" t="s">
        <v>144</v>
      </c>
      <c r="B101" s="114" t="s">
        <v>16</v>
      </c>
      <c r="C101" s="114" t="s">
        <v>5</v>
      </c>
      <c r="D101" s="114" t="s">
        <v>23</v>
      </c>
      <c r="E101" s="118" t="s">
        <v>18</v>
      </c>
      <c r="F101" s="114" t="s">
        <v>19</v>
      </c>
      <c r="G101" s="114" t="s">
        <v>10</v>
      </c>
      <c r="H101" s="114" t="s">
        <v>13</v>
      </c>
      <c r="I101" s="115" t="s">
        <v>12</v>
      </c>
    </row>
    <row r="102" spans="1:9" ht="12.75" customHeight="1" thickBot="1" x14ac:dyDescent="0.25">
      <c r="A102" s="103"/>
      <c r="B102" s="104">
        <v>2357.31</v>
      </c>
      <c r="C102" s="58" t="s">
        <v>66</v>
      </c>
      <c r="D102" s="64"/>
      <c r="E102" s="59"/>
      <c r="F102" s="59"/>
      <c r="G102" s="59"/>
      <c r="H102" s="60"/>
      <c r="I102" s="61">
        <f t="shared" ref="I102:I117" si="2">G102*H102</f>
        <v>0</v>
      </c>
    </row>
    <row r="103" spans="1:9" ht="12.75" customHeight="1" thickBot="1" x14ac:dyDescent="0.25">
      <c r="A103" s="103"/>
      <c r="B103" s="105">
        <v>2270.71</v>
      </c>
      <c r="C103" s="92" t="s">
        <v>67</v>
      </c>
      <c r="D103" s="93"/>
      <c r="E103" s="94"/>
      <c r="F103" s="94"/>
      <c r="G103" s="94"/>
      <c r="H103" s="95"/>
      <c r="I103" s="96">
        <f t="shared" si="2"/>
        <v>0</v>
      </c>
    </row>
    <row r="104" spans="1:9" ht="12.75" customHeight="1" thickBot="1" x14ac:dyDescent="0.25">
      <c r="A104" s="103"/>
      <c r="B104" s="106">
        <v>2312.13</v>
      </c>
      <c r="C104" s="85" t="s">
        <v>70</v>
      </c>
      <c r="D104" s="86"/>
      <c r="E104" s="47"/>
      <c r="F104" s="47"/>
      <c r="G104" s="47"/>
      <c r="H104" s="48"/>
      <c r="I104" s="49">
        <f t="shared" si="2"/>
        <v>0</v>
      </c>
    </row>
    <row r="105" spans="1:9" ht="12.75" customHeight="1" thickBot="1" x14ac:dyDescent="0.25">
      <c r="A105" s="103"/>
      <c r="B105" s="106">
        <v>1316.63</v>
      </c>
      <c r="C105" s="85" t="s">
        <v>72</v>
      </c>
      <c r="D105" s="86"/>
      <c r="E105" s="47"/>
      <c r="F105" s="47"/>
      <c r="G105" s="47"/>
      <c r="H105" s="48"/>
      <c r="I105" s="49">
        <f t="shared" si="2"/>
        <v>0</v>
      </c>
    </row>
    <row r="106" spans="1:9" ht="12.75" customHeight="1" thickBot="1" x14ac:dyDescent="0.25">
      <c r="A106" s="103"/>
      <c r="B106" s="106">
        <v>2469.44</v>
      </c>
      <c r="C106" s="85" t="s">
        <v>73</v>
      </c>
      <c r="D106" s="86"/>
      <c r="E106" s="47"/>
      <c r="F106" s="47"/>
      <c r="G106" s="47"/>
      <c r="H106" s="48"/>
      <c r="I106" s="49">
        <f t="shared" si="2"/>
        <v>0</v>
      </c>
    </row>
    <row r="107" spans="1:9" ht="12.75" customHeight="1" thickBot="1" x14ac:dyDescent="0.25">
      <c r="A107" s="103"/>
      <c r="B107" s="106">
        <v>2345.1799999999998</v>
      </c>
      <c r="C107" s="85" t="s">
        <v>74</v>
      </c>
      <c r="D107" s="86"/>
      <c r="E107" s="47"/>
      <c r="F107" s="47"/>
      <c r="G107" s="47"/>
      <c r="H107" s="48"/>
      <c r="I107" s="49">
        <f t="shared" si="2"/>
        <v>0</v>
      </c>
    </row>
    <row r="108" spans="1:9" ht="12.75" customHeight="1" thickBot="1" x14ac:dyDescent="0.25">
      <c r="A108" s="11"/>
      <c r="B108" s="106">
        <v>1852.83</v>
      </c>
      <c r="C108" s="85" t="s">
        <v>75</v>
      </c>
      <c r="D108" s="86"/>
      <c r="E108" s="47"/>
      <c r="F108" s="47"/>
      <c r="G108" s="47"/>
      <c r="H108" s="48"/>
      <c r="I108" s="49">
        <f t="shared" si="2"/>
        <v>0</v>
      </c>
    </row>
    <row r="109" spans="1:9" ht="12.75" customHeight="1" thickBot="1" x14ac:dyDescent="0.25">
      <c r="A109" s="11"/>
      <c r="B109" s="106">
        <v>2649.44</v>
      </c>
      <c r="C109" s="85" t="s">
        <v>76</v>
      </c>
      <c r="D109" s="86"/>
      <c r="E109" s="47"/>
      <c r="F109" s="47"/>
      <c r="G109" s="47"/>
      <c r="H109" s="48"/>
      <c r="I109" s="49">
        <f t="shared" si="2"/>
        <v>0</v>
      </c>
    </row>
    <row r="110" spans="1:9" ht="12.75" customHeight="1" thickBot="1" x14ac:dyDescent="0.25">
      <c r="A110" s="11"/>
      <c r="B110" s="106">
        <v>3827.82</v>
      </c>
      <c r="C110" s="85" t="s">
        <v>77</v>
      </c>
      <c r="D110" s="86"/>
      <c r="E110" s="47"/>
      <c r="F110" s="47"/>
      <c r="G110" s="47"/>
      <c r="H110" s="48"/>
      <c r="I110" s="49">
        <f t="shared" si="2"/>
        <v>0</v>
      </c>
    </row>
    <row r="111" spans="1:9" ht="12.75" customHeight="1" thickBot="1" x14ac:dyDescent="0.25">
      <c r="A111" s="11"/>
      <c r="B111" s="106">
        <v>4168.8599999999997</v>
      </c>
      <c r="C111" s="85" t="s">
        <v>78</v>
      </c>
      <c r="D111" s="86"/>
      <c r="E111" s="47"/>
      <c r="F111" s="47"/>
      <c r="G111" s="47"/>
      <c r="H111" s="48"/>
      <c r="I111" s="49">
        <f t="shared" si="2"/>
        <v>0</v>
      </c>
    </row>
    <row r="112" spans="1:9" ht="12.75" customHeight="1" thickBot="1" x14ac:dyDescent="0.25">
      <c r="A112" s="11"/>
      <c r="B112" s="106">
        <v>3914.11</v>
      </c>
      <c r="C112" s="85" t="s">
        <v>79</v>
      </c>
      <c r="D112" s="86"/>
      <c r="E112" s="47"/>
      <c r="F112" s="47"/>
      <c r="G112" s="47"/>
      <c r="H112" s="48"/>
      <c r="I112" s="49">
        <f t="shared" si="2"/>
        <v>0</v>
      </c>
    </row>
    <row r="113" spans="1:9" ht="12.75" customHeight="1" thickBot="1" x14ac:dyDescent="0.25">
      <c r="A113" s="11"/>
      <c r="B113" s="106">
        <v>4162.87</v>
      </c>
      <c r="C113" s="85" t="s">
        <v>80</v>
      </c>
      <c r="D113" s="86"/>
      <c r="E113" s="47"/>
      <c r="F113" s="47"/>
      <c r="G113" s="47"/>
      <c r="H113" s="48"/>
      <c r="I113" s="49">
        <f t="shared" si="2"/>
        <v>0</v>
      </c>
    </row>
    <row r="114" spans="1:9" ht="12.75" customHeight="1" thickBot="1" x14ac:dyDescent="0.25">
      <c r="A114" s="418"/>
      <c r="B114" s="454">
        <f>SUM(B102:B113)</f>
        <v>33647.33</v>
      </c>
      <c r="C114" s="458" t="s">
        <v>87</v>
      </c>
      <c r="D114" s="86"/>
      <c r="E114" s="47"/>
      <c r="F114" s="47"/>
      <c r="G114" s="47"/>
      <c r="H114" s="48"/>
      <c r="I114" s="49">
        <f t="shared" si="2"/>
        <v>0</v>
      </c>
    </row>
    <row r="115" spans="1:9" ht="12.75" customHeight="1" thickBot="1" x14ac:dyDescent="0.25">
      <c r="A115" s="655" t="s">
        <v>106</v>
      </c>
      <c r="B115" s="106">
        <v>265.82</v>
      </c>
      <c r="C115" s="85" t="s">
        <v>74</v>
      </c>
      <c r="D115" s="86"/>
      <c r="E115" s="47"/>
      <c r="F115" s="47"/>
      <c r="G115" s="47"/>
      <c r="H115" s="48"/>
      <c r="I115" s="49">
        <f t="shared" si="2"/>
        <v>0</v>
      </c>
    </row>
    <row r="116" spans="1:9" ht="12.75" customHeight="1" thickBot="1" x14ac:dyDescent="0.25">
      <c r="A116" s="656"/>
      <c r="B116" s="106">
        <v>112.44</v>
      </c>
      <c r="C116" s="85" t="s">
        <v>75</v>
      </c>
      <c r="D116" s="86"/>
      <c r="E116" s="47"/>
      <c r="F116" s="47"/>
      <c r="G116" s="47"/>
      <c r="H116" s="48"/>
      <c r="I116" s="49">
        <f t="shared" si="2"/>
        <v>0</v>
      </c>
    </row>
    <row r="117" spans="1:9" ht="12.75" customHeight="1" thickBot="1" x14ac:dyDescent="0.25">
      <c r="A117" s="657"/>
      <c r="B117" s="106">
        <v>140.04</v>
      </c>
      <c r="C117" s="85" t="s">
        <v>76</v>
      </c>
      <c r="D117" s="86"/>
      <c r="E117" s="47"/>
      <c r="F117" s="47"/>
      <c r="G117" s="47"/>
      <c r="H117" s="48"/>
      <c r="I117" s="49">
        <f t="shared" si="2"/>
        <v>0</v>
      </c>
    </row>
    <row r="118" spans="1:9" ht="12.75" customHeight="1" thickBot="1" x14ac:dyDescent="0.25">
      <c r="A118" s="526"/>
      <c r="B118" s="454">
        <f>SUM(B115:B117)</f>
        <v>518.29999999999995</v>
      </c>
      <c r="C118" s="458" t="s">
        <v>87</v>
      </c>
      <c r="D118" s="86"/>
      <c r="E118" s="47"/>
      <c r="F118" s="47"/>
      <c r="G118" s="47"/>
      <c r="H118" s="48"/>
      <c r="I118" s="49">
        <v>499.28</v>
      </c>
    </row>
    <row r="119" spans="1:9" ht="12.75" customHeight="1" thickBot="1" x14ac:dyDescent="0.25">
      <c r="A119" s="79"/>
      <c r="B119" s="197">
        <f>B114+B118</f>
        <v>34165.630000000005</v>
      </c>
      <c r="C119" s="198"/>
      <c r="D119" s="197"/>
      <c r="E119" s="199"/>
      <c r="F119" s="198"/>
      <c r="G119" s="198"/>
      <c r="H119" s="197" t="s">
        <v>17</v>
      </c>
      <c r="I119" s="197">
        <f>SUM(I102:I118)</f>
        <v>499.28</v>
      </c>
    </row>
    <row r="120" spans="1:9" ht="64.5" thickBot="1" x14ac:dyDescent="0.25">
      <c r="A120" s="134" t="s">
        <v>145</v>
      </c>
      <c r="B120" s="117" t="s">
        <v>16</v>
      </c>
      <c r="C120" s="131" t="s">
        <v>5</v>
      </c>
      <c r="D120" s="117" t="s">
        <v>23</v>
      </c>
      <c r="E120" s="132" t="s">
        <v>18</v>
      </c>
      <c r="F120" s="117" t="s">
        <v>19</v>
      </c>
      <c r="G120" s="131" t="s">
        <v>10</v>
      </c>
      <c r="H120" s="117" t="s">
        <v>13</v>
      </c>
      <c r="I120" s="117" t="s">
        <v>12</v>
      </c>
    </row>
    <row r="121" spans="1:9" ht="12.75" customHeight="1" thickBot="1" x14ac:dyDescent="0.25">
      <c r="A121" s="227"/>
      <c r="B121" s="106"/>
      <c r="C121" s="55" t="s">
        <v>66</v>
      </c>
      <c r="D121" s="86"/>
      <c r="E121" s="47"/>
      <c r="F121" s="47"/>
      <c r="G121" s="47"/>
      <c r="H121" s="48"/>
      <c r="I121" s="49"/>
    </row>
    <row r="122" spans="1:9" ht="12.75" customHeight="1" thickBot="1" x14ac:dyDescent="0.25">
      <c r="A122" s="227"/>
      <c r="B122" s="106"/>
      <c r="C122" s="55" t="s">
        <v>67</v>
      </c>
      <c r="D122" s="86"/>
      <c r="E122" s="47"/>
      <c r="F122" s="47"/>
      <c r="G122" s="47"/>
      <c r="H122" s="48"/>
      <c r="I122" s="49"/>
    </row>
    <row r="123" spans="1:9" ht="12.75" customHeight="1" thickBot="1" x14ac:dyDescent="0.25">
      <c r="A123" s="227"/>
      <c r="B123" s="106"/>
      <c r="C123" s="85" t="s">
        <v>70</v>
      </c>
      <c r="D123" s="86"/>
      <c r="E123" s="47"/>
      <c r="F123" s="47"/>
      <c r="G123" s="47"/>
      <c r="H123" s="48"/>
      <c r="I123" s="49"/>
    </row>
    <row r="124" spans="1:9" ht="12.75" customHeight="1" thickBot="1" x14ac:dyDescent="0.25">
      <c r="A124" s="227"/>
      <c r="B124" s="106"/>
      <c r="C124" s="85" t="s">
        <v>72</v>
      </c>
      <c r="D124" s="86"/>
      <c r="E124" s="47"/>
      <c r="F124" s="47"/>
      <c r="G124" s="47"/>
      <c r="H124" s="48"/>
      <c r="I124" s="49"/>
    </row>
    <row r="125" spans="1:9" ht="12.75" customHeight="1" thickBot="1" x14ac:dyDescent="0.25">
      <c r="A125" s="227"/>
      <c r="B125" s="106"/>
      <c r="C125" s="85" t="s">
        <v>73</v>
      </c>
      <c r="D125" s="86"/>
      <c r="E125" s="47"/>
      <c r="F125" s="47"/>
      <c r="G125" s="47"/>
      <c r="H125" s="48"/>
      <c r="I125" s="49"/>
    </row>
    <row r="126" spans="1:9" ht="12.75" customHeight="1" thickBot="1" x14ac:dyDescent="0.25">
      <c r="A126" s="227"/>
      <c r="B126" s="106"/>
      <c r="C126" s="85" t="s">
        <v>74</v>
      </c>
      <c r="D126" s="86"/>
      <c r="E126" s="47"/>
      <c r="F126" s="47"/>
      <c r="G126" s="47"/>
      <c r="H126" s="48"/>
      <c r="I126" s="49"/>
    </row>
    <row r="127" spans="1:9" ht="12.75" customHeight="1" thickBot="1" x14ac:dyDescent="0.25">
      <c r="A127" s="227"/>
      <c r="B127" s="106"/>
      <c r="C127" s="85" t="s">
        <v>75</v>
      </c>
      <c r="D127" s="86"/>
      <c r="E127" s="47"/>
      <c r="F127" s="47"/>
      <c r="G127" s="47"/>
      <c r="H127" s="48"/>
      <c r="I127" s="49"/>
    </row>
    <row r="128" spans="1:9" ht="12.75" customHeight="1" thickBot="1" x14ac:dyDescent="0.25">
      <c r="A128" s="227"/>
      <c r="B128" s="106"/>
      <c r="C128" s="85" t="s">
        <v>76</v>
      </c>
      <c r="D128" s="86"/>
      <c r="E128" s="47"/>
      <c r="F128" s="47"/>
      <c r="G128" s="47"/>
      <c r="H128" s="48"/>
      <c r="I128" s="49"/>
    </row>
    <row r="129" spans="1:9" ht="12.75" customHeight="1" thickBot="1" x14ac:dyDescent="0.25">
      <c r="A129" s="227"/>
      <c r="B129" s="106"/>
      <c r="C129" s="85" t="s">
        <v>77</v>
      </c>
      <c r="D129" s="86"/>
      <c r="E129" s="47"/>
      <c r="F129" s="47"/>
      <c r="G129" s="47"/>
      <c r="H129" s="48"/>
      <c r="I129" s="49"/>
    </row>
    <row r="130" spans="1:9" ht="12.75" customHeight="1" thickBot="1" x14ac:dyDescent="0.25">
      <c r="A130" s="227"/>
      <c r="B130" s="106"/>
      <c r="C130" s="85" t="s">
        <v>78</v>
      </c>
      <c r="D130" s="86"/>
      <c r="E130" s="47"/>
      <c r="F130" s="47"/>
      <c r="G130" s="47"/>
      <c r="H130" s="48"/>
      <c r="I130" s="49"/>
    </row>
    <row r="131" spans="1:9" ht="12.75" customHeight="1" thickBot="1" x14ac:dyDescent="0.25">
      <c r="A131" s="227"/>
      <c r="B131" s="106"/>
      <c r="C131" s="85" t="s">
        <v>79</v>
      </c>
      <c r="D131" s="86"/>
      <c r="E131" s="47"/>
      <c r="F131" s="47"/>
      <c r="G131" s="47"/>
      <c r="H131" s="48"/>
      <c r="I131" s="49"/>
    </row>
    <row r="132" spans="1:9" ht="12.75" customHeight="1" thickBot="1" x14ac:dyDescent="0.25">
      <c r="A132" s="227"/>
      <c r="B132" s="106"/>
      <c r="C132" s="85" t="s">
        <v>80</v>
      </c>
      <c r="D132" s="86"/>
      <c r="E132" s="47"/>
      <c r="F132" s="47"/>
      <c r="G132" s="47"/>
      <c r="H132" s="48"/>
      <c r="I132" s="49"/>
    </row>
    <row r="133" spans="1:9" ht="12.75" customHeight="1" thickBot="1" x14ac:dyDescent="0.25">
      <c r="A133" s="227"/>
      <c r="B133" s="106"/>
      <c r="C133" s="167" t="s">
        <v>87</v>
      </c>
      <c r="D133" s="86"/>
      <c r="E133" s="47"/>
      <c r="F133" s="47"/>
      <c r="G133" s="47"/>
      <c r="H133" s="48"/>
      <c r="I133" s="49"/>
    </row>
    <row r="134" spans="1:9" ht="13.5" thickBot="1" x14ac:dyDescent="0.25">
      <c r="A134" s="180"/>
      <c r="B134" s="197">
        <f>SUM(B121:B133)</f>
        <v>0</v>
      </c>
      <c r="C134" s="198"/>
      <c r="D134" s="197"/>
      <c r="E134" s="199"/>
      <c r="F134" s="198"/>
      <c r="G134" s="198"/>
      <c r="H134" s="197" t="s">
        <v>17</v>
      </c>
      <c r="I134" s="230">
        <f>SUM(I121:I133)</f>
        <v>0</v>
      </c>
    </row>
    <row r="135" spans="1:9" ht="26.25" thickBot="1" x14ac:dyDescent="0.25">
      <c r="A135" s="46" t="s">
        <v>8</v>
      </c>
      <c r="B135" s="114" t="s">
        <v>16</v>
      </c>
      <c r="C135" s="114" t="s">
        <v>5</v>
      </c>
      <c r="D135" s="114" t="s">
        <v>23</v>
      </c>
      <c r="E135" s="118" t="s">
        <v>18</v>
      </c>
      <c r="F135" s="114" t="s">
        <v>19</v>
      </c>
      <c r="G135" s="114" t="s">
        <v>10</v>
      </c>
      <c r="H135" s="114" t="s">
        <v>13</v>
      </c>
      <c r="I135" s="115" t="s">
        <v>12</v>
      </c>
    </row>
    <row r="136" spans="1:9" ht="12.75" customHeight="1" x14ac:dyDescent="0.2">
      <c r="A136" s="679" t="s">
        <v>82</v>
      </c>
      <c r="B136" s="33"/>
      <c r="C136" s="33" t="s">
        <v>66</v>
      </c>
      <c r="D136" s="34"/>
      <c r="E136" s="35"/>
      <c r="F136" s="35" t="s">
        <v>83</v>
      </c>
      <c r="G136" s="35">
        <v>89</v>
      </c>
      <c r="H136" s="16">
        <v>4.8099999999999996</v>
      </c>
      <c r="I136" s="33">
        <f>G136*H136</f>
        <v>428.09</v>
      </c>
    </row>
    <row r="137" spans="1:9" ht="12.75" customHeight="1" x14ac:dyDescent="0.2">
      <c r="A137" s="679"/>
      <c r="B137" s="13"/>
      <c r="C137" s="13" t="s">
        <v>67</v>
      </c>
      <c r="D137" s="14"/>
      <c r="E137" s="15"/>
      <c r="F137" s="15" t="s">
        <v>83</v>
      </c>
      <c r="G137" s="15">
        <v>81</v>
      </c>
      <c r="H137" s="16">
        <v>4.8099999999999996</v>
      </c>
      <c r="I137" s="13">
        <f>G137*H137</f>
        <v>389.60999999999996</v>
      </c>
    </row>
    <row r="138" spans="1:9" x14ac:dyDescent="0.2">
      <c r="A138" s="679"/>
      <c r="B138" s="13"/>
      <c r="C138" s="13" t="s">
        <v>70</v>
      </c>
      <c r="D138" s="14"/>
      <c r="E138" s="15"/>
      <c r="F138" s="15" t="s">
        <v>83</v>
      </c>
      <c r="G138" s="15">
        <v>89</v>
      </c>
      <c r="H138" s="16">
        <v>4.8099999999999996</v>
      </c>
      <c r="I138" s="13">
        <f t="shared" ref="I138:I145" si="3">G138*H138</f>
        <v>428.09</v>
      </c>
    </row>
    <row r="139" spans="1:9" ht="12.75" customHeight="1" x14ac:dyDescent="0.2">
      <c r="A139" s="679"/>
      <c r="B139" s="13"/>
      <c r="C139" s="13" t="s">
        <v>72</v>
      </c>
      <c r="D139" s="14"/>
      <c r="E139" s="15"/>
      <c r="F139" s="15" t="s">
        <v>83</v>
      </c>
      <c r="G139" s="15">
        <v>86</v>
      </c>
      <c r="H139" s="16">
        <v>4.8099999999999996</v>
      </c>
      <c r="I139" s="13">
        <f t="shared" si="3"/>
        <v>413.65999999999997</v>
      </c>
    </row>
    <row r="140" spans="1:9" x14ac:dyDescent="0.2">
      <c r="A140" s="679"/>
      <c r="B140" s="13"/>
      <c r="C140" s="13" t="s">
        <v>73</v>
      </c>
      <c r="D140" s="14"/>
      <c r="E140" s="15"/>
      <c r="F140" s="15" t="s">
        <v>83</v>
      </c>
      <c r="G140" s="15">
        <v>39</v>
      </c>
      <c r="H140" s="16">
        <v>4.8099999999999996</v>
      </c>
      <c r="I140" s="13">
        <f t="shared" si="3"/>
        <v>187.58999999999997</v>
      </c>
    </row>
    <row r="141" spans="1:9" ht="12.75" customHeight="1" x14ac:dyDescent="0.2">
      <c r="A141" s="679"/>
      <c r="B141" s="13"/>
      <c r="C141" s="13" t="s">
        <v>74</v>
      </c>
      <c r="D141" s="14"/>
      <c r="E141" s="15"/>
      <c r="F141" s="15" t="s">
        <v>83</v>
      </c>
      <c r="G141" s="15">
        <v>39</v>
      </c>
      <c r="H141" s="16">
        <v>4.8099999999999996</v>
      </c>
      <c r="I141" s="13">
        <f t="shared" si="3"/>
        <v>187.58999999999997</v>
      </c>
    </row>
    <row r="142" spans="1:9" ht="12.75" customHeight="1" x14ac:dyDescent="0.2">
      <c r="A142" s="679"/>
      <c r="B142" s="13"/>
      <c r="C142" s="13" t="s">
        <v>75</v>
      </c>
      <c r="D142" s="14"/>
      <c r="E142" s="15"/>
      <c r="F142" s="15" t="s">
        <v>83</v>
      </c>
      <c r="G142" s="15">
        <v>39</v>
      </c>
      <c r="H142" s="16">
        <v>5.04</v>
      </c>
      <c r="I142" s="13">
        <f t="shared" si="3"/>
        <v>196.56</v>
      </c>
    </row>
    <row r="143" spans="1:9" ht="12.75" customHeight="1" x14ac:dyDescent="0.2">
      <c r="A143" s="679"/>
      <c r="B143" s="13"/>
      <c r="C143" s="13" t="s">
        <v>76</v>
      </c>
      <c r="D143" s="14"/>
      <c r="E143" s="15"/>
      <c r="F143" s="15" t="s">
        <v>83</v>
      </c>
      <c r="G143" s="15">
        <v>39</v>
      </c>
      <c r="H143" s="16">
        <v>5.04</v>
      </c>
      <c r="I143" s="13">
        <f t="shared" si="3"/>
        <v>196.56</v>
      </c>
    </row>
    <row r="144" spans="1:9" ht="12.75" customHeight="1" x14ac:dyDescent="0.2">
      <c r="A144" s="679"/>
      <c r="B144" s="13"/>
      <c r="C144" s="13" t="s">
        <v>77</v>
      </c>
      <c r="D144" s="14"/>
      <c r="E144" s="15"/>
      <c r="F144" s="15" t="s">
        <v>83</v>
      </c>
      <c r="G144" s="15">
        <v>39</v>
      </c>
      <c r="H144" s="16">
        <v>5.04</v>
      </c>
      <c r="I144" s="13">
        <f t="shared" si="3"/>
        <v>196.56</v>
      </c>
    </row>
    <row r="145" spans="1:255" ht="12.75" customHeight="1" x14ac:dyDescent="0.2">
      <c r="A145" s="679"/>
      <c r="B145" s="13"/>
      <c r="C145" s="13" t="s">
        <v>78</v>
      </c>
      <c r="D145" s="14"/>
      <c r="E145" s="15"/>
      <c r="F145" s="15" t="s">
        <v>83</v>
      </c>
      <c r="G145" s="15">
        <v>39</v>
      </c>
      <c r="H145" s="16">
        <v>5.04</v>
      </c>
      <c r="I145" s="13">
        <f t="shared" si="3"/>
        <v>196.56</v>
      </c>
    </row>
    <row r="146" spans="1:255" ht="12.75" customHeight="1" x14ac:dyDescent="0.2">
      <c r="A146" s="679"/>
      <c r="B146" s="13"/>
      <c r="C146" s="13" t="s">
        <v>79</v>
      </c>
      <c r="D146" s="14"/>
      <c r="E146" s="15"/>
      <c r="F146" s="15" t="s">
        <v>83</v>
      </c>
      <c r="G146" s="15">
        <v>39</v>
      </c>
      <c r="H146" s="16">
        <v>5.04</v>
      </c>
      <c r="I146" s="13">
        <f>G146*H146</f>
        <v>196.56</v>
      </c>
    </row>
    <row r="147" spans="1:255" ht="12.75" customHeight="1" x14ac:dyDescent="0.2">
      <c r="A147" s="679"/>
      <c r="B147" s="13"/>
      <c r="C147" s="13" t="s">
        <v>80</v>
      </c>
      <c r="D147" s="14"/>
      <c r="E147" s="15"/>
      <c r="F147" s="15" t="s">
        <v>83</v>
      </c>
      <c r="G147" s="15">
        <v>39</v>
      </c>
      <c r="H147" s="16">
        <v>5.04</v>
      </c>
      <c r="I147" s="13">
        <f>G147*H147</f>
        <v>196.56</v>
      </c>
    </row>
    <row r="148" spans="1:255" ht="12.75" customHeight="1" x14ac:dyDescent="0.2">
      <c r="A148" s="693"/>
      <c r="B148" s="13"/>
      <c r="C148" s="244" t="s">
        <v>87</v>
      </c>
      <c r="D148" s="14"/>
      <c r="E148" s="15"/>
      <c r="F148" s="15" t="s">
        <v>83</v>
      </c>
      <c r="G148" s="15">
        <f>SUM(G136:G147)</f>
        <v>657</v>
      </c>
      <c r="H148" s="16"/>
      <c r="I148" s="244">
        <f>SUM(I136:I147)</f>
        <v>3213.9899999999993</v>
      </c>
    </row>
    <row r="149" spans="1:255" ht="29.45" customHeight="1" x14ac:dyDescent="0.2">
      <c r="A149" s="652" t="s">
        <v>2272</v>
      </c>
      <c r="B149" s="71"/>
      <c r="C149" s="13" t="s">
        <v>2273</v>
      </c>
      <c r="D149" s="72"/>
      <c r="E149" s="73"/>
      <c r="F149" s="15"/>
      <c r="G149" s="327"/>
      <c r="H149" s="74"/>
      <c r="I149" s="598">
        <v>9.06</v>
      </c>
    </row>
    <row r="150" spans="1:255" ht="31.9" customHeight="1" x14ac:dyDescent="0.2">
      <c r="A150" s="653"/>
      <c r="B150" s="71"/>
      <c r="C150" s="13" t="s">
        <v>2274</v>
      </c>
      <c r="D150" s="72"/>
      <c r="E150" s="73"/>
      <c r="F150" s="15"/>
      <c r="G150" s="327"/>
      <c r="H150" s="74"/>
      <c r="I150" s="598">
        <v>15.76</v>
      </c>
    </row>
    <row r="151" spans="1:255" ht="33.6" customHeight="1" x14ac:dyDescent="0.2">
      <c r="A151" s="654"/>
      <c r="B151" s="412"/>
      <c r="C151" s="244" t="s">
        <v>87</v>
      </c>
      <c r="D151" s="72"/>
      <c r="E151" s="73"/>
      <c r="F151" s="15"/>
      <c r="G151" s="327"/>
      <c r="H151" s="74"/>
      <c r="I151" s="241">
        <f>SUM(I149:I150)</f>
        <v>24.82</v>
      </c>
    </row>
    <row r="152" spans="1:255" ht="36.6" customHeight="1" x14ac:dyDescent="0.2">
      <c r="A152" s="652" t="s">
        <v>2271</v>
      </c>
      <c r="B152" s="71"/>
      <c r="C152" s="33" t="s">
        <v>2273</v>
      </c>
      <c r="D152" s="72"/>
      <c r="E152" s="73"/>
      <c r="F152" s="15"/>
      <c r="G152" s="327"/>
      <c r="H152" s="74"/>
      <c r="I152" s="598">
        <v>58.8</v>
      </c>
    </row>
    <row r="153" spans="1:255" ht="30.6" customHeight="1" x14ac:dyDescent="0.2">
      <c r="A153" s="653"/>
      <c r="B153" s="71"/>
      <c r="C153" s="71" t="s">
        <v>2274</v>
      </c>
      <c r="D153" s="72"/>
      <c r="E153" s="73"/>
      <c r="F153" s="15"/>
      <c r="G153" s="327"/>
      <c r="H153" s="74"/>
      <c r="I153" s="598">
        <v>118.55</v>
      </c>
    </row>
    <row r="154" spans="1:255" ht="34.9" customHeight="1" x14ac:dyDescent="0.2">
      <c r="A154" s="654"/>
      <c r="B154" s="71"/>
      <c r="C154" s="412" t="s">
        <v>87</v>
      </c>
      <c r="D154" s="72"/>
      <c r="E154" s="73"/>
      <c r="F154" s="73"/>
      <c r="G154" s="327"/>
      <c r="H154" s="74"/>
      <c r="I154" s="241">
        <f>SUM(I152:I153)</f>
        <v>177.35</v>
      </c>
    </row>
    <row r="155" spans="1:255" ht="25.5" x14ac:dyDescent="0.2">
      <c r="A155" s="221" t="s">
        <v>2270</v>
      </c>
      <c r="B155" s="13"/>
      <c r="C155" s="244" t="s">
        <v>87</v>
      </c>
      <c r="D155" s="14"/>
      <c r="E155" s="15"/>
      <c r="F155" s="15"/>
      <c r="G155" s="15"/>
      <c r="H155" s="16"/>
      <c r="I155" s="244">
        <v>32760.18</v>
      </c>
    </row>
    <row r="156" spans="1:255" ht="12.75" customHeight="1" x14ac:dyDescent="0.2">
      <c r="A156" s="11" t="s">
        <v>84</v>
      </c>
      <c r="B156" s="13"/>
      <c r="C156" s="244" t="s">
        <v>87</v>
      </c>
      <c r="D156" s="14"/>
      <c r="E156" s="15"/>
      <c r="F156" s="15"/>
      <c r="G156" s="15"/>
      <c r="H156" s="16"/>
      <c r="I156" s="244">
        <v>2299.33</v>
      </c>
    </row>
    <row r="157" spans="1:255" ht="12.75" customHeight="1" x14ac:dyDescent="0.2">
      <c r="A157" s="11" t="s">
        <v>86</v>
      </c>
      <c r="B157" s="13"/>
      <c r="C157" s="244" t="s">
        <v>87</v>
      </c>
      <c r="D157" s="14"/>
      <c r="E157" s="15"/>
      <c r="F157" s="15"/>
      <c r="G157" s="15"/>
      <c r="H157" s="16"/>
      <c r="I157" s="244">
        <v>2099.14</v>
      </c>
    </row>
    <row r="158" spans="1:255" ht="12.75" customHeight="1" x14ac:dyDescent="0.2">
      <c r="A158" s="240" t="s">
        <v>88</v>
      </c>
      <c r="B158" s="13"/>
      <c r="C158" s="244" t="s">
        <v>87</v>
      </c>
      <c r="D158" s="14"/>
      <c r="E158" s="15"/>
      <c r="F158" s="15"/>
      <c r="G158" s="15"/>
      <c r="H158" s="16"/>
      <c r="I158" s="244">
        <v>1539.91</v>
      </c>
    </row>
    <row r="159" spans="1:255" ht="12.75" customHeight="1" thickBot="1" x14ac:dyDescent="0.25">
      <c r="A159" s="30"/>
      <c r="B159" s="109"/>
      <c r="C159" s="109"/>
      <c r="D159" s="108"/>
      <c r="E159" s="110"/>
      <c r="F159" s="109"/>
      <c r="G159" s="109"/>
      <c r="H159" s="108" t="s">
        <v>17</v>
      </c>
      <c r="I159" s="108">
        <f>I148+I151+I154+I155+I156+I157+I158</f>
        <v>42114.720000000001</v>
      </c>
    </row>
    <row r="160" spans="1:255" s="45" customFormat="1" ht="71.45" customHeight="1" thickBot="1" x14ac:dyDescent="0.25">
      <c r="A160" s="117" t="s">
        <v>95</v>
      </c>
      <c r="B160" s="114" t="s">
        <v>16</v>
      </c>
      <c r="C160" s="114" t="s">
        <v>5</v>
      </c>
      <c r="D160" s="114" t="s">
        <v>23</v>
      </c>
      <c r="E160" s="118" t="s">
        <v>18</v>
      </c>
      <c r="F160" s="114" t="s">
        <v>19</v>
      </c>
      <c r="G160" s="114" t="s">
        <v>10</v>
      </c>
      <c r="H160" s="114" t="s">
        <v>13</v>
      </c>
      <c r="I160" s="115" t="s">
        <v>12</v>
      </c>
      <c r="J160" s="56"/>
      <c r="K160" s="56"/>
      <c r="L160" s="56"/>
      <c r="M160" s="56"/>
      <c r="N160" s="56"/>
      <c r="O160" s="56"/>
      <c r="P160" s="56"/>
      <c r="Q160" s="56"/>
      <c r="R160" s="56"/>
      <c r="T160" s="56"/>
      <c r="U160" s="56"/>
      <c r="V160" s="56"/>
      <c r="W160" s="56"/>
      <c r="X160" s="56"/>
      <c r="Y160" s="56"/>
      <c r="Z160" s="56"/>
      <c r="AA160" s="56"/>
      <c r="AB160" s="56"/>
      <c r="AD160" s="56"/>
      <c r="AE160" s="56"/>
      <c r="AF160" s="56"/>
      <c r="AG160" s="56"/>
      <c r="AH160" s="56"/>
      <c r="AI160" s="56"/>
      <c r="AJ160" s="56"/>
      <c r="AK160" s="56"/>
      <c r="AL160" s="56"/>
      <c r="AN160" s="56"/>
      <c r="AO160" s="56"/>
      <c r="AP160" s="56"/>
      <c r="AQ160" s="56"/>
      <c r="AR160" s="56"/>
      <c r="AS160" s="56"/>
      <c r="AT160" s="56"/>
      <c r="AU160" s="56"/>
      <c r="AV160" s="56"/>
      <c r="AX160" s="56"/>
      <c r="AY160" s="56"/>
      <c r="AZ160" s="56"/>
      <c r="BA160" s="56"/>
      <c r="BB160" s="56"/>
      <c r="BC160" s="56"/>
      <c r="BD160" s="56"/>
      <c r="BE160" s="56"/>
      <c r="BF160" s="56"/>
      <c r="BH160" s="56"/>
      <c r="BI160" s="56"/>
      <c r="BJ160" s="56"/>
      <c r="BK160" s="56"/>
      <c r="BL160" s="56"/>
      <c r="BM160" s="56"/>
      <c r="BN160" s="56"/>
      <c r="BO160" s="56"/>
      <c r="BP160" s="56"/>
      <c r="BR160" s="56"/>
      <c r="BS160" s="56"/>
      <c r="BT160" s="56"/>
      <c r="BU160" s="56"/>
      <c r="BV160" s="56"/>
      <c r="BW160" s="56"/>
      <c r="BX160" s="56"/>
      <c r="BY160" s="56"/>
      <c r="BZ160" s="56"/>
      <c r="CB160" s="56"/>
      <c r="CC160" s="56"/>
      <c r="CD160" s="56"/>
      <c r="CE160" s="56"/>
      <c r="CF160" s="56"/>
      <c r="CG160" s="56"/>
      <c r="CH160" s="56"/>
      <c r="CI160" s="56"/>
      <c r="CJ160" s="56"/>
      <c r="CL160" s="56"/>
      <c r="CM160" s="56"/>
      <c r="CN160" s="56"/>
      <c r="CO160" s="56"/>
      <c r="CP160" s="56"/>
      <c r="CQ160" s="56"/>
      <c r="CR160" s="56"/>
      <c r="CS160" s="56"/>
      <c r="CT160" s="56"/>
      <c r="CV160" s="56"/>
      <c r="CW160" s="56"/>
      <c r="CX160" s="56"/>
      <c r="CY160" s="56"/>
      <c r="CZ160" s="56"/>
      <c r="DA160" s="56"/>
      <c r="DB160" s="56"/>
      <c r="DC160" s="56"/>
      <c r="DD160" s="56"/>
      <c r="DF160" s="56"/>
      <c r="DG160" s="56"/>
      <c r="DH160" s="56"/>
      <c r="DI160" s="56"/>
      <c r="DJ160" s="56"/>
      <c r="DK160" s="56"/>
      <c r="DL160" s="56"/>
      <c r="DM160" s="56"/>
      <c r="DN160" s="56"/>
      <c r="DP160" s="56"/>
      <c r="DQ160" s="56"/>
      <c r="DR160" s="56"/>
      <c r="DS160" s="56"/>
      <c r="DT160" s="56"/>
      <c r="DU160" s="56"/>
      <c r="DV160" s="56"/>
      <c r="DW160" s="56"/>
      <c r="DX160" s="56"/>
      <c r="DZ160" s="56"/>
      <c r="EA160" s="56"/>
      <c r="EB160" s="56"/>
      <c r="EC160" s="56"/>
      <c r="ED160" s="56"/>
      <c r="EE160" s="56"/>
      <c r="EF160" s="56"/>
      <c r="EG160" s="56"/>
      <c r="EH160" s="56"/>
      <c r="EJ160" s="56"/>
      <c r="EK160" s="56"/>
      <c r="EL160" s="56"/>
      <c r="EM160" s="56"/>
      <c r="EN160" s="56"/>
      <c r="EO160" s="56"/>
      <c r="EP160" s="56"/>
      <c r="EQ160" s="56"/>
      <c r="ER160" s="56"/>
      <c r="ET160" s="56"/>
      <c r="EU160" s="56"/>
      <c r="EV160" s="56"/>
      <c r="EW160" s="56"/>
      <c r="EX160" s="56"/>
      <c r="EY160" s="56"/>
      <c r="EZ160" s="56"/>
      <c r="FA160" s="56"/>
      <c r="FB160" s="56"/>
      <c r="FD160" s="56"/>
      <c r="FE160" s="56"/>
      <c r="FF160" s="56"/>
      <c r="FG160" s="56"/>
      <c r="FH160" s="56"/>
      <c r="FI160" s="56"/>
      <c r="FJ160" s="56"/>
      <c r="FK160" s="56"/>
      <c r="FL160" s="56"/>
      <c r="FN160" s="56"/>
      <c r="FO160" s="56"/>
      <c r="FP160" s="56"/>
      <c r="FQ160" s="56"/>
      <c r="FR160" s="56"/>
      <c r="FS160" s="56"/>
      <c r="FT160" s="56"/>
      <c r="FU160" s="56"/>
      <c r="FV160" s="56"/>
      <c r="FX160" s="56"/>
      <c r="FY160" s="56"/>
      <c r="FZ160" s="56"/>
      <c r="GA160" s="56"/>
      <c r="GB160" s="56"/>
      <c r="GC160" s="56"/>
      <c r="GD160" s="56"/>
      <c r="GE160" s="56"/>
      <c r="GF160" s="56"/>
      <c r="GH160" s="56"/>
      <c r="GI160" s="56"/>
      <c r="GJ160" s="56"/>
      <c r="GK160" s="56"/>
      <c r="GL160" s="56"/>
      <c r="GM160" s="56"/>
      <c r="GN160" s="56"/>
      <c r="GO160" s="56"/>
      <c r="GP160" s="56"/>
      <c r="GR160" s="56"/>
      <c r="GS160" s="56"/>
      <c r="GT160" s="56"/>
      <c r="GU160" s="56"/>
      <c r="GV160" s="56"/>
      <c r="GW160" s="56"/>
      <c r="GX160" s="56"/>
      <c r="GY160" s="56"/>
      <c r="GZ160" s="56"/>
      <c r="HB160" s="56"/>
      <c r="HC160" s="56"/>
      <c r="HD160" s="56"/>
      <c r="HE160" s="56"/>
      <c r="HF160" s="56"/>
      <c r="HG160" s="56"/>
      <c r="HH160" s="56"/>
      <c r="HI160" s="56"/>
      <c r="HJ160" s="56"/>
      <c r="HL160" s="56"/>
      <c r="HM160" s="56"/>
      <c r="HN160" s="56"/>
      <c r="HO160" s="56"/>
      <c r="HP160" s="56"/>
      <c r="HQ160" s="56"/>
      <c r="HR160" s="56"/>
      <c r="HS160" s="56"/>
      <c r="HT160" s="56"/>
      <c r="HV160" s="56"/>
      <c r="HW160" s="56"/>
      <c r="HX160" s="56"/>
      <c r="HY160" s="56"/>
      <c r="HZ160" s="56"/>
      <c r="IA160" s="56"/>
      <c r="IB160" s="56"/>
      <c r="IC160" s="56"/>
      <c r="ID160" s="56"/>
      <c r="IF160" s="56"/>
      <c r="IG160" s="56"/>
      <c r="IH160" s="56"/>
      <c r="II160" s="56"/>
      <c r="IJ160" s="56"/>
      <c r="IK160" s="56"/>
      <c r="IL160" s="56"/>
      <c r="IM160" s="56"/>
      <c r="IN160" s="56"/>
      <c r="IP160" s="56"/>
      <c r="IQ160" s="56"/>
      <c r="IR160" s="56"/>
      <c r="IS160" s="56"/>
      <c r="IT160" s="56"/>
      <c r="IU160" s="56"/>
    </row>
    <row r="161" spans="1:255" ht="12.75" customHeight="1" thickBot="1" x14ac:dyDescent="0.25">
      <c r="A161" s="103"/>
      <c r="B161" s="104">
        <v>749.72</v>
      </c>
      <c r="C161" s="58" t="s">
        <v>66</v>
      </c>
      <c r="D161" s="64"/>
      <c r="E161" s="59"/>
      <c r="F161" s="59"/>
      <c r="G161" s="59"/>
      <c r="H161" s="60"/>
      <c r="I161" s="61">
        <f t="shared" ref="I161:I172" si="4">G161*H161</f>
        <v>0</v>
      </c>
      <c r="J161" s="56"/>
      <c r="K161" s="56"/>
      <c r="L161" s="56"/>
      <c r="M161" s="56"/>
      <c r="N161" s="56"/>
      <c r="O161" s="56"/>
      <c r="P161" s="56"/>
      <c r="Q161" s="56"/>
      <c r="R161" s="56"/>
      <c r="T161" s="56"/>
      <c r="U161" s="56"/>
      <c r="V161" s="56"/>
      <c r="W161" s="56"/>
      <c r="X161" s="56"/>
      <c r="Y161" s="56"/>
      <c r="Z161" s="56"/>
      <c r="AA161" s="56"/>
      <c r="AB161" s="56"/>
      <c r="AD161" s="56"/>
      <c r="AE161" s="56"/>
      <c r="AF161" s="56"/>
      <c r="AG161" s="56"/>
      <c r="AH161" s="56"/>
      <c r="AI161" s="56"/>
      <c r="AJ161" s="56"/>
      <c r="AK161" s="56"/>
      <c r="AL161" s="56"/>
      <c r="AN161" s="56"/>
      <c r="AO161" s="56"/>
      <c r="AP161" s="56"/>
      <c r="AQ161" s="56"/>
      <c r="AR161" s="56"/>
      <c r="AS161" s="56"/>
      <c r="AT161" s="56"/>
      <c r="AU161" s="56"/>
      <c r="AV161" s="56"/>
      <c r="AX161" s="56"/>
      <c r="AY161" s="56"/>
      <c r="AZ161" s="56"/>
      <c r="BA161" s="56"/>
      <c r="BB161" s="56"/>
      <c r="BC161" s="56"/>
      <c r="BD161" s="56"/>
      <c r="BE161" s="56"/>
      <c r="BF161" s="56"/>
      <c r="BH161" s="56"/>
      <c r="BI161" s="56"/>
      <c r="BJ161" s="56"/>
      <c r="BK161" s="56"/>
      <c r="BL161" s="56"/>
      <c r="BM161" s="56"/>
      <c r="BN161" s="56"/>
      <c r="BO161" s="56"/>
      <c r="BP161" s="56"/>
      <c r="BR161" s="56"/>
      <c r="BS161" s="56"/>
      <c r="BT161" s="56"/>
      <c r="BU161" s="56"/>
      <c r="BV161" s="56"/>
      <c r="BW161" s="56"/>
      <c r="BX161" s="56"/>
      <c r="BY161" s="56"/>
      <c r="BZ161" s="56"/>
      <c r="CB161" s="56"/>
      <c r="CC161" s="56"/>
      <c r="CD161" s="56"/>
      <c r="CE161" s="56"/>
      <c r="CF161" s="56"/>
      <c r="CG161" s="56"/>
      <c r="CH161" s="56"/>
      <c r="CI161" s="56"/>
      <c r="CJ161" s="56"/>
      <c r="CL161" s="56"/>
      <c r="CM161" s="56"/>
      <c r="CN161" s="56"/>
      <c r="CO161" s="56"/>
      <c r="CP161" s="56"/>
      <c r="CQ161" s="56"/>
      <c r="CR161" s="56"/>
      <c r="CS161" s="56"/>
      <c r="CT161" s="56"/>
      <c r="CV161" s="56"/>
      <c r="CW161" s="56"/>
      <c r="CX161" s="56"/>
      <c r="CY161" s="56"/>
      <c r="CZ161" s="56"/>
      <c r="DA161" s="56"/>
      <c r="DB161" s="56"/>
      <c r="DC161" s="56"/>
      <c r="DD161" s="56"/>
      <c r="DF161" s="56"/>
      <c r="DG161" s="56"/>
      <c r="DH161" s="56"/>
      <c r="DI161" s="56"/>
      <c r="DJ161" s="56"/>
      <c r="DK161" s="56"/>
      <c r="DL161" s="56"/>
      <c r="DM161" s="56"/>
      <c r="DN161" s="56"/>
      <c r="DP161" s="56"/>
      <c r="DQ161" s="56"/>
      <c r="DR161" s="56"/>
      <c r="DS161" s="56"/>
      <c r="DT161" s="56"/>
      <c r="DU161" s="56"/>
      <c r="DV161" s="56"/>
      <c r="DW161" s="56"/>
      <c r="DX161" s="56"/>
      <c r="DZ161" s="56"/>
      <c r="EA161" s="56"/>
      <c r="EB161" s="56"/>
      <c r="EC161" s="56"/>
      <c r="ED161" s="56"/>
      <c r="EE161" s="56"/>
      <c r="EF161" s="56"/>
      <c r="EG161" s="56"/>
      <c r="EH161" s="56"/>
      <c r="EJ161" s="56"/>
      <c r="EK161" s="56"/>
      <c r="EL161" s="56"/>
      <c r="EM161" s="56"/>
      <c r="EN161" s="56"/>
      <c r="EO161" s="56"/>
      <c r="EP161" s="56"/>
      <c r="EQ161" s="56"/>
      <c r="ER161" s="56"/>
      <c r="ET161" s="56"/>
      <c r="EU161" s="56"/>
      <c r="EV161" s="56"/>
      <c r="EW161" s="56"/>
      <c r="EX161" s="56"/>
      <c r="EY161" s="56"/>
      <c r="EZ161" s="56"/>
      <c r="FA161" s="56"/>
      <c r="FB161" s="56"/>
      <c r="FD161" s="56"/>
      <c r="FE161" s="56"/>
      <c r="FF161" s="56"/>
      <c r="FG161" s="56"/>
      <c r="FH161" s="56"/>
      <c r="FI161" s="56"/>
      <c r="FJ161" s="56"/>
      <c r="FK161" s="56"/>
      <c r="FL161" s="56"/>
      <c r="FN161" s="56"/>
      <c r="FO161" s="56"/>
      <c r="FP161" s="56"/>
      <c r="FQ161" s="56"/>
      <c r="FR161" s="56"/>
      <c r="FS161" s="56"/>
      <c r="FT161" s="56"/>
      <c r="FU161" s="56"/>
      <c r="FV161" s="56"/>
      <c r="FX161" s="56"/>
      <c r="FY161" s="56"/>
      <c r="FZ161" s="56"/>
      <c r="GA161" s="56"/>
      <c r="GB161" s="56"/>
      <c r="GC161" s="56"/>
      <c r="GD161" s="56"/>
      <c r="GE161" s="56"/>
      <c r="GF161" s="56"/>
      <c r="GH161" s="56"/>
      <c r="GI161" s="56"/>
      <c r="GJ161" s="56"/>
      <c r="GK161" s="56"/>
      <c r="GL161" s="56"/>
      <c r="GM161" s="56"/>
      <c r="GN161" s="56"/>
      <c r="GO161" s="56"/>
      <c r="GP161" s="56"/>
      <c r="GR161" s="56"/>
      <c r="GS161" s="56"/>
      <c r="GT161" s="56"/>
      <c r="GU161" s="56"/>
      <c r="GV161" s="56"/>
      <c r="GW161" s="56"/>
      <c r="GX161" s="56"/>
      <c r="GY161" s="56"/>
      <c r="GZ161" s="56"/>
      <c r="HB161" s="56"/>
      <c r="HC161" s="56"/>
      <c r="HD161" s="56"/>
      <c r="HE161" s="56"/>
      <c r="HF161" s="56"/>
      <c r="HG161" s="56"/>
      <c r="HH161" s="56"/>
      <c r="HI161" s="56"/>
      <c r="HJ161" s="56"/>
      <c r="HL161" s="56"/>
      <c r="HM161" s="56"/>
      <c r="HN161" s="56"/>
      <c r="HO161" s="56"/>
      <c r="HP161" s="56"/>
      <c r="HQ161" s="56"/>
      <c r="HR161" s="56"/>
      <c r="HS161" s="56"/>
      <c r="HT161" s="56"/>
      <c r="HV161" s="56"/>
      <c r="HW161" s="56"/>
      <c r="HX161" s="56"/>
      <c r="HY161" s="56"/>
      <c r="HZ161" s="56"/>
      <c r="IA161" s="56"/>
      <c r="IB161" s="56"/>
      <c r="IC161" s="56"/>
      <c r="ID161" s="56"/>
      <c r="IF161" s="56"/>
      <c r="IG161" s="56"/>
      <c r="IH161" s="56"/>
      <c r="II161" s="56"/>
      <c r="IJ161" s="56"/>
      <c r="IK161" s="56"/>
      <c r="IL161" s="56"/>
      <c r="IM161" s="56"/>
      <c r="IN161" s="56"/>
      <c r="IP161" s="56"/>
      <c r="IQ161" s="56"/>
      <c r="IR161" s="56"/>
      <c r="IS161" s="56"/>
      <c r="IT161" s="56"/>
      <c r="IU161" s="56"/>
    </row>
    <row r="162" spans="1:255" ht="12.75" customHeight="1" thickBot="1" x14ac:dyDescent="0.25">
      <c r="A162" s="103"/>
      <c r="B162" s="105">
        <v>910.54</v>
      </c>
      <c r="C162" s="92" t="s">
        <v>67</v>
      </c>
      <c r="D162" s="93"/>
      <c r="E162" s="94"/>
      <c r="F162" s="94"/>
      <c r="G162" s="94"/>
      <c r="H162" s="95"/>
      <c r="I162" s="96">
        <f t="shared" si="4"/>
        <v>0</v>
      </c>
      <c r="J162" s="56"/>
      <c r="K162" s="56"/>
      <c r="L162" s="56"/>
      <c r="M162" s="56"/>
      <c r="N162" s="56"/>
      <c r="O162" s="56"/>
      <c r="P162" s="56"/>
      <c r="Q162" s="56"/>
      <c r="R162" s="56"/>
      <c r="T162" s="56"/>
      <c r="U162" s="56"/>
      <c r="V162" s="56"/>
      <c r="W162" s="56"/>
      <c r="X162" s="56"/>
      <c r="Y162" s="56"/>
      <c r="Z162" s="56"/>
      <c r="AA162" s="56"/>
      <c r="AB162" s="56"/>
      <c r="AD162" s="56"/>
      <c r="AE162" s="56"/>
      <c r="AF162" s="56"/>
      <c r="AG162" s="56"/>
      <c r="AH162" s="56"/>
      <c r="AI162" s="56"/>
      <c r="AJ162" s="56"/>
      <c r="AK162" s="56"/>
      <c r="AL162" s="56"/>
      <c r="AN162" s="56"/>
      <c r="AO162" s="56"/>
      <c r="AP162" s="56"/>
      <c r="AQ162" s="56"/>
      <c r="AR162" s="56"/>
      <c r="AS162" s="56"/>
      <c r="AT162" s="56"/>
      <c r="AU162" s="56"/>
      <c r="AV162" s="56"/>
      <c r="AX162" s="56"/>
      <c r="AY162" s="56"/>
      <c r="AZ162" s="56"/>
      <c r="BA162" s="56"/>
      <c r="BB162" s="56"/>
      <c r="BC162" s="56"/>
      <c r="BD162" s="56"/>
      <c r="BE162" s="56"/>
      <c r="BF162" s="56"/>
      <c r="BH162" s="56"/>
      <c r="BI162" s="56"/>
      <c r="BJ162" s="56"/>
      <c r="BK162" s="56"/>
      <c r="BL162" s="56"/>
      <c r="BM162" s="56"/>
      <c r="BN162" s="56"/>
      <c r="BO162" s="56"/>
      <c r="BP162" s="56"/>
      <c r="BR162" s="56"/>
      <c r="BS162" s="56"/>
      <c r="BT162" s="56"/>
      <c r="BU162" s="56"/>
      <c r="BV162" s="56"/>
      <c r="BW162" s="56"/>
      <c r="BX162" s="56"/>
      <c r="BY162" s="56"/>
      <c r="BZ162" s="56"/>
      <c r="CB162" s="56"/>
      <c r="CC162" s="56"/>
      <c r="CD162" s="56"/>
      <c r="CE162" s="56"/>
      <c r="CF162" s="56"/>
      <c r="CG162" s="56"/>
      <c r="CH162" s="56"/>
      <c r="CI162" s="56"/>
      <c r="CJ162" s="56"/>
      <c r="CL162" s="56"/>
      <c r="CM162" s="56"/>
      <c r="CN162" s="56"/>
      <c r="CO162" s="56"/>
      <c r="CP162" s="56"/>
      <c r="CQ162" s="56"/>
      <c r="CR162" s="56"/>
      <c r="CS162" s="56"/>
      <c r="CT162" s="56"/>
      <c r="CV162" s="56"/>
      <c r="CW162" s="56"/>
      <c r="CX162" s="56"/>
      <c r="CY162" s="56"/>
      <c r="CZ162" s="56"/>
      <c r="DA162" s="56"/>
      <c r="DB162" s="56"/>
      <c r="DC162" s="56"/>
      <c r="DD162" s="56"/>
      <c r="DF162" s="56"/>
      <c r="DG162" s="56"/>
      <c r="DH162" s="56"/>
      <c r="DI162" s="56"/>
      <c r="DJ162" s="56"/>
      <c r="DK162" s="56"/>
      <c r="DL162" s="56"/>
      <c r="DM162" s="56"/>
      <c r="DN162" s="56"/>
      <c r="DP162" s="56"/>
      <c r="DQ162" s="56"/>
      <c r="DR162" s="56"/>
      <c r="DS162" s="56"/>
      <c r="DT162" s="56"/>
      <c r="DU162" s="56"/>
      <c r="DV162" s="56"/>
      <c r="DW162" s="56"/>
      <c r="DX162" s="56"/>
      <c r="DZ162" s="56"/>
      <c r="EA162" s="56"/>
      <c r="EB162" s="56"/>
      <c r="EC162" s="56"/>
      <c r="ED162" s="56"/>
      <c r="EE162" s="56"/>
      <c r="EF162" s="56"/>
      <c r="EG162" s="56"/>
      <c r="EH162" s="56"/>
      <c r="EJ162" s="56"/>
      <c r="EK162" s="56"/>
      <c r="EL162" s="56"/>
      <c r="EM162" s="56"/>
      <c r="EN162" s="56"/>
      <c r="EO162" s="56"/>
      <c r="EP162" s="56"/>
      <c r="EQ162" s="56"/>
      <c r="ER162" s="56"/>
      <c r="ET162" s="56"/>
      <c r="EU162" s="56"/>
      <c r="EV162" s="56"/>
      <c r="EW162" s="56"/>
      <c r="EX162" s="56"/>
      <c r="EY162" s="56"/>
      <c r="EZ162" s="56"/>
      <c r="FA162" s="56"/>
      <c r="FB162" s="56"/>
      <c r="FD162" s="56"/>
      <c r="FE162" s="56"/>
      <c r="FF162" s="56"/>
      <c r="FG162" s="56"/>
      <c r="FH162" s="56"/>
      <c r="FI162" s="56"/>
      <c r="FJ162" s="56"/>
      <c r="FK162" s="56"/>
      <c r="FL162" s="56"/>
      <c r="FN162" s="56"/>
      <c r="FO162" s="56"/>
      <c r="FP162" s="56"/>
      <c r="FQ162" s="56"/>
      <c r="FR162" s="56"/>
      <c r="FS162" s="56"/>
      <c r="FT162" s="56"/>
      <c r="FU162" s="56"/>
      <c r="FV162" s="56"/>
      <c r="FX162" s="56"/>
      <c r="FY162" s="56"/>
      <c r="FZ162" s="56"/>
      <c r="GA162" s="56"/>
      <c r="GB162" s="56"/>
      <c r="GC162" s="56"/>
      <c r="GD162" s="56"/>
      <c r="GE162" s="56"/>
      <c r="GF162" s="56"/>
      <c r="GH162" s="56"/>
      <c r="GI162" s="56"/>
      <c r="GJ162" s="56"/>
      <c r="GK162" s="56"/>
      <c r="GL162" s="56"/>
      <c r="GM162" s="56"/>
      <c r="GN162" s="56"/>
      <c r="GO162" s="56"/>
      <c r="GP162" s="56"/>
      <c r="GR162" s="56"/>
      <c r="GS162" s="56"/>
      <c r="GT162" s="56"/>
      <c r="GU162" s="56"/>
      <c r="GV162" s="56"/>
      <c r="GW162" s="56"/>
      <c r="GX162" s="56"/>
      <c r="GY162" s="56"/>
      <c r="GZ162" s="56"/>
      <c r="HB162" s="56"/>
      <c r="HC162" s="56"/>
      <c r="HD162" s="56"/>
      <c r="HE162" s="56"/>
      <c r="HF162" s="56"/>
      <c r="HG162" s="56"/>
      <c r="HH162" s="56"/>
      <c r="HI162" s="56"/>
      <c r="HJ162" s="56"/>
      <c r="HL162" s="56"/>
      <c r="HM162" s="56"/>
      <c r="HN162" s="56"/>
      <c r="HO162" s="56"/>
      <c r="HP162" s="56"/>
      <c r="HQ162" s="56"/>
      <c r="HR162" s="56"/>
      <c r="HS162" s="56"/>
      <c r="HT162" s="56"/>
      <c r="HV162" s="56"/>
      <c r="HW162" s="56"/>
      <c r="HX162" s="56"/>
      <c r="HY162" s="56"/>
      <c r="HZ162" s="56"/>
      <c r="IA162" s="56"/>
      <c r="IB162" s="56"/>
      <c r="IC162" s="56"/>
      <c r="ID162" s="56"/>
      <c r="IF162" s="56"/>
      <c r="IG162" s="56"/>
      <c r="IH162" s="56"/>
      <c r="II162" s="56"/>
      <c r="IJ162" s="56"/>
      <c r="IK162" s="56"/>
      <c r="IL162" s="56"/>
      <c r="IM162" s="56"/>
      <c r="IN162" s="56"/>
      <c r="IP162" s="56"/>
      <c r="IQ162" s="56"/>
      <c r="IR162" s="56"/>
      <c r="IS162" s="56"/>
      <c r="IT162" s="56"/>
      <c r="IU162" s="56"/>
    </row>
    <row r="163" spans="1:255" ht="12.75" customHeight="1" thickBot="1" x14ac:dyDescent="0.25">
      <c r="A163" s="103"/>
      <c r="B163" s="106">
        <v>758.32</v>
      </c>
      <c r="C163" s="85" t="s">
        <v>70</v>
      </c>
      <c r="D163" s="86"/>
      <c r="E163" s="47"/>
      <c r="F163" s="47"/>
      <c r="G163" s="47"/>
      <c r="H163" s="48"/>
      <c r="I163" s="49">
        <f t="shared" si="4"/>
        <v>0</v>
      </c>
      <c r="J163" s="56"/>
      <c r="K163" s="56"/>
      <c r="L163" s="56"/>
      <c r="M163" s="56"/>
      <c r="N163" s="56"/>
      <c r="O163" s="56"/>
      <c r="P163" s="56"/>
      <c r="Q163" s="56"/>
      <c r="R163" s="56"/>
      <c r="T163" s="56"/>
      <c r="U163" s="56"/>
      <c r="V163" s="56"/>
      <c r="W163" s="56"/>
      <c r="X163" s="56"/>
      <c r="Y163" s="56"/>
      <c r="Z163" s="56"/>
      <c r="AA163" s="56"/>
      <c r="AB163" s="56"/>
      <c r="AD163" s="56"/>
      <c r="AE163" s="56"/>
      <c r="AF163" s="56"/>
      <c r="AG163" s="56"/>
      <c r="AH163" s="56"/>
      <c r="AI163" s="56"/>
      <c r="AJ163" s="56"/>
      <c r="AK163" s="56"/>
      <c r="AL163" s="56"/>
      <c r="AN163" s="56"/>
      <c r="AO163" s="56"/>
      <c r="AP163" s="56"/>
      <c r="AQ163" s="56"/>
      <c r="AR163" s="56"/>
      <c r="AS163" s="56"/>
      <c r="AT163" s="56"/>
      <c r="AU163" s="56"/>
      <c r="AV163" s="56"/>
      <c r="AX163" s="56"/>
      <c r="AY163" s="56"/>
      <c r="AZ163" s="56"/>
      <c r="BA163" s="56"/>
      <c r="BB163" s="56"/>
      <c r="BC163" s="56"/>
      <c r="BD163" s="56"/>
      <c r="BE163" s="56"/>
      <c r="BF163" s="56"/>
      <c r="BH163" s="56"/>
      <c r="BI163" s="56"/>
      <c r="BJ163" s="56"/>
      <c r="BK163" s="56"/>
      <c r="BL163" s="56"/>
      <c r="BM163" s="56"/>
      <c r="BN163" s="56"/>
      <c r="BO163" s="56"/>
      <c r="BP163" s="56"/>
      <c r="BR163" s="56"/>
      <c r="BS163" s="56"/>
      <c r="BT163" s="56"/>
      <c r="BU163" s="56"/>
      <c r="BV163" s="56"/>
      <c r="BW163" s="56"/>
      <c r="BX163" s="56"/>
      <c r="BY163" s="56"/>
      <c r="BZ163" s="56"/>
      <c r="CB163" s="56"/>
      <c r="CC163" s="56"/>
      <c r="CD163" s="56"/>
      <c r="CE163" s="56"/>
      <c r="CF163" s="56"/>
      <c r="CG163" s="56"/>
      <c r="CH163" s="56"/>
      <c r="CI163" s="56"/>
      <c r="CJ163" s="56"/>
      <c r="CL163" s="56"/>
      <c r="CM163" s="56"/>
      <c r="CN163" s="56"/>
      <c r="CO163" s="56"/>
      <c r="CP163" s="56"/>
      <c r="CQ163" s="56"/>
      <c r="CR163" s="56"/>
      <c r="CS163" s="56"/>
      <c r="CT163" s="56"/>
      <c r="CV163" s="56"/>
      <c r="CW163" s="56"/>
      <c r="CX163" s="56"/>
      <c r="CY163" s="56"/>
      <c r="CZ163" s="56"/>
      <c r="DA163" s="56"/>
      <c r="DB163" s="56"/>
      <c r="DC163" s="56"/>
      <c r="DD163" s="56"/>
      <c r="DF163" s="56"/>
      <c r="DG163" s="56"/>
      <c r="DH163" s="56"/>
      <c r="DI163" s="56"/>
      <c r="DJ163" s="56"/>
      <c r="DK163" s="56"/>
      <c r="DL163" s="56"/>
      <c r="DM163" s="56"/>
      <c r="DN163" s="56"/>
      <c r="DP163" s="56"/>
      <c r="DQ163" s="56"/>
      <c r="DR163" s="56"/>
      <c r="DS163" s="56"/>
      <c r="DT163" s="56"/>
      <c r="DU163" s="56"/>
      <c r="DV163" s="56"/>
      <c r="DW163" s="56"/>
      <c r="DX163" s="56"/>
      <c r="DZ163" s="56"/>
      <c r="EA163" s="56"/>
      <c r="EB163" s="56"/>
      <c r="EC163" s="56"/>
      <c r="ED163" s="56"/>
      <c r="EE163" s="56"/>
      <c r="EF163" s="56"/>
      <c r="EG163" s="56"/>
      <c r="EH163" s="56"/>
      <c r="EJ163" s="56"/>
      <c r="EK163" s="56"/>
      <c r="EL163" s="56"/>
      <c r="EM163" s="56"/>
      <c r="EN163" s="56"/>
      <c r="EO163" s="56"/>
      <c r="EP163" s="56"/>
      <c r="EQ163" s="56"/>
      <c r="ER163" s="56"/>
      <c r="ET163" s="56"/>
      <c r="EU163" s="56"/>
      <c r="EV163" s="56"/>
      <c r="EW163" s="56"/>
      <c r="EX163" s="56"/>
      <c r="EY163" s="56"/>
      <c r="EZ163" s="56"/>
      <c r="FA163" s="56"/>
      <c r="FB163" s="56"/>
      <c r="FD163" s="56"/>
      <c r="FE163" s="56"/>
      <c r="FF163" s="56"/>
      <c r="FG163" s="56"/>
      <c r="FH163" s="56"/>
      <c r="FI163" s="56"/>
      <c r="FJ163" s="56"/>
      <c r="FK163" s="56"/>
      <c r="FL163" s="56"/>
      <c r="FN163" s="56"/>
      <c r="FO163" s="56"/>
      <c r="FP163" s="56"/>
      <c r="FQ163" s="56"/>
      <c r="FR163" s="56"/>
      <c r="FS163" s="56"/>
      <c r="FT163" s="56"/>
      <c r="FU163" s="56"/>
      <c r="FV163" s="56"/>
      <c r="FX163" s="56"/>
      <c r="FY163" s="56"/>
      <c r="FZ163" s="56"/>
      <c r="GA163" s="56"/>
      <c r="GB163" s="56"/>
      <c r="GC163" s="56"/>
      <c r="GD163" s="56"/>
      <c r="GE163" s="56"/>
      <c r="GF163" s="56"/>
      <c r="GH163" s="56"/>
      <c r="GI163" s="56"/>
      <c r="GJ163" s="56"/>
      <c r="GK163" s="56"/>
      <c r="GL163" s="56"/>
      <c r="GM163" s="56"/>
      <c r="GN163" s="56"/>
      <c r="GO163" s="56"/>
      <c r="GP163" s="56"/>
      <c r="GR163" s="56"/>
      <c r="GS163" s="56"/>
      <c r="GT163" s="56"/>
      <c r="GU163" s="56"/>
      <c r="GV163" s="56"/>
      <c r="GW163" s="56"/>
      <c r="GX163" s="56"/>
      <c r="GY163" s="56"/>
      <c r="GZ163" s="56"/>
      <c r="HB163" s="56"/>
      <c r="HC163" s="56"/>
      <c r="HD163" s="56"/>
      <c r="HE163" s="56"/>
      <c r="HF163" s="56"/>
      <c r="HG163" s="56"/>
      <c r="HH163" s="56"/>
      <c r="HI163" s="56"/>
      <c r="HJ163" s="56"/>
      <c r="HL163" s="56"/>
      <c r="HM163" s="56"/>
      <c r="HN163" s="56"/>
      <c r="HO163" s="56"/>
      <c r="HP163" s="56"/>
      <c r="HQ163" s="56"/>
      <c r="HR163" s="56"/>
      <c r="HS163" s="56"/>
      <c r="HT163" s="56"/>
      <c r="HV163" s="56"/>
      <c r="HW163" s="56"/>
      <c r="HX163" s="56"/>
      <c r="HY163" s="56"/>
      <c r="HZ163" s="56"/>
      <c r="IA163" s="56"/>
      <c r="IB163" s="56"/>
      <c r="IC163" s="56"/>
      <c r="ID163" s="56"/>
      <c r="IF163" s="56"/>
      <c r="IG163" s="56"/>
      <c r="IH163" s="56"/>
      <c r="II163" s="56"/>
      <c r="IJ163" s="56"/>
      <c r="IK163" s="56"/>
      <c r="IL163" s="56"/>
      <c r="IM163" s="56"/>
      <c r="IN163" s="56"/>
      <c r="IP163" s="56"/>
      <c r="IQ163" s="56"/>
      <c r="IR163" s="56"/>
      <c r="IS163" s="56"/>
      <c r="IT163" s="56"/>
      <c r="IU163" s="56"/>
    </row>
    <row r="164" spans="1:255" ht="12.75" customHeight="1" thickBot="1" x14ac:dyDescent="0.25">
      <c r="A164" s="103"/>
      <c r="B164" s="106">
        <v>808.28</v>
      </c>
      <c r="C164" s="85" t="s">
        <v>72</v>
      </c>
      <c r="D164" s="86"/>
      <c r="E164" s="47"/>
      <c r="F164" s="47"/>
      <c r="G164" s="47"/>
      <c r="H164" s="48"/>
      <c r="I164" s="49">
        <f t="shared" si="4"/>
        <v>0</v>
      </c>
      <c r="J164" s="56"/>
      <c r="K164" s="56"/>
      <c r="L164" s="56"/>
      <c r="M164" s="56"/>
      <c r="N164" s="56"/>
      <c r="O164" s="56"/>
      <c r="P164" s="56"/>
      <c r="Q164" s="56"/>
      <c r="R164" s="56"/>
      <c r="T164" s="56"/>
      <c r="U164" s="56"/>
      <c r="V164" s="56"/>
      <c r="W164" s="56"/>
      <c r="X164" s="56"/>
      <c r="Y164" s="56"/>
      <c r="Z164" s="56"/>
      <c r="AA164" s="56"/>
      <c r="AB164" s="56"/>
      <c r="AD164" s="56"/>
      <c r="AE164" s="56"/>
      <c r="AF164" s="56"/>
      <c r="AG164" s="56"/>
      <c r="AH164" s="56"/>
      <c r="AI164" s="56"/>
      <c r="AJ164" s="56"/>
      <c r="AK164" s="56"/>
      <c r="AL164" s="56"/>
      <c r="AN164" s="56"/>
      <c r="AO164" s="56"/>
      <c r="AP164" s="56"/>
      <c r="AQ164" s="56"/>
      <c r="AR164" s="56"/>
      <c r="AS164" s="56"/>
      <c r="AT164" s="56"/>
      <c r="AU164" s="56"/>
      <c r="AV164" s="56"/>
      <c r="AX164" s="56"/>
      <c r="AY164" s="56"/>
      <c r="AZ164" s="56"/>
      <c r="BA164" s="56"/>
      <c r="BB164" s="56"/>
      <c r="BC164" s="56"/>
      <c r="BD164" s="56"/>
      <c r="BE164" s="56"/>
      <c r="BF164" s="56"/>
      <c r="BH164" s="56"/>
      <c r="BI164" s="56"/>
      <c r="BJ164" s="56"/>
      <c r="BK164" s="56"/>
      <c r="BL164" s="56"/>
      <c r="BM164" s="56"/>
      <c r="BN164" s="56"/>
      <c r="BO164" s="56"/>
      <c r="BP164" s="56"/>
      <c r="BR164" s="56"/>
      <c r="BS164" s="56"/>
      <c r="BT164" s="56"/>
      <c r="BU164" s="56"/>
      <c r="BV164" s="56"/>
      <c r="BW164" s="56"/>
      <c r="BX164" s="56"/>
      <c r="BY164" s="56"/>
      <c r="BZ164" s="56"/>
      <c r="CB164" s="56"/>
      <c r="CC164" s="56"/>
      <c r="CD164" s="56"/>
      <c r="CE164" s="56"/>
      <c r="CF164" s="56"/>
      <c r="CG164" s="56"/>
      <c r="CH164" s="56"/>
      <c r="CI164" s="56"/>
      <c r="CJ164" s="56"/>
      <c r="CL164" s="56"/>
      <c r="CM164" s="56"/>
      <c r="CN164" s="56"/>
      <c r="CO164" s="56"/>
      <c r="CP164" s="56"/>
      <c r="CQ164" s="56"/>
      <c r="CR164" s="56"/>
      <c r="CS164" s="56"/>
      <c r="CT164" s="56"/>
      <c r="CV164" s="56"/>
      <c r="CW164" s="56"/>
      <c r="CX164" s="56"/>
      <c r="CY164" s="56"/>
      <c r="CZ164" s="56"/>
      <c r="DA164" s="56"/>
      <c r="DB164" s="56"/>
      <c r="DC164" s="56"/>
      <c r="DD164" s="56"/>
      <c r="DF164" s="56"/>
      <c r="DG164" s="56"/>
      <c r="DH164" s="56"/>
      <c r="DI164" s="56"/>
      <c r="DJ164" s="56"/>
      <c r="DK164" s="56"/>
      <c r="DL164" s="56"/>
      <c r="DM164" s="56"/>
      <c r="DN164" s="56"/>
      <c r="DP164" s="56"/>
      <c r="DQ164" s="56"/>
      <c r="DR164" s="56"/>
      <c r="DS164" s="56"/>
      <c r="DT164" s="56"/>
      <c r="DU164" s="56"/>
      <c r="DV164" s="56"/>
      <c r="DW164" s="56"/>
      <c r="DX164" s="56"/>
      <c r="DZ164" s="56"/>
      <c r="EA164" s="56"/>
      <c r="EB164" s="56"/>
      <c r="EC164" s="56"/>
      <c r="ED164" s="56"/>
      <c r="EE164" s="56"/>
      <c r="EF164" s="56"/>
      <c r="EG164" s="56"/>
      <c r="EH164" s="56"/>
      <c r="EJ164" s="56"/>
      <c r="EK164" s="56"/>
      <c r="EL164" s="56"/>
      <c r="EM164" s="56"/>
      <c r="EN164" s="56"/>
      <c r="EO164" s="56"/>
      <c r="EP164" s="56"/>
      <c r="EQ164" s="56"/>
      <c r="ER164" s="56"/>
      <c r="ET164" s="56"/>
      <c r="EU164" s="56"/>
      <c r="EV164" s="56"/>
      <c r="EW164" s="56"/>
      <c r="EX164" s="56"/>
      <c r="EY164" s="56"/>
      <c r="EZ164" s="56"/>
      <c r="FA164" s="56"/>
      <c r="FB164" s="56"/>
      <c r="FD164" s="56"/>
      <c r="FE164" s="56"/>
      <c r="FF164" s="56"/>
      <c r="FG164" s="56"/>
      <c r="FH164" s="56"/>
      <c r="FI164" s="56"/>
      <c r="FJ164" s="56"/>
      <c r="FK164" s="56"/>
      <c r="FL164" s="56"/>
      <c r="FN164" s="56"/>
      <c r="FO164" s="56"/>
      <c r="FP164" s="56"/>
      <c r="FQ164" s="56"/>
      <c r="FR164" s="56"/>
      <c r="FS164" s="56"/>
      <c r="FT164" s="56"/>
      <c r="FU164" s="56"/>
      <c r="FV164" s="56"/>
      <c r="FX164" s="56"/>
      <c r="FY164" s="56"/>
      <c r="FZ164" s="56"/>
      <c r="GA164" s="56"/>
      <c r="GB164" s="56"/>
      <c r="GC164" s="56"/>
      <c r="GD164" s="56"/>
      <c r="GE164" s="56"/>
      <c r="GF164" s="56"/>
      <c r="GH164" s="56"/>
      <c r="GI164" s="56"/>
      <c r="GJ164" s="56"/>
      <c r="GK164" s="56"/>
      <c r="GL164" s="56"/>
      <c r="GM164" s="56"/>
      <c r="GN164" s="56"/>
      <c r="GO164" s="56"/>
      <c r="GP164" s="56"/>
      <c r="GR164" s="56"/>
      <c r="GS164" s="56"/>
      <c r="GT164" s="56"/>
      <c r="GU164" s="56"/>
      <c r="GV164" s="56"/>
      <c r="GW164" s="56"/>
      <c r="GX164" s="56"/>
      <c r="GY164" s="56"/>
      <c r="GZ164" s="56"/>
      <c r="HB164" s="56"/>
      <c r="HC164" s="56"/>
      <c r="HD164" s="56"/>
      <c r="HE164" s="56"/>
      <c r="HF164" s="56"/>
      <c r="HG164" s="56"/>
      <c r="HH164" s="56"/>
      <c r="HI164" s="56"/>
      <c r="HJ164" s="56"/>
      <c r="HL164" s="56"/>
      <c r="HM164" s="56"/>
      <c r="HN164" s="56"/>
      <c r="HO164" s="56"/>
      <c r="HP164" s="56"/>
      <c r="HQ164" s="56"/>
      <c r="HR164" s="56"/>
      <c r="HS164" s="56"/>
      <c r="HT164" s="56"/>
      <c r="HV164" s="56"/>
      <c r="HW164" s="56"/>
      <c r="HX164" s="56"/>
      <c r="HY164" s="56"/>
      <c r="HZ164" s="56"/>
      <c r="IA164" s="56"/>
      <c r="IB164" s="56"/>
      <c r="IC164" s="56"/>
      <c r="ID164" s="56"/>
      <c r="IF164" s="56"/>
      <c r="IG164" s="56"/>
      <c r="IH164" s="56"/>
      <c r="II164" s="56"/>
      <c r="IJ164" s="56"/>
      <c r="IK164" s="56"/>
      <c r="IL164" s="56"/>
      <c r="IM164" s="56"/>
      <c r="IN164" s="56"/>
      <c r="IP164" s="56"/>
      <c r="IQ164" s="56"/>
      <c r="IR164" s="56"/>
      <c r="IS164" s="56"/>
      <c r="IT164" s="56"/>
      <c r="IU164" s="56"/>
    </row>
    <row r="165" spans="1:255" ht="12.75" customHeight="1" thickBot="1" x14ac:dyDescent="0.25">
      <c r="A165" s="103"/>
      <c r="B165" s="106">
        <v>898.45</v>
      </c>
      <c r="C165" s="85" t="s">
        <v>73</v>
      </c>
      <c r="D165" s="86"/>
      <c r="E165" s="47"/>
      <c r="F165" s="47"/>
      <c r="G165" s="47"/>
      <c r="H165" s="48"/>
      <c r="I165" s="49">
        <f t="shared" si="4"/>
        <v>0</v>
      </c>
      <c r="J165" s="56"/>
      <c r="K165" s="56"/>
      <c r="L165" s="56"/>
      <c r="M165" s="56"/>
      <c r="N165" s="56"/>
      <c r="O165" s="56"/>
      <c r="P165" s="56"/>
      <c r="Q165" s="56"/>
      <c r="R165" s="56"/>
      <c r="T165" s="56"/>
      <c r="U165" s="56"/>
      <c r="V165" s="56"/>
      <c r="W165" s="56"/>
      <c r="X165" s="56"/>
      <c r="Y165" s="56"/>
      <c r="Z165" s="56"/>
      <c r="AA165" s="56"/>
      <c r="AB165" s="56"/>
      <c r="AD165" s="56"/>
      <c r="AE165" s="56"/>
      <c r="AF165" s="56"/>
      <c r="AG165" s="56"/>
      <c r="AH165" s="56"/>
      <c r="AI165" s="56"/>
      <c r="AJ165" s="56"/>
      <c r="AK165" s="56"/>
      <c r="AL165" s="56"/>
      <c r="AN165" s="56"/>
      <c r="AO165" s="56"/>
      <c r="AP165" s="56"/>
      <c r="AQ165" s="56"/>
      <c r="AR165" s="56"/>
      <c r="AS165" s="56"/>
      <c r="AT165" s="56"/>
      <c r="AU165" s="56"/>
      <c r="AV165" s="56"/>
      <c r="AX165" s="56"/>
      <c r="AY165" s="56"/>
      <c r="AZ165" s="56"/>
      <c r="BA165" s="56"/>
      <c r="BB165" s="56"/>
      <c r="BC165" s="56"/>
      <c r="BD165" s="56"/>
      <c r="BE165" s="56"/>
      <c r="BF165" s="56"/>
      <c r="BH165" s="56"/>
      <c r="BI165" s="56"/>
      <c r="BJ165" s="56"/>
      <c r="BK165" s="56"/>
      <c r="BL165" s="56"/>
      <c r="BM165" s="56"/>
      <c r="BN165" s="56"/>
      <c r="BO165" s="56"/>
      <c r="BP165" s="56"/>
      <c r="BR165" s="56"/>
      <c r="BS165" s="56"/>
      <c r="BT165" s="56"/>
      <c r="BU165" s="56"/>
      <c r="BV165" s="56"/>
      <c r="BW165" s="56"/>
      <c r="BX165" s="56"/>
      <c r="BY165" s="56"/>
      <c r="BZ165" s="56"/>
      <c r="CB165" s="56"/>
      <c r="CC165" s="56"/>
      <c r="CD165" s="56"/>
      <c r="CE165" s="56"/>
      <c r="CF165" s="56"/>
      <c r="CG165" s="56"/>
      <c r="CH165" s="56"/>
      <c r="CI165" s="56"/>
      <c r="CJ165" s="56"/>
      <c r="CL165" s="56"/>
      <c r="CM165" s="56"/>
      <c r="CN165" s="56"/>
      <c r="CO165" s="56"/>
      <c r="CP165" s="56"/>
      <c r="CQ165" s="56"/>
      <c r="CR165" s="56"/>
      <c r="CS165" s="56"/>
      <c r="CT165" s="56"/>
      <c r="CV165" s="56"/>
      <c r="CW165" s="56"/>
      <c r="CX165" s="56"/>
      <c r="CY165" s="56"/>
      <c r="CZ165" s="56"/>
      <c r="DA165" s="56"/>
      <c r="DB165" s="56"/>
      <c r="DC165" s="56"/>
      <c r="DD165" s="56"/>
      <c r="DF165" s="56"/>
      <c r="DG165" s="56"/>
      <c r="DH165" s="56"/>
      <c r="DI165" s="56"/>
      <c r="DJ165" s="56"/>
      <c r="DK165" s="56"/>
      <c r="DL165" s="56"/>
      <c r="DM165" s="56"/>
      <c r="DN165" s="56"/>
      <c r="DP165" s="56"/>
      <c r="DQ165" s="56"/>
      <c r="DR165" s="56"/>
      <c r="DS165" s="56"/>
      <c r="DT165" s="56"/>
      <c r="DU165" s="56"/>
      <c r="DV165" s="56"/>
      <c r="DW165" s="56"/>
      <c r="DX165" s="56"/>
      <c r="DZ165" s="56"/>
      <c r="EA165" s="56"/>
      <c r="EB165" s="56"/>
      <c r="EC165" s="56"/>
      <c r="ED165" s="56"/>
      <c r="EE165" s="56"/>
      <c r="EF165" s="56"/>
      <c r="EG165" s="56"/>
      <c r="EH165" s="56"/>
      <c r="EJ165" s="56"/>
      <c r="EK165" s="56"/>
      <c r="EL165" s="56"/>
      <c r="EM165" s="56"/>
      <c r="EN165" s="56"/>
      <c r="EO165" s="56"/>
      <c r="EP165" s="56"/>
      <c r="EQ165" s="56"/>
      <c r="ER165" s="56"/>
      <c r="ET165" s="56"/>
      <c r="EU165" s="56"/>
      <c r="EV165" s="56"/>
      <c r="EW165" s="56"/>
      <c r="EX165" s="56"/>
      <c r="EY165" s="56"/>
      <c r="EZ165" s="56"/>
      <c r="FA165" s="56"/>
      <c r="FB165" s="56"/>
      <c r="FD165" s="56"/>
      <c r="FE165" s="56"/>
      <c r="FF165" s="56"/>
      <c r="FG165" s="56"/>
      <c r="FH165" s="56"/>
      <c r="FI165" s="56"/>
      <c r="FJ165" s="56"/>
      <c r="FK165" s="56"/>
      <c r="FL165" s="56"/>
      <c r="FN165" s="56"/>
      <c r="FO165" s="56"/>
      <c r="FP165" s="56"/>
      <c r="FQ165" s="56"/>
      <c r="FR165" s="56"/>
      <c r="FS165" s="56"/>
      <c r="FT165" s="56"/>
      <c r="FU165" s="56"/>
      <c r="FV165" s="56"/>
      <c r="FX165" s="56"/>
      <c r="FY165" s="56"/>
      <c r="FZ165" s="56"/>
      <c r="GA165" s="56"/>
      <c r="GB165" s="56"/>
      <c r="GC165" s="56"/>
      <c r="GD165" s="56"/>
      <c r="GE165" s="56"/>
      <c r="GF165" s="56"/>
      <c r="GH165" s="56"/>
      <c r="GI165" s="56"/>
      <c r="GJ165" s="56"/>
      <c r="GK165" s="56"/>
      <c r="GL165" s="56"/>
      <c r="GM165" s="56"/>
      <c r="GN165" s="56"/>
      <c r="GO165" s="56"/>
      <c r="GP165" s="56"/>
      <c r="GR165" s="56"/>
      <c r="GS165" s="56"/>
      <c r="GT165" s="56"/>
      <c r="GU165" s="56"/>
      <c r="GV165" s="56"/>
      <c r="GW165" s="56"/>
      <c r="GX165" s="56"/>
      <c r="GY165" s="56"/>
      <c r="GZ165" s="56"/>
      <c r="HB165" s="56"/>
      <c r="HC165" s="56"/>
      <c r="HD165" s="56"/>
      <c r="HE165" s="56"/>
      <c r="HF165" s="56"/>
      <c r="HG165" s="56"/>
      <c r="HH165" s="56"/>
      <c r="HI165" s="56"/>
      <c r="HJ165" s="56"/>
      <c r="HL165" s="56"/>
      <c r="HM165" s="56"/>
      <c r="HN165" s="56"/>
      <c r="HO165" s="56"/>
      <c r="HP165" s="56"/>
      <c r="HQ165" s="56"/>
      <c r="HR165" s="56"/>
      <c r="HS165" s="56"/>
      <c r="HT165" s="56"/>
      <c r="HV165" s="56"/>
      <c r="HW165" s="56"/>
      <c r="HX165" s="56"/>
      <c r="HY165" s="56"/>
      <c r="HZ165" s="56"/>
      <c r="IA165" s="56"/>
      <c r="IB165" s="56"/>
      <c r="IC165" s="56"/>
      <c r="ID165" s="56"/>
      <c r="IF165" s="56"/>
      <c r="IG165" s="56"/>
      <c r="IH165" s="56"/>
      <c r="II165" s="56"/>
      <c r="IJ165" s="56"/>
      <c r="IK165" s="56"/>
      <c r="IL165" s="56"/>
      <c r="IM165" s="56"/>
      <c r="IN165" s="56"/>
      <c r="IP165" s="56"/>
      <c r="IQ165" s="56"/>
      <c r="IR165" s="56"/>
      <c r="IS165" s="56"/>
      <c r="IT165" s="56"/>
      <c r="IU165" s="56"/>
    </row>
    <row r="166" spans="1:255" ht="12.75" customHeight="1" thickBot="1" x14ac:dyDescent="0.25">
      <c r="A166" s="103"/>
      <c r="B166" s="106">
        <v>813.65</v>
      </c>
      <c r="C166" s="85" t="s">
        <v>74</v>
      </c>
      <c r="D166" s="86"/>
      <c r="E166" s="47"/>
      <c r="F166" s="47"/>
      <c r="G166" s="47"/>
      <c r="H166" s="48"/>
      <c r="I166" s="49">
        <f t="shared" si="4"/>
        <v>0</v>
      </c>
      <c r="J166" s="56"/>
      <c r="K166" s="56"/>
      <c r="L166" s="56"/>
      <c r="M166" s="56"/>
      <c r="N166" s="56"/>
      <c r="O166" s="56"/>
      <c r="P166" s="56"/>
      <c r="Q166" s="56"/>
      <c r="R166" s="56"/>
      <c r="T166" s="56"/>
      <c r="U166" s="56"/>
      <c r="V166" s="56"/>
      <c r="W166" s="56"/>
      <c r="X166" s="56"/>
      <c r="Y166" s="56"/>
      <c r="Z166" s="56"/>
      <c r="AA166" s="56"/>
      <c r="AB166" s="56"/>
      <c r="AD166" s="56"/>
      <c r="AE166" s="56"/>
      <c r="AF166" s="56"/>
      <c r="AG166" s="56"/>
      <c r="AH166" s="56"/>
      <c r="AI166" s="56"/>
      <c r="AJ166" s="56"/>
      <c r="AK166" s="56"/>
      <c r="AL166" s="56"/>
      <c r="AN166" s="56"/>
      <c r="AO166" s="56"/>
      <c r="AP166" s="56"/>
      <c r="AQ166" s="56"/>
      <c r="AR166" s="56"/>
      <c r="AS166" s="56"/>
      <c r="AT166" s="56"/>
      <c r="AU166" s="56"/>
      <c r="AV166" s="56"/>
      <c r="AX166" s="56"/>
      <c r="AY166" s="56"/>
      <c r="AZ166" s="56"/>
      <c r="BA166" s="56"/>
      <c r="BB166" s="56"/>
      <c r="BC166" s="56"/>
      <c r="BD166" s="56"/>
      <c r="BE166" s="56"/>
      <c r="BF166" s="56"/>
      <c r="BH166" s="56"/>
      <c r="BI166" s="56"/>
      <c r="BJ166" s="56"/>
      <c r="BK166" s="56"/>
      <c r="BL166" s="56"/>
      <c r="BM166" s="56"/>
      <c r="BN166" s="56"/>
      <c r="BO166" s="56"/>
      <c r="BP166" s="56"/>
      <c r="BR166" s="56"/>
      <c r="BS166" s="56"/>
      <c r="BT166" s="56"/>
      <c r="BU166" s="56"/>
      <c r="BV166" s="56"/>
      <c r="BW166" s="56"/>
      <c r="BX166" s="56"/>
      <c r="BY166" s="56"/>
      <c r="BZ166" s="56"/>
      <c r="CB166" s="56"/>
      <c r="CC166" s="56"/>
      <c r="CD166" s="56"/>
      <c r="CE166" s="56"/>
      <c r="CF166" s="56"/>
      <c r="CG166" s="56"/>
      <c r="CH166" s="56"/>
      <c r="CI166" s="56"/>
      <c r="CJ166" s="56"/>
      <c r="CL166" s="56"/>
      <c r="CM166" s="56"/>
      <c r="CN166" s="56"/>
      <c r="CO166" s="56"/>
      <c r="CP166" s="56"/>
      <c r="CQ166" s="56"/>
      <c r="CR166" s="56"/>
      <c r="CS166" s="56"/>
      <c r="CT166" s="56"/>
      <c r="CV166" s="56"/>
      <c r="CW166" s="56"/>
      <c r="CX166" s="56"/>
      <c r="CY166" s="56"/>
      <c r="CZ166" s="56"/>
      <c r="DA166" s="56"/>
      <c r="DB166" s="56"/>
      <c r="DC166" s="56"/>
      <c r="DD166" s="56"/>
      <c r="DF166" s="56"/>
      <c r="DG166" s="56"/>
      <c r="DH166" s="56"/>
      <c r="DI166" s="56"/>
      <c r="DJ166" s="56"/>
      <c r="DK166" s="56"/>
      <c r="DL166" s="56"/>
      <c r="DM166" s="56"/>
      <c r="DN166" s="56"/>
      <c r="DP166" s="56"/>
      <c r="DQ166" s="56"/>
      <c r="DR166" s="56"/>
      <c r="DS166" s="56"/>
      <c r="DT166" s="56"/>
      <c r="DU166" s="56"/>
      <c r="DV166" s="56"/>
      <c r="DW166" s="56"/>
      <c r="DX166" s="56"/>
      <c r="DZ166" s="56"/>
      <c r="EA166" s="56"/>
      <c r="EB166" s="56"/>
      <c r="EC166" s="56"/>
      <c r="ED166" s="56"/>
      <c r="EE166" s="56"/>
      <c r="EF166" s="56"/>
      <c r="EG166" s="56"/>
      <c r="EH166" s="56"/>
      <c r="EJ166" s="56"/>
      <c r="EK166" s="56"/>
      <c r="EL166" s="56"/>
      <c r="EM166" s="56"/>
      <c r="EN166" s="56"/>
      <c r="EO166" s="56"/>
      <c r="EP166" s="56"/>
      <c r="EQ166" s="56"/>
      <c r="ER166" s="56"/>
      <c r="ET166" s="56"/>
      <c r="EU166" s="56"/>
      <c r="EV166" s="56"/>
      <c r="EW166" s="56"/>
      <c r="EX166" s="56"/>
      <c r="EY166" s="56"/>
      <c r="EZ166" s="56"/>
      <c r="FA166" s="56"/>
      <c r="FB166" s="56"/>
      <c r="FD166" s="56"/>
      <c r="FE166" s="56"/>
      <c r="FF166" s="56"/>
      <c r="FG166" s="56"/>
      <c r="FH166" s="56"/>
      <c r="FI166" s="56"/>
      <c r="FJ166" s="56"/>
      <c r="FK166" s="56"/>
      <c r="FL166" s="56"/>
      <c r="FN166" s="56"/>
      <c r="FO166" s="56"/>
      <c r="FP166" s="56"/>
      <c r="FQ166" s="56"/>
      <c r="FR166" s="56"/>
      <c r="FS166" s="56"/>
      <c r="FT166" s="56"/>
      <c r="FU166" s="56"/>
      <c r="FV166" s="56"/>
      <c r="FX166" s="56"/>
      <c r="FY166" s="56"/>
      <c r="FZ166" s="56"/>
      <c r="GA166" s="56"/>
      <c r="GB166" s="56"/>
      <c r="GC166" s="56"/>
      <c r="GD166" s="56"/>
      <c r="GE166" s="56"/>
      <c r="GF166" s="56"/>
      <c r="GH166" s="56"/>
      <c r="GI166" s="56"/>
      <c r="GJ166" s="56"/>
      <c r="GK166" s="56"/>
      <c r="GL166" s="56"/>
      <c r="GM166" s="56"/>
      <c r="GN166" s="56"/>
      <c r="GO166" s="56"/>
      <c r="GP166" s="56"/>
      <c r="GR166" s="56"/>
      <c r="GS166" s="56"/>
      <c r="GT166" s="56"/>
      <c r="GU166" s="56"/>
      <c r="GV166" s="56"/>
      <c r="GW166" s="56"/>
      <c r="GX166" s="56"/>
      <c r="GY166" s="56"/>
      <c r="GZ166" s="56"/>
      <c r="HB166" s="56"/>
      <c r="HC166" s="56"/>
      <c r="HD166" s="56"/>
      <c r="HE166" s="56"/>
      <c r="HF166" s="56"/>
      <c r="HG166" s="56"/>
      <c r="HH166" s="56"/>
      <c r="HI166" s="56"/>
      <c r="HJ166" s="56"/>
      <c r="HL166" s="56"/>
      <c r="HM166" s="56"/>
      <c r="HN166" s="56"/>
      <c r="HO166" s="56"/>
      <c r="HP166" s="56"/>
      <c r="HQ166" s="56"/>
      <c r="HR166" s="56"/>
      <c r="HS166" s="56"/>
      <c r="HT166" s="56"/>
      <c r="HV166" s="56"/>
      <c r="HW166" s="56"/>
      <c r="HX166" s="56"/>
      <c r="HY166" s="56"/>
      <c r="HZ166" s="56"/>
      <c r="IA166" s="56"/>
      <c r="IB166" s="56"/>
      <c r="IC166" s="56"/>
      <c r="ID166" s="56"/>
      <c r="IF166" s="56"/>
      <c r="IG166" s="56"/>
      <c r="IH166" s="56"/>
      <c r="II166" s="56"/>
      <c r="IJ166" s="56"/>
      <c r="IK166" s="56"/>
      <c r="IL166" s="56"/>
      <c r="IM166" s="56"/>
      <c r="IN166" s="56"/>
      <c r="IP166" s="56"/>
      <c r="IQ166" s="56"/>
      <c r="IR166" s="56"/>
      <c r="IS166" s="56"/>
      <c r="IT166" s="56"/>
      <c r="IU166" s="56"/>
    </row>
    <row r="167" spans="1:255" ht="12.75" customHeight="1" thickBot="1" x14ac:dyDescent="0.25">
      <c r="A167" s="11"/>
      <c r="B167" s="106">
        <v>697.32</v>
      </c>
      <c r="C167" s="85" t="s">
        <v>75</v>
      </c>
      <c r="D167" s="86"/>
      <c r="E167" s="47"/>
      <c r="F167" s="47"/>
      <c r="G167" s="47"/>
      <c r="H167" s="48"/>
      <c r="I167" s="49">
        <f t="shared" si="4"/>
        <v>0</v>
      </c>
      <c r="J167" s="56"/>
      <c r="K167" s="56"/>
      <c r="L167" s="56"/>
      <c r="M167" s="56"/>
      <c r="N167" s="56"/>
      <c r="O167" s="56"/>
      <c r="P167" s="56"/>
      <c r="Q167" s="56"/>
      <c r="R167" s="56"/>
      <c r="T167" s="56"/>
      <c r="U167" s="56"/>
      <c r="V167" s="56"/>
      <c r="W167" s="56"/>
      <c r="X167" s="56"/>
      <c r="Y167" s="56"/>
      <c r="Z167" s="56"/>
      <c r="AA167" s="56"/>
      <c r="AB167" s="56"/>
      <c r="AD167" s="56"/>
      <c r="AE167" s="56"/>
      <c r="AF167" s="56"/>
      <c r="AG167" s="56"/>
      <c r="AH167" s="56"/>
      <c r="AI167" s="56"/>
      <c r="AJ167" s="56"/>
      <c r="AK167" s="56"/>
      <c r="AL167" s="56"/>
      <c r="AN167" s="56"/>
      <c r="AO167" s="56"/>
      <c r="AP167" s="56"/>
      <c r="AQ167" s="56"/>
      <c r="AR167" s="56"/>
      <c r="AS167" s="56"/>
      <c r="AT167" s="56"/>
      <c r="AU167" s="56"/>
      <c r="AV167" s="56"/>
      <c r="AX167" s="56"/>
      <c r="AY167" s="56"/>
      <c r="AZ167" s="56"/>
      <c r="BA167" s="56"/>
      <c r="BB167" s="56"/>
      <c r="BC167" s="56"/>
      <c r="BD167" s="56"/>
      <c r="BE167" s="56"/>
      <c r="BF167" s="56"/>
      <c r="BH167" s="56"/>
      <c r="BI167" s="56"/>
      <c r="BJ167" s="56"/>
      <c r="BK167" s="56"/>
      <c r="BL167" s="56"/>
      <c r="BM167" s="56"/>
      <c r="BN167" s="56"/>
      <c r="BO167" s="56"/>
      <c r="BP167" s="56"/>
      <c r="BR167" s="56"/>
      <c r="BS167" s="56"/>
      <c r="BT167" s="56"/>
      <c r="BU167" s="56"/>
      <c r="BV167" s="56"/>
      <c r="BW167" s="56"/>
      <c r="BX167" s="56"/>
      <c r="BY167" s="56"/>
      <c r="BZ167" s="56"/>
      <c r="CB167" s="56"/>
      <c r="CC167" s="56"/>
      <c r="CD167" s="56"/>
      <c r="CE167" s="56"/>
      <c r="CF167" s="56"/>
      <c r="CG167" s="56"/>
      <c r="CH167" s="56"/>
      <c r="CI167" s="56"/>
      <c r="CJ167" s="56"/>
      <c r="CL167" s="56"/>
      <c r="CM167" s="56"/>
      <c r="CN167" s="56"/>
      <c r="CO167" s="56"/>
      <c r="CP167" s="56"/>
      <c r="CQ167" s="56"/>
      <c r="CR167" s="56"/>
      <c r="CS167" s="56"/>
      <c r="CT167" s="56"/>
      <c r="CV167" s="56"/>
      <c r="CW167" s="56"/>
      <c r="CX167" s="56"/>
      <c r="CY167" s="56"/>
      <c r="CZ167" s="56"/>
      <c r="DA167" s="56"/>
      <c r="DB167" s="56"/>
      <c r="DC167" s="56"/>
      <c r="DD167" s="56"/>
      <c r="DF167" s="56"/>
      <c r="DG167" s="56"/>
      <c r="DH167" s="56"/>
      <c r="DI167" s="56"/>
      <c r="DJ167" s="56"/>
      <c r="DK167" s="56"/>
      <c r="DL167" s="56"/>
      <c r="DM167" s="56"/>
      <c r="DN167" s="56"/>
      <c r="DP167" s="56"/>
      <c r="DQ167" s="56"/>
      <c r="DR167" s="56"/>
      <c r="DS167" s="56"/>
      <c r="DT167" s="56"/>
      <c r="DU167" s="56"/>
      <c r="DV167" s="56"/>
      <c r="DW167" s="56"/>
      <c r="DX167" s="56"/>
      <c r="DZ167" s="56"/>
      <c r="EA167" s="56"/>
      <c r="EB167" s="56"/>
      <c r="EC167" s="56"/>
      <c r="ED167" s="56"/>
      <c r="EE167" s="56"/>
      <c r="EF167" s="56"/>
      <c r="EG167" s="56"/>
      <c r="EH167" s="56"/>
      <c r="EJ167" s="56"/>
      <c r="EK167" s="56"/>
      <c r="EL167" s="56"/>
      <c r="EM167" s="56"/>
      <c r="EN167" s="56"/>
      <c r="EO167" s="56"/>
      <c r="EP167" s="56"/>
      <c r="EQ167" s="56"/>
      <c r="ER167" s="56"/>
      <c r="ET167" s="56"/>
      <c r="EU167" s="56"/>
      <c r="EV167" s="56"/>
      <c r="EW167" s="56"/>
      <c r="EX167" s="56"/>
      <c r="EY167" s="56"/>
      <c r="EZ167" s="56"/>
      <c r="FA167" s="56"/>
      <c r="FB167" s="56"/>
      <c r="FD167" s="56"/>
      <c r="FE167" s="56"/>
      <c r="FF167" s="56"/>
      <c r="FG167" s="56"/>
      <c r="FH167" s="56"/>
      <c r="FI167" s="56"/>
      <c r="FJ167" s="56"/>
      <c r="FK167" s="56"/>
      <c r="FL167" s="56"/>
      <c r="FN167" s="56"/>
      <c r="FO167" s="56"/>
      <c r="FP167" s="56"/>
      <c r="FQ167" s="56"/>
      <c r="FR167" s="56"/>
      <c r="FS167" s="56"/>
      <c r="FT167" s="56"/>
      <c r="FU167" s="56"/>
      <c r="FV167" s="56"/>
      <c r="FX167" s="56"/>
      <c r="FY167" s="56"/>
      <c r="FZ167" s="56"/>
      <c r="GA167" s="56"/>
      <c r="GB167" s="56"/>
      <c r="GC167" s="56"/>
      <c r="GD167" s="56"/>
      <c r="GE167" s="56"/>
      <c r="GF167" s="56"/>
      <c r="GH167" s="56"/>
      <c r="GI167" s="56"/>
      <c r="GJ167" s="56"/>
      <c r="GK167" s="56"/>
      <c r="GL167" s="56"/>
      <c r="GM167" s="56"/>
      <c r="GN167" s="56"/>
      <c r="GO167" s="56"/>
      <c r="GP167" s="56"/>
      <c r="GR167" s="56"/>
      <c r="GS167" s="56"/>
      <c r="GT167" s="56"/>
      <c r="GU167" s="56"/>
      <c r="GV167" s="56"/>
      <c r="GW167" s="56"/>
      <c r="GX167" s="56"/>
      <c r="GY167" s="56"/>
      <c r="GZ167" s="56"/>
      <c r="HB167" s="56"/>
      <c r="HC167" s="56"/>
      <c r="HD167" s="56"/>
      <c r="HE167" s="56"/>
      <c r="HF167" s="56"/>
      <c r="HG167" s="56"/>
      <c r="HH167" s="56"/>
      <c r="HI167" s="56"/>
      <c r="HJ167" s="56"/>
      <c r="HL167" s="56"/>
      <c r="HM167" s="56"/>
      <c r="HN167" s="56"/>
      <c r="HO167" s="56"/>
      <c r="HP167" s="56"/>
      <c r="HQ167" s="56"/>
      <c r="HR167" s="56"/>
      <c r="HS167" s="56"/>
      <c r="HT167" s="56"/>
      <c r="HV167" s="56"/>
      <c r="HW167" s="56"/>
      <c r="HX167" s="56"/>
      <c r="HY167" s="56"/>
      <c r="HZ167" s="56"/>
      <c r="IA167" s="56"/>
      <c r="IB167" s="56"/>
      <c r="IC167" s="56"/>
      <c r="ID167" s="56"/>
      <c r="IF167" s="56"/>
      <c r="IG167" s="56"/>
      <c r="IH167" s="56"/>
      <c r="II167" s="56"/>
      <c r="IJ167" s="56"/>
      <c r="IK167" s="56"/>
      <c r="IL167" s="56"/>
      <c r="IM167" s="56"/>
      <c r="IN167" s="56"/>
      <c r="IP167" s="56"/>
      <c r="IQ167" s="56"/>
      <c r="IR167" s="56"/>
      <c r="IS167" s="56"/>
      <c r="IT167" s="56"/>
      <c r="IU167" s="56"/>
    </row>
    <row r="168" spans="1:255" ht="12.75" customHeight="1" thickBot="1" x14ac:dyDescent="0.25">
      <c r="A168" s="11"/>
      <c r="B168" s="106">
        <v>761.83</v>
      </c>
      <c r="C168" s="85" t="s">
        <v>76</v>
      </c>
      <c r="D168" s="86"/>
      <c r="E168" s="47"/>
      <c r="F168" s="47"/>
      <c r="G168" s="47"/>
      <c r="H168" s="48"/>
      <c r="I168" s="49">
        <f t="shared" si="4"/>
        <v>0</v>
      </c>
      <c r="J168" s="56"/>
      <c r="K168" s="56"/>
      <c r="L168" s="56"/>
      <c r="M168" s="56"/>
      <c r="N168" s="56"/>
      <c r="O168" s="56"/>
      <c r="P168" s="56"/>
      <c r="Q168" s="56"/>
      <c r="R168" s="56"/>
      <c r="T168" s="56"/>
      <c r="U168" s="56"/>
      <c r="V168" s="56"/>
      <c r="W168" s="56"/>
      <c r="X168" s="56"/>
      <c r="Y168" s="56"/>
      <c r="Z168" s="56"/>
      <c r="AA168" s="56"/>
      <c r="AB168" s="56"/>
      <c r="AD168" s="56"/>
      <c r="AE168" s="56"/>
      <c r="AF168" s="56"/>
      <c r="AG168" s="56"/>
      <c r="AH168" s="56"/>
      <c r="AI168" s="56"/>
      <c r="AJ168" s="56"/>
      <c r="AK168" s="56"/>
      <c r="AL168" s="56"/>
      <c r="AN168" s="56"/>
      <c r="AO168" s="56"/>
      <c r="AP168" s="56"/>
      <c r="AQ168" s="56"/>
      <c r="AR168" s="56"/>
      <c r="AS168" s="56"/>
      <c r="AT168" s="56"/>
      <c r="AU168" s="56"/>
      <c r="AV168" s="56"/>
      <c r="AX168" s="56"/>
      <c r="AY168" s="56"/>
      <c r="AZ168" s="56"/>
      <c r="BA168" s="56"/>
      <c r="BB168" s="56"/>
      <c r="BC168" s="56"/>
      <c r="BD168" s="56"/>
      <c r="BE168" s="56"/>
      <c r="BF168" s="56"/>
      <c r="BH168" s="56"/>
      <c r="BI168" s="56"/>
      <c r="BJ168" s="56"/>
      <c r="BK168" s="56"/>
      <c r="BL168" s="56"/>
      <c r="BM168" s="56"/>
      <c r="BN168" s="56"/>
      <c r="BO168" s="56"/>
      <c r="BP168" s="56"/>
      <c r="BR168" s="56"/>
      <c r="BS168" s="56"/>
      <c r="BT168" s="56"/>
      <c r="BU168" s="56"/>
      <c r="BV168" s="56"/>
      <c r="BW168" s="56"/>
      <c r="BX168" s="56"/>
      <c r="BY168" s="56"/>
      <c r="BZ168" s="56"/>
      <c r="CB168" s="56"/>
      <c r="CC168" s="56"/>
      <c r="CD168" s="56"/>
      <c r="CE168" s="56"/>
      <c r="CF168" s="56"/>
      <c r="CG168" s="56"/>
      <c r="CH168" s="56"/>
      <c r="CI168" s="56"/>
      <c r="CJ168" s="56"/>
      <c r="CL168" s="56"/>
      <c r="CM168" s="56"/>
      <c r="CN168" s="56"/>
      <c r="CO168" s="56"/>
      <c r="CP168" s="56"/>
      <c r="CQ168" s="56"/>
      <c r="CR168" s="56"/>
      <c r="CS168" s="56"/>
      <c r="CT168" s="56"/>
      <c r="CV168" s="56"/>
      <c r="CW168" s="56"/>
      <c r="CX168" s="56"/>
      <c r="CY168" s="56"/>
      <c r="CZ168" s="56"/>
      <c r="DA168" s="56"/>
      <c r="DB168" s="56"/>
      <c r="DC168" s="56"/>
      <c r="DD168" s="56"/>
      <c r="DF168" s="56"/>
      <c r="DG168" s="56"/>
      <c r="DH168" s="56"/>
      <c r="DI168" s="56"/>
      <c r="DJ168" s="56"/>
      <c r="DK168" s="56"/>
      <c r="DL168" s="56"/>
      <c r="DM168" s="56"/>
      <c r="DN168" s="56"/>
      <c r="DP168" s="56"/>
      <c r="DQ168" s="56"/>
      <c r="DR168" s="56"/>
      <c r="DS168" s="56"/>
      <c r="DT168" s="56"/>
      <c r="DU168" s="56"/>
      <c r="DV168" s="56"/>
      <c r="DW168" s="56"/>
      <c r="DX168" s="56"/>
      <c r="DZ168" s="56"/>
      <c r="EA168" s="56"/>
      <c r="EB168" s="56"/>
      <c r="EC168" s="56"/>
      <c r="ED168" s="56"/>
      <c r="EE168" s="56"/>
      <c r="EF168" s="56"/>
      <c r="EG168" s="56"/>
      <c r="EH168" s="56"/>
      <c r="EJ168" s="56"/>
      <c r="EK168" s="56"/>
      <c r="EL168" s="56"/>
      <c r="EM168" s="56"/>
      <c r="EN168" s="56"/>
      <c r="EO168" s="56"/>
      <c r="EP168" s="56"/>
      <c r="EQ168" s="56"/>
      <c r="ER168" s="56"/>
      <c r="ET168" s="56"/>
      <c r="EU168" s="56"/>
      <c r="EV168" s="56"/>
      <c r="EW168" s="56"/>
      <c r="EX168" s="56"/>
      <c r="EY168" s="56"/>
      <c r="EZ168" s="56"/>
      <c r="FA168" s="56"/>
      <c r="FB168" s="56"/>
      <c r="FD168" s="56"/>
      <c r="FE168" s="56"/>
      <c r="FF168" s="56"/>
      <c r="FG168" s="56"/>
      <c r="FH168" s="56"/>
      <c r="FI168" s="56"/>
      <c r="FJ168" s="56"/>
      <c r="FK168" s="56"/>
      <c r="FL168" s="56"/>
      <c r="FN168" s="56"/>
      <c r="FO168" s="56"/>
      <c r="FP168" s="56"/>
      <c r="FQ168" s="56"/>
      <c r="FR168" s="56"/>
      <c r="FS168" s="56"/>
      <c r="FT168" s="56"/>
      <c r="FU168" s="56"/>
      <c r="FV168" s="56"/>
      <c r="FX168" s="56"/>
      <c r="FY168" s="56"/>
      <c r="FZ168" s="56"/>
      <c r="GA168" s="56"/>
      <c r="GB168" s="56"/>
      <c r="GC168" s="56"/>
      <c r="GD168" s="56"/>
      <c r="GE168" s="56"/>
      <c r="GF168" s="56"/>
      <c r="GH168" s="56"/>
      <c r="GI168" s="56"/>
      <c r="GJ168" s="56"/>
      <c r="GK168" s="56"/>
      <c r="GL168" s="56"/>
      <c r="GM168" s="56"/>
      <c r="GN168" s="56"/>
      <c r="GO168" s="56"/>
      <c r="GP168" s="56"/>
      <c r="GR168" s="56"/>
      <c r="GS168" s="56"/>
      <c r="GT168" s="56"/>
      <c r="GU168" s="56"/>
      <c r="GV168" s="56"/>
      <c r="GW168" s="56"/>
      <c r="GX168" s="56"/>
      <c r="GY168" s="56"/>
      <c r="GZ168" s="56"/>
      <c r="HB168" s="56"/>
      <c r="HC168" s="56"/>
      <c r="HD168" s="56"/>
      <c r="HE168" s="56"/>
      <c r="HF168" s="56"/>
      <c r="HG168" s="56"/>
      <c r="HH168" s="56"/>
      <c r="HI168" s="56"/>
      <c r="HJ168" s="56"/>
      <c r="HL168" s="56"/>
      <c r="HM168" s="56"/>
      <c r="HN168" s="56"/>
      <c r="HO168" s="56"/>
      <c r="HP168" s="56"/>
      <c r="HQ168" s="56"/>
      <c r="HR168" s="56"/>
      <c r="HS168" s="56"/>
      <c r="HT168" s="56"/>
      <c r="HV168" s="56"/>
      <c r="HW168" s="56"/>
      <c r="HX168" s="56"/>
      <c r="HY168" s="56"/>
      <c r="HZ168" s="56"/>
      <c r="IA168" s="56"/>
      <c r="IB168" s="56"/>
      <c r="IC168" s="56"/>
      <c r="ID168" s="56"/>
      <c r="IF168" s="56"/>
      <c r="IG168" s="56"/>
      <c r="IH168" s="56"/>
      <c r="II168" s="56"/>
      <c r="IJ168" s="56"/>
      <c r="IK168" s="56"/>
      <c r="IL168" s="56"/>
      <c r="IM168" s="56"/>
      <c r="IN168" s="56"/>
      <c r="IP168" s="56"/>
      <c r="IQ168" s="56"/>
      <c r="IR168" s="56"/>
      <c r="IS168" s="56"/>
      <c r="IT168" s="56"/>
      <c r="IU168" s="56"/>
    </row>
    <row r="169" spans="1:255" ht="12.75" customHeight="1" thickBot="1" x14ac:dyDescent="0.25">
      <c r="A169" s="11"/>
      <c r="B169" s="106">
        <v>1062.4000000000001</v>
      </c>
      <c r="C169" s="85" t="s">
        <v>77</v>
      </c>
      <c r="D169" s="86"/>
      <c r="E169" s="47"/>
      <c r="F169" s="47"/>
      <c r="G169" s="47"/>
      <c r="H169" s="48"/>
      <c r="I169" s="49">
        <f t="shared" si="4"/>
        <v>0</v>
      </c>
      <c r="J169" s="56"/>
      <c r="K169" s="56"/>
      <c r="L169" s="56"/>
      <c r="M169" s="56"/>
      <c r="N169" s="56"/>
      <c r="O169" s="56"/>
      <c r="P169" s="56"/>
      <c r="Q169" s="56"/>
      <c r="R169" s="56"/>
      <c r="T169" s="56"/>
      <c r="U169" s="56"/>
      <c r="V169" s="56"/>
      <c r="W169" s="56"/>
      <c r="X169" s="56"/>
      <c r="Y169" s="56"/>
      <c r="Z169" s="56"/>
      <c r="AA169" s="56"/>
      <c r="AB169" s="56"/>
      <c r="AD169" s="56"/>
      <c r="AE169" s="56"/>
      <c r="AF169" s="56"/>
      <c r="AG169" s="56"/>
      <c r="AH169" s="56"/>
      <c r="AI169" s="56"/>
      <c r="AJ169" s="56"/>
      <c r="AK169" s="56"/>
      <c r="AL169" s="56"/>
      <c r="AN169" s="56"/>
      <c r="AO169" s="56"/>
      <c r="AP169" s="56"/>
      <c r="AQ169" s="56"/>
      <c r="AR169" s="56"/>
      <c r="AS169" s="56"/>
      <c r="AT169" s="56"/>
      <c r="AU169" s="56"/>
      <c r="AV169" s="56"/>
      <c r="AX169" s="56"/>
      <c r="AY169" s="56"/>
      <c r="AZ169" s="56"/>
      <c r="BA169" s="56"/>
      <c r="BB169" s="56"/>
      <c r="BC169" s="56"/>
      <c r="BD169" s="56"/>
      <c r="BE169" s="56"/>
      <c r="BF169" s="56"/>
      <c r="BH169" s="56"/>
      <c r="BI169" s="56"/>
      <c r="BJ169" s="56"/>
      <c r="BK169" s="56"/>
      <c r="BL169" s="56"/>
      <c r="BM169" s="56"/>
      <c r="BN169" s="56"/>
      <c r="BO169" s="56"/>
      <c r="BP169" s="56"/>
      <c r="BR169" s="56"/>
      <c r="BS169" s="56"/>
      <c r="BT169" s="56"/>
      <c r="BU169" s="56"/>
      <c r="BV169" s="56"/>
      <c r="BW169" s="56"/>
      <c r="BX169" s="56"/>
      <c r="BY169" s="56"/>
      <c r="BZ169" s="56"/>
      <c r="CB169" s="56"/>
      <c r="CC169" s="56"/>
      <c r="CD169" s="56"/>
      <c r="CE169" s="56"/>
      <c r="CF169" s="56"/>
      <c r="CG169" s="56"/>
      <c r="CH169" s="56"/>
      <c r="CI169" s="56"/>
      <c r="CJ169" s="56"/>
      <c r="CL169" s="56"/>
      <c r="CM169" s="56"/>
      <c r="CN169" s="56"/>
      <c r="CO169" s="56"/>
      <c r="CP169" s="56"/>
      <c r="CQ169" s="56"/>
      <c r="CR169" s="56"/>
      <c r="CS169" s="56"/>
      <c r="CT169" s="56"/>
      <c r="CV169" s="56"/>
      <c r="CW169" s="56"/>
      <c r="CX169" s="56"/>
      <c r="CY169" s="56"/>
      <c r="CZ169" s="56"/>
      <c r="DA169" s="56"/>
      <c r="DB169" s="56"/>
      <c r="DC169" s="56"/>
      <c r="DD169" s="56"/>
      <c r="DF169" s="56"/>
      <c r="DG169" s="56"/>
      <c r="DH169" s="56"/>
      <c r="DI169" s="56"/>
      <c r="DJ169" s="56"/>
      <c r="DK169" s="56"/>
      <c r="DL169" s="56"/>
      <c r="DM169" s="56"/>
      <c r="DN169" s="56"/>
      <c r="DP169" s="56"/>
      <c r="DQ169" s="56"/>
      <c r="DR169" s="56"/>
      <c r="DS169" s="56"/>
      <c r="DT169" s="56"/>
      <c r="DU169" s="56"/>
      <c r="DV169" s="56"/>
      <c r="DW169" s="56"/>
      <c r="DX169" s="56"/>
      <c r="DZ169" s="56"/>
      <c r="EA169" s="56"/>
      <c r="EB169" s="56"/>
      <c r="EC169" s="56"/>
      <c r="ED169" s="56"/>
      <c r="EE169" s="56"/>
      <c r="EF169" s="56"/>
      <c r="EG169" s="56"/>
      <c r="EH169" s="56"/>
      <c r="EJ169" s="56"/>
      <c r="EK169" s="56"/>
      <c r="EL169" s="56"/>
      <c r="EM169" s="56"/>
      <c r="EN169" s="56"/>
      <c r="EO169" s="56"/>
      <c r="EP169" s="56"/>
      <c r="EQ169" s="56"/>
      <c r="ER169" s="56"/>
      <c r="ET169" s="56"/>
      <c r="EU169" s="56"/>
      <c r="EV169" s="56"/>
      <c r="EW169" s="56"/>
      <c r="EX169" s="56"/>
      <c r="EY169" s="56"/>
      <c r="EZ169" s="56"/>
      <c r="FA169" s="56"/>
      <c r="FB169" s="56"/>
      <c r="FD169" s="56"/>
      <c r="FE169" s="56"/>
      <c r="FF169" s="56"/>
      <c r="FG169" s="56"/>
      <c r="FH169" s="56"/>
      <c r="FI169" s="56"/>
      <c r="FJ169" s="56"/>
      <c r="FK169" s="56"/>
      <c r="FL169" s="56"/>
      <c r="FN169" s="56"/>
      <c r="FO169" s="56"/>
      <c r="FP169" s="56"/>
      <c r="FQ169" s="56"/>
      <c r="FR169" s="56"/>
      <c r="FS169" s="56"/>
      <c r="FT169" s="56"/>
      <c r="FU169" s="56"/>
      <c r="FV169" s="56"/>
      <c r="FX169" s="56"/>
      <c r="FY169" s="56"/>
      <c r="FZ169" s="56"/>
      <c r="GA169" s="56"/>
      <c r="GB169" s="56"/>
      <c r="GC169" s="56"/>
      <c r="GD169" s="56"/>
      <c r="GE169" s="56"/>
      <c r="GF169" s="56"/>
      <c r="GH169" s="56"/>
      <c r="GI169" s="56"/>
      <c r="GJ169" s="56"/>
      <c r="GK169" s="56"/>
      <c r="GL169" s="56"/>
      <c r="GM169" s="56"/>
      <c r="GN169" s="56"/>
      <c r="GO169" s="56"/>
      <c r="GP169" s="56"/>
      <c r="GR169" s="56"/>
      <c r="GS169" s="56"/>
      <c r="GT169" s="56"/>
      <c r="GU169" s="56"/>
      <c r="GV169" s="56"/>
      <c r="GW169" s="56"/>
      <c r="GX169" s="56"/>
      <c r="GY169" s="56"/>
      <c r="GZ169" s="56"/>
      <c r="HB169" s="56"/>
      <c r="HC169" s="56"/>
      <c r="HD169" s="56"/>
      <c r="HE169" s="56"/>
      <c r="HF169" s="56"/>
      <c r="HG169" s="56"/>
      <c r="HH169" s="56"/>
      <c r="HI169" s="56"/>
      <c r="HJ169" s="56"/>
      <c r="HL169" s="56"/>
      <c r="HM169" s="56"/>
      <c r="HN169" s="56"/>
      <c r="HO169" s="56"/>
      <c r="HP169" s="56"/>
      <c r="HQ169" s="56"/>
      <c r="HR169" s="56"/>
      <c r="HS169" s="56"/>
      <c r="HT169" s="56"/>
      <c r="HV169" s="56"/>
      <c r="HW169" s="56"/>
      <c r="HX169" s="56"/>
      <c r="HY169" s="56"/>
      <c r="HZ169" s="56"/>
      <c r="IA169" s="56"/>
      <c r="IB169" s="56"/>
      <c r="IC169" s="56"/>
      <c r="ID169" s="56"/>
      <c r="IF169" s="56"/>
      <c r="IG169" s="56"/>
      <c r="IH169" s="56"/>
      <c r="II169" s="56"/>
      <c r="IJ169" s="56"/>
      <c r="IK169" s="56"/>
      <c r="IL169" s="56"/>
      <c r="IM169" s="56"/>
      <c r="IN169" s="56"/>
      <c r="IP169" s="56"/>
      <c r="IQ169" s="56"/>
      <c r="IR169" s="56"/>
      <c r="IS169" s="56"/>
      <c r="IT169" s="56"/>
      <c r="IU169" s="56"/>
    </row>
    <row r="170" spans="1:255" ht="12.75" customHeight="1" thickBot="1" x14ac:dyDescent="0.25">
      <c r="A170" s="11"/>
      <c r="B170" s="106">
        <v>819.21</v>
      </c>
      <c r="C170" s="85" t="s">
        <v>78</v>
      </c>
      <c r="D170" s="86"/>
      <c r="E170" s="47"/>
      <c r="F170" s="47"/>
      <c r="G170" s="47"/>
      <c r="H170" s="48"/>
      <c r="I170" s="49">
        <f t="shared" si="4"/>
        <v>0</v>
      </c>
      <c r="J170" s="56"/>
      <c r="K170" s="56"/>
      <c r="L170" s="56"/>
      <c r="M170" s="56"/>
      <c r="N170" s="56"/>
      <c r="O170" s="56"/>
      <c r="P170" s="56"/>
      <c r="Q170" s="56"/>
      <c r="R170" s="56"/>
      <c r="T170" s="56"/>
      <c r="U170" s="56"/>
      <c r="V170" s="56"/>
      <c r="W170" s="56"/>
      <c r="X170" s="56"/>
      <c r="Y170" s="56"/>
      <c r="Z170" s="56"/>
      <c r="AA170" s="56"/>
      <c r="AB170" s="56"/>
      <c r="AD170" s="56"/>
      <c r="AE170" s="56"/>
      <c r="AF170" s="56"/>
      <c r="AG170" s="56"/>
      <c r="AH170" s="56"/>
      <c r="AI170" s="56"/>
      <c r="AJ170" s="56"/>
      <c r="AK170" s="56"/>
      <c r="AL170" s="56"/>
      <c r="AN170" s="56"/>
      <c r="AO170" s="56"/>
      <c r="AP170" s="56"/>
      <c r="AQ170" s="56"/>
      <c r="AR170" s="56"/>
      <c r="AS170" s="56"/>
      <c r="AT170" s="56"/>
      <c r="AU170" s="56"/>
      <c r="AV170" s="56"/>
      <c r="AX170" s="56"/>
      <c r="AY170" s="56"/>
      <c r="AZ170" s="56"/>
      <c r="BA170" s="56"/>
      <c r="BB170" s="56"/>
      <c r="BC170" s="56"/>
      <c r="BD170" s="56"/>
      <c r="BE170" s="56"/>
      <c r="BF170" s="56"/>
      <c r="BH170" s="56"/>
      <c r="BI170" s="56"/>
      <c r="BJ170" s="56"/>
      <c r="BK170" s="56"/>
      <c r="BL170" s="56"/>
      <c r="BM170" s="56"/>
      <c r="BN170" s="56"/>
      <c r="BO170" s="56"/>
      <c r="BP170" s="56"/>
      <c r="BR170" s="56"/>
      <c r="BS170" s="56"/>
      <c r="BT170" s="56"/>
      <c r="BU170" s="56"/>
      <c r="BV170" s="56"/>
      <c r="BW170" s="56"/>
      <c r="BX170" s="56"/>
      <c r="BY170" s="56"/>
      <c r="BZ170" s="56"/>
      <c r="CB170" s="56"/>
      <c r="CC170" s="56"/>
      <c r="CD170" s="56"/>
      <c r="CE170" s="56"/>
      <c r="CF170" s="56"/>
      <c r="CG170" s="56"/>
      <c r="CH170" s="56"/>
      <c r="CI170" s="56"/>
      <c r="CJ170" s="56"/>
      <c r="CL170" s="56"/>
      <c r="CM170" s="56"/>
      <c r="CN170" s="56"/>
      <c r="CO170" s="56"/>
      <c r="CP170" s="56"/>
      <c r="CQ170" s="56"/>
      <c r="CR170" s="56"/>
      <c r="CS170" s="56"/>
      <c r="CT170" s="56"/>
      <c r="CV170" s="56"/>
      <c r="CW170" s="56"/>
      <c r="CX170" s="56"/>
      <c r="CY170" s="56"/>
      <c r="CZ170" s="56"/>
      <c r="DA170" s="56"/>
      <c r="DB170" s="56"/>
      <c r="DC170" s="56"/>
      <c r="DD170" s="56"/>
      <c r="DF170" s="56"/>
      <c r="DG170" s="56"/>
      <c r="DH170" s="56"/>
      <c r="DI170" s="56"/>
      <c r="DJ170" s="56"/>
      <c r="DK170" s="56"/>
      <c r="DL170" s="56"/>
      <c r="DM170" s="56"/>
      <c r="DN170" s="56"/>
      <c r="DP170" s="56"/>
      <c r="DQ170" s="56"/>
      <c r="DR170" s="56"/>
      <c r="DS170" s="56"/>
      <c r="DT170" s="56"/>
      <c r="DU170" s="56"/>
      <c r="DV170" s="56"/>
      <c r="DW170" s="56"/>
      <c r="DX170" s="56"/>
      <c r="DZ170" s="56"/>
      <c r="EA170" s="56"/>
      <c r="EB170" s="56"/>
      <c r="EC170" s="56"/>
      <c r="ED170" s="56"/>
      <c r="EE170" s="56"/>
      <c r="EF170" s="56"/>
      <c r="EG170" s="56"/>
      <c r="EH170" s="56"/>
      <c r="EJ170" s="56"/>
      <c r="EK170" s="56"/>
      <c r="EL170" s="56"/>
      <c r="EM170" s="56"/>
      <c r="EN170" s="56"/>
      <c r="EO170" s="56"/>
      <c r="EP170" s="56"/>
      <c r="EQ170" s="56"/>
      <c r="ER170" s="56"/>
      <c r="ET170" s="56"/>
      <c r="EU170" s="56"/>
      <c r="EV170" s="56"/>
      <c r="EW170" s="56"/>
      <c r="EX170" s="56"/>
      <c r="EY170" s="56"/>
      <c r="EZ170" s="56"/>
      <c r="FA170" s="56"/>
      <c r="FB170" s="56"/>
      <c r="FD170" s="56"/>
      <c r="FE170" s="56"/>
      <c r="FF170" s="56"/>
      <c r="FG170" s="56"/>
      <c r="FH170" s="56"/>
      <c r="FI170" s="56"/>
      <c r="FJ170" s="56"/>
      <c r="FK170" s="56"/>
      <c r="FL170" s="56"/>
      <c r="FN170" s="56"/>
      <c r="FO170" s="56"/>
      <c r="FP170" s="56"/>
      <c r="FQ170" s="56"/>
      <c r="FR170" s="56"/>
      <c r="FS170" s="56"/>
      <c r="FT170" s="56"/>
      <c r="FU170" s="56"/>
      <c r="FV170" s="56"/>
      <c r="FX170" s="56"/>
      <c r="FY170" s="56"/>
      <c r="FZ170" s="56"/>
      <c r="GA170" s="56"/>
      <c r="GB170" s="56"/>
      <c r="GC170" s="56"/>
      <c r="GD170" s="56"/>
      <c r="GE170" s="56"/>
      <c r="GF170" s="56"/>
      <c r="GH170" s="56"/>
      <c r="GI170" s="56"/>
      <c r="GJ170" s="56"/>
      <c r="GK170" s="56"/>
      <c r="GL170" s="56"/>
      <c r="GM170" s="56"/>
      <c r="GN170" s="56"/>
      <c r="GO170" s="56"/>
      <c r="GP170" s="56"/>
      <c r="GR170" s="56"/>
      <c r="GS170" s="56"/>
      <c r="GT170" s="56"/>
      <c r="GU170" s="56"/>
      <c r="GV170" s="56"/>
      <c r="GW170" s="56"/>
      <c r="GX170" s="56"/>
      <c r="GY170" s="56"/>
      <c r="GZ170" s="56"/>
      <c r="HB170" s="56"/>
      <c r="HC170" s="56"/>
      <c r="HD170" s="56"/>
      <c r="HE170" s="56"/>
      <c r="HF170" s="56"/>
      <c r="HG170" s="56"/>
      <c r="HH170" s="56"/>
      <c r="HI170" s="56"/>
      <c r="HJ170" s="56"/>
      <c r="HL170" s="56"/>
      <c r="HM170" s="56"/>
      <c r="HN170" s="56"/>
      <c r="HO170" s="56"/>
      <c r="HP170" s="56"/>
      <c r="HQ170" s="56"/>
      <c r="HR170" s="56"/>
      <c r="HS170" s="56"/>
      <c r="HT170" s="56"/>
      <c r="HV170" s="56"/>
      <c r="HW170" s="56"/>
      <c r="HX170" s="56"/>
      <c r="HY170" s="56"/>
      <c r="HZ170" s="56"/>
      <c r="IA170" s="56"/>
      <c r="IB170" s="56"/>
      <c r="IC170" s="56"/>
      <c r="ID170" s="56"/>
      <c r="IF170" s="56"/>
      <c r="IG170" s="56"/>
      <c r="IH170" s="56"/>
      <c r="II170" s="56"/>
      <c r="IJ170" s="56"/>
      <c r="IK170" s="56"/>
      <c r="IL170" s="56"/>
      <c r="IM170" s="56"/>
      <c r="IN170" s="56"/>
      <c r="IP170" s="56"/>
      <c r="IQ170" s="56"/>
      <c r="IR170" s="56"/>
      <c r="IS170" s="56"/>
      <c r="IT170" s="56"/>
      <c r="IU170" s="56"/>
    </row>
    <row r="171" spans="1:255" ht="12.75" customHeight="1" thickBot="1" x14ac:dyDescent="0.25">
      <c r="A171" s="11"/>
      <c r="B171" s="106">
        <v>1038.77</v>
      </c>
      <c r="C171" s="85" t="s">
        <v>79</v>
      </c>
      <c r="D171" s="86"/>
      <c r="E171" s="47"/>
      <c r="F171" s="47"/>
      <c r="G171" s="47"/>
      <c r="H171" s="48"/>
      <c r="I171" s="49">
        <f t="shared" si="4"/>
        <v>0</v>
      </c>
      <c r="J171" s="56"/>
      <c r="K171" s="56"/>
      <c r="L171" s="56"/>
      <c r="M171" s="56"/>
      <c r="N171" s="56"/>
      <c r="O171" s="56"/>
      <c r="P171" s="56"/>
      <c r="Q171" s="56"/>
      <c r="R171" s="56"/>
      <c r="T171" s="56"/>
      <c r="U171" s="56"/>
      <c r="V171" s="56"/>
      <c r="W171" s="56"/>
      <c r="X171" s="56"/>
      <c r="Y171" s="56"/>
      <c r="Z171" s="56"/>
      <c r="AA171" s="56"/>
      <c r="AB171" s="56"/>
      <c r="AD171" s="56"/>
      <c r="AE171" s="56"/>
      <c r="AF171" s="56"/>
      <c r="AG171" s="56"/>
      <c r="AH171" s="56"/>
      <c r="AI171" s="56"/>
      <c r="AJ171" s="56"/>
      <c r="AK171" s="56"/>
      <c r="AL171" s="56"/>
      <c r="AN171" s="56"/>
      <c r="AO171" s="56"/>
      <c r="AP171" s="56"/>
      <c r="AQ171" s="56"/>
      <c r="AR171" s="56"/>
      <c r="AS171" s="56"/>
      <c r="AT171" s="56"/>
      <c r="AU171" s="56"/>
      <c r="AV171" s="56"/>
      <c r="AX171" s="56"/>
      <c r="AY171" s="56"/>
      <c r="AZ171" s="56"/>
      <c r="BA171" s="56"/>
      <c r="BB171" s="56"/>
      <c r="BC171" s="56"/>
      <c r="BD171" s="56"/>
      <c r="BE171" s="56"/>
      <c r="BF171" s="56"/>
      <c r="BH171" s="56"/>
      <c r="BI171" s="56"/>
      <c r="BJ171" s="56"/>
      <c r="BK171" s="56"/>
      <c r="BL171" s="56"/>
      <c r="BM171" s="56"/>
      <c r="BN171" s="56"/>
      <c r="BO171" s="56"/>
      <c r="BP171" s="56"/>
      <c r="BR171" s="56"/>
      <c r="BS171" s="56"/>
      <c r="BT171" s="56"/>
      <c r="BU171" s="56"/>
      <c r="BV171" s="56"/>
      <c r="BW171" s="56"/>
      <c r="BX171" s="56"/>
      <c r="BY171" s="56"/>
      <c r="BZ171" s="56"/>
      <c r="CB171" s="56"/>
      <c r="CC171" s="56"/>
      <c r="CD171" s="56"/>
      <c r="CE171" s="56"/>
      <c r="CF171" s="56"/>
      <c r="CG171" s="56"/>
      <c r="CH171" s="56"/>
      <c r="CI171" s="56"/>
      <c r="CJ171" s="56"/>
      <c r="CL171" s="56"/>
      <c r="CM171" s="56"/>
      <c r="CN171" s="56"/>
      <c r="CO171" s="56"/>
      <c r="CP171" s="56"/>
      <c r="CQ171" s="56"/>
      <c r="CR171" s="56"/>
      <c r="CS171" s="56"/>
      <c r="CT171" s="56"/>
      <c r="CV171" s="56"/>
      <c r="CW171" s="56"/>
      <c r="CX171" s="56"/>
      <c r="CY171" s="56"/>
      <c r="CZ171" s="56"/>
      <c r="DA171" s="56"/>
      <c r="DB171" s="56"/>
      <c r="DC171" s="56"/>
      <c r="DD171" s="56"/>
      <c r="DF171" s="56"/>
      <c r="DG171" s="56"/>
      <c r="DH171" s="56"/>
      <c r="DI171" s="56"/>
      <c r="DJ171" s="56"/>
      <c r="DK171" s="56"/>
      <c r="DL171" s="56"/>
      <c r="DM171" s="56"/>
      <c r="DN171" s="56"/>
      <c r="DP171" s="56"/>
      <c r="DQ171" s="56"/>
      <c r="DR171" s="56"/>
      <c r="DS171" s="56"/>
      <c r="DT171" s="56"/>
      <c r="DU171" s="56"/>
      <c r="DV171" s="56"/>
      <c r="DW171" s="56"/>
      <c r="DX171" s="56"/>
      <c r="DZ171" s="56"/>
      <c r="EA171" s="56"/>
      <c r="EB171" s="56"/>
      <c r="EC171" s="56"/>
      <c r="ED171" s="56"/>
      <c r="EE171" s="56"/>
      <c r="EF171" s="56"/>
      <c r="EG171" s="56"/>
      <c r="EH171" s="56"/>
      <c r="EJ171" s="56"/>
      <c r="EK171" s="56"/>
      <c r="EL171" s="56"/>
      <c r="EM171" s="56"/>
      <c r="EN171" s="56"/>
      <c r="EO171" s="56"/>
      <c r="EP171" s="56"/>
      <c r="EQ171" s="56"/>
      <c r="ER171" s="56"/>
      <c r="ET171" s="56"/>
      <c r="EU171" s="56"/>
      <c r="EV171" s="56"/>
      <c r="EW171" s="56"/>
      <c r="EX171" s="56"/>
      <c r="EY171" s="56"/>
      <c r="EZ171" s="56"/>
      <c r="FA171" s="56"/>
      <c r="FB171" s="56"/>
      <c r="FD171" s="56"/>
      <c r="FE171" s="56"/>
      <c r="FF171" s="56"/>
      <c r="FG171" s="56"/>
      <c r="FH171" s="56"/>
      <c r="FI171" s="56"/>
      <c r="FJ171" s="56"/>
      <c r="FK171" s="56"/>
      <c r="FL171" s="56"/>
      <c r="FN171" s="56"/>
      <c r="FO171" s="56"/>
      <c r="FP171" s="56"/>
      <c r="FQ171" s="56"/>
      <c r="FR171" s="56"/>
      <c r="FS171" s="56"/>
      <c r="FT171" s="56"/>
      <c r="FU171" s="56"/>
      <c r="FV171" s="56"/>
      <c r="FX171" s="56"/>
      <c r="FY171" s="56"/>
      <c r="FZ171" s="56"/>
      <c r="GA171" s="56"/>
      <c r="GB171" s="56"/>
      <c r="GC171" s="56"/>
      <c r="GD171" s="56"/>
      <c r="GE171" s="56"/>
      <c r="GF171" s="56"/>
      <c r="GH171" s="56"/>
      <c r="GI171" s="56"/>
      <c r="GJ171" s="56"/>
      <c r="GK171" s="56"/>
      <c r="GL171" s="56"/>
      <c r="GM171" s="56"/>
      <c r="GN171" s="56"/>
      <c r="GO171" s="56"/>
      <c r="GP171" s="56"/>
      <c r="GR171" s="56"/>
      <c r="GS171" s="56"/>
      <c r="GT171" s="56"/>
      <c r="GU171" s="56"/>
      <c r="GV171" s="56"/>
      <c r="GW171" s="56"/>
      <c r="GX171" s="56"/>
      <c r="GY171" s="56"/>
      <c r="GZ171" s="56"/>
      <c r="HB171" s="56"/>
      <c r="HC171" s="56"/>
      <c r="HD171" s="56"/>
      <c r="HE171" s="56"/>
      <c r="HF171" s="56"/>
      <c r="HG171" s="56"/>
      <c r="HH171" s="56"/>
      <c r="HI171" s="56"/>
      <c r="HJ171" s="56"/>
      <c r="HL171" s="56"/>
      <c r="HM171" s="56"/>
      <c r="HN171" s="56"/>
      <c r="HO171" s="56"/>
      <c r="HP171" s="56"/>
      <c r="HQ171" s="56"/>
      <c r="HR171" s="56"/>
      <c r="HS171" s="56"/>
      <c r="HT171" s="56"/>
      <c r="HV171" s="56"/>
      <c r="HW171" s="56"/>
      <c r="HX171" s="56"/>
      <c r="HY171" s="56"/>
      <c r="HZ171" s="56"/>
      <c r="IA171" s="56"/>
      <c r="IB171" s="56"/>
      <c r="IC171" s="56"/>
      <c r="ID171" s="56"/>
      <c r="IF171" s="56"/>
      <c r="IG171" s="56"/>
      <c r="IH171" s="56"/>
      <c r="II171" s="56"/>
      <c r="IJ171" s="56"/>
      <c r="IK171" s="56"/>
      <c r="IL171" s="56"/>
      <c r="IM171" s="56"/>
      <c r="IN171" s="56"/>
      <c r="IP171" s="56"/>
      <c r="IQ171" s="56"/>
      <c r="IR171" s="56"/>
      <c r="IS171" s="56"/>
      <c r="IT171" s="56"/>
      <c r="IU171" s="56"/>
    </row>
    <row r="172" spans="1:255" ht="12.75" customHeight="1" thickBot="1" x14ac:dyDescent="0.25">
      <c r="A172" s="11"/>
      <c r="B172" s="106">
        <v>769.15</v>
      </c>
      <c r="C172" s="85" t="s">
        <v>80</v>
      </c>
      <c r="D172" s="86"/>
      <c r="E172" s="47"/>
      <c r="F172" s="47"/>
      <c r="G172" s="47"/>
      <c r="H172" s="48"/>
      <c r="I172" s="49">
        <f t="shared" si="4"/>
        <v>0</v>
      </c>
      <c r="J172" s="56"/>
      <c r="K172" s="56"/>
      <c r="L172" s="56"/>
      <c r="M172" s="56"/>
      <c r="N172" s="56"/>
      <c r="O172" s="56"/>
      <c r="P172" s="56"/>
      <c r="Q172" s="56"/>
      <c r="R172" s="56"/>
      <c r="T172" s="56"/>
      <c r="U172" s="56"/>
      <c r="V172" s="56"/>
      <c r="W172" s="56"/>
      <c r="X172" s="56"/>
      <c r="Y172" s="56"/>
      <c r="Z172" s="56"/>
      <c r="AA172" s="56"/>
      <c r="AB172" s="56"/>
      <c r="AD172" s="56"/>
      <c r="AE172" s="56"/>
      <c r="AF172" s="56"/>
      <c r="AG172" s="56"/>
      <c r="AH172" s="56"/>
      <c r="AI172" s="56"/>
      <c r="AJ172" s="56"/>
      <c r="AK172" s="56"/>
      <c r="AL172" s="56"/>
      <c r="AN172" s="56"/>
      <c r="AO172" s="56"/>
      <c r="AP172" s="56"/>
      <c r="AQ172" s="56"/>
      <c r="AR172" s="56"/>
      <c r="AS172" s="56"/>
      <c r="AT172" s="56"/>
      <c r="AU172" s="56"/>
      <c r="AV172" s="56"/>
      <c r="AX172" s="56"/>
      <c r="AY172" s="56"/>
      <c r="AZ172" s="56"/>
      <c r="BA172" s="56"/>
      <c r="BB172" s="56"/>
      <c r="BC172" s="56"/>
      <c r="BD172" s="56"/>
      <c r="BE172" s="56"/>
      <c r="BF172" s="56"/>
      <c r="BH172" s="56"/>
      <c r="BI172" s="56"/>
      <c r="BJ172" s="56"/>
      <c r="BK172" s="56"/>
      <c r="BL172" s="56"/>
      <c r="BM172" s="56"/>
      <c r="BN172" s="56"/>
      <c r="BO172" s="56"/>
      <c r="BP172" s="56"/>
      <c r="BR172" s="56"/>
      <c r="BS172" s="56"/>
      <c r="BT172" s="56"/>
      <c r="BU172" s="56"/>
      <c r="BV172" s="56"/>
      <c r="BW172" s="56"/>
      <c r="BX172" s="56"/>
      <c r="BY172" s="56"/>
      <c r="BZ172" s="56"/>
      <c r="CB172" s="56"/>
      <c r="CC172" s="56"/>
      <c r="CD172" s="56"/>
      <c r="CE172" s="56"/>
      <c r="CF172" s="56"/>
      <c r="CG172" s="56"/>
      <c r="CH172" s="56"/>
      <c r="CI172" s="56"/>
      <c r="CJ172" s="56"/>
      <c r="CL172" s="56"/>
      <c r="CM172" s="56"/>
      <c r="CN172" s="56"/>
      <c r="CO172" s="56"/>
      <c r="CP172" s="56"/>
      <c r="CQ172" s="56"/>
      <c r="CR172" s="56"/>
      <c r="CS172" s="56"/>
      <c r="CT172" s="56"/>
      <c r="CV172" s="56"/>
      <c r="CW172" s="56"/>
      <c r="CX172" s="56"/>
      <c r="CY172" s="56"/>
      <c r="CZ172" s="56"/>
      <c r="DA172" s="56"/>
      <c r="DB172" s="56"/>
      <c r="DC172" s="56"/>
      <c r="DD172" s="56"/>
      <c r="DF172" s="56"/>
      <c r="DG172" s="56"/>
      <c r="DH172" s="56"/>
      <c r="DI172" s="56"/>
      <c r="DJ172" s="56"/>
      <c r="DK172" s="56"/>
      <c r="DL172" s="56"/>
      <c r="DM172" s="56"/>
      <c r="DN172" s="56"/>
      <c r="DP172" s="56"/>
      <c r="DQ172" s="56"/>
      <c r="DR172" s="56"/>
      <c r="DS172" s="56"/>
      <c r="DT172" s="56"/>
      <c r="DU172" s="56"/>
      <c r="DV172" s="56"/>
      <c r="DW172" s="56"/>
      <c r="DX172" s="56"/>
      <c r="DZ172" s="56"/>
      <c r="EA172" s="56"/>
      <c r="EB172" s="56"/>
      <c r="EC172" s="56"/>
      <c r="ED172" s="56"/>
      <c r="EE172" s="56"/>
      <c r="EF172" s="56"/>
      <c r="EG172" s="56"/>
      <c r="EH172" s="56"/>
      <c r="EJ172" s="56"/>
      <c r="EK172" s="56"/>
      <c r="EL172" s="56"/>
      <c r="EM172" s="56"/>
      <c r="EN172" s="56"/>
      <c r="EO172" s="56"/>
      <c r="EP172" s="56"/>
      <c r="EQ172" s="56"/>
      <c r="ER172" s="56"/>
      <c r="ET172" s="56"/>
      <c r="EU172" s="56"/>
      <c r="EV172" s="56"/>
      <c r="EW172" s="56"/>
      <c r="EX172" s="56"/>
      <c r="EY172" s="56"/>
      <c r="EZ172" s="56"/>
      <c r="FA172" s="56"/>
      <c r="FB172" s="56"/>
      <c r="FD172" s="56"/>
      <c r="FE172" s="56"/>
      <c r="FF172" s="56"/>
      <c r="FG172" s="56"/>
      <c r="FH172" s="56"/>
      <c r="FI172" s="56"/>
      <c r="FJ172" s="56"/>
      <c r="FK172" s="56"/>
      <c r="FL172" s="56"/>
      <c r="FN172" s="56"/>
      <c r="FO172" s="56"/>
      <c r="FP172" s="56"/>
      <c r="FQ172" s="56"/>
      <c r="FR172" s="56"/>
      <c r="FS172" s="56"/>
      <c r="FT172" s="56"/>
      <c r="FU172" s="56"/>
      <c r="FV172" s="56"/>
      <c r="FX172" s="56"/>
      <c r="FY172" s="56"/>
      <c r="FZ172" s="56"/>
      <c r="GA172" s="56"/>
      <c r="GB172" s="56"/>
      <c r="GC172" s="56"/>
      <c r="GD172" s="56"/>
      <c r="GE172" s="56"/>
      <c r="GF172" s="56"/>
      <c r="GH172" s="56"/>
      <c r="GI172" s="56"/>
      <c r="GJ172" s="56"/>
      <c r="GK172" s="56"/>
      <c r="GL172" s="56"/>
      <c r="GM172" s="56"/>
      <c r="GN172" s="56"/>
      <c r="GO172" s="56"/>
      <c r="GP172" s="56"/>
      <c r="GR172" s="56"/>
      <c r="GS172" s="56"/>
      <c r="GT172" s="56"/>
      <c r="GU172" s="56"/>
      <c r="GV172" s="56"/>
      <c r="GW172" s="56"/>
      <c r="GX172" s="56"/>
      <c r="GY172" s="56"/>
      <c r="GZ172" s="56"/>
      <c r="HB172" s="56"/>
      <c r="HC172" s="56"/>
      <c r="HD172" s="56"/>
      <c r="HE172" s="56"/>
      <c r="HF172" s="56"/>
      <c r="HG172" s="56"/>
      <c r="HH172" s="56"/>
      <c r="HI172" s="56"/>
      <c r="HJ172" s="56"/>
      <c r="HL172" s="56"/>
      <c r="HM172" s="56"/>
      <c r="HN172" s="56"/>
      <c r="HO172" s="56"/>
      <c r="HP172" s="56"/>
      <c r="HQ172" s="56"/>
      <c r="HR172" s="56"/>
      <c r="HS172" s="56"/>
      <c r="HT172" s="56"/>
      <c r="HV172" s="56"/>
      <c r="HW172" s="56"/>
      <c r="HX172" s="56"/>
      <c r="HY172" s="56"/>
      <c r="HZ172" s="56"/>
      <c r="IA172" s="56"/>
      <c r="IB172" s="56"/>
      <c r="IC172" s="56"/>
      <c r="ID172" s="56"/>
      <c r="IF172" s="56"/>
      <c r="IG172" s="56"/>
      <c r="IH172" s="56"/>
      <c r="II172" s="56"/>
      <c r="IJ172" s="56"/>
      <c r="IK172" s="56"/>
      <c r="IL172" s="56"/>
      <c r="IM172" s="56"/>
      <c r="IN172" s="56"/>
      <c r="IP172" s="56"/>
      <c r="IQ172" s="56"/>
      <c r="IR172" s="56"/>
      <c r="IS172" s="56"/>
      <c r="IT172" s="56"/>
      <c r="IU172" s="56"/>
    </row>
    <row r="173" spans="1:255" ht="13.5" thickBot="1" x14ac:dyDescent="0.25">
      <c r="A173" s="11"/>
      <c r="B173" s="185"/>
      <c r="C173" s="70" t="s">
        <v>87</v>
      </c>
      <c r="D173" s="163"/>
      <c r="E173" s="53"/>
      <c r="F173" s="53"/>
      <c r="G173" s="53"/>
      <c r="H173" s="153"/>
      <c r="I173" s="49">
        <v>515.29999999999995</v>
      </c>
      <c r="J173" s="56"/>
      <c r="K173" s="56"/>
      <c r="L173" s="56"/>
      <c r="M173" s="56"/>
      <c r="N173" s="56"/>
      <c r="O173" s="56"/>
      <c r="P173" s="56"/>
      <c r="Q173" s="56"/>
      <c r="R173" s="56"/>
      <c r="T173" s="56"/>
      <c r="U173" s="56"/>
      <c r="V173" s="56"/>
      <c r="W173" s="56"/>
      <c r="X173" s="56"/>
      <c r="Y173" s="56"/>
      <c r="Z173" s="56"/>
      <c r="AA173" s="56"/>
      <c r="AB173" s="56"/>
      <c r="AD173" s="56"/>
      <c r="AE173" s="56"/>
      <c r="AF173" s="56"/>
      <c r="AG173" s="56"/>
      <c r="AH173" s="56"/>
      <c r="AI173" s="56"/>
      <c r="AJ173" s="56"/>
      <c r="AK173" s="56"/>
      <c r="AL173" s="56"/>
      <c r="AN173" s="56"/>
      <c r="AO173" s="56"/>
      <c r="AP173" s="56"/>
      <c r="AQ173" s="56"/>
      <c r="AR173" s="56"/>
      <c r="AS173" s="56"/>
      <c r="AT173" s="56"/>
      <c r="AU173" s="56"/>
      <c r="AV173" s="56"/>
      <c r="AX173" s="56"/>
      <c r="AY173" s="56"/>
      <c r="AZ173" s="56"/>
      <c r="BA173" s="56"/>
      <c r="BB173" s="56"/>
      <c r="BC173" s="56"/>
      <c r="BD173" s="56"/>
      <c r="BE173" s="56"/>
      <c r="BF173" s="56"/>
      <c r="BH173" s="56"/>
      <c r="BI173" s="56"/>
      <c r="BJ173" s="56"/>
      <c r="BK173" s="56"/>
      <c r="BL173" s="56"/>
      <c r="BM173" s="56"/>
      <c r="BN173" s="56"/>
      <c r="BO173" s="56"/>
      <c r="BP173" s="56"/>
      <c r="BR173" s="56"/>
      <c r="BS173" s="56"/>
      <c r="BT173" s="56"/>
      <c r="BU173" s="56"/>
      <c r="BV173" s="56"/>
      <c r="BW173" s="56"/>
      <c r="BX173" s="56"/>
      <c r="BY173" s="56"/>
      <c r="BZ173" s="56"/>
      <c r="CB173" s="56"/>
      <c r="CC173" s="56"/>
      <c r="CD173" s="56"/>
      <c r="CE173" s="56"/>
      <c r="CF173" s="56"/>
      <c r="CG173" s="56"/>
      <c r="CH173" s="56"/>
      <c r="CI173" s="56"/>
      <c r="CJ173" s="56"/>
      <c r="CL173" s="56"/>
      <c r="CM173" s="56"/>
      <c r="CN173" s="56"/>
      <c r="CO173" s="56"/>
      <c r="CP173" s="56"/>
      <c r="CQ173" s="56"/>
      <c r="CR173" s="56"/>
      <c r="CS173" s="56"/>
      <c r="CT173" s="56"/>
      <c r="CV173" s="56"/>
      <c r="CW173" s="56"/>
      <c r="CX173" s="56"/>
      <c r="CY173" s="56"/>
      <c r="CZ173" s="56"/>
      <c r="DA173" s="56"/>
      <c r="DB173" s="56"/>
      <c r="DC173" s="56"/>
      <c r="DD173" s="56"/>
      <c r="DF173" s="56"/>
      <c r="DG173" s="56"/>
      <c r="DH173" s="56"/>
      <c r="DI173" s="56"/>
      <c r="DJ173" s="56"/>
      <c r="DK173" s="56"/>
      <c r="DL173" s="56"/>
      <c r="DM173" s="56"/>
      <c r="DN173" s="56"/>
      <c r="DP173" s="56"/>
      <c r="DQ173" s="56"/>
      <c r="DR173" s="56"/>
      <c r="DS173" s="56"/>
      <c r="DT173" s="56"/>
      <c r="DU173" s="56"/>
      <c r="DV173" s="56"/>
      <c r="DW173" s="56"/>
      <c r="DX173" s="56"/>
      <c r="DZ173" s="56"/>
      <c r="EA173" s="56"/>
      <c r="EB173" s="56"/>
      <c r="EC173" s="56"/>
      <c r="ED173" s="56"/>
      <c r="EE173" s="56"/>
      <c r="EF173" s="56"/>
      <c r="EG173" s="56"/>
      <c r="EH173" s="56"/>
      <c r="EJ173" s="56"/>
      <c r="EK173" s="56"/>
      <c r="EL173" s="56"/>
      <c r="EM173" s="56"/>
      <c r="EN173" s="56"/>
      <c r="EO173" s="56"/>
      <c r="EP173" s="56"/>
      <c r="EQ173" s="56"/>
      <c r="ER173" s="56"/>
      <c r="ET173" s="56"/>
      <c r="EU173" s="56"/>
      <c r="EV173" s="56"/>
      <c r="EW173" s="56"/>
      <c r="EX173" s="56"/>
      <c r="EY173" s="56"/>
      <c r="EZ173" s="56"/>
      <c r="FA173" s="56"/>
      <c r="FB173" s="56"/>
      <c r="FD173" s="56"/>
      <c r="FE173" s="56"/>
      <c r="FF173" s="56"/>
      <c r="FG173" s="56"/>
      <c r="FH173" s="56"/>
      <c r="FI173" s="56"/>
      <c r="FJ173" s="56"/>
      <c r="FK173" s="56"/>
      <c r="FL173" s="56"/>
      <c r="FN173" s="56"/>
      <c r="FO173" s="56"/>
      <c r="FP173" s="56"/>
      <c r="FQ173" s="56"/>
      <c r="FR173" s="56"/>
      <c r="FS173" s="56"/>
      <c r="FT173" s="56"/>
      <c r="FU173" s="56"/>
      <c r="FV173" s="56"/>
      <c r="FX173" s="56"/>
      <c r="FY173" s="56"/>
      <c r="FZ173" s="56"/>
      <c r="GA173" s="56"/>
      <c r="GB173" s="56"/>
      <c r="GC173" s="56"/>
      <c r="GD173" s="56"/>
      <c r="GE173" s="56"/>
      <c r="GF173" s="56"/>
      <c r="GH173" s="56"/>
      <c r="GI173" s="56"/>
      <c r="GJ173" s="56"/>
      <c r="GK173" s="56"/>
      <c r="GL173" s="56"/>
      <c r="GM173" s="56"/>
      <c r="GN173" s="56"/>
      <c r="GO173" s="56"/>
      <c r="GP173" s="56"/>
      <c r="GR173" s="56"/>
      <c r="GS173" s="56"/>
      <c r="GT173" s="56"/>
      <c r="GU173" s="56"/>
      <c r="GV173" s="56"/>
      <c r="GW173" s="56"/>
      <c r="GX173" s="56"/>
      <c r="GY173" s="56"/>
      <c r="GZ173" s="56"/>
      <c r="HB173" s="56"/>
      <c r="HC173" s="56"/>
      <c r="HD173" s="56"/>
      <c r="HE173" s="56"/>
      <c r="HF173" s="56"/>
      <c r="HG173" s="56"/>
      <c r="HH173" s="56"/>
      <c r="HI173" s="56"/>
      <c r="HJ173" s="56"/>
      <c r="HL173" s="56"/>
      <c r="HM173" s="56"/>
      <c r="HN173" s="56"/>
      <c r="HO173" s="56"/>
      <c r="HP173" s="56"/>
      <c r="HQ173" s="56"/>
      <c r="HR173" s="56"/>
      <c r="HS173" s="56"/>
      <c r="HT173" s="56"/>
      <c r="HV173" s="56"/>
      <c r="HW173" s="56"/>
      <c r="HX173" s="56"/>
      <c r="HY173" s="56"/>
      <c r="HZ173" s="56"/>
      <c r="IA173" s="56"/>
      <c r="IB173" s="56"/>
      <c r="IC173" s="56"/>
      <c r="ID173" s="56"/>
      <c r="IF173" s="56"/>
      <c r="IG173" s="56"/>
      <c r="IH173" s="56"/>
      <c r="II173" s="56"/>
      <c r="IJ173" s="56"/>
      <c r="IK173" s="56"/>
      <c r="IL173" s="56"/>
      <c r="IM173" s="56"/>
      <c r="IN173" s="56"/>
      <c r="IP173" s="56"/>
      <c r="IQ173" s="56"/>
      <c r="IR173" s="56"/>
      <c r="IS173" s="56"/>
      <c r="IT173" s="56"/>
      <c r="IU173" s="56"/>
    </row>
    <row r="174" spans="1:255" ht="12.75" customHeight="1" thickBot="1" x14ac:dyDescent="0.25">
      <c r="A174" s="11"/>
      <c r="B174" s="18">
        <f>SUM(B161:B172)</f>
        <v>10087.639999999998</v>
      </c>
      <c r="C174" s="17"/>
      <c r="D174" s="18"/>
      <c r="E174" s="19"/>
      <c r="F174" s="17"/>
      <c r="G174" s="17"/>
      <c r="H174" s="18" t="s">
        <v>17</v>
      </c>
      <c r="I174" s="18">
        <f>SUM(I161:I173)</f>
        <v>515.29999999999995</v>
      </c>
      <c r="J174" s="56"/>
      <c r="K174" s="56"/>
      <c r="L174" s="56"/>
      <c r="M174" s="56"/>
      <c r="N174" s="56"/>
      <c r="O174" s="56"/>
      <c r="P174" s="56"/>
      <c r="Q174" s="56"/>
      <c r="R174" s="56"/>
      <c r="T174" s="56"/>
      <c r="U174" s="56"/>
      <c r="V174" s="56"/>
      <c r="W174" s="56"/>
      <c r="X174" s="56"/>
      <c r="Y174" s="56"/>
      <c r="Z174" s="56"/>
      <c r="AA174" s="56"/>
      <c r="AB174" s="56"/>
      <c r="AD174" s="56"/>
      <c r="AE174" s="56"/>
      <c r="AF174" s="56"/>
      <c r="AG174" s="56"/>
      <c r="AH174" s="56"/>
      <c r="AI174" s="56"/>
      <c r="AJ174" s="56"/>
      <c r="AK174" s="56"/>
      <c r="AL174" s="56"/>
      <c r="AN174" s="56"/>
      <c r="AO174" s="56"/>
      <c r="AP174" s="56"/>
      <c r="AQ174" s="56"/>
      <c r="AR174" s="56"/>
      <c r="AS174" s="56"/>
      <c r="AT174" s="56"/>
      <c r="AU174" s="56"/>
      <c r="AV174" s="56"/>
      <c r="AX174" s="56"/>
      <c r="AY174" s="56"/>
      <c r="AZ174" s="56"/>
      <c r="BA174" s="56"/>
      <c r="BB174" s="56"/>
      <c r="BC174" s="56"/>
      <c r="BD174" s="56"/>
      <c r="BE174" s="56"/>
      <c r="BF174" s="56"/>
      <c r="BH174" s="56"/>
      <c r="BI174" s="56"/>
      <c r="BJ174" s="56"/>
      <c r="BK174" s="56"/>
      <c r="BL174" s="56"/>
      <c r="BM174" s="56"/>
      <c r="BN174" s="56"/>
      <c r="BO174" s="56"/>
      <c r="BP174" s="56"/>
      <c r="BR174" s="56"/>
      <c r="BS174" s="56"/>
      <c r="BT174" s="56"/>
      <c r="BU174" s="56"/>
      <c r="BV174" s="56"/>
      <c r="BW174" s="56"/>
      <c r="BX174" s="56"/>
      <c r="BY174" s="56"/>
      <c r="BZ174" s="56"/>
      <c r="CB174" s="56"/>
      <c r="CC174" s="56"/>
      <c r="CD174" s="56"/>
      <c r="CE174" s="56"/>
      <c r="CF174" s="56"/>
      <c r="CG174" s="56"/>
      <c r="CH174" s="56"/>
      <c r="CI174" s="56"/>
      <c r="CJ174" s="56"/>
      <c r="CL174" s="56"/>
      <c r="CM174" s="56"/>
      <c r="CN174" s="56"/>
      <c r="CO174" s="56"/>
      <c r="CP174" s="56"/>
      <c r="CQ174" s="56"/>
      <c r="CR174" s="56"/>
      <c r="CS174" s="56"/>
      <c r="CT174" s="56"/>
      <c r="CV174" s="56"/>
      <c r="CW174" s="56"/>
      <c r="CX174" s="56"/>
      <c r="CY174" s="56"/>
      <c r="CZ174" s="56"/>
      <c r="DA174" s="56"/>
      <c r="DB174" s="56"/>
      <c r="DC174" s="56"/>
      <c r="DD174" s="56"/>
      <c r="DF174" s="56"/>
      <c r="DG174" s="56"/>
      <c r="DH174" s="56"/>
      <c r="DI174" s="56"/>
      <c r="DJ174" s="56"/>
      <c r="DK174" s="56"/>
      <c r="DL174" s="56"/>
      <c r="DM174" s="56"/>
      <c r="DN174" s="56"/>
      <c r="DP174" s="56"/>
      <c r="DQ174" s="56"/>
      <c r="DR174" s="56"/>
      <c r="DS174" s="56"/>
      <c r="DT174" s="56"/>
      <c r="DU174" s="56"/>
      <c r="DV174" s="56"/>
      <c r="DW174" s="56"/>
      <c r="DX174" s="56"/>
      <c r="DZ174" s="56"/>
      <c r="EA174" s="56"/>
      <c r="EB174" s="56"/>
      <c r="EC174" s="56"/>
      <c r="ED174" s="56"/>
      <c r="EE174" s="56"/>
      <c r="EF174" s="56"/>
      <c r="EG174" s="56"/>
      <c r="EH174" s="56"/>
      <c r="EJ174" s="56"/>
      <c r="EK174" s="56"/>
      <c r="EL174" s="56"/>
      <c r="EM174" s="56"/>
      <c r="EN174" s="56"/>
      <c r="EO174" s="56"/>
      <c r="EP174" s="56"/>
      <c r="EQ174" s="56"/>
      <c r="ER174" s="56"/>
      <c r="ET174" s="56"/>
      <c r="EU174" s="56"/>
      <c r="EV174" s="56"/>
      <c r="EW174" s="56"/>
      <c r="EX174" s="56"/>
      <c r="EY174" s="56"/>
      <c r="EZ174" s="56"/>
      <c r="FA174" s="56"/>
      <c r="FB174" s="56"/>
      <c r="FD174" s="56"/>
      <c r="FE174" s="56"/>
      <c r="FF174" s="56"/>
      <c r="FG174" s="56"/>
      <c r="FH174" s="56"/>
      <c r="FI174" s="56"/>
      <c r="FJ174" s="56"/>
      <c r="FK174" s="56"/>
      <c r="FL174" s="56"/>
      <c r="FN174" s="56"/>
      <c r="FO174" s="56"/>
      <c r="FP174" s="56"/>
      <c r="FQ174" s="56"/>
      <c r="FR174" s="56"/>
      <c r="FS174" s="56"/>
      <c r="FT174" s="56"/>
      <c r="FU174" s="56"/>
      <c r="FV174" s="56"/>
      <c r="FX174" s="56"/>
      <c r="FY174" s="56"/>
      <c r="FZ174" s="56"/>
      <c r="GA174" s="56"/>
      <c r="GB174" s="56"/>
      <c r="GC174" s="56"/>
      <c r="GD174" s="56"/>
      <c r="GE174" s="56"/>
      <c r="GF174" s="56"/>
      <c r="GH174" s="56"/>
      <c r="GI174" s="56"/>
      <c r="GJ174" s="56"/>
      <c r="GK174" s="56"/>
      <c r="GL174" s="56"/>
      <c r="GM174" s="56"/>
      <c r="GN174" s="56"/>
      <c r="GO174" s="56"/>
      <c r="GP174" s="56"/>
      <c r="GR174" s="56"/>
      <c r="GS174" s="56"/>
      <c r="GT174" s="56"/>
      <c r="GU174" s="56"/>
      <c r="GV174" s="56"/>
      <c r="GW174" s="56"/>
      <c r="GX174" s="56"/>
      <c r="GY174" s="56"/>
      <c r="GZ174" s="56"/>
      <c r="HB174" s="56"/>
      <c r="HC174" s="56"/>
      <c r="HD174" s="56"/>
      <c r="HE174" s="56"/>
      <c r="HF174" s="56"/>
      <c r="HG174" s="56"/>
      <c r="HH174" s="56"/>
      <c r="HI174" s="56"/>
      <c r="HJ174" s="56"/>
      <c r="HL174" s="56"/>
      <c r="HM174" s="56"/>
      <c r="HN174" s="56"/>
      <c r="HO174" s="56"/>
      <c r="HP174" s="56"/>
      <c r="HQ174" s="56"/>
      <c r="HR174" s="56"/>
      <c r="HS174" s="56"/>
      <c r="HT174" s="56"/>
      <c r="HV174" s="56"/>
      <c r="HW174" s="56"/>
      <c r="HX174" s="56"/>
      <c r="HY174" s="56"/>
      <c r="HZ174" s="56"/>
      <c r="IA174" s="56"/>
      <c r="IB174" s="56"/>
      <c r="IC174" s="56"/>
      <c r="ID174" s="56"/>
      <c r="IF174" s="56"/>
      <c r="IG174" s="56"/>
      <c r="IH174" s="56"/>
      <c r="II174" s="56"/>
      <c r="IJ174" s="56"/>
      <c r="IK174" s="56"/>
      <c r="IL174" s="56"/>
      <c r="IM174" s="56"/>
      <c r="IN174" s="56"/>
      <c r="IP174" s="56"/>
      <c r="IQ174" s="56"/>
      <c r="IR174" s="56"/>
      <c r="IS174" s="56"/>
      <c r="IT174" s="56"/>
      <c r="IU174" s="56"/>
    </row>
    <row r="175" spans="1:255" ht="64.5" thickBot="1" x14ac:dyDescent="0.25">
      <c r="A175" s="46" t="s">
        <v>97</v>
      </c>
      <c r="B175" s="114" t="s">
        <v>16</v>
      </c>
      <c r="C175" s="114" t="s">
        <v>5</v>
      </c>
      <c r="D175" s="114" t="s">
        <v>23</v>
      </c>
      <c r="E175" s="118" t="s">
        <v>18</v>
      </c>
      <c r="F175" s="114" t="s">
        <v>19</v>
      </c>
      <c r="G175" s="114" t="s">
        <v>10</v>
      </c>
      <c r="H175" s="114" t="s">
        <v>13</v>
      </c>
      <c r="I175" s="115" t="s">
        <v>12</v>
      </c>
      <c r="J175" s="56"/>
      <c r="K175" s="56"/>
      <c r="L175" s="56"/>
      <c r="M175" s="56"/>
      <c r="N175" s="56"/>
      <c r="O175" s="56"/>
      <c r="P175" s="56"/>
      <c r="Q175" s="56"/>
      <c r="R175" s="56"/>
      <c r="T175" s="56"/>
      <c r="U175" s="56"/>
      <c r="V175" s="56"/>
      <c r="W175" s="56"/>
      <c r="X175" s="56"/>
      <c r="Y175" s="56"/>
      <c r="Z175" s="56"/>
      <c r="AA175" s="56"/>
      <c r="AB175" s="56"/>
      <c r="AD175" s="56"/>
      <c r="AE175" s="56"/>
      <c r="AF175" s="56"/>
      <c r="AG175" s="56"/>
      <c r="AH175" s="56"/>
      <c r="AI175" s="56"/>
      <c r="AJ175" s="56"/>
      <c r="AK175" s="56"/>
      <c r="AL175" s="56"/>
      <c r="AN175" s="56"/>
      <c r="AO175" s="56"/>
      <c r="AP175" s="56"/>
      <c r="AQ175" s="56"/>
      <c r="AR175" s="56"/>
      <c r="AS175" s="56"/>
      <c r="AT175" s="56"/>
      <c r="AU175" s="56"/>
      <c r="AV175" s="56"/>
      <c r="AX175" s="56"/>
      <c r="AY175" s="56"/>
      <c r="AZ175" s="56"/>
      <c r="BA175" s="56"/>
      <c r="BB175" s="56"/>
      <c r="BC175" s="56"/>
      <c r="BD175" s="56"/>
      <c r="BE175" s="56"/>
      <c r="BF175" s="56"/>
      <c r="BH175" s="56"/>
      <c r="BI175" s="56"/>
      <c r="BJ175" s="56"/>
      <c r="BK175" s="56"/>
      <c r="BL175" s="56"/>
      <c r="BM175" s="56"/>
      <c r="BN175" s="56"/>
      <c r="BO175" s="56"/>
      <c r="BP175" s="56"/>
      <c r="BR175" s="56"/>
      <c r="BS175" s="56"/>
      <c r="BT175" s="56"/>
      <c r="BU175" s="56"/>
      <c r="BV175" s="56"/>
      <c r="BW175" s="56"/>
      <c r="BX175" s="56"/>
      <c r="BY175" s="56"/>
      <c r="BZ175" s="56"/>
      <c r="CB175" s="56"/>
      <c r="CC175" s="56"/>
      <c r="CD175" s="56"/>
      <c r="CE175" s="56"/>
      <c r="CF175" s="56"/>
      <c r="CG175" s="56"/>
      <c r="CH175" s="56"/>
      <c r="CI175" s="56"/>
      <c r="CJ175" s="56"/>
      <c r="CL175" s="56"/>
      <c r="CM175" s="56"/>
      <c r="CN175" s="56"/>
      <c r="CO175" s="56"/>
      <c r="CP175" s="56"/>
      <c r="CQ175" s="56"/>
      <c r="CR175" s="56"/>
      <c r="CS175" s="56"/>
      <c r="CT175" s="56"/>
      <c r="CV175" s="56"/>
      <c r="CW175" s="56"/>
      <c r="CX175" s="56"/>
      <c r="CY175" s="56"/>
      <c r="CZ175" s="56"/>
      <c r="DA175" s="56"/>
      <c r="DB175" s="56"/>
      <c r="DC175" s="56"/>
      <c r="DD175" s="56"/>
      <c r="DF175" s="56"/>
      <c r="DG175" s="56"/>
      <c r="DH175" s="56"/>
      <c r="DI175" s="56"/>
      <c r="DJ175" s="56"/>
      <c r="DK175" s="56"/>
      <c r="DL175" s="56"/>
      <c r="DM175" s="56"/>
      <c r="DN175" s="56"/>
      <c r="DP175" s="56"/>
      <c r="DQ175" s="56"/>
      <c r="DR175" s="56"/>
      <c r="DS175" s="56"/>
      <c r="DT175" s="56"/>
      <c r="DU175" s="56"/>
      <c r="DV175" s="56"/>
      <c r="DW175" s="56"/>
      <c r="DX175" s="56"/>
      <c r="DZ175" s="56"/>
      <c r="EA175" s="56"/>
      <c r="EB175" s="56"/>
      <c r="EC175" s="56"/>
      <c r="ED175" s="56"/>
      <c r="EE175" s="56"/>
      <c r="EF175" s="56"/>
      <c r="EG175" s="56"/>
      <c r="EH175" s="56"/>
      <c r="EJ175" s="56"/>
      <c r="EK175" s="56"/>
      <c r="EL175" s="56"/>
      <c r="EM175" s="56"/>
      <c r="EN175" s="56"/>
      <c r="EO175" s="56"/>
      <c r="EP175" s="56"/>
      <c r="EQ175" s="56"/>
      <c r="ER175" s="56"/>
      <c r="ET175" s="56"/>
      <c r="EU175" s="56"/>
      <c r="EV175" s="56"/>
      <c r="EW175" s="56"/>
      <c r="EX175" s="56"/>
      <c r="EY175" s="56"/>
      <c r="EZ175" s="56"/>
      <c r="FA175" s="56"/>
      <c r="FB175" s="56"/>
      <c r="FD175" s="56"/>
      <c r="FE175" s="56"/>
      <c r="FF175" s="56"/>
      <c r="FG175" s="56"/>
      <c r="FH175" s="56"/>
      <c r="FI175" s="56"/>
      <c r="FJ175" s="56"/>
      <c r="FK175" s="56"/>
      <c r="FL175" s="56"/>
      <c r="FN175" s="56"/>
      <c r="FO175" s="56"/>
      <c r="FP175" s="56"/>
      <c r="FQ175" s="56"/>
      <c r="FR175" s="56"/>
      <c r="FS175" s="56"/>
      <c r="FT175" s="56"/>
      <c r="FU175" s="56"/>
      <c r="FV175" s="56"/>
      <c r="FX175" s="56"/>
      <c r="FY175" s="56"/>
      <c r="FZ175" s="56"/>
      <c r="GA175" s="56"/>
      <c r="GB175" s="56"/>
      <c r="GC175" s="56"/>
      <c r="GD175" s="56"/>
      <c r="GE175" s="56"/>
      <c r="GF175" s="56"/>
      <c r="GH175" s="56"/>
      <c r="GI175" s="56"/>
      <c r="GJ175" s="56"/>
      <c r="GK175" s="56"/>
      <c r="GL175" s="56"/>
      <c r="GM175" s="56"/>
      <c r="GN175" s="56"/>
      <c r="GO175" s="56"/>
      <c r="GP175" s="56"/>
      <c r="GR175" s="56"/>
      <c r="GS175" s="56"/>
      <c r="GT175" s="56"/>
      <c r="GU175" s="56"/>
      <c r="GV175" s="56"/>
      <c r="GW175" s="56"/>
      <c r="GX175" s="56"/>
      <c r="GY175" s="56"/>
      <c r="GZ175" s="56"/>
      <c r="HB175" s="56"/>
      <c r="HC175" s="56"/>
      <c r="HD175" s="56"/>
      <c r="HE175" s="56"/>
      <c r="HF175" s="56"/>
      <c r="HG175" s="56"/>
      <c r="HH175" s="56"/>
      <c r="HI175" s="56"/>
      <c r="HJ175" s="56"/>
      <c r="HL175" s="56"/>
      <c r="HM175" s="56"/>
      <c r="HN175" s="56"/>
      <c r="HO175" s="56"/>
      <c r="HP175" s="56"/>
      <c r="HQ175" s="56"/>
      <c r="HR175" s="56"/>
      <c r="HS175" s="56"/>
      <c r="HT175" s="56"/>
      <c r="HV175" s="56"/>
      <c r="HW175" s="56"/>
      <c r="HX175" s="56"/>
      <c r="HY175" s="56"/>
      <c r="HZ175" s="56"/>
      <c r="IA175" s="56"/>
      <c r="IB175" s="56"/>
      <c r="IC175" s="56"/>
      <c r="ID175" s="56"/>
      <c r="IF175" s="56"/>
      <c r="IG175" s="56"/>
      <c r="IH175" s="56"/>
      <c r="II175" s="56"/>
      <c r="IJ175" s="56"/>
      <c r="IK175" s="56"/>
      <c r="IL175" s="56"/>
      <c r="IM175" s="56"/>
      <c r="IN175" s="56"/>
      <c r="IP175" s="56"/>
      <c r="IQ175" s="56"/>
      <c r="IR175" s="56"/>
      <c r="IS175" s="56"/>
      <c r="IT175" s="56"/>
      <c r="IU175" s="56"/>
    </row>
    <row r="176" spans="1:255" ht="39" thickBot="1" x14ac:dyDescent="0.25">
      <c r="A176" s="117" t="s">
        <v>2277</v>
      </c>
      <c r="B176" s="164"/>
      <c r="C176" s="85" t="s">
        <v>87</v>
      </c>
      <c r="D176" s="238"/>
      <c r="E176" s="239"/>
      <c r="F176" s="238"/>
      <c r="G176" s="239"/>
      <c r="H176" s="255"/>
      <c r="I176" s="256">
        <v>11616.62</v>
      </c>
    </row>
    <row r="177" spans="1:9" ht="13.5" thickBot="1" x14ac:dyDescent="0.25">
      <c r="A177" s="46"/>
      <c r="B177" s="76">
        <f>SUM(B176:B176)</f>
        <v>0</v>
      </c>
      <c r="C177" s="75"/>
      <c r="D177" s="76"/>
      <c r="E177" s="77"/>
      <c r="F177" s="75"/>
      <c r="G177" s="75"/>
      <c r="H177" s="76" t="s">
        <v>17</v>
      </c>
      <c r="I177" s="76">
        <f>SUM(I176:I176)</f>
        <v>11616.62</v>
      </c>
    </row>
    <row r="178" spans="1:9" ht="39" thickBot="1" x14ac:dyDescent="0.25">
      <c r="A178" s="134" t="s">
        <v>96</v>
      </c>
      <c r="B178" s="114" t="s">
        <v>16</v>
      </c>
      <c r="C178" s="114" t="s">
        <v>5</v>
      </c>
      <c r="D178" s="114" t="s">
        <v>23</v>
      </c>
      <c r="E178" s="279" t="s">
        <v>18</v>
      </c>
      <c r="F178" s="114" t="s">
        <v>19</v>
      </c>
      <c r="G178" s="114" t="s">
        <v>10</v>
      </c>
      <c r="H178" s="114" t="s">
        <v>13</v>
      </c>
      <c r="I178" s="115" t="s">
        <v>12</v>
      </c>
    </row>
    <row r="179" spans="1:9" ht="13.5" thickBot="1" x14ac:dyDescent="0.25">
      <c r="A179" s="206"/>
      <c r="B179" s="185"/>
      <c r="C179" s="70" t="s">
        <v>87</v>
      </c>
      <c r="D179" s="163"/>
      <c r="E179" s="53"/>
      <c r="F179" s="53"/>
      <c r="G179" s="53"/>
      <c r="H179" s="153"/>
      <c r="I179" s="471">
        <v>16409.52</v>
      </c>
    </row>
    <row r="180" spans="1:9" ht="13.5" thickBot="1" x14ac:dyDescent="0.25">
      <c r="A180" s="134"/>
      <c r="B180" s="271"/>
      <c r="C180" s="75"/>
      <c r="D180" s="76"/>
      <c r="E180" s="77"/>
      <c r="F180" s="75"/>
      <c r="G180" s="75"/>
      <c r="H180" s="76"/>
      <c r="I180" s="78">
        <f>SUM(I179)</f>
        <v>16409.52</v>
      </c>
    </row>
    <row r="181" spans="1:9" x14ac:dyDescent="0.2">
      <c r="A181" s="9"/>
      <c r="B181" s="9"/>
      <c r="C181" s="9"/>
      <c r="D181" s="9"/>
      <c r="E181" s="9"/>
      <c r="F181" s="20"/>
      <c r="G181" s="20"/>
      <c r="H181" s="20"/>
      <c r="I181" s="20"/>
    </row>
    <row r="182" spans="1:9" ht="12.75" customHeight="1" x14ac:dyDescent="0.2">
      <c r="A182" s="21" t="s">
        <v>21</v>
      </c>
      <c r="B182" s="22"/>
      <c r="C182" s="23"/>
      <c r="D182" s="4" t="s">
        <v>9</v>
      </c>
      <c r="E182" s="4" t="s">
        <v>6</v>
      </c>
      <c r="F182" s="119" t="s">
        <v>7</v>
      </c>
    </row>
    <row r="183" spans="1:9" ht="12.75" customHeight="1" x14ac:dyDescent="0.2">
      <c r="A183" s="642" t="s">
        <v>15</v>
      </c>
      <c r="B183" s="643"/>
      <c r="C183" s="25"/>
      <c r="D183" s="26">
        <f>B81</f>
        <v>31362.410000000003</v>
      </c>
      <c r="E183" s="26">
        <f>I81</f>
        <v>55430.975999999988</v>
      </c>
      <c r="F183" s="120">
        <f>D183+E183</f>
        <v>86793.385999999999</v>
      </c>
    </row>
    <row r="184" spans="1:9" ht="12.75" customHeight="1" x14ac:dyDescent="0.2">
      <c r="A184" s="642" t="s">
        <v>1067</v>
      </c>
      <c r="B184" s="643"/>
      <c r="C184" s="25"/>
      <c r="D184" s="26">
        <f>B100</f>
        <v>45058.07</v>
      </c>
      <c r="E184" s="26">
        <f>I100</f>
        <v>1238.3899999999999</v>
      </c>
      <c r="F184" s="120">
        <f>D184+E184</f>
        <v>46296.46</v>
      </c>
    </row>
    <row r="185" spans="1:9" ht="12.75" customHeight="1" x14ac:dyDescent="0.2">
      <c r="A185" s="642" t="s">
        <v>14</v>
      </c>
      <c r="B185" s="643"/>
      <c r="C185" s="25"/>
      <c r="D185" s="26">
        <f>B119</f>
        <v>34165.630000000005</v>
      </c>
      <c r="E185" s="26">
        <f>I119</f>
        <v>499.28</v>
      </c>
      <c r="F185" s="120">
        <f>D185+E185</f>
        <v>34664.910000000003</v>
      </c>
    </row>
    <row r="186" spans="1:9" ht="12.75" customHeight="1" x14ac:dyDescent="0.2">
      <c r="A186" s="642" t="s">
        <v>146</v>
      </c>
      <c r="B186" s="643"/>
      <c r="C186" s="25"/>
      <c r="D186" s="26">
        <f>B134</f>
        <v>0</v>
      </c>
      <c r="E186" s="26">
        <f>I134</f>
        <v>0</v>
      </c>
      <c r="F186" s="120">
        <f>D186+E186</f>
        <v>0</v>
      </c>
      <c r="G186" s="56"/>
    </row>
    <row r="187" spans="1:9" ht="12.75" customHeight="1" x14ac:dyDescent="0.2">
      <c r="A187" s="642" t="s">
        <v>26</v>
      </c>
      <c r="B187" s="643"/>
      <c r="C187" s="25"/>
      <c r="D187" s="26">
        <f>B174</f>
        <v>10087.639999999998</v>
      </c>
      <c r="E187" s="26">
        <f>I174</f>
        <v>515.29999999999995</v>
      </c>
      <c r="F187" s="120">
        <f>D187+E187</f>
        <v>10602.939999999997</v>
      </c>
      <c r="G187" s="56"/>
    </row>
    <row r="188" spans="1:9" ht="12.75" customHeight="1" x14ac:dyDescent="0.2">
      <c r="A188" s="646" t="s">
        <v>69</v>
      </c>
      <c r="B188" s="647"/>
      <c r="C188" s="245"/>
      <c r="D188" s="246"/>
      <c r="E188" s="246"/>
      <c r="F188" s="242">
        <f>F189+F192+F193+F194+F195+F190+F191</f>
        <v>42114.720000000001</v>
      </c>
      <c r="G188" s="56"/>
    </row>
    <row r="189" spans="1:9" ht="12.75" customHeight="1" x14ac:dyDescent="0.2">
      <c r="A189" s="644" t="s">
        <v>82</v>
      </c>
      <c r="B189" s="645"/>
      <c r="C189" s="25"/>
      <c r="D189" s="26"/>
      <c r="E189" s="26"/>
      <c r="F189" s="120">
        <f>I148</f>
        <v>3213.9899999999993</v>
      </c>
      <c r="G189" s="56"/>
    </row>
    <row r="190" spans="1:9" ht="57.6" customHeight="1" x14ac:dyDescent="0.2">
      <c r="A190" s="650" t="s">
        <v>2275</v>
      </c>
      <c r="B190" s="651"/>
      <c r="C190" s="25"/>
      <c r="D190" s="26"/>
      <c r="E190" s="26"/>
      <c r="F190" s="120">
        <f>I151</f>
        <v>24.82</v>
      </c>
      <c r="G190" s="56"/>
    </row>
    <row r="191" spans="1:9" ht="43.15" customHeight="1" x14ac:dyDescent="0.2">
      <c r="A191" s="650" t="s">
        <v>2276</v>
      </c>
      <c r="B191" s="651"/>
      <c r="C191" s="25"/>
      <c r="D191" s="26"/>
      <c r="E191" s="26"/>
      <c r="F191" s="120">
        <f>I154</f>
        <v>177.35</v>
      </c>
      <c r="G191" s="56"/>
    </row>
    <row r="192" spans="1:9" ht="12.75" customHeight="1" x14ac:dyDescent="0.2">
      <c r="A192" s="642" t="s">
        <v>2270</v>
      </c>
      <c r="B192" s="643"/>
      <c r="C192" s="25"/>
      <c r="D192" s="26"/>
      <c r="E192" s="26"/>
      <c r="F192" s="120">
        <f>I155</f>
        <v>32760.18</v>
      </c>
      <c r="G192" s="56"/>
    </row>
    <row r="193" spans="1:7" ht="12.75" customHeight="1" x14ac:dyDescent="0.2">
      <c r="A193" s="644" t="s">
        <v>84</v>
      </c>
      <c r="B193" s="645"/>
      <c r="C193" s="25"/>
      <c r="D193" s="26"/>
      <c r="E193" s="26"/>
      <c r="F193" s="120">
        <f>I156</f>
        <v>2299.33</v>
      </c>
      <c r="G193" s="56"/>
    </row>
    <row r="194" spans="1:7" ht="12.75" customHeight="1" x14ac:dyDescent="0.2">
      <c r="A194" s="644" t="s">
        <v>86</v>
      </c>
      <c r="B194" s="645"/>
      <c r="C194" s="25"/>
      <c r="D194" s="26"/>
      <c r="E194" s="26"/>
      <c r="F194" s="120">
        <f>I157</f>
        <v>2099.14</v>
      </c>
      <c r="G194" s="56"/>
    </row>
    <row r="195" spans="1:7" ht="12.75" customHeight="1" x14ac:dyDescent="0.2">
      <c r="A195" s="644" t="s">
        <v>88</v>
      </c>
      <c r="B195" s="645"/>
      <c r="C195" s="25"/>
      <c r="D195" s="26"/>
      <c r="E195" s="26"/>
      <c r="F195" s="120">
        <f>I158</f>
        <v>1539.91</v>
      </c>
      <c r="G195" s="56"/>
    </row>
    <row r="196" spans="1:7" ht="27" customHeight="1" x14ac:dyDescent="0.2">
      <c r="A196" s="650" t="s">
        <v>2</v>
      </c>
      <c r="B196" s="651"/>
      <c r="C196" s="25"/>
      <c r="D196" s="26">
        <f>B177</f>
        <v>0</v>
      </c>
      <c r="E196" s="26"/>
      <c r="F196" s="120">
        <f>D196+E196+I177</f>
        <v>11616.62</v>
      </c>
      <c r="G196" s="56"/>
    </row>
    <row r="197" spans="1:7" ht="27" customHeight="1" x14ac:dyDescent="0.2">
      <c r="A197" s="650" t="s">
        <v>96</v>
      </c>
      <c r="B197" s="651"/>
      <c r="C197" s="25"/>
      <c r="D197" s="26"/>
      <c r="E197" s="26"/>
      <c r="F197" s="120">
        <f>I180</f>
        <v>16409.52</v>
      </c>
      <c r="G197" s="56"/>
    </row>
    <row r="198" spans="1:7" ht="12.75" customHeight="1" x14ac:dyDescent="0.2">
      <c r="A198" s="648" t="s">
        <v>22</v>
      </c>
      <c r="B198" s="649"/>
      <c r="C198" s="27"/>
      <c r="D198" s="28">
        <f>SUM(D183:D196)</f>
        <v>120673.75000000001</v>
      </c>
      <c r="E198" s="28">
        <f>SUM(E183:E187)</f>
        <v>57683.945999999989</v>
      </c>
      <c r="F198" s="121">
        <f>F183+F184+F185+F186+F187+F188+F196+F197</f>
        <v>248498.55599999998</v>
      </c>
    </row>
  </sheetData>
  <autoFilter ref="A5:I174"/>
  <mergeCells count="38">
    <mergeCell ref="A115:A117"/>
    <mergeCell ref="A149:A151"/>
    <mergeCell ref="A152:A154"/>
    <mergeCell ref="G1:H1"/>
    <mergeCell ref="G2:H2"/>
    <mergeCell ref="A1:B1"/>
    <mergeCell ref="D94:D98"/>
    <mergeCell ref="B94:B98"/>
    <mergeCell ref="D26:D33"/>
    <mergeCell ref="D34:D56"/>
    <mergeCell ref="B26:B79"/>
    <mergeCell ref="A8:A17"/>
    <mergeCell ref="D57:D67"/>
    <mergeCell ref="D8:D17"/>
    <mergeCell ref="B8:B17"/>
    <mergeCell ref="D68:D79"/>
    <mergeCell ref="A26:A79"/>
    <mergeCell ref="C26:C79"/>
    <mergeCell ref="A94:A98"/>
    <mergeCell ref="A197:B197"/>
    <mergeCell ref="A192:B192"/>
    <mergeCell ref="A136:A148"/>
    <mergeCell ref="A186:B186"/>
    <mergeCell ref="A196:B196"/>
    <mergeCell ref="A189:B189"/>
    <mergeCell ref="A190:B190"/>
    <mergeCell ref="A191:B191"/>
    <mergeCell ref="A195:B195"/>
    <mergeCell ref="A198:B198"/>
    <mergeCell ref="A183:B183"/>
    <mergeCell ref="A184:B184"/>
    <mergeCell ref="A185:B185"/>
    <mergeCell ref="A187:B187"/>
    <mergeCell ref="C8:C17"/>
    <mergeCell ref="A194:B194"/>
    <mergeCell ref="A188:B188"/>
    <mergeCell ref="C94:C98"/>
    <mergeCell ref="A193:B193"/>
  </mergeCells>
  <phoneticPr fontId="0" type="noConversion"/>
  <pageMargins left="0" right="0" top="0.19685039370078741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5"/>
  <dimension ref="A1:IU181"/>
  <sheetViews>
    <sheetView topLeftCell="A77" zoomScaleNormal="100" workbookViewId="0">
      <selection activeCell="E112" sqref="E112"/>
    </sheetView>
  </sheetViews>
  <sheetFormatPr defaultRowHeight="12.75" customHeight="1" x14ac:dyDescent="0.2"/>
  <cols>
    <col min="1" max="1" width="21.28515625" customWidth="1"/>
    <col min="2" max="2" width="12.5703125" customWidth="1"/>
    <col min="3" max="3" width="13.28515625" customWidth="1"/>
    <col min="4" max="4" width="15.42578125" customWidth="1"/>
    <col min="5" max="5" width="27.140625" customWidth="1"/>
    <col min="6" max="6" width="12.42578125" customWidth="1"/>
    <col min="7" max="7" width="7.28515625" customWidth="1"/>
    <col min="8" max="8" width="11" customWidth="1"/>
    <col min="9" max="9" width="13.85546875" customWidth="1"/>
  </cols>
  <sheetData>
    <row r="1" spans="1:9" ht="12.75" customHeight="1" x14ac:dyDescent="0.2">
      <c r="A1" s="638" t="s">
        <v>85</v>
      </c>
      <c r="B1" s="63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2717.3</v>
      </c>
      <c r="E2" s="5">
        <v>543977.53</v>
      </c>
      <c r="F2" s="6">
        <v>577782.81000000006</v>
      </c>
      <c r="G2" s="640">
        <f>E2-F2</f>
        <v>-33805.280000000028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29</v>
      </c>
      <c r="E3" s="1" t="s">
        <v>35</v>
      </c>
      <c r="F3" s="1"/>
      <c r="G3" s="1"/>
      <c r="H3" s="1" t="s">
        <v>25</v>
      </c>
      <c r="I3" s="8">
        <f>F2-F181</f>
        <v>-83977.197550999932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77.2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x14ac:dyDescent="0.2">
      <c r="A6" s="390"/>
      <c r="B6" s="33">
        <v>6524.96</v>
      </c>
      <c r="C6" s="33" t="s">
        <v>66</v>
      </c>
      <c r="D6" s="262"/>
      <c r="E6" s="35"/>
      <c r="F6" s="35"/>
      <c r="G6" s="35"/>
      <c r="H6" s="36"/>
      <c r="I6" s="157">
        <f t="shared" ref="I6:I25" si="0">G6*H6</f>
        <v>0</v>
      </c>
    </row>
    <row r="7" spans="1:9" ht="12.75" customHeight="1" x14ac:dyDescent="0.2">
      <c r="A7" s="358"/>
      <c r="B7" s="13">
        <v>7091.74</v>
      </c>
      <c r="C7" s="13" t="s">
        <v>67</v>
      </c>
      <c r="D7" s="265"/>
      <c r="E7" s="15"/>
      <c r="F7" s="15"/>
      <c r="G7" s="15"/>
      <c r="H7" s="16"/>
      <c r="I7" s="43">
        <f t="shared" si="0"/>
        <v>0</v>
      </c>
    </row>
    <row r="8" spans="1:9" ht="12.75" customHeight="1" x14ac:dyDescent="0.2">
      <c r="A8" s="221"/>
      <c r="B8" s="13">
        <v>9884.16</v>
      </c>
      <c r="C8" s="13" t="s">
        <v>70</v>
      </c>
      <c r="D8" s="172"/>
      <c r="E8" s="15"/>
      <c r="F8" s="15"/>
      <c r="G8" s="15"/>
      <c r="H8" s="16"/>
      <c r="I8" s="43">
        <f t="shared" si="0"/>
        <v>0</v>
      </c>
    </row>
    <row r="9" spans="1:9" ht="12.75" customHeight="1" x14ac:dyDescent="0.2">
      <c r="A9" s="221"/>
      <c r="B9" s="13">
        <v>8431.3700000000008</v>
      </c>
      <c r="C9" s="13" t="s">
        <v>72</v>
      </c>
      <c r="D9" s="172"/>
      <c r="E9" s="15"/>
      <c r="F9" s="15"/>
      <c r="G9" s="15"/>
      <c r="H9" s="16"/>
      <c r="I9" s="43">
        <f t="shared" si="0"/>
        <v>0</v>
      </c>
    </row>
    <row r="10" spans="1:9" ht="12.75" customHeight="1" x14ac:dyDescent="0.2">
      <c r="A10" s="221"/>
      <c r="B10" s="13">
        <v>7656.4</v>
      </c>
      <c r="C10" s="13" t="s">
        <v>73</v>
      </c>
      <c r="D10" s="172"/>
      <c r="E10" s="15"/>
      <c r="F10" s="35"/>
      <c r="G10" s="35"/>
      <c r="H10" s="36"/>
      <c r="I10" s="157">
        <f t="shared" si="0"/>
        <v>0</v>
      </c>
    </row>
    <row r="11" spans="1:9" ht="12.75" customHeight="1" x14ac:dyDescent="0.2">
      <c r="A11" s="221"/>
      <c r="B11" s="13">
        <v>9109.18</v>
      </c>
      <c r="C11" s="13" t="s">
        <v>74</v>
      </c>
      <c r="D11" s="172"/>
      <c r="E11" s="15"/>
      <c r="F11" s="35"/>
      <c r="G11" s="35"/>
      <c r="H11" s="36"/>
      <c r="I11" s="157">
        <f t="shared" si="0"/>
        <v>0</v>
      </c>
    </row>
    <row r="12" spans="1:9" x14ac:dyDescent="0.2">
      <c r="A12" s="221"/>
      <c r="B12" s="13">
        <v>0</v>
      </c>
      <c r="C12" s="13" t="s">
        <v>75</v>
      </c>
      <c r="D12" s="172"/>
      <c r="E12" s="15"/>
      <c r="F12" s="15"/>
      <c r="G12" s="15"/>
      <c r="H12" s="16"/>
      <c r="I12" s="43">
        <f t="shared" si="0"/>
        <v>0</v>
      </c>
    </row>
    <row r="13" spans="1:9" ht="12.75" customHeight="1" x14ac:dyDescent="0.2">
      <c r="A13" s="221"/>
      <c r="B13" s="13">
        <v>0</v>
      </c>
      <c r="C13" s="13" t="s">
        <v>76</v>
      </c>
      <c r="D13" s="15"/>
      <c r="E13" s="15"/>
      <c r="F13" s="15"/>
      <c r="G13" s="15"/>
      <c r="H13" s="16"/>
      <c r="I13" s="43">
        <f t="shared" si="0"/>
        <v>0</v>
      </c>
    </row>
    <row r="14" spans="1:9" ht="12.75" customHeight="1" x14ac:dyDescent="0.2">
      <c r="A14" s="221"/>
      <c r="B14" s="13">
        <v>0</v>
      </c>
      <c r="C14" s="13" t="s">
        <v>77</v>
      </c>
      <c r="D14" s="15"/>
      <c r="E14" s="15"/>
      <c r="F14" s="15"/>
      <c r="G14" s="15"/>
      <c r="H14" s="16"/>
      <c r="I14" s="43">
        <f t="shared" si="0"/>
        <v>0</v>
      </c>
    </row>
    <row r="15" spans="1:9" ht="12.75" customHeight="1" x14ac:dyDescent="0.2">
      <c r="A15" s="221"/>
      <c r="B15" s="13">
        <v>0</v>
      </c>
      <c r="C15" s="13" t="s">
        <v>78</v>
      </c>
      <c r="D15" s="15"/>
      <c r="E15" s="15"/>
      <c r="F15" s="15"/>
      <c r="G15" s="15"/>
      <c r="H15" s="16"/>
      <c r="I15" s="43">
        <f t="shared" si="0"/>
        <v>0</v>
      </c>
    </row>
    <row r="16" spans="1:9" ht="12.75" customHeight="1" thickBot="1" x14ac:dyDescent="0.25">
      <c r="A16" s="219"/>
      <c r="B16" s="13">
        <v>0</v>
      </c>
      <c r="C16" s="71" t="s">
        <v>79</v>
      </c>
      <c r="D16" s="73"/>
      <c r="E16" s="73"/>
      <c r="F16" s="73"/>
      <c r="G16" s="73"/>
      <c r="H16" s="74"/>
      <c r="I16" s="201">
        <f t="shared" si="0"/>
        <v>0</v>
      </c>
    </row>
    <row r="17" spans="1:9" ht="12.75" customHeight="1" x14ac:dyDescent="0.2">
      <c r="A17" s="622" t="s">
        <v>1696</v>
      </c>
      <c r="B17" s="625">
        <v>0</v>
      </c>
      <c r="C17" s="625" t="s">
        <v>80</v>
      </c>
      <c r="D17" s="627" t="s">
        <v>111</v>
      </c>
      <c r="E17" s="37" t="s">
        <v>2164</v>
      </c>
      <c r="F17" s="37" t="s">
        <v>101</v>
      </c>
      <c r="G17" s="37">
        <v>3</v>
      </c>
      <c r="H17" s="38">
        <v>287</v>
      </c>
      <c r="I17" s="39">
        <f t="shared" si="0"/>
        <v>861</v>
      </c>
    </row>
    <row r="18" spans="1:9" ht="12.75" customHeight="1" x14ac:dyDescent="0.2">
      <c r="A18" s="623"/>
      <c r="B18" s="632"/>
      <c r="C18" s="632"/>
      <c r="D18" s="628"/>
      <c r="E18" s="15" t="s">
        <v>2165</v>
      </c>
      <c r="F18" s="15" t="s">
        <v>101</v>
      </c>
      <c r="G18" s="15">
        <v>3</v>
      </c>
      <c r="H18" s="16">
        <v>125</v>
      </c>
      <c r="I18" s="43">
        <f t="shared" si="0"/>
        <v>375</v>
      </c>
    </row>
    <row r="19" spans="1:9" ht="12.75" customHeight="1" x14ac:dyDescent="0.2">
      <c r="A19" s="623"/>
      <c r="B19" s="632"/>
      <c r="C19" s="632"/>
      <c r="D19" s="628"/>
      <c r="E19" s="15" t="s">
        <v>1753</v>
      </c>
      <c r="F19" s="15" t="s">
        <v>99</v>
      </c>
      <c r="G19" s="15">
        <v>2</v>
      </c>
      <c r="H19" s="16">
        <v>280</v>
      </c>
      <c r="I19" s="43">
        <f t="shared" si="0"/>
        <v>560</v>
      </c>
    </row>
    <row r="20" spans="1:9" ht="12.75" customHeight="1" x14ac:dyDescent="0.2">
      <c r="A20" s="623"/>
      <c r="B20" s="632"/>
      <c r="C20" s="632"/>
      <c r="D20" s="628"/>
      <c r="E20" s="15" t="s">
        <v>1211</v>
      </c>
      <c r="F20" s="15" t="s">
        <v>99</v>
      </c>
      <c r="G20" s="15">
        <v>3</v>
      </c>
      <c r="H20" s="16">
        <v>42</v>
      </c>
      <c r="I20" s="43">
        <f t="shared" si="0"/>
        <v>126</v>
      </c>
    </row>
    <row r="21" spans="1:9" ht="12.75" customHeight="1" x14ac:dyDescent="0.2">
      <c r="A21" s="623"/>
      <c r="B21" s="632"/>
      <c r="C21" s="632"/>
      <c r="D21" s="628"/>
      <c r="E21" s="15" t="s">
        <v>359</v>
      </c>
      <c r="F21" s="15" t="s">
        <v>101</v>
      </c>
      <c r="G21" s="15">
        <v>6</v>
      </c>
      <c r="H21" s="16">
        <v>35.049999999999997</v>
      </c>
      <c r="I21" s="43">
        <f t="shared" si="0"/>
        <v>210.29999999999998</v>
      </c>
    </row>
    <row r="22" spans="1:9" ht="12.75" customHeight="1" x14ac:dyDescent="0.2">
      <c r="A22" s="623"/>
      <c r="B22" s="632"/>
      <c r="C22" s="632"/>
      <c r="D22" s="628"/>
      <c r="E22" s="15" t="s">
        <v>416</v>
      </c>
      <c r="F22" s="15" t="s">
        <v>100</v>
      </c>
      <c r="G22" s="15">
        <v>0.35</v>
      </c>
      <c r="H22" s="16">
        <v>170</v>
      </c>
      <c r="I22" s="43">
        <f t="shared" si="0"/>
        <v>59.499999999999993</v>
      </c>
    </row>
    <row r="23" spans="1:9" ht="12.75" customHeight="1" x14ac:dyDescent="0.2">
      <c r="A23" s="623"/>
      <c r="B23" s="632"/>
      <c r="C23" s="632"/>
      <c r="D23" s="628"/>
      <c r="E23" s="15" t="s">
        <v>450</v>
      </c>
      <c r="F23" s="15" t="s">
        <v>100</v>
      </c>
      <c r="G23" s="15">
        <v>1</v>
      </c>
      <c r="H23" s="16">
        <v>116.04</v>
      </c>
      <c r="I23" s="43">
        <f t="shared" si="0"/>
        <v>116.04</v>
      </c>
    </row>
    <row r="24" spans="1:9" ht="12.75" customHeight="1" x14ac:dyDescent="0.2">
      <c r="A24" s="623"/>
      <c r="B24" s="632"/>
      <c r="C24" s="632"/>
      <c r="D24" s="628"/>
      <c r="E24" s="15" t="s">
        <v>1838</v>
      </c>
      <c r="F24" s="15" t="s">
        <v>99</v>
      </c>
      <c r="G24" s="15">
        <v>1</v>
      </c>
      <c r="H24" s="16">
        <v>265</v>
      </c>
      <c r="I24" s="43">
        <f t="shared" si="0"/>
        <v>265</v>
      </c>
    </row>
    <row r="25" spans="1:9" ht="12.75" customHeight="1" thickBot="1" x14ac:dyDescent="0.25">
      <c r="A25" s="624"/>
      <c r="B25" s="626"/>
      <c r="C25" s="626"/>
      <c r="D25" s="629"/>
      <c r="E25" s="40" t="s">
        <v>2166</v>
      </c>
      <c r="F25" s="40" t="s">
        <v>99</v>
      </c>
      <c r="G25" s="40">
        <v>1</v>
      </c>
      <c r="H25" s="41">
        <v>42</v>
      </c>
      <c r="I25" s="42">
        <f t="shared" si="0"/>
        <v>42</v>
      </c>
    </row>
    <row r="26" spans="1:9" ht="12.75" customHeight="1" x14ac:dyDescent="0.2">
      <c r="A26" s="472"/>
      <c r="B26" s="183"/>
      <c r="C26" s="183" t="s">
        <v>87</v>
      </c>
      <c r="D26" s="37"/>
      <c r="E26" s="37"/>
      <c r="F26" s="37"/>
      <c r="G26" s="37"/>
      <c r="H26" s="38"/>
      <c r="I26" s="39">
        <v>0</v>
      </c>
    </row>
    <row r="27" spans="1:9" ht="12.75" customHeight="1" thickBot="1" x14ac:dyDescent="0.25">
      <c r="A27" s="218"/>
      <c r="B27" s="223">
        <f>SUM(B6:B25)</f>
        <v>48697.810000000005</v>
      </c>
      <c r="C27" s="224"/>
      <c r="D27" s="223"/>
      <c r="E27" s="225"/>
      <c r="F27" s="224"/>
      <c r="G27" s="224"/>
      <c r="H27" s="223" t="s">
        <v>17</v>
      </c>
      <c r="I27" s="226">
        <f>SUM(I6:I26)</f>
        <v>2614.84</v>
      </c>
    </row>
    <row r="28" spans="1:9" ht="90" thickBot="1" x14ac:dyDescent="0.25">
      <c r="A28" s="134" t="s">
        <v>1066</v>
      </c>
      <c r="B28" s="114" t="s">
        <v>16</v>
      </c>
      <c r="C28" s="114" t="s">
        <v>5</v>
      </c>
      <c r="D28" s="114" t="s">
        <v>23</v>
      </c>
      <c r="E28" s="118" t="s">
        <v>18</v>
      </c>
      <c r="F28" s="114" t="s">
        <v>19</v>
      </c>
      <c r="G28" s="114" t="s">
        <v>10</v>
      </c>
      <c r="H28" s="114" t="s">
        <v>13</v>
      </c>
      <c r="I28" s="115" t="s">
        <v>12</v>
      </c>
    </row>
    <row r="29" spans="1:9" x14ac:dyDescent="0.2">
      <c r="A29" s="622" t="s">
        <v>107</v>
      </c>
      <c r="B29" s="625">
        <v>11017.8</v>
      </c>
      <c r="C29" s="625" t="s">
        <v>66</v>
      </c>
      <c r="D29" s="627" t="s">
        <v>188</v>
      </c>
      <c r="E29" s="37" t="s">
        <v>136</v>
      </c>
      <c r="F29" s="37" t="s">
        <v>101</v>
      </c>
      <c r="G29" s="37">
        <v>1</v>
      </c>
      <c r="H29" s="38">
        <v>55.65</v>
      </c>
      <c r="I29" s="39">
        <f t="shared" ref="I29:I81" si="1">G29*H29</f>
        <v>55.65</v>
      </c>
    </row>
    <row r="30" spans="1:9" ht="12.75" customHeight="1" thickBot="1" x14ac:dyDescent="0.25">
      <c r="A30" s="624"/>
      <c r="B30" s="626"/>
      <c r="C30" s="626"/>
      <c r="D30" s="629"/>
      <c r="E30" s="40" t="s">
        <v>189</v>
      </c>
      <c r="F30" s="40" t="s">
        <v>99</v>
      </c>
      <c r="G30" s="40">
        <v>2</v>
      </c>
      <c r="H30" s="41">
        <v>159.21</v>
      </c>
      <c r="I30" s="42">
        <f t="shared" si="1"/>
        <v>318.42</v>
      </c>
    </row>
    <row r="31" spans="1:9" ht="12.75" customHeight="1" x14ac:dyDescent="0.2">
      <c r="A31" s="220"/>
      <c r="B31" s="33">
        <v>10720.89</v>
      </c>
      <c r="C31" s="33" t="s">
        <v>67</v>
      </c>
      <c r="D31" s="262"/>
      <c r="E31" s="35"/>
      <c r="F31" s="35"/>
      <c r="G31" s="35"/>
      <c r="H31" s="36"/>
      <c r="I31" s="157">
        <f t="shared" si="1"/>
        <v>0</v>
      </c>
    </row>
    <row r="32" spans="1:9" ht="12.75" customHeight="1" thickBot="1" x14ac:dyDescent="0.25">
      <c r="A32" s="406"/>
      <c r="B32" s="267">
        <v>10580.31</v>
      </c>
      <c r="C32" s="70" t="s">
        <v>70</v>
      </c>
      <c r="D32" s="309"/>
      <c r="E32" s="438"/>
      <c r="F32" s="438"/>
      <c r="G32" s="438"/>
      <c r="H32" s="519"/>
      <c r="I32" s="201">
        <f t="shared" si="1"/>
        <v>0</v>
      </c>
    </row>
    <row r="33" spans="1:9" ht="12.75" customHeight="1" x14ac:dyDescent="0.2">
      <c r="A33" s="622" t="s">
        <v>112</v>
      </c>
      <c r="B33" s="625">
        <v>14111.73</v>
      </c>
      <c r="C33" s="625" t="s">
        <v>72</v>
      </c>
      <c r="D33" s="627" t="s">
        <v>407</v>
      </c>
      <c r="E33" s="37" t="s">
        <v>139</v>
      </c>
      <c r="F33" s="37" t="s">
        <v>99</v>
      </c>
      <c r="G33" s="37">
        <v>1</v>
      </c>
      <c r="H33" s="38">
        <v>320</v>
      </c>
      <c r="I33" s="39">
        <f t="shared" si="1"/>
        <v>320</v>
      </c>
    </row>
    <row r="34" spans="1:9" ht="12.75" customHeight="1" x14ac:dyDescent="0.2">
      <c r="A34" s="623"/>
      <c r="B34" s="632"/>
      <c r="C34" s="632"/>
      <c r="D34" s="628"/>
      <c r="E34" s="15" t="s">
        <v>816</v>
      </c>
      <c r="F34" s="15" t="s">
        <v>99</v>
      </c>
      <c r="G34" s="15">
        <v>3</v>
      </c>
      <c r="H34" s="16">
        <v>290</v>
      </c>
      <c r="I34" s="43">
        <f t="shared" si="1"/>
        <v>870</v>
      </c>
    </row>
    <row r="35" spans="1:9" x14ac:dyDescent="0.2">
      <c r="A35" s="623"/>
      <c r="B35" s="632"/>
      <c r="C35" s="632"/>
      <c r="D35" s="628"/>
      <c r="E35" s="15" t="s">
        <v>817</v>
      </c>
      <c r="F35" s="15" t="s">
        <v>99</v>
      </c>
      <c r="G35" s="15">
        <v>2</v>
      </c>
      <c r="H35" s="16">
        <v>24</v>
      </c>
      <c r="I35" s="43">
        <f t="shared" si="1"/>
        <v>48</v>
      </c>
    </row>
    <row r="36" spans="1:9" ht="13.5" thickBot="1" x14ac:dyDescent="0.25">
      <c r="A36" s="624"/>
      <c r="B36" s="626"/>
      <c r="C36" s="626"/>
      <c r="D36" s="629"/>
      <c r="E36" s="40" t="s">
        <v>383</v>
      </c>
      <c r="F36" s="40" t="s">
        <v>99</v>
      </c>
      <c r="G36" s="40">
        <v>3</v>
      </c>
      <c r="H36" s="41">
        <v>235</v>
      </c>
      <c r="I36" s="42">
        <f t="shared" si="1"/>
        <v>705</v>
      </c>
    </row>
    <row r="37" spans="1:9" ht="26.25" thickBot="1" x14ac:dyDescent="0.25">
      <c r="A37" s="46" t="s">
        <v>329</v>
      </c>
      <c r="B37" s="625">
        <v>13865.75</v>
      </c>
      <c r="C37" s="625" t="s">
        <v>73</v>
      </c>
      <c r="D37" s="47" t="s">
        <v>330</v>
      </c>
      <c r="E37" s="47" t="s">
        <v>331</v>
      </c>
      <c r="F37" s="47" t="s">
        <v>99</v>
      </c>
      <c r="G37" s="47">
        <v>3</v>
      </c>
      <c r="H37" s="48">
        <v>8.6999999999999993</v>
      </c>
      <c r="I37" s="49">
        <f t="shared" si="1"/>
        <v>26.099999999999998</v>
      </c>
    </row>
    <row r="38" spans="1:9" ht="12.75" customHeight="1" x14ac:dyDescent="0.2">
      <c r="A38" s="622" t="s">
        <v>112</v>
      </c>
      <c r="B38" s="632"/>
      <c r="C38" s="632"/>
      <c r="D38" s="627" t="s">
        <v>114</v>
      </c>
      <c r="E38" s="37" t="s">
        <v>216</v>
      </c>
      <c r="F38" s="37" t="s">
        <v>101</v>
      </c>
      <c r="G38" s="37">
        <v>2</v>
      </c>
      <c r="H38" s="38">
        <v>80</v>
      </c>
      <c r="I38" s="39">
        <f t="shared" si="1"/>
        <v>160</v>
      </c>
    </row>
    <row r="39" spans="1:9" ht="13.5" thickBot="1" x14ac:dyDescent="0.25">
      <c r="A39" s="624"/>
      <c r="B39" s="626"/>
      <c r="C39" s="626"/>
      <c r="D39" s="629"/>
      <c r="E39" s="499" t="s">
        <v>919</v>
      </c>
      <c r="F39" s="499" t="s">
        <v>99</v>
      </c>
      <c r="G39" s="499">
        <v>1</v>
      </c>
      <c r="H39" s="41">
        <v>74.459999999999994</v>
      </c>
      <c r="I39" s="42">
        <f t="shared" si="1"/>
        <v>74.459999999999994</v>
      </c>
    </row>
    <row r="40" spans="1:9" ht="12.75" customHeight="1" thickBot="1" x14ac:dyDescent="0.25">
      <c r="A40" s="46" t="s">
        <v>112</v>
      </c>
      <c r="B40" s="85">
        <v>11991.43</v>
      </c>
      <c r="C40" s="85" t="s">
        <v>74</v>
      </c>
      <c r="D40" s="47" t="s">
        <v>108</v>
      </c>
      <c r="E40" s="47" t="s">
        <v>139</v>
      </c>
      <c r="F40" s="47" t="s">
        <v>99</v>
      </c>
      <c r="G40" s="47">
        <v>2</v>
      </c>
      <c r="H40" s="48">
        <v>320</v>
      </c>
      <c r="I40" s="49">
        <f t="shared" si="1"/>
        <v>640</v>
      </c>
    </row>
    <row r="41" spans="1:9" ht="12.75" customHeight="1" x14ac:dyDescent="0.2">
      <c r="A41" s="622" t="s">
        <v>1150</v>
      </c>
      <c r="B41" s="625">
        <v>9381.01</v>
      </c>
      <c r="C41" s="625" t="s">
        <v>75</v>
      </c>
      <c r="D41" s="627" t="s">
        <v>717</v>
      </c>
      <c r="E41" s="37" t="s">
        <v>118</v>
      </c>
      <c r="F41" s="37" t="s">
        <v>99</v>
      </c>
      <c r="G41" s="37">
        <v>1</v>
      </c>
      <c r="H41" s="38">
        <v>117.24</v>
      </c>
      <c r="I41" s="39">
        <f t="shared" si="1"/>
        <v>117.24</v>
      </c>
    </row>
    <row r="42" spans="1:9" ht="12.75" customHeight="1" thickBot="1" x14ac:dyDescent="0.25">
      <c r="A42" s="624"/>
      <c r="B42" s="632"/>
      <c r="C42" s="632"/>
      <c r="D42" s="629"/>
      <c r="E42" s="40" t="s">
        <v>362</v>
      </c>
      <c r="F42" s="40" t="s">
        <v>99</v>
      </c>
      <c r="G42" s="40">
        <v>1</v>
      </c>
      <c r="H42" s="41">
        <v>100</v>
      </c>
      <c r="I42" s="42">
        <f t="shared" si="1"/>
        <v>100</v>
      </c>
    </row>
    <row r="43" spans="1:9" ht="12.75" customHeight="1" x14ac:dyDescent="0.2">
      <c r="A43" s="622" t="s">
        <v>107</v>
      </c>
      <c r="B43" s="632"/>
      <c r="C43" s="632"/>
      <c r="D43" s="627" t="s">
        <v>487</v>
      </c>
      <c r="E43" s="37" t="s">
        <v>141</v>
      </c>
      <c r="F43" s="37" t="s">
        <v>101</v>
      </c>
      <c r="G43" s="37">
        <v>5.5</v>
      </c>
      <c r="H43" s="38">
        <v>136.16</v>
      </c>
      <c r="I43" s="39">
        <f t="shared" si="1"/>
        <v>748.88</v>
      </c>
    </row>
    <row r="44" spans="1:9" ht="12.75" customHeight="1" x14ac:dyDescent="0.2">
      <c r="A44" s="623"/>
      <c r="B44" s="632"/>
      <c r="C44" s="632"/>
      <c r="D44" s="628"/>
      <c r="E44" s="15" t="s">
        <v>238</v>
      </c>
      <c r="F44" s="15" t="s">
        <v>99</v>
      </c>
      <c r="G44" s="15">
        <v>2</v>
      </c>
      <c r="H44" s="16">
        <v>12.46</v>
      </c>
      <c r="I44" s="43">
        <f t="shared" si="1"/>
        <v>24.92</v>
      </c>
    </row>
    <row r="45" spans="1:9" ht="12.75" customHeight="1" thickBot="1" x14ac:dyDescent="0.25">
      <c r="A45" s="624"/>
      <c r="B45" s="626"/>
      <c r="C45" s="626"/>
      <c r="D45" s="629"/>
      <c r="E45" s="40" t="s">
        <v>121</v>
      </c>
      <c r="F45" s="40" t="s">
        <v>99</v>
      </c>
      <c r="G45" s="40">
        <v>2</v>
      </c>
      <c r="H45" s="41">
        <v>5.85</v>
      </c>
      <c r="I45" s="42">
        <f t="shared" si="1"/>
        <v>11.7</v>
      </c>
    </row>
    <row r="46" spans="1:9" ht="12.75" customHeight="1" x14ac:dyDescent="0.2">
      <c r="A46" s="622" t="s">
        <v>112</v>
      </c>
      <c r="B46" s="625">
        <v>10598.63</v>
      </c>
      <c r="C46" s="625" t="s">
        <v>76</v>
      </c>
      <c r="D46" s="627" t="s">
        <v>108</v>
      </c>
      <c r="E46" s="37" t="s">
        <v>1448</v>
      </c>
      <c r="F46" s="37" t="s">
        <v>99</v>
      </c>
      <c r="G46" s="37">
        <v>2</v>
      </c>
      <c r="H46" s="38">
        <v>350</v>
      </c>
      <c r="I46" s="39">
        <f t="shared" si="1"/>
        <v>700</v>
      </c>
    </row>
    <row r="47" spans="1:9" ht="12.75" customHeight="1" thickBot="1" x14ac:dyDescent="0.25">
      <c r="A47" s="624"/>
      <c r="B47" s="626"/>
      <c r="C47" s="626"/>
      <c r="D47" s="629"/>
      <c r="E47" s="40" t="s">
        <v>223</v>
      </c>
      <c r="F47" s="40" t="s">
        <v>99</v>
      </c>
      <c r="G47" s="40">
        <v>1</v>
      </c>
      <c r="H47" s="41">
        <v>290</v>
      </c>
      <c r="I47" s="42">
        <f t="shared" si="1"/>
        <v>290</v>
      </c>
    </row>
    <row r="48" spans="1:9" ht="12.75" customHeight="1" x14ac:dyDescent="0.2">
      <c r="A48" s="622" t="s">
        <v>112</v>
      </c>
      <c r="B48" s="625">
        <v>10956.26</v>
      </c>
      <c r="C48" s="625" t="s">
        <v>77</v>
      </c>
      <c r="D48" s="627" t="s">
        <v>487</v>
      </c>
      <c r="E48" s="37" t="s">
        <v>223</v>
      </c>
      <c r="F48" s="37" t="s">
        <v>99</v>
      </c>
      <c r="G48" s="37">
        <v>1</v>
      </c>
      <c r="H48" s="38">
        <v>290</v>
      </c>
      <c r="I48" s="39">
        <f t="shared" si="1"/>
        <v>290</v>
      </c>
    </row>
    <row r="49" spans="1:9" ht="12.75" customHeight="1" x14ac:dyDescent="0.2">
      <c r="A49" s="623"/>
      <c r="B49" s="632"/>
      <c r="C49" s="632"/>
      <c r="D49" s="628"/>
      <c r="E49" s="15" t="s">
        <v>1305</v>
      </c>
      <c r="F49" s="15" t="s">
        <v>99</v>
      </c>
      <c r="G49" s="15">
        <v>1</v>
      </c>
      <c r="H49" s="16">
        <v>16.95</v>
      </c>
      <c r="I49" s="43">
        <f t="shared" si="1"/>
        <v>16.95</v>
      </c>
    </row>
    <row r="50" spans="1:9" ht="12.75" customHeight="1" x14ac:dyDescent="0.2">
      <c r="A50" s="623"/>
      <c r="B50" s="632"/>
      <c r="C50" s="632"/>
      <c r="D50" s="628"/>
      <c r="E50" s="15" t="s">
        <v>365</v>
      </c>
      <c r="F50" s="15" t="s">
        <v>101</v>
      </c>
      <c r="G50" s="15">
        <v>2</v>
      </c>
      <c r="H50" s="16">
        <v>236.53</v>
      </c>
      <c r="I50" s="43">
        <f t="shared" si="1"/>
        <v>473.06</v>
      </c>
    </row>
    <row r="51" spans="1:9" ht="12.75" customHeight="1" x14ac:dyDescent="0.2">
      <c r="A51" s="623"/>
      <c r="B51" s="632"/>
      <c r="C51" s="632"/>
      <c r="D51" s="628"/>
      <c r="E51" s="15" t="s">
        <v>860</v>
      </c>
      <c r="F51" s="15" t="s">
        <v>99</v>
      </c>
      <c r="G51" s="15">
        <v>2</v>
      </c>
      <c r="H51" s="16">
        <v>53.42</v>
      </c>
      <c r="I51" s="43">
        <f t="shared" si="1"/>
        <v>106.84</v>
      </c>
    </row>
    <row r="52" spans="1:9" ht="12.75" customHeight="1" x14ac:dyDescent="0.2">
      <c r="A52" s="623"/>
      <c r="B52" s="632"/>
      <c r="C52" s="632"/>
      <c r="D52" s="628"/>
      <c r="E52" s="15" t="s">
        <v>917</v>
      </c>
      <c r="F52" s="15" t="s">
        <v>99</v>
      </c>
      <c r="G52" s="15">
        <v>2</v>
      </c>
      <c r="H52" s="16">
        <v>52.64</v>
      </c>
      <c r="I52" s="43">
        <f t="shared" si="1"/>
        <v>105.28</v>
      </c>
    </row>
    <row r="53" spans="1:9" ht="12.75" customHeight="1" x14ac:dyDescent="0.2">
      <c r="A53" s="623"/>
      <c r="B53" s="632"/>
      <c r="C53" s="632"/>
      <c r="D53" s="628"/>
      <c r="E53" s="15" t="s">
        <v>129</v>
      </c>
      <c r="F53" s="15" t="s">
        <v>99</v>
      </c>
      <c r="G53" s="15">
        <v>2</v>
      </c>
      <c r="H53" s="16">
        <v>7.7</v>
      </c>
      <c r="I53" s="43">
        <f t="shared" si="1"/>
        <v>15.4</v>
      </c>
    </row>
    <row r="54" spans="1:9" ht="12.75" customHeight="1" x14ac:dyDescent="0.2">
      <c r="A54" s="623"/>
      <c r="B54" s="632"/>
      <c r="C54" s="632"/>
      <c r="D54" s="628"/>
      <c r="E54" s="15" t="s">
        <v>1596</v>
      </c>
      <c r="F54" s="15" t="s">
        <v>99</v>
      </c>
      <c r="G54" s="15">
        <v>1</v>
      </c>
      <c r="H54" s="16">
        <v>3288.2</v>
      </c>
      <c r="I54" s="43">
        <f t="shared" si="1"/>
        <v>3288.2</v>
      </c>
    </row>
    <row r="55" spans="1:9" ht="12.75" customHeight="1" x14ac:dyDescent="0.2">
      <c r="A55" s="623"/>
      <c r="B55" s="632"/>
      <c r="C55" s="632"/>
      <c r="D55" s="628"/>
      <c r="E55" s="15" t="s">
        <v>315</v>
      </c>
      <c r="F55" s="15" t="s">
        <v>99</v>
      </c>
      <c r="G55" s="15">
        <v>4</v>
      </c>
      <c r="H55" s="16">
        <v>8.3699999999999992</v>
      </c>
      <c r="I55" s="43">
        <f t="shared" si="1"/>
        <v>33.479999999999997</v>
      </c>
    </row>
    <row r="56" spans="1:9" ht="12.75" customHeight="1" x14ac:dyDescent="0.2">
      <c r="A56" s="623"/>
      <c r="B56" s="632"/>
      <c r="C56" s="632"/>
      <c r="D56" s="628"/>
      <c r="E56" s="15" t="s">
        <v>456</v>
      </c>
      <c r="F56" s="15" t="s">
        <v>100</v>
      </c>
      <c r="G56" s="15">
        <v>1</v>
      </c>
      <c r="H56" s="16">
        <v>73.75</v>
      </c>
      <c r="I56" s="43">
        <f t="shared" si="1"/>
        <v>73.75</v>
      </c>
    </row>
    <row r="57" spans="1:9" ht="12.75" customHeight="1" thickBot="1" x14ac:dyDescent="0.25">
      <c r="A57" s="624"/>
      <c r="B57" s="632"/>
      <c r="C57" s="632"/>
      <c r="D57" s="629"/>
      <c r="E57" s="40" t="s">
        <v>457</v>
      </c>
      <c r="F57" s="40" t="s">
        <v>100</v>
      </c>
      <c r="G57" s="40">
        <v>0.5</v>
      </c>
      <c r="H57" s="41">
        <v>103.35</v>
      </c>
      <c r="I57" s="42">
        <f t="shared" si="1"/>
        <v>51.674999999999997</v>
      </c>
    </row>
    <row r="58" spans="1:9" ht="12.75" customHeight="1" x14ac:dyDescent="0.2">
      <c r="A58" s="622" t="s">
        <v>113</v>
      </c>
      <c r="B58" s="632"/>
      <c r="C58" s="632"/>
      <c r="D58" s="627" t="s">
        <v>108</v>
      </c>
      <c r="E58" s="37" t="s">
        <v>556</v>
      </c>
      <c r="F58" s="37" t="s">
        <v>99</v>
      </c>
      <c r="G58" s="37">
        <v>0.5</v>
      </c>
      <c r="H58" s="38">
        <v>226.69</v>
      </c>
      <c r="I58" s="39">
        <f t="shared" ref="I58:I76" si="2">G58*H58</f>
        <v>113.345</v>
      </c>
    </row>
    <row r="59" spans="1:9" ht="12.75" customHeight="1" x14ac:dyDescent="0.2">
      <c r="A59" s="623"/>
      <c r="B59" s="632"/>
      <c r="C59" s="632"/>
      <c r="D59" s="628"/>
      <c r="E59" s="15" t="s">
        <v>1646</v>
      </c>
      <c r="F59" s="15" t="s">
        <v>99</v>
      </c>
      <c r="G59" s="15">
        <v>1</v>
      </c>
      <c r="H59" s="16">
        <v>750</v>
      </c>
      <c r="I59" s="43">
        <f t="shared" si="2"/>
        <v>750</v>
      </c>
    </row>
    <row r="60" spans="1:9" ht="12.75" customHeight="1" x14ac:dyDescent="0.2">
      <c r="A60" s="623"/>
      <c r="B60" s="632"/>
      <c r="C60" s="632"/>
      <c r="D60" s="628"/>
      <c r="E60" s="15" t="s">
        <v>141</v>
      </c>
      <c r="F60" s="15" t="s">
        <v>101</v>
      </c>
      <c r="G60" s="15">
        <v>2.5</v>
      </c>
      <c r="H60" s="16">
        <v>131.84</v>
      </c>
      <c r="I60" s="43">
        <f t="shared" si="2"/>
        <v>329.6</v>
      </c>
    </row>
    <row r="61" spans="1:9" ht="12.75" customHeight="1" x14ac:dyDescent="0.2">
      <c r="A61" s="623"/>
      <c r="B61" s="632"/>
      <c r="C61" s="632"/>
      <c r="D61" s="628"/>
      <c r="E61" s="15" t="s">
        <v>197</v>
      </c>
      <c r="F61" s="15" t="s">
        <v>101</v>
      </c>
      <c r="G61" s="15">
        <v>1</v>
      </c>
      <c r="H61" s="16">
        <v>92.29</v>
      </c>
      <c r="I61" s="43">
        <f t="shared" si="2"/>
        <v>92.29</v>
      </c>
    </row>
    <row r="62" spans="1:9" ht="12.75" customHeight="1" x14ac:dyDescent="0.2">
      <c r="A62" s="623"/>
      <c r="B62" s="632"/>
      <c r="C62" s="632"/>
      <c r="D62" s="628"/>
      <c r="E62" s="15" t="s">
        <v>138</v>
      </c>
      <c r="F62" s="15" t="s">
        <v>99</v>
      </c>
      <c r="G62" s="15">
        <v>1</v>
      </c>
      <c r="H62" s="16">
        <v>567.34</v>
      </c>
      <c r="I62" s="43">
        <f t="shared" si="2"/>
        <v>567.34</v>
      </c>
    </row>
    <row r="63" spans="1:9" ht="12.75" customHeight="1" x14ac:dyDescent="0.2">
      <c r="A63" s="623"/>
      <c r="B63" s="632"/>
      <c r="C63" s="632"/>
      <c r="D63" s="628"/>
      <c r="E63" s="15" t="s">
        <v>239</v>
      </c>
      <c r="F63" s="15" t="s">
        <v>99</v>
      </c>
      <c r="G63" s="15">
        <v>3</v>
      </c>
      <c r="H63" s="16">
        <v>410.43</v>
      </c>
      <c r="I63" s="43">
        <f t="shared" si="2"/>
        <v>1231.29</v>
      </c>
    </row>
    <row r="64" spans="1:9" ht="12.75" customHeight="1" x14ac:dyDescent="0.2">
      <c r="A64" s="623"/>
      <c r="B64" s="632"/>
      <c r="C64" s="632"/>
      <c r="D64" s="628"/>
      <c r="E64" s="15" t="s">
        <v>118</v>
      </c>
      <c r="F64" s="15" t="s">
        <v>99</v>
      </c>
      <c r="G64" s="15">
        <v>3</v>
      </c>
      <c r="H64" s="16">
        <v>117.24</v>
      </c>
      <c r="I64" s="43">
        <f t="shared" si="2"/>
        <v>351.71999999999997</v>
      </c>
    </row>
    <row r="65" spans="1:9" ht="12.75" customHeight="1" x14ac:dyDescent="0.2">
      <c r="A65" s="623"/>
      <c r="B65" s="632"/>
      <c r="C65" s="632"/>
      <c r="D65" s="628"/>
      <c r="E65" s="15" t="s">
        <v>238</v>
      </c>
      <c r="F65" s="15" t="s">
        <v>99</v>
      </c>
      <c r="G65" s="15">
        <v>3</v>
      </c>
      <c r="H65" s="16">
        <v>12.46</v>
      </c>
      <c r="I65" s="43">
        <f t="shared" si="2"/>
        <v>37.380000000000003</v>
      </c>
    </row>
    <row r="66" spans="1:9" ht="12.75" customHeight="1" x14ac:dyDescent="0.2">
      <c r="A66" s="623"/>
      <c r="B66" s="632"/>
      <c r="C66" s="632"/>
      <c r="D66" s="628"/>
      <c r="E66" s="15" t="s">
        <v>142</v>
      </c>
      <c r="F66" s="15" t="s">
        <v>99</v>
      </c>
      <c r="G66" s="15">
        <v>2</v>
      </c>
      <c r="H66" s="16">
        <v>9.98</v>
      </c>
      <c r="I66" s="43">
        <f t="shared" si="2"/>
        <v>19.96</v>
      </c>
    </row>
    <row r="67" spans="1:9" ht="12.75" customHeight="1" x14ac:dyDescent="0.2">
      <c r="A67" s="623"/>
      <c r="B67" s="632"/>
      <c r="C67" s="632"/>
      <c r="D67" s="628"/>
      <c r="E67" s="15" t="s">
        <v>223</v>
      </c>
      <c r="F67" s="15" t="s">
        <v>99</v>
      </c>
      <c r="G67" s="15">
        <v>1</v>
      </c>
      <c r="H67" s="16">
        <v>290</v>
      </c>
      <c r="I67" s="43">
        <f t="shared" si="2"/>
        <v>290</v>
      </c>
    </row>
    <row r="68" spans="1:9" ht="12.75" customHeight="1" x14ac:dyDescent="0.2">
      <c r="A68" s="623"/>
      <c r="B68" s="632"/>
      <c r="C68" s="632"/>
      <c r="D68" s="628"/>
      <c r="E68" s="15" t="s">
        <v>121</v>
      </c>
      <c r="F68" s="15" t="s">
        <v>99</v>
      </c>
      <c r="G68" s="15">
        <v>3</v>
      </c>
      <c r="H68" s="16">
        <v>5.85</v>
      </c>
      <c r="I68" s="43">
        <f t="shared" si="2"/>
        <v>17.549999999999997</v>
      </c>
    </row>
    <row r="69" spans="1:9" ht="12.75" customHeight="1" thickBot="1" x14ac:dyDescent="0.25">
      <c r="A69" s="624"/>
      <c r="B69" s="626"/>
      <c r="C69" s="626"/>
      <c r="D69" s="629"/>
      <c r="E69" s="40" t="s">
        <v>368</v>
      </c>
      <c r="F69" s="40" t="s">
        <v>100</v>
      </c>
      <c r="G69" s="40">
        <v>2</v>
      </c>
      <c r="H69" s="41">
        <v>69.81</v>
      </c>
      <c r="I69" s="42">
        <f t="shared" si="2"/>
        <v>139.62</v>
      </c>
    </row>
    <row r="70" spans="1:9" x14ac:dyDescent="0.2">
      <c r="A70" s="622" t="s">
        <v>329</v>
      </c>
      <c r="B70" s="625">
        <v>13658.57</v>
      </c>
      <c r="C70" s="625" t="s">
        <v>78</v>
      </c>
      <c r="D70" s="627" t="s">
        <v>330</v>
      </c>
      <c r="E70" s="37" t="s">
        <v>331</v>
      </c>
      <c r="F70" s="37" t="s">
        <v>99</v>
      </c>
      <c r="G70" s="37">
        <v>1</v>
      </c>
      <c r="H70" s="38">
        <v>7.53</v>
      </c>
      <c r="I70" s="292">
        <f t="shared" si="2"/>
        <v>7.53</v>
      </c>
    </row>
    <row r="71" spans="1:9" ht="13.5" thickBot="1" x14ac:dyDescent="0.25">
      <c r="A71" s="624"/>
      <c r="B71" s="632"/>
      <c r="C71" s="632"/>
      <c r="D71" s="629"/>
      <c r="E71" s="83" t="s">
        <v>1737</v>
      </c>
      <c r="F71" s="83" t="s">
        <v>99</v>
      </c>
      <c r="G71" s="83">
        <v>2</v>
      </c>
      <c r="H71" s="84">
        <v>18.54</v>
      </c>
      <c r="I71" s="200">
        <f t="shared" si="2"/>
        <v>37.08</v>
      </c>
    </row>
    <row r="72" spans="1:9" ht="12.75" customHeight="1" x14ac:dyDescent="0.2">
      <c r="A72" s="622" t="s">
        <v>107</v>
      </c>
      <c r="B72" s="632"/>
      <c r="C72" s="632"/>
      <c r="D72" s="627" t="s">
        <v>108</v>
      </c>
      <c r="E72" s="37" t="s">
        <v>197</v>
      </c>
      <c r="F72" s="37" t="s">
        <v>101</v>
      </c>
      <c r="G72" s="37">
        <v>7.5</v>
      </c>
      <c r="H72" s="38">
        <v>97.5</v>
      </c>
      <c r="I72" s="39">
        <f t="shared" si="2"/>
        <v>731.25</v>
      </c>
    </row>
    <row r="73" spans="1:9" ht="12.75" customHeight="1" thickBot="1" x14ac:dyDescent="0.25">
      <c r="A73" s="624"/>
      <c r="B73" s="626"/>
      <c r="C73" s="626"/>
      <c r="D73" s="629"/>
      <c r="E73" s="83" t="s">
        <v>963</v>
      </c>
      <c r="F73" s="83" t="s">
        <v>99</v>
      </c>
      <c r="G73" s="83">
        <v>2</v>
      </c>
      <c r="H73" s="84">
        <v>42.92</v>
      </c>
      <c r="I73" s="200">
        <f t="shared" si="2"/>
        <v>85.84</v>
      </c>
    </row>
    <row r="74" spans="1:9" ht="13.5" thickBot="1" x14ac:dyDescent="0.25">
      <c r="A74" s="46" t="s">
        <v>486</v>
      </c>
      <c r="B74" s="625">
        <v>12620.36</v>
      </c>
      <c r="C74" s="625" t="s">
        <v>79</v>
      </c>
      <c r="D74" s="47"/>
      <c r="E74" s="47" t="s">
        <v>693</v>
      </c>
      <c r="F74" s="47" t="s">
        <v>101</v>
      </c>
      <c r="G74" s="47">
        <v>10</v>
      </c>
      <c r="H74" s="48">
        <v>16.43</v>
      </c>
      <c r="I74" s="49">
        <f t="shared" si="2"/>
        <v>164.3</v>
      </c>
    </row>
    <row r="75" spans="1:9" ht="12.75" customHeight="1" x14ac:dyDescent="0.2">
      <c r="A75" s="622" t="s">
        <v>153</v>
      </c>
      <c r="B75" s="632"/>
      <c r="C75" s="632"/>
      <c r="D75" s="627" t="s">
        <v>1960</v>
      </c>
      <c r="E75" s="37" t="s">
        <v>1961</v>
      </c>
      <c r="F75" s="37" t="s">
        <v>99</v>
      </c>
      <c r="G75" s="37">
        <v>1</v>
      </c>
      <c r="H75" s="38">
        <v>35</v>
      </c>
      <c r="I75" s="39">
        <f t="shared" si="2"/>
        <v>35</v>
      </c>
    </row>
    <row r="76" spans="1:9" ht="12.75" customHeight="1" x14ac:dyDescent="0.2">
      <c r="A76" s="623"/>
      <c r="B76" s="632"/>
      <c r="C76" s="632"/>
      <c r="D76" s="628"/>
      <c r="E76" s="15" t="s">
        <v>1962</v>
      </c>
      <c r="F76" s="15" t="s">
        <v>101</v>
      </c>
      <c r="G76" s="15">
        <v>1</v>
      </c>
      <c r="H76" s="16">
        <v>115</v>
      </c>
      <c r="I76" s="43">
        <f t="shared" si="2"/>
        <v>115</v>
      </c>
    </row>
    <row r="77" spans="1:9" ht="13.15" customHeight="1" x14ac:dyDescent="0.2">
      <c r="A77" s="623"/>
      <c r="B77" s="632"/>
      <c r="C77" s="632"/>
      <c r="D77" s="628"/>
      <c r="E77" s="15" t="s">
        <v>1963</v>
      </c>
      <c r="F77" s="15" t="s">
        <v>99</v>
      </c>
      <c r="G77" s="15">
        <v>30</v>
      </c>
      <c r="H77" s="16">
        <v>3</v>
      </c>
      <c r="I77" s="43">
        <f t="shared" si="1"/>
        <v>90</v>
      </c>
    </row>
    <row r="78" spans="1:9" ht="13.15" customHeight="1" x14ac:dyDescent="0.2">
      <c r="A78" s="623"/>
      <c r="B78" s="632"/>
      <c r="C78" s="632"/>
      <c r="D78" s="665"/>
      <c r="E78" s="15" t="s">
        <v>1964</v>
      </c>
      <c r="F78" s="15" t="s">
        <v>99</v>
      </c>
      <c r="G78" s="15">
        <v>6</v>
      </c>
      <c r="H78" s="16">
        <v>3</v>
      </c>
      <c r="I78" s="43">
        <f t="shared" si="1"/>
        <v>18</v>
      </c>
    </row>
    <row r="79" spans="1:9" ht="13.15" customHeight="1" thickBot="1" x14ac:dyDescent="0.25">
      <c r="A79" s="624"/>
      <c r="B79" s="626"/>
      <c r="C79" s="626"/>
      <c r="D79" s="551" t="s">
        <v>487</v>
      </c>
      <c r="E79" s="40" t="s">
        <v>197</v>
      </c>
      <c r="F79" s="40" t="s">
        <v>101</v>
      </c>
      <c r="G79" s="40">
        <v>3.5</v>
      </c>
      <c r="H79" s="41">
        <v>97.5</v>
      </c>
      <c r="I79" s="42">
        <f t="shared" si="1"/>
        <v>341.25</v>
      </c>
    </row>
    <row r="80" spans="1:9" ht="26.25" thickBot="1" x14ac:dyDescent="0.25">
      <c r="A80" s="46" t="s">
        <v>329</v>
      </c>
      <c r="B80" s="625">
        <v>13466.58</v>
      </c>
      <c r="C80" s="625" t="s">
        <v>80</v>
      </c>
      <c r="D80" s="47" t="s">
        <v>330</v>
      </c>
      <c r="E80" s="47" t="s">
        <v>2109</v>
      </c>
      <c r="F80" s="47" t="s">
        <v>99</v>
      </c>
      <c r="G80" s="47">
        <v>1</v>
      </c>
      <c r="H80" s="48">
        <v>107.47</v>
      </c>
      <c r="I80" s="49">
        <f t="shared" si="1"/>
        <v>107.47</v>
      </c>
    </row>
    <row r="81" spans="1:9" ht="13.15" customHeight="1" thickBot="1" x14ac:dyDescent="0.25">
      <c r="A81" s="46" t="s">
        <v>107</v>
      </c>
      <c r="B81" s="626"/>
      <c r="C81" s="626"/>
      <c r="D81" s="47" t="s">
        <v>108</v>
      </c>
      <c r="E81" s="47" t="s">
        <v>1448</v>
      </c>
      <c r="F81" s="47" t="s">
        <v>99</v>
      </c>
      <c r="G81" s="47">
        <v>3</v>
      </c>
      <c r="H81" s="48">
        <v>350</v>
      </c>
      <c r="I81" s="49">
        <f t="shared" si="1"/>
        <v>1050</v>
      </c>
    </row>
    <row r="82" spans="1:9" ht="13.15" customHeight="1" x14ac:dyDescent="0.2">
      <c r="A82" s="220"/>
      <c r="B82" s="33"/>
      <c r="C82" s="33" t="s">
        <v>87</v>
      </c>
      <c r="D82" s="35"/>
      <c r="E82" s="35"/>
      <c r="F82" s="35"/>
      <c r="G82" s="35"/>
      <c r="H82" s="36"/>
      <c r="I82" s="157">
        <v>990.13</v>
      </c>
    </row>
    <row r="83" spans="1:9" ht="12.75" customHeight="1" thickBot="1" x14ac:dyDescent="0.25">
      <c r="A83" s="218"/>
      <c r="B83" s="223">
        <f>SUM(B29:B81)</f>
        <v>142969.32</v>
      </c>
      <c r="C83" s="224"/>
      <c r="D83" s="223"/>
      <c r="E83" s="225"/>
      <c r="F83" s="224"/>
      <c r="G83" s="224"/>
      <c r="H83" s="223" t="s">
        <v>17</v>
      </c>
      <c r="I83" s="226">
        <f>SUM(I29:I82)</f>
        <v>17377.949999999997</v>
      </c>
    </row>
    <row r="84" spans="1:9" ht="77.25" thickBot="1" x14ac:dyDescent="0.25">
      <c r="A84" s="134" t="s">
        <v>144</v>
      </c>
      <c r="B84" s="114" t="s">
        <v>16</v>
      </c>
      <c r="C84" s="114" t="s">
        <v>5</v>
      </c>
      <c r="D84" s="114" t="s">
        <v>23</v>
      </c>
      <c r="E84" s="118" t="s">
        <v>18</v>
      </c>
      <c r="F84" s="114" t="s">
        <v>19</v>
      </c>
      <c r="G84" s="114" t="s">
        <v>10</v>
      </c>
      <c r="H84" s="114" t="s">
        <v>13</v>
      </c>
      <c r="I84" s="115" t="s">
        <v>12</v>
      </c>
    </row>
    <row r="85" spans="1:9" ht="12.75" customHeight="1" thickBot="1" x14ac:dyDescent="0.25">
      <c r="A85" s="220"/>
      <c r="B85" s="340">
        <v>5672.48</v>
      </c>
      <c r="C85" s="340" t="s">
        <v>66</v>
      </c>
      <c r="D85" s="341"/>
      <c r="E85" s="342"/>
      <c r="F85" s="342"/>
      <c r="G85" s="342"/>
      <c r="H85" s="343"/>
      <c r="I85" s="405"/>
    </row>
    <row r="86" spans="1:9" ht="12.75" customHeight="1" thickBot="1" x14ac:dyDescent="0.25">
      <c r="A86" s="227"/>
      <c r="B86" s="122">
        <v>5463.81</v>
      </c>
      <c r="C86" s="123" t="s">
        <v>67</v>
      </c>
      <c r="D86" s="124"/>
      <c r="E86" s="125"/>
      <c r="F86" s="125"/>
      <c r="G86" s="125"/>
      <c r="H86" s="126"/>
      <c r="I86" s="127"/>
    </row>
    <row r="87" spans="1:9" ht="12.75" customHeight="1" thickBot="1" x14ac:dyDescent="0.25">
      <c r="A87" s="227"/>
      <c r="B87" s="106">
        <v>5563.5650999999998</v>
      </c>
      <c r="C87" s="85" t="s">
        <v>70</v>
      </c>
      <c r="D87" s="86"/>
      <c r="E87" s="47"/>
      <c r="F87" s="47"/>
      <c r="G87" s="47"/>
      <c r="H87" s="48"/>
      <c r="I87" s="49"/>
    </row>
    <row r="88" spans="1:9" ht="12.75" customHeight="1" thickBot="1" x14ac:dyDescent="0.25">
      <c r="A88" s="227"/>
      <c r="B88" s="106">
        <v>3168.31</v>
      </c>
      <c r="C88" s="85" t="s">
        <v>72</v>
      </c>
      <c r="D88" s="86"/>
      <c r="E88" s="47"/>
      <c r="F88" s="47"/>
      <c r="G88" s="47"/>
      <c r="H88" s="48"/>
      <c r="I88" s="49"/>
    </row>
    <row r="89" spans="1:9" ht="12.75" customHeight="1" thickBot="1" x14ac:dyDescent="0.25">
      <c r="A89" s="227"/>
      <c r="B89" s="106">
        <v>5942.1</v>
      </c>
      <c r="C89" s="85" t="s">
        <v>73</v>
      </c>
      <c r="D89" s="86"/>
      <c r="E89" s="47"/>
      <c r="F89" s="47"/>
      <c r="G89" s="47"/>
      <c r="H89" s="48"/>
      <c r="I89" s="49"/>
    </row>
    <row r="90" spans="1:9" ht="12.75" customHeight="1" thickBot="1" x14ac:dyDescent="0.25">
      <c r="A90" s="227"/>
      <c r="B90" s="106">
        <v>5642.98</v>
      </c>
      <c r="C90" s="85" t="s">
        <v>74</v>
      </c>
      <c r="D90" s="86"/>
      <c r="E90" s="47"/>
      <c r="F90" s="47"/>
      <c r="G90" s="47"/>
      <c r="H90" s="48"/>
      <c r="I90" s="49"/>
    </row>
    <row r="91" spans="1:9" ht="12.75" customHeight="1" thickBot="1" x14ac:dyDescent="0.25">
      <c r="A91" s="227"/>
      <c r="B91" s="106">
        <v>3338.47</v>
      </c>
      <c r="C91" s="85" t="s">
        <v>75</v>
      </c>
      <c r="D91" s="86"/>
      <c r="E91" s="47"/>
      <c r="F91" s="47"/>
      <c r="G91" s="47"/>
      <c r="H91" s="48"/>
      <c r="I91" s="49"/>
    </row>
    <row r="92" spans="1:9" ht="12.75" customHeight="1" thickBot="1" x14ac:dyDescent="0.25">
      <c r="A92" s="221"/>
      <c r="B92" s="106">
        <v>4452.63</v>
      </c>
      <c r="C92" s="85" t="s">
        <v>76</v>
      </c>
      <c r="D92" s="86"/>
      <c r="E92" s="47"/>
      <c r="F92" s="47"/>
      <c r="G92" s="47"/>
      <c r="H92" s="48"/>
      <c r="I92" s="49"/>
    </row>
    <row r="93" spans="1:9" ht="12.75" customHeight="1" thickBot="1" x14ac:dyDescent="0.25">
      <c r="A93" s="221"/>
      <c r="B93" s="106">
        <v>6096.01</v>
      </c>
      <c r="C93" s="85" t="s">
        <v>77</v>
      </c>
      <c r="D93" s="86"/>
      <c r="E93" s="47"/>
      <c r="F93" s="47"/>
      <c r="G93" s="47"/>
      <c r="H93" s="48"/>
      <c r="I93" s="49"/>
    </row>
    <row r="94" spans="1:9" ht="12.75" customHeight="1" thickBot="1" x14ac:dyDescent="0.25">
      <c r="A94" s="221"/>
      <c r="B94" s="106">
        <v>6583.9</v>
      </c>
      <c r="C94" s="85" t="s">
        <v>78</v>
      </c>
      <c r="D94" s="86"/>
      <c r="E94" s="47"/>
      <c r="F94" s="47"/>
      <c r="G94" s="47"/>
      <c r="H94" s="48"/>
      <c r="I94" s="49"/>
    </row>
    <row r="95" spans="1:9" ht="12.75" customHeight="1" thickBot="1" x14ac:dyDescent="0.25">
      <c r="A95" s="221"/>
      <c r="B95" s="106">
        <v>6212.12</v>
      </c>
      <c r="C95" s="85" t="s">
        <v>79</v>
      </c>
      <c r="D95" s="86"/>
      <c r="E95" s="47"/>
      <c r="F95" s="47"/>
      <c r="G95" s="47"/>
      <c r="H95" s="48"/>
      <c r="I95" s="49"/>
    </row>
    <row r="96" spans="1:9" ht="12.75" customHeight="1" thickBot="1" x14ac:dyDescent="0.25">
      <c r="A96" s="221"/>
      <c r="B96" s="106">
        <v>6580.53</v>
      </c>
      <c r="C96" s="85" t="s">
        <v>80</v>
      </c>
      <c r="D96" s="86"/>
      <c r="E96" s="47"/>
      <c r="F96" s="47"/>
      <c r="G96" s="47"/>
      <c r="H96" s="48"/>
      <c r="I96" s="49"/>
    </row>
    <row r="97" spans="1:9" ht="12.75" customHeight="1" thickBot="1" x14ac:dyDescent="0.25">
      <c r="A97" s="228"/>
      <c r="B97" s="454">
        <f>SUM(B85:B96)</f>
        <v>64716.905100000004</v>
      </c>
      <c r="C97" s="458" t="s">
        <v>87</v>
      </c>
      <c r="D97" s="86"/>
      <c r="E97" s="47"/>
      <c r="F97" s="47"/>
      <c r="G97" s="47"/>
      <c r="H97" s="48"/>
      <c r="I97" s="49"/>
    </row>
    <row r="98" spans="1:9" ht="12.75" customHeight="1" thickBot="1" x14ac:dyDescent="0.25">
      <c r="A98" s="655" t="s">
        <v>106</v>
      </c>
      <c r="B98" s="106">
        <v>1069.46</v>
      </c>
      <c r="C98" s="85" t="s">
        <v>74</v>
      </c>
      <c r="D98" s="86"/>
      <c r="E98" s="47"/>
      <c r="F98" s="47"/>
      <c r="G98" s="47"/>
      <c r="H98" s="48"/>
      <c r="I98" s="49"/>
    </row>
    <row r="99" spans="1:9" ht="12.75" customHeight="1" thickBot="1" x14ac:dyDescent="0.25">
      <c r="A99" s="656"/>
      <c r="B99" s="106">
        <v>452</v>
      </c>
      <c r="C99" s="85" t="s">
        <v>75</v>
      </c>
      <c r="D99" s="86"/>
      <c r="E99" s="47"/>
      <c r="F99" s="47"/>
      <c r="G99" s="47"/>
      <c r="H99" s="48"/>
      <c r="I99" s="49"/>
    </row>
    <row r="100" spans="1:9" ht="12.75" customHeight="1" thickBot="1" x14ac:dyDescent="0.25">
      <c r="A100" s="657"/>
      <c r="B100" s="106">
        <v>562.32000000000005</v>
      </c>
      <c r="C100" s="85" t="s">
        <v>76</v>
      </c>
      <c r="D100" s="86"/>
      <c r="E100" s="47"/>
      <c r="F100" s="47"/>
      <c r="G100" s="47"/>
      <c r="H100" s="48"/>
      <c r="I100" s="49"/>
    </row>
    <row r="101" spans="1:9" ht="12.75" customHeight="1" thickBot="1" x14ac:dyDescent="0.25">
      <c r="A101" s="591"/>
      <c r="B101" s="454">
        <f>SUM(B98:B100)</f>
        <v>2083.7800000000002</v>
      </c>
      <c r="C101" s="458" t="s">
        <v>87</v>
      </c>
      <c r="D101" s="86"/>
      <c r="E101" s="47"/>
      <c r="F101" s="47"/>
      <c r="G101" s="47"/>
      <c r="H101" s="48"/>
      <c r="I101" s="49">
        <v>695.87</v>
      </c>
    </row>
    <row r="102" spans="1:9" ht="12.75" customHeight="1" thickBot="1" x14ac:dyDescent="0.25">
      <c r="A102" s="219"/>
      <c r="B102" s="108">
        <f>B97+B101</f>
        <v>66800.685100000002</v>
      </c>
      <c r="C102" s="109"/>
      <c r="D102" s="108"/>
      <c r="E102" s="110"/>
      <c r="F102" s="109"/>
      <c r="G102" s="109"/>
      <c r="H102" s="108" t="s">
        <v>17</v>
      </c>
      <c r="I102" s="232">
        <f>SUM(I85:I101)</f>
        <v>695.87</v>
      </c>
    </row>
    <row r="103" spans="1:9" ht="90" thickBot="1" x14ac:dyDescent="0.25">
      <c r="A103" s="134" t="s">
        <v>145</v>
      </c>
      <c r="B103" s="114" t="s">
        <v>16</v>
      </c>
      <c r="C103" s="114" t="s">
        <v>5</v>
      </c>
      <c r="D103" s="114" t="s">
        <v>23</v>
      </c>
      <c r="E103" s="118" t="s">
        <v>18</v>
      </c>
      <c r="F103" s="114" t="s">
        <v>19</v>
      </c>
      <c r="G103" s="114" t="s">
        <v>10</v>
      </c>
      <c r="H103" s="114" t="s">
        <v>13</v>
      </c>
      <c r="I103" s="115" t="s">
        <v>12</v>
      </c>
    </row>
    <row r="104" spans="1:9" ht="12.75" customHeight="1" thickBot="1" x14ac:dyDescent="0.25">
      <c r="A104" s="227"/>
      <c r="B104" s="106">
        <v>7109.9976999999999</v>
      </c>
      <c r="C104" s="33" t="s">
        <v>66</v>
      </c>
      <c r="D104" s="86"/>
      <c r="E104" s="47"/>
      <c r="F104" s="47"/>
      <c r="G104" s="47"/>
      <c r="H104" s="48"/>
      <c r="I104" s="49"/>
    </row>
    <row r="105" spans="1:9" ht="12.75" customHeight="1" thickBot="1" x14ac:dyDescent="0.25">
      <c r="A105" s="227"/>
      <c r="B105" s="106">
        <v>7287.9</v>
      </c>
      <c r="C105" s="13" t="s">
        <v>67</v>
      </c>
      <c r="D105" s="86"/>
      <c r="E105" s="47"/>
      <c r="F105" s="47"/>
      <c r="G105" s="47"/>
      <c r="H105" s="48"/>
      <c r="I105" s="49"/>
    </row>
    <row r="106" spans="1:9" ht="12.75" customHeight="1" thickBot="1" x14ac:dyDescent="0.25">
      <c r="A106" s="227"/>
      <c r="B106" s="106">
        <v>7654.3092999999999</v>
      </c>
      <c r="C106" s="33" t="s">
        <v>70</v>
      </c>
      <c r="D106" s="86"/>
      <c r="E106" s="47"/>
      <c r="F106" s="47"/>
      <c r="G106" s="47"/>
      <c r="H106" s="48"/>
      <c r="I106" s="49"/>
    </row>
    <row r="107" spans="1:9" ht="12.75" customHeight="1" thickBot="1" x14ac:dyDescent="0.25">
      <c r="A107" s="227"/>
      <c r="B107" s="106">
        <v>7285.32</v>
      </c>
      <c r="C107" s="13" t="s">
        <v>72</v>
      </c>
      <c r="D107" s="86"/>
      <c r="E107" s="47"/>
      <c r="F107" s="47"/>
      <c r="G107" s="47"/>
      <c r="H107" s="48"/>
      <c r="I107" s="49"/>
    </row>
    <row r="108" spans="1:9" ht="12.75" customHeight="1" thickBot="1" x14ac:dyDescent="0.25">
      <c r="A108" s="227"/>
      <c r="B108" s="161">
        <v>7423.14</v>
      </c>
      <c r="C108" s="13" t="s">
        <v>73</v>
      </c>
      <c r="D108" s="82"/>
      <c r="E108" s="47"/>
      <c r="F108" s="47"/>
      <c r="G108" s="47"/>
      <c r="H108" s="48"/>
      <c r="I108" s="49"/>
    </row>
    <row r="109" spans="1:9" ht="12.75" customHeight="1" thickBot="1" x14ac:dyDescent="0.25">
      <c r="A109" s="227"/>
      <c r="B109" s="106">
        <v>8542.43</v>
      </c>
      <c r="C109" s="13" t="s">
        <v>74</v>
      </c>
      <c r="D109" s="86"/>
      <c r="E109" s="47"/>
      <c r="F109" s="47"/>
      <c r="G109" s="47"/>
      <c r="H109" s="48"/>
      <c r="I109" s="49"/>
    </row>
    <row r="110" spans="1:9" ht="12.75" customHeight="1" thickBot="1" x14ac:dyDescent="0.25">
      <c r="A110" s="227"/>
      <c r="B110" s="106">
        <v>6920.62</v>
      </c>
      <c r="C110" s="33" t="s">
        <v>75</v>
      </c>
      <c r="D110" s="86"/>
      <c r="E110" s="47"/>
      <c r="F110" s="47"/>
      <c r="G110" s="47"/>
      <c r="H110" s="48"/>
      <c r="I110" s="49"/>
    </row>
    <row r="111" spans="1:9" ht="12.75" customHeight="1" thickBot="1" x14ac:dyDescent="0.25">
      <c r="A111" s="227"/>
      <c r="B111" s="106">
        <v>8540.23</v>
      </c>
      <c r="C111" s="13" t="s">
        <v>76</v>
      </c>
      <c r="D111" s="86"/>
      <c r="E111" s="47"/>
      <c r="F111" s="47"/>
      <c r="G111" s="47"/>
      <c r="H111" s="48"/>
      <c r="I111" s="49"/>
    </row>
    <row r="112" spans="1:9" ht="12.75" customHeight="1" thickBot="1" x14ac:dyDescent="0.25">
      <c r="A112" s="227"/>
      <c r="B112" s="106">
        <v>8665.9699999999993</v>
      </c>
      <c r="C112" s="33" t="s">
        <v>77</v>
      </c>
      <c r="D112" s="86"/>
      <c r="E112" s="47"/>
      <c r="F112" s="47"/>
      <c r="G112" s="47"/>
      <c r="H112" s="48"/>
      <c r="I112" s="49"/>
    </row>
    <row r="113" spans="1:9" ht="12.75" customHeight="1" thickBot="1" x14ac:dyDescent="0.25">
      <c r="A113" s="227"/>
      <c r="B113" s="106">
        <v>9277.56</v>
      </c>
      <c r="C113" s="13" t="s">
        <v>78</v>
      </c>
      <c r="D113" s="86"/>
      <c r="E113" s="47"/>
      <c r="F113" s="47"/>
      <c r="G113" s="47"/>
      <c r="H113" s="48"/>
      <c r="I113" s="49"/>
    </row>
    <row r="114" spans="1:9" ht="12.75" customHeight="1" thickBot="1" x14ac:dyDescent="0.25">
      <c r="A114" s="227"/>
      <c r="B114" s="106">
        <v>8914.7000000000007</v>
      </c>
      <c r="C114" s="13" t="s">
        <v>79</v>
      </c>
      <c r="D114" s="86"/>
      <c r="E114" s="47"/>
      <c r="F114" s="47"/>
      <c r="G114" s="47"/>
      <c r="H114" s="48"/>
      <c r="I114" s="49"/>
    </row>
    <row r="115" spans="1:9" ht="12.75" customHeight="1" thickBot="1" x14ac:dyDescent="0.25">
      <c r="A115" s="227"/>
      <c r="B115" s="106">
        <v>9022.5499999999993</v>
      </c>
      <c r="C115" s="13" t="s">
        <v>80</v>
      </c>
      <c r="D115" s="86"/>
      <c r="E115" s="47"/>
      <c r="F115" s="47"/>
      <c r="G115" s="47"/>
      <c r="H115" s="48"/>
      <c r="I115" s="49"/>
    </row>
    <row r="116" spans="1:9" ht="12.75" customHeight="1" thickBot="1" x14ac:dyDescent="0.25">
      <c r="A116" s="227"/>
      <c r="B116" s="106"/>
      <c r="C116" s="85" t="s">
        <v>87</v>
      </c>
      <c r="D116" s="86"/>
      <c r="E116" s="47"/>
      <c r="F116" s="47"/>
      <c r="G116" s="47"/>
      <c r="H116" s="48"/>
      <c r="I116" s="49">
        <v>1599.64</v>
      </c>
    </row>
    <row r="117" spans="1:9" ht="13.5" thickBot="1" x14ac:dyDescent="0.25">
      <c r="A117" s="180"/>
      <c r="B117" s="197">
        <f>SUM(B104:B116)</f>
        <v>96644.726999999999</v>
      </c>
      <c r="C117" s="198"/>
      <c r="D117" s="197"/>
      <c r="E117" s="199"/>
      <c r="F117" s="198"/>
      <c r="G117" s="198"/>
      <c r="H117" s="197" t="s">
        <v>17</v>
      </c>
      <c r="I117" s="230">
        <f>SUM(I104:I116)</f>
        <v>1599.64</v>
      </c>
    </row>
    <row r="118" spans="1:9" ht="26.25" thickBot="1" x14ac:dyDescent="0.25">
      <c r="A118" s="46" t="s">
        <v>8</v>
      </c>
      <c r="B118" s="114" t="s">
        <v>16</v>
      </c>
      <c r="C118" s="114" t="s">
        <v>5</v>
      </c>
      <c r="D118" s="114" t="s">
        <v>23</v>
      </c>
      <c r="E118" s="118" t="s">
        <v>18</v>
      </c>
      <c r="F118" s="114" t="s">
        <v>19</v>
      </c>
      <c r="G118" s="114" t="s">
        <v>10</v>
      </c>
      <c r="H118" s="114" t="s">
        <v>13</v>
      </c>
      <c r="I118" s="115" t="s">
        <v>12</v>
      </c>
    </row>
    <row r="119" spans="1:9" ht="12.75" customHeight="1" x14ac:dyDescent="0.2">
      <c r="A119" s="623" t="s">
        <v>82</v>
      </c>
      <c r="B119" s="33"/>
      <c r="C119" s="33" t="s">
        <v>66</v>
      </c>
      <c r="D119" s="34"/>
      <c r="E119" s="35"/>
      <c r="F119" s="35" t="s">
        <v>83</v>
      </c>
      <c r="G119" s="35">
        <v>324</v>
      </c>
      <c r="H119" s="16">
        <v>4.8099999999999996</v>
      </c>
      <c r="I119" s="157">
        <f>G119*H119</f>
        <v>1558.4399999999998</v>
      </c>
    </row>
    <row r="120" spans="1:9" x14ac:dyDescent="0.2">
      <c r="A120" s="623"/>
      <c r="B120" s="13"/>
      <c r="C120" s="13" t="s">
        <v>67</v>
      </c>
      <c r="D120" s="14"/>
      <c r="E120" s="15"/>
      <c r="F120" s="15" t="s">
        <v>83</v>
      </c>
      <c r="G120" s="15">
        <v>207</v>
      </c>
      <c r="H120" s="16">
        <v>4.8099999999999996</v>
      </c>
      <c r="I120" s="43">
        <f>G120*H120</f>
        <v>995.67</v>
      </c>
    </row>
    <row r="121" spans="1:9" x14ac:dyDescent="0.2">
      <c r="A121" s="623"/>
      <c r="B121" s="13"/>
      <c r="C121" s="13" t="s">
        <v>70</v>
      </c>
      <c r="D121" s="14"/>
      <c r="E121" s="15"/>
      <c r="F121" s="15" t="s">
        <v>83</v>
      </c>
      <c r="G121" s="15">
        <v>270</v>
      </c>
      <c r="H121" s="16">
        <v>4.8099999999999996</v>
      </c>
      <c r="I121" s="43">
        <f t="shared" ref="I121:I129" si="3">G121*H121</f>
        <v>1298.6999999999998</v>
      </c>
    </row>
    <row r="122" spans="1:9" ht="12.75" customHeight="1" x14ac:dyDescent="0.2">
      <c r="A122" s="623"/>
      <c r="B122" s="13"/>
      <c r="C122" s="13" t="s">
        <v>72</v>
      </c>
      <c r="D122" s="14"/>
      <c r="E122" s="15"/>
      <c r="F122" s="15" t="s">
        <v>83</v>
      </c>
      <c r="G122" s="15">
        <v>157</v>
      </c>
      <c r="H122" s="16">
        <v>4.8099999999999996</v>
      </c>
      <c r="I122" s="43">
        <f t="shared" si="3"/>
        <v>755.17</v>
      </c>
    </row>
    <row r="123" spans="1:9" x14ac:dyDescent="0.2">
      <c r="A123" s="623"/>
      <c r="B123" s="13"/>
      <c r="C123" s="13" t="s">
        <v>73</v>
      </c>
      <c r="D123" s="14"/>
      <c r="E123" s="15"/>
      <c r="F123" s="15" t="s">
        <v>83</v>
      </c>
      <c r="G123" s="15">
        <v>217</v>
      </c>
      <c r="H123" s="16">
        <v>4.8099999999999996</v>
      </c>
      <c r="I123" s="43">
        <f t="shared" si="3"/>
        <v>1043.77</v>
      </c>
    </row>
    <row r="124" spans="1:9" ht="12.75" customHeight="1" x14ac:dyDescent="0.2">
      <c r="A124" s="623"/>
      <c r="B124" s="13"/>
      <c r="C124" s="13" t="s">
        <v>74</v>
      </c>
      <c r="D124" s="14"/>
      <c r="E124" s="15"/>
      <c r="F124" s="15" t="s">
        <v>83</v>
      </c>
      <c r="G124" s="15">
        <v>200</v>
      </c>
      <c r="H124" s="16">
        <v>4.8099999999999996</v>
      </c>
      <c r="I124" s="43">
        <f t="shared" si="3"/>
        <v>961.99999999999989</v>
      </c>
    </row>
    <row r="125" spans="1:9" ht="12.75" customHeight="1" x14ac:dyDescent="0.2">
      <c r="A125" s="623"/>
      <c r="B125" s="13"/>
      <c r="C125" s="13" t="s">
        <v>75</v>
      </c>
      <c r="D125" s="14"/>
      <c r="E125" s="15"/>
      <c r="F125" s="15" t="s">
        <v>83</v>
      </c>
      <c r="G125" s="15">
        <v>203</v>
      </c>
      <c r="H125" s="16">
        <v>5.04</v>
      </c>
      <c r="I125" s="43">
        <f t="shared" si="3"/>
        <v>1023.12</v>
      </c>
    </row>
    <row r="126" spans="1:9" ht="12.75" customHeight="1" x14ac:dyDescent="0.2">
      <c r="A126" s="623"/>
      <c r="B126" s="13"/>
      <c r="C126" s="13" t="s">
        <v>76</v>
      </c>
      <c r="D126" s="14"/>
      <c r="E126" s="15"/>
      <c r="F126" s="15" t="s">
        <v>83</v>
      </c>
      <c r="G126" s="15">
        <v>321</v>
      </c>
      <c r="H126" s="16">
        <v>5.04</v>
      </c>
      <c r="I126" s="43">
        <f t="shared" si="3"/>
        <v>1617.84</v>
      </c>
    </row>
    <row r="127" spans="1:9" ht="12.75" customHeight="1" x14ac:dyDescent="0.2">
      <c r="A127" s="623"/>
      <c r="B127" s="13"/>
      <c r="C127" s="13" t="s">
        <v>77</v>
      </c>
      <c r="D127" s="14"/>
      <c r="E127" s="15"/>
      <c r="F127" s="15" t="s">
        <v>83</v>
      </c>
      <c r="G127" s="15">
        <v>187</v>
      </c>
      <c r="H127" s="16">
        <v>5.04</v>
      </c>
      <c r="I127" s="43">
        <f t="shared" si="3"/>
        <v>942.48</v>
      </c>
    </row>
    <row r="128" spans="1:9" ht="12.75" customHeight="1" x14ac:dyDescent="0.2">
      <c r="A128" s="623"/>
      <c r="B128" s="13"/>
      <c r="C128" s="13" t="s">
        <v>78</v>
      </c>
      <c r="D128" s="14"/>
      <c r="E128" s="15"/>
      <c r="F128" s="15" t="s">
        <v>83</v>
      </c>
      <c r="G128" s="15">
        <v>132</v>
      </c>
      <c r="H128" s="16">
        <v>5.04</v>
      </c>
      <c r="I128" s="43">
        <f t="shared" si="3"/>
        <v>665.28</v>
      </c>
    </row>
    <row r="129" spans="1:255" ht="12.75" customHeight="1" x14ac:dyDescent="0.2">
      <c r="A129" s="623"/>
      <c r="B129" s="13"/>
      <c r="C129" s="13" t="s">
        <v>79</v>
      </c>
      <c r="D129" s="14"/>
      <c r="E129" s="15"/>
      <c r="F129" s="15" t="s">
        <v>83</v>
      </c>
      <c r="G129" s="15">
        <v>153</v>
      </c>
      <c r="H129" s="16">
        <v>5.04</v>
      </c>
      <c r="I129" s="43">
        <f t="shared" si="3"/>
        <v>771.12</v>
      </c>
    </row>
    <row r="130" spans="1:255" ht="12.75" customHeight="1" x14ac:dyDescent="0.2">
      <c r="A130" s="623"/>
      <c r="B130" s="13"/>
      <c r="C130" s="13" t="s">
        <v>80</v>
      </c>
      <c r="D130" s="14"/>
      <c r="E130" s="15"/>
      <c r="F130" s="15" t="s">
        <v>83</v>
      </c>
      <c r="G130" s="15">
        <v>126</v>
      </c>
      <c r="H130" s="16">
        <v>5.04</v>
      </c>
      <c r="I130" s="43">
        <f>G130*H130</f>
        <v>635.04</v>
      </c>
    </row>
    <row r="131" spans="1:255" ht="12.75" customHeight="1" x14ac:dyDescent="0.2">
      <c r="A131" s="623"/>
      <c r="B131" s="71"/>
      <c r="C131" s="412" t="s">
        <v>87</v>
      </c>
      <c r="D131" s="14"/>
      <c r="E131" s="15"/>
      <c r="F131" s="15" t="s">
        <v>83</v>
      </c>
      <c r="G131" s="15">
        <f>SUM(G119:G130)</f>
        <v>2497</v>
      </c>
      <c r="H131" s="16"/>
      <c r="I131" s="243">
        <f>SUM(I119:I130)</f>
        <v>12268.630000000001</v>
      </c>
    </row>
    <row r="132" spans="1:255" ht="32.450000000000003" customHeight="1" x14ac:dyDescent="0.2">
      <c r="A132" s="652" t="s">
        <v>2272</v>
      </c>
      <c r="B132" s="71"/>
      <c r="C132" s="13" t="s">
        <v>2273</v>
      </c>
      <c r="D132" s="72"/>
      <c r="E132" s="73"/>
      <c r="F132" s="15"/>
      <c r="G132" s="327"/>
      <c r="H132" s="74"/>
      <c r="I132" s="598">
        <v>126.15</v>
      </c>
    </row>
    <row r="133" spans="1:255" ht="33.6" customHeight="1" x14ac:dyDescent="0.2">
      <c r="A133" s="653"/>
      <c r="B133" s="71"/>
      <c r="C133" s="13" t="s">
        <v>2274</v>
      </c>
      <c r="D133" s="72"/>
      <c r="E133" s="73"/>
      <c r="F133" s="15"/>
      <c r="G133" s="327"/>
      <c r="H133" s="74"/>
      <c r="I133" s="598">
        <v>104.93</v>
      </c>
    </row>
    <row r="134" spans="1:255" ht="30" customHeight="1" x14ac:dyDescent="0.2">
      <c r="A134" s="654"/>
      <c r="B134" s="412"/>
      <c r="C134" s="244" t="s">
        <v>87</v>
      </c>
      <c r="D134" s="72"/>
      <c r="E134" s="73"/>
      <c r="F134" s="15"/>
      <c r="G134" s="327"/>
      <c r="H134" s="74"/>
      <c r="I134" s="241">
        <f>SUM(I132:I133)</f>
        <v>231.08</v>
      </c>
    </row>
    <row r="135" spans="1:255" ht="31.15" customHeight="1" x14ac:dyDescent="0.2">
      <c r="A135" s="652" t="s">
        <v>2271</v>
      </c>
      <c r="B135" s="71"/>
      <c r="C135" s="33" t="s">
        <v>2273</v>
      </c>
      <c r="D135" s="72"/>
      <c r="E135" s="73"/>
      <c r="F135" s="15"/>
      <c r="G135" s="327"/>
      <c r="H135" s="74"/>
      <c r="I135" s="598">
        <v>714.83</v>
      </c>
    </row>
    <row r="136" spans="1:255" ht="24.6" customHeight="1" x14ac:dyDescent="0.2">
      <c r="A136" s="653"/>
      <c r="B136" s="71"/>
      <c r="C136" s="71" t="s">
        <v>2274</v>
      </c>
      <c r="D136" s="72"/>
      <c r="E136" s="73"/>
      <c r="F136" s="15"/>
      <c r="G136" s="327"/>
      <c r="H136" s="74"/>
      <c r="I136" s="598">
        <v>629.46</v>
      </c>
    </row>
    <row r="137" spans="1:255" ht="33" customHeight="1" x14ac:dyDescent="0.2">
      <c r="A137" s="654"/>
      <c r="B137" s="71"/>
      <c r="C137" s="244" t="s">
        <v>87</v>
      </c>
      <c r="D137" s="72"/>
      <c r="E137" s="73"/>
      <c r="F137" s="15"/>
      <c r="G137" s="327"/>
      <c r="H137" s="74"/>
      <c r="I137" s="241">
        <f>SUM(I135:I136)</f>
        <v>1344.29</v>
      </c>
    </row>
    <row r="138" spans="1:255" ht="25.5" x14ac:dyDescent="0.2">
      <c r="A138" s="221" t="s">
        <v>2270</v>
      </c>
      <c r="B138" s="13"/>
      <c r="C138" s="244" t="s">
        <v>87</v>
      </c>
      <c r="D138" s="14"/>
      <c r="E138" s="15"/>
      <c r="F138" s="15"/>
      <c r="G138" s="15"/>
      <c r="H138" s="16"/>
      <c r="I138" s="243">
        <v>91133.55</v>
      </c>
    </row>
    <row r="139" spans="1:255" ht="12.75" customHeight="1" x14ac:dyDescent="0.2">
      <c r="A139" s="11" t="s">
        <v>84</v>
      </c>
      <c r="B139" s="13"/>
      <c r="C139" s="412" t="s">
        <v>87</v>
      </c>
      <c r="D139" s="14"/>
      <c r="E139" s="15"/>
      <c r="F139" s="15"/>
      <c r="G139" s="15"/>
      <c r="H139" s="16"/>
      <c r="I139" s="243">
        <v>9250.7800000000007</v>
      </c>
    </row>
    <row r="140" spans="1:255" ht="12.75" customHeight="1" x14ac:dyDescent="0.2">
      <c r="A140" s="11" t="s">
        <v>86</v>
      </c>
      <c r="B140" s="13"/>
      <c r="C140" s="412" t="s">
        <v>87</v>
      </c>
      <c r="D140" s="14"/>
      <c r="E140" s="15"/>
      <c r="F140" s="15"/>
      <c r="G140" s="15"/>
      <c r="H140" s="16"/>
      <c r="I140" s="243">
        <v>8445.3700000000008</v>
      </c>
    </row>
    <row r="141" spans="1:255" ht="12.75" customHeight="1" x14ac:dyDescent="0.2">
      <c r="A141" s="240" t="s">
        <v>88</v>
      </c>
      <c r="B141" s="13"/>
      <c r="C141" s="412" t="s">
        <v>87</v>
      </c>
      <c r="D141" s="14"/>
      <c r="E141" s="15"/>
      <c r="F141" s="15"/>
      <c r="G141" s="15"/>
      <c r="H141" s="16"/>
      <c r="I141" s="243">
        <v>6195.44</v>
      </c>
    </row>
    <row r="142" spans="1:255" ht="12.75" customHeight="1" thickBot="1" x14ac:dyDescent="0.25">
      <c r="A142" s="219"/>
      <c r="B142" s="109"/>
      <c r="C142" s="109"/>
      <c r="D142" s="108"/>
      <c r="E142" s="110"/>
      <c r="F142" s="109"/>
      <c r="G142" s="109"/>
      <c r="H142" s="108" t="s">
        <v>17</v>
      </c>
      <c r="I142" s="232">
        <f>I131+I134+I137+I138+I139+I140+I141</f>
        <v>128869.14</v>
      </c>
    </row>
    <row r="143" spans="1:255" s="45" customFormat="1" ht="83.25" customHeight="1" thickBot="1" x14ac:dyDescent="0.25">
      <c r="A143" s="117" t="s">
        <v>95</v>
      </c>
      <c r="B143" s="114" t="s">
        <v>16</v>
      </c>
      <c r="C143" s="114" t="s">
        <v>5</v>
      </c>
      <c r="D143" s="114" t="s">
        <v>23</v>
      </c>
      <c r="E143" s="118" t="s">
        <v>18</v>
      </c>
      <c r="F143" s="114" t="s">
        <v>19</v>
      </c>
      <c r="G143" s="114" t="s">
        <v>10</v>
      </c>
      <c r="H143" s="114" t="s">
        <v>13</v>
      </c>
      <c r="I143" s="115" t="s">
        <v>12</v>
      </c>
      <c r="J143" s="56"/>
      <c r="K143" s="56"/>
      <c r="L143" s="56"/>
      <c r="M143" s="56"/>
      <c r="N143" s="56"/>
      <c r="O143" s="56"/>
      <c r="P143" s="56"/>
      <c r="Q143" s="56"/>
      <c r="R143" s="56"/>
      <c r="T143" s="56"/>
      <c r="U143" s="56"/>
      <c r="V143" s="56"/>
      <c r="W143" s="56"/>
      <c r="X143" s="56"/>
      <c r="Y143" s="56"/>
      <c r="Z143" s="56"/>
      <c r="AA143" s="56"/>
      <c r="AB143" s="56"/>
      <c r="AD143" s="56"/>
      <c r="AE143" s="56"/>
      <c r="AF143" s="56"/>
      <c r="AG143" s="56"/>
      <c r="AH143" s="56"/>
      <c r="AI143" s="56"/>
      <c r="AJ143" s="56"/>
      <c r="AK143" s="56"/>
      <c r="AL143" s="56"/>
      <c r="AN143" s="56"/>
      <c r="AO143" s="56"/>
      <c r="AP143" s="56"/>
      <c r="AQ143" s="56"/>
      <c r="AR143" s="56"/>
      <c r="AS143" s="56"/>
      <c r="AT143" s="56"/>
      <c r="AU143" s="56"/>
      <c r="AV143" s="56"/>
      <c r="AX143" s="56"/>
      <c r="AY143" s="56"/>
      <c r="AZ143" s="56"/>
      <c r="BA143" s="56"/>
      <c r="BB143" s="56"/>
      <c r="BC143" s="56"/>
      <c r="BD143" s="56"/>
      <c r="BE143" s="56"/>
      <c r="BF143" s="56"/>
      <c r="BH143" s="56"/>
      <c r="BI143" s="56"/>
      <c r="BJ143" s="56"/>
      <c r="BK143" s="56"/>
      <c r="BL143" s="56"/>
      <c r="BM143" s="56"/>
      <c r="BN143" s="56"/>
      <c r="BO143" s="56"/>
      <c r="BP143" s="56"/>
      <c r="BR143" s="56"/>
      <c r="BS143" s="56"/>
      <c r="BT143" s="56"/>
      <c r="BU143" s="56"/>
      <c r="BV143" s="56"/>
      <c r="BW143" s="56"/>
      <c r="BX143" s="56"/>
      <c r="BY143" s="56"/>
      <c r="BZ143" s="56"/>
      <c r="CB143" s="56"/>
      <c r="CC143" s="56"/>
      <c r="CD143" s="56"/>
      <c r="CE143" s="56"/>
      <c r="CF143" s="56"/>
      <c r="CG143" s="56"/>
      <c r="CH143" s="56"/>
      <c r="CI143" s="56"/>
      <c r="CJ143" s="56"/>
      <c r="CL143" s="56"/>
      <c r="CM143" s="56"/>
      <c r="CN143" s="56"/>
      <c r="CO143" s="56"/>
      <c r="CP143" s="56"/>
      <c r="CQ143" s="56"/>
      <c r="CR143" s="56"/>
      <c r="CS143" s="56"/>
      <c r="CT143" s="56"/>
      <c r="CV143" s="56"/>
      <c r="CW143" s="56"/>
      <c r="CX143" s="56"/>
      <c r="CY143" s="56"/>
      <c r="CZ143" s="56"/>
      <c r="DA143" s="56"/>
      <c r="DB143" s="56"/>
      <c r="DC143" s="56"/>
      <c r="DD143" s="56"/>
      <c r="DF143" s="56"/>
      <c r="DG143" s="56"/>
      <c r="DH143" s="56"/>
      <c r="DI143" s="56"/>
      <c r="DJ143" s="56"/>
      <c r="DK143" s="56"/>
      <c r="DL143" s="56"/>
      <c r="DM143" s="56"/>
      <c r="DN143" s="56"/>
      <c r="DP143" s="56"/>
      <c r="DQ143" s="56"/>
      <c r="DR143" s="56"/>
      <c r="DS143" s="56"/>
      <c r="DT143" s="56"/>
      <c r="DU143" s="56"/>
      <c r="DV143" s="56"/>
      <c r="DW143" s="56"/>
      <c r="DX143" s="56"/>
      <c r="DZ143" s="56"/>
      <c r="EA143" s="56"/>
      <c r="EB143" s="56"/>
      <c r="EC143" s="56"/>
      <c r="ED143" s="56"/>
      <c r="EE143" s="56"/>
      <c r="EF143" s="56"/>
      <c r="EG143" s="56"/>
      <c r="EH143" s="56"/>
      <c r="EJ143" s="56"/>
      <c r="EK143" s="56"/>
      <c r="EL143" s="56"/>
      <c r="EM143" s="56"/>
      <c r="EN143" s="56"/>
      <c r="EO143" s="56"/>
      <c r="EP143" s="56"/>
      <c r="EQ143" s="56"/>
      <c r="ER143" s="56"/>
      <c r="ET143" s="56"/>
      <c r="EU143" s="56"/>
      <c r="EV143" s="56"/>
      <c r="EW143" s="56"/>
      <c r="EX143" s="56"/>
      <c r="EY143" s="56"/>
      <c r="EZ143" s="56"/>
      <c r="FA143" s="56"/>
      <c r="FB143" s="56"/>
      <c r="FD143" s="56"/>
      <c r="FE143" s="56"/>
      <c r="FF143" s="56"/>
      <c r="FG143" s="56"/>
      <c r="FH143" s="56"/>
      <c r="FI143" s="56"/>
      <c r="FJ143" s="56"/>
      <c r="FK143" s="56"/>
      <c r="FL143" s="56"/>
      <c r="FN143" s="56"/>
      <c r="FO143" s="56"/>
      <c r="FP143" s="56"/>
      <c r="FQ143" s="56"/>
      <c r="FR143" s="56"/>
      <c r="FS143" s="56"/>
      <c r="FT143" s="56"/>
      <c r="FU143" s="56"/>
      <c r="FV143" s="56"/>
      <c r="FX143" s="56"/>
      <c r="FY143" s="56"/>
      <c r="FZ143" s="56"/>
      <c r="GA143" s="56"/>
      <c r="GB143" s="56"/>
      <c r="GC143" s="56"/>
      <c r="GD143" s="56"/>
      <c r="GE143" s="56"/>
      <c r="GF143" s="56"/>
      <c r="GH143" s="56"/>
      <c r="GI143" s="56"/>
      <c r="GJ143" s="56"/>
      <c r="GK143" s="56"/>
      <c r="GL143" s="56"/>
      <c r="GM143" s="56"/>
      <c r="GN143" s="56"/>
      <c r="GO143" s="56"/>
      <c r="GP143" s="56"/>
      <c r="GR143" s="56"/>
      <c r="GS143" s="56"/>
      <c r="GT143" s="56"/>
      <c r="GU143" s="56"/>
      <c r="GV143" s="56"/>
      <c r="GW143" s="56"/>
      <c r="GX143" s="56"/>
      <c r="GY143" s="56"/>
      <c r="GZ143" s="56"/>
      <c r="HB143" s="56"/>
      <c r="HC143" s="56"/>
      <c r="HD143" s="56"/>
      <c r="HE143" s="56"/>
      <c r="HF143" s="56"/>
      <c r="HG143" s="56"/>
      <c r="HH143" s="56"/>
      <c r="HI143" s="56"/>
      <c r="HJ143" s="56"/>
      <c r="HL143" s="56"/>
      <c r="HM143" s="56"/>
      <c r="HN143" s="56"/>
      <c r="HO143" s="56"/>
      <c r="HP143" s="56"/>
      <c r="HQ143" s="56"/>
      <c r="HR143" s="56"/>
      <c r="HS143" s="56"/>
      <c r="HT143" s="56"/>
      <c r="HV143" s="56"/>
      <c r="HW143" s="56"/>
      <c r="HX143" s="56"/>
      <c r="HY143" s="56"/>
      <c r="HZ143" s="56"/>
      <c r="IA143" s="56"/>
      <c r="IB143" s="56"/>
      <c r="IC143" s="56"/>
      <c r="ID143" s="56"/>
      <c r="IF143" s="56"/>
      <c r="IG143" s="56"/>
      <c r="IH143" s="56"/>
      <c r="II143" s="56"/>
      <c r="IJ143" s="56"/>
      <c r="IK143" s="56"/>
      <c r="IL143" s="56"/>
      <c r="IM143" s="56"/>
      <c r="IN143" s="56"/>
      <c r="IP143" s="56"/>
      <c r="IQ143" s="56"/>
      <c r="IR143" s="56"/>
      <c r="IS143" s="56"/>
      <c r="IT143" s="56"/>
      <c r="IU143" s="56"/>
    </row>
    <row r="144" spans="1:255" ht="12.75" customHeight="1" thickBot="1" x14ac:dyDescent="0.25">
      <c r="A144" s="227"/>
      <c r="B144" s="104">
        <v>3017.03</v>
      </c>
      <c r="C144" s="58" t="s">
        <v>66</v>
      </c>
      <c r="D144" s="64"/>
      <c r="E144" s="59"/>
      <c r="F144" s="59"/>
      <c r="G144" s="59"/>
      <c r="H144" s="60"/>
      <c r="I144" s="61"/>
      <c r="J144" s="56"/>
      <c r="K144" s="56"/>
      <c r="L144" s="56"/>
      <c r="M144" s="56"/>
      <c r="N144" s="56"/>
      <c r="O144" s="56"/>
      <c r="P144" s="56"/>
      <c r="Q144" s="56"/>
      <c r="R144" s="56"/>
      <c r="T144" s="56"/>
      <c r="U144" s="56"/>
      <c r="V144" s="56"/>
      <c r="W144" s="56"/>
      <c r="X144" s="56"/>
      <c r="Y144" s="56"/>
      <c r="Z144" s="56"/>
      <c r="AA144" s="56"/>
      <c r="AB144" s="56"/>
      <c r="AD144" s="56"/>
      <c r="AE144" s="56"/>
      <c r="AF144" s="56"/>
      <c r="AG144" s="56"/>
      <c r="AH144" s="56"/>
      <c r="AI144" s="56"/>
      <c r="AJ144" s="56"/>
      <c r="AK144" s="56"/>
      <c r="AL144" s="56"/>
      <c r="AN144" s="56"/>
      <c r="AO144" s="56"/>
      <c r="AP144" s="56"/>
      <c r="AQ144" s="56"/>
      <c r="AR144" s="56"/>
      <c r="AS144" s="56"/>
      <c r="AT144" s="56"/>
      <c r="AU144" s="56"/>
      <c r="AV144" s="56"/>
      <c r="AX144" s="56"/>
      <c r="AY144" s="56"/>
      <c r="AZ144" s="56"/>
      <c r="BA144" s="56"/>
      <c r="BB144" s="56"/>
      <c r="BC144" s="56"/>
      <c r="BD144" s="56"/>
      <c r="BE144" s="56"/>
      <c r="BF144" s="56"/>
      <c r="BH144" s="56"/>
      <c r="BI144" s="56"/>
      <c r="BJ144" s="56"/>
      <c r="BK144" s="56"/>
      <c r="BL144" s="56"/>
      <c r="BM144" s="56"/>
      <c r="BN144" s="56"/>
      <c r="BO144" s="56"/>
      <c r="BP144" s="56"/>
      <c r="BR144" s="56"/>
      <c r="BS144" s="56"/>
      <c r="BT144" s="56"/>
      <c r="BU144" s="56"/>
      <c r="BV144" s="56"/>
      <c r="BW144" s="56"/>
      <c r="BX144" s="56"/>
      <c r="BY144" s="56"/>
      <c r="BZ144" s="56"/>
      <c r="CB144" s="56"/>
      <c r="CC144" s="56"/>
      <c r="CD144" s="56"/>
      <c r="CE144" s="56"/>
      <c r="CF144" s="56"/>
      <c r="CG144" s="56"/>
      <c r="CH144" s="56"/>
      <c r="CI144" s="56"/>
      <c r="CJ144" s="56"/>
      <c r="CL144" s="56"/>
      <c r="CM144" s="56"/>
      <c r="CN144" s="56"/>
      <c r="CO144" s="56"/>
      <c r="CP144" s="56"/>
      <c r="CQ144" s="56"/>
      <c r="CR144" s="56"/>
      <c r="CS144" s="56"/>
      <c r="CT144" s="56"/>
      <c r="CV144" s="56"/>
      <c r="CW144" s="56"/>
      <c r="CX144" s="56"/>
      <c r="CY144" s="56"/>
      <c r="CZ144" s="56"/>
      <c r="DA144" s="56"/>
      <c r="DB144" s="56"/>
      <c r="DC144" s="56"/>
      <c r="DD144" s="56"/>
      <c r="DF144" s="56"/>
      <c r="DG144" s="56"/>
      <c r="DH144" s="56"/>
      <c r="DI144" s="56"/>
      <c r="DJ144" s="56"/>
      <c r="DK144" s="56"/>
      <c r="DL144" s="56"/>
      <c r="DM144" s="56"/>
      <c r="DN144" s="56"/>
      <c r="DP144" s="56"/>
      <c r="DQ144" s="56"/>
      <c r="DR144" s="56"/>
      <c r="DS144" s="56"/>
      <c r="DT144" s="56"/>
      <c r="DU144" s="56"/>
      <c r="DV144" s="56"/>
      <c r="DW144" s="56"/>
      <c r="DX144" s="56"/>
      <c r="DZ144" s="56"/>
      <c r="EA144" s="56"/>
      <c r="EB144" s="56"/>
      <c r="EC144" s="56"/>
      <c r="ED144" s="56"/>
      <c r="EE144" s="56"/>
      <c r="EF144" s="56"/>
      <c r="EG144" s="56"/>
      <c r="EH144" s="56"/>
      <c r="EJ144" s="56"/>
      <c r="EK144" s="56"/>
      <c r="EL144" s="56"/>
      <c r="EM144" s="56"/>
      <c r="EN144" s="56"/>
      <c r="EO144" s="56"/>
      <c r="EP144" s="56"/>
      <c r="EQ144" s="56"/>
      <c r="ER144" s="56"/>
      <c r="ET144" s="56"/>
      <c r="EU144" s="56"/>
      <c r="EV144" s="56"/>
      <c r="EW144" s="56"/>
      <c r="EX144" s="56"/>
      <c r="EY144" s="56"/>
      <c r="EZ144" s="56"/>
      <c r="FA144" s="56"/>
      <c r="FB144" s="56"/>
      <c r="FD144" s="56"/>
      <c r="FE144" s="56"/>
      <c r="FF144" s="56"/>
      <c r="FG144" s="56"/>
      <c r="FH144" s="56"/>
      <c r="FI144" s="56"/>
      <c r="FJ144" s="56"/>
      <c r="FK144" s="56"/>
      <c r="FL144" s="56"/>
      <c r="FN144" s="56"/>
      <c r="FO144" s="56"/>
      <c r="FP144" s="56"/>
      <c r="FQ144" s="56"/>
      <c r="FR144" s="56"/>
      <c r="FS144" s="56"/>
      <c r="FT144" s="56"/>
      <c r="FU144" s="56"/>
      <c r="FV144" s="56"/>
      <c r="FX144" s="56"/>
      <c r="FY144" s="56"/>
      <c r="FZ144" s="56"/>
      <c r="GA144" s="56"/>
      <c r="GB144" s="56"/>
      <c r="GC144" s="56"/>
      <c r="GD144" s="56"/>
      <c r="GE144" s="56"/>
      <c r="GF144" s="56"/>
      <c r="GH144" s="56"/>
      <c r="GI144" s="56"/>
      <c r="GJ144" s="56"/>
      <c r="GK144" s="56"/>
      <c r="GL144" s="56"/>
      <c r="GM144" s="56"/>
      <c r="GN144" s="56"/>
      <c r="GO144" s="56"/>
      <c r="GP144" s="56"/>
      <c r="GR144" s="56"/>
      <c r="GS144" s="56"/>
      <c r="GT144" s="56"/>
      <c r="GU144" s="56"/>
      <c r="GV144" s="56"/>
      <c r="GW144" s="56"/>
      <c r="GX144" s="56"/>
      <c r="GY144" s="56"/>
      <c r="GZ144" s="56"/>
      <c r="HB144" s="56"/>
      <c r="HC144" s="56"/>
      <c r="HD144" s="56"/>
      <c r="HE144" s="56"/>
      <c r="HF144" s="56"/>
      <c r="HG144" s="56"/>
      <c r="HH144" s="56"/>
      <c r="HI144" s="56"/>
      <c r="HJ144" s="56"/>
      <c r="HL144" s="56"/>
      <c r="HM144" s="56"/>
      <c r="HN144" s="56"/>
      <c r="HO144" s="56"/>
      <c r="HP144" s="56"/>
      <c r="HQ144" s="56"/>
      <c r="HR144" s="56"/>
      <c r="HS144" s="56"/>
      <c r="HT144" s="56"/>
      <c r="HV144" s="56"/>
      <c r="HW144" s="56"/>
      <c r="HX144" s="56"/>
      <c r="HY144" s="56"/>
      <c r="HZ144" s="56"/>
      <c r="IA144" s="56"/>
      <c r="IB144" s="56"/>
      <c r="IC144" s="56"/>
      <c r="ID144" s="56"/>
      <c r="IF144" s="56"/>
      <c r="IG144" s="56"/>
      <c r="IH144" s="56"/>
      <c r="II144" s="56"/>
      <c r="IJ144" s="56"/>
      <c r="IK144" s="56"/>
      <c r="IL144" s="56"/>
      <c r="IM144" s="56"/>
      <c r="IN144" s="56"/>
      <c r="IP144" s="56"/>
      <c r="IQ144" s="56"/>
      <c r="IR144" s="56"/>
      <c r="IS144" s="56"/>
      <c r="IT144" s="56"/>
      <c r="IU144" s="56"/>
    </row>
    <row r="145" spans="1:255" ht="12.75" customHeight="1" thickBot="1" x14ac:dyDescent="0.25">
      <c r="A145" s="227"/>
      <c r="B145" s="105">
        <v>3664.04</v>
      </c>
      <c r="C145" s="92" t="s">
        <v>67</v>
      </c>
      <c r="D145" s="93"/>
      <c r="E145" s="94"/>
      <c r="F145" s="94"/>
      <c r="G145" s="94"/>
      <c r="H145" s="95"/>
      <c r="I145" s="96"/>
      <c r="J145" s="56"/>
      <c r="K145" s="56"/>
      <c r="L145" s="56"/>
      <c r="M145" s="56"/>
      <c r="N145" s="56"/>
      <c r="O145" s="56"/>
      <c r="P145" s="56"/>
      <c r="Q145" s="56"/>
      <c r="R145" s="56"/>
      <c r="T145" s="56"/>
      <c r="U145" s="56"/>
      <c r="V145" s="56"/>
      <c r="W145" s="56"/>
      <c r="X145" s="56"/>
      <c r="Y145" s="56"/>
      <c r="Z145" s="56"/>
      <c r="AA145" s="56"/>
      <c r="AB145" s="56"/>
      <c r="AD145" s="56"/>
      <c r="AE145" s="56"/>
      <c r="AF145" s="56"/>
      <c r="AG145" s="56"/>
      <c r="AH145" s="56"/>
      <c r="AI145" s="56"/>
      <c r="AJ145" s="56"/>
      <c r="AK145" s="56"/>
      <c r="AL145" s="56"/>
      <c r="AN145" s="56"/>
      <c r="AO145" s="56"/>
      <c r="AP145" s="56"/>
      <c r="AQ145" s="56"/>
      <c r="AR145" s="56"/>
      <c r="AS145" s="56"/>
      <c r="AT145" s="56"/>
      <c r="AU145" s="56"/>
      <c r="AV145" s="56"/>
      <c r="AX145" s="56"/>
      <c r="AY145" s="56"/>
      <c r="AZ145" s="56"/>
      <c r="BA145" s="56"/>
      <c r="BB145" s="56"/>
      <c r="BC145" s="56"/>
      <c r="BD145" s="56"/>
      <c r="BE145" s="56"/>
      <c r="BF145" s="56"/>
      <c r="BH145" s="56"/>
      <c r="BI145" s="56"/>
      <c r="BJ145" s="56"/>
      <c r="BK145" s="56"/>
      <c r="BL145" s="56"/>
      <c r="BM145" s="56"/>
      <c r="BN145" s="56"/>
      <c r="BO145" s="56"/>
      <c r="BP145" s="56"/>
      <c r="BR145" s="56"/>
      <c r="BS145" s="56"/>
      <c r="BT145" s="56"/>
      <c r="BU145" s="56"/>
      <c r="BV145" s="56"/>
      <c r="BW145" s="56"/>
      <c r="BX145" s="56"/>
      <c r="BY145" s="56"/>
      <c r="BZ145" s="56"/>
      <c r="CB145" s="56"/>
      <c r="CC145" s="56"/>
      <c r="CD145" s="56"/>
      <c r="CE145" s="56"/>
      <c r="CF145" s="56"/>
      <c r="CG145" s="56"/>
      <c r="CH145" s="56"/>
      <c r="CI145" s="56"/>
      <c r="CJ145" s="56"/>
      <c r="CL145" s="56"/>
      <c r="CM145" s="56"/>
      <c r="CN145" s="56"/>
      <c r="CO145" s="56"/>
      <c r="CP145" s="56"/>
      <c r="CQ145" s="56"/>
      <c r="CR145" s="56"/>
      <c r="CS145" s="56"/>
      <c r="CT145" s="56"/>
      <c r="CV145" s="56"/>
      <c r="CW145" s="56"/>
      <c r="CX145" s="56"/>
      <c r="CY145" s="56"/>
      <c r="CZ145" s="56"/>
      <c r="DA145" s="56"/>
      <c r="DB145" s="56"/>
      <c r="DC145" s="56"/>
      <c r="DD145" s="56"/>
      <c r="DF145" s="56"/>
      <c r="DG145" s="56"/>
      <c r="DH145" s="56"/>
      <c r="DI145" s="56"/>
      <c r="DJ145" s="56"/>
      <c r="DK145" s="56"/>
      <c r="DL145" s="56"/>
      <c r="DM145" s="56"/>
      <c r="DN145" s="56"/>
      <c r="DP145" s="56"/>
      <c r="DQ145" s="56"/>
      <c r="DR145" s="56"/>
      <c r="DS145" s="56"/>
      <c r="DT145" s="56"/>
      <c r="DU145" s="56"/>
      <c r="DV145" s="56"/>
      <c r="DW145" s="56"/>
      <c r="DX145" s="56"/>
      <c r="DZ145" s="56"/>
      <c r="EA145" s="56"/>
      <c r="EB145" s="56"/>
      <c r="EC145" s="56"/>
      <c r="ED145" s="56"/>
      <c r="EE145" s="56"/>
      <c r="EF145" s="56"/>
      <c r="EG145" s="56"/>
      <c r="EH145" s="56"/>
      <c r="EJ145" s="56"/>
      <c r="EK145" s="56"/>
      <c r="EL145" s="56"/>
      <c r="EM145" s="56"/>
      <c r="EN145" s="56"/>
      <c r="EO145" s="56"/>
      <c r="EP145" s="56"/>
      <c r="EQ145" s="56"/>
      <c r="ER145" s="56"/>
      <c r="ET145" s="56"/>
      <c r="EU145" s="56"/>
      <c r="EV145" s="56"/>
      <c r="EW145" s="56"/>
      <c r="EX145" s="56"/>
      <c r="EY145" s="56"/>
      <c r="EZ145" s="56"/>
      <c r="FA145" s="56"/>
      <c r="FB145" s="56"/>
      <c r="FD145" s="56"/>
      <c r="FE145" s="56"/>
      <c r="FF145" s="56"/>
      <c r="FG145" s="56"/>
      <c r="FH145" s="56"/>
      <c r="FI145" s="56"/>
      <c r="FJ145" s="56"/>
      <c r="FK145" s="56"/>
      <c r="FL145" s="56"/>
      <c r="FN145" s="56"/>
      <c r="FO145" s="56"/>
      <c r="FP145" s="56"/>
      <c r="FQ145" s="56"/>
      <c r="FR145" s="56"/>
      <c r="FS145" s="56"/>
      <c r="FT145" s="56"/>
      <c r="FU145" s="56"/>
      <c r="FV145" s="56"/>
      <c r="FX145" s="56"/>
      <c r="FY145" s="56"/>
      <c r="FZ145" s="56"/>
      <c r="GA145" s="56"/>
      <c r="GB145" s="56"/>
      <c r="GC145" s="56"/>
      <c r="GD145" s="56"/>
      <c r="GE145" s="56"/>
      <c r="GF145" s="56"/>
      <c r="GH145" s="56"/>
      <c r="GI145" s="56"/>
      <c r="GJ145" s="56"/>
      <c r="GK145" s="56"/>
      <c r="GL145" s="56"/>
      <c r="GM145" s="56"/>
      <c r="GN145" s="56"/>
      <c r="GO145" s="56"/>
      <c r="GP145" s="56"/>
      <c r="GR145" s="56"/>
      <c r="GS145" s="56"/>
      <c r="GT145" s="56"/>
      <c r="GU145" s="56"/>
      <c r="GV145" s="56"/>
      <c r="GW145" s="56"/>
      <c r="GX145" s="56"/>
      <c r="GY145" s="56"/>
      <c r="GZ145" s="56"/>
      <c r="HB145" s="56"/>
      <c r="HC145" s="56"/>
      <c r="HD145" s="56"/>
      <c r="HE145" s="56"/>
      <c r="HF145" s="56"/>
      <c r="HG145" s="56"/>
      <c r="HH145" s="56"/>
      <c r="HI145" s="56"/>
      <c r="HJ145" s="56"/>
      <c r="HL145" s="56"/>
      <c r="HM145" s="56"/>
      <c r="HN145" s="56"/>
      <c r="HO145" s="56"/>
      <c r="HP145" s="56"/>
      <c r="HQ145" s="56"/>
      <c r="HR145" s="56"/>
      <c r="HS145" s="56"/>
      <c r="HT145" s="56"/>
      <c r="HV145" s="56"/>
      <c r="HW145" s="56"/>
      <c r="HX145" s="56"/>
      <c r="HY145" s="56"/>
      <c r="HZ145" s="56"/>
      <c r="IA145" s="56"/>
      <c r="IB145" s="56"/>
      <c r="IC145" s="56"/>
      <c r="ID145" s="56"/>
      <c r="IF145" s="56"/>
      <c r="IG145" s="56"/>
      <c r="IH145" s="56"/>
      <c r="II145" s="56"/>
      <c r="IJ145" s="56"/>
      <c r="IK145" s="56"/>
      <c r="IL145" s="56"/>
      <c r="IM145" s="56"/>
      <c r="IN145" s="56"/>
      <c r="IP145" s="56"/>
      <c r="IQ145" s="56"/>
      <c r="IR145" s="56"/>
      <c r="IS145" s="56"/>
      <c r="IT145" s="56"/>
      <c r="IU145" s="56"/>
    </row>
    <row r="146" spans="1:255" ht="12.75" customHeight="1" thickBot="1" x14ac:dyDescent="0.25">
      <c r="A146" s="227"/>
      <c r="B146" s="106">
        <v>3051.5354510000002</v>
      </c>
      <c r="C146" s="85" t="s">
        <v>70</v>
      </c>
      <c r="D146" s="86"/>
      <c r="E146" s="47"/>
      <c r="F146" s="47"/>
      <c r="G146" s="47"/>
      <c r="H146" s="48"/>
      <c r="I146" s="49"/>
      <c r="J146" s="56"/>
      <c r="K146" s="56"/>
      <c r="L146" s="56"/>
      <c r="M146" s="56"/>
      <c r="N146" s="56"/>
      <c r="O146" s="56"/>
      <c r="P146" s="56"/>
      <c r="Q146" s="56"/>
      <c r="R146" s="56"/>
      <c r="T146" s="56"/>
      <c r="U146" s="56"/>
      <c r="V146" s="56"/>
      <c r="W146" s="56"/>
      <c r="X146" s="56"/>
      <c r="Y146" s="56"/>
      <c r="Z146" s="56"/>
      <c r="AA146" s="56"/>
      <c r="AB146" s="56"/>
      <c r="AD146" s="56"/>
      <c r="AE146" s="56"/>
      <c r="AF146" s="56"/>
      <c r="AG146" s="56"/>
      <c r="AH146" s="56"/>
      <c r="AI146" s="56"/>
      <c r="AJ146" s="56"/>
      <c r="AK146" s="56"/>
      <c r="AL146" s="56"/>
      <c r="AN146" s="56"/>
      <c r="AO146" s="56"/>
      <c r="AP146" s="56"/>
      <c r="AQ146" s="56"/>
      <c r="AR146" s="56"/>
      <c r="AS146" s="56"/>
      <c r="AT146" s="56"/>
      <c r="AU146" s="56"/>
      <c r="AV146" s="56"/>
      <c r="AX146" s="56"/>
      <c r="AY146" s="56"/>
      <c r="AZ146" s="56"/>
      <c r="BA146" s="56"/>
      <c r="BB146" s="56"/>
      <c r="BC146" s="56"/>
      <c r="BD146" s="56"/>
      <c r="BE146" s="56"/>
      <c r="BF146" s="56"/>
      <c r="BH146" s="56"/>
      <c r="BI146" s="56"/>
      <c r="BJ146" s="56"/>
      <c r="BK146" s="56"/>
      <c r="BL146" s="56"/>
      <c r="BM146" s="56"/>
      <c r="BN146" s="56"/>
      <c r="BO146" s="56"/>
      <c r="BP146" s="56"/>
      <c r="BR146" s="56"/>
      <c r="BS146" s="56"/>
      <c r="BT146" s="56"/>
      <c r="BU146" s="56"/>
      <c r="BV146" s="56"/>
      <c r="BW146" s="56"/>
      <c r="BX146" s="56"/>
      <c r="BY146" s="56"/>
      <c r="BZ146" s="56"/>
      <c r="CB146" s="56"/>
      <c r="CC146" s="56"/>
      <c r="CD146" s="56"/>
      <c r="CE146" s="56"/>
      <c r="CF146" s="56"/>
      <c r="CG146" s="56"/>
      <c r="CH146" s="56"/>
      <c r="CI146" s="56"/>
      <c r="CJ146" s="56"/>
      <c r="CL146" s="56"/>
      <c r="CM146" s="56"/>
      <c r="CN146" s="56"/>
      <c r="CO146" s="56"/>
      <c r="CP146" s="56"/>
      <c r="CQ146" s="56"/>
      <c r="CR146" s="56"/>
      <c r="CS146" s="56"/>
      <c r="CT146" s="56"/>
      <c r="CV146" s="56"/>
      <c r="CW146" s="56"/>
      <c r="CX146" s="56"/>
      <c r="CY146" s="56"/>
      <c r="CZ146" s="56"/>
      <c r="DA146" s="56"/>
      <c r="DB146" s="56"/>
      <c r="DC146" s="56"/>
      <c r="DD146" s="56"/>
      <c r="DF146" s="56"/>
      <c r="DG146" s="56"/>
      <c r="DH146" s="56"/>
      <c r="DI146" s="56"/>
      <c r="DJ146" s="56"/>
      <c r="DK146" s="56"/>
      <c r="DL146" s="56"/>
      <c r="DM146" s="56"/>
      <c r="DN146" s="56"/>
      <c r="DP146" s="56"/>
      <c r="DQ146" s="56"/>
      <c r="DR146" s="56"/>
      <c r="DS146" s="56"/>
      <c r="DT146" s="56"/>
      <c r="DU146" s="56"/>
      <c r="DV146" s="56"/>
      <c r="DW146" s="56"/>
      <c r="DX146" s="56"/>
      <c r="DZ146" s="56"/>
      <c r="EA146" s="56"/>
      <c r="EB146" s="56"/>
      <c r="EC146" s="56"/>
      <c r="ED146" s="56"/>
      <c r="EE146" s="56"/>
      <c r="EF146" s="56"/>
      <c r="EG146" s="56"/>
      <c r="EH146" s="56"/>
      <c r="EJ146" s="56"/>
      <c r="EK146" s="56"/>
      <c r="EL146" s="56"/>
      <c r="EM146" s="56"/>
      <c r="EN146" s="56"/>
      <c r="EO146" s="56"/>
      <c r="EP146" s="56"/>
      <c r="EQ146" s="56"/>
      <c r="ER146" s="56"/>
      <c r="ET146" s="56"/>
      <c r="EU146" s="56"/>
      <c r="EV146" s="56"/>
      <c r="EW146" s="56"/>
      <c r="EX146" s="56"/>
      <c r="EY146" s="56"/>
      <c r="EZ146" s="56"/>
      <c r="FA146" s="56"/>
      <c r="FB146" s="56"/>
      <c r="FD146" s="56"/>
      <c r="FE146" s="56"/>
      <c r="FF146" s="56"/>
      <c r="FG146" s="56"/>
      <c r="FH146" s="56"/>
      <c r="FI146" s="56"/>
      <c r="FJ146" s="56"/>
      <c r="FK146" s="56"/>
      <c r="FL146" s="56"/>
      <c r="FN146" s="56"/>
      <c r="FO146" s="56"/>
      <c r="FP146" s="56"/>
      <c r="FQ146" s="56"/>
      <c r="FR146" s="56"/>
      <c r="FS146" s="56"/>
      <c r="FT146" s="56"/>
      <c r="FU146" s="56"/>
      <c r="FV146" s="56"/>
      <c r="FX146" s="56"/>
      <c r="FY146" s="56"/>
      <c r="FZ146" s="56"/>
      <c r="GA146" s="56"/>
      <c r="GB146" s="56"/>
      <c r="GC146" s="56"/>
      <c r="GD146" s="56"/>
      <c r="GE146" s="56"/>
      <c r="GF146" s="56"/>
      <c r="GH146" s="56"/>
      <c r="GI146" s="56"/>
      <c r="GJ146" s="56"/>
      <c r="GK146" s="56"/>
      <c r="GL146" s="56"/>
      <c r="GM146" s="56"/>
      <c r="GN146" s="56"/>
      <c r="GO146" s="56"/>
      <c r="GP146" s="56"/>
      <c r="GR146" s="56"/>
      <c r="GS146" s="56"/>
      <c r="GT146" s="56"/>
      <c r="GU146" s="56"/>
      <c r="GV146" s="56"/>
      <c r="GW146" s="56"/>
      <c r="GX146" s="56"/>
      <c r="GY146" s="56"/>
      <c r="GZ146" s="56"/>
      <c r="HB146" s="56"/>
      <c r="HC146" s="56"/>
      <c r="HD146" s="56"/>
      <c r="HE146" s="56"/>
      <c r="HF146" s="56"/>
      <c r="HG146" s="56"/>
      <c r="HH146" s="56"/>
      <c r="HI146" s="56"/>
      <c r="HJ146" s="56"/>
      <c r="HL146" s="56"/>
      <c r="HM146" s="56"/>
      <c r="HN146" s="56"/>
      <c r="HO146" s="56"/>
      <c r="HP146" s="56"/>
      <c r="HQ146" s="56"/>
      <c r="HR146" s="56"/>
      <c r="HS146" s="56"/>
      <c r="HT146" s="56"/>
      <c r="HV146" s="56"/>
      <c r="HW146" s="56"/>
      <c r="HX146" s="56"/>
      <c r="HY146" s="56"/>
      <c r="HZ146" s="56"/>
      <c r="IA146" s="56"/>
      <c r="IB146" s="56"/>
      <c r="IC146" s="56"/>
      <c r="ID146" s="56"/>
      <c r="IF146" s="56"/>
      <c r="IG146" s="56"/>
      <c r="IH146" s="56"/>
      <c r="II146" s="56"/>
      <c r="IJ146" s="56"/>
      <c r="IK146" s="56"/>
      <c r="IL146" s="56"/>
      <c r="IM146" s="56"/>
      <c r="IN146" s="56"/>
      <c r="IP146" s="56"/>
      <c r="IQ146" s="56"/>
      <c r="IR146" s="56"/>
      <c r="IS146" s="56"/>
      <c r="IT146" s="56"/>
      <c r="IU146" s="56"/>
    </row>
    <row r="147" spans="1:255" ht="12.75" customHeight="1" thickBot="1" x14ac:dyDescent="0.25">
      <c r="A147" s="227"/>
      <c r="B147" s="106">
        <v>3252.81</v>
      </c>
      <c r="C147" s="85" t="s">
        <v>72</v>
      </c>
      <c r="D147" s="86"/>
      <c r="E147" s="47"/>
      <c r="F147" s="47"/>
      <c r="G147" s="47"/>
      <c r="H147" s="48"/>
      <c r="I147" s="49"/>
      <c r="J147" s="56"/>
      <c r="K147" s="56"/>
      <c r="L147" s="56"/>
      <c r="M147" s="56"/>
      <c r="N147" s="56"/>
      <c r="O147" s="56"/>
      <c r="P147" s="56"/>
      <c r="Q147" s="56"/>
      <c r="R147" s="56"/>
      <c r="T147" s="56"/>
      <c r="U147" s="56"/>
      <c r="V147" s="56"/>
      <c r="W147" s="56"/>
      <c r="X147" s="56"/>
      <c r="Y147" s="56"/>
      <c r="Z147" s="56"/>
      <c r="AA147" s="56"/>
      <c r="AB147" s="56"/>
      <c r="AD147" s="56"/>
      <c r="AE147" s="56"/>
      <c r="AF147" s="56"/>
      <c r="AG147" s="56"/>
      <c r="AH147" s="56"/>
      <c r="AI147" s="56"/>
      <c r="AJ147" s="56"/>
      <c r="AK147" s="56"/>
      <c r="AL147" s="56"/>
      <c r="AN147" s="56"/>
      <c r="AO147" s="56"/>
      <c r="AP147" s="56"/>
      <c r="AQ147" s="56"/>
      <c r="AR147" s="56"/>
      <c r="AS147" s="56"/>
      <c r="AT147" s="56"/>
      <c r="AU147" s="56"/>
      <c r="AV147" s="56"/>
      <c r="AX147" s="56"/>
      <c r="AY147" s="56"/>
      <c r="AZ147" s="56"/>
      <c r="BA147" s="56"/>
      <c r="BB147" s="56"/>
      <c r="BC147" s="56"/>
      <c r="BD147" s="56"/>
      <c r="BE147" s="56"/>
      <c r="BF147" s="56"/>
      <c r="BH147" s="56"/>
      <c r="BI147" s="56"/>
      <c r="BJ147" s="56"/>
      <c r="BK147" s="56"/>
      <c r="BL147" s="56"/>
      <c r="BM147" s="56"/>
      <c r="BN147" s="56"/>
      <c r="BO147" s="56"/>
      <c r="BP147" s="56"/>
      <c r="BR147" s="56"/>
      <c r="BS147" s="56"/>
      <c r="BT147" s="56"/>
      <c r="BU147" s="56"/>
      <c r="BV147" s="56"/>
      <c r="BW147" s="56"/>
      <c r="BX147" s="56"/>
      <c r="BY147" s="56"/>
      <c r="BZ147" s="56"/>
      <c r="CB147" s="56"/>
      <c r="CC147" s="56"/>
      <c r="CD147" s="56"/>
      <c r="CE147" s="56"/>
      <c r="CF147" s="56"/>
      <c r="CG147" s="56"/>
      <c r="CH147" s="56"/>
      <c r="CI147" s="56"/>
      <c r="CJ147" s="56"/>
      <c r="CL147" s="56"/>
      <c r="CM147" s="56"/>
      <c r="CN147" s="56"/>
      <c r="CO147" s="56"/>
      <c r="CP147" s="56"/>
      <c r="CQ147" s="56"/>
      <c r="CR147" s="56"/>
      <c r="CS147" s="56"/>
      <c r="CT147" s="56"/>
      <c r="CV147" s="56"/>
      <c r="CW147" s="56"/>
      <c r="CX147" s="56"/>
      <c r="CY147" s="56"/>
      <c r="CZ147" s="56"/>
      <c r="DA147" s="56"/>
      <c r="DB147" s="56"/>
      <c r="DC147" s="56"/>
      <c r="DD147" s="56"/>
      <c r="DF147" s="56"/>
      <c r="DG147" s="56"/>
      <c r="DH147" s="56"/>
      <c r="DI147" s="56"/>
      <c r="DJ147" s="56"/>
      <c r="DK147" s="56"/>
      <c r="DL147" s="56"/>
      <c r="DM147" s="56"/>
      <c r="DN147" s="56"/>
      <c r="DP147" s="56"/>
      <c r="DQ147" s="56"/>
      <c r="DR147" s="56"/>
      <c r="DS147" s="56"/>
      <c r="DT147" s="56"/>
      <c r="DU147" s="56"/>
      <c r="DV147" s="56"/>
      <c r="DW147" s="56"/>
      <c r="DX147" s="56"/>
      <c r="DZ147" s="56"/>
      <c r="EA147" s="56"/>
      <c r="EB147" s="56"/>
      <c r="EC147" s="56"/>
      <c r="ED147" s="56"/>
      <c r="EE147" s="56"/>
      <c r="EF147" s="56"/>
      <c r="EG147" s="56"/>
      <c r="EH147" s="56"/>
      <c r="EJ147" s="56"/>
      <c r="EK147" s="56"/>
      <c r="EL147" s="56"/>
      <c r="EM147" s="56"/>
      <c r="EN147" s="56"/>
      <c r="EO147" s="56"/>
      <c r="EP147" s="56"/>
      <c r="EQ147" s="56"/>
      <c r="ER147" s="56"/>
      <c r="ET147" s="56"/>
      <c r="EU147" s="56"/>
      <c r="EV147" s="56"/>
      <c r="EW147" s="56"/>
      <c r="EX147" s="56"/>
      <c r="EY147" s="56"/>
      <c r="EZ147" s="56"/>
      <c r="FA147" s="56"/>
      <c r="FB147" s="56"/>
      <c r="FD147" s="56"/>
      <c r="FE147" s="56"/>
      <c r="FF147" s="56"/>
      <c r="FG147" s="56"/>
      <c r="FH147" s="56"/>
      <c r="FI147" s="56"/>
      <c r="FJ147" s="56"/>
      <c r="FK147" s="56"/>
      <c r="FL147" s="56"/>
      <c r="FN147" s="56"/>
      <c r="FO147" s="56"/>
      <c r="FP147" s="56"/>
      <c r="FQ147" s="56"/>
      <c r="FR147" s="56"/>
      <c r="FS147" s="56"/>
      <c r="FT147" s="56"/>
      <c r="FU147" s="56"/>
      <c r="FV147" s="56"/>
      <c r="FX147" s="56"/>
      <c r="FY147" s="56"/>
      <c r="FZ147" s="56"/>
      <c r="GA147" s="56"/>
      <c r="GB147" s="56"/>
      <c r="GC147" s="56"/>
      <c r="GD147" s="56"/>
      <c r="GE147" s="56"/>
      <c r="GF147" s="56"/>
      <c r="GH147" s="56"/>
      <c r="GI147" s="56"/>
      <c r="GJ147" s="56"/>
      <c r="GK147" s="56"/>
      <c r="GL147" s="56"/>
      <c r="GM147" s="56"/>
      <c r="GN147" s="56"/>
      <c r="GO147" s="56"/>
      <c r="GP147" s="56"/>
      <c r="GR147" s="56"/>
      <c r="GS147" s="56"/>
      <c r="GT147" s="56"/>
      <c r="GU147" s="56"/>
      <c r="GV147" s="56"/>
      <c r="GW147" s="56"/>
      <c r="GX147" s="56"/>
      <c r="GY147" s="56"/>
      <c r="GZ147" s="56"/>
      <c r="HB147" s="56"/>
      <c r="HC147" s="56"/>
      <c r="HD147" s="56"/>
      <c r="HE147" s="56"/>
      <c r="HF147" s="56"/>
      <c r="HG147" s="56"/>
      <c r="HH147" s="56"/>
      <c r="HI147" s="56"/>
      <c r="HJ147" s="56"/>
      <c r="HL147" s="56"/>
      <c r="HM147" s="56"/>
      <c r="HN147" s="56"/>
      <c r="HO147" s="56"/>
      <c r="HP147" s="56"/>
      <c r="HQ147" s="56"/>
      <c r="HR147" s="56"/>
      <c r="HS147" s="56"/>
      <c r="HT147" s="56"/>
      <c r="HV147" s="56"/>
      <c r="HW147" s="56"/>
      <c r="HX147" s="56"/>
      <c r="HY147" s="56"/>
      <c r="HZ147" s="56"/>
      <c r="IA147" s="56"/>
      <c r="IB147" s="56"/>
      <c r="IC147" s="56"/>
      <c r="ID147" s="56"/>
      <c r="IF147" s="56"/>
      <c r="IG147" s="56"/>
      <c r="IH147" s="56"/>
      <c r="II147" s="56"/>
      <c r="IJ147" s="56"/>
      <c r="IK147" s="56"/>
      <c r="IL147" s="56"/>
      <c r="IM147" s="56"/>
      <c r="IN147" s="56"/>
      <c r="IP147" s="56"/>
      <c r="IQ147" s="56"/>
      <c r="IR147" s="56"/>
      <c r="IS147" s="56"/>
      <c r="IT147" s="56"/>
      <c r="IU147" s="56"/>
    </row>
    <row r="148" spans="1:255" ht="12.75" customHeight="1" thickBot="1" x14ac:dyDescent="0.25">
      <c r="A148" s="227"/>
      <c r="B148" s="106">
        <v>3615.05</v>
      </c>
      <c r="C148" s="85" t="s">
        <v>73</v>
      </c>
      <c r="D148" s="86"/>
      <c r="E148" s="47"/>
      <c r="F148" s="47"/>
      <c r="G148" s="47"/>
      <c r="H148" s="48"/>
      <c r="I148" s="49"/>
      <c r="J148" s="56"/>
      <c r="K148" s="56"/>
      <c r="L148" s="56"/>
      <c r="M148" s="56"/>
      <c r="N148" s="56"/>
      <c r="O148" s="56"/>
      <c r="P148" s="56"/>
      <c r="Q148" s="56"/>
      <c r="R148" s="56"/>
      <c r="T148" s="56"/>
      <c r="U148" s="56"/>
      <c r="V148" s="56"/>
      <c r="W148" s="56"/>
      <c r="X148" s="56"/>
      <c r="Y148" s="56"/>
      <c r="Z148" s="56"/>
      <c r="AA148" s="56"/>
      <c r="AB148" s="56"/>
      <c r="AD148" s="56"/>
      <c r="AE148" s="56"/>
      <c r="AF148" s="56"/>
      <c r="AG148" s="56"/>
      <c r="AH148" s="56"/>
      <c r="AI148" s="56"/>
      <c r="AJ148" s="56"/>
      <c r="AK148" s="56"/>
      <c r="AL148" s="56"/>
      <c r="AN148" s="56"/>
      <c r="AO148" s="56"/>
      <c r="AP148" s="56"/>
      <c r="AQ148" s="56"/>
      <c r="AR148" s="56"/>
      <c r="AS148" s="56"/>
      <c r="AT148" s="56"/>
      <c r="AU148" s="56"/>
      <c r="AV148" s="56"/>
      <c r="AX148" s="56"/>
      <c r="AY148" s="56"/>
      <c r="AZ148" s="56"/>
      <c r="BA148" s="56"/>
      <c r="BB148" s="56"/>
      <c r="BC148" s="56"/>
      <c r="BD148" s="56"/>
      <c r="BE148" s="56"/>
      <c r="BF148" s="56"/>
      <c r="BH148" s="56"/>
      <c r="BI148" s="56"/>
      <c r="BJ148" s="56"/>
      <c r="BK148" s="56"/>
      <c r="BL148" s="56"/>
      <c r="BM148" s="56"/>
      <c r="BN148" s="56"/>
      <c r="BO148" s="56"/>
      <c r="BP148" s="56"/>
      <c r="BR148" s="56"/>
      <c r="BS148" s="56"/>
      <c r="BT148" s="56"/>
      <c r="BU148" s="56"/>
      <c r="BV148" s="56"/>
      <c r="BW148" s="56"/>
      <c r="BX148" s="56"/>
      <c r="BY148" s="56"/>
      <c r="BZ148" s="56"/>
      <c r="CB148" s="56"/>
      <c r="CC148" s="56"/>
      <c r="CD148" s="56"/>
      <c r="CE148" s="56"/>
      <c r="CF148" s="56"/>
      <c r="CG148" s="56"/>
      <c r="CH148" s="56"/>
      <c r="CI148" s="56"/>
      <c r="CJ148" s="56"/>
      <c r="CL148" s="56"/>
      <c r="CM148" s="56"/>
      <c r="CN148" s="56"/>
      <c r="CO148" s="56"/>
      <c r="CP148" s="56"/>
      <c r="CQ148" s="56"/>
      <c r="CR148" s="56"/>
      <c r="CS148" s="56"/>
      <c r="CT148" s="56"/>
      <c r="CV148" s="56"/>
      <c r="CW148" s="56"/>
      <c r="CX148" s="56"/>
      <c r="CY148" s="56"/>
      <c r="CZ148" s="56"/>
      <c r="DA148" s="56"/>
      <c r="DB148" s="56"/>
      <c r="DC148" s="56"/>
      <c r="DD148" s="56"/>
      <c r="DF148" s="56"/>
      <c r="DG148" s="56"/>
      <c r="DH148" s="56"/>
      <c r="DI148" s="56"/>
      <c r="DJ148" s="56"/>
      <c r="DK148" s="56"/>
      <c r="DL148" s="56"/>
      <c r="DM148" s="56"/>
      <c r="DN148" s="56"/>
      <c r="DP148" s="56"/>
      <c r="DQ148" s="56"/>
      <c r="DR148" s="56"/>
      <c r="DS148" s="56"/>
      <c r="DT148" s="56"/>
      <c r="DU148" s="56"/>
      <c r="DV148" s="56"/>
      <c r="DW148" s="56"/>
      <c r="DX148" s="56"/>
      <c r="DZ148" s="56"/>
      <c r="EA148" s="56"/>
      <c r="EB148" s="56"/>
      <c r="EC148" s="56"/>
      <c r="ED148" s="56"/>
      <c r="EE148" s="56"/>
      <c r="EF148" s="56"/>
      <c r="EG148" s="56"/>
      <c r="EH148" s="56"/>
      <c r="EJ148" s="56"/>
      <c r="EK148" s="56"/>
      <c r="EL148" s="56"/>
      <c r="EM148" s="56"/>
      <c r="EN148" s="56"/>
      <c r="EO148" s="56"/>
      <c r="EP148" s="56"/>
      <c r="EQ148" s="56"/>
      <c r="ER148" s="56"/>
      <c r="ET148" s="56"/>
      <c r="EU148" s="56"/>
      <c r="EV148" s="56"/>
      <c r="EW148" s="56"/>
      <c r="EX148" s="56"/>
      <c r="EY148" s="56"/>
      <c r="EZ148" s="56"/>
      <c r="FA148" s="56"/>
      <c r="FB148" s="56"/>
      <c r="FD148" s="56"/>
      <c r="FE148" s="56"/>
      <c r="FF148" s="56"/>
      <c r="FG148" s="56"/>
      <c r="FH148" s="56"/>
      <c r="FI148" s="56"/>
      <c r="FJ148" s="56"/>
      <c r="FK148" s="56"/>
      <c r="FL148" s="56"/>
      <c r="FN148" s="56"/>
      <c r="FO148" s="56"/>
      <c r="FP148" s="56"/>
      <c r="FQ148" s="56"/>
      <c r="FR148" s="56"/>
      <c r="FS148" s="56"/>
      <c r="FT148" s="56"/>
      <c r="FU148" s="56"/>
      <c r="FV148" s="56"/>
      <c r="FX148" s="56"/>
      <c r="FY148" s="56"/>
      <c r="FZ148" s="56"/>
      <c r="GA148" s="56"/>
      <c r="GB148" s="56"/>
      <c r="GC148" s="56"/>
      <c r="GD148" s="56"/>
      <c r="GE148" s="56"/>
      <c r="GF148" s="56"/>
      <c r="GH148" s="56"/>
      <c r="GI148" s="56"/>
      <c r="GJ148" s="56"/>
      <c r="GK148" s="56"/>
      <c r="GL148" s="56"/>
      <c r="GM148" s="56"/>
      <c r="GN148" s="56"/>
      <c r="GO148" s="56"/>
      <c r="GP148" s="56"/>
      <c r="GR148" s="56"/>
      <c r="GS148" s="56"/>
      <c r="GT148" s="56"/>
      <c r="GU148" s="56"/>
      <c r="GV148" s="56"/>
      <c r="GW148" s="56"/>
      <c r="GX148" s="56"/>
      <c r="GY148" s="56"/>
      <c r="GZ148" s="56"/>
      <c r="HB148" s="56"/>
      <c r="HC148" s="56"/>
      <c r="HD148" s="56"/>
      <c r="HE148" s="56"/>
      <c r="HF148" s="56"/>
      <c r="HG148" s="56"/>
      <c r="HH148" s="56"/>
      <c r="HI148" s="56"/>
      <c r="HJ148" s="56"/>
      <c r="HL148" s="56"/>
      <c r="HM148" s="56"/>
      <c r="HN148" s="56"/>
      <c r="HO148" s="56"/>
      <c r="HP148" s="56"/>
      <c r="HQ148" s="56"/>
      <c r="HR148" s="56"/>
      <c r="HS148" s="56"/>
      <c r="HT148" s="56"/>
      <c r="HV148" s="56"/>
      <c r="HW148" s="56"/>
      <c r="HX148" s="56"/>
      <c r="HY148" s="56"/>
      <c r="HZ148" s="56"/>
      <c r="IA148" s="56"/>
      <c r="IB148" s="56"/>
      <c r="IC148" s="56"/>
      <c r="ID148" s="56"/>
      <c r="IF148" s="56"/>
      <c r="IG148" s="56"/>
      <c r="IH148" s="56"/>
      <c r="II148" s="56"/>
      <c r="IJ148" s="56"/>
      <c r="IK148" s="56"/>
      <c r="IL148" s="56"/>
      <c r="IM148" s="56"/>
      <c r="IN148" s="56"/>
      <c r="IP148" s="56"/>
      <c r="IQ148" s="56"/>
      <c r="IR148" s="56"/>
      <c r="IS148" s="56"/>
      <c r="IT148" s="56"/>
      <c r="IU148" s="56"/>
    </row>
    <row r="149" spans="1:255" ht="12.75" customHeight="1" thickBot="1" x14ac:dyDescent="0.25">
      <c r="A149" s="227"/>
      <c r="B149" s="106">
        <v>3274.26</v>
      </c>
      <c r="C149" s="85" t="s">
        <v>74</v>
      </c>
      <c r="D149" s="86"/>
      <c r="E149" s="47"/>
      <c r="F149" s="47"/>
      <c r="G149" s="47"/>
      <c r="H149" s="48"/>
      <c r="I149" s="49"/>
      <c r="J149" s="56"/>
      <c r="K149" s="56"/>
      <c r="L149" s="56"/>
      <c r="M149" s="56"/>
      <c r="N149" s="56"/>
      <c r="O149" s="56"/>
      <c r="P149" s="56"/>
      <c r="Q149" s="56"/>
      <c r="R149" s="56"/>
      <c r="T149" s="56"/>
      <c r="U149" s="56"/>
      <c r="V149" s="56"/>
      <c r="W149" s="56"/>
      <c r="X149" s="56"/>
      <c r="Y149" s="56"/>
      <c r="Z149" s="56"/>
      <c r="AA149" s="56"/>
      <c r="AB149" s="56"/>
      <c r="AD149" s="56"/>
      <c r="AE149" s="56"/>
      <c r="AF149" s="56"/>
      <c r="AG149" s="56"/>
      <c r="AH149" s="56"/>
      <c r="AI149" s="56"/>
      <c r="AJ149" s="56"/>
      <c r="AK149" s="56"/>
      <c r="AL149" s="56"/>
      <c r="AN149" s="56"/>
      <c r="AO149" s="56"/>
      <c r="AP149" s="56"/>
      <c r="AQ149" s="56"/>
      <c r="AR149" s="56"/>
      <c r="AS149" s="56"/>
      <c r="AT149" s="56"/>
      <c r="AU149" s="56"/>
      <c r="AV149" s="56"/>
      <c r="AX149" s="56"/>
      <c r="AY149" s="56"/>
      <c r="AZ149" s="56"/>
      <c r="BA149" s="56"/>
      <c r="BB149" s="56"/>
      <c r="BC149" s="56"/>
      <c r="BD149" s="56"/>
      <c r="BE149" s="56"/>
      <c r="BF149" s="56"/>
      <c r="BH149" s="56"/>
      <c r="BI149" s="56"/>
      <c r="BJ149" s="56"/>
      <c r="BK149" s="56"/>
      <c r="BL149" s="56"/>
      <c r="BM149" s="56"/>
      <c r="BN149" s="56"/>
      <c r="BO149" s="56"/>
      <c r="BP149" s="56"/>
      <c r="BR149" s="56"/>
      <c r="BS149" s="56"/>
      <c r="BT149" s="56"/>
      <c r="BU149" s="56"/>
      <c r="BV149" s="56"/>
      <c r="BW149" s="56"/>
      <c r="BX149" s="56"/>
      <c r="BY149" s="56"/>
      <c r="BZ149" s="56"/>
      <c r="CB149" s="56"/>
      <c r="CC149" s="56"/>
      <c r="CD149" s="56"/>
      <c r="CE149" s="56"/>
      <c r="CF149" s="56"/>
      <c r="CG149" s="56"/>
      <c r="CH149" s="56"/>
      <c r="CI149" s="56"/>
      <c r="CJ149" s="56"/>
      <c r="CL149" s="56"/>
      <c r="CM149" s="56"/>
      <c r="CN149" s="56"/>
      <c r="CO149" s="56"/>
      <c r="CP149" s="56"/>
      <c r="CQ149" s="56"/>
      <c r="CR149" s="56"/>
      <c r="CS149" s="56"/>
      <c r="CT149" s="56"/>
      <c r="CV149" s="56"/>
      <c r="CW149" s="56"/>
      <c r="CX149" s="56"/>
      <c r="CY149" s="56"/>
      <c r="CZ149" s="56"/>
      <c r="DA149" s="56"/>
      <c r="DB149" s="56"/>
      <c r="DC149" s="56"/>
      <c r="DD149" s="56"/>
      <c r="DF149" s="56"/>
      <c r="DG149" s="56"/>
      <c r="DH149" s="56"/>
      <c r="DI149" s="56"/>
      <c r="DJ149" s="56"/>
      <c r="DK149" s="56"/>
      <c r="DL149" s="56"/>
      <c r="DM149" s="56"/>
      <c r="DN149" s="56"/>
      <c r="DP149" s="56"/>
      <c r="DQ149" s="56"/>
      <c r="DR149" s="56"/>
      <c r="DS149" s="56"/>
      <c r="DT149" s="56"/>
      <c r="DU149" s="56"/>
      <c r="DV149" s="56"/>
      <c r="DW149" s="56"/>
      <c r="DX149" s="56"/>
      <c r="DZ149" s="56"/>
      <c r="EA149" s="56"/>
      <c r="EB149" s="56"/>
      <c r="EC149" s="56"/>
      <c r="ED149" s="56"/>
      <c r="EE149" s="56"/>
      <c r="EF149" s="56"/>
      <c r="EG149" s="56"/>
      <c r="EH149" s="56"/>
      <c r="EJ149" s="56"/>
      <c r="EK149" s="56"/>
      <c r="EL149" s="56"/>
      <c r="EM149" s="56"/>
      <c r="EN149" s="56"/>
      <c r="EO149" s="56"/>
      <c r="EP149" s="56"/>
      <c r="EQ149" s="56"/>
      <c r="ER149" s="56"/>
      <c r="ET149" s="56"/>
      <c r="EU149" s="56"/>
      <c r="EV149" s="56"/>
      <c r="EW149" s="56"/>
      <c r="EX149" s="56"/>
      <c r="EY149" s="56"/>
      <c r="EZ149" s="56"/>
      <c r="FA149" s="56"/>
      <c r="FB149" s="56"/>
      <c r="FD149" s="56"/>
      <c r="FE149" s="56"/>
      <c r="FF149" s="56"/>
      <c r="FG149" s="56"/>
      <c r="FH149" s="56"/>
      <c r="FI149" s="56"/>
      <c r="FJ149" s="56"/>
      <c r="FK149" s="56"/>
      <c r="FL149" s="56"/>
      <c r="FN149" s="56"/>
      <c r="FO149" s="56"/>
      <c r="FP149" s="56"/>
      <c r="FQ149" s="56"/>
      <c r="FR149" s="56"/>
      <c r="FS149" s="56"/>
      <c r="FT149" s="56"/>
      <c r="FU149" s="56"/>
      <c r="FV149" s="56"/>
      <c r="FX149" s="56"/>
      <c r="FY149" s="56"/>
      <c r="FZ149" s="56"/>
      <c r="GA149" s="56"/>
      <c r="GB149" s="56"/>
      <c r="GC149" s="56"/>
      <c r="GD149" s="56"/>
      <c r="GE149" s="56"/>
      <c r="GF149" s="56"/>
      <c r="GH149" s="56"/>
      <c r="GI149" s="56"/>
      <c r="GJ149" s="56"/>
      <c r="GK149" s="56"/>
      <c r="GL149" s="56"/>
      <c r="GM149" s="56"/>
      <c r="GN149" s="56"/>
      <c r="GO149" s="56"/>
      <c r="GP149" s="56"/>
      <c r="GR149" s="56"/>
      <c r="GS149" s="56"/>
      <c r="GT149" s="56"/>
      <c r="GU149" s="56"/>
      <c r="GV149" s="56"/>
      <c r="GW149" s="56"/>
      <c r="GX149" s="56"/>
      <c r="GY149" s="56"/>
      <c r="GZ149" s="56"/>
      <c r="HB149" s="56"/>
      <c r="HC149" s="56"/>
      <c r="HD149" s="56"/>
      <c r="HE149" s="56"/>
      <c r="HF149" s="56"/>
      <c r="HG149" s="56"/>
      <c r="HH149" s="56"/>
      <c r="HI149" s="56"/>
      <c r="HJ149" s="56"/>
      <c r="HL149" s="56"/>
      <c r="HM149" s="56"/>
      <c r="HN149" s="56"/>
      <c r="HO149" s="56"/>
      <c r="HP149" s="56"/>
      <c r="HQ149" s="56"/>
      <c r="HR149" s="56"/>
      <c r="HS149" s="56"/>
      <c r="HT149" s="56"/>
      <c r="HV149" s="56"/>
      <c r="HW149" s="56"/>
      <c r="HX149" s="56"/>
      <c r="HY149" s="56"/>
      <c r="HZ149" s="56"/>
      <c r="IA149" s="56"/>
      <c r="IB149" s="56"/>
      <c r="IC149" s="56"/>
      <c r="ID149" s="56"/>
      <c r="IF149" s="56"/>
      <c r="IG149" s="56"/>
      <c r="IH149" s="56"/>
      <c r="II149" s="56"/>
      <c r="IJ149" s="56"/>
      <c r="IK149" s="56"/>
      <c r="IL149" s="56"/>
      <c r="IM149" s="56"/>
      <c r="IN149" s="56"/>
      <c r="IP149" s="56"/>
      <c r="IQ149" s="56"/>
      <c r="IR149" s="56"/>
      <c r="IS149" s="56"/>
      <c r="IT149" s="56"/>
      <c r="IU149" s="56"/>
    </row>
    <row r="150" spans="1:255" ht="12.75" customHeight="1" thickBot="1" x14ac:dyDescent="0.25">
      <c r="A150" s="227"/>
      <c r="B150" s="106">
        <v>2814.46</v>
      </c>
      <c r="C150" s="85" t="s">
        <v>75</v>
      </c>
      <c r="D150" s="86"/>
      <c r="E150" s="47"/>
      <c r="F150" s="47"/>
      <c r="G150" s="47"/>
      <c r="H150" s="48"/>
      <c r="I150" s="49"/>
      <c r="J150" s="56"/>
      <c r="K150" s="56"/>
      <c r="L150" s="56"/>
      <c r="M150" s="56"/>
      <c r="N150" s="56"/>
      <c r="O150" s="56"/>
      <c r="P150" s="56"/>
      <c r="Q150" s="56"/>
      <c r="R150" s="56"/>
      <c r="T150" s="56"/>
      <c r="U150" s="56"/>
      <c r="V150" s="56"/>
      <c r="W150" s="56"/>
      <c r="X150" s="56"/>
      <c r="Y150" s="56"/>
      <c r="Z150" s="56"/>
      <c r="AA150" s="56"/>
      <c r="AB150" s="56"/>
      <c r="AD150" s="56"/>
      <c r="AE150" s="56"/>
      <c r="AF150" s="56"/>
      <c r="AG150" s="56"/>
      <c r="AH150" s="56"/>
      <c r="AI150" s="56"/>
      <c r="AJ150" s="56"/>
      <c r="AK150" s="56"/>
      <c r="AL150" s="56"/>
      <c r="AN150" s="56"/>
      <c r="AO150" s="56"/>
      <c r="AP150" s="56"/>
      <c r="AQ150" s="56"/>
      <c r="AR150" s="56"/>
      <c r="AS150" s="56"/>
      <c r="AT150" s="56"/>
      <c r="AU150" s="56"/>
      <c r="AV150" s="56"/>
      <c r="AX150" s="56"/>
      <c r="AY150" s="56"/>
      <c r="AZ150" s="56"/>
      <c r="BA150" s="56"/>
      <c r="BB150" s="56"/>
      <c r="BC150" s="56"/>
      <c r="BD150" s="56"/>
      <c r="BE150" s="56"/>
      <c r="BF150" s="56"/>
      <c r="BH150" s="56"/>
      <c r="BI150" s="56"/>
      <c r="BJ150" s="56"/>
      <c r="BK150" s="56"/>
      <c r="BL150" s="56"/>
      <c r="BM150" s="56"/>
      <c r="BN150" s="56"/>
      <c r="BO150" s="56"/>
      <c r="BP150" s="56"/>
      <c r="BR150" s="56"/>
      <c r="BS150" s="56"/>
      <c r="BT150" s="56"/>
      <c r="BU150" s="56"/>
      <c r="BV150" s="56"/>
      <c r="BW150" s="56"/>
      <c r="BX150" s="56"/>
      <c r="BY150" s="56"/>
      <c r="BZ150" s="56"/>
      <c r="CB150" s="56"/>
      <c r="CC150" s="56"/>
      <c r="CD150" s="56"/>
      <c r="CE150" s="56"/>
      <c r="CF150" s="56"/>
      <c r="CG150" s="56"/>
      <c r="CH150" s="56"/>
      <c r="CI150" s="56"/>
      <c r="CJ150" s="56"/>
      <c r="CL150" s="56"/>
      <c r="CM150" s="56"/>
      <c r="CN150" s="56"/>
      <c r="CO150" s="56"/>
      <c r="CP150" s="56"/>
      <c r="CQ150" s="56"/>
      <c r="CR150" s="56"/>
      <c r="CS150" s="56"/>
      <c r="CT150" s="56"/>
      <c r="CV150" s="56"/>
      <c r="CW150" s="56"/>
      <c r="CX150" s="56"/>
      <c r="CY150" s="56"/>
      <c r="CZ150" s="56"/>
      <c r="DA150" s="56"/>
      <c r="DB150" s="56"/>
      <c r="DC150" s="56"/>
      <c r="DD150" s="56"/>
      <c r="DF150" s="56"/>
      <c r="DG150" s="56"/>
      <c r="DH150" s="56"/>
      <c r="DI150" s="56"/>
      <c r="DJ150" s="56"/>
      <c r="DK150" s="56"/>
      <c r="DL150" s="56"/>
      <c r="DM150" s="56"/>
      <c r="DN150" s="56"/>
      <c r="DP150" s="56"/>
      <c r="DQ150" s="56"/>
      <c r="DR150" s="56"/>
      <c r="DS150" s="56"/>
      <c r="DT150" s="56"/>
      <c r="DU150" s="56"/>
      <c r="DV150" s="56"/>
      <c r="DW150" s="56"/>
      <c r="DX150" s="56"/>
      <c r="DZ150" s="56"/>
      <c r="EA150" s="56"/>
      <c r="EB150" s="56"/>
      <c r="EC150" s="56"/>
      <c r="ED150" s="56"/>
      <c r="EE150" s="56"/>
      <c r="EF150" s="56"/>
      <c r="EG150" s="56"/>
      <c r="EH150" s="56"/>
      <c r="EJ150" s="56"/>
      <c r="EK150" s="56"/>
      <c r="EL150" s="56"/>
      <c r="EM150" s="56"/>
      <c r="EN150" s="56"/>
      <c r="EO150" s="56"/>
      <c r="EP150" s="56"/>
      <c r="EQ150" s="56"/>
      <c r="ER150" s="56"/>
      <c r="ET150" s="56"/>
      <c r="EU150" s="56"/>
      <c r="EV150" s="56"/>
      <c r="EW150" s="56"/>
      <c r="EX150" s="56"/>
      <c r="EY150" s="56"/>
      <c r="EZ150" s="56"/>
      <c r="FA150" s="56"/>
      <c r="FB150" s="56"/>
      <c r="FD150" s="56"/>
      <c r="FE150" s="56"/>
      <c r="FF150" s="56"/>
      <c r="FG150" s="56"/>
      <c r="FH150" s="56"/>
      <c r="FI150" s="56"/>
      <c r="FJ150" s="56"/>
      <c r="FK150" s="56"/>
      <c r="FL150" s="56"/>
      <c r="FN150" s="56"/>
      <c r="FO150" s="56"/>
      <c r="FP150" s="56"/>
      <c r="FQ150" s="56"/>
      <c r="FR150" s="56"/>
      <c r="FS150" s="56"/>
      <c r="FT150" s="56"/>
      <c r="FU150" s="56"/>
      <c r="FV150" s="56"/>
      <c r="FX150" s="56"/>
      <c r="FY150" s="56"/>
      <c r="FZ150" s="56"/>
      <c r="GA150" s="56"/>
      <c r="GB150" s="56"/>
      <c r="GC150" s="56"/>
      <c r="GD150" s="56"/>
      <c r="GE150" s="56"/>
      <c r="GF150" s="56"/>
      <c r="GH150" s="56"/>
      <c r="GI150" s="56"/>
      <c r="GJ150" s="56"/>
      <c r="GK150" s="56"/>
      <c r="GL150" s="56"/>
      <c r="GM150" s="56"/>
      <c r="GN150" s="56"/>
      <c r="GO150" s="56"/>
      <c r="GP150" s="56"/>
      <c r="GR150" s="56"/>
      <c r="GS150" s="56"/>
      <c r="GT150" s="56"/>
      <c r="GU150" s="56"/>
      <c r="GV150" s="56"/>
      <c r="GW150" s="56"/>
      <c r="GX150" s="56"/>
      <c r="GY150" s="56"/>
      <c r="GZ150" s="56"/>
      <c r="HB150" s="56"/>
      <c r="HC150" s="56"/>
      <c r="HD150" s="56"/>
      <c r="HE150" s="56"/>
      <c r="HF150" s="56"/>
      <c r="HG150" s="56"/>
      <c r="HH150" s="56"/>
      <c r="HI150" s="56"/>
      <c r="HJ150" s="56"/>
      <c r="HL150" s="56"/>
      <c r="HM150" s="56"/>
      <c r="HN150" s="56"/>
      <c r="HO150" s="56"/>
      <c r="HP150" s="56"/>
      <c r="HQ150" s="56"/>
      <c r="HR150" s="56"/>
      <c r="HS150" s="56"/>
      <c r="HT150" s="56"/>
      <c r="HV150" s="56"/>
      <c r="HW150" s="56"/>
      <c r="HX150" s="56"/>
      <c r="HY150" s="56"/>
      <c r="HZ150" s="56"/>
      <c r="IA150" s="56"/>
      <c r="IB150" s="56"/>
      <c r="IC150" s="56"/>
      <c r="ID150" s="56"/>
      <c r="IF150" s="56"/>
      <c r="IG150" s="56"/>
      <c r="IH150" s="56"/>
      <c r="II150" s="56"/>
      <c r="IJ150" s="56"/>
      <c r="IK150" s="56"/>
      <c r="IL150" s="56"/>
      <c r="IM150" s="56"/>
      <c r="IN150" s="56"/>
      <c r="IP150" s="56"/>
      <c r="IQ150" s="56"/>
      <c r="IR150" s="56"/>
      <c r="IS150" s="56"/>
      <c r="IT150" s="56"/>
      <c r="IU150" s="56"/>
    </row>
    <row r="151" spans="1:255" ht="12.75" customHeight="1" thickBot="1" x14ac:dyDescent="0.25">
      <c r="A151" s="221"/>
      <c r="B151" s="106">
        <v>3074.76</v>
      </c>
      <c r="C151" s="85" t="s">
        <v>76</v>
      </c>
      <c r="D151" s="86"/>
      <c r="E151" s="47"/>
      <c r="F151" s="47"/>
      <c r="G151" s="47"/>
      <c r="H151" s="48"/>
      <c r="I151" s="49"/>
      <c r="J151" s="56"/>
      <c r="K151" s="56"/>
      <c r="L151" s="56"/>
      <c r="M151" s="56"/>
      <c r="N151" s="56"/>
      <c r="O151" s="56"/>
      <c r="P151" s="56"/>
      <c r="Q151" s="56"/>
      <c r="R151" s="56"/>
      <c r="T151" s="56"/>
      <c r="U151" s="56"/>
      <c r="V151" s="56"/>
      <c r="W151" s="56"/>
      <c r="X151" s="56"/>
      <c r="Y151" s="56"/>
      <c r="Z151" s="56"/>
      <c r="AA151" s="56"/>
      <c r="AB151" s="56"/>
      <c r="AD151" s="56"/>
      <c r="AE151" s="56"/>
      <c r="AF151" s="56"/>
      <c r="AG151" s="56"/>
      <c r="AH151" s="56"/>
      <c r="AI151" s="56"/>
      <c r="AJ151" s="56"/>
      <c r="AK151" s="56"/>
      <c r="AL151" s="56"/>
      <c r="AN151" s="56"/>
      <c r="AO151" s="56"/>
      <c r="AP151" s="56"/>
      <c r="AQ151" s="56"/>
      <c r="AR151" s="56"/>
      <c r="AS151" s="56"/>
      <c r="AT151" s="56"/>
      <c r="AU151" s="56"/>
      <c r="AV151" s="56"/>
      <c r="AX151" s="56"/>
      <c r="AY151" s="56"/>
      <c r="AZ151" s="56"/>
      <c r="BA151" s="56"/>
      <c r="BB151" s="56"/>
      <c r="BC151" s="56"/>
      <c r="BD151" s="56"/>
      <c r="BE151" s="56"/>
      <c r="BF151" s="56"/>
      <c r="BH151" s="56"/>
      <c r="BI151" s="56"/>
      <c r="BJ151" s="56"/>
      <c r="BK151" s="56"/>
      <c r="BL151" s="56"/>
      <c r="BM151" s="56"/>
      <c r="BN151" s="56"/>
      <c r="BO151" s="56"/>
      <c r="BP151" s="56"/>
      <c r="BR151" s="56"/>
      <c r="BS151" s="56"/>
      <c r="BT151" s="56"/>
      <c r="BU151" s="56"/>
      <c r="BV151" s="56"/>
      <c r="BW151" s="56"/>
      <c r="BX151" s="56"/>
      <c r="BY151" s="56"/>
      <c r="BZ151" s="56"/>
      <c r="CB151" s="56"/>
      <c r="CC151" s="56"/>
      <c r="CD151" s="56"/>
      <c r="CE151" s="56"/>
      <c r="CF151" s="56"/>
      <c r="CG151" s="56"/>
      <c r="CH151" s="56"/>
      <c r="CI151" s="56"/>
      <c r="CJ151" s="56"/>
      <c r="CL151" s="56"/>
      <c r="CM151" s="56"/>
      <c r="CN151" s="56"/>
      <c r="CO151" s="56"/>
      <c r="CP151" s="56"/>
      <c r="CQ151" s="56"/>
      <c r="CR151" s="56"/>
      <c r="CS151" s="56"/>
      <c r="CT151" s="56"/>
      <c r="CV151" s="56"/>
      <c r="CW151" s="56"/>
      <c r="CX151" s="56"/>
      <c r="CY151" s="56"/>
      <c r="CZ151" s="56"/>
      <c r="DA151" s="56"/>
      <c r="DB151" s="56"/>
      <c r="DC151" s="56"/>
      <c r="DD151" s="56"/>
      <c r="DF151" s="56"/>
      <c r="DG151" s="56"/>
      <c r="DH151" s="56"/>
      <c r="DI151" s="56"/>
      <c r="DJ151" s="56"/>
      <c r="DK151" s="56"/>
      <c r="DL151" s="56"/>
      <c r="DM151" s="56"/>
      <c r="DN151" s="56"/>
      <c r="DP151" s="56"/>
      <c r="DQ151" s="56"/>
      <c r="DR151" s="56"/>
      <c r="DS151" s="56"/>
      <c r="DT151" s="56"/>
      <c r="DU151" s="56"/>
      <c r="DV151" s="56"/>
      <c r="DW151" s="56"/>
      <c r="DX151" s="56"/>
      <c r="DZ151" s="56"/>
      <c r="EA151" s="56"/>
      <c r="EB151" s="56"/>
      <c r="EC151" s="56"/>
      <c r="ED151" s="56"/>
      <c r="EE151" s="56"/>
      <c r="EF151" s="56"/>
      <c r="EG151" s="56"/>
      <c r="EH151" s="56"/>
      <c r="EJ151" s="56"/>
      <c r="EK151" s="56"/>
      <c r="EL151" s="56"/>
      <c r="EM151" s="56"/>
      <c r="EN151" s="56"/>
      <c r="EO151" s="56"/>
      <c r="EP151" s="56"/>
      <c r="EQ151" s="56"/>
      <c r="ER151" s="56"/>
      <c r="ET151" s="56"/>
      <c r="EU151" s="56"/>
      <c r="EV151" s="56"/>
      <c r="EW151" s="56"/>
      <c r="EX151" s="56"/>
      <c r="EY151" s="56"/>
      <c r="EZ151" s="56"/>
      <c r="FA151" s="56"/>
      <c r="FB151" s="56"/>
      <c r="FD151" s="56"/>
      <c r="FE151" s="56"/>
      <c r="FF151" s="56"/>
      <c r="FG151" s="56"/>
      <c r="FH151" s="56"/>
      <c r="FI151" s="56"/>
      <c r="FJ151" s="56"/>
      <c r="FK151" s="56"/>
      <c r="FL151" s="56"/>
      <c r="FN151" s="56"/>
      <c r="FO151" s="56"/>
      <c r="FP151" s="56"/>
      <c r="FQ151" s="56"/>
      <c r="FR151" s="56"/>
      <c r="FS151" s="56"/>
      <c r="FT151" s="56"/>
      <c r="FU151" s="56"/>
      <c r="FV151" s="56"/>
      <c r="FX151" s="56"/>
      <c r="FY151" s="56"/>
      <c r="FZ151" s="56"/>
      <c r="GA151" s="56"/>
      <c r="GB151" s="56"/>
      <c r="GC151" s="56"/>
      <c r="GD151" s="56"/>
      <c r="GE151" s="56"/>
      <c r="GF151" s="56"/>
      <c r="GH151" s="56"/>
      <c r="GI151" s="56"/>
      <c r="GJ151" s="56"/>
      <c r="GK151" s="56"/>
      <c r="GL151" s="56"/>
      <c r="GM151" s="56"/>
      <c r="GN151" s="56"/>
      <c r="GO151" s="56"/>
      <c r="GP151" s="56"/>
      <c r="GR151" s="56"/>
      <c r="GS151" s="56"/>
      <c r="GT151" s="56"/>
      <c r="GU151" s="56"/>
      <c r="GV151" s="56"/>
      <c r="GW151" s="56"/>
      <c r="GX151" s="56"/>
      <c r="GY151" s="56"/>
      <c r="GZ151" s="56"/>
      <c r="HB151" s="56"/>
      <c r="HC151" s="56"/>
      <c r="HD151" s="56"/>
      <c r="HE151" s="56"/>
      <c r="HF151" s="56"/>
      <c r="HG151" s="56"/>
      <c r="HH151" s="56"/>
      <c r="HI151" s="56"/>
      <c r="HJ151" s="56"/>
      <c r="HL151" s="56"/>
      <c r="HM151" s="56"/>
      <c r="HN151" s="56"/>
      <c r="HO151" s="56"/>
      <c r="HP151" s="56"/>
      <c r="HQ151" s="56"/>
      <c r="HR151" s="56"/>
      <c r="HS151" s="56"/>
      <c r="HT151" s="56"/>
      <c r="HV151" s="56"/>
      <c r="HW151" s="56"/>
      <c r="HX151" s="56"/>
      <c r="HY151" s="56"/>
      <c r="HZ151" s="56"/>
      <c r="IA151" s="56"/>
      <c r="IB151" s="56"/>
      <c r="IC151" s="56"/>
      <c r="ID151" s="56"/>
      <c r="IF151" s="56"/>
      <c r="IG151" s="56"/>
      <c r="IH151" s="56"/>
      <c r="II151" s="56"/>
      <c r="IJ151" s="56"/>
      <c r="IK151" s="56"/>
      <c r="IL151" s="56"/>
      <c r="IM151" s="56"/>
      <c r="IN151" s="56"/>
      <c r="IP151" s="56"/>
      <c r="IQ151" s="56"/>
      <c r="IR151" s="56"/>
      <c r="IS151" s="56"/>
      <c r="IT151" s="56"/>
      <c r="IU151" s="56"/>
    </row>
    <row r="152" spans="1:255" ht="12.75" customHeight="1" thickBot="1" x14ac:dyDescent="0.25">
      <c r="A152" s="221"/>
      <c r="B152" s="106">
        <v>4287.78</v>
      </c>
      <c r="C152" s="85" t="s">
        <v>77</v>
      </c>
      <c r="D152" s="86"/>
      <c r="E152" s="47"/>
      <c r="F152" s="47"/>
      <c r="G152" s="47"/>
      <c r="H152" s="48"/>
      <c r="I152" s="49"/>
      <c r="J152" s="56"/>
      <c r="K152" s="56"/>
      <c r="L152" s="56"/>
      <c r="M152" s="56"/>
      <c r="N152" s="56"/>
      <c r="O152" s="56"/>
      <c r="P152" s="56"/>
      <c r="Q152" s="56"/>
      <c r="R152" s="56"/>
      <c r="T152" s="56"/>
      <c r="U152" s="56"/>
      <c r="V152" s="56"/>
      <c r="W152" s="56"/>
      <c r="X152" s="56"/>
      <c r="Y152" s="56"/>
      <c r="Z152" s="56"/>
      <c r="AA152" s="56"/>
      <c r="AB152" s="56"/>
      <c r="AD152" s="56"/>
      <c r="AE152" s="56"/>
      <c r="AF152" s="56"/>
      <c r="AG152" s="56"/>
      <c r="AH152" s="56"/>
      <c r="AI152" s="56"/>
      <c r="AJ152" s="56"/>
      <c r="AK152" s="56"/>
      <c r="AL152" s="56"/>
      <c r="AN152" s="56"/>
      <c r="AO152" s="56"/>
      <c r="AP152" s="56"/>
      <c r="AQ152" s="56"/>
      <c r="AR152" s="56"/>
      <c r="AS152" s="56"/>
      <c r="AT152" s="56"/>
      <c r="AU152" s="56"/>
      <c r="AV152" s="56"/>
      <c r="AX152" s="56"/>
      <c r="AY152" s="56"/>
      <c r="AZ152" s="56"/>
      <c r="BA152" s="56"/>
      <c r="BB152" s="56"/>
      <c r="BC152" s="56"/>
      <c r="BD152" s="56"/>
      <c r="BE152" s="56"/>
      <c r="BF152" s="56"/>
      <c r="BH152" s="56"/>
      <c r="BI152" s="56"/>
      <c r="BJ152" s="56"/>
      <c r="BK152" s="56"/>
      <c r="BL152" s="56"/>
      <c r="BM152" s="56"/>
      <c r="BN152" s="56"/>
      <c r="BO152" s="56"/>
      <c r="BP152" s="56"/>
      <c r="BR152" s="56"/>
      <c r="BS152" s="56"/>
      <c r="BT152" s="56"/>
      <c r="BU152" s="56"/>
      <c r="BV152" s="56"/>
      <c r="BW152" s="56"/>
      <c r="BX152" s="56"/>
      <c r="BY152" s="56"/>
      <c r="BZ152" s="56"/>
      <c r="CB152" s="56"/>
      <c r="CC152" s="56"/>
      <c r="CD152" s="56"/>
      <c r="CE152" s="56"/>
      <c r="CF152" s="56"/>
      <c r="CG152" s="56"/>
      <c r="CH152" s="56"/>
      <c r="CI152" s="56"/>
      <c r="CJ152" s="56"/>
      <c r="CL152" s="56"/>
      <c r="CM152" s="56"/>
      <c r="CN152" s="56"/>
      <c r="CO152" s="56"/>
      <c r="CP152" s="56"/>
      <c r="CQ152" s="56"/>
      <c r="CR152" s="56"/>
      <c r="CS152" s="56"/>
      <c r="CT152" s="56"/>
      <c r="CV152" s="56"/>
      <c r="CW152" s="56"/>
      <c r="CX152" s="56"/>
      <c r="CY152" s="56"/>
      <c r="CZ152" s="56"/>
      <c r="DA152" s="56"/>
      <c r="DB152" s="56"/>
      <c r="DC152" s="56"/>
      <c r="DD152" s="56"/>
      <c r="DF152" s="56"/>
      <c r="DG152" s="56"/>
      <c r="DH152" s="56"/>
      <c r="DI152" s="56"/>
      <c r="DJ152" s="56"/>
      <c r="DK152" s="56"/>
      <c r="DL152" s="56"/>
      <c r="DM152" s="56"/>
      <c r="DN152" s="56"/>
      <c r="DP152" s="56"/>
      <c r="DQ152" s="56"/>
      <c r="DR152" s="56"/>
      <c r="DS152" s="56"/>
      <c r="DT152" s="56"/>
      <c r="DU152" s="56"/>
      <c r="DV152" s="56"/>
      <c r="DW152" s="56"/>
      <c r="DX152" s="56"/>
      <c r="DZ152" s="56"/>
      <c r="EA152" s="56"/>
      <c r="EB152" s="56"/>
      <c r="EC152" s="56"/>
      <c r="ED152" s="56"/>
      <c r="EE152" s="56"/>
      <c r="EF152" s="56"/>
      <c r="EG152" s="56"/>
      <c r="EH152" s="56"/>
      <c r="EJ152" s="56"/>
      <c r="EK152" s="56"/>
      <c r="EL152" s="56"/>
      <c r="EM152" s="56"/>
      <c r="EN152" s="56"/>
      <c r="EO152" s="56"/>
      <c r="EP152" s="56"/>
      <c r="EQ152" s="56"/>
      <c r="ER152" s="56"/>
      <c r="ET152" s="56"/>
      <c r="EU152" s="56"/>
      <c r="EV152" s="56"/>
      <c r="EW152" s="56"/>
      <c r="EX152" s="56"/>
      <c r="EY152" s="56"/>
      <c r="EZ152" s="56"/>
      <c r="FA152" s="56"/>
      <c r="FB152" s="56"/>
      <c r="FD152" s="56"/>
      <c r="FE152" s="56"/>
      <c r="FF152" s="56"/>
      <c r="FG152" s="56"/>
      <c r="FH152" s="56"/>
      <c r="FI152" s="56"/>
      <c r="FJ152" s="56"/>
      <c r="FK152" s="56"/>
      <c r="FL152" s="56"/>
      <c r="FN152" s="56"/>
      <c r="FO152" s="56"/>
      <c r="FP152" s="56"/>
      <c r="FQ152" s="56"/>
      <c r="FR152" s="56"/>
      <c r="FS152" s="56"/>
      <c r="FT152" s="56"/>
      <c r="FU152" s="56"/>
      <c r="FV152" s="56"/>
      <c r="FX152" s="56"/>
      <c r="FY152" s="56"/>
      <c r="FZ152" s="56"/>
      <c r="GA152" s="56"/>
      <c r="GB152" s="56"/>
      <c r="GC152" s="56"/>
      <c r="GD152" s="56"/>
      <c r="GE152" s="56"/>
      <c r="GF152" s="56"/>
      <c r="GH152" s="56"/>
      <c r="GI152" s="56"/>
      <c r="GJ152" s="56"/>
      <c r="GK152" s="56"/>
      <c r="GL152" s="56"/>
      <c r="GM152" s="56"/>
      <c r="GN152" s="56"/>
      <c r="GO152" s="56"/>
      <c r="GP152" s="56"/>
      <c r="GR152" s="56"/>
      <c r="GS152" s="56"/>
      <c r="GT152" s="56"/>
      <c r="GU152" s="56"/>
      <c r="GV152" s="56"/>
      <c r="GW152" s="56"/>
      <c r="GX152" s="56"/>
      <c r="GY152" s="56"/>
      <c r="GZ152" s="56"/>
      <c r="HB152" s="56"/>
      <c r="HC152" s="56"/>
      <c r="HD152" s="56"/>
      <c r="HE152" s="56"/>
      <c r="HF152" s="56"/>
      <c r="HG152" s="56"/>
      <c r="HH152" s="56"/>
      <c r="HI152" s="56"/>
      <c r="HJ152" s="56"/>
      <c r="HL152" s="56"/>
      <c r="HM152" s="56"/>
      <c r="HN152" s="56"/>
      <c r="HO152" s="56"/>
      <c r="HP152" s="56"/>
      <c r="HQ152" s="56"/>
      <c r="HR152" s="56"/>
      <c r="HS152" s="56"/>
      <c r="HT152" s="56"/>
      <c r="HV152" s="56"/>
      <c r="HW152" s="56"/>
      <c r="HX152" s="56"/>
      <c r="HY152" s="56"/>
      <c r="HZ152" s="56"/>
      <c r="IA152" s="56"/>
      <c r="IB152" s="56"/>
      <c r="IC152" s="56"/>
      <c r="ID152" s="56"/>
      <c r="IF152" s="56"/>
      <c r="IG152" s="56"/>
      <c r="IH152" s="56"/>
      <c r="II152" s="56"/>
      <c r="IJ152" s="56"/>
      <c r="IK152" s="56"/>
      <c r="IL152" s="56"/>
      <c r="IM152" s="56"/>
      <c r="IN152" s="56"/>
      <c r="IP152" s="56"/>
      <c r="IQ152" s="56"/>
      <c r="IR152" s="56"/>
      <c r="IS152" s="56"/>
      <c r="IT152" s="56"/>
      <c r="IU152" s="56"/>
    </row>
    <row r="153" spans="1:255" ht="12.75" customHeight="1" thickBot="1" x14ac:dyDescent="0.25">
      <c r="A153" s="221"/>
      <c r="B153" s="106">
        <v>3306.31</v>
      </c>
      <c r="C153" s="85" t="s">
        <v>78</v>
      </c>
      <c r="D153" s="86"/>
      <c r="E153" s="47"/>
      <c r="F153" s="47"/>
      <c r="G153" s="47"/>
      <c r="H153" s="48"/>
      <c r="I153" s="49"/>
      <c r="J153" s="56"/>
      <c r="K153" s="56"/>
      <c r="L153" s="56"/>
      <c r="M153" s="56"/>
      <c r="N153" s="56"/>
      <c r="O153" s="56"/>
      <c r="P153" s="56"/>
      <c r="Q153" s="56"/>
      <c r="R153" s="56"/>
      <c r="T153" s="56"/>
      <c r="U153" s="56"/>
      <c r="V153" s="56"/>
      <c r="W153" s="56"/>
      <c r="X153" s="56"/>
      <c r="Y153" s="56"/>
      <c r="Z153" s="56"/>
      <c r="AA153" s="56"/>
      <c r="AB153" s="56"/>
      <c r="AD153" s="56"/>
      <c r="AE153" s="56"/>
      <c r="AF153" s="56"/>
      <c r="AG153" s="56"/>
      <c r="AH153" s="56"/>
      <c r="AI153" s="56"/>
      <c r="AJ153" s="56"/>
      <c r="AK153" s="56"/>
      <c r="AL153" s="56"/>
      <c r="AN153" s="56"/>
      <c r="AO153" s="56"/>
      <c r="AP153" s="56"/>
      <c r="AQ153" s="56"/>
      <c r="AR153" s="56"/>
      <c r="AS153" s="56"/>
      <c r="AT153" s="56"/>
      <c r="AU153" s="56"/>
      <c r="AV153" s="56"/>
      <c r="AX153" s="56"/>
      <c r="AY153" s="56"/>
      <c r="AZ153" s="56"/>
      <c r="BA153" s="56"/>
      <c r="BB153" s="56"/>
      <c r="BC153" s="56"/>
      <c r="BD153" s="56"/>
      <c r="BE153" s="56"/>
      <c r="BF153" s="56"/>
      <c r="BH153" s="56"/>
      <c r="BI153" s="56"/>
      <c r="BJ153" s="56"/>
      <c r="BK153" s="56"/>
      <c r="BL153" s="56"/>
      <c r="BM153" s="56"/>
      <c r="BN153" s="56"/>
      <c r="BO153" s="56"/>
      <c r="BP153" s="56"/>
      <c r="BR153" s="56"/>
      <c r="BS153" s="56"/>
      <c r="BT153" s="56"/>
      <c r="BU153" s="56"/>
      <c r="BV153" s="56"/>
      <c r="BW153" s="56"/>
      <c r="BX153" s="56"/>
      <c r="BY153" s="56"/>
      <c r="BZ153" s="56"/>
      <c r="CB153" s="56"/>
      <c r="CC153" s="56"/>
      <c r="CD153" s="56"/>
      <c r="CE153" s="56"/>
      <c r="CF153" s="56"/>
      <c r="CG153" s="56"/>
      <c r="CH153" s="56"/>
      <c r="CI153" s="56"/>
      <c r="CJ153" s="56"/>
      <c r="CL153" s="56"/>
      <c r="CM153" s="56"/>
      <c r="CN153" s="56"/>
      <c r="CO153" s="56"/>
      <c r="CP153" s="56"/>
      <c r="CQ153" s="56"/>
      <c r="CR153" s="56"/>
      <c r="CS153" s="56"/>
      <c r="CT153" s="56"/>
      <c r="CV153" s="56"/>
      <c r="CW153" s="56"/>
      <c r="CX153" s="56"/>
      <c r="CY153" s="56"/>
      <c r="CZ153" s="56"/>
      <c r="DA153" s="56"/>
      <c r="DB153" s="56"/>
      <c r="DC153" s="56"/>
      <c r="DD153" s="56"/>
      <c r="DF153" s="56"/>
      <c r="DG153" s="56"/>
      <c r="DH153" s="56"/>
      <c r="DI153" s="56"/>
      <c r="DJ153" s="56"/>
      <c r="DK153" s="56"/>
      <c r="DL153" s="56"/>
      <c r="DM153" s="56"/>
      <c r="DN153" s="56"/>
      <c r="DP153" s="56"/>
      <c r="DQ153" s="56"/>
      <c r="DR153" s="56"/>
      <c r="DS153" s="56"/>
      <c r="DT153" s="56"/>
      <c r="DU153" s="56"/>
      <c r="DV153" s="56"/>
      <c r="DW153" s="56"/>
      <c r="DX153" s="56"/>
      <c r="DZ153" s="56"/>
      <c r="EA153" s="56"/>
      <c r="EB153" s="56"/>
      <c r="EC153" s="56"/>
      <c r="ED153" s="56"/>
      <c r="EE153" s="56"/>
      <c r="EF153" s="56"/>
      <c r="EG153" s="56"/>
      <c r="EH153" s="56"/>
      <c r="EJ153" s="56"/>
      <c r="EK153" s="56"/>
      <c r="EL153" s="56"/>
      <c r="EM153" s="56"/>
      <c r="EN153" s="56"/>
      <c r="EO153" s="56"/>
      <c r="EP153" s="56"/>
      <c r="EQ153" s="56"/>
      <c r="ER153" s="56"/>
      <c r="ET153" s="56"/>
      <c r="EU153" s="56"/>
      <c r="EV153" s="56"/>
      <c r="EW153" s="56"/>
      <c r="EX153" s="56"/>
      <c r="EY153" s="56"/>
      <c r="EZ153" s="56"/>
      <c r="FA153" s="56"/>
      <c r="FB153" s="56"/>
      <c r="FD153" s="56"/>
      <c r="FE153" s="56"/>
      <c r="FF153" s="56"/>
      <c r="FG153" s="56"/>
      <c r="FH153" s="56"/>
      <c r="FI153" s="56"/>
      <c r="FJ153" s="56"/>
      <c r="FK153" s="56"/>
      <c r="FL153" s="56"/>
      <c r="FN153" s="56"/>
      <c r="FO153" s="56"/>
      <c r="FP153" s="56"/>
      <c r="FQ153" s="56"/>
      <c r="FR153" s="56"/>
      <c r="FS153" s="56"/>
      <c r="FT153" s="56"/>
      <c r="FU153" s="56"/>
      <c r="FV153" s="56"/>
      <c r="FX153" s="56"/>
      <c r="FY153" s="56"/>
      <c r="FZ153" s="56"/>
      <c r="GA153" s="56"/>
      <c r="GB153" s="56"/>
      <c r="GC153" s="56"/>
      <c r="GD153" s="56"/>
      <c r="GE153" s="56"/>
      <c r="GF153" s="56"/>
      <c r="GH153" s="56"/>
      <c r="GI153" s="56"/>
      <c r="GJ153" s="56"/>
      <c r="GK153" s="56"/>
      <c r="GL153" s="56"/>
      <c r="GM153" s="56"/>
      <c r="GN153" s="56"/>
      <c r="GO153" s="56"/>
      <c r="GP153" s="56"/>
      <c r="GR153" s="56"/>
      <c r="GS153" s="56"/>
      <c r="GT153" s="56"/>
      <c r="GU153" s="56"/>
      <c r="GV153" s="56"/>
      <c r="GW153" s="56"/>
      <c r="GX153" s="56"/>
      <c r="GY153" s="56"/>
      <c r="GZ153" s="56"/>
      <c r="HB153" s="56"/>
      <c r="HC153" s="56"/>
      <c r="HD153" s="56"/>
      <c r="HE153" s="56"/>
      <c r="HF153" s="56"/>
      <c r="HG153" s="56"/>
      <c r="HH153" s="56"/>
      <c r="HI153" s="56"/>
      <c r="HJ153" s="56"/>
      <c r="HL153" s="56"/>
      <c r="HM153" s="56"/>
      <c r="HN153" s="56"/>
      <c r="HO153" s="56"/>
      <c r="HP153" s="56"/>
      <c r="HQ153" s="56"/>
      <c r="HR153" s="56"/>
      <c r="HS153" s="56"/>
      <c r="HT153" s="56"/>
      <c r="HV153" s="56"/>
      <c r="HW153" s="56"/>
      <c r="HX153" s="56"/>
      <c r="HY153" s="56"/>
      <c r="HZ153" s="56"/>
      <c r="IA153" s="56"/>
      <c r="IB153" s="56"/>
      <c r="IC153" s="56"/>
      <c r="ID153" s="56"/>
      <c r="IF153" s="56"/>
      <c r="IG153" s="56"/>
      <c r="IH153" s="56"/>
      <c r="II153" s="56"/>
      <c r="IJ153" s="56"/>
      <c r="IK153" s="56"/>
      <c r="IL153" s="56"/>
      <c r="IM153" s="56"/>
      <c r="IN153" s="56"/>
      <c r="IP153" s="56"/>
      <c r="IQ153" s="56"/>
      <c r="IR153" s="56"/>
      <c r="IS153" s="56"/>
      <c r="IT153" s="56"/>
      <c r="IU153" s="56"/>
    </row>
    <row r="154" spans="1:255" ht="12.75" customHeight="1" thickBot="1" x14ac:dyDescent="0.25">
      <c r="A154" s="221"/>
      <c r="B154" s="106">
        <v>4192.33</v>
      </c>
      <c r="C154" s="85" t="s">
        <v>79</v>
      </c>
      <c r="D154" s="86"/>
      <c r="E154" s="47"/>
      <c r="F154" s="47"/>
      <c r="G154" s="47"/>
      <c r="H154" s="48"/>
      <c r="I154" s="49"/>
      <c r="J154" s="56"/>
      <c r="K154" s="56"/>
      <c r="L154" s="56"/>
      <c r="M154" s="56"/>
      <c r="N154" s="56"/>
      <c r="O154" s="56"/>
      <c r="P154" s="56"/>
      <c r="Q154" s="56"/>
      <c r="R154" s="56"/>
      <c r="T154" s="56"/>
      <c r="U154" s="56"/>
      <c r="V154" s="56"/>
      <c r="W154" s="56"/>
      <c r="X154" s="56"/>
      <c r="Y154" s="56"/>
      <c r="Z154" s="56"/>
      <c r="AA154" s="56"/>
      <c r="AB154" s="56"/>
      <c r="AD154" s="56"/>
      <c r="AE154" s="56"/>
      <c r="AF154" s="56"/>
      <c r="AG154" s="56"/>
      <c r="AH154" s="56"/>
      <c r="AI154" s="56"/>
      <c r="AJ154" s="56"/>
      <c r="AK154" s="56"/>
      <c r="AL154" s="56"/>
      <c r="AN154" s="56"/>
      <c r="AO154" s="56"/>
      <c r="AP154" s="56"/>
      <c r="AQ154" s="56"/>
      <c r="AR154" s="56"/>
      <c r="AS154" s="56"/>
      <c r="AT154" s="56"/>
      <c r="AU154" s="56"/>
      <c r="AV154" s="56"/>
      <c r="AX154" s="56"/>
      <c r="AY154" s="56"/>
      <c r="AZ154" s="56"/>
      <c r="BA154" s="56"/>
      <c r="BB154" s="56"/>
      <c r="BC154" s="56"/>
      <c r="BD154" s="56"/>
      <c r="BE154" s="56"/>
      <c r="BF154" s="56"/>
      <c r="BH154" s="56"/>
      <c r="BI154" s="56"/>
      <c r="BJ154" s="56"/>
      <c r="BK154" s="56"/>
      <c r="BL154" s="56"/>
      <c r="BM154" s="56"/>
      <c r="BN154" s="56"/>
      <c r="BO154" s="56"/>
      <c r="BP154" s="56"/>
      <c r="BR154" s="56"/>
      <c r="BS154" s="56"/>
      <c r="BT154" s="56"/>
      <c r="BU154" s="56"/>
      <c r="BV154" s="56"/>
      <c r="BW154" s="56"/>
      <c r="BX154" s="56"/>
      <c r="BY154" s="56"/>
      <c r="BZ154" s="56"/>
      <c r="CB154" s="56"/>
      <c r="CC154" s="56"/>
      <c r="CD154" s="56"/>
      <c r="CE154" s="56"/>
      <c r="CF154" s="56"/>
      <c r="CG154" s="56"/>
      <c r="CH154" s="56"/>
      <c r="CI154" s="56"/>
      <c r="CJ154" s="56"/>
      <c r="CL154" s="56"/>
      <c r="CM154" s="56"/>
      <c r="CN154" s="56"/>
      <c r="CO154" s="56"/>
      <c r="CP154" s="56"/>
      <c r="CQ154" s="56"/>
      <c r="CR154" s="56"/>
      <c r="CS154" s="56"/>
      <c r="CT154" s="56"/>
      <c r="CV154" s="56"/>
      <c r="CW154" s="56"/>
      <c r="CX154" s="56"/>
      <c r="CY154" s="56"/>
      <c r="CZ154" s="56"/>
      <c r="DA154" s="56"/>
      <c r="DB154" s="56"/>
      <c r="DC154" s="56"/>
      <c r="DD154" s="56"/>
      <c r="DF154" s="56"/>
      <c r="DG154" s="56"/>
      <c r="DH154" s="56"/>
      <c r="DI154" s="56"/>
      <c r="DJ154" s="56"/>
      <c r="DK154" s="56"/>
      <c r="DL154" s="56"/>
      <c r="DM154" s="56"/>
      <c r="DN154" s="56"/>
      <c r="DP154" s="56"/>
      <c r="DQ154" s="56"/>
      <c r="DR154" s="56"/>
      <c r="DS154" s="56"/>
      <c r="DT154" s="56"/>
      <c r="DU154" s="56"/>
      <c r="DV154" s="56"/>
      <c r="DW154" s="56"/>
      <c r="DX154" s="56"/>
      <c r="DZ154" s="56"/>
      <c r="EA154" s="56"/>
      <c r="EB154" s="56"/>
      <c r="EC154" s="56"/>
      <c r="ED154" s="56"/>
      <c r="EE154" s="56"/>
      <c r="EF154" s="56"/>
      <c r="EG154" s="56"/>
      <c r="EH154" s="56"/>
      <c r="EJ154" s="56"/>
      <c r="EK154" s="56"/>
      <c r="EL154" s="56"/>
      <c r="EM154" s="56"/>
      <c r="EN154" s="56"/>
      <c r="EO154" s="56"/>
      <c r="EP154" s="56"/>
      <c r="EQ154" s="56"/>
      <c r="ER154" s="56"/>
      <c r="ET154" s="56"/>
      <c r="EU154" s="56"/>
      <c r="EV154" s="56"/>
      <c r="EW154" s="56"/>
      <c r="EX154" s="56"/>
      <c r="EY154" s="56"/>
      <c r="EZ154" s="56"/>
      <c r="FA154" s="56"/>
      <c r="FB154" s="56"/>
      <c r="FD154" s="56"/>
      <c r="FE154" s="56"/>
      <c r="FF154" s="56"/>
      <c r="FG154" s="56"/>
      <c r="FH154" s="56"/>
      <c r="FI154" s="56"/>
      <c r="FJ154" s="56"/>
      <c r="FK154" s="56"/>
      <c r="FL154" s="56"/>
      <c r="FN154" s="56"/>
      <c r="FO154" s="56"/>
      <c r="FP154" s="56"/>
      <c r="FQ154" s="56"/>
      <c r="FR154" s="56"/>
      <c r="FS154" s="56"/>
      <c r="FT154" s="56"/>
      <c r="FU154" s="56"/>
      <c r="FV154" s="56"/>
      <c r="FX154" s="56"/>
      <c r="FY154" s="56"/>
      <c r="FZ154" s="56"/>
      <c r="GA154" s="56"/>
      <c r="GB154" s="56"/>
      <c r="GC154" s="56"/>
      <c r="GD154" s="56"/>
      <c r="GE154" s="56"/>
      <c r="GF154" s="56"/>
      <c r="GH154" s="56"/>
      <c r="GI154" s="56"/>
      <c r="GJ154" s="56"/>
      <c r="GK154" s="56"/>
      <c r="GL154" s="56"/>
      <c r="GM154" s="56"/>
      <c r="GN154" s="56"/>
      <c r="GO154" s="56"/>
      <c r="GP154" s="56"/>
      <c r="GR154" s="56"/>
      <c r="GS154" s="56"/>
      <c r="GT154" s="56"/>
      <c r="GU154" s="56"/>
      <c r="GV154" s="56"/>
      <c r="GW154" s="56"/>
      <c r="GX154" s="56"/>
      <c r="GY154" s="56"/>
      <c r="GZ154" s="56"/>
      <c r="HB154" s="56"/>
      <c r="HC154" s="56"/>
      <c r="HD154" s="56"/>
      <c r="HE154" s="56"/>
      <c r="HF154" s="56"/>
      <c r="HG154" s="56"/>
      <c r="HH154" s="56"/>
      <c r="HI154" s="56"/>
      <c r="HJ154" s="56"/>
      <c r="HL154" s="56"/>
      <c r="HM154" s="56"/>
      <c r="HN154" s="56"/>
      <c r="HO154" s="56"/>
      <c r="HP154" s="56"/>
      <c r="HQ154" s="56"/>
      <c r="HR154" s="56"/>
      <c r="HS154" s="56"/>
      <c r="HT154" s="56"/>
      <c r="HV154" s="56"/>
      <c r="HW154" s="56"/>
      <c r="HX154" s="56"/>
      <c r="HY154" s="56"/>
      <c r="HZ154" s="56"/>
      <c r="IA154" s="56"/>
      <c r="IB154" s="56"/>
      <c r="IC154" s="56"/>
      <c r="ID154" s="56"/>
      <c r="IF154" s="56"/>
      <c r="IG154" s="56"/>
      <c r="IH154" s="56"/>
      <c r="II154" s="56"/>
      <c r="IJ154" s="56"/>
      <c r="IK154" s="56"/>
      <c r="IL154" s="56"/>
      <c r="IM154" s="56"/>
      <c r="IN154" s="56"/>
      <c r="IP154" s="56"/>
      <c r="IQ154" s="56"/>
      <c r="IR154" s="56"/>
      <c r="IS154" s="56"/>
      <c r="IT154" s="56"/>
      <c r="IU154" s="56"/>
    </row>
    <row r="155" spans="1:255" ht="12.75" customHeight="1" thickBot="1" x14ac:dyDescent="0.25">
      <c r="A155" s="221"/>
      <c r="B155" s="106">
        <v>3104.09</v>
      </c>
      <c r="C155" s="85" t="s">
        <v>80</v>
      </c>
      <c r="D155" s="86"/>
      <c r="E155" s="47"/>
      <c r="F155" s="47"/>
      <c r="G155" s="47"/>
      <c r="H155" s="48"/>
      <c r="I155" s="49"/>
      <c r="J155" s="56"/>
      <c r="K155" s="56"/>
      <c r="L155" s="56"/>
      <c r="M155" s="56"/>
      <c r="N155" s="56"/>
      <c r="O155" s="56"/>
      <c r="P155" s="56"/>
      <c r="Q155" s="56"/>
      <c r="R155" s="56"/>
      <c r="T155" s="56"/>
      <c r="U155" s="56"/>
      <c r="V155" s="56"/>
      <c r="W155" s="56"/>
      <c r="X155" s="56"/>
      <c r="Y155" s="56"/>
      <c r="Z155" s="56"/>
      <c r="AA155" s="56"/>
      <c r="AB155" s="56"/>
      <c r="AD155" s="56"/>
      <c r="AE155" s="56"/>
      <c r="AF155" s="56"/>
      <c r="AG155" s="56"/>
      <c r="AH155" s="56"/>
      <c r="AI155" s="56"/>
      <c r="AJ155" s="56"/>
      <c r="AK155" s="56"/>
      <c r="AL155" s="56"/>
      <c r="AN155" s="56"/>
      <c r="AO155" s="56"/>
      <c r="AP155" s="56"/>
      <c r="AQ155" s="56"/>
      <c r="AR155" s="56"/>
      <c r="AS155" s="56"/>
      <c r="AT155" s="56"/>
      <c r="AU155" s="56"/>
      <c r="AV155" s="56"/>
      <c r="AX155" s="56"/>
      <c r="AY155" s="56"/>
      <c r="AZ155" s="56"/>
      <c r="BA155" s="56"/>
      <c r="BB155" s="56"/>
      <c r="BC155" s="56"/>
      <c r="BD155" s="56"/>
      <c r="BE155" s="56"/>
      <c r="BF155" s="56"/>
      <c r="BH155" s="56"/>
      <c r="BI155" s="56"/>
      <c r="BJ155" s="56"/>
      <c r="BK155" s="56"/>
      <c r="BL155" s="56"/>
      <c r="BM155" s="56"/>
      <c r="BN155" s="56"/>
      <c r="BO155" s="56"/>
      <c r="BP155" s="56"/>
      <c r="BR155" s="56"/>
      <c r="BS155" s="56"/>
      <c r="BT155" s="56"/>
      <c r="BU155" s="56"/>
      <c r="BV155" s="56"/>
      <c r="BW155" s="56"/>
      <c r="BX155" s="56"/>
      <c r="BY155" s="56"/>
      <c r="BZ155" s="56"/>
      <c r="CB155" s="56"/>
      <c r="CC155" s="56"/>
      <c r="CD155" s="56"/>
      <c r="CE155" s="56"/>
      <c r="CF155" s="56"/>
      <c r="CG155" s="56"/>
      <c r="CH155" s="56"/>
      <c r="CI155" s="56"/>
      <c r="CJ155" s="56"/>
      <c r="CL155" s="56"/>
      <c r="CM155" s="56"/>
      <c r="CN155" s="56"/>
      <c r="CO155" s="56"/>
      <c r="CP155" s="56"/>
      <c r="CQ155" s="56"/>
      <c r="CR155" s="56"/>
      <c r="CS155" s="56"/>
      <c r="CT155" s="56"/>
      <c r="CV155" s="56"/>
      <c r="CW155" s="56"/>
      <c r="CX155" s="56"/>
      <c r="CY155" s="56"/>
      <c r="CZ155" s="56"/>
      <c r="DA155" s="56"/>
      <c r="DB155" s="56"/>
      <c r="DC155" s="56"/>
      <c r="DD155" s="56"/>
      <c r="DF155" s="56"/>
      <c r="DG155" s="56"/>
      <c r="DH155" s="56"/>
      <c r="DI155" s="56"/>
      <c r="DJ155" s="56"/>
      <c r="DK155" s="56"/>
      <c r="DL155" s="56"/>
      <c r="DM155" s="56"/>
      <c r="DN155" s="56"/>
      <c r="DP155" s="56"/>
      <c r="DQ155" s="56"/>
      <c r="DR155" s="56"/>
      <c r="DS155" s="56"/>
      <c r="DT155" s="56"/>
      <c r="DU155" s="56"/>
      <c r="DV155" s="56"/>
      <c r="DW155" s="56"/>
      <c r="DX155" s="56"/>
      <c r="DZ155" s="56"/>
      <c r="EA155" s="56"/>
      <c r="EB155" s="56"/>
      <c r="EC155" s="56"/>
      <c r="ED155" s="56"/>
      <c r="EE155" s="56"/>
      <c r="EF155" s="56"/>
      <c r="EG155" s="56"/>
      <c r="EH155" s="56"/>
      <c r="EJ155" s="56"/>
      <c r="EK155" s="56"/>
      <c r="EL155" s="56"/>
      <c r="EM155" s="56"/>
      <c r="EN155" s="56"/>
      <c r="EO155" s="56"/>
      <c r="EP155" s="56"/>
      <c r="EQ155" s="56"/>
      <c r="ER155" s="56"/>
      <c r="ET155" s="56"/>
      <c r="EU155" s="56"/>
      <c r="EV155" s="56"/>
      <c r="EW155" s="56"/>
      <c r="EX155" s="56"/>
      <c r="EY155" s="56"/>
      <c r="EZ155" s="56"/>
      <c r="FA155" s="56"/>
      <c r="FB155" s="56"/>
      <c r="FD155" s="56"/>
      <c r="FE155" s="56"/>
      <c r="FF155" s="56"/>
      <c r="FG155" s="56"/>
      <c r="FH155" s="56"/>
      <c r="FI155" s="56"/>
      <c r="FJ155" s="56"/>
      <c r="FK155" s="56"/>
      <c r="FL155" s="56"/>
      <c r="FN155" s="56"/>
      <c r="FO155" s="56"/>
      <c r="FP155" s="56"/>
      <c r="FQ155" s="56"/>
      <c r="FR155" s="56"/>
      <c r="FS155" s="56"/>
      <c r="FT155" s="56"/>
      <c r="FU155" s="56"/>
      <c r="FV155" s="56"/>
      <c r="FX155" s="56"/>
      <c r="FY155" s="56"/>
      <c r="FZ155" s="56"/>
      <c r="GA155" s="56"/>
      <c r="GB155" s="56"/>
      <c r="GC155" s="56"/>
      <c r="GD155" s="56"/>
      <c r="GE155" s="56"/>
      <c r="GF155" s="56"/>
      <c r="GH155" s="56"/>
      <c r="GI155" s="56"/>
      <c r="GJ155" s="56"/>
      <c r="GK155" s="56"/>
      <c r="GL155" s="56"/>
      <c r="GM155" s="56"/>
      <c r="GN155" s="56"/>
      <c r="GO155" s="56"/>
      <c r="GP155" s="56"/>
      <c r="GR155" s="56"/>
      <c r="GS155" s="56"/>
      <c r="GT155" s="56"/>
      <c r="GU155" s="56"/>
      <c r="GV155" s="56"/>
      <c r="GW155" s="56"/>
      <c r="GX155" s="56"/>
      <c r="GY155" s="56"/>
      <c r="GZ155" s="56"/>
      <c r="HB155" s="56"/>
      <c r="HC155" s="56"/>
      <c r="HD155" s="56"/>
      <c r="HE155" s="56"/>
      <c r="HF155" s="56"/>
      <c r="HG155" s="56"/>
      <c r="HH155" s="56"/>
      <c r="HI155" s="56"/>
      <c r="HJ155" s="56"/>
      <c r="HL155" s="56"/>
      <c r="HM155" s="56"/>
      <c r="HN155" s="56"/>
      <c r="HO155" s="56"/>
      <c r="HP155" s="56"/>
      <c r="HQ155" s="56"/>
      <c r="HR155" s="56"/>
      <c r="HS155" s="56"/>
      <c r="HT155" s="56"/>
      <c r="HV155" s="56"/>
      <c r="HW155" s="56"/>
      <c r="HX155" s="56"/>
      <c r="HY155" s="56"/>
      <c r="HZ155" s="56"/>
      <c r="IA155" s="56"/>
      <c r="IB155" s="56"/>
      <c r="IC155" s="56"/>
      <c r="ID155" s="56"/>
      <c r="IF155" s="56"/>
      <c r="IG155" s="56"/>
      <c r="IH155" s="56"/>
      <c r="II155" s="56"/>
      <c r="IJ155" s="56"/>
      <c r="IK155" s="56"/>
      <c r="IL155" s="56"/>
      <c r="IM155" s="56"/>
      <c r="IN155" s="56"/>
      <c r="IP155" s="56"/>
      <c r="IQ155" s="56"/>
      <c r="IR155" s="56"/>
      <c r="IS155" s="56"/>
      <c r="IT155" s="56"/>
      <c r="IU155" s="56"/>
    </row>
    <row r="156" spans="1:255" x14ac:dyDescent="0.2">
      <c r="A156" s="221"/>
      <c r="B156" s="185"/>
      <c r="C156" s="70" t="s">
        <v>87</v>
      </c>
      <c r="D156" s="163"/>
      <c r="E156" s="53"/>
      <c r="F156" s="53"/>
      <c r="G156" s="53"/>
      <c r="H156" s="153"/>
      <c r="I156" s="165">
        <v>2079.52</v>
      </c>
      <c r="J156" s="56"/>
      <c r="K156" s="56"/>
      <c r="L156" s="56"/>
      <c r="M156" s="56"/>
      <c r="N156" s="56"/>
      <c r="O156" s="56"/>
      <c r="P156" s="56"/>
      <c r="Q156" s="56"/>
      <c r="R156" s="56"/>
      <c r="T156" s="56"/>
      <c r="U156" s="56"/>
      <c r="V156" s="56"/>
      <c r="W156" s="56"/>
      <c r="X156" s="56"/>
      <c r="Y156" s="56"/>
      <c r="Z156" s="56"/>
      <c r="AA156" s="56"/>
      <c r="AB156" s="56"/>
      <c r="AD156" s="56"/>
      <c r="AE156" s="56"/>
      <c r="AF156" s="56"/>
      <c r="AG156" s="56"/>
      <c r="AH156" s="56"/>
      <c r="AI156" s="56"/>
      <c r="AJ156" s="56"/>
      <c r="AK156" s="56"/>
      <c r="AL156" s="56"/>
      <c r="AN156" s="56"/>
      <c r="AO156" s="56"/>
      <c r="AP156" s="56"/>
      <c r="AQ156" s="56"/>
      <c r="AR156" s="56"/>
      <c r="AS156" s="56"/>
      <c r="AT156" s="56"/>
      <c r="AU156" s="56"/>
      <c r="AV156" s="56"/>
      <c r="AX156" s="56"/>
      <c r="AY156" s="56"/>
      <c r="AZ156" s="56"/>
      <c r="BA156" s="56"/>
      <c r="BB156" s="56"/>
      <c r="BC156" s="56"/>
      <c r="BD156" s="56"/>
      <c r="BE156" s="56"/>
      <c r="BF156" s="56"/>
      <c r="BH156" s="56"/>
      <c r="BI156" s="56"/>
      <c r="BJ156" s="56"/>
      <c r="BK156" s="56"/>
      <c r="BL156" s="56"/>
      <c r="BM156" s="56"/>
      <c r="BN156" s="56"/>
      <c r="BO156" s="56"/>
      <c r="BP156" s="56"/>
      <c r="BR156" s="56"/>
      <c r="BS156" s="56"/>
      <c r="BT156" s="56"/>
      <c r="BU156" s="56"/>
      <c r="BV156" s="56"/>
      <c r="BW156" s="56"/>
      <c r="BX156" s="56"/>
      <c r="BY156" s="56"/>
      <c r="BZ156" s="56"/>
      <c r="CB156" s="56"/>
      <c r="CC156" s="56"/>
      <c r="CD156" s="56"/>
      <c r="CE156" s="56"/>
      <c r="CF156" s="56"/>
      <c r="CG156" s="56"/>
      <c r="CH156" s="56"/>
      <c r="CI156" s="56"/>
      <c r="CJ156" s="56"/>
      <c r="CL156" s="56"/>
      <c r="CM156" s="56"/>
      <c r="CN156" s="56"/>
      <c r="CO156" s="56"/>
      <c r="CP156" s="56"/>
      <c r="CQ156" s="56"/>
      <c r="CR156" s="56"/>
      <c r="CS156" s="56"/>
      <c r="CT156" s="56"/>
      <c r="CV156" s="56"/>
      <c r="CW156" s="56"/>
      <c r="CX156" s="56"/>
      <c r="CY156" s="56"/>
      <c r="CZ156" s="56"/>
      <c r="DA156" s="56"/>
      <c r="DB156" s="56"/>
      <c r="DC156" s="56"/>
      <c r="DD156" s="56"/>
      <c r="DF156" s="56"/>
      <c r="DG156" s="56"/>
      <c r="DH156" s="56"/>
      <c r="DI156" s="56"/>
      <c r="DJ156" s="56"/>
      <c r="DK156" s="56"/>
      <c r="DL156" s="56"/>
      <c r="DM156" s="56"/>
      <c r="DN156" s="56"/>
      <c r="DP156" s="56"/>
      <c r="DQ156" s="56"/>
      <c r="DR156" s="56"/>
      <c r="DS156" s="56"/>
      <c r="DT156" s="56"/>
      <c r="DU156" s="56"/>
      <c r="DV156" s="56"/>
      <c r="DW156" s="56"/>
      <c r="DX156" s="56"/>
      <c r="DZ156" s="56"/>
      <c r="EA156" s="56"/>
      <c r="EB156" s="56"/>
      <c r="EC156" s="56"/>
      <c r="ED156" s="56"/>
      <c r="EE156" s="56"/>
      <c r="EF156" s="56"/>
      <c r="EG156" s="56"/>
      <c r="EH156" s="56"/>
      <c r="EJ156" s="56"/>
      <c r="EK156" s="56"/>
      <c r="EL156" s="56"/>
      <c r="EM156" s="56"/>
      <c r="EN156" s="56"/>
      <c r="EO156" s="56"/>
      <c r="EP156" s="56"/>
      <c r="EQ156" s="56"/>
      <c r="ER156" s="56"/>
      <c r="ET156" s="56"/>
      <c r="EU156" s="56"/>
      <c r="EV156" s="56"/>
      <c r="EW156" s="56"/>
      <c r="EX156" s="56"/>
      <c r="EY156" s="56"/>
      <c r="EZ156" s="56"/>
      <c r="FA156" s="56"/>
      <c r="FB156" s="56"/>
      <c r="FD156" s="56"/>
      <c r="FE156" s="56"/>
      <c r="FF156" s="56"/>
      <c r="FG156" s="56"/>
      <c r="FH156" s="56"/>
      <c r="FI156" s="56"/>
      <c r="FJ156" s="56"/>
      <c r="FK156" s="56"/>
      <c r="FL156" s="56"/>
      <c r="FN156" s="56"/>
      <c r="FO156" s="56"/>
      <c r="FP156" s="56"/>
      <c r="FQ156" s="56"/>
      <c r="FR156" s="56"/>
      <c r="FS156" s="56"/>
      <c r="FT156" s="56"/>
      <c r="FU156" s="56"/>
      <c r="FV156" s="56"/>
      <c r="FX156" s="56"/>
      <c r="FY156" s="56"/>
      <c r="FZ156" s="56"/>
      <c r="GA156" s="56"/>
      <c r="GB156" s="56"/>
      <c r="GC156" s="56"/>
      <c r="GD156" s="56"/>
      <c r="GE156" s="56"/>
      <c r="GF156" s="56"/>
      <c r="GH156" s="56"/>
      <c r="GI156" s="56"/>
      <c r="GJ156" s="56"/>
      <c r="GK156" s="56"/>
      <c r="GL156" s="56"/>
      <c r="GM156" s="56"/>
      <c r="GN156" s="56"/>
      <c r="GO156" s="56"/>
      <c r="GP156" s="56"/>
      <c r="GR156" s="56"/>
      <c r="GS156" s="56"/>
      <c r="GT156" s="56"/>
      <c r="GU156" s="56"/>
      <c r="GV156" s="56"/>
      <c r="GW156" s="56"/>
      <c r="GX156" s="56"/>
      <c r="GY156" s="56"/>
      <c r="GZ156" s="56"/>
      <c r="HB156" s="56"/>
      <c r="HC156" s="56"/>
      <c r="HD156" s="56"/>
      <c r="HE156" s="56"/>
      <c r="HF156" s="56"/>
      <c r="HG156" s="56"/>
      <c r="HH156" s="56"/>
      <c r="HI156" s="56"/>
      <c r="HJ156" s="56"/>
      <c r="HL156" s="56"/>
      <c r="HM156" s="56"/>
      <c r="HN156" s="56"/>
      <c r="HO156" s="56"/>
      <c r="HP156" s="56"/>
      <c r="HQ156" s="56"/>
      <c r="HR156" s="56"/>
      <c r="HS156" s="56"/>
      <c r="HT156" s="56"/>
      <c r="HV156" s="56"/>
      <c r="HW156" s="56"/>
      <c r="HX156" s="56"/>
      <c r="HY156" s="56"/>
      <c r="HZ156" s="56"/>
      <c r="IA156" s="56"/>
      <c r="IB156" s="56"/>
      <c r="IC156" s="56"/>
      <c r="ID156" s="56"/>
      <c r="IF156" s="56"/>
      <c r="IG156" s="56"/>
      <c r="IH156" s="56"/>
      <c r="II156" s="56"/>
      <c r="IJ156" s="56"/>
      <c r="IK156" s="56"/>
      <c r="IL156" s="56"/>
      <c r="IM156" s="56"/>
      <c r="IN156" s="56"/>
      <c r="IP156" s="56"/>
      <c r="IQ156" s="56"/>
      <c r="IR156" s="56"/>
      <c r="IS156" s="56"/>
      <c r="IT156" s="56"/>
      <c r="IU156" s="56"/>
    </row>
    <row r="157" spans="1:255" ht="12.75" customHeight="1" thickBot="1" x14ac:dyDescent="0.25">
      <c r="A157" s="221"/>
      <c r="B157" s="18">
        <f>SUM(B144:B156)</f>
        <v>40654.455451000002</v>
      </c>
      <c r="C157" s="17"/>
      <c r="D157" s="18"/>
      <c r="E157" s="19"/>
      <c r="F157" s="17"/>
      <c r="G157" s="17"/>
      <c r="H157" s="18" t="s">
        <v>17</v>
      </c>
      <c r="I157" s="233">
        <f>SUM(I144:I156)</f>
        <v>2079.52</v>
      </c>
      <c r="J157" s="56"/>
      <c r="K157" s="56"/>
      <c r="L157" s="56"/>
      <c r="M157" s="56"/>
      <c r="N157" s="56"/>
      <c r="O157" s="56"/>
      <c r="P157" s="56"/>
      <c r="Q157" s="56"/>
      <c r="R157" s="56"/>
      <c r="T157" s="56"/>
      <c r="U157" s="56"/>
      <c r="V157" s="56"/>
      <c r="W157" s="56"/>
      <c r="X157" s="56"/>
      <c r="Y157" s="56"/>
      <c r="Z157" s="56"/>
      <c r="AA157" s="56"/>
      <c r="AB157" s="56"/>
      <c r="AD157" s="56"/>
      <c r="AE157" s="56"/>
      <c r="AF157" s="56"/>
      <c r="AG157" s="56"/>
      <c r="AH157" s="56"/>
      <c r="AI157" s="56"/>
      <c r="AJ157" s="56"/>
      <c r="AK157" s="56"/>
      <c r="AL157" s="56"/>
      <c r="AN157" s="56"/>
      <c r="AO157" s="56"/>
      <c r="AP157" s="56"/>
      <c r="AQ157" s="56"/>
      <c r="AR157" s="56"/>
      <c r="AS157" s="56"/>
      <c r="AT157" s="56"/>
      <c r="AU157" s="56"/>
      <c r="AV157" s="56"/>
      <c r="AX157" s="56"/>
      <c r="AY157" s="56"/>
      <c r="AZ157" s="56"/>
      <c r="BA157" s="56"/>
      <c r="BB157" s="56"/>
      <c r="BC157" s="56"/>
      <c r="BD157" s="56"/>
      <c r="BE157" s="56"/>
      <c r="BF157" s="56"/>
      <c r="BH157" s="56"/>
      <c r="BI157" s="56"/>
      <c r="BJ157" s="56"/>
      <c r="BK157" s="56"/>
      <c r="BL157" s="56"/>
      <c r="BM157" s="56"/>
      <c r="BN157" s="56"/>
      <c r="BO157" s="56"/>
      <c r="BP157" s="56"/>
      <c r="BR157" s="56"/>
      <c r="BS157" s="56"/>
      <c r="BT157" s="56"/>
      <c r="BU157" s="56"/>
      <c r="BV157" s="56"/>
      <c r="BW157" s="56"/>
      <c r="BX157" s="56"/>
      <c r="BY157" s="56"/>
      <c r="BZ157" s="56"/>
      <c r="CB157" s="56"/>
      <c r="CC157" s="56"/>
      <c r="CD157" s="56"/>
      <c r="CE157" s="56"/>
      <c r="CF157" s="56"/>
      <c r="CG157" s="56"/>
      <c r="CH157" s="56"/>
      <c r="CI157" s="56"/>
      <c r="CJ157" s="56"/>
      <c r="CL157" s="56"/>
      <c r="CM157" s="56"/>
      <c r="CN157" s="56"/>
      <c r="CO157" s="56"/>
      <c r="CP157" s="56"/>
      <c r="CQ157" s="56"/>
      <c r="CR157" s="56"/>
      <c r="CS157" s="56"/>
      <c r="CT157" s="56"/>
      <c r="CV157" s="56"/>
      <c r="CW157" s="56"/>
      <c r="CX157" s="56"/>
      <c r="CY157" s="56"/>
      <c r="CZ157" s="56"/>
      <c r="DA157" s="56"/>
      <c r="DB157" s="56"/>
      <c r="DC157" s="56"/>
      <c r="DD157" s="56"/>
      <c r="DF157" s="56"/>
      <c r="DG157" s="56"/>
      <c r="DH157" s="56"/>
      <c r="DI157" s="56"/>
      <c r="DJ157" s="56"/>
      <c r="DK157" s="56"/>
      <c r="DL157" s="56"/>
      <c r="DM157" s="56"/>
      <c r="DN157" s="56"/>
      <c r="DP157" s="56"/>
      <c r="DQ157" s="56"/>
      <c r="DR157" s="56"/>
      <c r="DS157" s="56"/>
      <c r="DT157" s="56"/>
      <c r="DU157" s="56"/>
      <c r="DV157" s="56"/>
      <c r="DW157" s="56"/>
      <c r="DX157" s="56"/>
      <c r="DZ157" s="56"/>
      <c r="EA157" s="56"/>
      <c r="EB157" s="56"/>
      <c r="EC157" s="56"/>
      <c r="ED157" s="56"/>
      <c r="EE157" s="56"/>
      <c r="EF157" s="56"/>
      <c r="EG157" s="56"/>
      <c r="EH157" s="56"/>
      <c r="EJ157" s="56"/>
      <c r="EK157" s="56"/>
      <c r="EL157" s="56"/>
      <c r="EM157" s="56"/>
      <c r="EN157" s="56"/>
      <c r="EO157" s="56"/>
      <c r="EP157" s="56"/>
      <c r="EQ157" s="56"/>
      <c r="ER157" s="56"/>
      <c r="ET157" s="56"/>
      <c r="EU157" s="56"/>
      <c r="EV157" s="56"/>
      <c r="EW157" s="56"/>
      <c r="EX157" s="56"/>
      <c r="EY157" s="56"/>
      <c r="EZ157" s="56"/>
      <c r="FA157" s="56"/>
      <c r="FB157" s="56"/>
      <c r="FD157" s="56"/>
      <c r="FE157" s="56"/>
      <c r="FF157" s="56"/>
      <c r="FG157" s="56"/>
      <c r="FH157" s="56"/>
      <c r="FI157" s="56"/>
      <c r="FJ157" s="56"/>
      <c r="FK157" s="56"/>
      <c r="FL157" s="56"/>
      <c r="FN157" s="56"/>
      <c r="FO157" s="56"/>
      <c r="FP157" s="56"/>
      <c r="FQ157" s="56"/>
      <c r="FR157" s="56"/>
      <c r="FS157" s="56"/>
      <c r="FT157" s="56"/>
      <c r="FU157" s="56"/>
      <c r="FV157" s="56"/>
      <c r="FX157" s="56"/>
      <c r="FY157" s="56"/>
      <c r="FZ157" s="56"/>
      <c r="GA157" s="56"/>
      <c r="GB157" s="56"/>
      <c r="GC157" s="56"/>
      <c r="GD157" s="56"/>
      <c r="GE157" s="56"/>
      <c r="GF157" s="56"/>
      <c r="GH157" s="56"/>
      <c r="GI157" s="56"/>
      <c r="GJ157" s="56"/>
      <c r="GK157" s="56"/>
      <c r="GL157" s="56"/>
      <c r="GM157" s="56"/>
      <c r="GN157" s="56"/>
      <c r="GO157" s="56"/>
      <c r="GP157" s="56"/>
      <c r="GR157" s="56"/>
      <c r="GS157" s="56"/>
      <c r="GT157" s="56"/>
      <c r="GU157" s="56"/>
      <c r="GV157" s="56"/>
      <c r="GW157" s="56"/>
      <c r="GX157" s="56"/>
      <c r="GY157" s="56"/>
      <c r="GZ157" s="56"/>
      <c r="HB157" s="56"/>
      <c r="HC157" s="56"/>
      <c r="HD157" s="56"/>
      <c r="HE157" s="56"/>
      <c r="HF157" s="56"/>
      <c r="HG157" s="56"/>
      <c r="HH157" s="56"/>
      <c r="HI157" s="56"/>
      <c r="HJ157" s="56"/>
      <c r="HL157" s="56"/>
      <c r="HM157" s="56"/>
      <c r="HN157" s="56"/>
      <c r="HO157" s="56"/>
      <c r="HP157" s="56"/>
      <c r="HQ157" s="56"/>
      <c r="HR157" s="56"/>
      <c r="HS157" s="56"/>
      <c r="HT157" s="56"/>
      <c r="HV157" s="56"/>
      <c r="HW157" s="56"/>
      <c r="HX157" s="56"/>
      <c r="HY157" s="56"/>
      <c r="HZ157" s="56"/>
      <c r="IA157" s="56"/>
      <c r="IB157" s="56"/>
      <c r="IC157" s="56"/>
      <c r="ID157" s="56"/>
      <c r="IF157" s="56"/>
      <c r="IG157" s="56"/>
      <c r="IH157" s="56"/>
      <c r="II157" s="56"/>
      <c r="IJ157" s="56"/>
      <c r="IK157" s="56"/>
      <c r="IL157" s="56"/>
      <c r="IM157" s="56"/>
      <c r="IN157" s="56"/>
      <c r="IP157" s="56"/>
      <c r="IQ157" s="56"/>
      <c r="IR157" s="56"/>
      <c r="IS157" s="56"/>
      <c r="IT157" s="56"/>
      <c r="IU157" s="56"/>
    </row>
    <row r="158" spans="1:255" ht="90" thickBot="1" x14ac:dyDescent="0.25">
      <c r="A158" s="46" t="s">
        <v>97</v>
      </c>
      <c r="B158" s="114" t="s">
        <v>16</v>
      </c>
      <c r="C158" s="114" t="s">
        <v>5</v>
      </c>
      <c r="D158" s="114" t="s">
        <v>23</v>
      </c>
      <c r="E158" s="118" t="s">
        <v>18</v>
      </c>
      <c r="F158" s="114" t="s">
        <v>19</v>
      </c>
      <c r="G158" s="114" t="s">
        <v>10</v>
      </c>
      <c r="H158" s="114" t="s">
        <v>13</v>
      </c>
      <c r="I158" s="115" t="s">
        <v>12</v>
      </c>
      <c r="J158" s="56"/>
      <c r="K158" s="56"/>
      <c r="L158" s="56"/>
      <c r="M158" s="56"/>
      <c r="N158" s="56"/>
      <c r="O158" s="56"/>
      <c r="P158" s="56"/>
      <c r="Q158" s="56"/>
      <c r="R158" s="56"/>
      <c r="T158" s="56"/>
      <c r="U158" s="56"/>
      <c r="V158" s="56"/>
      <c r="W158" s="56"/>
      <c r="X158" s="56"/>
      <c r="Y158" s="56"/>
      <c r="Z158" s="56"/>
      <c r="AA158" s="56"/>
      <c r="AB158" s="56"/>
      <c r="AD158" s="56"/>
      <c r="AE158" s="56"/>
      <c r="AF158" s="56"/>
      <c r="AG158" s="56"/>
      <c r="AH158" s="56"/>
      <c r="AI158" s="56"/>
      <c r="AJ158" s="56"/>
      <c r="AK158" s="56"/>
      <c r="AL158" s="56"/>
      <c r="AN158" s="56"/>
      <c r="AO158" s="56"/>
      <c r="AP158" s="56"/>
      <c r="AQ158" s="56"/>
      <c r="AR158" s="56"/>
      <c r="AS158" s="56"/>
      <c r="AT158" s="56"/>
      <c r="AU158" s="56"/>
      <c r="AV158" s="56"/>
      <c r="AX158" s="56"/>
      <c r="AY158" s="56"/>
      <c r="AZ158" s="56"/>
      <c r="BA158" s="56"/>
      <c r="BB158" s="56"/>
      <c r="BC158" s="56"/>
      <c r="BD158" s="56"/>
      <c r="BE158" s="56"/>
      <c r="BF158" s="56"/>
      <c r="BH158" s="56"/>
      <c r="BI158" s="56"/>
      <c r="BJ158" s="56"/>
      <c r="BK158" s="56"/>
      <c r="BL158" s="56"/>
      <c r="BM158" s="56"/>
      <c r="BN158" s="56"/>
      <c r="BO158" s="56"/>
      <c r="BP158" s="56"/>
      <c r="BR158" s="56"/>
      <c r="BS158" s="56"/>
      <c r="BT158" s="56"/>
      <c r="BU158" s="56"/>
      <c r="BV158" s="56"/>
      <c r="BW158" s="56"/>
      <c r="BX158" s="56"/>
      <c r="BY158" s="56"/>
      <c r="BZ158" s="56"/>
      <c r="CB158" s="56"/>
      <c r="CC158" s="56"/>
      <c r="CD158" s="56"/>
      <c r="CE158" s="56"/>
      <c r="CF158" s="56"/>
      <c r="CG158" s="56"/>
      <c r="CH158" s="56"/>
      <c r="CI158" s="56"/>
      <c r="CJ158" s="56"/>
      <c r="CL158" s="56"/>
      <c r="CM158" s="56"/>
      <c r="CN158" s="56"/>
      <c r="CO158" s="56"/>
      <c r="CP158" s="56"/>
      <c r="CQ158" s="56"/>
      <c r="CR158" s="56"/>
      <c r="CS158" s="56"/>
      <c r="CT158" s="56"/>
      <c r="CV158" s="56"/>
      <c r="CW158" s="56"/>
      <c r="CX158" s="56"/>
      <c r="CY158" s="56"/>
      <c r="CZ158" s="56"/>
      <c r="DA158" s="56"/>
      <c r="DB158" s="56"/>
      <c r="DC158" s="56"/>
      <c r="DD158" s="56"/>
      <c r="DF158" s="56"/>
      <c r="DG158" s="56"/>
      <c r="DH158" s="56"/>
      <c r="DI158" s="56"/>
      <c r="DJ158" s="56"/>
      <c r="DK158" s="56"/>
      <c r="DL158" s="56"/>
      <c r="DM158" s="56"/>
      <c r="DN158" s="56"/>
      <c r="DP158" s="56"/>
      <c r="DQ158" s="56"/>
      <c r="DR158" s="56"/>
      <c r="DS158" s="56"/>
      <c r="DT158" s="56"/>
      <c r="DU158" s="56"/>
      <c r="DV158" s="56"/>
      <c r="DW158" s="56"/>
      <c r="DX158" s="56"/>
      <c r="DZ158" s="56"/>
      <c r="EA158" s="56"/>
      <c r="EB158" s="56"/>
      <c r="EC158" s="56"/>
      <c r="ED158" s="56"/>
      <c r="EE158" s="56"/>
      <c r="EF158" s="56"/>
      <c r="EG158" s="56"/>
      <c r="EH158" s="56"/>
      <c r="EJ158" s="56"/>
      <c r="EK158" s="56"/>
      <c r="EL158" s="56"/>
      <c r="EM158" s="56"/>
      <c r="EN158" s="56"/>
      <c r="EO158" s="56"/>
      <c r="EP158" s="56"/>
      <c r="EQ158" s="56"/>
      <c r="ER158" s="56"/>
      <c r="ET158" s="56"/>
      <c r="EU158" s="56"/>
      <c r="EV158" s="56"/>
      <c r="EW158" s="56"/>
      <c r="EX158" s="56"/>
      <c r="EY158" s="56"/>
      <c r="EZ158" s="56"/>
      <c r="FA158" s="56"/>
      <c r="FB158" s="56"/>
      <c r="FD158" s="56"/>
      <c r="FE158" s="56"/>
      <c r="FF158" s="56"/>
      <c r="FG158" s="56"/>
      <c r="FH158" s="56"/>
      <c r="FI158" s="56"/>
      <c r="FJ158" s="56"/>
      <c r="FK158" s="56"/>
      <c r="FL158" s="56"/>
      <c r="FN158" s="56"/>
      <c r="FO158" s="56"/>
      <c r="FP158" s="56"/>
      <c r="FQ158" s="56"/>
      <c r="FR158" s="56"/>
      <c r="FS158" s="56"/>
      <c r="FT158" s="56"/>
      <c r="FU158" s="56"/>
      <c r="FV158" s="56"/>
      <c r="FX158" s="56"/>
      <c r="FY158" s="56"/>
      <c r="FZ158" s="56"/>
      <c r="GA158" s="56"/>
      <c r="GB158" s="56"/>
      <c r="GC158" s="56"/>
      <c r="GD158" s="56"/>
      <c r="GE158" s="56"/>
      <c r="GF158" s="56"/>
      <c r="GH158" s="56"/>
      <c r="GI158" s="56"/>
      <c r="GJ158" s="56"/>
      <c r="GK158" s="56"/>
      <c r="GL158" s="56"/>
      <c r="GM158" s="56"/>
      <c r="GN158" s="56"/>
      <c r="GO158" s="56"/>
      <c r="GP158" s="56"/>
      <c r="GR158" s="56"/>
      <c r="GS158" s="56"/>
      <c r="GT158" s="56"/>
      <c r="GU158" s="56"/>
      <c r="GV158" s="56"/>
      <c r="GW158" s="56"/>
      <c r="GX158" s="56"/>
      <c r="GY158" s="56"/>
      <c r="GZ158" s="56"/>
      <c r="HB158" s="56"/>
      <c r="HC158" s="56"/>
      <c r="HD158" s="56"/>
      <c r="HE158" s="56"/>
      <c r="HF158" s="56"/>
      <c r="HG158" s="56"/>
      <c r="HH158" s="56"/>
      <c r="HI158" s="56"/>
      <c r="HJ158" s="56"/>
      <c r="HL158" s="56"/>
      <c r="HM158" s="56"/>
      <c r="HN158" s="56"/>
      <c r="HO158" s="56"/>
      <c r="HP158" s="56"/>
      <c r="HQ158" s="56"/>
      <c r="HR158" s="56"/>
      <c r="HS158" s="56"/>
      <c r="HT158" s="56"/>
      <c r="HV158" s="56"/>
      <c r="HW158" s="56"/>
      <c r="HX158" s="56"/>
      <c r="HY158" s="56"/>
      <c r="HZ158" s="56"/>
      <c r="IA158" s="56"/>
      <c r="IB158" s="56"/>
      <c r="IC158" s="56"/>
      <c r="ID158" s="56"/>
      <c r="IF158" s="56"/>
      <c r="IG158" s="56"/>
      <c r="IH158" s="56"/>
      <c r="II158" s="56"/>
      <c r="IJ158" s="56"/>
      <c r="IK158" s="56"/>
      <c r="IL158" s="56"/>
      <c r="IM158" s="56"/>
      <c r="IN158" s="56"/>
      <c r="IP158" s="56"/>
      <c r="IQ158" s="56"/>
      <c r="IR158" s="56"/>
      <c r="IS158" s="56"/>
      <c r="IT158" s="56"/>
      <c r="IU158" s="56"/>
    </row>
    <row r="159" spans="1:255" ht="39" thickBot="1" x14ac:dyDescent="0.25">
      <c r="A159" s="117" t="s">
        <v>2277</v>
      </c>
      <c r="B159" s="182"/>
      <c r="C159" s="167" t="s">
        <v>87</v>
      </c>
      <c r="D159" s="238"/>
      <c r="E159" s="239"/>
      <c r="F159" s="238"/>
      <c r="G159" s="239"/>
      <c r="H159" s="239"/>
      <c r="I159" s="200">
        <v>46736.53</v>
      </c>
    </row>
    <row r="160" spans="1:255" ht="13.5" thickBot="1" x14ac:dyDescent="0.25">
      <c r="A160" s="46"/>
      <c r="B160" s="76">
        <f>SUM(B159:B159)</f>
        <v>0</v>
      </c>
      <c r="C160" s="75"/>
      <c r="D160" s="76"/>
      <c r="E160" s="77"/>
      <c r="F160" s="75"/>
      <c r="G160" s="75"/>
      <c r="H160" s="76" t="s">
        <v>17</v>
      </c>
      <c r="I160" s="78">
        <f>SUM(I159:I159)</f>
        <v>46736.53</v>
      </c>
    </row>
    <row r="161" spans="1:9" ht="51.75" thickBot="1" x14ac:dyDescent="0.25">
      <c r="A161" s="134" t="s">
        <v>96</v>
      </c>
      <c r="B161" s="114" t="s">
        <v>16</v>
      </c>
      <c r="C161" s="114" t="s">
        <v>5</v>
      </c>
      <c r="D161" s="114" t="s">
        <v>23</v>
      </c>
      <c r="E161" s="279" t="s">
        <v>18</v>
      </c>
      <c r="F161" s="114" t="s">
        <v>19</v>
      </c>
      <c r="G161" s="114" t="s">
        <v>10</v>
      </c>
      <c r="H161" s="114" t="s">
        <v>13</v>
      </c>
      <c r="I161" s="115" t="s">
        <v>12</v>
      </c>
    </row>
    <row r="162" spans="1:9" ht="13.5" thickBot="1" x14ac:dyDescent="0.25">
      <c r="A162" s="206"/>
      <c r="B162" s="185"/>
      <c r="C162" s="70" t="s">
        <v>87</v>
      </c>
      <c r="D162" s="163"/>
      <c r="E162" s="53"/>
      <c r="F162" s="53"/>
      <c r="G162" s="53"/>
      <c r="H162" s="153"/>
      <c r="I162" s="471">
        <v>66019.520000000004</v>
      </c>
    </row>
    <row r="163" spans="1:9" ht="13.5" thickBot="1" x14ac:dyDescent="0.25">
      <c r="A163" s="134"/>
      <c r="B163" s="271"/>
      <c r="C163" s="75"/>
      <c r="D163" s="76"/>
      <c r="E163" s="77"/>
      <c r="F163" s="75"/>
      <c r="G163" s="75"/>
      <c r="H163" s="76"/>
      <c r="I163" s="78">
        <f>SUM(I162)</f>
        <v>66019.520000000004</v>
      </c>
    </row>
    <row r="164" spans="1:9" x14ac:dyDescent="0.2">
      <c r="A164" s="9"/>
      <c r="B164" s="9"/>
      <c r="C164" s="9"/>
      <c r="D164" s="9"/>
      <c r="E164" s="9"/>
      <c r="F164" s="20"/>
      <c r="G164" s="20"/>
      <c r="H164" s="20"/>
      <c r="I164" s="20"/>
    </row>
    <row r="165" spans="1:9" ht="12.75" customHeight="1" x14ac:dyDescent="0.2">
      <c r="A165" s="21" t="s">
        <v>21</v>
      </c>
      <c r="B165" s="22"/>
      <c r="C165" s="23"/>
      <c r="D165" s="4" t="s">
        <v>9</v>
      </c>
      <c r="E165" s="4" t="s">
        <v>6</v>
      </c>
      <c r="F165" s="119" t="s">
        <v>7</v>
      </c>
    </row>
    <row r="166" spans="1:9" ht="12.75" customHeight="1" x14ac:dyDescent="0.2">
      <c r="A166" s="642" t="s">
        <v>15</v>
      </c>
      <c r="B166" s="643"/>
      <c r="C166" s="25"/>
      <c r="D166" s="26">
        <f>B27</f>
        <v>48697.810000000005</v>
      </c>
      <c r="E166" s="26">
        <f>I27</f>
        <v>2614.84</v>
      </c>
      <c r="F166" s="120">
        <f>D166+E166</f>
        <v>51312.650000000009</v>
      </c>
    </row>
    <row r="167" spans="1:9" ht="12.75" customHeight="1" x14ac:dyDescent="0.2">
      <c r="A167" s="642" t="s">
        <v>1067</v>
      </c>
      <c r="B167" s="643"/>
      <c r="C167" s="25"/>
      <c r="D167" s="26">
        <f>B83</f>
        <v>142969.32</v>
      </c>
      <c r="E167" s="26">
        <f>I83</f>
        <v>17377.949999999997</v>
      </c>
      <c r="F167" s="120">
        <f>D167+E167</f>
        <v>160347.27000000002</v>
      </c>
    </row>
    <row r="168" spans="1:9" ht="12.75" customHeight="1" x14ac:dyDescent="0.2">
      <c r="A168" s="642" t="s">
        <v>14</v>
      </c>
      <c r="B168" s="643"/>
      <c r="C168" s="25"/>
      <c r="D168" s="26">
        <f>B102</f>
        <v>66800.685100000002</v>
      </c>
      <c r="E168" s="26">
        <f>I102</f>
        <v>695.87</v>
      </c>
      <c r="F168" s="120">
        <f>D168+E168</f>
        <v>67496.555099999998</v>
      </c>
    </row>
    <row r="169" spans="1:9" ht="12.75" customHeight="1" x14ac:dyDescent="0.2">
      <c r="A169" s="642" t="s">
        <v>146</v>
      </c>
      <c r="B169" s="643"/>
      <c r="C169" s="25"/>
      <c r="D169" s="26">
        <f>B117</f>
        <v>96644.726999999999</v>
      </c>
      <c r="E169" s="26">
        <f>I117</f>
        <v>1599.64</v>
      </c>
      <c r="F169" s="120">
        <f>D169+E169</f>
        <v>98244.366999999998</v>
      </c>
    </row>
    <row r="170" spans="1:9" ht="12.75" customHeight="1" x14ac:dyDescent="0.2">
      <c r="A170" s="642" t="s">
        <v>26</v>
      </c>
      <c r="B170" s="643"/>
      <c r="C170" s="25"/>
      <c r="D170" s="26">
        <f>B157</f>
        <v>40654.455451000002</v>
      </c>
      <c r="E170" s="26">
        <f>I157</f>
        <v>2079.52</v>
      </c>
      <c r="F170" s="120">
        <f>D170+E170</f>
        <v>42733.975450999998</v>
      </c>
      <c r="G170" s="56"/>
    </row>
    <row r="171" spans="1:9" ht="12.75" customHeight="1" x14ac:dyDescent="0.2">
      <c r="A171" s="646" t="s">
        <v>69</v>
      </c>
      <c r="B171" s="647"/>
      <c r="C171" s="245"/>
      <c r="D171" s="246"/>
      <c r="E171" s="246"/>
      <c r="F171" s="242">
        <f>F172+F175+F176+F177+F178+F173+F174</f>
        <v>128869.14</v>
      </c>
      <c r="G171" s="56"/>
    </row>
    <row r="172" spans="1:9" ht="12.75" customHeight="1" x14ac:dyDescent="0.2">
      <c r="A172" s="644" t="s">
        <v>82</v>
      </c>
      <c r="B172" s="645"/>
      <c r="C172" s="25"/>
      <c r="D172" s="26"/>
      <c r="E172" s="26"/>
      <c r="F172" s="120">
        <f>I131</f>
        <v>12268.630000000001</v>
      </c>
      <c r="G172" s="56"/>
    </row>
    <row r="173" spans="1:9" ht="52.9" customHeight="1" x14ac:dyDescent="0.2">
      <c r="A173" s="650" t="s">
        <v>2275</v>
      </c>
      <c r="B173" s="651"/>
      <c r="C173" s="25"/>
      <c r="D173" s="26"/>
      <c r="E173" s="26"/>
      <c r="F173" s="120">
        <f>I134</f>
        <v>231.08</v>
      </c>
      <c r="G173" s="56"/>
    </row>
    <row r="174" spans="1:9" ht="57.6" customHeight="1" x14ac:dyDescent="0.2">
      <c r="A174" s="650" t="s">
        <v>2276</v>
      </c>
      <c r="B174" s="651"/>
      <c r="C174" s="25"/>
      <c r="D174" s="26"/>
      <c r="E174" s="26"/>
      <c r="F174" s="120">
        <f>I137</f>
        <v>1344.29</v>
      </c>
      <c r="G174" s="56"/>
    </row>
    <row r="175" spans="1:9" ht="12.75" customHeight="1" x14ac:dyDescent="0.2">
      <c r="A175" s="642" t="s">
        <v>2270</v>
      </c>
      <c r="B175" s="643"/>
      <c r="C175" s="25"/>
      <c r="D175" s="26"/>
      <c r="E175" s="26"/>
      <c r="F175" s="120">
        <f>I138</f>
        <v>91133.55</v>
      </c>
      <c r="G175" s="56"/>
    </row>
    <row r="176" spans="1:9" ht="12.75" customHeight="1" x14ac:dyDescent="0.2">
      <c r="A176" s="644" t="s">
        <v>84</v>
      </c>
      <c r="B176" s="645"/>
      <c r="C176" s="25"/>
      <c r="D176" s="26"/>
      <c r="E176" s="26"/>
      <c r="F176" s="120">
        <f>I139</f>
        <v>9250.7800000000007</v>
      </c>
      <c r="G176" s="56"/>
    </row>
    <row r="177" spans="1:7" ht="12.75" customHeight="1" x14ac:dyDescent="0.2">
      <c r="A177" s="644" t="s">
        <v>86</v>
      </c>
      <c r="B177" s="645"/>
      <c r="C177" s="25"/>
      <c r="D177" s="26"/>
      <c r="E177" s="26"/>
      <c r="F177" s="120">
        <f>I140</f>
        <v>8445.3700000000008</v>
      </c>
      <c r="G177" s="56"/>
    </row>
    <row r="178" spans="1:7" ht="12.75" customHeight="1" x14ac:dyDescent="0.2">
      <c r="A178" s="644" t="s">
        <v>88</v>
      </c>
      <c r="B178" s="645"/>
      <c r="C178" s="25"/>
      <c r="D178" s="26"/>
      <c r="E178" s="26"/>
      <c r="F178" s="120">
        <f>I141</f>
        <v>6195.44</v>
      </c>
      <c r="G178" s="56"/>
    </row>
    <row r="179" spans="1:7" ht="12.75" customHeight="1" x14ac:dyDescent="0.2">
      <c r="A179" s="650" t="s">
        <v>2</v>
      </c>
      <c r="B179" s="666"/>
      <c r="C179" s="25"/>
      <c r="D179" s="26">
        <f>B160</f>
        <v>0</v>
      </c>
      <c r="E179" s="26"/>
      <c r="F179" s="120">
        <f>D179+I159</f>
        <v>46736.53</v>
      </c>
      <c r="G179" s="56"/>
    </row>
    <row r="180" spans="1:7" ht="27" customHeight="1" x14ac:dyDescent="0.2">
      <c r="A180" s="650" t="s">
        <v>96</v>
      </c>
      <c r="B180" s="651"/>
      <c r="C180" s="25"/>
      <c r="D180" s="26"/>
      <c r="E180" s="26"/>
      <c r="F180" s="120">
        <f>I163</f>
        <v>66019.520000000004</v>
      </c>
      <c r="G180" s="56"/>
    </row>
    <row r="181" spans="1:7" ht="12.75" customHeight="1" x14ac:dyDescent="0.2">
      <c r="A181" s="648" t="s">
        <v>22</v>
      </c>
      <c r="B181" s="649"/>
      <c r="C181" s="27"/>
      <c r="D181" s="28">
        <f>SUM(D166:D179)</f>
        <v>395766.99755100004</v>
      </c>
      <c r="E181" s="28">
        <f>SUM(E166:E170)</f>
        <v>24367.819999999996</v>
      </c>
      <c r="F181" s="121">
        <f>F166+F167+F168+F169+F170+F171+F179+F180</f>
        <v>661760.00755099999</v>
      </c>
      <c r="G181" s="56"/>
    </row>
  </sheetData>
  <autoFilter ref="A5:I157"/>
  <mergeCells count="67">
    <mergeCell ref="A174:B174"/>
    <mergeCell ref="A46:A47"/>
    <mergeCell ref="B17:B25"/>
    <mergeCell ref="D38:D39"/>
    <mergeCell ref="D70:D71"/>
    <mergeCell ref="D72:D73"/>
    <mergeCell ref="C70:C73"/>
    <mergeCell ref="D48:D57"/>
    <mergeCell ref="D43:D45"/>
    <mergeCell ref="C41:C45"/>
    <mergeCell ref="B41:B45"/>
    <mergeCell ref="A170:B170"/>
    <mergeCell ref="A169:B169"/>
    <mergeCell ref="C80:C81"/>
    <mergeCell ref="B80:B81"/>
    <mergeCell ref="A167:B167"/>
    <mergeCell ref="A168:B168"/>
    <mergeCell ref="A166:B166"/>
    <mergeCell ref="A132:A134"/>
    <mergeCell ref="A135:A137"/>
    <mergeCell ref="G1:H1"/>
    <mergeCell ref="G2:H2"/>
    <mergeCell ref="A1:B1"/>
    <mergeCell ref="D29:D30"/>
    <mergeCell ref="C29:C30"/>
    <mergeCell ref="B29:B30"/>
    <mergeCell ref="A29:A30"/>
    <mergeCell ref="A17:A25"/>
    <mergeCell ref="C17:C25"/>
    <mergeCell ref="D17:D25"/>
    <mergeCell ref="A181:B181"/>
    <mergeCell ref="A171:B171"/>
    <mergeCell ref="A177:B177"/>
    <mergeCell ref="A179:B179"/>
    <mergeCell ref="A175:B175"/>
    <mergeCell ref="A180:B180"/>
    <mergeCell ref="A178:B178"/>
    <mergeCell ref="A176:B176"/>
    <mergeCell ref="A172:B172"/>
    <mergeCell ref="A173:B173"/>
    <mergeCell ref="A58:A69"/>
    <mergeCell ref="B48:B69"/>
    <mergeCell ref="A70:A71"/>
    <mergeCell ref="A72:A73"/>
    <mergeCell ref="A119:A131"/>
    <mergeCell ref="A75:A79"/>
    <mergeCell ref="B70:B73"/>
    <mergeCell ref="A48:A57"/>
    <mergeCell ref="A98:A100"/>
    <mergeCell ref="C46:C47"/>
    <mergeCell ref="D46:D47"/>
    <mergeCell ref="B46:B47"/>
    <mergeCell ref="D58:D69"/>
    <mergeCell ref="C48:C69"/>
    <mergeCell ref="C74:C79"/>
    <mergeCell ref="D75:D78"/>
    <mergeCell ref="B74:B79"/>
    <mergeCell ref="A43:A45"/>
    <mergeCell ref="A33:A36"/>
    <mergeCell ref="A41:A42"/>
    <mergeCell ref="B37:B39"/>
    <mergeCell ref="C33:C36"/>
    <mergeCell ref="D33:D36"/>
    <mergeCell ref="B33:B36"/>
    <mergeCell ref="C37:C39"/>
    <mergeCell ref="A38:A39"/>
    <mergeCell ref="D41:D42"/>
  </mergeCells>
  <phoneticPr fontId="0" type="noConversion"/>
  <pageMargins left="0" right="0" top="0.19685039370078741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57"/>
  <dimension ref="A1:IU153"/>
  <sheetViews>
    <sheetView topLeftCell="A135" zoomScaleNormal="100" workbookViewId="0">
      <selection activeCell="B62" sqref="B62"/>
    </sheetView>
  </sheetViews>
  <sheetFormatPr defaultRowHeight="12.75" customHeight="1" x14ac:dyDescent="0.2"/>
  <cols>
    <col min="1" max="1" width="27.7109375" customWidth="1"/>
    <col min="2" max="2" width="12" customWidth="1"/>
    <col min="3" max="3" width="13.28515625" customWidth="1"/>
    <col min="4" max="4" width="17.5703125" customWidth="1"/>
    <col min="5" max="5" width="26.140625" customWidth="1"/>
    <col min="6" max="6" width="11.85546875" customWidth="1"/>
    <col min="7" max="7" width="7.28515625" customWidth="1"/>
    <col min="8" max="8" width="12.85546875" customWidth="1"/>
    <col min="9" max="9" width="11.42578125" customWidth="1"/>
  </cols>
  <sheetData>
    <row r="1" spans="1:9" ht="12.75" customHeight="1" x14ac:dyDescent="0.2">
      <c r="A1" s="708" t="s">
        <v>85</v>
      </c>
      <c r="B1" s="70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631.79999999999995</v>
      </c>
      <c r="E2" s="5">
        <v>164259.66</v>
      </c>
      <c r="F2" s="6">
        <v>155535.74</v>
      </c>
      <c r="G2" s="640">
        <f>E2-F2</f>
        <v>8723.9200000000128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48</v>
      </c>
      <c r="E3" s="1" t="s">
        <v>38</v>
      </c>
      <c r="F3" s="1"/>
      <c r="G3" s="1"/>
      <c r="H3" s="1" t="s">
        <v>25</v>
      </c>
      <c r="I3" s="8">
        <f>F2-F153</f>
        <v>-26050.200000000012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51.7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89" t="s">
        <v>12</v>
      </c>
    </row>
    <row r="6" spans="1:9" ht="12.75" customHeight="1" x14ac:dyDescent="0.2">
      <c r="A6" s="32"/>
      <c r="B6" s="33">
        <v>1127.28</v>
      </c>
      <c r="C6" s="33" t="s">
        <v>66</v>
      </c>
      <c r="D6" s="34"/>
      <c r="E6" s="35"/>
      <c r="F6" s="35"/>
      <c r="G6" s="35"/>
      <c r="H6" s="336"/>
      <c r="I6" s="13">
        <f t="shared" ref="I6:I26" si="0">G6*H6</f>
        <v>0</v>
      </c>
    </row>
    <row r="7" spans="1:9" ht="12.75" customHeight="1" x14ac:dyDescent="0.2">
      <c r="A7" s="11"/>
      <c r="B7" s="13">
        <v>1225.23</v>
      </c>
      <c r="C7" s="13" t="s">
        <v>67</v>
      </c>
      <c r="D7" s="14"/>
      <c r="E7" s="15"/>
      <c r="F7" s="15"/>
      <c r="G7" s="15"/>
      <c r="H7" s="334"/>
      <c r="I7" s="13">
        <f t="shared" si="0"/>
        <v>0</v>
      </c>
    </row>
    <row r="8" spans="1:9" ht="12.75" customHeight="1" x14ac:dyDescent="0.2">
      <c r="A8" s="11"/>
      <c r="B8" s="13">
        <v>1707.54</v>
      </c>
      <c r="C8" s="13" t="s">
        <v>70</v>
      </c>
      <c r="D8" s="14"/>
      <c r="E8" s="15"/>
      <c r="F8" s="15"/>
      <c r="G8" s="15"/>
      <c r="H8" s="334"/>
      <c r="I8" s="13">
        <f t="shared" si="0"/>
        <v>0</v>
      </c>
    </row>
    <row r="9" spans="1:9" ht="12.75" customHeight="1" x14ac:dyDescent="0.2">
      <c r="A9" s="30"/>
      <c r="B9" s="71">
        <v>1456.64</v>
      </c>
      <c r="C9" s="71" t="s">
        <v>72</v>
      </c>
      <c r="D9" s="72"/>
      <c r="E9" s="73"/>
      <c r="F9" s="73"/>
      <c r="G9" s="73"/>
      <c r="H9" s="338"/>
      <c r="I9" s="13">
        <f t="shared" si="0"/>
        <v>0</v>
      </c>
    </row>
    <row r="10" spans="1:9" ht="12.75" customHeight="1" thickBot="1" x14ac:dyDescent="0.25">
      <c r="A10" s="308"/>
      <c r="B10" s="71">
        <v>1322.69</v>
      </c>
      <c r="C10" s="71" t="s">
        <v>73</v>
      </c>
      <c r="D10" s="318"/>
      <c r="E10" s="73"/>
      <c r="F10" s="73"/>
      <c r="G10" s="73"/>
      <c r="H10" s="74"/>
      <c r="I10" s="71">
        <f t="shared" si="0"/>
        <v>0</v>
      </c>
    </row>
    <row r="11" spans="1:9" ht="12.75" customHeight="1" x14ac:dyDescent="0.2">
      <c r="A11" s="622" t="s">
        <v>541</v>
      </c>
      <c r="B11" s="625">
        <v>1573.69</v>
      </c>
      <c r="C11" s="625" t="s">
        <v>74</v>
      </c>
      <c r="D11" s="658"/>
      <c r="E11" s="82" t="s">
        <v>231</v>
      </c>
      <c r="F11" s="82" t="s">
        <v>233</v>
      </c>
      <c r="G11" s="82">
        <v>2.5</v>
      </c>
      <c r="H11" s="155">
        <v>260</v>
      </c>
      <c r="I11" s="156">
        <f t="shared" si="0"/>
        <v>650</v>
      </c>
    </row>
    <row r="12" spans="1:9" x14ac:dyDescent="0.2">
      <c r="A12" s="623"/>
      <c r="B12" s="632"/>
      <c r="C12" s="632"/>
      <c r="D12" s="660"/>
      <c r="E12" s="15" t="s">
        <v>1016</v>
      </c>
      <c r="F12" s="15" t="s">
        <v>445</v>
      </c>
      <c r="G12" s="15">
        <v>0.45</v>
      </c>
      <c r="H12" s="16">
        <v>300</v>
      </c>
      <c r="I12" s="43">
        <f t="shared" si="0"/>
        <v>135</v>
      </c>
    </row>
    <row r="13" spans="1:9" ht="12.75" customHeight="1" thickBot="1" x14ac:dyDescent="0.25">
      <c r="A13" s="624"/>
      <c r="B13" s="626"/>
      <c r="C13" s="626"/>
      <c r="D13" s="659"/>
      <c r="E13" s="40" t="s">
        <v>1125</v>
      </c>
      <c r="F13" s="40" t="s">
        <v>602</v>
      </c>
      <c r="G13" s="40">
        <v>1</v>
      </c>
      <c r="H13" s="41">
        <v>70</v>
      </c>
      <c r="I13" s="42">
        <f t="shared" si="0"/>
        <v>70</v>
      </c>
    </row>
    <row r="14" spans="1:9" ht="12.75" customHeight="1" x14ac:dyDescent="0.2">
      <c r="A14" s="260"/>
      <c r="B14" s="33">
        <v>2250.13</v>
      </c>
      <c r="C14" s="33" t="s">
        <v>75</v>
      </c>
      <c r="D14" s="306"/>
      <c r="E14" s="35"/>
      <c r="F14" s="35"/>
      <c r="G14" s="35"/>
      <c r="H14" s="36"/>
      <c r="I14" s="33">
        <f t="shared" si="0"/>
        <v>0</v>
      </c>
    </row>
    <row r="15" spans="1:9" ht="12.75" customHeight="1" x14ac:dyDescent="0.2">
      <c r="A15" s="263"/>
      <c r="B15" s="13">
        <v>3164.01</v>
      </c>
      <c r="C15" s="33" t="s">
        <v>76</v>
      </c>
      <c r="D15" s="268"/>
      <c r="E15" s="15"/>
      <c r="F15" s="15"/>
      <c r="G15" s="15"/>
      <c r="H15" s="16"/>
      <c r="I15" s="13">
        <f t="shared" si="0"/>
        <v>0</v>
      </c>
    </row>
    <row r="16" spans="1:9" ht="12.75" customHeight="1" x14ac:dyDescent="0.2">
      <c r="A16" s="263"/>
      <c r="B16" s="13">
        <v>3156.65</v>
      </c>
      <c r="C16" s="33" t="s">
        <v>77</v>
      </c>
      <c r="D16" s="268"/>
      <c r="E16" s="15"/>
      <c r="F16" s="15"/>
      <c r="G16" s="15"/>
      <c r="H16" s="16"/>
      <c r="I16" s="13">
        <f t="shared" si="0"/>
        <v>0</v>
      </c>
    </row>
    <row r="17" spans="1:9" ht="12.75" customHeight="1" thickBot="1" x14ac:dyDescent="0.25">
      <c r="A17" s="308"/>
      <c r="B17" s="71">
        <v>4679.92</v>
      </c>
      <c r="C17" s="70" t="s">
        <v>78</v>
      </c>
      <c r="D17" s="318"/>
      <c r="E17" s="73"/>
      <c r="F17" s="73"/>
      <c r="G17" s="73"/>
      <c r="H17" s="74"/>
      <c r="I17" s="71">
        <f t="shared" si="0"/>
        <v>0</v>
      </c>
    </row>
    <row r="18" spans="1:9" ht="12.75" customHeight="1" x14ac:dyDescent="0.2">
      <c r="A18" s="622" t="s">
        <v>1886</v>
      </c>
      <c r="B18" s="625">
        <v>3839.67</v>
      </c>
      <c r="C18" s="625" t="s">
        <v>79</v>
      </c>
      <c r="D18" s="658" t="s">
        <v>111</v>
      </c>
      <c r="E18" s="37" t="s">
        <v>231</v>
      </c>
      <c r="F18" s="37" t="s">
        <v>233</v>
      </c>
      <c r="G18" s="37">
        <v>1</v>
      </c>
      <c r="H18" s="38">
        <v>277</v>
      </c>
      <c r="I18" s="39">
        <f t="shared" si="0"/>
        <v>277</v>
      </c>
    </row>
    <row r="19" spans="1:9" ht="12.75" customHeight="1" x14ac:dyDescent="0.2">
      <c r="A19" s="623"/>
      <c r="B19" s="632"/>
      <c r="C19" s="632"/>
      <c r="D19" s="660"/>
      <c r="E19" s="15" t="s">
        <v>1016</v>
      </c>
      <c r="F19" s="15" t="s">
        <v>445</v>
      </c>
      <c r="G19" s="15">
        <v>0.25</v>
      </c>
      <c r="H19" s="16">
        <v>300</v>
      </c>
      <c r="I19" s="43">
        <f t="shared" si="0"/>
        <v>75</v>
      </c>
    </row>
    <row r="20" spans="1:9" ht="12.75" customHeight="1" x14ac:dyDescent="0.2">
      <c r="A20" s="623"/>
      <c r="B20" s="632"/>
      <c r="C20" s="632"/>
      <c r="D20" s="660"/>
      <c r="E20" s="15" t="s">
        <v>1482</v>
      </c>
      <c r="F20" s="15" t="s">
        <v>528</v>
      </c>
      <c r="G20" s="15">
        <v>0.55000000000000004</v>
      </c>
      <c r="H20" s="16">
        <v>520</v>
      </c>
      <c r="I20" s="43">
        <f t="shared" si="0"/>
        <v>286</v>
      </c>
    </row>
    <row r="21" spans="1:9" ht="12.75" customHeight="1" x14ac:dyDescent="0.2">
      <c r="A21" s="623"/>
      <c r="B21" s="632"/>
      <c r="C21" s="632"/>
      <c r="D21" s="660"/>
      <c r="E21" s="15" t="s">
        <v>1518</v>
      </c>
      <c r="F21" s="15" t="s">
        <v>100</v>
      </c>
      <c r="G21" s="15">
        <v>0.2</v>
      </c>
      <c r="H21" s="16">
        <v>170</v>
      </c>
      <c r="I21" s="43">
        <f t="shared" si="0"/>
        <v>34</v>
      </c>
    </row>
    <row r="22" spans="1:9" ht="12.75" customHeight="1" x14ac:dyDescent="0.2">
      <c r="A22" s="623"/>
      <c r="B22" s="632"/>
      <c r="C22" s="632"/>
      <c r="D22" s="660"/>
      <c r="E22" s="15" t="s">
        <v>1219</v>
      </c>
      <c r="F22" s="15" t="s">
        <v>1887</v>
      </c>
      <c r="G22" s="15">
        <v>2</v>
      </c>
      <c r="H22" s="16">
        <v>45</v>
      </c>
      <c r="I22" s="43">
        <f t="shared" si="0"/>
        <v>90</v>
      </c>
    </row>
    <row r="23" spans="1:9" ht="12.75" customHeight="1" x14ac:dyDescent="0.2">
      <c r="A23" s="623"/>
      <c r="B23" s="632"/>
      <c r="C23" s="632"/>
      <c r="D23" s="660"/>
      <c r="E23" s="15" t="s">
        <v>1585</v>
      </c>
      <c r="F23" s="15" t="s">
        <v>1887</v>
      </c>
      <c r="G23" s="15">
        <v>2</v>
      </c>
      <c r="H23" s="16">
        <v>40</v>
      </c>
      <c r="I23" s="43">
        <f t="shared" si="0"/>
        <v>80</v>
      </c>
    </row>
    <row r="24" spans="1:9" ht="12.75" customHeight="1" thickBot="1" x14ac:dyDescent="0.25">
      <c r="A24" s="624"/>
      <c r="B24" s="626"/>
      <c r="C24" s="626"/>
      <c r="D24" s="659"/>
      <c r="E24" s="40" t="s">
        <v>1632</v>
      </c>
      <c r="F24" s="40" t="s">
        <v>100</v>
      </c>
      <c r="G24" s="40">
        <v>2</v>
      </c>
      <c r="H24" s="41">
        <v>145</v>
      </c>
      <c r="I24" s="42">
        <f t="shared" si="0"/>
        <v>290</v>
      </c>
    </row>
    <row r="25" spans="1:9" ht="12.75" customHeight="1" x14ac:dyDescent="0.2">
      <c r="A25" s="622" t="s">
        <v>525</v>
      </c>
      <c r="B25" s="625">
        <v>3880.36</v>
      </c>
      <c r="C25" s="625" t="s">
        <v>80</v>
      </c>
      <c r="D25" s="658" t="s">
        <v>614</v>
      </c>
      <c r="E25" s="37" t="s">
        <v>1531</v>
      </c>
      <c r="F25" s="37" t="s">
        <v>528</v>
      </c>
      <c r="G25" s="37">
        <v>1</v>
      </c>
      <c r="H25" s="38">
        <v>230</v>
      </c>
      <c r="I25" s="39">
        <f t="shared" si="0"/>
        <v>230</v>
      </c>
    </row>
    <row r="26" spans="1:9" ht="12.75" customHeight="1" thickBot="1" x14ac:dyDescent="0.25">
      <c r="A26" s="624"/>
      <c r="B26" s="626"/>
      <c r="C26" s="626"/>
      <c r="D26" s="659"/>
      <c r="E26" s="40" t="s">
        <v>721</v>
      </c>
      <c r="F26" s="40" t="s">
        <v>100</v>
      </c>
      <c r="G26" s="40">
        <v>0.2</v>
      </c>
      <c r="H26" s="41">
        <v>80</v>
      </c>
      <c r="I26" s="42">
        <f t="shared" si="0"/>
        <v>16</v>
      </c>
    </row>
    <row r="27" spans="1:9" ht="12.75" customHeight="1" thickBot="1" x14ac:dyDescent="0.25">
      <c r="A27" s="440"/>
      <c r="B27" s="85"/>
      <c r="C27" s="85" t="s">
        <v>87</v>
      </c>
      <c r="D27" s="441"/>
      <c r="E27" s="47"/>
      <c r="F27" s="47"/>
      <c r="G27" s="47"/>
      <c r="H27" s="48"/>
      <c r="I27" s="49">
        <v>329.89</v>
      </c>
    </row>
    <row r="28" spans="1:9" ht="12.75" customHeight="1" thickBot="1" x14ac:dyDescent="0.25">
      <c r="A28" s="180"/>
      <c r="B28" s="197">
        <f>SUM(B6:B26)</f>
        <v>29383.809999999998</v>
      </c>
      <c r="C28" s="198"/>
      <c r="D28" s="197"/>
      <c r="E28" s="199"/>
      <c r="F28" s="198"/>
      <c r="G28" s="198"/>
      <c r="H28" s="230" t="s">
        <v>17</v>
      </c>
      <c r="I28" s="346">
        <f>SUM(I6:I27)</f>
        <v>2562.89</v>
      </c>
    </row>
    <row r="29" spans="1:9" ht="77.25" thickBot="1" x14ac:dyDescent="0.25">
      <c r="A29" s="134" t="s">
        <v>1066</v>
      </c>
      <c r="B29" s="114" t="s">
        <v>16</v>
      </c>
      <c r="C29" s="114" t="s">
        <v>5</v>
      </c>
      <c r="D29" s="114" t="s">
        <v>23</v>
      </c>
      <c r="E29" s="118" t="s">
        <v>18</v>
      </c>
      <c r="F29" s="114" t="s">
        <v>19</v>
      </c>
      <c r="G29" s="114" t="s">
        <v>10</v>
      </c>
      <c r="H29" s="115" t="s">
        <v>13</v>
      </c>
      <c r="I29" s="130" t="s">
        <v>12</v>
      </c>
    </row>
    <row r="30" spans="1:9" ht="12.75" customHeight="1" x14ac:dyDescent="0.2">
      <c r="A30" s="32"/>
      <c r="B30" s="33">
        <v>2732.78</v>
      </c>
      <c r="C30" s="33" t="s">
        <v>66</v>
      </c>
      <c r="D30" s="391"/>
      <c r="E30" s="35"/>
      <c r="F30" s="35"/>
      <c r="G30" s="35"/>
      <c r="H30" s="36"/>
      <c r="I30" s="33">
        <f t="shared" ref="I30:I41" si="1">G30*H30</f>
        <v>0</v>
      </c>
    </row>
    <row r="31" spans="1:9" ht="12.75" customHeight="1" x14ac:dyDescent="0.2">
      <c r="A31" s="263"/>
      <c r="B31" s="13">
        <v>2659.21</v>
      </c>
      <c r="C31" s="33" t="s">
        <v>67</v>
      </c>
      <c r="D31" s="265"/>
      <c r="E31" s="15"/>
      <c r="F31" s="15"/>
      <c r="G31" s="15"/>
      <c r="H31" s="16"/>
      <c r="I31" s="13">
        <f t="shared" si="1"/>
        <v>0</v>
      </c>
    </row>
    <row r="32" spans="1:9" ht="12.75" customHeight="1" x14ac:dyDescent="0.2">
      <c r="A32" s="263"/>
      <c r="B32" s="13">
        <v>2624.3</v>
      </c>
      <c r="C32" s="33" t="s">
        <v>70</v>
      </c>
      <c r="D32" s="265"/>
      <c r="E32" s="15"/>
      <c r="F32" s="15"/>
      <c r="G32" s="15"/>
      <c r="H32" s="16"/>
      <c r="I32" s="13">
        <f t="shared" si="1"/>
        <v>0</v>
      </c>
    </row>
    <row r="33" spans="1:9" ht="12.75" customHeight="1" x14ac:dyDescent="0.2">
      <c r="A33" s="263"/>
      <c r="B33" s="13">
        <v>3500.62</v>
      </c>
      <c r="C33" s="33" t="s">
        <v>72</v>
      </c>
      <c r="D33" s="265"/>
      <c r="E33" s="15"/>
      <c r="F33" s="15"/>
      <c r="G33" s="15"/>
      <c r="H33" s="16"/>
      <c r="I33" s="13">
        <f t="shared" si="1"/>
        <v>0</v>
      </c>
    </row>
    <row r="34" spans="1:9" ht="12.75" customHeight="1" x14ac:dyDescent="0.2">
      <c r="A34" s="263"/>
      <c r="B34" s="13">
        <v>3439.16</v>
      </c>
      <c r="C34" s="33" t="s">
        <v>73</v>
      </c>
      <c r="D34" s="265"/>
      <c r="E34" s="15"/>
      <c r="F34" s="15"/>
      <c r="G34" s="15"/>
      <c r="H34" s="16"/>
      <c r="I34" s="13">
        <f t="shared" si="1"/>
        <v>0</v>
      </c>
    </row>
    <row r="35" spans="1:9" ht="12.75" customHeight="1" x14ac:dyDescent="0.2">
      <c r="A35" s="263"/>
      <c r="B35" s="13">
        <v>2974.3</v>
      </c>
      <c r="C35" s="33" t="s">
        <v>74</v>
      </c>
      <c r="D35" s="265"/>
      <c r="E35" s="15"/>
      <c r="F35" s="15"/>
      <c r="G35" s="15"/>
      <c r="H35" s="16"/>
      <c r="I35" s="13">
        <f t="shared" si="1"/>
        <v>0</v>
      </c>
    </row>
    <row r="36" spans="1:9" x14ac:dyDescent="0.2">
      <c r="A36" s="11"/>
      <c r="B36" s="13">
        <v>3380.64</v>
      </c>
      <c r="C36" s="33" t="s">
        <v>75</v>
      </c>
      <c r="D36" s="265"/>
      <c r="E36" s="15"/>
      <c r="F36" s="15"/>
      <c r="G36" s="15"/>
      <c r="H36" s="16"/>
      <c r="I36" s="13">
        <f t="shared" si="1"/>
        <v>0</v>
      </c>
    </row>
    <row r="37" spans="1:9" ht="13.5" thickBot="1" x14ac:dyDescent="0.25">
      <c r="A37" s="263"/>
      <c r="B37" s="13">
        <v>3819.44</v>
      </c>
      <c r="C37" s="33" t="s">
        <v>76</v>
      </c>
      <c r="D37" s="265"/>
      <c r="E37" s="15"/>
      <c r="F37" s="15"/>
      <c r="G37" s="15"/>
      <c r="H37" s="16"/>
      <c r="I37" s="13">
        <f t="shared" si="1"/>
        <v>0</v>
      </c>
    </row>
    <row r="38" spans="1:9" ht="13.5" thickBot="1" x14ac:dyDescent="0.25">
      <c r="A38" s="46" t="s">
        <v>329</v>
      </c>
      <c r="B38" s="85">
        <v>3948.31</v>
      </c>
      <c r="C38" s="85" t="s">
        <v>77</v>
      </c>
      <c r="D38" s="55" t="s">
        <v>330</v>
      </c>
      <c r="E38" s="47" t="s">
        <v>1573</v>
      </c>
      <c r="F38" s="47" t="s">
        <v>99</v>
      </c>
      <c r="G38" s="47">
        <v>3</v>
      </c>
      <c r="H38" s="48">
        <v>91</v>
      </c>
      <c r="I38" s="49">
        <f t="shared" si="1"/>
        <v>273</v>
      </c>
    </row>
    <row r="39" spans="1:9" ht="12.75" customHeight="1" x14ac:dyDescent="0.2">
      <c r="A39" s="263"/>
      <c r="B39" s="13">
        <v>4922.1400000000003</v>
      </c>
      <c r="C39" s="33" t="s">
        <v>78</v>
      </c>
      <c r="D39" s="265"/>
      <c r="E39" s="15"/>
      <c r="F39" s="15"/>
      <c r="G39" s="15"/>
      <c r="H39" s="16"/>
      <c r="I39" s="13">
        <f t="shared" si="1"/>
        <v>0</v>
      </c>
    </row>
    <row r="40" spans="1:9" ht="12.75" customHeight="1" x14ac:dyDescent="0.2">
      <c r="A40" s="263"/>
      <c r="B40" s="13">
        <v>4548.01</v>
      </c>
      <c r="C40" s="33" t="s">
        <v>79</v>
      </c>
      <c r="D40" s="265"/>
      <c r="E40" s="15"/>
      <c r="F40" s="15"/>
      <c r="G40" s="15"/>
      <c r="H40" s="16"/>
      <c r="I40" s="13">
        <f t="shared" si="1"/>
        <v>0</v>
      </c>
    </row>
    <row r="41" spans="1:9" ht="12.75" customHeight="1" thickBot="1" x14ac:dyDescent="0.25">
      <c r="A41" s="263"/>
      <c r="B41" s="13">
        <v>4852.96</v>
      </c>
      <c r="C41" s="33" t="s">
        <v>80</v>
      </c>
      <c r="D41" s="265"/>
      <c r="E41" s="15"/>
      <c r="F41" s="15"/>
      <c r="G41" s="15"/>
      <c r="H41" s="16"/>
      <c r="I41" s="13">
        <f t="shared" si="1"/>
        <v>0</v>
      </c>
    </row>
    <row r="42" spans="1:9" ht="12.75" customHeight="1" thickBot="1" x14ac:dyDescent="0.25">
      <c r="A42" s="440"/>
      <c r="B42" s="85"/>
      <c r="C42" s="85" t="s">
        <v>87</v>
      </c>
      <c r="D42" s="441"/>
      <c r="E42" s="47"/>
      <c r="F42" s="47"/>
      <c r="G42" s="47"/>
      <c r="H42" s="48"/>
      <c r="I42" s="49">
        <v>356.81</v>
      </c>
    </row>
    <row r="43" spans="1:9" ht="12.75" customHeight="1" thickBot="1" x14ac:dyDescent="0.25">
      <c r="A43" s="79"/>
      <c r="B43" s="197">
        <f>SUM(B30:B41)</f>
        <v>43401.87</v>
      </c>
      <c r="C43" s="198"/>
      <c r="D43" s="197"/>
      <c r="E43" s="199"/>
      <c r="F43" s="198"/>
      <c r="G43" s="198"/>
      <c r="H43" s="197" t="s">
        <v>17</v>
      </c>
      <c r="I43" s="197">
        <f>SUM(I30:I42)</f>
        <v>629.80999999999995</v>
      </c>
    </row>
    <row r="44" spans="1:9" ht="64.5" thickBot="1" x14ac:dyDescent="0.25">
      <c r="A44" s="134" t="s">
        <v>144</v>
      </c>
      <c r="B44" s="114" t="s">
        <v>16</v>
      </c>
      <c r="C44" s="114" t="s">
        <v>5</v>
      </c>
      <c r="D44" s="114" t="s">
        <v>23</v>
      </c>
      <c r="E44" s="118" t="s">
        <v>18</v>
      </c>
      <c r="F44" s="114" t="s">
        <v>19</v>
      </c>
      <c r="G44" s="114" t="s">
        <v>10</v>
      </c>
      <c r="H44" s="114" t="s">
        <v>13</v>
      </c>
      <c r="I44" s="115" t="s">
        <v>12</v>
      </c>
    </row>
    <row r="45" spans="1:9" ht="12.75" customHeight="1" thickBot="1" x14ac:dyDescent="0.25">
      <c r="A45" s="103"/>
      <c r="B45" s="104">
        <v>2205.13</v>
      </c>
      <c r="C45" s="58" t="s">
        <v>66</v>
      </c>
      <c r="D45" s="64"/>
      <c r="E45" s="59"/>
      <c r="F45" s="59"/>
      <c r="G45" s="59"/>
      <c r="H45" s="60"/>
      <c r="I45" s="61">
        <f t="shared" ref="I45:I60" si="2">G45*H45</f>
        <v>0</v>
      </c>
    </row>
    <row r="46" spans="1:9" ht="12.75" customHeight="1" thickBot="1" x14ac:dyDescent="0.25">
      <c r="A46" s="103"/>
      <c r="B46" s="105">
        <v>2124.12</v>
      </c>
      <c r="C46" s="92" t="s">
        <v>67</v>
      </c>
      <c r="D46" s="93"/>
      <c r="E46" s="94"/>
      <c r="F46" s="94"/>
      <c r="G46" s="94"/>
      <c r="H46" s="95"/>
      <c r="I46" s="96">
        <f t="shared" si="2"/>
        <v>0</v>
      </c>
    </row>
    <row r="47" spans="1:9" ht="12.75" customHeight="1" thickBot="1" x14ac:dyDescent="0.25">
      <c r="A47" s="103"/>
      <c r="B47" s="106">
        <v>2162.87</v>
      </c>
      <c r="C47" s="85" t="s">
        <v>70</v>
      </c>
      <c r="D47" s="86"/>
      <c r="E47" s="47"/>
      <c r="F47" s="47"/>
      <c r="G47" s="47"/>
      <c r="H47" s="48"/>
      <c r="I47" s="49">
        <f t="shared" si="2"/>
        <v>0</v>
      </c>
    </row>
    <row r="48" spans="1:9" ht="12.75" customHeight="1" thickBot="1" x14ac:dyDescent="0.25">
      <c r="A48" s="103"/>
      <c r="B48" s="106">
        <v>1231.6400000000001</v>
      </c>
      <c r="C48" s="85" t="s">
        <v>72</v>
      </c>
      <c r="D48" s="86"/>
      <c r="E48" s="47"/>
      <c r="F48" s="47"/>
      <c r="G48" s="47"/>
      <c r="H48" s="48"/>
      <c r="I48" s="49">
        <f t="shared" si="2"/>
        <v>0</v>
      </c>
    </row>
    <row r="49" spans="1:9" ht="12.75" customHeight="1" thickBot="1" x14ac:dyDescent="0.25">
      <c r="A49" s="103"/>
      <c r="B49" s="106">
        <v>2310.0300000000002</v>
      </c>
      <c r="C49" s="85" t="s">
        <v>73</v>
      </c>
      <c r="D49" s="86"/>
      <c r="E49" s="47"/>
      <c r="F49" s="47"/>
      <c r="G49" s="47"/>
      <c r="H49" s="48"/>
      <c r="I49" s="49">
        <f t="shared" si="2"/>
        <v>0</v>
      </c>
    </row>
    <row r="50" spans="1:9" ht="12.75" customHeight="1" thickBot="1" x14ac:dyDescent="0.25">
      <c r="A50" s="103"/>
      <c r="B50" s="106">
        <v>2193.79</v>
      </c>
      <c r="C50" s="85" t="s">
        <v>74</v>
      </c>
      <c r="D50" s="86"/>
      <c r="E50" s="47"/>
      <c r="F50" s="47"/>
      <c r="G50" s="47"/>
      <c r="H50" s="48"/>
      <c r="I50" s="49">
        <f t="shared" si="2"/>
        <v>0</v>
      </c>
    </row>
    <row r="51" spans="1:9" ht="12.75" customHeight="1" thickBot="1" x14ac:dyDescent="0.25">
      <c r="A51" s="11"/>
      <c r="B51" s="106">
        <v>1656.85</v>
      </c>
      <c r="C51" s="85" t="s">
        <v>75</v>
      </c>
      <c r="D51" s="86"/>
      <c r="E51" s="47"/>
      <c r="F51" s="47"/>
      <c r="G51" s="47"/>
      <c r="H51" s="48"/>
      <c r="I51" s="49">
        <f t="shared" si="2"/>
        <v>0</v>
      </c>
    </row>
    <row r="52" spans="1:9" ht="12.75" customHeight="1" thickBot="1" x14ac:dyDescent="0.25">
      <c r="A52" s="11"/>
      <c r="B52" s="106">
        <v>2363.2600000000002</v>
      </c>
      <c r="C52" s="85" t="s">
        <v>76</v>
      </c>
      <c r="D52" s="86"/>
      <c r="E52" s="47"/>
      <c r="F52" s="47"/>
      <c r="G52" s="47"/>
      <c r="H52" s="48"/>
      <c r="I52" s="49">
        <f t="shared" si="2"/>
        <v>0</v>
      </c>
    </row>
    <row r="53" spans="1:9" ht="12.75" customHeight="1" thickBot="1" x14ac:dyDescent="0.25">
      <c r="A53" s="11"/>
      <c r="B53" s="106">
        <v>3408.09</v>
      </c>
      <c r="C53" s="85" t="s">
        <v>77</v>
      </c>
      <c r="D53" s="86"/>
      <c r="E53" s="47"/>
      <c r="F53" s="47"/>
      <c r="G53" s="47"/>
      <c r="H53" s="48"/>
      <c r="I53" s="49">
        <f t="shared" si="2"/>
        <v>0</v>
      </c>
    </row>
    <row r="54" spans="1:9" ht="12.75" customHeight="1" thickBot="1" x14ac:dyDescent="0.25">
      <c r="A54" s="11"/>
      <c r="B54" s="106">
        <v>3710.71</v>
      </c>
      <c r="C54" s="85" t="s">
        <v>78</v>
      </c>
      <c r="D54" s="86"/>
      <c r="E54" s="47"/>
      <c r="F54" s="47"/>
      <c r="G54" s="47"/>
      <c r="H54" s="48"/>
      <c r="I54" s="49">
        <f t="shared" si="2"/>
        <v>0</v>
      </c>
    </row>
    <row r="55" spans="1:9" ht="12.75" customHeight="1" thickBot="1" x14ac:dyDescent="0.25">
      <c r="A55" s="11"/>
      <c r="B55" s="106">
        <v>3484.53</v>
      </c>
      <c r="C55" s="85" t="s">
        <v>79</v>
      </c>
      <c r="D55" s="86"/>
      <c r="E55" s="47"/>
      <c r="F55" s="47"/>
      <c r="G55" s="47"/>
      <c r="H55" s="48"/>
      <c r="I55" s="49">
        <f t="shared" si="2"/>
        <v>0</v>
      </c>
    </row>
    <row r="56" spans="1:9" ht="12.75" customHeight="1" thickBot="1" x14ac:dyDescent="0.25">
      <c r="A56" s="11"/>
      <c r="B56" s="106">
        <v>3705.49</v>
      </c>
      <c r="C56" s="85" t="s">
        <v>80</v>
      </c>
      <c r="D56" s="86"/>
      <c r="E56" s="47"/>
      <c r="F56" s="47"/>
      <c r="G56" s="47"/>
      <c r="H56" s="48"/>
      <c r="I56" s="49">
        <f t="shared" si="2"/>
        <v>0</v>
      </c>
    </row>
    <row r="57" spans="1:9" ht="12.75" customHeight="1" thickBot="1" x14ac:dyDescent="0.25">
      <c r="A57" s="418"/>
      <c r="B57" s="454">
        <f>SUM(B45:B56)</f>
        <v>30556.510000000002</v>
      </c>
      <c r="C57" s="458" t="s">
        <v>87</v>
      </c>
      <c r="D57" s="86"/>
      <c r="E57" s="47"/>
      <c r="F57" s="47"/>
      <c r="G57" s="47"/>
      <c r="H57" s="48"/>
      <c r="I57" s="49">
        <f t="shared" si="2"/>
        <v>0</v>
      </c>
    </row>
    <row r="58" spans="1:9" ht="12.75" customHeight="1" thickBot="1" x14ac:dyDescent="0.25">
      <c r="A58" s="655" t="s">
        <v>106</v>
      </c>
      <c r="B58" s="106">
        <v>248.66</v>
      </c>
      <c r="C58" s="85" t="s">
        <v>74</v>
      </c>
      <c r="D58" s="86"/>
      <c r="E58" s="47"/>
      <c r="F58" s="47"/>
      <c r="G58" s="47"/>
      <c r="H58" s="48"/>
      <c r="I58" s="49">
        <f t="shared" si="2"/>
        <v>0</v>
      </c>
    </row>
    <row r="59" spans="1:9" ht="12.75" customHeight="1" thickBot="1" x14ac:dyDescent="0.25">
      <c r="A59" s="656"/>
      <c r="B59" s="106">
        <v>105.18</v>
      </c>
      <c r="C59" s="85" t="s">
        <v>75</v>
      </c>
      <c r="D59" s="86"/>
      <c r="E59" s="47"/>
      <c r="F59" s="47"/>
      <c r="G59" s="47"/>
      <c r="H59" s="48"/>
      <c r="I59" s="49">
        <f t="shared" si="2"/>
        <v>0</v>
      </c>
    </row>
    <row r="60" spans="1:9" ht="12.75" customHeight="1" thickBot="1" x14ac:dyDescent="0.25">
      <c r="A60" s="657"/>
      <c r="B60" s="106">
        <v>131</v>
      </c>
      <c r="C60" s="85" t="s">
        <v>76</v>
      </c>
      <c r="D60" s="86"/>
      <c r="E60" s="47"/>
      <c r="F60" s="47"/>
      <c r="G60" s="47"/>
      <c r="H60" s="48"/>
      <c r="I60" s="49">
        <f t="shared" si="2"/>
        <v>0</v>
      </c>
    </row>
    <row r="61" spans="1:9" ht="12.75" customHeight="1" thickBot="1" x14ac:dyDescent="0.25">
      <c r="A61" s="526"/>
      <c r="B61" s="454">
        <f>SUM(B58:B60)</f>
        <v>484.84000000000003</v>
      </c>
      <c r="C61" s="458" t="s">
        <v>87</v>
      </c>
      <c r="D61" s="86"/>
      <c r="E61" s="47"/>
      <c r="F61" s="47"/>
      <c r="G61" s="47"/>
      <c r="H61" s="48"/>
      <c r="I61" s="49">
        <v>442.69</v>
      </c>
    </row>
    <row r="62" spans="1:9" ht="12.75" customHeight="1" thickBot="1" x14ac:dyDescent="0.25">
      <c r="A62" s="79"/>
      <c r="B62" s="197">
        <f>B57+B61</f>
        <v>31041.350000000002</v>
      </c>
      <c r="C62" s="198"/>
      <c r="D62" s="197"/>
      <c r="E62" s="199"/>
      <c r="F62" s="198"/>
      <c r="G62" s="198"/>
      <c r="H62" s="197" t="s">
        <v>17</v>
      </c>
      <c r="I62" s="197">
        <f>SUM(I45:I61)</f>
        <v>442.69</v>
      </c>
    </row>
    <row r="63" spans="1:9" ht="64.5" thickBot="1" x14ac:dyDescent="0.25">
      <c r="A63" s="134" t="s">
        <v>145</v>
      </c>
      <c r="B63" s="117" t="s">
        <v>16</v>
      </c>
      <c r="C63" s="131" t="s">
        <v>5</v>
      </c>
      <c r="D63" s="117" t="s">
        <v>23</v>
      </c>
      <c r="E63" s="132" t="s">
        <v>18</v>
      </c>
      <c r="F63" s="117" t="s">
        <v>19</v>
      </c>
      <c r="G63" s="131" t="s">
        <v>10</v>
      </c>
      <c r="H63" s="117" t="s">
        <v>13</v>
      </c>
      <c r="I63" s="117" t="s">
        <v>12</v>
      </c>
    </row>
    <row r="64" spans="1:9" ht="12.75" customHeight="1" thickBot="1" x14ac:dyDescent="0.25">
      <c r="A64" s="227"/>
      <c r="B64" s="106"/>
      <c r="C64" s="55" t="s">
        <v>66</v>
      </c>
      <c r="D64" s="86"/>
      <c r="E64" s="47"/>
      <c r="F64" s="47"/>
      <c r="G64" s="47"/>
      <c r="H64" s="48"/>
      <c r="I64" s="49"/>
    </row>
    <row r="65" spans="1:9" ht="12.75" customHeight="1" thickBot="1" x14ac:dyDescent="0.25">
      <c r="A65" s="227"/>
      <c r="B65" s="106"/>
      <c r="C65" s="55" t="s">
        <v>67</v>
      </c>
      <c r="D65" s="86"/>
      <c r="E65" s="47"/>
      <c r="F65" s="47"/>
      <c r="G65" s="47"/>
      <c r="H65" s="48"/>
      <c r="I65" s="49"/>
    </row>
    <row r="66" spans="1:9" ht="12.75" customHeight="1" thickBot="1" x14ac:dyDescent="0.25">
      <c r="A66" s="227"/>
      <c r="B66" s="106"/>
      <c r="C66" s="85" t="s">
        <v>70</v>
      </c>
      <c r="D66" s="86"/>
      <c r="E66" s="47"/>
      <c r="F66" s="47"/>
      <c r="G66" s="47"/>
      <c r="H66" s="48"/>
      <c r="I66" s="49"/>
    </row>
    <row r="67" spans="1:9" ht="12.75" customHeight="1" thickBot="1" x14ac:dyDescent="0.25">
      <c r="A67" s="227"/>
      <c r="B67" s="106"/>
      <c r="C67" s="85" t="s">
        <v>72</v>
      </c>
      <c r="D67" s="86"/>
      <c r="E67" s="47"/>
      <c r="F67" s="47"/>
      <c r="G67" s="47"/>
      <c r="H67" s="48"/>
      <c r="I67" s="49"/>
    </row>
    <row r="68" spans="1:9" ht="12.75" customHeight="1" thickBot="1" x14ac:dyDescent="0.25">
      <c r="A68" s="227"/>
      <c r="B68" s="106"/>
      <c r="C68" s="85" t="s">
        <v>73</v>
      </c>
      <c r="D68" s="86"/>
      <c r="E68" s="47"/>
      <c r="F68" s="47"/>
      <c r="G68" s="47"/>
      <c r="H68" s="48"/>
      <c r="I68" s="49"/>
    </row>
    <row r="69" spans="1:9" ht="12.75" customHeight="1" thickBot="1" x14ac:dyDescent="0.25">
      <c r="A69" s="227"/>
      <c r="B69" s="106"/>
      <c r="C69" s="85" t="s">
        <v>74</v>
      </c>
      <c r="D69" s="86"/>
      <c r="E69" s="47"/>
      <c r="F69" s="47"/>
      <c r="G69" s="47"/>
      <c r="H69" s="48"/>
      <c r="I69" s="49"/>
    </row>
    <row r="70" spans="1:9" ht="12.75" customHeight="1" thickBot="1" x14ac:dyDescent="0.25">
      <c r="A70" s="227"/>
      <c r="B70" s="106"/>
      <c r="C70" s="85" t="s">
        <v>75</v>
      </c>
      <c r="D70" s="86"/>
      <c r="E70" s="47"/>
      <c r="F70" s="47"/>
      <c r="G70" s="47"/>
      <c r="H70" s="48"/>
      <c r="I70" s="49"/>
    </row>
    <row r="71" spans="1:9" ht="12.75" customHeight="1" thickBot="1" x14ac:dyDescent="0.25">
      <c r="A71" s="227"/>
      <c r="B71" s="106"/>
      <c r="C71" s="85" t="s">
        <v>76</v>
      </c>
      <c r="D71" s="86"/>
      <c r="E71" s="47"/>
      <c r="F71" s="47"/>
      <c r="G71" s="47"/>
      <c r="H71" s="48"/>
      <c r="I71" s="49"/>
    </row>
    <row r="72" spans="1:9" ht="12.75" customHeight="1" thickBot="1" x14ac:dyDescent="0.25">
      <c r="A72" s="227"/>
      <c r="B72" s="106"/>
      <c r="C72" s="85" t="s">
        <v>77</v>
      </c>
      <c r="D72" s="86"/>
      <c r="E72" s="47"/>
      <c r="F72" s="47"/>
      <c r="G72" s="47"/>
      <c r="H72" s="48"/>
      <c r="I72" s="49"/>
    </row>
    <row r="73" spans="1:9" ht="12.75" customHeight="1" thickBot="1" x14ac:dyDescent="0.25">
      <c r="A73" s="227"/>
      <c r="B73" s="106"/>
      <c r="C73" s="85" t="s">
        <v>78</v>
      </c>
      <c r="D73" s="86"/>
      <c r="E73" s="47"/>
      <c r="F73" s="47"/>
      <c r="G73" s="47"/>
      <c r="H73" s="48"/>
      <c r="I73" s="49"/>
    </row>
    <row r="74" spans="1:9" ht="12.75" customHeight="1" thickBot="1" x14ac:dyDescent="0.25">
      <c r="A74" s="227"/>
      <c r="B74" s="106"/>
      <c r="C74" s="85" t="s">
        <v>79</v>
      </c>
      <c r="D74" s="86"/>
      <c r="E74" s="47"/>
      <c r="F74" s="47"/>
      <c r="G74" s="47"/>
      <c r="H74" s="48"/>
      <c r="I74" s="49"/>
    </row>
    <row r="75" spans="1:9" ht="12.75" customHeight="1" thickBot="1" x14ac:dyDescent="0.25">
      <c r="A75" s="227"/>
      <c r="B75" s="106"/>
      <c r="C75" s="85" t="s">
        <v>80</v>
      </c>
      <c r="D75" s="86"/>
      <c r="E75" s="47"/>
      <c r="F75" s="47"/>
      <c r="G75" s="47"/>
      <c r="H75" s="48"/>
      <c r="I75" s="49"/>
    </row>
    <row r="76" spans="1:9" ht="12.75" customHeight="1" thickBot="1" x14ac:dyDescent="0.25">
      <c r="A76" s="227"/>
      <c r="B76" s="106"/>
      <c r="C76" s="167" t="s">
        <v>87</v>
      </c>
      <c r="D76" s="86"/>
      <c r="E76" s="47"/>
      <c r="F76" s="47"/>
      <c r="G76" s="47"/>
      <c r="H76" s="48"/>
      <c r="I76" s="49"/>
    </row>
    <row r="77" spans="1:9" ht="13.5" thickBot="1" x14ac:dyDescent="0.25">
      <c r="A77" s="180"/>
      <c r="B77" s="197">
        <f>SUM(B64:B76)</f>
        <v>0</v>
      </c>
      <c r="C77" s="198"/>
      <c r="D77" s="197"/>
      <c r="E77" s="199"/>
      <c r="F77" s="198"/>
      <c r="G77" s="198"/>
      <c r="H77" s="197" t="s">
        <v>17</v>
      </c>
      <c r="I77" s="230">
        <f>SUM(I64:I76)</f>
        <v>0</v>
      </c>
    </row>
    <row r="78" spans="1:9" ht="26.25" thickBot="1" x14ac:dyDescent="0.25">
      <c r="A78" s="46" t="s">
        <v>8</v>
      </c>
      <c r="B78" s="114" t="s">
        <v>16</v>
      </c>
      <c r="C78" s="114" t="s">
        <v>5</v>
      </c>
      <c r="D78" s="114" t="s">
        <v>23</v>
      </c>
      <c r="E78" s="118" t="s">
        <v>18</v>
      </c>
      <c r="F78" s="114" t="s">
        <v>19</v>
      </c>
      <c r="G78" s="114" t="s">
        <v>10</v>
      </c>
      <c r="H78" s="114" t="s">
        <v>13</v>
      </c>
      <c r="I78" s="115" t="s">
        <v>12</v>
      </c>
    </row>
    <row r="79" spans="1:9" ht="12.75" customHeight="1" x14ac:dyDescent="0.2">
      <c r="A79" s="679" t="s">
        <v>82</v>
      </c>
      <c r="B79" s="33"/>
      <c r="C79" s="33" t="s">
        <v>66</v>
      </c>
      <c r="D79" s="34"/>
      <c r="E79" s="35"/>
      <c r="F79" s="35" t="s">
        <v>83</v>
      </c>
      <c r="G79" s="35">
        <v>89</v>
      </c>
      <c r="H79" s="16">
        <v>4.8099999999999996</v>
      </c>
      <c r="I79" s="33">
        <f>G79*H79</f>
        <v>428.09</v>
      </c>
    </row>
    <row r="80" spans="1:9" ht="12.75" customHeight="1" x14ac:dyDescent="0.2">
      <c r="A80" s="679"/>
      <c r="B80" s="13"/>
      <c r="C80" s="13" t="s">
        <v>67</v>
      </c>
      <c r="D80" s="14"/>
      <c r="E80" s="15"/>
      <c r="F80" s="15" t="s">
        <v>83</v>
      </c>
      <c r="G80" s="15">
        <v>81</v>
      </c>
      <c r="H80" s="16">
        <v>4.8099999999999996</v>
      </c>
      <c r="I80" s="13">
        <f>G80*H80</f>
        <v>389.60999999999996</v>
      </c>
    </row>
    <row r="81" spans="1:9" x14ac:dyDescent="0.2">
      <c r="A81" s="679"/>
      <c r="B81" s="13"/>
      <c r="C81" s="13" t="s">
        <v>70</v>
      </c>
      <c r="D81" s="14"/>
      <c r="E81" s="15"/>
      <c r="F81" s="15" t="s">
        <v>83</v>
      </c>
      <c r="G81" s="15">
        <v>89</v>
      </c>
      <c r="H81" s="16">
        <v>4.8099999999999996</v>
      </c>
      <c r="I81" s="13">
        <f t="shared" ref="I81:I90" si="3">G81*H81</f>
        <v>428.09</v>
      </c>
    </row>
    <row r="82" spans="1:9" ht="12.75" customHeight="1" x14ac:dyDescent="0.2">
      <c r="A82" s="679"/>
      <c r="B82" s="13"/>
      <c r="C82" s="13" t="s">
        <v>72</v>
      </c>
      <c r="D82" s="14"/>
      <c r="E82" s="15"/>
      <c r="F82" s="15" t="s">
        <v>83</v>
      </c>
      <c r="G82" s="15">
        <v>86</v>
      </c>
      <c r="H82" s="16">
        <v>4.8099999999999996</v>
      </c>
      <c r="I82" s="13">
        <f t="shared" si="3"/>
        <v>413.65999999999997</v>
      </c>
    </row>
    <row r="83" spans="1:9" x14ac:dyDescent="0.2">
      <c r="A83" s="679"/>
      <c r="B83" s="13"/>
      <c r="C83" s="13" t="s">
        <v>73</v>
      </c>
      <c r="D83" s="14"/>
      <c r="E83" s="15"/>
      <c r="F83" s="15" t="s">
        <v>83</v>
      </c>
      <c r="G83" s="15">
        <v>29</v>
      </c>
      <c r="H83" s="16">
        <v>4.8099999999999996</v>
      </c>
      <c r="I83" s="13">
        <f t="shared" si="3"/>
        <v>139.48999999999998</v>
      </c>
    </row>
    <row r="84" spans="1:9" ht="12.75" customHeight="1" x14ac:dyDescent="0.2">
      <c r="A84" s="679"/>
      <c r="B84" s="13"/>
      <c r="C84" s="13" t="s">
        <v>74</v>
      </c>
      <c r="D84" s="14"/>
      <c r="E84" s="15"/>
      <c r="F84" s="15" t="s">
        <v>83</v>
      </c>
      <c r="G84" s="15">
        <v>29</v>
      </c>
      <c r="H84" s="16">
        <v>4.8099999999999996</v>
      </c>
      <c r="I84" s="13">
        <f t="shared" si="3"/>
        <v>139.48999999999998</v>
      </c>
    </row>
    <row r="85" spans="1:9" ht="12.75" customHeight="1" x14ac:dyDescent="0.2">
      <c r="A85" s="679"/>
      <c r="B85" s="13"/>
      <c r="C85" s="13" t="s">
        <v>75</v>
      </c>
      <c r="D85" s="14"/>
      <c r="E85" s="15"/>
      <c r="F85" s="15" t="s">
        <v>83</v>
      </c>
      <c r="G85" s="15">
        <v>29</v>
      </c>
      <c r="H85" s="16">
        <v>5.04</v>
      </c>
      <c r="I85" s="13">
        <f t="shared" si="3"/>
        <v>146.16</v>
      </c>
    </row>
    <row r="86" spans="1:9" ht="12.75" customHeight="1" x14ac:dyDescent="0.2">
      <c r="A86" s="679"/>
      <c r="B86" s="13"/>
      <c r="C86" s="13" t="s">
        <v>76</v>
      </c>
      <c r="D86" s="14"/>
      <c r="E86" s="15"/>
      <c r="F86" s="15" t="s">
        <v>83</v>
      </c>
      <c r="G86" s="15">
        <v>29</v>
      </c>
      <c r="H86" s="16">
        <v>5.04</v>
      </c>
      <c r="I86" s="13">
        <f t="shared" si="3"/>
        <v>146.16</v>
      </c>
    </row>
    <row r="87" spans="1:9" ht="12.75" customHeight="1" x14ac:dyDescent="0.2">
      <c r="A87" s="679"/>
      <c r="B87" s="13"/>
      <c r="C87" s="13" t="s">
        <v>77</v>
      </c>
      <c r="D87" s="14"/>
      <c r="E87" s="15"/>
      <c r="F87" s="15" t="s">
        <v>83</v>
      </c>
      <c r="G87" s="15">
        <v>29</v>
      </c>
      <c r="H87" s="16">
        <v>5.04</v>
      </c>
      <c r="I87" s="13">
        <f t="shared" si="3"/>
        <v>146.16</v>
      </c>
    </row>
    <row r="88" spans="1:9" ht="12.75" customHeight="1" x14ac:dyDescent="0.2">
      <c r="A88" s="679"/>
      <c r="B88" s="13"/>
      <c r="C88" s="13" t="s">
        <v>78</v>
      </c>
      <c r="D88" s="14"/>
      <c r="E88" s="15"/>
      <c r="F88" s="15" t="s">
        <v>83</v>
      </c>
      <c r="G88" s="15">
        <v>29</v>
      </c>
      <c r="H88" s="16">
        <v>5.04</v>
      </c>
      <c r="I88" s="13">
        <f t="shared" si="3"/>
        <v>146.16</v>
      </c>
    </row>
    <row r="89" spans="1:9" ht="12.75" customHeight="1" x14ac:dyDescent="0.2">
      <c r="A89" s="679"/>
      <c r="B89" s="13"/>
      <c r="C89" s="13" t="s">
        <v>79</v>
      </c>
      <c r="D89" s="14"/>
      <c r="E89" s="15"/>
      <c r="F89" s="15" t="s">
        <v>83</v>
      </c>
      <c r="G89" s="15">
        <v>29</v>
      </c>
      <c r="H89" s="16">
        <v>5.04</v>
      </c>
      <c r="I89" s="13">
        <f t="shared" si="3"/>
        <v>146.16</v>
      </c>
    </row>
    <row r="90" spans="1:9" ht="12.75" customHeight="1" x14ac:dyDescent="0.2">
      <c r="A90" s="679"/>
      <c r="B90" s="13"/>
      <c r="C90" s="13" t="s">
        <v>80</v>
      </c>
      <c r="D90" s="14"/>
      <c r="E90" s="15"/>
      <c r="F90" s="15" t="s">
        <v>83</v>
      </c>
      <c r="G90" s="15">
        <v>29</v>
      </c>
      <c r="H90" s="16">
        <v>5.04</v>
      </c>
      <c r="I90" s="13">
        <f t="shared" si="3"/>
        <v>146.16</v>
      </c>
    </row>
    <row r="91" spans="1:9" ht="12.75" customHeight="1" x14ac:dyDescent="0.2">
      <c r="A91" s="32"/>
      <c r="B91" s="13"/>
      <c r="C91" s="244" t="s">
        <v>87</v>
      </c>
      <c r="D91" s="14"/>
      <c r="E91" s="15"/>
      <c r="F91" s="15" t="s">
        <v>83</v>
      </c>
      <c r="G91" s="15">
        <f>SUM(G79:G90)</f>
        <v>577</v>
      </c>
      <c r="H91" s="16"/>
      <c r="I91" s="244">
        <f>SUM(I79:I90)</f>
        <v>2815.389999999999</v>
      </c>
    </row>
    <row r="92" spans="1:9" ht="30" customHeight="1" x14ac:dyDescent="0.2">
      <c r="A92" s="652" t="s">
        <v>2272</v>
      </c>
      <c r="B92" s="71"/>
      <c r="C92" s="13" t="s">
        <v>2273</v>
      </c>
      <c r="D92" s="72"/>
      <c r="E92" s="73"/>
      <c r="F92" s="15"/>
      <c r="G92" s="327"/>
      <c r="H92" s="74"/>
      <c r="I92" s="598">
        <v>51.06</v>
      </c>
    </row>
    <row r="93" spans="1:9" ht="28.15" customHeight="1" x14ac:dyDescent="0.2">
      <c r="A93" s="653"/>
      <c r="B93" s="71"/>
      <c r="C93" s="13" t="s">
        <v>2274</v>
      </c>
      <c r="D93" s="72"/>
      <c r="E93" s="73"/>
      <c r="F93" s="15"/>
      <c r="G93" s="327"/>
      <c r="H93" s="74"/>
      <c r="I93" s="598">
        <v>51.06</v>
      </c>
    </row>
    <row r="94" spans="1:9" ht="25.9" customHeight="1" x14ac:dyDescent="0.2">
      <c r="A94" s="654"/>
      <c r="B94" s="412"/>
      <c r="C94" s="244" t="s">
        <v>87</v>
      </c>
      <c r="D94" s="72"/>
      <c r="E94" s="73"/>
      <c r="F94" s="15"/>
      <c r="G94" s="327"/>
      <c r="H94" s="74"/>
      <c r="I94" s="241">
        <f>SUM(I92:I93)</f>
        <v>102.12</v>
      </c>
    </row>
    <row r="95" spans="1:9" ht="28.15" customHeight="1" x14ac:dyDescent="0.2">
      <c r="A95" s="652" t="s">
        <v>2271</v>
      </c>
      <c r="B95" s="71"/>
      <c r="C95" s="33" t="s">
        <v>2273</v>
      </c>
      <c r="D95" s="72"/>
      <c r="E95" s="73"/>
      <c r="F95" s="15"/>
      <c r="G95" s="327"/>
      <c r="H95" s="74"/>
      <c r="I95" s="598">
        <v>332.04</v>
      </c>
    </row>
    <row r="96" spans="1:9" ht="24" customHeight="1" x14ac:dyDescent="0.2">
      <c r="A96" s="653"/>
      <c r="B96" s="71"/>
      <c r="C96" s="71" t="s">
        <v>2274</v>
      </c>
      <c r="D96" s="72"/>
      <c r="E96" s="73"/>
      <c r="F96" s="15"/>
      <c r="G96" s="327"/>
      <c r="H96" s="74"/>
      <c r="I96" s="598">
        <v>383.22</v>
      </c>
    </row>
    <row r="97" spans="1:255" ht="27" customHeight="1" x14ac:dyDescent="0.2">
      <c r="A97" s="654"/>
      <c r="B97" s="71"/>
      <c r="C97" s="412" t="s">
        <v>87</v>
      </c>
      <c r="D97" s="72"/>
      <c r="E97" s="73"/>
      <c r="F97" s="73"/>
      <c r="G97" s="327"/>
      <c r="H97" s="74"/>
      <c r="I97" s="241">
        <f>SUM(I95:I96)</f>
        <v>715.26</v>
      </c>
    </row>
    <row r="98" spans="1:255" ht="25.5" x14ac:dyDescent="0.2">
      <c r="A98" s="221" t="s">
        <v>2270</v>
      </c>
      <c r="B98" s="13"/>
      <c r="C98" s="244" t="s">
        <v>87</v>
      </c>
      <c r="D98" s="14"/>
      <c r="E98" s="15"/>
      <c r="F98" s="15"/>
      <c r="G98" s="15"/>
      <c r="H98" s="16"/>
      <c r="I98" s="244">
        <v>28800.3</v>
      </c>
    </row>
    <row r="99" spans="1:255" ht="12.75" customHeight="1" x14ac:dyDescent="0.2">
      <c r="A99" s="11" t="s">
        <v>84</v>
      </c>
      <c r="B99" s="13"/>
      <c r="C99" s="244" t="s">
        <v>87</v>
      </c>
      <c r="D99" s="14"/>
      <c r="E99" s="15"/>
      <c r="F99" s="15"/>
      <c r="G99" s="15"/>
      <c r="H99" s="16"/>
      <c r="I99" s="244">
        <v>2150.9</v>
      </c>
    </row>
    <row r="100" spans="1:255" ht="12.75" customHeight="1" x14ac:dyDescent="0.2">
      <c r="A100" s="11" t="s">
        <v>86</v>
      </c>
      <c r="B100" s="13"/>
      <c r="C100" s="244" t="s">
        <v>87</v>
      </c>
      <c r="D100" s="14"/>
      <c r="E100" s="15"/>
      <c r="F100" s="15"/>
      <c r="G100" s="15"/>
      <c r="H100" s="16"/>
      <c r="I100" s="244">
        <v>1963.63</v>
      </c>
    </row>
    <row r="101" spans="1:255" ht="12.75" customHeight="1" x14ac:dyDescent="0.2">
      <c r="A101" s="240" t="s">
        <v>88</v>
      </c>
      <c r="B101" s="13"/>
      <c r="C101" s="244" t="s">
        <v>87</v>
      </c>
      <c r="D101" s="14"/>
      <c r="E101" s="15"/>
      <c r="F101" s="15"/>
      <c r="G101" s="15"/>
      <c r="H101" s="16"/>
      <c r="I101" s="244">
        <v>1440.5</v>
      </c>
    </row>
    <row r="102" spans="1:255" ht="12.75" customHeight="1" thickBot="1" x14ac:dyDescent="0.25">
      <c r="A102" s="30"/>
      <c r="B102" s="109"/>
      <c r="C102" s="109"/>
      <c r="D102" s="108"/>
      <c r="E102" s="110"/>
      <c r="F102" s="109"/>
      <c r="G102" s="109"/>
      <c r="H102" s="108" t="s">
        <v>17</v>
      </c>
      <c r="I102" s="108">
        <f>I91+I94+I97+I98+I99+I100+I101</f>
        <v>37988.1</v>
      </c>
    </row>
    <row r="103" spans="1:255" s="45" customFormat="1" ht="83.25" customHeight="1" thickBot="1" x14ac:dyDescent="0.25">
      <c r="A103" s="117" t="s">
        <v>95</v>
      </c>
      <c r="B103" s="114" t="s">
        <v>16</v>
      </c>
      <c r="C103" s="114" t="s">
        <v>5</v>
      </c>
      <c r="D103" s="114" t="s">
        <v>23</v>
      </c>
      <c r="E103" s="118" t="s">
        <v>18</v>
      </c>
      <c r="F103" s="114" t="s">
        <v>19</v>
      </c>
      <c r="G103" s="114" t="s">
        <v>10</v>
      </c>
      <c r="H103" s="114" t="s">
        <v>13</v>
      </c>
      <c r="I103" s="115" t="s">
        <v>12</v>
      </c>
      <c r="J103" s="56"/>
      <c r="K103" s="56"/>
      <c r="L103" s="56"/>
      <c r="M103" s="56"/>
      <c r="N103" s="56"/>
      <c r="O103" s="56"/>
      <c r="P103" s="56"/>
      <c r="Q103" s="56"/>
      <c r="R103" s="56"/>
      <c r="T103" s="56"/>
      <c r="U103" s="56"/>
      <c r="V103" s="56"/>
      <c r="W103" s="56"/>
      <c r="X103" s="56"/>
      <c r="Y103" s="56"/>
      <c r="Z103" s="56"/>
      <c r="AA103" s="56"/>
      <c r="AB103" s="56"/>
      <c r="AD103" s="56"/>
      <c r="AE103" s="56"/>
      <c r="AF103" s="56"/>
      <c r="AG103" s="56"/>
      <c r="AH103" s="56"/>
      <c r="AI103" s="56"/>
      <c r="AJ103" s="56"/>
      <c r="AK103" s="56"/>
      <c r="AL103" s="56"/>
      <c r="AN103" s="56"/>
      <c r="AO103" s="56"/>
      <c r="AP103" s="56"/>
      <c r="AQ103" s="56"/>
      <c r="AR103" s="56"/>
      <c r="AS103" s="56"/>
      <c r="AT103" s="56"/>
      <c r="AU103" s="56"/>
      <c r="AV103" s="56"/>
      <c r="AX103" s="56"/>
      <c r="AY103" s="56"/>
      <c r="AZ103" s="56"/>
      <c r="BA103" s="56"/>
      <c r="BB103" s="56"/>
      <c r="BC103" s="56"/>
      <c r="BD103" s="56"/>
      <c r="BE103" s="56"/>
      <c r="BF103" s="56"/>
      <c r="BH103" s="56"/>
      <c r="BI103" s="56"/>
      <c r="BJ103" s="56"/>
      <c r="BK103" s="56"/>
      <c r="BL103" s="56"/>
      <c r="BM103" s="56"/>
      <c r="BN103" s="56"/>
      <c r="BO103" s="56"/>
      <c r="BP103" s="56"/>
      <c r="BR103" s="56"/>
      <c r="BS103" s="56"/>
      <c r="BT103" s="56"/>
      <c r="BU103" s="56"/>
      <c r="BV103" s="56"/>
      <c r="BW103" s="56"/>
      <c r="BX103" s="56"/>
      <c r="BY103" s="56"/>
      <c r="BZ103" s="56"/>
      <c r="CB103" s="56"/>
      <c r="CC103" s="56"/>
      <c r="CD103" s="56"/>
      <c r="CE103" s="56"/>
      <c r="CF103" s="56"/>
      <c r="CG103" s="56"/>
      <c r="CH103" s="56"/>
      <c r="CI103" s="56"/>
      <c r="CJ103" s="56"/>
      <c r="CL103" s="56"/>
      <c r="CM103" s="56"/>
      <c r="CN103" s="56"/>
      <c r="CO103" s="56"/>
      <c r="CP103" s="56"/>
      <c r="CQ103" s="56"/>
      <c r="CR103" s="56"/>
      <c r="CS103" s="56"/>
      <c r="CT103" s="56"/>
      <c r="CV103" s="56"/>
      <c r="CW103" s="56"/>
      <c r="CX103" s="56"/>
      <c r="CY103" s="56"/>
      <c r="CZ103" s="56"/>
      <c r="DA103" s="56"/>
      <c r="DB103" s="56"/>
      <c r="DC103" s="56"/>
      <c r="DD103" s="56"/>
      <c r="DF103" s="56"/>
      <c r="DG103" s="56"/>
      <c r="DH103" s="56"/>
      <c r="DI103" s="56"/>
      <c r="DJ103" s="56"/>
      <c r="DK103" s="56"/>
      <c r="DL103" s="56"/>
      <c r="DM103" s="56"/>
      <c r="DN103" s="56"/>
      <c r="DP103" s="56"/>
      <c r="DQ103" s="56"/>
      <c r="DR103" s="56"/>
      <c r="DS103" s="56"/>
      <c r="DT103" s="56"/>
      <c r="DU103" s="56"/>
      <c r="DV103" s="56"/>
      <c r="DW103" s="56"/>
      <c r="DX103" s="56"/>
      <c r="DZ103" s="56"/>
      <c r="EA103" s="56"/>
      <c r="EB103" s="56"/>
      <c r="EC103" s="56"/>
      <c r="ED103" s="56"/>
      <c r="EE103" s="56"/>
      <c r="EF103" s="56"/>
      <c r="EG103" s="56"/>
      <c r="EH103" s="56"/>
      <c r="EJ103" s="56"/>
      <c r="EK103" s="56"/>
      <c r="EL103" s="56"/>
      <c r="EM103" s="56"/>
      <c r="EN103" s="56"/>
      <c r="EO103" s="56"/>
      <c r="EP103" s="56"/>
      <c r="EQ103" s="56"/>
      <c r="ER103" s="56"/>
      <c r="ET103" s="56"/>
      <c r="EU103" s="56"/>
      <c r="EV103" s="56"/>
      <c r="EW103" s="56"/>
      <c r="EX103" s="56"/>
      <c r="EY103" s="56"/>
      <c r="EZ103" s="56"/>
      <c r="FA103" s="56"/>
      <c r="FB103" s="56"/>
      <c r="FD103" s="56"/>
      <c r="FE103" s="56"/>
      <c r="FF103" s="56"/>
      <c r="FG103" s="56"/>
      <c r="FH103" s="56"/>
      <c r="FI103" s="56"/>
      <c r="FJ103" s="56"/>
      <c r="FK103" s="56"/>
      <c r="FL103" s="56"/>
      <c r="FN103" s="56"/>
      <c r="FO103" s="56"/>
      <c r="FP103" s="56"/>
      <c r="FQ103" s="56"/>
      <c r="FR103" s="56"/>
      <c r="FS103" s="56"/>
      <c r="FT103" s="56"/>
      <c r="FU103" s="56"/>
      <c r="FV103" s="56"/>
      <c r="FX103" s="56"/>
      <c r="FY103" s="56"/>
      <c r="FZ103" s="56"/>
      <c r="GA103" s="56"/>
      <c r="GB103" s="56"/>
      <c r="GC103" s="56"/>
      <c r="GD103" s="56"/>
      <c r="GE103" s="56"/>
      <c r="GF103" s="56"/>
      <c r="GH103" s="56"/>
      <c r="GI103" s="56"/>
      <c r="GJ103" s="56"/>
      <c r="GK103" s="56"/>
      <c r="GL103" s="56"/>
      <c r="GM103" s="56"/>
      <c r="GN103" s="56"/>
      <c r="GO103" s="56"/>
      <c r="GP103" s="56"/>
      <c r="GR103" s="56"/>
      <c r="GS103" s="56"/>
      <c r="GT103" s="56"/>
      <c r="GU103" s="56"/>
      <c r="GV103" s="56"/>
      <c r="GW103" s="56"/>
      <c r="GX103" s="56"/>
      <c r="GY103" s="56"/>
      <c r="GZ103" s="56"/>
      <c r="HB103" s="56"/>
      <c r="HC103" s="56"/>
      <c r="HD103" s="56"/>
      <c r="HE103" s="56"/>
      <c r="HF103" s="56"/>
      <c r="HG103" s="56"/>
      <c r="HH103" s="56"/>
      <c r="HI103" s="56"/>
      <c r="HJ103" s="56"/>
      <c r="HL103" s="56"/>
      <c r="HM103" s="56"/>
      <c r="HN103" s="56"/>
      <c r="HO103" s="56"/>
      <c r="HP103" s="56"/>
      <c r="HQ103" s="56"/>
      <c r="HR103" s="56"/>
      <c r="HS103" s="56"/>
      <c r="HT103" s="56"/>
      <c r="HV103" s="56"/>
      <c r="HW103" s="56"/>
      <c r="HX103" s="56"/>
      <c r="HY103" s="56"/>
      <c r="HZ103" s="56"/>
      <c r="IA103" s="56"/>
      <c r="IB103" s="56"/>
      <c r="IC103" s="56"/>
      <c r="ID103" s="56"/>
      <c r="IF103" s="56"/>
      <c r="IG103" s="56"/>
      <c r="IH103" s="56"/>
      <c r="II103" s="56"/>
      <c r="IJ103" s="56"/>
      <c r="IK103" s="56"/>
      <c r="IL103" s="56"/>
      <c r="IM103" s="56"/>
      <c r="IN103" s="56"/>
      <c r="IP103" s="56"/>
      <c r="IQ103" s="56"/>
      <c r="IR103" s="56"/>
      <c r="IS103" s="56"/>
      <c r="IT103" s="56"/>
      <c r="IU103" s="56"/>
    </row>
    <row r="104" spans="1:255" ht="12.75" customHeight="1" thickBot="1" x14ac:dyDescent="0.25">
      <c r="A104" s="103"/>
      <c r="B104" s="104">
        <v>701.32</v>
      </c>
      <c r="C104" s="58" t="s">
        <v>66</v>
      </c>
      <c r="D104" s="64"/>
      <c r="E104" s="59"/>
      <c r="F104" s="59"/>
      <c r="G104" s="59"/>
      <c r="H104" s="60"/>
      <c r="I104" s="61">
        <f t="shared" ref="I104:I115" si="4">G104*H104</f>
        <v>0</v>
      </c>
      <c r="J104" s="56"/>
      <c r="K104" s="56"/>
      <c r="L104" s="56"/>
      <c r="M104" s="56"/>
      <c r="N104" s="56"/>
      <c r="O104" s="56"/>
      <c r="P104" s="56"/>
      <c r="Q104" s="56"/>
      <c r="R104" s="56"/>
      <c r="T104" s="56"/>
      <c r="U104" s="56"/>
      <c r="V104" s="56"/>
      <c r="W104" s="56"/>
      <c r="X104" s="56"/>
      <c r="Y104" s="56"/>
      <c r="Z104" s="56"/>
      <c r="AA104" s="56"/>
      <c r="AB104" s="56"/>
      <c r="AD104" s="56"/>
      <c r="AE104" s="56"/>
      <c r="AF104" s="56"/>
      <c r="AG104" s="56"/>
      <c r="AH104" s="56"/>
      <c r="AI104" s="56"/>
      <c r="AJ104" s="56"/>
      <c r="AK104" s="56"/>
      <c r="AL104" s="56"/>
      <c r="AN104" s="56"/>
      <c r="AO104" s="56"/>
      <c r="AP104" s="56"/>
      <c r="AQ104" s="56"/>
      <c r="AR104" s="56"/>
      <c r="AS104" s="56"/>
      <c r="AT104" s="56"/>
      <c r="AU104" s="56"/>
      <c r="AV104" s="56"/>
      <c r="AX104" s="56"/>
      <c r="AY104" s="56"/>
      <c r="AZ104" s="56"/>
      <c r="BA104" s="56"/>
      <c r="BB104" s="56"/>
      <c r="BC104" s="56"/>
      <c r="BD104" s="56"/>
      <c r="BE104" s="56"/>
      <c r="BF104" s="56"/>
      <c r="BH104" s="56"/>
      <c r="BI104" s="56"/>
      <c r="BJ104" s="56"/>
      <c r="BK104" s="56"/>
      <c r="BL104" s="56"/>
      <c r="BM104" s="56"/>
      <c r="BN104" s="56"/>
      <c r="BO104" s="56"/>
      <c r="BP104" s="56"/>
      <c r="BR104" s="56"/>
      <c r="BS104" s="56"/>
      <c r="BT104" s="56"/>
      <c r="BU104" s="56"/>
      <c r="BV104" s="56"/>
      <c r="BW104" s="56"/>
      <c r="BX104" s="56"/>
      <c r="BY104" s="56"/>
      <c r="BZ104" s="56"/>
      <c r="CB104" s="56"/>
      <c r="CC104" s="56"/>
      <c r="CD104" s="56"/>
      <c r="CE104" s="56"/>
      <c r="CF104" s="56"/>
      <c r="CG104" s="56"/>
      <c r="CH104" s="56"/>
      <c r="CI104" s="56"/>
      <c r="CJ104" s="56"/>
      <c r="CL104" s="56"/>
      <c r="CM104" s="56"/>
      <c r="CN104" s="56"/>
      <c r="CO104" s="56"/>
      <c r="CP104" s="56"/>
      <c r="CQ104" s="56"/>
      <c r="CR104" s="56"/>
      <c r="CS104" s="56"/>
      <c r="CT104" s="56"/>
      <c r="CV104" s="56"/>
      <c r="CW104" s="56"/>
      <c r="CX104" s="56"/>
      <c r="CY104" s="56"/>
      <c r="CZ104" s="56"/>
      <c r="DA104" s="56"/>
      <c r="DB104" s="56"/>
      <c r="DC104" s="56"/>
      <c r="DD104" s="56"/>
      <c r="DF104" s="56"/>
      <c r="DG104" s="56"/>
      <c r="DH104" s="56"/>
      <c r="DI104" s="56"/>
      <c r="DJ104" s="56"/>
      <c r="DK104" s="56"/>
      <c r="DL104" s="56"/>
      <c r="DM104" s="56"/>
      <c r="DN104" s="56"/>
      <c r="DP104" s="56"/>
      <c r="DQ104" s="56"/>
      <c r="DR104" s="56"/>
      <c r="DS104" s="56"/>
      <c r="DT104" s="56"/>
      <c r="DU104" s="56"/>
      <c r="DV104" s="56"/>
      <c r="DW104" s="56"/>
      <c r="DX104" s="56"/>
      <c r="DZ104" s="56"/>
      <c r="EA104" s="56"/>
      <c r="EB104" s="56"/>
      <c r="EC104" s="56"/>
      <c r="ED104" s="56"/>
      <c r="EE104" s="56"/>
      <c r="EF104" s="56"/>
      <c r="EG104" s="56"/>
      <c r="EH104" s="56"/>
      <c r="EJ104" s="56"/>
      <c r="EK104" s="56"/>
      <c r="EL104" s="56"/>
      <c r="EM104" s="56"/>
      <c r="EN104" s="56"/>
      <c r="EO104" s="56"/>
      <c r="EP104" s="56"/>
      <c r="EQ104" s="56"/>
      <c r="ER104" s="56"/>
      <c r="ET104" s="56"/>
      <c r="EU104" s="56"/>
      <c r="EV104" s="56"/>
      <c r="EW104" s="56"/>
      <c r="EX104" s="56"/>
      <c r="EY104" s="56"/>
      <c r="EZ104" s="56"/>
      <c r="FA104" s="56"/>
      <c r="FB104" s="56"/>
      <c r="FD104" s="56"/>
      <c r="FE104" s="56"/>
      <c r="FF104" s="56"/>
      <c r="FG104" s="56"/>
      <c r="FH104" s="56"/>
      <c r="FI104" s="56"/>
      <c r="FJ104" s="56"/>
      <c r="FK104" s="56"/>
      <c r="FL104" s="56"/>
      <c r="FN104" s="56"/>
      <c r="FO104" s="56"/>
      <c r="FP104" s="56"/>
      <c r="FQ104" s="56"/>
      <c r="FR104" s="56"/>
      <c r="FS104" s="56"/>
      <c r="FT104" s="56"/>
      <c r="FU104" s="56"/>
      <c r="FV104" s="56"/>
      <c r="FX104" s="56"/>
      <c r="FY104" s="56"/>
      <c r="FZ104" s="56"/>
      <c r="GA104" s="56"/>
      <c r="GB104" s="56"/>
      <c r="GC104" s="56"/>
      <c r="GD104" s="56"/>
      <c r="GE104" s="56"/>
      <c r="GF104" s="56"/>
      <c r="GH104" s="56"/>
      <c r="GI104" s="56"/>
      <c r="GJ104" s="56"/>
      <c r="GK104" s="56"/>
      <c r="GL104" s="56"/>
      <c r="GM104" s="56"/>
      <c r="GN104" s="56"/>
      <c r="GO104" s="56"/>
      <c r="GP104" s="56"/>
      <c r="GR104" s="56"/>
      <c r="GS104" s="56"/>
      <c r="GT104" s="56"/>
      <c r="GU104" s="56"/>
      <c r="GV104" s="56"/>
      <c r="GW104" s="56"/>
      <c r="GX104" s="56"/>
      <c r="GY104" s="56"/>
      <c r="GZ104" s="56"/>
      <c r="HB104" s="56"/>
      <c r="HC104" s="56"/>
      <c r="HD104" s="56"/>
      <c r="HE104" s="56"/>
      <c r="HF104" s="56"/>
      <c r="HG104" s="56"/>
      <c r="HH104" s="56"/>
      <c r="HI104" s="56"/>
      <c r="HJ104" s="56"/>
      <c r="HL104" s="56"/>
      <c r="HM104" s="56"/>
      <c r="HN104" s="56"/>
      <c r="HO104" s="56"/>
      <c r="HP104" s="56"/>
      <c r="HQ104" s="56"/>
      <c r="HR104" s="56"/>
      <c r="HS104" s="56"/>
      <c r="HT104" s="56"/>
      <c r="HV104" s="56"/>
      <c r="HW104" s="56"/>
      <c r="HX104" s="56"/>
      <c r="HY104" s="56"/>
      <c r="HZ104" s="56"/>
      <c r="IA104" s="56"/>
      <c r="IB104" s="56"/>
      <c r="IC104" s="56"/>
      <c r="ID104" s="56"/>
      <c r="IF104" s="56"/>
      <c r="IG104" s="56"/>
      <c r="IH104" s="56"/>
      <c r="II104" s="56"/>
      <c r="IJ104" s="56"/>
      <c r="IK104" s="56"/>
      <c r="IL104" s="56"/>
      <c r="IM104" s="56"/>
      <c r="IN104" s="56"/>
      <c r="IP104" s="56"/>
      <c r="IQ104" s="56"/>
      <c r="IR104" s="56"/>
      <c r="IS104" s="56"/>
      <c r="IT104" s="56"/>
      <c r="IU104" s="56"/>
    </row>
    <row r="105" spans="1:255" ht="12.75" customHeight="1" thickBot="1" x14ac:dyDescent="0.25">
      <c r="A105" s="103"/>
      <c r="B105" s="105">
        <v>851.76</v>
      </c>
      <c r="C105" s="92" t="s">
        <v>67</v>
      </c>
      <c r="D105" s="93"/>
      <c r="E105" s="94"/>
      <c r="F105" s="94"/>
      <c r="G105" s="94"/>
      <c r="H105" s="95"/>
      <c r="I105" s="96">
        <f t="shared" si="4"/>
        <v>0</v>
      </c>
      <c r="J105" s="56"/>
      <c r="K105" s="56"/>
      <c r="L105" s="56"/>
      <c r="M105" s="56"/>
      <c r="N105" s="56"/>
      <c r="O105" s="56"/>
      <c r="P105" s="56"/>
      <c r="Q105" s="56"/>
      <c r="R105" s="56"/>
      <c r="T105" s="56"/>
      <c r="U105" s="56"/>
      <c r="V105" s="56"/>
      <c r="W105" s="56"/>
      <c r="X105" s="56"/>
      <c r="Y105" s="56"/>
      <c r="Z105" s="56"/>
      <c r="AA105" s="56"/>
      <c r="AB105" s="56"/>
      <c r="AD105" s="56"/>
      <c r="AE105" s="56"/>
      <c r="AF105" s="56"/>
      <c r="AG105" s="56"/>
      <c r="AH105" s="56"/>
      <c r="AI105" s="56"/>
      <c r="AJ105" s="56"/>
      <c r="AK105" s="56"/>
      <c r="AL105" s="56"/>
      <c r="AN105" s="56"/>
      <c r="AO105" s="56"/>
      <c r="AP105" s="56"/>
      <c r="AQ105" s="56"/>
      <c r="AR105" s="56"/>
      <c r="AS105" s="56"/>
      <c r="AT105" s="56"/>
      <c r="AU105" s="56"/>
      <c r="AV105" s="56"/>
      <c r="AX105" s="56"/>
      <c r="AY105" s="56"/>
      <c r="AZ105" s="56"/>
      <c r="BA105" s="56"/>
      <c r="BB105" s="56"/>
      <c r="BC105" s="56"/>
      <c r="BD105" s="56"/>
      <c r="BE105" s="56"/>
      <c r="BF105" s="56"/>
      <c r="BH105" s="56"/>
      <c r="BI105" s="56"/>
      <c r="BJ105" s="56"/>
      <c r="BK105" s="56"/>
      <c r="BL105" s="56"/>
      <c r="BM105" s="56"/>
      <c r="BN105" s="56"/>
      <c r="BO105" s="56"/>
      <c r="BP105" s="56"/>
      <c r="BR105" s="56"/>
      <c r="BS105" s="56"/>
      <c r="BT105" s="56"/>
      <c r="BU105" s="56"/>
      <c r="BV105" s="56"/>
      <c r="BW105" s="56"/>
      <c r="BX105" s="56"/>
      <c r="BY105" s="56"/>
      <c r="BZ105" s="56"/>
      <c r="CB105" s="56"/>
      <c r="CC105" s="56"/>
      <c r="CD105" s="56"/>
      <c r="CE105" s="56"/>
      <c r="CF105" s="56"/>
      <c r="CG105" s="56"/>
      <c r="CH105" s="56"/>
      <c r="CI105" s="56"/>
      <c r="CJ105" s="56"/>
      <c r="CL105" s="56"/>
      <c r="CM105" s="56"/>
      <c r="CN105" s="56"/>
      <c r="CO105" s="56"/>
      <c r="CP105" s="56"/>
      <c r="CQ105" s="56"/>
      <c r="CR105" s="56"/>
      <c r="CS105" s="56"/>
      <c r="CT105" s="56"/>
      <c r="CV105" s="56"/>
      <c r="CW105" s="56"/>
      <c r="CX105" s="56"/>
      <c r="CY105" s="56"/>
      <c r="CZ105" s="56"/>
      <c r="DA105" s="56"/>
      <c r="DB105" s="56"/>
      <c r="DC105" s="56"/>
      <c r="DD105" s="56"/>
      <c r="DF105" s="56"/>
      <c r="DG105" s="56"/>
      <c r="DH105" s="56"/>
      <c r="DI105" s="56"/>
      <c r="DJ105" s="56"/>
      <c r="DK105" s="56"/>
      <c r="DL105" s="56"/>
      <c r="DM105" s="56"/>
      <c r="DN105" s="56"/>
      <c r="DP105" s="56"/>
      <c r="DQ105" s="56"/>
      <c r="DR105" s="56"/>
      <c r="DS105" s="56"/>
      <c r="DT105" s="56"/>
      <c r="DU105" s="56"/>
      <c r="DV105" s="56"/>
      <c r="DW105" s="56"/>
      <c r="DX105" s="56"/>
      <c r="DZ105" s="56"/>
      <c r="EA105" s="56"/>
      <c r="EB105" s="56"/>
      <c r="EC105" s="56"/>
      <c r="ED105" s="56"/>
      <c r="EE105" s="56"/>
      <c r="EF105" s="56"/>
      <c r="EG105" s="56"/>
      <c r="EH105" s="56"/>
      <c r="EJ105" s="56"/>
      <c r="EK105" s="56"/>
      <c r="EL105" s="56"/>
      <c r="EM105" s="56"/>
      <c r="EN105" s="56"/>
      <c r="EO105" s="56"/>
      <c r="EP105" s="56"/>
      <c r="EQ105" s="56"/>
      <c r="ER105" s="56"/>
      <c r="ET105" s="56"/>
      <c r="EU105" s="56"/>
      <c r="EV105" s="56"/>
      <c r="EW105" s="56"/>
      <c r="EX105" s="56"/>
      <c r="EY105" s="56"/>
      <c r="EZ105" s="56"/>
      <c r="FA105" s="56"/>
      <c r="FB105" s="56"/>
      <c r="FD105" s="56"/>
      <c r="FE105" s="56"/>
      <c r="FF105" s="56"/>
      <c r="FG105" s="56"/>
      <c r="FH105" s="56"/>
      <c r="FI105" s="56"/>
      <c r="FJ105" s="56"/>
      <c r="FK105" s="56"/>
      <c r="FL105" s="56"/>
      <c r="FN105" s="56"/>
      <c r="FO105" s="56"/>
      <c r="FP105" s="56"/>
      <c r="FQ105" s="56"/>
      <c r="FR105" s="56"/>
      <c r="FS105" s="56"/>
      <c r="FT105" s="56"/>
      <c r="FU105" s="56"/>
      <c r="FV105" s="56"/>
      <c r="FX105" s="56"/>
      <c r="FY105" s="56"/>
      <c r="FZ105" s="56"/>
      <c r="GA105" s="56"/>
      <c r="GB105" s="56"/>
      <c r="GC105" s="56"/>
      <c r="GD105" s="56"/>
      <c r="GE105" s="56"/>
      <c r="GF105" s="56"/>
      <c r="GH105" s="56"/>
      <c r="GI105" s="56"/>
      <c r="GJ105" s="56"/>
      <c r="GK105" s="56"/>
      <c r="GL105" s="56"/>
      <c r="GM105" s="56"/>
      <c r="GN105" s="56"/>
      <c r="GO105" s="56"/>
      <c r="GP105" s="56"/>
      <c r="GR105" s="56"/>
      <c r="GS105" s="56"/>
      <c r="GT105" s="56"/>
      <c r="GU105" s="56"/>
      <c r="GV105" s="56"/>
      <c r="GW105" s="56"/>
      <c r="GX105" s="56"/>
      <c r="GY105" s="56"/>
      <c r="GZ105" s="56"/>
      <c r="HB105" s="56"/>
      <c r="HC105" s="56"/>
      <c r="HD105" s="56"/>
      <c r="HE105" s="56"/>
      <c r="HF105" s="56"/>
      <c r="HG105" s="56"/>
      <c r="HH105" s="56"/>
      <c r="HI105" s="56"/>
      <c r="HJ105" s="56"/>
      <c r="HL105" s="56"/>
      <c r="HM105" s="56"/>
      <c r="HN105" s="56"/>
      <c r="HO105" s="56"/>
      <c r="HP105" s="56"/>
      <c r="HQ105" s="56"/>
      <c r="HR105" s="56"/>
      <c r="HS105" s="56"/>
      <c r="HT105" s="56"/>
      <c r="HV105" s="56"/>
      <c r="HW105" s="56"/>
      <c r="HX105" s="56"/>
      <c r="HY105" s="56"/>
      <c r="HZ105" s="56"/>
      <c r="IA105" s="56"/>
      <c r="IB105" s="56"/>
      <c r="IC105" s="56"/>
      <c r="ID105" s="56"/>
      <c r="IF105" s="56"/>
      <c r="IG105" s="56"/>
      <c r="IH105" s="56"/>
      <c r="II105" s="56"/>
      <c r="IJ105" s="56"/>
      <c r="IK105" s="56"/>
      <c r="IL105" s="56"/>
      <c r="IM105" s="56"/>
      <c r="IN105" s="56"/>
      <c r="IP105" s="56"/>
      <c r="IQ105" s="56"/>
      <c r="IR105" s="56"/>
      <c r="IS105" s="56"/>
      <c r="IT105" s="56"/>
      <c r="IU105" s="56"/>
    </row>
    <row r="106" spans="1:255" ht="12.75" customHeight="1" thickBot="1" x14ac:dyDescent="0.25">
      <c r="A106" s="103"/>
      <c r="B106" s="106">
        <v>709.37</v>
      </c>
      <c r="C106" s="85" t="s">
        <v>70</v>
      </c>
      <c r="D106" s="86"/>
      <c r="E106" s="47"/>
      <c r="F106" s="47"/>
      <c r="G106" s="47"/>
      <c r="H106" s="48"/>
      <c r="I106" s="49">
        <f t="shared" si="4"/>
        <v>0</v>
      </c>
      <c r="J106" s="56"/>
      <c r="K106" s="56"/>
      <c r="L106" s="56"/>
      <c r="M106" s="56"/>
      <c r="N106" s="56"/>
      <c r="O106" s="56"/>
      <c r="P106" s="56"/>
      <c r="Q106" s="56"/>
      <c r="R106" s="56"/>
      <c r="T106" s="56"/>
      <c r="U106" s="56"/>
      <c r="V106" s="56"/>
      <c r="W106" s="56"/>
      <c r="X106" s="56"/>
      <c r="Y106" s="56"/>
      <c r="Z106" s="56"/>
      <c r="AA106" s="56"/>
      <c r="AB106" s="56"/>
      <c r="AD106" s="56"/>
      <c r="AE106" s="56"/>
      <c r="AF106" s="56"/>
      <c r="AG106" s="56"/>
      <c r="AH106" s="56"/>
      <c r="AI106" s="56"/>
      <c r="AJ106" s="56"/>
      <c r="AK106" s="56"/>
      <c r="AL106" s="56"/>
      <c r="AN106" s="56"/>
      <c r="AO106" s="56"/>
      <c r="AP106" s="56"/>
      <c r="AQ106" s="56"/>
      <c r="AR106" s="56"/>
      <c r="AS106" s="56"/>
      <c r="AT106" s="56"/>
      <c r="AU106" s="56"/>
      <c r="AV106" s="56"/>
      <c r="AX106" s="56"/>
      <c r="AY106" s="56"/>
      <c r="AZ106" s="56"/>
      <c r="BA106" s="56"/>
      <c r="BB106" s="56"/>
      <c r="BC106" s="56"/>
      <c r="BD106" s="56"/>
      <c r="BE106" s="56"/>
      <c r="BF106" s="56"/>
      <c r="BH106" s="56"/>
      <c r="BI106" s="56"/>
      <c r="BJ106" s="56"/>
      <c r="BK106" s="56"/>
      <c r="BL106" s="56"/>
      <c r="BM106" s="56"/>
      <c r="BN106" s="56"/>
      <c r="BO106" s="56"/>
      <c r="BP106" s="56"/>
      <c r="BR106" s="56"/>
      <c r="BS106" s="56"/>
      <c r="BT106" s="56"/>
      <c r="BU106" s="56"/>
      <c r="BV106" s="56"/>
      <c r="BW106" s="56"/>
      <c r="BX106" s="56"/>
      <c r="BY106" s="56"/>
      <c r="BZ106" s="56"/>
      <c r="CB106" s="56"/>
      <c r="CC106" s="56"/>
      <c r="CD106" s="56"/>
      <c r="CE106" s="56"/>
      <c r="CF106" s="56"/>
      <c r="CG106" s="56"/>
      <c r="CH106" s="56"/>
      <c r="CI106" s="56"/>
      <c r="CJ106" s="56"/>
      <c r="CL106" s="56"/>
      <c r="CM106" s="56"/>
      <c r="CN106" s="56"/>
      <c r="CO106" s="56"/>
      <c r="CP106" s="56"/>
      <c r="CQ106" s="56"/>
      <c r="CR106" s="56"/>
      <c r="CS106" s="56"/>
      <c r="CT106" s="56"/>
      <c r="CV106" s="56"/>
      <c r="CW106" s="56"/>
      <c r="CX106" s="56"/>
      <c r="CY106" s="56"/>
      <c r="CZ106" s="56"/>
      <c r="DA106" s="56"/>
      <c r="DB106" s="56"/>
      <c r="DC106" s="56"/>
      <c r="DD106" s="56"/>
      <c r="DF106" s="56"/>
      <c r="DG106" s="56"/>
      <c r="DH106" s="56"/>
      <c r="DI106" s="56"/>
      <c r="DJ106" s="56"/>
      <c r="DK106" s="56"/>
      <c r="DL106" s="56"/>
      <c r="DM106" s="56"/>
      <c r="DN106" s="56"/>
      <c r="DP106" s="56"/>
      <c r="DQ106" s="56"/>
      <c r="DR106" s="56"/>
      <c r="DS106" s="56"/>
      <c r="DT106" s="56"/>
      <c r="DU106" s="56"/>
      <c r="DV106" s="56"/>
      <c r="DW106" s="56"/>
      <c r="DX106" s="56"/>
      <c r="DZ106" s="56"/>
      <c r="EA106" s="56"/>
      <c r="EB106" s="56"/>
      <c r="EC106" s="56"/>
      <c r="ED106" s="56"/>
      <c r="EE106" s="56"/>
      <c r="EF106" s="56"/>
      <c r="EG106" s="56"/>
      <c r="EH106" s="56"/>
      <c r="EJ106" s="56"/>
      <c r="EK106" s="56"/>
      <c r="EL106" s="56"/>
      <c r="EM106" s="56"/>
      <c r="EN106" s="56"/>
      <c r="EO106" s="56"/>
      <c r="EP106" s="56"/>
      <c r="EQ106" s="56"/>
      <c r="ER106" s="56"/>
      <c r="ET106" s="56"/>
      <c r="EU106" s="56"/>
      <c r="EV106" s="56"/>
      <c r="EW106" s="56"/>
      <c r="EX106" s="56"/>
      <c r="EY106" s="56"/>
      <c r="EZ106" s="56"/>
      <c r="FA106" s="56"/>
      <c r="FB106" s="56"/>
      <c r="FD106" s="56"/>
      <c r="FE106" s="56"/>
      <c r="FF106" s="56"/>
      <c r="FG106" s="56"/>
      <c r="FH106" s="56"/>
      <c r="FI106" s="56"/>
      <c r="FJ106" s="56"/>
      <c r="FK106" s="56"/>
      <c r="FL106" s="56"/>
      <c r="FN106" s="56"/>
      <c r="FO106" s="56"/>
      <c r="FP106" s="56"/>
      <c r="FQ106" s="56"/>
      <c r="FR106" s="56"/>
      <c r="FS106" s="56"/>
      <c r="FT106" s="56"/>
      <c r="FU106" s="56"/>
      <c r="FV106" s="56"/>
      <c r="FX106" s="56"/>
      <c r="FY106" s="56"/>
      <c r="FZ106" s="56"/>
      <c r="GA106" s="56"/>
      <c r="GB106" s="56"/>
      <c r="GC106" s="56"/>
      <c r="GD106" s="56"/>
      <c r="GE106" s="56"/>
      <c r="GF106" s="56"/>
      <c r="GH106" s="56"/>
      <c r="GI106" s="56"/>
      <c r="GJ106" s="56"/>
      <c r="GK106" s="56"/>
      <c r="GL106" s="56"/>
      <c r="GM106" s="56"/>
      <c r="GN106" s="56"/>
      <c r="GO106" s="56"/>
      <c r="GP106" s="56"/>
      <c r="GR106" s="56"/>
      <c r="GS106" s="56"/>
      <c r="GT106" s="56"/>
      <c r="GU106" s="56"/>
      <c r="GV106" s="56"/>
      <c r="GW106" s="56"/>
      <c r="GX106" s="56"/>
      <c r="GY106" s="56"/>
      <c r="GZ106" s="56"/>
      <c r="HB106" s="56"/>
      <c r="HC106" s="56"/>
      <c r="HD106" s="56"/>
      <c r="HE106" s="56"/>
      <c r="HF106" s="56"/>
      <c r="HG106" s="56"/>
      <c r="HH106" s="56"/>
      <c r="HI106" s="56"/>
      <c r="HJ106" s="56"/>
      <c r="HL106" s="56"/>
      <c r="HM106" s="56"/>
      <c r="HN106" s="56"/>
      <c r="HO106" s="56"/>
      <c r="HP106" s="56"/>
      <c r="HQ106" s="56"/>
      <c r="HR106" s="56"/>
      <c r="HS106" s="56"/>
      <c r="HT106" s="56"/>
      <c r="HV106" s="56"/>
      <c r="HW106" s="56"/>
      <c r="HX106" s="56"/>
      <c r="HY106" s="56"/>
      <c r="HZ106" s="56"/>
      <c r="IA106" s="56"/>
      <c r="IB106" s="56"/>
      <c r="IC106" s="56"/>
      <c r="ID106" s="56"/>
      <c r="IF106" s="56"/>
      <c r="IG106" s="56"/>
      <c r="IH106" s="56"/>
      <c r="II106" s="56"/>
      <c r="IJ106" s="56"/>
      <c r="IK106" s="56"/>
      <c r="IL106" s="56"/>
      <c r="IM106" s="56"/>
      <c r="IN106" s="56"/>
      <c r="IP106" s="56"/>
      <c r="IQ106" s="56"/>
      <c r="IR106" s="56"/>
      <c r="IS106" s="56"/>
      <c r="IT106" s="56"/>
      <c r="IU106" s="56"/>
    </row>
    <row r="107" spans="1:255" ht="12.75" customHeight="1" thickBot="1" x14ac:dyDescent="0.25">
      <c r="A107" s="103"/>
      <c r="B107" s="106">
        <v>756.1</v>
      </c>
      <c r="C107" s="85" t="s">
        <v>72</v>
      </c>
      <c r="D107" s="86"/>
      <c r="E107" s="47"/>
      <c r="F107" s="47"/>
      <c r="G107" s="47"/>
      <c r="H107" s="48"/>
      <c r="I107" s="49">
        <f t="shared" si="4"/>
        <v>0</v>
      </c>
      <c r="J107" s="56"/>
      <c r="K107" s="56"/>
      <c r="L107" s="56"/>
      <c r="M107" s="56"/>
      <c r="N107" s="56"/>
      <c r="O107" s="56"/>
      <c r="P107" s="56"/>
      <c r="Q107" s="56"/>
      <c r="R107" s="56"/>
      <c r="T107" s="56"/>
      <c r="U107" s="56"/>
      <c r="V107" s="56"/>
      <c r="W107" s="56"/>
      <c r="X107" s="56"/>
      <c r="Y107" s="56"/>
      <c r="Z107" s="56"/>
      <c r="AA107" s="56"/>
      <c r="AB107" s="56"/>
      <c r="AD107" s="56"/>
      <c r="AE107" s="56"/>
      <c r="AF107" s="56"/>
      <c r="AG107" s="56"/>
      <c r="AH107" s="56"/>
      <c r="AI107" s="56"/>
      <c r="AJ107" s="56"/>
      <c r="AK107" s="56"/>
      <c r="AL107" s="56"/>
      <c r="AN107" s="56"/>
      <c r="AO107" s="56"/>
      <c r="AP107" s="56"/>
      <c r="AQ107" s="56"/>
      <c r="AR107" s="56"/>
      <c r="AS107" s="56"/>
      <c r="AT107" s="56"/>
      <c r="AU107" s="56"/>
      <c r="AV107" s="56"/>
      <c r="AX107" s="56"/>
      <c r="AY107" s="56"/>
      <c r="AZ107" s="56"/>
      <c r="BA107" s="56"/>
      <c r="BB107" s="56"/>
      <c r="BC107" s="56"/>
      <c r="BD107" s="56"/>
      <c r="BE107" s="56"/>
      <c r="BF107" s="56"/>
      <c r="BH107" s="56"/>
      <c r="BI107" s="56"/>
      <c r="BJ107" s="56"/>
      <c r="BK107" s="56"/>
      <c r="BL107" s="56"/>
      <c r="BM107" s="56"/>
      <c r="BN107" s="56"/>
      <c r="BO107" s="56"/>
      <c r="BP107" s="56"/>
      <c r="BR107" s="56"/>
      <c r="BS107" s="56"/>
      <c r="BT107" s="56"/>
      <c r="BU107" s="56"/>
      <c r="BV107" s="56"/>
      <c r="BW107" s="56"/>
      <c r="BX107" s="56"/>
      <c r="BY107" s="56"/>
      <c r="BZ107" s="56"/>
      <c r="CB107" s="56"/>
      <c r="CC107" s="56"/>
      <c r="CD107" s="56"/>
      <c r="CE107" s="56"/>
      <c r="CF107" s="56"/>
      <c r="CG107" s="56"/>
      <c r="CH107" s="56"/>
      <c r="CI107" s="56"/>
      <c r="CJ107" s="56"/>
      <c r="CL107" s="56"/>
      <c r="CM107" s="56"/>
      <c r="CN107" s="56"/>
      <c r="CO107" s="56"/>
      <c r="CP107" s="56"/>
      <c r="CQ107" s="56"/>
      <c r="CR107" s="56"/>
      <c r="CS107" s="56"/>
      <c r="CT107" s="56"/>
      <c r="CV107" s="56"/>
      <c r="CW107" s="56"/>
      <c r="CX107" s="56"/>
      <c r="CY107" s="56"/>
      <c r="CZ107" s="56"/>
      <c r="DA107" s="56"/>
      <c r="DB107" s="56"/>
      <c r="DC107" s="56"/>
      <c r="DD107" s="56"/>
      <c r="DF107" s="56"/>
      <c r="DG107" s="56"/>
      <c r="DH107" s="56"/>
      <c r="DI107" s="56"/>
      <c r="DJ107" s="56"/>
      <c r="DK107" s="56"/>
      <c r="DL107" s="56"/>
      <c r="DM107" s="56"/>
      <c r="DN107" s="56"/>
      <c r="DP107" s="56"/>
      <c r="DQ107" s="56"/>
      <c r="DR107" s="56"/>
      <c r="DS107" s="56"/>
      <c r="DT107" s="56"/>
      <c r="DU107" s="56"/>
      <c r="DV107" s="56"/>
      <c r="DW107" s="56"/>
      <c r="DX107" s="56"/>
      <c r="DZ107" s="56"/>
      <c r="EA107" s="56"/>
      <c r="EB107" s="56"/>
      <c r="EC107" s="56"/>
      <c r="ED107" s="56"/>
      <c r="EE107" s="56"/>
      <c r="EF107" s="56"/>
      <c r="EG107" s="56"/>
      <c r="EH107" s="56"/>
      <c r="EJ107" s="56"/>
      <c r="EK107" s="56"/>
      <c r="EL107" s="56"/>
      <c r="EM107" s="56"/>
      <c r="EN107" s="56"/>
      <c r="EO107" s="56"/>
      <c r="EP107" s="56"/>
      <c r="EQ107" s="56"/>
      <c r="ER107" s="56"/>
      <c r="ET107" s="56"/>
      <c r="EU107" s="56"/>
      <c r="EV107" s="56"/>
      <c r="EW107" s="56"/>
      <c r="EX107" s="56"/>
      <c r="EY107" s="56"/>
      <c r="EZ107" s="56"/>
      <c r="FA107" s="56"/>
      <c r="FB107" s="56"/>
      <c r="FD107" s="56"/>
      <c r="FE107" s="56"/>
      <c r="FF107" s="56"/>
      <c r="FG107" s="56"/>
      <c r="FH107" s="56"/>
      <c r="FI107" s="56"/>
      <c r="FJ107" s="56"/>
      <c r="FK107" s="56"/>
      <c r="FL107" s="56"/>
      <c r="FN107" s="56"/>
      <c r="FO107" s="56"/>
      <c r="FP107" s="56"/>
      <c r="FQ107" s="56"/>
      <c r="FR107" s="56"/>
      <c r="FS107" s="56"/>
      <c r="FT107" s="56"/>
      <c r="FU107" s="56"/>
      <c r="FV107" s="56"/>
      <c r="FX107" s="56"/>
      <c r="FY107" s="56"/>
      <c r="FZ107" s="56"/>
      <c r="GA107" s="56"/>
      <c r="GB107" s="56"/>
      <c r="GC107" s="56"/>
      <c r="GD107" s="56"/>
      <c r="GE107" s="56"/>
      <c r="GF107" s="56"/>
      <c r="GH107" s="56"/>
      <c r="GI107" s="56"/>
      <c r="GJ107" s="56"/>
      <c r="GK107" s="56"/>
      <c r="GL107" s="56"/>
      <c r="GM107" s="56"/>
      <c r="GN107" s="56"/>
      <c r="GO107" s="56"/>
      <c r="GP107" s="56"/>
      <c r="GR107" s="56"/>
      <c r="GS107" s="56"/>
      <c r="GT107" s="56"/>
      <c r="GU107" s="56"/>
      <c r="GV107" s="56"/>
      <c r="GW107" s="56"/>
      <c r="GX107" s="56"/>
      <c r="GY107" s="56"/>
      <c r="GZ107" s="56"/>
      <c r="HB107" s="56"/>
      <c r="HC107" s="56"/>
      <c r="HD107" s="56"/>
      <c r="HE107" s="56"/>
      <c r="HF107" s="56"/>
      <c r="HG107" s="56"/>
      <c r="HH107" s="56"/>
      <c r="HI107" s="56"/>
      <c r="HJ107" s="56"/>
      <c r="HL107" s="56"/>
      <c r="HM107" s="56"/>
      <c r="HN107" s="56"/>
      <c r="HO107" s="56"/>
      <c r="HP107" s="56"/>
      <c r="HQ107" s="56"/>
      <c r="HR107" s="56"/>
      <c r="HS107" s="56"/>
      <c r="HT107" s="56"/>
      <c r="HV107" s="56"/>
      <c r="HW107" s="56"/>
      <c r="HX107" s="56"/>
      <c r="HY107" s="56"/>
      <c r="HZ107" s="56"/>
      <c r="IA107" s="56"/>
      <c r="IB107" s="56"/>
      <c r="IC107" s="56"/>
      <c r="ID107" s="56"/>
      <c r="IF107" s="56"/>
      <c r="IG107" s="56"/>
      <c r="IH107" s="56"/>
      <c r="II107" s="56"/>
      <c r="IJ107" s="56"/>
      <c r="IK107" s="56"/>
      <c r="IL107" s="56"/>
      <c r="IM107" s="56"/>
      <c r="IN107" s="56"/>
      <c r="IP107" s="56"/>
      <c r="IQ107" s="56"/>
      <c r="IR107" s="56"/>
      <c r="IS107" s="56"/>
      <c r="IT107" s="56"/>
      <c r="IU107" s="56"/>
    </row>
    <row r="108" spans="1:255" ht="12.75" customHeight="1" thickBot="1" x14ac:dyDescent="0.25">
      <c r="A108" s="103"/>
      <c r="B108" s="106">
        <v>840.45</v>
      </c>
      <c r="C108" s="85" t="s">
        <v>73</v>
      </c>
      <c r="D108" s="86"/>
      <c r="E108" s="47"/>
      <c r="F108" s="47"/>
      <c r="G108" s="47"/>
      <c r="H108" s="48"/>
      <c r="I108" s="49">
        <f t="shared" si="4"/>
        <v>0</v>
      </c>
      <c r="J108" s="56"/>
      <c r="K108" s="56"/>
      <c r="L108" s="56"/>
      <c r="M108" s="56"/>
      <c r="N108" s="56"/>
      <c r="O108" s="56"/>
      <c r="P108" s="56"/>
      <c r="Q108" s="56"/>
      <c r="R108" s="56"/>
      <c r="T108" s="56"/>
      <c r="U108" s="56"/>
      <c r="V108" s="56"/>
      <c r="W108" s="56"/>
      <c r="X108" s="56"/>
      <c r="Y108" s="56"/>
      <c r="Z108" s="56"/>
      <c r="AA108" s="56"/>
      <c r="AB108" s="56"/>
      <c r="AD108" s="56"/>
      <c r="AE108" s="56"/>
      <c r="AF108" s="56"/>
      <c r="AG108" s="56"/>
      <c r="AH108" s="56"/>
      <c r="AI108" s="56"/>
      <c r="AJ108" s="56"/>
      <c r="AK108" s="56"/>
      <c r="AL108" s="56"/>
      <c r="AN108" s="56"/>
      <c r="AO108" s="56"/>
      <c r="AP108" s="56"/>
      <c r="AQ108" s="56"/>
      <c r="AR108" s="56"/>
      <c r="AS108" s="56"/>
      <c r="AT108" s="56"/>
      <c r="AU108" s="56"/>
      <c r="AV108" s="56"/>
      <c r="AX108" s="56"/>
      <c r="AY108" s="56"/>
      <c r="AZ108" s="56"/>
      <c r="BA108" s="56"/>
      <c r="BB108" s="56"/>
      <c r="BC108" s="56"/>
      <c r="BD108" s="56"/>
      <c r="BE108" s="56"/>
      <c r="BF108" s="56"/>
      <c r="BH108" s="56"/>
      <c r="BI108" s="56"/>
      <c r="BJ108" s="56"/>
      <c r="BK108" s="56"/>
      <c r="BL108" s="56"/>
      <c r="BM108" s="56"/>
      <c r="BN108" s="56"/>
      <c r="BO108" s="56"/>
      <c r="BP108" s="56"/>
      <c r="BR108" s="56"/>
      <c r="BS108" s="56"/>
      <c r="BT108" s="56"/>
      <c r="BU108" s="56"/>
      <c r="BV108" s="56"/>
      <c r="BW108" s="56"/>
      <c r="BX108" s="56"/>
      <c r="BY108" s="56"/>
      <c r="BZ108" s="56"/>
      <c r="CB108" s="56"/>
      <c r="CC108" s="56"/>
      <c r="CD108" s="56"/>
      <c r="CE108" s="56"/>
      <c r="CF108" s="56"/>
      <c r="CG108" s="56"/>
      <c r="CH108" s="56"/>
      <c r="CI108" s="56"/>
      <c r="CJ108" s="56"/>
      <c r="CL108" s="56"/>
      <c r="CM108" s="56"/>
      <c r="CN108" s="56"/>
      <c r="CO108" s="56"/>
      <c r="CP108" s="56"/>
      <c r="CQ108" s="56"/>
      <c r="CR108" s="56"/>
      <c r="CS108" s="56"/>
      <c r="CT108" s="56"/>
      <c r="CV108" s="56"/>
      <c r="CW108" s="56"/>
      <c r="CX108" s="56"/>
      <c r="CY108" s="56"/>
      <c r="CZ108" s="56"/>
      <c r="DA108" s="56"/>
      <c r="DB108" s="56"/>
      <c r="DC108" s="56"/>
      <c r="DD108" s="56"/>
      <c r="DF108" s="56"/>
      <c r="DG108" s="56"/>
      <c r="DH108" s="56"/>
      <c r="DI108" s="56"/>
      <c r="DJ108" s="56"/>
      <c r="DK108" s="56"/>
      <c r="DL108" s="56"/>
      <c r="DM108" s="56"/>
      <c r="DN108" s="56"/>
      <c r="DP108" s="56"/>
      <c r="DQ108" s="56"/>
      <c r="DR108" s="56"/>
      <c r="DS108" s="56"/>
      <c r="DT108" s="56"/>
      <c r="DU108" s="56"/>
      <c r="DV108" s="56"/>
      <c r="DW108" s="56"/>
      <c r="DX108" s="56"/>
      <c r="DZ108" s="56"/>
      <c r="EA108" s="56"/>
      <c r="EB108" s="56"/>
      <c r="EC108" s="56"/>
      <c r="ED108" s="56"/>
      <c r="EE108" s="56"/>
      <c r="EF108" s="56"/>
      <c r="EG108" s="56"/>
      <c r="EH108" s="56"/>
      <c r="EJ108" s="56"/>
      <c r="EK108" s="56"/>
      <c r="EL108" s="56"/>
      <c r="EM108" s="56"/>
      <c r="EN108" s="56"/>
      <c r="EO108" s="56"/>
      <c r="EP108" s="56"/>
      <c r="EQ108" s="56"/>
      <c r="ER108" s="56"/>
      <c r="ET108" s="56"/>
      <c r="EU108" s="56"/>
      <c r="EV108" s="56"/>
      <c r="EW108" s="56"/>
      <c r="EX108" s="56"/>
      <c r="EY108" s="56"/>
      <c r="EZ108" s="56"/>
      <c r="FA108" s="56"/>
      <c r="FB108" s="56"/>
      <c r="FD108" s="56"/>
      <c r="FE108" s="56"/>
      <c r="FF108" s="56"/>
      <c r="FG108" s="56"/>
      <c r="FH108" s="56"/>
      <c r="FI108" s="56"/>
      <c r="FJ108" s="56"/>
      <c r="FK108" s="56"/>
      <c r="FL108" s="56"/>
      <c r="FN108" s="56"/>
      <c r="FO108" s="56"/>
      <c r="FP108" s="56"/>
      <c r="FQ108" s="56"/>
      <c r="FR108" s="56"/>
      <c r="FS108" s="56"/>
      <c r="FT108" s="56"/>
      <c r="FU108" s="56"/>
      <c r="FV108" s="56"/>
      <c r="FX108" s="56"/>
      <c r="FY108" s="56"/>
      <c r="FZ108" s="56"/>
      <c r="GA108" s="56"/>
      <c r="GB108" s="56"/>
      <c r="GC108" s="56"/>
      <c r="GD108" s="56"/>
      <c r="GE108" s="56"/>
      <c r="GF108" s="56"/>
      <c r="GH108" s="56"/>
      <c r="GI108" s="56"/>
      <c r="GJ108" s="56"/>
      <c r="GK108" s="56"/>
      <c r="GL108" s="56"/>
      <c r="GM108" s="56"/>
      <c r="GN108" s="56"/>
      <c r="GO108" s="56"/>
      <c r="GP108" s="56"/>
      <c r="GR108" s="56"/>
      <c r="GS108" s="56"/>
      <c r="GT108" s="56"/>
      <c r="GU108" s="56"/>
      <c r="GV108" s="56"/>
      <c r="GW108" s="56"/>
      <c r="GX108" s="56"/>
      <c r="GY108" s="56"/>
      <c r="GZ108" s="56"/>
      <c r="HB108" s="56"/>
      <c r="HC108" s="56"/>
      <c r="HD108" s="56"/>
      <c r="HE108" s="56"/>
      <c r="HF108" s="56"/>
      <c r="HG108" s="56"/>
      <c r="HH108" s="56"/>
      <c r="HI108" s="56"/>
      <c r="HJ108" s="56"/>
      <c r="HL108" s="56"/>
      <c r="HM108" s="56"/>
      <c r="HN108" s="56"/>
      <c r="HO108" s="56"/>
      <c r="HP108" s="56"/>
      <c r="HQ108" s="56"/>
      <c r="HR108" s="56"/>
      <c r="HS108" s="56"/>
      <c r="HT108" s="56"/>
      <c r="HV108" s="56"/>
      <c r="HW108" s="56"/>
      <c r="HX108" s="56"/>
      <c r="HY108" s="56"/>
      <c r="HZ108" s="56"/>
      <c r="IA108" s="56"/>
      <c r="IB108" s="56"/>
      <c r="IC108" s="56"/>
      <c r="ID108" s="56"/>
      <c r="IF108" s="56"/>
      <c r="IG108" s="56"/>
      <c r="IH108" s="56"/>
      <c r="II108" s="56"/>
      <c r="IJ108" s="56"/>
      <c r="IK108" s="56"/>
      <c r="IL108" s="56"/>
      <c r="IM108" s="56"/>
      <c r="IN108" s="56"/>
      <c r="IP108" s="56"/>
      <c r="IQ108" s="56"/>
      <c r="IR108" s="56"/>
      <c r="IS108" s="56"/>
      <c r="IT108" s="56"/>
      <c r="IU108" s="56"/>
    </row>
    <row r="109" spans="1:255" ht="12.75" customHeight="1" thickBot="1" x14ac:dyDescent="0.25">
      <c r="A109" s="103"/>
      <c r="B109" s="106">
        <v>761.13</v>
      </c>
      <c r="C109" s="85" t="s">
        <v>74</v>
      </c>
      <c r="D109" s="86"/>
      <c r="E109" s="47"/>
      <c r="F109" s="47"/>
      <c r="G109" s="47"/>
      <c r="H109" s="48"/>
      <c r="I109" s="49">
        <f t="shared" si="4"/>
        <v>0</v>
      </c>
      <c r="J109" s="56"/>
      <c r="K109" s="56"/>
      <c r="L109" s="56"/>
      <c r="M109" s="56"/>
      <c r="N109" s="56"/>
      <c r="O109" s="56"/>
      <c r="P109" s="56"/>
      <c r="Q109" s="56"/>
      <c r="R109" s="56"/>
      <c r="T109" s="56"/>
      <c r="U109" s="56"/>
      <c r="V109" s="56"/>
      <c r="W109" s="56"/>
      <c r="X109" s="56"/>
      <c r="Y109" s="56"/>
      <c r="Z109" s="56"/>
      <c r="AA109" s="56"/>
      <c r="AB109" s="56"/>
      <c r="AD109" s="56"/>
      <c r="AE109" s="56"/>
      <c r="AF109" s="56"/>
      <c r="AG109" s="56"/>
      <c r="AH109" s="56"/>
      <c r="AI109" s="56"/>
      <c r="AJ109" s="56"/>
      <c r="AK109" s="56"/>
      <c r="AL109" s="56"/>
      <c r="AN109" s="56"/>
      <c r="AO109" s="56"/>
      <c r="AP109" s="56"/>
      <c r="AQ109" s="56"/>
      <c r="AR109" s="56"/>
      <c r="AS109" s="56"/>
      <c r="AT109" s="56"/>
      <c r="AU109" s="56"/>
      <c r="AV109" s="56"/>
      <c r="AX109" s="56"/>
      <c r="AY109" s="56"/>
      <c r="AZ109" s="56"/>
      <c r="BA109" s="56"/>
      <c r="BB109" s="56"/>
      <c r="BC109" s="56"/>
      <c r="BD109" s="56"/>
      <c r="BE109" s="56"/>
      <c r="BF109" s="56"/>
      <c r="BH109" s="56"/>
      <c r="BI109" s="56"/>
      <c r="BJ109" s="56"/>
      <c r="BK109" s="56"/>
      <c r="BL109" s="56"/>
      <c r="BM109" s="56"/>
      <c r="BN109" s="56"/>
      <c r="BO109" s="56"/>
      <c r="BP109" s="56"/>
      <c r="BR109" s="56"/>
      <c r="BS109" s="56"/>
      <c r="BT109" s="56"/>
      <c r="BU109" s="56"/>
      <c r="BV109" s="56"/>
      <c r="BW109" s="56"/>
      <c r="BX109" s="56"/>
      <c r="BY109" s="56"/>
      <c r="BZ109" s="56"/>
      <c r="CB109" s="56"/>
      <c r="CC109" s="56"/>
      <c r="CD109" s="56"/>
      <c r="CE109" s="56"/>
      <c r="CF109" s="56"/>
      <c r="CG109" s="56"/>
      <c r="CH109" s="56"/>
      <c r="CI109" s="56"/>
      <c r="CJ109" s="56"/>
      <c r="CL109" s="56"/>
      <c r="CM109" s="56"/>
      <c r="CN109" s="56"/>
      <c r="CO109" s="56"/>
      <c r="CP109" s="56"/>
      <c r="CQ109" s="56"/>
      <c r="CR109" s="56"/>
      <c r="CS109" s="56"/>
      <c r="CT109" s="56"/>
      <c r="CV109" s="56"/>
      <c r="CW109" s="56"/>
      <c r="CX109" s="56"/>
      <c r="CY109" s="56"/>
      <c r="CZ109" s="56"/>
      <c r="DA109" s="56"/>
      <c r="DB109" s="56"/>
      <c r="DC109" s="56"/>
      <c r="DD109" s="56"/>
      <c r="DF109" s="56"/>
      <c r="DG109" s="56"/>
      <c r="DH109" s="56"/>
      <c r="DI109" s="56"/>
      <c r="DJ109" s="56"/>
      <c r="DK109" s="56"/>
      <c r="DL109" s="56"/>
      <c r="DM109" s="56"/>
      <c r="DN109" s="56"/>
      <c r="DP109" s="56"/>
      <c r="DQ109" s="56"/>
      <c r="DR109" s="56"/>
      <c r="DS109" s="56"/>
      <c r="DT109" s="56"/>
      <c r="DU109" s="56"/>
      <c r="DV109" s="56"/>
      <c r="DW109" s="56"/>
      <c r="DX109" s="56"/>
      <c r="DZ109" s="56"/>
      <c r="EA109" s="56"/>
      <c r="EB109" s="56"/>
      <c r="EC109" s="56"/>
      <c r="ED109" s="56"/>
      <c r="EE109" s="56"/>
      <c r="EF109" s="56"/>
      <c r="EG109" s="56"/>
      <c r="EH109" s="56"/>
      <c r="EJ109" s="56"/>
      <c r="EK109" s="56"/>
      <c r="EL109" s="56"/>
      <c r="EM109" s="56"/>
      <c r="EN109" s="56"/>
      <c r="EO109" s="56"/>
      <c r="EP109" s="56"/>
      <c r="EQ109" s="56"/>
      <c r="ER109" s="56"/>
      <c r="ET109" s="56"/>
      <c r="EU109" s="56"/>
      <c r="EV109" s="56"/>
      <c r="EW109" s="56"/>
      <c r="EX109" s="56"/>
      <c r="EY109" s="56"/>
      <c r="EZ109" s="56"/>
      <c r="FA109" s="56"/>
      <c r="FB109" s="56"/>
      <c r="FD109" s="56"/>
      <c r="FE109" s="56"/>
      <c r="FF109" s="56"/>
      <c r="FG109" s="56"/>
      <c r="FH109" s="56"/>
      <c r="FI109" s="56"/>
      <c r="FJ109" s="56"/>
      <c r="FK109" s="56"/>
      <c r="FL109" s="56"/>
      <c r="FN109" s="56"/>
      <c r="FO109" s="56"/>
      <c r="FP109" s="56"/>
      <c r="FQ109" s="56"/>
      <c r="FR109" s="56"/>
      <c r="FS109" s="56"/>
      <c r="FT109" s="56"/>
      <c r="FU109" s="56"/>
      <c r="FV109" s="56"/>
      <c r="FX109" s="56"/>
      <c r="FY109" s="56"/>
      <c r="FZ109" s="56"/>
      <c r="GA109" s="56"/>
      <c r="GB109" s="56"/>
      <c r="GC109" s="56"/>
      <c r="GD109" s="56"/>
      <c r="GE109" s="56"/>
      <c r="GF109" s="56"/>
      <c r="GH109" s="56"/>
      <c r="GI109" s="56"/>
      <c r="GJ109" s="56"/>
      <c r="GK109" s="56"/>
      <c r="GL109" s="56"/>
      <c r="GM109" s="56"/>
      <c r="GN109" s="56"/>
      <c r="GO109" s="56"/>
      <c r="GP109" s="56"/>
      <c r="GR109" s="56"/>
      <c r="GS109" s="56"/>
      <c r="GT109" s="56"/>
      <c r="GU109" s="56"/>
      <c r="GV109" s="56"/>
      <c r="GW109" s="56"/>
      <c r="GX109" s="56"/>
      <c r="GY109" s="56"/>
      <c r="GZ109" s="56"/>
      <c r="HB109" s="56"/>
      <c r="HC109" s="56"/>
      <c r="HD109" s="56"/>
      <c r="HE109" s="56"/>
      <c r="HF109" s="56"/>
      <c r="HG109" s="56"/>
      <c r="HH109" s="56"/>
      <c r="HI109" s="56"/>
      <c r="HJ109" s="56"/>
      <c r="HL109" s="56"/>
      <c r="HM109" s="56"/>
      <c r="HN109" s="56"/>
      <c r="HO109" s="56"/>
      <c r="HP109" s="56"/>
      <c r="HQ109" s="56"/>
      <c r="HR109" s="56"/>
      <c r="HS109" s="56"/>
      <c r="HT109" s="56"/>
      <c r="HV109" s="56"/>
      <c r="HW109" s="56"/>
      <c r="HX109" s="56"/>
      <c r="HY109" s="56"/>
      <c r="HZ109" s="56"/>
      <c r="IA109" s="56"/>
      <c r="IB109" s="56"/>
      <c r="IC109" s="56"/>
      <c r="ID109" s="56"/>
      <c r="IF109" s="56"/>
      <c r="IG109" s="56"/>
      <c r="IH109" s="56"/>
      <c r="II109" s="56"/>
      <c r="IJ109" s="56"/>
      <c r="IK109" s="56"/>
      <c r="IL109" s="56"/>
      <c r="IM109" s="56"/>
      <c r="IN109" s="56"/>
      <c r="IP109" s="56"/>
      <c r="IQ109" s="56"/>
      <c r="IR109" s="56"/>
      <c r="IS109" s="56"/>
      <c r="IT109" s="56"/>
      <c r="IU109" s="56"/>
    </row>
    <row r="110" spans="1:255" ht="12.75" customHeight="1" thickBot="1" x14ac:dyDescent="0.25">
      <c r="A110" s="11"/>
      <c r="B110" s="106">
        <v>652.30999999999995</v>
      </c>
      <c r="C110" s="85" t="s">
        <v>75</v>
      </c>
      <c r="D110" s="86"/>
      <c r="E110" s="47"/>
      <c r="F110" s="47"/>
      <c r="G110" s="47"/>
      <c r="H110" s="48"/>
      <c r="I110" s="49">
        <f t="shared" si="4"/>
        <v>0</v>
      </c>
      <c r="J110" s="56"/>
      <c r="K110" s="56"/>
      <c r="L110" s="56"/>
      <c r="M110" s="56"/>
      <c r="N110" s="56"/>
      <c r="O110" s="56"/>
      <c r="P110" s="56"/>
      <c r="Q110" s="56"/>
      <c r="R110" s="56"/>
      <c r="T110" s="56"/>
      <c r="U110" s="56"/>
      <c r="V110" s="56"/>
      <c r="W110" s="56"/>
      <c r="X110" s="56"/>
      <c r="Y110" s="56"/>
      <c r="Z110" s="56"/>
      <c r="AA110" s="56"/>
      <c r="AB110" s="56"/>
      <c r="AD110" s="56"/>
      <c r="AE110" s="56"/>
      <c r="AF110" s="56"/>
      <c r="AG110" s="56"/>
      <c r="AH110" s="56"/>
      <c r="AI110" s="56"/>
      <c r="AJ110" s="56"/>
      <c r="AK110" s="56"/>
      <c r="AL110" s="56"/>
      <c r="AN110" s="56"/>
      <c r="AO110" s="56"/>
      <c r="AP110" s="56"/>
      <c r="AQ110" s="56"/>
      <c r="AR110" s="56"/>
      <c r="AS110" s="56"/>
      <c r="AT110" s="56"/>
      <c r="AU110" s="56"/>
      <c r="AV110" s="56"/>
      <c r="AX110" s="56"/>
      <c r="AY110" s="56"/>
      <c r="AZ110" s="56"/>
      <c r="BA110" s="56"/>
      <c r="BB110" s="56"/>
      <c r="BC110" s="56"/>
      <c r="BD110" s="56"/>
      <c r="BE110" s="56"/>
      <c r="BF110" s="56"/>
      <c r="BH110" s="56"/>
      <c r="BI110" s="56"/>
      <c r="BJ110" s="56"/>
      <c r="BK110" s="56"/>
      <c r="BL110" s="56"/>
      <c r="BM110" s="56"/>
      <c r="BN110" s="56"/>
      <c r="BO110" s="56"/>
      <c r="BP110" s="56"/>
      <c r="BR110" s="56"/>
      <c r="BS110" s="56"/>
      <c r="BT110" s="56"/>
      <c r="BU110" s="56"/>
      <c r="BV110" s="56"/>
      <c r="BW110" s="56"/>
      <c r="BX110" s="56"/>
      <c r="BY110" s="56"/>
      <c r="BZ110" s="56"/>
      <c r="CB110" s="56"/>
      <c r="CC110" s="56"/>
      <c r="CD110" s="56"/>
      <c r="CE110" s="56"/>
      <c r="CF110" s="56"/>
      <c r="CG110" s="56"/>
      <c r="CH110" s="56"/>
      <c r="CI110" s="56"/>
      <c r="CJ110" s="56"/>
      <c r="CL110" s="56"/>
      <c r="CM110" s="56"/>
      <c r="CN110" s="56"/>
      <c r="CO110" s="56"/>
      <c r="CP110" s="56"/>
      <c r="CQ110" s="56"/>
      <c r="CR110" s="56"/>
      <c r="CS110" s="56"/>
      <c r="CT110" s="56"/>
      <c r="CV110" s="56"/>
      <c r="CW110" s="56"/>
      <c r="CX110" s="56"/>
      <c r="CY110" s="56"/>
      <c r="CZ110" s="56"/>
      <c r="DA110" s="56"/>
      <c r="DB110" s="56"/>
      <c r="DC110" s="56"/>
      <c r="DD110" s="56"/>
      <c r="DF110" s="56"/>
      <c r="DG110" s="56"/>
      <c r="DH110" s="56"/>
      <c r="DI110" s="56"/>
      <c r="DJ110" s="56"/>
      <c r="DK110" s="56"/>
      <c r="DL110" s="56"/>
      <c r="DM110" s="56"/>
      <c r="DN110" s="56"/>
      <c r="DP110" s="56"/>
      <c r="DQ110" s="56"/>
      <c r="DR110" s="56"/>
      <c r="DS110" s="56"/>
      <c r="DT110" s="56"/>
      <c r="DU110" s="56"/>
      <c r="DV110" s="56"/>
      <c r="DW110" s="56"/>
      <c r="DX110" s="56"/>
      <c r="DZ110" s="56"/>
      <c r="EA110" s="56"/>
      <c r="EB110" s="56"/>
      <c r="EC110" s="56"/>
      <c r="ED110" s="56"/>
      <c r="EE110" s="56"/>
      <c r="EF110" s="56"/>
      <c r="EG110" s="56"/>
      <c r="EH110" s="56"/>
      <c r="EJ110" s="56"/>
      <c r="EK110" s="56"/>
      <c r="EL110" s="56"/>
      <c r="EM110" s="56"/>
      <c r="EN110" s="56"/>
      <c r="EO110" s="56"/>
      <c r="EP110" s="56"/>
      <c r="EQ110" s="56"/>
      <c r="ER110" s="56"/>
      <c r="ET110" s="56"/>
      <c r="EU110" s="56"/>
      <c r="EV110" s="56"/>
      <c r="EW110" s="56"/>
      <c r="EX110" s="56"/>
      <c r="EY110" s="56"/>
      <c r="EZ110" s="56"/>
      <c r="FA110" s="56"/>
      <c r="FB110" s="56"/>
      <c r="FD110" s="56"/>
      <c r="FE110" s="56"/>
      <c r="FF110" s="56"/>
      <c r="FG110" s="56"/>
      <c r="FH110" s="56"/>
      <c r="FI110" s="56"/>
      <c r="FJ110" s="56"/>
      <c r="FK110" s="56"/>
      <c r="FL110" s="56"/>
      <c r="FN110" s="56"/>
      <c r="FO110" s="56"/>
      <c r="FP110" s="56"/>
      <c r="FQ110" s="56"/>
      <c r="FR110" s="56"/>
      <c r="FS110" s="56"/>
      <c r="FT110" s="56"/>
      <c r="FU110" s="56"/>
      <c r="FV110" s="56"/>
      <c r="FX110" s="56"/>
      <c r="FY110" s="56"/>
      <c r="FZ110" s="56"/>
      <c r="GA110" s="56"/>
      <c r="GB110" s="56"/>
      <c r="GC110" s="56"/>
      <c r="GD110" s="56"/>
      <c r="GE110" s="56"/>
      <c r="GF110" s="56"/>
      <c r="GH110" s="56"/>
      <c r="GI110" s="56"/>
      <c r="GJ110" s="56"/>
      <c r="GK110" s="56"/>
      <c r="GL110" s="56"/>
      <c r="GM110" s="56"/>
      <c r="GN110" s="56"/>
      <c r="GO110" s="56"/>
      <c r="GP110" s="56"/>
      <c r="GR110" s="56"/>
      <c r="GS110" s="56"/>
      <c r="GT110" s="56"/>
      <c r="GU110" s="56"/>
      <c r="GV110" s="56"/>
      <c r="GW110" s="56"/>
      <c r="GX110" s="56"/>
      <c r="GY110" s="56"/>
      <c r="GZ110" s="56"/>
      <c r="HB110" s="56"/>
      <c r="HC110" s="56"/>
      <c r="HD110" s="56"/>
      <c r="HE110" s="56"/>
      <c r="HF110" s="56"/>
      <c r="HG110" s="56"/>
      <c r="HH110" s="56"/>
      <c r="HI110" s="56"/>
      <c r="HJ110" s="56"/>
      <c r="HL110" s="56"/>
      <c r="HM110" s="56"/>
      <c r="HN110" s="56"/>
      <c r="HO110" s="56"/>
      <c r="HP110" s="56"/>
      <c r="HQ110" s="56"/>
      <c r="HR110" s="56"/>
      <c r="HS110" s="56"/>
      <c r="HT110" s="56"/>
      <c r="HV110" s="56"/>
      <c r="HW110" s="56"/>
      <c r="HX110" s="56"/>
      <c r="HY110" s="56"/>
      <c r="HZ110" s="56"/>
      <c r="IA110" s="56"/>
      <c r="IB110" s="56"/>
      <c r="IC110" s="56"/>
      <c r="ID110" s="56"/>
      <c r="IF110" s="56"/>
      <c r="IG110" s="56"/>
      <c r="IH110" s="56"/>
      <c r="II110" s="56"/>
      <c r="IJ110" s="56"/>
      <c r="IK110" s="56"/>
      <c r="IL110" s="56"/>
      <c r="IM110" s="56"/>
      <c r="IN110" s="56"/>
      <c r="IP110" s="56"/>
      <c r="IQ110" s="56"/>
      <c r="IR110" s="56"/>
      <c r="IS110" s="56"/>
      <c r="IT110" s="56"/>
      <c r="IU110" s="56"/>
    </row>
    <row r="111" spans="1:255" ht="12.75" customHeight="1" thickBot="1" x14ac:dyDescent="0.25">
      <c r="A111" s="11"/>
      <c r="B111" s="106">
        <v>712.65</v>
      </c>
      <c r="C111" s="85" t="s">
        <v>76</v>
      </c>
      <c r="D111" s="86"/>
      <c r="E111" s="47"/>
      <c r="F111" s="47"/>
      <c r="G111" s="47"/>
      <c r="H111" s="48"/>
      <c r="I111" s="49">
        <f t="shared" si="4"/>
        <v>0</v>
      </c>
      <c r="J111" s="56"/>
      <c r="K111" s="56"/>
      <c r="L111" s="56"/>
      <c r="M111" s="56"/>
      <c r="N111" s="56"/>
      <c r="O111" s="56"/>
      <c r="P111" s="56"/>
      <c r="Q111" s="56"/>
      <c r="R111" s="56"/>
      <c r="T111" s="56"/>
      <c r="U111" s="56"/>
      <c r="V111" s="56"/>
      <c r="W111" s="56"/>
      <c r="X111" s="56"/>
      <c r="Y111" s="56"/>
      <c r="Z111" s="56"/>
      <c r="AA111" s="56"/>
      <c r="AB111" s="56"/>
      <c r="AD111" s="56"/>
      <c r="AE111" s="56"/>
      <c r="AF111" s="56"/>
      <c r="AG111" s="56"/>
      <c r="AH111" s="56"/>
      <c r="AI111" s="56"/>
      <c r="AJ111" s="56"/>
      <c r="AK111" s="56"/>
      <c r="AL111" s="56"/>
      <c r="AN111" s="56"/>
      <c r="AO111" s="56"/>
      <c r="AP111" s="56"/>
      <c r="AQ111" s="56"/>
      <c r="AR111" s="56"/>
      <c r="AS111" s="56"/>
      <c r="AT111" s="56"/>
      <c r="AU111" s="56"/>
      <c r="AV111" s="56"/>
      <c r="AX111" s="56"/>
      <c r="AY111" s="56"/>
      <c r="AZ111" s="56"/>
      <c r="BA111" s="56"/>
      <c r="BB111" s="56"/>
      <c r="BC111" s="56"/>
      <c r="BD111" s="56"/>
      <c r="BE111" s="56"/>
      <c r="BF111" s="56"/>
      <c r="BH111" s="56"/>
      <c r="BI111" s="56"/>
      <c r="BJ111" s="56"/>
      <c r="BK111" s="56"/>
      <c r="BL111" s="56"/>
      <c r="BM111" s="56"/>
      <c r="BN111" s="56"/>
      <c r="BO111" s="56"/>
      <c r="BP111" s="56"/>
      <c r="BR111" s="56"/>
      <c r="BS111" s="56"/>
      <c r="BT111" s="56"/>
      <c r="BU111" s="56"/>
      <c r="BV111" s="56"/>
      <c r="BW111" s="56"/>
      <c r="BX111" s="56"/>
      <c r="BY111" s="56"/>
      <c r="BZ111" s="56"/>
      <c r="CB111" s="56"/>
      <c r="CC111" s="56"/>
      <c r="CD111" s="56"/>
      <c r="CE111" s="56"/>
      <c r="CF111" s="56"/>
      <c r="CG111" s="56"/>
      <c r="CH111" s="56"/>
      <c r="CI111" s="56"/>
      <c r="CJ111" s="56"/>
      <c r="CL111" s="56"/>
      <c r="CM111" s="56"/>
      <c r="CN111" s="56"/>
      <c r="CO111" s="56"/>
      <c r="CP111" s="56"/>
      <c r="CQ111" s="56"/>
      <c r="CR111" s="56"/>
      <c r="CS111" s="56"/>
      <c r="CT111" s="56"/>
      <c r="CV111" s="56"/>
      <c r="CW111" s="56"/>
      <c r="CX111" s="56"/>
      <c r="CY111" s="56"/>
      <c r="CZ111" s="56"/>
      <c r="DA111" s="56"/>
      <c r="DB111" s="56"/>
      <c r="DC111" s="56"/>
      <c r="DD111" s="56"/>
      <c r="DF111" s="56"/>
      <c r="DG111" s="56"/>
      <c r="DH111" s="56"/>
      <c r="DI111" s="56"/>
      <c r="DJ111" s="56"/>
      <c r="DK111" s="56"/>
      <c r="DL111" s="56"/>
      <c r="DM111" s="56"/>
      <c r="DN111" s="56"/>
      <c r="DP111" s="56"/>
      <c r="DQ111" s="56"/>
      <c r="DR111" s="56"/>
      <c r="DS111" s="56"/>
      <c r="DT111" s="56"/>
      <c r="DU111" s="56"/>
      <c r="DV111" s="56"/>
      <c r="DW111" s="56"/>
      <c r="DX111" s="56"/>
      <c r="DZ111" s="56"/>
      <c r="EA111" s="56"/>
      <c r="EB111" s="56"/>
      <c r="EC111" s="56"/>
      <c r="ED111" s="56"/>
      <c r="EE111" s="56"/>
      <c r="EF111" s="56"/>
      <c r="EG111" s="56"/>
      <c r="EH111" s="56"/>
      <c r="EJ111" s="56"/>
      <c r="EK111" s="56"/>
      <c r="EL111" s="56"/>
      <c r="EM111" s="56"/>
      <c r="EN111" s="56"/>
      <c r="EO111" s="56"/>
      <c r="EP111" s="56"/>
      <c r="EQ111" s="56"/>
      <c r="ER111" s="56"/>
      <c r="ET111" s="56"/>
      <c r="EU111" s="56"/>
      <c r="EV111" s="56"/>
      <c r="EW111" s="56"/>
      <c r="EX111" s="56"/>
      <c r="EY111" s="56"/>
      <c r="EZ111" s="56"/>
      <c r="FA111" s="56"/>
      <c r="FB111" s="56"/>
      <c r="FD111" s="56"/>
      <c r="FE111" s="56"/>
      <c r="FF111" s="56"/>
      <c r="FG111" s="56"/>
      <c r="FH111" s="56"/>
      <c r="FI111" s="56"/>
      <c r="FJ111" s="56"/>
      <c r="FK111" s="56"/>
      <c r="FL111" s="56"/>
      <c r="FN111" s="56"/>
      <c r="FO111" s="56"/>
      <c r="FP111" s="56"/>
      <c r="FQ111" s="56"/>
      <c r="FR111" s="56"/>
      <c r="FS111" s="56"/>
      <c r="FT111" s="56"/>
      <c r="FU111" s="56"/>
      <c r="FV111" s="56"/>
      <c r="FX111" s="56"/>
      <c r="FY111" s="56"/>
      <c r="FZ111" s="56"/>
      <c r="GA111" s="56"/>
      <c r="GB111" s="56"/>
      <c r="GC111" s="56"/>
      <c r="GD111" s="56"/>
      <c r="GE111" s="56"/>
      <c r="GF111" s="56"/>
      <c r="GH111" s="56"/>
      <c r="GI111" s="56"/>
      <c r="GJ111" s="56"/>
      <c r="GK111" s="56"/>
      <c r="GL111" s="56"/>
      <c r="GM111" s="56"/>
      <c r="GN111" s="56"/>
      <c r="GO111" s="56"/>
      <c r="GP111" s="56"/>
      <c r="GR111" s="56"/>
      <c r="GS111" s="56"/>
      <c r="GT111" s="56"/>
      <c r="GU111" s="56"/>
      <c r="GV111" s="56"/>
      <c r="GW111" s="56"/>
      <c r="GX111" s="56"/>
      <c r="GY111" s="56"/>
      <c r="GZ111" s="56"/>
      <c r="HB111" s="56"/>
      <c r="HC111" s="56"/>
      <c r="HD111" s="56"/>
      <c r="HE111" s="56"/>
      <c r="HF111" s="56"/>
      <c r="HG111" s="56"/>
      <c r="HH111" s="56"/>
      <c r="HI111" s="56"/>
      <c r="HJ111" s="56"/>
      <c r="HL111" s="56"/>
      <c r="HM111" s="56"/>
      <c r="HN111" s="56"/>
      <c r="HO111" s="56"/>
      <c r="HP111" s="56"/>
      <c r="HQ111" s="56"/>
      <c r="HR111" s="56"/>
      <c r="HS111" s="56"/>
      <c r="HT111" s="56"/>
      <c r="HV111" s="56"/>
      <c r="HW111" s="56"/>
      <c r="HX111" s="56"/>
      <c r="HY111" s="56"/>
      <c r="HZ111" s="56"/>
      <c r="IA111" s="56"/>
      <c r="IB111" s="56"/>
      <c r="IC111" s="56"/>
      <c r="ID111" s="56"/>
      <c r="IF111" s="56"/>
      <c r="IG111" s="56"/>
      <c r="IH111" s="56"/>
      <c r="II111" s="56"/>
      <c r="IJ111" s="56"/>
      <c r="IK111" s="56"/>
      <c r="IL111" s="56"/>
      <c r="IM111" s="56"/>
      <c r="IN111" s="56"/>
      <c r="IP111" s="56"/>
      <c r="IQ111" s="56"/>
      <c r="IR111" s="56"/>
      <c r="IS111" s="56"/>
      <c r="IT111" s="56"/>
      <c r="IU111" s="56"/>
    </row>
    <row r="112" spans="1:255" ht="12.75" customHeight="1" thickBot="1" x14ac:dyDescent="0.25">
      <c r="A112" s="11"/>
      <c r="B112" s="106">
        <v>993.82</v>
      </c>
      <c r="C112" s="85" t="s">
        <v>77</v>
      </c>
      <c r="D112" s="86"/>
      <c r="E112" s="47"/>
      <c r="F112" s="47"/>
      <c r="G112" s="47"/>
      <c r="H112" s="48"/>
      <c r="I112" s="49">
        <f t="shared" si="4"/>
        <v>0</v>
      </c>
      <c r="J112" s="56"/>
      <c r="K112" s="56"/>
      <c r="L112" s="56"/>
      <c r="M112" s="56"/>
      <c r="N112" s="56"/>
      <c r="O112" s="56"/>
      <c r="P112" s="56"/>
      <c r="Q112" s="56"/>
      <c r="R112" s="56"/>
      <c r="T112" s="56"/>
      <c r="U112" s="56"/>
      <c r="V112" s="56"/>
      <c r="W112" s="56"/>
      <c r="X112" s="56"/>
      <c r="Y112" s="56"/>
      <c r="Z112" s="56"/>
      <c r="AA112" s="56"/>
      <c r="AB112" s="56"/>
      <c r="AD112" s="56"/>
      <c r="AE112" s="56"/>
      <c r="AF112" s="56"/>
      <c r="AG112" s="56"/>
      <c r="AH112" s="56"/>
      <c r="AI112" s="56"/>
      <c r="AJ112" s="56"/>
      <c r="AK112" s="56"/>
      <c r="AL112" s="56"/>
      <c r="AN112" s="56"/>
      <c r="AO112" s="56"/>
      <c r="AP112" s="56"/>
      <c r="AQ112" s="56"/>
      <c r="AR112" s="56"/>
      <c r="AS112" s="56"/>
      <c r="AT112" s="56"/>
      <c r="AU112" s="56"/>
      <c r="AV112" s="56"/>
      <c r="AX112" s="56"/>
      <c r="AY112" s="56"/>
      <c r="AZ112" s="56"/>
      <c r="BA112" s="56"/>
      <c r="BB112" s="56"/>
      <c r="BC112" s="56"/>
      <c r="BD112" s="56"/>
      <c r="BE112" s="56"/>
      <c r="BF112" s="56"/>
      <c r="BH112" s="56"/>
      <c r="BI112" s="56"/>
      <c r="BJ112" s="56"/>
      <c r="BK112" s="56"/>
      <c r="BL112" s="56"/>
      <c r="BM112" s="56"/>
      <c r="BN112" s="56"/>
      <c r="BO112" s="56"/>
      <c r="BP112" s="56"/>
      <c r="BR112" s="56"/>
      <c r="BS112" s="56"/>
      <c r="BT112" s="56"/>
      <c r="BU112" s="56"/>
      <c r="BV112" s="56"/>
      <c r="BW112" s="56"/>
      <c r="BX112" s="56"/>
      <c r="BY112" s="56"/>
      <c r="BZ112" s="56"/>
      <c r="CB112" s="56"/>
      <c r="CC112" s="56"/>
      <c r="CD112" s="56"/>
      <c r="CE112" s="56"/>
      <c r="CF112" s="56"/>
      <c r="CG112" s="56"/>
      <c r="CH112" s="56"/>
      <c r="CI112" s="56"/>
      <c r="CJ112" s="56"/>
      <c r="CL112" s="56"/>
      <c r="CM112" s="56"/>
      <c r="CN112" s="56"/>
      <c r="CO112" s="56"/>
      <c r="CP112" s="56"/>
      <c r="CQ112" s="56"/>
      <c r="CR112" s="56"/>
      <c r="CS112" s="56"/>
      <c r="CT112" s="56"/>
      <c r="CV112" s="56"/>
      <c r="CW112" s="56"/>
      <c r="CX112" s="56"/>
      <c r="CY112" s="56"/>
      <c r="CZ112" s="56"/>
      <c r="DA112" s="56"/>
      <c r="DB112" s="56"/>
      <c r="DC112" s="56"/>
      <c r="DD112" s="56"/>
      <c r="DF112" s="56"/>
      <c r="DG112" s="56"/>
      <c r="DH112" s="56"/>
      <c r="DI112" s="56"/>
      <c r="DJ112" s="56"/>
      <c r="DK112" s="56"/>
      <c r="DL112" s="56"/>
      <c r="DM112" s="56"/>
      <c r="DN112" s="56"/>
      <c r="DP112" s="56"/>
      <c r="DQ112" s="56"/>
      <c r="DR112" s="56"/>
      <c r="DS112" s="56"/>
      <c r="DT112" s="56"/>
      <c r="DU112" s="56"/>
      <c r="DV112" s="56"/>
      <c r="DW112" s="56"/>
      <c r="DX112" s="56"/>
      <c r="DZ112" s="56"/>
      <c r="EA112" s="56"/>
      <c r="EB112" s="56"/>
      <c r="EC112" s="56"/>
      <c r="ED112" s="56"/>
      <c r="EE112" s="56"/>
      <c r="EF112" s="56"/>
      <c r="EG112" s="56"/>
      <c r="EH112" s="56"/>
      <c r="EJ112" s="56"/>
      <c r="EK112" s="56"/>
      <c r="EL112" s="56"/>
      <c r="EM112" s="56"/>
      <c r="EN112" s="56"/>
      <c r="EO112" s="56"/>
      <c r="EP112" s="56"/>
      <c r="EQ112" s="56"/>
      <c r="ER112" s="56"/>
      <c r="ET112" s="56"/>
      <c r="EU112" s="56"/>
      <c r="EV112" s="56"/>
      <c r="EW112" s="56"/>
      <c r="EX112" s="56"/>
      <c r="EY112" s="56"/>
      <c r="EZ112" s="56"/>
      <c r="FA112" s="56"/>
      <c r="FB112" s="56"/>
      <c r="FD112" s="56"/>
      <c r="FE112" s="56"/>
      <c r="FF112" s="56"/>
      <c r="FG112" s="56"/>
      <c r="FH112" s="56"/>
      <c r="FI112" s="56"/>
      <c r="FJ112" s="56"/>
      <c r="FK112" s="56"/>
      <c r="FL112" s="56"/>
      <c r="FN112" s="56"/>
      <c r="FO112" s="56"/>
      <c r="FP112" s="56"/>
      <c r="FQ112" s="56"/>
      <c r="FR112" s="56"/>
      <c r="FS112" s="56"/>
      <c r="FT112" s="56"/>
      <c r="FU112" s="56"/>
      <c r="FV112" s="56"/>
      <c r="FX112" s="56"/>
      <c r="FY112" s="56"/>
      <c r="FZ112" s="56"/>
      <c r="GA112" s="56"/>
      <c r="GB112" s="56"/>
      <c r="GC112" s="56"/>
      <c r="GD112" s="56"/>
      <c r="GE112" s="56"/>
      <c r="GF112" s="56"/>
      <c r="GH112" s="56"/>
      <c r="GI112" s="56"/>
      <c r="GJ112" s="56"/>
      <c r="GK112" s="56"/>
      <c r="GL112" s="56"/>
      <c r="GM112" s="56"/>
      <c r="GN112" s="56"/>
      <c r="GO112" s="56"/>
      <c r="GP112" s="56"/>
      <c r="GR112" s="56"/>
      <c r="GS112" s="56"/>
      <c r="GT112" s="56"/>
      <c r="GU112" s="56"/>
      <c r="GV112" s="56"/>
      <c r="GW112" s="56"/>
      <c r="GX112" s="56"/>
      <c r="GY112" s="56"/>
      <c r="GZ112" s="56"/>
      <c r="HB112" s="56"/>
      <c r="HC112" s="56"/>
      <c r="HD112" s="56"/>
      <c r="HE112" s="56"/>
      <c r="HF112" s="56"/>
      <c r="HG112" s="56"/>
      <c r="HH112" s="56"/>
      <c r="HI112" s="56"/>
      <c r="HJ112" s="56"/>
      <c r="HL112" s="56"/>
      <c r="HM112" s="56"/>
      <c r="HN112" s="56"/>
      <c r="HO112" s="56"/>
      <c r="HP112" s="56"/>
      <c r="HQ112" s="56"/>
      <c r="HR112" s="56"/>
      <c r="HS112" s="56"/>
      <c r="HT112" s="56"/>
      <c r="HV112" s="56"/>
      <c r="HW112" s="56"/>
      <c r="HX112" s="56"/>
      <c r="HY112" s="56"/>
      <c r="HZ112" s="56"/>
      <c r="IA112" s="56"/>
      <c r="IB112" s="56"/>
      <c r="IC112" s="56"/>
      <c r="ID112" s="56"/>
      <c r="IF112" s="56"/>
      <c r="IG112" s="56"/>
      <c r="IH112" s="56"/>
      <c r="II112" s="56"/>
      <c r="IJ112" s="56"/>
      <c r="IK112" s="56"/>
      <c r="IL112" s="56"/>
      <c r="IM112" s="56"/>
      <c r="IN112" s="56"/>
      <c r="IP112" s="56"/>
      <c r="IQ112" s="56"/>
      <c r="IR112" s="56"/>
      <c r="IS112" s="56"/>
      <c r="IT112" s="56"/>
      <c r="IU112" s="56"/>
    </row>
    <row r="113" spans="1:255" ht="12.75" customHeight="1" thickBot="1" x14ac:dyDescent="0.25">
      <c r="A113" s="11"/>
      <c r="B113" s="106">
        <v>766.33</v>
      </c>
      <c r="C113" s="85" t="s">
        <v>78</v>
      </c>
      <c r="D113" s="86"/>
      <c r="E113" s="47"/>
      <c r="F113" s="47"/>
      <c r="G113" s="47"/>
      <c r="H113" s="48"/>
      <c r="I113" s="49">
        <f t="shared" si="4"/>
        <v>0</v>
      </c>
      <c r="J113" s="56"/>
      <c r="K113" s="56"/>
      <c r="L113" s="56"/>
      <c r="M113" s="56"/>
      <c r="N113" s="56"/>
      <c r="O113" s="56"/>
      <c r="P113" s="56"/>
      <c r="Q113" s="56"/>
      <c r="R113" s="56"/>
      <c r="T113" s="56"/>
      <c r="U113" s="56"/>
      <c r="V113" s="56"/>
      <c r="W113" s="56"/>
      <c r="X113" s="56"/>
      <c r="Y113" s="56"/>
      <c r="Z113" s="56"/>
      <c r="AA113" s="56"/>
      <c r="AB113" s="56"/>
      <c r="AD113" s="56"/>
      <c r="AE113" s="56"/>
      <c r="AF113" s="56"/>
      <c r="AG113" s="56"/>
      <c r="AH113" s="56"/>
      <c r="AI113" s="56"/>
      <c r="AJ113" s="56"/>
      <c r="AK113" s="56"/>
      <c r="AL113" s="56"/>
      <c r="AN113" s="56"/>
      <c r="AO113" s="56"/>
      <c r="AP113" s="56"/>
      <c r="AQ113" s="56"/>
      <c r="AR113" s="56"/>
      <c r="AS113" s="56"/>
      <c r="AT113" s="56"/>
      <c r="AU113" s="56"/>
      <c r="AV113" s="56"/>
      <c r="AX113" s="56"/>
      <c r="AY113" s="56"/>
      <c r="AZ113" s="56"/>
      <c r="BA113" s="56"/>
      <c r="BB113" s="56"/>
      <c r="BC113" s="56"/>
      <c r="BD113" s="56"/>
      <c r="BE113" s="56"/>
      <c r="BF113" s="56"/>
      <c r="BH113" s="56"/>
      <c r="BI113" s="56"/>
      <c r="BJ113" s="56"/>
      <c r="BK113" s="56"/>
      <c r="BL113" s="56"/>
      <c r="BM113" s="56"/>
      <c r="BN113" s="56"/>
      <c r="BO113" s="56"/>
      <c r="BP113" s="56"/>
      <c r="BR113" s="56"/>
      <c r="BS113" s="56"/>
      <c r="BT113" s="56"/>
      <c r="BU113" s="56"/>
      <c r="BV113" s="56"/>
      <c r="BW113" s="56"/>
      <c r="BX113" s="56"/>
      <c r="BY113" s="56"/>
      <c r="BZ113" s="56"/>
      <c r="CB113" s="56"/>
      <c r="CC113" s="56"/>
      <c r="CD113" s="56"/>
      <c r="CE113" s="56"/>
      <c r="CF113" s="56"/>
      <c r="CG113" s="56"/>
      <c r="CH113" s="56"/>
      <c r="CI113" s="56"/>
      <c r="CJ113" s="56"/>
      <c r="CL113" s="56"/>
      <c r="CM113" s="56"/>
      <c r="CN113" s="56"/>
      <c r="CO113" s="56"/>
      <c r="CP113" s="56"/>
      <c r="CQ113" s="56"/>
      <c r="CR113" s="56"/>
      <c r="CS113" s="56"/>
      <c r="CT113" s="56"/>
      <c r="CV113" s="56"/>
      <c r="CW113" s="56"/>
      <c r="CX113" s="56"/>
      <c r="CY113" s="56"/>
      <c r="CZ113" s="56"/>
      <c r="DA113" s="56"/>
      <c r="DB113" s="56"/>
      <c r="DC113" s="56"/>
      <c r="DD113" s="56"/>
      <c r="DF113" s="56"/>
      <c r="DG113" s="56"/>
      <c r="DH113" s="56"/>
      <c r="DI113" s="56"/>
      <c r="DJ113" s="56"/>
      <c r="DK113" s="56"/>
      <c r="DL113" s="56"/>
      <c r="DM113" s="56"/>
      <c r="DN113" s="56"/>
      <c r="DP113" s="56"/>
      <c r="DQ113" s="56"/>
      <c r="DR113" s="56"/>
      <c r="DS113" s="56"/>
      <c r="DT113" s="56"/>
      <c r="DU113" s="56"/>
      <c r="DV113" s="56"/>
      <c r="DW113" s="56"/>
      <c r="DX113" s="56"/>
      <c r="DZ113" s="56"/>
      <c r="EA113" s="56"/>
      <c r="EB113" s="56"/>
      <c r="EC113" s="56"/>
      <c r="ED113" s="56"/>
      <c r="EE113" s="56"/>
      <c r="EF113" s="56"/>
      <c r="EG113" s="56"/>
      <c r="EH113" s="56"/>
      <c r="EJ113" s="56"/>
      <c r="EK113" s="56"/>
      <c r="EL113" s="56"/>
      <c r="EM113" s="56"/>
      <c r="EN113" s="56"/>
      <c r="EO113" s="56"/>
      <c r="EP113" s="56"/>
      <c r="EQ113" s="56"/>
      <c r="ER113" s="56"/>
      <c r="ET113" s="56"/>
      <c r="EU113" s="56"/>
      <c r="EV113" s="56"/>
      <c r="EW113" s="56"/>
      <c r="EX113" s="56"/>
      <c r="EY113" s="56"/>
      <c r="EZ113" s="56"/>
      <c r="FA113" s="56"/>
      <c r="FB113" s="56"/>
      <c r="FD113" s="56"/>
      <c r="FE113" s="56"/>
      <c r="FF113" s="56"/>
      <c r="FG113" s="56"/>
      <c r="FH113" s="56"/>
      <c r="FI113" s="56"/>
      <c r="FJ113" s="56"/>
      <c r="FK113" s="56"/>
      <c r="FL113" s="56"/>
      <c r="FN113" s="56"/>
      <c r="FO113" s="56"/>
      <c r="FP113" s="56"/>
      <c r="FQ113" s="56"/>
      <c r="FR113" s="56"/>
      <c r="FS113" s="56"/>
      <c r="FT113" s="56"/>
      <c r="FU113" s="56"/>
      <c r="FV113" s="56"/>
      <c r="FX113" s="56"/>
      <c r="FY113" s="56"/>
      <c r="FZ113" s="56"/>
      <c r="GA113" s="56"/>
      <c r="GB113" s="56"/>
      <c r="GC113" s="56"/>
      <c r="GD113" s="56"/>
      <c r="GE113" s="56"/>
      <c r="GF113" s="56"/>
      <c r="GH113" s="56"/>
      <c r="GI113" s="56"/>
      <c r="GJ113" s="56"/>
      <c r="GK113" s="56"/>
      <c r="GL113" s="56"/>
      <c r="GM113" s="56"/>
      <c r="GN113" s="56"/>
      <c r="GO113" s="56"/>
      <c r="GP113" s="56"/>
      <c r="GR113" s="56"/>
      <c r="GS113" s="56"/>
      <c r="GT113" s="56"/>
      <c r="GU113" s="56"/>
      <c r="GV113" s="56"/>
      <c r="GW113" s="56"/>
      <c r="GX113" s="56"/>
      <c r="GY113" s="56"/>
      <c r="GZ113" s="56"/>
      <c r="HB113" s="56"/>
      <c r="HC113" s="56"/>
      <c r="HD113" s="56"/>
      <c r="HE113" s="56"/>
      <c r="HF113" s="56"/>
      <c r="HG113" s="56"/>
      <c r="HH113" s="56"/>
      <c r="HI113" s="56"/>
      <c r="HJ113" s="56"/>
      <c r="HL113" s="56"/>
      <c r="HM113" s="56"/>
      <c r="HN113" s="56"/>
      <c r="HO113" s="56"/>
      <c r="HP113" s="56"/>
      <c r="HQ113" s="56"/>
      <c r="HR113" s="56"/>
      <c r="HS113" s="56"/>
      <c r="HT113" s="56"/>
      <c r="HV113" s="56"/>
      <c r="HW113" s="56"/>
      <c r="HX113" s="56"/>
      <c r="HY113" s="56"/>
      <c r="HZ113" s="56"/>
      <c r="IA113" s="56"/>
      <c r="IB113" s="56"/>
      <c r="IC113" s="56"/>
      <c r="ID113" s="56"/>
      <c r="IF113" s="56"/>
      <c r="IG113" s="56"/>
      <c r="IH113" s="56"/>
      <c r="II113" s="56"/>
      <c r="IJ113" s="56"/>
      <c r="IK113" s="56"/>
      <c r="IL113" s="56"/>
      <c r="IM113" s="56"/>
      <c r="IN113" s="56"/>
      <c r="IP113" s="56"/>
      <c r="IQ113" s="56"/>
      <c r="IR113" s="56"/>
      <c r="IS113" s="56"/>
      <c r="IT113" s="56"/>
      <c r="IU113" s="56"/>
    </row>
    <row r="114" spans="1:255" ht="12.75" customHeight="1" thickBot="1" x14ac:dyDescent="0.25">
      <c r="A114" s="11"/>
      <c r="B114" s="106">
        <v>971.72</v>
      </c>
      <c r="C114" s="85" t="s">
        <v>79</v>
      </c>
      <c r="D114" s="86"/>
      <c r="E114" s="47"/>
      <c r="F114" s="47"/>
      <c r="G114" s="47"/>
      <c r="H114" s="48"/>
      <c r="I114" s="49">
        <f t="shared" si="4"/>
        <v>0</v>
      </c>
      <c r="J114" s="56"/>
      <c r="K114" s="56"/>
      <c r="L114" s="56"/>
      <c r="M114" s="56"/>
      <c r="N114" s="56"/>
      <c r="O114" s="56"/>
      <c r="P114" s="56"/>
      <c r="Q114" s="56"/>
      <c r="R114" s="56"/>
      <c r="T114" s="56"/>
      <c r="U114" s="56"/>
      <c r="V114" s="56"/>
      <c r="W114" s="56"/>
      <c r="X114" s="56"/>
      <c r="Y114" s="56"/>
      <c r="Z114" s="56"/>
      <c r="AA114" s="56"/>
      <c r="AB114" s="56"/>
      <c r="AD114" s="56"/>
      <c r="AE114" s="56"/>
      <c r="AF114" s="56"/>
      <c r="AG114" s="56"/>
      <c r="AH114" s="56"/>
      <c r="AI114" s="56"/>
      <c r="AJ114" s="56"/>
      <c r="AK114" s="56"/>
      <c r="AL114" s="56"/>
      <c r="AN114" s="56"/>
      <c r="AO114" s="56"/>
      <c r="AP114" s="56"/>
      <c r="AQ114" s="56"/>
      <c r="AR114" s="56"/>
      <c r="AS114" s="56"/>
      <c r="AT114" s="56"/>
      <c r="AU114" s="56"/>
      <c r="AV114" s="56"/>
      <c r="AX114" s="56"/>
      <c r="AY114" s="56"/>
      <c r="AZ114" s="56"/>
      <c r="BA114" s="56"/>
      <c r="BB114" s="56"/>
      <c r="BC114" s="56"/>
      <c r="BD114" s="56"/>
      <c r="BE114" s="56"/>
      <c r="BF114" s="56"/>
      <c r="BH114" s="56"/>
      <c r="BI114" s="56"/>
      <c r="BJ114" s="56"/>
      <c r="BK114" s="56"/>
      <c r="BL114" s="56"/>
      <c r="BM114" s="56"/>
      <c r="BN114" s="56"/>
      <c r="BO114" s="56"/>
      <c r="BP114" s="56"/>
      <c r="BR114" s="56"/>
      <c r="BS114" s="56"/>
      <c r="BT114" s="56"/>
      <c r="BU114" s="56"/>
      <c r="BV114" s="56"/>
      <c r="BW114" s="56"/>
      <c r="BX114" s="56"/>
      <c r="BY114" s="56"/>
      <c r="BZ114" s="56"/>
      <c r="CB114" s="56"/>
      <c r="CC114" s="56"/>
      <c r="CD114" s="56"/>
      <c r="CE114" s="56"/>
      <c r="CF114" s="56"/>
      <c r="CG114" s="56"/>
      <c r="CH114" s="56"/>
      <c r="CI114" s="56"/>
      <c r="CJ114" s="56"/>
      <c r="CL114" s="56"/>
      <c r="CM114" s="56"/>
      <c r="CN114" s="56"/>
      <c r="CO114" s="56"/>
      <c r="CP114" s="56"/>
      <c r="CQ114" s="56"/>
      <c r="CR114" s="56"/>
      <c r="CS114" s="56"/>
      <c r="CT114" s="56"/>
      <c r="CV114" s="56"/>
      <c r="CW114" s="56"/>
      <c r="CX114" s="56"/>
      <c r="CY114" s="56"/>
      <c r="CZ114" s="56"/>
      <c r="DA114" s="56"/>
      <c r="DB114" s="56"/>
      <c r="DC114" s="56"/>
      <c r="DD114" s="56"/>
      <c r="DF114" s="56"/>
      <c r="DG114" s="56"/>
      <c r="DH114" s="56"/>
      <c r="DI114" s="56"/>
      <c r="DJ114" s="56"/>
      <c r="DK114" s="56"/>
      <c r="DL114" s="56"/>
      <c r="DM114" s="56"/>
      <c r="DN114" s="56"/>
      <c r="DP114" s="56"/>
      <c r="DQ114" s="56"/>
      <c r="DR114" s="56"/>
      <c r="DS114" s="56"/>
      <c r="DT114" s="56"/>
      <c r="DU114" s="56"/>
      <c r="DV114" s="56"/>
      <c r="DW114" s="56"/>
      <c r="DX114" s="56"/>
      <c r="DZ114" s="56"/>
      <c r="EA114" s="56"/>
      <c r="EB114" s="56"/>
      <c r="EC114" s="56"/>
      <c r="ED114" s="56"/>
      <c r="EE114" s="56"/>
      <c r="EF114" s="56"/>
      <c r="EG114" s="56"/>
      <c r="EH114" s="56"/>
      <c r="EJ114" s="56"/>
      <c r="EK114" s="56"/>
      <c r="EL114" s="56"/>
      <c r="EM114" s="56"/>
      <c r="EN114" s="56"/>
      <c r="EO114" s="56"/>
      <c r="EP114" s="56"/>
      <c r="EQ114" s="56"/>
      <c r="ER114" s="56"/>
      <c r="ET114" s="56"/>
      <c r="EU114" s="56"/>
      <c r="EV114" s="56"/>
      <c r="EW114" s="56"/>
      <c r="EX114" s="56"/>
      <c r="EY114" s="56"/>
      <c r="EZ114" s="56"/>
      <c r="FA114" s="56"/>
      <c r="FB114" s="56"/>
      <c r="FD114" s="56"/>
      <c r="FE114" s="56"/>
      <c r="FF114" s="56"/>
      <c r="FG114" s="56"/>
      <c r="FH114" s="56"/>
      <c r="FI114" s="56"/>
      <c r="FJ114" s="56"/>
      <c r="FK114" s="56"/>
      <c r="FL114" s="56"/>
      <c r="FN114" s="56"/>
      <c r="FO114" s="56"/>
      <c r="FP114" s="56"/>
      <c r="FQ114" s="56"/>
      <c r="FR114" s="56"/>
      <c r="FS114" s="56"/>
      <c r="FT114" s="56"/>
      <c r="FU114" s="56"/>
      <c r="FV114" s="56"/>
      <c r="FX114" s="56"/>
      <c r="FY114" s="56"/>
      <c r="FZ114" s="56"/>
      <c r="GA114" s="56"/>
      <c r="GB114" s="56"/>
      <c r="GC114" s="56"/>
      <c r="GD114" s="56"/>
      <c r="GE114" s="56"/>
      <c r="GF114" s="56"/>
      <c r="GH114" s="56"/>
      <c r="GI114" s="56"/>
      <c r="GJ114" s="56"/>
      <c r="GK114" s="56"/>
      <c r="GL114" s="56"/>
      <c r="GM114" s="56"/>
      <c r="GN114" s="56"/>
      <c r="GO114" s="56"/>
      <c r="GP114" s="56"/>
      <c r="GR114" s="56"/>
      <c r="GS114" s="56"/>
      <c r="GT114" s="56"/>
      <c r="GU114" s="56"/>
      <c r="GV114" s="56"/>
      <c r="GW114" s="56"/>
      <c r="GX114" s="56"/>
      <c r="GY114" s="56"/>
      <c r="GZ114" s="56"/>
      <c r="HB114" s="56"/>
      <c r="HC114" s="56"/>
      <c r="HD114" s="56"/>
      <c r="HE114" s="56"/>
      <c r="HF114" s="56"/>
      <c r="HG114" s="56"/>
      <c r="HH114" s="56"/>
      <c r="HI114" s="56"/>
      <c r="HJ114" s="56"/>
      <c r="HL114" s="56"/>
      <c r="HM114" s="56"/>
      <c r="HN114" s="56"/>
      <c r="HO114" s="56"/>
      <c r="HP114" s="56"/>
      <c r="HQ114" s="56"/>
      <c r="HR114" s="56"/>
      <c r="HS114" s="56"/>
      <c r="HT114" s="56"/>
      <c r="HV114" s="56"/>
      <c r="HW114" s="56"/>
      <c r="HX114" s="56"/>
      <c r="HY114" s="56"/>
      <c r="HZ114" s="56"/>
      <c r="IA114" s="56"/>
      <c r="IB114" s="56"/>
      <c r="IC114" s="56"/>
      <c r="ID114" s="56"/>
      <c r="IF114" s="56"/>
      <c r="IG114" s="56"/>
      <c r="IH114" s="56"/>
      <c r="II114" s="56"/>
      <c r="IJ114" s="56"/>
      <c r="IK114" s="56"/>
      <c r="IL114" s="56"/>
      <c r="IM114" s="56"/>
      <c r="IN114" s="56"/>
      <c r="IP114" s="56"/>
      <c r="IQ114" s="56"/>
      <c r="IR114" s="56"/>
      <c r="IS114" s="56"/>
      <c r="IT114" s="56"/>
      <c r="IU114" s="56"/>
    </row>
    <row r="115" spans="1:255" ht="12.75" customHeight="1" thickBot="1" x14ac:dyDescent="0.25">
      <c r="A115" s="11"/>
      <c r="B115" s="106">
        <v>719.5</v>
      </c>
      <c r="C115" s="85" t="s">
        <v>80</v>
      </c>
      <c r="D115" s="86"/>
      <c r="E115" s="47"/>
      <c r="F115" s="47"/>
      <c r="G115" s="47"/>
      <c r="H115" s="48"/>
      <c r="I115" s="49">
        <f t="shared" si="4"/>
        <v>0</v>
      </c>
      <c r="J115" s="56"/>
      <c r="K115" s="56"/>
      <c r="L115" s="56"/>
      <c r="M115" s="56"/>
      <c r="N115" s="56"/>
      <c r="O115" s="56"/>
      <c r="P115" s="56"/>
      <c r="Q115" s="56"/>
      <c r="R115" s="56"/>
      <c r="T115" s="56"/>
      <c r="U115" s="56"/>
      <c r="V115" s="56"/>
      <c r="W115" s="56"/>
      <c r="X115" s="56"/>
      <c r="Y115" s="56"/>
      <c r="Z115" s="56"/>
      <c r="AA115" s="56"/>
      <c r="AB115" s="56"/>
      <c r="AD115" s="56"/>
      <c r="AE115" s="56"/>
      <c r="AF115" s="56"/>
      <c r="AG115" s="56"/>
      <c r="AH115" s="56"/>
      <c r="AI115" s="56"/>
      <c r="AJ115" s="56"/>
      <c r="AK115" s="56"/>
      <c r="AL115" s="56"/>
      <c r="AN115" s="56"/>
      <c r="AO115" s="56"/>
      <c r="AP115" s="56"/>
      <c r="AQ115" s="56"/>
      <c r="AR115" s="56"/>
      <c r="AS115" s="56"/>
      <c r="AT115" s="56"/>
      <c r="AU115" s="56"/>
      <c r="AV115" s="56"/>
      <c r="AX115" s="56"/>
      <c r="AY115" s="56"/>
      <c r="AZ115" s="56"/>
      <c r="BA115" s="56"/>
      <c r="BB115" s="56"/>
      <c r="BC115" s="56"/>
      <c r="BD115" s="56"/>
      <c r="BE115" s="56"/>
      <c r="BF115" s="56"/>
      <c r="BH115" s="56"/>
      <c r="BI115" s="56"/>
      <c r="BJ115" s="56"/>
      <c r="BK115" s="56"/>
      <c r="BL115" s="56"/>
      <c r="BM115" s="56"/>
      <c r="BN115" s="56"/>
      <c r="BO115" s="56"/>
      <c r="BP115" s="56"/>
      <c r="BR115" s="56"/>
      <c r="BS115" s="56"/>
      <c r="BT115" s="56"/>
      <c r="BU115" s="56"/>
      <c r="BV115" s="56"/>
      <c r="BW115" s="56"/>
      <c r="BX115" s="56"/>
      <c r="BY115" s="56"/>
      <c r="BZ115" s="56"/>
      <c r="CB115" s="56"/>
      <c r="CC115" s="56"/>
      <c r="CD115" s="56"/>
      <c r="CE115" s="56"/>
      <c r="CF115" s="56"/>
      <c r="CG115" s="56"/>
      <c r="CH115" s="56"/>
      <c r="CI115" s="56"/>
      <c r="CJ115" s="56"/>
      <c r="CL115" s="56"/>
      <c r="CM115" s="56"/>
      <c r="CN115" s="56"/>
      <c r="CO115" s="56"/>
      <c r="CP115" s="56"/>
      <c r="CQ115" s="56"/>
      <c r="CR115" s="56"/>
      <c r="CS115" s="56"/>
      <c r="CT115" s="56"/>
      <c r="CV115" s="56"/>
      <c r="CW115" s="56"/>
      <c r="CX115" s="56"/>
      <c r="CY115" s="56"/>
      <c r="CZ115" s="56"/>
      <c r="DA115" s="56"/>
      <c r="DB115" s="56"/>
      <c r="DC115" s="56"/>
      <c r="DD115" s="56"/>
      <c r="DF115" s="56"/>
      <c r="DG115" s="56"/>
      <c r="DH115" s="56"/>
      <c r="DI115" s="56"/>
      <c r="DJ115" s="56"/>
      <c r="DK115" s="56"/>
      <c r="DL115" s="56"/>
      <c r="DM115" s="56"/>
      <c r="DN115" s="56"/>
      <c r="DP115" s="56"/>
      <c r="DQ115" s="56"/>
      <c r="DR115" s="56"/>
      <c r="DS115" s="56"/>
      <c r="DT115" s="56"/>
      <c r="DU115" s="56"/>
      <c r="DV115" s="56"/>
      <c r="DW115" s="56"/>
      <c r="DX115" s="56"/>
      <c r="DZ115" s="56"/>
      <c r="EA115" s="56"/>
      <c r="EB115" s="56"/>
      <c r="EC115" s="56"/>
      <c r="ED115" s="56"/>
      <c r="EE115" s="56"/>
      <c r="EF115" s="56"/>
      <c r="EG115" s="56"/>
      <c r="EH115" s="56"/>
      <c r="EJ115" s="56"/>
      <c r="EK115" s="56"/>
      <c r="EL115" s="56"/>
      <c r="EM115" s="56"/>
      <c r="EN115" s="56"/>
      <c r="EO115" s="56"/>
      <c r="EP115" s="56"/>
      <c r="EQ115" s="56"/>
      <c r="ER115" s="56"/>
      <c r="ET115" s="56"/>
      <c r="EU115" s="56"/>
      <c r="EV115" s="56"/>
      <c r="EW115" s="56"/>
      <c r="EX115" s="56"/>
      <c r="EY115" s="56"/>
      <c r="EZ115" s="56"/>
      <c r="FA115" s="56"/>
      <c r="FB115" s="56"/>
      <c r="FD115" s="56"/>
      <c r="FE115" s="56"/>
      <c r="FF115" s="56"/>
      <c r="FG115" s="56"/>
      <c r="FH115" s="56"/>
      <c r="FI115" s="56"/>
      <c r="FJ115" s="56"/>
      <c r="FK115" s="56"/>
      <c r="FL115" s="56"/>
      <c r="FN115" s="56"/>
      <c r="FO115" s="56"/>
      <c r="FP115" s="56"/>
      <c r="FQ115" s="56"/>
      <c r="FR115" s="56"/>
      <c r="FS115" s="56"/>
      <c r="FT115" s="56"/>
      <c r="FU115" s="56"/>
      <c r="FV115" s="56"/>
      <c r="FX115" s="56"/>
      <c r="FY115" s="56"/>
      <c r="FZ115" s="56"/>
      <c r="GA115" s="56"/>
      <c r="GB115" s="56"/>
      <c r="GC115" s="56"/>
      <c r="GD115" s="56"/>
      <c r="GE115" s="56"/>
      <c r="GF115" s="56"/>
      <c r="GH115" s="56"/>
      <c r="GI115" s="56"/>
      <c r="GJ115" s="56"/>
      <c r="GK115" s="56"/>
      <c r="GL115" s="56"/>
      <c r="GM115" s="56"/>
      <c r="GN115" s="56"/>
      <c r="GO115" s="56"/>
      <c r="GP115" s="56"/>
      <c r="GR115" s="56"/>
      <c r="GS115" s="56"/>
      <c r="GT115" s="56"/>
      <c r="GU115" s="56"/>
      <c r="GV115" s="56"/>
      <c r="GW115" s="56"/>
      <c r="GX115" s="56"/>
      <c r="GY115" s="56"/>
      <c r="GZ115" s="56"/>
      <c r="HB115" s="56"/>
      <c r="HC115" s="56"/>
      <c r="HD115" s="56"/>
      <c r="HE115" s="56"/>
      <c r="HF115" s="56"/>
      <c r="HG115" s="56"/>
      <c r="HH115" s="56"/>
      <c r="HI115" s="56"/>
      <c r="HJ115" s="56"/>
      <c r="HL115" s="56"/>
      <c r="HM115" s="56"/>
      <c r="HN115" s="56"/>
      <c r="HO115" s="56"/>
      <c r="HP115" s="56"/>
      <c r="HQ115" s="56"/>
      <c r="HR115" s="56"/>
      <c r="HS115" s="56"/>
      <c r="HT115" s="56"/>
      <c r="HV115" s="56"/>
      <c r="HW115" s="56"/>
      <c r="HX115" s="56"/>
      <c r="HY115" s="56"/>
      <c r="HZ115" s="56"/>
      <c r="IA115" s="56"/>
      <c r="IB115" s="56"/>
      <c r="IC115" s="56"/>
      <c r="ID115" s="56"/>
      <c r="IF115" s="56"/>
      <c r="IG115" s="56"/>
      <c r="IH115" s="56"/>
      <c r="II115" s="56"/>
      <c r="IJ115" s="56"/>
      <c r="IK115" s="56"/>
      <c r="IL115" s="56"/>
      <c r="IM115" s="56"/>
      <c r="IN115" s="56"/>
      <c r="IP115" s="56"/>
      <c r="IQ115" s="56"/>
      <c r="IR115" s="56"/>
      <c r="IS115" s="56"/>
      <c r="IT115" s="56"/>
      <c r="IU115" s="56"/>
    </row>
    <row r="116" spans="1:255" ht="13.5" thickBot="1" x14ac:dyDescent="0.25">
      <c r="A116" s="11"/>
      <c r="B116" s="185"/>
      <c r="C116" s="70" t="s">
        <v>87</v>
      </c>
      <c r="D116" s="163"/>
      <c r="E116" s="53"/>
      <c r="F116" s="53"/>
      <c r="G116" s="53"/>
      <c r="H116" s="153"/>
      <c r="I116" s="49">
        <v>482.04</v>
      </c>
      <c r="J116" s="56"/>
      <c r="K116" s="56"/>
      <c r="L116" s="56"/>
      <c r="M116" s="56"/>
      <c r="N116" s="56"/>
      <c r="O116" s="56"/>
      <c r="P116" s="56"/>
      <c r="Q116" s="56"/>
      <c r="R116" s="56"/>
      <c r="T116" s="56"/>
      <c r="U116" s="56"/>
      <c r="V116" s="56"/>
      <c r="W116" s="56"/>
      <c r="X116" s="56"/>
      <c r="Y116" s="56"/>
      <c r="Z116" s="56"/>
      <c r="AA116" s="56"/>
      <c r="AB116" s="56"/>
      <c r="AD116" s="56"/>
      <c r="AE116" s="56"/>
      <c r="AF116" s="56"/>
      <c r="AG116" s="56"/>
      <c r="AH116" s="56"/>
      <c r="AI116" s="56"/>
      <c r="AJ116" s="56"/>
      <c r="AK116" s="56"/>
      <c r="AL116" s="56"/>
      <c r="AN116" s="56"/>
      <c r="AO116" s="56"/>
      <c r="AP116" s="56"/>
      <c r="AQ116" s="56"/>
      <c r="AR116" s="56"/>
      <c r="AS116" s="56"/>
      <c r="AT116" s="56"/>
      <c r="AU116" s="56"/>
      <c r="AV116" s="56"/>
      <c r="AX116" s="56"/>
      <c r="AY116" s="56"/>
      <c r="AZ116" s="56"/>
      <c r="BA116" s="56"/>
      <c r="BB116" s="56"/>
      <c r="BC116" s="56"/>
      <c r="BD116" s="56"/>
      <c r="BE116" s="56"/>
      <c r="BF116" s="56"/>
      <c r="BH116" s="56"/>
      <c r="BI116" s="56"/>
      <c r="BJ116" s="56"/>
      <c r="BK116" s="56"/>
      <c r="BL116" s="56"/>
      <c r="BM116" s="56"/>
      <c r="BN116" s="56"/>
      <c r="BO116" s="56"/>
      <c r="BP116" s="56"/>
      <c r="BR116" s="56"/>
      <c r="BS116" s="56"/>
      <c r="BT116" s="56"/>
      <c r="BU116" s="56"/>
      <c r="BV116" s="56"/>
      <c r="BW116" s="56"/>
      <c r="BX116" s="56"/>
      <c r="BY116" s="56"/>
      <c r="BZ116" s="56"/>
      <c r="CB116" s="56"/>
      <c r="CC116" s="56"/>
      <c r="CD116" s="56"/>
      <c r="CE116" s="56"/>
      <c r="CF116" s="56"/>
      <c r="CG116" s="56"/>
      <c r="CH116" s="56"/>
      <c r="CI116" s="56"/>
      <c r="CJ116" s="56"/>
      <c r="CL116" s="56"/>
      <c r="CM116" s="56"/>
      <c r="CN116" s="56"/>
      <c r="CO116" s="56"/>
      <c r="CP116" s="56"/>
      <c r="CQ116" s="56"/>
      <c r="CR116" s="56"/>
      <c r="CS116" s="56"/>
      <c r="CT116" s="56"/>
      <c r="CV116" s="56"/>
      <c r="CW116" s="56"/>
      <c r="CX116" s="56"/>
      <c r="CY116" s="56"/>
      <c r="CZ116" s="56"/>
      <c r="DA116" s="56"/>
      <c r="DB116" s="56"/>
      <c r="DC116" s="56"/>
      <c r="DD116" s="56"/>
      <c r="DF116" s="56"/>
      <c r="DG116" s="56"/>
      <c r="DH116" s="56"/>
      <c r="DI116" s="56"/>
      <c r="DJ116" s="56"/>
      <c r="DK116" s="56"/>
      <c r="DL116" s="56"/>
      <c r="DM116" s="56"/>
      <c r="DN116" s="56"/>
      <c r="DP116" s="56"/>
      <c r="DQ116" s="56"/>
      <c r="DR116" s="56"/>
      <c r="DS116" s="56"/>
      <c r="DT116" s="56"/>
      <c r="DU116" s="56"/>
      <c r="DV116" s="56"/>
      <c r="DW116" s="56"/>
      <c r="DX116" s="56"/>
      <c r="DZ116" s="56"/>
      <c r="EA116" s="56"/>
      <c r="EB116" s="56"/>
      <c r="EC116" s="56"/>
      <c r="ED116" s="56"/>
      <c r="EE116" s="56"/>
      <c r="EF116" s="56"/>
      <c r="EG116" s="56"/>
      <c r="EH116" s="56"/>
      <c r="EJ116" s="56"/>
      <c r="EK116" s="56"/>
      <c r="EL116" s="56"/>
      <c r="EM116" s="56"/>
      <c r="EN116" s="56"/>
      <c r="EO116" s="56"/>
      <c r="EP116" s="56"/>
      <c r="EQ116" s="56"/>
      <c r="ER116" s="56"/>
      <c r="ET116" s="56"/>
      <c r="EU116" s="56"/>
      <c r="EV116" s="56"/>
      <c r="EW116" s="56"/>
      <c r="EX116" s="56"/>
      <c r="EY116" s="56"/>
      <c r="EZ116" s="56"/>
      <c r="FA116" s="56"/>
      <c r="FB116" s="56"/>
      <c r="FD116" s="56"/>
      <c r="FE116" s="56"/>
      <c r="FF116" s="56"/>
      <c r="FG116" s="56"/>
      <c r="FH116" s="56"/>
      <c r="FI116" s="56"/>
      <c r="FJ116" s="56"/>
      <c r="FK116" s="56"/>
      <c r="FL116" s="56"/>
      <c r="FN116" s="56"/>
      <c r="FO116" s="56"/>
      <c r="FP116" s="56"/>
      <c r="FQ116" s="56"/>
      <c r="FR116" s="56"/>
      <c r="FS116" s="56"/>
      <c r="FT116" s="56"/>
      <c r="FU116" s="56"/>
      <c r="FV116" s="56"/>
      <c r="FX116" s="56"/>
      <c r="FY116" s="56"/>
      <c r="FZ116" s="56"/>
      <c r="GA116" s="56"/>
      <c r="GB116" s="56"/>
      <c r="GC116" s="56"/>
      <c r="GD116" s="56"/>
      <c r="GE116" s="56"/>
      <c r="GF116" s="56"/>
      <c r="GH116" s="56"/>
      <c r="GI116" s="56"/>
      <c r="GJ116" s="56"/>
      <c r="GK116" s="56"/>
      <c r="GL116" s="56"/>
      <c r="GM116" s="56"/>
      <c r="GN116" s="56"/>
      <c r="GO116" s="56"/>
      <c r="GP116" s="56"/>
      <c r="GR116" s="56"/>
      <c r="GS116" s="56"/>
      <c r="GT116" s="56"/>
      <c r="GU116" s="56"/>
      <c r="GV116" s="56"/>
      <c r="GW116" s="56"/>
      <c r="GX116" s="56"/>
      <c r="GY116" s="56"/>
      <c r="GZ116" s="56"/>
      <c r="HB116" s="56"/>
      <c r="HC116" s="56"/>
      <c r="HD116" s="56"/>
      <c r="HE116" s="56"/>
      <c r="HF116" s="56"/>
      <c r="HG116" s="56"/>
      <c r="HH116" s="56"/>
      <c r="HI116" s="56"/>
      <c r="HJ116" s="56"/>
      <c r="HL116" s="56"/>
      <c r="HM116" s="56"/>
      <c r="HN116" s="56"/>
      <c r="HO116" s="56"/>
      <c r="HP116" s="56"/>
      <c r="HQ116" s="56"/>
      <c r="HR116" s="56"/>
      <c r="HS116" s="56"/>
      <c r="HT116" s="56"/>
      <c r="HV116" s="56"/>
      <c r="HW116" s="56"/>
      <c r="HX116" s="56"/>
      <c r="HY116" s="56"/>
      <c r="HZ116" s="56"/>
      <c r="IA116" s="56"/>
      <c r="IB116" s="56"/>
      <c r="IC116" s="56"/>
      <c r="ID116" s="56"/>
      <c r="IF116" s="56"/>
      <c r="IG116" s="56"/>
      <c r="IH116" s="56"/>
      <c r="II116" s="56"/>
      <c r="IJ116" s="56"/>
      <c r="IK116" s="56"/>
      <c r="IL116" s="56"/>
      <c r="IM116" s="56"/>
      <c r="IN116" s="56"/>
      <c r="IP116" s="56"/>
      <c r="IQ116" s="56"/>
      <c r="IR116" s="56"/>
      <c r="IS116" s="56"/>
      <c r="IT116" s="56"/>
      <c r="IU116" s="56"/>
    </row>
    <row r="117" spans="1:255" ht="12.75" customHeight="1" thickBot="1" x14ac:dyDescent="0.25">
      <c r="A117" s="11"/>
      <c r="B117" s="18">
        <f>SUM(B104:B115)</f>
        <v>9436.4599999999991</v>
      </c>
      <c r="C117" s="17"/>
      <c r="D117" s="18"/>
      <c r="E117" s="19"/>
      <c r="F117" s="17"/>
      <c r="G117" s="17"/>
      <c r="H117" s="18" t="s">
        <v>17</v>
      </c>
      <c r="I117" s="18">
        <f>SUM(I104:I116)</f>
        <v>482.04</v>
      </c>
      <c r="J117" s="56"/>
      <c r="K117" s="56"/>
      <c r="L117" s="56"/>
      <c r="M117" s="56"/>
      <c r="N117" s="56"/>
      <c r="O117" s="56"/>
      <c r="P117" s="56"/>
      <c r="Q117" s="56"/>
      <c r="R117" s="56"/>
      <c r="T117" s="56"/>
      <c r="U117" s="56"/>
      <c r="V117" s="56"/>
      <c r="W117" s="56"/>
      <c r="X117" s="56"/>
      <c r="Y117" s="56"/>
      <c r="Z117" s="56"/>
      <c r="AA117" s="56"/>
      <c r="AB117" s="56"/>
      <c r="AD117" s="56"/>
      <c r="AE117" s="56"/>
      <c r="AF117" s="56"/>
      <c r="AG117" s="56"/>
      <c r="AH117" s="56"/>
      <c r="AI117" s="56"/>
      <c r="AJ117" s="56"/>
      <c r="AK117" s="56"/>
      <c r="AL117" s="56"/>
      <c r="AN117" s="56"/>
      <c r="AO117" s="56"/>
      <c r="AP117" s="56"/>
      <c r="AQ117" s="56"/>
      <c r="AR117" s="56"/>
      <c r="AS117" s="56"/>
      <c r="AT117" s="56"/>
      <c r="AU117" s="56"/>
      <c r="AV117" s="56"/>
      <c r="AX117" s="56"/>
      <c r="AY117" s="56"/>
      <c r="AZ117" s="56"/>
      <c r="BA117" s="56"/>
      <c r="BB117" s="56"/>
      <c r="BC117" s="56"/>
      <c r="BD117" s="56"/>
      <c r="BE117" s="56"/>
      <c r="BF117" s="56"/>
      <c r="BH117" s="56"/>
      <c r="BI117" s="56"/>
      <c r="BJ117" s="56"/>
      <c r="BK117" s="56"/>
      <c r="BL117" s="56"/>
      <c r="BM117" s="56"/>
      <c r="BN117" s="56"/>
      <c r="BO117" s="56"/>
      <c r="BP117" s="56"/>
      <c r="BR117" s="56"/>
      <c r="BS117" s="56"/>
      <c r="BT117" s="56"/>
      <c r="BU117" s="56"/>
      <c r="BV117" s="56"/>
      <c r="BW117" s="56"/>
      <c r="BX117" s="56"/>
      <c r="BY117" s="56"/>
      <c r="BZ117" s="56"/>
      <c r="CB117" s="56"/>
      <c r="CC117" s="56"/>
      <c r="CD117" s="56"/>
      <c r="CE117" s="56"/>
      <c r="CF117" s="56"/>
      <c r="CG117" s="56"/>
      <c r="CH117" s="56"/>
      <c r="CI117" s="56"/>
      <c r="CJ117" s="56"/>
      <c r="CL117" s="56"/>
      <c r="CM117" s="56"/>
      <c r="CN117" s="56"/>
      <c r="CO117" s="56"/>
      <c r="CP117" s="56"/>
      <c r="CQ117" s="56"/>
      <c r="CR117" s="56"/>
      <c r="CS117" s="56"/>
      <c r="CT117" s="56"/>
      <c r="CV117" s="56"/>
      <c r="CW117" s="56"/>
      <c r="CX117" s="56"/>
      <c r="CY117" s="56"/>
      <c r="CZ117" s="56"/>
      <c r="DA117" s="56"/>
      <c r="DB117" s="56"/>
      <c r="DC117" s="56"/>
      <c r="DD117" s="56"/>
      <c r="DF117" s="56"/>
      <c r="DG117" s="56"/>
      <c r="DH117" s="56"/>
      <c r="DI117" s="56"/>
      <c r="DJ117" s="56"/>
      <c r="DK117" s="56"/>
      <c r="DL117" s="56"/>
      <c r="DM117" s="56"/>
      <c r="DN117" s="56"/>
      <c r="DP117" s="56"/>
      <c r="DQ117" s="56"/>
      <c r="DR117" s="56"/>
      <c r="DS117" s="56"/>
      <c r="DT117" s="56"/>
      <c r="DU117" s="56"/>
      <c r="DV117" s="56"/>
      <c r="DW117" s="56"/>
      <c r="DX117" s="56"/>
      <c r="DZ117" s="56"/>
      <c r="EA117" s="56"/>
      <c r="EB117" s="56"/>
      <c r="EC117" s="56"/>
      <c r="ED117" s="56"/>
      <c r="EE117" s="56"/>
      <c r="EF117" s="56"/>
      <c r="EG117" s="56"/>
      <c r="EH117" s="56"/>
      <c r="EJ117" s="56"/>
      <c r="EK117" s="56"/>
      <c r="EL117" s="56"/>
      <c r="EM117" s="56"/>
      <c r="EN117" s="56"/>
      <c r="EO117" s="56"/>
      <c r="EP117" s="56"/>
      <c r="EQ117" s="56"/>
      <c r="ER117" s="56"/>
      <c r="ET117" s="56"/>
      <c r="EU117" s="56"/>
      <c r="EV117" s="56"/>
      <c r="EW117" s="56"/>
      <c r="EX117" s="56"/>
      <c r="EY117" s="56"/>
      <c r="EZ117" s="56"/>
      <c r="FA117" s="56"/>
      <c r="FB117" s="56"/>
      <c r="FD117" s="56"/>
      <c r="FE117" s="56"/>
      <c r="FF117" s="56"/>
      <c r="FG117" s="56"/>
      <c r="FH117" s="56"/>
      <c r="FI117" s="56"/>
      <c r="FJ117" s="56"/>
      <c r="FK117" s="56"/>
      <c r="FL117" s="56"/>
      <c r="FN117" s="56"/>
      <c r="FO117" s="56"/>
      <c r="FP117" s="56"/>
      <c r="FQ117" s="56"/>
      <c r="FR117" s="56"/>
      <c r="FS117" s="56"/>
      <c r="FT117" s="56"/>
      <c r="FU117" s="56"/>
      <c r="FV117" s="56"/>
      <c r="FX117" s="56"/>
      <c r="FY117" s="56"/>
      <c r="FZ117" s="56"/>
      <c r="GA117" s="56"/>
      <c r="GB117" s="56"/>
      <c r="GC117" s="56"/>
      <c r="GD117" s="56"/>
      <c r="GE117" s="56"/>
      <c r="GF117" s="56"/>
      <c r="GH117" s="56"/>
      <c r="GI117" s="56"/>
      <c r="GJ117" s="56"/>
      <c r="GK117" s="56"/>
      <c r="GL117" s="56"/>
      <c r="GM117" s="56"/>
      <c r="GN117" s="56"/>
      <c r="GO117" s="56"/>
      <c r="GP117" s="56"/>
      <c r="GR117" s="56"/>
      <c r="GS117" s="56"/>
      <c r="GT117" s="56"/>
      <c r="GU117" s="56"/>
      <c r="GV117" s="56"/>
      <c r="GW117" s="56"/>
      <c r="GX117" s="56"/>
      <c r="GY117" s="56"/>
      <c r="GZ117" s="56"/>
      <c r="HB117" s="56"/>
      <c r="HC117" s="56"/>
      <c r="HD117" s="56"/>
      <c r="HE117" s="56"/>
      <c r="HF117" s="56"/>
      <c r="HG117" s="56"/>
      <c r="HH117" s="56"/>
      <c r="HI117" s="56"/>
      <c r="HJ117" s="56"/>
      <c r="HL117" s="56"/>
      <c r="HM117" s="56"/>
      <c r="HN117" s="56"/>
      <c r="HO117" s="56"/>
      <c r="HP117" s="56"/>
      <c r="HQ117" s="56"/>
      <c r="HR117" s="56"/>
      <c r="HS117" s="56"/>
      <c r="HT117" s="56"/>
      <c r="HV117" s="56"/>
      <c r="HW117" s="56"/>
      <c r="HX117" s="56"/>
      <c r="HY117" s="56"/>
      <c r="HZ117" s="56"/>
      <c r="IA117" s="56"/>
      <c r="IB117" s="56"/>
      <c r="IC117" s="56"/>
      <c r="ID117" s="56"/>
      <c r="IF117" s="56"/>
      <c r="IG117" s="56"/>
      <c r="IH117" s="56"/>
      <c r="II117" s="56"/>
      <c r="IJ117" s="56"/>
      <c r="IK117" s="56"/>
      <c r="IL117" s="56"/>
      <c r="IM117" s="56"/>
      <c r="IN117" s="56"/>
      <c r="IP117" s="56"/>
      <c r="IQ117" s="56"/>
      <c r="IR117" s="56"/>
      <c r="IS117" s="56"/>
      <c r="IT117" s="56"/>
      <c r="IU117" s="56"/>
    </row>
    <row r="118" spans="1:255" ht="64.5" thickBot="1" x14ac:dyDescent="0.25">
      <c r="A118" s="46" t="s">
        <v>97</v>
      </c>
      <c r="B118" s="114" t="s">
        <v>16</v>
      </c>
      <c r="C118" s="114" t="s">
        <v>5</v>
      </c>
      <c r="D118" s="114" t="s">
        <v>23</v>
      </c>
      <c r="E118" s="118" t="s">
        <v>18</v>
      </c>
      <c r="F118" s="114" t="s">
        <v>19</v>
      </c>
      <c r="G118" s="114" t="s">
        <v>10</v>
      </c>
      <c r="H118" s="114" t="s">
        <v>13</v>
      </c>
      <c r="I118" s="115" t="s">
        <v>12</v>
      </c>
      <c r="J118" s="56"/>
      <c r="K118" s="56"/>
      <c r="L118" s="56"/>
      <c r="M118" s="56"/>
      <c r="N118" s="56"/>
      <c r="O118" s="56"/>
      <c r="P118" s="56"/>
      <c r="Q118" s="56"/>
      <c r="R118" s="56"/>
      <c r="T118" s="56"/>
      <c r="U118" s="56"/>
      <c r="V118" s="56"/>
      <c r="W118" s="56"/>
      <c r="X118" s="56"/>
      <c r="Y118" s="56"/>
      <c r="Z118" s="56"/>
      <c r="AA118" s="56"/>
      <c r="AB118" s="56"/>
      <c r="AD118" s="56"/>
      <c r="AE118" s="56"/>
      <c r="AF118" s="56"/>
      <c r="AG118" s="56"/>
      <c r="AH118" s="56"/>
      <c r="AI118" s="56"/>
      <c r="AJ118" s="56"/>
      <c r="AK118" s="56"/>
      <c r="AL118" s="56"/>
      <c r="AN118" s="56"/>
      <c r="AO118" s="56"/>
      <c r="AP118" s="56"/>
      <c r="AQ118" s="56"/>
      <c r="AR118" s="56"/>
      <c r="AS118" s="56"/>
      <c r="AT118" s="56"/>
      <c r="AU118" s="56"/>
      <c r="AV118" s="56"/>
      <c r="AX118" s="56"/>
      <c r="AY118" s="56"/>
      <c r="AZ118" s="56"/>
      <c r="BA118" s="56"/>
      <c r="BB118" s="56"/>
      <c r="BC118" s="56"/>
      <c r="BD118" s="56"/>
      <c r="BE118" s="56"/>
      <c r="BF118" s="56"/>
      <c r="BH118" s="56"/>
      <c r="BI118" s="56"/>
      <c r="BJ118" s="56"/>
      <c r="BK118" s="56"/>
      <c r="BL118" s="56"/>
      <c r="BM118" s="56"/>
      <c r="BN118" s="56"/>
      <c r="BO118" s="56"/>
      <c r="BP118" s="56"/>
      <c r="BR118" s="56"/>
      <c r="BS118" s="56"/>
      <c r="BT118" s="56"/>
      <c r="BU118" s="56"/>
      <c r="BV118" s="56"/>
      <c r="BW118" s="56"/>
      <c r="BX118" s="56"/>
      <c r="BY118" s="56"/>
      <c r="BZ118" s="56"/>
      <c r="CB118" s="56"/>
      <c r="CC118" s="56"/>
      <c r="CD118" s="56"/>
      <c r="CE118" s="56"/>
      <c r="CF118" s="56"/>
      <c r="CG118" s="56"/>
      <c r="CH118" s="56"/>
      <c r="CI118" s="56"/>
      <c r="CJ118" s="56"/>
      <c r="CL118" s="56"/>
      <c r="CM118" s="56"/>
      <c r="CN118" s="56"/>
      <c r="CO118" s="56"/>
      <c r="CP118" s="56"/>
      <c r="CQ118" s="56"/>
      <c r="CR118" s="56"/>
      <c r="CS118" s="56"/>
      <c r="CT118" s="56"/>
      <c r="CV118" s="56"/>
      <c r="CW118" s="56"/>
      <c r="CX118" s="56"/>
      <c r="CY118" s="56"/>
      <c r="CZ118" s="56"/>
      <c r="DA118" s="56"/>
      <c r="DB118" s="56"/>
      <c r="DC118" s="56"/>
      <c r="DD118" s="56"/>
      <c r="DF118" s="56"/>
      <c r="DG118" s="56"/>
      <c r="DH118" s="56"/>
      <c r="DI118" s="56"/>
      <c r="DJ118" s="56"/>
      <c r="DK118" s="56"/>
      <c r="DL118" s="56"/>
      <c r="DM118" s="56"/>
      <c r="DN118" s="56"/>
      <c r="DP118" s="56"/>
      <c r="DQ118" s="56"/>
      <c r="DR118" s="56"/>
      <c r="DS118" s="56"/>
      <c r="DT118" s="56"/>
      <c r="DU118" s="56"/>
      <c r="DV118" s="56"/>
      <c r="DW118" s="56"/>
      <c r="DX118" s="56"/>
      <c r="DZ118" s="56"/>
      <c r="EA118" s="56"/>
      <c r="EB118" s="56"/>
      <c r="EC118" s="56"/>
      <c r="ED118" s="56"/>
      <c r="EE118" s="56"/>
      <c r="EF118" s="56"/>
      <c r="EG118" s="56"/>
      <c r="EH118" s="56"/>
      <c r="EJ118" s="56"/>
      <c r="EK118" s="56"/>
      <c r="EL118" s="56"/>
      <c r="EM118" s="56"/>
      <c r="EN118" s="56"/>
      <c r="EO118" s="56"/>
      <c r="EP118" s="56"/>
      <c r="EQ118" s="56"/>
      <c r="ER118" s="56"/>
      <c r="ET118" s="56"/>
      <c r="EU118" s="56"/>
      <c r="EV118" s="56"/>
      <c r="EW118" s="56"/>
      <c r="EX118" s="56"/>
      <c r="EY118" s="56"/>
      <c r="EZ118" s="56"/>
      <c r="FA118" s="56"/>
      <c r="FB118" s="56"/>
      <c r="FD118" s="56"/>
      <c r="FE118" s="56"/>
      <c r="FF118" s="56"/>
      <c r="FG118" s="56"/>
      <c r="FH118" s="56"/>
      <c r="FI118" s="56"/>
      <c r="FJ118" s="56"/>
      <c r="FK118" s="56"/>
      <c r="FL118" s="56"/>
      <c r="FN118" s="56"/>
      <c r="FO118" s="56"/>
      <c r="FP118" s="56"/>
      <c r="FQ118" s="56"/>
      <c r="FR118" s="56"/>
      <c r="FS118" s="56"/>
      <c r="FT118" s="56"/>
      <c r="FU118" s="56"/>
      <c r="FV118" s="56"/>
      <c r="FX118" s="56"/>
      <c r="FY118" s="56"/>
      <c r="FZ118" s="56"/>
      <c r="GA118" s="56"/>
      <c r="GB118" s="56"/>
      <c r="GC118" s="56"/>
      <c r="GD118" s="56"/>
      <c r="GE118" s="56"/>
      <c r="GF118" s="56"/>
      <c r="GH118" s="56"/>
      <c r="GI118" s="56"/>
      <c r="GJ118" s="56"/>
      <c r="GK118" s="56"/>
      <c r="GL118" s="56"/>
      <c r="GM118" s="56"/>
      <c r="GN118" s="56"/>
      <c r="GO118" s="56"/>
      <c r="GP118" s="56"/>
      <c r="GR118" s="56"/>
      <c r="GS118" s="56"/>
      <c r="GT118" s="56"/>
      <c r="GU118" s="56"/>
      <c r="GV118" s="56"/>
      <c r="GW118" s="56"/>
      <c r="GX118" s="56"/>
      <c r="GY118" s="56"/>
      <c r="GZ118" s="56"/>
      <c r="HB118" s="56"/>
      <c r="HC118" s="56"/>
      <c r="HD118" s="56"/>
      <c r="HE118" s="56"/>
      <c r="HF118" s="56"/>
      <c r="HG118" s="56"/>
      <c r="HH118" s="56"/>
      <c r="HI118" s="56"/>
      <c r="HJ118" s="56"/>
      <c r="HL118" s="56"/>
      <c r="HM118" s="56"/>
      <c r="HN118" s="56"/>
      <c r="HO118" s="56"/>
      <c r="HP118" s="56"/>
      <c r="HQ118" s="56"/>
      <c r="HR118" s="56"/>
      <c r="HS118" s="56"/>
      <c r="HT118" s="56"/>
      <c r="HV118" s="56"/>
      <c r="HW118" s="56"/>
      <c r="HX118" s="56"/>
      <c r="HY118" s="56"/>
      <c r="HZ118" s="56"/>
      <c r="IA118" s="56"/>
      <c r="IB118" s="56"/>
      <c r="IC118" s="56"/>
      <c r="ID118" s="56"/>
      <c r="IF118" s="56"/>
      <c r="IG118" s="56"/>
      <c r="IH118" s="56"/>
      <c r="II118" s="56"/>
      <c r="IJ118" s="56"/>
      <c r="IK118" s="56"/>
      <c r="IL118" s="56"/>
      <c r="IM118" s="56"/>
      <c r="IN118" s="56"/>
      <c r="IP118" s="56"/>
      <c r="IQ118" s="56"/>
      <c r="IR118" s="56"/>
      <c r="IS118" s="56"/>
      <c r="IT118" s="56"/>
      <c r="IU118" s="56"/>
    </row>
    <row r="119" spans="1:255" ht="12.75" customHeight="1" thickBot="1" x14ac:dyDescent="0.25">
      <c r="A119" s="655"/>
      <c r="B119" s="106"/>
      <c r="C119" s="85" t="s">
        <v>66</v>
      </c>
      <c r="D119" s="209"/>
      <c r="E119" s="213"/>
      <c r="F119" s="210"/>
      <c r="G119" s="213"/>
      <c r="H119" s="213"/>
      <c r="I119" s="49"/>
      <c r="J119" s="56"/>
      <c r="K119" s="56"/>
      <c r="L119" s="56"/>
      <c r="M119" s="56"/>
      <c r="N119" s="56"/>
      <c r="O119" s="56"/>
      <c r="P119" s="56"/>
      <c r="Q119" s="56"/>
      <c r="R119" s="56"/>
      <c r="T119" s="56"/>
      <c r="U119" s="56"/>
      <c r="V119" s="56"/>
      <c r="W119" s="56"/>
      <c r="X119" s="56"/>
      <c r="Y119" s="56"/>
      <c r="Z119" s="56"/>
      <c r="AA119" s="56"/>
      <c r="AB119" s="56"/>
      <c r="AD119" s="56"/>
      <c r="AE119" s="56"/>
      <c r="AF119" s="56"/>
      <c r="AG119" s="56"/>
      <c r="AH119" s="56"/>
      <c r="AI119" s="56"/>
      <c r="AJ119" s="56"/>
      <c r="AK119" s="56"/>
      <c r="AL119" s="56"/>
      <c r="AN119" s="56"/>
      <c r="AO119" s="56"/>
      <c r="AP119" s="56"/>
      <c r="AQ119" s="56"/>
      <c r="AR119" s="56"/>
      <c r="AS119" s="56"/>
      <c r="AT119" s="56"/>
      <c r="AU119" s="56"/>
      <c r="AV119" s="56"/>
      <c r="AX119" s="56"/>
      <c r="AY119" s="56"/>
      <c r="AZ119" s="56"/>
      <c r="BA119" s="56"/>
      <c r="BB119" s="56"/>
      <c r="BC119" s="56"/>
      <c r="BD119" s="56"/>
      <c r="BE119" s="56"/>
      <c r="BF119" s="56"/>
      <c r="BH119" s="56"/>
      <c r="BI119" s="56"/>
      <c r="BJ119" s="56"/>
      <c r="BK119" s="56"/>
      <c r="BL119" s="56"/>
      <c r="BM119" s="56"/>
      <c r="BN119" s="56"/>
      <c r="BO119" s="56"/>
      <c r="BP119" s="56"/>
      <c r="BR119" s="56"/>
      <c r="BS119" s="56"/>
      <c r="BT119" s="56"/>
      <c r="BU119" s="56"/>
      <c r="BV119" s="56"/>
      <c r="BW119" s="56"/>
      <c r="BX119" s="56"/>
      <c r="BY119" s="56"/>
      <c r="BZ119" s="56"/>
      <c r="CB119" s="56"/>
      <c r="CC119" s="56"/>
      <c r="CD119" s="56"/>
      <c r="CE119" s="56"/>
      <c r="CF119" s="56"/>
      <c r="CG119" s="56"/>
      <c r="CH119" s="56"/>
      <c r="CI119" s="56"/>
      <c r="CJ119" s="56"/>
      <c r="CL119" s="56"/>
      <c r="CM119" s="56"/>
      <c r="CN119" s="56"/>
      <c r="CO119" s="56"/>
      <c r="CP119" s="56"/>
      <c r="CQ119" s="56"/>
      <c r="CR119" s="56"/>
      <c r="CS119" s="56"/>
      <c r="CT119" s="56"/>
      <c r="CV119" s="56"/>
      <c r="CW119" s="56"/>
      <c r="CX119" s="56"/>
      <c r="CY119" s="56"/>
      <c r="CZ119" s="56"/>
      <c r="DA119" s="56"/>
      <c r="DB119" s="56"/>
      <c r="DC119" s="56"/>
      <c r="DD119" s="56"/>
      <c r="DF119" s="56"/>
      <c r="DG119" s="56"/>
      <c r="DH119" s="56"/>
      <c r="DI119" s="56"/>
      <c r="DJ119" s="56"/>
      <c r="DK119" s="56"/>
      <c r="DL119" s="56"/>
      <c r="DM119" s="56"/>
      <c r="DN119" s="56"/>
      <c r="DP119" s="56"/>
      <c r="DQ119" s="56"/>
      <c r="DR119" s="56"/>
      <c r="DS119" s="56"/>
      <c r="DT119" s="56"/>
      <c r="DU119" s="56"/>
      <c r="DV119" s="56"/>
      <c r="DW119" s="56"/>
      <c r="DX119" s="56"/>
      <c r="DZ119" s="56"/>
      <c r="EA119" s="56"/>
      <c r="EB119" s="56"/>
      <c r="EC119" s="56"/>
      <c r="ED119" s="56"/>
      <c r="EE119" s="56"/>
      <c r="EF119" s="56"/>
      <c r="EG119" s="56"/>
      <c r="EH119" s="56"/>
      <c r="EJ119" s="56"/>
      <c r="EK119" s="56"/>
      <c r="EL119" s="56"/>
      <c r="EM119" s="56"/>
      <c r="EN119" s="56"/>
      <c r="EO119" s="56"/>
      <c r="EP119" s="56"/>
      <c r="EQ119" s="56"/>
      <c r="ER119" s="56"/>
      <c r="ET119" s="56"/>
      <c r="EU119" s="56"/>
      <c r="EV119" s="56"/>
      <c r="EW119" s="56"/>
      <c r="EX119" s="56"/>
      <c r="EY119" s="56"/>
      <c r="EZ119" s="56"/>
      <c r="FA119" s="56"/>
      <c r="FB119" s="56"/>
      <c r="FD119" s="56"/>
      <c r="FE119" s="56"/>
      <c r="FF119" s="56"/>
      <c r="FG119" s="56"/>
      <c r="FH119" s="56"/>
      <c r="FI119" s="56"/>
      <c r="FJ119" s="56"/>
      <c r="FK119" s="56"/>
      <c r="FL119" s="56"/>
      <c r="FN119" s="56"/>
      <c r="FO119" s="56"/>
      <c r="FP119" s="56"/>
      <c r="FQ119" s="56"/>
      <c r="FR119" s="56"/>
      <c r="FS119" s="56"/>
      <c r="FT119" s="56"/>
      <c r="FU119" s="56"/>
      <c r="FV119" s="56"/>
      <c r="FX119" s="56"/>
      <c r="FY119" s="56"/>
      <c r="FZ119" s="56"/>
      <c r="GA119" s="56"/>
      <c r="GB119" s="56"/>
      <c r="GC119" s="56"/>
      <c r="GD119" s="56"/>
      <c r="GE119" s="56"/>
      <c r="GF119" s="56"/>
      <c r="GH119" s="56"/>
      <c r="GI119" s="56"/>
      <c r="GJ119" s="56"/>
      <c r="GK119" s="56"/>
      <c r="GL119" s="56"/>
      <c r="GM119" s="56"/>
      <c r="GN119" s="56"/>
      <c r="GO119" s="56"/>
      <c r="GP119" s="56"/>
      <c r="GR119" s="56"/>
      <c r="GS119" s="56"/>
      <c r="GT119" s="56"/>
      <c r="GU119" s="56"/>
      <c r="GV119" s="56"/>
      <c r="GW119" s="56"/>
      <c r="GX119" s="56"/>
      <c r="GY119" s="56"/>
      <c r="GZ119" s="56"/>
      <c r="HB119" s="56"/>
      <c r="HC119" s="56"/>
      <c r="HD119" s="56"/>
      <c r="HE119" s="56"/>
      <c r="HF119" s="56"/>
      <c r="HG119" s="56"/>
      <c r="HH119" s="56"/>
      <c r="HI119" s="56"/>
      <c r="HJ119" s="56"/>
      <c r="HL119" s="56"/>
      <c r="HM119" s="56"/>
      <c r="HN119" s="56"/>
      <c r="HO119" s="56"/>
      <c r="HP119" s="56"/>
      <c r="HQ119" s="56"/>
      <c r="HR119" s="56"/>
      <c r="HS119" s="56"/>
      <c r="HT119" s="56"/>
      <c r="HV119" s="56"/>
      <c r="HW119" s="56"/>
      <c r="HX119" s="56"/>
      <c r="HY119" s="56"/>
      <c r="HZ119" s="56"/>
      <c r="IA119" s="56"/>
      <c r="IB119" s="56"/>
      <c r="IC119" s="56"/>
      <c r="ID119" s="56"/>
      <c r="IF119" s="56"/>
      <c r="IG119" s="56"/>
      <c r="IH119" s="56"/>
      <c r="II119" s="56"/>
      <c r="IJ119" s="56"/>
      <c r="IK119" s="56"/>
      <c r="IL119" s="56"/>
      <c r="IM119" s="56"/>
      <c r="IN119" s="56"/>
      <c r="IP119" s="56"/>
      <c r="IQ119" s="56"/>
      <c r="IR119" s="56"/>
      <c r="IS119" s="56"/>
      <c r="IT119" s="56"/>
      <c r="IU119" s="56"/>
    </row>
    <row r="120" spans="1:255" ht="12.75" customHeight="1" thickBot="1" x14ac:dyDescent="0.25">
      <c r="A120" s="656"/>
      <c r="B120" s="106"/>
      <c r="C120" s="85" t="s">
        <v>67</v>
      </c>
      <c r="D120" s="10"/>
      <c r="E120" s="302"/>
      <c r="F120" s="20"/>
      <c r="G120" s="302"/>
      <c r="H120" s="302"/>
      <c r="I120" s="49"/>
      <c r="J120" s="56"/>
      <c r="K120" s="56"/>
      <c r="L120" s="56"/>
      <c r="M120" s="56"/>
      <c r="N120" s="56"/>
      <c r="O120" s="56"/>
      <c r="P120" s="56"/>
      <c r="Q120" s="56"/>
      <c r="R120" s="56"/>
      <c r="T120" s="56"/>
      <c r="U120" s="56"/>
      <c r="V120" s="56"/>
      <c r="W120" s="56"/>
      <c r="X120" s="56"/>
      <c r="Y120" s="56"/>
      <c r="Z120" s="56"/>
      <c r="AA120" s="56"/>
      <c r="AB120" s="56"/>
      <c r="AD120" s="56"/>
      <c r="AE120" s="56"/>
      <c r="AF120" s="56"/>
      <c r="AG120" s="56"/>
      <c r="AH120" s="56"/>
      <c r="AI120" s="56"/>
      <c r="AJ120" s="56"/>
      <c r="AK120" s="56"/>
      <c r="AL120" s="56"/>
      <c r="AN120" s="56"/>
      <c r="AO120" s="56"/>
      <c r="AP120" s="56"/>
      <c r="AQ120" s="56"/>
      <c r="AR120" s="56"/>
      <c r="AS120" s="56"/>
      <c r="AT120" s="56"/>
      <c r="AU120" s="56"/>
      <c r="AV120" s="56"/>
      <c r="AX120" s="56"/>
      <c r="AY120" s="56"/>
      <c r="AZ120" s="56"/>
      <c r="BA120" s="56"/>
      <c r="BB120" s="56"/>
      <c r="BC120" s="56"/>
      <c r="BD120" s="56"/>
      <c r="BE120" s="56"/>
      <c r="BF120" s="56"/>
      <c r="BH120" s="56"/>
      <c r="BI120" s="56"/>
      <c r="BJ120" s="56"/>
      <c r="BK120" s="56"/>
      <c r="BL120" s="56"/>
      <c r="BM120" s="56"/>
      <c r="BN120" s="56"/>
      <c r="BO120" s="56"/>
      <c r="BP120" s="56"/>
      <c r="BR120" s="56"/>
      <c r="BS120" s="56"/>
      <c r="BT120" s="56"/>
      <c r="BU120" s="56"/>
      <c r="BV120" s="56"/>
      <c r="BW120" s="56"/>
      <c r="BX120" s="56"/>
      <c r="BY120" s="56"/>
      <c r="BZ120" s="56"/>
      <c r="CB120" s="56"/>
      <c r="CC120" s="56"/>
      <c r="CD120" s="56"/>
      <c r="CE120" s="56"/>
      <c r="CF120" s="56"/>
      <c r="CG120" s="56"/>
      <c r="CH120" s="56"/>
      <c r="CI120" s="56"/>
      <c r="CJ120" s="56"/>
      <c r="CL120" s="56"/>
      <c r="CM120" s="56"/>
      <c r="CN120" s="56"/>
      <c r="CO120" s="56"/>
      <c r="CP120" s="56"/>
      <c r="CQ120" s="56"/>
      <c r="CR120" s="56"/>
      <c r="CS120" s="56"/>
      <c r="CT120" s="56"/>
      <c r="CV120" s="56"/>
      <c r="CW120" s="56"/>
      <c r="CX120" s="56"/>
      <c r="CY120" s="56"/>
      <c r="CZ120" s="56"/>
      <c r="DA120" s="56"/>
      <c r="DB120" s="56"/>
      <c r="DC120" s="56"/>
      <c r="DD120" s="56"/>
      <c r="DF120" s="56"/>
      <c r="DG120" s="56"/>
      <c r="DH120" s="56"/>
      <c r="DI120" s="56"/>
      <c r="DJ120" s="56"/>
      <c r="DK120" s="56"/>
      <c r="DL120" s="56"/>
      <c r="DM120" s="56"/>
      <c r="DN120" s="56"/>
      <c r="DP120" s="56"/>
      <c r="DQ120" s="56"/>
      <c r="DR120" s="56"/>
      <c r="DS120" s="56"/>
      <c r="DT120" s="56"/>
      <c r="DU120" s="56"/>
      <c r="DV120" s="56"/>
      <c r="DW120" s="56"/>
      <c r="DX120" s="56"/>
      <c r="DZ120" s="56"/>
      <c r="EA120" s="56"/>
      <c r="EB120" s="56"/>
      <c r="EC120" s="56"/>
      <c r="ED120" s="56"/>
      <c r="EE120" s="56"/>
      <c r="EF120" s="56"/>
      <c r="EG120" s="56"/>
      <c r="EH120" s="56"/>
      <c r="EJ120" s="56"/>
      <c r="EK120" s="56"/>
      <c r="EL120" s="56"/>
      <c r="EM120" s="56"/>
      <c r="EN120" s="56"/>
      <c r="EO120" s="56"/>
      <c r="EP120" s="56"/>
      <c r="EQ120" s="56"/>
      <c r="ER120" s="56"/>
      <c r="ET120" s="56"/>
      <c r="EU120" s="56"/>
      <c r="EV120" s="56"/>
      <c r="EW120" s="56"/>
      <c r="EX120" s="56"/>
      <c r="EY120" s="56"/>
      <c r="EZ120" s="56"/>
      <c r="FA120" s="56"/>
      <c r="FB120" s="56"/>
      <c r="FD120" s="56"/>
      <c r="FE120" s="56"/>
      <c r="FF120" s="56"/>
      <c r="FG120" s="56"/>
      <c r="FH120" s="56"/>
      <c r="FI120" s="56"/>
      <c r="FJ120" s="56"/>
      <c r="FK120" s="56"/>
      <c r="FL120" s="56"/>
      <c r="FN120" s="56"/>
      <c r="FO120" s="56"/>
      <c r="FP120" s="56"/>
      <c r="FQ120" s="56"/>
      <c r="FR120" s="56"/>
      <c r="FS120" s="56"/>
      <c r="FT120" s="56"/>
      <c r="FU120" s="56"/>
      <c r="FV120" s="56"/>
      <c r="FX120" s="56"/>
      <c r="FY120" s="56"/>
      <c r="FZ120" s="56"/>
      <c r="GA120" s="56"/>
      <c r="GB120" s="56"/>
      <c r="GC120" s="56"/>
      <c r="GD120" s="56"/>
      <c r="GE120" s="56"/>
      <c r="GF120" s="56"/>
      <c r="GH120" s="56"/>
      <c r="GI120" s="56"/>
      <c r="GJ120" s="56"/>
      <c r="GK120" s="56"/>
      <c r="GL120" s="56"/>
      <c r="GM120" s="56"/>
      <c r="GN120" s="56"/>
      <c r="GO120" s="56"/>
      <c r="GP120" s="56"/>
      <c r="GR120" s="56"/>
      <c r="GS120" s="56"/>
      <c r="GT120" s="56"/>
      <c r="GU120" s="56"/>
      <c r="GV120" s="56"/>
      <c r="GW120" s="56"/>
      <c r="GX120" s="56"/>
      <c r="GY120" s="56"/>
      <c r="GZ120" s="56"/>
      <c r="HB120" s="56"/>
      <c r="HC120" s="56"/>
      <c r="HD120" s="56"/>
      <c r="HE120" s="56"/>
      <c r="HF120" s="56"/>
      <c r="HG120" s="56"/>
      <c r="HH120" s="56"/>
      <c r="HI120" s="56"/>
      <c r="HJ120" s="56"/>
      <c r="HL120" s="56"/>
      <c r="HM120" s="56"/>
      <c r="HN120" s="56"/>
      <c r="HO120" s="56"/>
      <c r="HP120" s="56"/>
      <c r="HQ120" s="56"/>
      <c r="HR120" s="56"/>
      <c r="HS120" s="56"/>
      <c r="HT120" s="56"/>
      <c r="HV120" s="56"/>
      <c r="HW120" s="56"/>
      <c r="HX120" s="56"/>
      <c r="HY120" s="56"/>
      <c r="HZ120" s="56"/>
      <c r="IA120" s="56"/>
      <c r="IB120" s="56"/>
      <c r="IC120" s="56"/>
      <c r="ID120" s="56"/>
      <c r="IF120" s="56"/>
      <c r="IG120" s="56"/>
      <c r="IH120" s="56"/>
      <c r="II120" s="56"/>
      <c r="IJ120" s="56"/>
      <c r="IK120" s="56"/>
      <c r="IL120" s="56"/>
      <c r="IM120" s="56"/>
      <c r="IN120" s="56"/>
      <c r="IP120" s="56"/>
      <c r="IQ120" s="56"/>
      <c r="IR120" s="56"/>
      <c r="IS120" s="56"/>
      <c r="IT120" s="56"/>
      <c r="IU120" s="56"/>
    </row>
    <row r="121" spans="1:255" ht="12.75" customHeight="1" thickBot="1" x14ac:dyDescent="0.25">
      <c r="A121" s="656"/>
      <c r="B121" s="106"/>
      <c r="C121" s="85" t="s">
        <v>70</v>
      </c>
      <c r="D121" s="10"/>
      <c r="E121" s="302"/>
      <c r="F121" s="20"/>
      <c r="G121" s="302"/>
      <c r="H121" s="302"/>
      <c r="I121" s="49"/>
    </row>
    <row r="122" spans="1:255" ht="13.5" thickBot="1" x14ac:dyDescent="0.25">
      <c r="A122" s="656"/>
      <c r="B122" s="106"/>
      <c r="C122" s="85" t="s">
        <v>72</v>
      </c>
      <c r="D122" s="10"/>
      <c r="E122" s="302"/>
      <c r="F122" s="20"/>
      <c r="G122" s="302"/>
      <c r="H122" s="302"/>
      <c r="I122" s="49"/>
    </row>
    <row r="123" spans="1:255" ht="12.75" customHeight="1" thickBot="1" x14ac:dyDescent="0.25">
      <c r="A123" s="656"/>
      <c r="B123" s="106"/>
      <c r="C123" s="85" t="s">
        <v>73</v>
      </c>
      <c r="D123" s="10"/>
      <c r="E123" s="302"/>
      <c r="F123" s="20"/>
      <c r="G123" s="302"/>
      <c r="H123" s="302"/>
      <c r="I123" s="49"/>
    </row>
    <row r="124" spans="1:255" ht="12.75" customHeight="1" thickBot="1" x14ac:dyDescent="0.25">
      <c r="A124" s="656"/>
      <c r="B124" s="106"/>
      <c r="C124" s="85" t="s">
        <v>74</v>
      </c>
      <c r="D124" s="9"/>
      <c r="E124" s="202"/>
      <c r="F124" s="20"/>
      <c r="G124" s="202"/>
      <c r="H124" s="202"/>
      <c r="I124" s="49"/>
    </row>
    <row r="125" spans="1:255" ht="12.75" customHeight="1" thickBot="1" x14ac:dyDescent="0.25">
      <c r="A125" s="656"/>
      <c r="B125" s="106"/>
      <c r="C125" s="85" t="s">
        <v>75</v>
      </c>
      <c r="D125" s="9"/>
      <c r="E125" s="202"/>
      <c r="F125" s="20"/>
      <c r="G125" s="202"/>
      <c r="H125" s="202"/>
      <c r="I125" s="49"/>
    </row>
    <row r="126" spans="1:255" ht="13.5" thickBot="1" x14ac:dyDescent="0.25">
      <c r="A126" s="656"/>
      <c r="B126" s="106"/>
      <c r="C126" s="85" t="s">
        <v>76</v>
      </c>
      <c r="D126" s="9"/>
      <c r="E126" s="202"/>
      <c r="F126" s="20"/>
      <c r="G126" s="202"/>
      <c r="H126" s="202"/>
      <c r="I126" s="49"/>
    </row>
    <row r="127" spans="1:255" ht="13.5" thickBot="1" x14ac:dyDescent="0.25">
      <c r="A127" s="656"/>
      <c r="B127" s="106"/>
      <c r="C127" s="85" t="s">
        <v>77</v>
      </c>
      <c r="D127" s="9"/>
      <c r="E127" s="202"/>
      <c r="F127" s="20"/>
      <c r="G127" s="202"/>
      <c r="H127" s="202"/>
      <c r="I127" s="49"/>
    </row>
    <row r="128" spans="1:255" ht="13.5" thickBot="1" x14ac:dyDescent="0.25">
      <c r="A128" s="656"/>
      <c r="B128" s="106"/>
      <c r="C128" s="85" t="s">
        <v>78</v>
      </c>
      <c r="D128" s="9"/>
      <c r="E128" s="202"/>
      <c r="F128" s="20"/>
      <c r="G128" s="202"/>
      <c r="H128" s="202"/>
      <c r="I128" s="49"/>
    </row>
    <row r="129" spans="1:9" ht="13.5" thickBot="1" x14ac:dyDescent="0.25">
      <c r="A129" s="656"/>
      <c r="B129" s="106"/>
      <c r="C129" s="85" t="s">
        <v>79</v>
      </c>
      <c r="D129" s="9"/>
      <c r="E129" s="202"/>
      <c r="F129" s="20"/>
      <c r="G129" s="202"/>
      <c r="H129" s="202"/>
      <c r="I129" s="49"/>
    </row>
    <row r="130" spans="1:9" ht="13.5" thickBot="1" x14ac:dyDescent="0.25">
      <c r="A130" s="657"/>
      <c r="B130" s="106"/>
      <c r="C130" s="85" t="s">
        <v>80</v>
      </c>
      <c r="D130" s="211"/>
      <c r="E130" s="214"/>
      <c r="F130" s="211"/>
      <c r="G130" s="214"/>
      <c r="H130" s="214"/>
      <c r="I130" s="49"/>
    </row>
    <row r="131" spans="1:9" ht="26.25" thickBot="1" x14ac:dyDescent="0.25">
      <c r="A131" s="117" t="s">
        <v>2277</v>
      </c>
      <c r="B131" s="164"/>
      <c r="C131" s="85" t="s">
        <v>87</v>
      </c>
      <c r="D131" s="238"/>
      <c r="E131" s="239"/>
      <c r="F131" s="238"/>
      <c r="G131" s="239"/>
      <c r="H131" s="255"/>
      <c r="I131" s="256">
        <v>10866.71</v>
      </c>
    </row>
    <row r="132" spans="1:9" ht="13.5" thickBot="1" x14ac:dyDescent="0.25">
      <c r="A132" s="46"/>
      <c r="B132" s="76">
        <f>SUM(B119:B131)</f>
        <v>0</v>
      </c>
      <c r="C132" s="75"/>
      <c r="D132" s="76"/>
      <c r="E132" s="77"/>
      <c r="F132" s="75"/>
      <c r="G132" s="75"/>
      <c r="H132" s="76" t="s">
        <v>17</v>
      </c>
      <c r="I132" s="76">
        <f>SUM(I119:I131)</f>
        <v>10866.71</v>
      </c>
    </row>
    <row r="133" spans="1:9" ht="32.25" thickBot="1" x14ac:dyDescent="0.25">
      <c r="A133" s="134" t="s">
        <v>96</v>
      </c>
      <c r="B133" s="114" t="s">
        <v>16</v>
      </c>
      <c r="C133" s="114" t="s">
        <v>5</v>
      </c>
      <c r="D133" s="114" t="s">
        <v>23</v>
      </c>
      <c r="E133" s="279" t="s">
        <v>18</v>
      </c>
      <c r="F133" s="114" t="s">
        <v>19</v>
      </c>
      <c r="G133" s="114" t="s">
        <v>10</v>
      </c>
      <c r="H133" s="114" t="s">
        <v>13</v>
      </c>
      <c r="I133" s="115" t="s">
        <v>12</v>
      </c>
    </row>
    <row r="134" spans="1:9" ht="13.5" thickBot="1" x14ac:dyDescent="0.25">
      <c r="A134" s="206"/>
      <c r="B134" s="185"/>
      <c r="C134" s="70" t="s">
        <v>87</v>
      </c>
      <c r="D134" s="163"/>
      <c r="E134" s="53"/>
      <c r="F134" s="53"/>
      <c r="G134" s="53"/>
      <c r="H134" s="153"/>
      <c r="I134" s="471">
        <v>15350.21</v>
      </c>
    </row>
    <row r="135" spans="1:9" ht="13.5" thickBot="1" x14ac:dyDescent="0.25">
      <c r="A135" s="134"/>
      <c r="B135" s="271"/>
      <c r="C135" s="75"/>
      <c r="D135" s="76"/>
      <c r="E135" s="77"/>
      <c r="F135" s="75"/>
      <c r="G135" s="75"/>
      <c r="H135" s="76"/>
      <c r="I135" s="78">
        <f>SUM(I134)</f>
        <v>15350.21</v>
      </c>
    </row>
    <row r="136" spans="1:9" x14ac:dyDescent="0.2">
      <c r="A136" s="9"/>
      <c r="B136" s="9"/>
      <c r="C136" s="9"/>
      <c r="D136" s="9"/>
      <c r="E136" s="9"/>
      <c r="F136" s="20"/>
      <c r="G136" s="20"/>
      <c r="H136" s="20"/>
      <c r="I136" s="20"/>
    </row>
    <row r="137" spans="1:9" ht="12.75" customHeight="1" x14ac:dyDescent="0.2">
      <c r="A137" s="21" t="s">
        <v>21</v>
      </c>
      <c r="B137" s="22"/>
      <c r="C137" s="23"/>
      <c r="D137" s="4" t="s">
        <v>9</v>
      </c>
      <c r="E137" s="4" t="s">
        <v>6</v>
      </c>
      <c r="F137" s="119" t="s">
        <v>7</v>
      </c>
    </row>
    <row r="138" spans="1:9" ht="12.75" customHeight="1" x14ac:dyDescent="0.2">
      <c r="A138" s="642" t="s">
        <v>15</v>
      </c>
      <c r="B138" s="643"/>
      <c r="C138" s="25"/>
      <c r="D138" s="26">
        <f>B28</f>
        <v>29383.809999999998</v>
      </c>
      <c r="E138" s="26">
        <f>I28</f>
        <v>2562.89</v>
      </c>
      <c r="F138" s="120">
        <f>D138+E138</f>
        <v>31946.699999999997</v>
      </c>
    </row>
    <row r="139" spans="1:9" ht="12.75" customHeight="1" x14ac:dyDescent="0.2">
      <c r="A139" s="642" t="s">
        <v>1067</v>
      </c>
      <c r="B139" s="643"/>
      <c r="C139" s="25"/>
      <c r="D139" s="26">
        <f>B43</f>
        <v>43401.87</v>
      </c>
      <c r="E139" s="26">
        <f>I43</f>
        <v>629.80999999999995</v>
      </c>
      <c r="F139" s="120">
        <f>D139+E139</f>
        <v>44031.68</v>
      </c>
    </row>
    <row r="140" spans="1:9" ht="12.75" customHeight="1" x14ac:dyDescent="0.2">
      <c r="A140" s="642" t="s">
        <v>14</v>
      </c>
      <c r="B140" s="643"/>
      <c r="C140" s="25"/>
      <c r="D140" s="26">
        <f>B62</f>
        <v>31041.350000000002</v>
      </c>
      <c r="E140" s="26">
        <f>I62</f>
        <v>442.69</v>
      </c>
      <c r="F140" s="120">
        <f>D140+E140</f>
        <v>31484.04</v>
      </c>
    </row>
    <row r="141" spans="1:9" ht="12.75" customHeight="1" x14ac:dyDescent="0.2">
      <c r="A141" s="642" t="s">
        <v>146</v>
      </c>
      <c r="B141" s="643"/>
      <c r="C141" s="25"/>
      <c r="D141" s="26">
        <f>B77</f>
        <v>0</v>
      </c>
      <c r="E141" s="26">
        <f>I77</f>
        <v>0</v>
      </c>
      <c r="F141" s="120">
        <f>D141+E141</f>
        <v>0</v>
      </c>
      <c r="G141" s="56"/>
    </row>
    <row r="142" spans="1:9" ht="12.75" customHeight="1" x14ac:dyDescent="0.2">
      <c r="A142" s="642" t="s">
        <v>26</v>
      </c>
      <c r="B142" s="643"/>
      <c r="C142" s="25"/>
      <c r="D142" s="26">
        <f>B117</f>
        <v>9436.4599999999991</v>
      </c>
      <c r="E142" s="26">
        <f>I117</f>
        <v>482.04</v>
      </c>
      <c r="F142" s="120">
        <f>D142+E142</f>
        <v>9918.5</v>
      </c>
      <c r="G142" s="56"/>
    </row>
    <row r="143" spans="1:9" ht="12.75" customHeight="1" x14ac:dyDescent="0.2">
      <c r="A143" s="646" t="s">
        <v>69</v>
      </c>
      <c r="B143" s="647"/>
      <c r="C143" s="245"/>
      <c r="D143" s="246"/>
      <c r="E143" s="246"/>
      <c r="F143" s="242">
        <f>F144+F147+F148+F149+F150+F145+F146</f>
        <v>37988.1</v>
      </c>
      <c r="G143" s="56"/>
    </row>
    <row r="144" spans="1:9" ht="12.75" customHeight="1" x14ac:dyDescent="0.2">
      <c r="A144" s="644" t="s">
        <v>82</v>
      </c>
      <c r="B144" s="645"/>
      <c r="C144" s="25"/>
      <c r="D144" s="26"/>
      <c r="E144" s="26"/>
      <c r="F144" s="120">
        <f>I91</f>
        <v>2815.389999999999</v>
      </c>
      <c r="G144" s="56"/>
    </row>
    <row r="145" spans="1:7" ht="53.45" customHeight="1" x14ac:dyDescent="0.2">
      <c r="A145" s="650" t="s">
        <v>2275</v>
      </c>
      <c r="B145" s="651"/>
      <c r="C145" s="25"/>
      <c r="D145" s="26"/>
      <c r="E145" s="26"/>
      <c r="F145" s="120">
        <f>I94</f>
        <v>102.12</v>
      </c>
      <c r="G145" s="56"/>
    </row>
    <row r="146" spans="1:7" ht="52.15" customHeight="1" x14ac:dyDescent="0.2">
      <c r="A146" s="650" t="s">
        <v>2276</v>
      </c>
      <c r="B146" s="651"/>
      <c r="C146" s="25"/>
      <c r="D146" s="26"/>
      <c r="E146" s="26"/>
      <c r="F146" s="120">
        <f>I97</f>
        <v>715.26</v>
      </c>
      <c r="G146" s="56"/>
    </row>
    <row r="147" spans="1:7" ht="12.75" customHeight="1" x14ac:dyDescent="0.2">
      <c r="A147" s="642" t="s">
        <v>2270</v>
      </c>
      <c r="B147" s="643"/>
      <c r="C147" s="25"/>
      <c r="D147" s="26"/>
      <c r="E147" s="26"/>
      <c r="F147" s="120">
        <f>I98</f>
        <v>28800.3</v>
      </c>
      <c r="G147" s="56"/>
    </row>
    <row r="148" spans="1:7" ht="12.75" customHeight="1" x14ac:dyDescent="0.2">
      <c r="A148" s="644" t="s">
        <v>84</v>
      </c>
      <c r="B148" s="645"/>
      <c r="C148" s="25"/>
      <c r="D148" s="26"/>
      <c r="E148" s="26"/>
      <c r="F148" s="120">
        <f>I99</f>
        <v>2150.9</v>
      </c>
      <c r="G148" s="56"/>
    </row>
    <row r="149" spans="1:7" ht="12.75" customHeight="1" x14ac:dyDescent="0.2">
      <c r="A149" s="644" t="s">
        <v>86</v>
      </c>
      <c r="B149" s="645"/>
      <c r="C149" s="25"/>
      <c r="D149" s="26"/>
      <c r="E149" s="26"/>
      <c r="F149" s="120">
        <f>I100</f>
        <v>1963.63</v>
      </c>
      <c r="G149" s="56"/>
    </row>
    <row r="150" spans="1:7" ht="12.75" customHeight="1" x14ac:dyDescent="0.2">
      <c r="A150" s="644" t="s">
        <v>88</v>
      </c>
      <c r="B150" s="645"/>
      <c r="C150" s="25"/>
      <c r="D150" s="26"/>
      <c r="E150" s="26"/>
      <c r="F150" s="120">
        <f>I101</f>
        <v>1440.5</v>
      </c>
      <c r="G150" s="56"/>
    </row>
    <row r="151" spans="1:7" ht="24" customHeight="1" x14ac:dyDescent="0.2">
      <c r="A151" s="650" t="s">
        <v>2</v>
      </c>
      <c r="B151" s="651"/>
      <c r="C151" s="25"/>
      <c r="D151" s="26">
        <f>B132</f>
        <v>0</v>
      </c>
      <c r="E151" s="26"/>
      <c r="F151" s="120">
        <f>D151+E151+I132</f>
        <v>10866.71</v>
      </c>
      <c r="G151" s="56"/>
    </row>
    <row r="152" spans="1:7" ht="27" customHeight="1" x14ac:dyDescent="0.2">
      <c r="A152" s="650" t="s">
        <v>96</v>
      </c>
      <c r="B152" s="651"/>
      <c r="C152" s="25"/>
      <c r="D152" s="26"/>
      <c r="E152" s="26"/>
      <c r="F152" s="120">
        <f>I135</f>
        <v>15350.21</v>
      </c>
      <c r="G152" s="56"/>
    </row>
    <row r="153" spans="1:7" ht="12.75" customHeight="1" x14ac:dyDescent="0.2">
      <c r="A153" s="648" t="s">
        <v>22</v>
      </c>
      <c r="B153" s="649"/>
      <c r="C153" s="27"/>
      <c r="D153" s="28">
        <f>SUM(D138:D151)</f>
        <v>113263.48999999999</v>
      </c>
      <c r="E153" s="28">
        <f>SUM(E138:E142)</f>
        <v>4117.43</v>
      </c>
      <c r="F153" s="121">
        <f>F138+F139+F140+F141+F142+F143+F151+F152</f>
        <v>181585.94</v>
      </c>
    </row>
  </sheetData>
  <autoFilter ref="A5:I117"/>
  <mergeCells count="36">
    <mergeCell ref="A58:A60"/>
    <mergeCell ref="B18:B24"/>
    <mergeCell ref="A25:A26"/>
    <mergeCell ref="C25:C26"/>
    <mergeCell ref="B25:B26"/>
    <mergeCell ref="D25:D26"/>
    <mergeCell ref="B11:B13"/>
    <mergeCell ref="D18:D24"/>
    <mergeCell ref="A18:A24"/>
    <mergeCell ref="C18:C24"/>
    <mergeCell ref="G1:H1"/>
    <mergeCell ref="G2:H2"/>
    <mergeCell ref="A1:B1"/>
    <mergeCell ref="A11:A13"/>
    <mergeCell ref="C11:C13"/>
    <mergeCell ref="D11:D13"/>
    <mergeCell ref="A153:B153"/>
    <mergeCell ref="A119:A130"/>
    <mergeCell ref="A151:B151"/>
    <mergeCell ref="A143:B143"/>
    <mergeCell ref="A142:B142"/>
    <mergeCell ref="A152:B152"/>
    <mergeCell ref="A149:B149"/>
    <mergeCell ref="A141:B141"/>
    <mergeCell ref="A150:B150"/>
    <mergeCell ref="A148:B148"/>
    <mergeCell ref="A79:A90"/>
    <mergeCell ref="A139:B139"/>
    <mergeCell ref="A140:B140"/>
    <mergeCell ref="A147:B147"/>
    <mergeCell ref="A138:B138"/>
    <mergeCell ref="A144:B144"/>
    <mergeCell ref="A92:A94"/>
    <mergeCell ref="A95:A97"/>
    <mergeCell ref="A145:B145"/>
    <mergeCell ref="A146:B146"/>
  </mergeCells>
  <phoneticPr fontId="0" type="noConversion"/>
  <pageMargins left="0" right="0" top="0.19685039370078741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54"/>
  <dimension ref="A1:IU139"/>
  <sheetViews>
    <sheetView topLeftCell="A109" zoomScaleNormal="100" workbookViewId="0">
      <selection activeCell="B60" sqref="B60"/>
    </sheetView>
  </sheetViews>
  <sheetFormatPr defaultRowHeight="12.75" customHeight="1" x14ac:dyDescent="0.2"/>
  <cols>
    <col min="1" max="1" width="26.5703125" customWidth="1"/>
    <col min="2" max="3" width="12.85546875" customWidth="1"/>
    <col min="4" max="4" width="15.85546875" customWidth="1"/>
    <col min="5" max="5" width="26.28515625" customWidth="1"/>
    <col min="6" max="6" width="12.42578125" customWidth="1"/>
    <col min="7" max="7" width="7.28515625" customWidth="1"/>
    <col min="8" max="8" width="12.85546875" customWidth="1"/>
    <col min="9" max="9" width="11.42578125" customWidth="1"/>
  </cols>
  <sheetData>
    <row r="1" spans="1:9" ht="12.75" customHeight="1" x14ac:dyDescent="0.2">
      <c r="A1" s="708" t="s">
        <v>85</v>
      </c>
      <c r="B1" s="70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711.7</v>
      </c>
      <c r="E2" s="5">
        <v>184407.54</v>
      </c>
      <c r="F2" s="6">
        <v>162053.43</v>
      </c>
      <c r="G2" s="640">
        <f>E2-F2</f>
        <v>22354.110000000015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48</v>
      </c>
      <c r="E3" s="1" t="s">
        <v>53</v>
      </c>
      <c r="F3" s="1"/>
      <c r="G3" s="1"/>
      <c r="H3" s="1" t="s">
        <v>25</v>
      </c>
      <c r="I3" s="8">
        <f>F2-F139</f>
        <v>-21869.589999999997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51.7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x14ac:dyDescent="0.2">
      <c r="A6" s="622" t="s">
        <v>243</v>
      </c>
      <c r="B6" s="625">
        <v>1269.8499999999999</v>
      </c>
      <c r="C6" s="625" t="s">
        <v>66</v>
      </c>
      <c r="D6" s="658" t="s">
        <v>111</v>
      </c>
      <c r="E6" s="82" t="s">
        <v>244</v>
      </c>
      <c r="F6" s="82" t="s">
        <v>99</v>
      </c>
      <c r="G6" s="82">
        <v>1</v>
      </c>
      <c r="H6" s="339">
        <v>315</v>
      </c>
      <c r="I6" s="156">
        <f t="shared" ref="I6:I24" si="0">G6*H6</f>
        <v>315</v>
      </c>
    </row>
    <row r="7" spans="1:9" ht="12.75" customHeight="1" x14ac:dyDescent="0.2">
      <c r="A7" s="623"/>
      <c r="B7" s="632"/>
      <c r="C7" s="632"/>
      <c r="D7" s="660"/>
      <c r="E7" s="15" t="s">
        <v>151</v>
      </c>
      <c r="F7" s="15" t="s">
        <v>100</v>
      </c>
      <c r="G7" s="15">
        <v>1.5</v>
      </c>
      <c r="H7" s="16">
        <v>77</v>
      </c>
      <c r="I7" s="43">
        <f t="shared" si="0"/>
        <v>115.5</v>
      </c>
    </row>
    <row r="8" spans="1:9" ht="12.75" customHeight="1" thickBot="1" x14ac:dyDescent="0.25">
      <c r="A8" s="624"/>
      <c r="B8" s="626"/>
      <c r="C8" s="626"/>
      <c r="D8" s="659"/>
      <c r="E8" s="40" t="s">
        <v>127</v>
      </c>
      <c r="F8" s="40" t="s">
        <v>100</v>
      </c>
      <c r="G8" s="40">
        <v>1</v>
      </c>
      <c r="H8" s="41">
        <v>82</v>
      </c>
      <c r="I8" s="42">
        <f t="shared" si="0"/>
        <v>82</v>
      </c>
    </row>
    <row r="9" spans="1:9" ht="12.75" customHeight="1" x14ac:dyDescent="0.2">
      <c r="A9" s="260"/>
      <c r="B9" s="33">
        <v>1380.18</v>
      </c>
      <c r="C9" s="33" t="s">
        <v>67</v>
      </c>
      <c r="D9" s="262"/>
      <c r="E9" s="35"/>
      <c r="F9" s="35"/>
      <c r="G9" s="35"/>
      <c r="H9" s="36"/>
      <c r="I9" s="33">
        <f t="shared" si="0"/>
        <v>0</v>
      </c>
    </row>
    <row r="10" spans="1:9" ht="12.75" customHeight="1" x14ac:dyDescent="0.2">
      <c r="A10" s="263"/>
      <c r="B10" s="13">
        <v>1923.48</v>
      </c>
      <c r="C10" s="33" t="s">
        <v>70</v>
      </c>
      <c r="D10" s="265"/>
      <c r="E10" s="15"/>
      <c r="F10" s="15"/>
      <c r="G10" s="15"/>
      <c r="H10" s="16"/>
      <c r="I10" s="13">
        <f t="shared" si="0"/>
        <v>0</v>
      </c>
    </row>
    <row r="11" spans="1:9" ht="12.75" customHeight="1" x14ac:dyDescent="0.2">
      <c r="A11" s="263"/>
      <c r="B11" s="13">
        <v>1640.86</v>
      </c>
      <c r="C11" s="33" t="s">
        <v>72</v>
      </c>
      <c r="D11" s="268"/>
      <c r="E11" s="15"/>
      <c r="F11" s="15"/>
      <c r="G11" s="15"/>
      <c r="H11" s="16"/>
      <c r="I11" s="13">
        <f t="shared" si="0"/>
        <v>0</v>
      </c>
    </row>
    <row r="12" spans="1:9" ht="12.75" customHeight="1" x14ac:dyDescent="0.2">
      <c r="A12" s="263"/>
      <c r="B12" s="13">
        <v>1489.96</v>
      </c>
      <c r="C12" s="33" t="s">
        <v>73</v>
      </c>
      <c r="D12" s="268"/>
      <c r="E12" s="15"/>
      <c r="F12" s="15"/>
      <c r="G12" s="15"/>
      <c r="H12" s="16"/>
      <c r="I12" s="13">
        <f t="shared" si="0"/>
        <v>0</v>
      </c>
    </row>
    <row r="13" spans="1:9" ht="12.75" customHeight="1" x14ac:dyDescent="0.2">
      <c r="A13" s="263"/>
      <c r="B13" s="13">
        <v>1772.7</v>
      </c>
      <c r="C13" s="33" t="s">
        <v>74</v>
      </c>
      <c r="D13" s="268"/>
      <c r="E13" s="15"/>
      <c r="F13" s="15"/>
      <c r="G13" s="15"/>
      <c r="H13" s="16"/>
      <c r="I13" s="13">
        <f t="shared" si="0"/>
        <v>0</v>
      </c>
    </row>
    <row r="14" spans="1:9" ht="12.75" customHeight="1" thickBot="1" x14ac:dyDescent="0.25">
      <c r="A14" s="308"/>
      <c r="B14" s="71">
        <v>2400.12</v>
      </c>
      <c r="C14" s="70" t="s">
        <v>75</v>
      </c>
      <c r="D14" s="318"/>
      <c r="E14" s="73"/>
      <c r="F14" s="73"/>
      <c r="G14" s="73"/>
      <c r="H14" s="74"/>
      <c r="I14" s="71">
        <f t="shared" si="0"/>
        <v>0</v>
      </c>
    </row>
    <row r="15" spans="1:9" ht="12.75" customHeight="1" x14ac:dyDescent="0.2">
      <c r="A15" s="622" t="s">
        <v>1527</v>
      </c>
      <c r="B15" s="625">
        <v>3374.94</v>
      </c>
      <c r="C15" s="625" t="s">
        <v>76</v>
      </c>
      <c r="D15" s="658" t="s">
        <v>356</v>
      </c>
      <c r="E15" s="37" t="s">
        <v>1528</v>
      </c>
      <c r="F15" s="37" t="s">
        <v>99</v>
      </c>
      <c r="G15" s="37">
        <v>2</v>
      </c>
      <c r="H15" s="38">
        <v>265</v>
      </c>
      <c r="I15" s="39">
        <f t="shared" si="0"/>
        <v>530</v>
      </c>
    </row>
    <row r="16" spans="1:9" ht="12.75" customHeight="1" x14ac:dyDescent="0.2">
      <c r="A16" s="623"/>
      <c r="B16" s="632"/>
      <c r="C16" s="632"/>
      <c r="D16" s="660"/>
      <c r="E16" s="15" t="s">
        <v>1033</v>
      </c>
      <c r="F16" s="15" t="s">
        <v>101</v>
      </c>
      <c r="G16" s="15">
        <v>6</v>
      </c>
      <c r="H16" s="16">
        <v>104.87</v>
      </c>
      <c r="I16" s="43">
        <f t="shared" si="0"/>
        <v>629.22</v>
      </c>
    </row>
    <row r="17" spans="1:9" ht="12.75" customHeight="1" x14ac:dyDescent="0.2">
      <c r="A17" s="623"/>
      <c r="B17" s="632"/>
      <c r="C17" s="632"/>
      <c r="D17" s="660"/>
      <c r="E17" s="15" t="s">
        <v>1518</v>
      </c>
      <c r="F17" s="15" t="s">
        <v>100</v>
      </c>
      <c r="G17" s="15">
        <v>0.1</v>
      </c>
      <c r="H17" s="16">
        <v>170</v>
      </c>
      <c r="I17" s="43">
        <f t="shared" si="0"/>
        <v>17</v>
      </c>
    </row>
    <row r="18" spans="1:9" ht="12.75" customHeight="1" thickBot="1" x14ac:dyDescent="0.25">
      <c r="A18" s="624"/>
      <c r="B18" s="632"/>
      <c r="C18" s="632"/>
      <c r="D18" s="659"/>
      <c r="E18" s="40" t="s">
        <v>151</v>
      </c>
      <c r="F18" s="40" t="s">
        <v>100</v>
      </c>
      <c r="G18" s="40">
        <v>0.1</v>
      </c>
      <c r="H18" s="41">
        <v>80</v>
      </c>
      <c r="I18" s="42">
        <f t="shared" si="0"/>
        <v>8</v>
      </c>
    </row>
    <row r="19" spans="1:9" ht="12.75" customHeight="1" x14ac:dyDescent="0.2">
      <c r="A19" s="622" t="s">
        <v>1529</v>
      </c>
      <c r="B19" s="632"/>
      <c r="C19" s="632"/>
      <c r="D19" s="658" t="s">
        <v>1530</v>
      </c>
      <c r="E19" s="37" t="s">
        <v>1531</v>
      </c>
      <c r="F19" s="37" t="s">
        <v>528</v>
      </c>
      <c r="G19" s="37">
        <v>4</v>
      </c>
      <c r="H19" s="38">
        <v>230</v>
      </c>
      <c r="I19" s="39">
        <f t="shared" si="0"/>
        <v>920</v>
      </c>
    </row>
    <row r="20" spans="1:9" ht="12.75" customHeight="1" thickBot="1" x14ac:dyDescent="0.25">
      <c r="A20" s="624"/>
      <c r="B20" s="626"/>
      <c r="C20" s="626"/>
      <c r="D20" s="659"/>
      <c r="E20" s="40" t="s">
        <v>1532</v>
      </c>
      <c r="F20" s="40" t="s">
        <v>100</v>
      </c>
      <c r="G20" s="40">
        <v>1.5</v>
      </c>
      <c r="H20" s="41">
        <v>105</v>
      </c>
      <c r="I20" s="42">
        <f t="shared" si="0"/>
        <v>157.5</v>
      </c>
    </row>
    <row r="21" spans="1:9" ht="12.75" customHeight="1" x14ac:dyDescent="0.2">
      <c r="A21" s="260"/>
      <c r="B21" s="33">
        <v>3367.09</v>
      </c>
      <c r="C21" s="33" t="s">
        <v>77</v>
      </c>
      <c r="D21" s="262"/>
      <c r="E21" s="35"/>
      <c r="F21" s="35"/>
      <c r="G21" s="35"/>
      <c r="H21" s="36"/>
      <c r="I21" s="33">
        <f t="shared" si="0"/>
        <v>0</v>
      </c>
    </row>
    <row r="22" spans="1:9" ht="12.75" customHeight="1" x14ac:dyDescent="0.2">
      <c r="A22" s="263"/>
      <c r="B22" s="13">
        <v>4991.8999999999996</v>
      </c>
      <c r="C22" s="13" t="s">
        <v>78</v>
      </c>
      <c r="D22" s="265"/>
      <c r="E22" s="15"/>
      <c r="F22" s="15"/>
      <c r="G22" s="15"/>
      <c r="H22" s="16"/>
      <c r="I22" s="13">
        <f t="shared" si="0"/>
        <v>0</v>
      </c>
    </row>
    <row r="23" spans="1:9" ht="12.75" customHeight="1" x14ac:dyDescent="0.2">
      <c r="A23" s="263"/>
      <c r="B23" s="13">
        <v>4095.65</v>
      </c>
      <c r="C23" s="13" t="s">
        <v>79</v>
      </c>
      <c r="D23" s="265"/>
      <c r="E23" s="15"/>
      <c r="F23" s="15"/>
      <c r="G23" s="15"/>
      <c r="H23" s="16"/>
      <c r="I23" s="13">
        <f t="shared" si="0"/>
        <v>0</v>
      </c>
    </row>
    <row r="24" spans="1:9" ht="12.75" customHeight="1" thickBot="1" x14ac:dyDescent="0.25">
      <c r="A24" s="263"/>
      <c r="B24" s="13">
        <v>4139.04</v>
      </c>
      <c r="C24" s="13" t="s">
        <v>80</v>
      </c>
      <c r="D24" s="265"/>
      <c r="E24" s="15"/>
      <c r="F24" s="15"/>
      <c r="G24" s="15"/>
      <c r="H24" s="16"/>
      <c r="I24" s="13">
        <f t="shared" si="0"/>
        <v>0</v>
      </c>
    </row>
    <row r="25" spans="1:9" ht="12.75" customHeight="1" thickBot="1" x14ac:dyDescent="0.25">
      <c r="A25" s="440"/>
      <c r="B25" s="85"/>
      <c r="C25" s="85" t="s">
        <v>87</v>
      </c>
      <c r="D25" s="441"/>
      <c r="E25" s="47"/>
      <c r="F25" s="47"/>
      <c r="G25" s="47"/>
      <c r="H25" s="48"/>
      <c r="I25" s="49">
        <v>351.89</v>
      </c>
    </row>
    <row r="26" spans="1:9" ht="12.75" customHeight="1" thickBot="1" x14ac:dyDescent="0.25">
      <c r="A26" s="79"/>
      <c r="B26" s="197">
        <f>SUM(B6:B24)</f>
        <v>31845.770000000004</v>
      </c>
      <c r="C26" s="198"/>
      <c r="D26" s="197"/>
      <c r="E26" s="199"/>
      <c r="F26" s="198"/>
      <c r="G26" s="198"/>
      <c r="H26" s="197" t="s">
        <v>17</v>
      </c>
      <c r="I26" s="197">
        <f>SUM(I6:I25)</f>
        <v>3126.11</v>
      </c>
    </row>
    <row r="27" spans="1:9" ht="77.25" thickBot="1" x14ac:dyDescent="0.25">
      <c r="A27" s="134" t="s">
        <v>1066</v>
      </c>
      <c r="B27" s="114" t="s">
        <v>16</v>
      </c>
      <c r="C27" s="114" t="s">
        <v>5</v>
      </c>
      <c r="D27" s="114" t="s">
        <v>23</v>
      </c>
      <c r="E27" s="118" t="s">
        <v>18</v>
      </c>
      <c r="F27" s="114" t="s">
        <v>19</v>
      </c>
      <c r="G27" s="114" t="s">
        <v>10</v>
      </c>
      <c r="H27" s="114" t="s">
        <v>13</v>
      </c>
      <c r="I27" s="115" t="s">
        <v>12</v>
      </c>
    </row>
    <row r="28" spans="1:9" ht="12.75" customHeight="1" x14ac:dyDescent="0.2">
      <c r="A28" s="32"/>
      <c r="B28" s="33">
        <v>3078.38</v>
      </c>
      <c r="C28" s="33" t="s">
        <v>66</v>
      </c>
      <c r="D28" s="34"/>
      <c r="E28" s="35"/>
      <c r="F28" s="35"/>
      <c r="G28" s="35"/>
      <c r="H28" s="36"/>
      <c r="I28" s="43">
        <f t="shared" ref="I28:I39" si="1">G28*H28</f>
        <v>0</v>
      </c>
    </row>
    <row r="29" spans="1:9" ht="12.75" customHeight="1" x14ac:dyDescent="0.2">
      <c r="A29" s="263"/>
      <c r="B29" s="13">
        <v>2995.5</v>
      </c>
      <c r="C29" s="33" t="s">
        <v>67</v>
      </c>
      <c r="D29" s="265"/>
      <c r="E29" s="15"/>
      <c r="F29" s="15"/>
      <c r="G29" s="15"/>
      <c r="H29" s="16"/>
      <c r="I29" s="43">
        <f t="shared" si="1"/>
        <v>0</v>
      </c>
    </row>
    <row r="30" spans="1:9" ht="12.75" customHeight="1" x14ac:dyDescent="0.2">
      <c r="A30" s="263"/>
      <c r="B30" s="13">
        <v>2956.17</v>
      </c>
      <c r="C30" s="33" t="s">
        <v>70</v>
      </c>
      <c r="D30" s="265"/>
      <c r="E30" s="15"/>
      <c r="F30" s="15"/>
      <c r="G30" s="15"/>
      <c r="H30" s="16"/>
      <c r="I30" s="43">
        <f t="shared" si="1"/>
        <v>0</v>
      </c>
    </row>
    <row r="31" spans="1:9" ht="12.75" customHeight="1" x14ac:dyDescent="0.2">
      <c r="A31" s="263"/>
      <c r="B31" s="13">
        <v>3943.32</v>
      </c>
      <c r="C31" s="33" t="s">
        <v>72</v>
      </c>
      <c r="D31" s="265"/>
      <c r="E31" s="15"/>
      <c r="F31" s="15"/>
      <c r="G31" s="15"/>
      <c r="H31" s="16"/>
      <c r="I31" s="43">
        <f t="shared" si="1"/>
        <v>0</v>
      </c>
    </row>
    <row r="32" spans="1:9" ht="12.75" customHeight="1" x14ac:dyDescent="0.2">
      <c r="A32" s="263"/>
      <c r="B32" s="13">
        <v>3874.09</v>
      </c>
      <c r="C32" s="33" t="s">
        <v>73</v>
      </c>
      <c r="D32" s="265"/>
      <c r="E32" s="15"/>
      <c r="F32" s="15"/>
      <c r="G32" s="15"/>
      <c r="H32" s="16"/>
      <c r="I32" s="43">
        <f t="shared" si="1"/>
        <v>0</v>
      </c>
    </row>
    <row r="33" spans="1:9" ht="12.75" customHeight="1" x14ac:dyDescent="0.2">
      <c r="A33" s="263"/>
      <c r="B33" s="13">
        <v>3350.44</v>
      </c>
      <c r="C33" s="33" t="s">
        <v>74</v>
      </c>
      <c r="D33" s="265"/>
      <c r="E33" s="15"/>
      <c r="F33" s="15"/>
      <c r="G33" s="15"/>
      <c r="H33" s="16"/>
      <c r="I33" s="43">
        <f t="shared" si="1"/>
        <v>0</v>
      </c>
    </row>
    <row r="34" spans="1:9" ht="12.75" customHeight="1" x14ac:dyDescent="0.2">
      <c r="A34" s="263"/>
      <c r="B34" s="13">
        <v>3467.5</v>
      </c>
      <c r="C34" s="33" t="s">
        <v>75</v>
      </c>
      <c r="D34" s="265"/>
      <c r="E34" s="15"/>
      <c r="F34" s="15"/>
      <c r="G34" s="15"/>
      <c r="H34" s="16"/>
      <c r="I34" s="43">
        <f t="shared" si="1"/>
        <v>0</v>
      </c>
    </row>
    <row r="35" spans="1:9" ht="12.75" customHeight="1" x14ac:dyDescent="0.2">
      <c r="A35" s="263"/>
      <c r="B35" s="13">
        <v>3917.57</v>
      </c>
      <c r="C35" s="33" t="s">
        <v>76</v>
      </c>
      <c r="D35" s="265"/>
      <c r="E35" s="15"/>
      <c r="F35" s="15"/>
      <c r="G35" s="15"/>
      <c r="H35" s="16"/>
      <c r="I35" s="43">
        <f t="shared" si="1"/>
        <v>0</v>
      </c>
    </row>
    <row r="36" spans="1:9" ht="12.75" customHeight="1" x14ac:dyDescent="0.2">
      <c r="A36" s="263"/>
      <c r="B36" s="13">
        <v>4049.76</v>
      </c>
      <c r="C36" s="33" t="s">
        <v>77</v>
      </c>
      <c r="D36" s="265"/>
      <c r="E36" s="15"/>
      <c r="F36" s="15"/>
      <c r="G36" s="15"/>
      <c r="H36" s="16"/>
      <c r="I36" s="43">
        <f t="shared" si="1"/>
        <v>0</v>
      </c>
    </row>
    <row r="37" spans="1:9" ht="12.75" customHeight="1" x14ac:dyDescent="0.2">
      <c r="A37" s="263"/>
      <c r="B37" s="13">
        <v>5048.6099999999997</v>
      </c>
      <c r="C37" s="33" t="s">
        <v>78</v>
      </c>
      <c r="D37" s="266"/>
      <c r="E37" s="15"/>
      <c r="F37" s="15"/>
      <c r="G37" s="15"/>
      <c r="H37" s="16"/>
      <c r="I37" s="43">
        <f t="shared" si="1"/>
        <v>0</v>
      </c>
    </row>
    <row r="38" spans="1:9" ht="12.75" customHeight="1" thickBot="1" x14ac:dyDescent="0.25">
      <c r="A38" s="308"/>
      <c r="B38" s="71">
        <v>4664.8599999999997</v>
      </c>
      <c r="C38" s="70" t="s">
        <v>79</v>
      </c>
      <c r="D38" s="392"/>
      <c r="E38" s="73"/>
      <c r="F38" s="73"/>
      <c r="G38" s="73"/>
      <c r="H38" s="74"/>
      <c r="I38" s="201">
        <f t="shared" si="1"/>
        <v>0</v>
      </c>
    </row>
    <row r="39" spans="1:9" ht="26.25" thickBot="1" x14ac:dyDescent="0.25">
      <c r="A39" s="46" t="s">
        <v>329</v>
      </c>
      <c r="B39" s="85">
        <v>4977.6499999999996</v>
      </c>
      <c r="C39" s="85" t="s">
        <v>80</v>
      </c>
      <c r="D39" s="85" t="s">
        <v>330</v>
      </c>
      <c r="E39" s="47" t="s">
        <v>331</v>
      </c>
      <c r="F39" s="47" t="s">
        <v>99</v>
      </c>
      <c r="G39" s="47">
        <v>1</v>
      </c>
      <c r="H39" s="48">
        <v>17</v>
      </c>
      <c r="I39" s="49">
        <f t="shared" si="1"/>
        <v>17</v>
      </c>
    </row>
    <row r="40" spans="1:9" ht="13.5" thickBot="1" x14ac:dyDescent="0.25">
      <c r="A40" s="440"/>
      <c r="B40" s="85"/>
      <c r="C40" s="85" t="s">
        <v>87</v>
      </c>
      <c r="D40" s="441"/>
      <c r="E40" s="47"/>
      <c r="F40" s="47"/>
      <c r="G40" s="47"/>
      <c r="H40" s="48"/>
      <c r="I40" s="49">
        <v>365.98</v>
      </c>
    </row>
    <row r="41" spans="1:9" ht="12.75" customHeight="1" thickBot="1" x14ac:dyDescent="0.25">
      <c r="A41" s="30"/>
      <c r="B41" s="108">
        <f>SUM(B28:B39)</f>
        <v>46323.85</v>
      </c>
      <c r="C41" s="109"/>
      <c r="D41" s="108"/>
      <c r="E41" s="110"/>
      <c r="F41" s="109"/>
      <c r="G41" s="109"/>
      <c r="H41" s="108" t="s">
        <v>17</v>
      </c>
      <c r="I41" s="197">
        <f>SUM(I28:I40)</f>
        <v>382.98</v>
      </c>
    </row>
    <row r="42" spans="1:9" ht="64.5" thickBot="1" x14ac:dyDescent="0.25">
      <c r="A42" s="134" t="s">
        <v>144</v>
      </c>
      <c r="B42" s="114" t="s">
        <v>16</v>
      </c>
      <c r="C42" s="114" t="s">
        <v>5</v>
      </c>
      <c r="D42" s="114" t="s">
        <v>23</v>
      </c>
      <c r="E42" s="118" t="s">
        <v>18</v>
      </c>
      <c r="F42" s="114" t="s">
        <v>19</v>
      </c>
      <c r="G42" s="114" t="s">
        <v>10</v>
      </c>
      <c r="H42" s="114" t="s">
        <v>13</v>
      </c>
      <c r="I42" s="115" t="s">
        <v>12</v>
      </c>
    </row>
    <row r="43" spans="1:9" ht="12.75" customHeight="1" thickBot="1" x14ac:dyDescent="0.25">
      <c r="A43" s="103"/>
      <c r="B43" s="104">
        <v>2484</v>
      </c>
      <c r="C43" s="58" t="s">
        <v>66</v>
      </c>
      <c r="D43" s="64"/>
      <c r="E43" s="59"/>
      <c r="F43" s="59"/>
      <c r="G43" s="59"/>
      <c r="H43" s="60"/>
      <c r="I43" s="61">
        <f t="shared" ref="I43:I58" si="2">G43*H43</f>
        <v>0</v>
      </c>
    </row>
    <row r="44" spans="1:9" ht="12.75" customHeight="1" thickBot="1" x14ac:dyDescent="0.25">
      <c r="A44" s="103"/>
      <c r="B44" s="105">
        <v>2392.75</v>
      </c>
      <c r="C44" s="92" t="s">
        <v>67</v>
      </c>
      <c r="D44" s="93"/>
      <c r="E44" s="94"/>
      <c r="F44" s="94"/>
      <c r="G44" s="94"/>
      <c r="H44" s="95"/>
      <c r="I44" s="96">
        <f t="shared" si="2"/>
        <v>0</v>
      </c>
    </row>
    <row r="45" spans="1:9" ht="12.75" customHeight="1" thickBot="1" x14ac:dyDescent="0.25">
      <c r="A45" s="103"/>
      <c r="B45" s="106">
        <v>2436.4</v>
      </c>
      <c r="C45" s="85" t="s">
        <v>70</v>
      </c>
      <c r="D45" s="86"/>
      <c r="E45" s="47"/>
      <c r="F45" s="47"/>
      <c r="G45" s="47"/>
      <c r="H45" s="48"/>
      <c r="I45" s="49">
        <f t="shared" si="2"/>
        <v>0</v>
      </c>
    </row>
    <row r="46" spans="1:9" ht="12.75" customHeight="1" thickBot="1" x14ac:dyDescent="0.25">
      <c r="A46" s="103"/>
      <c r="B46" s="106">
        <v>1387.4</v>
      </c>
      <c r="C46" s="85" t="s">
        <v>72</v>
      </c>
      <c r="D46" s="86"/>
      <c r="E46" s="47"/>
      <c r="F46" s="47"/>
      <c r="G46" s="47"/>
      <c r="H46" s="48"/>
      <c r="I46" s="49">
        <f t="shared" si="2"/>
        <v>0</v>
      </c>
    </row>
    <row r="47" spans="1:9" ht="12.75" customHeight="1" thickBot="1" x14ac:dyDescent="0.25">
      <c r="A47" s="103"/>
      <c r="B47" s="106">
        <v>2602.17</v>
      </c>
      <c r="C47" s="85" t="s">
        <v>73</v>
      </c>
      <c r="D47" s="86"/>
      <c r="E47" s="47"/>
      <c r="F47" s="47"/>
      <c r="G47" s="47"/>
      <c r="H47" s="48"/>
      <c r="I47" s="49">
        <f t="shared" si="2"/>
        <v>0</v>
      </c>
    </row>
    <row r="48" spans="1:9" ht="12.75" customHeight="1" thickBot="1" x14ac:dyDescent="0.25">
      <c r="A48" s="103"/>
      <c r="B48" s="106">
        <v>2471.2199999999998</v>
      </c>
      <c r="C48" s="85" t="s">
        <v>74</v>
      </c>
      <c r="D48" s="86"/>
      <c r="E48" s="47"/>
      <c r="F48" s="47"/>
      <c r="G48" s="47"/>
      <c r="H48" s="48"/>
      <c r="I48" s="49">
        <f t="shared" si="2"/>
        <v>0</v>
      </c>
    </row>
    <row r="49" spans="1:9" ht="12.75" customHeight="1" thickBot="1" x14ac:dyDescent="0.25">
      <c r="A49" s="11"/>
      <c r="B49" s="106">
        <v>567.27</v>
      </c>
      <c r="C49" s="85" t="s">
        <v>75</v>
      </c>
      <c r="D49" s="86"/>
      <c r="E49" s="47"/>
      <c r="F49" s="47"/>
      <c r="G49" s="47"/>
      <c r="H49" s="48"/>
      <c r="I49" s="49">
        <f t="shared" si="2"/>
        <v>0</v>
      </c>
    </row>
    <row r="50" spans="1:9" ht="12.75" customHeight="1" thickBot="1" x14ac:dyDescent="0.25">
      <c r="A50" s="11"/>
      <c r="B50" s="106">
        <v>703.07</v>
      </c>
      <c r="C50" s="85" t="s">
        <v>76</v>
      </c>
      <c r="D50" s="86"/>
      <c r="E50" s="47"/>
      <c r="F50" s="47"/>
      <c r="G50" s="47"/>
      <c r="H50" s="48"/>
      <c r="I50" s="49">
        <f t="shared" si="2"/>
        <v>0</v>
      </c>
    </row>
    <row r="51" spans="1:9" ht="12.75" customHeight="1" thickBot="1" x14ac:dyDescent="0.25">
      <c r="A51" s="11"/>
      <c r="B51" s="106">
        <v>902.36</v>
      </c>
      <c r="C51" s="85" t="s">
        <v>77</v>
      </c>
      <c r="D51" s="86"/>
      <c r="E51" s="47"/>
      <c r="F51" s="47"/>
      <c r="G51" s="47"/>
      <c r="H51" s="48"/>
      <c r="I51" s="49">
        <f t="shared" si="2"/>
        <v>0</v>
      </c>
    </row>
    <row r="52" spans="1:9" ht="12.75" customHeight="1" thickBot="1" x14ac:dyDescent="0.25">
      <c r="A52" s="11"/>
      <c r="B52" s="106">
        <v>964.17</v>
      </c>
      <c r="C52" s="85" t="s">
        <v>78</v>
      </c>
      <c r="D52" s="86"/>
      <c r="E52" s="47"/>
      <c r="F52" s="47"/>
      <c r="G52" s="47"/>
      <c r="H52" s="48"/>
      <c r="I52" s="49">
        <f t="shared" si="2"/>
        <v>0</v>
      </c>
    </row>
    <row r="53" spans="1:9" ht="12.75" customHeight="1" thickBot="1" x14ac:dyDescent="0.25">
      <c r="A53" s="11"/>
      <c r="B53" s="106">
        <v>915.54</v>
      </c>
      <c r="C53" s="85" t="s">
        <v>79</v>
      </c>
      <c r="D53" s="86"/>
      <c r="E53" s="47"/>
      <c r="F53" s="47"/>
      <c r="G53" s="47"/>
      <c r="H53" s="48"/>
      <c r="I53" s="49">
        <f t="shared" si="2"/>
        <v>0</v>
      </c>
    </row>
    <row r="54" spans="1:9" ht="12.75" customHeight="1" thickBot="1" x14ac:dyDescent="0.25">
      <c r="A54" s="11"/>
      <c r="B54" s="106">
        <v>964.84</v>
      </c>
      <c r="C54" s="85" t="s">
        <v>80</v>
      </c>
      <c r="D54" s="86"/>
      <c r="E54" s="47"/>
      <c r="F54" s="47"/>
      <c r="G54" s="47"/>
      <c r="H54" s="48"/>
      <c r="I54" s="49">
        <f t="shared" si="2"/>
        <v>0</v>
      </c>
    </row>
    <row r="55" spans="1:9" ht="12.75" customHeight="1" thickBot="1" x14ac:dyDescent="0.25">
      <c r="A55" s="418"/>
      <c r="B55" s="454">
        <f>SUM(B43:B54)</f>
        <v>18791.189999999999</v>
      </c>
      <c r="C55" s="458" t="s">
        <v>87</v>
      </c>
      <c r="D55" s="86"/>
      <c r="E55" s="47"/>
      <c r="F55" s="47"/>
      <c r="G55" s="47"/>
      <c r="H55" s="48"/>
      <c r="I55" s="49">
        <f t="shared" si="2"/>
        <v>0</v>
      </c>
    </row>
    <row r="56" spans="1:9" ht="12.75" customHeight="1" thickBot="1" x14ac:dyDescent="0.25">
      <c r="A56" s="655" t="s">
        <v>106</v>
      </c>
      <c r="B56" s="106">
        <v>280.11</v>
      </c>
      <c r="C56" s="85" t="s">
        <v>74</v>
      </c>
      <c r="D56" s="86"/>
      <c r="E56" s="47"/>
      <c r="F56" s="47"/>
      <c r="G56" s="47"/>
      <c r="H56" s="48"/>
      <c r="I56" s="49">
        <f t="shared" si="2"/>
        <v>0</v>
      </c>
    </row>
    <row r="57" spans="1:9" ht="12.75" customHeight="1" thickBot="1" x14ac:dyDescent="0.25">
      <c r="A57" s="656"/>
      <c r="B57" s="106">
        <v>118.48</v>
      </c>
      <c r="C57" s="85" t="s">
        <v>75</v>
      </c>
      <c r="D57" s="86"/>
      <c r="E57" s="47"/>
      <c r="F57" s="47"/>
      <c r="G57" s="47"/>
      <c r="H57" s="48"/>
      <c r="I57" s="49">
        <f t="shared" si="2"/>
        <v>0</v>
      </c>
    </row>
    <row r="58" spans="1:9" ht="12.75" customHeight="1" thickBot="1" x14ac:dyDescent="0.25">
      <c r="A58" s="657"/>
      <c r="B58" s="106">
        <v>147.56</v>
      </c>
      <c r="C58" s="85" t="s">
        <v>76</v>
      </c>
      <c r="D58" s="86"/>
      <c r="E58" s="47"/>
      <c r="F58" s="47"/>
      <c r="G58" s="47"/>
      <c r="H58" s="48"/>
      <c r="I58" s="49">
        <f t="shared" si="2"/>
        <v>0</v>
      </c>
    </row>
    <row r="59" spans="1:9" ht="12.75" customHeight="1" thickBot="1" x14ac:dyDescent="0.25">
      <c r="A59" s="526"/>
      <c r="B59" s="454">
        <f>SUM(B56:B58)</f>
        <v>546.15000000000009</v>
      </c>
      <c r="C59" s="458" t="s">
        <v>87</v>
      </c>
      <c r="D59" s="86"/>
      <c r="E59" s="47"/>
      <c r="F59" s="47"/>
      <c r="G59" s="47"/>
      <c r="H59" s="48"/>
      <c r="I59" s="49">
        <v>84.29</v>
      </c>
    </row>
    <row r="60" spans="1:9" ht="12.75" customHeight="1" thickBot="1" x14ac:dyDescent="0.25">
      <c r="A60" s="79"/>
      <c r="B60" s="108">
        <f>B55+B59</f>
        <v>19337.34</v>
      </c>
      <c r="C60" s="109"/>
      <c r="D60" s="108"/>
      <c r="E60" s="110"/>
      <c r="F60" s="109"/>
      <c r="G60" s="109"/>
      <c r="H60" s="108" t="s">
        <v>17</v>
      </c>
      <c r="I60" s="108">
        <f>SUM(I43:I59)</f>
        <v>84.29</v>
      </c>
    </row>
    <row r="61" spans="1:9" ht="77.25" thickBot="1" x14ac:dyDescent="0.25">
      <c r="A61" s="134" t="s">
        <v>145</v>
      </c>
      <c r="B61" s="117" t="s">
        <v>16</v>
      </c>
      <c r="C61" s="131" t="s">
        <v>5</v>
      </c>
      <c r="D61" s="117" t="s">
        <v>23</v>
      </c>
      <c r="E61" s="132" t="s">
        <v>18</v>
      </c>
      <c r="F61" s="117" t="s">
        <v>19</v>
      </c>
      <c r="G61" s="131" t="s">
        <v>10</v>
      </c>
      <c r="H61" s="117" t="s">
        <v>13</v>
      </c>
      <c r="I61" s="117" t="s">
        <v>12</v>
      </c>
    </row>
    <row r="62" spans="1:9" ht="12.75" customHeight="1" thickBot="1" x14ac:dyDescent="0.25">
      <c r="A62" s="227"/>
      <c r="B62" s="106"/>
      <c r="C62" s="55" t="s">
        <v>66</v>
      </c>
      <c r="D62" s="86"/>
      <c r="E62" s="47"/>
      <c r="F62" s="47"/>
      <c r="G62" s="47"/>
      <c r="H62" s="48"/>
      <c r="I62" s="49"/>
    </row>
    <row r="63" spans="1:9" ht="12.75" customHeight="1" thickBot="1" x14ac:dyDescent="0.25">
      <c r="A63" s="227"/>
      <c r="B63" s="106"/>
      <c r="C63" s="55" t="s">
        <v>67</v>
      </c>
      <c r="D63" s="86"/>
      <c r="E63" s="47"/>
      <c r="F63" s="47"/>
      <c r="G63" s="47"/>
      <c r="H63" s="48"/>
      <c r="I63" s="49"/>
    </row>
    <row r="64" spans="1:9" ht="12.75" customHeight="1" thickBot="1" x14ac:dyDescent="0.25">
      <c r="A64" s="227"/>
      <c r="B64" s="106"/>
      <c r="C64" s="85" t="s">
        <v>70</v>
      </c>
      <c r="D64" s="86"/>
      <c r="E64" s="47"/>
      <c r="F64" s="47"/>
      <c r="G64" s="47"/>
      <c r="H64" s="48"/>
      <c r="I64" s="49"/>
    </row>
    <row r="65" spans="1:9" ht="12.75" customHeight="1" thickBot="1" x14ac:dyDescent="0.25">
      <c r="A65" s="227"/>
      <c r="B65" s="106"/>
      <c r="C65" s="85" t="s">
        <v>72</v>
      </c>
      <c r="D65" s="86"/>
      <c r="E65" s="47"/>
      <c r="F65" s="47"/>
      <c r="G65" s="47"/>
      <c r="H65" s="48"/>
      <c r="I65" s="49"/>
    </row>
    <row r="66" spans="1:9" ht="12.75" customHeight="1" thickBot="1" x14ac:dyDescent="0.25">
      <c r="A66" s="227"/>
      <c r="B66" s="106"/>
      <c r="C66" s="85" t="s">
        <v>73</v>
      </c>
      <c r="D66" s="86"/>
      <c r="E66" s="47"/>
      <c r="F66" s="47"/>
      <c r="G66" s="47"/>
      <c r="H66" s="48"/>
      <c r="I66" s="49"/>
    </row>
    <row r="67" spans="1:9" ht="12.75" customHeight="1" thickBot="1" x14ac:dyDescent="0.25">
      <c r="A67" s="227"/>
      <c r="B67" s="106"/>
      <c r="C67" s="85" t="s">
        <v>74</v>
      </c>
      <c r="D67" s="86"/>
      <c r="E67" s="47"/>
      <c r="F67" s="47"/>
      <c r="G67" s="47"/>
      <c r="H67" s="48"/>
      <c r="I67" s="49"/>
    </row>
    <row r="68" spans="1:9" ht="12.75" customHeight="1" thickBot="1" x14ac:dyDescent="0.25">
      <c r="A68" s="227"/>
      <c r="B68" s="106"/>
      <c r="C68" s="85" t="s">
        <v>75</v>
      </c>
      <c r="D68" s="86"/>
      <c r="E68" s="47"/>
      <c r="F68" s="47"/>
      <c r="G68" s="47"/>
      <c r="H68" s="48"/>
      <c r="I68" s="49"/>
    </row>
    <row r="69" spans="1:9" ht="12.75" customHeight="1" thickBot="1" x14ac:dyDescent="0.25">
      <c r="A69" s="227"/>
      <c r="B69" s="106"/>
      <c r="C69" s="85" t="s">
        <v>76</v>
      </c>
      <c r="D69" s="86"/>
      <c r="E69" s="47"/>
      <c r="F69" s="47"/>
      <c r="G69" s="47"/>
      <c r="H69" s="48"/>
      <c r="I69" s="49"/>
    </row>
    <row r="70" spans="1:9" ht="12.75" customHeight="1" thickBot="1" x14ac:dyDescent="0.25">
      <c r="A70" s="227"/>
      <c r="B70" s="106"/>
      <c r="C70" s="85" t="s">
        <v>77</v>
      </c>
      <c r="D70" s="86"/>
      <c r="E70" s="47"/>
      <c r="F70" s="47"/>
      <c r="G70" s="47"/>
      <c r="H70" s="48"/>
      <c r="I70" s="49"/>
    </row>
    <row r="71" spans="1:9" ht="12.75" customHeight="1" thickBot="1" x14ac:dyDescent="0.25">
      <c r="A71" s="227"/>
      <c r="B71" s="106"/>
      <c r="C71" s="85" t="s">
        <v>78</v>
      </c>
      <c r="D71" s="86"/>
      <c r="E71" s="47"/>
      <c r="F71" s="47"/>
      <c r="G71" s="47"/>
      <c r="H71" s="48"/>
      <c r="I71" s="49"/>
    </row>
    <row r="72" spans="1:9" ht="12.75" customHeight="1" thickBot="1" x14ac:dyDescent="0.25">
      <c r="A72" s="227"/>
      <c r="B72" s="106"/>
      <c r="C72" s="85" t="s">
        <v>79</v>
      </c>
      <c r="D72" s="86"/>
      <c r="E72" s="47"/>
      <c r="F72" s="47"/>
      <c r="G72" s="47"/>
      <c r="H72" s="48"/>
      <c r="I72" s="49"/>
    </row>
    <row r="73" spans="1:9" ht="12.75" customHeight="1" thickBot="1" x14ac:dyDescent="0.25">
      <c r="A73" s="227"/>
      <c r="B73" s="106"/>
      <c r="C73" s="85" t="s">
        <v>80</v>
      </c>
      <c r="D73" s="86"/>
      <c r="E73" s="47"/>
      <c r="F73" s="47"/>
      <c r="G73" s="47"/>
      <c r="H73" s="48"/>
      <c r="I73" s="49"/>
    </row>
    <row r="74" spans="1:9" ht="12.75" customHeight="1" thickBot="1" x14ac:dyDescent="0.25">
      <c r="A74" s="227"/>
      <c r="B74" s="106"/>
      <c r="C74" s="167" t="s">
        <v>87</v>
      </c>
      <c r="D74" s="86"/>
      <c r="E74" s="47"/>
      <c r="F74" s="47"/>
      <c r="G74" s="47"/>
      <c r="H74" s="48"/>
      <c r="I74" s="49"/>
    </row>
    <row r="75" spans="1:9" ht="13.5" thickBot="1" x14ac:dyDescent="0.25">
      <c r="A75" s="180"/>
      <c r="B75" s="197">
        <f>SUM(B62:B74)</f>
        <v>0</v>
      </c>
      <c r="C75" s="198"/>
      <c r="D75" s="197"/>
      <c r="E75" s="199"/>
      <c r="F75" s="198"/>
      <c r="G75" s="198"/>
      <c r="H75" s="197" t="s">
        <v>17</v>
      </c>
      <c r="I75" s="230">
        <f>SUM(I62:I74)</f>
        <v>0</v>
      </c>
    </row>
    <row r="76" spans="1:9" ht="26.25" thickBot="1" x14ac:dyDescent="0.25">
      <c r="A76" s="46" t="s">
        <v>8</v>
      </c>
      <c r="B76" s="114" t="s">
        <v>16</v>
      </c>
      <c r="C76" s="114" t="s">
        <v>5</v>
      </c>
      <c r="D76" s="114" t="s">
        <v>23</v>
      </c>
      <c r="E76" s="118" t="s">
        <v>18</v>
      </c>
      <c r="F76" s="114" t="s">
        <v>19</v>
      </c>
      <c r="G76" s="114" t="s">
        <v>10</v>
      </c>
      <c r="H76" s="114" t="s">
        <v>13</v>
      </c>
      <c r="I76" s="115" t="s">
        <v>12</v>
      </c>
    </row>
    <row r="77" spans="1:9" ht="12.75" customHeight="1" x14ac:dyDescent="0.2">
      <c r="A77" s="679" t="s">
        <v>82</v>
      </c>
      <c r="B77" s="33"/>
      <c r="C77" s="33" t="s">
        <v>66</v>
      </c>
      <c r="D77" s="34"/>
      <c r="E77" s="35"/>
      <c r="F77" s="35" t="s">
        <v>83</v>
      </c>
      <c r="G77" s="35">
        <v>89</v>
      </c>
      <c r="H77" s="16">
        <v>4.8099999999999996</v>
      </c>
      <c r="I77" s="33">
        <f>G77*H77</f>
        <v>428.09</v>
      </c>
    </row>
    <row r="78" spans="1:9" ht="12.75" customHeight="1" x14ac:dyDescent="0.2">
      <c r="A78" s="679"/>
      <c r="B78" s="13"/>
      <c r="C78" s="13" t="s">
        <v>67</v>
      </c>
      <c r="D78" s="14"/>
      <c r="E78" s="15"/>
      <c r="F78" s="15" t="s">
        <v>83</v>
      </c>
      <c r="G78" s="15">
        <v>81</v>
      </c>
      <c r="H78" s="16">
        <v>4.8099999999999996</v>
      </c>
      <c r="I78" s="13">
        <f t="shared" ref="I78:I85" si="3">G78*H78</f>
        <v>389.60999999999996</v>
      </c>
    </row>
    <row r="79" spans="1:9" ht="12.75" customHeight="1" x14ac:dyDescent="0.2">
      <c r="A79" s="679"/>
      <c r="B79" s="13"/>
      <c r="C79" s="13" t="s">
        <v>70</v>
      </c>
      <c r="D79" s="14"/>
      <c r="E79" s="15"/>
      <c r="F79" s="15" t="s">
        <v>83</v>
      </c>
      <c r="G79" s="15">
        <v>89</v>
      </c>
      <c r="H79" s="16">
        <v>4.8099999999999996</v>
      </c>
      <c r="I79" s="13">
        <f t="shared" si="3"/>
        <v>428.09</v>
      </c>
    </row>
    <row r="80" spans="1:9" ht="12.75" customHeight="1" x14ac:dyDescent="0.2">
      <c r="A80" s="679"/>
      <c r="B80" s="13"/>
      <c r="C80" s="13" t="s">
        <v>72</v>
      </c>
      <c r="D80" s="14"/>
      <c r="E80" s="15"/>
      <c r="F80" s="15" t="s">
        <v>83</v>
      </c>
      <c r="G80" s="15">
        <v>86</v>
      </c>
      <c r="H80" s="16">
        <v>4.8099999999999996</v>
      </c>
      <c r="I80" s="13">
        <f t="shared" si="3"/>
        <v>413.65999999999997</v>
      </c>
    </row>
    <row r="81" spans="1:9" x14ac:dyDescent="0.2">
      <c r="A81" s="679"/>
      <c r="B81" s="13"/>
      <c r="C81" s="13" t="s">
        <v>73</v>
      </c>
      <c r="D81" s="14"/>
      <c r="E81" s="15"/>
      <c r="F81" s="15" t="s">
        <v>83</v>
      </c>
      <c r="G81" s="15">
        <v>31</v>
      </c>
      <c r="H81" s="16">
        <v>4.8099999999999996</v>
      </c>
      <c r="I81" s="13">
        <f t="shared" si="3"/>
        <v>149.10999999999999</v>
      </c>
    </row>
    <row r="82" spans="1:9" ht="12.75" customHeight="1" x14ac:dyDescent="0.2">
      <c r="A82" s="679"/>
      <c r="B82" s="13"/>
      <c r="C82" s="13" t="s">
        <v>74</v>
      </c>
      <c r="D82" s="14"/>
      <c r="E82" s="15"/>
      <c r="F82" s="15" t="s">
        <v>83</v>
      </c>
      <c r="G82" s="15">
        <v>31</v>
      </c>
      <c r="H82" s="16">
        <v>4.8099999999999996</v>
      </c>
      <c r="I82" s="13">
        <f t="shared" si="3"/>
        <v>149.10999999999999</v>
      </c>
    </row>
    <row r="83" spans="1:9" ht="12.75" customHeight="1" x14ac:dyDescent="0.2">
      <c r="A83" s="679"/>
      <c r="B83" s="13"/>
      <c r="C83" s="13" t="s">
        <v>75</v>
      </c>
      <c r="D83" s="14"/>
      <c r="E83" s="15"/>
      <c r="F83" s="15" t="s">
        <v>83</v>
      </c>
      <c r="G83" s="15">
        <v>31</v>
      </c>
      <c r="H83" s="16">
        <v>5.04</v>
      </c>
      <c r="I83" s="13">
        <f t="shared" si="3"/>
        <v>156.24</v>
      </c>
    </row>
    <row r="84" spans="1:9" ht="12.75" customHeight="1" x14ac:dyDescent="0.2">
      <c r="A84" s="679"/>
      <c r="B84" s="13"/>
      <c r="C84" s="13" t="s">
        <v>76</v>
      </c>
      <c r="D84" s="14"/>
      <c r="E84" s="15"/>
      <c r="F84" s="15" t="s">
        <v>83</v>
      </c>
      <c r="G84" s="15">
        <v>31</v>
      </c>
      <c r="H84" s="16">
        <v>5.04</v>
      </c>
      <c r="I84" s="13">
        <f t="shared" si="3"/>
        <v>156.24</v>
      </c>
    </row>
    <row r="85" spans="1:9" ht="12.75" customHeight="1" x14ac:dyDescent="0.2">
      <c r="A85" s="679"/>
      <c r="B85" s="13"/>
      <c r="C85" s="13" t="s">
        <v>77</v>
      </c>
      <c r="D85" s="14"/>
      <c r="E85" s="15"/>
      <c r="F85" s="15" t="s">
        <v>83</v>
      </c>
      <c r="G85" s="15">
        <v>31</v>
      </c>
      <c r="H85" s="16">
        <v>5.04</v>
      </c>
      <c r="I85" s="13">
        <f t="shared" si="3"/>
        <v>156.24</v>
      </c>
    </row>
    <row r="86" spans="1:9" ht="12.75" customHeight="1" x14ac:dyDescent="0.2">
      <c r="A86" s="679"/>
      <c r="B86" s="13"/>
      <c r="C86" s="13" t="s">
        <v>78</v>
      </c>
      <c r="D86" s="14"/>
      <c r="E86" s="15"/>
      <c r="F86" s="15" t="s">
        <v>83</v>
      </c>
      <c r="G86" s="15">
        <v>31</v>
      </c>
      <c r="H86" s="16">
        <v>5.04</v>
      </c>
      <c r="I86" s="13">
        <f>G86*H86</f>
        <v>156.24</v>
      </c>
    </row>
    <row r="87" spans="1:9" ht="12.75" customHeight="1" x14ac:dyDescent="0.2">
      <c r="A87" s="679"/>
      <c r="B87" s="13"/>
      <c r="C87" s="13" t="s">
        <v>79</v>
      </c>
      <c r="D87" s="14"/>
      <c r="E87" s="15"/>
      <c r="F87" s="15" t="s">
        <v>83</v>
      </c>
      <c r="G87" s="15">
        <v>31</v>
      </c>
      <c r="H87" s="16">
        <v>5.04</v>
      </c>
      <c r="I87" s="13">
        <f>G87*H87</f>
        <v>156.24</v>
      </c>
    </row>
    <row r="88" spans="1:9" ht="12.75" customHeight="1" x14ac:dyDescent="0.2">
      <c r="A88" s="679"/>
      <c r="B88" s="13"/>
      <c r="C88" s="13" t="s">
        <v>80</v>
      </c>
      <c r="D88" s="14"/>
      <c r="E88" s="15"/>
      <c r="F88" s="15" t="s">
        <v>83</v>
      </c>
      <c r="G88" s="15">
        <v>31</v>
      </c>
      <c r="H88" s="16">
        <v>5.04</v>
      </c>
      <c r="I88" s="13">
        <f>G88*H88</f>
        <v>156.24</v>
      </c>
    </row>
    <row r="89" spans="1:9" ht="12.75" customHeight="1" x14ac:dyDescent="0.2">
      <c r="A89" s="693"/>
      <c r="B89" s="13"/>
      <c r="C89" s="244" t="s">
        <v>87</v>
      </c>
      <c r="D89" s="14"/>
      <c r="E89" s="15"/>
      <c r="F89" s="15" t="s">
        <v>83</v>
      </c>
      <c r="G89" s="15">
        <f>SUM(G77:G88)</f>
        <v>593</v>
      </c>
      <c r="H89" s="16"/>
      <c r="I89" s="244">
        <f>SUM(I77:I88)</f>
        <v>2895.1099999999988</v>
      </c>
    </row>
    <row r="90" spans="1:9" ht="33" customHeight="1" x14ac:dyDescent="0.2">
      <c r="A90" s="652" t="s">
        <v>2272</v>
      </c>
      <c r="B90" s="71"/>
      <c r="C90" s="13" t="s">
        <v>2273</v>
      </c>
      <c r="D90" s="72"/>
      <c r="E90" s="73"/>
      <c r="F90" s="15"/>
      <c r="G90" s="327"/>
      <c r="H90" s="74"/>
      <c r="I90" s="598">
        <v>35.700000000000003</v>
      </c>
    </row>
    <row r="91" spans="1:9" ht="31.15" customHeight="1" x14ac:dyDescent="0.2">
      <c r="A91" s="653"/>
      <c r="B91" s="71"/>
      <c r="C91" s="13" t="s">
        <v>2274</v>
      </c>
      <c r="D91" s="72"/>
      <c r="E91" s="73"/>
      <c r="F91" s="15"/>
      <c r="G91" s="327"/>
      <c r="H91" s="74"/>
      <c r="I91" s="598">
        <v>35.700000000000003</v>
      </c>
    </row>
    <row r="92" spans="1:9" ht="28.9" customHeight="1" x14ac:dyDescent="0.2">
      <c r="A92" s="654"/>
      <c r="B92" s="412"/>
      <c r="C92" s="244" t="s">
        <v>87</v>
      </c>
      <c r="D92" s="72"/>
      <c r="E92" s="73"/>
      <c r="F92" s="15"/>
      <c r="G92" s="327"/>
      <c r="H92" s="74"/>
      <c r="I92" s="241">
        <f>SUM(I90:I91)</f>
        <v>71.400000000000006</v>
      </c>
    </row>
    <row r="93" spans="1:9" ht="37.15" customHeight="1" x14ac:dyDescent="0.2">
      <c r="A93" s="652" t="s">
        <v>2271</v>
      </c>
      <c r="B93" s="71"/>
      <c r="C93" s="33" t="s">
        <v>2273</v>
      </c>
      <c r="D93" s="72"/>
      <c r="E93" s="73"/>
      <c r="F93" s="15"/>
      <c r="G93" s="327"/>
      <c r="H93" s="74"/>
      <c r="I93" s="598">
        <v>231.84</v>
      </c>
    </row>
    <row r="94" spans="1:9" ht="27.6" customHeight="1" x14ac:dyDescent="0.2">
      <c r="A94" s="653"/>
      <c r="B94" s="71"/>
      <c r="C94" s="71" t="s">
        <v>2274</v>
      </c>
      <c r="D94" s="72"/>
      <c r="E94" s="73"/>
      <c r="F94" s="15"/>
      <c r="G94" s="327"/>
      <c r="H94" s="74"/>
      <c r="I94" s="598">
        <v>267.54000000000002</v>
      </c>
    </row>
    <row r="95" spans="1:9" ht="27.6" customHeight="1" x14ac:dyDescent="0.2">
      <c r="A95" s="654"/>
      <c r="B95" s="71"/>
      <c r="C95" s="412" t="s">
        <v>87</v>
      </c>
      <c r="D95" s="72"/>
      <c r="E95" s="73"/>
      <c r="F95" s="73"/>
      <c r="G95" s="327"/>
      <c r="H95" s="74"/>
      <c r="I95" s="241">
        <f>SUM(I93:I94)</f>
        <v>499.38</v>
      </c>
    </row>
    <row r="96" spans="1:9" ht="25.5" x14ac:dyDescent="0.2">
      <c r="A96" s="221" t="s">
        <v>2270</v>
      </c>
      <c r="B96" s="13"/>
      <c r="C96" s="244" t="s">
        <v>87</v>
      </c>
      <c r="D96" s="14"/>
      <c r="E96" s="15"/>
      <c r="F96" s="15"/>
      <c r="G96" s="15"/>
      <c r="H96" s="16"/>
      <c r="I96" s="244">
        <v>32394</v>
      </c>
    </row>
    <row r="97" spans="1:255" ht="12.75" customHeight="1" x14ac:dyDescent="0.2">
      <c r="A97" s="11" t="s">
        <v>84</v>
      </c>
      <c r="B97" s="13"/>
      <c r="C97" s="244" t="s">
        <v>87</v>
      </c>
      <c r="D97" s="14"/>
      <c r="E97" s="15"/>
      <c r="F97" s="15"/>
      <c r="G97" s="15"/>
      <c r="H97" s="16"/>
      <c r="I97" s="244">
        <v>2422.91</v>
      </c>
    </row>
    <row r="98" spans="1:255" ht="12.75" customHeight="1" x14ac:dyDescent="0.2">
      <c r="A98" s="11" t="s">
        <v>86</v>
      </c>
      <c r="B98" s="13"/>
      <c r="C98" s="244" t="s">
        <v>87</v>
      </c>
      <c r="D98" s="14"/>
      <c r="E98" s="15"/>
      <c r="F98" s="15"/>
      <c r="G98" s="15"/>
      <c r="H98" s="16"/>
      <c r="I98" s="244">
        <v>2211.96</v>
      </c>
    </row>
    <row r="99" spans="1:255" ht="12.75" customHeight="1" x14ac:dyDescent="0.2">
      <c r="A99" s="240" t="s">
        <v>88</v>
      </c>
      <c r="B99" s="13"/>
      <c r="C99" s="244" t="s">
        <v>87</v>
      </c>
      <c r="D99" s="14"/>
      <c r="E99" s="15"/>
      <c r="F99" s="15"/>
      <c r="G99" s="15"/>
      <c r="H99" s="16"/>
      <c r="I99" s="244">
        <v>1622.68</v>
      </c>
    </row>
    <row r="100" spans="1:255" ht="12.75" customHeight="1" thickBot="1" x14ac:dyDescent="0.25">
      <c r="A100" s="30"/>
      <c r="B100" s="109"/>
      <c r="C100" s="109"/>
      <c r="D100" s="108"/>
      <c r="E100" s="110"/>
      <c r="F100" s="109"/>
      <c r="G100" s="109"/>
      <c r="H100" s="108" t="s">
        <v>17</v>
      </c>
      <c r="I100" s="108">
        <f>I89+I92+I95+I96+I97+I98+I99</f>
        <v>42117.440000000002</v>
      </c>
    </row>
    <row r="101" spans="1:255" s="45" customFormat="1" ht="83.25" customHeight="1" thickBot="1" x14ac:dyDescent="0.25">
      <c r="A101" s="117" t="s">
        <v>95</v>
      </c>
      <c r="B101" s="114" t="s">
        <v>16</v>
      </c>
      <c r="C101" s="114" t="s">
        <v>5</v>
      </c>
      <c r="D101" s="114" t="s">
        <v>23</v>
      </c>
      <c r="E101" s="118" t="s">
        <v>18</v>
      </c>
      <c r="F101" s="114" t="s">
        <v>19</v>
      </c>
      <c r="G101" s="114" t="s">
        <v>10</v>
      </c>
      <c r="H101" s="114" t="s">
        <v>13</v>
      </c>
      <c r="I101" s="115" t="s">
        <v>12</v>
      </c>
      <c r="J101" s="56"/>
      <c r="K101" s="56"/>
      <c r="L101" s="56"/>
      <c r="M101" s="56"/>
      <c r="N101" s="56"/>
      <c r="O101" s="56"/>
      <c r="P101" s="56"/>
      <c r="Q101" s="56"/>
      <c r="R101" s="56"/>
      <c r="T101" s="56"/>
      <c r="U101" s="56"/>
      <c r="V101" s="56"/>
      <c r="W101" s="56"/>
      <c r="X101" s="56"/>
      <c r="Y101" s="56"/>
      <c r="Z101" s="56"/>
      <c r="AA101" s="56"/>
      <c r="AB101" s="56"/>
      <c r="AD101" s="56"/>
      <c r="AE101" s="56"/>
      <c r="AF101" s="56"/>
      <c r="AG101" s="56"/>
      <c r="AH101" s="56"/>
      <c r="AI101" s="56"/>
      <c r="AJ101" s="56"/>
      <c r="AK101" s="56"/>
      <c r="AL101" s="56"/>
      <c r="AN101" s="56"/>
      <c r="AO101" s="56"/>
      <c r="AP101" s="56"/>
      <c r="AQ101" s="56"/>
      <c r="AR101" s="56"/>
      <c r="AS101" s="56"/>
      <c r="AT101" s="56"/>
      <c r="AU101" s="56"/>
      <c r="AV101" s="56"/>
      <c r="AX101" s="56"/>
      <c r="AY101" s="56"/>
      <c r="AZ101" s="56"/>
      <c r="BA101" s="56"/>
      <c r="BB101" s="56"/>
      <c r="BC101" s="56"/>
      <c r="BD101" s="56"/>
      <c r="BE101" s="56"/>
      <c r="BF101" s="56"/>
      <c r="BH101" s="56"/>
      <c r="BI101" s="56"/>
      <c r="BJ101" s="56"/>
      <c r="BK101" s="56"/>
      <c r="BL101" s="56"/>
      <c r="BM101" s="56"/>
      <c r="BN101" s="56"/>
      <c r="BO101" s="56"/>
      <c r="BP101" s="56"/>
      <c r="BR101" s="56"/>
      <c r="BS101" s="56"/>
      <c r="BT101" s="56"/>
      <c r="BU101" s="56"/>
      <c r="BV101" s="56"/>
      <c r="BW101" s="56"/>
      <c r="BX101" s="56"/>
      <c r="BY101" s="56"/>
      <c r="BZ101" s="56"/>
      <c r="CB101" s="56"/>
      <c r="CC101" s="56"/>
      <c r="CD101" s="56"/>
      <c r="CE101" s="56"/>
      <c r="CF101" s="56"/>
      <c r="CG101" s="56"/>
      <c r="CH101" s="56"/>
      <c r="CI101" s="56"/>
      <c r="CJ101" s="56"/>
      <c r="CL101" s="56"/>
      <c r="CM101" s="56"/>
      <c r="CN101" s="56"/>
      <c r="CO101" s="56"/>
      <c r="CP101" s="56"/>
      <c r="CQ101" s="56"/>
      <c r="CR101" s="56"/>
      <c r="CS101" s="56"/>
      <c r="CT101" s="56"/>
      <c r="CV101" s="56"/>
      <c r="CW101" s="56"/>
      <c r="CX101" s="56"/>
      <c r="CY101" s="56"/>
      <c r="CZ101" s="56"/>
      <c r="DA101" s="56"/>
      <c r="DB101" s="56"/>
      <c r="DC101" s="56"/>
      <c r="DD101" s="56"/>
      <c r="DF101" s="56"/>
      <c r="DG101" s="56"/>
      <c r="DH101" s="56"/>
      <c r="DI101" s="56"/>
      <c r="DJ101" s="56"/>
      <c r="DK101" s="56"/>
      <c r="DL101" s="56"/>
      <c r="DM101" s="56"/>
      <c r="DN101" s="56"/>
      <c r="DP101" s="56"/>
      <c r="DQ101" s="56"/>
      <c r="DR101" s="56"/>
      <c r="DS101" s="56"/>
      <c r="DT101" s="56"/>
      <c r="DU101" s="56"/>
      <c r="DV101" s="56"/>
      <c r="DW101" s="56"/>
      <c r="DX101" s="56"/>
      <c r="DZ101" s="56"/>
      <c r="EA101" s="56"/>
      <c r="EB101" s="56"/>
      <c r="EC101" s="56"/>
      <c r="ED101" s="56"/>
      <c r="EE101" s="56"/>
      <c r="EF101" s="56"/>
      <c r="EG101" s="56"/>
      <c r="EH101" s="56"/>
      <c r="EJ101" s="56"/>
      <c r="EK101" s="56"/>
      <c r="EL101" s="56"/>
      <c r="EM101" s="56"/>
      <c r="EN101" s="56"/>
      <c r="EO101" s="56"/>
      <c r="EP101" s="56"/>
      <c r="EQ101" s="56"/>
      <c r="ER101" s="56"/>
      <c r="ET101" s="56"/>
      <c r="EU101" s="56"/>
      <c r="EV101" s="56"/>
      <c r="EW101" s="56"/>
      <c r="EX101" s="56"/>
      <c r="EY101" s="56"/>
      <c r="EZ101" s="56"/>
      <c r="FA101" s="56"/>
      <c r="FB101" s="56"/>
      <c r="FD101" s="56"/>
      <c r="FE101" s="56"/>
      <c r="FF101" s="56"/>
      <c r="FG101" s="56"/>
      <c r="FH101" s="56"/>
      <c r="FI101" s="56"/>
      <c r="FJ101" s="56"/>
      <c r="FK101" s="56"/>
      <c r="FL101" s="56"/>
      <c r="FN101" s="56"/>
      <c r="FO101" s="56"/>
      <c r="FP101" s="56"/>
      <c r="FQ101" s="56"/>
      <c r="FR101" s="56"/>
      <c r="FS101" s="56"/>
      <c r="FT101" s="56"/>
      <c r="FU101" s="56"/>
      <c r="FV101" s="56"/>
      <c r="FX101" s="56"/>
      <c r="FY101" s="56"/>
      <c r="FZ101" s="56"/>
      <c r="GA101" s="56"/>
      <c r="GB101" s="56"/>
      <c r="GC101" s="56"/>
      <c r="GD101" s="56"/>
      <c r="GE101" s="56"/>
      <c r="GF101" s="56"/>
      <c r="GH101" s="56"/>
      <c r="GI101" s="56"/>
      <c r="GJ101" s="56"/>
      <c r="GK101" s="56"/>
      <c r="GL101" s="56"/>
      <c r="GM101" s="56"/>
      <c r="GN101" s="56"/>
      <c r="GO101" s="56"/>
      <c r="GP101" s="56"/>
      <c r="GR101" s="56"/>
      <c r="GS101" s="56"/>
      <c r="GT101" s="56"/>
      <c r="GU101" s="56"/>
      <c r="GV101" s="56"/>
      <c r="GW101" s="56"/>
      <c r="GX101" s="56"/>
      <c r="GY101" s="56"/>
      <c r="GZ101" s="56"/>
      <c r="HB101" s="56"/>
      <c r="HC101" s="56"/>
      <c r="HD101" s="56"/>
      <c r="HE101" s="56"/>
      <c r="HF101" s="56"/>
      <c r="HG101" s="56"/>
      <c r="HH101" s="56"/>
      <c r="HI101" s="56"/>
      <c r="HJ101" s="56"/>
      <c r="HL101" s="56"/>
      <c r="HM101" s="56"/>
      <c r="HN101" s="56"/>
      <c r="HO101" s="56"/>
      <c r="HP101" s="56"/>
      <c r="HQ101" s="56"/>
      <c r="HR101" s="56"/>
      <c r="HS101" s="56"/>
      <c r="HT101" s="56"/>
      <c r="HV101" s="56"/>
      <c r="HW101" s="56"/>
      <c r="HX101" s="56"/>
      <c r="HY101" s="56"/>
      <c r="HZ101" s="56"/>
      <c r="IA101" s="56"/>
      <c r="IB101" s="56"/>
      <c r="IC101" s="56"/>
      <c r="ID101" s="56"/>
      <c r="IF101" s="56"/>
      <c r="IG101" s="56"/>
      <c r="IH101" s="56"/>
      <c r="II101" s="56"/>
      <c r="IJ101" s="56"/>
      <c r="IK101" s="56"/>
      <c r="IL101" s="56"/>
      <c r="IM101" s="56"/>
      <c r="IN101" s="56"/>
      <c r="IP101" s="56"/>
      <c r="IQ101" s="56"/>
      <c r="IR101" s="56"/>
      <c r="IS101" s="56"/>
      <c r="IT101" s="56"/>
      <c r="IU101" s="56"/>
    </row>
    <row r="102" spans="1:255" ht="12.75" customHeight="1" thickBot="1" x14ac:dyDescent="0.25">
      <c r="A102" s="103"/>
      <c r="B102" s="104">
        <v>790.01</v>
      </c>
      <c r="C102" s="58" t="s">
        <v>66</v>
      </c>
      <c r="D102" s="64"/>
      <c r="E102" s="59"/>
      <c r="F102" s="59"/>
      <c r="G102" s="59"/>
      <c r="H102" s="60"/>
      <c r="I102" s="61">
        <f t="shared" ref="I102:I113" si="4">G102*H102</f>
        <v>0</v>
      </c>
      <c r="J102" s="56"/>
      <c r="K102" s="56"/>
      <c r="L102" s="56"/>
      <c r="M102" s="56"/>
      <c r="N102" s="56"/>
      <c r="O102" s="56"/>
      <c r="P102" s="56"/>
      <c r="Q102" s="56"/>
      <c r="R102" s="56"/>
      <c r="T102" s="56"/>
      <c r="U102" s="56"/>
      <c r="V102" s="56"/>
      <c r="W102" s="56"/>
      <c r="X102" s="56"/>
      <c r="Y102" s="56"/>
      <c r="Z102" s="56"/>
      <c r="AA102" s="56"/>
      <c r="AB102" s="56"/>
      <c r="AD102" s="56"/>
      <c r="AE102" s="56"/>
      <c r="AF102" s="56"/>
      <c r="AG102" s="56"/>
      <c r="AH102" s="56"/>
      <c r="AI102" s="56"/>
      <c r="AJ102" s="56"/>
      <c r="AK102" s="56"/>
      <c r="AL102" s="56"/>
      <c r="AN102" s="56"/>
      <c r="AO102" s="56"/>
      <c r="AP102" s="56"/>
      <c r="AQ102" s="56"/>
      <c r="AR102" s="56"/>
      <c r="AS102" s="56"/>
      <c r="AT102" s="56"/>
      <c r="AU102" s="56"/>
      <c r="AV102" s="56"/>
      <c r="AX102" s="56"/>
      <c r="AY102" s="56"/>
      <c r="AZ102" s="56"/>
      <c r="BA102" s="56"/>
      <c r="BB102" s="56"/>
      <c r="BC102" s="56"/>
      <c r="BD102" s="56"/>
      <c r="BE102" s="56"/>
      <c r="BF102" s="56"/>
      <c r="BH102" s="56"/>
      <c r="BI102" s="56"/>
      <c r="BJ102" s="56"/>
      <c r="BK102" s="56"/>
      <c r="BL102" s="56"/>
      <c r="BM102" s="56"/>
      <c r="BN102" s="56"/>
      <c r="BO102" s="56"/>
      <c r="BP102" s="56"/>
      <c r="BR102" s="56"/>
      <c r="BS102" s="56"/>
      <c r="BT102" s="56"/>
      <c r="BU102" s="56"/>
      <c r="BV102" s="56"/>
      <c r="BW102" s="56"/>
      <c r="BX102" s="56"/>
      <c r="BY102" s="56"/>
      <c r="BZ102" s="56"/>
      <c r="CB102" s="56"/>
      <c r="CC102" s="56"/>
      <c r="CD102" s="56"/>
      <c r="CE102" s="56"/>
      <c r="CF102" s="56"/>
      <c r="CG102" s="56"/>
      <c r="CH102" s="56"/>
      <c r="CI102" s="56"/>
      <c r="CJ102" s="56"/>
      <c r="CL102" s="56"/>
      <c r="CM102" s="56"/>
      <c r="CN102" s="56"/>
      <c r="CO102" s="56"/>
      <c r="CP102" s="56"/>
      <c r="CQ102" s="56"/>
      <c r="CR102" s="56"/>
      <c r="CS102" s="56"/>
      <c r="CT102" s="56"/>
      <c r="CV102" s="56"/>
      <c r="CW102" s="56"/>
      <c r="CX102" s="56"/>
      <c r="CY102" s="56"/>
      <c r="CZ102" s="56"/>
      <c r="DA102" s="56"/>
      <c r="DB102" s="56"/>
      <c r="DC102" s="56"/>
      <c r="DD102" s="56"/>
      <c r="DF102" s="56"/>
      <c r="DG102" s="56"/>
      <c r="DH102" s="56"/>
      <c r="DI102" s="56"/>
      <c r="DJ102" s="56"/>
      <c r="DK102" s="56"/>
      <c r="DL102" s="56"/>
      <c r="DM102" s="56"/>
      <c r="DN102" s="56"/>
      <c r="DP102" s="56"/>
      <c r="DQ102" s="56"/>
      <c r="DR102" s="56"/>
      <c r="DS102" s="56"/>
      <c r="DT102" s="56"/>
      <c r="DU102" s="56"/>
      <c r="DV102" s="56"/>
      <c r="DW102" s="56"/>
      <c r="DX102" s="56"/>
      <c r="DZ102" s="56"/>
      <c r="EA102" s="56"/>
      <c r="EB102" s="56"/>
      <c r="EC102" s="56"/>
      <c r="ED102" s="56"/>
      <c r="EE102" s="56"/>
      <c r="EF102" s="56"/>
      <c r="EG102" s="56"/>
      <c r="EH102" s="56"/>
      <c r="EJ102" s="56"/>
      <c r="EK102" s="56"/>
      <c r="EL102" s="56"/>
      <c r="EM102" s="56"/>
      <c r="EN102" s="56"/>
      <c r="EO102" s="56"/>
      <c r="EP102" s="56"/>
      <c r="EQ102" s="56"/>
      <c r="ER102" s="56"/>
      <c r="ET102" s="56"/>
      <c r="EU102" s="56"/>
      <c r="EV102" s="56"/>
      <c r="EW102" s="56"/>
      <c r="EX102" s="56"/>
      <c r="EY102" s="56"/>
      <c r="EZ102" s="56"/>
      <c r="FA102" s="56"/>
      <c r="FB102" s="56"/>
      <c r="FD102" s="56"/>
      <c r="FE102" s="56"/>
      <c r="FF102" s="56"/>
      <c r="FG102" s="56"/>
      <c r="FH102" s="56"/>
      <c r="FI102" s="56"/>
      <c r="FJ102" s="56"/>
      <c r="FK102" s="56"/>
      <c r="FL102" s="56"/>
      <c r="FN102" s="56"/>
      <c r="FO102" s="56"/>
      <c r="FP102" s="56"/>
      <c r="FQ102" s="56"/>
      <c r="FR102" s="56"/>
      <c r="FS102" s="56"/>
      <c r="FT102" s="56"/>
      <c r="FU102" s="56"/>
      <c r="FV102" s="56"/>
      <c r="FX102" s="56"/>
      <c r="FY102" s="56"/>
      <c r="FZ102" s="56"/>
      <c r="GA102" s="56"/>
      <c r="GB102" s="56"/>
      <c r="GC102" s="56"/>
      <c r="GD102" s="56"/>
      <c r="GE102" s="56"/>
      <c r="GF102" s="56"/>
      <c r="GH102" s="56"/>
      <c r="GI102" s="56"/>
      <c r="GJ102" s="56"/>
      <c r="GK102" s="56"/>
      <c r="GL102" s="56"/>
      <c r="GM102" s="56"/>
      <c r="GN102" s="56"/>
      <c r="GO102" s="56"/>
      <c r="GP102" s="56"/>
      <c r="GR102" s="56"/>
      <c r="GS102" s="56"/>
      <c r="GT102" s="56"/>
      <c r="GU102" s="56"/>
      <c r="GV102" s="56"/>
      <c r="GW102" s="56"/>
      <c r="GX102" s="56"/>
      <c r="GY102" s="56"/>
      <c r="GZ102" s="56"/>
      <c r="HB102" s="56"/>
      <c r="HC102" s="56"/>
      <c r="HD102" s="56"/>
      <c r="HE102" s="56"/>
      <c r="HF102" s="56"/>
      <c r="HG102" s="56"/>
      <c r="HH102" s="56"/>
      <c r="HI102" s="56"/>
      <c r="HJ102" s="56"/>
      <c r="HL102" s="56"/>
      <c r="HM102" s="56"/>
      <c r="HN102" s="56"/>
      <c r="HO102" s="56"/>
      <c r="HP102" s="56"/>
      <c r="HQ102" s="56"/>
      <c r="HR102" s="56"/>
      <c r="HS102" s="56"/>
      <c r="HT102" s="56"/>
      <c r="HV102" s="56"/>
      <c r="HW102" s="56"/>
      <c r="HX102" s="56"/>
      <c r="HY102" s="56"/>
      <c r="HZ102" s="56"/>
      <c r="IA102" s="56"/>
      <c r="IB102" s="56"/>
      <c r="IC102" s="56"/>
      <c r="ID102" s="56"/>
      <c r="IF102" s="56"/>
      <c r="IG102" s="56"/>
      <c r="IH102" s="56"/>
      <c r="II102" s="56"/>
      <c r="IJ102" s="56"/>
      <c r="IK102" s="56"/>
      <c r="IL102" s="56"/>
      <c r="IM102" s="56"/>
      <c r="IN102" s="56"/>
      <c r="IP102" s="56"/>
      <c r="IQ102" s="56"/>
      <c r="IR102" s="56"/>
      <c r="IS102" s="56"/>
      <c r="IT102" s="56"/>
      <c r="IU102" s="56"/>
    </row>
    <row r="103" spans="1:255" ht="12.75" customHeight="1" thickBot="1" x14ac:dyDescent="0.25">
      <c r="A103" s="103"/>
      <c r="B103" s="105">
        <v>959.48</v>
      </c>
      <c r="C103" s="92" t="s">
        <v>67</v>
      </c>
      <c r="D103" s="93"/>
      <c r="E103" s="94"/>
      <c r="F103" s="94"/>
      <c r="G103" s="94"/>
      <c r="H103" s="95"/>
      <c r="I103" s="96">
        <f t="shared" si="4"/>
        <v>0</v>
      </c>
      <c r="J103" s="56"/>
      <c r="K103" s="56"/>
      <c r="L103" s="56"/>
      <c r="M103" s="56"/>
      <c r="N103" s="56"/>
      <c r="O103" s="56"/>
      <c r="P103" s="56"/>
      <c r="Q103" s="56"/>
      <c r="R103" s="56"/>
      <c r="T103" s="56"/>
      <c r="U103" s="56"/>
      <c r="V103" s="56"/>
      <c r="W103" s="56"/>
      <c r="X103" s="56"/>
      <c r="Y103" s="56"/>
      <c r="Z103" s="56"/>
      <c r="AA103" s="56"/>
      <c r="AB103" s="56"/>
      <c r="AD103" s="56"/>
      <c r="AE103" s="56"/>
      <c r="AF103" s="56"/>
      <c r="AG103" s="56"/>
      <c r="AH103" s="56"/>
      <c r="AI103" s="56"/>
      <c r="AJ103" s="56"/>
      <c r="AK103" s="56"/>
      <c r="AL103" s="56"/>
      <c r="AN103" s="56"/>
      <c r="AO103" s="56"/>
      <c r="AP103" s="56"/>
      <c r="AQ103" s="56"/>
      <c r="AR103" s="56"/>
      <c r="AS103" s="56"/>
      <c r="AT103" s="56"/>
      <c r="AU103" s="56"/>
      <c r="AV103" s="56"/>
      <c r="AX103" s="56"/>
      <c r="AY103" s="56"/>
      <c r="AZ103" s="56"/>
      <c r="BA103" s="56"/>
      <c r="BB103" s="56"/>
      <c r="BC103" s="56"/>
      <c r="BD103" s="56"/>
      <c r="BE103" s="56"/>
      <c r="BF103" s="56"/>
      <c r="BH103" s="56"/>
      <c r="BI103" s="56"/>
      <c r="BJ103" s="56"/>
      <c r="BK103" s="56"/>
      <c r="BL103" s="56"/>
      <c r="BM103" s="56"/>
      <c r="BN103" s="56"/>
      <c r="BO103" s="56"/>
      <c r="BP103" s="56"/>
      <c r="BR103" s="56"/>
      <c r="BS103" s="56"/>
      <c r="BT103" s="56"/>
      <c r="BU103" s="56"/>
      <c r="BV103" s="56"/>
      <c r="BW103" s="56"/>
      <c r="BX103" s="56"/>
      <c r="BY103" s="56"/>
      <c r="BZ103" s="56"/>
      <c r="CB103" s="56"/>
      <c r="CC103" s="56"/>
      <c r="CD103" s="56"/>
      <c r="CE103" s="56"/>
      <c r="CF103" s="56"/>
      <c r="CG103" s="56"/>
      <c r="CH103" s="56"/>
      <c r="CI103" s="56"/>
      <c r="CJ103" s="56"/>
      <c r="CL103" s="56"/>
      <c r="CM103" s="56"/>
      <c r="CN103" s="56"/>
      <c r="CO103" s="56"/>
      <c r="CP103" s="56"/>
      <c r="CQ103" s="56"/>
      <c r="CR103" s="56"/>
      <c r="CS103" s="56"/>
      <c r="CT103" s="56"/>
      <c r="CV103" s="56"/>
      <c r="CW103" s="56"/>
      <c r="CX103" s="56"/>
      <c r="CY103" s="56"/>
      <c r="CZ103" s="56"/>
      <c r="DA103" s="56"/>
      <c r="DB103" s="56"/>
      <c r="DC103" s="56"/>
      <c r="DD103" s="56"/>
      <c r="DF103" s="56"/>
      <c r="DG103" s="56"/>
      <c r="DH103" s="56"/>
      <c r="DI103" s="56"/>
      <c r="DJ103" s="56"/>
      <c r="DK103" s="56"/>
      <c r="DL103" s="56"/>
      <c r="DM103" s="56"/>
      <c r="DN103" s="56"/>
      <c r="DP103" s="56"/>
      <c r="DQ103" s="56"/>
      <c r="DR103" s="56"/>
      <c r="DS103" s="56"/>
      <c r="DT103" s="56"/>
      <c r="DU103" s="56"/>
      <c r="DV103" s="56"/>
      <c r="DW103" s="56"/>
      <c r="DX103" s="56"/>
      <c r="DZ103" s="56"/>
      <c r="EA103" s="56"/>
      <c r="EB103" s="56"/>
      <c r="EC103" s="56"/>
      <c r="ED103" s="56"/>
      <c r="EE103" s="56"/>
      <c r="EF103" s="56"/>
      <c r="EG103" s="56"/>
      <c r="EH103" s="56"/>
      <c r="EJ103" s="56"/>
      <c r="EK103" s="56"/>
      <c r="EL103" s="56"/>
      <c r="EM103" s="56"/>
      <c r="EN103" s="56"/>
      <c r="EO103" s="56"/>
      <c r="EP103" s="56"/>
      <c r="EQ103" s="56"/>
      <c r="ER103" s="56"/>
      <c r="ET103" s="56"/>
      <c r="EU103" s="56"/>
      <c r="EV103" s="56"/>
      <c r="EW103" s="56"/>
      <c r="EX103" s="56"/>
      <c r="EY103" s="56"/>
      <c r="EZ103" s="56"/>
      <c r="FA103" s="56"/>
      <c r="FB103" s="56"/>
      <c r="FD103" s="56"/>
      <c r="FE103" s="56"/>
      <c r="FF103" s="56"/>
      <c r="FG103" s="56"/>
      <c r="FH103" s="56"/>
      <c r="FI103" s="56"/>
      <c r="FJ103" s="56"/>
      <c r="FK103" s="56"/>
      <c r="FL103" s="56"/>
      <c r="FN103" s="56"/>
      <c r="FO103" s="56"/>
      <c r="FP103" s="56"/>
      <c r="FQ103" s="56"/>
      <c r="FR103" s="56"/>
      <c r="FS103" s="56"/>
      <c r="FT103" s="56"/>
      <c r="FU103" s="56"/>
      <c r="FV103" s="56"/>
      <c r="FX103" s="56"/>
      <c r="FY103" s="56"/>
      <c r="FZ103" s="56"/>
      <c r="GA103" s="56"/>
      <c r="GB103" s="56"/>
      <c r="GC103" s="56"/>
      <c r="GD103" s="56"/>
      <c r="GE103" s="56"/>
      <c r="GF103" s="56"/>
      <c r="GH103" s="56"/>
      <c r="GI103" s="56"/>
      <c r="GJ103" s="56"/>
      <c r="GK103" s="56"/>
      <c r="GL103" s="56"/>
      <c r="GM103" s="56"/>
      <c r="GN103" s="56"/>
      <c r="GO103" s="56"/>
      <c r="GP103" s="56"/>
      <c r="GR103" s="56"/>
      <c r="GS103" s="56"/>
      <c r="GT103" s="56"/>
      <c r="GU103" s="56"/>
      <c r="GV103" s="56"/>
      <c r="GW103" s="56"/>
      <c r="GX103" s="56"/>
      <c r="GY103" s="56"/>
      <c r="GZ103" s="56"/>
      <c r="HB103" s="56"/>
      <c r="HC103" s="56"/>
      <c r="HD103" s="56"/>
      <c r="HE103" s="56"/>
      <c r="HF103" s="56"/>
      <c r="HG103" s="56"/>
      <c r="HH103" s="56"/>
      <c r="HI103" s="56"/>
      <c r="HJ103" s="56"/>
      <c r="HL103" s="56"/>
      <c r="HM103" s="56"/>
      <c r="HN103" s="56"/>
      <c r="HO103" s="56"/>
      <c r="HP103" s="56"/>
      <c r="HQ103" s="56"/>
      <c r="HR103" s="56"/>
      <c r="HS103" s="56"/>
      <c r="HT103" s="56"/>
      <c r="HV103" s="56"/>
      <c r="HW103" s="56"/>
      <c r="HX103" s="56"/>
      <c r="HY103" s="56"/>
      <c r="HZ103" s="56"/>
      <c r="IA103" s="56"/>
      <c r="IB103" s="56"/>
      <c r="IC103" s="56"/>
      <c r="ID103" s="56"/>
      <c r="IF103" s="56"/>
      <c r="IG103" s="56"/>
      <c r="IH103" s="56"/>
      <c r="II103" s="56"/>
      <c r="IJ103" s="56"/>
      <c r="IK103" s="56"/>
      <c r="IL103" s="56"/>
      <c r="IM103" s="56"/>
      <c r="IN103" s="56"/>
      <c r="IP103" s="56"/>
      <c r="IQ103" s="56"/>
      <c r="IR103" s="56"/>
      <c r="IS103" s="56"/>
      <c r="IT103" s="56"/>
      <c r="IU103" s="56"/>
    </row>
    <row r="104" spans="1:255" ht="12.75" customHeight="1" thickBot="1" x14ac:dyDescent="0.25">
      <c r="A104" s="103"/>
      <c r="B104" s="106">
        <v>799.08</v>
      </c>
      <c r="C104" s="85" t="s">
        <v>70</v>
      </c>
      <c r="D104" s="86"/>
      <c r="E104" s="47"/>
      <c r="F104" s="47"/>
      <c r="G104" s="47"/>
      <c r="H104" s="48"/>
      <c r="I104" s="49">
        <f t="shared" si="4"/>
        <v>0</v>
      </c>
      <c r="J104" s="56"/>
      <c r="K104" s="56"/>
      <c r="L104" s="56"/>
      <c r="M104" s="56"/>
      <c r="N104" s="56"/>
      <c r="O104" s="56"/>
      <c r="P104" s="56"/>
      <c r="Q104" s="56"/>
      <c r="R104" s="56"/>
      <c r="T104" s="56"/>
      <c r="U104" s="56"/>
      <c r="V104" s="56"/>
      <c r="W104" s="56"/>
      <c r="X104" s="56"/>
      <c r="Y104" s="56"/>
      <c r="Z104" s="56"/>
      <c r="AA104" s="56"/>
      <c r="AB104" s="56"/>
      <c r="AD104" s="56"/>
      <c r="AE104" s="56"/>
      <c r="AF104" s="56"/>
      <c r="AG104" s="56"/>
      <c r="AH104" s="56"/>
      <c r="AI104" s="56"/>
      <c r="AJ104" s="56"/>
      <c r="AK104" s="56"/>
      <c r="AL104" s="56"/>
      <c r="AN104" s="56"/>
      <c r="AO104" s="56"/>
      <c r="AP104" s="56"/>
      <c r="AQ104" s="56"/>
      <c r="AR104" s="56"/>
      <c r="AS104" s="56"/>
      <c r="AT104" s="56"/>
      <c r="AU104" s="56"/>
      <c r="AV104" s="56"/>
      <c r="AX104" s="56"/>
      <c r="AY104" s="56"/>
      <c r="AZ104" s="56"/>
      <c r="BA104" s="56"/>
      <c r="BB104" s="56"/>
      <c r="BC104" s="56"/>
      <c r="BD104" s="56"/>
      <c r="BE104" s="56"/>
      <c r="BF104" s="56"/>
      <c r="BH104" s="56"/>
      <c r="BI104" s="56"/>
      <c r="BJ104" s="56"/>
      <c r="BK104" s="56"/>
      <c r="BL104" s="56"/>
      <c r="BM104" s="56"/>
      <c r="BN104" s="56"/>
      <c r="BO104" s="56"/>
      <c r="BP104" s="56"/>
      <c r="BR104" s="56"/>
      <c r="BS104" s="56"/>
      <c r="BT104" s="56"/>
      <c r="BU104" s="56"/>
      <c r="BV104" s="56"/>
      <c r="BW104" s="56"/>
      <c r="BX104" s="56"/>
      <c r="BY104" s="56"/>
      <c r="BZ104" s="56"/>
      <c r="CB104" s="56"/>
      <c r="CC104" s="56"/>
      <c r="CD104" s="56"/>
      <c r="CE104" s="56"/>
      <c r="CF104" s="56"/>
      <c r="CG104" s="56"/>
      <c r="CH104" s="56"/>
      <c r="CI104" s="56"/>
      <c r="CJ104" s="56"/>
      <c r="CL104" s="56"/>
      <c r="CM104" s="56"/>
      <c r="CN104" s="56"/>
      <c r="CO104" s="56"/>
      <c r="CP104" s="56"/>
      <c r="CQ104" s="56"/>
      <c r="CR104" s="56"/>
      <c r="CS104" s="56"/>
      <c r="CT104" s="56"/>
      <c r="CV104" s="56"/>
      <c r="CW104" s="56"/>
      <c r="CX104" s="56"/>
      <c r="CY104" s="56"/>
      <c r="CZ104" s="56"/>
      <c r="DA104" s="56"/>
      <c r="DB104" s="56"/>
      <c r="DC104" s="56"/>
      <c r="DD104" s="56"/>
      <c r="DF104" s="56"/>
      <c r="DG104" s="56"/>
      <c r="DH104" s="56"/>
      <c r="DI104" s="56"/>
      <c r="DJ104" s="56"/>
      <c r="DK104" s="56"/>
      <c r="DL104" s="56"/>
      <c r="DM104" s="56"/>
      <c r="DN104" s="56"/>
      <c r="DP104" s="56"/>
      <c r="DQ104" s="56"/>
      <c r="DR104" s="56"/>
      <c r="DS104" s="56"/>
      <c r="DT104" s="56"/>
      <c r="DU104" s="56"/>
      <c r="DV104" s="56"/>
      <c r="DW104" s="56"/>
      <c r="DX104" s="56"/>
      <c r="DZ104" s="56"/>
      <c r="EA104" s="56"/>
      <c r="EB104" s="56"/>
      <c r="EC104" s="56"/>
      <c r="ED104" s="56"/>
      <c r="EE104" s="56"/>
      <c r="EF104" s="56"/>
      <c r="EG104" s="56"/>
      <c r="EH104" s="56"/>
      <c r="EJ104" s="56"/>
      <c r="EK104" s="56"/>
      <c r="EL104" s="56"/>
      <c r="EM104" s="56"/>
      <c r="EN104" s="56"/>
      <c r="EO104" s="56"/>
      <c r="EP104" s="56"/>
      <c r="EQ104" s="56"/>
      <c r="ER104" s="56"/>
      <c r="ET104" s="56"/>
      <c r="EU104" s="56"/>
      <c r="EV104" s="56"/>
      <c r="EW104" s="56"/>
      <c r="EX104" s="56"/>
      <c r="EY104" s="56"/>
      <c r="EZ104" s="56"/>
      <c r="FA104" s="56"/>
      <c r="FB104" s="56"/>
      <c r="FD104" s="56"/>
      <c r="FE104" s="56"/>
      <c r="FF104" s="56"/>
      <c r="FG104" s="56"/>
      <c r="FH104" s="56"/>
      <c r="FI104" s="56"/>
      <c r="FJ104" s="56"/>
      <c r="FK104" s="56"/>
      <c r="FL104" s="56"/>
      <c r="FN104" s="56"/>
      <c r="FO104" s="56"/>
      <c r="FP104" s="56"/>
      <c r="FQ104" s="56"/>
      <c r="FR104" s="56"/>
      <c r="FS104" s="56"/>
      <c r="FT104" s="56"/>
      <c r="FU104" s="56"/>
      <c r="FV104" s="56"/>
      <c r="FX104" s="56"/>
      <c r="FY104" s="56"/>
      <c r="FZ104" s="56"/>
      <c r="GA104" s="56"/>
      <c r="GB104" s="56"/>
      <c r="GC104" s="56"/>
      <c r="GD104" s="56"/>
      <c r="GE104" s="56"/>
      <c r="GF104" s="56"/>
      <c r="GH104" s="56"/>
      <c r="GI104" s="56"/>
      <c r="GJ104" s="56"/>
      <c r="GK104" s="56"/>
      <c r="GL104" s="56"/>
      <c r="GM104" s="56"/>
      <c r="GN104" s="56"/>
      <c r="GO104" s="56"/>
      <c r="GP104" s="56"/>
      <c r="GR104" s="56"/>
      <c r="GS104" s="56"/>
      <c r="GT104" s="56"/>
      <c r="GU104" s="56"/>
      <c r="GV104" s="56"/>
      <c r="GW104" s="56"/>
      <c r="GX104" s="56"/>
      <c r="GY104" s="56"/>
      <c r="GZ104" s="56"/>
      <c r="HB104" s="56"/>
      <c r="HC104" s="56"/>
      <c r="HD104" s="56"/>
      <c r="HE104" s="56"/>
      <c r="HF104" s="56"/>
      <c r="HG104" s="56"/>
      <c r="HH104" s="56"/>
      <c r="HI104" s="56"/>
      <c r="HJ104" s="56"/>
      <c r="HL104" s="56"/>
      <c r="HM104" s="56"/>
      <c r="HN104" s="56"/>
      <c r="HO104" s="56"/>
      <c r="HP104" s="56"/>
      <c r="HQ104" s="56"/>
      <c r="HR104" s="56"/>
      <c r="HS104" s="56"/>
      <c r="HT104" s="56"/>
      <c r="HV104" s="56"/>
      <c r="HW104" s="56"/>
      <c r="HX104" s="56"/>
      <c r="HY104" s="56"/>
      <c r="HZ104" s="56"/>
      <c r="IA104" s="56"/>
      <c r="IB104" s="56"/>
      <c r="IC104" s="56"/>
      <c r="ID104" s="56"/>
      <c r="IF104" s="56"/>
      <c r="IG104" s="56"/>
      <c r="IH104" s="56"/>
      <c r="II104" s="56"/>
      <c r="IJ104" s="56"/>
      <c r="IK104" s="56"/>
      <c r="IL104" s="56"/>
      <c r="IM104" s="56"/>
      <c r="IN104" s="56"/>
      <c r="IP104" s="56"/>
      <c r="IQ104" s="56"/>
      <c r="IR104" s="56"/>
      <c r="IS104" s="56"/>
      <c r="IT104" s="56"/>
      <c r="IU104" s="56"/>
    </row>
    <row r="105" spans="1:255" ht="12.75" customHeight="1" thickBot="1" x14ac:dyDescent="0.25">
      <c r="A105" s="103"/>
      <c r="B105" s="106">
        <v>851.72</v>
      </c>
      <c r="C105" s="85" t="s">
        <v>72</v>
      </c>
      <c r="D105" s="86"/>
      <c r="E105" s="47"/>
      <c r="F105" s="47"/>
      <c r="G105" s="47"/>
      <c r="H105" s="48"/>
      <c r="I105" s="49">
        <f t="shared" si="4"/>
        <v>0</v>
      </c>
      <c r="J105" s="56"/>
      <c r="K105" s="56"/>
      <c r="L105" s="56"/>
      <c r="M105" s="56"/>
      <c r="N105" s="56"/>
      <c r="O105" s="56"/>
      <c r="P105" s="56"/>
      <c r="Q105" s="56"/>
      <c r="R105" s="56"/>
      <c r="T105" s="56"/>
      <c r="U105" s="56"/>
      <c r="V105" s="56"/>
      <c r="W105" s="56"/>
      <c r="X105" s="56"/>
      <c r="Y105" s="56"/>
      <c r="Z105" s="56"/>
      <c r="AA105" s="56"/>
      <c r="AB105" s="56"/>
      <c r="AD105" s="56"/>
      <c r="AE105" s="56"/>
      <c r="AF105" s="56"/>
      <c r="AG105" s="56"/>
      <c r="AH105" s="56"/>
      <c r="AI105" s="56"/>
      <c r="AJ105" s="56"/>
      <c r="AK105" s="56"/>
      <c r="AL105" s="56"/>
      <c r="AN105" s="56"/>
      <c r="AO105" s="56"/>
      <c r="AP105" s="56"/>
      <c r="AQ105" s="56"/>
      <c r="AR105" s="56"/>
      <c r="AS105" s="56"/>
      <c r="AT105" s="56"/>
      <c r="AU105" s="56"/>
      <c r="AV105" s="56"/>
      <c r="AX105" s="56"/>
      <c r="AY105" s="56"/>
      <c r="AZ105" s="56"/>
      <c r="BA105" s="56"/>
      <c r="BB105" s="56"/>
      <c r="BC105" s="56"/>
      <c r="BD105" s="56"/>
      <c r="BE105" s="56"/>
      <c r="BF105" s="56"/>
      <c r="BH105" s="56"/>
      <c r="BI105" s="56"/>
      <c r="BJ105" s="56"/>
      <c r="BK105" s="56"/>
      <c r="BL105" s="56"/>
      <c r="BM105" s="56"/>
      <c r="BN105" s="56"/>
      <c r="BO105" s="56"/>
      <c r="BP105" s="56"/>
      <c r="BR105" s="56"/>
      <c r="BS105" s="56"/>
      <c r="BT105" s="56"/>
      <c r="BU105" s="56"/>
      <c r="BV105" s="56"/>
      <c r="BW105" s="56"/>
      <c r="BX105" s="56"/>
      <c r="BY105" s="56"/>
      <c r="BZ105" s="56"/>
      <c r="CB105" s="56"/>
      <c r="CC105" s="56"/>
      <c r="CD105" s="56"/>
      <c r="CE105" s="56"/>
      <c r="CF105" s="56"/>
      <c r="CG105" s="56"/>
      <c r="CH105" s="56"/>
      <c r="CI105" s="56"/>
      <c r="CJ105" s="56"/>
      <c r="CL105" s="56"/>
      <c r="CM105" s="56"/>
      <c r="CN105" s="56"/>
      <c r="CO105" s="56"/>
      <c r="CP105" s="56"/>
      <c r="CQ105" s="56"/>
      <c r="CR105" s="56"/>
      <c r="CS105" s="56"/>
      <c r="CT105" s="56"/>
      <c r="CV105" s="56"/>
      <c r="CW105" s="56"/>
      <c r="CX105" s="56"/>
      <c r="CY105" s="56"/>
      <c r="CZ105" s="56"/>
      <c r="DA105" s="56"/>
      <c r="DB105" s="56"/>
      <c r="DC105" s="56"/>
      <c r="DD105" s="56"/>
      <c r="DF105" s="56"/>
      <c r="DG105" s="56"/>
      <c r="DH105" s="56"/>
      <c r="DI105" s="56"/>
      <c r="DJ105" s="56"/>
      <c r="DK105" s="56"/>
      <c r="DL105" s="56"/>
      <c r="DM105" s="56"/>
      <c r="DN105" s="56"/>
      <c r="DP105" s="56"/>
      <c r="DQ105" s="56"/>
      <c r="DR105" s="56"/>
      <c r="DS105" s="56"/>
      <c r="DT105" s="56"/>
      <c r="DU105" s="56"/>
      <c r="DV105" s="56"/>
      <c r="DW105" s="56"/>
      <c r="DX105" s="56"/>
      <c r="DZ105" s="56"/>
      <c r="EA105" s="56"/>
      <c r="EB105" s="56"/>
      <c r="EC105" s="56"/>
      <c r="ED105" s="56"/>
      <c r="EE105" s="56"/>
      <c r="EF105" s="56"/>
      <c r="EG105" s="56"/>
      <c r="EH105" s="56"/>
      <c r="EJ105" s="56"/>
      <c r="EK105" s="56"/>
      <c r="EL105" s="56"/>
      <c r="EM105" s="56"/>
      <c r="EN105" s="56"/>
      <c r="EO105" s="56"/>
      <c r="EP105" s="56"/>
      <c r="EQ105" s="56"/>
      <c r="ER105" s="56"/>
      <c r="ET105" s="56"/>
      <c r="EU105" s="56"/>
      <c r="EV105" s="56"/>
      <c r="EW105" s="56"/>
      <c r="EX105" s="56"/>
      <c r="EY105" s="56"/>
      <c r="EZ105" s="56"/>
      <c r="FA105" s="56"/>
      <c r="FB105" s="56"/>
      <c r="FD105" s="56"/>
      <c r="FE105" s="56"/>
      <c r="FF105" s="56"/>
      <c r="FG105" s="56"/>
      <c r="FH105" s="56"/>
      <c r="FI105" s="56"/>
      <c r="FJ105" s="56"/>
      <c r="FK105" s="56"/>
      <c r="FL105" s="56"/>
      <c r="FN105" s="56"/>
      <c r="FO105" s="56"/>
      <c r="FP105" s="56"/>
      <c r="FQ105" s="56"/>
      <c r="FR105" s="56"/>
      <c r="FS105" s="56"/>
      <c r="FT105" s="56"/>
      <c r="FU105" s="56"/>
      <c r="FV105" s="56"/>
      <c r="FX105" s="56"/>
      <c r="FY105" s="56"/>
      <c r="FZ105" s="56"/>
      <c r="GA105" s="56"/>
      <c r="GB105" s="56"/>
      <c r="GC105" s="56"/>
      <c r="GD105" s="56"/>
      <c r="GE105" s="56"/>
      <c r="GF105" s="56"/>
      <c r="GH105" s="56"/>
      <c r="GI105" s="56"/>
      <c r="GJ105" s="56"/>
      <c r="GK105" s="56"/>
      <c r="GL105" s="56"/>
      <c r="GM105" s="56"/>
      <c r="GN105" s="56"/>
      <c r="GO105" s="56"/>
      <c r="GP105" s="56"/>
      <c r="GR105" s="56"/>
      <c r="GS105" s="56"/>
      <c r="GT105" s="56"/>
      <c r="GU105" s="56"/>
      <c r="GV105" s="56"/>
      <c r="GW105" s="56"/>
      <c r="GX105" s="56"/>
      <c r="GY105" s="56"/>
      <c r="GZ105" s="56"/>
      <c r="HB105" s="56"/>
      <c r="HC105" s="56"/>
      <c r="HD105" s="56"/>
      <c r="HE105" s="56"/>
      <c r="HF105" s="56"/>
      <c r="HG105" s="56"/>
      <c r="HH105" s="56"/>
      <c r="HI105" s="56"/>
      <c r="HJ105" s="56"/>
      <c r="HL105" s="56"/>
      <c r="HM105" s="56"/>
      <c r="HN105" s="56"/>
      <c r="HO105" s="56"/>
      <c r="HP105" s="56"/>
      <c r="HQ105" s="56"/>
      <c r="HR105" s="56"/>
      <c r="HS105" s="56"/>
      <c r="HT105" s="56"/>
      <c r="HV105" s="56"/>
      <c r="HW105" s="56"/>
      <c r="HX105" s="56"/>
      <c r="HY105" s="56"/>
      <c r="HZ105" s="56"/>
      <c r="IA105" s="56"/>
      <c r="IB105" s="56"/>
      <c r="IC105" s="56"/>
      <c r="ID105" s="56"/>
      <c r="IF105" s="56"/>
      <c r="IG105" s="56"/>
      <c r="IH105" s="56"/>
      <c r="II105" s="56"/>
      <c r="IJ105" s="56"/>
      <c r="IK105" s="56"/>
      <c r="IL105" s="56"/>
      <c r="IM105" s="56"/>
      <c r="IN105" s="56"/>
      <c r="IP105" s="56"/>
      <c r="IQ105" s="56"/>
      <c r="IR105" s="56"/>
      <c r="IS105" s="56"/>
      <c r="IT105" s="56"/>
      <c r="IU105" s="56"/>
    </row>
    <row r="106" spans="1:255" ht="12.75" customHeight="1" thickBot="1" x14ac:dyDescent="0.25">
      <c r="A106" s="103"/>
      <c r="B106" s="106">
        <v>946.74</v>
      </c>
      <c r="C106" s="85" t="s">
        <v>73</v>
      </c>
      <c r="D106" s="86"/>
      <c r="E106" s="47"/>
      <c r="F106" s="47"/>
      <c r="G106" s="47"/>
      <c r="H106" s="48"/>
      <c r="I106" s="49">
        <f t="shared" si="4"/>
        <v>0</v>
      </c>
      <c r="J106" s="56"/>
      <c r="K106" s="56"/>
      <c r="L106" s="56"/>
      <c r="M106" s="56"/>
      <c r="N106" s="56"/>
      <c r="O106" s="56"/>
      <c r="P106" s="56"/>
      <c r="Q106" s="56"/>
      <c r="R106" s="56"/>
      <c r="T106" s="56"/>
      <c r="U106" s="56"/>
      <c r="V106" s="56"/>
      <c r="W106" s="56"/>
      <c r="X106" s="56"/>
      <c r="Y106" s="56"/>
      <c r="Z106" s="56"/>
      <c r="AA106" s="56"/>
      <c r="AB106" s="56"/>
      <c r="AD106" s="56"/>
      <c r="AE106" s="56"/>
      <c r="AF106" s="56"/>
      <c r="AG106" s="56"/>
      <c r="AH106" s="56"/>
      <c r="AI106" s="56"/>
      <c r="AJ106" s="56"/>
      <c r="AK106" s="56"/>
      <c r="AL106" s="56"/>
      <c r="AN106" s="56"/>
      <c r="AO106" s="56"/>
      <c r="AP106" s="56"/>
      <c r="AQ106" s="56"/>
      <c r="AR106" s="56"/>
      <c r="AS106" s="56"/>
      <c r="AT106" s="56"/>
      <c r="AU106" s="56"/>
      <c r="AV106" s="56"/>
      <c r="AX106" s="56"/>
      <c r="AY106" s="56"/>
      <c r="AZ106" s="56"/>
      <c r="BA106" s="56"/>
      <c r="BB106" s="56"/>
      <c r="BC106" s="56"/>
      <c r="BD106" s="56"/>
      <c r="BE106" s="56"/>
      <c r="BF106" s="56"/>
      <c r="BH106" s="56"/>
      <c r="BI106" s="56"/>
      <c r="BJ106" s="56"/>
      <c r="BK106" s="56"/>
      <c r="BL106" s="56"/>
      <c r="BM106" s="56"/>
      <c r="BN106" s="56"/>
      <c r="BO106" s="56"/>
      <c r="BP106" s="56"/>
      <c r="BR106" s="56"/>
      <c r="BS106" s="56"/>
      <c r="BT106" s="56"/>
      <c r="BU106" s="56"/>
      <c r="BV106" s="56"/>
      <c r="BW106" s="56"/>
      <c r="BX106" s="56"/>
      <c r="BY106" s="56"/>
      <c r="BZ106" s="56"/>
      <c r="CB106" s="56"/>
      <c r="CC106" s="56"/>
      <c r="CD106" s="56"/>
      <c r="CE106" s="56"/>
      <c r="CF106" s="56"/>
      <c r="CG106" s="56"/>
      <c r="CH106" s="56"/>
      <c r="CI106" s="56"/>
      <c r="CJ106" s="56"/>
      <c r="CL106" s="56"/>
      <c r="CM106" s="56"/>
      <c r="CN106" s="56"/>
      <c r="CO106" s="56"/>
      <c r="CP106" s="56"/>
      <c r="CQ106" s="56"/>
      <c r="CR106" s="56"/>
      <c r="CS106" s="56"/>
      <c r="CT106" s="56"/>
      <c r="CV106" s="56"/>
      <c r="CW106" s="56"/>
      <c r="CX106" s="56"/>
      <c r="CY106" s="56"/>
      <c r="CZ106" s="56"/>
      <c r="DA106" s="56"/>
      <c r="DB106" s="56"/>
      <c r="DC106" s="56"/>
      <c r="DD106" s="56"/>
      <c r="DF106" s="56"/>
      <c r="DG106" s="56"/>
      <c r="DH106" s="56"/>
      <c r="DI106" s="56"/>
      <c r="DJ106" s="56"/>
      <c r="DK106" s="56"/>
      <c r="DL106" s="56"/>
      <c r="DM106" s="56"/>
      <c r="DN106" s="56"/>
      <c r="DP106" s="56"/>
      <c r="DQ106" s="56"/>
      <c r="DR106" s="56"/>
      <c r="DS106" s="56"/>
      <c r="DT106" s="56"/>
      <c r="DU106" s="56"/>
      <c r="DV106" s="56"/>
      <c r="DW106" s="56"/>
      <c r="DX106" s="56"/>
      <c r="DZ106" s="56"/>
      <c r="EA106" s="56"/>
      <c r="EB106" s="56"/>
      <c r="EC106" s="56"/>
      <c r="ED106" s="56"/>
      <c r="EE106" s="56"/>
      <c r="EF106" s="56"/>
      <c r="EG106" s="56"/>
      <c r="EH106" s="56"/>
      <c r="EJ106" s="56"/>
      <c r="EK106" s="56"/>
      <c r="EL106" s="56"/>
      <c r="EM106" s="56"/>
      <c r="EN106" s="56"/>
      <c r="EO106" s="56"/>
      <c r="EP106" s="56"/>
      <c r="EQ106" s="56"/>
      <c r="ER106" s="56"/>
      <c r="ET106" s="56"/>
      <c r="EU106" s="56"/>
      <c r="EV106" s="56"/>
      <c r="EW106" s="56"/>
      <c r="EX106" s="56"/>
      <c r="EY106" s="56"/>
      <c r="EZ106" s="56"/>
      <c r="FA106" s="56"/>
      <c r="FB106" s="56"/>
      <c r="FD106" s="56"/>
      <c r="FE106" s="56"/>
      <c r="FF106" s="56"/>
      <c r="FG106" s="56"/>
      <c r="FH106" s="56"/>
      <c r="FI106" s="56"/>
      <c r="FJ106" s="56"/>
      <c r="FK106" s="56"/>
      <c r="FL106" s="56"/>
      <c r="FN106" s="56"/>
      <c r="FO106" s="56"/>
      <c r="FP106" s="56"/>
      <c r="FQ106" s="56"/>
      <c r="FR106" s="56"/>
      <c r="FS106" s="56"/>
      <c r="FT106" s="56"/>
      <c r="FU106" s="56"/>
      <c r="FV106" s="56"/>
      <c r="FX106" s="56"/>
      <c r="FY106" s="56"/>
      <c r="FZ106" s="56"/>
      <c r="GA106" s="56"/>
      <c r="GB106" s="56"/>
      <c r="GC106" s="56"/>
      <c r="GD106" s="56"/>
      <c r="GE106" s="56"/>
      <c r="GF106" s="56"/>
      <c r="GH106" s="56"/>
      <c r="GI106" s="56"/>
      <c r="GJ106" s="56"/>
      <c r="GK106" s="56"/>
      <c r="GL106" s="56"/>
      <c r="GM106" s="56"/>
      <c r="GN106" s="56"/>
      <c r="GO106" s="56"/>
      <c r="GP106" s="56"/>
      <c r="GR106" s="56"/>
      <c r="GS106" s="56"/>
      <c r="GT106" s="56"/>
      <c r="GU106" s="56"/>
      <c r="GV106" s="56"/>
      <c r="GW106" s="56"/>
      <c r="GX106" s="56"/>
      <c r="GY106" s="56"/>
      <c r="GZ106" s="56"/>
      <c r="HB106" s="56"/>
      <c r="HC106" s="56"/>
      <c r="HD106" s="56"/>
      <c r="HE106" s="56"/>
      <c r="HF106" s="56"/>
      <c r="HG106" s="56"/>
      <c r="HH106" s="56"/>
      <c r="HI106" s="56"/>
      <c r="HJ106" s="56"/>
      <c r="HL106" s="56"/>
      <c r="HM106" s="56"/>
      <c r="HN106" s="56"/>
      <c r="HO106" s="56"/>
      <c r="HP106" s="56"/>
      <c r="HQ106" s="56"/>
      <c r="HR106" s="56"/>
      <c r="HS106" s="56"/>
      <c r="HT106" s="56"/>
      <c r="HV106" s="56"/>
      <c r="HW106" s="56"/>
      <c r="HX106" s="56"/>
      <c r="HY106" s="56"/>
      <c r="HZ106" s="56"/>
      <c r="IA106" s="56"/>
      <c r="IB106" s="56"/>
      <c r="IC106" s="56"/>
      <c r="ID106" s="56"/>
      <c r="IF106" s="56"/>
      <c r="IG106" s="56"/>
      <c r="IH106" s="56"/>
      <c r="II106" s="56"/>
      <c r="IJ106" s="56"/>
      <c r="IK106" s="56"/>
      <c r="IL106" s="56"/>
      <c r="IM106" s="56"/>
      <c r="IN106" s="56"/>
      <c r="IP106" s="56"/>
      <c r="IQ106" s="56"/>
      <c r="IR106" s="56"/>
      <c r="IS106" s="56"/>
      <c r="IT106" s="56"/>
      <c r="IU106" s="56"/>
    </row>
    <row r="107" spans="1:255" ht="12.75" customHeight="1" thickBot="1" x14ac:dyDescent="0.25">
      <c r="A107" s="103"/>
      <c r="B107" s="106">
        <v>857.38</v>
      </c>
      <c r="C107" s="85" t="s">
        <v>74</v>
      </c>
      <c r="D107" s="86"/>
      <c r="E107" s="47"/>
      <c r="F107" s="47"/>
      <c r="G107" s="47"/>
      <c r="H107" s="48"/>
      <c r="I107" s="49">
        <f t="shared" si="4"/>
        <v>0</v>
      </c>
      <c r="J107" s="56"/>
      <c r="K107" s="56"/>
      <c r="L107" s="56"/>
      <c r="M107" s="56"/>
      <c r="N107" s="56"/>
      <c r="O107" s="56"/>
      <c r="P107" s="56"/>
      <c r="Q107" s="56"/>
      <c r="R107" s="56"/>
      <c r="T107" s="56"/>
      <c r="U107" s="56"/>
      <c r="V107" s="56"/>
      <c r="W107" s="56"/>
      <c r="X107" s="56"/>
      <c r="Y107" s="56"/>
      <c r="Z107" s="56"/>
      <c r="AA107" s="56"/>
      <c r="AB107" s="56"/>
      <c r="AD107" s="56"/>
      <c r="AE107" s="56"/>
      <c r="AF107" s="56"/>
      <c r="AG107" s="56"/>
      <c r="AH107" s="56"/>
      <c r="AI107" s="56"/>
      <c r="AJ107" s="56"/>
      <c r="AK107" s="56"/>
      <c r="AL107" s="56"/>
      <c r="AN107" s="56"/>
      <c r="AO107" s="56"/>
      <c r="AP107" s="56"/>
      <c r="AQ107" s="56"/>
      <c r="AR107" s="56"/>
      <c r="AS107" s="56"/>
      <c r="AT107" s="56"/>
      <c r="AU107" s="56"/>
      <c r="AV107" s="56"/>
      <c r="AX107" s="56"/>
      <c r="AY107" s="56"/>
      <c r="AZ107" s="56"/>
      <c r="BA107" s="56"/>
      <c r="BB107" s="56"/>
      <c r="BC107" s="56"/>
      <c r="BD107" s="56"/>
      <c r="BE107" s="56"/>
      <c r="BF107" s="56"/>
      <c r="BH107" s="56"/>
      <c r="BI107" s="56"/>
      <c r="BJ107" s="56"/>
      <c r="BK107" s="56"/>
      <c r="BL107" s="56"/>
      <c r="BM107" s="56"/>
      <c r="BN107" s="56"/>
      <c r="BO107" s="56"/>
      <c r="BP107" s="56"/>
      <c r="BR107" s="56"/>
      <c r="BS107" s="56"/>
      <c r="BT107" s="56"/>
      <c r="BU107" s="56"/>
      <c r="BV107" s="56"/>
      <c r="BW107" s="56"/>
      <c r="BX107" s="56"/>
      <c r="BY107" s="56"/>
      <c r="BZ107" s="56"/>
      <c r="CB107" s="56"/>
      <c r="CC107" s="56"/>
      <c r="CD107" s="56"/>
      <c r="CE107" s="56"/>
      <c r="CF107" s="56"/>
      <c r="CG107" s="56"/>
      <c r="CH107" s="56"/>
      <c r="CI107" s="56"/>
      <c r="CJ107" s="56"/>
      <c r="CL107" s="56"/>
      <c r="CM107" s="56"/>
      <c r="CN107" s="56"/>
      <c r="CO107" s="56"/>
      <c r="CP107" s="56"/>
      <c r="CQ107" s="56"/>
      <c r="CR107" s="56"/>
      <c r="CS107" s="56"/>
      <c r="CT107" s="56"/>
      <c r="CV107" s="56"/>
      <c r="CW107" s="56"/>
      <c r="CX107" s="56"/>
      <c r="CY107" s="56"/>
      <c r="CZ107" s="56"/>
      <c r="DA107" s="56"/>
      <c r="DB107" s="56"/>
      <c r="DC107" s="56"/>
      <c r="DD107" s="56"/>
      <c r="DF107" s="56"/>
      <c r="DG107" s="56"/>
      <c r="DH107" s="56"/>
      <c r="DI107" s="56"/>
      <c r="DJ107" s="56"/>
      <c r="DK107" s="56"/>
      <c r="DL107" s="56"/>
      <c r="DM107" s="56"/>
      <c r="DN107" s="56"/>
      <c r="DP107" s="56"/>
      <c r="DQ107" s="56"/>
      <c r="DR107" s="56"/>
      <c r="DS107" s="56"/>
      <c r="DT107" s="56"/>
      <c r="DU107" s="56"/>
      <c r="DV107" s="56"/>
      <c r="DW107" s="56"/>
      <c r="DX107" s="56"/>
      <c r="DZ107" s="56"/>
      <c r="EA107" s="56"/>
      <c r="EB107" s="56"/>
      <c r="EC107" s="56"/>
      <c r="ED107" s="56"/>
      <c r="EE107" s="56"/>
      <c r="EF107" s="56"/>
      <c r="EG107" s="56"/>
      <c r="EH107" s="56"/>
      <c r="EJ107" s="56"/>
      <c r="EK107" s="56"/>
      <c r="EL107" s="56"/>
      <c r="EM107" s="56"/>
      <c r="EN107" s="56"/>
      <c r="EO107" s="56"/>
      <c r="EP107" s="56"/>
      <c r="EQ107" s="56"/>
      <c r="ER107" s="56"/>
      <c r="ET107" s="56"/>
      <c r="EU107" s="56"/>
      <c r="EV107" s="56"/>
      <c r="EW107" s="56"/>
      <c r="EX107" s="56"/>
      <c r="EY107" s="56"/>
      <c r="EZ107" s="56"/>
      <c r="FA107" s="56"/>
      <c r="FB107" s="56"/>
      <c r="FD107" s="56"/>
      <c r="FE107" s="56"/>
      <c r="FF107" s="56"/>
      <c r="FG107" s="56"/>
      <c r="FH107" s="56"/>
      <c r="FI107" s="56"/>
      <c r="FJ107" s="56"/>
      <c r="FK107" s="56"/>
      <c r="FL107" s="56"/>
      <c r="FN107" s="56"/>
      <c r="FO107" s="56"/>
      <c r="FP107" s="56"/>
      <c r="FQ107" s="56"/>
      <c r="FR107" s="56"/>
      <c r="FS107" s="56"/>
      <c r="FT107" s="56"/>
      <c r="FU107" s="56"/>
      <c r="FV107" s="56"/>
      <c r="FX107" s="56"/>
      <c r="FY107" s="56"/>
      <c r="FZ107" s="56"/>
      <c r="GA107" s="56"/>
      <c r="GB107" s="56"/>
      <c r="GC107" s="56"/>
      <c r="GD107" s="56"/>
      <c r="GE107" s="56"/>
      <c r="GF107" s="56"/>
      <c r="GH107" s="56"/>
      <c r="GI107" s="56"/>
      <c r="GJ107" s="56"/>
      <c r="GK107" s="56"/>
      <c r="GL107" s="56"/>
      <c r="GM107" s="56"/>
      <c r="GN107" s="56"/>
      <c r="GO107" s="56"/>
      <c r="GP107" s="56"/>
      <c r="GR107" s="56"/>
      <c r="GS107" s="56"/>
      <c r="GT107" s="56"/>
      <c r="GU107" s="56"/>
      <c r="GV107" s="56"/>
      <c r="GW107" s="56"/>
      <c r="GX107" s="56"/>
      <c r="GY107" s="56"/>
      <c r="GZ107" s="56"/>
      <c r="HB107" s="56"/>
      <c r="HC107" s="56"/>
      <c r="HD107" s="56"/>
      <c r="HE107" s="56"/>
      <c r="HF107" s="56"/>
      <c r="HG107" s="56"/>
      <c r="HH107" s="56"/>
      <c r="HI107" s="56"/>
      <c r="HJ107" s="56"/>
      <c r="HL107" s="56"/>
      <c r="HM107" s="56"/>
      <c r="HN107" s="56"/>
      <c r="HO107" s="56"/>
      <c r="HP107" s="56"/>
      <c r="HQ107" s="56"/>
      <c r="HR107" s="56"/>
      <c r="HS107" s="56"/>
      <c r="HT107" s="56"/>
      <c r="HV107" s="56"/>
      <c r="HW107" s="56"/>
      <c r="HX107" s="56"/>
      <c r="HY107" s="56"/>
      <c r="HZ107" s="56"/>
      <c r="IA107" s="56"/>
      <c r="IB107" s="56"/>
      <c r="IC107" s="56"/>
      <c r="ID107" s="56"/>
      <c r="IF107" s="56"/>
      <c r="IG107" s="56"/>
      <c r="IH107" s="56"/>
      <c r="II107" s="56"/>
      <c r="IJ107" s="56"/>
      <c r="IK107" s="56"/>
      <c r="IL107" s="56"/>
      <c r="IM107" s="56"/>
      <c r="IN107" s="56"/>
      <c r="IP107" s="56"/>
      <c r="IQ107" s="56"/>
      <c r="IR107" s="56"/>
      <c r="IS107" s="56"/>
      <c r="IT107" s="56"/>
      <c r="IU107" s="56"/>
    </row>
    <row r="108" spans="1:255" ht="12.75" customHeight="1" thickBot="1" x14ac:dyDescent="0.25">
      <c r="A108" s="11"/>
      <c r="B108" s="106">
        <v>734.8</v>
      </c>
      <c r="C108" s="85" t="s">
        <v>75</v>
      </c>
      <c r="D108" s="86"/>
      <c r="E108" s="47"/>
      <c r="F108" s="47"/>
      <c r="G108" s="47"/>
      <c r="H108" s="48"/>
      <c r="I108" s="49">
        <f t="shared" si="4"/>
        <v>0</v>
      </c>
      <c r="J108" s="56"/>
      <c r="K108" s="56"/>
      <c r="L108" s="56"/>
      <c r="M108" s="56"/>
      <c r="N108" s="56"/>
      <c r="O108" s="56"/>
      <c r="P108" s="56"/>
      <c r="Q108" s="56"/>
      <c r="R108" s="56"/>
      <c r="T108" s="56"/>
      <c r="U108" s="56"/>
      <c r="V108" s="56"/>
      <c r="W108" s="56"/>
      <c r="X108" s="56"/>
      <c r="Y108" s="56"/>
      <c r="Z108" s="56"/>
      <c r="AA108" s="56"/>
      <c r="AB108" s="56"/>
      <c r="AD108" s="56"/>
      <c r="AE108" s="56"/>
      <c r="AF108" s="56"/>
      <c r="AG108" s="56"/>
      <c r="AH108" s="56"/>
      <c r="AI108" s="56"/>
      <c r="AJ108" s="56"/>
      <c r="AK108" s="56"/>
      <c r="AL108" s="56"/>
      <c r="AN108" s="56"/>
      <c r="AO108" s="56"/>
      <c r="AP108" s="56"/>
      <c r="AQ108" s="56"/>
      <c r="AR108" s="56"/>
      <c r="AS108" s="56"/>
      <c r="AT108" s="56"/>
      <c r="AU108" s="56"/>
      <c r="AV108" s="56"/>
      <c r="AX108" s="56"/>
      <c r="AY108" s="56"/>
      <c r="AZ108" s="56"/>
      <c r="BA108" s="56"/>
      <c r="BB108" s="56"/>
      <c r="BC108" s="56"/>
      <c r="BD108" s="56"/>
      <c r="BE108" s="56"/>
      <c r="BF108" s="56"/>
      <c r="BH108" s="56"/>
      <c r="BI108" s="56"/>
      <c r="BJ108" s="56"/>
      <c r="BK108" s="56"/>
      <c r="BL108" s="56"/>
      <c r="BM108" s="56"/>
      <c r="BN108" s="56"/>
      <c r="BO108" s="56"/>
      <c r="BP108" s="56"/>
      <c r="BR108" s="56"/>
      <c r="BS108" s="56"/>
      <c r="BT108" s="56"/>
      <c r="BU108" s="56"/>
      <c r="BV108" s="56"/>
      <c r="BW108" s="56"/>
      <c r="BX108" s="56"/>
      <c r="BY108" s="56"/>
      <c r="BZ108" s="56"/>
      <c r="CB108" s="56"/>
      <c r="CC108" s="56"/>
      <c r="CD108" s="56"/>
      <c r="CE108" s="56"/>
      <c r="CF108" s="56"/>
      <c r="CG108" s="56"/>
      <c r="CH108" s="56"/>
      <c r="CI108" s="56"/>
      <c r="CJ108" s="56"/>
      <c r="CL108" s="56"/>
      <c r="CM108" s="56"/>
      <c r="CN108" s="56"/>
      <c r="CO108" s="56"/>
      <c r="CP108" s="56"/>
      <c r="CQ108" s="56"/>
      <c r="CR108" s="56"/>
      <c r="CS108" s="56"/>
      <c r="CT108" s="56"/>
      <c r="CV108" s="56"/>
      <c r="CW108" s="56"/>
      <c r="CX108" s="56"/>
      <c r="CY108" s="56"/>
      <c r="CZ108" s="56"/>
      <c r="DA108" s="56"/>
      <c r="DB108" s="56"/>
      <c r="DC108" s="56"/>
      <c r="DD108" s="56"/>
      <c r="DF108" s="56"/>
      <c r="DG108" s="56"/>
      <c r="DH108" s="56"/>
      <c r="DI108" s="56"/>
      <c r="DJ108" s="56"/>
      <c r="DK108" s="56"/>
      <c r="DL108" s="56"/>
      <c r="DM108" s="56"/>
      <c r="DN108" s="56"/>
      <c r="DP108" s="56"/>
      <c r="DQ108" s="56"/>
      <c r="DR108" s="56"/>
      <c r="DS108" s="56"/>
      <c r="DT108" s="56"/>
      <c r="DU108" s="56"/>
      <c r="DV108" s="56"/>
      <c r="DW108" s="56"/>
      <c r="DX108" s="56"/>
      <c r="DZ108" s="56"/>
      <c r="EA108" s="56"/>
      <c r="EB108" s="56"/>
      <c r="EC108" s="56"/>
      <c r="ED108" s="56"/>
      <c r="EE108" s="56"/>
      <c r="EF108" s="56"/>
      <c r="EG108" s="56"/>
      <c r="EH108" s="56"/>
      <c r="EJ108" s="56"/>
      <c r="EK108" s="56"/>
      <c r="EL108" s="56"/>
      <c r="EM108" s="56"/>
      <c r="EN108" s="56"/>
      <c r="EO108" s="56"/>
      <c r="EP108" s="56"/>
      <c r="EQ108" s="56"/>
      <c r="ER108" s="56"/>
      <c r="ET108" s="56"/>
      <c r="EU108" s="56"/>
      <c r="EV108" s="56"/>
      <c r="EW108" s="56"/>
      <c r="EX108" s="56"/>
      <c r="EY108" s="56"/>
      <c r="EZ108" s="56"/>
      <c r="FA108" s="56"/>
      <c r="FB108" s="56"/>
      <c r="FD108" s="56"/>
      <c r="FE108" s="56"/>
      <c r="FF108" s="56"/>
      <c r="FG108" s="56"/>
      <c r="FH108" s="56"/>
      <c r="FI108" s="56"/>
      <c r="FJ108" s="56"/>
      <c r="FK108" s="56"/>
      <c r="FL108" s="56"/>
      <c r="FN108" s="56"/>
      <c r="FO108" s="56"/>
      <c r="FP108" s="56"/>
      <c r="FQ108" s="56"/>
      <c r="FR108" s="56"/>
      <c r="FS108" s="56"/>
      <c r="FT108" s="56"/>
      <c r="FU108" s="56"/>
      <c r="FV108" s="56"/>
      <c r="FX108" s="56"/>
      <c r="FY108" s="56"/>
      <c r="FZ108" s="56"/>
      <c r="GA108" s="56"/>
      <c r="GB108" s="56"/>
      <c r="GC108" s="56"/>
      <c r="GD108" s="56"/>
      <c r="GE108" s="56"/>
      <c r="GF108" s="56"/>
      <c r="GH108" s="56"/>
      <c r="GI108" s="56"/>
      <c r="GJ108" s="56"/>
      <c r="GK108" s="56"/>
      <c r="GL108" s="56"/>
      <c r="GM108" s="56"/>
      <c r="GN108" s="56"/>
      <c r="GO108" s="56"/>
      <c r="GP108" s="56"/>
      <c r="GR108" s="56"/>
      <c r="GS108" s="56"/>
      <c r="GT108" s="56"/>
      <c r="GU108" s="56"/>
      <c r="GV108" s="56"/>
      <c r="GW108" s="56"/>
      <c r="GX108" s="56"/>
      <c r="GY108" s="56"/>
      <c r="GZ108" s="56"/>
      <c r="HB108" s="56"/>
      <c r="HC108" s="56"/>
      <c r="HD108" s="56"/>
      <c r="HE108" s="56"/>
      <c r="HF108" s="56"/>
      <c r="HG108" s="56"/>
      <c r="HH108" s="56"/>
      <c r="HI108" s="56"/>
      <c r="HJ108" s="56"/>
      <c r="HL108" s="56"/>
      <c r="HM108" s="56"/>
      <c r="HN108" s="56"/>
      <c r="HO108" s="56"/>
      <c r="HP108" s="56"/>
      <c r="HQ108" s="56"/>
      <c r="HR108" s="56"/>
      <c r="HS108" s="56"/>
      <c r="HT108" s="56"/>
      <c r="HV108" s="56"/>
      <c r="HW108" s="56"/>
      <c r="HX108" s="56"/>
      <c r="HY108" s="56"/>
      <c r="HZ108" s="56"/>
      <c r="IA108" s="56"/>
      <c r="IB108" s="56"/>
      <c r="IC108" s="56"/>
      <c r="ID108" s="56"/>
      <c r="IF108" s="56"/>
      <c r="IG108" s="56"/>
      <c r="IH108" s="56"/>
      <c r="II108" s="56"/>
      <c r="IJ108" s="56"/>
      <c r="IK108" s="56"/>
      <c r="IL108" s="56"/>
      <c r="IM108" s="56"/>
      <c r="IN108" s="56"/>
      <c r="IP108" s="56"/>
      <c r="IQ108" s="56"/>
      <c r="IR108" s="56"/>
      <c r="IS108" s="56"/>
      <c r="IT108" s="56"/>
      <c r="IU108" s="56"/>
    </row>
    <row r="109" spans="1:255" ht="12.75" customHeight="1" thickBot="1" x14ac:dyDescent="0.25">
      <c r="A109" s="11"/>
      <c r="B109" s="106">
        <v>802.78</v>
      </c>
      <c r="C109" s="85" t="s">
        <v>76</v>
      </c>
      <c r="D109" s="86"/>
      <c r="E109" s="47"/>
      <c r="F109" s="47"/>
      <c r="G109" s="47"/>
      <c r="H109" s="48"/>
      <c r="I109" s="49">
        <f t="shared" si="4"/>
        <v>0</v>
      </c>
      <c r="J109" s="56"/>
      <c r="K109" s="56"/>
      <c r="L109" s="56"/>
      <c r="M109" s="56"/>
      <c r="N109" s="56"/>
      <c r="O109" s="56"/>
      <c r="P109" s="56"/>
      <c r="Q109" s="56"/>
      <c r="R109" s="56"/>
      <c r="T109" s="56"/>
      <c r="U109" s="56"/>
      <c r="V109" s="56"/>
      <c r="W109" s="56"/>
      <c r="X109" s="56"/>
      <c r="Y109" s="56"/>
      <c r="Z109" s="56"/>
      <c r="AA109" s="56"/>
      <c r="AB109" s="56"/>
      <c r="AD109" s="56"/>
      <c r="AE109" s="56"/>
      <c r="AF109" s="56"/>
      <c r="AG109" s="56"/>
      <c r="AH109" s="56"/>
      <c r="AI109" s="56"/>
      <c r="AJ109" s="56"/>
      <c r="AK109" s="56"/>
      <c r="AL109" s="56"/>
      <c r="AN109" s="56"/>
      <c r="AO109" s="56"/>
      <c r="AP109" s="56"/>
      <c r="AQ109" s="56"/>
      <c r="AR109" s="56"/>
      <c r="AS109" s="56"/>
      <c r="AT109" s="56"/>
      <c r="AU109" s="56"/>
      <c r="AV109" s="56"/>
      <c r="AX109" s="56"/>
      <c r="AY109" s="56"/>
      <c r="AZ109" s="56"/>
      <c r="BA109" s="56"/>
      <c r="BB109" s="56"/>
      <c r="BC109" s="56"/>
      <c r="BD109" s="56"/>
      <c r="BE109" s="56"/>
      <c r="BF109" s="56"/>
      <c r="BH109" s="56"/>
      <c r="BI109" s="56"/>
      <c r="BJ109" s="56"/>
      <c r="BK109" s="56"/>
      <c r="BL109" s="56"/>
      <c r="BM109" s="56"/>
      <c r="BN109" s="56"/>
      <c r="BO109" s="56"/>
      <c r="BP109" s="56"/>
      <c r="BR109" s="56"/>
      <c r="BS109" s="56"/>
      <c r="BT109" s="56"/>
      <c r="BU109" s="56"/>
      <c r="BV109" s="56"/>
      <c r="BW109" s="56"/>
      <c r="BX109" s="56"/>
      <c r="BY109" s="56"/>
      <c r="BZ109" s="56"/>
      <c r="CB109" s="56"/>
      <c r="CC109" s="56"/>
      <c r="CD109" s="56"/>
      <c r="CE109" s="56"/>
      <c r="CF109" s="56"/>
      <c r="CG109" s="56"/>
      <c r="CH109" s="56"/>
      <c r="CI109" s="56"/>
      <c r="CJ109" s="56"/>
      <c r="CL109" s="56"/>
      <c r="CM109" s="56"/>
      <c r="CN109" s="56"/>
      <c r="CO109" s="56"/>
      <c r="CP109" s="56"/>
      <c r="CQ109" s="56"/>
      <c r="CR109" s="56"/>
      <c r="CS109" s="56"/>
      <c r="CT109" s="56"/>
      <c r="CV109" s="56"/>
      <c r="CW109" s="56"/>
      <c r="CX109" s="56"/>
      <c r="CY109" s="56"/>
      <c r="CZ109" s="56"/>
      <c r="DA109" s="56"/>
      <c r="DB109" s="56"/>
      <c r="DC109" s="56"/>
      <c r="DD109" s="56"/>
      <c r="DF109" s="56"/>
      <c r="DG109" s="56"/>
      <c r="DH109" s="56"/>
      <c r="DI109" s="56"/>
      <c r="DJ109" s="56"/>
      <c r="DK109" s="56"/>
      <c r="DL109" s="56"/>
      <c r="DM109" s="56"/>
      <c r="DN109" s="56"/>
      <c r="DP109" s="56"/>
      <c r="DQ109" s="56"/>
      <c r="DR109" s="56"/>
      <c r="DS109" s="56"/>
      <c r="DT109" s="56"/>
      <c r="DU109" s="56"/>
      <c r="DV109" s="56"/>
      <c r="DW109" s="56"/>
      <c r="DX109" s="56"/>
      <c r="DZ109" s="56"/>
      <c r="EA109" s="56"/>
      <c r="EB109" s="56"/>
      <c r="EC109" s="56"/>
      <c r="ED109" s="56"/>
      <c r="EE109" s="56"/>
      <c r="EF109" s="56"/>
      <c r="EG109" s="56"/>
      <c r="EH109" s="56"/>
      <c r="EJ109" s="56"/>
      <c r="EK109" s="56"/>
      <c r="EL109" s="56"/>
      <c r="EM109" s="56"/>
      <c r="EN109" s="56"/>
      <c r="EO109" s="56"/>
      <c r="EP109" s="56"/>
      <c r="EQ109" s="56"/>
      <c r="ER109" s="56"/>
      <c r="ET109" s="56"/>
      <c r="EU109" s="56"/>
      <c r="EV109" s="56"/>
      <c r="EW109" s="56"/>
      <c r="EX109" s="56"/>
      <c r="EY109" s="56"/>
      <c r="EZ109" s="56"/>
      <c r="FA109" s="56"/>
      <c r="FB109" s="56"/>
      <c r="FD109" s="56"/>
      <c r="FE109" s="56"/>
      <c r="FF109" s="56"/>
      <c r="FG109" s="56"/>
      <c r="FH109" s="56"/>
      <c r="FI109" s="56"/>
      <c r="FJ109" s="56"/>
      <c r="FK109" s="56"/>
      <c r="FL109" s="56"/>
      <c r="FN109" s="56"/>
      <c r="FO109" s="56"/>
      <c r="FP109" s="56"/>
      <c r="FQ109" s="56"/>
      <c r="FR109" s="56"/>
      <c r="FS109" s="56"/>
      <c r="FT109" s="56"/>
      <c r="FU109" s="56"/>
      <c r="FV109" s="56"/>
      <c r="FX109" s="56"/>
      <c r="FY109" s="56"/>
      <c r="FZ109" s="56"/>
      <c r="GA109" s="56"/>
      <c r="GB109" s="56"/>
      <c r="GC109" s="56"/>
      <c r="GD109" s="56"/>
      <c r="GE109" s="56"/>
      <c r="GF109" s="56"/>
      <c r="GH109" s="56"/>
      <c r="GI109" s="56"/>
      <c r="GJ109" s="56"/>
      <c r="GK109" s="56"/>
      <c r="GL109" s="56"/>
      <c r="GM109" s="56"/>
      <c r="GN109" s="56"/>
      <c r="GO109" s="56"/>
      <c r="GP109" s="56"/>
      <c r="GR109" s="56"/>
      <c r="GS109" s="56"/>
      <c r="GT109" s="56"/>
      <c r="GU109" s="56"/>
      <c r="GV109" s="56"/>
      <c r="GW109" s="56"/>
      <c r="GX109" s="56"/>
      <c r="GY109" s="56"/>
      <c r="GZ109" s="56"/>
      <c r="HB109" s="56"/>
      <c r="HC109" s="56"/>
      <c r="HD109" s="56"/>
      <c r="HE109" s="56"/>
      <c r="HF109" s="56"/>
      <c r="HG109" s="56"/>
      <c r="HH109" s="56"/>
      <c r="HI109" s="56"/>
      <c r="HJ109" s="56"/>
      <c r="HL109" s="56"/>
      <c r="HM109" s="56"/>
      <c r="HN109" s="56"/>
      <c r="HO109" s="56"/>
      <c r="HP109" s="56"/>
      <c r="HQ109" s="56"/>
      <c r="HR109" s="56"/>
      <c r="HS109" s="56"/>
      <c r="HT109" s="56"/>
      <c r="HV109" s="56"/>
      <c r="HW109" s="56"/>
      <c r="HX109" s="56"/>
      <c r="HY109" s="56"/>
      <c r="HZ109" s="56"/>
      <c r="IA109" s="56"/>
      <c r="IB109" s="56"/>
      <c r="IC109" s="56"/>
      <c r="ID109" s="56"/>
      <c r="IF109" s="56"/>
      <c r="IG109" s="56"/>
      <c r="IH109" s="56"/>
      <c r="II109" s="56"/>
      <c r="IJ109" s="56"/>
      <c r="IK109" s="56"/>
      <c r="IL109" s="56"/>
      <c r="IM109" s="56"/>
      <c r="IN109" s="56"/>
      <c r="IP109" s="56"/>
      <c r="IQ109" s="56"/>
      <c r="IR109" s="56"/>
      <c r="IS109" s="56"/>
      <c r="IT109" s="56"/>
      <c r="IU109" s="56"/>
    </row>
    <row r="110" spans="1:255" ht="12.75" customHeight="1" thickBot="1" x14ac:dyDescent="0.25">
      <c r="A110" s="11"/>
      <c r="B110" s="106">
        <v>1119.5</v>
      </c>
      <c r="C110" s="85" t="s">
        <v>77</v>
      </c>
      <c r="D110" s="86"/>
      <c r="E110" s="47"/>
      <c r="F110" s="47"/>
      <c r="G110" s="47"/>
      <c r="H110" s="48"/>
      <c r="I110" s="49">
        <f t="shared" si="4"/>
        <v>0</v>
      </c>
      <c r="J110" s="56"/>
      <c r="K110" s="56"/>
      <c r="L110" s="56"/>
      <c r="M110" s="56"/>
      <c r="N110" s="56"/>
      <c r="O110" s="56"/>
      <c r="P110" s="56"/>
      <c r="Q110" s="56"/>
      <c r="R110" s="56"/>
      <c r="T110" s="56"/>
      <c r="U110" s="56"/>
      <c r="V110" s="56"/>
      <c r="W110" s="56"/>
      <c r="X110" s="56"/>
      <c r="Y110" s="56"/>
      <c r="Z110" s="56"/>
      <c r="AA110" s="56"/>
      <c r="AB110" s="56"/>
      <c r="AD110" s="56"/>
      <c r="AE110" s="56"/>
      <c r="AF110" s="56"/>
      <c r="AG110" s="56"/>
      <c r="AH110" s="56"/>
      <c r="AI110" s="56"/>
      <c r="AJ110" s="56"/>
      <c r="AK110" s="56"/>
      <c r="AL110" s="56"/>
      <c r="AN110" s="56"/>
      <c r="AO110" s="56"/>
      <c r="AP110" s="56"/>
      <c r="AQ110" s="56"/>
      <c r="AR110" s="56"/>
      <c r="AS110" s="56"/>
      <c r="AT110" s="56"/>
      <c r="AU110" s="56"/>
      <c r="AV110" s="56"/>
      <c r="AX110" s="56"/>
      <c r="AY110" s="56"/>
      <c r="AZ110" s="56"/>
      <c r="BA110" s="56"/>
      <c r="BB110" s="56"/>
      <c r="BC110" s="56"/>
      <c r="BD110" s="56"/>
      <c r="BE110" s="56"/>
      <c r="BF110" s="56"/>
      <c r="BH110" s="56"/>
      <c r="BI110" s="56"/>
      <c r="BJ110" s="56"/>
      <c r="BK110" s="56"/>
      <c r="BL110" s="56"/>
      <c r="BM110" s="56"/>
      <c r="BN110" s="56"/>
      <c r="BO110" s="56"/>
      <c r="BP110" s="56"/>
      <c r="BR110" s="56"/>
      <c r="BS110" s="56"/>
      <c r="BT110" s="56"/>
      <c r="BU110" s="56"/>
      <c r="BV110" s="56"/>
      <c r="BW110" s="56"/>
      <c r="BX110" s="56"/>
      <c r="BY110" s="56"/>
      <c r="BZ110" s="56"/>
      <c r="CB110" s="56"/>
      <c r="CC110" s="56"/>
      <c r="CD110" s="56"/>
      <c r="CE110" s="56"/>
      <c r="CF110" s="56"/>
      <c r="CG110" s="56"/>
      <c r="CH110" s="56"/>
      <c r="CI110" s="56"/>
      <c r="CJ110" s="56"/>
      <c r="CL110" s="56"/>
      <c r="CM110" s="56"/>
      <c r="CN110" s="56"/>
      <c r="CO110" s="56"/>
      <c r="CP110" s="56"/>
      <c r="CQ110" s="56"/>
      <c r="CR110" s="56"/>
      <c r="CS110" s="56"/>
      <c r="CT110" s="56"/>
      <c r="CV110" s="56"/>
      <c r="CW110" s="56"/>
      <c r="CX110" s="56"/>
      <c r="CY110" s="56"/>
      <c r="CZ110" s="56"/>
      <c r="DA110" s="56"/>
      <c r="DB110" s="56"/>
      <c r="DC110" s="56"/>
      <c r="DD110" s="56"/>
      <c r="DF110" s="56"/>
      <c r="DG110" s="56"/>
      <c r="DH110" s="56"/>
      <c r="DI110" s="56"/>
      <c r="DJ110" s="56"/>
      <c r="DK110" s="56"/>
      <c r="DL110" s="56"/>
      <c r="DM110" s="56"/>
      <c r="DN110" s="56"/>
      <c r="DP110" s="56"/>
      <c r="DQ110" s="56"/>
      <c r="DR110" s="56"/>
      <c r="DS110" s="56"/>
      <c r="DT110" s="56"/>
      <c r="DU110" s="56"/>
      <c r="DV110" s="56"/>
      <c r="DW110" s="56"/>
      <c r="DX110" s="56"/>
      <c r="DZ110" s="56"/>
      <c r="EA110" s="56"/>
      <c r="EB110" s="56"/>
      <c r="EC110" s="56"/>
      <c r="ED110" s="56"/>
      <c r="EE110" s="56"/>
      <c r="EF110" s="56"/>
      <c r="EG110" s="56"/>
      <c r="EH110" s="56"/>
      <c r="EJ110" s="56"/>
      <c r="EK110" s="56"/>
      <c r="EL110" s="56"/>
      <c r="EM110" s="56"/>
      <c r="EN110" s="56"/>
      <c r="EO110" s="56"/>
      <c r="EP110" s="56"/>
      <c r="EQ110" s="56"/>
      <c r="ER110" s="56"/>
      <c r="ET110" s="56"/>
      <c r="EU110" s="56"/>
      <c r="EV110" s="56"/>
      <c r="EW110" s="56"/>
      <c r="EX110" s="56"/>
      <c r="EY110" s="56"/>
      <c r="EZ110" s="56"/>
      <c r="FA110" s="56"/>
      <c r="FB110" s="56"/>
      <c r="FD110" s="56"/>
      <c r="FE110" s="56"/>
      <c r="FF110" s="56"/>
      <c r="FG110" s="56"/>
      <c r="FH110" s="56"/>
      <c r="FI110" s="56"/>
      <c r="FJ110" s="56"/>
      <c r="FK110" s="56"/>
      <c r="FL110" s="56"/>
      <c r="FN110" s="56"/>
      <c r="FO110" s="56"/>
      <c r="FP110" s="56"/>
      <c r="FQ110" s="56"/>
      <c r="FR110" s="56"/>
      <c r="FS110" s="56"/>
      <c r="FT110" s="56"/>
      <c r="FU110" s="56"/>
      <c r="FV110" s="56"/>
      <c r="FX110" s="56"/>
      <c r="FY110" s="56"/>
      <c r="FZ110" s="56"/>
      <c r="GA110" s="56"/>
      <c r="GB110" s="56"/>
      <c r="GC110" s="56"/>
      <c r="GD110" s="56"/>
      <c r="GE110" s="56"/>
      <c r="GF110" s="56"/>
      <c r="GH110" s="56"/>
      <c r="GI110" s="56"/>
      <c r="GJ110" s="56"/>
      <c r="GK110" s="56"/>
      <c r="GL110" s="56"/>
      <c r="GM110" s="56"/>
      <c r="GN110" s="56"/>
      <c r="GO110" s="56"/>
      <c r="GP110" s="56"/>
      <c r="GR110" s="56"/>
      <c r="GS110" s="56"/>
      <c r="GT110" s="56"/>
      <c r="GU110" s="56"/>
      <c r="GV110" s="56"/>
      <c r="GW110" s="56"/>
      <c r="GX110" s="56"/>
      <c r="GY110" s="56"/>
      <c r="GZ110" s="56"/>
      <c r="HB110" s="56"/>
      <c r="HC110" s="56"/>
      <c r="HD110" s="56"/>
      <c r="HE110" s="56"/>
      <c r="HF110" s="56"/>
      <c r="HG110" s="56"/>
      <c r="HH110" s="56"/>
      <c r="HI110" s="56"/>
      <c r="HJ110" s="56"/>
      <c r="HL110" s="56"/>
      <c r="HM110" s="56"/>
      <c r="HN110" s="56"/>
      <c r="HO110" s="56"/>
      <c r="HP110" s="56"/>
      <c r="HQ110" s="56"/>
      <c r="HR110" s="56"/>
      <c r="HS110" s="56"/>
      <c r="HT110" s="56"/>
      <c r="HV110" s="56"/>
      <c r="HW110" s="56"/>
      <c r="HX110" s="56"/>
      <c r="HY110" s="56"/>
      <c r="HZ110" s="56"/>
      <c r="IA110" s="56"/>
      <c r="IB110" s="56"/>
      <c r="IC110" s="56"/>
      <c r="ID110" s="56"/>
      <c r="IF110" s="56"/>
      <c r="IG110" s="56"/>
      <c r="IH110" s="56"/>
      <c r="II110" s="56"/>
      <c r="IJ110" s="56"/>
      <c r="IK110" s="56"/>
      <c r="IL110" s="56"/>
      <c r="IM110" s="56"/>
      <c r="IN110" s="56"/>
      <c r="IP110" s="56"/>
      <c r="IQ110" s="56"/>
      <c r="IR110" s="56"/>
      <c r="IS110" s="56"/>
      <c r="IT110" s="56"/>
      <c r="IU110" s="56"/>
    </row>
    <row r="111" spans="1:255" ht="12.75" customHeight="1" thickBot="1" x14ac:dyDescent="0.25">
      <c r="A111" s="11"/>
      <c r="B111" s="106">
        <v>863.24</v>
      </c>
      <c r="C111" s="85" t="s">
        <v>78</v>
      </c>
      <c r="D111" s="86"/>
      <c r="E111" s="47"/>
      <c r="F111" s="47"/>
      <c r="G111" s="47"/>
      <c r="H111" s="48"/>
      <c r="I111" s="49">
        <f t="shared" si="4"/>
        <v>0</v>
      </c>
      <c r="J111" s="56"/>
      <c r="K111" s="56"/>
      <c r="L111" s="56"/>
      <c r="M111" s="56"/>
      <c r="N111" s="56"/>
      <c r="O111" s="56"/>
      <c r="P111" s="56"/>
      <c r="Q111" s="56"/>
      <c r="R111" s="56"/>
      <c r="T111" s="56"/>
      <c r="U111" s="56"/>
      <c r="V111" s="56"/>
      <c r="W111" s="56"/>
      <c r="X111" s="56"/>
      <c r="Y111" s="56"/>
      <c r="Z111" s="56"/>
      <c r="AA111" s="56"/>
      <c r="AB111" s="56"/>
      <c r="AD111" s="56"/>
      <c r="AE111" s="56"/>
      <c r="AF111" s="56"/>
      <c r="AG111" s="56"/>
      <c r="AH111" s="56"/>
      <c r="AI111" s="56"/>
      <c r="AJ111" s="56"/>
      <c r="AK111" s="56"/>
      <c r="AL111" s="56"/>
      <c r="AN111" s="56"/>
      <c r="AO111" s="56"/>
      <c r="AP111" s="56"/>
      <c r="AQ111" s="56"/>
      <c r="AR111" s="56"/>
      <c r="AS111" s="56"/>
      <c r="AT111" s="56"/>
      <c r="AU111" s="56"/>
      <c r="AV111" s="56"/>
      <c r="AX111" s="56"/>
      <c r="AY111" s="56"/>
      <c r="AZ111" s="56"/>
      <c r="BA111" s="56"/>
      <c r="BB111" s="56"/>
      <c r="BC111" s="56"/>
      <c r="BD111" s="56"/>
      <c r="BE111" s="56"/>
      <c r="BF111" s="56"/>
      <c r="BH111" s="56"/>
      <c r="BI111" s="56"/>
      <c r="BJ111" s="56"/>
      <c r="BK111" s="56"/>
      <c r="BL111" s="56"/>
      <c r="BM111" s="56"/>
      <c r="BN111" s="56"/>
      <c r="BO111" s="56"/>
      <c r="BP111" s="56"/>
      <c r="BR111" s="56"/>
      <c r="BS111" s="56"/>
      <c r="BT111" s="56"/>
      <c r="BU111" s="56"/>
      <c r="BV111" s="56"/>
      <c r="BW111" s="56"/>
      <c r="BX111" s="56"/>
      <c r="BY111" s="56"/>
      <c r="BZ111" s="56"/>
      <c r="CB111" s="56"/>
      <c r="CC111" s="56"/>
      <c r="CD111" s="56"/>
      <c r="CE111" s="56"/>
      <c r="CF111" s="56"/>
      <c r="CG111" s="56"/>
      <c r="CH111" s="56"/>
      <c r="CI111" s="56"/>
      <c r="CJ111" s="56"/>
      <c r="CL111" s="56"/>
      <c r="CM111" s="56"/>
      <c r="CN111" s="56"/>
      <c r="CO111" s="56"/>
      <c r="CP111" s="56"/>
      <c r="CQ111" s="56"/>
      <c r="CR111" s="56"/>
      <c r="CS111" s="56"/>
      <c r="CT111" s="56"/>
      <c r="CV111" s="56"/>
      <c r="CW111" s="56"/>
      <c r="CX111" s="56"/>
      <c r="CY111" s="56"/>
      <c r="CZ111" s="56"/>
      <c r="DA111" s="56"/>
      <c r="DB111" s="56"/>
      <c r="DC111" s="56"/>
      <c r="DD111" s="56"/>
      <c r="DF111" s="56"/>
      <c r="DG111" s="56"/>
      <c r="DH111" s="56"/>
      <c r="DI111" s="56"/>
      <c r="DJ111" s="56"/>
      <c r="DK111" s="56"/>
      <c r="DL111" s="56"/>
      <c r="DM111" s="56"/>
      <c r="DN111" s="56"/>
      <c r="DP111" s="56"/>
      <c r="DQ111" s="56"/>
      <c r="DR111" s="56"/>
      <c r="DS111" s="56"/>
      <c r="DT111" s="56"/>
      <c r="DU111" s="56"/>
      <c r="DV111" s="56"/>
      <c r="DW111" s="56"/>
      <c r="DX111" s="56"/>
      <c r="DZ111" s="56"/>
      <c r="EA111" s="56"/>
      <c r="EB111" s="56"/>
      <c r="EC111" s="56"/>
      <c r="ED111" s="56"/>
      <c r="EE111" s="56"/>
      <c r="EF111" s="56"/>
      <c r="EG111" s="56"/>
      <c r="EH111" s="56"/>
      <c r="EJ111" s="56"/>
      <c r="EK111" s="56"/>
      <c r="EL111" s="56"/>
      <c r="EM111" s="56"/>
      <c r="EN111" s="56"/>
      <c r="EO111" s="56"/>
      <c r="EP111" s="56"/>
      <c r="EQ111" s="56"/>
      <c r="ER111" s="56"/>
      <c r="ET111" s="56"/>
      <c r="EU111" s="56"/>
      <c r="EV111" s="56"/>
      <c r="EW111" s="56"/>
      <c r="EX111" s="56"/>
      <c r="EY111" s="56"/>
      <c r="EZ111" s="56"/>
      <c r="FA111" s="56"/>
      <c r="FB111" s="56"/>
      <c r="FD111" s="56"/>
      <c r="FE111" s="56"/>
      <c r="FF111" s="56"/>
      <c r="FG111" s="56"/>
      <c r="FH111" s="56"/>
      <c r="FI111" s="56"/>
      <c r="FJ111" s="56"/>
      <c r="FK111" s="56"/>
      <c r="FL111" s="56"/>
      <c r="FN111" s="56"/>
      <c r="FO111" s="56"/>
      <c r="FP111" s="56"/>
      <c r="FQ111" s="56"/>
      <c r="FR111" s="56"/>
      <c r="FS111" s="56"/>
      <c r="FT111" s="56"/>
      <c r="FU111" s="56"/>
      <c r="FV111" s="56"/>
      <c r="FX111" s="56"/>
      <c r="FY111" s="56"/>
      <c r="FZ111" s="56"/>
      <c r="GA111" s="56"/>
      <c r="GB111" s="56"/>
      <c r="GC111" s="56"/>
      <c r="GD111" s="56"/>
      <c r="GE111" s="56"/>
      <c r="GF111" s="56"/>
      <c r="GH111" s="56"/>
      <c r="GI111" s="56"/>
      <c r="GJ111" s="56"/>
      <c r="GK111" s="56"/>
      <c r="GL111" s="56"/>
      <c r="GM111" s="56"/>
      <c r="GN111" s="56"/>
      <c r="GO111" s="56"/>
      <c r="GP111" s="56"/>
      <c r="GR111" s="56"/>
      <c r="GS111" s="56"/>
      <c r="GT111" s="56"/>
      <c r="GU111" s="56"/>
      <c r="GV111" s="56"/>
      <c r="GW111" s="56"/>
      <c r="GX111" s="56"/>
      <c r="GY111" s="56"/>
      <c r="GZ111" s="56"/>
      <c r="HB111" s="56"/>
      <c r="HC111" s="56"/>
      <c r="HD111" s="56"/>
      <c r="HE111" s="56"/>
      <c r="HF111" s="56"/>
      <c r="HG111" s="56"/>
      <c r="HH111" s="56"/>
      <c r="HI111" s="56"/>
      <c r="HJ111" s="56"/>
      <c r="HL111" s="56"/>
      <c r="HM111" s="56"/>
      <c r="HN111" s="56"/>
      <c r="HO111" s="56"/>
      <c r="HP111" s="56"/>
      <c r="HQ111" s="56"/>
      <c r="HR111" s="56"/>
      <c r="HS111" s="56"/>
      <c r="HT111" s="56"/>
      <c r="HV111" s="56"/>
      <c r="HW111" s="56"/>
      <c r="HX111" s="56"/>
      <c r="HY111" s="56"/>
      <c r="HZ111" s="56"/>
      <c r="IA111" s="56"/>
      <c r="IB111" s="56"/>
      <c r="IC111" s="56"/>
      <c r="ID111" s="56"/>
      <c r="IF111" s="56"/>
      <c r="IG111" s="56"/>
      <c r="IH111" s="56"/>
      <c r="II111" s="56"/>
      <c r="IJ111" s="56"/>
      <c r="IK111" s="56"/>
      <c r="IL111" s="56"/>
      <c r="IM111" s="56"/>
      <c r="IN111" s="56"/>
      <c r="IP111" s="56"/>
      <c r="IQ111" s="56"/>
      <c r="IR111" s="56"/>
      <c r="IS111" s="56"/>
      <c r="IT111" s="56"/>
      <c r="IU111" s="56"/>
    </row>
    <row r="112" spans="1:255" ht="12.75" customHeight="1" thickBot="1" x14ac:dyDescent="0.25">
      <c r="A112" s="11"/>
      <c r="B112" s="106">
        <v>1094.5999999999999</v>
      </c>
      <c r="C112" s="85" t="s">
        <v>79</v>
      </c>
      <c r="D112" s="86"/>
      <c r="E112" s="47"/>
      <c r="F112" s="47"/>
      <c r="G112" s="47"/>
      <c r="H112" s="48"/>
      <c r="I112" s="49">
        <f t="shared" si="4"/>
        <v>0</v>
      </c>
      <c r="J112" s="56"/>
      <c r="K112" s="56"/>
      <c r="L112" s="56"/>
      <c r="M112" s="56"/>
      <c r="N112" s="56"/>
      <c r="O112" s="56"/>
      <c r="P112" s="56"/>
      <c r="Q112" s="56"/>
      <c r="R112" s="56"/>
      <c r="T112" s="56"/>
      <c r="U112" s="56"/>
      <c r="V112" s="56"/>
      <c r="W112" s="56"/>
      <c r="X112" s="56"/>
      <c r="Y112" s="56"/>
      <c r="Z112" s="56"/>
      <c r="AA112" s="56"/>
      <c r="AB112" s="56"/>
      <c r="AD112" s="56"/>
      <c r="AE112" s="56"/>
      <c r="AF112" s="56"/>
      <c r="AG112" s="56"/>
      <c r="AH112" s="56"/>
      <c r="AI112" s="56"/>
      <c r="AJ112" s="56"/>
      <c r="AK112" s="56"/>
      <c r="AL112" s="56"/>
      <c r="AN112" s="56"/>
      <c r="AO112" s="56"/>
      <c r="AP112" s="56"/>
      <c r="AQ112" s="56"/>
      <c r="AR112" s="56"/>
      <c r="AS112" s="56"/>
      <c r="AT112" s="56"/>
      <c r="AU112" s="56"/>
      <c r="AV112" s="56"/>
      <c r="AX112" s="56"/>
      <c r="AY112" s="56"/>
      <c r="AZ112" s="56"/>
      <c r="BA112" s="56"/>
      <c r="BB112" s="56"/>
      <c r="BC112" s="56"/>
      <c r="BD112" s="56"/>
      <c r="BE112" s="56"/>
      <c r="BF112" s="56"/>
      <c r="BH112" s="56"/>
      <c r="BI112" s="56"/>
      <c r="BJ112" s="56"/>
      <c r="BK112" s="56"/>
      <c r="BL112" s="56"/>
      <c r="BM112" s="56"/>
      <c r="BN112" s="56"/>
      <c r="BO112" s="56"/>
      <c r="BP112" s="56"/>
      <c r="BR112" s="56"/>
      <c r="BS112" s="56"/>
      <c r="BT112" s="56"/>
      <c r="BU112" s="56"/>
      <c r="BV112" s="56"/>
      <c r="BW112" s="56"/>
      <c r="BX112" s="56"/>
      <c r="BY112" s="56"/>
      <c r="BZ112" s="56"/>
      <c r="CB112" s="56"/>
      <c r="CC112" s="56"/>
      <c r="CD112" s="56"/>
      <c r="CE112" s="56"/>
      <c r="CF112" s="56"/>
      <c r="CG112" s="56"/>
      <c r="CH112" s="56"/>
      <c r="CI112" s="56"/>
      <c r="CJ112" s="56"/>
      <c r="CL112" s="56"/>
      <c r="CM112" s="56"/>
      <c r="CN112" s="56"/>
      <c r="CO112" s="56"/>
      <c r="CP112" s="56"/>
      <c r="CQ112" s="56"/>
      <c r="CR112" s="56"/>
      <c r="CS112" s="56"/>
      <c r="CT112" s="56"/>
      <c r="CV112" s="56"/>
      <c r="CW112" s="56"/>
      <c r="CX112" s="56"/>
      <c r="CY112" s="56"/>
      <c r="CZ112" s="56"/>
      <c r="DA112" s="56"/>
      <c r="DB112" s="56"/>
      <c r="DC112" s="56"/>
      <c r="DD112" s="56"/>
      <c r="DF112" s="56"/>
      <c r="DG112" s="56"/>
      <c r="DH112" s="56"/>
      <c r="DI112" s="56"/>
      <c r="DJ112" s="56"/>
      <c r="DK112" s="56"/>
      <c r="DL112" s="56"/>
      <c r="DM112" s="56"/>
      <c r="DN112" s="56"/>
      <c r="DP112" s="56"/>
      <c r="DQ112" s="56"/>
      <c r="DR112" s="56"/>
      <c r="DS112" s="56"/>
      <c r="DT112" s="56"/>
      <c r="DU112" s="56"/>
      <c r="DV112" s="56"/>
      <c r="DW112" s="56"/>
      <c r="DX112" s="56"/>
      <c r="DZ112" s="56"/>
      <c r="EA112" s="56"/>
      <c r="EB112" s="56"/>
      <c r="EC112" s="56"/>
      <c r="ED112" s="56"/>
      <c r="EE112" s="56"/>
      <c r="EF112" s="56"/>
      <c r="EG112" s="56"/>
      <c r="EH112" s="56"/>
      <c r="EJ112" s="56"/>
      <c r="EK112" s="56"/>
      <c r="EL112" s="56"/>
      <c r="EM112" s="56"/>
      <c r="EN112" s="56"/>
      <c r="EO112" s="56"/>
      <c r="EP112" s="56"/>
      <c r="EQ112" s="56"/>
      <c r="ER112" s="56"/>
      <c r="ET112" s="56"/>
      <c r="EU112" s="56"/>
      <c r="EV112" s="56"/>
      <c r="EW112" s="56"/>
      <c r="EX112" s="56"/>
      <c r="EY112" s="56"/>
      <c r="EZ112" s="56"/>
      <c r="FA112" s="56"/>
      <c r="FB112" s="56"/>
      <c r="FD112" s="56"/>
      <c r="FE112" s="56"/>
      <c r="FF112" s="56"/>
      <c r="FG112" s="56"/>
      <c r="FH112" s="56"/>
      <c r="FI112" s="56"/>
      <c r="FJ112" s="56"/>
      <c r="FK112" s="56"/>
      <c r="FL112" s="56"/>
      <c r="FN112" s="56"/>
      <c r="FO112" s="56"/>
      <c r="FP112" s="56"/>
      <c r="FQ112" s="56"/>
      <c r="FR112" s="56"/>
      <c r="FS112" s="56"/>
      <c r="FT112" s="56"/>
      <c r="FU112" s="56"/>
      <c r="FV112" s="56"/>
      <c r="FX112" s="56"/>
      <c r="FY112" s="56"/>
      <c r="FZ112" s="56"/>
      <c r="GA112" s="56"/>
      <c r="GB112" s="56"/>
      <c r="GC112" s="56"/>
      <c r="GD112" s="56"/>
      <c r="GE112" s="56"/>
      <c r="GF112" s="56"/>
      <c r="GH112" s="56"/>
      <c r="GI112" s="56"/>
      <c r="GJ112" s="56"/>
      <c r="GK112" s="56"/>
      <c r="GL112" s="56"/>
      <c r="GM112" s="56"/>
      <c r="GN112" s="56"/>
      <c r="GO112" s="56"/>
      <c r="GP112" s="56"/>
      <c r="GR112" s="56"/>
      <c r="GS112" s="56"/>
      <c r="GT112" s="56"/>
      <c r="GU112" s="56"/>
      <c r="GV112" s="56"/>
      <c r="GW112" s="56"/>
      <c r="GX112" s="56"/>
      <c r="GY112" s="56"/>
      <c r="GZ112" s="56"/>
      <c r="HB112" s="56"/>
      <c r="HC112" s="56"/>
      <c r="HD112" s="56"/>
      <c r="HE112" s="56"/>
      <c r="HF112" s="56"/>
      <c r="HG112" s="56"/>
      <c r="HH112" s="56"/>
      <c r="HI112" s="56"/>
      <c r="HJ112" s="56"/>
      <c r="HL112" s="56"/>
      <c r="HM112" s="56"/>
      <c r="HN112" s="56"/>
      <c r="HO112" s="56"/>
      <c r="HP112" s="56"/>
      <c r="HQ112" s="56"/>
      <c r="HR112" s="56"/>
      <c r="HS112" s="56"/>
      <c r="HT112" s="56"/>
      <c r="HV112" s="56"/>
      <c r="HW112" s="56"/>
      <c r="HX112" s="56"/>
      <c r="HY112" s="56"/>
      <c r="HZ112" s="56"/>
      <c r="IA112" s="56"/>
      <c r="IB112" s="56"/>
      <c r="IC112" s="56"/>
      <c r="ID112" s="56"/>
      <c r="IF112" s="56"/>
      <c r="IG112" s="56"/>
      <c r="IH112" s="56"/>
      <c r="II112" s="56"/>
      <c r="IJ112" s="56"/>
      <c r="IK112" s="56"/>
      <c r="IL112" s="56"/>
      <c r="IM112" s="56"/>
      <c r="IN112" s="56"/>
      <c r="IP112" s="56"/>
      <c r="IQ112" s="56"/>
      <c r="IR112" s="56"/>
      <c r="IS112" s="56"/>
      <c r="IT112" s="56"/>
      <c r="IU112" s="56"/>
    </row>
    <row r="113" spans="1:255" ht="12.75" customHeight="1" thickBot="1" x14ac:dyDescent="0.25">
      <c r="A113" s="11"/>
      <c r="B113" s="106">
        <v>810.49</v>
      </c>
      <c r="C113" s="85" t="s">
        <v>80</v>
      </c>
      <c r="D113" s="86"/>
      <c r="E113" s="47"/>
      <c r="F113" s="47"/>
      <c r="G113" s="47"/>
      <c r="H113" s="48"/>
      <c r="I113" s="49">
        <f t="shared" si="4"/>
        <v>0</v>
      </c>
      <c r="J113" s="56"/>
      <c r="K113" s="56"/>
      <c r="L113" s="56"/>
      <c r="M113" s="56"/>
      <c r="N113" s="56"/>
      <c r="O113" s="56"/>
      <c r="P113" s="56"/>
      <c r="Q113" s="56"/>
      <c r="R113" s="56"/>
      <c r="T113" s="56"/>
      <c r="U113" s="56"/>
      <c r="V113" s="56"/>
      <c r="W113" s="56"/>
      <c r="X113" s="56"/>
      <c r="Y113" s="56"/>
      <c r="Z113" s="56"/>
      <c r="AA113" s="56"/>
      <c r="AB113" s="56"/>
      <c r="AD113" s="56"/>
      <c r="AE113" s="56"/>
      <c r="AF113" s="56"/>
      <c r="AG113" s="56"/>
      <c r="AH113" s="56"/>
      <c r="AI113" s="56"/>
      <c r="AJ113" s="56"/>
      <c r="AK113" s="56"/>
      <c r="AL113" s="56"/>
      <c r="AN113" s="56"/>
      <c r="AO113" s="56"/>
      <c r="AP113" s="56"/>
      <c r="AQ113" s="56"/>
      <c r="AR113" s="56"/>
      <c r="AS113" s="56"/>
      <c r="AT113" s="56"/>
      <c r="AU113" s="56"/>
      <c r="AV113" s="56"/>
      <c r="AX113" s="56"/>
      <c r="AY113" s="56"/>
      <c r="AZ113" s="56"/>
      <c r="BA113" s="56"/>
      <c r="BB113" s="56"/>
      <c r="BC113" s="56"/>
      <c r="BD113" s="56"/>
      <c r="BE113" s="56"/>
      <c r="BF113" s="56"/>
      <c r="BH113" s="56"/>
      <c r="BI113" s="56"/>
      <c r="BJ113" s="56"/>
      <c r="BK113" s="56"/>
      <c r="BL113" s="56"/>
      <c r="BM113" s="56"/>
      <c r="BN113" s="56"/>
      <c r="BO113" s="56"/>
      <c r="BP113" s="56"/>
      <c r="BR113" s="56"/>
      <c r="BS113" s="56"/>
      <c r="BT113" s="56"/>
      <c r="BU113" s="56"/>
      <c r="BV113" s="56"/>
      <c r="BW113" s="56"/>
      <c r="BX113" s="56"/>
      <c r="BY113" s="56"/>
      <c r="BZ113" s="56"/>
      <c r="CB113" s="56"/>
      <c r="CC113" s="56"/>
      <c r="CD113" s="56"/>
      <c r="CE113" s="56"/>
      <c r="CF113" s="56"/>
      <c r="CG113" s="56"/>
      <c r="CH113" s="56"/>
      <c r="CI113" s="56"/>
      <c r="CJ113" s="56"/>
      <c r="CL113" s="56"/>
      <c r="CM113" s="56"/>
      <c r="CN113" s="56"/>
      <c r="CO113" s="56"/>
      <c r="CP113" s="56"/>
      <c r="CQ113" s="56"/>
      <c r="CR113" s="56"/>
      <c r="CS113" s="56"/>
      <c r="CT113" s="56"/>
      <c r="CV113" s="56"/>
      <c r="CW113" s="56"/>
      <c r="CX113" s="56"/>
      <c r="CY113" s="56"/>
      <c r="CZ113" s="56"/>
      <c r="DA113" s="56"/>
      <c r="DB113" s="56"/>
      <c r="DC113" s="56"/>
      <c r="DD113" s="56"/>
      <c r="DF113" s="56"/>
      <c r="DG113" s="56"/>
      <c r="DH113" s="56"/>
      <c r="DI113" s="56"/>
      <c r="DJ113" s="56"/>
      <c r="DK113" s="56"/>
      <c r="DL113" s="56"/>
      <c r="DM113" s="56"/>
      <c r="DN113" s="56"/>
      <c r="DP113" s="56"/>
      <c r="DQ113" s="56"/>
      <c r="DR113" s="56"/>
      <c r="DS113" s="56"/>
      <c r="DT113" s="56"/>
      <c r="DU113" s="56"/>
      <c r="DV113" s="56"/>
      <c r="DW113" s="56"/>
      <c r="DX113" s="56"/>
      <c r="DZ113" s="56"/>
      <c r="EA113" s="56"/>
      <c r="EB113" s="56"/>
      <c r="EC113" s="56"/>
      <c r="ED113" s="56"/>
      <c r="EE113" s="56"/>
      <c r="EF113" s="56"/>
      <c r="EG113" s="56"/>
      <c r="EH113" s="56"/>
      <c r="EJ113" s="56"/>
      <c r="EK113" s="56"/>
      <c r="EL113" s="56"/>
      <c r="EM113" s="56"/>
      <c r="EN113" s="56"/>
      <c r="EO113" s="56"/>
      <c r="EP113" s="56"/>
      <c r="EQ113" s="56"/>
      <c r="ER113" s="56"/>
      <c r="ET113" s="56"/>
      <c r="EU113" s="56"/>
      <c r="EV113" s="56"/>
      <c r="EW113" s="56"/>
      <c r="EX113" s="56"/>
      <c r="EY113" s="56"/>
      <c r="EZ113" s="56"/>
      <c r="FA113" s="56"/>
      <c r="FB113" s="56"/>
      <c r="FD113" s="56"/>
      <c r="FE113" s="56"/>
      <c r="FF113" s="56"/>
      <c r="FG113" s="56"/>
      <c r="FH113" s="56"/>
      <c r="FI113" s="56"/>
      <c r="FJ113" s="56"/>
      <c r="FK113" s="56"/>
      <c r="FL113" s="56"/>
      <c r="FN113" s="56"/>
      <c r="FO113" s="56"/>
      <c r="FP113" s="56"/>
      <c r="FQ113" s="56"/>
      <c r="FR113" s="56"/>
      <c r="FS113" s="56"/>
      <c r="FT113" s="56"/>
      <c r="FU113" s="56"/>
      <c r="FV113" s="56"/>
      <c r="FX113" s="56"/>
      <c r="FY113" s="56"/>
      <c r="FZ113" s="56"/>
      <c r="GA113" s="56"/>
      <c r="GB113" s="56"/>
      <c r="GC113" s="56"/>
      <c r="GD113" s="56"/>
      <c r="GE113" s="56"/>
      <c r="GF113" s="56"/>
      <c r="GH113" s="56"/>
      <c r="GI113" s="56"/>
      <c r="GJ113" s="56"/>
      <c r="GK113" s="56"/>
      <c r="GL113" s="56"/>
      <c r="GM113" s="56"/>
      <c r="GN113" s="56"/>
      <c r="GO113" s="56"/>
      <c r="GP113" s="56"/>
      <c r="GR113" s="56"/>
      <c r="GS113" s="56"/>
      <c r="GT113" s="56"/>
      <c r="GU113" s="56"/>
      <c r="GV113" s="56"/>
      <c r="GW113" s="56"/>
      <c r="GX113" s="56"/>
      <c r="GY113" s="56"/>
      <c r="GZ113" s="56"/>
      <c r="HB113" s="56"/>
      <c r="HC113" s="56"/>
      <c r="HD113" s="56"/>
      <c r="HE113" s="56"/>
      <c r="HF113" s="56"/>
      <c r="HG113" s="56"/>
      <c r="HH113" s="56"/>
      <c r="HI113" s="56"/>
      <c r="HJ113" s="56"/>
      <c r="HL113" s="56"/>
      <c r="HM113" s="56"/>
      <c r="HN113" s="56"/>
      <c r="HO113" s="56"/>
      <c r="HP113" s="56"/>
      <c r="HQ113" s="56"/>
      <c r="HR113" s="56"/>
      <c r="HS113" s="56"/>
      <c r="HT113" s="56"/>
      <c r="HV113" s="56"/>
      <c r="HW113" s="56"/>
      <c r="HX113" s="56"/>
      <c r="HY113" s="56"/>
      <c r="HZ113" s="56"/>
      <c r="IA113" s="56"/>
      <c r="IB113" s="56"/>
      <c r="IC113" s="56"/>
      <c r="ID113" s="56"/>
      <c r="IF113" s="56"/>
      <c r="IG113" s="56"/>
      <c r="IH113" s="56"/>
      <c r="II113" s="56"/>
      <c r="IJ113" s="56"/>
      <c r="IK113" s="56"/>
      <c r="IL113" s="56"/>
      <c r="IM113" s="56"/>
      <c r="IN113" s="56"/>
      <c r="IP113" s="56"/>
      <c r="IQ113" s="56"/>
      <c r="IR113" s="56"/>
      <c r="IS113" s="56"/>
      <c r="IT113" s="56"/>
      <c r="IU113" s="56"/>
    </row>
    <row r="114" spans="1:255" ht="13.5" thickBot="1" x14ac:dyDescent="0.25">
      <c r="A114" s="11"/>
      <c r="B114" s="185"/>
      <c r="C114" s="70" t="s">
        <v>87</v>
      </c>
      <c r="D114" s="163"/>
      <c r="E114" s="53"/>
      <c r="F114" s="53"/>
      <c r="G114" s="53"/>
      <c r="H114" s="153"/>
      <c r="I114" s="49">
        <v>543</v>
      </c>
      <c r="J114" s="56"/>
      <c r="K114" s="56"/>
      <c r="L114" s="56"/>
      <c r="M114" s="56"/>
      <c r="N114" s="56"/>
      <c r="O114" s="56"/>
      <c r="P114" s="56"/>
      <c r="Q114" s="56"/>
      <c r="R114" s="56"/>
      <c r="T114" s="56"/>
      <c r="U114" s="56"/>
      <c r="V114" s="56"/>
      <c r="W114" s="56"/>
      <c r="X114" s="56"/>
      <c r="Y114" s="56"/>
      <c r="Z114" s="56"/>
      <c r="AA114" s="56"/>
      <c r="AB114" s="56"/>
      <c r="AD114" s="56"/>
      <c r="AE114" s="56"/>
      <c r="AF114" s="56"/>
      <c r="AG114" s="56"/>
      <c r="AH114" s="56"/>
      <c r="AI114" s="56"/>
      <c r="AJ114" s="56"/>
      <c r="AK114" s="56"/>
      <c r="AL114" s="56"/>
      <c r="AN114" s="56"/>
      <c r="AO114" s="56"/>
      <c r="AP114" s="56"/>
      <c r="AQ114" s="56"/>
      <c r="AR114" s="56"/>
      <c r="AS114" s="56"/>
      <c r="AT114" s="56"/>
      <c r="AU114" s="56"/>
      <c r="AV114" s="56"/>
      <c r="AX114" s="56"/>
      <c r="AY114" s="56"/>
      <c r="AZ114" s="56"/>
      <c r="BA114" s="56"/>
      <c r="BB114" s="56"/>
      <c r="BC114" s="56"/>
      <c r="BD114" s="56"/>
      <c r="BE114" s="56"/>
      <c r="BF114" s="56"/>
      <c r="BH114" s="56"/>
      <c r="BI114" s="56"/>
      <c r="BJ114" s="56"/>
      <c r="BK114" s="56"/>
      <c r="BL114" s="56"/>
      <c r="BM114" s="56"/>
      <c r="BN114" s="56"/>
      <c r="BO114" s="56"/>
      <c r="BP114" s="56"/>
      <c r="BR114" s="56"/>
      <c r="BS114" s="56"/>
      <c r="BT114" s="56"/>
      <c r="BU114" s="56"/>
      <c r="BV114" s="56"/>
      <c r="BW114" s="56"/>
      <c r="BX114" s="56"/>
      <c r="BY114" s="56"/>
      <c r="BZ114" s="56"/>
      <c r="CB114" s="56"/>
      <c r="CC114" s="56"/>
      <c r="CD114" s="56"/>
      <c r="CE114" s="56"/>
      <c r="CF114" s="56"/>
      <c r="CG114" s="56"/>
      <c r="CH114" s="56"/>
      <c r="CI114" s="56"/>
      <c r="CJ114" s="56"/>
      <c r="CL114" s="56"/>
      <c r="CM114" s="56"/>
      <c r="CN114" s="56"/>
      <c r="CO114" s="56"/>
      <c r="CP114" s="56"/>
      <c r="CQ114" s="56"/>
      <c r="CR114" s="56"/>
      <c r="CS114" s="56"/>
      <c r="CT114" s="56"/>
      <c r="CV114" s="56"/>
      <c r="CW114" s="56"/>
      <c r="CX114" s="56"/>
      <c r="CY114" s="56"/>
      <c r="CZ114" s="56"/>
      <c r="DA114" s="56"/>
      <c r="DB114" s="56"/>
      <c r="DC114" s="56"/>
      <c r="DD114" s="56"/>
      <c r="DF114" s="56"/>
      <c r="DG114" s="56"/>
      <c r="DH114" s="56"/>
      <c r="DI114" s="56"/>
      <c r="DJ114" s="56"/>
      <c r="DK114" s="56"/>
      <c r="DL114" s="56"/>
      <c r="DM114" s="56"/>
      <c r="DN114" s="56"/>
      <c r="DP114" s="56"/>
      <c r="DQ114" s="56"/>
      <c r="DR114" s="56"/>
      <c r="DS114" s="56"/>
      <c r="DT114" s="56"/>
      <c r="DU114" s="56"/>
      <c r="DV114" s="56"/>
      <c r="DW114" s="56"/>
      <c r="DX114" s="56"/>
      <c r="DZ114" s="56"/>
      <c r="EA114" s="56"/>
      <c r="EB114" s="56"/>
      <c r="EC114" s="56"/>
      <c r="ED114" s="56"/>
      <c r="EE114" s="56"/>
      <c r="EF114" s="56"/>
      <c r="EG114" s="56"/>
      <c r="EH114" s="56"/>
      <c r="EJ114" s="56"/>
      <c r="EK114" s="56"/>
      <c r="EL114" s="56"/>
      <c r="EM114" s="56"/>
      <c r="EN114" s="56"/>
      <c r="EO114" s="56"/>
      <c r="EP114" s="56"/>
      <c r="EQ114" s="56"/>
      <c r="ER114" s="56"/>
      <c r="ET114" s="56"/>
      <c r="EU114" s="56"/>
      <c r="EV114" s="56"/>
      <c r="EW114" s="56"/>
      <c r="EX114" s="56"/>
      <c r="EY114" s="56"/>
      <c r="EZ114" s="56"/>
      <c r="FA114" s="56"/>
      <c r="FB114" s="56"/>
      <c r="FD114" s="56"/>
      <c r="FE114" s="56"/>
      <c r="FF114" s="56"/>
      <c r="FG114" s="56"/>
      <c r="FH114" s="56"/>
      <c r="FI114" s="56"/>
      <c r="FJ114" s="56"/>
      <c r="FK114" s="56"/>
      <c r="FL114" s="56"/>
      <c r="FN114" s="56"/>
      <c r="FO114" s="56"/>
      <c r="FP114" s="56"/>
      <c r="FQ114" s="56"/>
      <c r="FR114" s="56"/>
      <c r="FS114" s="56"/>
      <c r="FT114" s="56"/>
      <c r="FU114" s="56"/>
      <c r="FV114" s="56"/>
      <c r="FX114" s="56"/>
      <c r="FY114" s="56"/>
      <c r="FZ114" s="56"/>
      <c r="GA114" s="56"/>
      <c r="GB114" s="56"/>
      <c r="GC114" s="56"/>
      <c r="GD114" s="56"/>
      <c r="GE114" s="56"/>
      <c r="GF114" s="56"/>
      <c r="GH114" s="56"/>
      <c r="GI114" s="56"/>
      <c r="GJ114" s="56"/>
      <c r="GK114" s="56"/>
      <c r="GL114" s="56"/>
      <c r="GM114" s="56"/>
      <c r="GN114" s="56"/>
      <c r="GO114" s="56"/>
      <c r="GP114" s="56"/>
      <c r="GR114" s="56"/>
      <c r="GS114" s="56"/>
      <c r="GT114" s="56"/>
      <c r="GU114" s="56"/>
      <c r="GV114" s="56"/>
      <c r="GW114" s="56"/>
      <c r="GX114" s="56"/>
      <c r="GY114" s="56"/>
      <c r="GZ114" s="56"/>
      <c r="HB114" s="56"/>
      <c r="HC114" s="56"/>
      <c r="HD114" s="56"/>
      <c r="HE114" s="56"/>
      <c r="HF114" s="56"/>
      <c r="HG114" s="56"/>
      <c r="HH114" s="56"/>
      <c r="HI114" s="56"/>
      <c r="HJ114" s="56"/>
      <c r="HL114" s="56"/>
      <c r="HM114" s="56"/>
      <c r="HN114" s="56"/>
      <c r="HO114" s="56"/>
      <c r="HP114" s="56"/>
      <c r="HQ114" s="56"/>
      <c r="HR114" s="56"/>
      <c r="HS114" s="56"/>
      <c r="HT114" s="56"/>
      <c r="HV114" s="56"/>
      <c r="HW114" s="56"/>
      <c r="HX114" s="56"/>
      <c r="HY114" s="56"/>
      <c r="HZ114" s="56"/>
      <c r="IA114" s="56"/>
      <c r="IB114" s="56"/>
      <c r="IC114" s="56"/>
      <c r="ID114" s="56"/>
      <c r="IF114" s="56"/>
      <c r="IG114" s="56"/>
      <c r="IH114" s="56"/>
      <c r="II114" s="56"/>
      <c r="IJ114" s="56"/>
      <c r="IK114" s="56"/>
      <c r="IL114" s="56"/>
      <c r="IM114" s="56"/>
      <c r="IN114" s="56"/>
      <c r="IP114" s="56"/>
      <c r="IQ114" s="56"/>
      <c r="IR114" s="56"/>
      <c r="IS114" s="56"/>
      <c r="IT114" s="56"/>
      <c r="IU114" s="56"/>
    </row>
    <row r="115" spans="1:255" ht="12.75" customHeight="1" thickBot="1" x14ac:dyDescent="0.25">
      <c r="A115" s="11"/>
      <c r="B115" s="18">
        <f>SUM(B102:B113)</f>
        <v>10629.82</v>
      </c>
      <c r="C115" s="17"/>
      <c r="D115" s="18"/>
      <c r="E115" s="19"/>
      <c r="F115" s="17"/>
      <c r="G115" s="17"/>
      <c r="H115" s="18" t="s">
        <v>17</v>
      </c>
      <c r="I115" s="18">
        <f>SUM(I102:I114)</f>
        <v>543</v>
      </c>
      <c r="J115" s="56"/>
      <c r="K115" s="56"/>
      <c r="L115" s="56"/>
      <c r="M115" s="56"/>
      <c r="N115" s="56"/>
      <c r="O115" s="56"/>
      <c r="P115" s="56"/>
      <c r="Q115" s="56"/>
      <c r="R115" s="56"/>
      <c r="T115" s="56"/>
      <c r="U115" s="56"/>
      <c r="V115" s="56"/>
      <c r="W115" s="56"/>
      <c r="X115" s="56"/>
      <c r="Y115" s="56"/>
      <c r="Z115" s="56"/>
      <c r="AA115" s="56"/>
      <c r="AB115" s="56"/>
      <c r="AD115" s="56"/>
      <c r="AE115" s="56"/>
      <c r="AF115" s="56"/>
      <c r="AG115" s="56"/>
      <c r="AH115" s="56"/>
      <c r="AI115" s="56"/>
      <c r="AJ115" s="56"/>
      <c r="AK115" s="56"/>
      <c r="AL115" s="56"/>
      <c r="AN115" s="56"/>
      <c r="AO115" s="56"/>
      <c r="AP115" s="56"/>
      <c r="AQ115" s="56"/>
      <c r="AR115" s="56"/>
      <c r="AS115" s="56"/>
      <c r="AT115" s="56"/>
      <c r="AU115" s="56"/>
      <c r="AV115" s="56"/>
      <c r="AX115" s="56"/>
      <c r="AY115" s="56"/>
      <c r="AZ115" s="56"/>
      <c r="BA115" s="56"/>
      <c r="BB115" s="56"/>
      <c r="BC115" s="56"/>
      <c r="BD115" s="56"/>
      <c r="BE115" s="56"/>
      <c r="BF115" s="56"/>
      <c r="BH115" s="56"/>
      <c r="BI115" s="56"/>
      <c r="BJ115" s="56"/>
      <c r="BK115" s="56"/>
      <c r="BL115" s="56"/>
      <c r="BM115" s="56"/>
      <c r="BN115" s="56"/>
      <c r="BO115" s="56"/>
      <c r="BP115" s="56"/>
      <c r="BR115" s="56"/>
      <c r="BS115" s="56"/>
      <c r="BT115" s="56"/>
      <c r="BU115" s="56"/>
      <c r="BV115" s="56"/>
      <c r="BW115" s="56"/>
      <c r="BX115" s="56"/>
      <c r="BY115" s="56"/>
      <c r="BZ115" s="56"/>
      <c r="CB115" s="56"/>
      <c r="CC115" s="56"/>
      <c r="CD115" s="56"/>
      <c r="CE115" s="56"/>
      <c r="CF115" s="56"/>
      <c r="CG115" s="56"/>
      <c r="CH115" s="56"/>
      <c r="CI115" s="56"/>
      <c r="CJ115" s="56"/>
      <c r="CL115" s="56"/>
      <c r="CM115" s="56"/>
      <c r="CN115" s="56"/>
      <c r="CO115" s="56"/>
      <c r="CP115" s="56"/>
      <c r="CQ115" s="56"/>
      <c r="CR115" s="56"/>
      <c r="CS115" s="56"/>
      <c r="CT115" s="56"/>
      <c r="CV115" s="56"/>
      <c r="CW115" s="56"/>
      <c r="CX115" s="56"/>
      <c r="CY115" s="56"/>
      <c r="CZ115" s="56"/>
      <c r="DA115" s="56"/>
      <c r="DB115" s="56"/>
      <c r="DC115" s="56"/>
      <c r="DD115" s="56"/>
      <c r="DF115" s="56"/>
      <c r="DG115" s="56"/>
      <c r="DH115" s="56"/>
      <c r="DI115" s="56"/>
      <c r="DJ115" s="56"/>
      <c r="DK115" s="56"/>
      <c r="DL115" s="56"/>
      <c r="DM115" s="56"/>
      <c r="DN115" s="56"/>
      <c r="DP115" s="56"/>
      <c r="DQ115" s="56"/>
      <c r="DR115" s="56"/>
      <c r="DS115" s="56"/>
      <c r="DT115" s="56"/>
      <c r="DU115" s="56"/>
      <c r="DV115" s="56"/>
      <c r="DW115" s="56"/>
      <c r="DX115" s="56"/>
      <c r="DZ115" s="56"/>
      <c r="EA115" s="56"/>
      <c r="EB115" s="56"/>
      <c r="EC115" s="56"/>
      <c r="ED115" s="56"/>
      <c r="EE115" s="56"/>
      <c r="EF115" s="56"/>
      <c r="EG115" s="56"/>
      <c r="EH115" s="56"/>
      <c r="EJ115" s="56"/>
      <c r="EK115" s="56"/>
      <c r="EL115" s="56"/>
      <c r="EM115" s="56"/>
      <c r="EN115" s="56"/>
      <c r="EO115" s="56"/>
      <c r="EP115" s="56"/>
      <c r="EQ115" s="56"/>
      <c r="ER115" s="56"/>
      <c r="ET115" s="56"/>
      <c r="EU115" s="56"/>
      <c r="EV115" s="56"/>
      <c r="EW115" s="56"/>
      <c r="EX115" s="56"/>
      <c r="EY115" s="56"/>
      <c r="EZ115" s="56"/>
      <c r="FA115" s="56"/>
      <c r="FB115" s="56"/>
      <c r="FD115" s="56"/>
      <c r="FE115" s="56"/>
      <c r="FF115" s="56"/>
      <c r="FG115" s="56"/>
      <c r="FH115" s="56"/>
      <c r="FI115" s="56"/>
      <c r="FJ115" s="56"/>
      <c r="FK115" s="56"/>
      <c r="FL115" s="56"/>
      <c r="FN115" s="56"/>
      <c r="FO115" s="56"/>
      <c r="FP115" s="56"/>
      <c r="FQ115" s="56"/>
      <c r="FR115" s="56"/>
      <c r="FS115" s="56"/>
      <c r="FT115" s="56"/>
      <c r="FU115" s="56"/>
      <c r="FV115" s="56"/>
      <c r="FX115" s="56"/>
      <c r="FY115" s="56"/>
      <c r="FZ115" s="56"/>
      <c r="GA115" s="56"/>
      <c r="GB115" s="56"/>
      <c r="GC115" s="56"/>
      <c r="GD115" s="56"/>
      <c r="GE115" s="56"/>
      <c r="GF115" s="56"/>
      <c r="GH115" s="56"/>
      <c r="GI115" s="56"/>
      <c r="GJ115" s="56"/>
      <c r="GK115" s="56"/>
      <c r="GL115" s="56"/>
      <c r="GM115" s="56"/>
      <c r="GN115" s="56"/>
      <c r="GO115" s="56"/>
      <c r="GP115" s="56"/>
      <c r="GR115" s="56"/>
      <c r="GS115" s="56"/>
      <c r="GT115" s="56"/>
      <c r="GU115" s="56"/>
      <c r="GV115" s="56"/>
      <c r="GW115" s="56"/>
      <c r="GX115" s="56"/>
      <c r="GY115" s="56"/>
      <c r="GZ115" s="56"/>
      <c r="HB115" s="56"/>
      <c r="HC115" s="56"/>
      <c r="HD115" s="56"/>
      <c r="HE115" s="56"/>
      <c r="HF115" s="56"/>
      <c r="HG115" s="56"/>
      <c r="HH115" s="56"/>
      <c r="HI115" s="56"/>
      <c r="HJ115" s="56"/>
      <c r="HL115" s="56"/>
      <c r="HM115" s="56"/>
      <c r="HN115" s="56"/>
      <c r="HO115" s="56"/>
      <c r="HP115" s="56"/>
      <c r="HQ115" s="56"/>
      <c r="HR115" s="56"/>
      <c r="HS115" s="56"/>
      <c r="HT115" s="56"/>
      <c r="HV115" s="56"/>
      <c r="HW115" s="56"/>
      <c r="HX115" s="56"/>
      <c r="HY115" s="56"/>
      <c r="HZ115" s="56"/>
      <c r="IA115" s="56"/>
      <c r="IB115" s="56"/>
      <c r="IC115" s="56"/>
      <c r="ID115" s="56"/>
      <c r="IF115" s="56"/>
      <c r="IG115" s="56"/>
      <c r="IH115" s="56"/>
      <c r="II115" s="56"/>
      <c r="IJ115" s="56"/>
      <c r="IK115" s="56"/>
      <c r="IL115" s="56"/>
      <c r="IM115" s="56"/>
      <c r="IN115" s="56"/>
      <c r="IP115" s="56"/>
      <c r="IQ115" s="56"/>
      <c r="IR115" s="56"/>
      <c r="IS115" s="56"/>
      <c r="IT115" s="56"/>
      <c r="IU115" s="56"/>
    </row>
    <row r="116" spans="1:255" ht="64.5" thickBot="1" x14ac:dyDescent="0.25">
      <c r="A116" s="46" t="s">
        <v>97</v>
      </c>
      <c r="B116" s="114" t="s">
        <v>16</v>
      </c>
      <c r="C116" s="114" t="s">
        <v>5</v>
      </c>
      <c r="D116" s="114" t="s">
        <v>23</v>
      </c>
      <c r="E116" s="118" t="s">
        <v>18</v>
      </c>
      <c r="F116" s="114" t="s">
        <v>19</v>
      </c>
      <c r="G116" s="114" t="s">
        <v>10</v>
      </c>
      <c r="H116" s="114" t="s">
        <v>13</v>
      </c>
      <c r="I116" s="115" t="s">
        <v>12</v>
      </c>
      <c r="J116" s="56"/>
      <c r="K116" s="56"/>
      <c r="L116" s="56"/>
      <c r="M116" s="56"/>
      <c r="N116" s="56"/>
      <c r="O116" s="56"/>
      <c r="P116" s="56"/>
      <c r="Q116" s="56"/>
      <c r="R116" s="56"/>
      <c r="T116" s="56"/>
      <c r="U116" s="56"/>
      <c r="V116" s="56"/>
      <c r="W116" s="56"/>
      <c r="X116" s="56"/>
      <c r="Y116" s="56"/>
      <c r="Z116" s="56"/>
      <c r="AA116" s="56"/>
      <c r="AB116" s="56"/>
      <c r="AD116" s="56"/>
      <c r="AE116" s="56"/>
      <c r="AF116" s="56"/>
      <c r="AG116" s="56"/>
      <c r="AH116" s="56"/>
      <c r="AI116" s="56"/>
      <c r="AJ116" s="56"/>
      <c r="AK116" s="56"/>
      <c r="AL116" s="56"/>
      <c r="AN116" s="56"/>
      <c r="AO116" s="56"/>
      <c r="AP116" s="56"/>
      <c r="AQ116" s="56"/>
      <c r="AR116" s="56"/>
      <c r="AS116" s="56"/>
      <c r="AT116" s="56"/>
      <c r="AU116" s="56"/>
      <c r="AV116" s="56"/>
      <c r="AX116" s="56"/>
      <c r="AY116" s="56"/>
      <c r="AZ116" s="56"/>
      <c r="BA116" s="56"/>
      <c r="BB116" s="56"/>
      <c r="BC116" s="56"/>
      <c r="BD116" s="56"/>
      <c r="BE116" s="56"/>
      <c r="BF116" s="56"/>
      <c r="BH116" s="56"/>
      <c r="BI116" s="56"/>
      <c r="BJ116" s="56"/>
      <c r="BK116" s="56"/>
      <c r="BL116" s="56"/>
      <c r="BM116" s="56"/>
      <c r="BN116" s="56"/>
      <c r="BO116" s="56"/>
      <c r="BP116" s="56"/>
      <c r="BR116" s="56"/>
      <c r="BS116" s="56"/>
      <c r="BT116" s="56"/>
      <c r="BU116" s="56"/>
      <c r="BV116" s="56"/>
      <c r="BW116" s="56"/>
      <c r="BX116" s="56"/>
      <c r="BY116" s="56"/>
      <c r="BZ116" s="56"/>
      <c r="CB116" s="56"/>
      <c r="CC116" s="56"/>
      <c r="CD116" s="56"/>
      <c r="CE116" s="56"/>
      <c r="CF116" s="56"/>
      <c r="CG116" s="56"/>
      <c r="CH116" s="56"/>
      <c r="CI116" s="56"/>
      <c r="CJ116" s="56"/>
      <c r="CL116" s="56"/>
      <c r="CM116" s="56"/>
      <c r="CN116" s="56"/>
      <c r="CO116" s="56"/>
      <c r="CP116" s="56"/>
      <c r="CQ116" s="56"/>
      <c r="CR116" s="56"/>
      <c r="CS116" s="56"/>
      <c r="CT116" s="56"/>
      <c r="CV116" s="56"/>
      <c r="CW116" s="56"/>
      <c r="CX116" s="56"/>
      <c r="CY116" s="56"/>
      <c r="CZ116" s="56"/>
      <c r="DA116" s="56"/>
      <c r="DB116" s="56"/>
      <c r="DC116" s="56"/>
      <c r="DD116" s="56"/>
      <c r="DF116" s="56"/>
      <c r="DG116" s="56"/>
      <c r="DH116" s="56"/>
      <c r="DI116" s="56"/>
      <c r="DJ116" s="56"/>
      <c r="DK116" s="56"/>
      <c r="DL116" s="56"/>
      <c r="DM116" s="56"/>
      <c r="DN116" s="56"/>
      <c r="DP116" s="56"/>
      <c r="DQ116" s="56"/>
      <c r="DR116" s="56"/>
      <c r="DS116" s="56"/>
      <c r="DT116" s="56"/>
      <c r="DU116" s="56"/>
      <c r="DV116" s="56"/>
      <c r="DW116" s="56"/>
      <c r="DX116" s="56"/>
      <c r="DZ116" s="56"/>
      <c r="EA116" s="56"/>
      <c r="EB116" s="56"/>
      <c r="EC116" s="56"/>
      <c r="ED116" s="56"/>
      <c r="EE116" s="56"/>
      <c r="EF116" s="56"/>
      <c r="EG116" s="56"/>
      <c r="EH116" s="56"/>
      <c r="EJ116" s="56"/>
      <c r="EK116" s="56"/>
      <c r="EL116" s="56"/>
      <c r="EM116" s="56"/>
      <c r="EN116" s="56"/>
      <c r="EO116" s="56"/>
      <c r="EP116" s="56"/>
      <c r="EQ116" s="56"/>
      <c r="ER116" s="56"/>
      <c r="ET116" s="56"/>
      <c r="EU116" s="56"/>
      <c r="EV116" s="56"/>
      <c r="EW116" s="56"/>
      <c r="EX116" s="56"/>
      <c r="EY116" s="56"/>
      <c r="EZ116" s="56"/>
      <c r="FA116" s="56"/>
      <c r="FB116" s="56"/>
      <c r="FD116" s="56"/>
      <c r="FE116" s="56"/>
      <c r="FF116" s="56"/>
      <c r="FG116" s="56"/>
      <c r="FH116" s="56"/>
      <c r="FI116" s="56"/>
      <c r="FJ116" s="56"/>
      <c r="FK116" s="56"/>
      <c r="FL116" s="56"/>
      <c r="FN116" s="56"/>
      <c r="FO116" s="56"/>
      <c r="FP116" s="56"/>
      <c r="FQ116" s="56"/>
      <c r="FR116" s="56"/>
      <c r="FS116" s="56"/>
      <c r="FT116" s="56"/>
      <c r="FU116" s="56"/>
      <c r="FV116" s="56"/>
      <c r="FX116" s="56"/>
      <c r="FY116" s="56"/>
      <c r="FZ116" s="56"/>
      <c r="GA116" s="56"/>
      <c r="GB116" s="56"/>
      <c r="GC116" s="56"/>
      <c r="GD116" s="56"/>
      <c r="GE116" s="56"/>
      <c r="GF116" s="56"/>
      <c r="GH116" s="56"/>
      <c r="GI116" s="56"/>
      <c r="GJ116" s="56"/>
      <c r="GK116" s="56"/>
      <c r="GL116" s="56"/>
      <c r="GM116" s="56"/>
      <c r="GN116" s="56"/>
      <c r="GO116" s="56"/>
      <c r="GP116" s="56"/>
      <c r="GR116" s="56"/>
      <c r="GS116" s="56"/>
      <c r="GT116" s="56"/>
      <c r="GU116" s="56"/>
      <c r="GV116" s="56"/>
      <c r="GW116" s="56"/>
      <c r="GX116" s="56"/>
      <c r="GY116" s="56"/>
      <c r="GZ116" s="56"/>
      <c r="HB116" s="56"/>
      <c r="HC116" s="56"/>
      <c r="HD116" s="56"/>
      <c r="HE116" s="56"/>
      <c r="HF116" s="56"/>
      <c r="HG116" s="56"/>
      <c r="HH116" s="56"/>
      <c r="HI116" s="56"/>
      <c r="HJ116" s="56"/>
      <c r="HL116" s="56"/>
      <c r="HM116" s="56"/>
      <c r="HN116" s="56"/>
      <c r="HO116" s="56"/>
      <c r="HP116" s="56"/>
      <c r="HQ116" s="56"/>
      <c r="HR116" s="56"/>
      <c r="HS116" s="56"/>
      <c r="HT116" s="56"/>
      <c r="HV116" s="56"/>
      <c r="HW116" s="56"/>
      <c r="HX116" s="56"/>
      <c r="HY116" s="56"/>
      <c r="HZ116" s="56"/>
      <c r="IA116" s="56"/>
      <c r="IB116" s="56"/>
      <c r="IC116" s="56"/>
      <c r="ID116" s="56"/>
      <c r="IF116" s="56"/>
      <c r="IG116" s="56"/>
      <c r="IH116" s="56"/>
      <c r="II116" s="56"/>
      <c r="IJ116" s="56"/>
      <c r="IK116" s="56"/>
      <c r="IL116" s="56"/>
      <c r="IM116" s="56"/>
      <c r="IN116" s="56"/>
      <c r="IP116" s="56"/>
      <c r="IQ116" s="56"/>
      <c r="IR116" s="56"/>
      <c r="IS116" s="56"/>
      <c r="IT116" s="56"/>
      <c r="IU116" s="56"/>
    </row>
    <row r="117" spans="1:255" ht="39" thickBot="1" x14ac:dyDescent="0.25">
      <c r="A117" s="117" t="s">
        <v>2277</v>
      </c>
      <c r="B117" s="164"/>
      <c r="C117" s="85" t="s">
        <v>87</v>
      </c>
      <c r="D117" s="238"/>
      <c r="E117" s="239"/>
      <c r="F117" s="238"/>
      <c r="G117" s="239"/>
      <c r="H117" s="255"/>
      <c r="I117" s="256">
        <v>12240.96</v>
      </c>
    </row>
    <row r="118" spans="1:255" ht="13.5" thickBot="1" x14ac:dyDescent="0.25">
      <c r="A118" s="46"/>
      <c r="B118" s="76">
        <f>SUM(B117:B117)</f>
        <v>0</v>
      </c>
      <c r="C118" s="75"/>
      <c r="D118" s="76"/>
      <c r="E118" s="77"/>
      <c r="F118" s="75"/>
      <c r="G118" s="75"/>
      <c r="H118" s="76" t="s">
        <v>17</v>
      </c>
      <c r="I118" s="76">
        <f>SUM(I117:I117)</f>
        <v>12240.96</v>
      </c>
    </row>
    <row r="119" spans="1:255" ht="51.75" thickBot="1" x14ac:dyDescent="0.25">
      <c r="A119" s="134" t="s">
        <v>96</v>
      </c>
      <c r="B119" s="114" t="s">
        <v>16</v>
      </c>
      <c r="C119" s="114" t="s">
        <v>5</v>
      </c>
      <c r="D119" s="114" t="s">
        <v>23</v>
      </c>
      <c r="E119" s="279" t="s">
        <v>18</v>
      </c>
      <c r="F119" s="114" t="s">
        <v>19</v>
      </c>
      <c r="G119" s="114" t="s">
        <v>10</v>
      </c>
      <c r="H119" s="114" t="s">
        <v>13</v>
      </c>
      <c r="I119" s="115" t="s">
        <v>12</v>
      </c>
    </row>
    <row r="120" spans="1:255" ht="13.5" thickBot="1" x14ac:dyDescent="0.25">
      <c r="A120" s="206"/>
      <c r="B120" s="185"/>
      <c r="C120" s="70" t="s">
        <v>87</v>
      </c>
      <c r="D120" s="163"/>
      <c r="E120" s="53"/>
      <c r="F120" s="53"/>
      <c r="G120" s="53"/>
      <c r="H120" s="153"/>
      <c r="I120" s="471">
        <v>17291.46</v>
      </c>
    </row>
    <row r="121" spans="1:255" ht="13.5" thickBot="1" x14ac:dyDescent="0.25">
      <c r="A121" s="134"/>
      <c r="B121" s="271"/>
      <c r="C121" s="75"/>
      <c r="D121" s="76"/>
      <c r="E121" s="77"/>
      <c r="F121" s="75"/>
      <c r="G121" s="75"/>
      <c r="H121" s="76"/>
      <c r="I121" s="78">
        <f>SUM(I120)</f>
        <v>17291.46</v>
      </c>
    </row>
    <row r="122" spans="1:255" x14ac:dyDescent="0.2">
      <c r="A122" s="9"/>
      <c r="B122" s="9"/>
      <c r="C122" s="9"/>
      <c r="D122" s="9"/>
      <c r="E122" s="9"/>
      <c r="F122" s="20"/>
      <c r="G122" s="20"/>
      <c r="H122" s="20"/>
      <c r="I122" s="20"/>
    </row>
    <row r="123" spans="1:255" ht="12.75" customHeight="1" x14ac:dyDescent="0.2">
      <c r="A123" s="21" t="s">
        <v>21</v>
      </c>
      <c r="B123" s="22"/>
      <c r="C123" s="23"/>
      <c r="D123" s="4" t="s">
        <v>9</v>
      </c>
      <c r="E123" s="4" t="s">
        <v>6</v>
      </c>
      <c r="F123" s="119" t="s">
        <v>7</v>
      </c>
    </row>
    <row r="124" spans="1:255" ht="12.75" customHeight="1" x14ac:dyDescent="0.2">
      <c r="A124" s="642" t="s">
        <v>15</v>
      </c>
      <c r="B124" s="643"/>
      <c r="C124" s="25"/>
      <c r="D124" s="26">
        <f>B26</f>
        <v>31845.770000000004</v>
      </c>
      <c r="E124" s="26">
        <f>I26</f>
        <v>3126.11</v>
      </c>
      <c r="F124" s="120">
        <f>D124+E124</f>
        <v>34971.880000000005</v>
      </c>
    </row>
    <row r="125" spans="1:255" ht="12.75" customHeight="1" x14ac:dyDescent="0.2">
      <c r="A125" s="642" t="s">
        <v>1067</v>
      </c>
      <c r="B125" s="643"/>
      <c r="C125" s="25"/>
      <c r="D125" s="26">
        <f>B41</f>
        <v>46323.85</v>
      </c>
      <c r="E125" s="26">
        <f>I41</f>
        <v>382.98</v>
      </c>
      <c r="F125" s="120">
        <f>D125+E125</f>
        <v>46706.83</v>
      </c>
    </row>
    <row r="126" spans="1:255" ht="12.75" customHeight="1" x14ac:dyDescent="0.2">
      <c r="A126" s="642" t="s">
        <v>14</v>
      </c>
      <c r="B126" s="643"/>
      <c r="C126" s="25"/>
      <c r="D126" s="26">
        <f>B60</f>
        <v>19337.34</v>
      </c>
      <c r="E126" s="26">
        <f>I60</f>
        <v>84.29</v>
      </c>
      <c r="F126" s="120">
        <f>D126+E126</f>
        <v>19421.63</v>
      </c>
    </row>
    <row r="127" spans="1:255" ht="12.75" customHeight="1" x14ac:dyDescent="0.2">
      <c r="A127" s="642" t="s">
        <v>146</v>
      </c>
      <c r="B127" s="643"/>
      <c r="C127" s="25"/>
      <c r="D127" s="26">
        <f>B75</f>
        <v>0</v>
      </c>
      <c r="E127" s="26">
        <f>I75</f>
        <v>0</v>
      </c>
      <c r="F127" s="120">
        <f>D127+E127</f>
        <v>0</v>
      </c>
      <c r="G127" s="56"/>
    </row>
    <row r="128" spans="1:255" ht="12.75" customHeight="1" x14ac:dyDescent="0.2">
      <c r="A128" s="642" t="s">
        <v>26</v>
      </c>
      <c r="B128" s="643"/>
      <c r="C128" s="25"/>
      <c r="D128" s="26">
        <f>B115</f>
        <v>10629.82</v>
      </c>
      <c r="E128" s="26">
        <f>I115</f>
        <v>543</v>
      </c>
      <c r="F128" s="120">
        <f>D128+E128</f>
        <v>11172.82</v>
      </c>
      <c r="G128" s="56"/>
    </row>
    <row r="129" spans="1:7" ht="12.75" customHeight="1" x14ac:dyDescent="0.2">
      <c r="A129" s="646" t="s">
        <v>69</v>
      </c>
      <c r="B129" s="647"/>
      <c r="C129" s="245"/>
      <c r="D129" s="246"/>
      <c r="E129" s="246"/>
      <c r="F129" s="242">
        <f>F130+F133+F134+F135+F136+F131+F132</f>
        <v>42117.440000000002</v>
      </c>
      <c r="G129" s="56"/>
    </row>
    <row r="130" spans="1:7" ht="12.75" customHeight="1" x14ac:dyDescent="0.2">
      <c r="A130" s="644" t="s">
        <v>82</v>
      </c>
      <c r="B130" s="645"/>
      <c r="C130" s="25"/>
      <c r="D130" s="26"/>
      <c r="E130" s="26"/>
      <c r="F130" s="120">
        <f>I89</f>
        <v>2895.1099999999988</v>
      </c>
      <c r="G130" s="56"/>
    </row>
    <row r="131" spans="1:7" ht="54.6" customHeight="1" x14ac:dyDescent="0.2">
      <c r="A131" s="650" t="s">
        <v>2275</v>
      </c>
      <c r="B131" s="651"/>
      <c r="C131" s="25"/>
      <c r="D131" s="26"/>
      <c r="E131" s="26"/>
      <c r="F131" s="120">
        <f>I92</f>
        <v>71.400000000000006</v>
      </c>
      <c r="G131" s="56"/>
    </row>
    <row r="132" spans="1:7" ht="51.6" customHeight="1" x14ac:dyDescent="0.2">
      <c r="A132" s="650" t="s">
        <v>2276</v>
      </c>
      <c r="B132" s="651"/>
      <c r="C132" s="25"/>
      <c r="D132" s="26"/>
      <c r="E132" s="26"/>
      <c r="F132" s="120">
        <f>I95</f>
        <v>499.38</v>
      </c>
      <c r="G132" s="56"/>
    </row>
    <row r="133" spans="1:7" ht="12.75" customHeight="1" x14ac:dyDescent="0.2">
      <c r="A133" s="642" t="s">
        <v>2270</v>
      </c>
      <c r="B133" s="643"/>
      <c r="C133" s="25"/>
      <c r="D133" s="26"/>
      <c r="E133" s="26"/>
      <c r="F133" s="120">
        <f>I96</f>
        <v>32394</v>
      </c>
      <c r="G133" s="56"/>
    </row>
    <row r="134" spans="1:7" ht="12.75" customHeight="1" x14ac:dyDescent="0.2">
      <c r="A134" s="644" t="s">
        <v>84</v>
      </c>
      <c r="B134" s="645"/>
      <c r="C134" s="25"/>
      <c r="D134" s="26"/>
      <c r="E134" s="26"/>
      <c r="F134" s="120">
        <f>I97</f>
        <v>2422.91</v>
      </c>
      <c r="G134" s="56"/>
    </row>
    <row r="135" spans="1:7" ht="12.75" customHeight="1" x14ac:dyDescent="0.2">
      <c r="A135" s="644" t="s">
        <v>86</v>
      </c>
      <c r="B135" s="645"/>
      <c r="C135" s="25"/>
      <c r="D135" s="26"/>
      <c r="E135" s="26"/>
      <c r="F135" s="120">
        <f>I98</f>
        <v>2211.96</v>
      </c>
      <c r="G135" s="56"/>
    </row>
    <row r="136" spans="1:7" ht="12.75" customHeight="1" x14ac:dyDescent="0.2">
      <c r="A136" s="644" t="s">
        <v>88</v>
      </c>
      <c r="B136" s="645"/>
      <c r="C136" s="25"/>
      <c r="D136" s="26"/>
      <c r="E136" s="26"/>
      <c r="F136" s="120">
        <f>I99</f>
        <v>1622.68</v>
      </c>
      <c r="G136" s="56"/>
    </row>
    <row r="137" spans="1:7" ht="33.6" customHeight="1" x14ac:dyDescent="0.2">
      <c r="A137" s="650" t="s">
        <v>2</v>
      </c>
      <c r="B137" s="651"/>
      <c r="C137" s="25"/>
      <c r="D137" s="26">
        <f>B118</f>
        <v>0</v>
      </c>
      <c r="E137" s="26"/>
      <c r="F137" s="120">
        <f>D137+E137+I118</f>
        <v>12240.96</v>
      </c>
      <c r="G137" s="56"/>
    </row>
    <row r="138" spans="1:7" ht="25.9" customHeight="1" x14ac:dyDescent="0.2">
      <c r="A138" s="650" t="s">
        <v>96</v>
      </c>
      <c r="B138" s="651"/>
      <c r="C138" s="25"/>
      <c r="D138" s="26"/>
      <c r="E138" s="26"/>
      <c r="F138" s="120">
        <f>I121</f>
        <v>17291.46</v>
      </c>
      <c r="G138" s="56"/>
    </row>
    <row r="139" spans="1:7" ht="12.75" customHeight="1" x14ac:dyDescent="0.2">
      <c r="A139" s="648" t="s">
        <v>22</v>
      </c>
      <c r="B139" s="649"/>
      <c r="C139" s="27"/>
      <c r="D139" s="28">
        <f>SUM(D124:D137)</f>
        <v>108136.78</v>
      </c>
      <c r="E139" s="28">
        <f>SUM(E124:E128)</f>
        <v>4136.38</v>
      </c>
      <c r="F139" s="121">
        <f>F124+F125+F126+F127+F128+F129+F137+F138</f>
        <v>183923.02</v>
      </c>
    </row>
  </sheetData>
  <autoFilter ref="A5:I115"/>
  <mergeCells count="33">
    <mergeCell ref="A56:A58"/>
    <mergeCell ref="A130:B130"/>
    <mergeCell ref="A133:B133"/>
    <mergeCell ref="A132:B132"/>
    <mergeCell ref="B15:B20"/>
    <mergeCell ref="A129:B129"/>
    <mergeCell ref="A90:A92"/>
    <mergeCell ref="A93:A95"/>
    <mergeCell ref="G1:H1"/>
    <mergeCell ref="G2:H2"/>
    <mergeCell ref="A1:B1"/>
    <mergeCell ref="A15:A18"/>
    <mergeCell ref="D15:D18"/>
    <mergeCell ref="D6:D8"/>
    <mergeCell ref="B6:B8"/>
    <mergeCell ref="C15:C20"/>
    <mergeCell ref="D19:D20"/>
    <mergeCell ref="A124:B124"/>
    <mergeCell ref="A125:B125"/>
    <mergeCell ref="A126:B126"/>
    <mergeCell ref="A137:B137"/>
    <mergeCell ref="C6:C8"/>
    <mergeCell ref="A6:A8"/>
    <mergeCell ref="A19:A20"/>
    <mergeCell ref="A135:B135"/>
    <mergeCell ref="A134:B134"/>
    <mergeCell ref="A77:A89"/>
    <mergeCell ref="A138:B138"/>
    <mergeCell ref="A136:B136"/>
    <mergeCell ref="A131:B131"/>
    <mergeCell ref="A128:B128"/>
    <mergeCell ref="A127:B127"/>
    <mergeCell ref="A139:B139"/>
  </mergeCells>
  <phoneticPr fontId="0" type="noConversion"/>
  <pageMargins left="0" right="0" top="0.19685039370078741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59"/>
  <dimension ref="A1:IU160"/>
  <sheetViews>
    <sheetView topLeftCell="A148" zoomScaleNormal="100" workbookViewId="0">
      <selection activeCell="B81" sqref="B81"/>
    </sheetView>
  </sheetViews>
  <sheetFormatPr defaultRowHeight="12.75" customHeight="1" x14ac:dyDescent="0.2"/>
  <cols>
    <col min="1" max="1" width="26.42578125" customWidth="1"/>
    <col min="2" max="2" width="12.5703125" customWidth="1"/>
    <col min="3" max="3" width="13" customWidth="1"/>
    <col min="4" max="4" width="15" customWidth="1"/>
    <col min="5" max="5" width="26.28515625" customWidth="1"/>
    <col min="6" max="6" width="11.85546875" customWidth="1"/>
    <col min="7" max="7" width="7.28515625" customWidth="1"/>
    <col min="8" max="8" width="12.85546875" customWidth="1"/>
    <col min="9" max="9" width="11.42578125" customWidth="1"/>
  </cols>
  <sheetData>
    <row r="1" spans="1:9" ht="12.75" customHeight="1" x14ac:dyDescent="0.2">
      <c r="A1" s="708" t="s">
        <v>85</v>
      </c>
      <c r="B1" s="70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620.79999999999995</v>
      </c>
      <c r="E2" s="5">
        <v>161852.07</v>
      </c>
      <c r="F2" s="6">
        <v>157136.24</v>
      </c>
      <c r="G2" s="640">
        <f>E2-F2</f>
        <v>4715.8300000000163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48</v>
      </c>
      <c r="E3" s="1" t="s">
        <v>54</v>
      </c>
      <c r="F3" s="1"/>
      <c r="G3" s="1"/>
      <c r="H3" s="1" t="s">
        <v>25</v>
      </c>
      <c r="I3" s="8">
        <f>F2-F160</f>
        <v>-20552.959999999963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7.5" customHeight="1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x14ac:dyDescent="0.2">
      <c r="A6" s="622" t="s">
        <v>245</v>
      </c>
      <c r="B6" s="625">
        <v>1107.6600000000001</v>
      </c>
      <c r="C6" s="625" t="s">
        <v>66</v>
      </c>
      <c r="D6" s="627" t="s">
        <v>360</v>
      </c>
      <c r="E6" s="82" t="s">
        <v>246</v>
      </c>
      <c r="F6" s="82" t="s">
        <v>99</v>
      </c>
      <c r="G6" s="82">
        <v>1</v>
      </c>
      <c r="H6" s="339">
        <v>150</v>
      </c>
      <c r="I6" s="39">
        <f t="shared" ref="I6:I38" si="0">G6*H6</f>
        <v>150</v>
      </c>
    </row>
    <row r="7" spans="1:9" ht="12.75" customHeight="1" x14ac:dyDescent="0.2">
      <c r="A7" s="623"/>
      <c r="B7" s="632"/>
      <c r="C7" s="632"/>
      <c r="D7" s="628"/>
      <c r="E7" s="15" t="s">
        <v>247</v>
      </c>
      <c r="F7" s="15" t="s">
        <v>233</v>
      </c>
      <c r="G7" s="15">
        <v>2.75</v>
      </c>
      <c r="H7" s="16">
        <v>345</v>
      </c>
      <c r="I7" s="43">
        <f t="shared" si="0"/>
        <v>948.75</v>
      </c>
    </row>
    <row r="8" spans="1:9" ht="12.75" customHeight="1" x14ac:dyDescent="0.2">
      <c r="A8" s="623"/>
      <c r="B8" s="632"/>
      <c r="C8" s="632"/>
      <c r="D8" s="628"/>
      <c r="E8" s="53" t="s">
        <v>248</v>
      </c>
      <c r="F8" s="53" t="s">
        <v>233</v>
      </c>
      <c r="G8" s="53">
        <v>0.75</v>
      </c>
      <c r="H8" s="153">
        <v>450</v>
      </c>
      <c r="I8" s="43">
        <f t="shared" si="0"/>
        <v>337.5</v>
      </c>
    </row>
    <row r="9" spans="1:9" ht="12.75" customHeight="1" x14ac:dyDescent="0.2">
      <c r="A9" s="623"/>
      <c r="B9" s="632"/>
      <c r="C9" s="632"/>
      <c r="D9" s="628"/>
      <c r="E9" s="15" t="s">
        <v>247</v>
      </c>
      <c r="F9" s="15" t="s">
        <v>233</v>
      </c>
      <c r="G9" s="15">
        <v>2</v>
      </c>
      <c r="H9" s="16">
        <v>350</v>
      </c>
      <c r="I9" s="43">
        <f t="shared" si="0"/>
        <v>700</v>
      </c>
    </row>
    <row r="10" spans="1:9" ht="12.75" customHeight="1" x14ac:dyDescent="0.2">
      <c r="A10" s="623"/>
      <c r="B10" s="632"/>
      <c r="C10" s="632"/>
      <c r="D10" s="628"/>
      <c r="E10" s="15" t="s">
        <v>249</v>
      </c>
      <c r="F10" s="15" t="s">
        <v>99</v>
      </c>
      <c r="G10" s="15">
        <v>1</v>
      </c>
      <c r="H10" s="16">
        <v>70</v>
      </c>
      <c r="I10" s="43">
        <f t="shared" si="0"/>
        <v>70</v>
      </c>
    </row>
    <row r="11" spans="1:9" ht="12.75" customHeight="1" x14ac:dyDescent="0.2">
      <c r="A11" s="623"/>
      <c r="B11" s="632"/>
      <c r="C11" s="632"/>
      <c r="D11" s="628"/>
      <c r="E11" s="15" t="s">
        <v>250</v>
      </c>
      <c r="F11" s="15" t="s">
        <v>258</v>
      </c>
      <c r="G11" s="15">
        <v>2</v>
      </c>
      <c r="H11" s="16">
        <v>365</v>
      </c>
      <c r="I11" s="43">
        <f t="shared" si="0"/>
        <v>730</v>
      </c>
    </row>
    <row r="12" spans="1:9" ht="12.75" customHeight="1" x14ac:dyDescent="0.2">
      <c r="A12" s="623"/>
      <c r="B12" s="632"/>
      <c r="C12" s="632"/>
      <c r="D12" s="628"/>
      <c r="E12" s="15" t="s">
        <v>251</v>
      </c>
      <c r="F12" s="15" t="s">
        <v>99</v>
      </c>
      <c r="G12" s="15">
        <v>1</v>
      </c>
      <c r="H12" s="16">
        <v>115</v>
      </c>
      <c r="I12" s="43">
        <f t="shared" si="0"/>
        <v>115</v>
      </c>
    </row>
    <row r="13" spans="1:9" ht="12.75" customHeight="1" x14ac:dyDescent="0.2">
      <c r="A13" s="623"/>
      <c r="B13" s="632"/>
      <c r="C13" s="632"/>
      <c r="D13" s="628"/>
      <c r="E13" s="15" t="s">
        <v>252</v>
      </c>
      <c r="F13" s="15" t="s">
        <v>99</v>
      </c>
      <c r="G13" s="15">
        <v>4</v>
      </c>
      <c r="H13" s="16">
        <v>40</v>
      </c>
      <c r="I13" s="43">
        <f t="shared" si="0"/>
        <v>160</v>
      </c>
    </row>
    <row r="14" spans="1:9" ht="12.75" customHeight="1" x14ac:dyDescent="0.2">
      <c r="A14" s="623"/>
      <c r="B14" s="632"/>
      <c r="C14" s="632"/>
      <c r="D14" s="628"/>
      <c r="E14" s="15" t="s">
        <v>253</v>
      </c>
      <c r="F14" s="15" t="s">
        <v>259</v>
      </c>
      <c r="G14" s="15">
        <v>3</v>
      </c>
      <c r="H14" s="16">
        <v>220</v>
      </c>
      <c r="I14" s="43">
        <f t="shared" si="0"/>
        <v>660</v>
      </c>
    </row>
    <row r="15" spans="1:9" ht="12.75" customHeight="1" x14ac:dyDescent="0.2">
      <c r="A15" s="623"/>
      <c r="B15" s="632"/>
      <c r="C15" s="632"/>
      <c r="D15" s="628"/>
      <c r="E15" s="15" t="s">
        <v>254</v>
      </c>
      <c r="F15" s="15" t="s">
        <v>100</v>
      </c>
      <c r="G15" s="15">
        <v>20</v>
      </c>
      <c r="H15" s="16">
        <v>120</v>
      </c>
      <c r="I15" s="43">
        <f t="shared" si="0"/>
        <v>2400</v>
      </c>
    </row>
    <row r="16" spans="1:9" ht="12.75" customHeight="1" x14ac:dyDescent="0.2">
      <c r="A16" s="623"/>
      <c r="B16" s="632"/>
      <c r="C16" s="632"/>
      <c r="D16" s="628"/>
      <c r="E16" s="15" t="s">
        <v>255</v>
      </c>
      <c r="F16" s="15" t="s">
        <v>258</v>
      </c>
      <c r="G16" s="15">
        <v>0.2</v>
      </c>
      <c r="H16" s="16">
        <v>695</v>
      </c>
      <c r="I16" s="43">
        <f t="shared" si="0"/>
        <v>139</v>
      </c>
    </row>
    <row r="17" spans="1:9" ht="12.75" customHeight="1" x14ac:dyDescent="0.2">
      <c r="A17" s="623"/>
      <c r="B17" s="632"/>
      <c r="C17" s="632"/>
      <c r="D17" s="628"/>
      <c r="E17" s="15" t="s">
        <v>256</v>
      </c>
      <c r="F17" s="15" t="s">
        <v>100</v>
      </c>
      <c r="G17" s="15">
        <v>26</v>
      </c>
      <c r="H17" s="16">
        <v>136</v>
      </c>
      <c r="I17" s="43">
        <f t="shared" si="0"/>
        <v>3536</v>
      </c>
    </row>
    <row r="18" spans="1:9" ht="12.75" customHeight="1" x14ac:dyDescent="0.2">
      <c r="A18" s="623"/>
      <c r="B18" s="632"/>
      <c r="C18" s="632"/>
      <c r="D18" s="628"/>
      <c r="E18" s="15" t="s">
        <v>257</v>
      </c>
      <c r="F18" s="15" t="s">
        <v>99</v>
      </c>
      <c r="G18" s="15">
        <v>1</v>
      </c>
      <c r="H18" s="16">
        <v>85</v>
      </c>
      <c r="I18" s="43">
        <f t="shared" si="0"/>
        <v>85</v>
      </c>
    </row>
    <row r="19" spans="1:9" ht="12.75" customHeight="1" x14ac:dyDescent="0.2">
      <c r="A19" s="623"/>
      <c r="B19" s="632"/>
      <c r="C19" s="632"/>
      <c r="D19" s="628"/>
      <c r="E19" s="15" t="s">
        <v>252</v>
      </c>
      <c r="F19" s="15" t="s">
        <v>233</v>
      </c>
      <c r="G19" s="15">
        <v>3</v>
      </c>
      <c r="H19" s="16">
        <v>40</v>
      </c>
      <c r="I19" s="43">
        <f t="shared" si="0"/>
        <v>120</v>
      </c>
    </row>
    <row r="20" spans="1:9" ht="12.75" customHeight="1" x14ac:dyDescent="0.2">
      <c r="A20" s="623"/>
      <c r="B20" s="632"/>
      <c r="C20" s="632"/>
      <c r="D20" s="628"/>
      <c r="E20" s="15" t="s">
        <v>260</v>
      </c>
      <c r="F20" s="15" t="s">
        <v>100</v>
      </c>
      <c r="G20" s="15">
        <v>3</v>
      </c>
      <c r="H20" s="16">
        <v>112.5</v>
      </c>
      <c r="I20" s="43">
        <f t="shared" si="0"/>
        <v>337.5</v>
      </c>
    </row>
    <row r="21" spans="1:9" ht="12.75" customHeight="1" x14ac:dyDescent="0.2">
      <c r="A21" s="623"/>
      <c r="B21" s="632"/>
      <c r="C21" s="632"/>
      <c r="D21" s="628"/>
      <c r="E21" s="15" t="s">
        <v>261</v>
      </c>
      <c r="F21" s="15" t="s">
        <v>99</v>
      </c>
      <c r="G21" s="15">
        <v>2</v>
      </c>
      <c r="H21" s="16">
        <v>85</v>
      </c>
      <c r="I21" s="43">
        <f t="shared" si="0"/>
        <v>170</v>
      </c>
    </row>
    <row r="22" spans="1:9" ht="12.75" customHeight="1" x14ac:dyDescent="0.2">
      <c r="A22" s="623"/>
      <c r="B22" s="632"/>
      <c r="C22" s="632"/>
      <c r="D22" s="628"/>
      <c r="E22" s="15" t="s">
        <v>253</v>
      </c>
      <c r="F22" s="15" t="s">
        <v>262</v>
      </c>
      <c r="G22" s="15">
        <v>1</v>
      </c>
      <c r="H22" s="16">
        <v>210</v>
      </c>
      <c r="I22" s="43">
        <f t="shared" si="0"/>
        <v>210</v>
      </c>
    </row>
    <row r="23" spans="1:9" ht="12.75" customHeight="1" thickBot="1" x14ac:dyDescent="0.25">
      <c r="A23" s="624"/>
      <c r="B23" s="632"/>
      <c r="C23" s="632"/>
      <c r="D23" s="629"/>
      <c r="E23" s="40" t="s">
        <v>263</v>
      </c>
      <c r="F23" s="40" t="s">
        <v>102</v>
      </c>
      <c r="G23" s="40">
        <v>1</v>
      </c>
      <c r="H23" s="41">
        <v>265</v>
      </c>
      <c r="I23" s="42">
        <f t="shared" si="0"/>
        <v>265</v>
      </c>
    </row>
    <row r="24" spans="1:9" ht="13.5" thickBot="1" x14ac:dyDescent="0.25">
      <c r="A24" s="46" t="s">
        <v>357</v>
      </c>
      <c r="B24" s="626"/>
      <c r="C24" s="626"/>
      <c r="D24" s="47" t="s">
        <v>330</v>
      </c>
      <c r="E24" s="47" t="s">
        <v>359</v>
      </c>
      <c r="F24" s="47" t="s">
        <v>101</v>
      </c>
      <c r="G24" s="47">
        <v>3</v>
      </c>
      <c r="H24" s="48">
        <v>28.1</v>
      </c>
      <c r="I24" s="49">
        <f>G24*H24</f>
        <v>84.300000000000011</v>
      </c>
    </row>
    <row r="25" spans="1:9" ht="12.75" customHeight="1" x14ac:dyDescent="0.2">
      <c r="A25" s="622" t="s">
        <v>245</v>
      </c>
      <c r="B25" s="625">
        <v>1203.9000000000001</v>
      </c>
      <c r="C25" s="625" t="s">
        <v>538</v>
      </c>
      <c r="D25" s="627" t="s">
        <v>360</v>
      </c>
      <c r="E25" s="37" t="s">
        <v>248</v>
      </c>
      <c r="F25" s="37" t="s">
        <v>233</v>
      </c>
      <c r="G25" s="37">
        <v>0.25</v>
      </c>
      <c r="H25" s="38">
        <v>450</v>
      </c>
      <c r="I25" s="39">
        <f>G25*H25</f>
        <v>112.5</v>
      </c>
    </row>
    <row r="26" spans="1:9" ht="12.75" customHeight="1" x14ac:dyDescent="0.2">
      <c r="A26" s="623"/>
      <c r="B26" s="632"/>
      <c r="C26" s="632"/>
      <c r="D26" s="628"/>
      <c r="E26" s="15" t="s">
        <v>247</v>
      </c>
      <c r="F26" s="15" t="s">
        <v>233</v>
      </c>
      <c r="G26" s="15">
        <v>1</v>
      </c>
      <c r="H26" s="16">
        <v>350</v>
      </c>
      <c r="I26" s="43">
        <f>G26*H26</f>
        <v>350</v>
      </c>
    </row>
    <row r="27" spans="1:9" ht="12.75" customHeight="1" x14ac:dyDescent="0.2">
      <c r="A27" s="623"/>
      <c r="B27" s="632"/>
      <c r="C27" s="632"/>
      <c r="D27" s="628"/>
      <c r="E27" s="15" t="s">
        <v>539</v>
      </c>
      <c r="F27" s="15" t="s">
        <v>100</v>
      </c>
      <c r="G27" s="15">
        <v>5</v>
      </c>
      <c r="H27" s="16">
        <v>120</v>
      </c>
      <c r="I27" s="43">
        <f>G27*H27</f>
        <v>600</v>
      </c>
    </row>
    <row r="28" spans="1:9" ht="12.75" customHeight="1" thickBot="1" x14ac:dyDescent="0.25">
      <c r="A28" s="624"/>
      <c r="B28" s="626"/>
      <c r="C28" s="626"/>
      <c r="D28" s="629"/>
      <c r="E28" s="40" t="s">
        <v>256</v>
      </c>
      <c r="F28" s="40" t="s">
        <v>100</v>
      </c>
      <c r="G28" s="40">
        <v>8</v>
      </c>
      <c r="H28" s="41">
        <v>95.25</v>
      </c>
      <c r="I28" s="42">
        <f>G28*H28</f>
        <v>762</v>
      </c>
    </row>
    <row r="29" spans="1:9" ht="12.75" customHeight="1" x14ac:dyDescent="0.2">
      <c r="A29" s="32"/>
      <c r="B29" s="33">
        <v>1677.81</v>
      </c>
      <c r="C29" s="33" t="s">
        <v>70</v>
      </c>
      <c r="D29" s="34"/>
      <c r="E29" s="35"/>
      <c r="F29" s="35"/>
      <c r="G29" s="35"/>
      <c r="H29" s="36"/>
      <c r="I29" s="43">
        <f t="shared" si="0"/>
        <v>0</v>
      </c>
    </row>
    <row r="30" spans="1:9" ht="12.75" customHeight="1" x14ac:dyDescent="0.2">
      <c r="A30" s="11"/>
      <c r="B30" s="13">
        <v>1431.28</v>
      </c>
      <c r="C30" s="13" t="s">
        <v>72</v>
      </c>
      <c r="D30" s="14"/>
      <c r="E30" s="15"/>
      <c r="F30" s="15"/>
      <c r="G30" s="15"/>
      <c r="H30" s="16"/>
      <c r="I30" s="43">
        <f t="shared" si="0"/>
        <v>0</v>
      </c>
    </row>
    <row r="31" spans="1:9" ht="12.75" customHeight="1" x14ac:dyDescent="0.2">
      <c r="A31" s="11"/>
      <c r="B31" s="13">
        <v>1299.6600000000001</v>
      </c>
      <c r="C31" s="13" t="s">
        <v>73</v>
      </c>
      <c r="D31" s="14"/>
      <c r="E31" s="15"/>
      <c r="F31" s="15"/>
      <c r="G31" s="15"/>
      <c r="H31" s="16"/>
      <c r="I31" s="43">
        <f t="shared" si="0"/>
        <v>0</v>
      </c>
    </row>
    <row r="32" spans="1:9" ht="12.75" customHeight="1" x14ac:dyDescent="0.2">
      <c r="A32" s="11"/>
      <c r="B32" s="13">
        <v>1546.29</v>
      </c>
      <c r="C32" s="13" t="s">
        <v>74</v>
      </c>
      <c r="D32" s="14"/>
      <c r="E32" s="15"/>
      <c r="F32" s="15"/>
      <c r="G32" s="15"/>
      <c r="H32" s="16"/>
      <c r="I32" s="43">
        <f t="shared" si="0"/>
        <v>0</v>
      </c>
    </row>
    <row r="33" spans="1:9" ht="12.75" customHeight="1" x14ac:dyDescent="0.2">
      <c r="A33" s="11"/>
      <c r="B33" s="13">
        <v>2250.12</v>
      </c>
      <c r="C33" s="13" t="s">
        <v>75</v>
      </c>
      <c r="D33" s="14"/>
      <c r="E33" s="15"/>
      <c r="F33" s="15"/>
      <c r="G33" s="15"/>
      <c r="H33" s="16"/>
      <c r="I33" s="43">
        <f t="shared" si="0"/>
        <v>0</v>
      </c>
    </row>
    <row r="34" spans="1:9" ht="12.75" customHeight="1" x14ac:dyDescent="0.2">
      <c r="A34" s="11"/>
      <c r="B34" s="13">
        <v>3164.01</v>
      </c>
      <c r="C34" s="13" t="s">
        <v>76</v>
      </c>
      <c r="D34" s="14"/>
      <c r="E34" s="15"/>
      <c r="F34" s="15"/>
      <c r="G34" s="15"/>
      <c r="H34" s="16"/>
      <c r="I34" s="43">
        <f t="shared" si="0"/>
        <v>0</v>
      </c>
    </row>
    <row r="35" spans="1:9" ht="12.75" customHeight="1" x14ac:dyDescent="0.2">
      <c r="A35" s="11"/>
      <c r="B35" s="13">
        <v>3156.65</v>
      </c>
      <c r="C35" s="13" t="s">
        <v>77</v>
      </c>
      <c r="D35" s="14"/>
      <c r="E35" s="15"/>
      <c r="F35" s="15"/>
      <c r="G35" s="15"/>
      <c r="H35" s="16"/>
      <c r="I35" s="43">
        <f t="shared" si="0"/>
        <v>0</v>
      </c>
    </row>
    <row r="36" spans="1:9" ht="12.75" customHeight="1" x14ac:dyDescent="0.2">
      <c r="A36" s="11"/>
      <c r="B36" s="13">
        <v>4679.92</v>
      </c>
      <c r="C36" s="13" t="s">
        <v>78</v>
      </c>
      <c r="D36" s="14"/>
      <c r="E36" s="15"/>
      <c r="F36" s="15"/>
      <c r="G36" s="15"/>
      <c r="H36" s="16"/>
      <c r="I36" s="43">
        <f t="shared" si="0"/>
        <v>0</v>
      </c>
    </row>
    <row r="37" spans="1:9" ht="12.75" customHeight="1" x14ac:dyDescent="0.2">
      <c r="A37" s="11"/>
      <c r="B37" s="13">
        <v>3839.67</v>
      </c>
      <c r="C37" s="13" t="s">
        <v>79</v>
      </c>
      <c r="D37" s="14"/>
      <c r="E37" s="15"/>
      <c r="F37" s="15"/>
      <c r="G37" s="15"/>
      <c r="H37" s="16"/>
      <c r="I37" s="43">
        <f t="shared" si="0"/>
        <v>0</v>
      </c>
    </row>
    <row r="38" spans="1:9" ht="12.75" customHeight="1" thickBot="1" x14ac:dyDescent="0.25">
      <c r="A38" s="11"/>
      <c r="B38" s="13">
        <v>3880.35</v>
      </c>
      <c r="C38" s="13" t="s">
        <v>80</v>
      </c>
      <c r="D38" s="14"/>
      <c r="E38" s="15"/>
      <c r="F38" s="15"/>
      <c r="G38" s="15"/>
      <c r="H38" s="16"/>
      <c r="I38" s="43">
        <f t="shared" si="0"/>
        <v>0</v>
      </c>
    </row>
    <row r="39" spans="1:9" ht="12.75" customHeight="1" thickBot="1" x14ac:dyDescent="0.25">
      <c r="A39" s="440"/>
      <c r="B39" s="85"/>
      <c r="C39" s="85" t="s">
        <v>87</v>
      </c>
      <c r="D39" s="441"/>
      <c r="E39" s="47"/>
      <c r="F39" s="47"/>
      <c r="G39" s="47"/>
      <c r="H39" s="48"/>
      <c r="I39" s="49">
        <v>329.89</v>
      </c>
    </row>
    <row r="40" spans="1:9" ht="12.75" customHeight="1" thickBot="1" x14ac:dyDescent="0.25">
      <c r="A40" s="79"/>
      <c r="B40" s="197">
        <f>SUM(B6:B38)</f>
        <v>29237.32</v>
      </c>
      <c r="C40" s="198"/>
      <c r="D40" s="197"/>
      <c r="E40" s="199"/>
      <c r="F40" s="198"/>
      <c r="G40" s="198"/>
      <c r="H40" s="197" t="s">
        <v>17</v>
      </c>
      <c r="I40" s="197">
        <f>SUM(I6:I39)</f>
        <v>13372.439999999999</v>
      </c>
    </row>
    <row r="41" spans="1:9" ht="77.25" thickBot="1" x14ac:dyDescent="0.25">
      <c r="A41" s="134" t="s">
        <v>1066</v>
      </c>
      <c r="B41" s="114" t="s">
        <v>16</v>
      </c>
      <c r="C41" s="114" t="s">
        <v>5</v>
      </c>
      <c r="D41" s="114" t="s">
        <v>23</v>
      </c>
      <c r="E41" s="118" t="s">
        <v>18</v>
      </c>
      <c r="F41" s="114" t="s">
        <v>19</v>
      </c>
      <c r="G41" s="114" t="s">
        <v>10</v>
      </c>
      <c r="H41" s="114" t="s">
        <v>13</v>
      </c>
      <c r="I41" s="115" t="s">
        <v>12</v>
      </c>
    </row>
    <row r="42" spans="1:9" ht="12.75" customHeight="1" x14ac:dyDescent="0.2">
      <c r="A42" s="622" t="s">
        <v>107</v>
      </c>
      <c r="B42" s="625">
        <v>2685.2</v>
      </c>
      <c r="C42" s="625" t="s">
        <v>66</v>
      </c>
      <c r="D42" s="658" t="s">
        <v>264</v>
      </c>
      <c r="E42" s="37" t="s">
        <v>265</v>
      </c>
      <c r="F42" s="37" t="s">
        <v>99</v>
      </c>
      <c r="G42" s="37">
        <v>3</v>
      </c>
      <c r="H42" s="38">
        <v>15</v>
      </c>
      <c r="I42" s="39">
        <f t="shared" ref="I42:I60" si="1">G42*H42</f>
        <v>45</v>
      </c>
    </row>
    <row r="43" spans="1:9" ht="12.75" customHeight="1" thickBot="1" x14ac:dyDescent="0.25">
      <c r="A43" s="624"/>
      <c r="B43" s="632"/>
      <c r="C43" s="632"/>
      <c r="D43" s="659"/>
      <c r="E43" s="40" t="s">
        <v>134</v>
      </c>
      <c r="F43" s="40" t="s">
        <v>99</v>
      </c>
      <c r="G43" s="40">
        <v>3</v>
      </c>
      <c r="H43" s="41">
        <v>75</v>
      </c>
      <c r="I43" s="42">
        <f t="shared" si="1"/>
        <v>225</v>
      </c>
    </row>
    <row r="44" spans="1:9" ht="26.25" thickBot="1" x14ac:dyDescent="0.25">
      <c r="A44" s="46" t="s">
        <v>329</v>
      </c>
      <c r="B44" s="626"/>
      <c r="C44" s="626"/>
      <c r="D44" s="47" t="s">
        <v>330</v>
      </c>
      <c r="E44" s="47" t="s">
        <v>331</v>
      </c>
      <c r="F44" s="47" t="s">
        <v>99</v>
      </c>
      <c r="G44" s="47">
        <v>2</v>
      </c>
      <c r="H44" s="48">
        <v>17</v>
      </c>
      <c r="I44" s="49">
        <f>G44*H44</f>
        <v>34</v>
      </c>
    </row>
    <row r="45" spans="1:9" ht="12.75" customHeight="1" x14ac:dyDescent="0.2">
      <c r="A45" s="622" t="s">
        <v>486</v>
      </c>
      <c r="B45" s="625">
        <v>2612.91</v>
      </c>
      <c r="C45" s="625" t="s">
        <v>67</v>
      </c>
      <c r="D45" s="633" t="s">
        <v>536</v>
      </c>
      <c r="E45" s="37" t="s">
        <v>156</v>
      </c>
      <c r="F45" s="37" t="s">
        <v>99</v>
      </c>
      <c r="G45" s="37">
        <v>2</v>
      </c>
      <c r="H45" s="38">
        <v>235</v>
      </c>
      <c r="I45" s="39">
        <f t="shared" si="1"/>
        <v>470</v>
      </c>
    </row>
    <row r="46" spans="1:9" ht="12.75" customHeight="1" x14ac:dyDescent="0.2">
      <c r="A46" s="623"/>
      <c r="B46" s="632"/>
      <c r="C46" s="632"/>
      <c r="D46" s="634"/>
      <c r="E46" s="15" t="s">
        <v>150</v>
      </c>
      <c r="F46" s="15" t="s">
        <v>99</v>
      </c>
      <c r="G46" s="15">
        <v>1</v>
      </c>
      <c r="H46" s="16">
        <v>32</v>
      </c>
      <c r="I46" s="43">
        <f t="shared" si="1"/>
        <v>32</v>
      </c>
    </row>
    <row r="47" spans="1:9" ht="12.75" customHeight="1" x14ac:dyDescent="0.2">
      <c r="A47" s="623"/>
      <c r="B47" s="632"/>
      <c r="C47" s="632"/>
      <c r="D47" s="634"/>
      <c r="E47" s="15" t="s">
        <v>520</v>
      </c>
      <c r="F47" s="15" t="s">
        <v>99</v>
      </c>
      <c r="G47" s="15">
        <v>1</v>
      </c>
      <c r="H47" s="16">
        <v>50</v>
      </c>
      <c r="I47" s="43">
        <f t="shared" si="1"/>
        <v>50</v>
      </c>
    </row>
    <row r="48" spans="1:9" ht="12.75" customHeight="1" x14ac:dyDescent="0.2">
      <c r="A48" s="623"/>
      <c r="B48" s="632"/>
      <c r="C48" s="632"/>
      <c r="D48" s="634"/>
      <c r="E48" s="15" t="s">
        <v>163</v>
      </c>
      <c r="F48" s="15" t="s">
        <v>99</v>
      </c>
      <c r="G48" s="15">
        <v>1</v>
      </c>
      <c r="H48" s="16">
        <v>37.9</v>
      </c>
      <c r="I48" s="43">
        <f t="shared" si="1"/>
        <v>37.9</v>
      </c>
    </row>
    <row r="49" spans="1:9" ht="12.75" customHeight="1" x14ac:dyDescent="0.2">
      <c r="A49" s="623"/>
      <c r="B49" s="632"/>
      <c r="C49" s="632"/>
      <c r="D49" s="634"/>
      <c r="E49" s="15" t="s">
        <v>115</v>
      </c>
      <c r="F49" s="15" t="s">
        <v>99</v>
      </c>
      <c r="G49" s="15">
        <v>2</v>
      </c>
      <c r="H49" s="16">
        <v>42</v>
      </c>
      <c r="I49" s="43">
        <f t="shared" si="1"/>
        <v>84</v>
      </c>
    </row>
    <row r="50" spans="1:9" ht="12.75" customHeight="1" thickBot="1" x14ac:dyDescent="0.25">
      <c r="A50" s="624"/>
      <c r="B50" s="626"/>
      <c r="C50" s="626"/>
      <c r="D50" s="635"/>
      <c r="E50" s="40" t="s">
        <v>537</v>
      </c>
      <c r="F50" s="40" t="s">
        <v>99</v>
      </c>
      <c r="G50" s="40">
        <v>2</v>
      </c>
      <c r="H50" s="41">
        <v>290</v>
      </c>
      <c r="I50" s="42">
        <f t="shared" si="1"/>
        <v>580</v>
      </c>
    </row>
    <row r="51" spans="1:9" ht="13.5" thickBot="1" x14ac:dyDescent="0.25">
      <c r="A51" s="32"/>
      <c r="B51" s="33">
        <v>2578.69</v>
      </c>
      <c r="C51" s="395" t="s">
        <v>70</v>
      </c>
      <c r="D51" s="35"/>
      <c r="E51" s="395"/>
      <c r="F51" s="395"/>
      <c r="G51" s="395"/>
      <c r="H51" s="36"/>
      <c r="I51" s="33">
        <f t="shared" si="1"/>
        <v>0</v>
      </c>
    </row>
    <row r="52" spans="1:9" ht="26.25" thickBot="1" x14ac:dyDescent="0.25">
      <c r="A52" s="46" t="s">
        <v>329</v>
      </c>
      <c r="B52" s="85">
        <v>3439.67</v>
      </c>
      <c r="C52" s="85" t="s">
        <v>72</v>
      </c>
      <c r="D52" s="469" t="s">
        <v>330</v>
      </c>
      <c r="E52" s="47" t="s">
        <v>331</v>
      </c>
      <c r="F52" s="47" t="s">
        <v>99</v>
      </c>
      <c r="G52" s="47">
        <v>3</v>
      </c>
      <c r="H52" s="48">
        <v>17</v>
      </c>
      <c r="I52" s="49">
        <f t="shared" si="1"/>
        <v>51</v>
      </c>
    </row>
    <row r="53" spans="1:9" ht="26.25" thickBot="1" x14ac:dyDescent="0.25">
      <c r="A53" s="46" t="s">
        <v>329</v>
      </c>
      <c r="B53" s="85">
        <v>3379.28</v>
      </c>
      <c r="C53" s="85" t="s">
        <v>73</v>
      </c>
      <c r="D53" s="47" t="s">
        <v>330</v>
      </c>
      <c r="E53" s="47" t="s">
        <v>331</v>
      </c>
      <c r="F53" s="47" t="s">
        <v>99</v>
      </c>
      <c r="G53" s="47">
        <v>1</v>
      </c>
      <c r="H53" s="48">
        <v>8.6999999999999993</v>
      </c>
      <c r="I53" s="49">
        <f t="shared" si="1"/>
        <v>8.6999999999999993</v>
      </c>
    </row>
    <row r="54" spans="1:9" ht="12.75" customHeight="1" thickBot="1" x14ac:dyDescent="0.25">
      <c r="A54" s="260"/>
      <c r="B54" s="33">
        <v>2922.51</v>
      </c>
      <c r="C54" s="85" t="s">
        <v>74</v>
      </c>
      <c r="D54" s="306"/>
      <c r="E54" s="35"/>
      <c r="F54" s="35"/>
      <c r="G54" s="35"/>
      <c r="H54" s="36"/>
      <c r="I54" s="33">
        <f t="shared" si="1"/>
        <v>0</v>
      </c>
    </row>
    <row r="55" spans="1:9" ht="12.75" customHeight="1" thickBot="1" x14ac:dyDescent="0.25">
      <c r="A55" s="263"/>
      <c r="B55" s="13">
        <v>3370.21</v>
      </c>
      <c r="C55" s="85" t="s">
        <v>75</v>
      </c>
      <c r="D55" s="268"/>
      <c r="E55" s="15"/>
      <c r="F55" s="15"/>
      <c r="G55" s="15"/>
      <c r="H55" s="16"/>
      <c r="I55" s="13">
        <f t="shared" si="1"/>
        <v>0</v>
      </c>
    </row>
    <row r="56" spans="1:9" ht="12.75" customHeight="1" thickBot="1" x14ac:dyDescent="0.25">
      <c r="A56" s="263"/>
      <c r="B56" s="13">
        <v>3807.66</v>
      </c>
      <c r="C56" s="85" t="s">
        <v>76</v>
      </c>
      <c r="D56" s="268"/>
      <c r="E56" s="15"/>
      <c r="F56" s="15"/>
      <c r="G56" s="15"/>
      <c r="H56" s="16"/>
      <c r="I56" s="13">
        <f t="shared" si="1"/>
        <v>0</v>
      </c>
    </row>
    <row r="57" spans="1:9" ht="26.25" thickBot="1" x14ac:dyDescent="0.25">
      <c r="A57" s="46" t="s">
        <v>329</v>
      </c>
      <c r="B57" s="85">
        <v>3936.14</v>
      </c>
      <c r="C57" s="85" t="s">
        <v>77</v>
      </c>
      <c r="D57" s="55" t="s">
        <v>330</v>
      </c>
      <c r="E57" s="47" t="s">
        <v>331</v>
      </c>
      <c r="F57" s="47" t="s">
        <v>99</v>
      </c>
      <c r="G57" s="47">
        <v>1</v>
      </c>
      <c r="H57" s="48">
        <v>7.53</v>
      </c>
      <c r="I57" s="49">
        <f>G57*H57</f>
        <v>7.53</v>
      </c>
    </row>
    <row r="58" spans="1:9" ht="12.75" customHeight="1" x14ac:dyDescent="0.2">
      <c r="A58" s="263"/>
      <c r="B58" s="13">
        <v>4906.96</v>
      </c>
      <c r="C58" s="33" t="s">
        <v>78</v>
      </c>
      <c r="D58" s="268"/>
      <c r="E58" s="15"/>
      <c r="F58" s="15"/>
      <c r="G58" s="15"/>
      <c r="H58" s="16"/>
      <c r="I58" s="13">
        <f t="shared" si="1"/>
        <v>0</v>
      </c>
    </row>
    <row r="59" spans="1:9" ht="13.5" thickBot="1" x14ac:dyDescent="0.25">
      <c r="A59" s="30"/>
      <c r="B59" s="71">
        <v>4533.9799999999996</v>
      </c>
      <c r="C59" s="70" t="s">
        <v>79</v>
      </c>
      <c r="D59" s="73"/>
      <c r="E59" s="73"/>
      <c r="F59" s="73"/>
      <c r="G59" s="73"/>
      <c r="H59" s="74"/>
      <c r="I59" s="71">
        <f t="shared" si="1"/>
        <v>0</v>
      </c>
    </row>
    <row r="60" spans="1:9" ht="26.25" thickBot="1" x14ac:dyDescent="0.25">
      <c r="A60" s="46" t="s">
        <v>329</v>
      </c>
      <c r="B60" s="85">
        <v>4837.99</v>
      </c>
      <c r="C60" s="85" t="s">
        <v>80</v>
      </c>
      <c r="D60" s="85" t="s">
        <v>330</v>
      </c>
      <c r="E60" s="47" t="s">
        <v>331</v>
      </c>
      <c r="F60" s="47" t="s">
        <v>99</v>
      </c>
      <c r="G60" s="47">
        <v>1</v>
      </c>
      <c r="H60" s="48">
        <v>7.53</v>
      </c>
      <c r="I60" s="49">
        <f t="shared" si="1"/>
        <v>7.53</v>
      </c>
    </row>
    <row r="61" spans="1:9" ht="13.5" thickBot="1" x14ac:dyDescent="0.25">
      <c r="A61" s="440"/>
      <c r="B61" s="85"/>
      <c r="C61" s="85" t="s">
        <v>87</v>
      </c>
      <c r="D61" s="441"/>
      <c r="E61" s="47"/>
      <c r="F61" s="47"/>
      <c r="G61" s="47"/>
      <c r="H61" s="48"/>
      <c r="I61" s="49">
        <v>355.71</v>
      </c>
    </row>
    <row r="62" spans="1:9" ht="12.75" customHeight="1" thickBot="1" x14ac:dyDescent="0.25">
      <c r="A62" s="79"/>
      <c r="B62" s="197">
        <f>SUM(B42:B60)</f>
        <v>43011.200000000004</v>
      </c>
      <c r="C62" s="198"/>
      <c r="D62" s="197"/>
      <c r="E62" s="199"/>
      <c r="F62" s="198"/>
      <c r="G62" s="198"/>
      <c r="H62" s="197" t="s">
        <v>17</v>
      </c>
      <c r="I62" s="108">
        <f>SUM(I42:I61)</f>
        <v>1988.3700000000001</v>
      </c>
    </row>
    <row r="63" spans="1:9" ht="64.5" thickBot="1" x14ac:dyDescent="0.25">
      <c r="A63" s="134" t="s">
        <v>144</v>
      </c>
      <c r="B63" s="114" t="s">
        <v>16</v>
      </c>
      <c r="C63" s="114" t="s">
        <v>5</v>
      </c>
      <c r="D63" s="114" t="s">
        <v>23</v>
      </c>
      <c r="E63" s="118" t="s">
        <v>18</v>
      </c>
      <c r="F63" s="114" t="s">
        <v>19</v>
      </c>
      <c r="G63" s="114" t="s">
        <v>10</v>
      </c>
      <c r="H63" s="114" t="s">
        <v>13</v>
      </c>
      <c r="I63" s="115" t="s">
        <v>12</v>
      </c>
    </row>
    <row r="64" spans="1:9" ht="12.75" customHeight="1" thickBot="1" x14ac:dyDescent="0.25">
      <c r="A64" s="103"/>
      <c r="B64" s="104">
        <v>2166.7399999999998</v>
      </c>
      <c r="C64" s="58" t="s">
        <v>66</v>
      </c>
      <c r="D64" s="64"/>
      <c r="E64" s="59"/>
      <c r="F64" s="59"/>
      <c r="G64" s="59"/>
      <c r="H64" s="60"/>
      <c r="I64" s="61">
        <f t="shared" ref="I64:I79" si="2">G64*H64</f>
        <v>0</v>
      </c>
    </row>
    <row r="65" spans="1:9" ht="12.75" customHeight="1" thickBot="1" x14ac:dyDescent="0.25">
      <c r="A65" s="103"/>
      <c r="B65" s="122">
        <v>2087.14</v>
      </c>
      <c r="C65" s="123" t="s">
        <v>67</v>
      </c>
      <c r="D65" s="124"/>
      <c r="E65" s="125"/>
      <c r="F65" s="125"/>
      <c r="G65" s="125"/>
      <c r="H65" s="126"/>
      <c r="I65" s="127">
        <f t="shared" si="2"/>
        <v>0</v>
      </c>
    </row>
    <row r="66" spans="1:9" ht="12.75" customHeight="1" thickBot="1" x14ac:dyDescent="0.25">
      <c r="A66" s="103"/>
      <c r="B66" s="106">
        <v>2125.21</v>
      </c>
      <c r="C66" s="85" t="s">
        <v>70</v>
      </c>
      <c r="D66" s="86"/>
      <c r="E66" s="47"/>
      <c r="F66" s="47"/>
      <c r="G66" s="47"/>
      <c r="H66" s="48"/>
      <c r="I66" s="49">
        <f t="shared" si="2"/>
        <v>0</v>
      </c>
    </row>
    <row r="67" spans="1:9" ht="12.75" customHeight="1" thickBot="1" x14ac:dyDescent="0.25">
      <c r="A67" s="103"/>
      <c r="B67" s="106">
        <v>1210.2</v>
      </c>
      <c r="C67" s="85" t="s">
        <v>72</v>
      </c>
      <c r="D67" s="86"/>
      <c r="E67" s="47"/>
      <c r="F67" s="47"/>
      <c r="G67" s="47"/>
      <c r="H67" s="48"/>
      <c r="I67" s="49">
        <f t="shared" si="2"/>
        <v>0</v>
      </c>
    </row>
    <row r="68" spans="1:9" ht="12.75" customHeight="1" thickBot="1" x14ac:dyDescent="0.25">
      <c r="A68" s="103"/>
      <c r="B68" s="106">
        <v>2269.81</v>
      </c>
      <c r="C68" s="85" t="s">
        <v>73</v>
      </c>
      <c r="D68" s="86"/>
      <c r="E68" s="47"/>
      <c r="F68" s="47"/>
      <c r="G68" s="47"/>
      <c r="H68" s="48"/>
      <c r="I68" s="49">
        <f t="shared" si="2"/>
        <v>0</v>
      </c>
    </row>
    <row r="69" spans="1:9" ht="12.75" customHeight="1" thickBot="1" x14ac:dyDescent="0.25">
      <c r="A69" s="103"/>
      <c r="B69" s="106">
        <v>2155.59</v>
      </c>
      <c r="C69" s="85" t="s">
        <v>74</v>
      </c>
      <c r="D69" s="86"/>
      <c r="E69" s="47"/>
      <c r="F69" s="47"/>
      <c r="G69" s="47"/>
      <c r="H69" s="48"/>
      <c r="I69" s="49">
        <f t="shared" si="2"/>
        <v>0</v>
      </c>
    </row>
    <row r="70" spans="1:9" ht="12.75" customHeight="1" thickBot="1" x14ac:dyDescent="0.25">
      <c r="A70" s="11"/>
      <c r="B70" s="106">
        <v>522.11</v>
      </c>
      <c r="C70" s="85" t="s">
        <v>75</v>
      </c>
      <c r="D70" s="86"/>
      <c r="E70" s="47"/>
      <c r="F70" s="47"/>
      <c r="G70" s="47"/>
      <c r="H70" s="48"/>
      <c r="I70" s="49">
        <f t="shared" si="2"/>
        <v>0</v>
      </c>
    </row>
    <row r="71" spans="1:9" ht="12.75" customHeight="1" thickBot="1" x14ac:dyDescent="0.25">
      <c r="A71" s="11"/>
      <c r="B71" s="106">
        <v>654.41999999999996</v>
      </c>
      <c r="C71" s="85" t="s">
        <v>76</v>
      </c>
      <c r="D71" s="86"/>
      <c r="E71" s="47"/>
      <c r="F71" s="47"/>
      <c r="G71" s="47"/>
      <c r="H71" s="48"/>
      <c r="I71" s="49">
        <f t="shared" si="2"/>
        <v>0</v>
      </c>
    </row>
    <row r="72" spans="1:9" ht="12.75" customHeight="1" thickBot="1" x14ac:dyDescent="0.25">
      <c r="A72" s="11"/>
      <c r="B72" s="106">
        <v>848.79</v>
      </c>
      <c r="C72" s="85" t="s">
        <v>77</v>
      </c>
      <c r="D72" s="86"/>
      <c r="E72" s="47"/>
      <c r="F72" s="47"/>
      <c r="G72" s="47"/>
      <c r="H72" s="48"/>
      <c r="I72" s="49">
        <f t="shared" si="2"/>
        <v>0</v>
      </c>
    </row>
    <row r="73" spans="1:9" ht="12.75" customHeight="1" thickBot="1" x14ac:dyDescent="0.25">
      <c r="A73" s="11"/>
      <c r="B73" s="106">
        <v>908.56</v>
      </c>
      <c r="C73" s="85" t="s">
        <v>78</v>
      </c>
      <c r="D73" s="86"/>
      <c r="E73" s="47"/>
      <c r="F73" s="47"/>
      <c r="G73" s="47"/>
      <c r="H73" s="48"/>
      <c r="I73" s="49">
        <f t="shared" si="2"/>
        <v>0</v>
      </c>
    </row>
    <row r="74" spans="1:9" ht="12.75" customHeight="1" thickBot="1" x14ac:dyDescent="0.25">
      <c r="A74" s="11"/>
      <c r="B74" s="106">
        <v>861.81</v>
      </c>
      <c r="C74" s="85" t="s">
        <v>79</v>
      </c>
      <c r="D74" s="86"/>
      <c r="E74" s="47"/>
      <c r="F74" s="47"/>
      <c r="G74" s="47"/>
      <c r="H74" s="48"/>
      <c r="I74" s="49">
        <f t="shared" si="2"/>
        <v>0</v>
      </c>
    </row>
    <row r="75" spans="1:9" ht="12.75" customHeight="1" thickBot="1" x14ac:dyDescent="0.25">
      <c r="A75" s="11"/>
      <c r="B75" s="106">
        <v>909</v>
      </c>
      <c r="C75" s="85" t="s">
        <v>80</v>
      </c>
      <c r="D75" s="86"/>
      <c r="E75" s="47"/>
      <c r="F75" s="47"/>
      <c r="G75" s="47"/>
      <c r="H75" s="48"/>
      <c r="I75" s="49">
        <f t="shared" si="2"/>
        <v>0</v>
      </c>
    </row>
    <row r="76" spans="1:9" ht="12.75" customHeight="1" thickBot="1" x14ac:dyDescent="0.25">
      <c r="A76" s="418"/>
      <c r="B76" s="454">
        <f>SUM(B64:B75)</f>
        <v>16719.379999999997</v>
      </c>
      <c r="C76" s="458" t="s">
        <v>87</v>
      </c>
      <c r="D76" s="86"/>
      <c r="E76" s="47"/>
      <c r="F76" s="47"/>
      <c r="G76" s="47"/>
      <c r="H76" s="48"/>
      <c r="I76" s="49">
        <f t="shared" si="2"/>
        <v>0</v>
      </c>
    </row>
    <row r="77" spans="1:9" ht="12.75" customHeight="1" thickBot="1" x14ac:dyDescent="0.25">
      <c r="A77" s="655" t="s">
        <v>106</v>
      </c>
      <c r="B77" s="106">
        <v>244.33</v>
      </c>
      <c r="C77" s="85" t="s">
        <v>74</v>
      </c>
      <c r="D77" s="86"/>
      <c r="E77" s="47"/>
      <c r="F77" s="47"/>
      <c r="G77" s="47"/>
      <c r="H77" s="48"/>
      <c r="I77" s="49">
        <f t="shared" si="2"/>
        <v>0</v>
      </c>
    </row>
    <row r="78" spans="1:9" ht="12.75" customHeight="1" thickBot="1" x14ac:dyDescent="0.25">
      <c r="A78" s="656"/>
      <c r="B78" s="106">
        <v>103.35</v>
      </c>
      <c r="C78" s="85" t="s">
        <v>75</v>
      </c>
      <c r="D78" s="86"/>
      <c r="E78" s="47"/>
      <c r="F78" s="47"/>
      <c r="G78" s="47"/>
      <c r="H78" s="48"/>
      <c r="I78" s="49">
        <f t="shared" si="2"/>
        <v>0</v>
      </c>
    </row>
    <row r="79" spans="1:9" ht="12.75" customHeight="1" thickBot="1" x14ac:dyDescent="0.25">
      <c r="A79" s="657"/>
      <c r="B79" s="106">
        <v>128.72</v>
      </c>
      <c r="C79" s="85" t="s">
        <v>76</v>
      </c>
      <c r="D79" s="86"/>
      <c r="E79" s="47"/>
      <c r="F79" s="47"/>
      <c r="G79" s="47"/>
      <c r="H79" s="48"/>
      <c r="I79" s="49">
        <f t="shared" si="2"/>
        <v>0</v>
      </c>
    </row>
    <row r="80" spans="1:9" ht="12.75" customHeight="1" thickBot="1" x14ac:dyDescent="0.25">
      <c r="A80" s="526"/>
      <c r="B80" s="454">
        <f>SUM(B77:B79)</f>
        <v>476.4</v>
      </c>
      <c r="C80" s="458" t="s">
        <v>87</v>
      </c>
      <c r="D80" s="86"/>
      <c r="E80" s="47"/>
      <c r="F80" s="47"/>
      <c r="G80" s="47"/>
      <c r="H80" s="48"/>
      <c r="I80" s="49">
        <v>82.23</v>
      </c>
    </row>
    <row r="81" spans="1:9" ht="12.75" customHeight="1" thickBot="1" x14ac:dyDescent="0.25">
      <c r="A81" s="79"/>
      <c r="B81" s="197">
        <f>B76+B80</f>
        <v>17195.78</v>
      </c>
      <c r="C81" s="198"/>
      <c r="D81" s="197"/>
      <c r="E81" s="199"/>
      <c r="F81" s="198"/>
      <c r="G81" s="198"/>
      <c r="H81" s="197" t="s">
        <v>17</v>
      </c>
      <c r="I81" s="197">
        <f>SUM(I64:I80)</f>
        <v>82.23</v>
      </c>
    </row>
    <row r="82" spans="1:9" ht="77.25" thickBot="1" x14ac:dyDescent="0.25">
      <c r="A82" s="134" t="s">
        <v>145</v>
      </c>
      <c r="B82" s="117" t="s">
        <v>16</v>
      </c>
      <c r="C82" s="131" t="s">
        <v>5</v>
      </c>
      <c r="D82" s="117" t="s">
        <v>23</v>
      </c>
      <c r="E82" s="132" t="s">
        <v>18</v>
      </c>
      <c r="F82" s="117" t="s">
        <v>19</v>
      </c>
      <c r="G82" s="131" t="s">
        <v>10</v>
      </c>
      <c r="H82" s="117" t="s">
        <v>13</v>
      </c>
      <c r="I82" s="117" t="s">
        <v>12</v>
      </c>
    </row>
    <row r="83" spans="1:9" ht="12.75" customHeight="1" thickBot="1" x14ac:dyDescent="0.25">
      <c r="A83" s="227"/>
      <c r="B83" s="106"/>
      <c r="C83" s="55" t="s">
        <v>66</v>
      </c>
      <c r="D83" s="86"/>
      <c r="E83" s="47"/>
      <c r="F83" s="47"/>
      <c r="G83" s="47"/>
      <c r="H83" s="48"/>
      <c r="I83" s="49"/>
    </row>
    <row r="84" spans="1:9" ht="12.75" customHeight="1" thickBot="1" x14ac:dyDescent="0.25">
      <c r="A84" s="227"/>
      <c r="B84" s="106"/>
      <c r="C84" s="55" t="s">
        <v>67</v>
      </c>
      <c r="D84" s="86"/>
      <c r="E84" s="47"/>
      <c r="F84" s="47"/>
      <c r="G84" s="47"/>
      <c r="H84" s="48"/>
      <c r="I84" s="49"/>
    </row>
    <row r="85" spans="1:9" ht="12.75" customHeight="1" thickBot="1" x14ac:dyDescent="0.25">
      <c r="A85" s="227"/>
      <c r="B85" s="106"/>
      <c r="C85" s="85" t="s">
        <v>70</v>
      </c>
      <c r="D85" s="86"/>
      <c r="E85" s="47"/>
      <c r="F85" s="47"/>
      <c r="G85" s="47"/>
      <c r="H85" s="48"/>
      <c r="I85" s="49"/>
    </row>
    <row r="86" spans="1:9" ht="12.75" customHeight="1" thickBot="1" x14ac:dyDescent="0.25">
      <c r="A86" s="227"/>
      <c r="B86" s="106"/>
      <c r="C86" s="85" t="s">
        <v>72</v>
      </c>
      <c r="D86" s="86"/>
      <c r="E86" s="47"/>
      <c r="F86" s="47"/>
      <c r="G86" s="47"/>
      <c r="H86" s="48"/>
      <c r="I86" s="49"/>
    </row>
    <row r="87" spans="1:9" ht="12.75" customHeight="1" thickBot="1" x14ac:dyDescent="0.25">
      <c r="A87" s="227"/>
      <c r="B87" s="106"/>
      <c r="C87" s="85" t="s">
        <v>73</v>
      </c>
      <c r="D87" s="86"/>
      <c r="E87" s="47"/>
      <c r="F87" s="47"/>
      <c r="G87" s="47"/>
      <c r="H87" s="48"/>
      <c r="I87" s="49"/>
    </row>
    <row r="88" spans="1:9" ht="12.75" customHeight="1" thickBot="1" x14ac:dyDescent="0.25">
      <c r="A88" s="227"/>
      <c r="B88" s="106"/>
      <c r="C88" s="85" t="s">
        <v>74</v>
      </c>
      <c r="D88" s="86"/>
      <c r="E88" s="47"/>
      <c r="F88" s="47"/>
      <c r="G88" s="47"/>
      <c r="H88" s="48"/>
      <c r="I88" s="49"/>
    </row>
    <row r="89" spans="1:9" ht="12.75" customHeight="1" thickBot="1" x14ac:dyDescent="0.25">
      <c r="A89" s="227"/>
      <c r="B89" s="106"/>
      <c r="C89" s="85" t="s">
        <v>75</v>
      </c>
      <c r="D89" s="86"/>
      <c r="E89" s="47"/>
      <c r="F89" s="47"/>
      <c r="G89" s="47"/>
      <c r="H89" s="48"/>
      <c r="I89" s="49"/>
    </row>
    <row r="90" spans="1:9" ht="12.75" customHeight="1" thickBot="1" x14ac:dyDescent="0.25">
      <c r="A90" s="227"/>
      <c r="B90" s="106"/>
      <c r="C90" s="85" t="s">
        <v>76</v>
      </c>
      <c r="D90" s="86"/>
      <c r="E90" s="47"/>
      <c r="F90" s="47"/>
      <c r="G90" s="47"/>
      <c r="H90" s="48"/>
      <c r="I90" s="49"/>
    </row>
    <row r="91" spans="1:9" ht="12.75" customHeight="1" thickBot="1" x14ac:dyDescent="0.25">
      <c r="A91" s="227"/>
      <c r="B91" s="106"/>
      <c r="C91" s="85" t="s">
        <v>77</v>
      </c>
      <c r="D91" s="86"/>
      <c r="E91" s="47"/>
      <c r="F91" s="47"/>
      <c r="G91" s="47"/>
      <c r="H91" s="48"/>
      <c r="I91" s="49"/>
    </row>
    <row r="92" spans="1:9" ht="12.75" customHeight="1" thickBot="1" x14ac:dyDescent="0.25">
      <c r="A92" s="227"/>
      <c r="B92" s="106"/>
      <c r="C92" s="85" t="s">
        <v>78</v>
      </c>
      <c r="D92" s="86"/>
      <c r="E92" s="47"/>
      <c r="F92" s="47"/>
      <c r="G92" s="47"/>
      <c r="H92" s="48"/>
      <c r="I92" s="49"/>
    </row>
    <row r="93" spans="1:9" ht="12.75" customHeight="1" thickBot="1" x14ac:dyDescent="0.25">
      <c r="A93" s="227"/>
      <c r="B93" s="106"/>
      <c r="C93" s="85" t="s">
        <v>79</v>
      </c>
      <c r="D93" s="86"/>
      <c r="E93" s="47"/>
      <c r="F93" s="47"/>
      <c r="G93" s="47"/>
      <c r="H93" s="48"/>
      <c r="I93" s="49"/>
    </row>
    <row r="94" spans="1:9" ht="12.75" customHeight="1" thickBot="1" x14ac:dyDescent="0.25">
      <c r="A94" s="227"/>
      <c r="B94" s="106"/>
      <c r="C94" s="85" t="s">
        <v>80</v>
      </c>
      <c r="D94" s="86"/>
      <c r="E94" s="47"/>
      <c r="F94" s="47"/>
      <c r="G94" s="47"/>
      <c r="H94" s="48"/>
      <c r="I94" s="49"/>
    </row>
    <row r="95" spans="1:9" ht="12.75" customHeight="1" thickBot="1" x14ac:dyDescent="0.25">
      <c r="A95" s="227"/>
      <c r="B95" s="106"/>
      <c r="C95" s="167" t="s">
        <v>87</v>
      </c>
      <c r="D95" s="86"/>
      <c r="E95" s="47"/>
      <c r="F95" s="47"/>
      <c r="G95" s="47"/>
      <c r="H95" s="48"/>
      <c r="I95" s="49"/>
    </row>
    <row r="96" spans="1:9" ht="13.5" thickBot="1" x14ac:dyDescent="0.25">
      <c r="A96" s="180"/>
      <c r="B96" s="197">
        <f>SUM(B83:B95)</f>
        <v>0</v>
      </c>
      <c r="C96" s="198"/>
      <c r="D96" s="197"/>
      <c r="E96" s="199"/>
      <c r="F96" s="198"/>
      <c r="G96" s="198"/>
      <c r="H96" s="197" t="s">
        <v>17</v>
      </c>
      <c r="I96" s="230">
        <f>SUM(I83:I95)</f>
        <v>0</v>
      </c>
    </row>
    <row r="97" spans="1:9" ht="26.25" thickBot="1" x14ac:dyDescent="0.25">
      <c r="A97" s="46" t="s">
        <v>8</v>
      </c>
      <c r="B97" s="114" t="s">
        <v>16</v>
      </c>
      <c r="C97" s="114" t="s">
        <v>5</v>
      </c>
      <c r="D97" s="114" t="s">
        <v>23</v>
      </c>
      <c r="E97" s="118" t="s">
        <v>18</v>
      </c>
      <c r="F97" s="114" t="s">
        <v>19</v>
      </c>
      <c r="G97" s="114" t="s">
        <v>10</v>
      </c>
      <c r="H97" s="114" t="s">
        <v>13</v>
      </c>
      <c r="I97" s="115" t="s">
        <v>12</v>
      </c>
    </row>
    <row r="98" spans="1:9" ht="12.75" customHeight="1" x14ac:dyDescent="0.2">
      <c r="A98" s="679" t="s">
        <v>82</v>
      </c>
      <c r="B98" s="33"/>
      <c r="C98" s="33" t="s">
        <v>66</v>
      </c>
      <c r="D98" s="34"/>
      <c r="E98" s="35"/>
      <c r="F98" s="35" t="s">
        <v>83</v>
      </c>
      <c r="G98" s="35">
        <v>89</v>
      </c>
      <c r="H98" s="16">
        <v>4.8099999999999996</v>
      </c>
      <c r="I98" s="33">
        <f>G98*H98</f>
        <v>428.09</v>
      </c>
    </row>
    <row r="99" spans="1:9" ht="12.75" customHeight="1" x14ac:dyDescent="0.2">
      <c r="A99" s="679"/>
      <c r="B99" s="13"/>
      <c r="C99" s="13" t="s">
        <v>67</v>
      </c>
      <c r="D99" s="14"/>
      <c r="E99" s="15"/>
      <c r="F99" s="15" t="s">
        <v>83</v>
      </c>
      <c r="G99" s="15">
        <v>81</v>
      </c>
      <c r="H99" s="16">
        <v>4.8099999999999996</v>
      </c>
      <c r="I99" s="13">
        <f t="shared" ref="I99:I106" si="3">G99*H99</f>
        <v>389.60999999999996</v>
      </c>
    </row>
    <row r="100" spans="1:9" x14ac:dyDescent="0.2">
      <c r="A100" s="679"/>
      <c r="B100" s="13"/>
      <c r="C100" s="13" t="s">
        <v>70</v>
      </c>
      <c r="D100" s="14"/>
      <c r="E100" s="15"/>
      <c r="F100" s="15" t="s">
        <v>83</v>
      </c>
      <c r="G100" s="15">
        <v>89</v>
      </c>
      <c r="H100" s="16">
        <v>4.8099999999999996</v>
      </c>
      <c r="I100" s="13">
        <f t="shared" si="3"/>
        <v>428.09</v>
      </c>
    </row>
    <row r="101" spans="1:9" ht="12.75" customHeight="1" x14ac:dyDescent="0.2">
      <c r="A101" s="679"/>
      <c r="B101" s="13"/>
      <c r="C101" s="13" t="s">
        <v>72</v>
      </c>
      <c r="D101" s="14"/>
      <c r="E101" s="15"/>
      <c r="F101" s="15" t="s">
        <v>83</v>
      </c>
      <c r="G101" s="15">
        <v>86</v>
      </c>
      <c r="H101" s="16">
        <v>4.8099999999999996</v>
      </c>
      <c r="I101" s="13">
        <f t="shared" si="3"/>
        <v>413.65999999999997</v>
      </c>
    </row>
    <row r="102" spans="1:9" x14ac:dyDescent="0.2">
      <c r="A102" s="679"/>
      <c r="B102" s="13"/>
      <c r="C102" s="13" t="s">
        <v>73</v>
      </c>
      <c r="D102" s="14"/>
      <c r="E102" s="15"/>
      <c r="F102" s="15" t="s">
        <v>83</v>
      </c>
      <c r="G102" s="15">
        <v>32</v>
      </c>
      <c r="H102" s="16">
        <v>4.8099999999999996</v>
      </c>
      <c r="I102" s="13">
        <f t="shared" si="3"/>
        <v>153.91999999999999</v>
      </c>
    </row>
    <row r="103" spans="1:9" ht="12.75" customHeight="1" x14ac:dyDescent="0.2">
      <c r="A103" s="679"/>
      <c r="B103" s="13"/>
      <c r="C103" s="13" t="s">
        <v>74</v>
      </c>
      <c r="D103" s="14"/>
      <c r="E103" s="15"/>
      <c r="F103" s="15" t="s">
        <v>83</v>
      </c>
      <c r="G103" s="15">
        <v>32</v>
      </c>
      <c r="H103" s="16">
        <v>4.8099999999999996</v>
      </c>
      <c r="I103" s="13">
        <f t="shared" si="3"/>
        <v>153.91999999999999</v>
      </c>
    </row>
    <row r="104" spans="1:9" ht="12.75" customHeight="1" x14ac:dyDescent="0.2">
      <c r="A104" s="679"/>
      <c r="B104" s="13"/>
      <c r="C104" s="13" t="s">
        <v>75</v>
      </c>
      <c r="D104" s="14"/>
      <c r="E104" s="15"/>
      <c r="F104" s="15" t="s">
        <v>83</v>
      </c>
      <c r="G104" s="15">
        <v>32</v>
      </c>
      <c r="H104" s="16">
        <v>5.04</v>
      </c>
      <c r="I104" s="13">
        <f t="shared" si="3"/>
        <v>161.28</v>
      </c>
    </row>
    <row r="105" spans="1:9" ht="12.75" customHeight="1" x14ac:dyDescent="0.2">
      <c r="A105" s="679"/>
      <c r="B105" s="13"/>
      <c r="C105" s="13" t="s">
        <v>76</v>
      </c>
      <c r="D105" s="14"/>
      <c r="E105" s="15"/>
      <c r="F105" s="15" t="s">
        <v>83</v>
      </c>
      <c r="G105" s="15">
        <v>32</v>
      </c>
      <c r="H105" s="16">
        <v>5.04</v>
      </c>
      <c r="I105" s="13">
        <f t="shared" si="3"/>
        <v>161.28</v>
      </c>
    </row>
    <row r="106" spans="1:9" ht="12.75" customHeight="1" x14ac:dyDescent="0.2">
      <c r="A106" s="679"/>
      <c r="B106" s="13"/>
      <c r="C106" s="13" t="s">
        <v>77</v>
      </c>
      <c r="D106" s="14"/>
      <c r="E106" s="15"/>
      <c r="F106" s="15" t="s">
        <v>83</v>
      </c>
      <c r="G106" s="15">
        <v>32</v>
      </c>
      <c r="H106" s="16">
        <v>5.04</v>
      </c>
      <c r="I106" s="13">
        <f t="shared" si="3"/>
        <v>161.28</v>
      </c>
    </row>
    <row r="107" spans="1:9" ht="12.75" customHeight="1" x14ac:dyDescent="0.2">
      <c r="A107" s="679"/>
      <c r="B107" s="13"/>
      <c r="C107" s="13" t="s">
        <v>78</v>
      </c>
      <c r="D107" s="14"/>
      <c r="E107" s="15"/>
      <c r="F107" s="15" t="s">
        <v>83</v>
      </c>
      <c r="G107" s="15">
        <v>32</v>
      </c>
      <c r="H107" s="16">
        <v>5.04</v>
      </c>
      <c r="I107" s="13">
        <f>G107*H107</f>
        <v>161.28</v>
      </c>
    </row>
    <row r="108" spans="1:9" ht="12.75" customHeight="1" x14ac:dyDescent="0.2">
      <c r="A108" s="679"/>
      <c r="B108" s="13"/>
      <c r="C108" s="13" t="s">
        <v>79</v>
      </c>
      <c r="D108" s="14"/>
      <c r="E108" s="15"/>
      <c r="F108" s="15" t="s">
        <v>83</v>
      </c>
      <c r="G108" s="15">
        <v>32</v>
      </c>
      <c r="H108" s="16">
        <v>5.04</v>
      </c>
      <c r="I108" s="13">
        <f>G108*H108</f>
        <v>161.28</v>
      </c>
    </row>
    <row r="109" spans="1:9" ht="12.75" customHeight="1" x14ac:dyDescent="0.2">
      <c r="A109" s="679"/>
      <c r="B109" s="13"/>
      <c r="C109" s="13" t="s">
        <v>80</v>
      </c>
      <c r="D109" s="14"/>
      <c r="E109" s="15"/>
      <c r="F109" s="15" t="s">
        <v>83</v>
      </c>
      <c r="G109" s="15">
        <v>32</v>
      </c>
      <c r="H109" s="16">
        <v>5.04</v>
      </c>
      <c r="I109" s="13">
        <f>G109*H109</f>
        <v>161.28</v>
      </c>
    </row>
    <row r="110" spans="1:9" ht="12.75" customHeight="1" x14ac:dyDescent="0.2">
      <c r="A110" s="693"/>
      <c r="B110" s="13"/>
      <c r="C110" s="244" t="s">
        <v>87</v>
      </c>
      <c r="D110" s="14"/>
      <c r="E110" s="15"/>
      <c r="F110" s="15" t="s">
        <v>83</v>
      </c>
      <c r="G110" s="15">
        <f>SUM(G98:G109)</f>
        <v>601</v>
      </c>
      <c r="H110" s="16"/>
      <c r="I110" s="244">
        <f>SUM(I98:I109)</f>
        <v>2934.9700000000012</v>
      </c>
    </row>
    <row r="111" spans="1:9" ht="34.15" customHeight="1" x14ac:dyDescent="0.2">
      <c r="A111" s="652" t="s">
        <v>2272</v>
      </c>
      <c r="B111" s="71"/>
      <c r="C111" s="13" t="s">
        <v>2273</v>
      </c>
      <c r="D111" s="72"/>
      <c r="E111" s="73"/>
      <c r="F111" s="15"/>
      <c r="G111" s="327"/>
      <c r="H111" s="74"/>
      <c r="I111" s="598">
        <v>26.34</v>
      </c>
    </row>
    <row r="112" spans="1:9" ht="28.9" customHeight="1" x14ac:dyDescent="0.2">
      <c r="A112" s="653"/>
      <c r="B112" s="71"/>
      <c r="C112" s="13" t="s">
        <v>2274</v>
      </c>
      <c r="D112" s="72"/>
      <c r="E112" s="73"/>
      <c r="F112" s="15"/>
      <c r="G112" s="327"/>
      <c r="H112" s="74"/>
      <c r="I112" s="598">
        <v>31.31</v>
      </c>
    </row>
    <row r="113" spans="1:255" ht="28.9" customHeight="1" x14ac:dyDescent="0.2">
      <c r="A113" s="654"/>
      <c r="B113" s="412"/>
      <c r="C113" s="244" t="s">
        <v>87</v>
      </c>
      <c r="D113" s="72"/>
      <c r="E113" s="73"/>
      <c r="F113" s="15"/>
      <c r="G113" s="327"/>
      <c r="H113" s="74"/>
      <c r="I113" s="241">
        <f>SUM(I111:I112)</f>
        <v>57.65</v>
      </c>
    </row>
    <row r="114" spans="1:255" ht="33" customHeight="1" x14ac:dyDescent="0.2">
      <c r="A114" s="652" t="s">
        <v>2271</v>
      </c>
      <c r="B114" s="71"/>
      <c r="C114" s="33" t="s">
        <v>2273</v>
      </c>
      <c r="D114" s="72"/>
      <c r="E114" s="73"/>
      <c r="F114" s="15"/>
      <c r="G114" s="327"/>
      <c r="H114" s="74"/>
      <c r="I114" s="598">
        <v>171.12</v>
      </c>
    </row>
    <row r="115" spans="1:255" ht="24" customHeight="1" x14ac:dyDescent="0.2">
      <c r="A115" s="653"/>
      <c r="B115" s="71"/>
      <c r="C115" s="71" t="s">
        <v>2274</v>
      </c>
      <c r="D115" s="72"/>
      <c r="E115" s="73"/>
      <c r="F115" s="15"/>
      <c r="G115" s="327"/>
      <c r="H115" s="74"/>
      <c r="I115" s="598">
        <v>234.94</v>
      </c>
    </row>
    <row r="116" spans="1:255" ht="26.45" customHeight="1" x14ac:dyDescent="0.2">
      <c r="A116" s="654"/>
      <c r="B116" s="71"/>
      <c r="C116" s="412" t="s">
        <v>87</v>
      </c>
      <c r="D116" s="72"/>
      <c r="E116" s="73"/>
      <c r="F116" s="73"/>
      <c r="G116" s="327"/>
      <c r="H116" s="74"/>
      <c r="I116" s="241">
        <f>SUM(I114:I115)</f>
        <v>406.06</v>
      </c>
    </row>
    <row r="117" spans="1:255" ht="25.5" x14ac:dyDescent="0.2">
      <c r="A117" s="221" t="s">
        <v>2270</v>
      </c>
      <c r="B117" s="13"/>
      <c r="C117" s="244" t="s">
        <v>87</v>
      </c>
      <c r="D117" s="14"/>
      <c r="E117" s="15"/>
      <c r="F117" s="15"/>
      <c r="G117" s="15"/>
      <c r="H117" s="16"/>
      <c r="I117" s="244">
        <v>28438.560000000001</v>
      </c>
    </row>
    <row r="118" spans="1:255" ht="12.75" customHeight="1" x14ac:dyDescent="0.2">
      <c r="A118" s="11" t="s">
        <v>84</v>
      </c>
      <c r="B118" s="13"/>
      <c r="C118" s="244" t="s">
        <v>87</v>
      </c>
      <c r="D118" s="14"/>
      <c r="E118" s="15"/>
      <c r="F118" s="15"/>
      <c r="G118" s="15"/>
      <c r="H118" s="16"/>
      <c r="I118" s="244">
        <v>2113.4499999999998</v>
      </c>
    </row>
    <row r="119" spans="1:255" ht="12.75" customHeight="1" x14ac:dyDescent="0.2">
      <c r="A119" s="11" t="s">
        <v>86</v>
      </c>
      <c r="B119" s="13"/>
      <c r="C119" s="244" t="s">
        <v>87</v>
      </c>
      <c r="D119" s="14"/>
      <c r="E119" s="15"/>
      <c r="F119" s="15"/>
      <c r="G119" s="15"/>
      <c r="H119" s="16"/>
      <c r="I119" s="244">
        <v>1929.45</v>
      </c>
    </row>
    <row r="120" spans="1:255" ht="12.75" customHeight="1" x14ac:dyDescent="0.2">
      <c r="A120" s="240" t="s">
        <v>88</v>
      </c>
      <c r="B120" s="13"/>
      <c r="C120" s="244" t="s">
        <v>87</v>
      </c>
      <c r="D120" s="14"/>
      <c r="E120" s="15"/>
      <c r="F120" s="15"/>
      <c r="G120" s="15"/>
      <c r="H120" s="16"/>
      <c r="I120" s="244">
        <v>1415.42</v>
      </c>
    </row>
    <row r="121" spans="1:255" ht="12.75" customHeight="1" thickBot="1" x14ac:dyDescent="0.25">
      <c r="A121" s="30"/>
      <c r="B121" s="109"/>
      <c r="C121" s="109"/>
      <c r="D121" s="108"/>
      <c r="E121" s="110"/>
      <c r="F121" s="109"/>
      <c r="G121" s="109"/>
      <c r="H121" s="108" t="s">
        <v>17</v>
      </c>
      <c r="I121" s="108">
        <f>I110+I113+I116+I117+I118+I119+I120</f>
        <v>37295.56</v>
      </c>
    </row>
    <row r="122" spans="1:255" s="45" customFormat="1" ht="83.25" customHeight="1" thickBot="1" x14ac:dyDescent="0.25">
      <c r="A122" s="117" t="s">
        <v>95</v>
      </c>
      <c r="B122" s="114" t="s">
        <v>16</v>
      </c>
      <c r="C122" s="114" t="s">
        <v>5</v>
      </c>
      <c r="D122" s="114" t="s">
        <v>23</v>
      </c>
      <c r="E122" s="118" t="s">
        <v>18</v>
      </c>
      <c r="F122" s="114" t="s">
        <v>19</v>
      </c>
      <c r="G122" s="114" t="s">
        <v>10</v>
      </c>
      <c r="H122" s="114" t="s">
        <v>13</v>
      </c>
      <c r="I122" s="115" t="s">
        <v>12</v>
      </c>
      <c r="J122" s="56"/>
      <c r="K122" s="56"/>
      <c r="L122" s="56"/>
      <c r="M122" s="56"/>
      <c r="N122" s="56"/>
      <c r="O122" s="56"/>
      <c r="P122" s="56"/>
      <c r="Q122" s="56"/>
      <c r="R122" s="56"/>
      <c r="T122" s="56"/>
      <c r="U122" s="56"/>
      <c r="V122" s="56"/>
      <c r="W122" s="56"/>
      <c r="X122" s="56"/>
      <c r="Y122" s="56"/>
      <c r="Z122" s="56"/>
      <c r="AA122" s="56"/>
      <c r="AB122" s="56"/>
      <c r="AD122" s="56"/>
      <c r="AE122" s="56"/>
      <c r="AF122" s="56"/>
      <c r="AG122" s="56"/>
      <c r="AH122" s="56"/>
      <c r="AI122" s="56"/>
      <c r="AJ122" s="56"/>
      <c r="AK122" s="56"/>
      <c r="AL122" s="56"/>
      <c r="AN122" s="56"/>
      <c r="AO122" s="56"/>
      <c r="AP122" s="56"/>
      <c r="AQ122" s="56"/>
      <c r="AR122" s="56"/>
      <c r="AS122" s="56"/>
      <c r="AT122" s="56"/>
      <c r="AU122" s="56"/>
      <c r="AV122" s="56"/>
      <c r="AX122" s="56"/>
      <c r="AY122" s="56"/>
      <c r="AZ122" s="56"/>
      <c r="BA122" s="56"/>
      <c r="BB122" s="56"/>
      <c r="BC122" s="56"/>
      <c r="BD122" s="56"/>
      <c r="BE122" s="56"/>
      <c r="BF122" s="56"/>
      <c r="BH122" s="56"/>
      <c r="BI122" s="56"/>
      <c r="BJ122" s="56"/>
      <c r="BK122" s="56"/>
      <c r="BL122" s="56"/>
      <c r="BM122" s="56"/>
      <c r="BN122" s="56"/>
      <c r="BO122" s="56"/>
      <c r="BP122" s="56"/>
      <c r="BR122" s="56"/>
      <c r="BS122" s="56"/>
      <c r="BT122" s="56"/>
      <c r="BU122" s="56"/>
      <c r="BV122" s="56"/>
      <c r="BW122" s="56"/>
      <c r="BX122" s="56"/>
      <c r="BY122" s="56"/>
      <c r="BZ122" s="56"/>
      <c r="CB122" s="56"/>
      <c r="CC122" s="56"/>
      <c r="CD122" s="56"/>
      <c r="CE122" s="56"/>
      <c r="CF122" s="56"/>
      <c r="CG122" s="56"/>
      <c r="CH122" s="56"/>
      <c r="CI122" s="56"/>
      <c r="CJ122" s="56"/>
      <c r="CL122" s="56"/>
      <c r="CM122" s="56"/>
      <c r="CN122" s="56"/>
      <c r="CO122" s="56"/>
      <c r="CP122" s="56"/>
      <c r="CQ122" s="56"/>
      <c r="CR122" s="56"/>
      <c r="CS122" s="56"/>
      <c r="CT122" s="56"/>
      <c r="CV122" s="56"/>
      <c r="CW122" s="56"/>
      <c r="CX122" s="56"/>
      <c r="CY122" s="56"/>
      <c r="CZ122" s="56"/>
      <c r="DA122" s="56"/>
      <c r="DB122" s="56"/>
      <c r="DC122" s="56"/>
      <c r="DD122" s="56"/>
      <c r="DF122" s="56"/>
      <c r="DG122" s="56"/>
      <c r="DH122" s="56"/>
      <c r="DI122" s="56"/>
      <c r="DJ122" s="56"/>
      <c r="DK122" s="56"/>
      <c r="DL122" s="56"/>
      <c r="DM122" s="56"/>
      <c r="DN122" s="56"/>
      <c r="DP122" s="56"/>
      <c r="DQ122" s="56"/>
      <c r="DR122" s="56"/>
      <c r="DS122" s="56"/>
      <c r="DT122" s="56"/>
      <c r="DU122" s="56"/>
      <c r="DV122" s="56"/>
      <c r="DW122" s="56"/>
      <c r="DX122" s="56"/>
      <c r="DZ122" s="56"/>
      <c r="EA122" s="56"/>
      <c r="EB122" s="56"/>
      <c r="EC122" s="56"/>
      <c r="ED122" s="56"/>
      <c r="EE122" s="56"/>
      <c r="EF122" s="56"/>
      <c r="EG122" s="56"/>
      <c r="EH122" s="56"/>
      <c r="EJ122" s="56"/>
      <c r="EK122" s="56"/>
      <c r="EL122" s="56"/>
      <c r="EM122" s="56"/>
      <c r="EN122" s="56"/>
      <c r="EO122" s="56"/>
      <c r="EP122" s="56"/>
      <c r="EQ122" s="56"/>
      <c r="ER122" s="56"/>
      <c r="ET122" s="56"/>
      <c r="EU122" s="56"/>
      <c r="EV122" s="56"/>
      <c r="EW122" s="56"/>
      <c r="EX122" s="56"/>
      <c r="EY122" s="56"/>
      <c r="EZ122" s="56"/>
      <c r="FA122" s="56"/>
      <c r="FB122" s="56"/>
      <c r="FD122" s="56"/>
      <c r="FE122" s="56"/>
      <c r="FF122" s="56"/>
      <c r="FG122" s="56"/>
      <c r="FH122" s="56"/>
      <c r="FI122" s="56"/>
      <c r="FJ122" s="56"/>
      <c r="FK122" s="56"/>
      <c r="FL122" s="56"/>
      <c r="FN122" s="56"/>
      <c r="FO122" s="56"/>
      <c r="FP122" s="56"/>
      <c r="FQ122" s="56"/>
      <c r="FR122" s="56"/>
      <c r="FS122" s="56"/>
      <c r="FT122" s="56"/>
      <c r="FU122" s="56"/>
      <c r="FV122" s="56"/>
      <c r="FX122" s="56"/>
      <c r="FY122" s="56"/>
      <c r="FZ122" s="56"/>
      <c r="GA122" s="56"/>
      <c r="GB122" s="56"/>
      <c r="GC122" s="56"/>
      <c r="GD122" s="56"/>
      <c r="GE122" s="56"/>
      <c r="GF122" s="56"/>
      <c r="GH122" s="56"/>
      <c r="GI122" s="56"/>
      <c r="GJ122" s="56"/>
      <c r="GK122" s="56"/>
      <c r="GL122" s="56"/>
      <c r="GM122" s="56"/>
      <c r="GN122" s="56"/>
      <c r="GO122" s="56"/>
      <c r="GP122" s="56"/>
      <c r="GR122" s="56"/>
      <c r="GS122" s="56"/>
      <c r="GT122" s="56"/>
      <c r="GU122" s="56"/>
      <c r="GV122" s="56"/>
      <c r="GW122" s="56"/>
      <c r="GX122" s="56"/>
      <c r="GY122" s="56"/>
      <c r="GZ122" s="56"/>
      <c r="HB122" s="56"/>
      <c r="HC122" s="56"/>
      <c r="HD122" s="56"/>
      <c r="HE122" s="56"/>
      <c r="HF122" s="56"/>
      <c r="HG122" s="56"/>
      <c r="HH122" s="56"/>
      <c r="HI122" s="56"/>
      <c r="HJ122" s="56"/>
      <c r="HL122" s="56"/>
      <c r="HM122" s="56"/>
      <c r="HN122" s="56"/>
      <c r="HO122" s="56"/>
      <c r="HP122" s="56"/>
      <c r="HQ122" s="56"/>
      <c r="HR122" s="56"/>
      <c r="HS122" s="56"/>
      <c r="HT122" s="56"/>
      <c r="HV122" s="56"/>
      <c r="HW122" s="56"/>
      <c r="HX122" s="56"/>
      <c r="HY122" s="56"/>
      <c r="HZ122" s="56"/>
      <c r="IA122" s="56"/>
      <c r="IB122" s="56"/>
      <c r="IC122" s="56"/>
      <c r="ID122" s="56"/>
      <c r="IF122" s="56"/>
      <c r="IG122" s="56"/>
      <c r="IH122" s="56"/>
      <c r="II122" s="56"/>
      <c r="IJ122" s="56"/>
      <c r="IK122" s="56"/>
      <c r="IL122" s="56"/>
      <c r="IM122" s="56"/>
      <c r="IN122" s="56"/>
      <c r="IP122" s="56"/>
      <c r="IQ122" s="56"/>
      <c r="IR122" s="56"/>
      <c r="IS122" s="56"/>
      <c r="IT122" s="56"/>
      <c r="IU122" s="56"/>
    </row>
    <row r="123" spans="1:255" ht="12.75" customHeight="1" thickBot="1" x14ac:dyDescent="0.25">
      <c r="A123" s="103"/>
      <c r="B123" s="104">
        <v>689.11</v>
      </c>
      <c r="C123" s="58" t="s">
        <v>66</v>
      </c>
      <c r="D123" s="64"/>
      <c r="E123" s="59"/>
      <c r="F123" s="59"/>
      <c r="G123" s="59"/>
      <c r="H123" s="60"/>
      <c r="I123" s="61">
        <f t="shared" ref="I123:I134" si="4">G123*H123</f>
        <v>0</v>
      </c>
      <c r="J123" s="56"/>
      <c r="K123" s="56"/>
      <c r="L123" s="56"/>
      <c r="M123" s="56"/>
      <c r="N123" s="56"/>
      <c r="O123" s="56"/>
      <c r="P123" s="56"/>
      <c r="Q123" s="56"/>
      <c r="R123" s="56"/>
      <c r="T123" s="56"/>
      <c r="U123" s="56"/>
      <c r="V123" s="56"/>
      <c r="W123" s="56"/>
      <c r="X123" s="56"/>
      <c r="Y123" s="56"/>
      <c r="Z123" s="56"/>
      <c r="AA123" s="56"/>
      <c r="AB123" s="56"/>
      <c r="AD123" s="56"/>
      <c r="AE123" s="56"/>
      <c r="AF123" s="56"/>
      <c r="AG123" s="56"/>
      <c r="AH123" s="56"/>
      <c r="AI123" s="56"/>
      <c r="AJ123" s="56"/>
      <c r="AK123" s="56"/>
      <c r="AL123" s="56"/>
      <c r="AN123" s="56"/>
      <c r="AO123" s="56"/>
      <c r="AP123" s="56"/>
      <c r="AQ123" s="56"/>
      <c r="AR123" s="56"/>
      <c r="AS123" s="56"/>
      <c r="AT123" s="56"/>
      <c r="AU123" s="56"/>
      <c r="AV123" s="56"/>
      <c r="AX123" s="56"/>
      <c r="AY123" s="56"/>
      <c r="AZ123" s="56"/>
      <c r="BA123" s="56"/>
      <c r="BB123" s="56"/>
      <c r="BC123" s="56"/>
      <c r="BD123" s="56"/>
      <c r="BE123" s="56"/>
      <c r="BF123" s="56"/>
      <c r="BH123" s="56"/>
      <c r="BI123" s="56"/>
      <c r="BJ123" s="56"/>
      <c r="BK123" s="56"/>
      <c r="BL123" s="56"/>
      <c r="BM123" s="56"/>
      <c r="BN123" s="56"/>
      <c r="BO123" s="56"/>
      <c r="BP123" s="56"/>
      <c r="BR123" s="56"/>
      <c r="BS123" s="56"/>
      <c r="BT123" s="56"/>
      <c r="BU123" s="56"/>
      <c r="BV123" s="56"/>
      <c r="BW123" s="56"/>
      <c r="BX123" s="56"/>
      <c r="BY123" s="56"/>
      <c r="BZ123" s="56"/>
      <c r="CB123" s="56"/>
      <c r="CC123" s="56"/>
      <c r="CD123" s="56"/>
      <c r="CE123" s="56"/>
      <c r="CF123" s="56"/>
      <c r="CG123" s="56"/>
      <c r="CH123" s="56"/>
      <c r="CI123" s="56"/>
      <c r="CJ123" s="56"/>
      <c r="CL123" s="56"/>
      <c r="CM123" s="56"/>
      <c r="CN123" s="56"/>
      <c r="CO123" s="56"/>
      <c r="CP123" s="56"/>
      <c r="CQ123" s="56"/>
      <c r="CR123" s="56"/>
      <c r="CS123" s="56"/>
      <c r="CT123" s="56"/>
      <c r="CV123" s="56"/>
      <c r="CW123" s="56"/>
      <c r="CX123" s="56"/>
      <c r="CY123" s="56"/>
      <c r="CZ123" s="56"/>
      <c r="DA123" s="56"/>
      <c r="DB123" s="56"/>
      <c r="DC123" s="56"/>
      <c r="DD123" s="56"/>
      <c r="DF123" s="56"/>
      <c r="DG123" s="56"/>
      <c r="DH123" s="56"/>
      <c r="DI123" s="56"/>
      <c r="DJ123" s="56"/>
      <c r="DK123" s="56"/>
      <c r="DL123" s="56"/>
      <c r="DM123" s="56"/>
      <c r="DN123" s="56"/>
      <c r="DP123" s="56"/>
      <c r="DQ123" s="56"/>
      <c r="DR123" s="56"/>
      <c r="DS123" s="56"/>
      <c r="DT123" s="56"/>
      <c r="DU123" s="56"/>
      <c r="DV123" s="56"/>
      <c r="DW123" s="56"/>
      <c r="DX123" s="56"/>
      <c r="DZ123" s="56"/>
      <c r="EA123" s="56"/>
      <c r="EB123" s="56"/>
      <c r="EC123" s="56"/>
      <c r="ED123" s="56"/>
      <c r="EE123" s="56"/>
      <c r="EF123" s="56"/>
      <c r="EG123" s="56"/>
      <c r="EH123" s="56"/>
      <c r="EJ123" s="56"/>
      <c r="EK123" s="56"/>
      <c r="EL123" s="56"/>
      <c r="EM123" s="56"/>
      <c r="EN123" s="56"/>
      <c r="EO123" s="56"/>
      <c r="EP123" s="56"/>
      <c r="EQ123" s="56"/>
      <c r="ER123" s="56"/>
      <c r="ET123" s="56"/>
      <c r="EU123" s="56"/>
      <c r="EV123" s="56"/>
      <c r="EW123" s="56"/>
      <c r="EX123" s="56"/>
      <c r="EY123" s="56"/>
      <c r="EZ123" s="56"/>
      <c r="FA123" s="56"/>
      <c r="FB123" s="56"/>
      <c r="FD123" s="56"/>
      <c r="FE123" s="56"/>
      <c r="FF123" s="56"/>
      <c r="FG123" s="56"/>
      <c r="FH123" s="56"/>
      <c r="FI123" s="56"/>
      <c r="FJ123" s="56"/>
      <c r="FK123" s="56"/>
      <c r="FL123" s="56"/>
      <c r="FN123" s="56"/>
      <c r="FO123" s="56"/>
      <c r="FP123" s="56"/>
      <c r="FQ123" s="56"/>
      <c r="FR123" s="56"/>
      <c r="FS123" s="56"/>
      <c r="FT123" s="56"/>
      <c r="FU123" s="56"/>
      <c r="FV123" s="56"/>
      <c r="FX123" s="56"/>
      <c r="FY123" s="56"/>
      <c r="FZ123" s="56"/>
      <c r="GA123" s="56"/>
      <c r="GB123" s="56"/>
      <c r="GC123" s="56"/>
      <c r="GD123" s="56"/>
      <c r="GE123" s="56"/>
      <c r="GF123" s="56"/>
      <c r="GH123" s="56"/>
      <c r="GI123" s="56"/>
      <c r="GJ123" s="56"/>
      <c r="GK123" s="56"/>
      <c r="GL123" s="56"/>
      <c r="GM123" s="56"/>
      <c r="GN123" s="56"/>
      <c r="GO123" s="56"/>
      <c r="GP123" s="56"/>
      <c r="GR123" s="56"/>
      <c r="GS123" s="56"/>
      <c r="GT123" s="56"/>
      <c r="GU123" s="56"/>
      <c r="GV123" s="56"/>
      <c r="GW123" s="56"/>
      <c r="GX123" s="56"/>
      <c r="GY123" s="56"/>
      <c r="GZ123" s="56"/>
      <c r="HB123" s="56"/>
      <c r="HC123" s="56"/>
      <c r="HD123" s="56"/>
      <c r="HE123" s="56"/>
      <c r="HF123" s="56"/>
      <c r="HG123" s="56"/>
      <c r="HH123" s="56"/>
      <c r="HI123" s="56"/>
      <c r="HJ123" s="56"/>
      <c r="HL123" s="56"/>
      <c r="HM123" s="56"/>
      <c r="HN123" s="56"/>
      <c r="HO123" s="56"/>
      <c r="HP123" s="56"/>
      <c r="HQ123" s="56"/>
      <c r="HR123" s="56"/>
      <c r="HS123" s="56"/>
      <c r="HT123" s="56"/>
      <c r="HV123" s="56"/>
      <c r="HW123" s="56"/>
      <c r="HX123" s="56"/>
      <c r="HY123" s="56"/>
      <c r="HZ123" s="56"/>
      <c r="IA123" s="56"/>
      <c r="IB123" s="56"/>
      <c r="IC123" s="56"/>
      <c r="ID123" s="56"/>
      <c r="IF123" s="56"/>
      <c r="IG123" s="56"/>
      <c r="IH123" s="56"/>
      <c r="II123" s="56"/>
      <c r="IJ123" s="56"/>
      <c r="IK123" s="56"/>
      <c r="IL123" s="56"/>
      <c r="IM123" s="56"/>
      <c r="IN123" s="56"/>
      <c r="IP123" s="56"/>
      <c r="IQ123" s="56"/>
      <c r="IR123" s="56"/>
      <c r="IS123" s="56"/>
      <c r="IT123" s="56"/>
      <c r="IU123" s="56"/>
    </row>
    <row r="124" spans="1:255" ht="12.75" customHeight="1" thickBot="1" x14ac:dyDescent="0.25">
      <c r="A124" s="103"/>
      <c r="B124" s="105">
        <v>836.93</v>
      </c>
      <c r="C124" s="92" t="s">
        <v>67</v>
      </c>
      <c r="D124" s="93"/>
      <c r="E124" s="94"/>
      <c r="F124" s="94"/>
      <c r="G124" s="94"/>
      <c r="H124" s="95"/>
      <c r="I124" s="96">
        <f t="shared" si="4"/>
        <v>0</v>
      </c>
      <c r="J124" s="56"/>
      <c r="K124" s="56"/>
      <c r="L124" s="56"/>
      <c r="M124" s="56"/>
      <c r="N124" s="56"/>
      <c r="O124" s="56"/>
      <c r="P124" s="56"/>
      <c r="Q124" s="56"/>
      <c r="R124" s="56"/>
      <c r="T124" s="56"/>
      <c r="U124" s="56"/>
      <c r="V124" s="56"/>
      <c r="W124" s="56"/>
      <c r="X124" s="56"/>
      <c r="Y124" s="56"/>
      <c r="Z124" s="56"/>
      <c r="AA124" s="56"/>
      <c r="AB124" s="56"/>
      <c r="AD124" s="56"/>
      <c r="AE124" s="56"/>
      <c r="AF124" s="56"/>
      <c r="AG124" s="56"/>
      <c r="AH124" s="56"/>
      <c r="AI124" s="56"/>
      <c r="AJ124" s="56"/>
      <c r="AK124" s="56"/>
      <c r="AL124" s="56"/>
      <c r="AN124" s="56"/>
      <c r="AO124" s="56"/>
      <c r="AP124" s="56"/>
      <c r="AQ124" s="56"/>
      <c r="AR124" s="56"/>
      <c r="AS124" s="56"/>
      <c r="AT124" s="56"/>
      <c r="AU124" s="56"/>
      <c r="AV124" s="56"/>
      <c r="AX124" s="56"/>
      <c r="AY124" s="56"/>
      <c r="AZ124" s="56"/>
      <c r="BA124" s="56"/>
      <c r="BB124" s="56"/>
      <c r="BC124" s="56"/>
      <c r="BD124" s="56"/>
      <c r="BE124" s="56"/>
      <c r="BF124" s="56"/>
      <c r="BH124" s="56"/>
      <c r="BI124" s="56"/>
      <c r="BJ124" s="56"/>
      <c r="BK124" s="56"/>
      <c r="BL124" s="56"/>
      <c r="BM124" s="56"/>
      <c r="BN124" s="56"/>
      <c r="BO124" s="56"/>
      <c r="BP124" s="56"/>
      <c r="BR124" s="56"/>
      <c r="BS124" s="56"/>
      <c r="BT124" s="56"/>
      <c r="BU124" s="56"/>
      <c r="BV124" s="56"/>
      <c r="BW124" s="56"/>
      <c r="BX124" s="56"/>
      <c r="BY124" s="56"/>
      <c r="BZ124" s="56"/>
      <c r="CB124" s="56"/>
      <c r="CC124" s="56"/>
      <c r="CD124" s="56"/>
      <c r="CE124" s="56"/>
      <c r="CF124" s="56"/>
      <c r="CG124" s="56"/>
      <c r="CH124" s="56"/>
      <c r="CI124" s="56"/>
      <c r="CJ124" s="56"/>
      <c r="CL124" s="56"/>
      <c r="CM124" s="56"/>
      <c r="CN124" s="56"/>
      <c r="CO124" s="56"/>
      <c r="CP124" s="56"/>
      <c r="CQ124" s="56"/>
      <c r="CR124" s="56"/>
      <c r="CS124" s="56"/>
      <c r="CT124" s="56"/>
      <c r="CV124" s="56"/>
      <c r="CW124" s="56"/>
      <c r="CX124" s="56"/>
      <c r="CY124" s="56"/>
      <c r="CZ124" s="56"/>
      <c r="DA124" s="56"/>
      <c r="DB124" s="56"/>
      <c r="DC124" s="56"/>
      <c r="DD124" s="56"/>
      <c r="DF124" s="56"/>
      <c r="DG124" s="56"/>
      <c r="DH124" s="56"/>
      <c r="DI124" s="56"/>
      <c r="DJ124" s="56"/>
      <c r="DK124" s="56"/>
      <c r="DL124" s="56"/>
      <c r="DM124" s="56"/>
      <c r="DN124" s="56"/>
      <c r="DP124" s="56"/>
      <c r="DQ124" s="56"/>
      <c r="DR124" s="56"/>
      <c r="DS124" s="56"/>
      <c r="DT124" s="56"/>
      <c r="DU124" s="56"/>
      <c r="DV124" s="56"/>
      <c r="DW124" s="56"/>
      <c r="DX124" s="56"/>
      <c r="DZ124" s="56"/>
      <c r="EA124" s="56"/>
      <c r="EB124" s="56"/>
      <c r="EC124" s="56"/>
      <c r="ED124" s="56"/>
      <c r="EE124" s="56"/>
      <c r="EF124" s="56"/>
      <c r="EG124" s="56"/>
      <c r="EH124" s="56"/>
      <c r="EJ124" s="56"/>
      <c r="EK124" s="56"/>
      <c r="EL124" s="56"/>
      <c r="EM124" s="56"/>
      <c r="EN124" s="56"/>
      <c r="EO124" s="56"/>
      <c r="EP124" s="56"/>
      <c r="EQ124" s="56"/>
      <c r="ER124" s="56"/>
      <c r="ET124" s="56"/>
      <c r="EU124" s="56"/>
      <c r="EV124" s="56"/>
      <c r="EW124" s="56"/>
      <c r="EX124" s="56"/>
      <c r="EY124" s="56"/>
      <c r="EZ124" s="56"/>
      <c r="FA124" s="56"/>
      <c r="FB124" s="56"/>
      <c r="FD124" s="56"/>
      <c r="FE124" s="56"/>
      <c r="FF124" s="56"/>
      <c r="FG124" s="56"/>
      <c r="FH124" s="56"/>
      <c r="FI124" s="56"/>
      <c r="FJ124" s="56"/>
      <c r="FK124" s="56"/>
      <c r="FL124" s="56"/>
      <c r="FN124" s="56"/>
      <c r="FO124" s="56"/>
      <c r="FP124" s="56"/>
      <c r="FQ124" s="56"/>
      <c r="FR124" s="56"/>
      <c r="FS124" s="56"/>
      <c r="FT124" s="56"/>
      <c r="FU124" s="56"/>
      <c r="FV124" s="56"/>
      <c r="FX124" s="56"/>
      <c r="FY124" s="56"/>
      <c r="FZ124" s="56"/>
      <c r="GA124" s="56"/>
      <c r="GB124" s="56"/>
      <c r="GC124" s="56"/>
      <c r="GD124" s="56"/>
      <c r="GE124" s="56"/>
      <c r="GF124" s="56"/>
      <c r="GH124" s="56"/>
      <c r="GI124" s="56"/>
      <c r="GJ124" s="56"/>
      <c r="GK124" s="56"/>
      <c r="GL124" s="56"/>
      <c r="GM124" s="56"/>
      <c r="GN124" s="56"/>
      <c r="GO124" s="56"/>
      <c r="GP124" s="56"/>
      <c r="GR124" s="56"/>
      <c r="GS124" s="56"/>
      <c r="GT124" s="56"/>
      <c r="GU124" s="56"/>
      <c r="GV124" s="56"/>
      <c r="GW124" s="56"/>
      <c r="GX124" s="56"/>
      <c r="GY124" s="56"/>
      <c r="GZ124" s="56"/>
      <c r="HB124" s="56"/>
      <c r="HC124" s="56"/>
      <c r="HD124" s="56"/>
      <c r="HE124" s="56"/>
      <c r="HF124" s="56"/>
      <c r="HG124" s="56"/>
      <c r="HH124" s="56"/>
      <c r="HI124" s="56"/>
      <c r="HJ124" s="56"/>
      <c r="HL124" s="56"/>
      <c r="HM124" s="56"/>
      <c r="HN124" s="56"/>
      <c r="HO124" s="56"/>
      <c r="HP124" s="56"/>
      <c r="HQ124" s="56"/>
      <c r="HR124" s="56"/>
      <c r="HS124" s="56"/>
      <c r="HT124" s="56"/>
      <c r="HV124" s="56"/>
      <c r="HW124" s="56"/>
      <c r="HX124" s="56"/>
      <c r="HY124" s="56"/>
      <c r="HZ124" s="56"/>
      <c r="IA124" s="56"/>
      <c r="IB124" s="56"/>
      <c r="IC124" s="56"/>
      <c r="ID124" s="56"/>
      <c r="IF124" s="56"/>
      <c r="IG124" s="56"/>
      <c r="IH124" s="56"/>
      <c r="II124" s="56"/>
      <c r="IJ124" s="56"/>
      <c r="IK124" s="56"/>
      <c r="IL124" s="56"/>
      <c r="IM124" s="56"/>
      <c r="IN124" s="56"/>
      <c r="IP124" s="56"/>
      <c r="IQ124" s="56"/>
      <c r="IR124" s="56"/>
      <c r="IS124" s="56"/>
      <c r="IT124" s="56"/>
      <c r="IU124" s="56"/>
    </row>
    <row r="125" spans="1:255" ht="12.75" customHeight="1" thickBot="1" x14ac:dyDescent="0.25">
      <c r="A125" s="103"/>
      <c r="B125" s="106">
        <v>697.02</v>
      </c>
      <c r="C125" s="85" t="s">
        <v>70</v>
      </c>
      <c r="D125" s="86"/>
      <c r="E125" s="47"/>
      <c r="F125" s="47"/>
      <c r="G125" s="47"/>
      <c r="H125" s="48"/>
      <c r="I125" s="49">
        <f t="shared" si="4"/>
        <v>0</v>
      </c>
      <c r="J125" s="56"/>
      <c r="K125" s="56"/>
      <c r="L125" s="56"/>
      <c r="M125" s="56"/>
      <c r="N125" s="56"/>
      <c r="O125" s="56"/>
      <c r="P125" s="56"/>
      <c r="Q125" s="56"/>
      <c r="R125" s="56"/>
      <c r="T125" s="56"/>
      <c r="U125" s="56"/>
      <c r="V125" s="56"/>
      <c r="W125" s="56"/>
      <c r="X125" s="56"/>
      <c r="Y125" s="56"/>
      <c r="Z125" s="56"/>
      <c r="AA125" s="56"/>
      <c r="AB125" s="56"/>
      <c r="AD125" s="56"/>
      <c r="AE125" s="56"/>
      <c r="AF125" s="56"/>
      <c r="AG125" s="56"/>
      <c r="AH125" s="56"/>
      <c r="AI125" s="56"/>
      <c r="AJ125" s="56"/>
      <c r="AK125" s="56"/>
      <c r="AL125" s="56"/>
      <c r="AN125" s="56"/>
      <c r="AO125" s="56"/>
      <c r="AP125" s="56"/>
      <c r="AQ125" s="56"/>
      <c r="AR125" s="56"/>
      <c r="AS125" s="56"/>
      <c r="AT125" s="56"/>
      <c r="AU125" s="56"/>
      <c r="AV125" s="56"/>
      <c r="AX125" s="56"/>
      <c r="AY125" s="56"/>
      <c r="AZ125" s="56"/>
      <c r="BA125" s="56"/>
      <c r="BB125" s="56"/>
      <c r="BC125" s="56"/>
      <c r="BD125" s="56"/>
      <c r="BE125" s="56"/>
      <c r="BF125" s="56"/>
      <c r="BH125" s="56"/>
      <c r="BI125" s="56"/>
      <c r="BJ125" s="56"/>
      <c r="BK125" s="56"/>
      <c r="BL125" s="56"/>
      <c r="BM125" s="56"/>
      <c r="BN125" s="56"/>
      <c r="BO125" s="56"/>
      <c r="BP125" s="56"/>
      <c r="BR125" s="56"/>
      <c r="BS125" s="56"/>
      <c r="BT125" s="56"/>
      <c r="BU125" s="56"/>
      <c r="BV125" s="56"/>
      <c r="BW125" s="56"/>
      <c r="BX125" s="56"/>
      <c r="BY125" s="56"/>
      <c r="BZ125" s="56"/>
      <c r="CB125" s="56"/>
      <c r="CC125" s="56"/>
      <c r="CD125" s="56"/>
      <c r="CE125" s="56"/>
      <c r="CF125" s="56"/>
      <c r="CG125" s="56"/>
      <c r="CH125" s="56"/>
      <c r="CI125" s="56"/>
      <c r="CJ125" s="56"/>
      <c r="CL125" s="56"/>
      <c r="CM125" s="56"/>
      <c r="CN125" s="56"/>
      <c r="CO125" s="56"/>
      <c r="CP125" s="56"/>
      <c r="CQ125" s="56"/>
      <c r="CR125" s="56"/>
      <c r="CS125" s="56"/>
      <c r="CT125" s="56"/>
      <c r="CV125" s="56"/>
      <c r="CW125" s="56"/>
      <c r="CX125" s="56"/>
      <c r="CY125" s="56"/>
      <c r="CZ125" s="56"/>
      <c r="DA125" s="56"/>
      <c r="DB125" s="56"/>
      <c r="DC125" s="56"/>
      <c r="DD125" s="56"/>
      <c r="DF125" s="56"/>
      <c r="DG125" s="56"/>
      <c r="DH125" s="56"/>
      <c r="DI125" s="56"/>
      <c r="DJ125" s="56"/>
      <c r="DK125" s="56"/>
      <c r="DL125" s="56"/>
      <c r="DM125" s="56"/>
      <c r="DN125" s="56"/>
      <c r="DP125" s="56"/>
      <c r="DQ125" s="56"/>
      <c r="DR125" s="56"/>
      <c r="DS125" s="56"/>
      <c r="DT125" s="56"/>
      <c r="DU125" s="56"/>
      <c r="DV125" s="56"/>
      <c r="DW125" s="56"/>
      <c r="DX125" s="56"/>
      <c r="DZ125" s="56"/>
      <c r="EA125" s="56"/>
      <c r="EB125" s="56"/>
      <c r="EC125" s="56"/>
      <c r="ED125" s="56"/>
      <c r="EE125" s="56"/>
      <c r="EF125" s="56"/>
      <c r="EG125" s="56"/>
      <c r="EH125" s="56"/>
      <c r="EJ125" s="56"/>
      <c r="EK125" s="56"/>
      <c r="EL125" s="56"/>
      <c r="EM125" s="56"/>
      <c r="EN125" s="56"/>
      <c r="EO125" s="56"/>
      <c r="EP125" s="56"/>
      <c r="EQ125" s="56"/>
      <c r="ER125" s="56"/>
      <c r="ET125" s="56"/>
      <c r="EU125" s="56"/>
      <c r="EV125" s="56"/>
      <c r="EW125" s="56"/>
      <c r="EX125" s="56"/>
      <c r="EY125" s="56"/>
      <c r="EZ125" s="56"/>
      <c r="FA125" s="56"/>
      <c r="FB125" s="56"/>
      <c r="FD125" s="56"/>
      <c r="FE125" s="56"/>
      <c r="FF125" s="56"/>
      <c r="FG125" s="56"/>
      <c r="FH125" s="56"/>
      <c r="FI125" s="56"/>
      <c r="FJ125" s="56"/>
      <c r="FK125" s="56"/>
      <c r="FL125" s="56"/>
      <c r="FN125" s="56"/>
      <c r="FO125" s="56"/>
      <c r="FP125" s="56"/>
      <c r="FQ125" s="56"/>
      <c r="FR125" s="56"/>
      <c r="FS125" s="56"/>
      <c r="FT125" s="56"/>
      <c r="FU125" s="56"/>
      <c r="FV125" s="56"/>
      <c r="FX125" s="56"/>
      <c r="FY125" s="56"/>
      <c r="FZ125" s="56"/>
      <c r="GA125" s="56"/>
      <c r="GB125" s="56"/>
      <c r="GC125" s="56"/>
      <c r="GD125" s="56"/>
      <c r="GE125" s="56"/>
      <c r="GF125" s="56"/>
      <c r="GH125" s="56"/>
      <c r="GI125" s="56"/>
      <c r="GJ125" s="56"/>
      <c r="GK125" s="56"/>
      <c r="GL125" s="56"/>
      <c r="GM125" s="56"/>
      <c r="GN125" s="56"/>
      <c r="GO125" s="56"/>
      <c r="GP125" s="56"/>
      <c r="GR125" s="56"/>
      <c r="GS125" s="56"/>
      <c r="GT125" s="56"/>
      <c r="GU125" s="56"/>
      <c r="GV125" s="56"/>
      <c r="GW125" s="56"/>
      <c r="GX125" s="56"/>
      <c r="GY125" s="56"/>
      <c r="GZ125" s="56"/>
      <c r="HB125" s="56"/>
      <c r="HC125" s="56"/>
      <c r="HD125" s="56"/>
      <c r="HE125" s="56"/>
      <c r="HF125" s="56"/>
      <c r="HG125" s="56"/>
      <c r="HH125" s="56"/>
      <c r="HI125" s="56"/>
      <c r="HJ125" s="56"/>
      <c r="HL125" s="56"/>
      <c r="HM125" s="56"/>
      <c r="HN125" s="56"/>
      <c r="HO125" s="56"/>
      <c r="HP125" s="56"/>
      <c r="HQ125" s="56"/>
      <c r="HR125" s="56"/>
      <c r="HS125" s="56"/>
      <c r="HT125" s="56"/>
      <c r="HV125" s="56"/>
      <c r="HW125" s="56"/>
      <c r="HX125" s="56"/>
      <c r="HY125" s="56"/>
      <c r="HZ125" s="56"/>
      <c r="IA125" s="56"/>
      <c r="IB125" s="56"/>
      <c r="IC125" s="56"/>
      <c r="ID125" s="56"/>
      <c r="IF125" s="56"/>
      <c r="IG125" s="56"/>
      <c r="IH125" s="56"/>
      <c r="II125" s="56"/>
      <c r="IJ125" s="56"/>
      <c r="IK125" s="56"/>
      <c r="IL125" s="56"/>
      <c r="IM125" s="56"/>
      <c r="IN125" s="56"/>
      <c r="IP125" s="56"/>
      <c r="IQ125" s="56"/>
      <c r="IR125" s="56"/>
      <c r="IS125" s="56"/>
      <c r="IT125" s="56"/>
      <c r="IU125" s="56"/>
    </row>
    <row r="126" spans="1:255" ht="12.75" customHeight="1" thickBot="1" x14ac:dyDescent="0.25">
      <c r="A126" s="103"/>
      <c r="B126" s="106">
        <v>742.94</v>
      </c>
      <c r="C126" s="85" t="s">
        <v>72</v>
      </c>
      <c r="D126" s="86"/>
      <c r="E126" s="47"/>
      <c r="F126" s="47"/>
      <c r="G126" s="47"/>
      <c r="H126" s="48"/>
      <c r="I126" s="49">
        <f t="shared" si="4"/>
        <v>0</v>
      </c>
      <c r="J126" s="56"/>
      <c r="K126" s="56"/>
      <c r="L126" s="56"/>
      <c r="M126" s="56"/>
      <c r="N126" s="56"/>
      <c r="O126" s="56"/>
      <c r="P126" s="56"/>
      <c r="Q126" s="56"/>
      <c r="R126" s="56"/>
      <c r="T126" s="56"/>
      <c r="U126" s="56"/>
      <c r="V126" s="56"/>
      <c r="W126" s="56"/>
      <c r="X126" s="56"/>
      <c r="Y126" s="56"/>
      <c r="Z126" s="56"/>
      <c r="AA126" s="56"/>
      <c r="AB126" s="56"/>
      <c r="AD126" s="56"/>
      <c r="AE126" s="56"/>
      <c r="AF126" s="56"/>
      <c r="AG126" s="56"/>
      <c r="AH126" s="56"/>
      <c r="AI126" s="56"/>
      <c r="AJ126" s="56"/>
      <c r="AK126" s="56"/>
      <c r="AL126" s="56"/>
      <c r="AN126" s="56"/>
      <c r="AO126" s="56"/>
      <c r="AP126" s="56"/>
      <c r="AQ126" s="56"/>
      <c r="AR126" s="56"/>
      <c r="AS126" s="56"/>
      <c r="AT126" s="56"/>
      <c r="AU126" s="56"/>
      <c r="AV126" s="56"/>
      <c r="AX126" s="56"/>
      <c r="AY126" s="56"/>
      <c r="AZ126" s="56"/>
      <c r="BA126" s="56"/>
      <c r="BB126" s="56"/>
      <c r="BC126" s="56"/>
      <c r="BD126" s="56"/>
      <c r="BE126" s="56"/>
      <c r="BF126" s="56"/>
      <c r="BH126" s="56"/>
      <c r="BI126" s="56"/>
      <c r="BJ126" s="56"/>
      <c r="BK126" s="56"/>
      <c r="BL126" s="56"/>
      <c r="BM126" s="56"/>
      <c r="BN126" s="56"/>
      <c r="BO126" s="56"/>
      <c r="BP126" s="56"/>
      <c r="BR126" s="56"/>
      <c r="BS126" s="56"/>
      <c r="BT126" s="56"/>
      <c r="BU126" s="56"/>
      <c r="BV126" s="56"/>
      <c r="BW126" s="56"/>
      <c r="BX126" s="56"/>
      <c r="BY126" s="56"/>
      <c r="BZ126" s="56"/>
      <c r="CB126" s="56"/>
      <c r="CC126" s="56"/>
      <c r="CD126" s="56"/>
      <c r="CE126" s="56"/>
      <c r="CF126" s="56"/>
      <c r="CG126" s="56"/>
      <c r="CH126" s="56"/>
      <c r="CI126" s="56"/>
      <c r="CJ126" s="56"/>
      <c r="CL126" s="56"/>
      <c r="CM126" s="56"/>
      <c r="CN126" s="56"/>
      <c r="CO126" s="56"/>
      <c r="CP126" s="56"/>
      <c r="CQ126" s="56"/>
      <c r="CR126" s="56"/>
      <c r="CS126" s="56"/>
      <c r="CT126" s="56"/>
      <c r="CV126" s="56"/>
      <c r="CW126" s="56"/>
      <c r="CX126" s="56"/>
      <c r="CY126" s="56"/>
      <c r="CZ126" s="56"/>
      <c r="DA126" s="56"/>
      <c r="DB126" s="56"/>
      <c r="DC126" s="56"/>
      <c r="DD126" s="56"/>
      <c r="DF126" s="56"/>
      <c r="DG126" s="56"/>
      <c r="DH126" s="56"/>
      <c r="DI126" s="56"/>
      <c r="DJ126" s="56"/>
      <c r="DK126" s="56"/>
      <c r="DL126" s="56"/>
      <c r="DM126" s="56"/>
      <c r="DN126" s="56"/>
      <c r="DP126" s="56"/>
      <c r="DQ126" s="56"/>
      <c r="DR126" s="56"/>
      <c r="DS126" s="56"/>
      <c r="DT126" s="56"/>
      <c r="DU126" s="56"/>
      <c r="DV126" s="56"/>
      <c r="DW126" s="56"/>
      <c r="DX126" s="56"/>
      <c r="DZ126" s="56"/>
      <c r="EA126" s="56"/>
      <c r="EB126" s="56"/>
      <c r="EC126" s="56"/>
      <c r="ED126" s="56"/>
      <c r="EE126" s="56"/>
      <c r="EF126" s="56"/>
      <c r="EG126" s="56"/>
      <c r="EH126" s="56"/>
      <c r="EJ126" s="56"/>
      <c r="EK126" s="56"/>
      <c r="EL126" s="56"/>
      <c r="EM126" s="56"/>
      <c r="EN126" s="56"/>
      <c r="EO126" s="56"/>
      <c r="EP126" s="56"/>
      <c r="EQ126" s="56"/>
      <c r="ER126" s="56"/>
      <c r="ET126" s="56"/>
      <c r="EU126" s="56"/>
      <c r="EV126" s="56"/>
      <c r="EW126" s="56"/>
      <c r="EX126" s="56"/>
      <c r="EY126" s="56"/>
      <c r="EZ126" s="56"/>
      <c r="FA126" s="56"/>
      <c r="FB126" s="56"/>
      <c r="FD126" s="56"/>
      <c r="FE126" s="56"/>
      <c r="FF126" s="56"/>
      <c r="FG126" s="56"/>
      <c r="FH126" s="56"/>
      <c r="FI126" s="56"/>
      <c r="FJ126" s="56"/>
      <c r="FK126" s="56"/>
      <c r="FL126" s="56"/>
      <c r="FN126" s="56"/>
      <c r="FO126" s="56"/>
      <c r="FP126" s="56"/>
      <c r="FQ126" s="56"/>
      <c r="FR126" s="56"/>
      <c r="FS126" s="56"/>
      <c r="FT126" s="56"/>
      <c r="FU126" s="56"/>
      <c r="FV126" s="56"/>
      <c r="FX126" s="56"/>
      <c r="FY126" s="56"/>
      <c r="FZ126" s="56"/>
      <c r="GA126" s="56"/>
      <c r="GB126" s="56"/>
      <c r="GC126" s="56"/>
      <c r="GD126" s="56"/>
      <c r="GE126" s="56"/>
      <c r="GF126" s="56"/>
      <c r="GH126" s="56"/>
      <c r="GI126" s="56"/>
      <c r="GJ126" s="56"/>
      <c r="GK126" s="56"/>
      <c r="GL126" s="56"/>
      <c r="GM126" s="56"/>
      <c r="GN126" s="56"/>
      <c r="GO126" s="56"/>
      <c r="GP126" s="56"/>
      <c r="GR126" s="56"/>
      <c r="GS126" s="56"/>
      <c r="GT126" s="56"/>
      <c r="GU126" s="56"/>
      <c r="GV126" s="56"/>
      <c r="GW126" s="56"/>
      <c r="GX126" s="56"/>
      <c r="GY126" s="56"/>
      <c r="GZ126" s="56"/>
      <c r="HB126" s="56"/>
      <c r="HC126" s="56"/>
      <c r="HD126" s="56"/>
      <c r="HE126" s="56"/>
      <c r="HF126" s="56"/>
      <c r="HG126" s="56"/>
      <c r="HH126" s="56"/>
      <c r="HI126" s="56"/>
      <c r="HJ126" s="56"/>
      <c r="HL126" s="56"/>
      <c r="HM126" s="56"/>
      <c r="HN126" s="56"/>
      <c r="HO126" s="56"/>
      <c r="HP126" s="56"/>
      <c r="HQ126" s="56"/>
      <c r="HR126" s="56"/>
      <c r="HS126" s="56"/>
      <c r="HT126" s="56"/>
      <c r="HV126" s="56"/>
      <c r="HW126" s="56"/>
      <c r="HX126" s="56"/>
      <c r="HY126" s="56"/>
      <c r="HZ126" s="56"/>
      <c r="IA126" s="56"/>
      <c r="IB126" s="56"/>
      <c r="IC126" s="56"/>
      <c r="ID126" s="56"/>
      <c r="IF126" s="56"/>
      <c r="IG126" s="56"/>
      <c r="IH126" s="56"/>
      <c r="II126" s="56"/>
      <c r="IJ126" s="56"/>
      <c r="IK126" s="56"/>
      <c r="IL126" s="56"/>
      <c r="IM126" s="56"/>
      <c r="IN126" s="56"/>
      <c r="IP126" s="56"/>
      <c r="IQ126" s="56"/>
      <c r="IR126" s="56"/>
      <c r="IS126" s="56"/>
      <c r="IT126" s="56"/>
      <c r="IU126" s="56"/>
    </row>
    <row r="127" spans="1:255" ht="12.75" customHeight="1" thickBot="1" x14ac:dyDescent="0.25">
      <c r="A127" s="103"/>
      <c r="B127" s="106">
        <v>825.82</v>
      </c>
      <c r="C127" s="85" t="s">
        <v>73</v>
      </c>
      <c r="D127" s="86"/>
      <c r="E127" s="47"/>
      <c r="F127" s="47"/>
      <c r="G127" s="47"/>
      <c r="H127" s="48"/>
      <c r="I127" s="49">
        <f t="shared" si="4"/>
        <v>0</v>
      </c>
      <c r="J127" s="56"/>
      <c r="K127" s="56"/>
      <c r="L127" s="56"/>
      <c r="M127" s="56"/>
      <c r="N127" s="56"/>
      <c r="O127" s="56"/>
      <c r="P127" s="56"/>
      <c r="Q127" s="56"/>
      <c r="R127" s="56"/>
      <c r="T127" s="56"/>
      <c r="U127" s="56"/>
      <c r="V127" s="56"/>
      <c r="W127" s="56"/>
      <c r="X127" s="56"/>
      <c r="Y127" s="56"/>
      <c r="Z127" s="56"/>
      <c r="AA127" s="56"/>
      <c r="AB127" s="56"/>
      <c r="AD127" s="56"/>
      <c r="AE127" s="56"/>
      <c r="AF127" s="56"/>
      <c r="AG127" s="56"/>
      <c r="AH127" s="56"/>
      <c r="AI127" s="56"/>
      <c r="AJ127" s="56"/>
      <c r="AK127" s="56"/>
      <c r="AL127" s="56"/>
      <c r="AN127" s="56"/>
      <c r="AO127" s="56"/>
      <c r="AP127" s="56"/>
      <c r="AQ127" s="56"/>
      <c r="AR127" s="56"/>
      <c r="AS127" s="56"/>
      <c r="AT127" s="56"/>
      <c r="AU127" s="56"/>
      <c r="AV127" s="56"/>
      <c r="AX127" s="56"/>
      <c r="AY127" s="56"/>
      <c r="AZ127" s="56"/>
      <c r="BA127" s="56"/>
      <c r="BB127" s="56"/>
      <c r="BC127" s="56"/>
      <c r="BD127" s="56"/>
      <c r="BE127" s="56"/>
      <c r="BF127" s="56"/>
      <c r="BH127" s="56"/>
      <c r="BI127" s="56"/>
      <c r="BJ127" s="56"/>
      <c r="BK127" s="56"/>
      <c r="BL127" s="56"/>
      <c r="BM127" s="56"/>
      <c r="BN127" s="56"/>
      <c r="BO127" s="56"/>
      <c r="BP127" s="56"/>
      <c r="BR127" s="56"/>
      <c r="BS127" s="56"/>
      <c r="BT127" s="56"/>
      <c r="BU127" s="56"/>
      <c r="BV127" s="56"/>
      <c r="BW127" s="56"/>
      <c r="BX127" s="56"/>
      <c r="BY127" s="56"/>
      <c r="BZ127" s="56"/>
      <c r="CB127" s="56"/>
      <c r="CC127" s="56"/>
      <c r="CD127" s="56"/>
      <c r="CE127" s="56"/>
      <c r="CF127" s="56"/>
      <c r="CG127" s="56"/>
      <c r="CH127" s="56"/>
      <c r="CI127" s="56"/>
      <c r="CJ127" s="56"/>
      <c r="CL127" s="56"/>
      <c r="CM127" s="56"/>
      <c r="CN127" s="56"/>
      <c r="CO127" s="56"/>
      <c r="CP127" s="56"/>
      <c r="CQ127" s="56"/>
      <c r="CR127" s="56"/>
      <c r="CS127" s="56"/>
      <c r="CT127" s="56"/>
      <c r="CV127" s="56"/>
      <c r="CW127" s="56"/>
      <c r="CX127" s="56"/>
      <c r="CY127" s="56"/>
      <c r="CZ127" s="56"/>
      <c r="DA127" s="56"/>
      <c r="DB127" s="56"/>
      <c r="DC127" s="56"/>
      <c r="DD127" s="56"/>
      <c r="DF127" s="56"/>
      <c r="DG127" s="56"/>
      <c r="DH127" s="56"/>
      <c r="DI127" s="56"/>
      <c r="DJ127" s="56"/>
      <c r="DK127" s="56"/>
      <c r="DL127" s="56"/>
      <c r="DM127" s="56"/>
      <c r="DN127" s="56"/>
      <c r="DP127" s="56"/>
      <c r="DQ127" s="56"/>
      <c r="DR127" s="56"/>
      <c r="DS127" s="56"/>
      <c r="DT127" s="56"/>
      <c r="DU127" s="56"/>
      <c r="DV127" s="56"/>
      <c r="DW127" s="56"/>
      <c r="DX127" s="56"/>
      <c r="DZ127" s="56"/>
      <c r="EA127" s="56"/>
      <c r="EB127" s="56"/>
      <c r="EC127" s="56"/>
      <c r="ED127" s="56"/>
      <c r="EE127" s="56"/>
      <c r="EF127" s="56"/>
      <c r="EG127" s="56"/>
      <c r="EH127" s="56"/>
      <c r="EJ127" s="56"/>
      <c r="EK127" s="56"/>
      <c r="EL127" s="56"/>
      <c r="EM127" s="56"/>
      <c r="EN127" s="56"/>
      <c r="EO127" s="56"/>
      <c r="EP127" s="56"/>
      <c r="EQ127" s="56"/>
      <c r="ER127" s="56"/>
      <c r="ET127" s="56"/>
      <c r="EU127" s="56"/>
      <c r="EV127" s="56"/>
      <c r="EW127" s="56"/>
      <c r="EX127" s="56"/>
      <c r="EY127" s="56"/>
      <c r="EZ127" s="56"/>
      <c r="FA127" s="56"/>
      <c r="FB127" s="56"/>
      <c r="FD127" s="56"/>
      <c r="FE127" s="56"/>
      <c r="FF127" s="56"/>
      <c r="FG127" s="56"/>
      <c r="FH127" s="56"/>
      <c r="FI127" s="56"/>
      <c r="FJ127" s="56"/>
      <c r="FK127" s="56"/>
      <c r="FL127" s="56"/>
      <c r="FN127" s="56"/>
      <c r="FO127" s="56"/>
      <c r="FP127" s="56"/>
      <c r="FQ127" s="56"/>
      <c r="FR127" s="56"/>
      <c r="FS127" s="56"/>
      <c r="FT127" s="56"/>
      <c r="FU127" s="56"/>
      <c r="FV127" s="56"/>
      <c r="FX127" s="56"/>
      <c r="FY127" s="56"/>
      <c r="FZ127" s="56"/>
      <c r="GA127" s="56"/>
      <c r="GB127" s="56"/>
      <c r="GC127" s="56"/>
      <c r="GD127" s="56"/>
      <c r="GE127" s="56"/>
      <c r="GF127" s="56"/>
      <c r="GH127" s="56"/>
      <c r="GI127" s="56"/>
      <c r="GJ127" s="56"/>
      <c r="GK127" s="56"/>
      <c r="GL127" s="56"/>
      <c r="GM127" s="56"/>
      <c r="GN127" s="56"/>
      <c r="GO127" s="56"/>
      <c r="GP127" s="56"/>
      <c r="GR127" s="56"/>
      <c r="GS127" s="56"/>
      <c r="GT127" s="56"/>
      <c r="GU127" s="56"/>
      <c r="GV127" s="56"/>
      <c r="GW127" s="56"/>
      <c r="GX127" s="56"/>
      <c r="GY127" s="56"/>
      <c r="GZ127" s="56"/>
      <c r="HB127" s="56"/>
      <c r="HC127" s="56"/>
      <c r="HD127" s="56"/>
      <c r="HE127" s="56"/>
      <c r="HF127" s="56"/>
      <c r="HG127" s="56"/>
      <c r="HH127" s="56"/>
      <c r="HI127" s="56"/>
      <c r="HJ127" s="56"/>
      <c r="HL127" s="56"/>
      <c r="HM127" s="56"/>
      <c r="HN127" s="56"/>
      <c r="HO127" s="56"/>
      <c r="HP127" s="56"/>
      <c r="HQ127" s="56"/>
      <c r="HR127" s="56"/>
      <c r="HS127" s="56"/>
      <c r="HT127" s="56"/>
      <c r="HV127" s="56"/>
      <c r="HW127" s="56"/>
      <c r="HX127" s="56"/>
      <c r="HY127" s="56"/>
      <c r="HZ127" s="56"/>
      <c r="IA127" s="56"/>
      <c r="IB127" s="56"/>
      <c r="IC127" s="56"/>
      <c r="ID127" s="56"/>
      <c r="IF127" s="56"/>
      <c r="IG127" s="56"/>
      <c r="IH127" s="56"/>
      <c r="II127" s="56"/>
      <c r="IJ127" s="56"/>
      <c r="IK127" s="56"/>
      <c r="IL127" s="56"/>
      <c r="IM127" s="56"/>
      <c r="IN127" s="56"/>
      <c r="IP127" s="56"/>
      <c r="IQ127" s="56"/>
      <c r="IR127" s="56"/>
      <c r="IS127" s="56"/>
      <c r="IT127" s="56"/>
      <c r="IU127" s="56"/>
    </row>
    <row r="128" spans="1:255" ht="12.75" customHeight="1" thickBot="1" x14ac:dyDescent="0.25">
      <c r="A128" s="103"/>
      <c r="B128" s="106">
        <v>747.88</v>
      </c>
      <c r="C128" s="85" t="s">
        <v>74</v>
      </c>
      <c r="D128" s="86"/>
      <c r="E128" s="47"/>
      <c r="F128" s="47"/>
      <c r="G128" s="47"/>
      <c r="H128" s="48"/>
      <c r="I128" s="49">
        <f t="shared" si="4"/>
        <v>0</v>
      </c>
      <c r="J128" s="56"/>
      <c r="K128" s="56"/>
      <c r="L128" s="56"/>
      <c r="M128" s="56"/>
      <c r="N128" s="56"/>
      <c r="O128" s="56"/>
      <c r="P128" s="56"/>
      <c r="Q128" s="56"/>
      <c r="R128" s="56"/>
      <c r="T128" s="56"/>
      <c r="U128" s="56"/>
      <c r="V128" s="56"/>
      <c r="W128" s="56"/>
      <c r="X128" s="56"/>
      <c r="Y128" s="56"/>
      <c r="Z128" s="56"/>
      <c r="AA128" s="56"/>
      <c r="AB128" s="56"/>
      <c r="AD128" s="56"/>
      <c r="AE128" s="56"/>
      <c r="AF128" s="56"/>
      <c r="AG128" s="56"/>
      <c r="AH128" s="56"/>
      <c r="AI128" s="56"/>
      <c r="AJ128" s="56"/>
      <c r="AK128" s="56"/>
      <c r="AL128" s="56"/>
      <c r="AN128" s="56"/>
      <c r="AO128" s="56"/>
      <c r="AP128" s="56"/>
      <c r="AQ128" s="56"/>
      <c r="AR128" s="56"/>
      <c r="AS128" s="56"/>
      <c r="AT128" s="56"/>
      <c r="AU128" s="56"/>
      <c r="AV128" s="56"/>
      <c r="AX128" s="56"/>
      <c r="AY128" s="56"/>
      <c r="AZ128" s="56"/>
      <c r="BA128" s="56"/>
      <c r="BB128" s="56"/>
      <c r="BC128" s="56"/>
      <c r="BD128" s="56"/>
      <c r="BE128" s="56"/>
      <c r="BF128" s="56"/>
      <c r="BH128" s="56"/>
      <c r="BI128" s="56"/>
      <c r="BJ128" s="56"/>
      <c r="BK128" s="56"/>
      <c r="BL128" s="56"/>
      <c r="BM128" s="56"/>
      <c r="BN128" s="56"/>
      <c r="BO128" s="56"/>
      <c r="BP128" s="56"/>
      <c r="BR128" s="56"/>
      <c r="BS128" s="56"/>
      <c r="BT128" s="56"/>
      <c r="BU128" s="56"/>
      <c r="BV128" s="56"/>
      <c r="BW128" s="56"/>
      <c r="BX128" s="56"/>
      <c r="BY128" s="56"/>
      <c r="BZ128" s="56"/>
      <c r="CB128" s="56"/>
      <c r="CC128" s="56"/>
      <c r="CD128" s="56"/>
      <c r="CE128" s="56"/>
      <c r="CF128" s="56"/>
      <c r="CG128" s="56"/>
      <c r="CH128" s="56"/>
      <c r="CI128" s="56"/>
      <c r="CJ128" s="56"/>
      <c r="CL128" s="56"/>
      <c r="CM128" s="56"/>
      <c r="CN128" s="56"/>
      <c r="CO128" s="56"/>
      <c r="CP128" s="56"/>
      <c r="CQ128" s="56"/>
      <c r="CR128" s="56"/>
      <c r="CS128" s="56"/>
      <c r="CT128" s="56"/>
      <c r="CV128" s="56"/>
      <c r="CW128" s="56"/>
      <c r="CX128" s="56"/>
      <c r="CY128" s="56"/>
      <c r="CZ128" s="56"/>
      <c r="DA128" s="56"/>
      <c r="DB128" s="56"/>
      <c r="DC128" s="56"/>
      <c r="DD128" s="56"/>
      <c r="DF128" s="56"/>
      <c r="DG128" s="56"/>
      <c r="DH128" s="56"/>
      <c r="DI128" s="56"/>
      <c r="DJ128" s="56"/>
      <c r="DK128" s="56"/>
      <c r="DL128" s="56"/>
      <c r="DM128" s="56"/>
      <c r="DN128" s="56"/>
      <c r="DP128" s="56"/>
      <c r="DQ128" s="56"/>
      <c r="DR128" s="56"/>
      <c r="DS128" s="56"/>
      <c r="DT128" s="56"/>
      <c r="DU128" s="56"/>
      <c r="DV128" s="56"/>
      <c r="DW128" s="56"/>
      <c r="DX128" s="56"/>
      <c r="DZ128" s="56"/>
      <c r="EA128" s="56"/>
      <c r="EB128" s="56"/>
      <c r="EC128" s="56"/>
      <c r="ED128" s="56"/>
      <c r="EE128" s="56"/>
      <c r="EF128" s="56"/>
      <c r="EG128" s="56"/>
      <c r="EH128" s="56"/>
      <c r="EJ128" s="56"/>
      <c r="EK128" s="56"/>
      <c r="EL128" s="56"/>
      <c r="EM128" s="56"/>
      <c r="EN128" s="56"/>
      <c r="EO128" s="56"/>
      <c r="EP128" s="56"/>
      <c r="EQ128" s="56"/>
      <c r="ER128" s="56"/>
      <c r="ET128" s="56"/>
      <c r="EU128" s="56"/>
      <c r="EV128" s="56"/>
      <c r="EW128" s="56"/>
      <c r="EX128" s="56"/>
      <c r="EY128" s="56"/>
      <c r="EZ128" s="56"/>
      <c r="FA128" s="56"/>
      <c r="FB128" s="56"/>
      <c r="FD128" s="56"/>
      <c r="FE128" s="56"/>
      <c r="FF128" s="56"/>
      <c r="FG128" s="56"/>
      <c r="FH128" s="56"/>
      <c r="FI128" s="56"/>
      <c r="FJ128" s="56"/>
      <c r="FK128" s="56"/>
      <c r="FL128" s="56"/>
      <c r="FN128" s="56"/>
      <c r="FO128" s="56"/>
      <c r="FP128" s="56"/>
      <c r="FQ128" s="56"/>
      <c r="FR128" s="56"/>
      <c r="FS128" s="56"/>
      <c r="FT128" s="56"/>
      <c r="FU128" s="56"/>
      <c r="FV128" s="56"/>
      <c r="FX128" s="56"/>
      <c r="FY128" s="56"/>
      <c r="FZ128" s="56"/>
      <c r="GA128" s="56"/>
      <c r="GB128" s="56"/>
      <c r="GC128" s="56"/>
      <c r="GD128" s="56"/>
      <c r="GE128" s="56"/>
      <c r="GF128" s="56"/>
      <c r="GH128" s="56"/>
      <c r="GI128" s="56"/>
      <c r="GJ128" s="56"/>
      <c r="GK128" s="56"/>
      <c r="GL128" s="56"/>
      <c r="GM128" s="56"/>
      <c r="GN128" s="56"/>
      <c r="GO128" s="56"/>
      <c r="GP128" s="56"/>
      <c r="GR128" s="56"/>
      <c r="GS128" s="56"/>
      <c r="GT128" s="56"/>
      <c r="GU128" s="56"/>
      <c r="GV128" s="56"/>
      <c r="GW128" s="56"/>
      <c r="GX128" s="56"/>
      <c r="GY128" s="56"/>
      <c r="GZ128" s="56"/>
      <c r="HB128" s="56"/>
      <c r="HC128" s="56"/>
      <c r="HD128" s="56"/>
      <c r="HE128" s="56"/>
      <c r="HF128" s="56"/>
      <c r="HG128" s="56"/>
      <c r="HH128" s="56"/>
      <c r="HI128" s="56"/>
      <c r="HJ128" s="56"/>
      <c r="HL128" s="56"/>
      <c r="HM128" s="56"/>
      <c r="HN128" s="56"/>
      <c r="HO128" s="56"/>
      <c r="HP128" s="56"/>
      <c r="HQ128" s="56"/>
      <c r="HR128" s="56"/>
      <c r="HS128" s="56"/>
      <c r="HT128" s="56"/>
      <c r="HV128" s="56"/>
      <c r="HW128" s="56"/>
      <c r="HX128" s="56"/>
      <c r="HY128" s="56"/>
      <c r="HZ128" s="56"/>
      <c r="IA128" s="56"/>
      <c r="IB128" s="56"/>
      <c r="IC128" s="56"/>
      <c r="ID128" s="56"/>
      <c r="IF128" s="56"/>
      <c r="IG128" s="56"/>
      <c r="IH128" s="56"/>
      <c r="II128" s="56"/>
      <c r="IJ128" s="56"/>
      <c r="IK128" s="56"/>
      <c r="IL128" s="56"/>
      <c r="IM128" s="56"/>
      <c r="IN128" s="56"/>
      <c r="IP128" s="56"/>
      <c r="IQ128" s="56"/>
      <c r="IR128" s="56"/>
      <c r="IS128" s="56"/>
      <c r="IT128" s="56"/>
      <c r="IU128" s="56"/>
    </row>
    <row r="129" spans="1:255" ht="12.75" customHeight="1" thickBot="1" x14ac:dyDescent="0.25">
      <c r="A129" s="11"/>
      <c r="B129" s="106">
        <v>640.95000000000005</v>
      </c>
      <c r="C129" s="85" t="s">
        <v>75</v>
      </c>
      <c r="D129" s="86"/>
      <c r="E129" s="47"/>
      <c r="F129" s="47"/>
      <c r="G129" s="47"/>
      <c r="H129" s="48"/>
      <c r="I129" s="49">
        <f t="shared" si="4"/>
        <v>0</v>
      </c>
      <c r="J129" s="56"/>
      <c r="K129" s="56"/>
      <c r="L129" s="56"/>
      <c r="M129" s="56"/>
      <c r="N129" s="56"/>
      <c r="O129" s="56"/>
      <c r="P129" s="56"/>
      <c r="Q129" s="56"/>
      <c r="R129" s="56"/>
      <c r="T129" s="56"/>
      <c r="U129" s="56"/>
      <c r="V129" s="56"/>
      <c r="W129" s="56"/>
      <c r="X129" s="56"/>
      <c r="Y129" s="56"/>
      <c r="Z129" s="56"/>
      <c r="AA129" s="56"/>
      <c r="AB129" s="56"/>
      <c r="AD129" s="56"/>
      <c r="AE129" s="56"/>
      <c r="AF129" s="56"/>
      <c r="AG129" s="56"/>
      <c r="AH129" s="56"/>
      <c r="AI129" s="56"/>
      <c r="AJ129" s="56"/>
      <c r="AK129" s="56"/>
      <c r="AL129" s="56"/>
      <c r="AN129" s="56"/>
      <c r="AO129" s="56"/>
      <c r="AP129" s="56"/>
      <c r="AQ129" s="56"/>
      <c r="AR129" s="56"/>
      <c r="AS129" s="56"/>
      <c r="AT129" s="56"/>
      <c r="AU129" s="56"/>
      <c r="AV129" s="56"/>
      <c r="AX129" s="56"/>
      <c r="AY129" s="56"/>
      <c r="AZ129" s="56"/>
      <c r="BA129" s="56"/>
      <c r="BB129" s="56"/>
      <c r="BC129" s="56"/>
      <c r="BD129" s="56"/>
      <c r="BE129" s="56"/>
      <c r="BF129" s="56"/>
      <c r="BH129" s="56"/>
      <c r="BI129" s="56"/>
      <c r="BJ129" s="56"/>
      <c r="BK129" s="56"/>
      <c r="BL129" s="56"/>
      <c r="BM129" s="56"/>
      <c r="BN129" s="56"/>
      <c r="BO129" s="56"/>
      <c r="BP129" s="56"/>
      <c r="BR129" s="56"/>
      <c r="BS129" s="56"/>
      <c r="BT129" s="56"/>
      <c r="BU129" s="56"/>
      <c r="BV129" s="56"/>
      <c r="BW129" s="56"/>
      <c r="BX129" s="56"/>
      <c r="BY129" s="56"/>
      <c r="BZ129" s="56"/>
      <c r="CB129" s="56"/>
      <c r="CC129" s="56"/>
      <c r="CD129" s="56"/>
      <c r="CE129" s="56"/>
      <c r="CF129" s="56"/>
      <c r="CG129" s="56"/>
      <c r="CH129" s="56"/>
      <c r="CI129" s="56"/>
      <c r="CJ129" s="56"/>
      <c r="CL129" s="56"/>
      <c r="CM129" s="56"/>
      <c r="CN129" s="56"/>
      <c r="CO129" s="56"/>
      <c r="CP129" s="56"/>
      <c r="CQ129" s="56"/>
      <c r="CR129" s="56"/>
      <c r="CS129" s="56"/>
      <c r="CT129" s="56"/>
      <c r="CV129" s="56"/>
      <c r="CW129" s="56"/>
      <c r="CX129" s="56"/>
      <c r="CY129" s="56"/>
      <c r="CZ129" s="56"/>
      <c r="DA129" s="56"/>
      <c r="DB129" s="56"/>
      <c r="DC129" s="56"/>
      <c r="DD129" s="56"/>
      <c r="DF129" s="56"/>
      <c r="DG129" s="56"/>
      <c r="DH129" s="56"/>
      <c r="DI129" s="56"/>
      <c r="DJ129" s="56"/>
      <c r="DK129" s="56"/>
      <c r="DL129" s="56"/>
      <c r="DM129" s="56"/>
      <c r="DN129" s="56"/>
      <c r="DP129" s="56"/>
      <c r="DQ129" s="56"/>
      <c r="DR129" s="56"/>
      <c r="DS129" s="56"/>
      <c r="DT129" s="56"/>
      <c r="DU129" s="56"/>
      <c r="DV129" s="56"/>
      <c r="DW129" s="56"/>
      <c r="DX129" s="56"/>
      <c r="DZ129" s="56"/>
      <c r="EA129" s="56"/>
      <c r="EB129" s="56"/>
      <c r="EC129" s="56"/>
      <c r="ED129" s="56"/>
      <c r="EE129" s="56"/>
      <c r="EF129" s="56"/>
      <c r="EG129" s="56"/>
      <c r="EH129" s="56"/>
      <c r="EJ129" s="56"/>
      <c r="EK129" s="56"/>
      <c r="EL129" s="56"/>
      <c r="EM129" s="56"/>
      <c r="EN129" s="56"/>
      <c r="EO129" s="56"/>
      <c r="EP129" s="56"/>
      <c r="EQ129" s="56"/>
      <c r="ER129" s="56"/>
      <c r="ET129" s="56"/>
      <c r="EU129" s="56"/>
      <c r="EV129" s="56"/>
      <c r="EW129" s="56"/>
      <c r="EX129" s="56"/>
      <c r="EY129" s="56"/>
      <c r="EZ129" s="56"/>
      <c r="FA129" s="56"/>
      <c r="FB129" s="56"/>
      <c r="FD129" s="56"/>
      <c r="FE129" s="56"/>
      <c r="FF129" s="56"/>
      <c r="FG129" s="56"/>
      <c r="FH129" s="56"/>
      <c r="FI129" s="56"/>
      <c r="FJ129" s="56"/>
      <c r="FK129" s="56"/>
      <c r="FL129" s="56"/>
      <c r="FN129" s="56"/>
      <c r="FO129" s="56"/>
      <c r="FP129" s="56"/>
      <c r="FQ129" s="56"/>
      <c r="FR129" s="56"/>
      <c r="FS129" s="56"/>
      <c r="FT129" s="56"/>
      <c r="FU129" s="56"/>
      <c r="FV129" s="56"/>
      <c r="FX129" s="56"/>
      <c r="FY129" s="56"/>
      <c r="FZ129" s="56"/>
      <c r="GA129" s="56"/>
      <c r="GB129" s="56"/>
      <c r="GC129" s="56"/>
      <c r="GD129" s="56"/>
      <c r="GE129" s="56"/>
      <c r="GF129" s="56"/>
      <c r="GH129" s="56"/>
      <c r="GI129" s="56"/>
      <c r="GJ129" s="56"/>
      <c r="GK129" s="56"/>
      <c r="GL129" s="56"/>
      <c r="GM129" s="56"/>
      <c r="GN129" s="56"/>
      <c r="GO129" s="56"/>
      <c r="GP129" s="56"/>
      <c r="GR129" s="56"/>
      <c r="GS129" s="56"/>
      <c r="GT129" s="56"/>
      <c r="GU129" s="56"/>
      <c r="GV129" s="56"/>
      <c r="GW129" s="56"/>
      <c r="GX129" s="56"/>
      <c r="GY129" s="56"/>
      <c r="GZ129" s="56"/>
      <c r="HB129" s="56"/>
      <c r="HC129" s="56"/>
      <c r="HD129" s="56"/>
      <c r="HE129" s="56"/>
      <c r="HF129" s="56"/>
      <c r="HG129" s="56"/>
      <c r="HH129" s="56"/>
      <c r="HI129" s="56"/>
      <c r="HJ129" s="56"/>
      <c r="HL129" s="56"/>
      <c r="HM129" s="56"/>
      <c r="HN129" s="56"/>
      <c r="HO129" s="56"/>
      <c r="HP129" s="56"/>
      <c r="HQ129" s="56"/>
      <c r="HR129" s="56"/>
      <c r="HS129" s="56"/>
      <c r="HT129" s="56"/>
      <c r="HV129" s="56"/>
      <c r="HW129" s="56"/>
      <c r="HX129" s="56"/>
      <c r="HY129" s="56"/>
      <c r="HZ129" s="56"/>
      <c r="IA129" s="56"/>
      <c r="IB129" s="56"/>
      <c r="IC129" s="56"/>
      <c r="ID129" s="56"/>
      <c r="IF129" s="56"/>
      <c r="IG129" s="56"/>
      <c r="IH129" s="56"/>
      <c r="II129" s="56"/>
      <c r="IJ129" s="56"/>
      <c r="IK129" s="56"/>
      <c r="IL129" s="56"/>
      <c r="IM129" s="56"/>
      <c r="IN129" s="56"/>
      <c r="IP129" s="56"/>
      <c r="IQ129" s="56"/>
      <c r="IR129" s="56"/>
      <c r="IS129" s="56"/>
      <c r="IT129" s="56"/>
      <c r="IU129" s="56"/>
    </row>
    <row r="130" spans="1:255" ht="12.75" customHeight="1" thickBot="1" x14ac:dyDescent="0.25">
      <c r="A130" s="11"/>
      <c r="B130" s="106">
        <v>700.25</v>
      </c>
      <c r="C130" s="85" t="s">
        <v>76</v>
      </c>
      <c r="D130" s="86"/>
      <c r="E130" s="47"/>
      <c r="F130" s="47"/>
      <c r="G130" s="47"/>
      <c r="H130" s="48"/>
      <c r="I130" s="49">
        <f t="shared" si="4"/>
        <v>0</v>
      </c>
      <c r="J130" s="56"/>
      <c r="K130" s="56"/>
      <c r="L130" s="56"/>
      <c r="M130" s="56"/>
      <c r="N130" s="56"/>
      <c r="O130" s="56"/>
      <c r="P130" s="56"/>
      <c r="Q130" s="56"/>
      <c r="R130" s="56"/>
      <c r="T130" s="56"/>
      <c r="U130" s="56"/>
      <c r="V130" s="56"/>
      <c r="W130" s="56"/>
      <c r="X130" s="56"/>
      <c r="Y130" s="56"/>
      <c r="Z130" s="56"/>
      <c r="AA130" s="56"/>
      <c r="AB130" s="56"/>
      <c r="AD130" s="56"/>
      <c r="AE130" s="56"/>
      <c r="AF130" s="56"/>
      <c r="AG130" s="56"/>
      <c r="AH130" s="56"/>
      <c r="AI130" s="56"/>
      <c r="AJ130" s="56"/>
      <c r="AK130" s="56"/>
      <c r="AL130" s="56"/>
      <c r="AN130" s="56"/>
      <c r="AO130" s="56"/>
      <c r="AP130" s="56"/>
      <c r="AQ130" s="56"/>
      <c r="AR130" s="56"/>
      <c r="AS130" s="56"/>
      <c r="AT130" s="56"/>
      <c r="AU130" s="56"/>
      <c r="AV130" s="56"/>
      <c r="AX130" s="56"/>
      <c r="AY130" s="56"/>
      <c r="AZ130" s="56"/>
      <c r="BA130" s="56"/>
      <c r="BB130" s="56"/>
      <c r="BC130" s="56"/>
      <c r="BD130" s="56"/>
      <c r="BE130" s="56"/>
      <c r="BF130" s="56"/>
      <c r="BH130" s="56"/>
      <c r="BI130" s="56"/>
      <c r="BJ130" s="56"/>
      <c r="BK130" s="56"/>
      <c r="BL130" s="56"/>
      <c r="BM130" s="56"/>
      <c r="BN130" s="56"/>
      <c r="BO130" s="56"/>
      <c r="BP130" s="56"/>
      <c r="BR130" s="56"/>
      <c r="BS130" s="56"/>
      <c r="BT130" s="56"/>
      <c r="BU130" s="56"/>
      <c r="BV130" s="56"/>
      <c r="BW130" s="56"/>
      <c r="BX130" s="56"/>
      <c r="BY130" s="56"/>
      <c r="BZ130" s="56"/>
      <c r="CB130" s="56"/>
      <c r="CC130" s="56"/>
      <c r="CD130" s="56"/>
      <c r="CE130" s="56"/>
      <c r="CF130" s="56"/>
      <c r="CG130" s="56"/>
      <c r="CH130" s="56"/>
      <c r="CI130" s="56"/>
      <c r="CJ130" s="56"/>
      <c r="CL130" s="56"/>
      <c r="CM130" s="56"/>
      <c r="CN130" s="56"/>
      <c r="CO130" s="56"/>
      <c r="CP130" s="56"/>
      <c r="CQ130" s="56"/>
      <c r="CR130" s="56"/>
      <c r="CS130" s="56"/>
      <c r="CT130" s="56"/>
      <c r="CV130" s="56"/>
      <c r="CW130" s="56"/>
      <c r="CX130" s="56"/>
      <c r="CY130" s="56"/>
      <c r="CZ130" s="56"/>
      <c r="DA130" s="56"/>
      <c r="DB130" s="56"/>
      <c r="DC130" s="56"/>
      <c r="DD130" s="56"/>
      <c r="DF130" s="56"/>
      <c r="DG130" s="56"/>
      <c r="DH130" s="56"/>
      <c r="DI130" s="56"/>
      <c r="DJ130" s="56"/>
      <c r="DK130" s="56"/>
      <c r="DL130" s="56"/>
      <c r="DM130" s="56"/>
      <c r="DN130" s="56"/>
      <c r="DP130" s="56"/>
      <c r="DQ130" s="56"/>
      <c r="DR130" s="56"/>
      <c r="DS130" s="56"/>
      <c r="DT130" s="56"/>
      <c r="DU130" s="56"/>
      <c r="DV130" s="56"/>
      <c r="DW130" s="56"/>
      <c r="DX130" s="56"/>
      <c r="DZ130" s="56"/>
      <c r="EA130" s="56"/>
      <c r="EB130" s="56"/>
      <c r="EC130" s="56"/>
      <c r="ED130" s="56"/>
      <c r="EE130" s="56"/>
      <c r="EF130" s="56"/>
      <c r="EG130" s="56"/>
      <c r="EH130" s="56"/>
      <c r="EJ130" s="56"/>
      <c r="EK130" s="56"/>
      <c r="EL130" s="56"/>
      <c r="EM130" s="56"/>
      <c r="EN130" s="56"/>
      <c r="EO130" s="56"/>
      <c r="EP130" s="56"/>
      <c r="EQ130" s="56"/>
      <c r="ER130" s="56"/>
      <c r="ET130" s="56"/>
      <c r="EU130" s="56"/>
      <c r="EV130" s="56"/>
      <c r="EW130" s="56"/>
      <c r="EX130" s="56"/>
      <c r="EY130" s="56"/>
      <c r="EZ130" s="56"/>
      <c r="FA130" s="56"/>
      <c r="FB130" s="56"/>
      <c r="FD130" s="56"/>
      <c r="FE130" s="56"/>
      <c r="FF130" s="56"/>
      <c r="FG130" s="56"/>
      <c r="FH130" s="56"/>
      <c r="FI130" s="56"/>
      <c r="FJ130" s="56"/>
      <c r="FK130" s="56"/>
      <c r="FL130" s="56"/>
      <c r="FN130" s="56"/>
      <c r="FO130" s="56"/>
      <c r="FP130" s="56"/>
      <c r="FQ130" s="56"/>
      <c r="FR130" s="56"/>
      <c r="FS130" s="56"/>
      <c r="FT130" s="56"/>
      <c r="FU130" s="56"/>
      <c r="FV130" s="56"/>
      <c r="FX130" s="56"/>
      <c r="FY130" s="56"/>
      <c r="FZ130" s="56"/>
      <c r="GA130" s="56"/>
      <c r="GB130" s="56"/>
      <c r="GC130" s="56"/>
      <c r="GD130" s="56"/>
      <c r="GE130" s="56"/>
      <c r="GF130" s="56"/>
      <c r="GH130" s="56"/>
      <c r="GI130" s="56"/>
      <c r="GJ130" s="56"/>
      <c r="GK130" s="56"/>
      <c r="GL130" s="56"/>
      <c r="GM130" s="56"/>
      <c r="GN130" s="56"/>
      <c r="GO130" s="56"/>
      <c r="GP130" s="56"/>
      <c r="GR130" s="56"/>
      <c r="GS130" s="56"/>
      <c r="GT130" s="56"/>
      <c r="GU130" s="56"/>
      <c r="GV130" s="56"/>
      <c r="GW130" s="56"/>
      <c r="GX130" s="56"/>
      <c r="GY130" s="56"/>
      <c r="GZ130" s="56"/>
      <c r="HB130" s="56"/>
      <c r="HC130" s="56"/>
      <c r="HD130" s="56"/>
      <c r="HE130" s="56"/>
      <c r="HF130" s="56"/>
      <c r="HG130" s="56"/>
      <c r="HH130" s="56"/>
      <c r="HI130" s="56"/>
      <c r="HJ130" s="56"/>
      <c r="HL130" s="56"/>
      <c r="HM130" s="56"/>
      <c r="HN130" s="56"/>
      <c r="HO130" s="56"/>
      <c r="HP130" s="56"/>
      <c r="HQ130" s="56"/>
      <c r="HR130" s="56"/>
      <c r="HS130" s="56"/>
      <c r="HT130" s="56"/>
      <c r="HV130" s="56"/>
      <c r="HW130" s="56"/>
      <c r="HX130" s="56"/>
      <c r="HY130" s="56"/>
      <c r="HZ130" s="56"/>
      <c r="IA130" s="56"/>
      <c r="IB130" s="56"/>
      <c r="IC130" s="56"/>
      <c r="ID130" s="56"/>
      <c r="IF130" s="56"/>
      <c r="IG130" s="56"/>
      <c r="IH130" s="56"/>
      <c r="II130" s="56"/>
      <c r="IJ130" s="56"/>
      <c r="IK130" s="56"/>
      <c r="IL130" s="56"/>
      <c r="IM130" s="56"/>
      <c r="IN130" s="56"/>
      <c r="IP130" s="56"/>
      <c r="IQ130" s="56"/>
      <c r="IR130" s="56"/>
      <c r="IS130" s="56"/>
      <c r="IT130" s="56"/>
      <c r="IU130" s="56"/>
    </row>
    <row r="131" spans="1:255" ht="12.75" customHeight="1" thickBot="1" x14ac:dyDescent="0.25">
      <c r="A131" s="11"/>
      <c r="B131" s="106">
        <v>976.51</v>
      </c>
      <c r="C131" s="85" t="s">
        <v>77</v>
      </c>
      <c r="D131" s="86"/>
      <c r="E131" s="47"/>
      <c r="F131" s="47"/>
      <c r="G131" s="47"/>
      <c r="H131" s="48"/>
      <c r="I131" s="49">
        <f t="shared" si="4"/>
        <v>0</v>
      </c>
      <c r="J131" s="56"/>
      <c r="K131" s="56"/>
      <c r="L131" s="56"/>
      <c r="M131" s="56"/>
      <c r="N131" s="56"/>
      <c r="O131" s="56"/>
      <c r="P131" s="56"/>
      <c r="Q131" s="56"/>
      <c r="R131" s="56"/>
      <c r="T131" s="56"/>
      <c r="U131" s="56"/>
      <c r="V131" s="56"/>
      <c r="W131" s="56"/>
      <c r="X131" s="56"/>
      <c r="Y131" s="56"/>
      <c r="Z131" s="56"/>
      <c r="AA131" s="56"/>
      <c r="AB131" s="56"/>
      <c r="AD131" s="56"/>
      <c r="AE131" s="56"/>
      <c r="AF131" s="56"/>
      <c r="AG131" s="56"/>
      <c r="AH131" s="56"/>
      <c r="AI131" s="56"/>
      <c r="AJ131" s="56"/>
      <c r="AK131" s="56"/>
      <c r="AL131" s="56"/>
      <c r="AN131" s="56"/>
      <c r="AO131" s="56"/>
      <c r="AP131" s="56"/>
      <c r="AQ131" s="56"/>
      <c r="AR131" s="56"/>
      <c r="AS131" s="56"/>
      <c r="AT131" s="56"/>
      <c r="AU131" s="56"/>
      <c r="AV131" s="56"/>
      <c r="AX131" s="56"/>
      <c r="AY131" s="56"/>
      <c r="AZ131" s="56"/>
      <c r="BA131" s="56"/>
      <c r="BB131" s="56"/>
      <c r="BC131" s="56"/>
      <c r="BD131" s="56"/>
      <c r="BE131" s="56"/>
      <c r="BF131" s="56"/>
      <c r="BH131" s="56"/>
      <c r="BI131" s="56"/>
      <c r="BJ131" s="56"/>
      <c r="BK131" s="56"/>
      <c r="BL131" s="56"/>
      <c r="BM131" s="56"/>
      <c r="BN131" s="56"/>
      <c r="BO131" s="56"/>
      <c r="BP131" s="56"/>
      <c r="BR131" s="56"/>
      <c r="BS131" s="56"/>
      <c r="BT131" s="56"/>
      <c r="BU131" s="56"/>
      <c r="BV131" s="56"/>
      <c r="BW131" s="56"/>
      <c r="BX131" s="56"/>
      <c r="BY131" s="56"/>
      <c r="BZ131" s="56"/>
      <c r="CB131" s="56"/>
      <c r="CC131" s="56"/>
      <c r="CD131" s="56"/>
      <c r="CE131" s="56"/>
      <c r="CF131" s="56"/>
      <c r="CG131" s="56"/>
      <c r="CH131" s="56"/>
      <c r="CI131" s="56"/>
      <c r="CJ131" s="56"/>
      <c r="CL131" s="56"/>
      <c r="CM131" s="56"/>
      <c r="CN131" s="56"/>
      <c r="CO131" s="56"/>
      <c r="CP131" s="56"/>
      <c r="CQ131" s="56"/>
      <c r="CR131" s="56"/>
      <c r="CS131" s="56"/>
      <c r="CT131" s="56"/>
      <c r="CV131" s="56"/>
      <c r="CW131" s="56"/>
      <c r="CX131" s="56"/>
      <c r="CY131" s="56"/>
      <c r="CZ131" s="56"/>
      <c r="DA131" s="56"/>
      <c r="DB131" s="56"/>
      <c r="DC131" s="56"/>
      <c r="DD131" s="56"/>
      <c r="DF131" s="56"/>
      <c r="DG131" s="56"/>
      <c r="DH131" s="56"/>
      <c r="DI131" s="56"/>
      <c r="DJ131" s="56"/>
      <c r="DK131" s="56"/>
      <c r="DL131" s="56"/>
      <c r="DM131" s="56"/>
      <c r="DN131" s="56"/>
      <c r="DP131" s="56"/>
      <c r="DQ131" s="56"/>
      <c r="DR131" s="56"/>
      <c r="DS131" s="56"/>
      <c r="DT131" s="56"/>
      <c r="DU131" s="56"/>
      <c r="DV131" s="56"/>
      <c r="DW131" s="56"/>
      <c r="DX131" s="56"/>
      <c r="DZ131" s="56"/>
      <c r="EA131" s="56"/>
      <c r="EB131" s="56"/>
      <c r="EC131" s="56"/>
      <c r="ED131" s="56"/>
      <c r="EE131" s="56"/>
      <c r="EF131" s="56"/>
      <c r="EG131" s="56"/>
      <c r="EH131" s="56"/>
      <c r="EJ131" s="56"/>
      <c r="EK131" s="56"/>
      <c r="EL131" s="56"/>
      <c r="EM131" s="56"/>
      <c r="EN131" s="56"/>
      <c r="EO131" s="56"/>
      <c r="EP131" s="56"/>
      <c r="EQ131" s="56"/>
      <c r="ER131" s="56"/>
      <c r="ET131" s="56"/>
      <c r="EU131" s="56"/>
      <c r="EV131" s="56"/>
      <c r="EW131" s="56"/>
      <c r="EX131" s="56"/>
      <c r="EY131" s="56"/>
      <c r="EZ131" s="56"/>
      <c r="FA131" s="56"/>
      <c r="FB131" s="56"/>
      <c r="FD131" s="56"/>
      <c r="FE131" s="56"/>
      <c r="FF131" s="56"/>
      <c r="FG131" s="56"/>
      <c r="FH131" s="56"/>
      <c r="FI131" s="56"/>
      <c r="FJ131" s="56"/>
      <c r="FK131" s="56"/>
      <c r="FL131" s="56"/>
      <c r="FN131" s="56"/>
      <c r="FO131" s="56"/>
      <c r="FP131" s="56"/>
      <c r="FQ131" s="56"/>
      <c r="FR131" s="56"/>
      <c r="FS131" s="56"/>
      <c r="FT131" s="56"/>
      <c r="FU131" s="56"/>
      <c r="FV131" s="56"/>
      <c r="FX131" s="56"/>
      <c r="FY131" s="56"/>
      <c r="FZ131" s="56"/>
      <c r="GA131" s="56"/>
      <c r="GB131" s="56"/>
      <c r="GC131" s="56"/>
      <c r="GD131" s="56"/>
      <c r="GE131" s="56"/>
      <c r="GF131" s="56"/>
      <c r="GH131" s="56"/>
      <c r="GI131" s="56"/>
      <c r="GJ131" s="56"/>
      <c r="GK131" s="56"/>
      <c r="GL131" s="56"/>
      <c r="GM131" s="56"/>
      <c r="GN131" s="56"/>
      <c r="GO131" s="56"/>
      <c r="GP131" s="56"/>
      <c r="GR131" s="56"/>
      <c r="GS131" s="56"/>
      <c r="GT131" s="56"/>
      <c r="GU131" s="56"/>
      <c r="GV131" s="56"/>
      <c r="GW131" s="56"/>
      <c r="GX131" s="56"/>
      <c r="GY131" s="56"/>
      <c r="GZ131" s="56"/>
      <c r="HB131" s="56"/>
      <c r="HC131" s="56"/>
      <c r="HD131" s="56"/>
      <c r="HE131" s="56"/>
      <c r="HF131" s="56"/>
      <c r="HG131" s="56"/>
      <c r="HH131" s="56"/>
      <c r="HI131" s="56"/>
      <c r="HJ131" s="56"/>
      <c r="HL131" s="56"/>
      <c r="HM131" s="56"/>
      <c r="HN131" s="56"/>
      <c r="HO131" s="56"/>
      <c r="HP131" s="56"/>
      <c r="HQ131" s="56"/>
      <c r="HR131" s="56"/>
      <c r="HS131" s="56"/>
      <c r="HT131" s="56"/>
      <c r="HV131" s="56"/>
      <c r="HW131" s="56"/>
      <c r="HX131" s="56"/>
      <c r="HY131" s="56"/>
      <c r="HZ131" s="56"/>
      <c r="IA131" s="56"/>
      <c r="IB131" s="56"/>
      <c r="IC131" s="56"/>
      <c r="ID131" s="56"/>
      <c r="IF131" s="56"/>
      <c r="IG131" s="56"/>
      <c r="IH131" s="56"/>
      <c r="II131" s="56"/>
      <c r="IJ131" s="56"/>
      <c r="IK131" s="56"/>
      <c r="IL131" s="56"/>
      <c r="IM131" s="56"/>
      <c r="IN131" s="56"/>
      <c r="IP131" s="56"/>
      <c r="IQ131" s="56"/>
      <c r="IR131" s="56"/>
      <c r="IS131" s="56"/>
      <c r="IT131" s="56"/>
      <c r="IU131" s="56"/>
    </row>
    <row r="132" spans="1:255" ht="12.75" customHeight="1" thickBot="1" x14ac:dyDescent="0.25">
      <c r="A132" s="11"/>
      <c r="B132" s="106">
        <v>752.99</v>
      </c>
      <c r="C132" s="85" t="s">
        <v>78</v>
      </c>
      <c r="D132" s="86"/>
      <c r="E132" s="47"/>
      <c r="F132" s="47"/>
      <c r="G132" s="47"/>
      <c r="H132" s="48"/>
      <c r="I132" s="49">
        <f t="shared" si="4"/>
        <v>0</v>
      </c>
      <c r="J132" s="56"/>
      <c r="K132" s="56"/>
      <c r="L132" s="56"/>
      <c r="M132" s="56"/>
      <c r="N132" s="56"/>
      <c r="O132" s="56"/>
      <c r="P132" s="56"/>
      <c r="Q132" s="56"/>
      <c r="R132" s="56"/>
      <c r="T132" s="56"/>
      <c r="U132" s="56"/>
      <c r="V132" s="56"/>
      <c r="W132" s="56"/>
      <c r="X132" s="56"/>
      <c r="Y132" s="56"/>
      <c r="Z132" s="56"/>
      <c r="AA132" s="56"/>
      <c r="AB132" s="56"/>
      <c r="AD132" s="56"/>
      <c r="AE132" s="56"/>
      <c r="AF132" s="56"/>
      <c r="AG132" s="56"/>
      <c r="AH132" s="56"/>
      <c r="AI132" s="56"/>
      <c r="AJ132" s="56"/>
      <c r="AK132" s="56"/>
      <c r="AL132" s="56"/>
      <c r="AN132" s="56"/>
      <c r="AO132" s="56"/>
      <c r="AP132" s="56"/>
      <c r="AQ132" s="56"/>
      <c r="AR132" s="56"/>
      <c r="AS132" s="56"/>
      <c r="AT132" s="56"/>
      <c r="AU132" s="56"/>
      <c r="AV132" s="56"/>
      <c r="AX132" s="56"/>
      <c r="AY132" s="56"/>
      <c r="AZ132" s="56"/>
      <c r="BA132" s="56"/>
      <c r="BB132" s="56"/>
      <c r="BC132" s="56"/>
      <c r="BD132" s="56"/>
      <c r="BE132" s="56"/>
      <c r="BF132" s="56"/>
      <c r="BH132" s="56"/>
      <c r="BI132" s="56"/>
      <c r="BJ132" s="56"/>
      <c r="BK132" s="56"/>
      <c r="BL132" s="56"/>
      <c r="BM132" s="56"/>
      <c r="BN132" s="56"/>
      <c r="BO132" s="56"/>
      <c r="BP132" s="56"/>
      <c r="BR132" s="56"/>
      <c r="BS132" s="56"/>
      <c r="BT132" s="56"/>
      <c r="BU132" s="56"/>
      <c r="BV132" s="56"/>
      <c r="BW132" s="56"/>
      <c r="BX132" s="56"/>
      <c r="BY132" s="56"/>
      <c r="BZ132" s="56"/>
      <c r="CB132" s="56"/>
      <c r="CC132" s="56"/>
      <c r="CD132" s="56"/>
      <c r="CE132" s="56"/>
      <c r="CF132" s="56"/>
      <c r="CG132" s="56"/>
      <c r="CH132" s="56"/>
      <c r="CI132" s="56"/>
      <c r="CJ132" s="56"/>
      <c r="CL132" s="56"/>
      <c r="CM132" s="56"/>
      <c r="CN132" s="56"/>
      <c r="CO132" s="56"/>
      <c r="CP132" s="56"/>
      <c r="CQ132" s="56"/>
      <c r="CR132" s="56"/>
      <c r="CS132" s="56"/>
      <c r="CT132" s="56"/>
      <c r="CV132" s="56"/>
      <c r="CW132" s="56"/>
      <c r="CX132" s="56"/>
      <c r="CY132" s="56"/>
      <c r="CZ132" s="56"/>
      <c r="DA132" s="56"/>
      <c r="DB132" s="56"/>
      <c r="DC132" s="56"/>
      <c r="DD132" s="56"/>
      <c r="DF132" s="56"/>
      <c r="DG132" s="56"/>
      <c r="DH132" s="56"/>
      <c r="DI132" s="56"/>
      <c r="DJ132" s="56"/>
      <c r="DK132" s="56"/>
      <c r="DL132" s="56"/>
      <c r="DM132" s="56"/>
      <c r="DN132" s="56"/>
      <c r="DP132" s="56"/>
      <c r="DQ132" s="56"/>
      <c r="DR132" s="56"/>
      <c r="DS132" s="56"/>
      <c r="DT132" s="56"/>
      <c r="DU132" s="56"/>
      <c r="DV132" s="56"/>
      <c r="DW132" s="56"/>
      <c r="DX132" s="56"/>
      <c r="DZ132" s="56"/>
      <c r="EA132" s="56"/>
      <c r="EB132" s="56"/>
      <c r="EC132" s="56"/>
      <c r="ED132" s="56"/>
      <c r="EE132" s="56"/>
      <c r="EF132" s="56"/>
      <c r="EG132" s="56"/>
      <c r="EH132" s="56"/>
      <c r="EJ132" s="56"/>
      <c r="EK132" s="56"/>
      <c r="EL132" s="56"/>
      <c r="EM132" s="56"/>
      <c r="EN132" s="56"/>
      <c r="EO132" s="56"/>
      <c r="EP132" s="56"/>
      <c r="EQ132" s="56"/>
      <c r="ER132" s="56"/>
      <c r="ET132" s="56"/>
      <c r="EU132" s="56"/>
      <c r="EV132" s="56"/>
      <c r="EW132" s="56"/>
      <c r="EX132" s="56"/>
      <c r="EY132" s="56"/>
      <c r="EZ132" s="56"/>
      <c r="FA132" s="56"/>
      <c r="FB132" s="56"/>
      <c r="FD132" s="56"/>
      <c r="FE132" s="56"/>
      <c r="FF132" s="56"/>
      <c r="FG132" s="56"/>
      <c r="FH132" s="56"/>
      <c r="FI132" s="56"/>
      <c r="FJ132" s="56"/>
      <c r="FK132" s="56"/>
      <c r="FL132" s="56"/>
      <c r="FN132" s="56"/>
      <c r="FO132" s="56"/>
      <c r="FP132" s="56"/>
      <c r="FQ132" s="56"/>
      <c r="FR132" s="56"/>
      <c r="FS132" s="56"/>
      <c r="FT132" s="56"/>
      <c r="FU132" s="56"/>
      <c r="FV132" s="56"/>
      <c r="FX132" s="56"/>
      <c r="FY132" s="56"/>
      <c r="FZ132" s="56"/>
      <c r="GA132" s="56"/>
      <c r="GB132" s="56"/>
      <c r="GC132" s="56"/>
      <c r="GD132" s="56"/>
      <c r="GE132" s="56"/>
      <c r="GF132" s="56"/>
      <c r="GH132" s="56"/>
      <c r="GI132" s="56"/>
      <c r="GJ132" s="56"/>
      <c r="GK132" s="56"/>
      <c r="GL132" s="56"/>
      <c r="GM132" s="56"/>
      <c r="GN132" s="56"/>
      <c r="GO132" s="56"/>
      <c r="GP132" s="56"/>
      <c r="GR132" s="56"/>
      <c r="GS132" s="56"/>
      <c r="GT132" s="56"/>
      <c r="GU132" s="56"/>
      <c r="GV132" s="56"/>
      <c r="GW132" s="56"/>
      <c r="GX132" s="56"/>
      <c r="GY132" s="56"/>
      <c r="GZ132" s="56"/>
      <c r="HB132" s="56"/>
      <c r="HC132" s="56"/>
      <c r="HD132" s="56"/>
      <c r="HE132" s="56"/>
      <c r="HF132" s="56"/>
      <c r="HG132" s="56"/>
      <c r="HH132" s="56"/>
      <c r="HI132" s="56"/>
      <c r="HJ132" s="56"/>
      <c r="HL132" s="56"/>
      <c r="HM132" s="56"/>
      <c r="HN132" s="56"/>
      <c r="HO132" s="56"/>
      <c r="HP132" s="56"/>
      <c r="HQ132" s="56"/>
      <c r="HR132" s="56"/>
      <c r="HS132" s="56"/>
      <c r="HT132" s="56"/>
      <c r="HV132" s="56"/>
      <c r="HW132" s="56"/>
      <c r="HX132" s="56"/>
      <c r="HY132" s="56"/>
      <c r="HZ132" s="56"/>
      <c r="IA132" s="56"/>
      <c r="IB132" s="56"/>
      <c r="IC132" s="56"/>
      <c r="ID132" s="56"/>
      <c r="IF132" s="56"/>
      <c r="IG132" s="56"/>
      <c r="IH132" s="56"/>
      <c r="II132" s="56"/>
      <c r="IJ132" s="56"/>
      <c r="IK132" s="56"/>
      <c r="IL132" s="56"/>
      <c r="IM132" s="56"/>
      <c r="IN132" s="56"/>
      <c r="IP132" s="56"/>
      <c r="IQ132" s="56"/>
      <c r="IR132" s="56"/>
      <c r="IS132" s="56"/>
      <c r="IT132" s="56"/>
      <c r="IU132" s="56"/>
    </row>
    <row r="133" spans="1:255" ht="12.75" customHeight="1" thickBot="1" x14ac:dyDescent="0.25">
      <c r="A133" s="11"/>
      <c r="B133" s="106">
        <v>954.8</v>
      </c>
      <c r="C133" s="85" t="s">
        <v>79</v>
      </c>
      <c r="D133" s="86"/>
      <c r="E133" s="47"/>
      <c r="F133" s="47"/>
      <c r="G133" s="47"/>
      <c r="H133" s="48"/>
      <c r="I133" s="49">
        <f t="shared" si="4"/>
        <v>0</v>
      </c>
      <c r="J133" s="56"/>
      <c r="K133" s="56"/>
      <c r="L133" s="56"/>
      <c r="M133" s="56"/>
      <c r="N133" s="56"/>
      <c r="O133" s="56"/>
      <c r="P133" s="56"/>
      <c r="Q133" s="56"/>
      <c r="R133" s="56"/>
      <c r="T133" s="56"/>
      <c r="U133" s="56"/>
      <c r="V133" s="56"/>
      <c r="W133" s="56"/>
      <c r="X133" s="56"/>
      <c r="Y133" s="56"/>
      <c r="Z133" s="56"/>
      <c r="AA133" s="56"/>
      <c r="AB133" s="56"/>
      <c r="AD133" s="56"/>
      <c r="AE133" s="56"/>
      <c r="AF133" s="56"/>
      <c r="AG133" s="56"/>
      <c r="AH133" s="56"/>
      <c r="AI133" s="56"/>
      <c r="AJ133" s="56"/>
      <c r="AK133" s="56"/>
      <c r="AL133" s="56"/>
      <c r="AN133" s="56"/>
      <c r="AO133" s="56"/>
      <c r="AP133" s="56"/>
      <c r="AQ133" s="56"/>
      <c r="AR133" s="56"/>
      <c r="AS133" s="56"/>
      <c r="AT133" s="56"/>
      <c r="AU133" s="56"/>
      <c r="AV133" s="56"/>
      <c r="AX133" s="56"/>
      <c r="AY133" s="56"/>
      <c r="AZ133" s="56"/>
      <c r="BA133" s="56"/>
      <c r="BB133" s="56"/>
      <c r="BC133" s="56"/>
      <c r="BD133" s="56"/>
      <c r="BE133" s="56"/>
      <c r="BF133" s="56"/>
      <c r="BH133" s="56"/>
      <c r="BI133" s="56"/>
      <c r="BJ133" s="56"/>
      <c r="BK133" s="56"/>
      <c r="BL133" s="56"/>
      <c r="BM133" s="56"/>
      <c r="BN133" s="56"/>
      <c r="BO133" s="56"/>
      <c r="BP133" s="56"/>
      <c r="BR133" s="56"/>
      <c r="BS133" s="56"/>
      <c r="BT133" s="56"/>
      <c r="BU133" s="56"/>
      <c r="BV133" s="56"/>
      <c r="BW133" s="56"/>
      <c r="BX133" s="56"/>
      <c r="BY133" s="56"/>
      <c r="BZ133" s="56"/>
      <c r="CB133" s="56"/>
      <c r="CC133" s="56"/>
      <c r="CD133" s="56"/>
      <c r="CE133" s="56"/>
      <c r="CF133" s="56"/>
      <c r="CG133" s="56"/>
      <c r="CH133" s="56"/>
      <c r="CI133" s="56"/>
      <c r="CJ133" s="56"/>
      <c r="CL133" s="56"/>
      <c r="CM133" s="56"/>
      <c r="CN133" s="56"/>
      <c r="CO133" s="56"/>
      <c r="CP133" s="56"/>
      <c r="CQ133" s="56"/>
      <c r="CR133" s="56"/>
      <c r="CS133" s="56"/>
      <c r="CT133" s="56"/>
      <c r="CV133" s="56"/>
      <c r="CW133" s="56"/>
      <c r="CX133" s="56"/>
      <c r="CY133" s="56"/>
      <c r="CZ133" s="56"/>
      <c r="DA133" s="56"/>
      <c r="DB133" s="56"/>
      <c r="DC133" s="56"/>
      <c r="DD133" s="56"/>
      <c r="DF133" s="56"/>
      <c r="DG133" s="56"/>
      <c r="DH133" s="56"/>
      <c r="DI133" s="56"/>
      <c r="DJ133" s="56"/>
      <c r="DK133" s="56"/>
      <c r="DL133" s="56"/>
      <c r="DM133" s="56"/>
      <c r="DN133" s="56"/>
      <c r="DP133" s="56"/>
      <c r="DQ133" s="56"/>
      <c r="DR133" s="56"/>
      <c r="DS133" s="56"/>
      <c r="DT133" s="56"/>
      <c r="DU133" s="56"/>
      <c r="DV133" s="56"/>
      <c r="DW133" s="56"/>
      <c r="DX133" s="56"/>
      <c r="DZ133" s="56"/>
      <c r="EA133" s="56"/>
      <c r="EB133" s="56"/>
      <c r="EC133" s="56"/>
      <c r="ED133" s="56"/>
      <c r="EE133" s="56"/>
      <c r="EF133" s="56"/>
      <c r="EG133" s="56"/>
      <c r="EH133" s="56"/>
      <c r="EJ133" s="56"/>
      <c r="EK133" s="56"/>
      <c r="EL133" s="56"/>
      <c r="EM133" s="56"/>
      <c r="EN133" s="56"/>
      <c r="EO133" s="56"/>
      <c r="EP133" s="56"/>
      <c r="EQ133" s="56"/>
      <c r="ER133" s="56"/>
      <c r="ET133" s="56"/>
      <c r="EU133" s="56"/>
      <c r="EV133" s="56"/>
      <c r="EW133" s="56"/>
      <c r="EX133" s="56"/>
      <c r="EY133" s="56"/>
      <c r="EZ133" s="56"/>
      <c r="FA133" s="56"/>
      <c r="FB133" s="56"/>
      <c r="FD133" s="56"/>
      <c r="FE133" s="56"/>
      <c r="FF133" s="56"/>
      <c r="FG133" s="56"/>
      <c r="FH133" s="56"/>
      <c r="FI133" s="56"/>
      <c r="FJ133" s="56"/>
      <c r="FK133" s="56"/>
      <c r="FL133" s="56"/>
      <c r="FN133" s="56"/>
      <c r="FO133" s="56"/>
      <c r="FP133" s="56"/>
      <c r="FQ133" s="56"/>
      <c r="FR133" s="56"/>
      <c r="FS133" s="56"/>
      <c r="FT133" s="56"/>
      <c r="FU133" s="56"/>
      <c r="FV133" s="56"/>
      <c r="FX133" s="56"/>
      <c r="FY133" s="56"/>
      <c r="FZ133" s="56"/>
      <c r="GA133" s="56"/>
      <c r="GB133" s="56"/>
      <c r="GC133" s="56"/>
      <c r="GD133" s="56"/>
      <c r="GE133" s="56"/>
      <c r="GF133" s="56"/>
      <c r="GH133" s="56"/>
      <c r="GI133" s="56"/>
      <c r="GJ133" s="56"/>
      <c r="GK133" s="56"/>
      <c r="GL133" s="56"/>
      <c r="GM133" s="56"/>
      <c r="GN133" s="56"/>
      <c r="GO133" s="56"/>
      <c r="GP133" s="56"/>
      <c r="GR133" s="56"/>
      <c r="GS133" s="56"/>
      <c r="GT133" s="56"/>
      <c r="GU133" s="56"/>
      <c r="GV133" s="56"/>
      <c r="GW133" s="56"/>
      <c r="GX133" s="56"/>
      <c r="GY133" s="56"/>
      <c r="GZ133" s="56"/>
      <c r="HB133" s="56"/>
      <c r="HC133" s="56"/>
      <c r="HD133" s="56"/>
      <c r="HE133" s="56"/>
      <c r="HF133" s="56"/>
      <c r="HG133" s="56"/>
      <c r="HH133" s="56"/>
      <c r="HI133" s="56"/>
      <c r="HJ133" s="56"/>
      <c r="HL133" s="56"/>
      <c r="HM133" s="56"/>
      <c r="HN133" s="56"/>
      <c r="HO133" s="56"/>
      <c r="HP133" s="56"/>
      <c r="HQ133" s="56"/>
      <c r="HR133" s="56"/>
      <c r="HS133" s="56"/>
      <c r="HT133" s="56"/>
      <c r="HV133" s="56"/>
      <c r="HW133" s="56"/>
      <c r="HX133" s="56"/>
      <c r="HY133" s="56"/>
      <c r="HZ133" s="56"/>
      <c r="IA133" s="56"/>
      <c r="IB133" s="56"/>
      <c r="IC133" s="56"/>
      <c r="ID133" s="56"/>
      <c r="IF133" s="56"/>
      <c r="IG133" s="56"/>
      <c r="IH133" s="56"/>
      <c r="II133" s="56"/>
      <c r="IJ133" s="56"/>
      <c r="IK133" s="56"/>
      <c r="IL133" s="56"/>
      <c r="IM133" s="56"/>
      <c r="IN133" s="56"/>
      <c r="IP133" s="56"/>
      <c r="IQ133" s="56"/>
      <c r="IR133" s="56"/>
      <c r="IS133" s="56"/>
      <c r="IT133" s="56"/>
      <c r="IU133" s="56"/>
    </row>
    <row r="134" spans="1:255" ht="12.75" customHeight="1" thickBot="1" x14ac:dyDescent="0.25">
      <c r="A134" s="11"/>
      <c r="B134" s="106">
        <v>706.97</v>
      </c>
      <c r="C134" s="85" t="s">
        <v>80</v>
      </c>
      <c r="D134" s="86"/>
      <c r="E134" s="47"/>
      <c r="F134" s="47"/>
      <c r="G134" s="47"/>
      <c r="H134" s="48"/>
      <c r="I134" s="49">
        <f t="shared" si="4"/>
        <v>0</v>
      </c>
      <c r="J134" s="56"/>
      <c r="K134" s="56"/>
      <c r="L134" s="56"/>
      <c r="M134" s="56"/>
      <c r="N134" s="56"/>
      <c r="O134" s="56"/>
      <c r="P134" s="56"/>
      <c r="Q134" s="56"/>
      <c r="R134" s="56"/>
      <c r="T134" s="56"/>
      <c r="U134" s="56"/>
      <c r="V134" s="56"/>
      <c r="W134" s="56"/>
      <c r="X134" s="56"/>
      <c r="Y134" s="56"/>
      <c r="Z134" s="56"/>
      <c r="AA134" s="56"/>
      <c r="AB134" s="56"/>
      <c r="AD134" s="56"/>
      <c r="AE134" s="56"/>
      <c r="AF134" s="56"/>
      <c r="AG134" s="56"/>
      <c r="AH134" s="56"/>
      <c r="AI134" s="56"/>
      <c r="AJ134" s="56"/>
      <c r="AK134" s="56"/>
      <c r="AL134" s="56"/>
      <c r="AN134" s="56"/>
      <c r="AO134" s="56"/>
      <c r="AP134" s="56"/>
      <c r="AQ134" s="56"/>
      <c r="AR134" s="56"/>
      <c r="AS134" s="56"/>
      <c r="AT134" s="56"/>
      <c r="AU134" s="56"/>
      <c r="AV134" s="56"/>
      <c r="AX134" s="56"/>
      <c r="AY134" s="56"/>
      <c r="AZ134" s="56"/>
      <c r="BA134" s="56"/>
      <c r="BB134" s="56"/>
      <c r="BC134" s="56"/>
      <c r="BD134" s="56"/>
      <c r="BE134" s="56"/>
      <c r="BF134" s="56"/>
      <c r="BH134" s="56"/>
      <c r="BI134" s="56"/>
      <c r="BJ134" s="56"/>
      <c r="BK134" s="56"/>
      <c r="BL134" s="56"/>
      <c r="BM134" s="56"/>
      <c r="BN134" s="56"/>
      <c r="BO134" s="56"/>
      <c r="BP134" s="56"/>
      <c r="BR134" s="56"/>
      <c r="BS134" s="56"/>
      <c r="BT134" s="56"/>
      <c r="BU134" s="56"/>
      <c r="BV134" s="56"/>
      <c r="BW134" s="56"/>
      <c r="BX134" s="56"/>
      <c r="BY134" s="56"/>
      <c r="BZ134" s="56"/>
      <c r="CB134" s="56"/>
      <c r="CC134" s="56"/>
      <c r="CD134" s="56"/>
      <c r="CE134" s="56"/>
      <c r="CF134" s="56"/>
      <c r="CG134" s="56"/>
      <c r="CH134" s="56"/>
      <c r="CI134" s="56"/>
      <c r="CJ134" s="56"/>
      <c r="CL134" s="56"/>
      <c r="CM134" s="56"/>
      <c r="CN134" s="56"/>
      <c r="CO134" s="56"/>
      <c r="CP134" s="56"/>
      <c r="CQ134" s="56"/>
      <c r="CR134" s="56"/>
      <c r="CS134" s="56"/>
      <c r="CT134" s="56"/>
      <c r="CV134" s="56"/>
      <c r="CW134" s="56"/>
      <c r="CX134" s="56"/>
      <c r="CY134" s="56"/>
      <c r="CZ134" s="56"/>
      <c r="DA134" s="56"/>
      <c r="DB134" s="56"/>
      <c r="DC134" s="56"/>
      <c r="DD134" s="56"/>
      <c r="DF134" s="56"/>
      <c r="DG134" s="56"/>
      <c r="DH134" s="56"/>
      <c r="DI134" s="56"/>
      <c r="DJ134" s="56"/>
      <c r="DK134" s="56"/>
      <c r="DL134" s="56"/>
      <c r="DM134" s="56"/>
      <c r="DN134" s="56"/>
      <c r="DP134" s="56"/>
      <c r="DQ134" s="56"/>
      <c r="DR134" s="56"/>
      <c r="DS134" s="56"/>
      <c r="DT134" s="56"/>
      <c r="DU134" s="56"/>
      <c r="DV134" s="56"/>
      <c r="DW134" s="56"/>
      <c r="DX134" s="56"/>
      <c r="DZ134" s="56"/>
      <c r="EA134" s="56"/>
      <c r="EB134" s="56"/>
      <c r="EC134" s="56"/>
      <c r="ED134" s="56"/>
      <c r="EE134" s="56"/>
      <c r="EF134" s="56"/>
      <c r="EG134" s="56"/>
      <c r="EH134" s="56"/>
      <c r="EJ134" s="56"/>
      <c r="EK134" s="56"/>
      <c r="EL134" s="56"/>
      <c r="EM134" s="56"/>
      <c r="EN134" s="56"/>
      <c r="EO134" s="56"/>
      <c r="EP134" s="56"/>
      <c r="EQ134" s="56"/>
      <c r="ER134" s="56"/>
      <c r="ET134" s="56"/>
      <c r="EU134" s="56"/>
      <c r="EV134" s="56"/>
      <c r="EW134" s="56"/>
      <c r="EX134" s="56"/>
      <c r="EY134" s="56"/>
      <c r="EZ134" s="56"/>
      <c r="FA134" s="56"/>
      <c r="FB134" s="56"/>
      <c r="FD134" s="56"/>
      <c r="FE134" s="56"/>
      <c r="FF134" s="56"/>
      <c r="FG134" s="56"/>
      <c r="FH134" s="56"/>
      <c r="FI134" s="56"/>
      <c r="FJ134" s="56"/>
      <c r="FK134" s="56"/>
      <c r="FL134" s="56"/>
      <c r="FN134" s="56"/>
      <c r="FO134" s="56"/>
      <c r="FP134" s="56"/>
      <c r="FQ134" s="56"/>
      <c r="FR134" s="56"/>
      <c r="FS134" s="56"/>
      <c r="FT134" s="56"/>
      <c r="FU134" s="56"/>
      <c r="FV134" s="56"/>
      <c r="FX134" s="56"/>
      <c r="FY134" s="56"/>
      <c r="FZ134" s="56"/>
      <c r="GA134" s="56"/>
      <c r="GB134" s="56"/>
      <c r="GC134" s="56"/>
      <c r="GD134" s="56"/>
      <c r="GE134" s="56"/>
      <c r="GF134" s="56"/>
      <c r="GH134" s="56"/>
      <c r="GI134" s="56"/>
      <c r="GJ134" s="56"/>
      <c r="GK134" s="56"/>
      <c r="GL134" s="56"/>
      <c r="GM134" s="56"/>
      <c r="GN134" s="56"/>
      <c r="GO134" s="56"/>
      <c r="GP134" s="56"/>
      <c r="GR134" s="56"/>
      <c r="GS134" s="56"/>
      <c r="GT134" s="56"/>
      <c r="GU134" s="56"/>
      <c r="GV134" s="56"/>
      <c r="GW134" s="56"/>
      <c r="GX134" s="56"/>
      <c r="GY134" s="56"/>
      <c r="GZ134" s="56"/>
      <c r="HB134" s="56"/>
      <c r="HC134" s="56"/>
      <c r="HD134" s="56"/>
      <c r="HE134" s="56"/>
      <c r="HF134" s="56"/>
      <c r="HG134" s="56"/>
      <c r="HH134" s="56"/>
      <c r="HI134" s="56"/>
      <c r="HJ134" s="56"/>
      <c r="HL134" s="56"/>
      <c r="HM134" s="56"/>
      <c r="HN134" s="56"/>
      <c r="HO134" s="56"/>
      <c r="HP134" s="56"/>
      <c r="HQ134" s="56"/>
      <c r="HR134" s="56"/>
      <c r="HS134" s="56"/>
      <c r="HT134" s="56"/>
      <c r="HV134" s="56"/>
      <c r="HW134" s="56"/>
      <c r="HX134" s="56"/>
      <c r="HY134" s="56"/>
      <c r="HZ134" s="56"/>
      <c r="IA134" s="56"/>
      <c r="IB134" s="56"/>
      <c r="IC134" s="56"/>
      <c r="ID134" s="56"/>
      <c r="IF134" s="56"/>
      <c r="IG134" s="56"/>
      <c r="IH134" s="56"/>
      <c r="II134" s="56"/>
      <c r="IJ134" s="56"/>
      <c r="IK134" s="56"/>
      <c r="IL134" s="56"/>
      <c r="IM134" s="56"/>
      <c r="IN134" s="56"/>
      <c r="IP134" s="56"/>
      <c r="IQ134" s="56"/>
      <c r="IR134" s="56"/>
      <c r="IS134" s="56"/>
      <c r="IT134" s="56"/>
      <c r="IU134" s="56"/>
    </row>
    <row r="135" spans="1:255" ht="13.5" thickBot="1" x14ac:dyDescent="0.25">
      <c r="A135" s="11"/>
      <c r="B135" s="185"/>
      <c r="C135" s="70" t="s">
        <v>87</v>
      </c>
      <c r="D135" s="163"/>
      <c r="E135" s="53"/>
      <c r="F135" s="53"/>
      <c r="G135" s="53"/>
      <c r="H135" s="153"/>
      <c r="I135" s="49">
        <v>473.65</v>
      </c>
      <c r="J135" s="56"/>
      <c r="K135" s="56"/>
      <c r="L135" s="56"/>
      <c r="M135" s="56"/>
      <c r="N135" s="56"/>
      <c r="O135" s="56"/>
      <c r="P135" s="56"/>
      <c r="Q135" s="56"/>
      <c r="R135" s="56"/>
      <c r="T135" s="56"/>
      <c r="U135" s="56"/>
      <c r="V135" s="56"/>
      <c r="W135" s="56"/>
      <c r="X135" s="56"/>
      <c r="Y135" s="56"/>
      <c r="Z135" s="56"/>
      <c r="AA135" s="56"/>
      <c r="AB135" s="56"/>
      <c r="AD135" s="56"/>
      <c r="AE135" s="56"/>
      <c r="AF135" s="56"/>
      <c r="AG135" s="56"/>
      <c r="AH135" s="56"/>
      <c r="AI135" s="56"/>
      <c r="AJ135" s="56"/>
      <c r="AK135" s="56"/>
      <c r="AL135" s="56"/>
      <c r="AN135" s="56"/>
      <c r="AO135" s="56"/>
      <c r="AP135" s="56"/>
      <c r="AQ135" s="56"/>
      <c r="AR135" s="56"/>
      <c r="AS135" s="56"/>
      <c r="AT135" s="56"/>
      <c r="AU135" s="56"/>
      <c r="AV135" s="56"/>
      <c r="AX135" s="56"/>
      <c r="AY135" s="56"/>
      <c r="AZ135" s="56"/>
      <c r="BA135" s="56"/>
      <c r="BB135" s="56"/>
      <c r="BC135" s="56"/>
      <c r="BD135" s="56"/>
      <c r="BE135" s="56"/>
      <c r="BF135" s="56"/>
      <c r="BH135" s="56"/>
      <c r="BI135" s="56"/>
      <c r="BJ135" s="56"/>
      <c r="BK135" s="56"/>
      <c r="BL135" s="56"/>
      <c r="BM135" s="56"/>
      <c r="BN135" s="56"/>
      <c r="BO135" s="56"/>
      <c r="BP135" s="56"/>
      <c r="BR135" s="56"/>
      <c r="BS135" s="56"/>
      <c r="BT135" s="56"/>
      <c r="BU135" s="56"/>
      <c r="BV135" s="56"/>
      <c r="BW135" s="56"/>
      <c r="BX135" s="56"/>
      <c r="BY135" s="56"/>
      <c r="BZ135" s="56"/>
      <c r="CB135" s="56"/>
      <c r="CC135" s="56"/>
      <c r="CD135" s="56"/>
      <c r="CE135" s="56"/>
      <c r="CF135" s="56"/>
      <c r="CG135" s="56"/>
      <c r="CH135" s="56"/>
      <c r="CI135" s="56"/>
      <c r="CJ135" s="56"/>
      <c r="CL135" s="56"/>
      <c r="CM135" s="56"/>
      <c r="CN135" s="56"/>
      <c r="CO135" s="56"/>
      <c r="CP135" s="56"/>
      <c r="CQ135" s="56"/>
      <c r="CR135" s="56"/>
      <c r="CS135" s="56"/>
      <c r="CT135" s="56"/>
      <c r="CV135" s="56"/>
      <c r="CW135" s="56"/>
      <c r="CX135" s="56"/>
      <c r="CY135" s="56"/>
      <c r="CZ135" s="56"/>
      <c r="DA135" s="56"/>
      <c r="DB135" s="56"/>
      <c r="DC135" s="56"/>
      <c r="DD135" s="56"/>
      <c r="DF135" s="56"/>
      <c r="DG135" s="56"/>
      <c r="DH135" s="56"/>
      <c r="DI135" s="56"/>
      <c r="DJ135" s="56"/>
      <c r="DK135" s="56"/>
      <c r="DL135" s="56"/>
      <c r="DM135" s="56"/>
      <c r="DN135" s="56"/>
      <c r="DP135" s="56"/>
      <c r="DQ135" s="56"/>
      <c r="DR135" s="56"/>
      <c r="DS135" s="56"/>
      <c r="DT135" s="56"/>
      <c r="DU135" s="56"/>
      <c r="DV135" s="56"/>
      <c r="DW135" s="56"/>
      <c r="DX135" s="56"/>
      <c r="DZ135" s="56"/>
      <c r="EA135" s="56"/>
      <c r="EB135" s="56"/>
      <c r="EC135" s="56"/>
      <c r="ED135" s="56"/>
      <c r="EE135" s="56"/>
      <c r="EF135" s="56"/>
      <c r="EG135" s="56"/>
      <c r="EH135" s="56"/>
      <c r="EJ135" s="56"/>
      <c r="EK135" s="56"/>
      <c r="EL135" s="56"/>
      <c r="EM135" s="56"/>
      <c r="EN135" s="56"/>
      <c r="EO135" s="56"/>
      <c r="EP135" s="56"/>
      <c r="EQ135" s="56"/>
      <c r="ER135" s="56"/>
      <c r="ET135" s="56"/>
      <c r="EU135" s="56"/>
      <c r="EV135" s="56"/>
      <c r="EW135" s="56"/>
      <c r="EX135" s="56"/>
      <c r="EY135" s="56"/>
      <c r="EZ135" s="56"/>
      <c r="FA135" s="56"/>
      <c r="FB135" s="56"/>
      <c r="FD135" s="56"/>
      <c r="FE135" s="56"/>
      <c r="FF135" s="56"/>
      <c r="FG135" s="56"/>
      <c r="FH135" s="56"/>
      <c r="FI135" s="56"/>
      <c r="FJ135" s="56"/>
      <c r="FK135" s="56"/>
      <c r="FL135" s="56"/>
      <c r="FN135" s="56"/>
      <c r="FO135" s="56"/>
      <c r="FP135" s="56"/>
      <c r="FQ135" s="56"/>
      <c r="FR135" s="56"/>
      <c r="FS135" s="56"/>
      <c r="FT135" s="56"/>
      <c r="FU135" s="56"/>
      <c r="FV135" s="56"/>
      <c r="FX135" s="56"/>
      <c r="FY135" s="56"/>
      <c r="FZ135" s="56"/>
      <c r="GA135" s="56"/>
      <c r="GB135" s="56"/>
      <c r="GC135" s="56"/>
      <c r="GD135" s="56"/>
      <c r="GE135" s="56"/>
      <c r="GF135" s="56"/>
      <c r="GH135" s="56"/>
      <c r="GI135" s="56"/>
      <c r="GJ135" s="56"/>
      <c r="GK135" s="56"/>
      <c r="GL135" s="56"/>
      <c r="GM135" s="56"/>
      <c r="GN135" s="56"/>
      <c r="GO135" s="56"/>
      <c r="GP135" s="56"/>
      <c r="GR135" s="56"/>
      <c r="GS135" s="56"/>
      <c r="GT135" s="56"/>
      <c r="GU135" s="56"/>
      <c r="GV135" s="56"/>
      <c r="GW135" s="56"/>
      <c r="GX135" s="56"/>
      <c r="GY135" s="56"/>
      <c r="GZ135" s="56"/>
      <c r="HB135" s="56"/>
      <c r="HC135" s="56"/>
      <c r="HD135" s="56"/>
      <c r="HE135" s="56"/>
      <c r="HF135" s="56"/>
      <c r="HG135" s="56"/>
      <c r="HH135" s="56"/>
      <c r="HI135" s="56"/>
      <c r="HJ135" s="56"/>
      <c r="HL135" s="56"/>
      <c r="HM135" s="56"/>
      <c r="HN135" s="56"/>
      <c r="HO135" s="56"/>
      <c r="HP135" s="56"/>
      <c r="HQ135" s="56"/>
      <c r="HR135" s="56"/>
      <c r="HS135" s="56"/>
      <c r="HT135" s="56"/>
      <c r="HV135" s="56"/>
      <c r="HW135" s="56"/>
      <c r="HX135" s="56"/>
      <c r="HY135" s="56"/>
      <c r="HZ135" s="56"/>
      <c r="IA135" s="56"/>
      <c r="IB135" s="56"/>
      <c r="IC135" s="56"/>
      <c r="ID135" s="56"/>
      <c r="IF135" s="56"/>
      <c r="IG135" s="56"/>
      <c r="IH135" s="56"/>
      <c r="II135" s="56"/>
      <c r="IJ135" s="56"/>
      <c r="IK135" s="56"/>
      <c r="IL135" s="56"/>
      <c r="IM135" s="56"/>
      <c r="IN135" s="56"/>
      <c r="IP135" s="56"/>
      <c r="IQ135" s="56"/>
      <c r="IR135" s="56"/>
      <c r="IS135" s="56"/>
      <c r="IT135" s="56"/>
      <c r="IU135" s="56"/>
    </row>
    <row r="136" spans="1:255" ht="12.75" customHeight="1" thickBot="1" x14ac:dyDescent="0.25">
      <c r="A136" s="11"/>
      <c r="B136" s="18">
        <f>SUM(B123:B134)</f>
        <v>9272.1699999999983</v>
      </c>
      <c r="C136" s="17"/>
      <c r="D136" s="18"/>
      <c r="E136" s="19"/>
      <c r="F136" s="17"/>
      <c r="G136" s="17"/>
      <c r="H136" s="18" t="s">
        <v>17</v>
      </c>
      <c r="I136" s="18">
        <f>SUM(I123:I135)</f>
        <v>473.65</v>
      </c>
      <c r="J136" s="56"/>
      <c r="K136" s="56"/>
      <c r="L136" s="56"/>
      <c r="M136" s="56"/>
      <c r="N136" s="56"/>
      <c r="O136" s="56"/>
      <c r="P136" s="56"/>
      <c r="Q136" s="56"/>
      <c r="R136" s="56"/>
      <c r="T136" s="56"/>
      <c r="U136" s="56"/>
      <c r="V136" s="56"/>
      <c r="W136" s="56"/>
      <c r="X136" s="56"/>
      <c r="Y136" s="56"/>
      <c r="Z136" s="56"/>
      <c r="AA136" s="56"/>
      <c r="AB136" s="56"/>
      <c r="AD136" s="56"/>
      <c r="AE136" s="56"/>
      <c r="AF136" s="56"/>
      <c r="AG136" s="56"/>
      <c r="AH136" s="56"/>
      <c r="AI136" s="56"/>
      <c r="AJ136" s="56"/>
      <c r="AK136" s="56"/>
      <c r="AL136" s="56"/>
      <c r="AN136" s="56"/>
      <c r="AO136" s="56"/>
      <c r="AP136" s="56"/>
      <c r="AQ136" s="56"/>
      <c r="AR136" s="56"/>
      <c r="AS136" s="56"/>
      <c r="AT136" s="56"/>
      <c r="AU136" s="56"/>
      <c r="AV136" s="56"/>
      <c r="AX136" s="56"/>
      <c r="AY136" s="56"/>
      <c r="AZ136" s="56"/>
      <c r="BA136" s="56"/>
      <c r="BB136" s="56"/>
      <c r="BC136" s="56"/>
      <c r="BD136" s="56"/>
      <c r="BE136" s="56"/>
      <c r="BF136" s="56"/>
      <c r="BH136" s="56"/>
      <c r="BI136" s="56"/>
      <c r="BJ136" s="56"/>
      <c r="BK136" s="56"/>
      <c r="BL136" s="56"/>
      <c r="BM136" s="56"/>
      <c r="BN136" s="56"/>
      <c r="BO136" s="56"/>
      <c r="BP136" s="56"/>
      <c r="BR136" s="56"/>
      <c r="BS136" s="56"/>
      <c r="BT136" s="56"/>
      <c r="BU136" s="56"/>
      <c r="BV136" s="56"/>
      <c r="BW136" s="56"/>
      <c r="BX136" s="56"/>
      <c r="BY136" s="56"/>
      <c r="BZ136" s="56"/>
      <c r="CB136" s="56"/>
      <c r="CC136" s="56"/>
      <c r="CD136" s="56"/>
      <c r="CE136" s="56"/>
      <c r="CF136" s="56"/>
      <c r="CG136" s="56"/>
      <c r="CH136" s="56"/>
      <c r="CI136" s="56"/>
      <c r="CJ136" s="56"/>
      <c r="CL136" s="56"/>
      <c r="CM136" s="56"/>
      <c r="CN136" s="56"/>
      <c r="CO136" s="56"/>
      <c r="CP136" s="56"/>
      <c r="CQ136" s="56"/>
      <c r="CR136" s="56"/>
      <c r="CS136" s="56"/>
      <c r="CT136" s="56"/>
      <c r="CV136" s="56"/>
      <c r="CW136" s="56"/>
      <c r="CX136" s="56"/>
      <c r="CY136" s="56"/>
      <c r="CZ136" s="56"/>
      <c r="DA136" s="56"/>
      <c r="DB136" s="56"/>
      <c r="DC136" s="56"/>
      <c r="DD136" s="56"/>
      <c r="DF136" s="56"/>
      <c r="DG136" s="56"/>
      <c r="DH136" s="56"/>
      <c r="DI136" s="56"/>
      <c r="DJ136" s="56"/>
      <c r="DK136" s="56"/>
      <c r="DL136" s="56"/>
      <c r="DM136" s="56"/>
      <c r="DN136" s="56"/>
      <c r="DP136" s="56"/>
      <c r="DQ136" s="56"/>
      <c r="DR136" s="56"/>
      <c r="DS136" s="56"/>
      <c r="DT136" s="56"/>
      <c r="DU136" s="56"/>
      <c r="DV136" s="56"/>
      <c r="DW136" s="56"/>
      <c r="DX136" s="56"/>
      <c r="DZ136" s="56"/>
      <c r="EA136" s="56"/>
      <c r="EB136" s="56"/>
      <c r="EC136" s="56"/>
      <c r="ED136" s="56"/>
      <c r="EE136" s="56"/>
      <c r="EF136" s="56"/>
      <c r="EG136" s="56"/>
      <c r="EH136" s="56"/>
      <c r="EJ136" s="56"/>
      <c r="EK136" s="56"/>
      <c r="EL136" s="56"/>
      <c r="EM136" s="56"/>
      <c r="EN136" s="56"/>
      <c r="EO136" s="56"/>
      <c r="EP136" s="56"/>
      <c r="EQ136" s="56"/>
      <c r="ER136" s="56"/>
      <c r="ET136" s="56"/>
      <c r="EU136" s="56"/>
      <c r="EV136" s="56"/>
      <c r="EW136" s="56"/>
      <c r="EX136" s="56"/>
      <c r="EY136" s="56"/>
      <c r="EZ136" s="56"/>
      <c r="FA136" s="56"/>
      <c r="FB136" s="56"/>
      <c r="FD136" s="56"/>
      <c r="FE136" s="56"/>
      <c r="FF136" s="56"/>
      <c r="FG136" s="56"/>
      <c r="FH136" s="56"/>
      <c r="FI136" s="56"/>
      <c r="FJ136" s="56"/>
      <c r="FK136" s="56"/>
      <c r="FL136" s="56"/>
      <c r="FN136" s="56"/>
      <c r="FO136" s="56"/>
      <c r="FP136" s="56"/>
      <c r="FQ136" s="56"/>
      <c r="FR136" s="56"/>
      <c r="FS136" s="56"/>
      <c r="FT136" s="56"/>
      <c r="FU136" s="56"/>
      <c r="FV136" s="56"/>
      <c r="FX136" s="56"/>
      <c r="FY136" s="56"/>
      <c r="FZ136" s="56"/>
      <c r="GA136" s="56"/>
      <c r="GB136" s="56"/>
      <c r="GC136" s="56"/>
      <c r="GD136" s="56"/>
      <c r="GE136" s="56"/>
      <c r="GF136" s="56"/>
      <c r="GH136" s="56"/>
      <c r="GI136" s="56"/>
      <c r="GJ136" s="56"/>
      <c r="GK136" s="56"/>
      <c r="GL136" s="56"/>
      <c r="GM136" s="56"/>
      <c r="GN136" s="56"/>
      <c r="GO136" s="56"/>
      <c r="GP136" s="56"/>
      <c r="GR136" s="56"/>
      <c r="GS136" s="56"/>
      <c r="GT136" s="56"/>
      <c r="GU136" s="56"/>
      <c r="GV136" s="56"/>
      <c r="GW136" s="56"/>
      <c r="GX136" s="56"/>
      <c r="GY136" s="56"/>
      <c r="GZ136" s="56"/>
      <c r="HB136" s="56"/>
      <c r="HC136" s="56"/>
      <c r="HD136" s="56"/>
      <c r="HE136" s="56"/>
      <c r="HF136" s="56"/>
      <c r="HG136" s="56"/>
      <c r="HH136" s="56"/>
      <c r="HI136" s="56"/>
      <c r="HJ136" s="56"/>
      <c r="HL136" s="56"/>
      <c r="HM136" s="56"/>
      <c r="HN136" s="56"/>
      <c r="HO136" s="56"/>
      <c r="HP136" s="56"/>
      <c r="HQ136" s="56"/>
      <c r="HR136" s="56"/>
      <c r="HS136" s="56"/>
      <c r="HT136" s="56"/>
      <c r="HV136" s="56"/>
      <c r="HW136" s="56"/>
      <c r="HX136" s="56"/>
      <c r="HY136" s="56"/>
      <c r="HZ136" s="56"/>
      <c r="IA136" s="56"/>
      <c r="IB136" s="56"/>
      <c r="IC136" s="56"/>
      <c r="ID136" s="56"/>
      <c r="IF136" s="56"/>
      <c r="IG136" s="56"/>
      <c r="IH136" s="56"/>
      <c r="II136" s="56"/>
      <c r="IJ136" s="56"/>
      <c r="IK136" s="56"/>
      <c r="IL136" s="56"/>
      <c r="IM136" s="56"/>
      <c r="IN136" s="56"/>
      <c r="IP136" s="56"/>
      <c r="IQ136" s="56"/>
      <c r="IR136" s="56"/>
      <c r="IS136" s="56"/>
      <c r="IT136" s="56"/>
      <c r="IU136" s="56"/>
    </row>
    <row r="137" spans="1:255" ht="64.5" thickBot="1" x14ac:dyDescent="0.25">
      <c r="A137" s="46" t="s">
        <v>97</v>
      </c>
      <c r="B137" s="114" t="s">
        <v>16</v>
      </c>
      <c r="C137" s="114" t="s">
        <v>5</v>
      </c>
      <c r="D137" s="114" t="s">
        <v>23</v>
      </c>
      <c r="E137" s="118" t="s">
        <v>18</v>
      </c>
      <c r="F137" s="114" t="s">
        <v>19</v>
      </c>
      <c r="G137" s="114" t="s">
        <v>10</v>
      </c>
      <c r="H137" s="114" t="s">
        <v>13</v>
      </c>
      <c r="I137" s="115" t="s">
        <v>12</v>
      </c>
      <c r="J137" s="56"/>
      <c r="K137" s="56"/>
      <c r="L137" s="56"/>
      <c r="M137" s="56"/>
      <c r="N137" s="56"/>
      <c r="O137" s="56"/>
      <c r="P137" s="56"/>
      <c r="Q137" s="56"/>
      <c r="R137" s="56"/>
      <c r="T137" s="56"/>
      <c r="U137" s="56"/>
      <c r="V137" s="56"/>
      <c r="W137" s="56"/>
      <c r="X137" s="56"/>
      <c r="Y137" s="56"/>
      <c r="Z137" s="56"/>
      <c r="AA137" s="56"/>
      <c r="AB137" s="56"/>
      <c r="AD137" s="56"/>
      <c r="AE137" s="56"/>
      <c r="AF137" s="56"/>
      <c r="AG137" s="56"/>
      <c r="AH137" s="56"/>
      <c r="AI137" s="56"/>
      <c r="AJ137" s="56"/>
      <c r="AK137" s="56"/>
      <c r="AL137" s="56"/>
      <c r="AN137" s="56"/>
      <c r="AO137" s="56"/>
      <c r="AP137" s="56"/>
      <c r="AQ137" s="56"/>
      <c r="AR137" s="56"/>
      <c r="AS137" s="56"/>
      <c r="AT137" s="56"/>
      <c r="AU137" s="56"/>
      <c r="AV137" s="56"/>
      <c r="AX137" s="56"/>
      <c r="AY137" s="56"/>
      <c r="AZ137" s="56"/>
      <c r="BA137" s="56"/>
      <c r="BB137" s="56"/>
      <c r="BC137" s="56"/>
      <c r="BD137" s="56"/>
      <c r="BE137" s="56"/>
      <c r="BF137" s="56"/>
      <c r="BH137" s="56"/>
      <c r="BI137" s="56"/>
      <c r="BJ137" s="56"/>
      <c r="BK137" s="56"/>
      <c r="BL137" s="56"/>
      <c r="BM137" s="56"/>
      <c r="BN137" s="56"/>
      <c r="BO137" s="56"/>
      <c r="BP137" s="56"/>
      <c r="BR137" s="56"/>
      <c r="BS137" s="56"/>
      <c r="BT137" s="56"/>
      <c r="BU137" s="56"/>
      <c r="BV137" s="56"/>
      <c r="BW137" s="56"/>
      <c r="BX137" s="56"/>
      <c r="BY137" s="56"/>
      <c r="BZ137" s="56"/>
      <c r="CB137" s="56"/>
      <c r="CC137" s="56"/>
      <c r="CD137" s="56"/>
      <c r="CE137" s="56"/>
      <c r="CF137" s="56"/>
      <c r="CG137" s="56"/>
      <c r="CH137" s="56"/>
      <c r="CI137" s="56"/>
      <c r="CJ137" s="56"/>
      <c r="CL137" s="56"/>
      <c r="CM137" s="56"/>
      <c r="CN137" s="56"/>
      <c r="CO137" s="56"/>
      <c r="CP137" s="56"/>
      <c r="CQ137" s="56"/>
      <c r="CR137" s="56"/>
      <c r="CS137" s="56"/>
      <c r="CT137" s="56"/>
      <c r="CV137" s="56"/>
      <c r="CW137" s="56"/>
      <c r="CX137" s="56"/>
      <c r="CY137" s="56"/>
      <c r="CZ137" s="56"/>
      <c r="DA137" s="56"/>
      <c r="DB137" s="56"/>
      <c r="DC137" s="56"/>
      <c r="DD137" s="56"/>
      <c r="DF137" s="56"/>
      <c r="DG137" s="56"/>
      <c r="DH137" s="56"/>
      <c r="DI137" s="56"/>
      <c r="DJ137" s="56"/>
      <c r="DK137" s="56"/>
      <c r="DL137" s="56"/>
      <c r="DM137" s="56"/>
      <c r="DN137" s="56"/>
      <c r="DP137" s="56"/>
      <c r="DQ137" s="56"/>
      <c r="DR137" s="56"/>
      <c r="DS137" s="56"/>
      <c r="DT137" s="56"/>
      <c r="DU137" s="56"/>
      <c r="DV137" s="56"/>
      <c r="DW137" s="56"/>
      <c r="DX137" s="56"/>
      <c r="DZ137" s="56"/>
      <c r="EA137" s="56"/>
      <c r="EB137" s="56"/>
      <c r="EC137" s="56"/>
      <c r="ED137" s="56"/>
      <c r="EE137" s="56"/>
      <c r="EF137" s="56"/>
      <c r="EG137" s="56"/>
      <c r="EH137" s="56"/>
      <c r="EJ137" s="56"/>
      <c r="EK137" s="56"/>
      <c r="EL137" s="56"/>
      <c r="EM137" s="56"/>
      <c r="EN137" s="56"/>
      <c r="EO137" s="56"/>
      <c r="EP137" s="56"/>
      <c r="EQ137" s="56"/>
      <c r="ER137" s="56"/>
      <c r="ET137" s="56"/>
      <c r="EU137" s="56"/>
      <c r="EV137" s="56"/>
      <c r="EW137" s="56"/>
      <c r="EX137" s="56"/>
      <c r="EY137" s="56"/>
      <c r="EZ137" s="56"/>
      <c r="FA137" s="56"/>
      <c r="FB137" s="56"/>
      <c r="FD137" s="56"/>
      <c r="FE137" s="56"/>
      <c r="FF137" s="56"/>
      <c r="FG137" s="56"/>
      <c r="FH137" s="56"/>
      <c r="FI137" s="56"/>
      <c r="FJ137" s="56"/>
      <c r="FK137" s="56"/>
      <c r="FL137" s="56"/>
      <c r="FN137" s="56"/>
      <c r="FO137" s="56"/>
      <c r="FP137" s="56"/>
      <c r="FQ137" s="56"/>
      <c r="FR137" s="56"/>
      <c r="FS137" s="56"/>
      <c r="FT137" s="56"/>
      <c r="FU137" s="56"/>
      <c r="FV137" s="56"/>
      <c r="FX137" s="56"/>
      <c r="FY137" s="56"/>
      <c r="FZ137" s="56"/>
      <c r="GA137" s="56"/>
      <c r="GB137" s="56"/>
      <c r="GC137" s="56"/>
      <c r="GD137" s="56"/>
      <c r="GE137" s="56"/>
      <c r="GF137" s="56"/>
      <c r="GH137" s="56"/>
      <c r="GI137" s="56"/>
      <c r="GJ137" s="56"/>
      <c r="GK137" s="56"/>
      <c r="GL137" s="56"/>
      <c r="GM137" s="56"/>
      <c r="GN137" s="56"/>
      <c r="GO137" s="56"/>
      <c r="GP137" s="56"/>
      <c r="GR137" s="56"/>
      <c r="GS137" s="56"/>
      <c r="GT137" s="56"/>
      <c r="GU137" s="56"/>
      <c r="GV137" s="56"/>
      <c r="GW137" s="56"/>
      <c r="GX137" s="56"/>
      <c r="GY137" s="56"/>
      <c r="GZ137" s="56"/>
      <c r="HB137" s="56"/>
      <c r="HC137" s="56"/>
      <c r="HD137" s="56"/>
      <c r="HE137" s="56"/>
      <c r="HF137" s="56"/>
      <c r="HG137" s="56"/>
      <c r="HH137" s="56"/>
      <c r="HI137" s="56"/>
      <c r="HJ137" s="56"/>
      <c r="HL137" s="56"/>
      <c r="HM137" s="56"/>
      <c r="HN137" s="56"/>
      <c r="HO137" s="56"/>
      <c r="HP137" s="56"/>
      <c r="HQ137" s="56"/>
      <c r="HR137" s="56"/>
      <c r="HS137" s="56"/>
      <c r="HT137" s="56"/>
      <c r="HV137" s="56"/>
      <c r="HW137" s="56"/>
      <c r="HX137" s="56"/>
      <c r="HY137" s="56"/>
      <c r="HZ137" s="56"/>
      <c r="IA137" s="56"/>
      <c r="IB137" s="56"/>
      <c r="IC137" s="56"/>
      <c r="ID137" s="56"/>
      <c r="IF137" s="56"/>
      <c r="IG137" s="56"/>
      <c r="IH137" s="56"/>
      <c r="II137" s="56"/>
      <c r="IJ137" s="56"/>
      <c r="IK137" s="56"/>
      <c r="IL137" s="56"/>
      <c r="IM137" s="56"/>
      <c r="IN137" s="56"/>
      <c r="IP137" s="56"/>
      <c r="IQ137" s="56"/>
      <c r="IR137" s="56"/>
      <c r="IS137" s="56"/>
      <c r="IT137" s="56"/>
      <c r="IU137" s="56"/>
    </row>
    <row r="138" spans="1:255" ht="39" thickBot="1" x14ac:dyDescent="0.25">
      <c r="A138" s="117" t="s">
        <v>2277</v>
      </c>
      <c r="B138" s="164"/>
      <c r="C138" s="85" t="s">
        <v>87</v>
      </c>
      <c r="D138" s="238"/>
      <c r="E138" s="239"/>
      <c r="F138" s="238"/>
      <c r="G138" s="239"/>
      <c r="H138" s="255"/>
      <c r="I138" s="256">
        <v>10677.52</v>
      </c>
    </row>
    <row r="139" spans="1:255" ht="13.5" thickBot="1" x14ac:dyDescent="0.25">
      <c r="A139" s="46"/>
      <c r="B139" s="76">
        <f>SUM(B138:B138)</f>
        <v>0</v>
      </c>
      <c r="C139" s="75"/>
      <c r="D139" s="76"/>
      <c r="E139" s="77"/>
      <c r="F139" s="75"/>
      <c r="G139" s="75"/>
      <c r="H139" s="76" t="s">
        <v>17</v>
      </c>
      <c r="I139" s="76">
        <f>SUM(I138:I138)</f>
        <v>10677.52</v>
      </c>
    </row>
    <row r="140" spans="1:255" ht="51.75" thickBot="1" x14ac:dyDescent="0.25">
      <c r="A140" s="134" t="s">
        <v>96</v>
      </c>
      <c r="B140" s="114" t="s">
        <v>16</v>
      </c>
      <c r="C140" s="114" t="s">
        <v>5</v>
      </c>
      <c r="D140" s="114" t="s">
        <v>23</v>
      </c>
      <c r="E140" s="279" t="s">
        <v>18</v>
      </c>
      <c r="F140" s="114" t="s">
        <v>19</v>
      </c>
      <c r="G140" s="114" t="s">
        <v>10</v>
      </c>
      <c r="H140" s="114" t="s">
        <v>13</v>
      </c>
      <c r="I140" s="115" t="s">
        <v>12</v>
      </c>
    </row>
    <row r="141" spans="1:255" ht="13.5" thickBot="1" x14ac:dyDescent="0.25">
      <c r="A141" s="206"/>
      <c r="B141" s="185"/>
      <c r="C141" s="70" t="s">
        <v>87</v>
      </c>
      <c r="D141" s="163"/>
      <c r="E141" s="53"/>
      <c r="F141" s="53"/>
      <c r="G141" s="53"/>
      <c r="H141" s="153"/>
      <c r="I141" s="471">
        <v>15082.96</v>
      </c>
    </row>
    <row r="142" spans="1:255" ht="13.5" thickBot="1" x14ac:dyDescent="0.25">
      <c r="A142" s="134"/>
      <c r="B142" s="271"/>
      <c r="C142" s="75"/>
      <c r="D142" s="76"/>
      <c r="E142" s="77"/>
      <c r="F142" s="75"/>
      <c r="G142" s="75"/>
      <c r="H142" s="76"/>
      <c r="I142" s="78">
        <f>SUM(I141)</f>
        <v>15082.96</v>
      </c>
    </row>
    <row r="143" spans="1:255" x14ac:dyDescent="0.2">
      <c r="A143" s="9"/>
      <c r="B143" s="9"/>
      <c r="C143" s="9"/>
      <c r="D143" s="9"/>
      <c r="E143" s="9"/>
      <c r="F143" s="20"/>
      <c r="G143" s="20"/>
      <c r="H143" s="20"/>
      <c r="I143" s="20"/>
    </row>
    <row r="144" spans="1:255" ht="12.75" customHeight="1" x14ac:dyDescent="0.2">
      <c r="A144" s="21" t="s">
        <v>21</v>
      </c>
      <c r="B144" s="22"/>
      <c r="C144" s="23"/>
      <c r="D144" s="4" t="s">
        <v>9</v>
      </c>
      <c r="E144" s="4" t="s">
        <v>6</v>
      </c>
      <c r="F144" s="119" t="s">
        <v>7</v>
      </c>
    </row>
    <row r="145" spans="1:7" ht="12.75" customHeight="1" x14ac:dyDescent="0.2">
      <c r="A145" s="642" t="s">
        <v>15</v>
      </c>
      <c r="B145" s="643"/>
      <c r="C145" s="25"/>
      <c r="D145" s="26">
        <f>B40</f>
        <v>29237.32</v>
      </c>
      <c r="E145" s="26">
        <f>I40</f>
        <v>13372.439999999999</v>
      </c>
      <c r="F145" s="120">
        <f>D145+E145</f>
        <v>42609.759999999995</v>
      </c>
    </row>
    <row r="146" spans="1:7" ht="12.75" customHeight="1" x14ac:dyDescent="0.2">
      <c r="A146" s="642" t="s">
        <v>1067</v>
      </c>
      <c r="B146" s="643"/>
      <c r="C146" s="25"/>
      <c r="D146" s="26">
        <f>B62</f>
        <v>43011.200000000004</v>
      </c>
      <c r="E146" s="26">
        <f>I62</f>
        <v>1988.3700000000001</v>
      </c>
      <c r="F146" s="120">
        <f>D146+E146</f>
        <v>44999.570000000007</v>
      </c>
    </row>
    <row r="147" spans="1:7" ht="12.75" customHeight="1" x14ac:dyDescent="0.2">
      <c r="A147" s="642" t="s">
        <v>14</v>
      </c>
      <c r="B147" s="643"/>
      <c r="C147" s="25"/>
      <c r="D147" s="26">
        <f>B81</f>
        <v>17195.78</v>
      </c>
      <c r="E147" s="26">
        <f>I81</f>
        <v>82.23</v>
      </c>
      <c r="F147" s="120">
        <f>D147+E147</f>
        <v>17278.009999999998</v>
      </c>
    </row>
    <row r="148" spans="1:7" ht="12.75" customHeight="1" x14ac:dyDescent="0.2">
      <c r="A148" s="642" t="s">
        <v>146</v>
      </c>
      <c r="B148" s="643"/>
      <c r="C148" s="25"/>
      <c r="D148" s="26">
        <f>B96</f>
        <v>0</v>
      </c>
      <c r="E148" s="26">
        <f>I96</f>
        <v>0</v>
      </c>
      <c r="F148" s="120">
        <f>D148+E148</f>
        <v>0</v>
      </c>
      <c r="G148" s="56"/>
    </row>
    <row r="149" spans="1:7" ht="12.75" customHeight="1" x14ac:dyDescent="0.2">
      <c r="A149" s="642" t="s">
        <v>26</v>
      </c>
      <c r="B149" s="643"/>
      <c r="C149" s="25"/>
      <c r="D149" s="26">
        <f>B136</f>
        <v>9272.1699999999983</v>
      </c>
      <c r="E149" s="26">
        <f>I136</f>
        <v>473.65</v>
      </c>
      <c r="F149" s="120">
        <f>D149+E149</f>
        <v>9745.8199999999979</v>
      </c>
      <c r="G149" s="56"/>
    </row>
    <row r="150" spans="1:7" ht="12.75" customHeight="1" x14ac:dyDescent="0.2">
      <c r="A150" s="646" t="s">
        <v>69</v>
      </c>
      <c r="B150" s="647"/>
      <c r="C150" s="245"/>
      <c r="D150" s="246"/>
      <c r="E150" s="246"/>
      <c r="F150" s="242">
        <f>F151+F154+F155+F156+F157+F152+F153</f>
        <v>37295.56</v>
      </c>
      <c r="G150" s="56"/>
    </row>
    <row r="151" spans="1:7" ht="12.75" customHeight="1" x14ac:dyDescent="0.2">
      <c r="A151" s="644" t="s">
        <v>82</v>
      </c>
      <c r="B151" s="645"/>
      <c r="C151" s="25"/>
      <c r="D151" s="26"/>
      <c r="E151" s="26"/>
      <c r="F151" s="120">
        <f>I110</f>
        <v>2934.9700000000012</v>
      </c>
      <c r="G151" s="56"/>
    </row>
    <row r="152" spans="1:7" ht="57" customHeight="1" x14ac:dyDescent="0.2">
      <c r="A152" s="650" t="s">
        <v>2275</v>
      </c>
      <c r="B152" s="651"/>
      <c r="C152" s="25"/>
      <c r="D152" s="26"/>
      <c r="E152" s="26"/>
      <c r="F152" s="120">
        <f>I113</f>
        <v>57.65</v>
      </c>
      <c r="G152" s="56"/>
    </row>
    <row r="153" spans="1:7" ht="53.45" customHeight="1" x14ac:dyDescent="0.2">
      <c r="A153" s="650" t="s">
        <v>2276</v>
      </c>
      <c r="B153" s="651"/>
      <c r="C153" s="25"/>
      <c r="D153" s="26"/>
      <c r="E153" s="26"/>
      <c r="F153" s="120">
        <f>I116</f>
        <v>406.06</v>
      </c>
      <c r="G153" s="56"/>
    </row>
    <row r="154" spans="1:7" ht="12.75" customHeight="1" x14ac:dyDescent="0.2">
      <c r="A154" s="642" t="s">
        <v>2270</v>
      </c>
      <c r="B154" s="643"/>
      <c r="C154" s="25"/>
      <c r="D154" s="26"/>
      <c r="E154" s="26"/>
      <c r="F154" s="120">
        <f>I117</f>
        <v>28438.560000000001</v>
      </c>
      <c r="G154" s="56"/>
    </row>
    <row r="155" spans="1:7" ht="12.75" customHeight="1" x14ac:dyDescent="0.2">
      <c r="A155" s="644" t="s">
        <v>84</v>
      </c>
      <c r="B155" s="645"/>
      <c r="C155" s="25"/>
      <c r="D155" s="26"/>
      <c r="E155" s="26"/>
      <c r="F155" s="120">
        <f>I118</f>
        <v>2113.4499999999998</v>
      </c>
      <c r="G155" s="56"/>
    </row>
    <row r="156" spans="1:7" ht="12.75" customHeight="1" x14ac:dyDescent="0.2">
      <c r="A156" s="644" t="s">
        <v>86</v>
      </c>
      <c r="B156" s="645"/>
      <c r="C156" s="25"/>
      <c r="D156" s="26"/>
      <c r="E156" s="26"/>
      <c r="F156" s="120">
        <f>I119</f>
        <v>1929.45</v>
      </c>
      <c r="G156" s="56"/>
    </row>
    <row r="157" spans="1:7" ht="12.75" customHeight="1" x14ac:dyDescent="0.2">
      <c r="A157" s="644" t="s">
        <v>88</v>
      </c>
      <c r="B157" s="645"/>
      <c r="C157" s="25"/>
      <c r="D157" s="26"/>
      <c r="E157" s="26"/>
      <c r="F157" s="120">
        <f>I120</f>
        <v>1415.42</v>
      </c>
      <c r="G157" s="56"/>
    </row>
    <row r="158" spans="1:7" ht="24.6" customHeight="1" x14ac:dyDescent="0.2">
      <c r="A158" s="650" t="s">
        <v>2</v>
      </c>
      <c r="B158" s="651"/>
      <c r="C158" s="25"/>
      <c r="D158" s="26">
        <f>B139</f>
        <v>0</v>
      </c>
      <c r="E158" s="26"/>
      <c r="F158" s="120">
        <f>D158+E158+I139</f>
        <v>10677.52</v>
      </c>
      <c r="G158" s="56"/>
    </row>
    <row r="159" spans="1:7" ht="25.15" customHeight="1" x14ac:dyDescent="0.2">
      <c r="A159" s="650" t="s">
        <v>96</v>
      </c>
      <c r="B159" s="651"/>
      <c r="C159" s="25"/>
      <c r="D159" s="26"/>
      <c r="E159" s="26"/>
      <c r="F159" s="120">
        <f>I142</f>
        <v>15082.96</v>
      </c>
      <c r="G159" s="56"/>
    </row>
    <row r="160" spans="1:7" ht="12.75" customHeight="1" x14ac:dyDescent="0.2">
      <c r="A160" s="648" t="s">
        <v>22</v>
      </c>
      <c r="B160" s="649"/>
      <c r="C160" s="27"/>
      <c r="D160" s="28">
        <f>SUM(D145:D158)</f>
        <v>98716.47</v>
      </c>
      <c r="E160" s="28">
        <f>SUM(E145:E149)</f>
        <v>15916.689999999999</v>
      </c>
      <c r="F160" s="121">
        <f>F145+F146+F147+F148+F149+F150+F158+F159</f>
        <v>177689.19999999995</v>
      </c>
      <c r="G160" s="45"/>
    </row>
  </sheetData>
  <autoFilter ref="A5:I136"/>
  <mergeCells count="39">
    <mergeCell ref="A42:A43"/>
    <mergeCell ref="A152:B152"/>
    <mergeCell ref="D42:D43"/>
    <mergeCell ref="C6:C24"/>
    <mergeCell ref="B6:B24"/>
    <mergeCell ref="A147:B147"/>
    <mergeCell ref="A98:A110"/>
    <mergeCell ref="C45:C50"/>
    <mergeCell ref="A77:A79"/>
    <mergeCell ref="D6:D23"/>
    <mergeCell ref="A45:A50"/>
    <mergeCell ref="A159:B159"/>
    <mergeCell ref="A154:B154"/>
    <mergeCell ref="A151:B151"/>
    <mergeCell ref="A150:B150"/>
    <mergeCell ref="A149:B149"/>
    <mergeCell ref="A148:B148"/>
    <mergeCell ref="A146:B146"/>
    <mergeCell ref="A157:B157"/>
    <mergeCell ref="A160:B160"/>
    <mergeCell ref="A145:B145"/>
    <mergeCell ref="A158:B158"/>
    <mergeCell ref="A155:B155"/>
    <mergeCell ref="A156:B156"/>
    <mergeCell ref="G1:H1"/>
    <mergeCell ref="G2:H2"/>
    <mergeCell ref="A1:B1"/>
    <mergeCell ref="A6:A23"/>
    <mergeCell ref="C25:C28"/>
    <mergeCell ref="C42:C44"/>
    <mergeCell ref="A153:B153"/>
    <mergeCell ref="D45:D50"/>
    <mergeCell ref="B42:B44"/>
    <mergeCell ref="A25:A28"/>
    <mergeCell ref="B25:B28"/>
    <mergeCell ref="B45:B50"/>
    <mergeCell ref="A111:A113"/>
    <mergeCell ref="A114:A116"/>
    <mergeCell ref="D25:D28"/>
  </mergeCells>
  <phoneticPr fontId="0" type="noConversion"/>
  <pageMargins left="0" right="0" top="0.39370078740157483" bottom="0.39370078740157483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60"/>
  <dimension ref="A1:IU283"/>
  <sheetViews>
    <sheetView topLeftCell="A274" zoomScaleNormal="100" workbookViewId="0">
      <selection activeCell="B204" sqref="B204"/>
    </sheetView>
  </sheetViews>
  <sheetFormatPr defaultRowHeight="12.75" customHeight="1" x14ac:dyDescent="0.2"/>
  <cols>
    <col min="1" max="1" width="27" customWidth="1"/>
    <col min="2" max="2" width="12" customWidth="1"/>
    <col min="3" max="3" width="13.7109375" bestFit="1" customWidth="1"/>
    <col min="4" max="4" width="16.140625" customWidth="1"/>
    <col min="5" max="5" width="25.7109375" customWidth="1"/>
    <col min="6" max="6" width="13.28515625" customWidth="1"/>
    <col min="7" max="7" width="7.28515625" customWidth="1"/>
    <col min="8" max="8" width="12.85546875" customWidth="1"/>
    <col min="9" max="9" width="12.5703125" customWidth="1"/>
  </cols>
  <sheetData>
    <row r="1" spans="1:9" ht="12.75" customHeight="1" x14ac:dyDescent="0.2">
      <c r="A1" s="708" t="s">
        <v>85</v>
      </c>
      <c r="B1" s="70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4482.5</v>
      </c>
      <c r="E2" s="5">
        <v>1306298.74</v>
      </c>
      <c r="F2" s="6">
        <v>1269169.46</v>
      </c>
      <c r="G2" s="640">
        <f>E2-F2</f>
        <v>37129.280000000028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48</v>
      </c>
      <c r="E3" s="1">
        <v>10</v>
      </c>
      <c r="F3" s="1"/>
      <c r="G3" s="1"/>
      <c r="H3" s="1" t="s">
        <v>25</v>
      </c>
      <c r="I3" s="8">
        <f>F2-F283</f>
        <v>-54596.66100000008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51.7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x14ac:dyDescent="0.2">
      <c r="A6" s="260"/>
      <c r="B6" s="33">
        <v>10763.44</v>
      </c>
      <c r="C6" s="33" t="s">
        <v>66</v>
      </c>
      <c r="D6" s="262"/>
      <c r="E6" s="35"/>
      <c r="F6" s="35"/>
      <c r="G6" s="35"/>
      <c r="H6" s="36"/>
      <c r="I6" s="157">
        <f t="shared" ref="I6:I46" si="0">G6*H6</f>
        <v>0</v>
      </c>
    </row>
    <row r="7" spans="1:9" ht="12.75" customHeight="1" x14ac:dyDescent="0.2">
      <c r="A7" s="263"/>
      <c r="B7" s="13">
        <v>11698.65</v>
      </c>
      <c r="C7" s="13" t="s">
        <v>67</v>
      </c>
      <c r="D7" s="265"/>
      <c r="E7" s="15"/>
      <c r="F7" s="15"/>
      <c r="G7" s="15"/>
      <c r="H7" s="16"/>
      <c r="I7" s="157">
        <f t="shared" si="0"/>
        <v>0</v>
      </c>
    </row>
    <row r="8" spans="1:9" ht="12.75" customHeight="1" thickBot="1" x14ac:dyDescent="0.25">
      <c r="A8" s="308"/>
      <c r="B8" s="71">
        <v>16305.12</v>
      </c>
      <c r="C8" s="71" t="s">
        <v>70</v>
      </c>
      <c r="D8" s="318"/>
      <c r="E8" s="73"/>
      <c r="F8" s="73"/>
      <c r="G8" s="73"/>
      <c r="H8" s="74"/>
      <c r="I8" s="165">
        <f t="shared" si="0"/>
        <v>0</v>
      </c>
    </row>
    <row r="9" spans="1:9" ht="12.75" customHeight="1" x14ac:dyDescent="0.2">
      <c r="A9" s="622" t="s">
        <v>762</v>
      </c>
      <c r="B9" s="625">
        <v>13908.52</v>
      </c>
      <c r="C9" s="625" t="s">
        <v>72</v>
      </c>
      <c r="D9" s="625" t="s">
        <v>407</v>
      </c>
      <c r="E9" s="37" t="s">
        <v>255</v>
      </c>
      <c r="F9" s="37" t="s">
        <v>258</v>
      </c>
      <c r="G9" s="37">
        <v>0.4</v>
      </c>
      <c r="H9" s="38">
        <v>780</v>
      </c>
      <c r="I9" s="39">
        <f t="shared" si="0"/>
        <v>312</v>
      </c>
    </row>
    <row r="10" spans="1:9" ht="12.75" customHeight="1" x14ac:dyDescent="0.2">
      <c r="A10" s="623"/>
      <c r="B10" s="632"/>
      <c r="C10" s="632"/>
      <c r="D10" s="632"/>
      <c r="E10" s="15" t="s">
        <v>127</v>
      </c>
      <c r="F10" s="15" t="s">
        <v>100</v>
      </c>
      <c r="G10" s="15">
        <v>0.4</v>
      </c>
      <c r="H10" s="16">
        <v>80</v>
      </c>
      <c r="I10" s="157">
        <f t="shared" si="0"/>
        <v>32</v>
      </c>
    </row>
    <row r="11" spans="1:9" ht="12.75" customHeight="1" x14ac:dyDescent="0.2">
      <c r="A11" s="623"/>
      <c r="B11" s="632"/>
      <c r="C11" s="632"/>
      <c r="D11" s="632"/>
      <c r="E11" s="15" t="s">
        <v>502</v>
      </c>
      <c r="F11" s="15" t="s">
        <v>100</v>
      </c>
      <c r="G11" s="15">
        <v>0.2</v>
      </c>
      <c r="H11" s="16">
        <v>68</v>
      </c>
      <c r="I11" s="157">
        <f t="shared" si="0"/>
        <v>13.600000000000001</v>
      </c>
    </row>
    <row r="12" spans="1:9" ht="12.75" customHeight="1" x14ac:dyDescent="0.2">
      <c r="A12" s="623"/>
      <c r="B12" s="632"/>
      <c r="C12" s="632"/>
      <c r="D12" s="632"/>
      <c r="E12" s="15" t="s">
        <v>763</v>
      </c>
      <c r="F12" s="15" t="s">
        <v>100</v>
      </c>
      <c r="G12" s="15">
        <v>3</v>
      </c>
      <c r="H12" s="16">
        <v>175</v>
      </c>
      <c r="I12" s="157">
        <f t="shared" si="0"/>
        <v>525</v>
      </c>
    </row>
    <row r="13" spans="1:9" ht="12.75" customHeight="1" x14ac:dyDescent="0.2">
      <c r="A13" s="623"/>
      <c r="B13" s="632"/>
      <c r="C13" s="632"/>
      <c r="D13" s="632"/>
      <c r="E13" s="15" t="s">
        <v>765</v>
      </c>
      <c r="F13" s="15" t="s">
        <v>100</v>
      </c>
      <c r="G13" s="15">
        <v>0.1</v>
      </c>
      <c r="H13" s="16">
        <v>170</v>
      </c>
      <c r="I13" s="157">
        <f t="shared" si="0"/>
        <v>17</v>
      </c>
    </row>
    <row r="14" spans="1:9" ht="12.75" customHeight="1" x14ac:dyDescent="0.2">
      <c r="A14" s="623"/>
      <c r="B14" s="632"/>
      <c r="C14" s="632"/>
      <c r="D14" s="632"/>
      <c r="E14" s="15" t="s">
        <v>764</v>
      </c>
      <c r="F14" s="15" t="s">
        <v>100</v>
      </c>
      <c r="G14" s="15">
        <v>0.1</v>
      </c>
      <c r="H14" s="16">
        <v>170</v>
      </c>
      <c r="I14" s="157">
        <f t="shared" si="0"/>
        <v>17</v>
      </c>
    </row>
    <row r="15" spans="1:9" ht="12.75" customHeight="1" x14ac:dyDescent="0.2">
      <c r="A15" s="623"/>
      <c r="B15" s="632"/>
      <c r="C15" s="632"/>
      <c r="D15" s="632"/>
      <c r="E15" s="15" t="s">
        <v>766</v>
      </c>
      <c r="F15" s="15" t="s">
        <v>100</v>
      </c>
      <c r="G15" s="15">
        <v>0.1</v>
      </c>
      <c r="H15" s="16">
        <v>125</v>
      </c>
      <c r="I15" s="157">
        <f t="shared" si="0"/>
        <v>12.5</v>
      </c>
    </row>
    <row r="16" spans="1:9" x14ac:dyDescent="0.2">
      <c r="A16" s="623"/>
      <c r="B16" s="632"/>
      <c r="C16" s="632"/>
      <c r="D16" s="632"/>
      <c r="E16" s="15" t="s">
        <v>767</v>
      </c>
      <c r="F16" s="15" t="s">
        <v>99</v>
      </c>
      <c r="G16" s="15">
        <v>0.5</v>
      </c>
      <c r="H16" s="16">
        <v>574</v>
      </c>
      <c r="I16" s="157">
        <f t="shared" si="0"/>
        <v>287</v>
      </c>
    </row>
    <row r="17" spans="1:9" ht="12.75" customHeight="1" thickBot="1" x14ac:dyDescent="0.25">
      <c r="A17" s="624"/>
      <c r="B17" s="626"/>
      <c r="C17" s="626"/>
      <c r="D17" s="626"/>
      <c r="E17" s="40" t="s">
        <v>151</v>
      </c>
      <c r="F17" s="40" t="s">
        <v>100</v>
      </c>
      <c r="G17" s="40">
        <v>0.2</v>
      </c>
      <c r="H17" s="41">
        <v>80</v>
      </c>
      <c r="I17" s="200">
        <f t="shared" si="0"/>
        <v>16</v>
      </c>
    </row>
    <row r="18" spans="1:9" ht="12.75" customHeight="1" x14ac:dyDescent="0.2">
      <c r="A18" s="622" t="s">
        <v>473</v>
      </c>
      <c r="B18" s="625">
        <v>12630.11</v>
      </c>
      <c r="C18" s="625" t="s">
        <v>73</v>
      </c>
      <c r="D18" s="625" t="s">
        <v>953</v>
      </c>
      <c r="E18" s="37" t="s">
        <v>903</v>
      </c>
      <c r="F18" s="37" t="s">
        <v>101</v>
      </c>
      <c r="G18" s="37">
        <v>2</v>
      </c>
      <c r="H18" s="38">
        <v>22.88</v>
      </c>
      <c r="I18" s="39">
        <f t="shared" si="0"/>
        <v>45.76</v>
      </c>
    </row>
    <row r="19" spans="1:9" ht="12.75" customHeight="1" x14ac:dyDescent="0.2">
      <c r="A19" s="623"/>
      <c r="B19" s="632"/>
      <c r="C19" s="632"/>
      <c r="D19" s="632"/>
      <c r="E19" s="15" t="s">
        <v>824</v>
      </c>
      <c r="F19" s="15" t="s">
        <v>101</v>
      </c>
      <c r="G19" s="15">
        <v>2</v>
      </c>
      <c r="H19" s="16">
        <v>104.87</v>
      </c>
      <c r="I19" s="157">
        <f t="shared" si="0"/>
        <v>209.74</v>
      </c>
    </row>
    <row r="20" spans="1:9" ht="12.75" customHeight="1" x14ac:dyDescent="0.2">
      <c r="A20" s="623"/>
      <c r="B20" s="632"/>
      <c r="C20" s="632"/>
      <c r="D20" s="632"/>
      <c r="E20" s="15" t="s">
        <v>954</v>
      </c>
      <c r="F20" s="15" t="s">
        <v>100</v>
      </c>
      <c r="G20" s="15">
        <v>4</v>
      </c>
      <c r="H20" s="16">
        <v>175</v>
      </c>
      <c r="I20" s="157">
        <f t="shared" si="0"/>
        <v>700</v>
      </c>
    </row>
    <row r="21" spans="1:9" ht="12.75" customHeight="1" x14ac:dyDescent="0.2">
      <c r="A21" s="623"/>
      <c r="B21" s="632"/>
      <c r="C21" s="632"/>
      <c r="D21" s="632"/>
      <c r="E21" s="15" t="s">
        <v>127</v>
      </c>
      <c r="F21" s="15" t="s">
        <v>100</v>
      </c>
      <c r="G21" s="15">
        <v>0.5</v>
      </c>
      <c r="H21" s="16">
        <v>80</v>
      </c>
      <c r="I21" s="157">
        <f t="shared" si="0"/>
        <v>40</v>
      </c>
    </row>
    <row r="22" spans="1:9" ht="12.75" customHeight="1" x14ac:dyDescent="0.2">
      <c r="A22" s="623"/>
      <c r="B22" s="632"/>
      <c r="C22" s="632"/>
      <c r="D22" s="632"/>
      <c r="E22" s="15" t="s">
        <v>721</v>
      </c>
      <c r="F22" s="15" t="s">
        <v>100</v>
      </c>
      <c r="G22" s="15">
        <v>0.2</v>
      </c>
      <c r="H22" s="16">
        <v>80</v>
      </c>
      <c r="I22" s="157">
        <f t="shared" si="0"/>
        <v>16</v>
      </c>
    </row>
    <row r="23" spans="1:9" ht="12.75" customHeight="1" x14ac:dyDescent="0.2">
      <c r="A23" s="623"/>
      <c r="B23" s="632"/>
      <c r="C23" s="632"/>
      <c r="D23" s="632"/>
      <c r="E23" s="15" t="s">
        <v>151</v>
      </c>
      <c r="F23" s="15" t="s">
        <v>100</v>
      </c>
      <c r="G23" s="15">
        <v>0.5</v>
      </c>
      <c r="H23" s="16">
        <v>80</v>
      </c>
      <c r="I23" s="157">
        <f t="shared" si="0"/>
        <v>40</v>
      </c>
    </row>
    <row r="24" spans="1:9" ht="12.75" customHeight="1" x14ac:dyDescent="0.2">
      <c r="A24" s="623"/>
      <c r="B24" s="632"/>
      <c r="C24" s="632"/>
      <c r="D24" s="632"/>
      <c r="E24" s="15" t="s">
        <v>347</v>
      </c>
      <c r="F24" s="15" t="s">
        <v>99</v>
      </c>
      <c r="G24" s="15">
        <v>1</v>
      </c>
      <c r="H24" s="16">
        <v>170</v>
      </c>
      <c r="I24" s="157">
        <f t="shared" si="0"/>
        <v>170</v>
      </c>
    </row>
    <row r="25" spans="1:9" ht="12.75" customHeight="1" x14ac:dyDescent="0.2">
      <c r="A25" s="623"/>
      <c r="B25" s="632"/>
      <c r="C25" s="632"/>
      <c r="D25" s="632"/>
      <c r="E25" s="15" t="s">
        <v>417</v>
      </c>
      <c r="F25" s="15" t="s">
        <v>100</v>
      </c>
      <c r="G25" s="15">
        <v>0.2</v>
      </c>
      <c r="H25" s="16">
        <v>170</v>
      </c>
      <c r="I25" s="157">
        <f t="shared" si="0"/>
        <v>34</v>
      </c>
    </row>
    <row r="26" spans="1:9" ht="12.75" customHeight="1" thickBot="1" x14ac:dyDescent="0.25">
      <c r="A26" s="624"/>
      <c r="B26" s="626"/>
      <c r="C26" s="626"/>
      <c r="D26" s="626"/>
      <c r="E26" s="40" t="s">
        <v>485</v>
      </c>
      <c r="F26" s="40" t="s">
        <v>100</v>
      </c>
      <c r="G26" s="40">
        <v>0.3</v>
      </c>
      <c r="H26" s="41">
        <v>170</v>
      </c>
      <c r="I26" s="200">
        <f t="shared" si="0"/>
        <v>51</v>
      </c>
    </row>
    <row r="27" spans="1:9" ht="12.75" customHeight="1" x14ac:dyDescent="0.2">
      <c r="A27" s="260"/>
      <c r="B27" s="261">
        <v>15027.25</v>
      </c>
      <c r="C27" s="33" t="s">
        <v>74</v>
      </c>
      <c r="D27" s="262"/>
      <c r="E27" s="35"/>
      <c r="F27" s="35"/>
      <c r="G27" s="35"/>
      <c r="H27" s="36"/>
      <c r="I27" s="157">
        <f t="shared" si="0"/>
        <v>0</v>
      </c>
    </row>
    <row r="28" spans="1:9" ht="12.75" customHeight="1" x14ac:dyDescent="0.2">
      <c r="A28" s="263"/>
      <c r="B28" s="264">
        <v>11100.6</v>
      </c>
      <c r="C28" s="33" t="s">
        <v>75</v>
      </c>
      <c r="D28" s="265"/>
      <c r="E28" s="15"/>
      <c r="F28" s="15"/>
      <c r="G28" s="15"/>
      <c r="H28" s="16"/>
      <c r="I28" s="157">
        <f t="shared" si="0"/>
        <v>0</v>
      </c>
    </row>
    <row r="29" spans="1:9" ht="12.75" customHeight="1" x14ac:dyDescent="0.2">
      <c r="A29" s="11"/>
      <c r="B29" s="13">
        <v>15609.08</v>
      </c>
      <c r="C29" s="33" t="s">
        <v>76</v>
      </c>
      <c r="D29" s="15"/>
      <c r="E29" s="15"/>
      <c r="F29" s="15"/>
      <c r="G29" s="15"/>
      <c r="H29" s="16"/>
      <c r="I29" s="157">
        <f t="shared" si="0"/>
        <v>0</v>
      </c>
    </row>
    <row r="30" spans="1:9" ht="12.75" customHeight="1" thickBot="1" x14ac:dyDescent="0.25">
      <c r="A30" s="263"/>
      <c r="B30" s="264">
        <v>15572.84</v>
      </c>
      <c r="C30" s="33" t="s">
        <v>77</v>
      </c>
      <c r="D30" s="265"/>
      <c r="E30" s="15"/>
      <c r="F30" s="15"/>
      <c r="G30" s="15"/>
      <c r="H30" s="16"/>
      <c r="I30" s="157">
        <f t="shared" si="0"/>
        <v>0</v>
      </c>
    </row>
    <row r="31" spans="1:9" ht="12.75" customHeight="1" x14ac:dyDescent="0.2">
      <c r="A31" s="622" t="s">
        <v>1751</v>
      </c>
      <c r="B31" s="625">
        <v>23087.57</v>
      </c>
      <c r="C31" s="625" t="s">
        <v>78</v>
      </c>
      <c r="D31" s="627"/>
      <c r="E31" s="37" t="s">
        <v>1717</v>
      </c>
      <c r="F31" s="37" t="s">
        <v>528</v>
      </c>
      <c r="G31" s="37">
        <v>2</v>
      </c>
      <c r="H31" s="38">
        <v>520</v>
      </c>
      <c r="I31" s="39">
        <f t="shared" ref="I31:I44" si="1">G31*H31</f>
        <v>1040</v>
      </c>
    </row>
    <row r="32" spans="1:9" ht="12.75" customHeight="1" x14ac:dyDescent="0.2">
      <c r="A32" s="623"/>
      <c r="B32" s="632"/>
      <c r="C32" s="632"/>
      <c r="D32" s="628"/>
      <c r="E32" s="15" t="s">
        <v>151</v>
      </c>
      <c r="F32" s="15" t="s">
        <v>100</v>
      </c>
      <c r="G32" s="15">
        <v>0.2</v>
      </c>
      <c r="H32" s="16">
        <v>80</v>
      </c>
      <c r="I32" s="43">
        <f t="shared" si="1"/>
        <v>16</v>
      </c>
    </row>
    <row r="33" spans="1:9" ht="12.75" customHeight="1" x14ac:dyDescent="0.2">
      <c r="A33" s="623"/>
      <c r="B33" s="632"/>
      <c r="C33" s="632"/>
      <c r="D33" s="628"/>
      <c r="E33" s="15" t="s">
        <v>127</v>
      </c>
      <c r="F33" s="15" t="s">
        <v>100</v>
      </c>
      <c r="G33" s="15">
        <v>0.15</v>
      </c>
      <c r="H33" s="16">
        <v>80</v>
      </c>
      <c r="I33" s="43">
        <f t="shared" si="1"/>
        <v>12</v>
      </c>
    </row>
    <row r="34" spans="1:9" ht="12.75" customHeight="1" thickBot="1" x14ac:dyDescent="0.25">
      <c r="A34" s="624"/>
      <c r="B34" s="632"/>
      <c r="C34" s="632"/>
      <c r="D34" s="629"/>
      <c r="E34" s="40" t="s">
        <v>284</v>
      </c>
      <c r="F34" s="40" t="s">
        <v>100</v>
      </c>
      <c r="G34" s="40">
        <v>0.15</v>
      </c>
      <c r="H34" s="41">
        <v>170</v>
      </c>
      <c r="I34" s="42">
        <f t="shared" si="1"/>
        <v>25.5</v>
      </c>
    </row>
    <row r="35" spans="1:9" ht="12.75" customHeight="1" x14ac:dyDescent="0.2">
      <c r="A35" s="622" t="s">
        <v>1752</v>
      </c>
      <c r="B35" s="632"/>
      <c r="C35" s="632"/>
      <c r="D35" s="625" t="s">
        <v>549</v>
      </c>
      <c r="E35" s="37" t="s">
        <v>1753</v>
      </c>
      <c r="F35" s="37" t="s">
        <v>99</v>
      </c>
      <c r="G35" s="37">
        <v>1</v>
      </c>
      <c r="H35" s="38">
        <v>335</v>
      </c>
      <c r="I35" s="39">
        <f t="shared" si="1"/>
        <v>335</v>
      </c>
    </row>
    <row r="36" spans="1:9" ht="12.75" customHeight="1" x14ac:dyDescent="0.2">
      <c r="A36" s="623"/>
      <c r="B36" s="632"/>
      <c r="C36" s="632"/>
      <c r="D36" s="632"/>
      <c r="E36" s="35" t="s">
        <v>231</v>
      </c>
      <c r="F36" s="35" t="s">
        <v>233</v>
      </c>
      <c r="G36" s="35">
        <v>2</v>
      </c>
      <c r="H36" s="36">
        <v>277</v>
      </c>
      <c r="I36" s="157">
        <f t="shared" si="1"/>
        <v>554</v>
      </c>
    </row>
    <row r="37" spans="1:9" ht="12.75" customHeight="1" x14ac:dyDescent="0.2">
      <c r="A37" s="623"/>
      <c r="B37" s="632"/>
      <c r="C37" s="632"/>
      <c r="D37" s="632"/>
      <c r="E37" s="35" t="s">
        <v>1016</v>
      </c>
      <c r="F37" s="35" t="s">
        <v>445</v>
      </c>
      <c r="G37" s="35">
        <v>0.5</v>
      </c>
      <c r="H37" s="36">
        <v>330.4</v>
      </c>
      <c r="I37" s="157">
        <f t="shared" si="1"/>
        <v>165.2</v>
      </c>
    </row>
    <row r="38" spans="1:9" ht="12.75" customHeight="1" x14ac:dyDescent="0.2">
      <c r="A38" s="623"/>
      <c r="B38" s="632"/>
      <c r="C38" s="632"/>
      <c r="D38" s="632"/>
      <c r="E38" s="35" t="s">
        <v>1219</v>
      </c>
      <c r="F38" s="35" t="s">
        <v>99</v>
      </c>
      <c r="G38" s="35">
        <v>2</v>
      </c>
      <c r="H38" s="36">
        <v>45</v>
      </c>
      <c r="I38" s="157">
        <f t="shared" si="1"/>
        <v>90</v>
      </c>
    </row>
    <row r="39" spans="1:9" ht="12.75" customHeight="1" x14ac:dyDescent="0.2">
      <c r="A39" s="623"/>
      <c r="B39" s="632"/>
      <c r="C39" s="632"/>
      <c r="D39" s="632"/>
      <c r="E39" s="35" t="s">
        <v>1754</v>
      </c>
      <c r="F39" s="35" t="s">
        <v>99</v>
      </c>
      <c r="G39" s="35">
        <v>2</v>
      </c>
      <c r="H39" s="36">
        <v>6</v>
      </c>
      <c r="I39" s="157">
        <f t="shared" si="1"/>
        <v>12</v>
      </c>
    </row>
    <row r="40" spans="1:9" ht="12.75" customHeight="1" x14ac:dyDescent="0.2">
      <c r="A40" s="623"/>
      <c r="B40" s="632"/>
      <c r="C40" s="632"/>
      <c r="D40" s="632"/>
      <c r="E40" s="35" t="s">
        <v>485</v>
      </c>
      <c r="F40" s="35" t="s">
        <v>100</v>
      </c>
      <c r="G40" s="35">
        <v>0.15</v>
      </c>
      <c r="H40" s="36">
        <v>170</v>
      </c>
      <c r="I40" s="157">
        <f t="shared" si="1"/>
        <v>25.5</v>
      </c>
    </row>
    <row r="41" spans="1:9" ht="12.75" customHeight="1" x14ac:dyDescent="0.2">
      <c r="A41" s="623"/>
      <c r="B41" s="632"/>
      <c r="C41" s="632"/>
      <c r="D41" s="632"/>
      <c r="E41" s="35" t="s">
        <v>977</v>
      </c>
      <c r="F41" s="35" t="s">
        <v>100</v>
      </c>
      <c r="G41" s="35">
        <v>0.1</v>
      </c>
      <c r="H41" s="36">
        <v>170</v>
      </c>
      <c r="I41" s="157">
        <f t="shared" si="1"/>
        <v>17</v>
      </c>
    </row>
    <row r="42" spans="1:9" ht="12.75" customHeight="1" x14ac:dyDescent="0.2">
      <c r="A42" s="623"/>
      <c r="B42" s="632"/>
      <c r="C42" s="632"/>
      <c r="D42" s="632"/>
      <c r="E42" s="35" t="s">
        <v>1518</v>
      </c>
      <c r="F42" s="35" t="s">
        <v>100</v>
      </c>
      <c r="G42" s="35">
        <v>0.1</v>
      </c>
      <c r="H42" s="36">
        <v>170</v>
      </c>
      <c r="I42" s="157">
        <f t="shared" si="1"/>
        <v>17</v>
      </c>
    </row>
    <row r="43" spans="1:9" ht="12.75" customHeight="1" x14ac:dyDescent="0.2">
      <c r="A43" s="623"/>
      <c r="B43" s="632"/>
      <c r="C43" s="632"/>
      <c r="D43" s="632"/>
      <c r="E43" s="35" t="s">
        <v>1034</v>
      </c>
      <c r="F43" s="35" t="s">
        <v>100</v>
      </c>
      <c r="G43" s="35">
        <v>1</v>
      </c>
      <c r="H43" s="36">
        <v>145</v>
      </c>
      <c r="I43" s="157">
        <f t="shared" si="1"/>
        <v>145</v>
      </c>
    </row>
    <row r="44" spans="1:9" ht="12.75" customHeight="1" thickBot="1" x14ac:dyDescent="0.25">
      <c r="A44" s="624"/>
      <c r="B44" s="626"/>
      <c r="C44" s="626"/>
      <c r="D44" s="626"/>
      <c r="E44" s="83" t="s">
        <v>1755</v>
      </c>
      <c r="F44" s="83" t="s">
        <v>258</v>
      </c>
      <c r="G44" s="83">
        <v>1</v>
      </c>
      <c r="H44" s="84">
        <v>215</v>
      </c>
      <c r="I44" s="200">
        <f t="shared" si="1"/>
        <v>215</v>
      </c>
    </row>
    <row r="45" spans="1:9" ht="12.75" customHeight="1" x14ac:dyDescent="0.2">
      <c r="A45" s="263"/>
      <c r="B45" s="264">
        <v>18942.34</v>
      </c>
      <c r="C45" s="33" t="s">
        <v>79</v>
      </c>
      <c r="D45" s="265"/>
      <c r="E45" s="15"/>
      <c r="F45" s="15"/>
      <c r="G45" s="15"/>
      <c r="H45" s="16"/>
      <c r="I45" s="157">
        <f t="shared" si="0"/>
        <v>0</v>
      </c>
    </row>
    <row r="46" spans="1:9" ht="12.75" customHeight="1" thickBot="1" x14ac:dyDescent="0.25">
      <c r="A46" s="263"/>
      <c r="B46" s="264">
        <v>19143.060000000001</v>
      </c>
      <c r="C46" s="13" t="s">
        <v>80</v>
      </c>
      <c r="D46" s="265"/>
      <c r="E46" s="15"/>
      <c r="F46" s="15"/>
      <c r="G46" s="15"/>
      <c r="H46" s="16"/>
      <c r="I46" s="157">
        <f t="shared" si="0"/>
        <v>0</v>
      </c>
    </row>
    <row r="47" spans="1:9" ht="12.75" customHeight="1" thickBot="1" x14ac:dyDescent="0.25">
      <c r="A47" s="440"/>
      <c r="B47" s="85"/>
      <c r="C47" s="85" t="s">
        <v>87</v>
      </c>
      <c r="D47" s="441"/>
      <c r="E47" s="47"/>
      <c r="F47" s="47"/>
      <c r="G47" s="47"/>
      <c r="H47" s="48"/>
      <c r="I47" s="49">
        <v>1627.48</v>
      </c>
    </row>
    <row r="48" spans="1:9" ht="12.75" customHeight="1" thickBot="1" x14ac:dyDescent="0.25">
      <c r="A48" s="218"/>
      <c r="B48" s="223">
        <f>SUM(B6:B46)</f>
        <v>183788.58</v>
      </c>
      <c r="C48" s="224"/>
      <c r="D48" s="223"/>
      <c r="E48" s="225"/>
      <c r="F48" s="224"/>
      <c r="G48" s="224"/>
      <c r="H48" s="396" t="s">
        <v>17</v>
      </c>
      <c r="I48" s="346">
        <f>SUM(I6:I47)</f>
        <v>6835.2800000000007</v>
      </c>
    </row>
    <row r="49" spans="1:9" ht="77.25" thickBot="1" x14ac:dyDescent="0.25">
      <c r="A49" s="134" t="s">
        <v>1066</v>
      </c>
      <c r="B49" s="114" t="s">
        <v>16</v>
      </c>
      <c r="C49" s="114" t="s">
        <v>5</v>
      </c>
      <c r="D49" s="114" t="s">
        <v>23</v>
      </c>
      <c r="E49" s="118" t="s">
        <v>18</v>
      </c>
      <c r="F49" s="114" t="s">
        <v>19</v>
      </c>
      <c r="G49" s="114" t="s">
        <v>10</v>
      </c>
      <c r="H49" s="114" t="s">
        <v>13</v>
      </c>
      <c r="I49" s="115" t="s">
        <v>12</v>
      </c>
    </row>
    <row r="50" spans="1:9" ht="12.75" customHeight="1" thickBot="1" x14ac:dyDescent="0.25">
      <c r="A50" s="313"/>
      <c r="B50" s="314">
        <v>18175.72</v>
      </c>
      <c r="C50" s="70" t="s">
        <v>66</v>
      </c>
      <c r="D50" s="314"/>
      <c r="E50" s="53"/>
      <c r="F50" s="53"/>
      <c r="G50" s="53"/>
      <c r="H50" s="153"/>
      <c r="I50" s="165">
        <f t="shared" ref="I50:I183" si="2">G50*H50</f>
        <v>0</v>
      </c>
    </row>
    <row r="51" spans="1:9" x14ac:dyDescent="0.2">
      <c r="A51" s="622" t="s">
        <v>329</v>
      </c>
      <c r="B51" s="625">
        <v>17685.34</v>
      </c>
      <c r="C51" s="625" t="s">
        <v>67</v>
      </c>
      <c r="D51" s="627" t="s">
        <v>330</v>
      </c>
      <c r="E51" s="37" t="s">
        <v>426</v>
      </c>
      <c r="F51" s="37" t="s">
        <v>99</v>
      </c>
      <c r="G51" s="37">
        <v>1</v>
      </c>
      <c r="H51" s="38">
        <v>95</v>
      </c>
      <c r="I51" s="39">
        <f t="shared" si="2"/>
        <v>95</v>
      </c>
    </row>
    <row r="52" spans="1:9" ht="13.5" thickBot="1" x14ac:dyDescent="0.25">
      <c r="A52" s="624"/>
      <c r="B52" s="632"/>
      <c r="C52" s="632"/>
      <c r="D52" s="629"/>
      <c r="E52" s="40" t="s">
        <v>337</v>
      </c>
      <c r="F52" s="40" t="s">
        <v>99</v>
      </c>
      <c r="G52" s="40">
        <v>1</v>
      </c>
      <c r="H52" s="41">
        <v>44.8</v>
      </c>
      <c r="I52" s="42">
        <f t="shared" si="2"/>
        <v>44.8</v>
      </c>
    </row>
    <row r="53" spans="1:9" ht="12.75" customHeight="1" x14ac:dyDescent="0.2">
      <c r="A53" s="622" t="s">
        <v>113</v>
      </c>
      <c r="B53" s="632"/>
      <c r="C53" s="632"/>
      <c r="D53" s="627" t="s">
        <v>540</v>
      </c>
      <c r="E53" s="37" t="s">
        <v>118</v>
      </c>
      <c r="F53" s="37" t="s">
        <v>99</v>
      </c>
      <c r="G53" s="37">
        <v>2</v>
      </c>
      <c r="H53" s="38">
        <v>240</v>
      </c>
      <c r="I53" s="39">
        <f t="shared" si="2"/>
        <v>480</v>
      </c>
    </row>
    <row r="54" spans="1:9" ht="12.75" customHeight="1" x14ac:dyDescent="0.2">
      <c r="A54" s="623"/>
      <c r="B54" s="632"/>
      <c r="C54" s="632"/>
      <c r="D54" s="628"/>
      <c r="E54" s="15" t="s">
        <v>222</v>
      </c>
      <c r="F54" s="15" t="s">
        <v>99</v>
      </c>
      <c r="G54" s="15">
        <v>2</v>
      </c>
      <c r="H54" s="16">
        <v>26.54</v>
      </c>
      <c r="I54" s="43">
        <f t="shared" si="2"/>
        <v>53.08</v>
      </c>
    </row>
    <row r="55" spans="1:9" ht="12.75" customHeight="1" x14ac:dyDescent="0.2">
      <c r="A55" s="623"/>
      <c r="B55" s="632"/>
      <c r="C55" s="632"/>
      <c r="D55" s="628"/>
      <c r="E55" s="15" t="s">
        <v>175</v>
      </c>
      <c r="F55" s="15" t="s">
        <v>99</v>
      </c>
      <c r="G55" s="15">
        <v>2</v>
      </c>
      <c r="H55" s="16">
        <v>66.5</v>
      </c>
      <c r="I55" s="43">
        <f t="shared" si="2"/>
        <v>133</v>
      </c>
    </row>
    <row r="56" spans="1:9" ht="12.75" customHeight="1" thickBot="1" x14ac:dyDescent="0.25">
      <c r="A56" s="624"/>
      <c r="B56" s="626"/>
      <c r="C56" s="626"/>
      <c r="D56" s="629"/>
      <c r="E56" s="40" t="s">
        <v>187</v>
      </c>
      <c r="F56" s="40" t="s">
        <v>99</v>
      </c>
      <c r="G56" s="40">
        <v>2</v>
      </c>
      <c r="H56" s="41">
        <v>35.42</v>
      </c>
      <c r="I56" s="42">
        <f t="shared" si="2"/>
        <v>70.84</v>
      </c>
    </row>
    <row r="57" spans="1:9" ht="12.75" customHeight="1" x14ac:dyDescent="0.2">
      <c r="A57" s="622" t="s">
        <v>618</v>
      </c>
      <c r="B57" s="625">
        <v>17453.38</v>
      </c>
      <c r="C57" s="625" t="s">
        <v>70</v>
      </c>
      <c r="D57" s="627" t="s">
        <v>619</v>
      </c>
      <c r="E57" s="37" t="s">
        <v>118</v>
      </c>
      <c r="F57" s="37" t="s">
        <v>99</v>
      </c>
      <c r="G57" s="37">
        <v>2</v>
      </c>
      <c r="H57" s="38">
        <v>117.24</v>
      </c>
      <c r="I57" s="39">
        <f t="shared" si="2"/>
        <v>234.48</v>
      </c>
    </row>
    <row r="58" spans="1:9" ht="12.75" customHeight="1" x14ac:dyDescent="0.2">
      <c r="A58" s="623"/>
      <c r="B58" s="632"/>
      <c r="C58" s="632"/>
      <c r="D58" s="628"/>
      <c r="E58" s="15" t="s">
        <v>121</v>
      </c>
      <c r="F58" s="15" t="s">
        <v>99</v>
      </c>
      <c r="G58" s="15">
        <v>2</v>
      </c>
      <c r="H58" s="16">
        <v>4.2300000000000004</v>
      </c>
      <c r="I58" s="43">
        <f t="shared" si="2"/>
        <v>8.4600000000000009</v>
      </c>
    </row>
    <row r="59" spans="1:9" ht="12.75" customHeight="1" x14ac:dyDescent="0.2">
      <c r="A59" s="623"/>
      <c r="B59" s="632"/>
      <c r="C59" s="632"/>
      <c r="D59" s="628"/>
      <c r="E59" s="15" t="s">
        <v>137</v>
      </c>
      <c r="F59" s="15" t="s">
        <v>101</v>
      </c>
      <c r="G59" s="15">
        <v>2</v>
      </c>
      <c r="H59" s="16">
        <v>109.78</v>
      </c>
      <c r="I59" s="43">
        <f t="shared" si="2"/>
        <v>219.56</v>
      </c>
    </row>
    <row r="60" spans="1:9" ht="12.75" customHeight="1" x14ac:dyDescent="0.2">
      <c r="A60" s="623"/>
      <c r="B60" s="632"/>
      <c r="C60" s="632"/>
      <c r="D60" s="628"/>
      <c r="E60" s="15" t="s">
        <v>604</v>
      </c>
      <c r="F60" s="15" t="s">
        <v>99</v>
      </c>
      <c r="G60" s="15">
        <v>1</v>
      </c>
      <c r="H60" s="16">
        <v>320</v>
      </c>
      <c r="I60" s="43">
        <f t="shared" si="2"/>
        <v>320</v>
      </c>
    </row>
    <row r="61" spans="1:9" ht="12.75" customHeight="1" x14ac:dyDescent="0.2">
      <c r="A61" s="623"/>
      <c r="B61" s="632"/>
      <c r="C61" s="632"/>
      <c r="D61" s="628"/>
      <c r="E61" s="15" t="s">
        <v>620</v>
      </c>
      <c r="F61" s="15" t="s">
        <v>99</v>
      </c>
      <c r="G61" s="15">
        <v>2</v>
      </c>
      <c r="H61" s="16">
        <v>350</v>
      </c>
      <c r="I61" s="43">
        <f t="shared" si="2"/>
        <v>700</v>
      </c>
    </row>
    <row r="62" spans="1:9" ht="12.75" customHeight="1" x14ac:dyDescent="0.2">
      <c r="A62" s="623"/>
      <c r="B62" s="632"/>
      <c r="C62" s="632"/>
      <c r="D62" s="628"/>
      <c r="E62" s="15" t="s">
        <v>159</v>
      </c>
      <c r="F62" s="15" t="s">
        <v>99</v>
      </c>
      <c r="G62" s="15">
        <v>1</v>
      </c>
      <c r="H62" s="16">
        <v>287.55</v>
      </c>
      <c r="I62" s="43">
        <f t="shared" si="2"/>
        <v>287.55</v>
      </c>
    </row>
    <row r="63" spans="1:9" ht="12.75" customHeight="1" x14ac:dyDescent="0.2">
      <c r="A63" s="623"/>
      <c r="B63" s="632"/>
      <c r="C63" s="632"/>
      <c r="D63" s="628"/>
      <c r="E63" s="15" t="s">
        <v>122</v>
      </c>
      <c r="F63" s="15" t="s">
        <v>99</v>
      </c>
      <c r="G63" s="15">
        <v>2</v>
      </c>
      <c r="H63" s="16">
        <v>191.48</v>
      </c>
      <c r="I63" s="43">
        <f t="shared" si="2"/>
        <v>382.96</v>
      </c>
    </row>
    <row r="64" spans="1:9" ht="12.75" customHeight="1" x14ac:dyDescent="0.2">
      <c r="A64" s="623"/>
      <c r="B64" s="632"/>
      <c r="C64" s="632"/>
      <c r="D64" s="628"/>
      <c r="E64" s="15" t="s">
        <v>129</v>
      </c>
      <c r="F64" s="15" t="s">
        <v>99</v>
      </c>
      <c r="G64" s="15">
        <v>2</v>
      </c>
      <c r="H64" s="16">
        <v>7.7</v>
      </c>
      <c r="I64" s="43">
        <f t="shared" si="2"/>
        <v>15.4</v>
      </c>
    </row>
    <row r="65" spans="1:9" ht="12.75" customHeight="1" x14ac:dyDescent="0.2">
      <c r="A65" s="623"/>
      <c r="B65" s="632"/>
      <c r="C65" s="632"/>
      <c r="D65" s="628"/>
      <c r="E65" s="15" t="s">
        <v>133</v>
      </c>
      <c r="F65" s="15" t="s">
        <v>99</v>
      </c>
      <c r="G65" s="15">
        <v>1</v>
      </c>
      <c r="H65" s="16">
        <v>354.23</v>
      </c>
      <c r="I65" s="43">
        <f t="shared" si="2"/>
        <v>354.23</v>
      </c>
    </row>
    <row r="66" spans="1:9" ht="12.75" customHeight="1" thickBot="1" x14ac:dyDescent="0.25">
      <c r="A66" s="624"/>
      <c r="B66" s="626"/>
      <c r="C66" s="626"/>
      <c r="D66" s="629"/>
      <c r="E66" s="40" t="s">
        <v>621</v>
      </c>
      <c r="F66" s="40" t="s">
        <v>99</v>
      </c>
      <c r="G66" s="40">
        <v>2</v>
      </c>
      <c r="H66" s="41">
        <v>130.08000000000001</v>
      </c>
      <c r="I66" s="42">
        <f t="shared" si="2"/>
        <v>260.16000000000003</v>
      </c>
    </row>
    <row r="67" spans="1:9" ht="12.75" customHeight="1" thickBot="1" x14ac:dyDescent="0.25">
      <c r="A67" s="180"/>
      <c r="B67" s="70">
        <v>23279.52</v>
      </c>
      <c r="C67" s="70" t="s">
        <v>72</v>
      </c>
      <c r="D67" s="53"/>
      <c r="E67" s="53"/>
      <c r="F67" s="53"/>
      <c r="G67" s="53"/>
      <c r="H67" s="153"/>
      <c r="I67" s="165"/>
    </row>
    <row r="68" spans="1:9" ht="12.75" customHeight="1" x14ac:dyDescent="0.2">
      <c r="A68" s="622" t="s">
        <v>955</v>
      </c>
      <c r="B68" s="625">
        <v>22873.15</v>
      </c>
      <c r="C68" s="625" t="s">
        <v>73</v>
      </c>
      <c r="D68" s="633" t="s">
        <v>487</v>
      </c>
      <c r="E68" s="37" t="s">
        <v>956</v>
      </c>
      <c r="F68" s="37" t="s">
        <v>99</v>
      </c>
      <c r="G68" s="37">
        <v>15</v>
      </c>
      <c r="H68" s="38">
        <v>30</v>
      </c>
      <c r="I68" s="39">
        <f t="shared" si="2"/>
        <v>450</v>
      </c>
    </row>
    <row r="69" spans="1:9" ht="12.75" customHeight="1" x14ac:dyDescent="0.2">
      <c r="A69" s="623"/>
      <c r="B69" s="632"/>
      <c r="C69" s="632"/>
      <c r="D69" s="634"/>
      <c r="E69" s="15" t="s">
        <v>957</v>
      </c>
      <c r="F69" s="15" t="s">
        <v>99</v>
      </c>
      <c r="G69" s="15">
        <v>1</v>
      </c>
      <c r="H69" s="16">
        <v>60</v>
      </c>
      <c r="I69" s="43">
        <f t="shared" si="2"/>
        <v>60</v>
      </c>
    </row>
    <row r="70" spans="1:9" ht="12.75" customHeight="1" x14ac:dyDescent="0.2">
      <c r="A70" s="623"/>
      <c r="B70" s="632"/>
      <c r="C70" s="632"/>
      <c r="D70" s="634"/>
      <c r="E70" s="15" t="s">
        <v>958</v>
      </c>
      <c r="F70" s="15" t="s">
        <v>99</v>
      </c>
      <c r="G70" s="15">
        <v>2</v>
      </c>
      <c r="H70" s="16">
        <v>17</v>
      </c>
      <c r="I70" s="43">
        <f t="shared" si="2"/>
        <v>34</v>
      </c>
    </row>
    <row r="71" spans="1:9" ht="12.75" customHeight="1" thickBot="1" x14ac:dyDescent="0.25">
      <c r="A71" s="624"/>
      <c r="B71" s="632"/>
      <c r="C71" s="632"/>
      <c r="D71" s="635"/>
      <c r="E71" s="40" t="s">
        <v>959</v>
      </c>
      <c r="F71" s="40" t="s">
        <v>99</v>
      </c>
      <c r="G71" s="40">
        <v>1</v>
      </c>
      <c r="H71" s="41">
        <v>350</v>
      </c>
      <c r="I71" s="42">
        <f t="shared" si="2"/>
        <v>350</v>
      </c>
    </row>
    <row r="72" spans="1:9" ht="26.25" thickBot="1" x14ac:dyDescent="0.25">
      <c r="A72" s="46" t="s">
        <v>329</v>
      </c>
      <c r="B72" s="626"/>
      <c r="C72" s="626"/>
      <c r="D72" s="47" t="s">
        <v>330</v>
      </c>
      <c r="E72" s="47" t="s">
        <v>331</v>
      </c>
      <c r="F72" s="47" t="s">
        <v>99</v>
      </c>
      <c r="G72" s="47">
        <v>3</v>
      </c>
      <c r="H72" s="48">
        <v>8.6999999999999993</v>
      </c>
      <c r="I72" s="49">
        <f t="shared" si="2"/>
        <v>26.099999999999998</v>
      </c>
    </row>
    <row r="73" spans="1:9" ht="12.75" customHeight="1" x14ac:dyDescent="0.2">
      <c r="A73" s="622" t="s">
        <v>1126</v>
      </c>
      <c r="B73" s="625">
        <v>19781.25</v>
      </c>
      <c r="C73" s="625" t="s">
        <v>74</v>
      </c>
      <c r="D73" s="633" t="s">
        <v>480</v>
      </c>
      <c r="E73" s="37" t="s">
        <v>1127</v>
      </c>
      <c r="F73" s="37" t="s">
        <v>99</v>
      </c>
      <c r="G73" s="37">
        <v>1</v>
      </c>
      <c r="H73" s="38">
        <v>75</v>
      </c>
      <c r="I73" s="39">
        <f t="shared" si="2"/>
        <v>75</v>
      </c>
    </row>
    <row r="74" spans="1:9" ht="12.75" customHeight="1" thickBot="1" x14ac:dyDescent="0.25">
      <c r="A74" s="624"/>
      <c r="B74" s="626"/>
      <c r="C74" s="626"/>
      <c r="D74" s="635"/>
      <c r="E74" s="40" t="s">
        <v>1128</v>
      </c>
      <c r="F74" s="40" t="s">
        <v>99</v>
      </c>
      <c r="G74" s="40">
        <v>2</v>
      </c>
      <c r="H74" s="41">
        <v>295</v>
      </c>
      <c r="I74" s="42">
        <f t="shared" si="2"/>
        <v>590</v>
      </c>
    </row>
    <row r="75" spans="1:9" ht="12.75" customHeight="1" thickBot="1" x14ac:dyDescent="0.25">
      <c r="A75" s="313"/>
      <c r="B75" s="314">
        <v>21187.18</v>
      </c>
      <c r="C75" s="70" t="s">
        <v>75</v>
      </c>
      <c r="D75" s="315"/>
      <c r="E75" s="53"/>
      <c r="F75" s="53"/>
      <c r="G75" s="53"/>
      <c r="H75" s="153"/>
      <c r="I75" s="165">
        <f t="shared" si="2"/>
        <v>0</v>
      </c>
    </row>
    <row r="76" spans="1:9" x14ac:dyDescent="0.2">
      <c r="A76" s="622" t="s">
        <v>112</v>
      </c>
      <c r="B76" s="625">
        <v>23937.21</v>
      </c>
      <c r="C76" s="625" t="s">
        <v>76</v>
      </c>
      <c r="D76" s="627" t="s">
        <v>1533</v>
      </c>
      <c r="E76" s="37" t="s">
        <v>136</v>
      </c>
      <c r="F76" s="37" t="s">
        <v>101</v>
      </c>
      <c r="G76" s="37">
        <v>4</v>
      </c>
      <c r="H76" s="38">
        <v>75</v>
      </c>
      <c r="I76" s="39">
        <f t="shared" si="2"/>
        <v>300</v>
      </c>
    </row>
    <row r="77" spans="1:9" ht="12.75" customHeight="1" x14ac:dyDescent="0.2">
      <c r="A77" s="623"/>
      <c r="B77" s="632"/>
      <c r="C77" s="632"/>
      <c r="D77" s="628"/>
      <c r="E77" s="15" t="s">
        <v>383</v>
      </c>
      <c r="F77" s="15" t="s">
        <v>99</v>
      </c>
      <c r="G77" s="15">
        <v>1</v>
      </c>
      <c r="H77" s="16">
        <v>235</v>
      </c>
      <c r="I77" s="43">
        <f t="shared" si="2"/>
        <v>235</v>
      </c>
    </row>
    <row r="78" spans="1:9" ht="12.75" customHeight="1" x14ac:dyDescent="0.2">
      <c r="A78" s="623"/>
      <c r="B78" s="632"/>
      <c r="C78" s="632"/>
      <c r="D78" s="628"/>
      <c r="E78" s="15" t="s">
        <v>219</v>
      </c>
      <c r="F78" s="15" t="s">
        <v>99</v>
      </c>
      <c r="G78" s="15">
        <v>1</v>
      </c>
      <c r="H78" s="16">
        <v>180</v>
      </c>
      <c r="I78" s="43">
        <f t="shared" si="2"/>
        <v>180</v>
      </c>
    </row>
    <row r="79" spans="1:9" ht="12.75" customHeight="1" x14ac:dyDescent="0.2">
      <c r="A79" s="623"/>
      <c r="B79" s="632"/>
      <c r="C79" s="632"/>
      <c r="D79" s="628"/>
      <c r="E79" s="15" t="s">
        <v>393</v>
      </c>
      <c r="F79" s="15" t="s">
        <v>99</v>
      </c>
      <c r="G79" s="15">
        <v>4</v>
      </c>
      <c r="H79" s="16">
        <v>10</v>
      </c>
      <c r="I79" s="43">
        <f t="shared" si="2"/>
        <v>40</v>
      </c>
    </row>
    <row r="80" spans="1:9" x14ac:dyDescent="0.2">
      <c r="A80" s="623"/>
      <c r="B80" s="632"/>
      <c r="C80" s="632"/>
      <c r="D80" s="628"/>
      <c r="E80" s="15" t="s">
        <v>1534</v>
      </c>
      <c r="F80" s="15" t="s">
        <v>99</v>
      </c>
      <c r="G80" s="15">
        <v>1</v>
      </c>
      <c r="H80" s="16">
        <v>35</v>
      </c>
      <c r="I80" s="43">
        <f t="shared" si="2"/>
        <v>35</v>
      </c>
    </row>
    <row r="81" spans="1:9" ht="12.75" customHeight="1" thickBot="1" x14ac:dyDescent="0.25">
      <c r="A81" s="623"/>
      <c r="B81" s="632"/>
      <c r="C81" s="632"/>
      <c r="D81" s="629"/>
      <c r="E81" s="40" t="s">
        <v>1535</v>
      </c>
      <c r="F81" s="40" t="s">
        <v>99</v>
      </c>
      <c r="G81" s="40">
        <v>1</v>
      </c>
      <c r="H81" s="41">
        <v>130</v>
      </c>
      <c r="I81" s="42">
        <f t="shared" si="2"/>
        <v>130</v>
      </c>
    </row>
    <row r="82" spans="1:9" ht="12.75" customHeight="1" x14ac:dyDescent="0.2">
      <c r="A82" s="623"/>
      <c r="B82" s="632"/>
      <c r="C82" s="632"/>
      <c r="D82" s="627" t="s">
        <v>114</v>
      </c>
      <c r="E82" s="35" t="s">
        <v>239</v>
      </c>
      <c r="F82" s="35" t="s">
        <v>99</v>
      </c>
      <c r="G82" s="35">
        <v>1</v>
      </c>
      <c r="H82" s="36">
        <v>932.97</v>
      </c>
      <c r="I82" s="157">
        <f t="shared" si="2"/>
        <v>932.97</v>
      </c>
    </row>
    <row r="83" spans="1:9" ht="12.75" customHeight="1" x14ac:dyDescent="0.2">
      <c r="A83" s="623"/>
      <c r="B83" s="632"/>
      <c r="C83" s="632"/>
      <c r="D83" s="628"/>
      <c r="E83" s="15" t="s">
        <v>133</v>
      </c>
      <c r="F83" s="15" t="s">
        <v>99</v>
      </c>
      <c r="G83" s="15">
        <v>1</v>
      </c>
      <c r="H83" s="16">
        <v>354.23</v>
      </c>
      <c r="I83" s="43">
        <f t="shared" si="2"/>
        <v>354.23</v>
      </c>
    </row>
    <row r="84" spans="1:9" ht="12.75" customHeight="1" x14ac:dyDescent="0.2">
      <c r="A84" s="623"/>
      <c r="B84" s="632"/>
      <c r="C84" s="632"/>
      <c r="D84" s="628"/>
      <c r="E84" s="15" t="s">
        <v>1536</v>
      </c>
      <c r="F84" s="15" t="s">
        <v>99</v>
      </c>
      <c r="G84" s="15">
        <v>1</v>
      </c>
      <c r="H84" s="16">
        <v>24.58</v>
      </c>
      <c r="I84" s="43">
        <f t="shared" si="2"/>
        <v>24.58</v>
      </c>
    </row>
    <row r="85" spans="1:9" ht="12.75" customHeight="1" x14ac:dyDescent="0.2">
      <c r="A85" s="623"/>
      <c r="B85" s="632"/>
      <c r="C85" s="632"/>
      <c r="D85" s="628"/>
      <c r="E85" s="15" t="s">
        <v>1537</v>
      </c>
      <c r="F85" s="15" t="s">
        <v>99</v>
      </c>
      <c r="G85" s="15">
        <v>1</v>
      </c>
      <c r="H85" s="16">
        <v>17.8</v>
      </c>
      <c r="I85" s="43">
        <f t="shared" si="2"/>
        <v>17.8</v>
      </c>
    </row>
    <row r="86" spans="1:9" ht="12.75" customHeight="1" x14ac:dyDescent="0.2">
      <c r="A86" s="623"/>
      <c r="B86" s="632"/>
      <c r="C86" s="632"/>
      <c r="D86" s="628"/>
      <c r="E86" s="15" t="s">
        <v>1538</v>
      </c>
      <c r="F86" s="15" t="s">
        <v>99</v>
      </c>
      <c r="G86" s="15">
        <v>1</v>
      </c>
      <c r="H86" s="16">
        <v>9.07</v>
      </c>
      <c r="I86" s="43">
        <f t="shared" si="2"/>
        <v>9.07</v>
      </c>
    </row>
    <row r="87" spans="1:9" ht="12.75" customHeight="1" x14ac:dyDescent="0.2">
      <c r="A87" s="623"/>
      <c r="B87" s="632"/>
      <c r="C87" s="632"/>
      <c r="D87" s="628"/>
      <c r="E87" s="15" t="s">
        <v>238</v>
      </c>
      <c r="F87" s="15" t="s">
        <v>99</v>
      </c>
      <c r="G87" s="15">
        <v>1</v>
      </c>
      <c r="H87" s="16">
        <v>12.46</v>
      </c>
      <c r="I87" s="43">
        <f t="shared" si="2"/>
        <v>12.46</v>
      </c>
    </row>
    <row r="88" spans="1:9" ht="12.75" customHeight="1" x14ac:dyDescent="0.2">
      <c r="A88" s="623"/>
      <c r="B88" s="632"/>
      <c r="C88" s="632"/>
      <c r="D88" s="628"/>
      <c r="E88" s="15" t="s">
        <v>277</v>
      </c>
      <c r="F88" s="15" t="s">
        <v>99</v>
      </c>
      <c r="G88" s="15">
        <v>2</v>
      </c>
      <c r="H88" s="16">
        <v>14</v>
      </c>
      <c r="I88" s="43">
        <f t="shared" si="2"/>
        <v>28</v>
      </c>
    </row>
    <row r="89" spans="1:9" ht="12.75" customHeight="1" thickBot="1" x14ac:dyDescent="0.25">
      <c r="A89" s="624"/>
      <c r="B89" s="632"/>
      <c r="C89" s="632"/>
      <c r="D89" s="629"/>
      <c r="E89" s="40" t="s">
        <v>1074</v>
      </c>
      <c r="F89" s="40" t="s">
        <v>99</v>
      </c>
      <c r="G89" s="40">
        <v>2</v>
      </c>
      <c r="H89" s="41">
        <v>13.04</v>
      </c>
      <c r="I89" s="42">
        <f t="shared" si="2"/>
        <v>26.08</v>
      </c>
    </row>
    <row r="90" spans="1:9" ht="12.75" customHeight="1" x14ac:dyDescent="0.2">
      <c r="A90" s="622" t="s">
        <v>1539</v>
      </c>
      <c r="B90" s="632"/>
      <c r="C90" s="632"/>
      <c r="D90" s="627" t="s">
        <v>487</v>
      </c>
      <c r="E90" s="37" t="s">
        <v>393</v>
      </c>
      <c r="F90" s="37" t="s">
        <v>99</v>
      </c>
      <c r="G90" s="37">
        <v>5</v>
      </c>
      <c r="H90" s="38">
        <v>3.79</v>
      </c>
      <c r="I90" s="39">
        <f t="shared" si="2"/>
        <v>18.95</v>
      </c>
    </row>
    <row r="91" spans="1:9" ht="12.75" customHeight="1" x14ac:dyDescent="0.2">
      <c r="A91" s="623"/>
      <c r="B91" s="632"/>
      <c r="C91" s="632"/>
      <c r="D91" s="628"/>
      <c r="E91" s="15" t="s">
        <v>810</v>
      </c>
      <c r="F91" s="15" t="s">
        <v>99</v>
      </c>
      <c r="G91" s="15">
        <v>6</v>
      </c>
      <c r="H91" s="16">
        <v>5.4</v>
      </c>
      <c r="I91" s="43">
        <f t="shared" si="2"/>
        <v>32.400000000000006</v>
      </c>
    </row>
    <row r="92" spans="1:9" ht="12.75" customHeight="1" x14ac:dyDescent="0.2">
      <c r="A92" s="623"/>
      <c r="B92" s="632"/>
      <c r="C92" s="632"/>
      <c r="D92" s="628"/>
      <c r="E92" s="15" t="s">
        <v>565</v>
      </c>
      <c r="F92" s="15" t="s">
        <v>101</v>
      </c>
      <c r="G92" s="15">
        <v>16</v>
      </c>
      <c r="H92" s="16">
        <v>83.57</v>
      </c>
      <c r="I92" s="43">
        <f t="shared" si="2"/>
        <v>1337.12</v>
      </c>
    </row>
    <row r="93" spans="1:9" ht="12.75" customHeight="1" x14ac:dyDescent="0.2">
      <c r="A93" s="623"/>
      <c r="B93" s="632"/>
      <c r="C93" s="632"/>
      <c r="D93" s="628"/>
      <c r="E93" s="15" t="s">
        <v>133</v>
      </c>
      <c r="F93" s="15" t="s">
        <v>99</v>
      </c>
      <c r="G93" s="15">
        <v>2</v>
      </c>
      <c r="H93" s="16">
        <v>354.23</v>
      </c>
      <c r="I93" s="43">
        <f t="shared" si="2"/>
        <v>708.46</v>
      </c>
    </row>
    <row r="94" spans="1:9" ht="12.75" customHeight="1" x14ac:dyDescent="0.2">
      <c r="A94" s="623"/>
      <c r="B94" s="632"/>
      <c r="C94" s="632"/>
      <c r="D94" s="628"/>
      <c r="E94" s="15" t="s">
        <v>118</v>
      </c>
      <c r="F94" s="15" t="s">
        <v>99</v>
      </c>
      <c r="G94" s="15">
        <v>4</v>
      </c>
      <c r="H94" s="16">
        <v>117.24</v>
      </c>
      <c r="I94" s="43">
        <f t="shared" si="2"/>
        <v>468.96</v>
      </c>
    </row>
    <row r="95" spans="1:9" ht="12.75" customHeight="1" x14ac:dyDescent="0.2">
      <c r="A95" s="623"/>
      <c r="B95" s="632"/>
      <c r="C95" s="632"/>
      <c r="D95" s="628"/>
      <c r="E95" s="15" t="s">
        <v>129</v>
      </c>
      <c r="F95" s="15" t="s">
        <v>99</v>
      </c>
      <c r="G95" s="15">
        <v>6</v>
      </c>
      <c r="H95" s="16">
        <v>7.7</v>
      </c>
      <c r="I95" s="43">
        <f t="shared" si="2"/>
        <v>46.2</v>
      </c>
    </row>
    <row r="96" spans="1:9" ht="12.75" customHeight="1" x14ac:dyDescent="0.2">
      <c r="A96" s="623"/>
      <c r="B96" s="632"/>
      <c r="C96" s="632"/>
      <c r="D96" s="628"/>
      <c r="E96" s="15" t="s">
        <v>277</v>
      </c>
      <c r="F96" s="15" t="s">
        <v>99</v>
      </c>
      <c r="G96" s="15">
        <v>5</v>
      </c>
      <c r="H96" s="16">
        <v>14</v>
      </c>
      <c r="I96" s="43">
        <f t="shared" si="2"/>
        <v>70</v>
      </c>
    </row>
    <row r="97" spans="1:9" ht="12.75" customHeight="1" x14ac:dyDescent="0.2">
      <c r="A97" s="623"/>
      <c r="B97" s="632"/>
      <c r="C97" s="632"/>
      <c r="D97" s="628"/>
      <c r="E97" s="15" t="s">
        <v>659</v>
      </c>
      <c r="F97" s="15" t="s">
        <v>99</v>
      </c>
      <c r="G97" s="15">
        <v>2</v>
      </c>
      <c r="H97" s="16">
        <v>190.25</v>
      </c>
      <c r="I97" s="43">
        <f t="shared" si="2"/>
        <v>380.5</v>
      </c>
    </row>
    <row r="98" spans="1:9" ht="12.75" customHeight="1" x14ac:dyDescent="0.2">
      <c r="A98" s="623"/>
      <c r="B98" s="632"/>
      <c r="C98" s="632"/>
      <c r="D98" s="628"/>
      <c r="E98" s="15" t="s">
        <v>910</v>
      </c>
      <c r="F98" s="15" t="s">
        <v>99</v>
      </c>
      <c r="G98" s="15">
        <v>4</v>
      </c>
      <c r="H98" s="16">
        <v>10.93</v>
      </c>
      <c r="I98" s="43">
        <f t="shared" si="2"/>
        <v>43.72</v>
      </c>
    </row>
    <row r="99" spans="1:9" ht="12.75" customHeight="1" x14ac:dyDescent="0.2">
      <c r="A99" s="623"/>
      <c r="B99" s="632"/>
      <c r="C99" s="632"/>
      <c r="D99" s="628"/>
      <c r="E99" s="15" t="s">
        <v>116</v>
      </c>
      <c r="F99" s="15" t="s">
        <v>101</v>
      </c>
      <c r="G99" s="15">
        <v>2</v>
      </c>
      <c r="H99" s="16">
        <v>32.020000000000003</v>
      </c>
      <c r="I99" s="43">
        <f t="shared" si="2"/>
        <v>64.040000000000006</v>
      </c>
    </row>
    <row r="100" spans="1:9" ht="12.75" customHeight="1" x14ac:dyDescent="0.2">
      <c r="A100" s="623"/>
      <c r="B100" s="632"/>
      <c r="C100" s="632"/>
      <c r="D100" s="628"/>
      <c r="E100" s="15" t="s">
        <v>221</v>
      </c>
      <c r="F100" s="15" t="s">
        <v>99</v>
      </c>
      <c r="G100" s="15">
        <v>7</v>
      </c>
      <c r="H100" s="16">
        <v>39.590000000000003</v>
      </c>
      <c r="I100" s="43">
        <f t="shared" si="2"/>
        <v>277.13</v>
      </c>
    </row>
    <row r="101" spans="1:9" ht="12.75" customHeight="1" x14ac:dyDescent="0.2">
      <c r="A101" s="623"/>
      <c r="B101" s="632"/>
      <c r="C101" s="632"/>
      <c r="D101" s="628"/>
      <c r="E101" s="15" t="s">
        <v>1140</v>
      </c>
      <c r="F101" s="15" t="s">
        <v>99</v>
      </c>
      <c r="G101" s="15">
        <v>6</v>
      </c>
      <c r="H101" s="16">
        <v>9.15</v>
      </c>
      <c r="I101" s="43">
        <f t="shared" si="2"/>
        <v>54.900000000000006</v>
      </c>
    </row>
    <row r="102" spans="1:9" ht="12.75" customHeight="1" x14ac:dyDescent="0.2">
      <c r="A102" s="623"/>
      <c r="B102" s="632"/>
      <c r="C102" s="632"/>
      <c r="D102" s="628"/>
      <c r="E102" s="15" t="s">
        <v>644</v>
      </c>
      <c r="F102" s="15" t="s">
        <v>99</v>
      </c>
      <c r="G102" s="15">
        <v>4</v>
      </c>
      <c r="H102" s="16">
        <v>191.27</v>
      </c>
      <c r="I102" s="43">
        <f t="shared" si="2"/>
        <v>765.08</v>
      </c>
    </row>
    <row r="103" spans="1:9" ht="12.75" customHeight="1" thickBot="1" x14ac:dyDescent="0.25">
      <c r="A103" s="624"/>
      <c r="B103" s="626"/>
      <c r="C103" s="626"/>
      <c r="D103" s="629"/>
      <c r="E103" s="40" t="s">
        <v>308</v>
      </c>
      <c r="F103" s="40" t="s">
        <v>99</v>
      </c>
      <c r="G103" s="40">
        <v>1</v>
      </c>
      <c r="H103" s="41">
        <v>4.22</v>
      </c>
      <c r="I103" s="42">
        <f t="shared" si="2"/>
        <v>4.22</v>
      </c>
    </row>
    <row r="104" spans="1:9" ht="12.75" customHeight="1" x14ac:dyDescent="0.2">
      <c r="A104" s="622" t="s">
        <v>329</v>
      </c>
      <c r="B104" s="625">
        <v>24744.92</v>
      </c>
      <c r="C104" s="625" t="s">
        <v>77</v>
      </c>
      <c r="D104" s="658" t="s">
        <v>330</v>
      </c>
      <c r="E104" s="37" t="s">
        <v>338</v>
      </c>
      <c r="F104" s="37" t="s">
        <v>99</v>
      </c>
      <c r="G104" s="37">
        <v>1</v>
      </c>
      <c r="H104" s="38">
        <v>67.59</v>
      </c>
      <c r="I104" s="39">
        <f t="shared" si="2"/>
        <v>67.59</v>
      </c>
    </row>
    <row r="105" spans="1:9" ht="12.75" customHeight="1" x14ac:dyDescent="0.2">
      <c r="A105" s="623"/>
      <c r="B105" s="632"/>
      <c r="C105" s="632"/>
      <c r="D105" s="660"/>
      <c r="E105" s="15" t="s">
        <v>337</v>
      </c>
      <c r="F105" s="15" t="s">
        <v>99</v>
      </c>
      <c r="G105" s="15">
        <v>1</v>
      </c>
      <c r="H105" s="16">
        <v>44.8</v>
      </c>
      <c r="I105" s="43">
        <f t="shared" si="2"/>
        <v>44.8</v>
      </c>
    </row>
    <row r="106" spans="1:9" ht="12.75" customHeight="1" x14ac:dyDescent="0.2">
      <c r="A106" s="623"/>
      <c r="B106" s="632"/>
      <c r="C106" s="632"/>
      <c r="D106" s="660"/>
      <c r="E106" s="15" t="s">
        <v>343</v>
      </c>
      <c r="F106" s="15" t="s">
        <v>99</v>
      </c>
      <c r="G106" s="15">
        <v>8</v>
      </c>
      <c r="H106" s="16">
        <v>20</v>
      </c>
      <c r="I106" s="43">
        <f t="shared" si="2"/>
        <v>160</v>
      </c>
    </row>
    <row r="107" spans="1:9" ht="12.75" customHeight="1" thickBot="1" x14ac:dyDescent="0.25">
      <c r="A107" s="624"/>
      <c r="B107" s="626"/>
      <c r="C107" s="626"/>
      <c r="D107" s="659"/>
      <c r="E107" s="83" t="s">
        <v>331</v>
      </c>
      <c r="F107" s="83" t="s">
        <v>99</v>
      </c>
      <c r="G107" s="83">
        <v>5</v>
      </c>
      <c r="H107" s="84">
        <v>7.53</v>
      </c>
      <c r="I107" s="200">
        <f t="shared" si="2"/>
        <v>37.65</v>
      </c>
    </row>
    <row r="108" spans="1:9" ht="12.75" customHeight="1" x14ac:dyDescent="0.2">
      <c r="A108" s="622" t="s">
        <v>1756</v>
      </c>
      <c r="B108" s="625">
        <v>30848.11</v>
      </c>
      <c r="C108" s="625" t="s">
        <v>78</v>
      </c>
      <c r="D108" s="625" t="s">
        <v>1757</v>
      </c>
      <c r="E108" s="37" t="s">
        <v>687</v>
      </c>
      <c r="F108" s="37" t="s">
        <v>99</v>
      </c>
      <c r="G108" s="37">
        <v>1</v>
      </c>
      <c r="H108" s="38">
        <v>36</v>
      </c>
      <c r="I108" s="39">
        <f t="shared" si="2"/>
        <v>36</v>
      </c>
    </row>
    <row r="109" spans="1:9" ht="12.75" customHeight="1" x14ac:dyDescent="0.2">
      <c r="A109" s="623"/>
      <c r="B109" s="632"/>
      <c r="C109" s="632"/>
      <c r="D109" s="632"/>
      <c r="E109" s="35" t="s">
        <v>221</v>
      </c>
      <c r="F109" s="35" t="s">
        <v>99</v>
      </c>
      <c r="G109" s="35">
        <v>4</v>
      </c>
      <c r="H109" s="36">
        <v>27.54</v>
      </c>
      <c r="I109" s="157">
        <f t="shared" si="2"/>
        <v>110.16</v>
      </c>
    </row>
    <row r="110" spans="1:9" ht="12.75" customHeight="1" x14ac:dyDescent="0.2">
      <c r="A110" s="623"/>
      <c r="B110" s="632"/>
      <c r="C110" s="632"/>
      <c r="D110" s="632"/>
      <c r="E110" s="35" t="s">
        <v>187</v>
      </c>
      <c r="F110" s="35" t="s">
        <v>99</v>
      </c>
      <c r="G110" s="35">
        <v>1</v>
      </c>
      <c r="H110" s="36">
        <v>28.1</v>
      </c>
      <c r="I110" s="157">
        <f t="shared" si="2"/>
        <v>28.1</v>
      </c>
    </row>
    <row r="111" spans="1:9" ht="12.75" customHeight="1" x14ac:dyDescent="0.2">
      <c r="A111" s="623"/>
      <c r="B111" s="632"/>
      <c r="C111" s="632"/>
      <c r="D111" s="632"/>
      <c r="E111" s="35" t="s">
        <v>402</v>
      </c>
      <c r="F111" s="35" t="s">
        <v>101</v>
      </c>
      <c r="G111" s="35">
        <v>1</v>
      </c>
      <c r="H111" s="36">
        <v>32.020000000000003</v>
      </c>
      <c r="I111" s="157">
        <f t="shared" si="2"/>
        <v>32.020000000000003</v>
      </c>
    </row>
    <row r="112" spans="1:9" ht="12.75" customHeight="1" x14ac:dyDescent="0.2">
      <c r="A112" s="623"/>
      <c r="B112" s="632"/>
      <c r="C112" s="632"/>
      <c r="D112" s="632"/>
      <c r="E112" s="35" t="s">
        <v>117</v>
      </c>
      <c r="F112" s="35" t="s">
        <v>99</v>
      </c>
      <c r="G112" s="35">
        <v>6</v>
      </c>
      <c r="H112" s="36">
        <v>2.72</v>
      </c>
      <c r="I112" s="157">
        <f t="shared" si="2"/>
        <v>16.32</v>
      </c>
    </row>
    <row r="113" spans="1:9" ht="12.75" customHeight="1" x14ac:dyDescent="0.2">
      <c r="A113" s="623"/>
      <c r="B113" s="632"/>
      <c r="C113" s="632"/>
      <c r="D113" s="632"/>
      <c r="E113" s="35" t="s">
        <v>1667</v>
      </c>
      <c r="F113" s="35" t="s">
        <v>99</v>
      </c>
      <c r="G113" s="35">
        <v>2</v>
      </c>
      <c r="H113" s="36">
        <v>185</v>
      </c>
      <c r="I113" s="157">
        <f t="shared" si="2"/>
        <v>370</v>
      </c>
    </row>
    <row r="114" spans="1:9" ht="12.75" customHeight="1" x14ac:dyDescent="0.2">
      <c r="A114" s="623"/>
      <c r="B114" s="632"/>
      <c r="C114" s="632"/>
      <c r="D114" s="632"/>
      <c r="E114" s="35" t="s">
        <v>373</v>
      </c>
      <c r="F114" s="35" t="s">
        <v>99</v>
      </c>
      <c r="G114" s="35">
        <v>6</v>
      </c>
      <c r="H114" s="36">
        <v>3</v>
      </c>
      <c r="I114" s="157">
        <f t="shared" si="2"/>
        <v>18</v>
      </c>
    </row>
    <row r="115" spans="1:9" ht="12.75" customHeight="1" thickBot="1" x14ac:dyDescent="0.25">
      <c r="A115" s="624"/>
      <c r="B115" s="632"/>
      <c r="C115" s="632"/>
      <c r="D115" s="626"/>
      <c r="E115" s="83" t="s">
        <v>1758</v>
      </c>
      <c r="F115" s="83" t="s">
        <v>99</v>
      </c>
      <c r="G115" s="83">
        <v>4</v>
      </c>
      <c r="H115" s="84">
        <v>3</v>
      </c>
      <c r="I115" s="200">
        <f t="shared" si="2"/>
        <v>12</v>
      </c>
    </row>
    <row r="116" spans="1:9" ht="12.75" customHeight="1" x14ac:dyDescent="0.2">
      <c r="A116" s="622" t="s">
        <v>1759</v>
      </c>
      <c r="B116" s="632"/>
      <c r="C116" s="632"/>
      <c r="D116" s="625" t="s">
        <v>413</v>
      </c>
      <c r="E116" s="37" t="s">
        <v>1760</v>
      </c>
      <c r="F116" s="37" t="s">
        <v>99</v>
      </c>
      <c r="G116" s="37">
        <v>1</v>
      </c>
      <c r="H116" s="38">
        <v>15</v>
      </c>
      <c r="I116" s="39">
        <f t="shared" si="2"/>
        <v>15</v>
      </c>
    </row>
    <row r="117" spans="1:9" ht="12.75" customHeight="1" thickBot="1" x14ac:dyDescent="0.25">
      <c r="A117" s="624"/>
      <c r="B117" s="626"/>
      <c r="C117" s="626"/>
      <c r="D117" s="626"/>
      <c r="E117" s="83" t="s">
        <v>1761</v>
      </c>
      <c r="F117" s="83" t="s">
        <v>99</v>
      </c>
      <c r="G117" s="83">
        <v>1</v>
      </c>
      <c r="H117" s="84">
        <v>70</v>
      </c>
      <c r="I117" s="200">
        <f t="shared" si="2"/>
        <v>70</v>
      </c>
    </row>
    <row r="118" spans="1:9" ht="12.75" customHeight="1" x14ac:dyDescent="0.2">
      <c r="A118" s="622" t="s">
        <v>107</v>
      </c>
      <c r="B118" s="625">
        <v>28503.3</v>
      </c>
      <c r="C118" s="625" t="s">
        <v>79</v>
      </c>
      <c r="D118" s="625" t="s">
        <v>1888</v>
      </c>
      <c r="E118" s="37" t="s">
        <v>240</v>
      </c>
      <c r="F118" s="37" t="s">
        <v>99</v>
      </c>
      <c r="G118" s="37">
        <v>2</v>
      </c>
      <c r="H118" s="38">
        <v>54.86</v>
      </c>
      <c r="I118" s="39">
        <f t="shared" si="2"/>
        <v>109.72</v>
      </c>
    </row>
    <row r="119" spans="1:9" ht="12.75" customHeight="1" x14ac:dyDescent="0.2">
      <c r="A119" s="623"/>
      <c r="B119" s="632"/>
      <c r="C119" s="632"/>
      <c r="D119" s="632"/>
      <c r="E119" s="35" t="s">
        <v>223</v>
      </c>
      <c r="F119" s="35" t="s">
        <v>99</v>
      </c>
      <c r="G119" s="35">
        <v>1</v>
      </c>
      <c r="H119" s="36">
        <v>290</v>
      </c>
      <c r="I119" s="157">
        <f t="shared" si="2"/>
        <v>290</v>
      </c>
    </row>
    <row r="120" spans="1:9" ht="12.75" customHeight="1" x14ac:dyDescent="0.2">
      <c r="A120" s="623"/>
      <c r="B120" s="632"/>
      <c r="C120" s="632"/>
      <c r="D120" s="632"/>
      <c r="E120" s="35" t="s">
        <v>1889</v>
      </c>
      <c r="F120" s="35" t="s">
        <v>101</v>
      </c>
      <c r="G120" s="35">
        <v>8</v>
      </c>
      <c r="H120" s="36">
        <v>45.81</v>
      </c>
      <c r="I120" s="157">
        <f t="shared" si="2"/>
        <v>366.48</v>
      </c>
    </row>
    <row r="121" spans="1:9" ht="12.75" customHeight="1" x14ac:dyDescent="0.2">
      <c r="A121" s="623"/>
      <c r="B121" s="632"/>
      <c r="C121" s="632"/>
      <c r="D121" s="632"/>
      <c r="E121" s="35" t="s">
        <v>122</v>
      </c>
      <c r="F121" s="35" t="s">
        <v>99</v>
      </c>
      <c r="G121" s="35">
        <v>2</v>
      </c>
      <c r="H121" s="36">
        <v>173.33</v>
      </c>
      <c r="I121" s="157">
        <f t="shared" si="2"/>
        <v>346.66</v>
      </c>
    </row>
    <row r="122" spans="1:9" ht="12.75" customHeight="1" x14ac:dyDescent="0.2">
      <c r="A122" s="623"/>
      <c r="B122" s="632"/>
      <c r="C122" s="632"/>
      <c r="D122" s="632"/>
      <c r="E122" s="35" t="s">
        <v>299</v>
      </c>
      <c r="F122" s="35" t="s">
        <v>99</v>
      </c>
      <c r="G122" s="35">
        <v>2</v>
      </c>
      <c r="H122" s="36">
        <v>113.39</v>
      </c>
      <c r="I122" s="157">
        <f t="shared" si="2"/>
        <v>226.78</v>
      </c>
    </row>
    <row r="123" spans="1:9" ht="12.75" customHeight="1" x14ac:dyDescent="0.2">
      <c r="A123" s="623"/>
      <c r="B123" s="632"/>
      <c r="C123" s="632"/>
      <c r="D123" s="632"/>
      <c r="E123" s="35" t="s">
        <v>132</v>
      </c>
      <c r="F123" s="35" t="s">
        <v>99</v>
      </c>
      <c r="G123" s="35">
        <v>10</v>
      </c>
      <c r="H123" s="36">
        <v>5.26</v>
      </c>
      <c r="I123" s="157">
        <f t="shared" si="2"/>
        <v>52.599999999999994</v>
      </c>
    </row>
    <row r="124" spans="1:9" ht="12.75" customHeight="1" x14ac:dyDescent="0.2">
      <c r="A124" s="623"/>
      <c r="B124" s="632"/>
      <c r="C124" s="632"/>
      <c r="D124" s="632"/>
      <c r="E124" s="35" t="s">
        <v>177</v>
      </c>
      <c r="F124" s="35" t="s">
        <v>99</v>
      </c>
      <c r="G124" s="35">
        <v>10</v>
      </c>
      <c r="H124" s="36">
        <v>5.29</v>
      </c>
      <c r="I124" s="157">
        <f t="shared" si="2"/>
        <v>52.9</v>
      </c>
    </row>
    <row r="125" spans="1:9" ht="12.75" customHeight="1" x14ac:dyDescent="0.2">
      <c r="A125" s="623"/>
      <c r="B125" s="632"/>
      <c r="C125" s="632"/>
      <c r="D125" s="632"/>
      <c r="E125" s="35" t="s">
        <v>481</v>
      </c>
      <c r="F125" s="35" t="s">
        <v>99</v>
      </c>
      <c r="G125" s="35">
        <v>14</v>
      </c>
      <c r="H125" s="36">
        <v>3.85</v>
      </c>
      <c r="I125" s="157">
        <f t="shared" si="2"/>
        <v>53.9</v>
      </c>
    </row>
    <row r="126" spans="1:9" ht="12.75" customHeight="1" x14ac:dyDescent="0.2">
      <c r="A126" s="623"/>
      <c r="B126" s="632"/>
      <c r="C126" s="632"/>
      <c r="D126" s="632"/>
      <c r="E126" s="35" t="s">
        <v>148</v>
      </c>
      <c r="F126" s="35" t="s">
        <v>99</v>
      </c>
      <c r="G126" s="35">
        <v>6</v>
      </c>
      <c r="H126" s="36">
        <v>43.49</v>
      </c>
      <c r="I126" s="157">
        <f t="shared" si="2"/>
        <v>260.94</v>
      </c>
    </row>
    <row r="127" spans="1:9" ht="12.75" customHeight="1" x14ac:dyDescent="0.2">
      <c r="A127" s="623"/>
      <c r="B127" s="632"/>
      <c r="C127" s="632"/>
      <c r="D127" s="632"/>
      <c r="E127" s="35" t="s">
        <v>277</v>
      </c>
      <c r="F127" s="35" t="s">
        <v>99</v>
      </c>
      <c r="G127" s="35">
        <v>5</v>
      </c>
      <c r="H127" s="36">
        <v>27</v>
      </c>
      <c r="I127" s="157">
        <f t="shared" si="2"/>
        <v>135</v>
      </c>
    </row>
    <row r="128" spans="1:9" ht="12.75" customHeight="1" x14ac:dyDescent="0.2">
      <c r="A128" s="623"/>
      <c r="B128" s="632"/>
      <c r="C128" s="632"/>
      <c r="D128" s="632"/>
      <c r="E128" s="35" t="s">
        <v>134</v>
      </c>
      <c r="F128" s="35" t="s">
        <v>104</v>
      </c>
      <c r="G128" s="35">
        <v>1</v>
      </c>
      <c r="H128" s="36">
        <v>75</v>
      </c>
      <c r="I128" s="157">
        <f t="shared" si="2"/>
        <v>75</v>
      </c>
    </row>
    <row r="129" spans="1:9" ht="12.75" customHeight="1" x14ac:dyDescent="0.2">
      <c r="A129" s="623"/>
      <c r="B129" s="632"/>
      <c r="C129" s="632"/>
      <c r="D129" s="632"/>
      <c r="E129" s="35" t="s">
        <v>220</v>
      </c>
      <c r="F129" s="35" t="s">
        <v>99</v>
      </c>
      <c r="G129" s="35">
        <v>2</v>
      </c>
      <c r="H129" s="36">
        <v>7.74</v>
      </c>
      <c r="I129" s="157">
        <f t="shared" si="2"/>
        <v>15.48</v>
      </c>
    </row>
    <row r="130" spans="1:9" ht="12.75" customHeight="1" x14ac:dyDescent="0.2">
      <c r="A130" s="623"/>
      <c r="B130" s="632"/>
      <c r="C130" s="632"/>
      <c r="D130" s="632"/>
      <c r="E130" s="35" t="s">
        <v>116</v>
      </c>
      <c r="F130" s="35" t="s">
        <v>101</v>
      </c>
      <c r="G130" s="35">
        <v>1</v>
      </c>
      <c r="H130" s="36">
        <v>30.09</v>
      </c>
      <c r="I130" s="157">
        <f t="shared" si="2"/>
        <v>30.09</v>
      </c>
    </row>
    <row r="131" spans="1:9" ht="12.75" customHeight="1" x14ac:dyDescent="0.2">
      <c r="A131" s="623"/>
      <c r="B131" s="632"/>
      <c r="C131" s="632"/>
      <c r="D131" s="632"/>
      <c r="E131" s="35" t="s">
        <v>1890</v>
      </c>
      <c r="F131" s="35" t="s">
        <v>99</v>
      </c>
      <c r="G131" s="35">
        <v>2</v>
      </c>
      <c r="H131" s="36">
        <v>2.72</v>
      </c>
      <c r="I131" s="157">
        <f t="shared" si="2"/>
        <v>5.44</v>
      </c>
    </row>
    <row r="132" spans="1:9" ht="12.75" customHeight="1" thickBot="1" x14ac:dyDescent="0.25">
      <c r="A132" s="624"/>
      <c r="B132" s="626"/>
      <c r="C132" s="626"/>
      <c r="D132" s="626"/>
      <c r="E132" s="83" t="s">
        <v>1891</v>
      </c>
      <c r="F132" s="83" t="s">
        <v>99</v>
      </c>
      <c r="G132" s="83">
        <v>2</v>
      </c>
      <c r="H132" s="84">
        <v>2.4</v>
      </c>
      <c r="I132" s="200">
        <f t="shared" si="2"/>
        <v>4.8</v>
      </c>
    </row>
    <row r="133" spans="1:9" ht="12.75" customHeight="1" x14ac:dyDescent="0.2">
      <c r="A133" s="622" t="s">
        <v>329</v>
      </c>
      <c r="B133" s="625">
        <v>30414.51</v>
      </c>
      <c r="C133" s="625" t="s">
        <v>80</v>
      </c>
      <c r="D133" s="625" t="s">
        <v>330</v>
      </c>
      <c r="E133" s="37" t="s">
        <v>343</v>
      </c>
      <c r="F133" s="37" t="s">
        <v>99</v>
      </c>
      <c r="G133" s="37">
        <v>10</v>
      </c>
      <c r="H133" s="38">
        <v>20</v>
      </c>
      <c r="I133" s="39">
        <f t="shared" si="2"/>
        <v>200</v>
      </c>
    </row>
    <row r="134" spans="1:9" ht="12.75" customHeight="1" x14ac:dyDescent="0.2">
      <c r="A134" s="623"/>
      <c r="B134" s="632"/>
      <c r="C134" s="632"/>
      <c r="D134" s="632"/>
      <c r="E134" s="35" t="s">
        <v>2109</v>
      </c>
      <c r="F134" s="35" t="s">
        <v>99</v>
      </c>
      <c r="G134" s="35">
        <v>2</v>
      </c>
      <c r="H134" s="36">
        <v>107.47</v>
      </c>
      <c r="I134" s="157">
        <f t="shared" si="2"/>
        <v>214.94</v>
      </c>
    </row>
    <row r="135" spans="1:9" ht="12.75" customHeight="1" thickBot="1" x14ac:dyDescent="0.25">
      <c r="A135" s="624"/>
      <c r="B135" s="632"/>
      <c r="C135" s="632"/>
      <c r="D135" s="626"/>
      <c r="E135" s="83" t="s">
        <v>1635</v>
      </c>
      <c r="F135" s="83" t="s">
        <v>101</v>
      </c>
      <c r="G135" s="83">
        <v>40</v>
      </c>
      <c r="H135" s="84">
        <v>8.56</v>
      </c>
      <c r="I135" s="200">
        <f t="shared" si="2"/>
        <v>342.40000000000003</v>
      </c>
    </row>
    <row r="136" spans="1:9" ht="12.75" customHeight="1" x14ac:dyDescent="0.2">
      <c r="A136" s="622" t="s">
        <v>107</v>
      </c>
      <c r="B136" s="632"/>
      <c r="C136" s="632"/>
      <c r="D136" s="625" t="s">
        <v>2192</v>
      </c>
      <c r="E136" s="37" t="s">
        <v>313</v>
      </c>
      <c r="F136" s="37" t="s">
        <v>101</v>
      </c>
      <c r="G136" s="37">
        <v>2</v>
      </c>
      <c r="H136" s="38">
        <v>238.93</v>
      </c>
      <c r="I136" s="39">
        <f t="shared" si="2"/>
        <v>477.86</v>
      </c>
    </row>
    <row r="137" spans="1:9" ht="12.75" customHeight="1" x14ac:dyDescent="0.2">
      <c r="A137" s="623"/>
      <c r="B137" s="632"/>
      <c r="C137" s="632"/>
      <c r="D137" s="632"/>
      <c r="E137" s="35" t="s">
        <v>314</v>
      </c>
      <c r="F137" s="35" t="s">
        <v>99</v>
      </c>
      <c r="G137" s="35">
        <v>4</v>
      </c>
      <c r="H137" s="36">
        <v>296.99</v>
      </c>
      <c r="I137" s="157">
        <f t="shared" si="2"/>
        <v>1187.96</v>
      </c>
    </row>
    <row r="138" spans="1:9" ht="12.75" customHeight="1" x14ac:dyDescent="0.2">
      <c r="A138" s="623"/>
      <c r="B138" s="632"/>
      <c r="C138" s="632"/>
      <c r="D138" s="632"/>
      <c r="E138" s="35" t="s">
        <v>2193</v>
      </c>
      <c r="F138" s="35" t="s">
        <v>99</v>
      </c>
      <c r="G138" s="35">
        <v>2</v>
      </c>
      <c r="H138" s="36">
        <v>3288.2</v>
      </c>
      <c r="I138" s="157">
        <f t="shared" si="2"/>
        <v>6576.4</v>
      </c>
    </row>
    <row r="139" spans="1:9" ht="12.75" customHeight="1" x14ac:dyDescent="0.2">
      <c r="A139" s="623"/>
      <c r="B139" s="632"/>
      <c r="C139" s="632"/>
      <c r="D139" s="632"/>
      <c r="E139" s="35" t="s">
        <v>315</v>
      </c>
      <c r="F139" s="35" t="s">
        <v>99</v>
      </c>
      <c r="G139" s="35">
        <v>4</v>
      </c>
      <c r="H139" s="36">
        <v>8.3699999999999992</v>
      </c>
      <c r="I139" s="157">
        <f t="shared" si="2"/>
        <v>33.479999999999997</v>
      </c>
    </row>
    <row r="140" spans="1:9" ht="12.75" customHeight="1" x14ac:dyDescent="0.2">
      <c r="A140" s="623"/>
      <c r="B140" s="632"/>
      <c r="C140" s="632"/>
      <c r="D140" s="632"/>
      <c r="E140" s="35" t="s">
        <v>456</v>
      </c>
      <c r="F140" s="35" t="s">
        <v>100</v>
      </c>
      <c r="G140" s="35">
        <v>1</v>
      </c>
      <c r="H140" s="36">
        <v>57.98</v>
      </c>
      <c r="I140" s="157">
        <f t="shared" si="2"/>
        <v>57.98</v>
      </c>
    </row>
    <row r="141" spans="1:9" ht="12.75" customHeight="1" x14ac:dyDescent="0.2">
      <c r="A141" s="623"/>
      <c r="B141" s="632"/>
      <c r="C141" s="632"/>
      <c r="D141" s="632"/>
      <c r="E141" s="35" t="s">
        <v>457</v>
      </c>
      <c r="F141" s="35" t="s">
        <v>100</v>
      </c>
      <c r="G141" s="35">
        <v>0.5</v>
      </c>
      <c r="H141" s="36">
        <v>103.35</v>
      </c>
      <c r="I141" s="157">
        <f t="shared" si="2"/>
        <v>51.674999999999997</v>
      </c>
    </row>
    <row r="142" spans="1:9" ht="12.75" customHeight="1" x14ac:dyDescent="0.2">
      <c r="A142" s="623"/>
      <c r="B142" s="632"/>
      <c r="C142" s="632"/>
      <c r="D142" s="632"/>
      <c r="E142" s="35" t="s">
        <v>140</v>
      </c>
      <c r="F142" s="35" t="s">
        <v>99</v>
      </c>
      <c r="G142" s="35">
        <v>3</v>
      </c>
      <c r="H142" s="36">
        <v>60</v>
      </c>
      <c r="I142" s="157">
        <f t="shared" si="2"/>
        <v>180</v>
      </c>
    </row>
    <row r="143" spans="1:9" ht="12.75" customHeight="1" x14ac:dyDescent="0.2">
      <c r="A143" s="623"/>
      <c r="B143" s="632"/>
      <c r="C143" s="632"/>
      <c r="D143" s="632"/>
      <c r="E143" s="35" t="s">
        <v>277</v>
      </c>
      <c r="F143" s="35" t="s">
        <v>99</v>
      </c>
      <c r="G143" s="35">
        <v>5</v>
      </c>
      <c r="H143" s="36">
        <v>27</v>
      </c>
      <c r="I143" s="157">
        <f t="shared" si="2"/>
        <v>135</v>
      </c>
    </row>
    <row r="144" spans="1:9" ht="12.75" customHeight="1" x14ac:dyDescent="0.2">
      <c r="A144" s="623"/>
      <c r="B144" s="632"/>
      <c r="C144" s="632"/>
      <c r="D144" s="632"/>
      <c r="E144" s="35" t="s">
        <v>1283</v>
      </c>
      <c r="F144" s="35" t="s">
        <v>99</v>
      </c>
      <c r="G144" s="35">
        <v>4</v>
      </c>
      <c r="H144" s="36">
        <v>6.36</v>
      </c>
      <c r="I144" s="157">
        <f t="shared" si="2"/>
        <v>25.44</v>
      </c>
    </row>
    <row r="145" spans="1:9" ht="12.75" customHeight="1" x14ac:dyDescent="0.2">
      <c r="A145" s="623"/>
      <c r="B145" s="632"/>
      <c r="C145" s="632"/>
      <c r="D145" s="632"/>
      <c r="E145" s="35" t="s">
        <v>223</v>
      </c>
      <c r="F145" s="35" t="s">
        <v>99</v>
      </c>
      <c r="G145" s="35">
        <v>1</v>
      </c>
      <c r="H145" s="36">
        <v>290</v>
      </c>
      <c r="I145" s="157">
        <f t="shared" si="2"/>
        <v>290</v>
      </c>
    </row>
    <row r="146" spans="1:9" ht="12.75" customHeight="1" x14ac:dyDescent="0.2">
      <c r="A146" s="623"/>
      <c r="B146" s="632"/>
      <c r="C146" s="632"/>
      <c r="D146" s="632"/>
      <c r="E146" s="35" t="s">
        <v>364</v>
      </c>
      <c r="F146" s="35" t="s">
        <v>101</v>
      </c>
      <c r="G146" s="35">
        <v>64</v>
      </c>
      <c r="H146" s="36">
        <v>299.57</v>
      </c>
      <c r="I146" s="157">
        <f t="shared" si="2"/>
        <v>19172.48</v>
      </c>
    </row>
    <row r="147" spans="1:9" ht="12.75" customHeight="1" x14ac:dyDescent="0.2">
      <c r="A147" s="623"/>
      <c r="B147" s="632"/>
      <c r="C147" s="632"/>
      <c r="D147" s="632"/>
      <c r="E147" s="35" t="s">
        <v>365</v>
      </c>
      <c r="F147" s="35" t="s">
        <v>101</v>
      </c>
      <c r="G147" s="35">
        <v>24</v>
      </c>
      <c r="H147" s="36">
        <v>234.42</v>
      </c>
      <c r="I147" s="157">
        <f t="shared" si="2"/>
        <v>5626.08</v>
      </c>
    </row>
    <row r="148" spans="1:9" ht="12.75" customHeight="1" x14ac:dyDescent="0.2">
      <c r="A148" s="623"/>
      <c r="B148" s="632"/>
      <c r="C148" s="632"/>
      <c r="D148" s="632"/>
      <c r="E148" s="35" t="s">
        <v>141</v>
      </c>
      <c r="F148" s="35" t="s">
        <v>101</v>
      </c>
      <c r="G148" s="35">
        <v>23.4</v>
      </c>
      <c r="H148" s="36">
        <v>190.59</v>
      </c>
      <c r="I148" s="157">
        <f t="shared" si="2"/>
        <v>4459.8059999999996</v>
      </c>
    </row>
    <row r="149" spans="1:9" ht="12.75" customHeight="1" x14ac:dyDescent="0.2">
      <c r="A149" s="623"/>
      <c r="B149" s="632"/>
      <c r="C149" s="632"/>
      <c r="D149" s="632"/>
      <c r="E149" s="35" t="s">
        <v>2194</v>
      </c>
      <c r="F149" s="35" t="s">
        <v>99</v>
      </c>
      <c r="G149" s="35">
        <v>2</v>
      </c>
      <c r="H149" s="36">
        <v>32.520000000000003</v>
      </c>
      <c r="I149" s="157">
        <f t="shared" si="2"/>
        <v>65.040000000000006</v>
      </c>
    </row>
    <row r="150" spans="1:9" ht="12.75" customHeight="1" x14ac:dyDescent="0.2">
      <c r="A150" s="623"/>
      <c r="B150" s="632"/>
      <c r="C150" s="632"/>
      <c r="D150" s="632"/>
      <c r="E150" s="35" t="s">
        <v>914</v>
      </c>
      <c r="F150" s="35" t="s">
        <v>99</v>
      </c>
      <c r="G150" s="35">
        <v>2</v>
      </c>
      <c r="H150" s="36">
        <v>57.2</v>
      </c>
      <c r="I150" s="157">
        <f t="shared" si="2"/>
        <v>114.4</v>
      </c>
    </row>
    <row r="151" spans="1:9" ht="12.75" customHeight="1" x14ac:dyDescent="0.2">
      <c r="A151" s="623"/>
      <c r="B151" s="632"/>
      <c r="C151" s="632"/>
      <c r="D151" s="632"/>
      <c r="E151" s="35" t="s">
        <v>553</v>
      </c>
      <c r="F151" s="35" t="s">
        <v>99</v>
      </c>
      <c r="G151" s="35">
        <v>12</v>
      </c>
      <c r="H151" s="36">
        <v>68.27</v>
      </c>
      <c r="I151" s="157">
        <f t="shared" si="2"/>
        <v>819.24</v>
      </c>
    </row>
    <row r="152" spans="1:9" ht="12.75" customHeight="1" x14ac:dyDescent="0.2">
      <c r="A152" s="623"/>
      <c r="B152" s="632"/>
      <c r="C152" s="632"/>
      <c r="D152" s="632"/>
      <c r="E152" s="35" t="s">
        <v>142</v>
      </c>
      <c r="F152" s="35" t="s">
        <v>99</v>
      </c>
      <c r="G152" s="35">
        <v>2</v>
      </c>
      <c r="H152" s="36">
        <v>9.98</v>
      </c>
      <c r="I152" s="157">
        <f t="shared" si="2"/>
        <v>19.96</v>
      </c>
    </row>
    <row r="153" spans="1:9" ht="12.75" customHeight="1" x14ac:dyDescent="0.2">
      <c r="A153" s="623"/>
      <c r="B153" s="632"/>
      <c r="C153" s="632"/>
      <c r="D153" s="632"/>
      <c r="E153" s="35" t="s">
        <v>120</v>
      </c>
      <c r="F153" s="35" t="s">
        <v>99</v>
      </c>
      <c r="G153" s="35">
        <v>15</v>
      </c>
      <c r="H153" s="36">
        <v>4.97</v>
      </c>
      <c r="I153" s="157">
        <f t="shared" si="2"/>
        <v>74.55</v>
      </c>
    </row>
    <row r="154" spans="1:9" ht="12.75" customHeight="1" x14ac:dyDescent="0.2">
      <c r="A154" s="623"/>
      <c r="B154" s="632"/>
      <c r="C154" s="632"/>
      <c r="D154" s="632"/>
      <c r="E154" s="35" t="s">
        <v>121</v>
      </c>
      <c r="F154" s="35" t="s">
        <v>99</v>
      </c>
      <c r="G154" s="35">
        <v>4</v>
      </c>
      <c r="H154" s="36">
        <v>5.85</v>
      </c>
      <c r="I154" s="157">
        <f t="shared" si="2"/>
        <v>23.4</v>
      </c>
    </row>
    <row r="155" spans="1:9" ht="12.75" customHeight="1" x14ac:dyDescent="0.2">
      <c r="A155" s="623"/>
      <c r="B155" s="632"/>
      <c r="C155" s="632"/>
      <c r="D155" s="632"/>
      <c r="E155" s="35" t="s">
        <v>122</v>
      </c>
      <c r="F155" s="35" t="s">
        <v>99</v>
      </c>
      <c r="G155" s="35">
        <v>15</v>
      </c>
      <c r="H155" s="36">
        <v>173.33</v>
      </c>
      <c r="I155" s="157">
        <f t="shared" si="2"/>
        <v>2599.9500000000003</v>
      </c>
    </row>
    <row r="156" spans="1:9" ht="12.75" customHeight="1" x14ac:dyDescent="0.2">
      <c r="A156" s="623"/>
      <c r="B156" s="632"/>
      <c r="C156" s="632"/>
      <c r="D156" s="632"/>
      <c r="E156" s="35" t="s">
        <v>118</v>
      </c>
      <c r="F156" s="35" t="s">
        <v>99</v>
      </c>
      <c r="G156" s="35">
        <v>17</v>
      </c>
      <c r="H156" s="36">
        <v>98.8</v>
      </c>
      <c r="I156" s="157">
        <f t="shared" si="2"/>
        <v>1679.6</v>
      </c>
    </row>
    <row r="157" spans="1:9" ht="12.75" customHeight="1" x14ac:dyDescent="0.2">
      <c r="A157" s="623"/>
      <c r="B157" s="632"/>
      <c r="C157" s="632"/>
      <c r="D157" s="632"/>
      <c r="E157" s="35" t="s">
        <v>138</v>
      </c>
      <c r="F157" s="35" t="s">
        <v>99</v>
      </c>
      <c r="G157" s="35">
        <v>2</v>
      </c>
      <c r="H157" s="36">
        <v>512</v>
      </c>
      <c r="I157" s="157">
        <f t="shared" si="2"/>
        <v>1024</v>
      </c>
    </row>
    <row r="158" spans="1:9" ht="12.75" customHeight="1" x14ac:dyDescent="0.2">
      <c r="A158" s="623"/>
      <c r="B158" s="632"/>
      <c r="C158" s="632"/>
      <c r="D158" s="632"/>
      <c r="E158" s="35" t="s">
        <v>140</v>
      </c>
      <c r="F158" s="35" t="s">
        <v>99</v>
      </c>
      <c r="G158" s="35">
        <v>5</v>
      </c>
      <c r="H158" s="36">
        <v>60</v>
      </c>
      <c r="I158" s="157">
        <f t="shared" si="2"/>
        <v>300</v>
      </c>
    </row>
    <row r="159" spans="1:9" ht="12.75" customHeight="1" x14ac:dyDescent="0.2">
      <c r="A159" s="623"/>
      <c r="B159" s="632"/>
      <c r="C159" s="632"/>
      <c r="D159" s="632"/>
      <c r="E159" s="35" t="s">
        <v>2195</v>
      </c>
      <c r="F159" s="35" t="s">
        <v>99</v>
      </c>
      <c r="G159" s="35">
        <v>1</v>
      </c>
      <c r="H159" s="36">
        <v>183.56</v>
      </c>
      <c r="I159" s="157">
        <f t="shared" si="2"/>
        <v>183.56</v>
      </c>
    </row>
    <row r="160" spans="1:9" ht="12.75" customHeight="1" x14ac:dyDescent="0.2">
      <c r="A160" s="623"/>
      <c r="B160" s="632"/>
      <c r="C160" s="632"/>
      <c r="D160" s="632"/>
      <c r="E160" s="35" t="s">
        <v>810</v>
      </c>
      <c r="F160" s="35" t="s">
        <v>99</v>
      </c>
      <c r="G160" s="35">
        <v>1</v>
      </c>
      <c r="H160" s="36">
        <v>5.4</v>
      </c>
      <c r="I160" s="157">
        <f t="shared" si="2"/>
        <v>5.4</v>
      </c>
    </row>
    <row r="161" spans="1:9" ht="12.75" customHeight="1" x14ac:dyDescent="0.2">
      <c r="A161" s="623"/>
      <c r="B161" s="632"/>
      <c r="C161" s="632"/>
      <c r="D161" s="632"/>
      <c r="E161" s="35" t="s">
        <v>1464</v>
      </c>
      <c r="F161" s="35" t="s">
        <v>99</v>
      </c>
      <c r="G161" s="35">
        <v>2</v>
      </c>
      <c r="H161" s="36">
        <v>34.75</v>
      </c>
      <c r="I161" s="157">
        <f t="shared" si="2"/>
        <v>69.5</v>
      </c>
    </row>
    <row r="162" spans="1:9" ht="12.75" customHeight="1" x14ac:dyDescent="0.2">
      <c r="A162" s="623"/>
      <c r="B162" s="632"/>
      <c r="C162" s="632"/>
      <c r="D162" s="632"/>
      <c r="E162" s="35" t="s">
        <v>366</v>
      </c>
      <c r="F162" s="35" t="s">
        <v>101</v>
      </c>
      <c r="G162" s="35">
        <v>6</v>
      </c>
      <c r="H162" s="36">
        <v>49.76</v>
      </c>
      <c r="I162" s="157">
        <f t="shared" si="2"/>
        <v>298.56</v>
      </c>
    </row>
    <row r="163" spans="1:9" ht="12.75" customHeight="1" x14ac:dyDescent="0.2">
      <c r="A163" s="623"/>
      <c r="B163" s="632"/>
      <c r="C163" s="632"/>
      <c r="D163" s="632"/>
      <c r="E163" s="35" t="s">
        <v>1875</v>
      </c>
      <c r="F163" s="35" t="s">
        <v>101</v>
      </c>
      <c r="G163" s="35">
        <v>24</v>
      </c>
      <c r="H163" s="36">
        <v>41.65</v>
      </c>
      <c r="I163" s="157">
        <f t="shared" si="2"/>
        <v>999.59999999999991</v>
      </c>
    </row>
    <row r="164" spans="1:9" ht="12.75" customHeight="1" x14ac:dyDescent="0.2">
      <c r="A164" s="623"/>
      <c r="B164" s="632"/>
      <c r="C164" s="632"/>
      <c r="D164" s="632"/>
      <c r="E164" s="35" t="s">
        <v>368</v>
      </c>
      <c r="F164" s="35" t="s">
        <v>99</v>
      </c>
      <c r="G164" s="35">
        <v>5</v>
      </c>
      <c r="H164" s="36">
        <v>69.81</v>
      </c>
      <c r="I164" s="157">
        <f t="shared" si="2"/>
        <v>349.05</v>
      </c>
    </row>
    <row r="165" spans="1:9" ht="12.75" customHeight="1" x14ac:dyDescent="0.2">
      <c r="A165" s="623"/>
      <c r="B165" s="632"/>
      <c r="C165" s="632"/>
      <c r="D165" s="632"/>
      <c r="E165" s="35" t="s">
        <v>223</v>
      </c>
      <c r="F165" s="35" t="s">
        <v>99</v>
      </c>
      <c r="G165" s="35">
        <v>2</v>
      </c>
      <c r="H165" s="36">
        <v>290</v>
      </c>
      <c r="I165" s="157">
        <f t="shared" si="2"/>
        <v>580</v>
      </c>
    </row>
    <row r="166" spans="1:9" ht="12.75" customHeight="1" x14ac:dyDescent="0.2">
      <c r="A166" s="623"/>
      <c r="B166" s="632"/>
      <c r="C166" s="632"/>
      <c r="D166" s="632"/>
      <c r="E166" s="35" t="s">
        <v>131</v>
      </c>
      <c r="F166" s="35" t="s">
        <v>101</v>
      </c>
      <c r="G166" s="35">
        <v>20</v>
      </c>
      <c r="H166" s="36">
        <v>45.81</v>
      </c>
      <c r="I166" s="157">
        <f t="shared" si="2"/>
        <v>916.2</v>
      </c>
    </row>
    <row r="167" spans="1:9" ht="12.75" customHeight="1" x14ac:dyDescent="0.2">
      <c r="A167" s="623"/>
      <c r="B167" s="632"/>
      <c r="C167" s="632"/>
      <c r="D167" s="632"/>
      <c r="E167" s="35" t="s">
        <v>132</v>
      </c>
      <c r="F167" s="35" t="s">
        <v>99</v>
      </c>
      <c r="G167" s="35">
        <v>20</v>
      </c>
      <c r="H167" s="36">
        <v>5.26</v>
      </c>
      <c r="I167" s="157">
        <f t="shared" si="2"/>
        <v>105.19999999999999</v>
      </c>
    </row>
    <row r="168" spans="1:9" ht="12.75" customHeight="1" x14ac:dyDescent="0.2">
      <c r="A168" s="623"/>
      <c r="B168" s="632"/>
      <c r="C168" s="632"/>
      <c r="D168" s="632"/>
      <c r="E168" s="35" t="s">
        <v>177</v>
      </c>
      <c r="F168" s="35" t="s">
        <v>99</v>
      </c>
      <c r="G168" s="35">
        <v>5</v>
      </c>
      <c r="H168" s="36">
        <v>5.29</v>
      </c>
      <c r="I168" s="157">
        <f t="shared" si="2"/>
        <v>26.45</v>
      </c>
    </row>
    <row r="169" spans="1:9" ht="12.75" customHeight="1" x14ac:dyDescent="0.2">
      <c r="A169" s="623"/>
      <c r="B169" s="632"/>
      <c r="C169" s="632"/>
      <c r="D169" s="632"/>
      <c r="E169" s="35" t="s">
        <v>130</v>
      </c>
      <c r="F169" s="35" t="s">
        <v>99</v>
      </c>
      <c r="G169" s="35">
        <v>7</v>
      </c>
      <c r="H169" s="36">
        <v>3.85</v>
      </c>
      <c r="I169" s="157">
        <f t="shared" si="2"/>
        <v>26.95</v>
      </c>
    </row>
    <row r="170" spans="1:9" ht="12.75" customHeight="1" x14ac:dyDescent="0.2">
      <c r="A170" s="623"/>
      <c r="B170" s="632"/>
      <c r="C170" s="632"/>
      <c r="D170" s="632"/>
      <c r="E170" s="35" t="s">
        <v>139</v>
      </c>
      <c r="F170" s="35" t="s">
        <v>99</v>
      </c>
      <c r="G170" s="35">
        <v>18</v>
      </c>
      <c r="H170" s="36">
        <v>105.64</v>
      </c>
      <c r="I170" s="157">
        <f t="shared" si="2"/>
        <v>1901.52</v>
      </c>
    </row>
    <row r="171" spans="1:9" ht="12.75" customHeight="1" x14ac:dyDescent="0.2">
      <c r="A171" s="623"/>
      <c r="B171" s="632"/>
      <c r="C171" s="632"/>
      <c r="D171" s="632"/>
      <c r="E171" s="35" t="s">
        <v>299</v>
      </c>
      <c r="F171" s="35" t="s">
        <v>99</v>
      </c>
      <c r="G171" s="35">
        <v>1</v>
      </c>
      <c r="H171" s="36">
        <v>157</v>
      </c>
      <c r="I171" s="157">
        <f t="shared" si="2"/>
        <v>157</v>
      </c>
    </row>
    <row r="172" spans="1:9" ht="12.75" customHeight="1" x14ac:dyDescent="0.2">
      <c r="A172" s="623"/>
      <c r="B172" s="632"/>
      <c r="C172" s="632"/>
      <c r="D172" s="632"/>
      <c r="E172" s="35" t="s">
        <v>241</v>
      </c>
      <c r="F172" s="35" t="s">
        <v>99</v>
      </c>
      <c r="G172" s="35">
        <v>15</v>
      </c>
      <c r="H172" s="36">
        <v>54.38</v>
      </c>
      <c r="I172" s="157">
        <f t="shared" si="2"/>
        <v>815.7</v>
      </c>
    </row>
    <row r="173" spans="1:9" ht="12.75" customHeight="1" x14ac:dyDescent="0.2">
      <c r="A173" s="623"/>
      <c r="B173" s="632"/>
      <c r="C173" s="632"/>
      <c r="D173" s="632"/>
      <c r="E173" s="35" t="s">
        <v>240</v>
      </c>
      <c r="F173" s="35" t="s">
        <v>99</v>
      </c>
      <c r="G173" s="35">
        <v>5</v>
      </c>
      <c r="H173" s="36">
        <v>54.86</v>
      </c>
      <c r="I173" s="157">
        <f t="shared" si="2"/>
        <v>274.3</v>
      </c>
    </row>
    <row r="174" spans="1:9" ht="12.75" customHeight="1" x14ac:dyDescent="0.2">
      <c r="A174" s="623"/>
      <c r="B174" s="632"/>
      <c r="C174" s="632"/>
      <c r="D174" s="632"/>
      <c r="E174" s="35" t="s">
        <v>506</v>
      </c>
      <c r="F174" s="35" t="s">
        <v>99</v>
      </c>
      <c r="G174" s="35">
        <v>5</v>
      </c>
      <c r="H174" s="36">
        <v>140</v>
      </c>
      <c r="I174" s="157">
        <f t="shared" si="2"/>
        <v>700</v>
      </c>
    </row>
    <row r="175" spans="1:9" ht="12.75" customHeight="1" thickBot="1" x14ac:dyDescent="0.25">
      <c r="A175" s="624"/>
      <c r="B175" s="632"/>
      <c r="C175" s="632"/>
      <c r="D175" s="675"/>
      <c r="E175" s="35" t="s">
        <v>461</v>
      </c>
      <c r="F175" s="35" t="s">
        <v>99</v>
      </c>
      <c r="G175" s="35">
        <v>2</v>
      </c>
      <c r="H175" s="36">
        <v>3.17</v>
      </c>
      <c r="I175" s="157">
        <f t="shared" si="2"/>
        <v>6.34</v>
      </c>
    </row>
    <row r="176" spans="1:9" ht="12.75" customHeight="1" x14ac:dyDescent="0.2">
      <c r="A176" s="655" t="s">
        <v>224</v>
      </c>
      <c r="B176" s="710"/>
      <c r="C176" s="632"/>
      <c r="D176" s="674" t="s">
        <v>2196</v>
      </c>
      <c r="E176" s="35" t="s">
        <v>116</v>
      </c>
      <c r="F176" s="35" t="s">
        <v>101</v>
      </c>
      <c r="G176" s="35">
        <v>8</v>
      </c>
      <c r="H176" s="36">
        <v>30.09</v>
      </c>
      <c r="I176" s="157">
        <f t="shared" si="2"/>
        <v>240.72</v>
      </c>
    </row>
    <row r="177" spans="1:9" ht="12.75" customHeight="1" x14ac:dyDescent="0.2">
      <c r="A177" s="656"/>
      <c r="B177" s="710"/>
      <c r="C177" s="632"/>
      <c r="D177" s="632"/>
      <c r="E177" s="35" t="s">
        <v>118</v>
      </c>
      <c r="F177" s="35" t="s">
        <v>99</v>
      </c>
      <c r="G177" s="35">
        <v>2</v>
      </c>
      <c r="H177" s="36">
        <v>98.8</v>
      </c>
      <c r="I177" s="157">
        <f t="shared" si="2"/>
        <v>197.6</v>
      </c>
    </row>
    <row r="178" spans="1:9" ht="12.75" customHeight="1" x14ac:dyDescent="0.2">
      <c r="A178" s="656"/>
      <c r="B178" s="710"/>
      <c r="C178" s="632"/>
      <c r="D178" s="632"/>
      <c r="E178" s="35" t="s">
        <v>1848</v>
      </c>
      <c r="F178" s="35" t="s">
        <v>99</v>
      </c>
      <c r="G178" s="35">
        <v>2</v>
      </c>
      <c r="H178" s="36">
        <v>62.93</v>
      </c>
      <c r="I178" s="157">
        <f t="shared" si="2"/>
        <v>125.86</v>
      </c>
    </row>
    <row r="179" spans="1:9" ht="12.75" customHeight="1" x14ac:dyDescent="0.2">
      <c r="A179" s="656"/>
      <c r="B179" s="710"/>
      <c r="C179" s="632"/>
      <c r="D179" s="632"/>
      <c r="E179" s="35" t="s">
        <v>117</v>
      </c>
      <c r="F179" s="35" t="s">
        <v>99</v>
      </c>
      <c r="G179" s="35">
        <v>10</v>
      </c>
      <c r="H179" s="36">
        <v>2.72</v>
      </c>
      <c r="I179" s="157">
        <f t="shared" si="2"/>
        <v>27.200000000000003</v>
      </c>
    </row>
    <row r="180" spans="1:9" ht="12.75" customHeight="1" x14ac:dyDescent="0.2">
      <c r="A180" s="656"/>
      <c r="B180" s="710"/>
      <c r="C180" s="632"/>
      <c r="D180" s="632"/>
      <c r="E180" s="35" t="s">
        <v>384</v>
      </c>
      <c r="F180" s="35" t="s">
        <v>99</v>
      </c>
      <c r="G180" s="35">
        <v>2</v>
      </c>
      <c r="H180" s="36">
        <v>2.4</v>
      </c>
      <c r="I180" s="157">
        <f t="shared" si="2"/>
        <v>4.8</v>
      </c>
    </row>
    <row r="181" spans="1:9" ht="12.75" customHeight="1" x14ac:dyDescent="0.2">
      <c r="A181" s="656"/>
      <c r="B181" s="710"/>
      <c r="C181" s="632"/>
      <c r="D181" s="632"/>
      <c r="E181" s="35" t="s">
        <v>2197</v>
      </c>
      <c r="F181" s="35" t="s">
        <v>99</v>
      </c>
      <c r="G181" s="35">
        <v>2</v>
      </c>
      <c r="H181" s="36">
        <v>3</v>
      </c>
      <c r="I181" s="157">
        <f t="shared" si="2"/>
        <v>6</v>
      </c>
    </row>
    <row r="182" spans="1:9" ht="12.75" customHeight="1" x14ac:dyDescent="0.2">
      <c r="A182" s="656"/>
      <c r="B182" s="710"/>
      <c r="C182" s="632"/>
      <c r="D182" s="632"/>
      <c r="E182" s="35" t="s">
        <v>2198</v>
      </c>
      <c r="F182" s="35" t="s">
        <v>99</v>
      </c>
      <c r="G182" s="35">
        <v>3</v>
      </c>
      <c r="H182" s="36">
        <v>100</v>
      </c>
      <c r="I182" s="157">
        <f t="shared" si="2"/>
        <v>300</v>
      </c>
    </row>
    <row r="183" spans="1:9" ht="12.75" customHeight="1" thickBot="1" x14ac:dyDescent="0.25">
      <c r="A183" s="657"/>
      <c r="B183" s="631"/>
      <c r="C183" s="626"/>
      <c r="D183" s="626"/>
      <c r="E183" s="40" t="s">
        <v>556</v>
      </c>
      <c r="F183" s="40" t="s">
        <v>99</v>
      </c>
      <c r="G183" s="40">
        <v>2</v>
      </c>
      <c r="H183" s="41">
        <v>226.69</v>
      </c>
      <c r="I183" s="42">
        <f t="shared" si="2"/>
        <v>453.38</v>
      </c>
    </row>
    <row r="184" spans="1:9" ht="12.75" customHeight="1" thickBot="1" x14ac:dyDescent="0.25">
      <c r="A184" s="440"/>
      <c r="B184" s="85"/>
      <c r="C184" s="85" t="s">
        <v>87</v>
      </c>
      <c r="D184" s="441"/>
      <c r="E184" s="47"/>
      <c r="F184" s="47"/>
      <c r="G184" s="47"/>
      <c r="H184" s="48"/>
      <c r="I184" s="49">
        <v>2236.2399999999998</v>
      </c>
    </row>
    <row r="185" spans="1:9" ht="12.75" customHeight="1" thickBot="1" x14ac:dyDescent="0.25">
      <c r="A185" s="79"/>
      <c r="B185" s="197">
        <f>SUM(B50:B183)</f>
        <v>278883.58999999997</v>
      </c>
      <c r="C185" s="198"/>
      <c r="D185" s="197"/>
      <c r="E185" s="199"/>
      <c r="F185" s="198"/>
      <c r="G185" s="198"/>
      <c r="H185" s="197" t="s">
        <v>17</v>
      </c>
      <c r="I185" s="197">
        <f>SUM(I50:I184)</f>
        <v>71643.690999999992</v>
      </c>
    </row>
    <row r="186" spans="1:9" ht="64.5" thickBot="1" x14ac:dyDescent="0.25">
      <c r="A186" s="134" t="s">
        <v>144</v>
      </c>
      <c r="B186" s="114" t="s">
        <v>16</v>
      </c>
      <c r="C186" s="114" t="s">
        <v>5</v>
      </c>
      <c r="D186" s="114" t="s">
        <v>23</v>
      </c>
      <c r="E186" s="118" t="s">
        <v>18</v>
      </c>
      <c r="F186" s="114" t="s">
        <v>19</v>
      </c>
      <c r="G186" s="114" t="s">
        <v>10</v>
      </c>
      <c r="H186" s="114" t="s">
        <v>13</v>
      </c>
      <c r="I186" s="115" t="s">
        <v>12</v>
      </c>
    </row>
    <row r="187" spans="1:9" ht="12.75" customHeight="1" thickBot="1" x14ac:dyDescent="0.25">
      <c r="A187" s="229"/>
      <c r="B187" s="377">
        <v>9356.81</v>
      </c>
      <c r="C187" s="380" t="s">
        <v>66</v>
      </c>
      <c r="D187" s="385"/>
      <c r="E187" s="378"/>
      <c r="F187" s="378"/>
      <c r="G187" s="378"/>
      <c r="H187" s="379"/>
      <c r="I187" s="310"/>
    </row>
    <row r="188" spans="1:9" ht="12.75" customHeight="1" thickBot="1" x14ac:dyDescent="0.25">
      <c r="A188" s="229"/>
      <c r="B188" s="377">
        <v>9013.77</v>
      </c>
      <c r="C188" s="380" t="s">
        <v>67</v>
      </c>
      <c r="D188" s="55"/>
      <c r="E188" s="47"/>
      <c r="F188" s="47"/>
      <c r="G188" s="47"/>
      <c r="H188" s="48"/>
      <c r="I188" s="49"/>
    </row>
    <row r="189" spans="1:9" ht="12.75" customHeight="1" thickBot="1" x14ac:dyDescent="0.25">
      <c r="A189" s="229"/>
      <c r="B189" s="106">
        <v>9177.7999999999993</v>
      </c>
      <c r="C189" s="85" t="s">
        <v>70</v>
      </c>
      <c r="D189" s="86"/>
      <c r="E189" s="47"/>
      <c r="F189" s="47"/>
      <c r="G189" s="47"/>
      <c r="H189" s="48"/>
      <c r="I189" s="49"/>
    </row>
    <row r="190" spans="1:9" ht="12.75" customHeight="1" thickBot="1" x14ac:dyDescent="0.25">
      <c r="A190" s="229"/>
      <c r="B190" s="106">
        <v>5226.5</v>
      </c>
      <c r="C190" s="85" t="s">
        <v>72</v>
      </c>
      <c r="D190" s="86"/>
      <c r="E190" s="47"/>
      <c r="F190" s="47"/>
      <c r="G190" s="47"/>
      <c r="H190" s="48"/>
      <c r="I190" s="49"/>
    </row>
    <row r="191" spans="1:9" ht="12.75" customHeight="1" thickBot="1" x14ac:dyDescent="0.25">
      <c r="A191" s="229"/>
      <c r="B191" s="106">
        <v>9802.18</v>
      </c>
      <c r="C191" s="85" t="s">
        <v>73</v>
      </c>
      <c r="D191" s="86"/>
      <c r="E191" s="47"/>
      <c r="F191" s="47"/>
      <c r="G191" s="47"/>
      <c r="H191" s="48"/>
      <c r="I191" s="49"/>
    </row>
    <row r="192" spans="1:9" ht="12.75" customHeight="1" thickBot="1" x14ac:dyDescent="0.25">
      <c r="A192" s="229"/>
      <c r="B192" s="106">
        <v>9308.75</v>
      </c>
      <c r="C192" s="85" t="s">
        <v>74</v>
      </c>
      <c r="D192" s="55"/>
      <c r="E192" s="47"/>
      <c r="F192" s="47"/>
      <c r="G192" s="47"/>
      <c r="H192" s="48"/>
      <c r="I192" s="49"/>
    </row>
    <row r="193" spans="1:9" ht="12.75" customHeight="1" thickBot="1" x14ac:dyDescent="0.25">
      <c r="A193" s="229"/>
      <c r="B193" s="106">
        <v>4919.7700000000004</v>
      </c>
      <c r="C193" s="85" t="s">
        <v>75</v>
      </c>
      <c r="D193" s="86"/>
      <c r="E193" s="47"/>
      <c r="F193" s="47"/>
      <c r="G193" s="47"/>
      <c r="H193" s="48"/>
      <c r="I193" s="49"/>
    </row>
    <row r="194" spans="1:9" ht="12.75" customHeight="1" thickBot="1" x14ac:dyDescent="0.25">
      <c r="A194" s="229"/>
      <c r="B194" s="106">
        <v>6459.28</v>
      </c>
      <c r="C194" s="85" t="s">
        <v>76</v>
      </c>
      <c r="D194" s="86"/>
      <c r="E194" s="47"/>
      <c r="F194" s="47"/>
      <c r="G194" s="47"/>
      <c r="H194" s="48"/>
      <c r="I194" s="49"/>
    </row>
    <row r="195" spans="1:9" ht="12.75" customHeight="1" thickBot="1" x14ac:dyDescent="0.25">
      <c r="A195" s="229"/>
      <c r="B195" s="161">
        <v>8728.14</v>
      </c>
      <c r="C195" s="154" t="s">
        <v>77</v>
      </c>
      <c r="D195" s="322"/>
      <c r="E195" s="47"/>
      <c r="F195" s="47"/>
      <c r="G195" s="47"/>
      <c r="H195" s="48"/>
      <c r="I195" s="49"/>
    </row>
    <row r="196" spans="1:9" ht="12.75" customHeight="1" thickBot="1" x14ac:dyDescent="0.25">
      <c r="A196" s="229"/>
      <c r="B196" s="161">
        <v>9406.77</v>
      </c>
      <c r="C196" s="85" t="s">
        <v>78</v>
      </c>
      <c r="D196" s="322"/>
      <c r="E196" s="47"/>
      <c r="F196" s="47"/>
      <c r="G196" s="47"/>
      <c r="H196" s="48"/>
      <c r="I196" s="49"/>
    </row>
    <row r="197" spans="1:9" ht="12.75" customHeight="1" thickBot="1" x14ac:dyDescent="0.25">
      <c r="A197" s="11"/>
      <c r="B197" s="106">
        <v>8886.7099999999991</v>
      </c>
      <c r="C197" s="85" t="s">
        <v>79</v>
      </c>
      <c r="D197" s="86"/>
      <c r="E197" s="47"/>
      <c r="F197" s="47"/>
      <c r="G197" s="47"/>
      <c r="H197" s="48"/>
      <c r="I197" s="49"/>
    </row>
    <row r="198" spans="1:9" ht="12.75" customHeight="1" thickBot="1" x14ac:dyDescent="0.25">
      <c r="A198" s="11"/>
      <c r="B198" s="106">
        <v>9404.17</v>
      </c>
      <c r="C198" s="85" t="s">
        <v>80</v>
      </c>
      <c r="D198" s="86"/>
      <c r="E198" s="47"/>
      <c r="F198" s="47"/>
      <c r="G198" s="47"/>
      <c r="H198" s="48"/>
      <c r="I198" s="49"/>
    </row>
    <row r="199" spans="1:9" ht="12.75" customHeight="1" thickBot="1" x14ac:dyDescent="0.25">
      <c r="A199" s="418"/>
      <c r="B199" s="454">
        <f>SUM(B187:B198)</f>
        <v>99690.650000000009</v>
      </c>
      <c r="C199" s="458" t="s">
        <v>87</v>
      </c>
      <c r="D199" s="86"/>
      <c r="E199" s="47"/>
      <c r="F199" s="47"/>
      <c r="G199" s="47"/>
      <c r="H199" s="48"/>
      <c r="I199" s="49"/>
    </row>
    <row r="200" spans="1:9" ht="12.75" customHeight="1" thickBot="1" x14ac:dyDescent="0.25">
      <c r="A200" s="655" t="s">
        <v>106</v>
      </c>
      <c r="B200" s="106">
        <v>1764.2</v>
      </c>
      <c r="C200" s="85" t="s">
        <v>74</v>
      </c>
      <c r="D200" s="86"/>
      <c r="E200" s="47"/>
      <c r="F200" s="47"/>
      <c r="G200" s="47"/>
      <c r="H200" s="48"/>
      <c r="I200" s="49"/>
    </row>
    <row r="201" spans="1:9" ht="12.75" customHeight="1" thickBot="1" x14ac:dyDescent="0.25">
      <c r="A201" s="656"/>
      <c r="B201" s="161">
        <v>745.63</v>
      </c>
      <c r="C201" s="154" t="s">
        <v>75</v>
      </c>
      <c r="D201" s="322"/>
      <c r="E201" s="47"/>
      <c r="F201" s="47"/>
      <c r="G201" s="47"/>
      <c r="H201" s="48"/>
      <c r="I201" s="49"/>
    </row>
    <row r="202" spans="1:9" ht="12.75" customHeight="1" thickBot="1" x14ac:dyDescent="0.25">
      <c r="A202" s="657"/>
      <c r="B202" s="106">
        <v>927.61</v>
      </c>
      <c r="C202" s="85" t="s">
        <v>76</v>
      </c>
      <c r="D202" s="86"/>
      <c r="E202" s="47"/>
      <c r="F202" s="47"/>
      <c r="G202" s="47"/>
      <c r="H202" s="48"/>
      <c r="I202" s="49"/>
    </row>
    <row r="203" spans="1:9" ht="12.75" customHeight="1" thickBot="1" x14ac:dyDescent="0.25">
      <c r="A203" s="526"/>
      <c r="B203" s="460">
        <f>SUM(B200:B202)</f>
        <v>3437.44</v>
      </c>
      <c r="C203" s="461" t="s">
        <v>87</v>
      </c>
      <c r="D203" s="322"/>
      <c r="E203" s="47"/>
      <c r="F203" s="47"/>
      <c r="G203" s="47"/>
      <c r="H203" s="48"/>
      <c r="I203" s="49">
        <v>960.55</v>
      </c>
    </row>
    <row r="204" spans="1:9" ht="12.75" customHeight="1" thickBot="1" x14ac:dyDescent="0.25">
      <c r="A204" s="79"/>
      <c r="B204" s="108">
        <f>B199+B203</f>
        <v>103128.09000000001</v>
      </c>
      <c r="C204" s="109"/>
      <c r="D204" s="108"/>
      <c r="E204" s="110"/>
      <c r="F204" s="109"/>
      <c r="G204" s="109"/>
      <c r="H204" s="108" t="s">
        <v>17</v>
      </c>
      <c r="I204" s="108">
        <f>SUM(I187:I203)</f>
        <v>960.55</v>
      </c>
    </row>
    <row r="205" spans="1:9" ht="64.5" thickBot="1" x14ac:dyDescent="0.25">
      <c r="A205" s="134" t="s">
        <v>145</v>
      </c>
      <c r="B205" s="117" t="s">
        <v>16</v>
      </c>
      <c r="C205" s="131" t="s">
        <v>5</v>
      </c>
      <c r="D205" s="117" t="s">
        <v>23</v>
      </c>
      <c r="E205" s="132" t="s">
        <v>18</v>
      </c>
      <c r="F205" s="117" t="s">
        <v>19</v>
      </c>
      <c r="G205" s="131" t="s">
        <v>10</v>
      </c>
      <c r="H205" s="117" t="s">
        <v>13</v>
      </c>
      <c r="I205" s="117" t="s">
        <v>12</v>
      </c>
    </row>
    <row r="206" spans="1:9" ht="12.75" customHeight="1" thickBot="1" x14ac:dyDescent="0.25">
      <c r="A206" s="227"/>
      <c r="B206" s="106">
        <v>11728.76</v>
      </c>
      <c r="C206" s="55" t="s">
        <v>66</v>
      </c>
      <c r="D206" s="86"/>
      <c r="E206" s="47"/>
      <c r="F206" s="47"/>
      <c r="G206" s="47"/>
      <c r="H206" s="48"/>
      <c r="I206" s="49"/>
    </row>
    <row r="207" spans="1:9" ht="13.5" thickBot="1" x14ac:dyDescent="0.25">
      <c r="A207" s="117"/>
      <c r="B207" s="106">
        <v>12022.23</v>
      </c>
      <c r="C207" s="55" t="s">
        <v>67</v>
      </c>
      <c r="D207" s="55"/>
      <c r="E207" s="47"/>
      <c r="F207" s="47"/>
      <c r="G207" s="47"/>
      <c r="H207" s="48"/>
      <c r="I207" s="49"/>
    </row>
    <row r="208" spans="1:9" ht="12.75" customHeight="1" thickBot="1" x14ac:dyDescent="0.25">
      <c r="A208" s="227"/>
      <c r="B208" s="106">
        <v>12626.67</v>
      </c>
      <c r="C208" s="85" t="s">
        <v>70</v>
      </c>
      <c r="D208" s="86"/>
      <c r="E208" s="47"/>
      <c r="F208" s="47"/>
      <c r="G208" s="47"/>
      <c r="H208" s="48"/>
      <c r="I208" s="49"/>
    </row>
    <row r="209" spans="1:9" ht="12.75" customHeight="1" thickBot="1" x14ac:dyDescent="0.25">
      <c r="A209" s="227"/>
      <c r="B209" s="106">
        <v>12017.98</v>
      </c>
      <c r="C209" s="85" t="s">
        <v>72</v>
      </c>
      <c r="D209" s="86"/>
      <c r="E209" s="47"/>
      <c r="F209" s="47"/>
      <c r="G209" s="47"/>
      <c r="H209" s="48"/>
      <c r="I209" s="49"/>
    </row>
    <row r="210" spans="1:9" ht="12.75" customHeight="1" thickBot="1" x14ac:dyDescent="0.25">
      <c r="A210" s="227"/>
      <c r="B210" s="106">
        <v>12245.33</v>
      </c>
      <c r="C210" s="85" t="s">
        <v>73</v>
      </c>
      <c r="D210" s="86"/>
      <c r="E210" s="47"/>
      <c r="F210" s="47"/>
      <c r="G210" s="47"/>
      <c r="H210" s="48"/>
      <c r="I210" s="49"/>
    </row>
    <row r="211" spans="1:9" ht="12.75" customHeight="1" thickBot="1" x14ac:dyDescent="0.25">
      <c r="A211" s="227"/>
      <c r="B211" s="106">
        <v>14091.67</v>
      </c>
      <c r="C211" s="85" t="s">
        <v>74</v>
      </c>
      <c r="D211" s="86"/>
      <c r="E211" s="47"/>
      <c r="F211" s="47"/>
      <c r="G211" s="47"/>
      <c r="H211" s="48"/>
      <c r="I211" s="49"/>
    </row>
    <row r="212" spans="1:9" ht="12.75" customHeight="1" thickBot="1" x14ac:dyDescent="0.25">
      <c r="A212" s="227"/>
      <c r="B212" s="106">
        <v>7798.55</v>
      </c>
      <c r="C212" s="85" t="s">
        <v>75</v>
      </c>
      <c r="D212" s="86"/>
      <c r="E212" s="47"/>
      <c r="F212" s="47"/>
      <c r="G212" s="47"/>
      <c r="H212" s="48"/>
      <c r="I212" s="49"/>
    </row>
    <row r="213" spans="1:9" ht="12.75" customHeight="1" thickBot="1" x14ac:dyDescent="0.25">
      <c r="A213" s="227"/>
      <c r="B213" s="106">
        <v>9623.61</v>
      </c>
      <c r="C213" s="85" t="s">
        <v>76</v>
      </c>
      <c r="D213" s="86"/>
      <c r="E213" s="47"/>
      <c r="F213" s="47"/>
      <c r="G213" s="47"/>
      <c r="H213" s="48"/>
      <c r="I213" s="49"/>
    </row>
    <row r="214" spans="1:9" ht="12.75" customHeight="1" thickBot="1" x14ac:dyDescent="0.25">
      <c r="A214" s="227"/>
      <c r="B214" s="106">
        <v>9765.32</v>
      </c>
      <c r="C214" s="85" t="s">
        <v>77</v>
      </c>
      <c r="D214" s="86"/>
      <c r="E214" s="47"/>
      <c r="F214" s="47"/>
      <c r="G214" s="47"/>
      <c r="H214" s="48"/>
      <c r="I214" s="49"/>
    </row>
    <row r="215" spans="1:9" ht="12.75" customHeight="1" thickBot="1" x14ac:dyDescent="0.25">
      <c r="A215" s="227"/>
      <c r="B215" s="106">
        <v>10454.48</v>
      </c>
      <c r="C215" s="85" t="s">
        <v>78</v>
      </c>
      <c r="D215" s="86"/>
      <c r="E215" s="47"/>
      <c r="F215" s="47"/>
      <c r="G215" s="47"/>
      <c r="H215" s="48"/>
      <c r="I215" s="49"/>
    </row>
    <row r="216" spans="1:9" ht="12.75" customHeight="1" thickBot="1" x14ac:dyDescent="0.25">
      <c r="A216" s="227"/>
      <c r="B216" s="106">
        <v>10045.6</v>
      </c>
      <c r="C216" s="85" t="s">
        <v>79</v>
      </c>
      <c r="D216" s="86"/>
      <c r="E216" s="47"/>
      <c r="F216" s="47"/>
      <c r="G216" s="47"/>
      <c r="H216" s="48"/>
      <c r="I216" s="49"/>
    </row>
    <row r="217" spans="1:9" ht="12.75" customHeight="1" thickBot="1" x14ac:dyDescent="0.25">
      <c r="A217" s="227"/>
      <c r="B217" s="106">
        <v>10167.129999999999</v>
      </c>
      <c r="C217" s="85" t="s">
        <v>80</v>
      </c>
      <c r="D217" s="86"/>
      <c r="E217" s="47"/>
      <c r="F217" s="47"/>
      <c r="G217" s="47"/>
      <c r="H217" s="48"/>
      <c r="I217" s="49"/>
    </row>
    <row r="218" spans="1:9" ht="12.75" customHeight="1" thickBot="1" x14ac:dyDescent="0.25">
      <c r="A218" s="227"/>
      <c r="B218" s="106"/>
      <c r="C218" s="167" t="s">
        <v>87</v>
      </c>
      <c r="D218" s="86"/>
      <c r="E218" s="47"/>
      <c r="F218" s="47"/>
      <c r="G218" s="47"/>
      <c r="H218" s="48"/>
      <c r="I218" s="49">
        <v>1802.57</v>
      </c>
    </row>
    <row r="219" spans="1:9" ht="13.5" thickBot="1" x14ac:dyDescent="0.25">
      <c r="A219" s="180"/>
      <c r="B219" s="197">
        <f>SUM(B206:B218)</f>
        <v>132587.32999999999</v>
      </c>
      <c r="C219" s="198"/>
      <c r="D219" s="197"/>
      <c r="E219" s="199"/>
      <c r="F219" s="198"/>
      <c r="G219" s="198"/>
      <c r="H219" s="197" t="s">
        <v>17</v>
      </c>
      <c r="I219" s="230">
        <f>SUM(I206:I218)</f>
        <v>1802.57</v>
      </c>
    </row>
    <row r="220" spans="1:9" ht="26.25" thickBot="1" x14ac:dyDescent="0.25">
      <c r="A220" s="46" t="s">
        <v>8</v>
      </c>
      <c r="B220" s="114" t="s">
        <v>16</v>
      </c>
      <c r="C220" s="114" t="s">
        <v>5</v>
      </c>
      <c r="D220" s="114" t="s">
        <v>23</v>
      </c>
      <c r="E220" s="118" t="s">
        <v>18</v>
      </c>
      <c r="F220" s="114" t="s">
        <v>19</v>
      </c>
      <c r="G220" s="114" t="s">
        <v>10</v>
      </c>
      <c r="H220" s="114" t="s">
        <v>13</v>
      </c>
      <c r="I220" s="115" t="s">
        <v>12</v>
      </c>
    </row>
    <row r="221" spans="1:9" ht="12.75" customHeight="1" x14ac:dyDescent="0.2">
      <c r="A221" s="679" t="s">
        <v>82</v>
      </c>
      <c r="B221" s="33"/>
      <c r="C221" s="33" t="s">
        <v>66</v>
      </c>
      <c r="D221" s="34"/>
      <c r="E221" s="35"/>
      <c r="F221" s="35" t="s">
        <v>83</v>
      </c>
      <c r="G221" s="35">
        <v>743</v>
      </c>
      <c r="H221" s="16">
        <v>4.8099999999999996</v>
      </c>
      <c r="I221" s="33">
        <f>G221*H221</f>
        <v>3573.83</v>
      </c>
    </row>
    <row r="222" spans="1:9" ht="12.75" customHeight="1" x14ac:dyDescent="0.2">
      <c r="A222" s="679"/>
      <c r="B222" s="13"/>
      <c r="C222" s="13" t="s">
        <v>67</v>
      </c>
      <c r="D222" s="14"/>
      <c r="E222" s="15"/>
      <c r="F222" s="15" t="s">
        <v>83</v>
      </c>
      <c r="G222" s="15">
        <v>555</v>
      </c>
      <c r="H222" s="16">
        <v>4.8099999999999996</v>
      </c>
      <c r="I222" s="13">
        <f t="shared" ref="I222:I230" si="3">G222*H222</f>
        <v>2669.5499999999997</v>
      </c>
    </row>
    <row r="223" spans="1:9" x14ac:dyDescent="0.2">
      <c r="A223" s="679"/>
      <c r="B223" s="13"/>
      <c r="C223" s="13" t="s">
        <v>70</v>
      </c>
      <c r="D223" s="14"/>
      <c r="E223" s="15"/>
      <c r="F223" s="15" t="s">
        <v>83</v>
      </c>
      <c r="G223" s="15">
        <v>859</v>
      </c>
      <c r="H223" s="16">
        <v>4.8099999999999996</v>
      </c>
      <c r="I223" s="13">
        <f t="shared" si="3"/>
        <v>4131.79</v>
      </c>
    </row>
    <row r="224" spans="1:9" ht="12.75" customHeight="1" x14ac:dyDescent="0.2">
      <c r="A224" s="679"/>
      <c r="B224" s="13"/>
      <c r="C224" s="13" t="s">
        <v>72</v>
      </c>
      <c r="D224" s="14"/>
      <c r="E224" s="15"/>
      <c r="F224" s="15" t="s">
        <v>83</v>
      </c>
      <c r="G224" s="15">
        <v>560</v>
      </c>
      <c r="H224" s="16">
        <v>4.8099999999999996</v>
      </c>
      <c r="I224" s="13">
        <f t="shared" si="3"/>
        <v>2693.6</v>
      </c>
    </row>
    <row r="225" spans="1:9" x14ac:dyDescent="0.2">
      <c r="A225" s="679"/>
      <c r="B225" s="13"/>
      <c r="C225" s="13" t="s">
        <v>73</v>
      </c>
      <c r="D225" s="14"/>
      <c r="E225" s="15"/>
      <c r="F225" s="15" t="s">
        <v>83</v>
      </c>
      <c r="G225" s="15">
        <v>627</v>
      </c>
      <c r="H225" s="16">
        <v>4.8099999999999996</v>
      </c>
      <c r="I225" s="13">
        <f t="shared" si="3"/>
        <v>3015.87</v>
      </c>
    </row>
    <row r="226" spans="1:9" ht="12.75" customHeight="1" x14ac:dyDescent="0.2">
      <c r="A226" s="679"/>
      <c r="B226" s="13"/>
      <c r="C226" s="13" t="s">
        <v>74</v>
      </c>
      <c r="D226" s="14"/>
      <c r="E226" s="15"/>
      <c r="F226" s="15" t="s">
        <v>83</v>
      </c>
      <c r="G226" s="15">
        <v>442</v>
      </c>
      <c r="H226" s="16">
        <v>4.8099999999999996</v>
      </c>
      <c r="I226" s="13">
        <f t="shared" si="3"/>
        <v>2126.02</v>
      </c>
    </row>
    <row r="227" spans="1:9" ht="12.75" customHeight="1" x14ac:dyDescent="0.2">
      <c r="A227" s="679"/>
      <c r="B227" s="13"/>
      <c r="C227" s="13" t="s">
        <v>75</v>
      </c>
      <c r="D227" s="14"/>
      <c r="E227" s="15"/>
      <c r="F227" s="15" t="s">
        <v>83</v>
      </c>
      <c r="G227" s="15">
        <v>413</v>
      </c>
      <c r="H227" s="16">
        <v>5.04</v>
      </c>
      <c r="I227" s="13">
        <f t="shared" si="3"/>
        <v>2081.52</v>
      </c>
    </row>
    <row r="228" spans="1:9" ht="12.75" customHeight="1" x14ac:dyDescent="0.2">
      <c r="A228" s="679"/>
      <c r="B228" s="13"/>
      <c r="C228" s="13" t="s">
        <v>76</v>
      </c>
      <c r="D228" s="14"/>
      <c r="E228" s="15"/>
      <c r="F228" s="15" t="s">
        <v>83</v>
      </c>
      <c r="G228" s="15">
        <v>489</v>
      </c>
      <c r="H228" s="16">
        <v>5.04</v>
      </c>
      <c r="I228" s="13">
        <f t="shared" si="3"/>
        <v>2464.56</v>
      </c>
    </row>
    <row r="229" spans="1:9" ht="12.75" customHeight="1" x14ac:dyDescent="0.2">
      <c r="A229" s="679"/>
      <c r="B229" s="13"/>
      <c r="C229" s="13" t="s">
        <v>77</v>
      </c>
      <c r="D229" s="14"/>
      <c r="E229" s="15"/>
      <c r="F229" s="15" t="s">
        <v>83</v>
      </c>
      <c r="G229" s="15">
        <v>522</v>
      </c>
      <c r="H229" s="16">
        <v>5.04</v>
      </c>
      <c r="I229" s="13">
        <f t="shared" si="3"/>
        <v>2630.88</v>
      </c>
    </row>
    <row r="230" spans="1:9" ht="12.75" customHeight="1" x14ac:dyDescent="0.2">
      <c r="A230" s="679"/>
      <c r="B230" s="13"/>
      <c r="C230" s="13" t="s">
        <v>78</v>
      </c>
      <c r="D230" s="14"/>
      <c r="E230" s="15"/>
      <c r="F230" s="15" t="s">
        <v>83</v>
      </c>
      <c r="G230" s="15">
        <v>700</v>
      </c>
      <c r="H230" s="16">
        <v>5.04</v>
      </c>
      <c r="I230" s="13">
        <f t="shared" si="3"/>
        <v>3528</v>
      </c>
    </row>
    <row r="231" spans="1:9" ht="12.75" customHeight="1" x14ac:dyDescent="0.2">
      <c r="A231" s="679"/>
      <c r="B231" s="13"/>
      <c r="C231" s="13" t="s">
        <v>79</v>
      </c>
      <c r="D231" s="14"/>
      <c r="E231" s="15"/>
      <c r="F231" s="15" t="s">
        <v>83</v>
      </c>
      <c r="G231" s="15">
        <v>735</v>
      </c>
      <c r="H231" s="16">
        <v>5.04</v>
      </c>
      <c r="I231" s="13">
        <f>G231*H231</f>
        <v>3704.4</v>
      </c>
    </row>
    <row r="232" spans="1:9" ht="12.75" customHeight="1" x14ac:dyDescent="0.2">
      <c r="A232" s="679"/>
      <c r="B232" s="13"/>
      <c r="C232" s="13" t="s">
        <v>80</v>
      </c>
      <c r="D232" s="14"/>
      <c r="E232" s="15"/>
      <c r="F232" s="15" t="s">
        <v>83</v>
      </c>
      <c r="G232" s="15">
        <v>771</v>
      </c>
      <c r="H232" s="16">
        <v>5.04</v>
      </c>
      <c r="I232" s="13">
        <f>G232*H232</f>
        <v>3885.84</v>
      </c>
    </row>
    <row r="233" spans="1:9" ht="12.75" customHeight="1" x14ac:dyDescent="0.2">
      <c r="A233" s="693"/>
      <c r="B233" s="13"/>
      <c r="C233" s="244" t="s">
        <v>87</v>
      </c>
      <c r="D233" s="14"/>
      <c r="E233" s="15"/>
      <c r="F233" s="15" t="s">
        <v>83</v>
      </c>
      <c r="G233" s="15">
        <f>SUM(G221:G232)</f>
        <v>7416</v>
      </c>
      <c r="H233" s="16"/>
      <c r="I233" s="244">
        <f>SUM(I221:I232)</f>
        <v>36505.86</v>
      </c>
    </row>
    <row r="234" spans="1:9" ht="32.450000000000003" customHeight="1" x14ac:dyDescent="0.2">
      <c r="A234" s="652" t="s">
        <v>2272</v>
      </c>
      <c r="B234" s="71"/>
      <c r="C234" s="13" t="s">
        <v>2273</v>
      </c>
      <c r="D234" s="72"/>
      <c r="E234" s="73"/>
      <c r="F234" s="15"/>
      <c r="G234" s="327"/>
      <c r="H234" s="74"/>
      <c r="I234" s="598">
        <v>459.6</v>
      </c>
    </row>
    <row r="235" spans="1:9" ht="31.15" customHeight="1" x14ac:dyDescent="0.2">
      <c r="A235" s="653"/>
      <c r="B235" s="71"/>
      <c r="C235" s="13" t="s">
        <v>2274</v>
      </c>
      <c r="D235" s="72"/>
      <c r="E235" s="73"/>
      <c r="F235" s="15"/>
      <c r="G235" s="327"/>
      <c r="H235" s="74"/>
      <c r="I235" s="598">
        <v>472.62</v>
      </c>
    </row>
    <row r="236" spans="1:9" ht="32.450000000000003" customHeight="1" x14ac:dyDescent="0.2">
      <c r="A236" s="654"/>
      <c r="B236" s="412"/>
      <c r="C236" s="244" t="s">
        <v>87</v>
      </c>
      <c r="D236" s="72"/>
      <c r="E236" s="73"/>
      <c r="F236" s="15"/>
      <c r="G236" s="327"/>
      <c r="H236" s="74"/>
      <c r="I236" s="241">
        <f>SUM(I234:I235)</f>
        <v>932.22</v>
      </c>
    </row>
    <row r="237" spans="1:9" ht="31.9" customHeight="1" x14ac:dyDescent="0.2">
      <c r="A237" s="652" t="s">
        <v>2271</v>
      </c>
      <c r="B237" s="71"/>
      <c r="C237" s="33" t="s">
        <v>2273</v>
      </c>
      <c r="D237" s="72"/>
      <c r="E237" s="73"/>
      <c r="F237" s="15"/>
      <c r="G237" s="327"/>
      <c r="H237" s="74"/>
      <c r="I237" s="598">
        <v>2602.66</v>
      </c>
    </row>
    <row r="238" spans="1:9" ht="25.15" customHeight="1" x14ac:dyDescent="0.2">
      <c r="A238" s="653"/>
      <c r="B238" s="71"/>
      <c r="C238" s="71" t="s">
        <v>2274</v>
      </c>
      <c r="D238" s="72"/>
      <c r="E238" s="73"/>
      <c r="F238" s="15"/>
      <c r="G238" s="327"/>
      <c r="H238" s="74"/>
      <c r="I238" s="598">
        <v>2833.92</v>
      </c>
    </row>
    <row r="239" spans="1:9" ht="27.6" customHeight="1" x14ac:dyDescent="0.2">
      <c r="A239" s="654"/>
      <c r="B239" s="71"/>
      <c r="C239" s="412" t="s">
        <v>87</v>
      </c>
      <c r="D239" s="72"/>
      <c r="E239" s="73"/>
      <c r="F239" s="73"/>
      <c r="G239" s="327"/>
      <c r="H239" s="74"/>
      <c r="I239" s="241">
        <f>SUM(I237:I238)</f>
        <v>5436.58</v>
      </c>
    </row>
    <row r="240" spans="1:9" ht="25.5" x14ac:dyDescent="0.2">
      <c r="A240" s="221" t="s">
        <v>2270</v>
      </c>
      <c r="B240" s="13"/>
      <c r="C240" s="244" t="s">
        <v>87</v>
      </c>
      <c r="D240" s="14"/>
      <c r="E240" s="15"/>
      <c r="F240" s="15"/>
      <c r="G240" s="15"/>
      <c r="H240" s="16"/>
      <c r="I240" s="244">
        <v>205351.2</v>
      </c>
    </row>
    <row r="241" spans="1:255" ht="12.75" customHeight="1" x14ac:dyDescent="0.2">
      <c r="A241" s="11" t="s">
        <v>84</v>
      </c>
      <c r="B241" s="13"/>
      <c r="C241" s="244" t="s">
        <v>87</v>
      </c>
      <c r="D241" s="14"/>
      <c r="E241" s="15"/>
      <c r="F241" s="15"/>
      <c r="G241" s="15"/>
      <c r="H241" s="16"/>
      <c r="I241" s="244">
        <v>15260.22</v>
      </c>
    </row>
    <row r="242" spans="1:255" ht="12.75" customHeight="1" x14ac:dyDescent="0.2">
      <c r="A242" s="11" t="s">
        <v>86</v>
      </c>
      <c r="B242" s="13"/>
      <c r="C242" s="244" t="s">
        <v>87</v>
      </c>
      <c r="D242" s="14"/>
      <c r="E242" s="15"/>
      <c r="F242" s="15"/>
      <c r="G242" s="15"/>
      <c r="H242" s="16"/>
      <c r="I242" s="244">
        <v>13931.61</v>
      </c>
    </row>
    <row r="243" spans="1:255" ht="12.75" customHeight="1" x14ac:dyDescent="0.2">
      <c r="A243" s="240" t="s">
        <v>88</v>
      </c>
      <c r="B243" s="13"/>
      <c r="C243" s="244" t="s">
        <v>87</v>
      </c>
      <c r="D243" s="14"/>
      <c r="E243" s="15"/>
      <c r="F243" s="15"/>
      <c r="G243" s="15"/>
      <c r="H243" s="16"/>
      <c r="I243" s="244">
        <v>10220.1</v>
      </c>
    </row>
    <row r="244" spans="1:255" ht="12.75" customHeight="1" thickBot="1" x14ac:dyDescent="0.25">
      <c r="A244" s="30"/>
      <c r="B244" s="109"/>
      <c r="C244" s="109"/>
      <c r="D244" s="108"/>
      <c r="E244" s="110"/>
      <c r="F244" s="109"/>
      <c r="G244" s="109"/>
      <c r="H244" s="108" t="s">
        <v>17</v>
      </c>
      <c r="I244" s="108">
        <f>I233+I236+I239+I240+I241+I242+I243</f>
        <v>287637.78999999998</v>
      </c>
    </row>
    <row r="245" spans="1:255" s="45" customFormat="1" ht="83.25" customHeight="1" thickBot="1" x14ac:dyDescent="0.25">
      <c r="A245" s="117" t="s">
        <v>95</v>
      </c>
      <c r="B245" s="114" t="s">
        <v>16</v>
      </c>
      <c r="C245" s="114" t="s">
        <v>5</v>
      </c>
      <c r="D245" s="114" t="s">
        <v>23</v>
      </c>
      <c r="E245" s="118" t="s">
        <v>18</v>
      </c>
      <c r="F245" s="114" t="s">
        <v>19</v>
      </c>
      <c r="G245" s="114" t="s">
        <v>10</v>
      </c>
      <c r="H245" s="114" t="s">
        <v>13</v>
      </c>
      <c r="I245" s="115" t="s">
        <v>12</v>
      </c>
      <c r="J245" s="56"/>
      <c r="K245" s="56"/>
      <c r="L245" s="56"/>
      <c r="M245" s="56"/>
      <c r="N245" s="56"/>
      <c r="O245" s="56"/>
      <c r="P245" s="56"/>
      <c r="Q245" s="56"/>
      <c r="R245" s="56"/>
      <c r="T245" s="56"/>
      <c r="U245" s="56"/>
      <c r="V245" s="56"/>
      <c r="W245" s="56"/>
      <c r="X245" s="56"/>
      <c r="Y245" s="56"/>
      <c r="Z245" s="56"/>
      <c r="AA245" s="56"/>
      <c r="AB245" s="56"/>
      <c r="AD245" s="56"/>
      <c r="AE245" s="56"/>
      <c r="AF245" s="56"/>
      <c r="AG245" s="56"/>
      <c r="AH245" s="56"/>
      <c r="AI245" s="56"/>
      <c r="AJ245" s="56"/>
      <c r="AK245" s="56"/>
      <c r="AL245" s="56"/>
      <c r="AN245" s="56"/>
      <c r="AO245" s="56"/>
      <c r="AP245" s="56"/>
      <c r="AQ245" s="56"/>
      <c r="AR245" s="56"/>
      <c r="AS245" s="56"/>
      <c r="AT245" s="56"/>
      <c r="AU245" s="56"/>
      <c r="AV245" s="56"/>
      <c r="AX245" s="56"/>
      <c r="AY245" s="56"/>
      <c r="AZ245" s="56"/>
      <c r="BA245" s="56"/>
      <c r="BB245" s="56"/>
      <c r="BC245" s="56"/>
      <c r="BD245" s="56"/>
      <c r="BE245" s="56"/>
      <c r="BF245" s="56"/>
      <c r="BH245" s="56"/>
      <c r="BI245" s="56"/>
      <c r="BJ245" s="56"/>
      <c r="BK245" s="56"/>
      <c r="BL245" s="56"/>
      <c r="BM245" s="56"/>
      <c r="BN245" s="56"/>
      <c r="BO245" s="56"/>
      <c r="BP245" s="56"/>
      <c r="BR245" s="56"/>
      <c r="BS245" s="56"/>
      <c r="BT245" s="56"/>
      <c r="BU245" s="56"/>
      <c r="BV245" s="56"/>
      <c r="BW245" s="56"/>
      <c r="BX245" s="56"/>
      <c r="BY245" s="56"/>
      <c r="BZ245" s="56"/>
      <c r="CB245" s="56"/>
      <c r="CC245" s="56"/>
      <c r="CD245" s="56"/>
      <c r="CE245" s="56"/>
      <c r="CF245" s="56"/>
      <c r="CG245" s="56"/>
      <c r="CH245" s="56"/>
      <c r="CI245" s="56"/>
      <c r="CJ245" s="56"/>
      <c r="CL245" s="56"/>
      <c r="CM245" s="56"/>
      <c r="CN245" s="56"/>
      <c r="CO245" s="56"/>
      <c r="CP245" s="56"/>
      <c r="CQ245" s="56"/>
      <c r="CR245" s="56"/>
      <c r="CS245" s="56"/>
      <c r="CT245" s="56"/>
      <c r="CV245" s="56"/>
      <c r="CW245" s="56"/>
      <c r="CX245" s="56"/>
      <c r="CY245" s="56"/>
      <c r="CZ245" s="56"/>
      <c r="DA245" s="56"/>
      <c r="DB245" s="56"/>
      <c r="DC245" s="56"/>
      <c r="DD245" s="56"/>
      <c r="DF245" s="56"/>
      <c r="DG245" s="56"/>
      <c r="DH245" s="56"/>
      <c r="DI245" s="56"/>
      <c r="DJ245" s="56"/>
      <c r="DK245" s="56"/>
      <c r="DL245" s="56"/>
      <c r="DM245" s="56"/>
      <c r="DN245" s="56"/>
      <c r="DP245" s="56"/>
      <c r="DQ245" s="56"/>
      <c r="DR245" s="56"/>
      <c r="DS245" s="56"/>
      <c r="DT245" s="56"/>
      <c r="DU245" s="56"/>
      <c r="DV245" s="56"/>
      <c r="DW245" s="56"/>
      <c r="DX245" s="56"/>
      <c r="DZ245" s="56"/>
      <c r="EA245" s="56"/>
      <c r="EB245" s="56"/>
      <c r="EC245" s="56"/>
      <c r="ED245" s="56"/>
      <c r="EE245" s="56"/>
      <c r="EF245" s="56"/>
      <c r="EG245" s="56"/>
      <c r="EH245" s="56"/>
      <c r="EJ245" s="56"/>
      <c r="EK245" s="56"/>
      <c r="EL245" s="56"/>
      <c r="EM245" s="56"/>
      <c r="EN245" s="56"/>
      <c r="EO245" s="56"/>
      <c r="EP245" s="56"/>
      <c r="EQ245" s="56"/>
      <c r="ER245" s="56"/>
      <c r="ET245" s="56"/>
      <c r="EU245" s="56"/>
      <c r="EV245" s="56"/>
      <c r="EW245" s="56"/>
      <c r="EX245" s="56"/>
      <c r="EY245" s="56"/>
      <c r="EZ245" s="56"/>
      <c r="FA245" s="56"/>
      <c r="FB245" s="56"/>
      <c r="FD245" s="56"/>
      <c r="FE245" s="56"/>
      <c r="FF245" s="56"/>
      <c r="FG245" s="56"/>
      <c r="FH245" s="56"/>
      <c r="FI245" s="56"/>
      <c r="FJ245" s="56"/>
      <c r="FK245" s="56"/>
      <c r="FL245" s="56"/>
      <c r="FN245" s="56"/>
      <c r="FO245" s="56"/>
      <c r="FP245" s="56"/>
      <c r="FQ245" s="56"/>
      <c r="FR245" s="56"/>
      <c r="FS245" s="56"/>
      <c r="FT245" s="56"/>
      <c r="FU245" s="56"/>
      <c r="FV245" s="56"/>
      <c r="FX245" s="56"/>
      <c r="FY245" s="56"/>
      <c r="FZ245" s="56"/>
      <c r="GA245" s="56"/>
      <c r="GB245" s="56"/>
      <c r="GC245" s="56"/>
      <c r="GD245" s="56"/>
      <c r="GE245" s="56"/>
      <c r="GF245" s="56"/>
      <c r="GH245" s="56"/>
      <c r="GI245" s="56"/>
      <c r="GJ245" s="56"/>
      <c r="GK245" s="56"/>
      <c r="GL245" s="56"/>
      <c r="GM245" s="56"/>
      <c r="GN245" s="56"/>
      <c r="GO245" s="56"/>
      <c r="GP245" s="56"/>
      <c r="GR245" s="56"/>
      <c r="GS245" s="56"/>
      <c r="GT245" s="56"/>
      <c r="GU245" s="56"/>
      <c r="GV245" s="56"/>
      <c r="GW245" s="56"/>
      <c r="GX245" s="56"/>
      <c r="GY245" s="56"/>
      <c r="GZ245" s="56"/>
      <c r="HB245" s="56"/>
      <c r="HC245" s="56"/>
      <c r="HD245" s="56"/>
      <c r="HE245" s="56"/>
      <c r="HF245" s="56"/>
      <c r="HG245" s="56"/>
      <c r="HH245" s="56"/>
      <c r="HI245" s="56"/>
      <c r="HJ245" s="56"/>
      <c r="HL245" s="56"/>
      <c r="HM245" s="56"/>
      <c r="HN245" s="56"/>
      <c r="HO245" s="56"/>
      <c r="HP245" s="56"/>
      <c r="HQ245" s="56"/>
      <c r="HR245" s="56"/>
      <c r="HS245" s="56"/>
      <c r="HT245" s="56"/>
      <c r="HV245" s="56"/>
      <c r="HW245" s="56"/>
      <c r="HX245" s="56"/>
      <c r="HY245" s="56"/>
      <c r="HZ245" s="56"/>
      <c r="IA245" s="56"/>
      <c r="IB245" s="56"/>
      <c r="IC245" s="56"/>
      <c r="ID245" s="56"/>
      <c r="IF245" s="56"/>
      <c r="IG245" s="56"/>
      <c r="IH245" s="56"/>
      <c r="II245" s="56"/>
      <c r="IJ245" s="56"/>
      <c r="IK245" s="56"/>
      <c r="IL245" s="56"/>
      <c r="IM245" s="56"/>
      <c r="IN245" s="56"/>
      <c r="IP245" s="56"/>
      <c r="IQ245" s="56"/>
      <c r="IR245" s="56"/>
      <c r="IS245" s="56"/>
      <c r="IT245" s="56"/>
      <c r="IU245" s="56"/>
    </row>
    <row r="246" spans="1:255" ht="12.75" customHeight="1" thickBot="1" x14ac:dyDescent="0.25">
      <c r="A246" s="103"/>
      <c r="B246" s="104">
        <v>4976.33</v>
      </c>
      <c r="C246" s="58" t="s">
        <v>66</v>
      </c>
      <c r="D246" s="64"/>
      <c r="E246" s="59"/>
      <c r="F246" s="59"/>
      <c r="G246" s="59"/>
      <c r="H246" s="60"/>
      <c r="I246" s="61"/>
      <c r="J246" s="56"/>
      <c r="K246" s="56"/>
      <c r="L246" s="56"/>
      <c r="M246" s="56"/>
      <c r="N246" s="56"/>
      <c r="O246" s="56"/>
      <c r="P246" s="56"/>
      <c r="Q246" s="56"/>
      <c r="R246" s="56"/>
      <c r="T246" s="56"/>
      <c r="U246" s="56"/>
      <c r="V246" s="56"/>
      <c r="W246" s="56"/>
      <c r="X246" s="56"/>
      <c r="Y246" s="56"/>
      <c r="Z246" s="56"/>
      <c r="AA246" s="56"/>
      <c r="AB246" s="56"/>
      <c r="AD246" s="56"/>
      <c r="AE246" s="56"/>
      <c r="AF246" s="56"/>
      <c r="AG246" s="56"/>
      <c r="AH246" s="56"/>
      <c r="AI246" s="56"/>
      <c r="AJ246" s="56"/>
      <c r="AK246" s="56"/>
      <c r="AL246" s="56"/>
      <c r="AN246" s="56"/>
      <c r="AO246" s="56"/>
      <c r="AP246" s="56"/>
      <c r="AQ246" s="56"/>
      <c r="AR246" s="56"/>
      <c r="AS246" s="56"/>
      <c r="AT246" s="56"/>
      <c r="AU246" s="56"/>
      <c r="AV246" s="56"/>
      <c r="AX246" s="56"/>
      <c r="AY246" s="56"/>
      <c r="AZ246" s="56"/>
      <c r="BA246" s="56"/>
      <c r="BB246" s="56"/>
      <c r="BC246" s="56"/>
      <c r="BD246" s="56"/>
      <c r="BE246" s="56"/>
      <c r="BF246" s="56"/>
      <c r="BH246" s="56"/>
      <c r="BI246" s="56"/>
      <c r="BJ246" s="56"/>
      <c r="BK246" s="56"/>
      <c r="BL246" s="56"/>
      <c r="BM246" s="56"/>
      <c r="BN246" s="56"/>
      <c r="BO246" s="56"/>
      <c r="BP246" s="56"/>
      <c r="BR246" s="56"/>
      <c r="BS246" s="56"/>
      <c r="BT246" s="56"/>
      <c r="BU246" s="56"/>
      <c r="BV246" s="56"/>
      <c r="BW246" s="56"/>
      <c r="BX246" s="56"/>
      <c r="BY246" s="56"/>
      <c r="BZ246" s="56"/>
      <c r="CB246" s="56"/>
      <c r="CC246" s="56"/>
      <c r="CD246" s="56"/>
      <c r="CE246" s="56"/>
      <c r="CF246" s="56"/>
      <c r="CG246" s="56"/>
      <c r="CH246" s="56"/>
      <c r="CI246" s="56"/>
      <c r="CJ246" s="56"/>
      <c r="CL246" s="56"/>
      <c r="CM246" s="56"/>
      <c r="CN246" s="56"/>
      <c r="CO246" s="56"/>
      <c r="CP246" s="56"/>
      <c r="CQ246" s="56"/>
      <c r="CR246" s="56"/>
      <c r="CS246" s="56"/>
      <c r="CT246" s="56"/>
      <c r="CV246" s="56"/>
      <c r="CW246" s="56"/>
      <c r="CX246" s="56"/>
      <c r="CY246" s="56"/>
      <c r="CZ246" s="56"/>
      <c r="DA246" s="56"/>
      <c r="DB246" s="56"/>
      <c r="DC246" s="56"/>
      <c r="DD246" s="56"/>
      <c r="DF246" s="56"/>
      <c r="DG246" s="56"/>
      <c r="DH246" s="56"/>
      <c r="DI246" s="56"/>
      <c r="DJ246" s="56"/>
      <c r="DK246" s="56"/>
      <c r="DL246" s="56"/>
      <c r="DM246" s="56"/>
      <c r="DN246" s="56"/>
      <c r="DP246" s="56"/>
      <c r="DQ246" s="56"/>
      <c r="DR246" s="56"/>
      <c r="DS246" s="56"/>
      <c r="DT246" s="56"/>
      <c r="DU246" s="56"/>
      <c r="DV246" s="56"/>
      <c r="DW246" s="56"/>
      <c r="DX246" s="56"/>
      <c r="DZ246" s="56"/>
      <c r="EA246" s="56"/>
      <c r="EB246" s="56"/>
      <c r="EC246" s="56"/>
      <c r="ED246" s="56"/>
      <c r="EE246" s="56"/>
      <c r="EF246" s="56"/>
      <c r="EG246" s="56"/>
      <c r="EH246" s="56"/>
      <c r="EJ246" s="56"/>
      <c r="EK246" s="56"/>
      <c r="EL246" s="56"/>
      <c r="EM246" s="56"/>
      <c r="EN246" s="56"/>
      <c r="EO246" s="56"/>
      <c r="EP246" s="56"/>
      <c r="EQ246" s="56"/>
      <c r="ER246" s="56"/>
      <c r="ET246" s="56"/>
      <c r="EU246" s="56"/>
      <c r="EV246" s="56"/>
      <c r="EW246" s="56"/>
      <c r="EX246" s="56"/>
      <c r="EY246" s="56"/>
      <c r="EZ246" s="56"/>
      <c r="FA246" s="56"/>
      <c r="FB246" s="56"/>
      <c r="FD246" s="56"/>
      <c r="FE246" s="56"/>
      <c r="FF246" s="56"/>
      <c r="FG246" s="56"/>
      <c r="FH246" s="56"/>
      <c r="FI246" s="56"/>
      <c r="FJ246" s="56"/>
      <c r="FK246" s="56"/>
      <c r="FL246" s="56"/>
      <c r="FN246" s="56"/>
      <c r="FO246" s="56"/>
      <c r="FP246" s="56"/>
      <c r="FQ246" s="56"/>
      <c r="FR246" s="56"/>
      <c r="FS246" s="56"/>
      <c r="FT246" s="56"/>
      <c r="FU246" s="56"/>
      <c r="FV246" s="56"/>
      <c r="FX246" s="56"/>
      <c r="FY246" s="56"/>
      <c r="FZ246" s="56"/>
      <c r="GA246" s="56"/>
      <c r="GB246" s="56"/>
      <c r="GC246" s="56"/>
      <c r="GD246" s="56"/>
      <c r="GE246" s="56"/>
      <c r="GF246" s="56"/>
      <c r="GH246" s="56"/>
      <c r="GI246" s="56"/>
      <c r="GJ246" s="56"/>
      <c r="GK246" s="56"/>
      <c r="GL246" s="56"/>
      <c r="GM246" s="56"/>
      <c r="GN246" s="56"/>
      <c r="GO246" s="56"/>
      <c r="GP246" s="56"/>
      <c r="GR246" s="56"/>
      <c r="GS246" s="56"/>
      <c r="GT246" s="56"/>
      <c r="GU246" s="56"/>
      <c r="GV246" s="56"/>
      <c r="GW246" s="56"/>
      <c r="GX246" s="56"/>
      <c r="GY246" s="56"/>
      <c r="GZ246" s="56"/>
      <c r="HB246" s="56"/>
      <c r="HC246" s="56"/>
      <c r="HD246" s="56"/>
      <c r="HE246" s="56"/>
      <c r="HF246" s="56"/>
      <c r="HG246" s="56"/>
      <c r="HH246" s="56"/>
      <c r="HI246" s="56"/>
      <c r="HJ246" s="56"/>
      <c r="HL246" s="56"/>
      <c r="HM246" s="56"/>
      <c r="HN246" s="56"/>
      <c r="HO246" s="56"/>
      <c r="HP246" s="56"/>
      <c r="HQ246" s="56"/>
      <c r="HR246" s="56"/>
      <c r="HS246" s="56"/>
      <c r="HT246" s="56"/>
      <c r="HV246" s="56"/>
      <c r="HW246" s="56"/>
      <c r="HX246" s="56"/>
      <c r="HY246" s="56"/>
      <c r="HZ246" s="56"/>
      <c r="IA246" s="56"/>
      <c r="IB246" s="56"/>
      <c r="IC246" s="56"/>
      <c r="ID246" s="56"/>
      <c r="IF246" s="56"/>
      <c r="IG246" s="56"/>
      <c r="IH246" s="56"/>
      <c r="II246" s="56"/>
      <c r="IJ246" s="56"/>
      <c r="IK246" s="56"/>
      <c r="IL246" s="56"/>
      <c r="IM246" s="56"/>
      <c r="IN246" s="56"/>
      <c r="IP246" s="56"/>
      <c r="IQ246" s="56"/>
      <c r="IR246" s="56"/>
      <c r="IS246" s="56"/>
      <c r="IT246" s="56"/>
      <c r="IU246" s="56"/>
    </row>
    <row r="247" spans="1:255" ht="12.75" customHeight="1" thickBot="1" x14ac:dyDescent="0.25">
      <c r="A247" s="103"/>
      <c r="B247" s="105">
        <v>6044.84</v>
      </c>
      <c r="C247" s="92" t="s">
        <v>67</v>
      </c>
      <c r="D247" s="93"/>
      <c r="E247" s="94"/>
      <c r="F247" s="94"/>
      <c r="G247" s="94"/>
      <c r="H247" s="95"/>
      <c r="I247" s="96"/>
      <c r="J247" s="56"/>
      <c r="K247" s="56"/>
      <c r="L247" s="56"/>
      <c r="M247" s="56"/>
      <c r="N247" s="56"/>
      <c r="O247" s="56"/>
      <c r="P247" s="56"/>
      <c r="Q247" s="56"/>
      <c r="R247" s="56"/>
      <c r="T247" s="56"/>
      <c r="U247" s="56"/>
      <c r="V247" s="56"/>
      <c r="W247" s="56"/>
      <c r="X247" s="56"/>
      <c r="Y247" s="56"/>
      <c r="Z247" s="56"/>
      <c r="AA247" s="56"/>
      <c r="AB247" s="56"/>
      <c r="AD247" s="56"/>
      <c r="AE247" s="56"/>
      <c r="AF247" s="56"/>
      <c r="AG247" s="56"/>
      <c r="AH247" s="56"/>
      <c r="AI247" s="56"/>
      <c r="AJ247" s="56"/>
      <c r="AK247" s="56"/>
      <c r="AL247" s="56"/>
      <c r="AN247" s="56"/>
      <c r="AO247" s="56"/>
      <c r="AP247" s="56"/>
      <c r="AQ247" s="56"/>
      <c r="AR247" s="56"/>
      <c r="AS247" s="56"/>
      <c r="AT247" s="56"/>
      <c r="AU247" s="56"/>
      <c r="AV247" s="56"/>
      <c r="AX247" s="56"/>
      <c r="AY247" s="56"/>
      <c r="AZ247" s="56"/>
      <c r="BA247" s="56"/>
      <c r="BB247" s="56"/>
      <c r="BC247" s="56"/>
      <c r="BD247" s="56"/>
      <c r="BE247" s="56"/>
      <c r="BF247" s="56"/>
      <c r="BH247" s="56"/>
      <c r="BI247" s="56"/>
      <c r="BJ247" s="56"/>
      <c r="BK247" s="56"/>
      <c r="BL247" s="56"/>
      <c r="BM247" s="56"/>
      <c r="BN247" s="56"/>
      <c r="BO247" s="56"/>
      <c r="BP247" s="56"/>
      <c r="BR247" s="56"/>
      <c r="BS247" s="56"/>
      <c r="BT247" s="56"/>
      <c r="BU247" s="56"/>
      <c r="BV247" s="56"/>
      <c r="BW247" s="56"/>
      <c r="BX247" s="56"/>
      <c r="BY247" s="56"/>
      <c r="BZ247" s="56"/>
      <c r="CB247" s="56"/>
      <c r="CC247" s="56"/>
      <c r="CD247" s="56"/>
      <c r="CE247" s="56"/>
      <c r="CF247" s="56"/>
      <c r="CG247" s="56"/>
      <c r="CH247" s="56"/>
      <c r="CI247" s="56"/>
      <c r="CJ247" s="56"/>
      <c r="CL247" s="56"/>
      <c r="CM247" s="56"/>
      <c r="CN247" s="56"/>
      <c r="CO247" s="56"/>
      <c r="CP247" s="56"/>
      <c r="CQ247" s="56"/>
      <c r="CR247" s="56"/>
      <c r="CS247" s="56"/>
      <c r="CT247" s="56"/>
      <c r="CV247" s="56"/>
      <c r="CW247" s="56"/>
      <c r="CX247" s="56"/>
      <c r="CY247" s="56"/>
      <c r="CZ247" s="56"/>
      <c r="DA247" s="56"/>
      <c r="DB247" s="56"/>
      <c r="DC247" s="56"/>
      <c r="DD247" s="56"/>
      <c r="DF247" s="56"/>
      <c r="DG247" s="56"/>
      <c r="DH247" s="56"/>
      <c r="DI247" s="56"/>
      <c r="DJ247" s="56"/>
      <c r="DK247" s="56"/>
      <c r="DL247" s="56"/>
      <c r="DM247" s="56"/>
      <c r="DN247" s="56"/>
      <c r="DP247" s="56"/>
      <c r="DQ247" s="56"/>
      <c r="DR247" s="56"/>
      <c r="DS247" s="56"/>
      <c r="DT247" s="56"/>
      <c r="DU247" s="56"/>
      <c r="DV247" s="56"/>
      <c r="DW247" s="56"/>
      <c r="DX247" s="56"/>
      <c r="DZ247" s="56"/>
      <c r="EA247" s="56"/>
      <c r="EB247" s="56"/>
      <c r="EC247" s="56"/>
      <c r="ED247" s="56"/>
      <c r="EE247" s="56"/>
      <c r="EF247" s="56"/>
      <c r="EG247" s="56"/>
      <c r="EH247" s="56"/>
      <c r="EJ247" s="56"/>
      <c r="EK247" s="56"/>
      <c r="EL247" s="56"/>
      <c r="EM247" s="56"/>
      <c r="EN247" s="56"/>
      <c r="EO247" s="56"/>
      <c r="EP247" s="56"/>
      <c r="EQ247" s="56"/>
      <c r="ER247" s="56"/>
      <c r="ET247" s="56"/>
      <c r="EU247" s="56"/>
      <c r="EV247" s="56"/>
      <c r="EW247" s="56"/>
      <c r="EX247" s="56"/>
      <c r="EY247" s="56"/>
      <c r="EZ247" s="56"/>
      <c r="FA247" s="56"/>
      <c r="FB247" s="56"/>
      <c r="FD247" s="56"/>
      <c r="FE247" s="56"/>
      <c r="FF247" s="56"/>
      <c r="FG247" s="56"/>
      <c r="FH247" s="56"/>
      <c r="FI247" s="56"/>
      <c r="FJ247" s="56"/>
      <c r="FK247" s="56"/>
      <c r="FL247" s="56"/>
      <c r="FN247" s="56"/>
      <c r="FO247" s="56"/>
      <c r="FP247" s="56"/>
      <c r="FQ247" s="56"/>
      <c r="FR247" s="56"/>
      <c r="FS247" s="56"/>
      <c r="FT247" s="56"/>
      <c r="FU247" s="56"/>
      <c r="FV247" s="56"/>
      <c r="FX247" s="56"/>
      <c r="FY247" s="56"/>
      <c r="FZ247" s="56"/>
      <c r="GA247" s="56"/>
      <c r="GB247" s="56"/>
      <c r="GC247" s="56"/>
      <c r="GD247" s="56"/>
      <c r="GE247" s="56"/>
      <c r="GF247" s="56"/>
      <c r="GH247" s="56"/>
      <c r="GI247" s="56"/>
      <c r="GJ247" s="56"/>
      <c r="GK247" s="56"/>
      <c r="GL247" s="56"/>
      <c r="GM247" s="56"/>
      <c r="GN247" s="56"/>
      <c r="GO247" s="56"/>
      <c r="GP247" s="56"/>
      <c r="GR247" s="56"/>
      <c r="GS247" s="56"/>
      <c r="GT247" s="56"/>
      <c r="GU247" s="56"/>
      <c r="GV247" s="56"/>
      <c r="GW247" s="56"/>
      <c r="GX247" s="56"/>
      <c r="GY247" s="56"/>
      <c r="GZ247" s="56"/>
      <c r="HB247" s="56"/>
      <c r="HC247" s="56"/>
      <c r="HD247" s="56"/>
      <c r="HE247" s="56"/>
      <c r="HF247" s="56"/>
      <c r="HG247" s="56"/>
      <c r="HH247" s="56"/>
      <c r="HI247" s="56"/>
      <c r="HJ247" s="56"/>
      <c r="HL247" s="56"/>
      <c r="HM247" s="56"/>
      <c r="HN247" s="56"/>
      <c r="HO247" s="56"/>
      <c r="HP247" s="56"/>
      <c r="HQ247" s="56"/>
      <c r="HR247" s="56"/>
      <c r="HS247" s="56"/>
      <c r="HT247" s="56"/>
      <c r="HV247" s="56"/>
      <c r="HW247" s="56"/>
      <c r="HX247" s="56"/>
      <c r="HY247" s="56"/>
      <c r="HZ247" s="56"/>
      <c r="IA247" s="56"/>
      <c r="IB247" s="56"/>
      <c r="IC247" s="56"/>
      <c r="ID247" s="56"/>
      <c r="IF247" s="56"/>
      <c r="IG247" s="56"/>
      <c r="IH247" s="56"/>
      <c r="II247" s="56"/>
      <c r="IJ247" s="56"/>
      <c r="IK247" s="56"/>
      <c r="IL247" s="56"/>
      <c r="IM247" s="56"/>
      <c r="IN247" s="56"/>
      <c r="IP247" s="56"/>
      <c r="IQ247" s="56"/>
      <c r="IR247" s="56"/>
      <c r="IS247" s="56"/>
      <c r="IT247" s="56"/>
      <c r="IU247" s="56"/>
    </row>
    <row r="248" spans="1:255" ht="12.75" customHeight="1" thickBot="1" x14ac:dyDescent="0.25">
      <c r="A248" s="103"/>
      <c r="B248" s="106">
        <v>5033.8599999999997</v>
      </c>
      <c r="C248" s="85" t="s">
        <v>70</v>
      </c>
      <c r="D248" s="86"/>
      <c r="E248" s="47"/>
      <c r="F248" s="47"/>
      <c r="G248" s="47"/>
      <c r="H248" s="48"/>
      <c r="I248" s="49"/>
      <c r="J248" s="56"/>
      <c r="K248" s="56"/>
      <c r="L248" s="56"/>
      <c r="M248" s="56"/>
      <c r="N248" s="56"/>
      <c r="O248" s="56"/>
      <c r="P248" s="56"/>
      <c r="Q248" s="56"/>
      <c r="R248" s="56"/>
      <c r="T248" s="56"/>
      <c r="U248" s="56"/>
      <c r="V248" s="56"/>
      <c r="W248" s="56"/>
      <c r="X248" s="56"/>
      <c r="Y248" s="56"/>
      <c r="Z248" s="56"/>
      <c r="AA248" s="56"/>
      <c r="AB248" s="56"/>
      <c r="AD248" s="56"/>
      <c r="AE248" s="56"/>
      <c r="AF248" s="56"/>
      <c r="AG248" s="56"/>
      <c r="AH248" s="56"/>
      <c r="AI248" s="56"/>
      <c r="AJ248" s="56"/>
      <c r="AK248" s="56"/>
      <c r="AL248" s="56"/>
      <c r="AN248" s="56"/>
      <c r="AO248" s="56"/>
      <c r="AP248" s="56"/>
      <c r="AQ248" s="56"/>
      <c r="AR248" s="56"/>
      <c r="AS248" s="56"/>
      <c r="AT248" s="56"/>
      <c r="AU248" s="56"/>
      <c r="AV248" s="56"/>
      <c r="AX248" s="56"/>
      <c r="AY248" s="56"/>
      <c r="AZ248" s="56"/>
      <c r="BA248" s="56"/>
      <c r="BB248" s="56"/>
      <c r="BC248" s="56"/>
      <c r="BD248" s="56"/>
      <c r="BE248" s="56"/>
      <c r="BF248" s="56"/>
      <c r="BH248" s="56"/>
      <c r="BI248" s="56"/>
      <c r="BJ248" s="56"/>
      <c r="BK248" s="56"/>
      <c r="BL248" s="56"/>
      <c r="BM248" s="56"/>
      <c r="BN248" s="56"/>
      <c r="BO248" s="56"/>
      <c r="BP248" s="56"/>
      <c r="BR248" s="56"/>
      <c r="BS248" s="56"/>
      <c r="BT248" s="56"/>
      <c r="BU248" s="56"/>
      <c r="BV248" s="56"/>
      <c r="BW248" s="56"/>
      <c r="BX248" s="56"/>
      <c r="BY248" s="56"/>
      <c r="BZ248" s="56"/>
      <c r="CB248" s="56"/>
      <c r="CC248" s="56"/>
      <c r="CD248" s="56"/>
      <c r="CE248" s="56"/>
      <c r="CF248" s="56"/>
      <c r="CG248" s="56"/>
      <c r="CH248" s="56"/>
      <c r="CI248" s="56"/>
      <c r="CJ248" s="56"/>
      <c r="CL248" s="56"/>
      <c r="CM248" s="56"/>
      <c r="CN248" s="56"/>
      <c r="CO248" s="56"/>
      <c r="CP248" s="56"/>
      <c r="CQ248" s="56"/>
      <c r="CR248" s="56"/>
      <c r="CS248" s="56"/>
      <c r="CT248" s="56"/>
      <c r="CV248" s="56"/>
      <c r="CW248" s="56"/>
      <c r="CX248" s="56"/>
      <c r="CY248" s="56"/>
      <c r="CZ248" s="56"/>
      <c r="DA248" s="56"/>
      <c r="DB248" s="56"/>
      <c r="DC248" s="56"/>
      <c r="DD248" s="56"/>
      <c r="DF248" s="56"/>
      <c r="DG248" s="56"/>
      <c r="DH248" s="56"/>
      <c r="DI248" s="56"/>
      <c r="DJ248" s="56"/>
      <c r="DK248" s="56"/>
      <c r="DL248" s="56"/>
      <c r="DM248" s="56"/>
      <c r="DN248" s="56"/>
      <c r="DP248" s="56"/>
      <c r="DQ248" s="56"/>
      <c r="DR248" s="56"/>
      <c r="DS248" s="56"/>
      <c r="DT248" s="56"/>
      <c r="DU248" s="56"/>
      <c r="DV248" s="56"/>
      <c r="DW248" s="56"/>
      <c r="DX248" s="56"/>
      <c r="DZ248" s="56"/>
      <c r="EA248" s="56"/>
      <c r="EB248" s="56"/>
      <c r="EC248" s="56"/>
      <c r="ED248" s="56"/>
      <c r="EE248" s="56"/>
      <c r="EF248" s="56"/>
      <c r="EG248" s="56"/>
      <c r="EH248" s="56"/>
      <c r="EJ248" s="56"/>
      <c r="EK248" s="56"/>
      <c r="EL248" s="56"/>
      <c r="EM248" s="56"/>
      <c r="EN248" s="56"/>
      <c r="EO248" s="56"/>
      <c r="EP248" s="56"/>
      <c r="EQ248" s="56"/>
      <c r="ER248" s="56"/>
      <c r="ET248" s="56"/>
      <c r="EU248" s="56"/>
      <c r="EV248" s="56"/>
      <c r="EW248" s="56"/>
      <c r="EX248" s="56"/>
      <c r="EY248" s="56"/>
      <c r="EZ248" s="56"/>
      <c r="FA248" s="56"/>
      <c r="FB248" s="56"/>
      <c r="FD248" s="56"/>
      <c r="FE248" s="56"/>
      <c r="FF248" s="56"/>
      <c r="FG248" s="56"/>
      <c r="FH248" s="56"/>
      <c r="FI248" s="56"/>
      <c r="FJ248" s="56"/>
      <c r="FK248" s="56"/>
      <c r="FL248" s="56"/>
      <c r="FN248" s="56"/>
      <c r="FO248" s="56"/>
      <c r="FP248" s="56"/>
      <c r="FQ248" s="56"/>
      <c r="FR248" s="56"/>
      <c r="FS248" s="56"/>
      <c r="FT248" s="56"/>
      <c r="FU248" s="56"/>
      <c r="FV248" s="56"/>
      <c r="FX248" s="56"/>
      <c r="FY248" s="56"/>
      <c r="FZ248" s="56"/>
      <c r="GA248" s="56"/>
      <c r="GB248" s="56"/>
      <c r="GC248" s="56"/>
      <c r="GD248" s="56"/>
      <c r="GE248" s="56"/>
      <c r="GF248" s="56"/>
      <c r="GH248" s="56"/>
      <c r="GI248" s="56"/>
      <c r="GJ248" s="56"/>
      <c r="GK248" s="56"/>
      <c r="GL248" s="56"/>
      <c r="GM248" s="56"/>
      <c r="GN248" s="56"/>
      <c r="GO248" s="56"/>
      <c r="GP248" s="56"/>
      <c r="GR248" s="56"/>
      <c r="GS248" s="56"/>
      <c r="GT248" s="56"/>
      <c r="GU248" s="56"/>
      <c r="GV248" s="56"/>
      <c r="GW248" s="56"/>
      <c r="GX248" s="56"/>
      <c r="GY248" s="56"/>
      <c r="GZ248" s="56"/>
      <c r="HB248" s="56"/>
      <c r="HC248" s="56"/>
      <c r="HD248" s="56"/>
      <c r="HE248" s="56"/>
      <c r="HF248" s="56"/>
      <c r="HG248" s="56"/>
      <c r="HH248" s="56"/>
      <c r="HI248" s="56"/>
      <c r="HJ248" s="56"/>
      <c r="HL248" s="56"/>
      <c r="HM248" s="56"/>
      <c r="HN248" s="56"/>
      <c r="HO248" s="56"/>
      <c r="HP248" s="56"/>
      <c r="HQ248" s="56"/>
      <c r="HR248" s="56"/>
      <c r="HS248" s="56"/>
      <c r="HT248" s="56"/>
      <c r="HV248" s="56"/>
      <c r="HW248" s="56"/>
      <c r="HX248" s="56"/>
      <c r="HY248" s="56"/>
      <c r="HZ248" s="56"/>
      <c r="IA248" s="56"/>
      <c r="IB248" s="56"/>
      <c r="IC248" s="56"/>
      <c r="ID248" s="56"/>
      <c r="IF248" s="56"/>
      <c r="IG248" s="56"/>
      <c r="IH248" s="56"/>
      <c r="II248" s="56"/>
      <c r="IJ248" s="56"/>
      <c r="IK248" s="56"/>
      <c r="IL248" s="56"/>
      <c r="IM248" s="56"/>
      <c r="IN248" s="56"/>
      <c r="IP248" s="56"/>
      <c r="IQ248" s="56"/>
      <c r="IR248" s="56"/>
      <c r="IS248" s="56"/>
      <c r="IT248" s="56"/>
      <c r="IU248" s="56"/>
    </row>
    <row r="249" spans="1:255" ht="12.75" customHeight="1" thickBot="1" x14ac:dyDescent="0.25">
      <c r="A249" s="103"/>
      <c r="B249" s="106">
        <v>5365.89</v>
      </c>
      <c r="C249" s="85" t="s">
        <v>72</v>
      </c>
      <c r="D249" s="86"/>
      <c r="E249" s="47"/>
      <c r="F249" s="47"/>
      <c r="G249" s="47"/>
      <c r="H249" s="48"/>
      <c r="I249" s="49"/>
      <c r="J249" s="56"/>
      <c r="K249" s="56"/>
      <c r="L249" s="56"/>
      <c r="M249" s="56"/>
      <c r="N249" s="56"/>
      <c r="O249" s="56"/>
      <c r="P249" s="56"/>
      <c r="Q249" s="56"/>
      <c r="R249" s="56"/>
      <c r="T249" s="56"/>
      <c r="U249" s="56"/>
      <c r="V249" s="56"/>
      <c r="W249" s="56"/>
      <c r="X249" s="56"/>
      <c r="Y249" s="56"/>
      <c r="Z249" s="56"/>
      <c r="AA249" s="56"/>
      <c r="AB249" s="56"/>
      <c r="AD249" s="56"/>
      <c r="AE249" s="56"/>
      <c r="AF249" s="56"/>
      <c r="AG249" s="56"/>
      <c r="AH249" s="56"/>
      <c r="AI249" s="56"/>
      <c r="AJ249" s="56"/>
      <c r="AK249" s="56"/>
      <c r="AL249" s="56"/>
      <c r="AN249" s="56"/>
      <c r="AO249" s="56"/>
      <c r="AP249" s="56"/>
      <c r="AQ249" s="56"/>
      <c r="AR249" s="56"/>
      <c r="AS249" s="56"/>
      <c r="AT249" s="56"/>
      <c r="AU249" s="56"/>
      <c r="AV249" s="56"/>
      <c r="AX249" s="56"/>
      <c r="AY249" s="56"/>
      <c r="AZ249" s="56"/>
      <c r="BA249" s="56"/>
      <c r="BB249" s="56"/>
      <c r="BC249" s="56"/>
      <c r="BD249" s="56"/>
      <c r="BE249" s="56"/>
      <c r="BF249" s="56"/>
      <c r="BH249" s="56"/>
      <c r="BI249" s="56"/>
      <c r="BJ249" s="56"/>
      <c r="BK249" s="56"/>
      <c r="BL249" s="56"/>
      <c r="BM249" s="56"/>
      <c r="BN249" s="56"/>
      <c r="BO249" s="56"/>
      <c r="BP249" s="56"/>
      <c r="BR249" s="56"/>
      <c r="BS249" s="56"/>
      <c r="BT249" s="56"/>
      <c r="BU249" s="56"/>
      <c r="BV249" s="56"/>
      <c r="BW249" s="56"/>
      <c r="BX249" s="56"/>
      <c r="BY249" s="56"/>
      <c r="BZ249" s="56"/>
      <c r="CB249" s="56"/>
      <c r="CC249" s="56"/>
      <c r="CD249" s="56"/>
      <c r="CE249" s="56"/>
      <c r="CF249" s="56"/>
      <c r="CG249" s="56"/>
      <c r="CH249" s="56"/>
      <c r="CI249" s="56"/>
      <c r="CJ249" s="56"/>
      <c r="CL249" s="56"/>
      <c r="CM249" s="56"/>
      <c r="CN249" s="56"/>
      <c r="CO249" s="56"/>
      <c r="CP249" s="56"/>
      <c r="CQ249" s="56"/>
      <c r="CR249" s="56"/>
      <c r="CS249" s="56"/>
      <c r="CT249" s="56"/>
      <c r="CV249" s="56"/>
      <c r="CW249" s="56"/>
      <c r="CX249" s="56"/>
      <c r="CY249" s="56"/>
      <c r="CZ249" s="56"/>
      <c r="DA249" s="56"/>
      <c r="DB249" s="56"/>
      <c r="DC249" s="56"/>
      <c r="DD249" s="56"/>
      <c r="DF249" s="56"/>
      <c r="DG249" s="56"/>
      <c r="DH249" s="56"/>
      <c r="DI249" s="56"/>
      <c r="DJ249" s="56"/>
      <c r="DK249" s="56"/>
      <c r="DL249" s="56"/>
      <c r="DM249" s="56"/>
      <c r="DN249" s="56"/>
      <c r="DP249" s="56"/>
      <c r="DQ249" s="56"/>
      <c r="DR249" s="56"/>
      <c r="DS249" s="56"/>
      <c r="DT249" s="56"/>
      <c r="DU249" s="56"/>
      <c r="DV249" s="56"/>
      <c r="DW249" s="56"/>
      <c r="DX249" s="56"/>
      <c r="DZ249" s="56"/>
      <c r="EA249" s="56"/>
      <c r="EB249" s="56"/>
      <c r="EC249" s="56"/>
      <c r="ED249" s="56"/>
      <c r="EE249" s="56"/>
      <c r="EF249" s="56"/>
      <c r="EG249" s="56"/>
      <c r="EH249" s="56"/>
      <c r="EJ249" s="56"/>
      <c r="EK249" s="56"/>
      <c r="EL249" s="56"/>
      <c r="EM249" s="56"/>
      <c r="EN249" s="56"/>
      <c r="EO249" s="56"/>
      <c r="EP249" s="56"/>
      <c r="EQ249" s="56"/>
      <c r="ER249" s="56"/>
      <c r="ET249" s="56"/>
      <c r="EU249" s="56"/>
      <c r="EV249" s="56"/>
      <c r="EW249" s="56"/>
      <c r="EX249" s="56"/>
      <c r="EY249" s="56"/>
      <c r="EZ249" s="56"/>
      <c r="FA249" s="56"/>
      <c r="FB249" s="56"/>
      <c r="FD249" s="56"/>
      <c r="FE249" s="56"/>
      <c r="FF249" s="56"/>
      <c r="FG249" s="56"/>
      <c r="FH249" s="56"/>
      <c r="FI249" s="56"/>
      <c r="FJ249" s="56"/>
      <c r="FK249" s="56"/>
      <c r="FL249" s="56"/>
      <c r="FN249" s="56"/>
      <c r="FO249" s="56"/>
      <c r="FP249" s="56"/>
      <c r="FQ249" s="56"/>
      <c r="FR249" s="56"/>
      <c r="FS249" s="56"/>
      <c r="FT249" s="56"/>
      <c r="FU249" s="56"/>
      <c r="FV249" s="56"/>
      <c r="FX249" s="56"/>
      <c r="FY249" s="56"/>
      <c r="FZ249" s="56"/>
      <c r="GA249" s="56"/>
      <c r="GB249" s="56"/>
      <c r="GC249" s="56"/>
      <c r="GD249" s="56"/>
      <c r="GE249" s="56"/>
      <c r="GF249" s="56"/>
      <c r="GH249" s="56"/>
      <c r="GI249" s="56"/>
      <c r="GJ249" s="56"/>
      <c r="GK249" s="56"/>
      <c r="GL249" s="56"/>
      <c r="GM249" s="56"/>
      <c r="GN249" s="56"/>
      <c r="GO249" s="56"/>
      <c r="GP249" s="56"/>
      <c r="GR249" s="56"/>
      <c r="GS249" s="56"/>
      <c r="GT249" s="56"/>
      <c r="GU249" s="56"/>
      <c r="GV249" s="56"/>
      <c r="GW249" s="56"/>
      <c r="GX249" s="56"/>
      <c r="GY249" s="56"/>
      <c r="GZ249" s="56"/>
      <c r="HB249" s="56"/>
      <c r="HC249" s="56"/>
      <c r="HD249" s="56"/>
      <c r="HE249" s="56"/>
      <c r="HF249" s="56"/>
      <c r="HG249" s="56"/>
      <c r="HH249" s="56"/>
      <c r="HI249" s="56"/>
      <c r="HJ249" s="56"/>
      <c r="HL249" s="56"/>
      <c r="HM249" s="56"/>
      <c r="HN249" s="56"/>
      <c r="HO249" s="56"/>
      <c r="HP249" s="56"/>
      <c r="HQ249" s="56"/>
      <c r="HR249" s="56"/>
      <c r="HS249" s="56"/>
      <c r="HT249" s="56"/>
      <c r="HV249" s="56"/>
      <c r="HW249" s="56"/>
      <c r="HX249" s="56"/>
      <c r="HY249" s="56"/>
      <c r="HZ249" s="56"/>
      <c r="IA249" s="56"/>
      <c r="IB249" s="56"/>
      <c r="IC249" s="56"/>
      <c r="ID249" s="56"/>
      <c r="IF249" s="56"/>
      <c r="IG249" s="56"/>
      <c r="IH249" s="56"/>
      <c r="II249" s="56"/>
      <c r="IJ249" s="56"/>
      <c r="IK249" s="56"/>
      <c r="IL249" s="56"/>
      <c r="IM249" s="56"/>
      <c r="IN249" s="56"/>
      <c r="IP249" s="56"/>
      <c r="IQ249" s="56"/>
      <c r="IR249" s="56"/>
      <c r="IS249" s="56"/>
      <c r="IT249" s="56"/>
      <c r="IU249" s="56"/>
    </row>
    <row r="250" spans="1:255" ht="12.75" customHeight="1" thickBot="1" x14ac:dyDescent="0.25">
      <c r="A250" s="103"/>
      <c r="B250" s="106">
        <v>5963.45</v>
      </c>
      <c r="C250" s="85" t="s">
        <v>73</v>
      </c>
      <c r="D250" s="86"/>
      <c r="E250" s="47"/>
      <c r="F250" s="47"/>
      <c r="G250" s="47"/>
      <c r="H250" s="48"/>
      <c r="I250" s="49"/>
      <c r="J250" s="56"/>
      <c r="K250" s="56"/>
      <c r="L250" s="56"/>
      <c r="M250" s="56"/>
      <c r="N250" s="56"/>
      <c r="O250" s="56"/>
      <c r="P250" s="56"/>
      <c r="Q250" s="56"/>
      <c r="R250" s="56"/>
      <c r="T250" s="56"/>
      <c r="U250" s="56"/>
      <c r="V250" s="56"/>
      <c r="W250" s="56"/>
      <c r="X250" s="56"/>
      <c r="Y250" s="56"/>
      <c r="Z250" s="56"/>
      <c r="AA250" s="56"/>
      <c r="AB250" s="56"/>
      <c r="AD250" s="56"/>
      <c r="AE250" s="56"/>
      <c r="AF250" s="56"/>
      <c r="AG250" s="56"/>
      <c r="AH250" s="56"/>
      <c r="AI250" s="56"/>
      <c r="AJ250" s="56"/>
      <c r="AK250" s="56"/>
      <c r="AL250" s="56"/>
      <c r="AN250" s="56"/>
      <c r="AO250" s="56"/>
      <c r="AP250" s="56"/>
      <c r="AQ250" s="56"/>
      <c r="AR250" s="56"/>
      <c r="AS250" s="56"/>
      <c r="AT250" s="56"/>
      <c r="AU250" s="56"/>
      <c r="AV250" s="56"/>
      <c r="AX250" s="56"/>
      <c r="AY250" s="56"/>
      <c r="AZ250" s="56"/>
      <c r="BA250" s="56"/>
      <c r="BB250" s="56"/>
      <c r="BC250" s="56"/>
      <c r="BD250" s="56"/>
      <c r="BE250" s="56"/>
      <c r="BF250" s="56"/>
      <c r="BH250" s="56"/>
      <c r="BI250" s="56"/>
      <c r="BJ250" s="56"/>
      <c r="BK250" s="56"/>
      <c r="BL250" s="56"/>
      <c r="BM250" s="56"/>
      <c r="BN250" s="56"/>
      <c r="BO250" s="56"/>
      <c r="BP250" s="56"/>
      <c r="BR250" s="56"/>
      <c r="BS250" s="56"/>
      <c r="BT250" s="56"/>
      <c r="BU250" s="56"/>
      <c r="BV250" s="56"/>
      <c r="BW250" s="56"/>
      <c r="BX250" s="56"/>
      <c r="BY250" s="56"/>
      <c r="BZ250" s="56"/>
      <c r="CB250" s="56"/>
      <c r="CC250" s="56"/>
      <c r="CD250" s="56"/>
      <c r="CE250" s="56"/>
      <c r="CF250" s="56"/>
      <c r="CG250" s="56"/>
      <c r="CH250" s="56"/>
      <c r="CI250" s="56"/>
      <c r="CJ250" s="56"/>
      <c r="CL250" s="56"/>
      <c r="CM250" s="56"/>
      <c r="CN250" s="56"/>
      <c r="CO250" s="56"/>
      <c r="CP250" s="56"/>
      <c r="CQ250" s="56"/>
      <c r="CR250" s="56"/>
      <c r="CS250" s="56"/>
      <c r="CT250" s="56"/>
      <c r="CV250" s="56"/>
      <c r="CW250" s="56"/>
      <c r="CX250" s="56"/>
      <c r="CY250" s="56"/>
      <c r="CZ250" s="56"/>
      <c r="DA250" s="56"/>
      <c r="DB250" s="56"/>
      <c r="DC250" s="56"/>
      <c r="DD250" s="56"/>
      <c r="DF250" s="56"/>
      <c r="DG250" s="56"/>
      <c r="DH250" s="56"/>
      <c r="DI250" s="56"/>
      <c r="DJ250" s="56"/>
      <c r="DK250" s="56"/>
      <c r="DL250" s="56"/>
      <c r="DM250" s="56"/>
      <c r="DN250" s="56"/>
      <c r="DP250" s="56"/>
      <c r="DQ250" s="56"/>
      <c r="DR250" s="56"/>
      <c r="DS250" s="56"/>
      <c r="DT250" s="56"/>
      <c r="DU250" s="56"/>
      <c r="DV250" s="56"/>
      <c r="DW250" s="56"/>
      <c r="DX250" s="56"/>
      <c r="DZ250" s="56"/>
      <c r="EA250" s="56"/>
      <c r="EB250" s="56"/>
      <c r="EC250" s="56"/>
      <c r="ED250" s="56"/>
      <c r="EE250" s="56"/>
      <c r="EF250" s="56"/>
      <c r="EG250" s="56"/>
      <c r="EH250" s="56"/>
      <c r="EJ250" s="56"/>
      <c r="EK250" s="56"/>
      <c r="EL250" s="56"/>
      <c r="EM250" s="56"/>
      <c r="EN250" s="56"/>
      <c r="EO250" s="56"/>
      <c r="EP250" s="56"/>
      <c r="EQ250" s="56"/>
      <c r="ER250" s="56"/>
      <c r="ET250" s="56"/>
      <c r="EU250" s="56"/>
      <c r="EV250" s="56"/>
      <c r="EW250" s="56"/>
      <c r="EX250" s="56"/>
      <c r="EY250" s="56"/>
      <c r="EZ250" s="56"/>
      <c r="FA250" s="56"/>
      <c r="FB250" s="56"/>
      <c r="FD250" s="56"/>
      <c r="FE250" s="56"/>
      <c r="FF250" s="56"/>
      <c r="FG250" s="56"/>
      <c r="FH250" s="56"/>
      <c r="FI250" s="56"/>
      <c r="FJ250" s="56"/>
      <c r="FK250" s="56"/>
      <c r="FL250" s="56"/>
      <c r="FN250" s="56"/>
      <c r="FO250" s="56"/>
      <c r="FP250" s="56"/>
      <c r="FQ250" s="56"/>
      <c r="FR250" s="56"/>
      <c r="FS250" s="56"/>
      <c r="FT250" s="56"/>
      <c r="FU250" s="56"/>
      <c r="FV250" s="56"/>
      <c r="FX250" s="56"/>
      <c r="FY250" s="56"/>
      <c r="FZ250" s="56"/>
      <c r="GA250" s="56"/>
      <c r="GB250" s="56"/>
      <c r="GC250" s="56"/>
      <c r="GD250" s="56"/>
      <c r="GE250" s="56"/>
      <c r="GF250" s="56"/>
      <c r="GH250" s="56"/>
      <c r="GI250" s="56"/>
      <c r="GJ250" s="56"/>
      <c r="GK250" s="56"/>
      <c r="GL250" s="56"/>
      <c r="GM250" s="56"/>
      <c r="GN250" s="56"/>
      <c r="GO250" s="56"/>
      <c r="GP250" s="56"/>
      <c r="GR250" s="56"/>
      <c r="GS250" s="56"/>
      <c r="GT250" s="56"/>
      <c r="GU250" s="56"/>
      <c r="GV250" s="56"/>
      <c r="GW250" s="56"/>
      <c r="GX250" s="56"/>
      <c r="GY250" s="56"/>
      <c r="GZ250" s="56"/>
      <c r="HB250" s="56"/>
      <c r="HC250" s="56"/>
      <c r="HD250" s="56"/>
      <c r="HE250" s="56"/>
      <c r="HF250" s="56"/>
      <c r="HG250" s="56"/>
      <c r="HH250" s="56"/>
      <c r="HI250" s="56"/>
      <c r="HJ250" s="56"/>
      <c r="HL250" s="56"/>
      <c r="HM250" s="56"/>
      <c r="HN250" s="56"/>
      <c r="HO250" s="56"/>
      <c r="HP250" s="56"/>
      <c r="HQ250" s="56"/>
      <c r="HR250" s="56"/>
      <c r="HS250" s="56"/>
      <c r="HT250" s="56"/>
      <c r="HV250" s="56"/>
      <c r="HW250" s="56"/>
      <c r="HX250" s="56"/>
      <c r="HY250" s="56"/>
      <c r="HZ250" s="56"/>
      <c r="IA250" s="56"/>
      <c r="IB250" s="56"/>
      <c r="IC250" s="56"/>
      <c r="ID250" s="56"/>
      <c r="IF250" s="56"/>
      <c r="IG250" s="56"/>
      <c r="IH250" s="56"/>
      <c r="II250" s="56"/>
      <c r="IJ250" s="56"/>
      <c r="IK250" s="56"/>
      <c r="IL250" s="56"/>
      <c r="IM250" s="56"/>
      <c r="IN250" s="56"/>
      <c r="IP250" s="56"/>
      <c r="IQ250" s="56"/>
      <c r="IR250" s="56"/>
      <c r="IS250" s="56"/>
      <c r="IT250" s="56"/>
      <c r="IU250" s="56"/>
    </row>
    <row r="251" spans="1:255" ht="12.75" customHeight="1" thickBot="1" x14ac:dyDescent="0.25">
      <c r="A251" s="103"/>
      <c r="B251" s="106">
        <v>5401.28</v>
      </c>
      <c r="C251" s="85" t="s">
        <v>74</v>
      </c>
      <c r="D251" s="86"/>
      <c r="E251" s="47"/>
      <c r="F251" s="47"/>
      <c r="G251" s="47"/>
      <c r="H251" s="48"/>
      <c r="I251" s="49"/>
      <c r="J251" s="56"/>
      <c r="K251" s="56"/>
      <c r="L251" s="56"/>
      <c r="M251" s="56"/>
      <c r="N251" s="56"/>
      <c r="O251" s="56"/>
      <c r="P251" s="56"/>
      <c r="Q251" s="56"/>
      <c r="R251" s="56"/>
      <c r="T251" s="56"/>
      <c r="U251" s="56"/>
      <c r="V251" s="56"/>
      <c r="W251" s="56"/>
      <c r="X251" s="56"/>
      <c r="Y251" s="56"/>
      <c r="Z251" s="56"/>
      <c r="AA251" s="56"/>
      <c r="AB251" s="56"/>
      <c r="AD251" s="56"/>
      <c r="AE251" s="56"/>
      <c r="AF251" s="56"/>
      <c r="AG251" s="56"/>
      <c r="AH251" s="56"/>
      <c r="AI251" s="56"/>
      <c r="AJ251" s="56"/>
      <c r="AK251" s="56"/>
      <c r="AL251" s="56"/>
      <c r="AN251" s="56"/>
      <c r="AO251" s="56"/>
      <c r="AP251" s="56"/>
      <c r="AQ251" s="56"/>
      <c r="AR251" s="56"/>
      <c r="AS251" s="56"/>
      <c r="AT251" s="56"/>
      <c r="AU251" s="56"/>
      <c r="AV251" s="56"/>
      <c r="AX251" s="56"/>
      <c r="AY251" s="56"/>
      <c r="AZ251" s="56"/>
      <c r="BA251" s="56"/>
      <c r="BB251" s="56"/>
      <c r="BC251" s="56"/>
      <c r="BD251" s="56"/>
      <c r="BE251" s="56"/>
      <c r="BF251" s="56"/>
      <c r="BH251" s="56"/>
      <c r="BI251" s="56"/>
      <c r="BJ251" s="56"/>
      <c r="BK251" s="56"/>
      <c r="BL251" s="56"/>
      <c r="BM251" s="56"/>
      <c r="BN251" s="56"/>
      <c r="BO251" s="56"/>
      <c r="BP251" s="56"/>
      <c r="BR251" s="56"/>
      <c r="BS251" s="56"/>
      <c r="BT251" s="56"/>
      <c r="BU251" s="56"/>
      <c r="BV251" s="56"/>
      <c r="BW251" s="56"/>
      <c r="BX251" s="56"/>
      <c r="BY251" s="56"/>
      <c r="BZ251" s="56"/>
      <c r="CB251" s="56"/>
      <c r="CC251" s="56"/>
      <c r="CD251" s="56"/>
      <c r="CE251" s="56"/>
      <c r="CF251" s="56"/>
      <c r="CG251" s="56"/>
      <c r="CH251" s="56"/>
      <c r="CI251" s="56"/>
      <c r="CJ251" s="56"/>
      <c r="CL251" s="56"/>
      <c r="CM251" s="56"/>
      <c r="CN251" s="56"/>
      <c r="CO251" s="56"/>
      <c r="CP251" s="56"/>
      <c r="CQ251" s="56"/>
      <c r="CR251" s="56"/>
      <c r="CS251" s="56"/>
      <c r="CT251" s="56"/>
      <c r="CV251" s="56"/>
      <c r="CW251" s="56"/>
      <c r="CX251" s="56"/>
      <c r="CY251" s="56"/>
      <c r="CZ251" s="56"/>
      <c r="DA251" s="56"/>
      <c r="DB251" s="56"/>
      <c r="DC251" s="56"/>
      <c r="DD251" s="56"/>
      <c r="DF251" s="56"/>
      <c r="DG251" s="56"/>
      <c r="DH251" s="56"/>
      <c r="DI251" s="56"/>
      <c r="DJ251" s="56"/>
      <c r="DK251" s="56"/>
      <c r="DL251" s="56"/>
      <c r="DM251" s="56"/>
      <c r="DN251" s="56"/>
      <c r="DP251" s="56"/>
      <c r="DQ251" s="56"/>
      <c r="DR251" s="56"/>
      <c r="DS251" s="56"/>
      <c r="DT251" s="56"/>
      <c r="DU251" s="56"/>
      <c r="DV251" s="56"/>
      <c r="DW251" s="56"/>
      <c r="DX251" s="56"/>
      <c r="DZ251" s="56"/>
      <c r="EA251" s="56"/>
      <c r="EB251" s="56"/>
      <c r="EC251" s="56"/>
      <c r="ED251" s="56"/>
      <c r="EE251" s="56"/>
      <c r="EF251" s="56"/>
      <c r="EG251" s="56"/>
      <c r="EH251" s="56"/>
      <c r="EJ251" s="56"/>
      <c r="EK251" s="56"/>
      <c r="EL251" s="56"/>
      <c r="EM251" s="56"/>
      <c r="EN251" s="56"/>
      <c r="EO251" s="56"/>
      <c r="EP251" s="56"/>
      <c r="EQ251" s="56"/>
      <c r="ER251" s="56"/>
      <c r="ET251" s="56"/>
      <c r="EU251" s="56"/>
      <c r="EV251" s="56"/>
      <c r="EW251" s="56"/>
      <c r="EX251" s="56"/>
      <c r="EY251" s="56"/>
      <c r="EZ251" s="56"/>
      <c r="FA251" s="56"/>
      <c r="FB251" s="56"/>
      <c r="FD251" s="56"/>
      <c r="FE251" s="56"/>
      <c r="FF251" s="56"/>
      <c r="FG251" s="56"/>
      <c r="FH251" s="56"/>
      <c r="FI251" s="56"/>
      <c r="FJ251" s="56"/>
      <c r="FK251" s="56"/>
      <c r="FL251" s="56"/>
      <c r="FN251" s="56"/>
      <c r="FO251" s="56"/>
      <c r="FP251" s="56"/>
      <c r="FQ251" s="56"/>
      <c r="FR251" s="56"/>
      <c r="FS251" s="56"/>
      <c r="FT251" s="56"/>
      <c r="FU251" s="56"/>
      <c r="FV251" s="56"/>
      <c r="FX251" s="56"/>
      <c r="FY251" s="56"/>
      <c r="FZ251" s="56"/>
      <c r="GA251" s="56"/>
      <c r="GB251" s="56"/>
      <c r="GC251" s="56"/>
      <c r="GD251" s="56"/>
      <c r="GE251" s="56"/>
      <c r="GF251" s="56"/>
      <c r="GH251" s="56"/>
      <c r="GI251" s="56"/>
      <c r="GJ251" s="56"/>
      <c r="GK251" s="56"/>
      <c r="GL251" s="56"/>
      <c r="GM251" s="56"/>
      <c r="GN251" s="56"/>
      <c r="GO251" s="56"/>
      <c r="GP251" s="56"/>
      <c r="GR251" s="56"/>
      <c r="GS251" s="56"/>
      <c r="GT251" s="56"/>
      <c r="GU251" s="56"/>
      <c r="GV251" s="56"/>
      <c r="GW251" s="56"/>
      <c r="GX251" s="56"/>
      <c r="GY251" s="56"/>
      <c r="GZ251" s="56"/>
      <c r="HB251" s="56"/>
      <c r="HC251" s="56"/>
      <c r="HD251" s="56"/>
      <c r="HE251" s="56"/>
      <c r="HF251" s="56"/>
      <c r="HG251" s="56"/>
      <c r="HH251" s="56"/>
      <c r="HI251" s="56"/>
      <c r="HJ251" s="56"/>
      <c r="HL251" s="56"/>
      <c r="HM251" s="56"/>
      <c r="HN251" s="56"/>
      <c r="HO251" s="56"/>
      <c r="HP251" s="56"/>
      <c r="HQ251" s="56"/>
      <c r="HR251" s="56"/>
      <c r="HS251" s="56"/>
      <c r="HT251" s="56"/>
      <c r="HV251" s="56"/>
      <c r="HW251" s="56"/>
      <c r="HX251" s="56"/>
      <c r="HY251" s="56"/>
      <c r="HZ251" s="56"/>
      <c r="IA251" s="56"/>
      <c r="IB251" s="56"/>
      <c r="IC251" s="56"/>
      <c r="ID251" s="56"/>
      <c r="IF251" s="56"/>
      <c r="IG251" s="56"/>
      <c r="IH251" s="56"/>
      <c r="II251" s="56"/>
      <c r="IJ251" s="56"/>
      <c r="IK251" s="56"/>
      <c r="IL251" s="56"/>
      <c r="IM251" s="56"/>
      <c r="IN251" s="56"/>
      <c r="IP251" s="56"/>
      <c r="IQ251" s="56"/>
      <c r="IR251" s="56"/>
      <c r="IS251" s="56"/>
      <c r="IT251" s="56"/>
      <c r="IU251" s="56"/>
    </row>
    <row r="252" spans="1:255" ht="12.75" customHeight="1" thickBot="1" x14ac:dyDescent="0.25">
      <c r="A252" s="11"/>
      <c r="B252" s="106">
        <v>4642.7700000000004</v>
      </c>
      <c r="C252" s="85" t="s">
        <v>75</v>
      </c>
      <c r="D252" s="86"/>
      <c r="E252" s="47"/>
      <c r="F252" s="47"/>
      <c r="G252" s="47"/>
      <c r="H252" s="48"/>
      <c r="I252" s="49"/>
      <c r="J252" s="56"/>
      <c r="K252" s="56"/>
      <c r="L252" s="56"/>
      <c r="M252" s="56"/>
      <c r="N252" s="56"/>
      <c r="O252" s="56"/>
      <c r="P252" s="56"/>
      <c r="Q252" s="56"/>
      <c r="R252" s="56"/>
      <c r="T252" s="56"/>
      <c r="U252" s="56"/>
      <c r="V252" s="56"/>
      <c r="W252" s="56"/>
      <c r="X252" s="56"/>
      <c r="Y252" s="56"/>
      <c r="Z252" s="56"/>
      <c r="AA252" s="56"/>
      <c r="AB252" s="56"/>
      <c r="AD252" s="56"/>
      <c r="AE252" s="56"/>
      <c r="AF252" s="56"/>
      <c r="AG252" s="56"/>
      <c r="AH252" s="56"/>
      <c r="AI252" s="56"/>
      <c r="AJ252" s="56"/>
      <c r="AK252" s="56"/>
      <c r="AL252" s="56"/>
      <c r="AN252" s="56"/>
      <c r="AO252" s="56"/>
      <c r="AP252" s="56"/>
      <c r="AQ252" s="56"/>
      <c r="AR252" s="56"/>
      <c r="AS252" s="56"/>
      <c r="AT252" s="56"/>
      <c r="AU252" s="56"/>
      <c r="AV252" s="56"/>
      <c r="AX252" s="56"/>
      <c r="AY252" s="56"/>
      <c r="AZ252" s="56"/>
      <c r="BA252" s="56"/>
      <c r="BB252" s="56"/>
      <c r="BC252" s="56"/>
      <c r="BD252" s="56"/>
      <c r="BE252" s="56"/>
      <c r="BF252" s="56"/>
      <c r="BH252" s="56"/>
      <c r="BI252" s="56"/>
      <c r="BJ252" s="56"/>
      <c r="BK252" s="56"/>
      <c r="BL252" s="56"/>
      <c r="BM252" s="56"/>
      <c r="BN252" s="56"/>
      <c r="BO252" s="56"/>
      <c r="BP252" s="56"/>
      <c r="BR252" s="56"/>
      <c r="BS252" s="56"/>
      <c r="BT252" s="56"/>
      <c r="BU252" s="56"/>
      <c r="BV252" s="56"/>
      <c r="BW252" s="56"/>
      <c r="BX252" s="56"/>
      <c r="BY252" s="56"/>
      <c r="BZ252" s="56"/>
      <c r="CB252" s="56"/>
      <c r="CC252" s="56"/>
      <c r="CD252" s="56"/>
      <c r="CE252" s="56"/>
      <c r="CF252" s="56"/>
      <c r="CG252" s="56"/>
      <c r="CH252" s="56"/>
      <c r="CI252" s="56"/>
      <c r="CJ252" s="56"/>
      <c r="CL252" s="56"/>
      <c r="CM252" s="56"/>
      <c r="CN252" s="56"/>
      <c r="CO252" s="56"/>
      <c r="CP252" s="56"/>
      <c r="CQ252" s="56"/>
      <c r="CR252" s="56"/>
      <c r="CS252" s="56"/>
      <c r="CT252" s="56"/>
      <c r="CV252" s="56"/>
      <c r="CW252" s="56"/>
      <c r="CX252" s="56"/>
      <c r="CY252" s="56"/>
      <c r="CZ252" s="56"/>
      <c r="DA252" s="56"/>
      <c r="DB252" s="56"/>
      <c r="DC252" s="56"/>
      <c r="DD252" s="56"/>
      <c r="DF252" s="56"/>
      <c r="DG252" s="56"/>
      <c r="DH252" s="56"/>
      <c r="DI252" s="56"/>
      <c r="DJ252" s="56"/>
      <c r="DK252" s="56"/>
      <c r="DL252" s="56"/>
      <c r="DM252" s="56"/>
      <c r="DN252" s="56"/>
      <c r="DP252" s="56"/>
      <c r="DQ252" s="56"/>
      <c r="DR252" s="56"/>
      <c r="DS252" s="56"/>
      <c r="DT252" s="56"/>
      <c r="DU252" s="56"/>
      <c r="DV252" s="56"/>
      <c r="DW252" s="56"/>
      <c r="DX252" s="56"/>
      <c r="DZ252" s="56"/>
      <c r="EA252" s="56"/>
      <c r="EB252" s="56"/>
      <c r="EC252" s="56"/>
      <c r="ED252" s="56"/>
      <c r="EE252" s="56"/>
      <c r="EF252" s="56"/>
      <c r="EG252" s="56"/>
      <c r="EH252" s="56"/>
      <c r="EJ252" s="56"/>
      <c r="EK252" s="56"/>
      <c r="EL252" s="56"/>
      <c r="EM252" s="56"/>
      <c r="EN252" s="56"/>
      <c r="EO252" s="56"/>
      <c r="EP252" s="56"/>
      <c r="EQ252" s="56"/>
      <c r="ER252" s="56"/>
      <c r="ET252" s="56"/>
      <c r="EU252" s="56"/>
      <c r="EV252" s="56"/>
      <c r="EW252" s="56"/>
      <c r="EX252" s="56"/>
      <c r="EY252" s="56"/>
      <c r="EZ252" s="56"/>
      <c r="FA252" s="56"/>
      <c r="FB252" s="56"/>
      <c r="FD252" s="56"/>
      <c r="FE252" s="56"/>
      <c r="FF252" s="56"/>
      <c r="FG252" s="56"/>
      <c r="FH252" s="56"/>
      <c r="FI252" s="56"/>
      <c r="FJ252" s="56"/>
      <c r="FK252" s="56"/>
      <c r="FL252" s="56"/>
      <c r="FN252" s="56"/>
      <c r="FO252" s="56"/>
      <c r="FP252" s="56"/>
      <c r="FQ252" s="56"/>
      <c r="FR252" s="56"/>
      <c r="FS252" s="56"/>
      <c r="FT252" s="56"/>
      <c r="FU252" s="56"/>
      <c r="FV252" s="56"/>
      <c r="FX252" s="56"/>
      <c r="FY252" s="56"/>
      <c r="FZ252" s="56"/>
      <c r="GA252" s="56"/>
      <c r="GB252" s="56"/>
      <c r="GC252" s="56"/>
      <c r="GD252" s="56"/>
      <c r="GE252" s="56"/>
      <c r="GF252" s="56"/>
      <c r="GH252" s="56"/>
      <c r="GI252" s="56"/>
      <c r="GJ252" s="56"/>
      <c r="GK252" s="56"/>
      <c r="GL252" s="56"/>
      <c r="GM252" s="56"/>
      <c r="GN252" s="56"/>
      <c r="GO252" s="56"/>
      <c r="GP252" s="56"/>
      <c r="GR252" s="56"/>
      <c r="GS252" s="56"/>
      <c r="GT252" s="56"/>
      <c r="GU252" s="56"/>
      <c r="GV252" s="56"/>
      <c r="GW252" s="56"/>
      <c r="GX252" s="56"/>
      <c r="GY252" s="56"/>
      <c r="GZ252" s="56"/>
      <c r="HB252" s="56"/>
      <c r="HC252" s="56"/>
      <c r="HD252" s="56"/>
      <c r="HE252" s="56"/>
      <c r="HF252" s="56"/>
      <c r="HG252" s="56"/>
      <c r="HH252" s="56"/>
      <c r="HI252" s="56"/>
      <c r="HJ252" s="56"/>
      <c r="HL252" s="56"/>
      <c r="HM252" s="56"/>
      <c r="HN252" s="56"/>
      <c r="HO252" s="56"/>
      <c r="HP252" s="56"/>
      <c r="HQ252" s="56"/>
      <c r="HR252" s="56"/>
      <c r="HS252" s="56"/>
      <c r="HT252" s="56"/>
      <c r="HV252" s="56"/>
      <c r="HW252" s="56"/>
      <c r="HX252" s="56"/>
      <c r="HY252" s="56"/>
      <c r="HZ252" s="56"/>
      <c r="IA252" s="56"/>
      <c r="IB252" s="56"/>
      <c r="IC252" s="56"/>
      <c r="ID252" s="56"/>
      <c r="IF252" s="56"/>
      <c r="IG252" s="56"/>
      <c r="IH252" s="56"/>
      <c r="II252" s="56"/>
      <c r="IJ252" s="56"/>
      <c r="IK252" s="56"/>
      <c r="IL252" s="56"/>
      <c r="IM252" s="56"/>
      <c r="IN252" s="56"/>
      <c r="IP252" s="56"/>
      <c r="IQ252" s="56"/>
      <c r="IR252" s="56"/>
      <c r="IS252" s="56"/>
      <c r="IT252" s="56"/>
      <c r="IU252" s="56"/>
    </row>
    <row r="253" spans="1:255" ht="12.75" customHeight="1" thickBot="1" x14ac:dyDescent="0.25">
      <c r="A253" s="11"/>
      <c r="B253" s="106">
        <v>5072.17</v>
      </c>
      <c r="C253" s="85" t="s">
        <v>76</v>
      </c>
      <c r="D253" s="86"/>
      <c r="E253" s="47"/>
      <c r="F253" s="47"/>
      <c r="G253" s="47"/>
      <c r="H253" s="48"/>
      <c r="I253" s="49"/>
      <c r="J253" s="56"/>
      <c r="K253" s="56"/>
      <c r="L253" s="56"/>
      <c r="M253" s="56"/>
      <c r="N253" s="56"/>
      <c r="O253" s="56"/>
      <c r="P253" s="56"/>
      <c r="Q253" s="56"/>
      <c r="R253" s="56"/>
      <c r="T253" s="56"/>
      <c r="U253" s="56"/>
      <c r="V253" s="56"/>
      <c r="W253" s="56"/>
      <c r="X253" s="56"/>
      <c r="Y253" s="56"/>
      <c r="Z253" s="56"/>
      <c r="AA253" s="56"/>
      <c r="AB253" s="56"/>
      <c r="AD253" s="56"/>
      <c r="AE253" s="56"/>
      <c r="AF253" s="56"/>
      <c r="AG253" s="56"/>
      <c r="AH253" s="56"/>
      <c r="AI253" s="56"/>
      <c r="AJ253" s="56"/>
      <c r="AK253" s="56"/>
      <c r="AL253" s="56"/>
      <c r="AN253" s="56"/>
      <c r="AO253" s="56"/>
      <c r="AP253" s="56"/>
      <c r="AQ253" s="56"/>
      <c r="AR253" s="56"/>
      <c r="AS253" s="56"/>
      <c r="AT253" s="56"/>
      <c r="AU253" s="56"/>
      <c r="AV253" s="56"/>
      <c r="AX253" s="56"/>
      <c r="AY253" s="56"/>
      <c r="AZ253" s="56"/>
      <c r="BA253" s="56"/>
      <c r="BB253" s="56"/>
      <c r="BC253" s="56"/>
      <c r="BD253" s="56"/>
      <c r="BE253" s="56"/>
      <c r="BF253" s="56"/>
      <c r="BH253" s="56"/>
      <c r="BI253" s="56"/>
      <c r="BJ253" s="56"/>
      <c r="BK253" s="56"/>
      <c r="BL253" s="56"/>
      <c r="BM253" s="56"/>
      <c r="BN253" s="56"/>
      <c r="BO253" s="56"/>
      <c r="BP253" s="56"/>
      <c r="BR253" s="56"/>
      <c r="BS253" s="56"/>
      <c r="BT253" s="56"/>
      <c r="BU253" s="56"/>
      <c r="BV253" s="56"/>
      <c r="BW253" s="56"/>
      <c r="BX253" s="56"/>
      <c r="BY253" s="56"/>
      <c r="BZ253" s="56"/>
      <c r="CB253" s="56"/>
      <c r="CC253" s="56"/>
      <c r="CD253" s="56"/>
      <c r="CE253" s="56"/>
      <c r="CF253" s="56"/>
      <c r="CG253" s="56"/>
      <c r="CH253" s="56"/>
      <c r="CI253" s="56"/>
      <c r="CJ253" s="56"/>
      <c r="CL253" s="56"/>
      <c r="CM253" s="56"/>
      <c r="CN253" s="56"/>
      <c r="CO253" s="56"/>
      <c r="CP253" s="56"/>
      <c r="CQ253" s="56"/>
      <c r="CR253" s="56"/>
      <c r="CS253" s="56"/>
      <c r="CT253" s="56"/>
      <c r="CV253" s="56"/>
      <c r="CW253" s="56"/>
      <c r="CX253" s="56"/>
      <c r="CY253" s="56"/>
      <c r="CZ253" s="56"/>
      <c r="DA253" s="56"/>
      <c r="DB253" s="56"/>
      <c r="DC253" s="56"/>
      <c r="DD253" s="56"/>
      <c r="DF253" s="56"/>
      <c r="DG253" s="56"/>
      <c r="DH253" s="56"/>
      <c r="DI253" s="56"/>
      <c r="DJ253" s="56"/>
      <c r="DK253" s="56"/>
      <c r="DL253" s="56"/>
      <c r="DM253" s="56"/>
      <c r="DN253" s="56"/>
      <c r="DP253" s="56"/>
      <c r="DQ253" s="56"/>
      <c r="DR253" s="56"/>
      <c r="DS253" s="56"/>
      <c r="DT253" s="56"/>
      <c r="DU253" s="56"/>
      <c r="DV253" s="56"/>
      <c r="DW253" s="56"/>
      <c r="DX253" s="56"/>
      <c r="DZ253" s="56"/>
      <c r="EA253" s="56"/>
      <c r="EB253" s="56"/>
      <c r="EC253" s="56"/>
      <c r="ED253" s="56"/>
      <c r="EE253" s="56"/>
      <c r="EF253" s="56"/>
      <c r="EG253" s="56"/>
      <c r="EH253" s="56"/>
      <c r="EJ253" s="56"/>
      <c r="EK253" s="56"/>
      <c r="EL253" s="56"/>
      <c r="EM253" s="56"/>
      <c r="EN253" s="56"/>
      <c r="EO253" s="56"/>
      <c r="EP253" s="56"/>
      <c r="EQ253" s="56"/>
      <c r="ER253" s="56"/>
      <c r="ET253" s="56"/>
      <c r="EU253" s="56"/>
      <c r="EV253" s="56"/>
      <c r="EW253" s="56"/>
      <c r="EX253" s="56"/>
      <c r="EY253" s="56"/>
      <c r="EZ253" s="56"/>
      <c r="FA253" s="56"/>
      <c r="FB253" s="56"/>
      <c r="FD253" s="56"/>
      <c r="FE253" s="56"/>
      <c r="FF253" s="56"/>
      <c r="FG253" s="56"/>
      <c r="FH253" s="56"/>
      <c r="FI253" s="56"/>
      <c r="FJ253" s="56"/>
      <c r="FK253" s="56"/>
      <c r="FL253" s="56"/>
      <c r="FN253" s="56"/>
      <c r="FO253" s="56"/>
      <c r="FP253" s="56"/>
      <c r="FQ253" s="56"/>
      <c r="FR253" s="56"/>
      <c r="FS253" s="56"/>
      <c r="FT253" s="56"/>
      <c r="FU253" s="56"/>
      <c r="FV253" s="56"/>
      <c r="FX253" s="56"/>
      <c r="FY253" s="56"/>
      <c r="FZ253" s="56"/>
      <c r="GA253" s="56"/>
      <c r="GB253" s="56"/>
      <c r="GC253" s="56"/>
      <c r="GD253" s="56"/>
      <c r="GE253" s="56"/>
      <c r="GF253" s="56"/>
      <c r="GH253" s="56"/>
      <c r="GI253" s="56"/>
      <c r="GJ253" s="56"/>
      <c r="GK253" s="56"/>
      <c r="GL253" s="56"/>
      <c r="GM253" s="56"/>
      <c r="GN253" s="56"/>
      <c r="GO253" s="56"/>
      <c r="GP253" s="56"/>
      <c r="GR253" s="56"/>
      <c r="GS253" s="56"/>
      <c r="GT253" s="56"/>
      <c r="GU253" s="56"/>
      <c r="GV253" s="56"/>
      <c r="GW253" s="56"/>
      <c r="GX253" s="56"/>
      <c r="GY253" s="56"/>
      <c r="GZ253" s="56"/>
      <c r="HB253" s="56"/>
      <c r="HC253" s="56"/>
      <c r="HD253" s="56"/>
      <c r="HE253" s="56"/>
      <c r="HF253" s="56"/>
      <c r="HG253" s="56"/>
      <c r="HH253" s="56"/>
      <c r="HI253" s="56"/>
      <c r="HJ253" s="56"/>
      <c r="HL253" s="56"/>
      <c r="HM253" s="56"/>
      <c r="HN253" s="56"/>
      <c r="HO253" s="56"/>
      <c r="HP253" s="56"/>
      <c r="HQ253" s="56"/>
      <c r="HR253" s="56"/>
      <c r="HS253" s="56"/>
      <c r="HT253" s="56"/>
      <c r="HV253" s="56"/>
      <c r="HW253" s="56"/>
      <c r="HX253" s="56"/>
      <c r="HY253" s="56"/>
      <c r="HZ253" s="56"/>
      <c r="IA253" s="56"/>
      <c r="IB253" s="56"/>
      <c r="IC253" s="56"/>
      <c r="ID253" s="56"/>
      <c r="IF253" s="56"/>
      <c r="IG253" s="56"/>
      <c r="IH253" s="56"/>
      <c r="II253" s="56"/>
      <c r="IJ253" s="56"/>
      <c r="IK253" s="56"/>
      <c r="IL253" s="56"/>
      <c r="IM253" s="56"/>
      <c r="IN253" s="56"/>
      <c r="IP253" s="56"/>
      <c r="IQ253" s="56"/>
      <c r="IR253" s="56"/>
      <c r="IS253" s="56"/>
      <c r="IT253" s="56"/>
      <c r="IU253" s="56"/>
    </row>
    <row r="254" spans="1:255" ht="12.75" customHeight="1" thickBot="1" x14ac:dyDescent="0.25">
      <c r="A254" s="11"/>
      <c r="B254" s="106">
        <v>7073.18</v>
      </c>
      <c r="C254" s="85" t="s">
        <v>77</v>
      </c>
      <c r="D254" s="86"/>
      <c r="E254" s="47"/>
      <c r="F254" s="47"/>
      <c r="G254" s="47"/>
      <c r="H254" s="48"/>
      <c r="I254" s="49"/>
      <c r="J254" s="56"/>
      <c r="K254" s="56"/>
      <c r="L254" s="56"/>
      <c r="M254" s="56"/>
      <c r="N254" s="56"/>
      <c r="O254" s="56"/>
      <c r="P254" s="56"/>
      <c r="Q254" s="56"/>
      <c r="R254" s="56"/>
      <c r="T254" s="56"/>
      <c r="U254" s="56"/>
      <c r="V254" s="56"/>
      <c r="W254" s="56"/>
      <c r="X254" s="56"/>
      <c r="Y254" s="56"/>
      <c r="Z254" s="56"/>
      <c r="AA254" s="56"/>
      <c r="AB254" s="56"/>
      <c r="AD254" s="56"/>
      <c r="AE254" s="56"/>
      <c r="AF254" s="56"/>
      <c r="AG254" s="56"/>
      <c r="AH254" s="56"/>
      <c r="AI254" s="56"/>
      <c r="AJ254" s="56"/>
      <c r="AK254" s="56"/>
      <c r="AL254" s="56"/>
      <c r="AN254" s="56"/>
      <c r="AO254" s="56"/>
      <c r="AP254" s="56"/>
      <c r="AQ254" s="56"/>
      <c r="AR254" s="56"/>
      <c r="AS254" s="56"/>
      <c r="AT254" s="56"/>
      <c r="AU254" s="56"/>
      <c r="AV254" s="56"/>
      <c r="AX254" s="56"/>
      <c r="AY254" s="56"/>
      <c r="AZ254" s="56"/>
      <c r="BA254" s="56"/>
      <c r="BB254" s="56"/>
      <c r="BC254" s="56"/>
      <c r="BD254" s="56"/>
      <c r="BE254" s="56"/>
      <c r="BF254" s="56"/>
      <c r="BH254" s="56"/>
      <c r="BI254" s="56"/>
      <c r="BJ254" s="56"/>
      <c r="BK254" s="56"/>
      <c r="BL254" s="56"/>
      <c r="BM254" s="56"/>
      <c r="BN254" s="56"/>
      <c r="BO254" s="56"/>
      <c r="BP254" s="56"/>
      <c r="BR254" s="56"/>
      <c r="BS254" s="56"/>
      <c r="BT254" s="56"/>
      <c r="BU254" s="56"/>
      <c r="BV254" s="56"/>
      <c r="BW254" s="56"/>
      <c r="BX254" s="56"/>
      <c r="BY254" s="56"/>
      <c r="BZ254" s="56"/>
      <c r="CB254" s="56"/>
      <c r="CC254" s="56"/>
      <c r="CD254" s="56"/>
      <c r="CE254" s="56"/>
      <c r="CF254" s="56"/>
      <c r="CG254" s="56"/>
      <c r="CH254" s="56"/>
      <c r="CI254" s="56"/>
      <c r="CJ254" s="56"/>
      <c r="CL254" s="56"/>
      <c r="CM254" s="56"/>
      <c r="CN254" s="56"/>
      <c r="CO254" s="56"/>
      <c r="CP254" s="56"/>
      <c r="CQ254" s="56"/>
      <c r="CR254" s="56"/>
      <c r="CS254" s="56"/>
      <c r="CT254" s="56"/>
      <c r="CV254" s="56"/>
      <c r="CW254" s="56"/>
      <c r="CX254" s="56"/>
      <c r="CY254" s="56"/>
      <c r="CZ254" s="56"/>
      <c r="DA254" s="56"/>
      <c r="DB254" s="56"/>
      <c r="DC254" s="56"/>
      <c r="DD254" s="56"/>
      <c r="DF254" s="56"/>
      <c r="DG254" s="56"/>
      <c r="DH254" s="56"/>
      <c r="DI254" s="56"/>
      <c r="DJ254" s="56"/>
      <c r="DK254" s="56"/>
      <c r="DL254" s="56"/>
      <c r="DM254" s="56"/>
      <c r="DN254" s="56"/>
      <c r="DP254" s="56"/>
      <c r="DQ254" s="56"/>
      <c r="DR254" s="56"/>
      <c r="DS254" s="56"/>
      <c r="DT254" s="56"/>
      <c r="DU254" s="56"/>
      <c r="DV254" s="56"/>
      <c r="DW254" s="56"/>
      <c r="DX254" s="56"/>
      <c r="DZ254" s="56"/>
      <c r="EA254" s="56"/>
      <c r="EB254" s="56"/>
      <c r="EC254" s="56"/>
      <c r="ED254" s="56"/>
      <c r="EE254" s="56"/>
      <c r="EF254" s="56"/>
      <c r="EG254" s="56"/>
      <c r="EH254" s="56"/>
      <c r="EJ254" s="56"/>
      <c r="EK254" s="56"/>
      <c r="EL254" s="56"/>
      <c r="EM254" s="56"/>
      <c r="EN254" s="56"/>
      <c r="EO254" s="56"/>
      <c r="EP254" s="56"/>
      <c r="EQ254" s="56"/>
      <c r="ER254" s="56"/>
      <c r="ET254" s="56"/>
      <c r="EU254" s="56"/>
      <c r="EV254" s="56"/>
      <c r="EW254" s="56"/>
      <c r="EX254" s="56"/>
      <c r="EY254" s="56"/>
      <c r="EZ254" s="56"/>
      <c r="FA254" s="56"/>
      <c r="FB254" s="56"/>
      <c r="FD254" s="56"/>
      <c r="FE254" s="56"/>
      <c r="FF254" s="56"/>
      <c r="FG254" s="56"/>
      <c r="FH254" s="56"/>
      <c r="FI254" s="56"/>
      <c r="FJ254" s="56"/>
      <c r="FK254" s="56"/>
      <c r="FL254" s="56"/>
      <c r="FN254" s="56"/>
      <c r="FO254" s="56"/>
      <c r="FP254" s="56"/>
      <c r="FQ254" s="56"/>
      <c r="FR254" s="56"/>
      <c r="FS254" s="56"/>
      <c r="FT254" s="56"/>
      <c r="FU254" s="56"/>
      <c r="FV254" s="56"/>
      <c r="FX254" s="56"/>
      <c r="FY254" s="56"/>
      <c r="FZ254" s="56"/>
      <c r="GA254" s="56"/>
      <c r="GB254" s="56"/>
      <c r="GC254" s="56"/>
      <c r="GD254" s="56"/>
      <c r="GE254" s="56"/>
      <c r="GF254" s="56"/>
      <c r="GH254" s="56"/>
      <c r="GI254" s="56"/>
      <c r="GJ254" s="56"/>
      <c r="GK254" s="56"/>
      <c r="GL254" s="56"/>
      <c r="GM254" s="56"/>
      <c r="GN254" s="56"/>
      <c r="GO254" s="56"/>
      <c r="GP254" s="56"/>
      <c r="GR254" s="56"/>
      <c r="GS254" s="56"/>
      <c r="GT254" s="56"/>
      <c r="GU254" s="56"/>
      <c r="GV254" s="56"/>
      <c r="GW254" s="56"/>
      <c r="GX254" s="56"/>
      <c r="GY254" s="56"/>
      <c r="GZ254" s="56"/>
      <c r="HB254" s="56"/>
      <c r="HC254" s="56"/>
      <c r="HD254" s="56"/>
      <c r="HE254" s="56"/>
      <c r="HF254" s="56"/>
      <c r="HG254" s="56"/>
      <c r="HH254" s="56"/>
      <c r="HI254" s="56"/>
      <c r="HJ254" s="56"/>
      <c r="HL254" s="56"/>
      <c r="HM254" s="56"/>
      <c r="HN254" s="56"/>
      <c r="HO254" s="56"/>
      <c r="HP254" s="56"/>
      <c r="HQ254" s="56"/>
      <c r="HR254" s="56"/>
      <c r="HS254" s="56"/>
      <c r="HT254" s="56"/>
      <c r="HV254" s="56"/>
      <c r="HW254" s="56"/>
      <c r="HX254" s="56"/>
      <c r="HY254" s="56"/>
      <c r="HZ254" s="56"/>
      <c r="IA254" s="56"/>
      <c r="IB254" s="56"/>
      <c r="IC254" s="56"/>
      <c r="ID254" s="56"/>
      <c r="IF254" s="56"/>
      <c r="IG254" s="56"/>
      <c r="IH254" s="56"/>
      <c r="II254" s="56"/>
      <c r="IJ254" s="56"/>
      <c r="IK254" s="56"/>
      <c r="IL254" s="56"/>
      <c r="IM254" s="56"/>
      <c r="IN254" s="56"/>
      <c r="IP254" s="56"/>
      <c r="IQ254" s="56"/>
      <c r="IR254" s="56"/>
      <c r="IS254" s="56"/>
      <c r="IT254" s="56"/>
      <c r="IU254" s="56"/>
    </row>
    <row r="255" spans="1:255" ht="12.75" customHeight="1" thickBot="1" x14ac:dyDescent="0.25">
      <c r="A255" s="11"/>
      <c r="B255" s="106">
        <v>5454.15</v>
      </c>
      <c r="C255" s="85" t="s">
        <v>78</v>
      </c>
      <c r="D255" s="86"/>
      <c r="E255" s="47"/>
      <c r="F255" s="47"/>
      <c r="G255" s="47"/>
      <c r="H255" s="48"/>
      <c r="I255" s="49"/>
      <c r="J255" s="56"/>
      <c r="K255" s="56"/>
      <c r="L255" s="56"/>
      <c r="M255" s="56"/>
      <c r="N255" s="56"/>
      <c r="O255" s="56"/>
      <c r="P255" s="56"/>
      <c r="Q255" s="56"/>
      <c r="R255" s="56"/>
      <c r="T255" s="56"/>
      <c r="U255" s="56"/>
      <c r="V255" s="56"/>
      <c r="W255" s="56"/>
      <c r="X255" s="56"/>
      <c r="Y255" s="56"/>
      <c r="Z255" s="56"/>
      <c r="AA255" s="56"/>
      <c r="AB255" s="56"/>
      <c r="AD255" s="56"/>
      <c r="AE255" s="56"/>
      <c r="AF255" s="56"/>
      <c r="AG255" s="56"/>
      <c r="AH255" s="56"/>
      <c r="AI255" s="56"/>
      <c r="AJ255" s="56"/>
      <c r="AK255" s="56"/>
      <c r="AL255" s="56"/>
      <c r="AN255" s="56"/>
      <c r="AO255" s="56"/>
      <c r="AP255" s="56"/>
      <c r="AQ255" s="56"/>
      <c r="AR255" s="56"/>
      <c r="AS255" s="56"/>
      <c r="AT255" s="56"/>
      <c r="AU255" s="56"/>
      <c r="AV255" s="56"/>
      <c r="AX255" s="56"/>
      <c r="AY255" s="56"/>
      <c r="AZ255" s="56"/>
      <c r="BA255" s="56"/>
      <c r="BB255" s="56"/>
      <c r="BC255" s="56"/>
      <c r="BD255" s="56"/>
      <c r="BE255" s="56"/>
      <c r="BF255" s="56"/>
      <c r="BH255" s="56"/>
      <c r="BI255" s="56"/>
      <c r="BJ255" s="56"/>
      <c r="BK255" s="56"/>
      <c r="BL255" s="56"/>
      <c r="BM255" s="56"/>
      <c r="BN255" s="56"/>
      <c r="BO255" s="56"/>
      <c r="BP255" s="56"/>
      <c r="BR255" s="56"/>
      <c r="BS255" s="56"/>
      <c r="BT255" s="56"/>
      <c r="BU255" s="56"/>
      <c r="BV255" s="56"/>
      <c r="BW255" s="56"/>
      <c r="BX255" s="56"/>
      <c r="BY255" s="56"/>
      <c r="BZ255" s="56"/>
      <c r="CB255" s="56"/>
      <c r="CC255" s="56"/>
      <c r="CD255" s="56"/>
      <c r="CE255" s="56"/>
      <c r="CF255" s="56"/>
      <c r="CG255" s="56"/>
      <c r="CH255" s="56"/>
      <c r="CI255" s="56"/>
      <c r="CJ255" s="56"/>
      <c r="CL255" s="56"/>
      <c r="CM255" s="56"/>
      <c r="CN255" s="56"/>
      <c r="CO255" s="56"/>
      <c r="CP255" s="56"/>
      <c r="CQ255" s="56"/>
      <c r="CR255" s="56"/>
      <c r="CS255" s="56"/>
      <c r="CT255" s="56"/>
      <c r="CV255" s="56"/>
      <c r="CW255" s="56"/>
      <c r="CX255" s="56"/>
      <c r="CY255" s="56"/>
      <c r="CZ255" s="56"/>
      <c r="DA255" s="56"/>
      <c r="DB255" s="56"/>
      <c r="DC255" s="56"/>
      <c r="DD255" s="56"/>
      <c r="DF255" s="56"/>
      <c r="DG255" s="56"/>
      <c r="DH255" s="56"/>
      <c r="DI255" s="56"/>
      <c r="DJ255" s="56"/>
      <c r="DK255" s="56"/>
      <c r="DL255" s="56"/>
      <c r="DM255" s="56"/>
      <c r="DN255" s="56"/>
      <c r="DP255" s="56"/>
      <c r="DQ255" s="56"/>
      <c r="DR255" s="56"/>
      <c r="DS255" s="56"/>
      <c r="DT255" s="56"/>
      <c r="DU255" s="56"/>
      <c r="DV255" s="56"/>
      <c r="DW255" s="56"/>
      <c r="DX255" s="56"/>
      <c r="DZ255" s="56"/>
      <c r="EA255" s="56"/>
      <c r="EB255" s="56"/>
      <c r="EC255" s="56"/>
      <c r="ED255" s="56"/>
      <c r="EE255" s="56"/>
      <c r="EF255" s="56"/>
      <c r="EG255" s="56"/>
      <c r="EH255" s="56"/>
      <c r="EJ255" s="56"/>
      <c r="EK255" s="56"/>
      <c r="EL255" s="56"/>
      <c r="EM255" s="56"/>
      <c r="EN255" s="56"/>
      <c r="EO255" s="56"/>
      <c r="EP255" s="56"/>
      <c r="EQ255" s="56"/>
      <c r="ER255" s="56"/>
      <c r="ET255" s="56"/>
      <c r="EU255" s="56"/>
      <c r="EV255" s="56"/>
      <c r="EW255" s="56"/>
      <c r="EX255" s="56"/>
      <c r="EY255" s="56"/>
      <c r="EZ255" s="56"/>
      <c r="FA255" s="56"/>
      <c r="FB255" s="56"/>
      <c r="FD255" s="56"/>
      <c r="FE255" s="56"/>
      <c r="FF255" s="56"/>
      <c r="FG255" s="56"/>
      <c r="FH255" s="56"/>
      <c r="FI255" s="56"/>
      <c r="FJ255" s="56"/>
      <c r="FK255" s="56"/>
      <c r="FL255" s="56"/>
      <c r="FN255" s="56"/>
      <c r="FO255" s="56"/>
      <c r="FP255" s="56"/>
      <c r="FQ255" s="56"/>
      <c r="FR255" s="56"/>
      <c r="FS255" s="56"/>
      <c r="FT255" s="56"/>
      <c r="FU255" s="56"/>
      <c r="FV255" s="56"/>
      <c r="FX255" s="56"/>
      <c r="FY255" s="56"/>
      <c r="FZ255" s="56"/>
      <c r="GA255" s="56"/>
      <c r="GB255" s="56"/>
      <c r="GC255" s="56"/>
      <c r="GD255" s="56"/>
      <c r="GE255" s="56"/>
      <c r="GF255" s="56"/>
      <c r="GH255" s="56"/>
      <c r="GI255" s="56"/>
      <c r="GJ255" s="56"/>
      <c r="GK255" s="56"/>
      <c r="GL255" s="56"/>
      <c r="GM255" s="56"/>
      <c r="GN255" s="56"/>
      <c r="GO255" s="56"/>
      <c r="GP255" s="56"/>
      <c r="GR255" s="56"/>
      <c r="GS255" s="56"/>
      <c r="GT255" s="56"/>
      <c r="GU255" s="56"/>
      <c r="GV255" s="56"/>
      <c r="GW255" s="56"/>
      <c r="GX255" s="56"/>
      <c r="GY255" s="56"/>
      <c r="GZ255" s="56"/>
      <c r="HB255" s="56"/>
      <c r="HC255" s="56"/>
      <c r="HD255" s="56"/>
      <c r="HE255" s="56"/>
      <c r="HF255" s="56"/>
      <c r="HG255" s="56"/>
      <c r="HH255" s="56"/>
      <c r="HI255" s="56"/>
      <c r="HJ255" s="56"/>
      <c r="HL255" s="56"/>
      <c r="HM255" s="56"/>
      <c r="HN255" s="56"/>
      <c r="HO255" s="56"/>
      <c r="HP255" s="56"/>
      <c r="HQ255" s="56"/>
      <c r="HR255" s="56"/>
      <c r="HS255" s="56"/>
      <c r="HT255" s="56"/>
      <c r="HV255" s="56"/>
      <c r="HW255" s="56"/>
      <c r="HX255" s="56"/>
      <c r="HY255" s="56"/>
      <c r="HZ255" s="56"/>
      <c r="IA255" s="56"/>
      <c r="IB255" s="56"/>
      <c r="IC255" s="56"/>
      <c r="ID255" s="56"/>
      <c r="IF255" s="56"/>
      <c r="IG255" s="56"/>
      <c r="IH255" s="56"/>
      <c r="II255" s="56"/>
      <c r="IJ255" s="56"/>
      <c r="IK255" s="56"/>
      <c r="IL255" s="56"/>
      <c r="IM255" s="56"/>
      <c r="IN255" s="56"/>
      <c r="IP255" s="56"/>
      <c r="IQ255" s="56"/>
      <c r="IR255" s="56"/>
      <c r="IS255" s="56"/>
      <c r="IT255" s="56"/>
      <c r="IU255" s="56"/>
    </row>
    <row r="256" spans="1:255" ht="12.75" customHeight="1" thickBot="1" x14ac:dyDescent="0.25">
      <c r="A256" s="11"/>
      <c r="B256" s="106">
        <v>6915.74</v>
      </c>
      <c r="C256" s="85" t="s">
        <v>79</v>
      </c>
      <c r="D256" s="86"/>
      <c r="E256" s="47"/>
      <c r="F256" s="47"/>
      <c r="G256" s="47"/>
      <c r="H256" s="48"/>
      <c r="I256" s="49"/>
      <c r="J256" s="56"/>
      <c r="K256" s="56"/>
      <c r="L256" s="56"/>
      <c r="M256" s="56"/>
      <c r="N256" s="56"/>
      <c r="O256" s="56"/>
      <c r="P256" s="56"/>
      <c r="Q256" s="56"/>
      <c r="R256" s="56"/>
      <c r="T256" s="56"/>
      <c r="U256" s="56"/>
      <c r="V256" s="56"/>
      <c r="W256" s="56"/>
      <c r="X256" s="56"/>
      <c r="Y256" s="56"/>
      <c r="Z256" s="56"/>
      <c r="AA256" s="56"/>
      <c r="AB256" s="56"/>
      <c r="AD256" s="56"/>
      <c r="AE256" s="56"/>
      <c r="AF256" s="56"/>
      <c r="AG256" s="56"/>
      <c r="AH256" s="56"/>
      <c r="AI256" s="56"/>
      <c r="AJ256" s="56"/>
      <c r="AK256" s="56"/>
      <c r="AL256" s="56"/>
      <c r="AN256" s="56"/>
      <c r="AO256" s="56"/>
      <c r="AP256" s="56"/>
      <c r="AQ256" s="56"/>
      <c r="AR256" s="56"/>
      <c r="AS256" s="56"/>
      <c r="AT256" s="56"/>
      <c r="AU256" s="56"/>
      <c r="AV256" s="56"/>
      <c r="AX256" s="56"/>
      <c r="AY256" s="56"/>
      <c r="AZ256" s="56"/>
      <c r="BA256" s="56"/>
      <c r="BB256" s="56"/>
      <c r="BC256" s="56"/>
      <c r="BD256" s="56"/>
      <c r="BE256" s="56"/>
      <c r="BF256" s="56"/>
      <c r="BH256" s="56"/>
      <c r="BI256" s="56"/>
      <c r="BJ256" s="56"/>
      <c r="BK256" s="56"/>
      <c r="BL256" s="56"/>
      <c r="BM256" s="56"/>
      <c r="BN256" s="56"/>
      <c r="BO256" s="56"/>
      <c r="BP256" s="56"/>
      <c r="BR256" s="56"/>
      <c r="BS256" s="56"/>
      <c r="BT256" s="56"/>
      <c r="BU256" s="56"/>
      <c r="BV256" s="56"/>
      <c r="BW256" s="56"/>
      <c r="BX256" s="56"/>
      <c r="BY256" s="56"/>
      <c r="BZ256" s="56"/>
      <c r="CB256" s="56"/>
      <c r="CC256" s="56"/>
      <c r="CD256" s="56"/>
      <c r="CE256" s="56"/>
      <c r="CF256" s="56"/>
      <c r="CG256" s="56"/>
      <c r="CH256" s="56"/>
      <c r="CI256" s="56"/>
      <c r="CJ256" s="56"/>
      <c r="CL256" s="56"/>
      <c r="CM256" s="56"/>
      <c r="CN256" s="56"/>
      <c r="CO256" s="56"/>
      <c r="CP256" s="56"/>
      <c r="CQ256" s="56"/>
      <c r="CR256" s="56"/>
      <c r="CS256" s="56"/>
      <c r="CT256" s="56"/>
      <c r="CV256" s="56"/>
      <c r="CW256" s="56"/>
      <c r="CX256" s="56"/>
      <c r="CY256" s="56"/>
      <c r="CZ256" s="56"/>
      <c r="DA256" s="56"/>
      <c r="DB256" s="56"/>
      <c r="DC256" s="56"/>
      <c r="DD256" s="56"/>
      <c r="DF256" s="56"/>
      <c r="DG256" s="56"/>
      <c r="DH256" s="56"/>
      <c r="DI256" s="56"/>
      <c r="DJ256" s="56"/>
      <c r="DK256" s="56"/>
      <c r="DL256" s="56"/>
      <c r="DM256" s="56"/>
      <c r="DN256" s="56"/>
      <c r="DP256" s="56"/>
      <c r="DQ256" s="56"/>
      <c r="DR256" s="56"/>
      <c r="DS256" s="56"/>
      <c r="DT256" s="56"/>
      <c r="DU256" s="56"/>
      <c r="DV256" s="56"/>
      <c r="DW256" s="56"/>
      <c r="DX256" s="56"/>
      <c r="DZ256" s="56"/>
      <c r="EA256" s="56"/>
      <c r="EB256" s="56"/>
      <c r="EC256" s="56"/>
      <c r="ED256" s="56"/>
      <c r="EE256" s="56"/>
      <c r="EF256" s="56"/>
      <c r="EG256" s="56"/>
      <c r="EH256" s="56"/>
      <c r="EJ256" s="56"/>
      <c r="EK256" s="56"/>
      <c r="EL256" s="56"/>
      <c r="EM256" s="56"/>
      <c r="EN256" s="56"/>
      <c r="EO256" s="56"/>
      <c r="EP256" s="56"/>
      <c r="EQ256" s="56"/>
      <c r="ER256" s="56"/>
      <c r="ET256" s="56"/>
      <c r="EU256" s="56"/>
      <c r="EV256" s="56"/>
      <c r="EW256" s="56"/>
      <c r="EX256" s="56"/>
      <c r="EY256" s="56"/>
      <c r="EZ256" s="56"/>
      <c r="FA256" s="56"/>
      <c r="FB256" s="56"/>
      <c r="FD256" s="56"/>
      <c r="FE256" s="56"/>
      <c r="FF256" s="56"/>
      <c r="FG256" s="56"/>
      <c r="FH256" s="56"/>
      <c r="FI256" s="56"/>
      <c r="FJ256" s="56"/>
      <c r="FK256" s="56"/>
      <c r="FL256" s="56"/>
      <c r="FN256" s="56"/>
      <c r="FO256" s="56"/>
      <c r="FP256" s="56"/>
      <c r="FQ256" s="56"/>
      <c r="FR256" s="56"/>
      <c r="FS256" s="56"/>
      <c r="FT256" s="56"/>
      <c r="FU256" s="56"/>
      <c r="FV256" s="56"/>
      <c r="FX256" s="56"/>
      <c r="FY256" s="56"/>
      <c r="FZ256" s="56"/>
      <c r="GA256" s="56"/>
      <c r="GB256" s="56"/>
      <c r="GC256" s="56"/>
      <c r="GD256" s="56"/>
      <c r="GE256" s="56"/>
      <c r="GF256" s="56"/>
      <c r="GH256" s="56"/>
      <c r="GI256" s="56"/>
      <c r="GJ256" s="56"/>
      <c r="GK256" s="56"/>
      <c r="GL256" s="56"/>
      <c r="GM256" s="56"/>
      <c r="GN256" s="56"/>
      <c r="GO256" s="56"/>
      <c r="GP256" s="56"/>
      <c r="GR256" s="56"/>
      <c r="GS256" s="56"/>
      <c r="GT256" s="56"/>
      <c r="GU256" s="56"/>
      <c r="GV256" s="56"/>
      <c r="GW256" s="56"/>
      <c r="GX256" s="56"/>
      <c r="GY256" s="56"/>
      <c r="GZ256" s="56"/>
      <c r="HB256" s="56"/>
      <c r="HC256" s="56"/>
      <c r="HD256" s="56"/>
      <c r="HE256" s="56"/>
      <c r="HF256" s="56"/>
      <c r="HG256" s="56"/>
      <c r="HH256" s="56"/>
      <c r="HI256" s="56"/>
      <c r="HJ256" s="56"/>
      <c r="HL256" s="56"/>
      <c r="HM256" s="56"/>
      <c r="HN256" s="56"/>
      <c r="HO256" s="56"/>
      <c r="HP256" s="56"/>
      <c r="HQ256" s="56"/>
      <c r="HR256" s="56"/>
      <c r="HS256" s="56"/>
      <c r="HT256" s="56"/>
      <c r="HV256" s="56"/>
      <c r="HW256" s="56"/>
      <c r="HX256" s="56"/>
      <c r="HY256" s="56"/>
      <c r="HZ256" s="56"/>
      <c r="IA256" s="56"/>
      <c r="IB256" s="56"/>
      <c r="IC256" s="56"/>
      <c r="ID256" s="56"/>
      <c r="IF256" s="56"/>
      <c r="IG256" s="56"/>
      <c r="IH256" s="56"/>
      <c r="II256" s="56"/>
      <c r="IJ256" s="56"/>
      <c r="IK256" s="56"/>
      <c r="IL256" s="56"/>
      <c r="IM256" s="56"/>
      <c r="IN256" s="56"/>
      <c r="IP256" s="56"/>
      <c r="IQ256" s="56"/>
      <c r="IR256" s="56"/>
      <c r="IS256" s="56"/>
      <c r="IT256" s="56"/>
      <c r="IU256" s="56"/>
    </row>
    <row r="257" spans="1:255" ht="12.75" customHeight="1" thickBot="1" x14ac:dyDescent="0.25">
      <c r="A257" s="11"/>
      <c r="B257" s="106">
        <v>5120.55</v>
      </c>
      <c r="C257" s="85" t="s">
        <v>80</v>
      </c>
      <c r="D257" s="86"/>
      <c r="E257" s="47"/>
      <c r="F257" s="47"/>
      <c r="G257" s="47"/>
      <c r="H257" s="48"/>
      <c r="I257" s="49"/>
      <c r="J257" s="56"/>
      <c r="K257" s="56"/>
      <c r="L257" s="56"/>
      <c r="M257" s="56"/>
      <c r="N257" s="56"/>
      <c r="O257" s="56"/>
      <c r="P257" s="56"/>
      <c r="Q257" s="56"/>
      <c r="R257" s="56"/>
      <c r="T257" s="56"/>
      <c r="U257" s="56"/>
      <c r="V257" s="56"/>
      <c r="W257" s="56"/>
      <c r="X257" s="56"/>
      <c r="Y257" s="56"/>
      <c r="Z257" s="56"/>
      <c r="AA257" s="56"/>
      <c r="AB257" s="56"/>
      <c r="AD257" s="56"/>
      <c r="AE257" s="56"/>
      <c r="AF257" s="56"/>
      <c r="AG257" s="56"/>
      <c r="AH257" s="56"/>
      <c r="AI257" s="56"/>
      <c r="AJ257" s="56"/>
      <c r="AK257" s="56"/>
      <c r="AL257" s="56"/>
      <c r="AN257" s="56"/>
      <c r="AO257" s="56"/>
      <c r="AP257" s="56"/>
      <c r="AQ257" s="56"/>
      <c r="AR257" s="56"/>
      <c r="AS257" s="56"/>
      <c r="AT257" s="56"/>
      <c r="AU257" s="56"/>
      <c r="AV257" s="56"/>
      <c r="AX257" s="56"/>
      <c r="AY257" s="56"/>
      <c r="AZ257" s="56"/>
      <c r="BA257" s="56"/>
      <c r="BB257" s="56"/>
      <c r="BC257" s="56"/>
      <c r="BD257" s="56"/>
      <c r="BE257" s="56"/>
      <c r="BF257" s="56"/>
      <c r="BH257" s="56"/>
      <c r="BI257" s="56"/>
      <c r="BJ257" s="56"/>
      <c r="BK257" s="56"/>
      <c r="BL257" s="56"/>
      <c r="BM257" s="56"/>
      <c r="BN257" s="56"/>
      <c r="BO257" s="56"/>
      <c r="BP257" s="56"/>
      <c r="BR257" s="56"/>
      <c r="BS257" s="56"/>
      <c r="BT257" s="56"/>
      <c r="BU257" s="56"/>
      <c r="BV257" s="56"/>
      <c r="BW257" s="56"/>
      <c r="BX257" s="56"/>
      <c r="BY257" s="56"/>
      <c r="BZ257" s="56"/>
      <c r="CB257" s="56"/>
      <c r="CC257" s="56"/>
      <c r="CD257" s="56"/>
      <c r="CE257" s="56"/>
      <c r="CF257" s="56"/>
      <c r="CG257" s="56"/>
      <c r="CH257" s="56"/>
      <c r="CI257" s="56"/>
      <c r="CJ257" s="56"/>
      <c r="CL257" s="56"/>
      <c r="CM257" s="56"/>
      <c r="CN257" s="56"/>
      <c r="CO257" s="56"/>
      <c r="CP257" s="56"/>
      <c r="CQ257" s="56"/>
      <c r="CR257" s="56"/>
      <c r="CS257" s="56"/>
      <c r="CT257" s="56"/>
      <c r="CV257" s="56"/>
      <c r="CW257" s="56"/>
      <c r="CX257" s="56"/>
      <c r="CY257" s="56"/>
      <c r="CZ257" s="56"/>
      <c r="DA257" s="56"/>
      <c r="DB257" s="56"/>
      <c r="DC257" s="56"/>
      <c r="DD257" s="56"/>
      <c r="DF257" s="56"/>
      <c r="DG257" s="56"/>
      <c r="DH257" s="56"/>
      <c r="DI257" s="56"/>
      <c r="DJ257" s="56"/>
      <c r="DK257" s="56"/>
      <c r="DL257" s="56"/>
      <c r="DM257" s="56"/>
      <c r="DN257" s="56"/>
      <c r="DP257" s="56"/>
      <c r="DQ257" s="56"/>
      <c r="DR257" s="56"/>
      <c r="DS257" s="56"/>
      <c r="DT257" s="56"/>
      <c r="DU257" s="56"/>
      <c r="DV257" s="56"/>
      <c r="DW257" s="56"/>
      <c r="DX257" s="56"/>
      <c r="DZ257" s="56"/>
      <c r="EA257" s="56"/>
      <c r="EB257" s="56"/>
      <c r="EC257" s="56"/>
      <c r="ED257" s="56"/>
      <c r="EE257" s="56"/>
      <c r="EF257" s="56"/>
      <c r="EG257" s="56"/>
      <c r="EH257" s="56"/>
      <c r="EJ257" s="56"/>
      <c r="EK257" s="56"/>
      <c r="EL257" s="56"/>
      <c r="EM257" s="56"/>
      <c r="EN257" s="56"/>
      <c r="EO257" s="56"/>
      <c r="EP257" s="56"/>
      <c r="EQ257" s="56"/>
      <c r="ER257" s="56"/>
      <c r="ET257" s="56"/>
      <c r="EU257" s="56"/>
      <c r="EV257" s="56"/>
      <c r="EW257" s="56"/>
      <c r="EX257" s="56"/>
      <c r="EY257" s="56"/>
      <c r="EZ257" s="56"/>
      <c r="FA257" s="56"/>
      <c r="FB257" s="56"/>
      <c r="FD257" s="56"/>
      <c r="FE257" s="56"/>
      <c r="FF257" s="56"/>
      <c r="FG257" s="56"/>
      <c r="FH257" s="56"/>
      <c r="FI257" s="56"/>
      <c r="FJ257" s="56"/>
      <c r="FK257" s="56"/>
      <c r="FL257" s="56"/>
      <c r="FN257" s="56"/>
      <c r="FO257" s="56"/>
      <c r="FP257" s="56"/>
      <c r="FQ257" s="56"/>
      <c r="FR257" s="56"/>
      <c r="FS257" s="56"/>
      <c r="FT257" s="56"/>
      <c r="FU257" s="56"/>
      <c r="FV257" s="56"/>
      <c r="FX257" s="56"/>
      <c r="FY257" s="56"/>
      <c r="FZ257" s="56"/>
      <c r="GA257" s="56"/>
      <c r="GB257" s="56"/>
      <c r="GC257" s="56"/>
      <c r="GD257" s="56"/>
      <c r="GE257" s="56"/>
      <c r="GF257" s="56"/>
      <c r="GH257" s="56"/>
      <c r="GI257" s="56"/>
      <c r="GJ257" s="56"/>
      <c r="GK257" s="56"/>
      <c r="GL257" s="56"/>
      <c r="GM257" s="56"/>
      <c r="GN257" s="56"/>
      <c r="GO257" s="56"/>
      <c r="GP257" s="56"/>
      <c r="GR257" s="56"/>
      <c r="GS257" s="56"/>
      <c r="GT257" s="56"/>
      <c r="GU257" s="56"/>
      <c r="GV257" s="56"/>
      <c r="GW257" s="56"/>
      <c r="GX257" s="56"/>
      <c r="GY257" s="56"/>
      <c r="GZ257" s="56"/>
      <c r="HB257" s="56"/>
      <c r="HC257" s="56"/>
      <c r="HD257" s="56"/>
      <c r="HE257" s="56"/>
      <c r="HF257" s="56"/>
      <c r="HG257" s="56"/>
      <c r="HH257" s="56"/>
      <c r="HI257" s="56"/>
      <c r="HJ257" s="56"/>
      <c r="HL257" s="56"/>
      <c r="HM257" s="56"/>
      <c r="HN257" s="56"/>
      <c r="HO257" s="56"/>
      <c r="HP257" s="56"/>
      <c r="HQ257" s="56"/>
      <c r="HR257" s="56"/>
      <c r="HS257" s="56"/>
      <c r="HT257" s="56"/>
      <c r="HV257" s="56"/>
      <c r="HW257" s="56"/>
      <c r="HX257" s="56"/>
      <c r="HY257" s="56"/>
      <c r="HZ257" s="56"/>
      <c r="IA257" s="56"/>
      <c r="IB257" s="56"/>
      <c r="IC257" s="56"/>
      <c r="ID257" s="56"/>
      <c r="IF257" s="56"/>
      <c r="IG257" s="56"/>
      <c r="IH257" s="56"/>
      <c r="II257" s="56"/>
      <c r="IJ257" s="56"/>
      <c r="IK257" s="56"/>
      <c r="IL257" s="56"/>
      <c r="IM257" s="56"/>
      <c r="IN257" s="56"/>
      <c r="IP257" s="56"/>
      <c r="IQ257" s="56"/>
      <c r="IR257" s="56"/>
      <c r="IS257" s="56"/>
      <c r="IT257" s="56"/>
      <c r="IU257" s="56"/>
    </row>
    <row r="258" spans="1:255" ht="13.5" thickBot="1" x14ac:dyDescent="0.25">
      <c r="A258" s="11"/>
      <c r="B258" s="185"/>
      <c r="C258" s="70" t="s">
        <v>87</v>
      </c>
      <c r="D258" s="163"/>
      <c r="E258" s="53"/>
      <c r="F258" s="53"/>
      <c r="G258" s="53"/>
      <c r="H258" s="153"/>
      <c r="I258" s="49">
        <v>3430.37</v>
      </c>
      <c r="J258" s="56"/>
      <c r="K258" s="56"/>
      <c r="L258" s="56"/>
      <c r="M258" s="56"/>
      <c r="N258" s="56"/>
      <c r="O258" s="56"/>
      <c r="P258" s="56"/>
      <c r="Q258" s="56"/>
      <c r="R258" s="56"/>
      <c r="T258" s="56"/>
      <c r="U258" s="56"/>
      <c r="V258" s="56"/>
      <c r="W258" s="56"/>
      <c r="X258" s="56"/>
      <c r="Y258" s="56"/>
      <c r="Z258" s="56"/>
      <c r="AA258" s="56"/>
      <c r="AB258" s="56"/>
      <c r="AD258" s="56"/>
      <c r="AE258" s="56"/>
      <c r="AF258" s="56"/>
      <c r="AG258" s="56"/>
      <c r="AH258" s="56"/>
      <c r="AI258" s="56"/>
      <c r="AJ258" s="56"/>
      <c r="AK258" s="56"/>
      <c r="AL258" s="56"/>
      <c r="AN258" s="56"/>
      <c r="AO258" s="56"/>
      <c r="AP258" s="56"/>
      <c r="AQ258" s="56"/>
      <c r="AR258" s="56"/>
      <c r="AS258" s="56"/>
      <c r="AT258" s="56"/>
      <c r="AU258" s="56"/>
      <c r="AV258" s="56"/>
      <c r="AX258" s="56"/>
      <c r="AY258" s="56"/>
      <c r="AZ258" s="56"/>
      <c r="BA258" s="56"/>
      <c r="BB258" s="56"/>
      <c r="BC258" s="56"/>
      <c r="BD258" s="56"/>
      <c r="BE258" s="56"/>
      <c r="BF258" s="56"/>
      <c r="BH258" s="56"/>
      <c r="BI258" s="56"/>
      <c r="BJ258" s="56"/>
      <c r="BK258" s="56"/>
      <c r="BL258" s="56"/>
      <c r="BM258" s="56"/>
      <c r="BN258" s="56"/>
      <c r="BO258" s="56"/>
      <c r="BP258" s="56"/>
      <c r="BR258" s="56"/>
      <c r="BS258" s="56"/>
      <c r="BT258" s="56"/>
      <c r="BU258" s="56"/>
      <c r="BV258" s="56"/>
      <c r="BW258" s="56"/>
      <c r="BX258" s="56"/>
      <c r="BY258" s="56"/>
      <c r="BZ258" s="56"/>
      <c r="CB258" s="56"/>
      <c r="CC258" s="56"/>
      <c r="CD258" s="56"/>
      <c r="CE258" s="56"/>
      <c r="CF258" s="56"/>
      <c r="CG258" s="56"/>
      <c r="CH258" s="56"/>
      <c r="CI258" s="56"/>
      <c r="CJ258" s="56"/>
      <c r="CL258" s="56"/>
      <c r="CM258" s="56"/>
      <c r="CN258" s="56"/>
      <c r="CO258" s="56"/>
      <c r="CP258" s="56"/>
      <c r="CQ258" s="56"/>
      <c r="CR258" s="56"/>
      <c r="CS258" s="56"/>
      <c r="CT258" s="56"/>
      <c r="CV258" s="56"/>
      <c r="CW258" s="56"/>
      <c r="CX258" s="56"/>
      <c r="CY258" s="56"/>
      <c r="CZ258" s="56"/>
      <c r="DA258" s="56"/>
      <c r="DB258" s="56"/>
      <c r="DC258" s="56"/>
      <c r="DD258" s="56"/>
      <c r="DF258" s="56"/>
      <c r="DG258" s="56"/>
      <c r="DH258" s="56"/>
      <c r="DI258" s="56"/>
      <c r="DJ258" s="56"/>
      <c r="DK258" s="56"/>
      <c r="DL258" s="56"/>
      <c r="DM258" s="56"/>
      <c r="DN258" s="56"/>
      <c r="DP258" s="56"/>
      <c r="DQ258" s="56"/>
      <c r="DR258" s="56"/>
      <c r="DS258" s="56"/>
      <c r="DT258" s="56"/>
      <c r="DU258" s="56"/>
      <c r="DV258" s="56"/>
      <c r="DW258" s="56"/>
      <c r="DX258" s="56"/>
      <c r="DZ258" s="56"/>
      <c r="EA258" s="56"/>
      <c r="EB258" s="56"/>
      <c r="EC258" s="56"/>
      <c r="ED258" s="56"/>
      <c r="EE258" s="56"/>
      <c r="EF258" s="56"/>
      <c r="EG258" s="56"/>
      <c r="EH258" s="56"/>
      <c r="EJ258" s="56"/>
      <c r="EK258" s="56"/>
      <c r="EL258" s="56"/>
      <c r="EM258" s="56"/>
      <c r="EN258" s="56"/>
      <c r="EO258" s="56"/>
      <c r="EP258" s="56"/>
      <c r="EQ258" s="56"/>
      <c r="ER258" s="56"/>
      <c r="ET258" s="56"/>
      <c r="EU258" s="56"/>
      <c r="EV258" s="56"/>
      <c r="EW258" s="56"/>
      <c r="EX258" s="56"/>
      <c r="EY258" s="56"/>
      <c r="EZ258" s="56"/>
      <c r="FA258" s="56"/>
      <c r="FB258" s="56"/>
      <c r="FD258" s="56"/>
      <c r="FE258" s="56"/>
      <c r="FF258" s="56"/>
      <c r="FG258" s="56"/>
      <c r="FH258" s="56"/>
      <c r="FI258" s="56"/>
      <c r="FJ258" s="56"/>
      <c r="FK258" s="56"/>
      <c r="FL258" s="56"/>
      <c r="FN258" s="56"/>
      <c r="FO258" s="56"/>
      <c r="FP258" s="56"/>
      <c r="FQ258" s="56"/>
      <c r="FR258" s="56"/>
      <c r="FS258" s="56"/>
      <c r="FT258" s="56"/>
      <c r="FU258" s="56"/>
      <c r="FV258" s="56"/>
      <c r="FX258" s="56"/>
      <c r="FY258" s="56"/>
      <c r="FZ258" s="56"/>
      <c r="GA258" s="56"/>
      <c r="GB258" s="56"/>
      <c r="GC258" s="56"/>
      <c r="GD258" s="56"/>
      <c r="GE258" s="56"/>
      <c r="GF258" s="56"/>
      <c r="GH258" s="56"/>
      <c r="GI258" s="56"/>
      <c r="GJ258" s="56"/>
      <c r="GK258" s="56"/>
      <c r="GL258" s="56"/>
      <c r="GM258" s="56"/>
      <c r="GN258" s="56"/>
      <c r="GO258" s="56"/>
      <c r="GP258" s="56"/>
      <c r="GR258" s="56"/>
      <c r="GS258" s="56"/>
      <c r="GT258" s="56"/>
      <c r="GU258" s="56"/>
      <c r="GV258" s="56"/>
      <c r="GW258" s="56"/>
      <c r="GX258" s="56"/>
      <c r="GY258" s="56"/>
      <c r="GZ258" s="56"/>
      <c r="HB258" s="56"/>
      <c r="HC258" s="56"/>
      <c r="HD258" s="56"/>
      <c r="HE258" s="56"/>
      <c r="HF258" s="56"/>
      <c r="HG258" s="56"/>
      <c r="HH258" s="56"/>
      <c r="HI258" s="56"/>
      <c r="HJ258" s="56"/>
      <c r="HL258" s="56"/>
      <c r="HM258" s="56"/>
      <c r="HN258" s="56"/>
      <c r="HO258" s="56"/>
      <c r="HP258" s="56"/>
      <c r="HQ258" s="56"/>
      <c r="HR258" s="56"/>
      <c r="HS258" s="56"/>
      <c r="HT258" s="56"/>
      <c r="HV258" s="56"/>
      <c r="HW258" s="56"/>
      <c r="HX258" s="56"/>
      <c r="HY258" s="56"/>
      <c r="HZ258" s="56"/>
      <c r="IA258" s="56"/>
      <c r="IB258" s="56"/>
      <c r="IC258" s="56"/>
      <c r="ID258" s="56"/>
      <c r="IF258" s="56"/>
      <c r="IG258" s="56"/>
      <c r="IH258" s="56"/>
      <c r="II258" s="56"/>
      <c r="IJ258" s="56"/>
      <c r="IK258" s="56"/>
      <c r="IL258" s="56"/>
      <c r="IM258" s="56"/>
      <c r="IN258" s="56"/>
      <c r="IP258" s="56"/>
      <c r="IQ258" s="56"/>
      <c r="IR258" s="56"/>
      <c r="IS258" s="56"/>
      <c r="IT258" s="56"/>
      <c r="IU258" s="56"/>
    </row>
    <row r="259" spans="1:255" ht="12.75" customHeight="1" thickBot="1" x14ac:dyDescent="0.25">
      <c r="A259" s="11"/>
      <c r="B259" s="18">
        <f>SUM(B246:B257)</f>
        <v>67064.209999999992</v>
      </c>
      <c r="C259" s="17"/>
      <c r="D259" s="18"/>
      <c r="E259" s="19"/>
      <c r="F259" s="17"/>
      <c r="G259" s="17"/>
      <c r="H259" s="18" t="s">
        <v>17</v>
      </c>
      <c r="I259" s="18">
        <f>SUM(I246:I258)</f>
        <v>3430.37</v>
      </c>
      <c r="J259" s="56"/>
      <c r="K259" s="56"/>
      <c r="L259" s="56"/>
      <c r="M259" s="56"/>
      <c r="N259" s="56"/>
      <c r="O259" s="56"/>
      <c r="P259" s="56"/>
      <c r="Q259" s="56"/>
      <c r="R259" s="56"/>
      <c r="T259" s="56"/>
      <c r="U259" s="56"/>
      <c r="V259" s="56"/>
      <c r="W259" s="56"/>
      <c r="X259" s="56"/>
      <c r="Y259" s="56"/>
      <c r="Z259" s="56"/>
      <c r="AA259" s="56"/>
      <c r="AB259" s="56"/>
      <c r="AD259" s="56"/>
      <c r="AE259" s="56"/>
      <c r="AF259" s="56"/>
      <c r="AG259" s="56"/>
      <c r="AH259" s="56"/>
      <c r="AI259" s="56"/>
      <c r="AJ259" s="56"/>
      <c r="AK259" s="56"/>
      <c r="AL259" s="56"/>
      <c r="AN259" s="56"/>
      <c r="AO259" s="56"/>
      <c r="AP259" s="56"/>
      <c r="AQ259" s="56"/>
      <c r="AR259" s="56"/>
      <c r="AS259" s="56"/>
      <c r="AT259" s="56"/>
      <c r="AU259" s="56"/>
      <c r="AV259" s="56"/>
      <c r="AX259" s="56"/>
      <c r="AY259" s="56"/>
      <c r="AZ259" s="56"/>
      <c r="BA259" s="56"/>
      <c r="BB259" s="56"/>
      <c r="BC259" s="56"/>
      <c r="BD259" s="56"/>
      <c r="BE259" s="56"/>
      <c r="BF259" s="56"/>
      <c r="BH259" s="56"/>
      <c r="BI259" s="56"/>
      <c r="BJ259" s="56"/>
      <c r="BK259" s="56"/>
      <c r="BL259" s="56"/>
      <c r="BM259" s="56"/>
      <c r="BN259" s="56"/>
      <c r="BO259" s="56"/>
      <c r="BP259" s="56"/>
      <c r="BR259" s="56"/>
      <c r="BS259" s="56"/>
      <c r="BT259" s="56"/>
      <c r="BU259" s="56"/>
      <c r="BV259" s="56"/>
      <c r="BW259" s="56"/>
      <c r="BX259" s="56"/>
      <c r="BY259" s="56"/>
      <c r="BZ259" s="56"/>
      <c r="CB259" s="56"/>
      <c r="CC259" s="56"/>
      <c r="CD259" s="56"/>
      <c r="CE259" s="56"/>
      <c r="CF259" s="56"/>
      <c r="CG259" s="56"/>
      <c r="CH259" s="56"/>
      <c r="CI259" s="56"/>
      <c r="CJ259" s="56"/>
      <c r="CL259" s="56"/>
      <c r="CM259" s="56"/>
      <c r="CN259" s="56"/>
      <c r="CO259" s="56"/>
      <c r="CP259" s="56"/>
      <c r="CQ259" s="56"/>
      <c r="CR259" s="56"/>
      <c r="CS259" s="56"/>
      <c r="CT259" s="56"/>
      <c r="CV259" s="56"/>
      <c r="CW259" s="56"/>
      <c r="CX259" s="56"/>
      <c r="CY259" s="56"/>
      <c r="CZ259" s="56"/>
      <c r="DA259" s="56"/>
      <c r="DB259" s="56"/>
      <c r="DC259" s="56"/>
      <c r="DD259" s="56"/>
      <c r="DF259" s="56"/>
      <c r="DG259" s="56"/>
      <c r="DH259" s="56"/>
      <c r="DI259" s="56"/>
      <c r="DJ259" s="56"/>
      <c r="DK259" s="56"/>
      <c r="DL259" s="56"/>
      <c r="DM259" s="56"/>
      <c r="DN259" s="56"/>
      <c r="DP259" s="56"/>
      <c r="DQ259" s="56"/>
      <c r="DR259" s="56"/>
      <c r="DS259" s="56"/>
      <c r="DT259" s="56"/>
      <c r="DU259" s="56"/>
      <c r="DV259" s="56"/>
      <c r="DW259" s="56"/>
      <c r="DX259" s="56"/>
      <c r="DZ259" s="56"/>
      <c r="EA259" s="56"/>
      <c r="EB259" s="56"/>
      <c r="EC259" s="56"/>
      <c r="ED259" s="56"/>
      <c r="EE259" s="56"/>
      <c r="EF259" s="56"/>
      <c r="EG259" s="56"/>
      <c r="EH259" s="56"/>
      <c r="EJ259" s="56"/>
      <c r="EK259" s="56"/>
      <c r="EL259" s="56"/>
      <c r="EM259" s="56"/>
      <c r="EN259" s="56"/>
      <c r="EO259" s="56"/>
      <c r="EP259" s="56"/>
      <c r="EQ259" s="56"/>
      <c r="ER259" s="56"/>
      <c r="ET259" s="56"/>
      <c r="EU259" s="56"/>
      <c r="EV259" s="56"/>
      <c r="EW259" s="56"/>
      <c r="EX259" s="56"/>
      <c r="EY259" s="56"/>
      <c r="EZ259" s="56"/>
      <c r="FA259" s="56"/>
      <c r="FB259" s="56"/>
      <c r="FD259" s="56"/>
      <c r="FE259" s="56"/>
      <c r="FF259" s="56"/>
      <c r="FG259" s="56"/>
      <c r="FH259" s="56"/>
      <c r="FI259" s="56"/>
      <c r="FJ259" s="56"/>
      <c r="FK259" s="56"/>
      <c r="FL259" s="56"/>
      <c r="FN259" s="56"/>
      <c r="FO259" s="56"/>
      <c r="FP259" s="56"/>
      <c r="FQ259" s="56"/>
      <c r="FR259" s="56"/>
      <c r="FS259" s="56"/>
      <c r="FT259" s="56"/>
      <c r="FU259" s="56"/>
      <c r="FV259" s="56"/>
      <c r="FX259" s="56"/>
      <c r="FY259" s="56"/>
      <c r="FZ259" s="56"/>
      <c r="GA259" s="56"/>
      <c r="GB259" s="56"/>
      <c r="GC259" s="56"/>
      <c r="GD259" s="56"/>
      <c r="GE259" s="56"/>
      <c r="GF259" s="56"/>
      <c r="GH259" s="56"/>
      <c r="GI259" s="56"/>
      <c r="GJ259" s="56"/>
      <c r="GK259" s="56"/>
      <c r="GL259" s="56"/>
      <c r="GM259" s="56"/>
      <c r="GN259" s="56"/>
      <c r="GO259" s="56"/>
      <c r="GP259" s="56"/>
      <c r="GR259" s="56"/>
      <c r="GS259" s="56"/>
      <c r="GT259" s="56"/>
      <c r="GU259" s="56"/>
      <c r="GV259" s="56"/>
      <c r="GW259" s="56"/>
      <c r="GX259" s="56"/>
      <c r="GY259" s="56"/>
      <c r="GZ259" s="56"/>
      <c r="HB259" s="56"/>
      <c r="HC259" s="56"/>
      <c r="HD259" s="56"/>
      <c r="HE259" s="56"/>
      <c r="HF259" s="56"/>
      <c r="HG259" s="56"/>
      <c r="HH259" s="56"/>
      <c r="HI259" s="56"/>
      <c r="HJ259" s="56"/>
      <c r="HL259" s="56"/>
      <c r="HM259" s="56"/>
      <c r="HN259" s="56"/>
      <c r="HO259" s="56"/>
      <c r="HP259" s="56"/>
      <c r="HQ259" s="56"/>
      <c r="HR259" s="56"/>
      <c r="HS259" s="56"/>
      <c r="HT259" s="56"/>
      <c r="HV259" s="56"/>
      <c r="HW259" s="56"/>
      <c r="HX259" s="56"/>
      <c r="HY259" s="56"/>
      <c r="HZ259" s="56"/>
      <c r="IA259" s="56"/>
      <c r="IB259" s="56"/>
      <c r="IC259" s="56"/>
      <c r="ID259" s="56"/>
      <c r="IF259" s="56"/>
      <c r="IG259" s="56"/>
      <c r="IH259" s="56"/>
      <c r="II259" s="56"/>
      <c r="IJ259" s="56"/>
      <c r="IK259" s="56"/>
      <c r="IL259" s="56"/>
      <c r="IM259" s="56"/>
      <c r="IN259" s="56"/>
      <c r="IP259" s="56"/>
      <c r="IQ259" s="56"/>
      <c r="IR259" s="56"/>
      <c r="IS259" s="56"/>
      <c r="IT259" s="56"/>
      <c r="IU259" s="56"/>
    </row>
    <row r="260" spans="1:255" ht="64.5" thickBot="1" x14ac:dyDescent="0.25">
      <c r="A260" s="46" t="s">
        <v>97</v>
      </c>
      <c r="B260" s="114" t="s">
        <v>16</v>
      </c>
      <c r="C260" s="114" t="s">
        <v>5</v>
      </c>
      <c r="D260" s="114" t="s">
        <v>23</v>
      </c>
      <c r="E260" s="118" t="s">
        <v>18</v>
      </c>
      <c r="F260" s="114" t="s">
        <v>19</v>
      </c>
      <c r="G260" s="114" t="s">
        <v>10</v>
      </c>
      <c r="H260" s="114" t="s">
        <v>13</v>
      </c>
      <c r="I260" s="115" t="s">
        <v>12</v>
      </c>
      <c r="J260" s="56"/>
      <c r="K260" s="56"/>
      <c r="L260" s="56"/>
      <c r="M260" s="56"/>
      <c r="N260" s="56"/>
      <c r="O260" s="56"/>
      <c r="P260" s="56"/>
      <c r="Q260" s="56"/>
      <c r="R260" s="56"/>
      <c r="T260" s="56"/>
      <c r="U260" s="56"/>
      <c r="V260" s="56"/>
      <c r="W260" s="56"/>
      <c r="X260" s="56"/>
      <c r="Y260" s="56"/>
      <c r="Z260" s="56"/>
      <c r="AA260" s="56"/>
      <c r="AB260" s="56"/>
      <c r="AD260" s="56"/>
      <c r="AE260" s="56"/>
      <c r="AF260" s="56"/>
      <c r="AG260" s="56"/>
      <c r="AH260" s="56"/>
      <c r="AI260" s="56"/>
      <c r="AJ260" s="56"/>
      <c r="AK260" s="56"/>
      <c r="AL260" s="56"/>
      <c r="AN260" s="56"/>
      <c r="AO260" s="56"/>
      <c r="AP260" s="56"/>
      <c r="AQ260" s="56"/>
      <c r="AR260" s="56"/>
      <c r="AS260" s="56"/>
      <c r="AT260" s="56"/>
      <c r="AU260" s="56"/>
      <c r="AV260" s="56"/>
      <c r="AX260" s="56"/>
      <c r="AY260" s="56"/>
      <c r="AZ260" s="56"/>
      <c r="BA260" s="56"/>
      <c r="BB260" s="56"/>
      <c r="BC260" s="56"/>
      <c r="BD260" s="56"/>
      <c r="BE260" s="56"/>
      <c r="BF260" s="56"/>
      <c r="BH260" s="56"/>
      <c r="BI260" s="56"/>
      <c r="BJ260" s="56"/>
      <c r="BK260" s="56"/>
      <c r="BL260" s="56"/>
      <c r="BM260" s="56"/>
      <c r="BN260" s="56"/>
      <c r="BO260" s="56"/>
      <c r="BP260" s="56"/>
      <c r="BR260" s="56"/>
      <c r="BS260" s="56"/>
      <c r="BT260" s="56"/>
      <c r="BU260" s="56"/>
      <c r="BV260" s="56"/>
      <c r="BW260" s="56"/>
      <c r="BX260" s="56"/>
      <c r="BY260" s="56"/>
      <c r="BZ260" s="56"/>
      <c r="CB260" s="56"/>
      <c r="CC260" s="56"/>
      <c r="CD260" s="56"/>
      <c r="CE260" s="56"/>
      <c r="CF260" s="56"/>
      <c r="CG260" s="56"/>
      <c r="CH260" s="56"/>
      <c r="CI260" s="56"/>
      <c r="CJ260" s="56"/>
      <c r="CL260" s="56"/>
      <c r="CM260" s="56"/>
      <c r="CN260" s="56"/>
      <c r="CO260" s="56"/>
      <c r="CP260" s="56"/>
      <c r="CQ260" s="56"/>
      <c r="CR260" s="56"/>
      <c r="CS260" s="56"/>
      <c r="CT260" s="56"/>
      <c r="CV260" s="56"/>
      <c r="CW260" s="56"/>
      <c r="CX260" s="56"/>
      <c r="CY260" s="56"/>
      <c r="CZ260" s="56"/>
      <c r="DA260" s="56"/>
      <c r="DB260" s="56"/>
      <c r="DC260" s="56"/>
      <c r="DD260" s="56"/>
      <c r="DF260" s="56"/>
      <c r="DG260" s="56"/>
      <c r="DH260" s="56"/>
      <c r="DI260" s="56"/>
      <c r="DJ260" s="56"/>
      <c r="DK260" s="56"/>
      <c r="DL260" s="56"/>
      <c r="DM260" s="56"/>
      <c r="DN260" s="56"/>
      <c r="DP260" s="56"/>
      <c r="DQ260" s="56"/>
      <c r="DR260" s="56"/>
      <c r="DS260" s="56"/>
      <c r="DT260" s="56"/>
      <c r="DU260" s="56"/>
      <c r="DV260" s="56"/>
      <c r="DW260" s="56"/>
      <c r="DX260" s="56"/>
      <c r="DZ260" s="56"/>
      <c r="EA260" s="56"/>
      <c r="EB260" s="56"/>
      <c r="EC260" s="56"/>
      <c r="ED260" s="56"/>
      <c r="EE260" s="56"/>
      <c r="EF260" s="56"/>
      <c r="EG260" s="56"/>
      <c r="EH260" s="56"/>
      <c r="EJ260" s="56"/>
      <c r="EK260" s="56"/>
      <c r="EL260" s="56"/>
      <c r="EM260" s="56"/>
      <c r="EN260" s="56"/>
      <c r="EO260" s="56"/>
      <c r="EP260" s="56"/>
      <c r="EQ260" s="56"/>
      <c r="ER260" s="56"/>
      <c r="ET260" s="56"/>
      <c r="EU260" s="56"/>
      <c r="EV260" s="56"/>
      <c r="EW260" s="56"/>
      <c r="EX260" s="56"/>
      <c r="EY260" s="56"/>
      <c r="EZ260" s="56"/>
      <c r="FA260" s="56"/>
      <c r="FB260" s="56"/>
      <c r="FD260" s="56"/>
      <c r="FE260" s="56"/>
      <c r="FF260" s="56"/>
      <c r="FG260" s="56"/>
      <c r="FH260" s="56"/>
      <c r="FI260" s="56"/>
      <c r="FJ260" s="56"/>
      <c r="FK260" s="56"/>
      <c r="FL260" s="56"/>
      <c r="FN260" s="56"/>
      <c r="FO260" s="56"/>
      <c r="FP260" s="56"/>
      <c r="FQ260" s="56"/>
      <c r="FR260" s="56"/>
      <c r="FS260" s="56"/>
      <c r="FT260" s="56"/>
      <c r="FU260" s="56"/>
      <c r="FV260" s="56"/>
      <c r="FX260" s="56"/>
      <c r="FY260" s="56"/>
      <c r="FZ260" s="56"/>
      <c r="GA260" s="56"/>
      <c r="GB260" s="56"/>
      <c r="GC260" s="56"/>
      <c r="GD260" s="56"/>
      <c r="GE260" s="56"/>
      <c r="GF260" s="56"/>
      <c r="GH260" s="56"/>
      <c r="GI260" s="56"/>
      <c r="GJ260" s="56"/>
      <c r="GK260" s="56"/>
      <c r="GL260" s="56"/>
      <c r="GM260" s="56"/>
      <c r="GN260" s="56"/>
      <c r="GO260" s="56"/>
      <c r="GP260" s="56"/>
      <c r="GR260" s="56"/>
      <c r="GS260" s="56"/>
      <c r="GT260" s="56"/>
      <c r="GU260" s="56"/>
      <c r="GV260" s="56"/>
      <c r="GW260" s="56"/>
      <c r="GX260" s="56"/>
      <c r="GY260" s="56"/>
      <c r="GZ260" s="56"/>
      <c r="HB260" s="56"/>
      <c r="HC260" s="56"/>
      <c r="HD260" s="56"/>
      <c r="HE260" s="56"/>
      <c r="HF260" s="56"/>
      <c r="HG260" s="56"/>
      <c r="HH260" s="56"/>
      <c r="HI260" s="56"/>
      <c r="HJ260" s="56"/>
      <c r="HL260" s="56"/>
      <c r="HM260" s="56"/>
      <c r="HN260" s="56"/>
      <c r="HO260" s="56"/>
      <c r="HP260" s="56"/>
      <c r="HQ260" s="56"/>
      <c r="HR260" s="56"/>
      <c r="HS260" s="56"/>
      <c r="HT260" s="56"/>
      <c r="HV260" s="56"/>
      <c r="HW260" s="56"/>
      <c r="HX260" s="56"/>
      <c r="HY260" s="56"/>
      <c r="HZ260" s="56"/>
      <c r="IA260" s="56"/>
      <c r="IB260" s="56"/>
      <c r="IC260" s="56"/>
      <c r="ID260" s="56"/>
      <c r="IF260" s="56"/>
      <c r="IG260" s="56"/>
      <c r="IH260" s="56"/>
      <c r="II260" s="56"/>
      <c r="IJ260" s="56"/>
      <c r="IK260" s="56"/>
      <c r="IL260" s="56"/>
      <c r="IM260" s="56"/>
      <c r="IN260" s="56"/>
      <c r="IP260" s="56"/>
      <c r="IQ260" s="56"/>
      <c r="IR260" s="56"/>
      <c r="IS260" s="56"/>
      <c r="IT260" s="56"/>
      <c r="IU260" s="56"/>
    </row>
    <row r="261" spans="1:255" ht="39" thickBot="1" x14ac:dyDescent="0.25">
      <c r="A261" s="117" t="s">
        <v>2277</v>
      </c>
      <c r="B261" s="164"/>
      <c r="C261" s="85" t="s">
        <v>87</v>
      </c>
      <c r="D261" s="238"/>
      <c r="E261" s="239"/>
      <c r="F261" s="238"/>
      <c r="G261" s="239"/>
      <c r="H261" s="255"/>
      <c r="I261" s="256">
        <v>77097.25</v>
      </c>
    </row>
    <row r="262" spans="1:255" ht="13.5" thickBot="1" x14ac:dyDescent="0.25">
      <c r="A262" s="46"/>
      <c r="B262" s="76">
        <f>SUM(B261:B261)</f>
        <v>0</v>
      </c>
      <c r="C262" s="75"/>
      <c r="D262" s="76"/>
      <c r="E262" s="77"/>
      <c r="F262" s="75"/>
      <c r="G262" s="75"/>
      <c r="H262" s="76" t="s">
        <v>17</v>
      </c>
      <c r="I262" s="76">
        <f>SUM(I261:I261)</f>
        <v>77097.25</v>
      </c>
    </row>
    <row r="263" spans="1:255" ht="39" thickBot="1" x14ac:dyDescent="0.25">
      <c r="A263" s="134" t="s">
        <v>96</v>
      </c>
      <c r="B263" s="114" t="s">
        <v>16</v>
      </c>
      <c r="C263" s="114" t="s">
        <v>5</v>
      </c>
      <c r="D263" s="114" t="s">
        <v>23</v>
      </c>
      <c r="E263" s="279" t="s">
        <v>18</v>
      </c>
      <c r="F263" s="114" t="s">
        <v>19</v>
      </c>
      <c r="G263" s="114" t="s">
        <v>10</v>
      </c>
      <c r="H263" s="114" t="s">
        <v>13</v>
      </c>
      <c r="I263" s="115" t="s">
        <v>12</v>
      </c>
    </row>
    <row r="264" spans="1:255" ht="13.5" thickBot="1" x14ac:dyDescent="0.25">
      <c r="A264" s="206"/>
      <c r="B264" s="185"/>
      <c r="C264" s="70" t="s">
        <v>87</v>
      </c>
      <c r="D264" s="163"/>
      <c r="E264" s="53"/>
      <c r="F264" s="53"/>
      <c r="G264" s="53"/>
      <c r="H264" s="153"/>
      <c r="I264" s="471">
        <v>108906.82</v>
      </c>
    </row>
    <row r="265" spans="1:255" ht="13.5" thickBot="1" x14ac:dyDescent="0.25">
      <c r="A265" s="134"/>
      <c r="B265" s="271"/>
      <c r="C265" s="75"/>
      <c r="D265" s="76"/>
      <c r="E265" s="77"/>
      <c r="F265" s="75"/>
      <c r="G265" s="75"/>
      <c r="H265" s="76"/>
      <c r="I265" s="78">
        <f>SUM(I264)</f>
        <v>108906.82</v>
      </c>
    </row>
    <row r="266" spans="1:255" x14ac:dyDescent="0.2">
      <c r="A266" s="9"/>
      <c r="B266" s="9"/>
      <c r="C266" s="9"/>
      <c r="D266" s="9"/>
      <c r="E266" s="9"/>
      <c r="F266" s="20"/>
      <c r="G266" s="20"/>
      <c r="H266" s="20"/>
      <c r="I266" s="20"/>
    </row>
    <row r="267" spans="1:255" ht="12.75" customHeight="1" x14ac:dyDescent="0.2">
      <c r="A267" s="21" t="s">
        <v>21</v>
      </c>
      <c r="B267" s="22"/>
      <c r="C267" s="23"/>
      <c r="D267" s="4" t="s">
        <v>9</v>
      </c>
      <c r="E267" s="4" t="s">
        <v>6</v>
      </c>
      <c r="F267" s="119" t="s">
        <v>7</v>
      </c>
    </row>
    <row r="268" spans="1:255" ht="12.75" customHeight="1" x14ac:dyDescent="0.2">
      <c r="A268" s="642" t="s">
        <v>15</v>
      </c>
      <c r="B268" s="643"/>
      <c r="C268" s="25"/>
      <c r="D268" s="26">
        <f>B48</f>
        <v>183788.58</v>
      </c>
      <c r="E268" s="26">
        <f>I48</f>
        <v>6835.2800000000007</v>
      </c>
      <c r="F268" s="120">
        <f>D268+E268</f>
        <v>190623.86</v>
      </c>
    </row>
    <row r="269" spans="1:255" ht="12.75" customHeight="1" x14ac:dyDescent="0.2">
      <c r="A269" s="642" t="s">
        <v>1067</v>
      </c>
      <c r="B269" s="643"/>
      <c r="C269" s="25"/>
      <c r="D269" s="26">
        <f>B185</f>
        <v>278883.58999999997</v>
      </c>
      <c r="E269" s="26">
        <f>I185</f>
        <v>71643.690999999992</v>
      </c>
      <c r="F269" s="120">
        <f>D269+E269</f>
        <v>350527.28099999996</v>
      </c>
    </row>
    <row r="270" spans="1:255" ht="12.75" customHeight="1" x14ac:dyDescent="0.2">
      <c r="A270" s="642" t="s">
        <v>14</v>
      </c>
      <c r="B270" s="643"/>
      <c r="C270" s="25"/>
      <c r="D270" s="26">
        <f>B204</f>
        <v>103128.09000000001</v>
      </c>
      <c r="E270" s="26">
        <f>I204</f>
        <v>960.55</v>
      </c>
      <c r="F270" s="120">
        <f>D270+E270</f>
        <v>104088.64000000001</v>
      </c>
    </row>
    <row r="271" spans="1:255" ht="12.75" customHeight="1" x14ac:dyDescent="0.2">
      <c r="A271" s="642" t="s">
        <v>146</v>
      </c>
      <c r="B271" s="643"/>
      <c r="C271" s="25"/>
      <c r="D271" s="26">
        <f>B219</f>
        <v>132587.32999999999</v>
      </c>
      <c r="E271" s="26">
        <f>I219</f>
        <v>1802.57</v>
      </c>
      <c r="F271" s="120">
        <f>D271+E271</f>
        <v>134389.9</v>
      </c>
      <c r="G271" s="56"/>
    </row>
    <row r="272" spans="1:255" ht="12.75" customHeight="1" x14ac:dyDescent="0.2">
      <c r="A272" s="642" t="s">
        <v>26</v>
      </c>
      <c r="B272" s="643"/>
      <c r="C272" s="25"/>
      <c r="D272" s="26">
        <f>B259</f>
        <v>67064.209999999992</v>
      </c>
      <c r="E272" s="26">
        <f>I259</f>
        <v>3430.37</v>
      </c>
      <c r="F272" s="120">
        <f>D272+E272</f>
        <v>70494.579999999987</v>
      </c>
      <c r="G272" s="56"/>
    </row>
    <row r="273" spans="1:7" ht="12.75" customHeight="1" x14ac:dyDescent="0.2">
      <c r="A273" s="646" t="s">
        <v>69</v>
      </c>
      <c r="B273" s="647"/>
      <c r="C273" s="245"/>
      <c r="D273" s="246"/>
      <c r="E273" s="246"/>
      <c r="F273" s="242">
        <f>F274+F277+F278+F279+F280+F275+F276</f>
        <v>287637.78999999998</v>
      </c>
      <c r="G273" s="56"/>
    </row>
    <row r="274" spans="1:7" ht="12.75" customHeight="1" x14ac:dyDescent="0.2">
      <c r="A274" s="644" t="s">
        <v>82</v>
      </c>
      <c r="B274" s="645"/>
      <c r="C274" s="25"/>
      <c r="D274" s="26"/>
      <c r="E274" s="26"/>
      <c r="F274" s="120">
        <f>I233</f>
        <v>36505.86</v>
      </c>
      <c r="G274" s="56"/>
    </row>
    <row r="275" spans="1:7" ht="58.15" customHeight="1" x14ac:dyDescent="0.2">
      <c r="A275" s="650" t="s">
        <v>2275</v>
      </c>
      <c r="B275" s="651"/>
      <c r="C275" s="25"/>
      <c r="D275" s="26"/>
      <c r="E275" s="26"/>
      <c r="F275" s="120">
        <f>I236</f>
        <v>932.22</v>
      </c>
      <c r="G275" s="56"/>
    </row>
    <row r="276" spans="1:7" ht="55.9" customHeight="1" x14ac:dyDescent="0.2">
      <c r="A276" s="650" t="s">
        <v>2276</v>
      </c>
      <c r="B276" s="651"/>
      <c r="C276" s="25"/>
      <c r="D276" s="26"/>
      <c r="E276" s="26"/>
      <c r="F276" s="120">
        <f>I239</f>
        <v>5436.58</v>
      </c>
      <c r="G276" s="56"/>
    </row>
    <row r="277" spans="1:7" ht="12.75" customHeight="1" x14ac:dyDescent="0.2">
      <c r="A277" s="642" t="s">
        <v>2270</v>
      </c>
      <c r="B277" s="643"/>
      <c r="C277" s="25"/>
      <c r="D277" s="26"/>
      <c r="E277" s="26"/>
      <c r="F277" s="120">
        <f>I240</f>
        <v>205351.2</v>
      </c>
      <c r="G277" s="56"/>
    </row>
    <row r="278" spans="1:7" ht="12.75" customHeight="1" x14ac:dyDescent="0.2">
      <c r="A278" s="644" t="s">
        <v>84</v>
      </c>
      <c r="B278" s="645"/>
      <c r="C278" s="25"/>
      <c r="D278" s="26"/>
      <c r="E278" s="26"/>
      <c r="F278" s="120">
        <f>I241</f>
        <v>15260.22</v>
      </c>
      <c r="G278" s="56"/>
    </row>
    <row r="279" spans="1:7" ht="12.75" customHeight="1" x14ac:dyDescent="0.2">
      <c r="A279" s="644" t="s">
        <v>86</v>
      </c>
      <c r="B279" s="645"/>
      <c r="C279" s="25"/>
      <c r="D279" s="26"/>
      <c r="E279" s="26"/>
      <c r="F279" s="120">
        <f>I242</f>
        <v>13931.61</v>
      </c>
      <c r="G279" s="56"/>
    </row>
    <row r="280" spans="1:7" ht="12.75" customHeight="1" x14ac:dyDescent="0.2">
      <c r="A280" s="644" t="s">
        <v>88</v>
      </c>
      <c r="B280" s="645"/>
      <c r="C280" s="25"/>
      <c r="D280" s="26"/>
      <c r="E280" s="26"/>
      <c r="F280" s="120">
        <f>I243</f>
        <v>10220.1</v>
      </c>
      <c r="G280" s="56"/>
    </row>
    <row r="281" spans="1:7" ht="27.6" customHeight="1" x14ac:dyDescent="0.2">
      <c r="A281" s="650" t="s">
        <v>2</v>
      </c>
      <c r="B281" s="651"/>
      <c r="C281" s="25"/>
      <c r="D281" s="26">
        <f>B262</f>
        <v>0</v>
      </c>
      <c r="E281" s="26"/>
      <c r="F281" s="120">
        <f>D281+E281+I262</f>
        <v>77097.25</v>
      </c>
      <c r="G281" s="56"/>
    </row>
    <row r="282" spans="1:7" ht="28.15" customHeight="1" x14ac:dyDescent="0.2">
      <c r="A282" s="650" t="s">
        <v>96</v>
      </c>
      <c r="B282" s="651"/>
      <c r="C282" s="25"/>
      <c r="D282" s="26"/>
      <c r="E282" s="26"/>
      <c r="F282" s="120">
        <f>I265</f>
        <v>108906.82</v>
      </c>
      <c r="G282" s="56"/>
    </row>
    <row r="283" spans="1:7" ht="12.75" customHeight="1" x14ac:dyDescent="0.2">
      <c r="A283" s="648" t="s">
        <v>22</v>
      </c>
      <c r="B283" s="649"/>
      <c r="C283" s="27"/>
      <c r="D283" s="28">
        <f>SUM(D268:D281)</f>
        <v>765451.79999999981</v>
      </c>
      <c r="E283" s="28">
        <f>SUM(E268:E272)</f>
        <v>84672.460999999996</v>
      </c>
      <c r="F283" s="121">
        <f>F268+F269+F270+F271+F272+F273+F281+F282</f>
        <v>1323766.121</v>
      </c>
    </row>
  </sheetData>
  <autoFilter ref="A5:I259"/>
  <mergeCells count="84">
    <mergeCell ref="A234:A236"/>
    <mergeCell ref="A237:A239"/>
    <mergeCell ref="A133:A135"/>
    <mergeCell ref="D133:D135"/>
    <mergeCell ref="D136:D175"/>
    <mergeCell ref="C133:C183"/>
    <mergeCell ref="B133:B183"/>
    <mergeCell ref="D176:D183"/>
    <mergeCell ref="A176:A183"/>
    <mergeCell ref="A136:A175"/>
    <mergeCell ref="A104:A107"/>
    <mergeCell ref="B104:B107"/>
    <mergeCell ref="A57:A66"/>
    <mergeCell ref="C73:C74"/>
    <mergeCell ref="A68:A71"/>
    <mergeCell ref="A73:A74"/>
    <mergeCell ref="D116:D117"/>
    <mergeCell ref="B108:B117"/>
    <mergeCell ref="A35:A44"/>
    <mergeCell ref="D35:D44"/>
    <mergeCell ref="C31:C44"/>
    <mergeCell ref="B57:B66"/>
    <mergeCell ref="A51:A52"/>
    <mergeCell ref="D73:D74"/>
    <mergeCell ref="B73:B74"/>
    <mergeCell ref="A90:A103"/>
    <mergeCell ref="B9:B17"/>
    <mergeCell ref="C18:C26"/>
    <mergeCell ref="D18:D26"/>
    <mergeCell ref="B18:B26"/>
    <mergeCell ref="A18:A26"/>
    <mergeCell ref="D31:D34"/>
    <mergeCell ref="A31:A34"/>
    <mergeCell ref="B31:B44"/>
    <mergeCell ref="A279:B279"/>
    <mergeCell ref="G1:H1"/>
    <mergeCell ref="A1:B1"/>
    <mergeCell ref="G2:H2"/>
    <mergeCell ref="D53:D56"/>
    <mergeCell ref="A53:A56"/>
    <mergeCell ref="B76:B103"/>
    <mergeCell ref="A9:A17"/>
    <mergeCell ref="D9:D17"/>
    <mergeCell ref="C9:C17"/>
    <mergeCell ref="A108:A115"/>
    <mergeCell ref="A283:B283"/>
    <mergeCell ref="A273:B273"/>
    <mergeCell ref="A268:B268"/>
    <mergeCell ref="A269:B269"/>
    <mergeCell ref="A270:B270"/>
    <mergeCell ref="A274:B274"/>
    <mergeCell ref="A271:B271"/>
    <mergeCell ref="A282:B282"/>
    <mergeCell ref="A281:B281"/>
    <mergeCell ref="C108:C117"/>
    <mergeCell ref="A280:B280"/>
    <mergeCell ref="D90:D103"/>
    <mergeCell ref="C76:C103"/>
    <mergeCell ref="C118:C132"/>
    <mergeCell ref="D118:D132"/>
    <mergeCell ref="B118:B132"/>
    <mergeCell ref="A76:A89"/>
    <mergeCell ref="A118:A132"/>
    <mergeCell ref="A278:B278"/>
    <mergeCell ref="D57:D66"/>
    <mergeCell ref="D104:D107"/>
    <mergeCell ref="C104:C107"/>
    <mergeCell ref="D76:D81"/>
    <mergeCell ref="A277:B277"/>
    <mergeCell ref="D82:D89"/>
    <mergeCell ref="A272:B272"/>
    <mergeCell ref="A116:A117"/>
    <mergeCell ref="A221:A233"/>
    <mergeCell ref="D108:D115"/>
    <mergeCell ref="A200:A202"/>
    <mergeCell ref="A275:B275"/>
    <mergeCell ref="A276:B276"/>
    <mergeCell ref="D51:D52"/>
    <mergeCell ref="C51:C56"/>
    <mergeCell ref="C68:C72"/>
    <mergeCell ref="B68:B72"/>
    <mergeCell ref="D68:D71"/>
    <mergeCell ref="C57:C66"/>
    <mergeCell ref="B51:B56"/>
  </mergeCells>
  <phoneticPr fontId="0" type="noConversion"/>
  <pageMargins left="0" right="0" top="0.39370078740157483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58"/>
  <dimension ref="A1:IU139"/>
  <sheetViews>
    <sheetView zoomScaleNormal="100" workbookViewId="0">
      <selection activeCell="E21" sqref="E21"/>
    </sheetView>
  </sheetViews>
  <sheetFormatPr defaultRowHeight="12.75" customHeight="1" x14ac:dyDescent="0.2"/>
  <cols>
    <col min="1" max="1" width="26.85546875" customWidth="1"/>
    <col min="2" max="2" width="12.140625" customWidth="1"/>
    <col min="3" max="3" width="13.140625" customWidth="1"/>
    <col min="4" max="4" width="17.140625" customWidth="1"/>
    <col min="5" max="5" width="26.28515625" customWidth="1"/>
    <col min="6" max="6" width="12.42578125" customWidth="1"/>
    <col min="7" max="7" width="7.28515625" customWidth="1"/>
    <col min="8" max="8" width="12.85546875" customWidth="1"/>
    <col min="9" max="9" width="11.42578125" customWidth="1"/>
  </cols>
  <sheetData>
    <row r="1" spans="1:9" ht="12.75" customHeight="1" x14ac:dyDescent="0.2">
      <c r="A1" s="708" t="s">
        <v>85</v>
      </c>
      <c r="B1" s="70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267.8</v>
      </c>
      <c r="E2" s="5">
        <v>60397.86</v>
      </c>
      <c r="F2" s="6">
        <v>26225.56</v>
      </c>
      <c r="G2" s="640">
        <f>E2-F2</f>
        <v>34172.300000000003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48</v>
      </c>
      <c r="E3" s="1" t="s">
        <v>55</v>
      </c>
      <c r="F3" s="1"/>
      <c r="G3" s="1"/>
      <c r="H3" s="1" t="s">
        <v>25</v>
      </c>
      <c r="I3" s="8">
        <f>F2-F139</f>
        <v>-27064.590800000002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51.7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3.5" thickBot="1" x14ac:dyDescent="0.25">
      <c r="A6" s="191"/>
      <c r="B6" s="185">
        <v>880.44</v>
      </c>
      <c r="C6" s="71" t="s">
        <v>66</v>
      </c>
      <c r="D6" s="163"/>
      <c r="E6" s="53"/>
      <c r="F6" s="53"/>
      <c r="G6" s="53"/>
      <c r="H6" s="153"/>
      <c r="I6" s="201"/>
    </row>
    <row r="7" spans="1:9" ht="12.75" customHeight="1" x14ac:dyDescent="0.2">
      <c r="A7" s="622" t="s">
        <v>541</v>
      </c>
      <c r="B7" s="625">
        <v>956.94</v>
      </c>
      <c r="C7" s="625" t="s">
        <v>67</v>
      </c>
      <c r="D7" s="658"/>
      <c r="E7" s="82" t="s">
        <v>244</v>
      </c>
      <c r="F7" s="82" t="s">
        <v>99</v>
      </c>
      <c r="G7" s="82">
        <v>1</v>
      </c>
      <c r="H7" s="155">
        <v>315</v>
      </c>
      <c r="I7" s="39">
        <f t="shared" ref="I7:I26" si="0">G7*H7</f>
        <v>315</v>
      </c>
    </row>
    <row r="8" spans="1:9" ht="12.75" customHeight="1" x14ac:dyDescent="0.2">
      <c r="A8" s="623"/>
      <c r="B8" s="632"/>
      <c r="C8" s="632"/>
      <c r="D8" s="660"/>
      <c r="E8" s="15" t="s">
        <v>542</v>
      </c>
      <c r="F8" s="15" t="s">
        <v>544</v>
      </c>
      <c r="G8" s="15">
        <v>0.5</v>
      </c>
      <c r="H8" s="16">
        <v>277</v>
      </c>
      <c r="I8" s="43">
        <f t="shared" si="0"/>
        <v>138.5</v>
      </c>
    </row>
    <row r="9" spans="1:9" ht="12.75" customHeight="1" x14ac:dyDescent="0.2">
      <c r="A9" s="623"/>
      <c r="B9" s="632"/>
      <c r="C9" s="632"/>
      <c r="D9" s="660"/>
      <c r="E9" s="35" t="s">
        <v>543</v>
      </c>
      <c r="F9" s="35" t="s">
        <v>545</v>
      </c>
      <c r="G9" s="35">
        <v>3</v>
      </c>
      <c r="H9" s="36">
        <v>580</v>
      </c>
      <c r="I9" s="43">
        <f t="shared" si="0"/>
        <v>1740</v>
      </c>
    </row>
    <row r="10" spans="1:9" ht="12.75" customHeight="1" x14ac:dyDescent="0.2">
      <c r="A10" s="623"/>
      <c r="B10" s="632"/>
      <c r="C10" s="632"/>
      <c r="D10" s="660"/>
      <c r="E10" s="53" t="s">
        <v>128</v>
      </c>
      <c r="F10" s="53" t="s">
        <v>100</v>
      </c>
      <c r="G10" s="53">
        <v>1</v>
      </c>
      <c r="H10" s="153">
        <v>140</v>
      </c>
      <c r="I10" s="43">
        <f t="shared" si="0"/>
        <v>140</v>
      </c>
    </row>
    <row r="11" spans="1:9" ht="12.75" customHeight="1" thickBot="1" x14ac:dyDescent="0.25">
      <c r="A11" s="624"/>
      <c r="B11" s="632"/>
      <c r="C11" s="632"/>
      <c r="D11" s="659"/>
      <c r="E11" s="40" t="s">
        <v>127</v>
      </c>
      <c r="F11" s="40" t="s">
        <v>100</v>
      </c>
      <c r="G11" s="40">
        <v>0.2</v>
      </c>
      <c r="H11" s="41">
        <v>63</v>
      </c>
      <c r="I11" s="42">
        <f t="shared" si="0"/>
        <v>12.600000000000001</v>
      </c>
    </row>
    <row r="12" spans="1:9" ht="12.75" customHeight="1" x14ac:dyDescent="0.2">
      <c r="A12" s="622" t="s">
        <v>546</v>
      </c>
      <c r="B12" s="632"/>
      <c r="C12" s="632"/>
      <c r="D12" s="658"/>
      <c r="E12" s="37" t="s">
        <v>547</v>
      </c>
      <c r="F12" s="37" t="s">
        <v>99</v>
      </c>
      <c r="G12" s="37">
        <v>4</v>
      </c>
      <c r="H12" s="38">
        <v>11</v>
      </c>
      <c r="I12" s="39">
        <f t="shared" si="0"/>
        <v>44</v>
      </c>
    </row>
    <row r="13" spans="1:9" ht="12.75" customHeight="1" x14ac:dyDescent="0.2">
      <c r="A13" s="623"/>
      <c r="B13" s="632"/>
      <c r="C13" s="632"/>
      <c r="D13" s="660"/>
      <c r="E13" s="15" t="s">
        <v>548</v>
      </c>
      <c r="F13" s="15" t="s">
        <v>99</v>
      </c>
      <c r="G13" s="15">
        <v>4</v>
      </c>
      <c r="H13" s="16">
        <v>17</v>
      </c>
      <c r="I13" s="43">
        <f t="shared" si="0"/>
        <v>68</v>
      </c>
    </row>
    <row r="14" spans="1:9" ht="12.75" customHeight="1" x14ac:dyDescent="0.2">
      <c r="A14" s="623"/>
      <c r="B14" s="632"/>
      <c r="C14" s="632"/>
      <c r="D14" s="660"/>
      <c r="E14" s="73" t="s">
        <v>125</v>
      </c>
      <c r="F14" s="73" t="s">
        <v>99</v>
      </c>
      <c r="G14" s="73">
        <v>2</v>
      </c>
      <c r="H14" s="74">
        <v>41.85</v>
      </c>
      <c r="I14" s="43">
        <f t="shared" si="0"/>
        <v>83.7</v>
      </c>
    </row>
    <row r="15" spans="1:9" ht="12.75" customHeight="1" x14ac:dyDescent="0.2">
      <c r="A15" s="623"/>
      <c r="B15" s="632"/>
      <c r="C15" s="632"/>
      <c r="D15" s="660"/>
      <c r="E15" s="15" t="s">
        <v>128</v>
      </c>
      <c r="F15" s="15" t="s">
        <v>100</v>
      </c>
      <c r="G15" s="15">
        <v>0.05</v>
      </c>
      <c r="H15" s="16">
        <v>150</v>
      </c>
      <c r="I15" s="43">
        <f t="shared" si="0"/>
        <v>7.5</v>
      </c>
    </row>
    <row r="16" spans="1:9" ht="12.75" customHeight="1" thickBot="1" x14ac:dyDescent="0.25">
      <c r="A16" s="624"/>
      <c r="B16" s="626"/>
      <c r="C16" s="626"/>
      <c r="D16" s="659"/>
      <c r="E16" s="40" t="s">
        <v>123</v>
      </c>
      <c r="F16" s="40" t="s">
        <v>110</v>
      </c>
      <c r="G16" s="40">
        <v>3.12</v>
      </c>
      <c r="H16" s="41">
        <v>197.09</v>
      </c>
      <c r="I16" s="42">
        <f t="shared" si="0"/>
        <v>614.92079999999999</v>
      </c>
    </row>
    <row r="17" spans="1:9" ht="12.75" customHeight="1" x14ac:dyDescent="0.2">
      <c r="A17" s="390"/>
      <c r="B17" s="33">
        <v>1333.79</v>
      </c>
      <c r="C17" s="33" t="s">
        <v>70</v>
      </c>
      <c r="D17" s="306"/>
      <c r="E17" s="35"/>
      <c r="F17" s="35"/>
      <c r="G17" s="35"/>
      <c r="H17" s="36"/>
      <c r="I17" s="157">
        <f t="shared" si="0"/>
        <v>0</v>
      </c>
    </row>
    <row r="18" spans="1:9" ht="12.75" customHeight="1" x14ac:dyDescent="0.2">
      <c r="A18" s="358"/>
      <c r="B18" s="13">
        <v>1135.48</v>
      </c>
      <c r="C18" s="33" t="s">
        <v>72</v>
      </c>
      <c r="D18" s="268"/>
      <c r="E18" s="15"/>
      <c r="F18" s="15"/>
      <c r="G18" s="15"/>
      <c r="H18" s="16"/>
      <c r="I18" s="43">
        <f t="shared" si="0"/>
        <v>0</v>
      </c>
    </row>
    <row r="19" spans="1:9" ht="12.75" customHeight="1" x14ac:dyDescent="0.2">
      <c r="A19" s="358"/>
      <c r="B19" s="13">
        <v>1033.2</v>
      </c>
      <c r="C19" s="33" t="s">
        <v>73</v>
      </c>
      <c r="D19" s="268"/>
      <c r="E19" s="15"/>
      <c r="F19" s="15"/>
      <c r="G19" s="15"/>
      <c r="H19" s="16"/>
      <c r="I19" s="43">
        <f t="shared" si="0"/>
        <v>0</v>
      </c>
    </row>
    <row r="20" spans="1:9" ht="12.75" customHeight="1" x14ac:dyDescent="0.2">
      <c r="A20" s="358"/>
      <c r="B20" s="13">
        <v>1228.9100000000001</v>
      </c>
      <c r="C20" s="33" t="s">
        <v>74</v>
      </c>
      <c r="D20" s="268"/>
      <c r="E20" s="15"/>
      <c r="F20" s="15"/>
      <c r="G20" s="15"/>
      <c r="H20" s="16"/>
      <c r="I20" s="43">
        <f t="shared" si="0"/>
        <v>0</v>
      </c>
    </row>
    <row r="21" spans="1:9" ht="12.75" customHeight="1" x14ac:dyDescent="0.2">
      <c r="A21" s="358"/>
      <c r="B21" s="13">
        <v>631.54</v>
      </c>
      <c r="C21" s="33" t="s">
        <v>75</v>
      </c>
      <c r="D21" s="268"/>
      <c r="E21" s="15"/>
      <c r="F21" s="15"/>
      <c r="G21" s="15"/>
      <c r="H21" s="16"/>
      <c r="I21" s="43">
        <f t="shared" si="0"/>
        <v>0</v>
      </c>
    </row>
    <row r="22" spans="1:9" ht="12.75" customHeight="1" x14ac:dyDescent="0.2">
      <c r="A22" s="358"/>
      <c r="B22" s="13">
        <v>888.03</v>
      </c>
      <c r="C22" s="33" t="s">
        <v>76</v>
      </c>
      <c r="D22" s="268"/>
      <c r="E22" s="15"/>
      <c r="F22" s="15"/>
      <c r="G22" s="15"/>
      <c r="H22" s="16"/>
      <c r="I22" s="43">
        <f t="shared" si="0"/>
        <v>0</v>
      </c>
    </row>
    <row r="23" spans="1:9" ht="12.75" customHeight="1" x14ac:dyDescent="0.2">
      <c r="A23" s="358"/>
      <c r="B23" s="13">
        <v>885.97</v>
      </c>
      <c r="C23" s="33" t="s">
        <v>77</v>
      </c>
      <c r="D23" s="268"/>
      <c r="E23" s="15"/>
      <c r="F23" s="15"/>
      <c r="G23" s="15"/>
      <c r="H23" s="16"/>
      <c r="I23" s="43">
        <f t="shared" si="0"/>
        <v>0</v>
      </c>
    </row>
    <row r="24" spans="1:9" ht="12.75" customHeight="1" x14ac:dyDescent="0.2">
      <c r="A24" s="358"/>
      <c r="B24" s="13">
        <v>1313.49</v>
      </c>
      <c r="C24" s="33" t="s">
        <v>78</v>
      </c>
      <c r="D24" s="268"/>
      <c r="E24" s="15"/>
      <c r="F24" s="15"/>
      <c r="G24" s="15"/>
      <c r="H24" s="16"/>
      <c r="I24" s="43">
        <f t="shared" si="0"/>
        <v>0</v>
      </c>
    </row>
    <row r="25" spans="1:9" ht="12.75" customHeight="1" x14ac:dyDescent="0.2">
      <c r="A25" s="358"/>
      <c r="B25" s="13">
        <v>1077.67</v>
      </c>
      <c r="C25" s="33" t="s">
        <v>79</v>
      </c>
      <c r="D25" s="268"/>
      <c r="E25" s="15"/>
      <c r="F25" s="15"/>
      <c r="G25" s="15"/>
      <c r="H25" s="16"/>
      <c r="I25" s="43">
        <f t="shared" si="0"/>
        <v>0</v>
      </c>
    </row>
    <row r="26" spans="1:9" ht="12.75" customHeight="1" thickBot="1" x14ac:dyDescent="0.25">
      <c r="A26" s="358"/>
      <c r="B26" s="13">
        <v>1089.08</v>
      </c>
      <c r="C26" s="33" t="s">
        <v>80</v>
      </c>
      <c r="D26" s="268"/>
      <c r="E26" s="15"/>
      <c r="F26" s="15"/>
      <c r="G26" s="15"/>
      <c r="H26" s="16"/>
      <c r="I26" s="43">
        <f t="shared" si="0"/>
        <v>0</v>
      </c>
    </row>
    <row r="27" spans="1:9" ht="12.75" customHeight="1" thickBot="1" x14ac:dyDescent="0.25">
      <c r="A27" s="440"/>
      <c r="B27" s="85"/>
      <c r="C27" s="85" t="s">
        <v>87</v>
      </c>
      <c r="D27" s="441"/>
      <c r="E27" s="47"/>
      <c r="F27" s="47"/>
      <c r="G27" s="47"/>
      <c r="H27" s="48"/>
      <c r="I27" s="49">
        <v>92.59</v>
      </c>
    </row>
    <row r="28" spans="1:9" ht="12.75" customHeight="1" thickBot="1" x14ac:dyDescent="0.25">
      <c r="A28" s="180"/>
      <c r="B28" s="197">
        <f>SUM(B6:B26)</f>
        <v>12454.539999999999</v>
      </c>
      <c r="C28" s="198"/>
      <c r="D28" s="197"/>
      <c r="E28" s="199"/>
      <c r="F28" s="198"/>
      <c r="G28" s="198"/>
      <c r="H28" s="197" t="s">
        <v>17</v>
      </c>
      <c r="I28" s="230">
        <f>SUM(I7:I27)</f>
        <v>3256.8107999999997</v>
      </c>
    </row>
    <row r="29" spans="1:9" ht="77.25" thickBot="1" x14ac:dyDescent="0.25">
      <c r="A29" s="134" t="s">
        <v>1066</v>
      </c>
      <c r="B29" s="114" t="s">
        <v>16</v>
      </c>
      <c r="C29" s="114" t="s">
        <v>5</v>
      </c>
      <c r="D29" s="114" t="s">
        <v>23</v>
      </c>
      <c r="E29" s="118" t="s">
        <v>18</v>
      </c>
      <c r="F29" s="114" t="s">
        <v>19</v>
      </c>
      <c r="G29" s="114" t="s">
        <v>10</v>
      </c>
      <c r="H29" s="114" t="s">
        <v>13</v>
      </c>
      <c r="I29" s="115" t="s">
        <v>12</v>
      </c>
    </row>
    <row r="30" spans="1:9" ht="12.75" customHeight="1" thickBot="1" x14ac:dyDescent="0.25">
      <c r="A30" s="227"/>
      <c r="B30" s="104">
        <v>394.87</v>
      </c>
      <c r="C30" s="58" t="s">
        <v>66</v>
      </c>
      <c r="D30" s="64"/>
      <c r="E30" s="59"/>
      <c r="F30" s="59"/>
      <c r="G30" s="59"/>
      <c r="H30" s="60"/>
      <c r="I30" s="61"/>
    </row>
    <row r="31" spans="1:9" ht="12.75" customHeight="1" thickBot="1" x14ac:dyDescent="0.25">
      <c r="A31" s="227"/>
      <c r="B31" s="122">
        <v>384.87</v>
      </c>
      <c r="C31" s="123" t="s">
        <v>67</v>
      </c>
      <c r="D31" s="124"/>
      <c r="E31" s="125"/>
      <c r="F31" s="125"/>
      <c r="G31" s="125"/>
      <c r="H31" s="126"/>
      <c r="I31" s="127"/>
    </row>
    <row r="32" spans="1:9" ht="12.75" customHeight="1" thickBot="1" x14ac:dyDescent="0.25">
      <c r="A32" s="227"/>
      <c r="B32" s="106">
        <v>742.17</v>
      </c>
      <c r="C32" s="85" t="s">
        <v>70</v>
      </c>
      <c r="D32" s="86"/>
      <c r="E32" s="47"/>
      <c r="F32" s="47"/>
      <c r="G32" s="47"/>
      <c r="H32" s="48"/>
      <c r="I32" s="49"/>
    </row>
    <row r="33" spans="1:9" ht="12.75" customHeight="1" thickBot="1" x14ac:dyDescent="0.25">
      <c r="A33" s="227"/>
      <c r="B33" s="106">
        <v>506.35</v>
      </c>
      <c r="C33" s="85" t="s">
        <v>72</v>
      </c>
      <c r="D33" s="86"/>
      <c r="E33" s="47"/>
      <c r="F33" s="47"/>
      <c r="G33" s="47"/>
      <c r="H33" s="48"/>
      <c r="I33" s="49"/>
    </row>
    <row r="34" spans="1:9" ht="12.75" customHeight="1" thickBot="1" x14ac:dyDescent="0.25">
      <c r="A34" s="227"/>
      <c r="B34" s="106">
        <v>497.12</v>
      </c>
      <c r="C34" s="85" t="s">
        <v>73</v>
      </c>
      <c r="D34" s="86"/>
      <c r="E34" s="47"/>
      <c r="F34" s="47"/>
      <c r="G34" s="47"/>
      <c r="H34" s="48"/>
      <c r="I34" s="49"/>
    </row>
    <row r="35" spans="1:9" ht="12.75" customHeight="1" thickBot="1" x14ac:dyDescent="0.25">
      <c r="A35" s="227"/>
      <c r="B35" s="106">
        <v>430.34</v>
      </c>
      <c r="C35" s="85" t="s">
        <v>74</v>
      </c>
      <c r="D35" s="86"/>
      <c r="E35" s="47"/>
      <c r="F35" s="47"/>
      <c r="G35" s="47"/>
      <c r="H35" s="48"/>
      <c r="I35" s="49"/>
    </row>
    <row r="36" spans="1:9" ht="13.5" thickBot="1" x14ac:dyDescent="0.25">
      <c r="A36" s="221"/>
      <c r="B36" s="106">
        <v>350.92</v>
      </c>
      <c r="C36" s="85" t="s">
        <v>75</v>
      </c>
      <c r="D36" s="86"/>
      <c r="E36" s="15"/>
      <c r="F36" s="15"/>
      <c r="G36" s="15"/>
      <c r="H36" s="16"/>
      <c r="I36" s="43"/>
    </row>
    <row r="37" spans="1:9" ht="12.75" customHeight="1" thickBot="1" x14ac:dyDescent="0.25">
      <c r="A37" s="221"/>
      <c r="B37" s="106">
        <v>396.47</v>
      </c>
      <c r="C37" s="85" t="s">
        <v>76</v>
      </c>
      <c r="D37" s="86"/>
      <c r="E37" s="47"/>
      <c r="F37" s="47"/>
      <c r="G37" s="47"/>
      <c r="H37" s="48"/>
      <c r="I37" s="49"/>
    </row>
    <row r="38" spans="1:9" ht="12.75" customHeight="1" thickBot="1" x14ac:dyDescent="0.25">
      <c r="A38" s="324"/>
      <c r="B38" s="161">
        <v>409.85</v>
      </c>
      <c r="C38" s="154" t="s">
        <v>77</v>
      </c>
      <c r="D38" s="322"/>
      <c r="E38" s="37"/>
      <c r="F38" s="37"/>
      <c r="G38" s="37"/>
      <c r="H38" s="38"/>
      <c r="I38" s="39"/>
    </row>
    <row r="39" spans="1:9" ht="12.75" customHeight="1" thickBot="1" x14ac:dyDescent="0.25">
      <c r="A39" s="221"/>
      <c r="B39" s="106">
        <v>510.93</v>
      </c>
      <c r="C39" s="85" t="s">
        <v>78</v>
      </c>
      <c r="D39" s="86"/>
      <c r="E39" s="47"/>
      <c r="F39" s="47"/>
      <c r="G39" s="47"/>
      <c r="H39" s="48"/>
      <c r="I39" s="49"/>
    </row>
    <row r="40" spans="1:9" ht="12.75" customHeight="1" thickBot="1" x14ac:dyDescent="0.25">
      <c r="A40" s="221"/>
      <c r="B40" s="106">
        <v>472.1</v>
      </c>
      <c r="C40" s="85" t="s">
        <v>79</v>
      </c>
      <c r="D40" s="86"/>
      <c r="E40" s="47"/>
      <c r="F40" s="47"/>
      <c r="G40" s="47"/>
      <c r="H40" s="48"/>
      <c r="I40" s="49"/>
    </row>
    <row r="41" spans="1:9" ht="12.75" customHeight="1" thickBot="1" x14ac:dyDescent="0.25">
      <c r="A41" s="221"/>
      <c r="B41" s="106">
        <v>503.75</v>
      </c>
      <c r="C41" s="85" t="s">
        <v>80</v>
      </c>
      <c r="D41" s="86"/>
      <c r="E41" s="47"/>
      <c r="F41" s="47"/>
      <c r="G41" s="47"/>
      <c r="H41" s="48"/>
      <c r="I41" s="49"/>
    </row>
    <row r="42" spans="1:9" ht="12.75" customHeight="1" thickBot="1" x14ac:dyDescent="0.25">
      <c r="A42" s="440"/>
      <c r="B42" s="85"/>
      <c r="C42" s="85" t="s">
        <v>87</v>
      </c>
      <c r="D42" s="441"/>
      <c r="E42" s="47"/>
      <c r="F42" s="47"/>
      <c r="G42" s="47"/>
      <c r="H42" s="48"/>
      <c r="I42" s="49">
        <v>37.04</v>
      </c>
    </row>
    <row r="43" spans="1:9" ht="12.75" customHeight="1" thickBot="1" x14ac:dyDescent="0.25">
      <c r="A43" s="219"/>
      <c r="B43" s="108">
        <f>SUM(B30:B41)</f>
        <v>5599.7400000000007</v>
      </c>
      <c r="C43" s="109"/>
      <c r="D43" s="108"/>
      <c r="E43" s="110"/>
      <c r="F43" s="109"/>
      <c r="G43" s="109"/>
      <c r="H43" s="108" t="s">
        <v>17</v>
      </c>
      <c r="I43" s="232">
        <f>SUM(I30:I42)</f>
        <v>37.04</v>
      </c>
    </row>
    <row r="44" spans="1:9" ht="64.5" thickBot="1" x14ac:dyDescent="0.25">
      <c r="A44" s="134" t="s">
        <v>144</v>
      </c>
      <c r="B44" s="114" t="s">
        <v>16</v>
      </c>
      <c r="C44" s="114" t="s">
        <v>5</v>
      </c>
      <c r="D44" s="114" t="s">
        <v>23</v>
      </c>
      <c r="E44" s="118" t="s">
        <v>18</v>
      </c>
      <c r="F44" s="114" t="s">
        <v>19</v>
      </c>
      <c r="G44" s="114" t="s">
        <v>10</v>
      </c>
      <c r="H44" s="114" t="s">
        <v>13</v>
      </c>
      <c r="I44" s="115" t="s">
        <v>12</v>
      </c>
    </row>
    <row r="45" spans="1:9" ht="12.75" customHeight="1" thickBot="1" x14ac:dyDescent="0.25">
      <c r="A45" s="227"/>
      <c r="B45" s="377">
        <v>81.040000000000006</v>
      </c>
      <c r="C45" s="58" t="s">
        <v>66</v>
      </c>
      <c r="D45" s="64"/>
      <c r="E45" s="59"/>
      <c r="F45" s="59"/>
      <c r="G45" s="59"/>
      <c r="H45" s="60"/>
      <c r="I45" s="61"/>
    </row>
    <row r="46" spans="1:9" ht="12.75" customHeight="1" thickBot="1" x14ac:dyDescent="0.25">
      <c r="A46" s="227"/>
      <c r="B46" s="377">
        <v>78.06</v>
      </c>
      <c r="C46" s="123" t="s">
        <v>67</v>
      </c>
      <c r="D46" s="124"/>
      <c r="E46" s="125"/>
      <c r="F46" s="125"/>
      <c r="G46" s="125"/>
      <c r="H46" s="126"/>
      <c r="I46" s="127"/>
    </row>
    <row r="47" spans="1:9" ht="12.75" customHeight="1" thickBot="1" x14ac:dyDescent="0.25">
      <c r="A47" s="227"/>
      <c r="B47" s="377">
        <v>78.709999999999994</v>
      </c>
      <c r="C47" s="85" t="s">
        <v>70</v>
      </c>
      <c r="D47" s="86"/>
      <c r="E47" s="47"/>
      <c r="F47" s="47"/>
      <c r="G47" s="47"/>
      <c r="H47" s="48"/>
      <c r="I47" s="49"/>
    </row>
    <row r="48" spans="1:9" ht="12.75" customHeight="1" thickBot="1" x14ac:dyDescent="0.25">
      <c r="A48" s="227"/>
      <c r="B48" s="377">
        <v>45.26</v>
      </c>
      <c r="C48" s="85" t="s">
        <v>72</v>
      </c>
      <c r="D48" s="86"/>
      <c r="E48" s="47"/>
      <c r="F48" s="47"/>
      <c r="G48" s="47"/>
      <c r="H48" s="48"/>
      <c r="I48" s="49"/>
    </row>
    <row r="49" spans="1:9" ht="12.75" customHeight="1" thickBot="1" x14ac:dyDescent="0.25">
      <c r="A49" s="227"/>
      <c r="B49" s="377">
        <v>84.75</v>
      </c>
      <c r="C49" s="85" t="s">
        <v>73</v>
      </c>
      <c r="D49" s="86"/>
      <c r="E49" s="47"/>
      <c r="F49" s="47"/>
      <c r="G49" s="47"/>
      <c r="H49" s="48"/>
      <c r="I49" s="49"/>
    </row>
    <row r="50" spans="1:9" ht="12.75" customHeight="1" thickBot="1" x14ac:dyDescent="0.25">
      <c r="A50" s="227"/>
      <c r="B50" s="377">
        <v>80.150000000000006</v>
      </c>
      <c r="C50" s="85" t="s">
        <v>74</v>
      </c>
      <c r="D50" s="86"/>
      <c r="E50" s="47"/>
      <c r="F50" s="47"/>
      <c r="G50" s="47"/>
      <c r="H50" s="48"/>
      <c r="I50" s="49"/>
    </row>
    <row r="51" spans="1:9" ht="12.75" customHeight="1" thickBot="1" x14ac:dyDescent="0.25">
      <c r="A51" s="221"/>
      <c r="B51" s="106">
        <v>132.49</v>
      </c>
      <c r="C51" s="85" t="s">
        <v>75</v>
      </c>
      <c r="D51" s="86"/>
      <c r="E51" s="47"/>
      <c r="F51" s="47"/>
      <c r="G51" s="47"/>
      <c r="H51" s="48"/>
      <c r="I51" s="49"/>
    </row>
    <row r="52" spans="1:9" ht="12.75" customHeight="1" thickBot="1" x14ac:dyDescent="0.25">
      <c r="A52" s="221"/>
      <c r="B52" s="106">
        <v>142.46</v>
      </c>
      <c r="C52" s="85" t="s">
        <v>76</v>
      </c>
      <c r="D52" s="86"/>
      <c r="E52" s="47"/>
      <c r="F52" s="47"/>
      <c r="G52" s="47"/>
      <c r="H52" s="48"/>
      <c r="I52" s="49"/>
    </row>
    <row r="53" spans="1:9" ht="12.75" customHeight="1" thickBot="1" x14ac:dyDescent="0.25">
      <c r="A53" s="221"/>
      <c r="B53" s="106">
        <v>156.53</v>
      </c>
      <c r="C53" s="85" t="s">
        <v>77</v>
      </c>
      <c r="D53" s="86"/>
      <c r="E53" s="47"/>
      <c r="F53" s="47"/>
      <c r="G53" s="47"/>
      <c r="H53" s="48"/>
      <c r="I53" s="49"/>
    </row>
    <row r="54" spans="1:9" ht="12.75" customHeight="1" thickBot="1" x14ac:dyDescent="0.25">
      <c r="A54" s="221"/>
      <c r="B54" s="106">
        <v>162.38999999999999</v>
      </c>
      <c r="C54" s="85" t="s">
        <v>78</v>
      </c>
      <c r="D54" s="86"/>
      <c r="E54" s="47"/>
      <c r="F54" s="47"/>
      <c r="G54" s="47"/>
      <c r="H54" s="48"/>
      <c r="I54" s="49"/>
    </row>
    <row r="55" spans="1:9" ht="12.75" customHeight="1" thickBot="1" x14ac:dyDescent="0.25">
      <c r="A55" s="221"/>
      <c r="B55" s="106">
        <v>156.94</v>
      </c>
      <c r="C55" s="85" t="s">
        <v>79</v>
      </c>
      <c r="D55" s="86"/>
      <c r="E55" s="47"/>
      <c r="F55" s="47"/>
      <c r="G55" s="47"/>
      <c r="H55" s="48"/>
      <c r="I55" s="49"/>
    </row>
    <row r="56" spans="1:9" ht="12.75" customHeight="1" thickBot="1" x14ac:dyDescent="0.25">
      <c r="A56" s="221"/>
      <c r="B56" s="106">
        <v>163.06</v>
      </c>
      <c r="C56" s="85" t="s">
        <v>80</v>
      </c>
      <c r="D56" s="86"/>
      <c r="E56" s="47"/>
      <c r="F56" s="47"/>
      <c r="G56" s="47"/>
      <c r="H56" s="48"/>
      <c r="I56" s="49"/>
    </row>
    <row r="57" spans="1:9" ht="12.75" customHeight="1" thickBot="1" x14ac:dyDescent="0.25">
      <c r="A57" s="219"/>
      <c r="B57" s="185"/>
      <c r="C57" s="70" t="s">
        <v>87</v>
      </c>
      <c r="D57" s="163"/>
      <c r="E57" s="53"/>
      <c r="F57" s="53"/>
      <c r="G57" s="53"/>
      <c r="H57" s="153"/>
      <c r="I57" s="49">
        <v>5.89</v>
      </c>
    </row>
    <row r="58" spans="1:9" ht="12.75" customHeight="1" thickBot="1" x14ac:dyDescent="0.25">
      <c r="A58" s="219"/>
      <c r="B58" s="108">
        <f>SUM(B45:B56)</f>
        <v>1361.8400000000001</v>
      </c>
      <c r="C58" s="109"/>
      <c r="D58" s="108"/>
      <c r="E58" s="110"/>
      <c r="F58" s="109"/>
      <c r="G58" s="109"/>
      <c r="H58" s="108" t="s">
        <v>17</v>
      </c>
      <c r="I58" s="232">
        <f>SUM(I45:I57)</f>
        <v>5.89</v>
      </c>
    </row>
    <row r="59" spans="1:9" ht="64.5" thickBot="1" x14ac:dyDescent="0.25">
      <c r="A59" s="134" t="s">
        <v>145</v>
      </c>
      <c r="B59" s="117" t="s">
        <v>16</v>
      </c>
      <c r="C59" s="131" t="s">
        <v>5</v>
      </c>
      <c r="D59" s="117" t="s">
        <v>23</v>
      </c>
      <c r="E59" s="132" t="s">
        <v>18</v>
      </c>
      <c r="F59" s="117" t="s">
        <v>19</v>
      </c>
      <c r="G59" s="131" t="s">
        <v>10</v>
      </c>
      <c r="H59" s="117" t="s">
        <v>13</v>
      </c>
      <c r="I59" s="117" t="s">
        <v>12</v>
      </c>
    </row>
    <row r="60" spans="1:9" ht="12.75" hidden="1" customHeight="1" thickBot="1" x14ac:dyDescent="0.25">
      <c r="A60" s="227"/>
      <c r="B60" s="106"/>
      <c r="C60" s="55" t="s">
        <v>66</v>
      </c>
      <c r="D60" s="86"/>
      <c r="E60" s="47"/>
      <c r="F60" s="47"/>
      <c r="G60" s="47"/>
      <c r="H60" s="48"/>
      <c r="I60" s="49"/>
    </row>
    <row r="61" spans="1:9" ht="12.75" hidden="1" customHeight="1" thickBot="1" x14ac:dyDescent="0.25">
      <c r="A61" s="227"/>
      <c r="B61" s="106"/>
      <c r="C61" s="55" t="s">
        <v>67</v>
      </c>
      <c r="D61" s="86"/>
      <c r="E61" s="47"/>
      <c r="F61" s="47"/>
      <c r="G61" s="47"/>
      <c r="H61" s="48"/>
      <c r="I61" s="49"/>
    </row>
    <row r="62" spans="1:9" ht="12.75" hidden="1" customHeight="1" thickBot="1" x14ac:dyDescent="0.25">
      <c r="A62" s="227"/>
      <c r="B62" s="106"/>
      <c r="C62" s="85" t="s">
        <v>70</v>
      </c>
      <c r="D62" s="86"/>
      <c r="E62" s="47"/>
      <c r="F62" s="47"/>
      <c r="G62" s="47"/>
      <c r="H62" s="48"/>
      <c r="I62" s="49"/>
    </row>
    <row r="63" spans="1:9" ht="12.75" hidden="1" customHeight="1" thickBot="1" x14ac:dyDescent="0.25">
      <c r="A63" s="227"/>
      <c r="B63" s="106"/>
      <c r="C63" s="85" t="s">
        <v>72</v>
      </c>
      <c r="D63" s="86"/>
      <c r="E63" s="47"/>
      <c r="F63" s="47"/>
      <c r="G63" s="47"/>
      <c r="H63" s="48"/>
      <c r="I63" s="49"/>
    </row>
    <row r="64" spans="1:9" ht="12.75" hidden="1" customHeight="1" thickBot="1" x14ac:dyDescent="0.25">
      <c r="A64" s="227"/>
      <c r="B64" s="106"/>
      <c r="C64" s="85" t="s">
        <v>73</v>
      </c>
      <c r="D64" s="86"/>
      <c r="E64" s="47"/>
      <c r="F64" s="47"/>
      <c r="G64" s="47"/>
      <c r="H64" s="48"/>
      <c r="I64" s="49"/>
    </row>
    <row r="65" spans="1:9" ht="12.75" hidden="1" customHeight="1" thickBot="1" x14ac:dyDescent="0.25">
      <c r="A65" s="227"/>
      <c r="B65" s="106"/>
      <c r="C65" s="85" t="s">
        <v>74</v>
      </c>
      <c r="D65" s="86"/>
      <c r="E65" s="47"/>
      <c r="F65" s="47"/>
      <c r="G65" s="47"/>
      <c r="H65" s="48"/>
      <c r="I65" s="49"/>
    </row>
    <row r="66" spans="1:9" ht="12.75" hidden="1" customHeight="1" thickBot="1" x14ac:dyDescent="0.25">
      <c r="A66" s="227"/>
      <c r="B66" s="106"/>
      <c r="C66" s="85" t="s">
        <v>75</v>
      </c>
      <c r="D66" s="86"/>
      <c r="E66" s="47"/>
      <c r="F66" s="47"/>
      <c r="G66" s="47"/>
      <c r="H66" s="48"/>
      <c r="I66" s="49"/>
    </row>
    <row r="67" spans="1:9" ht="12.75" hidden="1" customHeight="1" thickBot="1" x14ac:dyDescent="0.25">
      <c r="A67" s="227"/>
      <c r="B67" s="106"/>
      <c r="C67" s="85" t="s">
        <v>76</v>
      </c>
      <c r="D67" s="86"/>
      <c r="E67" s="47"/>
      <c r="F67" s="47"/>
      <c r="G67" s="47"/>
      <c r="H67" s="48"/>
      <c r="I67" s="49"/>
    </row>
    <row r="68" spans="1:9" ht="12.75" hidden="1" customHeight="1" thickBot="1" x14ac:dyDescent="0.25">
      <c r="A68" s="227"/>
      <c r="B68" s="106"/>
      <c r="C68" s="85" t="s">
        <v>77</v>
      </c>
      <c r="D68" s="86"/>
      <c r="E68" s="47"/>
      <c r="F68" s="47"/>
      <c r="G68" s="47"/>
      <c r="H68" s="48"/>
      <c r="I68" s="49"/>
    </row>
    <row r="69" spans="1:9" ht="12.75" hidden="1" customHeight="1" thickBot="1" x14ac:dyDescent="0.25">
      <c r="A69" s="227"/>
      <c r="B69" s="106"/>
      <c r="C69" s="85" t="s">
        <v>78</v>
      </c>
      <c r="D69" s="86"/>
      <c r="E69" s="47"/>
      <c r="F69" s="47"/>
      <c r="G69" s="47"/>
      <c r="H69" s="48"/>
      <c r="I69" s="49"/>
    </row>
    <row r="70" spans="1:9" ht="12.75" hidden="1" customHeight="1" thickBot="1" x14ac:dyDescent="0.25">
      <c r="A70" s="227"/>
      <c r="B70" s="106"/>
      <c r="C70" s="85" t="s">
        <v>79</v>
      </c>
      <c r="D70" s="86"/>
      <c r="E70" s="47"/>
      <c r="F70" s="47"/>
      <c r="G70" s="47"/>
      <c r="H70" s="48"/>
      <c r="I70" s="49"/>
    </row>
    <row r="71" spans="1:9" ht="12.75" hidden="1" customHeight="1" thickBot="1" x14ac:dyDescent="0.25">
      <c r="A71" s="227"/>
      <c r="B71" s="106"/>
      <c r="C71" s="85" t="s">
        <v>80</v>
      </c>
      <c r="D71" s="86"/>
      <c r="E71" s="47"/>
      <c r="F71" s="47"/>
      <c r="G71" s="47"/>
      <c r="H71" s="48"/>
      <c r="I71" s="49"/>
    </row>
    <row r="72" spans="1:9" ht="12.75" customHeight="1" thickBot="1" x14ac:dyDescent="0.25">
      <c r="A72" s="227"/>
      <c r="B72" s="106"/>
      <c r="C72" s="167" t="s">
        <v>87</v>
      </c>
      <c r="D72" s="86"/>
      <c r="E72" s="47"/>
      <c r="F72" s="47"/>
      <c r="G72" s="47"/>
      <c r="H72" s="48"/>
      <c r="I72" s="49"/>
    </row>
    <row r="73" spans="1:9" ht="13.5" thickBot="1" x14ac:dyDescent="0.25">
      <c r="A73" s="180"/>
      <c r="B73" s="197">
        <f>SUM(B71)</f>
        <v>0</v>
      </c>
      <c r="C73" s="198"/>
      <c r="D73" s="197"/>
      <c r="E73" s="199"/>
      <c r="F73" s="198"/>
      <c r="G73" s="198"/>
      <c r="H73" s="197" t="s">
        <v>17</v>
      </c>
      <c r="I73" s="230">
        <f>SUM(I71)</f>
        <v>0</v>
      </c>
    </row>
    <row r="74" spans="1:9" ht="26.25" thickBot="1" x14ac:dyDescent="0.25">
      <c r="A74" s="46" t="s">
        <v>8</v>
      </c>
      <c r="B74" s="114" t="s">
        <v>16</v>
      </c>
      <c r="C74" s="114" t="s">
        <v>5</v>
      </c>
      <c r="D74" s="114" t="s">
        <v>23</v>
      </c>
      <c r="E74" s="118" t="s">
        <v>18</v>
      </c>
      <c r="F74" s="114" t="s">
        <v>19</v>
      </c>
      <c r="G74" s="114" t="s">
        <v>10</v>
      </c>
      <c r="H74" s="114" t="s">
        <v>13</v>
      </c>
      <c r="I74" s="115" t="s">
        <v>12</v>
      </c>
    </row>
    <row r="75" spans="1:9" ht="12.75" customHeight="1" x14ac:dyDescent="0.2">
      <c r="A75" s="623" t="s">
        <v>82</v>
      </c>
      <c r="B75" s="33"/>
      <c r="C75" s="33" t="s">
        <v>66</v>
      </c>
      <c r="D75" s="34"/>
      <c r="E75" s="35"/>
      <c r="F75" s="35" t="s">
        <v>83</v>
      </c>
      <c r="G75" s="35">
        <v>46</v>
      </c>
      <c r="H75" s="16">
        <v>4.8099999999999996</v>
      </c>
      <c r="I75" s="157">
        <f>G75*H75</f>
        <v>221.26</v>
      </c>
    </row>
    <row r="76" spans="1:9" x14ac:dyDescent="0.2">
      <c r="A76" s="623"/>
      <c r="B76" s="13"/>
      <c r="C76" s="13" t="s">
        <v>67</v>
      </c>
      <c r="D76" s="14"/>
      <c r="E76" s="15"/>
      <c r="F76" s="15" t="s">
        <v>83</v>
      </c>
      <c r="G76" s="15">
        <v>35</v>
      </c>
      <c r="H76" s="16">
        <v>4.8099999999999996</v>
      </c>
      <c r="I76" s="43">
        <f t="shared" ref="I76:I83" si="1">G76*H76</f>
        <v>168.35</v>
      </c>
    </row>
    <row r="77" spans="1:9" ht="12.75" customHeight="1" x14ac:dyDescent="0.2">
      <c r="A77" s="623"/>
      <c r="B77" s="13"/>
      <c r="C77" s="13" t="s">
        <v>70</v>
      </c>
      <c r="D77" s="14"/>
      <c r="E77" s="15"/>
      <c r="F77" s="15" t="s">
        <v>83</v>
      </c>
      <c r="G77" s="15">
        <v>32</v>
      </c>
      <c r="H77" s="16">
        <v>4.8099999999999996</v>
      </c>
      <c r="I77" s="43">
        <f t="shared" si="1"/>
        <v>153.91999999999999</v>
      </c>
    </row>
    <row r="78" spans="1:9" x14ac:dyDescent="0.2">
      <c r="A78" s="623"/>
      <c r="B78" s="13"/>
      <c r="C78" s="13" t="s">
        <v>72</v>
      </c>
      <c r="D78" s="14"/>
      <c r="E78" s="15"/>
      <c r="F78" s="15" t="s">
        <v>83</v>
      </c>
      <c r="G78" s="15">
        <v>112</v>
      </c>
      <c r="H78" s="16">
        <v>4.8099999999999996</v>
      </c>
      <c r="I78" s="43">
        <f t="shared" si="1"/>
        <v>538.71999999999991</v>
      </c>
    </row>
    <row r="79" spans="1:9" ht="12.75" customHeight="1" x14ac:dyDescent="0.2">
      <c r="A79" s="623"/>
      <c r="B79" s="13"/>
      <c r="C79" s="13" t="s">
        <v>73</v>
      </c>
      <c r="D79" s="14"/>
      <c r="E79" s="15"/>
      <c r="F79" s="15" t="s">
        <v>83</v>
      </c>
      <c r="G79" s="15">
        <v>105</v>
      </c>
      <c r="H79" s="16">
        <v>4.8099999999999996</v>
      </c>
      <c r="I79" s="43">
        <f t="shared" si="1"/>
        <v>505.04999999999995</v>
      </c>
    </row>
    <row r="80" spans="1:9" ht="12.75" customHeight="1" x14ac:dyDescent="0.2">
      <c r="A80" s="623"/>
      <c r="B80" s="13"/>
      <c r="C80" s="13" t="s">
        <v>74</v>
      </c>
      <c r="D80" s="14"/>
      <c r="E80" s="15"/>
      <c r="F80" s="15" t="s">
        <v>83</v>
      </c>
      <c r="G80" s="15">
        <v>29</v>
      </c>
      <c r="H80" s="16">
        <v>4.8099999999999996</v>
      </c>
      <c r="I80" s="43">
        <f t="shared" si="1"/>
        <v>139.48999999999998</v>
      </c>
    </row>
    <row r="81" spans="1:255" ht="12.75" customHeight="1" x14ac:dyDescent="0.2">
      <c r="A81" s="623"/>
      <c r="B81" s="13"/>
      <c r="C81" s="13" t="s">
        <v>75</v>
      </c>
      <c r="D81" s="14"/>
      <c r="E81" s="15"/>
      <c r="F81" s="15" t="s">
        <v>83</v>
      </c>
      <c r="G81" s="15">
        <v>25</v>
      </c>
      <c r="H81" s="16">
        <v>5.04</v>
      </c>
      <c r="I81" s="43">
        <f t="shared" si="1"/>
        <v>126</v>
      </c>
    </row>
    <row r="82" spans="1:255" ht="12.75" customHeight="1" x14ac:dyDescent="0.2">
      <c r="A82" s="623"/>
      <c r="B82" s="13"/>
      <c r="C82" s="13" t="s">
        <v>76</v>
      </c>
      <c r="D82" s="14"/>
      <c r="E82" s="15"/>
      <c r="F82" s="15" t="s">
        <v>83</v>
      </c>
      <c r="G82" s="15">
        <v>111</v>
      </c>
      <c r="H82" s="16">
        <v>5.04</v>
      </c>
      <c r="I82" s="43">
        <f t="shared" si="1"/>
        <v>559.44000000000005</v>
      </c>
    </row>
    <row r="83" spans="1:255" ht="12.75" customHeight="1" x14ac:dyDescent="0.2">
      <c r="A83" s="623"/>
      <c r="B83" s="13"/>
      <c r="C83" s="13" t="s">
        <v>77</v>
      </c>
      <c r="D83" s="14"/>
      <c r="E83" s="15"/>
      <c r="F83" s="15" t="s">
        <v>83</v>
      </c>
      <c r="G83" s="15">
        <v>64</v>
      </c>
      <c r="H83" s="16">
        <v>5.04</v>
      </c>
      <c r="I83" s="43">
        <f t="shared" si="1"/>
        <v>322.56</v>
      </c>
    </row>
    <row r="84" spans="1:255" ht="12.75" customHeight="1" x14ac:dyDescent="0.2">
      <c r="A84" s="623"/>
      <c r="B84" s="13"/>
      <c r="C84" s="13" t="s">
        <v>78</v>
      </c>
      <c r="D84" s="14"/>
      <c r="E84" s="15"/>
      <c r="F84" s="15" t="s">
        <v>83</v>
      </c>
      <c r="G84" s="15">
        <v>59</v>
      </c>
      <c r="H84" s="16">
        <v>5.04</v>
      </c>
      <c r="I84" s="43">
        <f>G84*H84</f>
        <v>297.36</v>
      </c>
    </row>
    <row r="85" spans="1:255" ht="12.75" customHeight="1" x14ac:dyDescent="0.2">
      <c r="A85" s="623"/>
      <c r="B85" s="13"/>
      <c r="C85" s="13" t="s">
        <v>79</v>
      </c>
      <c r="D85" s="14"/>
      <c r="E85" s="15"/>
      <c r="F85" s="15" t="s">
        <v>83</v>
      </c>
      <c r="G85" s="15">
        <v>61</v>
      </c>
      <c r="H85" s="16">
        <v>5.04</v>
      </c>
      <c r="I85" s="43">
        <f>G85*H85</f>
        <v>307.44</v>
      </c>
    </row>
    <row r="86" spans="1:255" ht="12.75" customHeight="1" x14ac:dyDescent="0.2">
      <c r="A86" s="623"/>
      <c r="B86" s="13"/>
      <c r="C86" s="13" t="s">
        <v>80</v>
      </c>
      <c r="D86" s="14"/>
      <c r="E86" s="15"/>
      <c r="F86" s="15" t="s">
        <v>83</v>
      </c>
      <c r="G86" s="15">
        <v>57</v>
      </c>
      <c r="H86" s="16">
        <v>5.04</v>
      </c>
      <c r="I86" s="43">
        <f>G86*H86</f>
        <v>287.28000000000003</v>
      </c>
    </row>
    <row r="87" spans="1:255" ht="12.75" customHeight="1" x14ac:dyDescent="0.2">
      <c r="A87" s="704"/>
      <c r="B87" s="13"/>
      <c r="C87" s="13" t="s">
        <v>87</v>
      </c>
      <c r="D87" s="14"/>
      <c r="E87" s="15"/>
      <c r="F87" s="15" t="s">
        <v>83</v>
      </c>
      <c r="G87" s="15">
        <f>SUM(G75:G86)</f>
        <v>736</v>
      </c>
      <c r="H87" s="16"/>
      <c r="I87" s="243">
        <f>SUM(I75:I86)</f>
        <v>3626.8700000000003</v>
      </c>
    </row>
    <row r="88" spans="1:255" ht="25.5" x14ac:dyDescent="0.2">
      <c r="A88" s="221" t="s">
        <v>2270</v>
      </c>
      <c r="B88" s="13"/>
      <c r="C88" s="13" t="s">
        <v>87</v>
      </c>
      <c r="D88" s="14"/>
      <c r="E88" s="15"/>
      <c r="F88" s="15"/>
      <c r="G88" s="15"/>
      <c r="H88" s="16"/>
      <c r="I88" s="243">
        <v>11078.76</v>
      </c>
    </row>
    <row r="89" spans="1:255" ht="12.75" customHeight="1" x14ac:dyDescent="0.2">
      <c r="A89" s="221" t="s">
        <v>86</v>
      </c>
      <c r="B89" s="13"/>
      <c r="C89" s="13" t="s">
        <v>87</v>
      </c>
      <c r="D89" s="14"/>
      <c r="E89" s="15"/>
      <c r="F89" s="15"/>
      <c r="G89" s="15"/>
      <c r="H89" s="16"/>
      <c r="I89" s="243">
        <v>835.54</v>
      </c>
    </row>
    <row r="90" spans="1:255" ht="12.75" customHeight="1" x14ac:dyDescent="0.2">
      <c r="A90" s="219" t="s">
        <v>90</v>
      </c>
      <c r="B90" s="13"/>
      <c r="C90" s="13" t="s">
        <v>87</v>
      </c>
      <c r="D90" s="14"/>
      <c r="E90" s="15"/>
      <c r="F90" s="15"/>
      <c r="G90" s="15"/>
      <c r="H90" s="16"/>
      <c r="I90" s="243">
        <v>3920.59</v>
      </c>
    </row>
    <row r="91" spans="1:255" ht="12.75" customHeight="1" thickBot="1" x14ac:dyDescent="0.25">
      <c r="A91" s="219"/>
      <c r="B91" s="109"/>
      <c r="C91" s="109"/>
      <c r="D91" s="108"/>
      <c r="E91" s="110"/>
      <c r="F91" s="109"/>
      <c r="G91" s="109"/>
      <c r="H91" s="108" t="s">
        <v>17</v>
      </c>
      <c r="I91" s="232">
        <f>SUM(I87:I90)</f>
        <v>19461.760000000002</v>
      </c>
    </row>
    <row r="92" spans="1:255" s="45" customFormat="1" ht="81" customHeight="1" thickBot="1" x14ac:dyDescent="0.25">
      <c r="A92" s="117" t="s">
        <v>95</v>
      </c>
      <c r="B92" s="114" t="s">
        <v>16</v>
      </c>
      <c r="C92" s="114" t="s">
        <v>5</v>
      </c>
      <c r="D92" s="114" t="s">
        <v>23</v>
      </c>
      <c r="E92" s="118" t="s">
        <v>18</v>
      </c>
      <c r="F92" s="114" t="s">
        <v>19</v>
      </c>
      <c r="G92" s="114" t="s">
        <v>10</v>
      </c>
      <c r="H92" s="114" t="s">
        <v>13</v>
      </c>
      <c r="I92" s="115" t="s">
        <v>12</v>
      </c>
      <c r="J92" s="56"/>
      <c r="K92" s="56"/>
      <c r="L92" s="56"/>
      <c r="M92" s="56"/>
      <c r="N92" s="56"/>
      <c r="O92" s="56"/>
      <c r="P92" s="56"/>
      <c r="Q92" s="56"/>
      <c r="R92" s="56"/>
      <c r="T92" s="56"/>
      <c r="U92" s="56"/>
      <c r="V92" s="56"/>
      <c r="W92" s="56"/>
      <c r="X92" s="56"/>
      <c r="Y92" s="56"/>
      <c r="Z92" s="56"/>
      <c r="AA92" s="56"/>
      <c r="AB92" s="56"/>
      <c r="AD92" s="56"/>
      <c r="AE92" s="56"/>
      <c r="AF92" s="56"/>
      <c r="AG92" s="56"/>
      <c r="AH92" s="56"/>
      <c r="AI92" s="56"/>
      <c r="AJ92" s="56"/>
      <c r="AK92" s="56"/>
      <c r="AL92" s="56"/>
      <c r="AN92" s="56"/>
      <c r="AO92" s="56"/>
      <c r="AP92" s="56"/>
      <c r="AQ92" s="56"/>
      <c r="AR92" s="56"/>
      <c r="AS92" s="56"/>
      <c r="AT92" s="56"/>
      <c r="AU92" s="56"/>
      <c r="AV92" s="56"/>
      <c r="AX92" s="56"/>
      <c r="AY92" s="56"/>
      <c r="AZ92" s="56"/>
      <c r="BA92" s="56"/>
      <c r="BB92" s="56"/>
      <c r="BC92" s="56"/>
      <c r="BD92" s="56"/>
      <c r="BE92" s="56"/>
      <c r="BF92" s="56"/>
      <c r="BH92" s="56"/>
      <c r="BI92" s="56"/>
      <c r="BJ92" s="56"/>
      <c r="BK92" s="56"/>
      <c r="BL92" s="56"/>
      <c r="BM92" s="56"/>
      <c r="BN92" s="56"/>
      <c r="BO92" s="56"/>
      <c r="BP92" s="56"/>
      <c r="BR92" s="56"/>
      <c r="BS92" s="56"/>
      <c r="BT92" s="56"/>
      <c r="BU92" s="56"/>
      <c r="BV92" s="56"/>
      <c r="BW92" s="56"/>
      <c r="BX92" s="56"/>
      <c r="BY92" s="56"/>
      <c r="BZ92" s="56"/>
      <c r="CB92" s="56"/>
      <c r="CC92" s="56"/>
      <c r="CD92" s="56"/>
      <c r="CE92" s="56"/>
      <c r="CF92" s="56"/>
      <c r="CG92" s="56"/>
      <c r="CH92" s="56"/>
      <c r="CI92" s="56"/>
      <c r="CJ92" s="56"/>
      <c r="CL92" s="56"/>
      <c r="CM92" s="56"/>
      <c r="CN92" s="56"/>
      <c r="CO92" s="56"/>
      <c r="CP92" s="56"/>
      <c r="CQ92" s="56"/>
      <c r="CR92" s="56"/>
      <c r="CS92" s="56"/>
      <c r="CT92" s="56"/>
      <c r="CV92" s="56"/>
      <c r="CW92" s="56"/>
      <c r="CX92" s="56"/>
      <c r="CY92" s="56"/>
      <c r="CZ92" s="56"/>
      <c r="DA92" s="56"/>
      <c r="DB92" s="56"/>
      <c r="DC92" s="56"/>
      <c r="DD92" s="56"/>
      <c r="DF92" s="56"/>
      <c r="DG92" s="56"/>
      <c r="DH92" s="56"/>
      <c r="DI92" s="56"/>
      <c r="DJ92" s="56"/>
      <c r="DK92" s="56"/>
      <c r="DL92" s="56"/>
      <c r="DM92" s="56"/>
      <c r="DN92" s="56"/>
      <c r="DP92" s="56"/>
      <c r="DQ92" s="56"/>
      <c r="DR92" s="56"/>
      <c r="DS92" s="56"/>
      <c r="DT92" s="56"/>
      <c r="DU92" s="56"/>
      <c r="DV92" s="56"/>
      <c r="DW92" s="56"/>
      <c r="DX92" s="56"/>
      <c r="DZ92" s="56"/>
      <c r="EA92" s="56"/>
      <c r="EB92" s="56"/>
      <c r="EC92" s="56"/>
      <c r="ED92" s="56"/>
      <c r="EE92" s="56"/>
      <c r="EF92" s="56"/>
      <c r="EG92" s="56"/>
      <c r="EH92" s="56"/>
      <c r="EJ92" s="56"/>
      <c r="EK92" s="56"/>
      <c r="EL92" s="56"/>
      <c r="EM92" s="56"/>
      <c r="EN92" s="56"/>
      <c r="EO92" s="56"/>
      <c r="EP92" s="56"/>
      <c r="EQ92" s="56"/>
      <c r="ER92" s="56"/>
      <c r="ET92" s="56"/>
      <c r="EU92" s="56"/>
      <c r="EV92" s="56"/>
      <c r="EW92" s="56"/>
      <c r="EX92" s="56"/>
      <c r="EY92" s="56"/>
      <c r="EZ92" s="56"/>
      <c r="FA92" s="56"/>
      <c r="FB92" s="56"/>
      <c r="FD92" s="56"/>
      <c r="FE92" s="56"/>
      <c r="FF92" s="56"/>
      <c r="FG92" s="56"/>
      <c r="FH92" s="56"/>
      <c r="FI92" s="56"/>
      <c r="FJ92" s="56"/>
      <c r="FK92" s="56"/>
      <c r="FL92" s="56"/>
      <c r="FN92" s="56"/>
      <c r="FO92" s="56"/>
      <c r="FP92" s="56"/>
      <c r="FQ92" s="56"/>
      <c r="FR92" s="56"/>
      <c r="FS92" s="56"/>
      <c r="FT92" s="56"/>
      <c r="FU92" s="56"/>
      <c r="FV92" s="56"/>
      <c r="FX92" s="56"/>
      <c r="FY92" s="56"/>
      <c r="FZ92" s="56"/>
      <c r="GA92" s="56"/>
      <c r="GB92" s="56"/>
      <c r="GC92" s="56"/>
      <c r="GD92" s="56"/>
      <c r="GE92" s="56"/>
      <c r="GF92" s="56"/>
      <c r="GH92" s="56"/>
      <c r="GI92" s="56"/>
      <c r="GJ92" s="56"/>
      <c r="GK92" s="56"/>
      <c r="GL92" s="56"/>
      <c r="GM92" s="56"/>
      <c r="GN92" s="56"/>
      <c r="GO92" s="56"/>
      <c r="GP92" s="56"/>
      <c r="GR92" s="56"/>
      <c r="GS92" s="56"/>
      <c r="GT92" s="56"/>
      <c r="GU92" s="56"/>
      <c r="GV92" s="56"/>
      <c r="GW92" s="56"/>
      <c r="GX92" s="56"/>
      <c r="GY92" s="56"/>
      <c r="GZ92" s="56"/>
      <c r="HB92" s="56"/>
      <c r="HC92" s="56"/>
      <c r="HD92" s="56"/>
      <c r="HE92" s="56"/>
      <c r="HF92" s="56"/>
      <c r="HG92" s="56"/>
      <c r="HH92" s="56"/>
      <c r="HI92" s="56"/>
      <c r="HJ92" s="56"/>
      <c r="HL92" s="56"/>
      <c r="HM92" s="56"/>
      <c r="HN92" s="56"/>
      <c r="HO92" s="56"/>
      <c r="HP92" s="56"/>
      <c r="HQ92" s="56"/>
      <c r="HR92" s="56"/>
      <c r="HS92" s="56"/>
      <c r="HT92" s="56"/>
      <c r="HV92" s="56"/>
      <c r="HW92" s="56"/>
      <c r="HX92" s="56"/>
      <c r="HY92" s="56"/>
      <c r="HZ92" s="56"/>
      <c r="IA92" s="56"/>
      <c r="IB92" s="56"/>
      <c r="IC92" s="56"/>
      <c r="ID92" s="56"/>
      <c r="IF92" s="56"/>
      <c r="IG92" s="56"/>
      <c r="IH92" s="56"/>
      <c r="II92" s="56"/>
      <c r="IJ92" s="56"/>
      <c r="IK92" s="56"/>
      <c r="IL92" s="56"/>
      <c r="IM92" s="56"/>
      <c r="IN92" s="56"/>
      <c r="IP92" s="56"/>
      <c r="IQ92" s="56"/>
      <c r="IR92" s="56"/>
      <c r="IS92" s="56"/>
      <c r="IT92" s="56"/>
      <c r="IU92" s="56"/>
    </row>
    <row r="93" spans="1:255" ht="12.75" hidden="1" customHeight="1" thickBot="1" x14ac:dyDescent="0.25">
      <c r="A93" s="227"/>
      <c r="B93" s="106">
        <v>0</v>
      </c>
      <c r="C93" s="58" t="s">
        <v>66</v>
      </c>
      <c r="D93" s="64"/>
      <c r="E93" s="59"/>
      <c r="F93" s="59"/>
      <c r="G93" s="59"/>
      <c r="H93" s="60"/>
      <c r="I93" s="61"/>
      <c r="J93" s="56"/>
      <c r="K93" s="56"/>
      <c r="L93" s="56"/>
      <c r="M93" s="56"/>
      <c r="N93" s="56"/>
      <c r="O93" s="56"/>
      <c r="P93" s="56"/>
      <c r="Q93" s="56"/>
      <c r="R93" s="56"/>
      <c r="T93" s="56"/>
      <c r="U93" s="56"/>
      <c r="V93" s="56"/>
      <c r="W93" s="56"/>
      <c r="X93" s="56"/>
      <c r="Y93" s="56"/>
      <c r="Z93" s="56"/>
      <c r="AA93" s="56"/>
      <c r="AB93" s="56"/>
      <c r="AD93" s="56"/>
      <c r="AE93" s="56"/>
      <c r="AF93" s="56"/>
      <c r="AG93" s="56"/>
      <c r="AH93" s="56"/>
      <c r="AI93" s="56"/>
      <c r="AJ93" s="56"/>
      <c r="AK93" s="56"/>
      <c r="AL93" s="56"/>
      <c r="AN93" s="56"/>
      <c r="AO93" s="56"/>
      <c r="AP93" s="56"/>
      <c r="AQ93" s="56"/>
      <c r="AR93" s="56"/>
      <c r="AS93" s="56"/>
      <c r="AT93" s="56"/>
      <c r="AU93" s="56"/>
      <c r="AV93" s="56"/>
      <c r="AX93" s="56"/>
      <c r="AY93" s="56"/>
      <c r="AZ93" s="56"/>
      <c r="BA93" s="56"/>
      <c r="BB93" s="56"/>
      <c r="BC93" s="56"/>
      <c r="BD93" s="56"/>
      <c r="BE93" s="56"/>
      <c r="BF93" s="56"/>
      <c r="BH93" s="56"/>
      <c r="BI93" s="56"/>
      <c r="BJ93" s="56"/>
      <c r="BK93" s="56"/>
      <c r="BL93" s="56"/>
      <c r="BM93" s="56"/>
      <c r="BN93" s="56"/>
      <c r="BO93" s="56"/>
      <c r="BP93" s="56"/>
      <c r="BR93" s="56"/>
      <c r="BS93" s="56"/>
      <c r="BT93" s="56"/>
      <c r="BU93" s="56"/>
      <c r="BV93" s="56"/>
      <c r="BW93" s="56"/>
      <c r="BX93" s="56"/>
      <c r="BY93" s="56"/>
      <c r="BZ93" s="56"/>
      <c r="CB93" s="56"/>
      <c r="CC93" s="56"/>
      <c r="CD93" s="56"/>
      <c r="CE93" s="56"/>
      <c r="CF93" s="56"/>
      <c r="CG93" s="56"/>
      <c r="CH93" s="56"/>
      <c r="CI93" s="56"/>
      <c r="CJ93" s="56"/>
      <c r="CL93" s="56"/>
      <c r="CM93" s="56"/>
      <c r="CN93" s="56"/>
      <c r="CO93" s="56"/>
      <c r="CP93" s="56"/>
      <c r="CQ93" s="56"/>
      <c r="CR93" s="56"/>
      <c r="CS93" s="56"/>
      <c r="CT93" s="56"/>
      <c r="CV93" s="56"/>
      <c r="CW93" s="56"/>
      <c r="CX93" s="56"/>
      <c r="CY93" s="56"/>
      <c r="CZ93" s="56"/>
      <c r="DA93" s="56"/>
      <c r="DB93" s="56"/>
      <c r="DC93" s="56"/>
      <c r="DD93" s="56"/>
      <c r="DF93" s="56"/>
      <c r="DG93" s="56"/>
      <c r="DH93" s="56"/>
      <c r="DI93" s="56"/>
      <c r="DJ93" s="56"/>
      <c r="DK93" s="56"/>
      <c r="DL93" s="56"/>
      <c r="DM93" s="56"/>
      <c r="DN93" s="56"/>
      <c r="DP93" s="56"/>
      <c r="DQ93" s="56"/>
      <c r="DR93" s="56"/>
      <c r="DS93" s="56"/>
      <c r="DT93" s="56"/>
      <c r="DU93" s="56"/>
      <c r="DV93" s="56"/>
      <c r="DW93" s="56"/>
      <c r="DX93" s="56"/>
      <c r="DZ93" s="56"/>
      <c r="EA93" s="56"/>
      <c r="EB93" s="56"/>
      <c r="EC93" s="56"/>
      <c r="ED93" s="56"/>
      <c r="EE93" s="56"/>
      <c r="EF93" s="56"/>
      <c r="EG93" s="56"/>
      <c r="EH93" s="56"/>
      <c r="EJ93" s="56"/>
      <c r="EK93" s="56"/>
      <c r="EL93" s="56"/>
      <c r="EM93" s="56"/>
      <c r="EN93" s="56"/>
      <c r="EO93" s="56"/>
      <c r="EP93" s="56"/>
      <c r="EQ93" s="56"/>
      <c r="ER93" s="56"/>
      <c r="ET93" s="56"/>
      <c r="EU93" s="56"/>
      <c r="EV93" s="56"/>
      <c r="EW93" s="56"/>
      <c r="EX93" s="56"/>
      <c r="EY93" s="56"/>
      <c r="EZ93" s="56"/>
      <c r="FA93" s="56"/>
      <c r="FB93" s="56"/>
      <c r="FD93" s="56"/>
      <c r="FE93" s="56"/>
      <c r="FF93" s="56"/>
      <c r="FG93" s="56"/>
      <c r="FH93" s="56"/>
      <c r="FI93" s="56"/>
      <c r="FJ93" s="56"/>
      <c r="FK93" s="56"/>
      <c r="FL93" s="56"/>
      <c r="FN93" s="56"/>
      <c r="FO93" s="56"/>
      <c r="FP93" s="56"/>
      <c r="FQ93" s="56"/>
      <c r="FR93" s="56"/>
      <c r="FS93" s="56"/>
      <c r="FT93" s="56"/>
      <c r="FU93" s="56"/>
      <c r="FV93" s="56"/>
      <c r="FX93" s="56"/>
      <c r="FY93" s="56"/>
      <c r="FZ93" s="56"/>
      <c r="GA93" s="56"/>
      <c r="GB93" s="56"/>
      <c r="GC93" s="56"/>
      <c r="GD93" s="56"/>
      <c r="GE93" s="56"/>
      <c r="GF93" s="56"/>
      <c r="GH93" s="56"/>
      <c r="GI93" s="56"/>
      <c r="GJ93" s="56"/>
      <c r="GK93" s="56"/>
      <c r="GL93" s="56"/>
      <c r="GM93" s="56"/>
      <c r="GN93" s="56"/>
      <c r="GO93" s="56"/>
      <c r="GP93" s="56"/>
      <c r="GR93" s="56"/>
      <c r="GS93" s="56"/>
      <c r="GT93" s="56"/>
      <c r="GU93" s="56"/>
      <c r="GV93" s="56"/>
      <c r="GW93" s="56"/>
      <c r="GX93" s="56"/>
      <c r="GY93" s="56"/>
      <c r="GZ93" s="56"/>
      <c r="HB93" s="56"/>
      <c r="HC93" s="56"/>
      <c r="HD93" s="56"/>
      <c r="HE93" s="56"/>
      <c r="HF93" s="56"/>
      <c r="HG93" s="56"/>
      <c r="HH93" s="56"/>
      <c r="HI93" s="56"/>
      <c r="HJ93" s="56"/>
      <c r="HL93" s="56"/>
      <c r="HM93" s="56"/>
      <c r="HN93" s="56"/>
      <c r="HO93" s="56"/>
      <c r="HP93" s="56"/>
      <c r="HQ93" s="56"/>
      <c r="HR93" s="56"/>
      <c r="HS93" s="56"/>
      <c r="HT93" s="56"/>
      <c r="HV93" s="56"/>
      <c r="HW93" s="56"/>
      <c r="HX93" s="56"/>
      <c r="HY93" s="56"/>
      <c r="HZ93" s="56"/>
      <c r="IA93" s="56"/>
      <c r="IB93" s="56"/>
      <c r="IC93" s="56"/>
      <c r="ID93" s="56"/>
      <c r="IF93" s="56"/>
      <c r="IG93" s="56"/>
      <c r="IH93" s="56"/>
      <c r="II93" s="56"/>
      <c r="IJ93" s="56"/>
      <c r="IK93" s="56"/>
      <c r="IL93" s="56"/>
      <c r="IM93" s="56"/>
      <c r="IN93" s="56"/>
      <c r="IP93" s="56"/>
      <c r="IQ93" s="56"/>
      <c r="IR93" s="56"/>
      <c r="IS93" s="56"/>
      <c r="IT93" s="56"/>
      <c r="IU93" s="56"/>
    </row>
    <row r="94" spans="1:255" ht="12.75" hidden="1" customHeight="1" thickBot="1" x14ac:dyDescent="0.25">
      <c r="A94" s="227"/>
      <c r="B94" s="106">
        <v>0</v>
      </c>
      <c r="C94" s="92" t="s">
        <v>67</v>
      </c>
      <c r="D94" s="93"/>
      <c r="E94" s="94"/>
      <c r="F94" s="94"/>
      <c r="G94" s="94"/>
      <c r="H94" s="95"/>
      <c r="I94" s="96"/>
      <c r="J94" s="56"/>
      <c r="K94" s="56"/>
      <c r="L94" s="56"/>
      <c r="M94" s="56"/>
      <c r="N94" s="56"/>
      <c r="O94" s="56"/>
      <c r="P94" s="56"/>
      <c r="Q94" s="56"/>
      <c r="R94" s="56"/>
      <c r="T94" s="56"/>
      <c r="U94" s="56"/>
      <c r="V94" s="56"/>
      <c r="W94" s="56"/>
      <c r="X94" s="56"/>
      <c r="Y94" s="56"/>
      <c r="Z94" s="56"/>
      <c r="AA94" s="56"/>
      <c r="AB94" s="56"/>
      <c r="AD94" s="56"/>
      <c r="AE94" s="56"/>
      <c r="AF94" s="56"/>
      <c r="AG94" s="56"/>
      <c r="AH94" s="56"/>
      <c r="AI94" s="56"/>
      <c r="AJ94" s="56"/>
      <c r="AK94" s="56"/>
      <c r="AL94" s="56"/>
      <c r="AN94" s="56"/>
      <c r="AO94" s="56"/>
      <c r="AP94" s="56"/>
      <c r="AQ94" s="56"/>
      <c r="AR94" s="56"/>
      <c r="AS94" s="56"/>
      <c r="AT94" s="56"/>
      <c r="AU94" s="56"/>
      <c r="AV94" s="56"/>
      <c r="AX94" s="56"/>
      <c r="AY94" s="56"/>
      <c r="AZ94" s="56"/>
      <c r="BA94" s="56"/>
      <c r="BB94" s="56"/>
      <c r="BC94" s="56"/>
      <c r="BD94" s="56"/>
      <c r="BE94" s="56"/>
      <c r="BF94" s="56"/>
      <c r="BH94" s="56"/>
      <c r="BI94" s="56"/>
      <c r="BJ94" s="56"/>
      <c r="BK94" s="56"/>
      <c r="BL94" s="56"/>
      <c r="BM94" s="56"/>
      <c r="BN94" s="56"/>
      <c r="BO94" s="56"/>
      <c r="BP94" s="56"/>
      <c r="BR94" s="56"/>
      <c r="BS94" s="56"/>
      <c r="BT94" s="56"/>
      <c r="BU94" s="56"/>
      <c r="BV94" s="56"/>
      <c r="BW94" s="56"/>
      <c r="BX94" s="56"/>
      <c r="BY94" s="56"/>
      <c r="BZ94" s="56"/>
      <c r="CB94" s="56"/>
      <c r="CC94" s="56"/>
      <c r="CD94" s="56"/>
      <c r="CE94" s="56"/>
      <c r="CF94" s="56"/>
      <c r="CG94" s="56"/>
      <c r="CH94" s="56"/>
      <c r="CI94" s="56"/>
      <c r="CJ94" s="56"/>
      <c r="CL94" s="56"/>
      <c r="CM94" s="56"/>
      <c r="CN94" s="56"/>
      <c r="CO94" s="56"/>
      <c r="CP94" s="56"/>
      <c r="CQ94" s="56"/>
      <c r="CR94" s="56"/>
      <c r="CS94" s="56"/>
      <c r="CT94" s="56"/>
      <c r="CV94" s="56"/>
      <c r="CW94" s="56"/>
      <c r="CX94" s="56"/>
      <c r="CY94" s="56"/>
      <c r="CZ94" s="56"/>
      <c r="DA94" s="56"/>
      <c r="DB94" s="56"/>
      <c r="DC94" s="56"/>
      <c r="DD94" s="56"/>
      <c r="DF94" s="56"/>
      <c r="DG94" s="56"/>
      <c r="DH94" s="56"/>
      <c r="DI94" s="56"/>
      <c r="DJ94" s="56"/>
      <c r="DK94" s="56"/>
      <c r="DL94" s="56"/>
      <c r="DM94" s="56"/>
      <c r="DN94" s="56"/>
      <c r="DP94" s="56"/>
      <c r="DQ94" s="56"/>
      <c r="DR94" s="56"/>
      <c r="DS94" s="56"/>
      <c r="DT94" s="56"/>
      <c r="DU94" s="56"/>
      <c r="DV94" s="56"/>
      <c r="DW94" s="56"/>
      <c r="DX94" s="56"/>
      <c r="DZ94" s="56"/>
      <c r="EA94" s="56"/>
      <c r="EB94" s="56"/>
      <c r="EC94" s="56"/>
      <c r="ED94" s="56"/>
      <c r="EE94" s="56"/>
      <c r="EF94" s="56"/>
      <c r="EG94" s="56"/>
      <c r="EH94" s="56"/>
      <c r="EJ94" s="56"/>
      <c r="EK94" s="56"/>
      <c r="EL94" s="56"/>
      <c r="EM94" s="56"/>
      <c r="EN94" s="56"/>
      <c r="EO94" s="56"/>
      <c r="EP94" s="56"/>
      <c r="EQ94" s="56"/>
      <c r="ER94" s="56"/>
      <c r="ET94" s="56"/>
      <c r="EU94" s="56"/>
      <c r="EV94" s="56"/>
      <c r="EW94" s="56"/>
      <c r="EX94" s="56"/>
      <c r="EY94" s="56"/>
      <c r="EZ94" s="56"/>
      <c r="FA94" s="56"/>
      <c r="FB94" s="56"/>
      <c r="FD94" s="56"/>
      <c r="FE94" s="56"/>
      <c r="FF94" s="56"/>
      <c r="FG94" s="56"/>
      <c r="FH94" s="56"/>
      <c r="FI94" s="56"/>
      <c r="FJ94" s="56"/>
      <c r="FK94" s="56"/>
      <c r="FL94" s="56"/>
      <c r="FN94" s="56"/>
      <c r="FO94" s="56"/>
      <c r="FP94" s="56"/>
      <c r="FQ94" s="56"/>
      <c r="FR94" s="56"/>
      <c r="FS94" s="56"/>
      <c r="FT94" s="56"/>
      <c r="FU94" s="56"/>
      <c r="FV94" s="56"/>
      <c r="FX94" s="56"/>
      <c r="FY94" s="56"/>
      <c r="FZ94" s="56"/>
      <c r="GA94" s="56"/>
      <c r="GB94" s="56"/>
      <c r="GC94" s="56"/>
      <c r="GD94" s="56"/>
      <c r="GE94" s="56"/>
      <c r="GF94" s="56"/>
      <c r="GH94" s="56"/>
      <c r="GI94" s="56"/>
      <c r="GJ94" s="56"/>
      <c r="GK94" s="56"/>
      <c r="GL94" s="56"/>
      <c r="GM94" s="56"/>
      <c r="GN94" s="56"/>
      <c r="GO94" s="56"/>
      <c r="GP94" s="56"/>
      <c r="GR94" s="56"/>
      <c r="GS94" s="56"/>
      <c r="GT94" s="56"/>
      <c r="GU94" s="56"/>
      <c r="GV94" s="56"/>
      <c r="GW94" s="56"/>
      <c r="GX94" s="56"/>
      <c r="GY94" s="56"/>
      <c r="GZ94" s="56"/>
      <c r="HB94" s="56"/>
      <c r="HC94" s="56"/>
      <c r="HD94" s="56"/>
      <c r="HE94" s="56"/>
      <c r="HF94" s="56"/>
      <c r="HG94" s="56"/>
      <c r="HH94" s="56"/>
      <c r="HI94" s="56"/>
      <c r="HJ94" s="56"/>
      <c r="HL94" s="56"/>
      <c r="HM94" s="56"/>
      <c r="HN94" s="56"/>
      <c r="HO94" s="56"/>
      <c r="HP94" s="56"/>
      <c r="HQ94" s="56"/>
      <c r="HR94" s="56"/>
      <c r="HS94" s="56"/>
      <c r="HT94" s="56"/>
      <c r="HV94" s="56"/>
      <c r="HW94" s="56"/>
      <c r="HX94" s="56"/>
      <c r="HY94" s="56"/>
      <c r="HZ94" s="56"/>
      <c r="IA94" s="56"/>
      <c r="IB94" s="56"/>
      <c r="IC94" s="56"/>
      <c r="ID94" s="56"/>
      <c r="IF94" s="56"/>
      <c r="IG94" s="56"/>
      <c r="IH94" s="56"/>
      <c r="II94" s="56"/>
      <c r="IJ94" s="56"/>
      <c r="IK94" s="56"/>
      <c r="IL94" s="56"/>
      <c r="IM94" s="56"/>
      <c r="IN94" s="56"/>
      <c r="IP94" s="56"/>
      <c r="IQ94" s="56"/>
      <c r="IR94" s="56"/>
      <c r="IS94" s="56"/>
      <c r="IT94" s="56"/>
      <c r="IU94" s="56"/>
    </row>
    <row r="95" spans="1:255" ht="12.75" hidden="1" customHeight="1" thickBot="1" x14ac:dyDescent="0.25">
      <c r="A95" s="227"/>
      <c r="B95" s="106">
        <v>0</v>
      </c>
      <c r="C95" s="85" t="s">
        <v>70</v>
      </c>
      <c r="D95" s="86"/>
      <c r="E95" s="47"/>
      <c r="F95" s="47"/>
      <c r="G95" s="47"/>
      <c r="H95" s="48"/>
      <c r="I95" s="49"/>
      <c r="J95" s="56"/>
      <c r="K95" s="56"/>
      <c r="L95" s="56"/>
      <c r="M95" s="56"/>
      <c r="N95" s="56"/>
      <c r="O95" s="56"/>
      <c r="P95" s="56"/>
      <c r="Q95" s="56"/>
      <c r="R95" s="56"/>
      <c r="T95" s="56"/>
      <c r="U95" s="56"/>
      <c r="V95" s="56"/>
      <c r="W95" s="56"/>
      <c r="X95" s="56"/>
      <c r="Y95" s="56"/>
      <c r="Z95" s="56"/>
      <c r="AA95" s="56"/>
      <c r="AB95" s="56"/>
      <c r="AD95" s="56"/>
      <c r="AE95" s="56"/>
      <c r="AF95" s="56"/>
      <c r="AG95" s="56"/>
      <c r="AH95" s="56"/>
      <c r="AI95" s="56"/>
      <c r="AJ95" s="56"/>
      <c r="AK95" s="56"/>
      <c r="AL95" s="56"/>
      <c r="AN95" s="56"/>
      <c r="AO95" s="56"/>
      <c r="AP95" s="56"/>
      <c r="AQ95" s="56"/>
      <c r="AR95" s="56"/>
      <c r="AS95" s="56"/>
      <c r="AT95" s="56"/>
      <c r="AU95" s="56"/>
      <c r="AV95" s="56"/>
      <c r="AX95" s="56"/>
      <c r="AY95" s="56"/>
      <c r="AZ95" s="56"/>
      <c r="BA95" s="56"/>
      <c r="BB95" s="56"/>
      <c r="BC95" s="56"/>
      <c r="BD95" s="56"/>
      <c r="BE95" s="56"/>
      <c r="BF95" s="56"/>
      <c r="BH95" s="56"/>
      <c r="BI95" s="56"/>
      <c r="BJ95" s="56"/>
      <c r="BK95" s="56"/>
      <c r="BL95" s="56"/>
      <c r="BM95" s="56"/>
      <c r="BN95" s="56"/>
      <c r="BO95" s="56"/>
      <c r="BP95" s="56"/>
      <c r="BR95" s="56"/>
      <c r="BS95" s="56"/>
      <c r="BT95" s="56"/>
      <c r="BU95" s="56"/>
      <c r="BV95" s="56"/>
      <c r="BW95" s="56"/>
      <c r="BX95" s="56"/>
      <c r="BY95" s="56"/>
      <c r="BZ95" s="56"/>
      <c r="CB95" s="56"/>
      <c r="CC95" s="56"/>
      <c r="CD95" s="56"/>
      <c r="CE95" s="56"/>
      <c r="CF95" s="56"/>
      <c r="CG95" s="56"/>
      <c r="CH95" s="56"/>
      <c r="CI95" s="56"/>
      <c r="CJ95" s="56"/>
      <c r="CL95" s="56"/>
      <c r="CM95" s="56"/>
      <c r="CN95" s="56"/>
      <c r="CO95" s="56"/>
      <c r="CP95" s="56"/>
      <c r="CQ95" s="56"/>
      <c r="CR95" s="56"/>
      <c r="CS95" s="56"/>
      <c r="CT95" s="56"/>
      <c r="CV95" s="56"/>
      <c r="CW95" s="56"/>
      <c r="CX95" s="56"/>
      <c r="CY95" s="56"/>
      <c r="CZ95" s="56"/>
      <c r="DA95" s="56"/>
      <c r="DB95" s="56"/>
      <c r="DC95" s="56"/>
      <c r="DD95" s="56"/>
      <c r="DF95" s="56"/>
      <c r="DG95" s="56"/>
      <c r="DH95" s="56"/>
      <c r="DI95" s="56"/>
      <c r="DJ95" s="56"/>
      <c r="DK95" s="56"/>
      <c r="DL95" s="56"/>
      <c r="DM95" s="56"/>
      <c r="DN95" s="56"/>
      <c r="DP95" s="56"/>
      <c r="DQ95" s="56"/>
      <c r="DR95" s="56"/>
      <c r="DS95" s="56"/>
      <c r="DT95" s="56"/>
      <c r="DU95" s="56"/>
      <c r="DV95" s="56"/>
      <c r="DW95" s="56"/>
      <c r="DX95" s="56"/>
      <c r="DZ95" s="56"/>
      <c r="EA95" s="56"/>
      <c r="EB95" s="56"/>
      <c r="EC95" s="56"/>
      <c r="ED95" s="56"/>
      <c r="EE95" s="56"/>
      <c r="EF95" s="56"/>
      <c r="EG95" s="56"/>
      <c r="EH95" s="56"/>
      <c r="EJ95" s="56"/>
      <c r="EK95" s="56"/>
      <c r="EL95" s="56"/>
      <c r="EM95" s="56"/>
      <c r="EN95" s="56"/>
      <c r="EO95" s="56"/>
      <c r="EP95" s="56"/>
      <c r="EQ95" s="56"/>
      <c r="ER95" s="56"/>
      <c r="ET95" s="56"/>
      <c r="EU95" s="56"/>
      <c r="EV95" s="56"/>
      <c r="EW95" s="56"/>
      <c r="EX95" s="56"/>
      <c r="EY95" s="56"/>
      <c r="EZ95" s="56"/>
      <c r="FA95" s="56"/>
      <c r="FB95" s="56"/>
      <c r="FD95" s="56"/>
      <c r="FE95" s="56"/>
      <c r="FF95" s="56"/>
      <c r="FG95" s="56"/>
      <c r="FH95" s="56"/>
      <c r="FI95" s="56"/>
      <c r="FJ95" s="56"/>
      <c r="FK95" s="56"/>
      <c r="FL95" s="56"/>
      <c r="FN95" s="56"/>
      <c r="FO95" s="56"/>
      <c r="FP95" s="56"/>
      <c r="FQ95" s="56"/>
      <c r="FR95" s="56"/>
      <c r="FS95" s="56"/>
      <c r="FT95" s="56"/>
      <c r="FU95" s="56"/>
      <c r="FV95" s="56"/>
      <c r="FX95" s="56"/>
      <c r="FY95" s="56"/>
      <c r="FZ95" s="56"/>
      <c r="GA95" s="56"/>
      <c r="GB95" s="56"/>
      <c r="GC95" s="56"/>
      <c r="GD95" s="56"/>
      <c r="GE95" s="56"/>
      <c r="GF95" s="56"/>
      <c r="GH95" s="56"/>
      <c r="GI95" s="56"/>
      <c r="GJ95" s="56"/>
      <c r="GK95" s="56"/>
      <c r="GL95" s="56"/>
      <c r="GM95" s="56"/>
      <c r="GN95" s="56"/>
      <c r="GO95" s="56"/>
      <c r="GP95" s="56"/>
      <c r="GR95" s="56"/>
      <c r="GS95" s="56"/>
      <c r="GT95" s="56"/>
      <c r="GU95" s="56"/>
      <c r="GV95" s="56"/>
      <c r="GW95" s="56"/>
      <c r="GX95" s="56"/>
      <c r="GY95" s="56"/>
      <c r="GZ95" s="56"/>
      <c r="HB95" s="56"/>
      <c r="HC95" s="56"/>
      <c r="HD95" s="56"/>
      <c r="HE95" s="56"/>
      <c r="HF95" s="56"/>
      <c r="HG95" s="56"/>
      <c r="HH95" s="56"/>
      <c r="HI95" s="56"/>
      <c r="HJ95" s="56"/>
      <c r="HL95" s="56"/>
      <c r="HM95" s="56"/>
      <c r="HN95" s="56"/>
      <c r="HO95" s="56"/>
      <c r="HP95" s="56"/>
      <c r="HQ95" s="56"/>
      <c r="HR95" s="56"/>
      <c r="HS95" s="56"/>
      <c r="HT95" s="56"/>
      <c r="HV95" s="56"/>
      <c r="HW95" s="56"/>
      <c r="HX95" s="56"/>
      <c r="HY95" s="56"/>
      <c r="HZ95" s="56"/>
      <c r="IA95" s="56"/>
      <c r="IB95" s="56"/>
      <c r="IC95" s="56"/>
      <c r="ID95" s="56"/>
      <c r="IF95" s="56"/>
      <c r="IG95" s="56"/>
      <c r="IH95" s="56"/>
      <c r="II95" s="56"/>
      <c r="IJ95" s="56"/>
      <c r="IK95" s="56"/>
      <c r="IL95" s="56"/>
      <c r="IM95" s="56"/>
      <c r="IN95" s="56"/>
      <c r="IP95" s="56"/>
      <c r="IQ95" s="56"/>
      <c r="IR95" s="56"/>
      <c r="IS95" s="56"/>
      <c r="IT95" s="56"/>
      <c r="IU95" s="56"/>
    </row>
    <row r="96" spans="1:255" ht="12.75" hidden="1" customHeight="1" thickBot="1" x14ac:dyDescent="0.25">
      <c r="A96" s="227"/>
      <c r="B96" s="106">
        <v>0</v>
      </c>
      <c r="C96" s="85" t="s">
        <v>72</v>
      </c>
      <c r="D96" s="86"/>
      <c r="E96" s="47"/>
      <c r="F96" s="47"/>
      <c r="G96" s="47"/>
      <c r="H96" s="48"/>
      <c r="I96" s="49"/>
      <c r="J96" s="56"/>
      <c r="K96" s="56"/>
      <c r="L96" s="56"/>
      <c r="M96" s="56"/>
      <c r="N96" s="56"/>
      <c r="O96" s="56"/>
      <c r="P96" s="56"/>
      <c r="Q96" s="56"/>
      <c r="R96" s="56"/>
      <c r="T96" s="56"/>
      <c r="U96" s="56"/>
      <c r="V96" s="56"/>
      <c r="W96" s="56"/>
      <c r="X96" s="56"/>
      <c r="Y96" s="56"/>
      <c r="Z96" s="56"/>
      <c r="AA96" s="56"/>
      <c r="AB96" s="56"/>
      <c r="AD96" s="56"/>
      <c r="AE96" s="56"/>
      <c r="AF96" s="56"/>
      <c r="AG96" s="56"/>
      <c r="AH96" s="56"/>
      <c r="AI96" s="56"/>
      <c r="AJ96" s="56"/>
      <c r="AK96" s="56"/>
      <c r="AL96" s="56"/>
      <c r="AN96" s="56"/>
      <c r="AO96" s="56"/>
      <c r="AP96" s="56"/>
      <c r="AQ96" s="56"/>
      <c r="AR96" s="56"/>
      <c r="AS96" s="56"/>
      <c r="AT96" s="56"/>
      <c r="AU96" s="56"/>
      <c r="AV96" s="56"/>
      <c r="AX96" s="56"/>
      <c r="AY96" s="56"/>
      <c r="AZ96" s="56"/>
      <c r="BA96" s="56"/>
      <c r="BB96" s="56"/>
      <c r="BC96" s="56"/>
      <c r="BD96" s="56"/>
      <c r="BE96" s="56"/>
      <c r="BF96" s="56"/>
      <c r="BH96" s="56"/>
      <c r="BI96" s="56"/>
      <c r="BJ96" s="56"/>
      <c r="BK96" s="56"/>
      <c r="BL96" s="56"/>
      <c r="BM96" s="56"/>
      <c r="BN96" s="56"/>
      <c r="BO96" s="56"/>
      <c r="BP96" s="56"/>
      <c r="BR96" s="56"/>
      <c r="BS96" s="56"/>
      <c r="BT96" s="56"/>
      <c r="BU96" s="56"/>
      <c r="BV96" s="56"/>
      <c r="BW96" s="56"/>
      <c r="BX96" s="56"/>
      <c r="BY96" s="56"/>
      <c r="BZ96" s="56"/>
      <c r="CB96" s="56"/>
      <c r="CC96" s="56"/>
      <c r="CD96" s="56"/>
      <c r="CE96" s="56"/>
      <c r="CF96" s="56"/>
      <c r="CG96" s="56"/>
      <c r="CH96" s="56"/>
      <c r="CI96" s="56"/>
      <c r="CJ96" s="56"/>
      <c r="CL96" s="56"/>
      <c r="CM96" s="56"/>
      <c r="CN96" s="56"/>
      <c r="CO96" s="56"/>
      <c r="CP96" s="56"/>
      <c r="CQ96" s="56"/>
      <c r="CR96" s="56"/>
      <c r="CS96" s="56"/>
      <c r="CT96" s="56"/>
      <c r="CV96" s="56"/>
      <c r="CW96" s="56"/>
      <c r="CX96" s="56"/>
      <c r="CY96" s="56"/>
      <c r="CZ96" s="56"/>
      <c r="DA96" s="56"/>
      <c r="DB96" s="56"/>
      <c r="DC96" s="56"/>
      <c r="DD96" s="56"/>
      <c r="DF96" s="56"/>
      <c r="DG96" s="56"/>
      <c r="DH96" s="56"/>
      <c r="DI96" s="56"/>
      <c r="DJ96" s="56"/>
      <c r="DK96" s="56"/>
      <c r="DL96" s="56"/>
      <c r="DM96" s="56"/>
      <c r="DN96" s="56"/>
      <c r="DP96" s="56"/>
      <c r="DQ96" s="56"/>
      <c r="DR96" s="56"/>
      <c r="DS96" s="56"/>
      <c r="DT96" s="56"/>
      <c r="DU96" s="56"/>
      <c r="DV96" s="56"/>
      <c r="DW96" s="56"/>
      <c r="DX96" s="56"/>
      <c r="DZ96" s="56"/>
      <c r="EA96" s="56"/>
      <c r="EB96" s="56"/>
      <c r="EC96" s="56"/>
      <c r="ED96" s="56"/>
      <c r="EE96" s="56"/>
      <c r="EF96" s="56"/>
      <c r="EG96" s="56"/>
      <c r="EH96" s="56"/>
      <c r="EJ96" s="56"/>
      <c r="EK96" s="56"/>
      <c r="EL96" s="56"/>
      <c r="EM96" s="56"/>
      <c r="EN96" s="56"/>
      <c r="EO96" s="56"/>
      <c r="EP96" s="56"/>
      <c r="EQ96" s="56"/>
      <c r="ER96" s="56"/>
      <c r="ET96" s="56"/>
      <c r="EU96" s="56"/>
      <c r="EV96" s="56"/>
      <c r="EW96" s="56"/>
      <c r="EX96" s="56"/>
      <c r="EY96" s="56"/>
      <c r="EZ96" s="56"/>
      <c r="FA96" s="56"/>
      <c r="FB96" s="56"/>
      <c r="FD96" s="56"/>
      <c r="FE96" s="56"/>
      <c r="FF96" s="56"/>
      <c r="FG96" s="56"/>
      <c r="FH96" s="56"/>
      <c r="FI96" s="56"/>
      <c r="FJ96" s="56"/>
      <c r="FK96" s="56"/>
      <c r="FL96" s="56"/>
      <c r="FN96" s="56"/>
      <c r="FO96" s="56"/>
      <c r="FP96" s="56"/>
      <c r="FQ96" s="56"/>
      <c r="FR96" s="56"/>
      <c r="FS96" s="56"/>
      <c r="FT96" s="56"/>
      <c r="FU96" s="56"/>
      <c r="FV96" s="56"/>
      <c r="FX96" s="56"/>
      <c r="FY96" s="56"/>
      <c r="FZ96" s="56"/>
      <c r="GA96" s="56"/>
      <c r="GB96" s="56"/>
      <c r="GC96" s="56"/>
      <c r="GD96" s="56"/>
      <c r="GE96" s="56"/>
      <c r="GF96" s="56"/>
      <c r="GH96" s="56"/>
      <c r="GI96" s="56"/>
      <c r="GJ96" s="56"/>
      <c r="GK96" s="56"/>
      <c r="GL96" s="56"/>
      <c r="GM96" s="56"/>
      <c r="GN96" s="56"/>
      <c r="GO96" s="56"/>
      <c r="GP96" s="56"/>
      <c r="GR96" s="56"/>
      <c r="GS96" s="56"/>
      <c r="GT96" s="56"/>
      <c r="GU96" s="56"/>
      <c r="GV96" s="56"/>
      <c r="GW96" s="56"/>
      <c r="GX96" s="56"/>
      <c r="GY96" s="56"/>
      <c r="GZ96" s="56"/>
      <c r="HB96" s="56"/>
      <c r="HC96" s="56"/>
      <c r="HD96" s="56"/>
      <c r="HE96" s="56"/>
      <c r="HF96" s="56"/>
      <c r="HG96" s="56"/>
      <c r="HH96" s="56"/>
      <c r="HI96" s="56"/>
      <c r="HJ96" s="56"/>
      <c r="HL96" s="56"/>
      <c r="HM96" s="56"/>
      <c r="HN96" s="56"/>
      <c r="HO96" s="56"/>
      <c r="HP96" s="56"/>
      <c r="HQ96" s="56"/>
      <c r="HR96" s="56"/>
      <c r="HS96" s="56"/>
      <c r="HT96" s="56"/>
      <c r="HV96" s="56"/>
      <c r="HW96" s="56"/>
      <c r="HX96" s="56"/>
      <c r="HY96" s="56"/>
      <c r="HZ96" s="56"/>
      <c r="IA96" s="56"/>
      <c r="IB96" s="56"/>
      <c r="IC96" s="56"/>
      <c r="ID96" s="56"/>
      <c r="IF96" s="56"/>
      <c r="IG96" s="56"/>
      <c r="IH96" s="56"/>
      <c r="II96" s="56"/>
      <c r="IJ96" s="56"/>
      <c r="IK96" s="56"/>
      <c r="IL96" s="56"/>
      <c r="IM96" s="56"/>
      <c r="IN96" s="56"/>
      <c r="IP96" s="56"/>
      <c r="IQ96" s="56"/>
      <c r="IR96" s="56"/>
      <c r="IS96" s="56"/>
      <c r="IT96" s="56"/>
      <c r="IU96" s="56"/>
    </row>
    <row r="97" spans="1:255" ht="12.75" hidden="1" customHeight="1" thickBot="1" x14ac:dyDescent="0.25">
      <c r="A97" s="227"/>
      <c r="B97" s="106">
        <v>0</v>
      </c>
      <c r="C97" s="85" t="s">
        <v>73</v>
      </c>
      <c r="D97" s="86"/>
      <c r="E97" s="47"/>
      <c r="F97" s="47"/>
      <c r="G97" s="47"/>
      <c r="H97" s="48"/>
      <c r="I97" s="49"/>
      <c r="J97" s="56"/>
      <c r="K97" s="56"/>
      <c r="L97" s="56"/>
      <c r="M97" s="56"/>
      <c r="N97" s="56"/>
      <c r="O97" s="56"/>
      <c r="P97" s="56"/>
      <c r="Q97" s="56"/>
      <c r="R97" s="56"/>
      <c r="T97" s="56"/>
      <c r="U97" s="56"/>
      <c r="V97" s="56"/>
      <c r="W97" s="56"/>
      <c r="X97" s="56"/>
      <c r="Y97" s="56"/>
      <c r="Z97" s="56"/>
      <c r="AA97" s="56"/>
      <c r="AB97" s="56"/>
      <c r="AD97" s="56"/>
      <c r="AE97" s="56"/>
      <c r="AF97" s="56"/>
      <c r="AG97" s="56"/>
      <c r="AH97" s="56"/>
      <c r="AI97" s="56"/>
      <c r="AJ97" s="56"/>
      <c r="AK97" s="56"/>
      <c r="AL97" s="56"/>
      <c r="AN97" s="56"/>
      <c r="AO97" s="56"/>
      <c r="AP97" s="56"/>
      <c r="AQ97" s="56"/>
      <c r="AR97" s="56"/>
      <c r="AS97" s="56"/>
      <c r="AT97" s="56"/>
      <c r="AU97" s="56"/>
      <c r="AV97" s="56"/>
      <c r="AX97" s="56"/>
      <c r="AY97" s="56"/>
      <c r="AZ97" s="56"/>
      <c r="BA97" s="56"/>
      <c r="BB97" s="56"/>
      <c r="BC97" s="56"/>
      <c r="BD97" s="56"/>
      <c r="BE97" s="56"/>
      <c r="BF97" s="56"/>
      <c r="BH97" s="56"/>
      <c r="BI97" s="56"/>
      <c r="BJ97" s="56"/>
      <c r="BK97" s="56"/>
      <c r="BL97" s="56"/>
      <c r="BM97" s="56"/>
      <c r="BN97" s="56"/>
      <c r="BO97" s="56"/>
      <c r="BP97" s="56"/>
      <c r="BR97" s="56"/>
      <c r="BS97" s="56"/>
      <c r="BT97" s="56"/>
      <c r="BU97" s="56"/>
      <c r="BV97" s="56"/>
      <c r="BW97" s="56"/>
      <c r="BX97" s="56"/>
      <c r="BY97" s="56"/>
      <c r="BZ97" s="56"/>
      <c r="CB97" s="56"/>
      <c r="CC97" s="56"/>
      <c r="CD97" s="56"/>
      <c r="CE97" s="56"/>
      <c r="CF97" s="56"/>
      <c r="CG97" s="56"/>
      <c r="CH97" s="56"/>
      <c r="CI97" s="56"/>
      <c r="CJ97" s="56"/>
      <c r="CL97" s="56"/>
      <c r="CM97" s="56"/>
      <c r="CN97" s="56"/>
      <c r="CO97" s="56"/>
      <c r="CP97" s="56"/>
      <c r="CQ97" s="56"/>
      <c r="CR97" s="56"/>
      <c r="CS97" s="56"/>
      <c r="CT97" s="56"/>
      <c r="CV97" s="56"/>
      <c r="CW97" s="56"/>
      <c r="CX97" s="56"/>
      <c r="CY97" s="56"/>
      <c r="CZ97" s="56"/>
      <c r="DA97" s="56"/>
      <c r="DB97" s="56"/>
      <c r="DC97" s="56"/>
      <c r="DD97" s="56"/>
      <c r="DF97" s="56"/>
      <c r="DG97" s="56"/>
      <c r="DH97" s="56"/>
      <c r="DI97" s="56"/>
      <c r="DJ97" s="56"/>
      <c r="DK97" s="56"/>
      <c r="DL97" s="56"/>
      <c r="DM97" s="56"/>
      <c r="DN97" s="56"/>
      <c r="DP97" s="56"/>
      <c r="DQ97" s="56"/>
      <c r="DR97" s="56"/>
      <c r="DS97" s="56"/>
      <c r="DT97" s="56"/>
      <c r="DU97" s="56"/>
      <c r="DV97" s="56"/>
      <c r="DW97" s="56"/>
      <c r="DX97" s="56"/>
      <c r="DZ97" s="56"/>
      <c r="EA97" s="56"/>
      <c r="EB97" s="56"/>
      <c r="EC97" s="56"/>
      <c r="ED97" s="56"/>
      <c r="EE97" s="56"/>
      <c r="EF97" s="56"/>
      <c r="EG97" s="56"/>
      <c r="EH97" s="56"/>
      <c r="EJ97" s="56"/>
      <c r="EK97" s="56"/>
      <c r="EL97" s="56"/>
      <c r="EM97" s="56"/>
      <c r="EN97" s="56"/>
      <c r="EO97" s="56"/>
      <c r="EP97" s="56"/>
      <c r="EQ97" s="56"/>
      <c r="ER97" s="56"/>
      <c r="ET97" s="56"/>
      <c r="EU97" s="56"/>
      <c r="EV97" s="56"/>
      <c r="EW97" s="56"/>
      <c r="EX97" s="56"/>
      <c r="EY97" s="56"/>
      <c r="EZ97" s="56"/>
      <c r="FA97" s="56"/>
      <c r="FB97" s="56"/>
      <c r="FD97" s="56"/>
      <c r="FE97" s="56"/>
      <c r="FF97" s="56"/>
      <c r="FG97" s="56"/>
      <c r="FH97" s="56"/>
      <c r="FI97" s="56"/>
      <c r="FJ97" s="56"/>
      <c r="FK97" s="56"/>
      <c r="FL97" s="56"/>
      <c r="FN97" s="56"/>
      <c r="FO97" s="56"/>
      <c r="FP97" s="56"/>
      <c r="FQ97" s="56"/>
      <c r="FR97" s="56"/>
      <c r="FS97" s="56"/>
      <c r="FT97" s="56"/>
      <c r="FU97" s="56"/>
      <c r="FV97" s="56"/>
      <c r="FX97" s="56"/>
      <c r="FY97" s="56"/>
      <c r="FZ97" s="56"/>
      <c r="GA97" s="56"/>
      <c r="GB97" s="56"/>
      <c r="GC97" s="56"/>
      <c r="GD97" s="56"/>
      <c r="GE97" s="56"/>
      <c r="GF97" s="56"/>
      <c r="GH97" s="56"/>
      <c r="GI97" s="56"/>
      <c r="GJ97" s="56"/>
      <c r="GK97" s="56"/>
      <c r="GL97" s="56"/>
      <c r="GM97" s="56"/>
      <c r="GN97" s="56"/>
      <c r="GO97" s="56"/>
      <c r="GP97" s="56"/>
      <c r="GR97" s="56"/>
      <c r="GS97" s="56"/>
      <c r="GT97" s="56"/>
      <c r="GU97" s="56"/>
      <c r="GV97" s="56"/>
      <c r="GW97" s="56"/>
      <c r="GX97" s="56"/>
      <c r="GY97" s="56"/>
      <c r="GZ97" s="56"/>
      <c r="HB97" s="56"/>
      <c r="HC97" s="56"/>
      <c r="HD97" s="56"/>
      <c r="HE97" s="56"/>
      <c r="HF97" s="56"/>
      <c r="HG97" s="56"/>
      <c r="HH97" s="56"/>
      <c r="HI97" s="56"/>
      <c r="HJ97" s="56"/>
      <c r="HL97" s="56"/>
      <c r="HM97" s="56"/>
      <c r="HN97" s="56"/>
      <c r="HO97" s="56"/>
      <c r="HP97" s="56"/>
      <c r="HQ97" s="56"/>
      <c r="HR97" s="56"/>
      <c r="HS97" s="56"/>
      <c r="HT97" s="56"/>
      <c r="HV97" s="56"/>
      <c r="HW97" s="56"/>
      <c r="HX97" s="56"/>
      <c r="HY97" s="56"/>
      <c r="HZ97" s="56"/>
      <c r="IA97" s="56"/>
      <c r="IB97" s="56"/>
      <c r="IC97" s="56"/>
      <c r="ID97" s="56"/>
      <c r="IF97" s="56"/>
      <c r="IG97" s="56"/>
      <c r="IH97" s="56"/>
      <c r="II97" s="56"/>
      <c r="IJ97" s="56"/>
      <c r="IK97" s="56"/>
      <c r="IL97" s="56"/>
      <c r="IM97" s="56"/>
      <c r="IN97" s="56"/>
      <c r="IP97" s="56"/>
      <c r="IQ97" s="56"/>
      <c r="IR97" s="56"/>
      <c r="IS97" s="56"/>
      <c r="IT97" s="56"/>
      <c r="IU97" s="56"/>
    </row>
    <row r="98" spans="1:255" ht="12.75" hidden="1" customHeight="1" thickBot="1" x14ac:dyDescent="0.25">
      <c r="A98" s="227"/>
      <c r="B98" s="106">
        <v>0</v>
      </c>
      <c r="C98" s="85" t="s">
        <v>74</v>
      </c>
      <c r="D98" s="86"/>
      <c r="E98" s="47"/>
      <c r="F98" s="47"/>
      <c r="G98" s="47"/>
      <c r="H98" s="48"/>
      <c r="I98" s="49"/>
      <c r="J98" s="56"/>
      <c r="K98" s="56"/>
      <c r="L98" s="56"/>
      <c r="M98" s="56"/>
      <c r="N98" s="56"/>
      <c r="O98" s="56"/>
      <c r="P98" s="56"/>
      <c r="Q98" s="56"/>
      <c r="R98" s="56"/>
      <c r="T98" s="56"/>
      <c r="U98" s="56"/>
      <c r="V98" s="56"/>
      <c r="W98" s="56"/>
      <c r="X98" s="56"/>
      <c r="Y98" s="56"/>
      <c r="Z98" s="56"/>
      <c r="AA98" s="56"/>
      <c r="AB98" s="56"/>
      <c r="AD98" s="56"/>
      <c r="AE98" s="56"/>
      <c r="AF98" s="56"/>
      <c r="AG98" s="56"/>
      <c r="AH98" s="56"/>
      <c r="AI98" s="56"/>
      <c r="AJ98" s="56"/>
      <c r="AK98" s="56"/>
      <c r="AL98" s="56"/>
      <c r="AN98" s="56"/>
      <c r="AO98" s="56"/>
      <c r="AP98" s="56"/>
      <c r="AQ98" s="56"/>
      <c r="AR98" s="56"/>
      <c r="AS98" s="56"/>
      <c r="AT98" s="56"/>
      <c r="AU98" s="56"/>
      <c r="AV98" s="56"/>
      <c r="AX98" s="56"/>
      <c r="AY98" s="56"/>
      <c r="AZ98" s="56"/>
      <c r="BA98" s="56"/>
      <c r="BB98" s="56"/>
      <c r="BC98" s="56"/>
      <c r="BD98" s="56"/>
      <c r="BE98" s="56"/>
      <c r="BF98" s="56"/>
      <c r="BH98" s="56"/>
      <c r="BI98" s="56"/>
      <c r="BJ98" s="56"/>
      <c r="BK98" s="56"/>
      <c r="BL98" s="56"/>
      <c r="BM98" s="56"/>
      <c r="BN98" s="56"/>
      <c r="BO98" s="56"/>
      <c r="BP98" s="56"/>
      <c r="BR98" s="56"/>
      <c r="BS98" s="56"/>
      <c r="BT98" s="56"/>
      <c r="BU98" s="56"/>
      <c r="BV98" s="56"/>
      <c r="BW98" s="56"/>
      <c r="BX98" s="56"/>
      <c r="BY98" s="56"/>
      <c r="BZ98" s="56"/>
      <c r="CB98" s="56"/>
      <c r="CC98" s="56"/>
      <c r="CD98" s="56"/>
      <c r="CE98" s="56"/>
      <c r="CF98" s="56"/>
      <c r="CG98" s="56"/>
      <c r="CH98" s="56"/>
      <c r="CI98" s="56"/>
      <c r="CJ98" s="56"/>
      <c r="CL98" s="56"/>
      <c r="CM98" s="56"/>
      <c r="CN98" s="56"/>
      <c r="CO98" s="56"/>
      <c r="CP98" s="56"/>
      <c r="CQ98" s="56"/>
      <c r="CR98" s="56"/>
      <c r="CS98" s="56"/>
      <c r="CT98" s="56"/>
      <c r="CV98" s="56"/>
      <c r="CW98" s="56"/>
      <c r="CX98" s="56"/>
      <c r="CY98" s="56"/>
      <c r="CZ98" s="56"/>
      <c r="DA98" s="56"/>
      <c r="DB98" s="56"/>
      <c r="DC98" s="56"/>
      <c r="DD98" s="56"/>
      <c r="DF98" s="56"/>
      <c r="DG98" s="56"/>
      <c r="DH98" s="56"/>
      <c r="DI98" s="56"/>
      <c r="DJ98" s="56"/>
      <c r="DK98" s="56"/>
      <c r="DL98" s="56"/>
      <c r="DM98" s="56"/>
      <c r="DN98" s="56"/>
      <c r="DP98" s="56"/>
      <c r="DQ98" s="56"/>
      <c r="DR98" s="56"/>
      <c r="DS98" s="56"/>
      <c r="DT98" s="56"/>
      <c r="DU98" s="56"/>
      <c r="DV98" s="56"/>
      <c r="DW98" s="56"/>
      <c r="DX98" s="56"/>
      <c r="DZ98" s="56"/>
      <c r="EA98" s="56"/>
      <c r="EB98" s="56"/>
      <c r="EC98" s="56"/>
      <c r="ED98" s="56"/>
      <c r="EE98" s="56"/>
      <c r="EF98" s="56"/>
      <c r="EG98" s="56"/>
      <c r="EH98" s="56"/>
      <c r="EJ98" s="56"/>
      <c r="EK98" s="56"/>
      <c r="EL98" s="56"/>
      <c r="EM98" s="56"/>
      <c r="EN98" s="56"/>
      <c r="EO98" s="56"/>
      <c r="EP98" s="56"/>
      <c r="EQ98" s="56"/>
      <c r="ER98" s="56"/>
      <c r="ET98" s="56"/>
      <c r="EU98" s="56"/>
      <c r="EV98" s="56"/>
      <c r="EW98" s="56"/>
      <c r="EX98" s="56"/>
      <c r="EY98" s="56"/>
      <c r="EZ98" s="56"/>
      <c r="FA98" s="56"/>
      <c r="FB98" s="56"/>
      <c r="FD98" s="56"/>
      <c r="FE98" s="56"/>
      <c r="FF98" s="56"/>
      <c r="FG98" s="56"/>
      <c r="FH98" s="56"/>
      <c r="FI98" s="56"/>
      <c r="FJ98" s="56"/>
      <c r="FK98" s="56"/>
      <c r="FL98" s="56"/>
      <c r="FN98" s="56"/>
      <c r="FO98" s="56"/>
      <c r="FP98" s="56"/>
      <c r="FQ98" s="56"/>
      <c r="FR98" s="56"/>
      <c r="FS98" s="56"/>
      <c r="FT98" s="56"/>
      <c r="FU98" s="56"/>
      <c r="FV98" s="56"/>
      <c r="FX98" s="56"/>
      <c r="FY98" s="56"/>
      <c r="FZ98" s="56"/>
      <c r="GA98" s="56"/>
      <c r="GB98" s="56"/>
      <c r="GC98" s="56"/>
      <c r="GD98" s="56"/>
      <c r="GE98" s="56"/>
      <c r="GF98" s="56"/>
      <c r="GH98" s="56"/>
      <c r="GI98" s="56"/>
      <c r="GJ98" s="56"/>
      <c r="GK98" s="56"/>
      <c r="GL98" s="56"/>
      <c r="GM98" s="56"/>
      <c r="GN98" s="56"/>
      <c r="GO98" s="56"/>
      <c r="GP98" s="56"/>
      <c r="GR98" s="56"/>
      <c r="GS98" s="56"/>
      <c r="GT98" s="56"/>
      <c r="GU98" s="56"/>
      <c r="GV98" s="56"/>
      <c r="GW98" s="56"/>
      <c r="GX98" s="56"/>
      <c r="GY98" s="56"/>
      <c r="GZ98" s="56"/>
      <c r="HB98" s="56"/>
      <c r="HC98" s="56"/>
      <c r="HD98" s="56"/>
      <c r="HE98" s="56"/>
      <c r="HF98" s="56"/>
      <c r="HG98" s="56"/>
      <c r="HH98" s="56"/>
      <c r="HI98" s="56"/>
      <c r="HJ98" s="56"/>
      <c r="HL98" s="56"/>
      <c r="HM98" s="56"/>
      <c r="HN98" s="56"/>
      <c r="HO98" s="56"/>
      <c r="HP98" s="56"/>
      <c r="HQ98" s="56"/>
      <c r="HR98" s="56"/>
      <c r="HS98" s="56"/>
      <c r="HT98" s="56"/>
      <c r="HV98" s="56"/>
      <c r="HW98" s="56"/>
      <c r="HX98" s="56"/>
      <c r="HY98" s="56"/>
      <c r="HZ98" s="56"/>
      <c r="IA98" s="56"/>
      <c r="IB98" s="56"/>
      <c r="IC98" s="56"/>
      <c r="ID98" s="56"/>
      <c r="IF98" s="56"/>
      <c r="IG98" s="56"/>
      <c r="IH98" s="56"/>
      <c r="II98" s="56"/>
      <c r="IJ98" s="56"/>
      <c r="IK98" s="56"/>
      <c r="IL98" s="56"/>
      <c r="IM98" s="56"/>
      <c r="IN98" s="56"/>
      <c r="IP98" s="56"/>
      <c r="IQ98" s="56"/>
      <c r="IR98" s="56"/>
      <c r="IS98" s="56"/>
      <c r="IT98" s="56"/>
      <c r="IU98" s="56"/>
    </row>
    <row r="99" spans="1:255" ht="12.75" hidden="1" customHeight="1" thickBot="1" x14ac:dyDescent="0.25">
      <c r="A99" s="221"/>
      <c r="B99" s="106">
        <v>0</v>
      </c>
      <c r="C99" s="85" t="s">
        <v>75</v>
      </c>
      <c r="D99" s="86"/>
      <c r="E99" s="47"/>
      <c r="F99" s="47"/>
      <c r="G99" s="47"/>
      <c r="H99" s="48"/>
      <c r="I99" s="49"/>
      <c r="J99" s="56"/>
      <c r="K99" s="56"/>
      <c r="L99" s="56"/>
      <c r="M99" s="56"/>
      <c r="N99" s="56"/>
      <c r="O99" s="56"/>
      <c r="P99" s="56"/>
      <c r="Q99" s="56"/>
      <c r="R99" s="56"/>
      <c r="T99" s="56"/>
      <c r="U99" s="56"/>
      <c r="V99" s="56"/>
      <c r="W99" s="56"/>
      <c r="X99" s="56"/>
      <c r="Y99" s="56"/>
      <c r="Z99" s="56"/>
      <c r="AA99" s="56"/>
      <c r="AB99" s="56"/>
      <c r="AD99" s="56"/>
      <c r="AE99" s="56"/>
      <c r="AF99" s="56"/>
      <c r="AG99" s="56"/>
      <c r="AH99" s="56"/>
      <c r="AI99" s="56"/>
      <c r="AJ99" s="56"/>
      <c r="AK99" s="56"/>
      <c r="AL99" s="56"/>
      <c r="AN99" s="56"/>
      <c r="AO99" s="56"/>
      <c r="AP99" s="56"/>
      <c r="AQ99" s="56"/>
      <c r="AR99" s="56"/>
      <c r="AS99" s="56"/>
      <c r="AT99" s="56"/>
      <c r="AU99" s="56"/>
      <c r="AV99" s="56"/>
      <c r="AX99" s="56"/>
      <c r="AY99" s="56"/>
      <c r="AZ99" s="56"/>
      <c r="BA99" s="56"/>
      <c r="BB99" s="56"/>
      <c r="BC99" s="56"/>
      <c r="BD99" s="56"/>
      <c r="BE99" s="56"/>
      <c r="BF99" s="56"/>
      <c r="BH99" s="56"/>
      <c r="BI99" s="56"/>
      <c r="BJ99" s="56"/>
      <c r="BK99" s="56"/>
      <c r="BL99" s="56"/>
      <c r="BM99" s="56"/>
      <c r="BN99" s="56"/>
      <c r="BO99" s="56"/>
      <c r="BP99" s="56"/>
      <c r="BR99" s="56"/>
      <c r="BS99" s="56"/>
      <c r="BT99" s="56"/>
      <c r="BU99" s="56"/>
      <c r="BV99" s="56"/>
      <c r="BW99" s="56"/>
      <c r="BX99" s="56"/>
      <c r="BY99" s="56"/>
      <c r="BZ99" s="56"/>
      <c r="CB99" s="56"/>
      <c r="CC99" s="56"/>
      <c r="CD99" s="56"/>
      <c r="CE99" s="56"/>
      <c r="CF99" s="56"/>
      <c r="CG99" s="56"/>
      <c r="CH99" s="56"/>
      <c r="CI99" s="56"/>
      <c r="CJ99" s="56"/>
      <c r="CL99" s="56"/>
      <c r="CM99" s="56"/>
      <c r="CN99" s="56"/>
      <c r="CO99" s="56"/>
      <c r="CP99" s="56"/>
      <c r="CQ99" s="56"/>
      <c r="CR99" s="56"/>
      <c r="CS99" s="56"/>
      <c r="CT99" s="56"/>
      <c r="CV99" s="56"/>
      <c r="CW99" s="56"/>
      <c r="CX99" s="56"/>
      <c r="CY99" s="56"/>
      <c r="CZ99" s="56"/>
      <c r="DA99" s="56"/>
      <c r="DB99" s="56"/>
      <c r="DC99" s="56"/>
      <c r="DD99" s="56"/>
      <c r="DF99" s="56"/>
      <c r="DG99" s="56"/>
      <c r="DH99" s="56"/>
      <c r="DI99" s="56"/>
      <c r="DJ99" s="56"/>
      <c r="DK99" s="56"/>
      <c r="DL99" s="56"/>
      <c r="DM99" s="56"/>
      <c r="DN99" s="56"/>
      <c r="DP99" s="56"/>
      <c r="DQ99" s="56"/>
      <c r="DR99" s="56"/>
      <c r="DS99" s="56"/>
      <c r="DT99" s="56"/>
      <c r="DU99" s="56"/>
      <c r="DV99" s="56"/>
      <c r="DW99" s="56"/>
      <c r="DX99" s="56"/>
      <c r="DZ99" s="56"/>
      <c r="EA99" s="56"/>
      <c r="EB99" s="56"/>
      <c r="EC99" s="56"/>
      <c r="ED99" s="56"/>
      <c r="EE99" s="56"/>
      <c r="EF99" s="56"/>
      <c r="EG99" s="56"/>
      <c r="EH99" s="56"/>
      <c r="EJ99" s="56"/>
      <c r="EK99" s="56"/>
      <c r="EL99" s="56"/>
      <c r="EM99" s="56"/>
      <c r="EN99" s="56"/>
      <c r="EO99" s="56"/>
      <c r="EP99" s="56"/>
      <c r="EQ99" s="56"/>
      <c r="ER99" s="56"/>
      <c r="ET99" s="56"/>
      <c r="EU99" s="56"/>
      <c r="EV99" s="56"/>
      <c r="EW99" s="56"/>
      <c r="EX99" s="56"/>
      <c r="EY99" s="56"/>
      <c r="EZ99" s="56"/>
      <c r="FA99" s="56"/>
      <c r="FB99" s="56"/>
      <c r="FD99" s="56"/>
      <c r="FE99" s="56"/>
      <c r="FF99" s="56"/>
      <c r="FG99" s="56"/>
      <c r="FH99" s="56"/>
      <c r="FI99" s="56"/>
      <c r="FJ99" s="56"/>
      <c r="FK99" s="56"/>
      <c r="FL99" s="56"/>
      <c r="FN99" s="56"/>
      <c r="FO99" s="56"/>
      <c r="FP99" s="56"/>
      <c r="FQ99" s="56"/>
      <c r="FR99" s="56"/>
      <c r="FS99" s="56"/>
      <c r="FT99" s="56"/>
      <c r="FU99" s="56"/>
      <c r="FV99" s="56"/>
      <c r="FX99" s="56"/>
      <c r="FY99" s="56"/>
      <c r="FZ99" s="56"/>
      <c r="GA99" s="56"/>
      <c r="GB99" s="56"/>
      <c r="GC99" s="56"/>
      <c r="GD99" s="56"/>
      <c r="GE99" s="56"/>
      <c r="GF99" s="56"/>
      <c r="GH99" s="56"/>
      <c r="GI99" s="56"/>
      <c r="GJ99" s="56"/>
      <c r="GK99" s="56"/>
      <c r="GL99" s="56"/>
      <c r="GM99" s="56"/>
      <c r="GN99" s="56"/>
      <c r="GO99" s="56"/>
      <c r="GP99" s="56"/>
      <c r="GR99" s="56"/>
      <c r="GS99" s="56"/>
      <c r="GT99" s="56"/>
      <c r="GU99" s="56"/>
      <c r="GV99" s="56"/>
      <c r="GW99" s="56"/>
      <c r="GX99" s="56"/>
      <c r="GY99" s="56"/>
      <c r="GZ99" s="56"/>
      <c r="HB99" s="56"/>
      <c r="HC99" s="56"/>
      <c r="HD99" s="56"/>
      <c r="HE99" s="56"/>
      <c r="HF99" s="56"/>
      <c r="HG99" s="56"/>
      <c r="HH99" s="56"/>
      <c r="HI99" s="56"/>
      <c r="HJ99" s="56"/>
      <c r="HL99" s="56"/>
      <c r="HM99" s="56"/>
      <c r="HN99" s="56"/>
      <c r="HO99" s="56"/>
      <c r="HP99" s="56"/>
      <c r="HQ99" s="56"/>
      <c r="HR99" s="56"/>
      <c r="HS99" s="56"/>
      <c r="HT99" s="56"/>
      <c r="HV99" s="56"/>
      <c r="HW99" s="56"/>
      <c r="HX99" s="56"/>
      <c r="HY99" s="56"/>
      <c r="HZ99" s="56"/>
      <c r="IA99" s="56"/>
      <c r="IB99" s="56"/>
      <c r="IC99" s="56"/>
      <c r="ID99" s="56"/>
      <c r="IF99" s="56"/>
      <c r="IG99" s="56"/>
      <c r="IH99" s="56"/>
      <c r="II99" s="56"/>
      <c r="IJ99" s="56"/>
      <c r="IK99" s="56"/>
      <c r="IL99" s="56"/>
      <c r="IM99" s="56"/>
      <c r="IN99" s="56"/>
      <c r="IP99" s="56"/>
      <c r="IQ99" s="56"/>
      <c r="IR99" s="56"/>
      <c r="IS99" s="56"/>
      <c r="IT99" s="56"/>
      <c r="IU99" s="56"/>
    </row>
    <row r="100" spans="1:255" ht="12.75" hidden="1" customHeight="1" thickBot="1" x14ac:dyDescent="0.25">
      <c r="A100" s="221"/>
      <c r="B100" s="106">
        <v>0</v>
      </c>
      <c r="C100" s="85" t="s">
        <v>76</v>
      </c>
      <c r="D100" s="86"/>
      <c r="E100" s="47"/>
      <c r="F100" s="47"/>
      <c r="G100" s="47"/>
      <c r="H100" s="48"/>
      <c r="I100" s="49"/>
      <c r="J100" s="56"/>
      <c r="K100" s="56"/>
      <c r="L100" s="56"/>
      <c r="M100" s="56"/>
      <c r="N100" s="56"/>
      <c r="O100" s="56"/>
      <c r="P100" s="56"/>
      <c r="Q100" s="56"/>
      <c r="R100" s="56"/>
      <c r="T100" s="56"/>
      <c r="U100" s="56"/>
      <c r="V100" s="56"/>
      <c r="W100" s="56"/>
      <c r="X100" s="56"/>
      <c r="Y100" s="56"/>
      <c r="Z100" s="56"/>
      <c r="AA100" s="56"/>
      <c r="AB100" s="56"/>
      <c r="AD100" s="56"/>
      <c r="AE100" s="56"/>
      <c r="AF100" s="56"/>
      <c r="AG100" s="56"/>
      <c r="AH100" s="56"/>
      <c r="AI100" s="56"/>
      <c r="AJ100" s="56"/>
      <c r="AK100" s="56"/>
      <c r="AL100" s="56"/>
      <c r="AN100" s="56"/>
      <c r="AO100" s="56"/>
      <c r="AP100" s="56"/>
      <c r="AQ100" s="56"/>
      <c r="AR100" s="56"/>
      <c r="AS100" s="56"/>
      <c r="AT100" s="56"/>
      <c r="AU100" s="56"/>
      <c r="AV100" s="56"/>
      <c r="AX100" s="56"/>
      <c r="AY100" s="56"/>
      <c r="AZ100" s="56"/>
      <c r="BA100" s="56"/>
      <c r="BB100" s="56"/>
      <c r="BC100" s="56"/>
      <c r="BD100" s="56"/>
      <c r="BE100" s="56"/>
      <c r="BF100" s="56"/>
      <c r="BH100" s="56"/>
      <c r="BI100" s="56"/>
      <c r="BJ100" s="56"/>
      <c r="BK100" s="56"/>
      <c r="BL100" s="56"/>
      <c r="BM100" s="56"/>
      <c r="BN100" s="56"/>
      <c r="BO100" s="56"/>
      <c r="BP100" s="56"/>
      <c r="BR100" s="56"/>
      <c r="BS100" s="56"/>
      <c r="BT100" s="56"/>
      <c r="BU100" s="56"/>
      <c r="BV100" s="56"/>
      <c r="BW100" s="56"/>
      <c r="BX100" s="56"/>
      <c r="BY100" s="56"/>
      <c r="BZ100" s="56"/>
      <c r="CB100" s="56"/>
      <c r="CC100" s="56"/>
      <c r="CD100" s="56"/>
      <c r="CE100" s="56"/>
      <c r="CF100" s="56"/>
      <c r="CG100" s="56"/>
      <c r="CH100" s="56"/>
      <c r="CI100" s="56"/>
      <c r="CJ100" s="56"/>
      <c r="CL100" s="56"/>
      <c r="CM100" s="56"/>
      <c r="CN100" s="56"/>
      <c r="CO100" s="56"/>
      <c r="CP100" s="56"/>
      <c r="CQ100" s="56"/>
      <c r="CR100" s="56"/>
      <c r="CS100" s="56"/>
      <c r="CT100" s="56"/>
      <c r="CV100" s="56"/>
      <c r="CW100" s="56"/>
      <c r="CX100" s="56"/>
      <c r="CY100" s="56"/>
      <c r="CZ100" s="56"/>
      <c r="DA100" s="56"/>
      <c r="DB100" s="56"/>
      <c r="DC100" s="56"/>
      <c r="DD100" s="56"/>
      <c r="DF100" s="56"/>
      <c r="DG100" s="56"/>
      <c r="DH100" s="56"/>
      <c r="DI100" s="56"/>
      <c r="DJ100" s="56"/>
      <c r="DK100" s="56"/>
      <c r="DL100" s="56"/>
      <c r="DM100" s="56"/>
      <c r="DN100" s="56"/>
      <c r="DP100" s="56"/>
      <c r="DQ100" s="56"/>
      <c r="DR100" s="56"/>
      <c r="DS100" s="56"/>
      <c r="DT100" s="56"/>
      <c r="DU100" s="56"/>
      <c r="DV100" s="56"/>
      <c r="DW100" s="56"/>
      <c r="DX100" s="56"/>
      <c r="DZ100" s="56"/>
      <c r="EA100" s="56"/>
      <c r="EB100" s="56"/>
      <c r="EC100" s="56"/>
      <c r="ED100" s="56"/>
      <c r="EE100" s="56"/>
      <c r="EF100" s="56"/>
      <c r="EG100" s="56"/>
      <c r="EH100" s="56"/>
      <c r="EJ100" s="56"/>
      <c r="EK100" s="56"/>
      <c r="EL100" s="56"/>
      <c r="EM100" s="56"/>
      <c r="EN100" s="56"/>
      <c r="EO100" s="56"/>
      <c r="EP100" s="56"/>
      <c r="EQ100" s="56"/>
      <c r="ER100" s="56"/>
      <c r="ET100" s="56"/>
      <c r="EU100" s="56"/>
      <c r="EV100" s="56"/>
      <c r="EW100" s="56"/>
      <c r="EX100" s="56"/>
      <c r="EY100" s="56"/>
      <c r="EZ100" s="56"/>
      <c r="FA100" s="56"/>
      <c r="FB100" s="56"/>
      <c r="FD100" s="56"/>
      <c r="FE100" s="56"/>
      <c r="FF100" s="56"/>
      <c r="FG100" s="56"/>
      <c r="FH100" s="56"/>
      <c r="FI100" s="56"/>
      <c r="FJ100" s="56"/>
      <c r="FK100" s="56"/>
      <c r="FL100" s="56"/>
      <c r="FN100" s="56"/>
      <c r="FO100" s="56"/>
      <c r="FP100" s="56"/>
      <c r="FQ100" s="56"/>
      <c r="FR100" s="56"/>
      <c r="FS100" s="56"/>
      <c r="FT100" s="56"/>
      <c r="FU100" s="56"/>
      <c r="FV100" s="56"/>
      <c r="FX100" s="56"/>
      <c r="FY100" s="56"/>
      <c r="FZ100" s="56"/>
      <c r="GA100" s="56"/>
      <c r="GB100" s="56"/>
      <c r="GC100" s="56"/>
      <c r="GD100" s="56"/>
      <c r="GE100" s="56"/>
      <c r="GF100" s="56"/>
      <c r="GH100" s="56"/>
      <c r="GI100" s="56"/>
      <c r="GJ100" s="56"/>
      <c r="GK100" s="56"/>
      <c r="GL100" s="56"/>
      <c r="GM100" s="56"/>
      <c r="GN100" s="56"/>
      <c r="GO100" s="56"/>
      <c r="GP100" s="56"/>
      <c r="GR100" s="56"/>
      <c r="GS100" s="56"/>
      <c r="GT100" s="56"/>
      <c r="GU100" s="56"/>
      <c r="GV100" s="56"/>
      <c r="GW100" s="56"/>
      <c r="GX100" s="56"/>
      <c r="GY100" s="56"/>
      <c r="GZ100" s="56"/>
      <c r="HB100" s="56"/>
      <c r="HC100" s="56"/>
      <c r="HD100" s="56"/>
      <c r="HE100" s="56"/>
      <c r="HF100" s="56"/>
      <c r="HG100" s="56"/>
      <c r="HH100" s="56"/>
      <c r="HI100" s="56"/>
      <c r="HJ100" s="56"/>
      <c r="HL100" s="56"/>
      <c r="HM100" s="56"/>
      <c r="HN100" s="56"/>
      <c r="HO100" s="56"/>
      <c r="HP100" s="56"/>
      <c r="HQ100" s="56"/>
      <c r="HR100" s="56"/>
      <c r="HS100" s="56"/>
      <c r="HT100" s="56"/>
      <c r="HV100" s="56"/>
      <c r="HW100" s="56"/>
      <c r="HX100" s="56"/>
      <c r="HY100" s="56"/>
      <c r="HZ100" s="56"/>
      <c r="IA100" s="56"/>
      <c r="IB100" s="56"/>
      <c r="IC100" s="56"/>
      <c r="ID100" s="56"/>
      <c r="IF100" s="56"/>
      <c r="IG100" s="56"/>
      <c r="IH100" s="56"/>
      <c r="II100" s="56"/>
      <c r="IJ100" s="56"/>
      <c r="IK100" s="56"/>
      <c r="IL100" s="56"/>
      <c r="IM100" s="56"/>
      <c r="IN100" s="56"/>
      <c r="IP100" s="56"/>
      <c r="IQ100" s="56"/>
      <c r="IR100" s="56"/>
      <c r="IS100" s="56"/>
      <c r="IT100" s="56"/>
      <c r="IU100" s="56"/>
    </row>
    <row r="101" spans="1:255" ht="12.75" hidden="1" customHeight="1" thickBot="1" x14ac:dyDescent="0.25">
      <c r="A101" s="221"/>
      <c r="B101" s="106">
        <v>0</v>
      </c>
      <c r="C101" s="85" t="s">
        <v>77</v>
      </c>
      <c r="D101" s="86"/>
      <c r="E101" s="47"/>
      <c r="F101" s="47"/>
      <c r="G101" s="47"/>
      <c r="H101" s="48"/>
      <c r="I101" s="49"/>
      <c r="J101" s="56"/>
      <c r="K101" s="56"/>
      <c r="L101" s="56"/>
      <c r="M101" s="56"/>
      <c r="N101" s="56"/>
      <c r="O101" s="56"/>
      <c r="P101" s="56"/>
      <c r="Q101" s="56"/>
      <c r="R101" s="56"/>
      <c r="T101" s="56"/>
      <c r="U101" s="56"/>
      <c r="V101" s="56"/>
      <c r="W101" s="56"/>
      <c r="X101" s="56"/>
      <c r="Y101" s="56"/>
      <c r="Z101" s="56"/>
      <c r="AA101" s="56"/>
      <c r="AB101" s="56"/>
      <c r="AD101" s="56"/>
      <c r="AE101" s="56"/>
      <c r="AF101" s="56"/>
      <c r="AG101" s="56"/>
      <c r="AH101" s="56"/>
      <c r="AI101" s="56"/>
      <c r="AJ101" s="56"/>
      <c r="AK101" s="56"/>
      <c r="AL101" s="56"/>
      <c r="AN101" s="56"/>
      <c r="AO101" s="56"/>
      <c r="AP101" s="56"/>
      <c r="AQ101" s="56"/>
      <c r="AR101" s="56"/>
      <c r="AS101" s="56"/>
      <c r="AT101" s="56"/>
      <c r="AU101" s="56"/>
      <c r="AV101" s="56"/>
      <c r="AX101" s="56"/>
      <c r="AY101" s="56"/>
      <c r="AZ101" s="56"/>
      <c r="BA101" s="56"/>
      <c r="BB101" s="56"/>
      <c r="BC101" s="56"/>
      <c r="BD101" s="56"/>
      <c r="BE101" s="56"/>
      <c r="BF101" s="56"/>
      <c r="BH101" s="56"/>
      <c r="BI101" s="56"/>
      <c r="BJ101" s="56"/>
      <c r="BK101" s="56"/>
      <c r="BL101" s="56"/>
      <c r="BM101" s="56"/>
      <c r="BN101" s="56"/>
      <c r="BO101" s="56"/>
      <c r="BP101" s="56"/>
      <c r="BR101" s="56"/>
      <c r="BS101" s="56"/>
      <c r="BT101" s="56"/>
      <c r="BU101" s="56"/>
      <c r="BV101" s="56"/>
      <c r="BW101" s="56"/>
      <c r="BX101" s="56"/>
      <c r="BY101" s="56"/>
      <c r="BZ101" s="56"/>
      <c r="CB101" s="56"/>
      <c r="CC101" s="56"/>
      <c r="CD101" s="56"/>
      <c r="CE101" s="56"/>
      <c r="CF101" s="56"/>
      <c r="CG101" s="56"/>
      <c r="CH101" s="56"/>
      <c r="CI101" s="56"/>
      <c r="CJ101" s="56"/>
      <c r="CL101" s="56"/>
      <c r="CM101" s="56"/>
      <c r="CN101" s="56"/>
      <c r="CO101" s="56"/>
      <c r="CP101" s="56"/>
      <c r="CQ101" s="56"/>
      <c r="CR101" s="56"/>
      <c r="CS101" s="56"/>
      <c r="CT101" s="56"/>
      <c r="CV101" s="56"/>
      <c r="CW101" s="56"/>
      <c r="CX101" s="56"/>
      <c r="CY101" s="56"/>
      <c r="CZ101" s="56"/>
      <c r="DA101" s="56"/>
      <c r="DB101" s="56"/>
      <c r="DC101" s="56"/>
      <c r="DD101" s="56"/>
      <c r="DF101" s="56"/>
      <c r="DG101" s="56"/>
      <c r="DH101" s="56"/>
      <c r="DI101" s="56"/>
      <c r="DJ101" s="56"/>
      <c r="DK101" s="56"/>
      <c r="DL101" s="56"/>
      <c r="DM101" s="56"/>
      <c r="DN101" s="56"/>
      <c r="DP101" s="56"/>
      <c r="DQ101" s="56"/>
      <c r="DR101" s="56"/>
      <c r="DS101" s="56"/>
      <c r="DT101" s="56"/>
      <c r="DU101" s="56"/>
      <c r="DV101" s="56"/>
      <c r="DW101" s="56"/>
      <c r="DX101" s="56"/>
      <c r="DZ101" s="56"/>
      <c r="EA101" s="56"/>
      <c r="EB101" s="56"/>
      <c r="EC101" s="56"/>
      <c r="ED101" s="56"/>
      <c r="EE101" s="56"/>
      <c r="EF101" s="56"/>
      <c r="EG101" s="56"/>
      <c r="EH101" s="56"/>
      <c r="EJ101" s="56"/>
      <c r="EK101" s="56"/>
      <c r="EL101" s="56"/>
      <c r="EM101" s="56"/>
      <c r="EN101" s="56"/>
      <c r="EO101" s="56"/>
      <c r="EP101" s="56"/>
      <c r="EQ101" s="56"/>
      <c r="ER101" s="56"/>
      <c r="ET101" s="56"/>
      <c r="EU101" s="56"/>
      <c r="EV101" s="56"/>
      <c r="EW101" s="56"/>
      <c r="EX101" s="56"/>
      <c r="EY101" s="56"/>
      <c r="EZ101" s="56"/>
      <c r="FA101" s="56"/>
      <c r="FB101" s="56"/>
      <c r="FD101" s="56"/>
      <c r="FE101" s="56"/>
      <c r="FF101" s="56"/>
      <c r="FG101" s="56"/>
      <c r="FH101" s="56"/>
      <c r="FI101" s="56"/>
      <c r="FJ101" s="56"/>
      <c r="FK101" s="56"/>
      <c r="FL101" s="56"/>
      <c r="FN101" s="56"/>
      <c r="FO101" s="56"/>
      <c r="FP101" s="56"/>
      <c r="FQ101" s="56"/>
      <c r="FR101" s="56"/>
      <c r="FS101" s="56"/>
      <c r="FT101" s="56"/>
      <c r="FU101" s="56"/>
      <c r="FV101" s="56"/>
      <c r="FX101" s="56"/>
      <c r="FY101" s="56"/>
      <c r="FZ101" s="56"/>
      <c r="GA101" s="56"/>
      <c r="GB101" s="56"/>
      <c r="GC101" s="56"/>
      <c r="GD101" s="56"/>
      <c r="GE101" s="56"/>
      <c r="GF101" s="56"/>
      <c r="GH101" s="56"/>
      <c r="GI101" s="56"/>
      <c r="GJ101" s="56"/>
      <c r="GK101" s="56"/>
      <c r="GL101" s="56"/>
      <c r="GM101" s="56"/>
      <c r="GN101" s="56"/>
      <c r="GO101" s="56"/>
      <c r="GP101" s="56"/>
      <c r="GR101" s="56"/>
      <c r="GS101" s="56"/>
      <c r="GT101" s="56"/>
      <c r="GU101" s="56"/>
      <c r="GV101" s="56"/>
      <c r="GW101" s="56"/>
      <c r="GX101" s="56"/>
      <c r="GY101" s="56"/>
      <c r="GZ101" s="56"/>
      <c r="HB101" s="56"/>
      <c r="HC101" s="56"/>
      <c r="HD101" s="56"/>
      <c r="HE101" s="56"/>
      <c r="HF101" s="56"/>
      <c r="HG101" s="56"/>
      <c r="HH101" s="56"/>
      <c r="HI101" s="56"/>
      <c r="HJ101" s="56"/>
      <c r="HL101" s="56"/>
      <c r="HM101" s="56"/>
      <c r="HN101" s="56"/>
      <c r="HO101" s="56"/>
      <c r="HP101" s="56"/>
      <c r="HQ101" s="56"/>
      <c r="HR101" s="56"/>
      <c r="HS101" s="56"/>
      <c r="HT101" s="56"/>
      <c r="HV101" s="56"/>
      <c r="HW101" s="56"/>
      <c r="HX101" s="56"/>
      <c r="HY101" s="56"/>
      <c r="HZ101" s="56"/>
      <c r="IA101" s="56"/>
      <c r="IB101" s="56"/>
      <c r="IC101" s="56"/>
      <c r="ID101" s="56"/>
      <c r="IF101" s="56"/>
      <c r="IG101" s="56"/>
      <c r="IH101" s="56"/>
      <c r="II101" s="56"/>
      <c r="IJ101" s="56"/>
      <c r="IK101" s="56"/>
      <c r="IL101" s="56"/>
      <c r="IM101" s="56"/>
      <c r="IN101" s="56"/>
      <c r="IP101" s="56"/>
      <c r="IQ101" s="56"/>
      <c r="IR101" s="56"/>
      <c r="IS101" s="56"/>
      <c r="IT101" s="56"/>
      <c r="IU101" s="56"/>
    </row>
    <row r="102" spans="1:255" ht="12.75" hidden="1" customHeight="1" thickBot="1" x14ac:dyDescent="0.25">
      <c r="A102" s="221"/>
      <c r="B102" s="106">
        <v>0</v>
      </c>
      <c r="C102" s="85" t="s">
        <v>78</v>
      </c>
      <c r="D102" s="86"/>
      <c r="E102" s="47"/>
      <c r="F102" s="47"/>
      <c r="G102" s="47"/>
      <c r="H102" s="48"/>
      <c r="I102" s="49"/>
      <c r="J102" s="56"/>
      <c r="K102" s="56"/>
      <c r="L102" s="56"/>
      <c r="M102" s="56"/>
      <c r="N102" s="56"/>
      <c r="O102" s="56"/>
      <c r="P102" s="56"/>
      <c r="Q102" s="56"/>
      <c r="R102" s="56"/>
      <c r="T102" s="56"/>
      <c r="U102" s="56"/>
      <c r="V102" s="56"/>
      <c r="W102" s="56"/>
      <c r="X102" s="56"/>
      <c r="Y102" s="56"/>
      <c r="Z102" s="56"/>
      <c r="AA102" s="56"/>
      <c r="AB102" s="56"/>
      <c r="AD102" s="56"/>
      <c r="AE102" s="56"/>
      <c r="AF102" s="56"/>
      <c r="AG102" s="56"/>
      <c r="AH102" s="56"/>
      <c r="AI102" s="56"/>
      <c r="AJ102" s="56"/>
      <c r="AK102" s="56"/>
      <c r="AL102" s="56"/>
      <c r="AN102" s="56"/>
      <c r="AO102" s="56"/>
      <c r="AP102" s="56"/>
      <c r="AQ102" s="56"/>
      <c r="AR102" s="56"/>
      <c r="AS102" s="56"/>
      <c r="AT102" s="56"/>
      <c r="AU102" s="56"/>
      <c r="AV102" s="56"/>
      <c r="AX102" s="56"/>
      <c r="AY102" s="56"/>
      <c r="AZ102" s="56"/>
      <c r="BA102" s="56"/>
      <c r="BB102" s="56"/>
      <c r="BC102" s="56"/>
      <c r="BD102" s="56"/>
      <c r="BE102" s="56"/>
      <c r="BF102" s="56"/>
      <c r="BH102" s="56"/>
      <c r="BI102" s="56"/>
      <c r="BJ102" s="56"/>
      <c r="BK102" s="56"/>
      <c r="BL102" s="56"/>
      <c r="BM102" s="56"/>
      <c r="BN102" s="56"/>
      <c r="BO102" s="56"/>
      <c r="BP102" s="56"/>
      <c r="BR102" s="56"/>
      <c r="BS102" s="56"/>
      <c r="BT102" s="56"/>
      <c r="BU102" s="56"/>
      <c r="BV102" s="56"/>
      <c r="BW102" s="56"/>
      <c r="BX102" s="56"/>
      <c r="BY102" s="56"/>
      <c r="BZ102" s="56"/>
      <c r="CB102" s="56"/>
      <c r="CC102" s="56"/>
      <c r="CD102" s="56"/>
      <c r="CE102" s="56"/>
      <c r="CF102" s="56"/>
      <c r="CG102" s="56"/>
      <c r="CH102" s="56"/>
      <c r="CI102" s="56"/>
      <c r="CJ102" s="56"/>
      <c r="CL102" s="56"/>
      <c r="CM102" s="56"/>
      <c r="CN102" s="56"/>
      <c r="CO102" s="56"/>
      <c r="CP102" s="56"/>
      <c r="CQ102" s="56"/>
      <c r="CR102" s="56"/>
      <c r="CS102" s="56"/>
      <c r="CT102" s="56"/>
      <c r="CV102" s="56"/>
      <c r="CW102" s="56"/>
      <c r="CX102" s="56"/>
      <c r="CY102" s="56"/>
      <c r="CZ102" s="56"/>
      <c r="DA102" s="56"/>
      <c r="DB102" s="56"/>
      <c r="DC102" s="56"/>
      <c r="DD102" s="56"/>
      <c r="DF102" s="56"/>
      <c r="DG102" s="56"/>
      <c r="DH102" s="56"/>
      <c r="DI102" s="56"/>
      <c r="DJ102" s="56"/>
      <c r="DK102" s="56"/>
      <c r="DL102" s="56"/>
      <c r="DM102" s="56"/>
      <c r="DN102" s="56"/>
      <c r="DP102" s="56"/>
      <c r="DQ102" s="56"/>
      <c r="DR102" s="56"/>
      <c r="DS102" s="56"/>
      <c r="DT102" s="56"/>
      <c r="DU102" s="56"/>
      <c r="DV102" s="56"/>
      <c r="DW102" s="56"/>
      <c r="DX102" s="56"/>
      <c r="DZ102" s="56"/>
      <c r="EA102" s="56"/>
      <c r="EB102" s="56"/>
      <c r="EC102" s="56"/>
      <c r="ED102" s="56"/>
      <c r="EE102" s="56"/>
      <c r="EF102" s="56"/>
      <c r="EG102" s="56"/>
      <c r="EH102" s="56"/>
      <c r="EJ102" s="56"/>
      <c r="EK102" s="56"/>
      <c r="EL102" s="56"/>
      <c r="EM102" s="56"/>
      <c r="EN102" s="56"/>
      <c r="EO102" s="56"/>
      <c r="EP102" s="56"/>
      <c r="EQ102" s="56"/>
      <c r="ER102" s="56"/>
      <c r="ET102" s="56"/>
      <c r="EU102" s="56"/>
      <c r="EV102" s="56"/>
      <c r="EW102" s="56"/>
      <c r="EX102" s="56"/>
      <c r="EY102" s="56"/>
      <c r="EZ102" s="56"/>
      <c r="FA102" s="56"/>
      <c r="FB102" s="56"/>
      <c r="FD102" s="56"/>
      <c r="FE102" s="56"/>
      <c r="FF102" s="56"/>
      <c r="FG102" s="56"/>
      <c r="FH102" s="56"/>
      <c r="FI102" s="56"/>
      <c r="FJ102" s="56"/>
      <c r="FK102" s="56"/>
      <c r="FL102" s="56"/>
      <c r="FN102" s="56"/>
      <c r="FO102" s="56"/>
      <c r="FP102" s="56"/>
      <c r="FQ102" s="56"/>
      <c r="FR102" s="56"/>
      <c r="FS102" s="56"/>
      <c r="FT102" s="56"/>
      <c r="FU102" s="56"/>
      <c r="FV102" s="56"/>
      <c r="FX102" s="56"/>
      <c r="FY102" s="56"/>
      <c r="FZ102" s="56"/>
      <c r="GA102" s="56"/>
      <c r="GB102" s="56"/>
      <c r="GC102" s="56"/>
      <c r="GD102" s="56"/>
      <c r="GE102" s="56"/>
      <c r="GF102" s="56"/>
      <c r="GH102" s="56"/>
      <c r="GI102" s="56"/>
      <c r="GJ102" s="56"/>
      <c r="GK102" s="56"/>
      <c r="GL102" s="56"/>
      <c r="GM102" s="56"/>
      <c r="GN102" s="56"/>
      <c r="GO102" s="56"/>
      <c r="GP102" s="56"/>
      <c r="GR102" s="56"/>
      <c r="GS102" s="56"/>
      <c r="GT102" s="56"/>
      <c r="GU102" s="56"/>
      <c r="GV102" s="56"/>
      <c r="GW102" s="56"/>
      <c r="GX102" s="56"/>
      <c r="GY102" s="56"/>
      <c r="GZ102" s="56"/>
      <c r="HB102" s="56"/>
      <c r="HC102" s="56"/>
      <c r="HD102" s="56"/>
      <c r="HE102" s="56"/>
      <c r="HF102" s="56"/>
      <c r="HG102" s="56"/>
      <c r="HH102" s="56"/>
      <c r="HI102" s="56"/>
      <c r="HJ102" s="56"/>
      <c r="HL102" s="56"/>
      <c r="HM102" s="56"/>
      <c r="HN102" s="56"/>
      <c r="HO102" s="56"/>
      <c r="HP102" s="56"/>
      <c r="HQ102" s="56"/>
      <c r="HR102" s="56"/>
      <c r="HS102" s="56"/>
      <c r="HT102" s="56"/>
      <c r="HV102" s="56"/>
      <c r="HW102" s="56"/>
      <c r="HX102" s="56"/>
      <c r="HY102" s="56"/>
      <c r="HZ102" s="56"/>
      <c r="IA102" s="56"/>
      <c r="IB102" s="56"/>
      <c r="IC102" s="56"/>
      <c r="ID102" s="56"/>
      <c r="IF102" s="56"/>
      <c r="IG102" s="56"/>
      <c r="IH102" s="56"/>
      <c r="II102" s="56"/>
      <c r="IJ102" s="56"/>
      <c r="IK102" s="56"/>
      <c r="IL102" s="56"/>
      <c r="IM102" s="56"/>
      <c r="IN102" s="56"/>
      <c r="IP102" s="56"/>
      <c r="IQ102" s="56"/>
      <c r="IR102" s="56"/>
      <c r="IS102" s="56"/>
      <c r="IT102" s="56"/>
      <c r="IU102" s="56"/>
    </row>
    <row r="103" spans="1:255" ht="12.75" hidden="1" customHeight="1" thickBot="1" x14ac:dyDescent="0.25">
      <c r="A103" s="221"/>
      <c r="B103" s="106">
        <v>0</v>
      </c>
      <c r="C103" s="85" t="s">
        <v>79</v>
      </c>
      <c r="D103" s="86"/>
      <c r="E103" s="47"/>
      <c r="F103" s="47"/>
      <c r="G103" s="47"/>
      <c r="H103" s="48"/>
      <c r="I103" s="49"/>
      <c r="J103" s="56"/>
      <c r="K103" s="56"/>
      <c r="L103" s="56"/>
      <c r="M103" s="56"/>
      <c r="N103" s="56"/>
      <c r="O103" s="56"/>
      <c r="P103" s="56"/>
      <c r="Q103" s="56"/>
      <c r="R103" s="56"/>
      <c r="T103" s="56"/>
      <c r="U103" s="56"/>
      <c r="V103" s="56"/>
      <c r="W103" s="56"/>
      <c r="X103" s="56"/>
      <c r="Y103" s="56"/>
      <c r="Z103" s="56"/>
      <c r="AA103" s="56"/>
      <c r="AB103" s="56"/>
      <c r="AD103" s="56"/>
      <c r="AE103" s="56"/>
      <c r="AF103" s="56"/>
      <c r="AG103" s="56"/>
      <c r="AH103" s="56"/>
      <c r="AI103" s="56"/>
      <c r="AJ103" s="56"/>
      <c r="AK103" s="56"/>
      <c r="AL103" s="56"/>
      <c r="AN103" s="56"/>
      <c r="AO103" s="56"/>
      <c r="AP103" s="56"/>
      <c r="AQ103" s="56"/>
      <c r="AR103" s="56"/>
      <c r="AS103" s="56"/>
      <c r="AT103" s="56"/>
      <c r="AU103" s="56"/>
      <c r="AV103" s="56"/>
      <c r="AX103" s="56"/>
      <c r="AY103" s="56"/>
      <c r="AZ103" s="56"/>
      <c r="BA103" s="56"/>
      <c r="BB103" s="56"/>
      <c r="BC103" s="56"/>
      <c r="BD103" s="56"/>
      <c r="BE103" s="56"/>
      <c r="BF103" s="56"/>
      <c r="BH103" s="56"/>
      <c r="BI103" s="56"/>
      <c r="BJ103" s="56"/>
      <c r="BK103" s="56"/>
      <c r="BL103" s="56"/>
      <c r="BM103" s="56"/>
      <c r="BN103" s="56"/>
      <c r="BO103" s="56"/>
      <c r="BP103" s="56"/>
      <c r="BR103" s="56"/>
      <c r="BS103" s="56"/>
      <c r="BT103" s="56"/>
      <c r="BU103" s="56"/>
      <c r="BV103" s="56"/>
      <c r="BW103" s="56"/>
      <c r="BX103" s="56"/>
      <c r="BY103" s="56"/>
      <c r="BZ103" s="56"/>
      <c r="CB103" s="56"/>
      <c r="CC103" s="56"/>
      <c r="CD103" s="56"/>
      <c r="CE103" s="56"/>
      <c r="CF103" s="56"/>
      <c r="CG103" s="56"/>
      <c r="CH103" s="56"/>
      <c r="CI103" s="56"/>
      <c r="CJ103" s="56"/>
      <c r="CL103" s="56"/>
      <c r="CM103" s="56"/>
      <c r="CN103" s="56"/>
      <c r="CO103" s="56"/>
      <c r="CP103" s="56"/>
      <c r="CQ103" s="56"/>
      <c r="CR103" s="56"/>
      <c r="CS103" s="56"/>
      <c r="CT103" s="56"/>
      <c r="CV103" s="56"/>
      <c r="CW103" s="56"/>
      <c r="CX103" s="56"/>
      <c r="CY103" s="56"/>
      <c r="CZ103" s="56"/>
      <c r="DA103" s="56"/>
      <c r="DB103" s="56"/>
      <c r="DC103" s="56"/>
      <c r="DD103" s="56"/>
      <c r="DF103" s="56"/>
      <c r="DG103" s="56"/>
      <c r="DH103" s="56"/>
      <c r="DI103" s="56"/>
      <c r="DJ103" s="56"/>
      <c r="DK103" s="56"/>
      <c r="DL103" s="56"/>
      <c r="DM103" s="56"/>
      <c r="DN103" s="56"/>
      <c r="DP103" s="56"/>
      <c r="DQ103" s="56"/>
      <c r="DR103" s="56"/>
      <c r="DS103" s="56"/>
      <c r="DT103" s="56"/>
      <c r="DU103" s="56"/>
      <c r="DV103" s="56"/>
      <c r="DW103" s="56"/>
      <c r="DX103" s="56"/>
      <c r="DZ103" s="56"/>
      <c r="EA103" s="56"/>
      <c r="EB103" s="56"/>
      <c r="EC103" s="56"/>
      <c r="ED103" s="56"/>
      <c r="EE103" s="56"/>
      <c r="EF103" s="56"/>
      <c r="EG103" s="56"/>
      <c r="EH103" s="56"/>
      <c r="EJ103" s="56"/>
      <c r="EK103" s="56"/>
      <c r="EL103" s="56"/>
      <c r="EM103" s="56"/>
      <c r="EN103" s="56"/>
      <c r="EO103" s="56"/>
      <c r="EP103" s="56"/>
      <c r="EQ103" s="56"/>
      <c r="ER103" s="56"/>
      <c r="ET103" s="56"/>
      <c r="EU103" s="56"/>
      <c r="EV103" s="56"/>
      <c r="EW103" s="56"/>
      <c r="EX103" s="56"/>
      <c r="EY103" s="56"/>
      <c r="EZ103" s="56"/>
      <c r="FA103" s="56"/>
      <c r="FB103" s="56"/>
      <c r="FD103" s="56"/>
      <c r="FE103" s="56"/>
      <c r="FF103" s="56"/>
      <c r="FG103" s="56"/>
      <c r="FH103" s="56"/>
      <c r="FI103" s="56"/>
      <c r="FJ103" s="56"/>
      <c r="FK103" s="56"/>
      <c r="FL103" s="56"/>
      <c r="FN103" s="56"/>
      <c r="FO103" s="56"/>
      <c r="FP103" s="56"/>
      <c r="FQ103" s="56"/>
      <c r="FR103" s="56"/>
      <c r="FS103" s="56"/>
      <c r="FT103" s="56"/>
      <c r="FU103" s="56"/>
      <c r="FV103" s="56"/>
      <c r="FX103" s="56"/>
      <c r="FY103" s="56"/>
      <c r="FZ103" s="56"/>
      <c r="GA103" s="56"/>
      <c r="GB103" s="56"/>
      <c r="GC103" s="56"/>
      <c r="GD103" s="56"/>
      <c r="GE103" s="56"/>
      <c r="GF103" s="56"/>
      <c r="GH103" s="56"/>
      <c r="GI103" s="56"/>
      <c r="GJ103" s="56"/>
      <c r="GK103" s="56"/>
      <c r="GL103" s="56"/>
      <c r="GM103" s="56"/>
      <c r="GN103" s="56"/>
      <c r="GO103" s="56"/>
      <c r="GP103" s="56"/>
      <c r="GR103" s="56"/>
      <c r="GS103" s="56"/>
      <c r="GT103" s="56"/>
      <c r="GU103" s="56"/>
      <c r="GV103" s="56"/>
      <c r="GW103" s="56"/>
      <c r="GX103" s="56"/>
      <c r="GY103" s="56"/>
      <c r="GZ103" s="56"/>
      <c r="HB103" s="56"/>
      <c r="HC103" s="56"/>
      <c r="HD103" s="56"/>
      <c r="HE103" s="56"/>
      <c r="HF103" s="56"/>
      <c r="HG103" s="56"/>
      <c r="HH103" s="56"/>
      <c r="HI103" s="56"/>
      <c r="HJ103" s="56"/>
      <c r="HL103" s="56"/>
      <c r="HM103" s="56"/>
      <c r="HN103" s="56"/>
      <c r="HO103" s="56"/>
      <c r="HP103" s="56"/>
      <c r="HQ103" s="56"/>
      <c r="HR103" s="56"/>
      <c r="HS103" s="56"/>
      <c r="HT103" s="56"/>
      <c r="HV103" s="56"/>
      <c r="HW103" s="56"/>
      <c r="HX103" s="56"/>
      <c r="HY103" s="56"/>
      <c r="HZ103" s="56"/>
      <c r="IA103" s="56"/>
      <c r="IB103" s="56"/>
      <c r="IC103" s="56"/>
      <c r="ID103" s="56"/>
      <c r="IF103" s="56"/>
      <c r="IG103" s="56"/>
      <c r="IH103" s="56"/>
      <c r="II103" s="56"/>
      <c r="IJ103" s="56"/>
      <c r="IK103" s="56"/>
      <c r="IL103" s="56"/>
      <c r="IM103" s="56"/>
      <c r="IN103" s="56"/>
      <c r="IP103" s="56"/>
      <c r="IQ103" s="56"/>
      <c r="IR103" s="56"/>
      <c r="IS103" s="56"/>
      <c r="IT103" s="56"/>
      <c r="IU103" s="56"/>
    </row>
    <row r="104" spans="1:255" ht="12.75" hidden="1" customHeight="1" thickBot="1" x14ac:dyDescent="0.25">
      <c r="A104" s="221"/>
      <c r="B104" s="106">
        <v>0</v>
      </c>
      <c r="C104" s="85" t="s">
        <v>80</v>
      </c>
      <c r="D104" s="86"/>
      <c r="E104" s="47"/>
      <c r="F104" s="47"/>
      <c r="G104" s="47"/>
      <c r="H104" s="48"/>
      <c r="I104" s="49"/>
      <c r="J104" s="56"/>
      <c r="K104" s="56"/>
      <c r="L104" s="56"/>
      <c r="M104" s="56"/>
      <c r="N104" s="56"/>
      <c r="O104" s="56"/>
      <c r="P104" s="56"/>
      <c r="Q104" s="56"/>
      <c r="R104" s="56"/>
      <c r="T104" s="56"/>
      <c r="U104" s="56"/>
      <c r="V104" s="56"/>
      <c r="W104" s="56"/>
      <c r="X104" s="56"/>
      <c r="Y104" s="56"/>
      <c r="Z104" s="56"/>
      <c r="AA104" s="56"/>
      <c r="AB104" s="56"/>
      <c r="AD104" s="56"/>
      <c r="AE104" s="56"/>
      <c r="AF104" s="56"/>
      <c r="AG104" s="56"/>
      <c r="AH104" s="56"/>
      <c r="AI104" s="56"/>
      <c r="AJ104" s="56"/>
      <c r="AK104" s="56"/>
      <c r="AL104" s="56"/>
      <c r="AN104" s="56"/>
      <c r="AO104" s="56"/>
      <c r="AP104" s="56"/>
      <c r="AQ104" s="56"/>
      <c r="AR104" s="56"/>
      <c r="AS104" s="56"/>
      <c r="AT104" s="56"/>
      <c r="AU104" s="56"/>
      <c r="AV104" s="56"/>
      <c r="AX104" s="56"/>
      <c r="AY104" s="56"/>
      <c r="AZ104" s="56"/>
      <c r="BA104" s="56"/>
      <c r="BB104" s="56"/>
      <c r="BC104" s="56"/>
      <c r="BD104" s="56"/>
      <c r="BE104" s="56"/>
      <c r="BF104" s="56"/>
      <c r="BH104" s="56"/>
      <c r="BI104" s="56"/>
      <c r="BJ104" s="56"/>
      <c r="BK104" s="56"/>
      <c r="BL104" s="56"/>
      <c r="BM104" s="56"/>
      <c r="BN104" s="56"/>
      <c r="BO104" s="56"/>
      <c r="BP104" s="56"/>
      <c r="BR104" s="56"/>
      <c r="BS104" s="56"/>
      <c r="BT104" s="56"/>
      <c r="BU104" s="56"/>
      <c r="BV104" s="56"/>
      <c r="BW104" s="56"/>
      <c r="BX104" s="56"/>
      <c r="BY104" s="56"/>
      <c r="BZ104" s="56"/>
      <c r="CB104" s="56"/>
      <c r="CC104" s="56"/>
      <c r="CD104" s="56"/>
      <c r="CE104" s="56"/>
      <c r="CF104" s="56"/>
      <c r="CG104" s="56"/>
      <c r="CH104" s="56"/>
      <c r="CI104" s="56"/>
      <c r="CJ104" s="56"/>
      <c r="CL104" s="56"/>
      <c r="CM104" s="56"/>
      <c r="CN104" s="56"/>
      <c r="CO104" s="56"/>
      <c r="CP104" s="56"/>
      <c r="CQ104" s="56"/>
      <c r="CR104" s="56"/>
      <c r="CS104" s="56"/>
      <c r="CT104" s="56"/>
      <c r="CV104" s="56"/>
      <c r="CW104" s="56"/>
      <c r="CX104" s="56"/>
      <c r="CY104" s="56"/>
      <c r="CZ104" s="56"/>
      <c r="DA104" s="56"/>
      <c r="DB104" s="56"/>
      <c r="DC104" s="56"/>
      <c r="DD104" s="56"/>
      <c r="DF104" s="56"/>
      <c r="DG104" s="56"/>
      <c r="DH104" s="56"/>
      <c r="DI104" s="56"/>
      <c r="DJ104" s="56"/>
      <c r="DK104" s="56"/>
      <c r="DL104" s="56"/>
      <c r="DM104" s="56"/>
      <c r="DN104" s="56"/>
      <c r="DP104" s="56"/>
      <c r="DQ104" s="56"/>
      <c r="DR104" s="56"/>
      <c r="DS104" s="56"/>
      <c r="DT104" s="56"/>
      <c r="DU104" s="56"/>
      <c r="DV104" s="56"/>
      <c r="DW104" s="56"/>
      <c r="DX104" s="56"/>
      <c r="DZ104" s="56"/>
      <c r="EA104" s="56"/>
      <c r="EB104" s="56"/>
      <c r="EC104" s="56"/>
      <c r="ED104" s="56"/>
      <c r="EE104" s="56"/>
      <c r="EF104" s="56"/>
      <c r="EG104" s="56"/>
      <c r="EH104" s="56"/>
      <c r="EJ104" s="56"/>
      <c r="EK104" s="56"/>
      <c r="EL104" s="56"/>
      <c r="EM104" s="56"/>
      <c r="EN104" s="56"/>
      <c r="EO104" s="56"/>
      <c r="EP104" s="56"/>
      <c r="EQ104" s="56"/>
      <c r="ER104" s="56"/>
      <c r="ET104" s="56"/>
      <c r="EU104" s="56"/>
      <c r="EV104" s="56"/>
      <c r="EW104" s="56"/>
      <c r="EX104" s="56"/>
      <c r="EY104" s="56"/>
      <c r="EZ104" s="56"/>
      <c r="FA104" s="56"/>
      <c r="FB104" s="56"/>
      <c r="FD104" s="56"/>
      <c r="FE104" s="56"/>
      <c r="FF104" s="56"/>
      <c r="FG104" s="56"/>
      <c r="FH104" s="56"/>
      <c r="FI104" s="56"/>
      <c r="FJ104" s="56"/>
      <c r="FK104" s="56"/>
      <c r="FL104" s="56"/>
      <c r="FN104" s="56"/>
      <c r="FO104" s="56"/>
      <c r="FP104" s="56"/>
      <c r="FQ104" s="56"/>
      <c r="FR104" s="56"/>
      <c r="FS104" s="56"/>
      <c r="FT104" s="56"/>
      <c r="FU104" s="56"/>
      <c r="FV104" s="56"/>
      <c r="FX104" s="56"/>
      <c r="FY104" s="56"/>
      <c r="FZ104" s="56"/>
      <c r="GA104" s="56"/>
      <c r="GB104" s="56"/>
      <c r="GC104" s="56"/>
      <c r="GD104" s="56"/>
      <c r="GE104" s="56"/>
      <c r="GF104" s="56"/>
      <c r="GH104" s="56"/>
      <c r="GI104" s="56"/>
      <c r="GJ104" s="56"/>
      <c r="GK104" s="56"/>
      <c r="GL104" s="56"/>
      <c r="GM104" s="56"/>
      <c r="GN104" s="56"/>
      <c r="GO104" s="56"/>
      <c r="GP104" s="56"/>
      <c r="GR104" s="56"/>
      <c r="GS104" s="56"/>
      <c r="GT104" s="56"/>
      <c r="GU104" s="56"/>
      <c r="GV104" s="56"/>
      <c r="GW104" s="56"/>
      <c r="GX104" s="56"/>
      <c r="GY104" s="56"/>
      <c r="GZ104" s="56"/>
      <c r="HB104" s="56"/>
      <c r="HC104" s="56"/>
      <c r="HD104" s="56"/>
      <c r="HE104" s="56"/>
      <c r="HF104" s="56"/>
      <c r="HG104" s="56"/>
      <c r="HH104" s="56"/>
      <c r="HI104" s="56"/>
      <c r="HJ104" s="56"/>
      <c r="HL104" s="56"/>
      <c r="HM104" s="56"/>
      <c r="HN104" s="56"/>
      <c r="HO104" s="56"/>
      <c r="HP104" s="56"/>
      <c r="HQ104" s="56"/>
      <c r="HR104" s="56"/>
      <c r="HS104" s="56"/>
      <c r="HT104" s="56"/>
      <c r="HV104" s="56"/>
      <c r="HW104" s="56"/>
      <c r="HX104" s="56"/>
      <c r="HY104" s="56"/>
      <c r="HZ104" s="56"/>
      <c r="IA104" s="56"/>
      <c r="IB104" s="56"/>
      <c r="IC104" s="56"/>
      <c r="ID104" s="56"/>
      <c r="IF104" s="56"/>
      <c r="IG104" s="56"/>
      <c r="IH104" s="56"/>
      <c r="II104" s="56"/>
      <c r="IJ104" s="56"/>
      <c r="IK104" s="56"/>
      <c r="IL104" s="56"/>
      <c r="IM104" s="56"/>
      <c r="IN104" s="56"/>
      <c r="IP104" s="56"/>
      <c r="IQ104" s="56"/>
      <c r="IR104" s="56"/>
      <c r="IS104" s="56"/>
      <c r="IT104" s="56"/>
      <c r="IU104" s="56"/>
    </row>
    <row r="105" spans="1:255" ht="13.5" thickBot="1" x14ac:dyDescent="0.25">
      <c r="A105" s="221"/>
      <c r="B105" s="185"/>
      <c r="C105" s="70" t="s">
        <v>87</v>
      </c>
      <c r="D105" s="163"/>
      <c r="E105" s="53"/>
      <c r="F105" s="53"/>
      <c r="G105" s="53"/>
      <c r="H105" s="153"/>
      <c r="I105" s="49"/>
      <c r="J105" s="56"/>
      <c r="K105" s="56"/>
      <c r="L105" s="56"/>
      <c r="M105" s="56"/>
      <c r="N105" s="56"/>
      <c r="O105" s="56"/>
      <c r="P105" s="56"/>
      <c r="Q105" s="56"/>
      <c r="R105" s="56"/>
      <c r="T105" s="56"/>
      <c r="U105" s="56"/>
      <c r="V105" s="56"/>
      <c r="W105" s="56"/>
      <c r="X105" s="56"/>
      <c r="Y105" s="56"/>
      <c r="Z105" s="56"/>
      <c r="AA105" s="56"/>
      <c r="AB105" s="56"/>
      <c r="AD105" s="56"/>
      <c r="AE105" s="56"/>
      <c r="AF105" s="56"/>
      <c r="AG105" s="56"/>
      <c r="AH105" s="56"/>
      <c r="AI105" s="56"/>
      <c r="AJ105" s="56"/>
      <c r="AK105" s="56"/>
      <c r="AL105" s="56"/>
      <c r="AN105" s="56"/>
      <c r="AO105" s="56"/>
      <c r="AP105" s="56"/>
      <c r="AQ105" s="56"/>
      <c r="AR105" s="56"/>
      <c r="AS105" s="56"/>
      <c r="AT105" s="56"/>
      <c r="AU105" s="56"/>
      <c r="AV105" s="56"/>
      <c r="AX105" s="56"/>
      <c r="AY105" s="56"/>
      <c r="AZ105" s="56"/>
      <c r="BA105" s="56"/>
      <c r="BB105" s="56"/>
      <c r="BC105" s="56"/>
      <c r="BD105" s="56"/>
      <c r="BE105" s="56"/>
      <c r="BF105" s="56"/>
      <c r="BH105" s="56"/>
      <c r="BI105" s="56"/>
      <c r="BJ105" s="56"/>
      <c r="BK105" s="56"/>
      <c r="BL105" s="56"/>
      <c r="BM105" s="56"/>
      <c r="BN105" s="56"/>
      <c r="BO105" s="56"/>
      <c r="BP105" s="56"/>
      <c r="BR105" s="56"/>
      <c r="BS105" s="56"/>
      <c r="BT105" s="56"/>
      <c r="BU105" s="56"/>
      <c r="BV105" s="56"/>
      <c r="BW105" s="56"/>
      <c r="BX105" s="56"/>
      <c r="BY105" s="56"/>
      <c r="BZ105" s="56"/>
      <c r="CB105" s="56"/>
      <c r="CC105" s="56"/>
      <c r="CD105" s="56"/>
      <c r="CE105" s="56"/>
      <c r="CF105" s="56"/>
      <c r="CG105" s="56"/>
      <c r="CH105" s="56"/>
      <c r="CI105" s="56"/>
      <c r="CJ105" s="56"/>
      <c r="CL105" s="56"/>
      <c r="CM105" s="56"/>
      <c r="CN105" s="56"/>
      <c r="CO105" s="56"/>
      <c r="CP105" s="56"/>
      <c r="CQ105" s="56"/>
      <c r="CR105" s="56"/>
      <c r="CS105" s="56"/>
      <c r="CT105" s="56"/>
      <c r="CV105" s="56"/>
      <c r="CW105" s="56"/>
      <c r="CX105" s="56"/>
      <c r="CY105" s="56"/>
      <c r="CZ105" s="56"/>
      <c r="DA105" s="56"/>
      <c r="DB105" s="56"/>
      <c r="DC105" s="56"/>
      <c r="DD105" s="56"/>
      <c r="DF105" s="56"/>
      <c r="DG105" s="56"/>
      <c r="DH105" s="56"/>
      <c r="DI105" s="56"/>
      <c r="DJ105" s="56"/>
      <c r="DK105" s="56"/>
      <c r="DL105" s="56"/>
      <c r="DM105" s="56"/>
      <c r="DN105" s="56"/>
      <c r="DP105" s="56"/>
      <c r="DQ105" s="56"/>
      <c r="DR105" s="56"/>
      <c r="DS105" s="56"/>
      <c r="DT105" s="56"/>
      <c r="DU105" s="56"/>
      <c r="DV105" s="56"/>
      <c r="DW105" s="56"/>
      <c r="DX105" s="56"/>
      <c r="DZ105" s="56"/>
      <c r="EA105" s="56"/>
      <c r="EB105" s="56"/>
      <c r="EC105" s="56"/>
      <c r="ED105" s="56"/>
      <c r="EE105" s="56"/>
      <c r="EF105" s="56"/>
      <c r="EG105" s="56"/>
      <c r="EH105" s="56"/>
      <c r="EJ105" s="56"/>
      <c r="EK105" s="56"/>
      <c r="EL105" s="56"/>
      <c r="EM105" s="56"/>
      <c r="EN105" s="56"/>
      <c r="EO105" s="56"/>
      <c r="EP105" s="56"/>
      <c r="EQ105" s="56"/>
      <c r="ER105" s="56"/>
      <c r="ET105" s="56"/>
      <c r="EU105" s="56"/>
      <c r="EV105" s="56"/>
      <c r="EW105" s="56"/>
      <c r="EX105" s="56"/>
      <c r="EY105" s="56"/>
      <c r="EZ105" s="56"/>
      <c r="FA105" s="56"/>
      <c r="FB105" s="56"/>
      <c r="FD105" s="56"/>
      <c r="FE105" s="56"/>
      <c r="FF105" s="56"/>
      <c r="FG105" s="56"/>
      <c r="FH105" s="56"/>
      <c r="FI105" s="56"/>
      <c r="FJ105" s="56"/>
      <c r="FK105" s="56"/>
      <c r="FL105" s="56"/>
      <c r="FN105" s="56"/>
      <c r="FO105" s="56"/>
      <c r="FP105" s="56"/>
      <c r="FQ105" s="56"/>
      <c r="FR105" s="56"/>
      <c r="FS105" s="56"/>
      <c r="FT105" s="56"/>
      <c r="FU105" s="56"/>
      <c r="FV105" s="56"/>
      <c r="FX105" s="56"/>
      <c r="FY105" s="56"/>
      <c r="FZ105" s="56"/>
      <c r="GA105" s="56"/>
      <c r="GB105" s="56"/>
      <c r="GC105" s="56"/>
      <c r="GD105" s="56"/>
      <c r="GE105" s="56"/>
      <c r="GF105" s="56"/>
      <c r="GH105" s="56"/>
      <c r="GI105" s="56"/>
      <c r="GJ105" s="56"/>
      <c r="GK105" s="56"/>
      <c r="GL105" s="56"/>
      <c r="GM105" s="56"/>
      <c r="GN105" s="56"/>
      <c r="GO105" s="56"/>
      <c r="GP105" s="56"/>
      <c r="GR105" s="56"/>
      <c r="GS105" s="56"/>
      <c r="GT105" s="56"/>
      <c r="GU105" s="56"/>
      <c r="GV105" s="56"/>
      <c r="GW105" s="56"/>
      <c r="GX105" s="56"/>
      <c r="GY105" s="56"/>
      <c r="GZ105" s="56"/>
      <c r="HB105" s="56"/>
      <c r="HC105" s="56"/>
      <c r="HD105" s="56"/>
      <c r="HE105" s="56"/>
      <c r="HF105" s="56"/>
      <c r="HG105" s="56"/>
      <c r="HH105" s="56"/>
      <c r="HI105" s="56"/>
      <c r="HJ105" s="56"/>
      <c r="HL105" s="56"/>
      <c r="HM105" s="56"/>
      <c r="HN105" s="56"/>
      <c r="HO105" s="56"/>
      <c r="HP105" s="56"/>
      <c r="HQ105" s="56"/>
      <c r="HR105" s="56"/>
      <c r="HS105" s="56"/>
      <c r="HT105" s="56"/>
      <c r="HV105" s="56"/>
      <c r="HW105" s="56"/>
      <c r="HX105" s="56"/>
      <c r="HY105" s="56"/>
      <c r="HZ105" s="56"/>
      <c r="IA105" s="56"/>
      <c r="IB105" s="56"/>
      <c r="IC105" s="56"/>
      <c r="ID105" s="56"/>
      <c r="IF105" s="56"/>
      <c r="IG105" s="56"/>
      <c r="IH105" s="56"/>
      <c r="II105" s="56"/>
      <c r="IJ105" s="56"/>
      <c r="IK105" s="56"/>
      <c r="IL105" s="56"/>
      <c r="IM105" s="56"/>
      <c r="IN105" s="56"/>
      <c r="IP105" s="56"/>
      <c r="IQ105" s="56"/>
      <c r="IR105" s="56"/>
      <c r="IS105" s="56"/>
      <c r="IT105" s="56"/>
      <c r="IU105" s="56"/>
    </row>
    <row r="106" spans="1:255" ht="12.75" customHeight="1" thickBot="1" x14ac:dyDescent="0.25">
      <c r="A106" s="221"/>
      <c r="B106" s="18">
        <f>SUM(B93:B104)</f>
        <v>0</v>
      </c>
      <c r="C106" s="17"/>
      <c r="D106" s="18"/>
      <c r="E106" s="19"/>
      <c r="F106" s="17"/>
      <c r="G106" s="17"/>
      <c r="H106" s="18" t="s">
        <v>17</v>
      </c>
      <c r="I106" s="233">
        <f>SUM(I93:I105)</f>
        <v>0</v>
      </c>
      <c r="J106" s="56"/>
      <c r="K106" s="56"/>
      <c r="L106" s="56"/>
      <c r="M106" s="56"/>
      <c r="N106" s="56"/>
      <c r="O106" s="56"/>
      <c r="P106" s="56"/>
      <c r="Q106" s="56"/>
      <c r="R106" s="56"/>
      <c r="T106" s="56"/>
      <c r="U106" s="56"/>
      <c r="V106" s="56"/>
      <c r="W106" s="56"/>
      <c r="X106" s="56"/>
      <c r="Y106" s="56"/>
      <c r="Z106" s="56"/>
      <c r="AA106" s="56"/>
      <c r="AB106" s="56"/>
      <c r="AD106" s="56"/>
      <c r="AE106" s="56"/>
      <c r="AF106" s="56"/>
      <c r="AG106" s="56"/>
      <c r="AH106" s="56"/>
      <c r="AI106" s="56"/>
      <c r="AJ106" s="56"/>
      <c r="AK106" s="56"/>
      <c r="AL106" s="56"/>
      <c r="AN106" s="56"/>
      <c r="AO106" s="56"/>
      <c r="AP106" s="56"/>
      <c r="AQ106" s="56"/>
      <c r="AR106" s="56"/>
      <c r="AS106" s="56"/>
      <c r="AT106" s="56"/>
      <c r="AU106" s="56"/>
      <c r="AV106" s="56"/>
      <c r="AX106" s="56"/>
      <c r="AY106" s="56"/>
      <c r="AZ106" s="56"/>
      <c r="BA106" s="56"/>
      <c r="BB106" s="56"/>
      <c r="BC106" s="56"/>
      <c r="BD106" s="56"/>
      <c r="BE106" s="56"/>
      <c r="BF106" s="56"/>
      <c r="BH106" s="56"/>
      <c r="BI106" s="56"/>
      <c r="BJ106" s="56"/>
      <c r="BK106" s="56"/>
      <c r="BL106" s="56"/>
      <c r="BM106" s="56"/>
      <c r="BN106" s="56"/>
      <c r="BO106" s="56"/>
      <c r="BP106" s="56"/>
      <c r="BR106" s="56"/>
      <c r="BS106" s="56"/>
      <c r="BT106" s="56"/>
      <c r="BU106" s="56"/>
      <c r="BV106" s="56"/>
      <c r="BW106" s="56"/>
      <c r="BX106" s="56"/>
      <c r="BY106" s="56"/>
      <c r="BZ106" s="56"/>
      <c r="CB106" s="56"/>
      <c r="CC106" s="56"/>
      <c r="CD106" s="56"/>
      <c r="CE106" s="56"/>
      <c r="CF106" s="56"/>
      <c r="CG106" s="56"/>
      <c r="CH106" s="56"/>
      <c r="CI106" s="56"/>
      <c r="CJ106" s="56"/>
      <c r="CL106" s="56"/>
      <c r="CM106" s="56"/>
      <c r="CN106" s="56"/>
      <c r="CO106" s="56"/>
      <c r="CP106" s="56"/>
      <c r="CQ106" s="56"/>
      <c r="CR106" s="56"/>
      <c r="CS106" s="56"/>
      <c r="CT106" s="56"/>
      <c r="CV106" s="56"/>
      <c r="CW106" s="56"/>
      <c r="CX106" s="56"/>
      <c r="CY106" s="56"/>
      <c r="CZ106" s="56"/>
      <c r="DA106" s="56"/>
      <c r="DB106" s="56"/>
      <c r="DC106" s="56"/>
      <c r="DD106" s="56"/>
      <c r="DF106" s="56"/>
      <c r="DG106" s="56"/>
      <c r="DH106" s="56"/>
      <c r="DI106" s="56"/>
      <c r="DJ106" s="56"/>
      <c r="DK106" s="56"/>
      <c r="DL106" s="56"/>
      <c r="DM106" s="56"/>
      <c r="DN106" s="56"/>
      <c r="DP106" s="56"/>
      <c r="DQ106" s="56"/>
      <c r="DR106" s="56"/>
      <c r="DS106" s="56"/>
      <c r="DT106" s="56"/>
      <c r="DU106" s="56"/>
      <c r="DV106" s="56"/>
      <c r="DW106" s="56"/>
      <c r="DX106" s="56"/>
      <c r="DZ106" s="56"/>
      <c r="EA106" s="56"/>
      <c r="EB106" s="56"/>
      <c r="EC106" s="56"/>
      <c r="ED106" s="56"/>
      <c r="EE106" s="56"/>
      <c r="EF106" s="56"/>
      <c r="EG106" s="56"/>
      <c r="EH106" s="56"/>
      <c r="EJ106" s="56"/>
      <c r="EK106" s="56"/>
      <c r="EL106" s="56"/>
      <c r="EM106" s="56"/>
      <c r="EN106" s="56"/>
      <c r="EO106" s="56"/>
      <c r="EP106" s="56"/>
      <c r="EQ106" s="56"/>
      <c r="ER106" s="56"/>
      <c r="ET106" s="56"/>
      <c r="EU106" s="56"/>
      <c r="EV106" s="56"/>
      <c r="EW106" s="56"/>
      <c r="EX106" s="56"/>
      <c r="EY106" s="56"/>
      <c r="EZ106" s="56"/>
      <c r="FA106" s="56"/>
      <c r="FB106" s="56"/>
      <c r="FD106" s="56"/>
      <c r="FE106" s="56"/>
      <c r="FF106" s="56"/>
      <c r="FG106" s="56"/>
      <c r="FH106" s="56"/>
      <c r="FI106" s="56"/>
      <c r="FJ106" s="56"/>
      <c r="FK106" s="56"/>
      <c r="FL106" s="56"/>
      <c r="FN106" s="56"/>
      <c r="FO106" s="56"/>
      <c r="FP106" s="56"/>
      <c r="FQ106" s="56"/>
      <c r="FR106" s="56"/>
      <c r="FS106" s="56"/>
      <c r="FT106" s="56"/>
      <c r="FU106" s="56"/>
      <c r="FV106" s="56"/>
      <c r="FX106" s="56"/>
      <c r="FY106" s="56"/>
      <c r="FZ106" s="56"/>
      <c r="GA106" s="56"/>
      <c r="GB106" s="56"/>
      <c r="GC106" s="56"/>
      <c r="GD106" s="56"/>
      <c r="GE106" s="56"/>
      <c r="GF106" s="56"/>
      <c r="GH106" s="56"/>
      <c r="GI106" s="56"/>
      <c r="GJ106" s="56"/>
      <c r="GK106" s="56"/>
      <c r="GL106" s="56"/>
      <c r="GM106" s="56"/>
      <c r="GN106" s="56"/>
      <c r="GO106" s="56"/>
      <c r="GP106" s="56"/>
      <c r="GR106" s="56"/>
      <c r="GS106" s="56"/>
      <c r="GT106" s="56"/>
      <c r="GU106" s="56"/>
      <c r="GV106" s="56"/>
      <c r="GW106" s="56"/>
      <c r="GX106" s="56"/>
      <c r="GY106" s="56"/>
      <c r="GZ106" s="56"/>
      <c r="HB106" s="56"/>
      <c r="HC106" s="56"/>
      <c r="HD106" s="56"/>
      <c r="HE106" s="56"/>
      <c r="HF106" s="56"/>
      <c r="HG106" s="56"/>
      <c r="HH106" s="56"/>
      <c r="HI106" s="56"/>
      <c r="HJ106" s="56"/>
      <c r="HL106" s="56"/>
      <c r="HM106" s="56"/>
      <c r="HN106" s="56"/>
      <c r="HO106" s="56"/>
      <c r="HP106" s="56"/>
      <c r="HQ106" s="56"/>
      <c r="HR106" s="56"/>
      <c r="HS106" s="56"/>
      <c r="HT106" s="56"/>
      <c r="HV106" s="56"/>
      <c r="HW106" s="56"/>
      <c r="HX106" s="56"/>
      <c r="HY106" s="56"/>
      <c r="HZ106" s="56"/>
      <c r="IA106" s="56"/>
      <c r="IB106" s="56"/>
      <c r="IC106" s="56"/>
      <c r="ID106" s="56"/>
      <c r="IF106" s="56"/>
      <c r="IG106" s="56"/>
      <c r="IH106" s="56"/>
      <c r="II106" s="56"/>
      <c r="IJ106" s="56"/>
      <c r="IK106" s="56"/>
      <c r="IL106" s="56"/>
      <c r="IM106" s="56"/>
      <c r="IN106" s="56"/>
      <c r="IP106" s="56"/>
      <c r="IQ106" s="56"/>
      <c r="IR106" s="56"/>
      <c r="IS106" s="56"/>
      <c r="IT106" s="56"/>
      <c r="IU106" s="56"/>
    </row>
    <row r="107" spans="1:255" ht="64.5" thickBot="1" x14ac:dyDescent="0.25">
      <c r="A107" s="46" t="s">
        <v>97</v>
      </c>
      <c r="B107" s="114" t="s">
        <v>16</v>
      </c>
      <c r="C107" s="114" t="s">
        <v>5</v>
      </c>
      <c r="D107" s="114" t="s">
        <v>23</v>
      </c>
      <c r="E107" s="118" t="s">
        <v>18</v>
      </c>
      <c r="F107" s="114" t="s">
        <v>19</v>
      </c>
      <c r="G107" s="114" t="s">
        <v>10</v>
      </c>
      <c r="H107" s="114" t="s">
        <v>13</v>
      </c>
      <c r="I107" s="115" t="s">
        <v>12</v>
      </c>
      <c r="J107" s="56"/>
      <c r="K107" s="56"/>
      <c r="L107" s="56"/>
      <c r="M107" s="56"/>
      <c r="N107" s="56"/>
      <c r="O107" s="56"/>
      <c r="P107" s="56"/>
      <c r="Q107" s="56"/>
      <c r="R107" s="56"/>
      <c r="T107" s="56"/>
      <c r="U107" s="56"/>
      <c r="V107" s="56"/>
      <c r="W107" s="56"/>
      <c r="X107" s="56"/>
      <c r="Y107" s="56"/>
      <c r="Z107" s="56"/>
      <c r="AA107" s="56"/>
      <c r="AB107" s="56"/>
      <c r="AD107" s="56"/>
      <c r="AE107" s="56"/>
      <c r="AF107" s="56"/>
      <c r="AG107" s="56"/>
      <c r="AH107" s="56"/>
      <c r="AI107" s="56"/>
      <c r="AJ107" s="56"/>
      <c r="AK107" s="56"/>
      <c r="AL107" s="56"/>
      <c r="AN107" s="56"/>
      <c r="AO107" s="56"/>
      <c r="AP107" s="56"/>
      <c r="AQ107" s="56"/>
      <c r="AR107" s="56"/>
      <c r="AS107" s="56"/>
      <c r="AT107" s="56"/>
      <c r="AU107" s="56"/>
      <c r="AV107" s="56"/>
      <c r="AX107" s="56"/>
      <c r="AY107" s="56"/>
      <c r="AZ107" s="56"/>
      <c r="BA107" s="56"/>
      <c r="BB107" s="56"/>
      <c r="BC107" s="56"/>
      <c r="BD107" s="56"/>
      <c r="BE107" s="56"/>
      <c r="BF107" s="56"/>
      <c r="BH107" s="56"/>
      <c r="BI107" s="56"/>
      <c r="BJ107" s="56"/>
      <c r="BK107" s="56"/>
      <c r="BL107" s="56"/>
      <c r="BM107" s="56"/>
      <c r="BN107" s="56"/>
      <c r="BO107" s="56"/>
      <c r="BP107" s="56"/>
      <c r="BR107" s="56"/>
      <c r="BS107" s="56"/>
      <c r="BT107" s="56"/>
      <c r="BU107" s="56"/>
      <c r="BV107" s="56"/>
      <c r="BW107" s="56"/>
      <c r="BX107" s="56"/>
      <c r="BY107" s="56"/>
      <c r="BZ107" s="56"/>
      <c r="CB107" s="56"/>
      <c r="CC107" s="56"/>
      <c r="CD107" s="56"/>
      <c r="CE107" s="56"/>
      <c r="CF107" s="56"/>
      <c r="CG107" s="56"/>
      <c r="CH107" s="56"/>
      <c r="CI107" s="56"/>
      <c r="CJ107" s="56"/>
      <c r="CL107" s="56"/>
      <c r="CM107" s="56"/>
      <c r="CN107" s="56"/>
      <c r="CO107" s="56"/>
      <c r="CP107" s="56"/>
      <c r="CQ107" s="56"/>
      <c r="CR107" s="56"/>
      <c r="CS107" s="56"/>
      <c r="CT107" s="56"/>
      <c r="CV107" s="56"/>
      <c r="CW107" s="56"/>
      <c r="CX107" s="56"/>
      <c r="CY107" s="56"/>
      <c r="CZ107" s="56"/>
      <c r="DA107" s="56"/>
      <c r="DB107" s="56"/>
      <c r="DC107" s="56"/>
      <c r="DD107" s="56"/>
      <c r="DF107" s="56"/>
      <c r="DG107" s="56"/>
      <c r="DH107" s="56"/>
      <c r="DI107" s="56"/>
      <c r="DJ107" s="56"/>
      <c r="DK107" s="56"/>
      <c r="DL107" s="56"/>
      <c r="DM107" s="56"/>
      <c r="DN107" s="56"/>
      <c r="DP107" s="56"/>
      <c r="DQ107" s="56"/>
      <c r="DR107" s="56"/>
      <c r="DS107" s="56"/>
      <c r="DT107" s="56"/>
      <c r="DU107" s="56"/>
      <c r="DV107" s="56"/>
      <c r="DW107" s="56"/>
      <c r="DX107" s="56"/>
      <c r="DZ107" s="56"/>
      <c r="EA107" s="56"/>
      <c r="EB107" s="56"/>
      <c r="EC107" s="56"/>
      <c r="ED107" s="56"/>
      <c r="EE107" s="56"/>
      <c r="EF107" s="56"/>
      <c r="EG107" s="56"/>
      <c r="EH107" s="56"/>
      <c r="EJ107" s="56"/>
      <c r="EK107" s="56"/>
      <c r="EL107" s="56"/>
      <c r="EM107" s="56"/>
      <c r="EN107" s="56"/>
      <c r="EO107" s="56"/>
      <c r="EP107" s="56"/>
      <c r="EQ107" s="56"/>
      <c r="ER107" s="56"/>
      <c r="ET107" s="56"/>
      <c r="EU107" s="56"/>
      <c r="EV107" s="56"/>
      <c r="EW107" s="56"/>
      <c r="EX107" s="56"/>
      <c r="EY107" s="56"/>
      <c r="EZ107" s="56"/>
      <c r="FA107" s="56"/>
      <c r="FB107" s="56"/>
      <c r="FD107" s="56"/>
      <c r="FE107" s="56"/>
      <c r="FF107" s="56"/>
      <c r="FG107" s="56"/>
      <c r="FH107" s="56"/>
      <c r="FI107" s="56"/>
      <c r="FJ107" s="56"/>
      <c r="FK107" s="56"/>
      <c r="FL107" s="56"/>
      <c r="FN107" s="56"/>
      <c r="FO107" s="56"/>
      <c r="FP107" s="56"/>
      <c r="FQ107" s="56"/>
      <c r="FR107" s="56"/>
      <c r="FS107" s="56"/>
      <c r="FT107" s="56"/>
      <c r="FU107" s="56"/>
      <c r="FV107" s="56"/>
      <c r="FX107" s="56"/>
      <c r="FY107" s="56"/>
      <c r="FZ107" s="56"/>
      <c r="GA107" s="56"/>
      <c r="GB107" s="56"/>
      <c r="GC107" s="56"/>
      <c r="GD107" s="56"/>
      <c r="GE107" s="56"/>
      <c r="GF107" s="56"/>
      <c r="GH107" s="56"/>
      <c r="GI107" s="56"/>
      <c r="GJ107" s="56"/>
      <c r="GK107" s="56"/>
      <c r="GL107" s="56"/>
      <c r="GM107" s="56"/>
      <c r="GN107" s="56"/>
      <c r="GO107" s="56"/>
      <c r="GP107" s="56"/>
      <c r="GR107" s="56"/>
      <c r="GS107" s="56"/>
      <c r="GT107" s="56"/>
      <c r="GU107" s="56"/>
      <c r="GV107" s="56"/>
      <c r="GW107" s="56"/>
      <c r="GX107" s="56"/>
      <c r="GY107" s="56"/>
      <c r="GZ107" s="56"/>
      <c r="HB107" s="56"/>
      <c r="HC107" s="56"/>
      <c r="HD107" s="56"/>
      <c r="HE107" s="56"/>
      <c r="HF107" s="56"/>
      <c r="HG107" s="56"/>
      <c r="HH107" s="56"/>
      <c r="HI107" s="56"/>
      <c r="HJ107" s="56"/>
      <c r="HL107" s="56"/>
      <c r="HM107" s="56"/>
      <c r="HN107" s="56"/>
      <c r="HO107" s="56"/>
      <c r="HP107" s="56"/>
      <c r="HQ107" s="56"/>
      <c r="HR107" s="56"/>
      <c r="HS107" s="56"/>
      <c r="HT107" s="56"/>
      <c r="HV107" s="56"/>
      <c r="HW107" s="56"/>
      <c r="HX107" s="56"/>
      <c r="HY107" s="56"/>
      <c r="HZ107" s="56"/>
      <c r="IA107" s="56"/>
      <c r="IB107" s="56"/>
      <c r="IC107" s="56"/>
      <c r="ID107" s="56"/>
      <c r="IF107" s="56"/>
      <c r="IG107" s="56"/>
      <c r="IH107" s="56"/>
      <c r="II107" s="56"/>
      <c r="IJ107" s="56"/>
      <c r="IK107" s="56"/>
      <c r="IL107" s="56"/>
      <c r="IM107" s="56"/>
      <c r="IN107" s="56"/>
      <c r="IP107" s="56"/>
      <c r="IQ107" s="56"/>
      <c r="IR107" s="56"/>
      <c r="IS107" s="56"/>
      <c r="IT107" s="56"/>
      <c r="IU107" s="56"/>
    </row>
    <row r="108" spans="1:255" ht="12.75" customHeight="1" thickBot="1" x14ac:dyDescent="0.25">
      <c r="A108" s="655"/>
      <c r="B108" s="106"/>
      <c r="C108" s="85" t="s">
        <v>66</v>
      </c>
      <c r="D108" s="209"/>
      <c r="E108" s="213"/>
      <c r="F108" s="210"/>
      <c r="G108" s="213"/>
      <c r="H108" s="213"/>
      <c r="I108" s="49"/>
      <c r="J108" s="56"/>
      <c r="K108" s="56"/>
      <c r="L108" s="56"/>
      <c r="M108" s="56"/>
      <c r="N108" s="56"/>
      <c r="O108" s="56"/>
      <c r="P108" s="56"/>
      <c r="Q108" s="56"/>
      <c r="R108" s="56"/>
      <c r="T108" s="56"/>
      <c r="U108" s="56"/>
      <c r="V108" s="56"/>
      <c r="W108" s="56"/>
      <c r="X108" s="56"/>
      <c r="Y108" s="56"/>
      <c r="Z108" s="56"/>
      <c r="AA108" s="56"/>
      <c r="AB108" s="56"/>
      <c r="AD108" s="56"/>
      <c r="AE108" s="56"/>
      <c r="AF108" s="56"/>
      <c r="AG108" s="56"/>
      <c r="AH108" s="56"/>
      <c r="AI108" s="56"/>
      <c r="AJ108" s="56"/>
      <c r="AK108" s="56"/>
      <c r="AL108" s="56"/>
      <c r="AN108" s="56"/>
      <c r="AO108" s="56"/>
      <c r="AP108" s="56"/>
      <c r="AQ108" s="56"/>
      <c r="AR108" s="56"/>
      <c r="AS108" s="56"/>
      <c r="AT108" s="56"/>
      <c r="AU108" s="56"/>
      <c r="AV108" s="56"/>
      <c r="AX108" s="56"/>
      <c r="AY108" s="56"/>
      <c r="AZ108" s="56"/>
      <c r="BA108" s="56"/>
      <c r="BB108" s="56"/>
      <c r="BC108" s="56"/>
      <c r="BD108" s="56"/>
      <c r="BE108" s="56"/>
      <c r="BF108" s="56"/>
      <c r="BH108" s="56"/>
      <c r="BI108" s="56"/>
      <c r="BJ108" s="56"/>
      <c r="BK108" s="56"/>
      <c r="BL108" s="56"/>
      <c r="BM108" s="56"/>
      <c r="BN108" s="56"/>
      <c r="BO108" s="56"/>
      <c r="BP108" s="56"/>
      <c r="BR108" s="56"/>
      <c r="BS108" s="56"/>
      <c r="BT108" s="56"/>
      <c r="BU108" s="56"/>
      <c r="BV108" s="56"/>
      <c r="BW108" s="56"/>
      <c r="BX108" s="56"/>
      <c r="BY108" s="56"/>
      <c r="BZ108" s="56"/>
      <c r="CB108" s="56"/>
      <c r="CC108" s="56"/>
      <c r="CD108" s="56"/>
      <c r="CE108" s="56"/>
      <c r="CF108" s="56"/>
      <c r="CG108" s="56"/>
      <c r="CH108" s="56"/>
      <c r="CI108" s="56"/>
      <c r="CJ108" s="56"/>
      <c r="CL108" s="56"/>
      <c r="CM108" s="56"/>
      <c r="CN108" s="56"/>
      <c r="CO108" s="56"/>
      <c r="CP108" s="56"/>
      <c r="CQ108" s="56"/>
      <c r="CR108" s="56"/>
      <c r="CS108" s="56"/>
      <c r="CT108" s="56"/>
      <c r="CV108" s="56"/>
      <c r="CW108" s="56"/>
      <c r="CX108" s="56"/>
      <c r="CY108" s="56"/>
      <c r="CZ108" s="56"/>
      <c r="DA108" s="56"/>
      <c r="DB108" s="56"/>
      <c r="DC108" s="56"/>
      <c r="DD108" s="56"/>
      <c r="DF108" s="56"/>
      <c r="DG108" s="56"/>
      <c r="DH108" s="56"/>
      <c r="DI108" s="56"/>
      <c r="DJ108" s="56"/>
      <c r="DK108" s="56"/>
      <c r="DL108" s="56"/>
      <c r="DM108" s="56"/>
      <c r="DN108" s="56"/>
      <c r="DP108" s="56"/>
      <c r="DQ108" s="56"/>
      <c r="DR108" s="56"/>
      <c r="DS108" s="56"/>
      <c r="DT108" s="56"/>
      <c r="DU108" s="56"/>
      <c r="DV108" s="56"/>
      <c r="DW108" s="56"/>
      <c r="DX108" s="56"/>
      <c r="DZ108" s="56"/>
      <c r="EA108" s="56"/>
      <c r="EB108" s="56"/>
      <c r="EC108" s="56"/>
      <c r="ED108" s="56"/>
      <c r="EE108" s="56"/>
      <c r="EF108" s="56"/>
      <c r="EG108" s="56"/>
      <c r="EH108" s="56"/>
      <c r="EJ108" s="56"/>
      <c r="EK108" s="56"/>
      <c r="EL108" s="56"/>
      <c r="EM108" s="56"/>
      <c r="EN108" s="56"/>
      <c r="EO108" s="56"/>
      <c r="EP108" s="56"/>
      <c r="EQ108" s="56"/>
      <c r="ER108" s="56"/>
      <c r="ET108" s="56"/>
      <c r="EU108" s="56"/>
      <c r="EV108" s="56"/>
      <c r="EW108" s="56"/>
      <c r="EX108" s="56"/>
      <c r="EY108" s="56"/>
      <c r="EZ108" s="56"/>
      <c r="FA108" s="56"/>
      <c r="FB108" s="56"/>
      <c r="FD108" s="56"/>
      <c r="FE108" s="56"/>
      <c r="FF108" s="56"/>
      <c r="FG108" s="56"/>
      <c r="FH108" s="56"/>
      <c r="FI108" s="56"/>
      <c r="FJ108" s="56"/>
      <c r="FK108" s="56"/>
      <c r="FL108" s="56"/>
      <c r="FN108" s="56"/>
      <c r="FO108" s="56"/>
      <c r="FP108" s="56"/>
      <c r="FQ108" s="56"/>
      <c r="FR108" s="56"/>
      <c r="FS108" s="56"/>
      <c r="FT108" s="56"/>
      <c r="FU108" s="56"/>
      <c r="FV108" s="56"/>
      <c r="FX108" s="56"/>
      <c r="FY108" s="56"/>
      <c r="FZ108" s="56"/>
      <c r="GA108" s="56"/>
      <c r="GB108" s="56"/>
      <c r="GC108" s="56"/>
      <c r="GD108" s="56"/>
      <c r="GE108" s="56"/>
      <c r="GF108" s="56"/>
      <c r="GH108" s="56"/>
      <c r="GI108" s="56"/>
      <c r="GJ108" s="56"/>
      <c r="GK108" s="56"/>
      <c r="GL108" s="56"/>
      <c r="GM108" s="56"/>
      <c r="GN108" s="56"/>
      <c r="GO108" s="56"/>
      <c r="GP108" s="56"/>
      <c r="GR108" s="56"/>
      <c r="GS108" s="56"/>
      <c r="GT108" s="56"/>
      <c r="GU108" s="56"/>
      <c r="GV108" s="56"/>
      <c r="GW108" s="56"/>
      <c r="GX108" s="56"/>
      <c r="GY108" s="56"/>
      <c r="GZ108" s="56"/>
      <c r="HB108" s="56"/>
      <c r="HC108" s="56"/>
      <c r="HD108" s="56"/>
      <c r="HE108" s="56"/>
      <c r="HF108" s="56"/>
      <c r="HG108" s="56"/>
      <c r="HH108" s="56"/>
      <c r="HI108" s="56"/>
      <c r="HJ108" s="56"/>
      <c r="HL108" s="56"/>
      <c r="HM108" s="56"/>
      <c r="HN108" s="56"/>
      <c r="HO108" s="56"/>
      <c r="HP108" s="56"/>
      <c r="HQ108" s="56"/>
      <c r="HR108" s="56"/>
      <c r="HS108" s="56"/>
      <c r="HT108" s="56"/>
      <c r="HV108" s="56"/>
      <c r="HW108" s="56"/>
      <c r="HX108" s="56"/>
      <c r="HY108" s="56"/>
      <c r="HZ108" s="56"/>
      <c r="IA108" s="56"/>
      <c r="IB108" s="56"/>
      <c r="IC108" s="56"/>
      <c r="ID108" s="56"/>
      <c r="IF108" s="56"/>
      <c r="IG108" s="56"/>
      <c r="IH108" s="56"/>
      <c r="II108" s="56"/>
      <c r="IJ108" s="56"/>
      <c r="IK108" s="56"/>
      <c r="IL108" s="56"/>
      <c r="IM108" s="56"/>
      <c r="IN108" s="56"/>
      <c r="IP108" s="56"/>
      <c r="IQ108" s="56"/>
      <c r="IR108" s="56"/>
      <c r="IS108" s="56"/>
      <c r="IT108" s="56"/>
      <c r="IU108" s="56"/>
    </row>
    <row r="109" spans="1:255" ht="12.75" customHeight="1" thickBot="1" x14ac:dyDescent="0.25">
      <c r="A109" s="656"/>
      <c r="B109" s="106"/>
      <c r="C109" s="85" t="s">
        <v>67</v>
      </c>
      <c r="D109" s="10"/>
      <c r="E109" s="302"/>
      <c r="F109" s="20"/>
      <c r="G109" s="302"/>
      <c r="H109" s="302"/>
      <c r="I109" s="49"/>
      <c r="J109" s="56"/>
      <c r="K109" s="56"/>
      <c r="L109" s="56"/>
      <c r="M109" s="56"/>
      <c r="N109" s="56"/>
      <c r="O109" s="56"/>
      <c r="P109" s="56"/>
      <c r="Q109" s="56"/>
      <c r="R109" s="56"/>
      <c r="T109" s="56"/>
      <c r="U109" s="56"/>
      <c r="V109" s="56"/>
      <c r="W109" s="56"/>
      <c r="X109" s="56"/>
      <c r="Y109" s="56"/>
      <c r="Z109" s="56"/>
      <c r="AA109" s="56"/>
      <c r="AB109" s="56"/>
      <c r="AD109" s="56"/>
      <c r="AE109" s="56"/>
      <c r="AF109" s="56"/>
      <c r="AG109" s="56"/>
      <c r="AH109" s="56"/>
      <c r="AI109" s="56"/>
      <c r="AJ109" s="56"/>
      <c r="AK109" s="56"/>
      <c r="AL109" s="56"/>
      <c r="AN109" s="56"/>
      <c r="AO109" s="56"/>
      <c r="AP109" s="56"/>
      <c r="AQ109" s="56"/>
      <c r="AR109" s="56"/>
      <c r="AS109" s="56"/>
      <c r="AT109" s="56"/>
      <c r="AU109" s="56"/>
      <c r="AV109" s="56"/>
      <c r="AX109" s="56"/>
      <c r="AY109" s="56"/>
      <c r="AZ109" s="56"/>
      <c r="BA109" s="56"/>
      <c r="BB109" s="56"/>
      <c r="BC109" s="56"/>
      <c r="BD109" s="56"/>
      <c r="BE109" s="56"/>
      <c r="BF109" s="56"/>
      <c r="BH109" s="56"/>
      <c r="BI109" s="56"/>
      <c r="BJ109" s="56"/>
      <c r="BK109" s="56"/>
      <c r="BL109" s="56"/>
      <c r="BM109" s="56"/>
      <c r="BN109" s="56"/>
      <c r="BO109" s="56"/>
      <c r="BP109" s="56"/>
      <c r="BR109" s="56"/>
      <c r="BS109" s="56"/>
      <c r="BT109" s="56"/>
      <c r="BU109" s="56"/>
      <c r="BV109" s="56"/>
      <c r="BW109" s="56"/>
      <c r="BX109" s="56"/>
      <c r="BY109" s="56"/>
      <c r="BZ109" s="56"/>
      <c r="CB109" s="56"/>
      <c r="CC109" s="56"/>
      <c r="CD109" s="56"/>
      <c r="CE109" s="56"/>
      <c r="CF109" s="56"/>
      <c r="CG109" s="56"/>
      <c r="CH109" s="56"/>
      <c r="CI109" s="56"/>
      <c r="CJ109" s="56"/>
      <c r="CL109" s="56"/>
      <c r="CM109" s="56"/>
      <c r="CN109" s="56"/>
      <c r="CO109" s="56"/>
      <c r="CP109" s="56"/>
      <c r="CQ109" s="56"/>
      <c r="CR109" s="56"/>
      <c r="CS109" s="56"/>
      <c r="CT109" s="56"/>
      <c r="CV109" s="56"/>
      <c r="CW109" s="56"/>
      <c r="CX109" s="56"/>
      <c r="CY109" s="56"/>
      <c r="CZ109" s="56"/>
      <c r="DA109" s="56"/>
      <c r="DB109" s="56"/>
      <c r="DC109" s="56"/>
      <c r="DD109" s="56"/>
      <c r="DF109" s="56"/>
      <c r="DG109" s="56"/>
      <c r="DH109" s="56"/>
      <c r="DI109" s="56"/>
      <c r="DJ109" s="56"/>
      <c r="DK109" s="56"/>
      <c r="DL109" s="56"/>
      <c r="DM109" s="56"/>
      <c r="DN109" s="56"/>
      <c r="DP109" s="56"/>
      <c r="DQ109" s="56"/>
      <c r="DR109" s="56"/>
      <c r="DS109" s="56"/>
      <c r="DT109" s="56"/>
      <c r="DU109" s="56"/>
      <c r="DV109" s="56"/>
      <c r="DW109" s="56"/>
      <c r="DX109" s="56"/>
      <c r="DZ109" s="56"/>
      <c r="EA109" s="56"/>
      <c r="EB109" s="56"/>
      <c r="EC109" s="56"/>
      <c r="ED109" s="56"/>
      <c r="EE109" s="56"/>
      <c r="EF109" s="56"/>
      <c r="EG109" s="56"/>
      <c r="EH109" s="56"/>
      <c r="EJ109" s="56"/>
      <c r="EK109" s="56"/>
      <c r="EL109" s="56"/>
      <c r="EM109" s="56"/>
      <c r="EN109" s="56"/>
      <c r="EO109" s="56"/>
      <c r="EP109" s="56"/>
      <c r="EQ109" s="56"/>
      <c r="ER109" s="56"/>
      <c r="ET109" s="56"/>
      <c r="EU109" s="56"/>
      <c r="EV109" s="56"/>
      <c r="EW109" s="56"/>
      <c r="EX109" s="56"/>
      <c r="EY109" s="56"/>
      <c r="EZ109" s="56"/>
      <c r="FA109" s="56"/>
      <c r="FB109" s="56"/>
      <c r="FD109" s="56"/>
      <c r="FE109" s="56"/>
      <c r="FF109" s="56"/>
      <c r="FG109" s="56"/>
      <c r="FH109" s="56"/>
      <c r="FI109" s="56"/>
      <c r="FJ109" s="56"/>
      <c r="FK109" s="56"/>
      <c r="FL109" s="56"/>
      <c r="FN109" s="56"/>
      <c r="FO109" s="56"/>
      <c r="FP109" s="56"/>
      <c r="FQ109" s="56"/>
      <c r="FR109" s="56"/>
      <c r="FS109" s="56"/>
      <c r="FT109" s="56"/>
      <c r="FU109" s="56"/>
      <c r="FV109" s="56"/>
      <c r="FX109" s="56"/>
      <c r="FY109" s="56"/>
      <c r="FZ109" s="56"/>
      <c r="GA109" s="56"/>
      <c r="GB109" s="56"/>
      <c r="GC109" s="56"/>
      <c r="GD109" s="56"/>
      <c r="GE109" s="56"/>
      <c r="GF109" s="56"/>
      <c r="GH109" s="56"/>
      <c r="GI109" s="56"/>
      <c r="GJ109" s="56"/>
      <c r="GK109" s="56"/>
      <c r="GL109" s="56"/>
      <c r="GM109" s="56"/>
      <c r="GN109" s="56"/>
      <c r="GO109" s="56"/>
      <c r="GP109" s="56"/>
      <c r="GR109" s="56"/>
      <c r="GS109" s="56"/>
      <c r="GT109" s="56"/>
      <c r="GU109" s="56"/>
      <c r="GV109" s="56"/>
      <c r="GW109" s="56"/>
      <c r="GX109" s="56"/>
      <c r="GY109" s="56"/>
      <c r="GZ109" s="56"/>
      <c r="HB109" s="56"/>
      <c r="HC109" s="56"/>
      <c r="HD109" s="56"/>
      <c r="HE109" s="56"/>
      <c r="HF109" s="56"/>
      <c r="HG109" s="56"/>
      <c r="HH109" s="56"/>
      <c r="HI109" s="56"/>
      <c r="HJ109" s="56"/>
      <c r="HL109" s="56"/>
      <c r="HM109" s="56"/>
      <c r="HN109" s="56"/>
      <c r="HO109" s="56"/>
      <c r="HP109" s="56"/>
      <c r="HQ109" s="56"/>
      <c r="HR109" s="56"/>
      <c r="HS109" s="56"/>
      <c r="HT109" s="56"/>
      <c r="HV109" s="56"/>
      <c r="HW109" s="56"/>
      <c r="HX109" s="56"/>
      <c r="HY109" s="56"/>
      <c r="HZ109" s="56"/>
      <c r="IA109" s="56"/>
      <c r="IB109" s="56"/>
      <c r="IC109" s="56"/>
      <c r="ID109" s="56"/>
      <c r="IF109" s="56"/>
      <c r="IG109" s="56"/>
      <c r="IH109" s="56"/>
      <c r="II109" s="56"/>
      <c r="IJ109" s="56"/>
      <c r="IK109" s="56"/>
      <c r="IL109" s="56"/>
      <c r="IM109" s="56"/>
      <c r="IN109" s="56"/>
      <c r="IP109" s="56"/>
      <c r="IQ109" s="56"/>
      <c r="IR109" s="56"/>
      <c r="IS109" s="56"/>
      <c r="IT109" s="56"/>
      <c r="IU109" s="56"/>
    </row>
    <row r="110" spans="1:255" ht="12.75" customHeight="1" thickBot="1" x14ac:dyDescent="0.25">
      <c r="A110" s="656"/>
      <c r="B110" s="106"/>
      <c r="C110" s="85" t="s">
        <v>70</v>
      </c>
      <c r="D110" s="10"/>
      <c r="E110" s="302"/>
      <c r="F110" s="20"/>
      <c r="G110" s="302"/>
      <c r="H110" s="302"/>
      <c r="I110" s="49"/>
    </row>
    <row r="111" spans="1:255" ht="13.5" thickBot="1" x14ac:dyDescent="0.25">
      <c r="A111" s="656"/>
      <c r="B111" s="106"/>
      <c r="C111" s="85" t="s">
        <v>72</v>
      </c>
      <c r="D111" s="10"/>
      <c r="E111" s="302"/>
      <c r="F111" s="20"/>
      <c r="G111" s="302"/>
      <c r="H111" s="302"/>
      <c r="I111" s="49"/>
    </row>
    <row r="112" spans="1:255" ht="12.75" customHeight="1" thickBot="1" x14ac:dyDescent="0.25">
      <c r="A112" s="656"/>
      <c r="B112" s="106"/>
      <c r="C112" s="85" t="s">
        <v>73</v>
      </c>
      <c r="D112" s="10"/>
      <c r="E112" s="302"/>
      <c r="F112" s="20"/>
      <c r="G112" s="302"/>
      <c r="H112" s="302"/>
      <c r="I112" s="49"/>
    </row>
    <row r="113" spans="1:9" ht="12.75" customHeight="1" thickBot="1" x14ac:dyDescent="0.25">
      <c r="A113" s="656"/>
      <c r="B113" s="106"/>
      <c r="C113" s="85" t="s">
        <v>74</v>
      </c>
      <c r="D113" s="9"/>
      <c r="E113" s="202"/>
      <c r="F113" s="20"/>
      <c r="G113" s="202"/>
      <c r="H113" s="202"/>
      <c r="I113" s="49"/>
    </row>
    <row r="114" spans="1:9" ht="12.75" customHeight="1" thickBot="1" x14ac:dyDescent="0.25">
      <c r="A114" s="656"/>
      <c r="B114" s="106"/>
      <c r="C114" s="85" t="s">
        <v>75</v>
      </c>
      <c r="D114" s="9"/>
      <c r="E114" s="202"/>
      <c r="F114" s="20"/>
      <c r="G114" s="202"/>
      <c r="H114" s="202"/>
      <c r="I114" s="49"/>
    </row>
    <row r="115" spans="1:9" ht="13.5" thickBot="1" x14ac:dyDescent="0.25">
      <c r="A115" s="656"/>
      <c r="B115" s="106"/>
      <c r="C115" s="85" t="s">
        <v>76</v>
      </c>
      <c r="D115" s="9"/>
      <c r="E115" s="202"/>
      <c r="F115" s="20"/>
      <c r="G115" s="202"/>
      <c r="H115" s="202"/>
      <c r="I115" s="49"/>
    </row>
    <row r="116" spans="1:9" ht="13.5" thickBot="1" x14ac:dyDescent="0.25">
      <c r="A116" s="656"/>
      <c r="B116" s="106"/>
      <c r="C116" s="85" t="s">
        <v>77</v>
      </c>
      <c r="D116" s="9"/>
      <c r="E116" s="202"/>
      <c r="F116" s="20"/>
      <c r="G116" s="202"/>
      <c r="H116" s="202"/>
      <c r="I116" s="49"/>
    </row>
    <row r="117" spans="1:9" ht="13.5" thickBot="1" x14ac:dyDescent="0.25">
      <c r="A117" s="656"/>
      <c r="B117" s="106"/>
      <c r="C117" s="85" t="s">
        <v>78</v>
      </c>
      <c r="D117" s="9"/>
      <c r="E117" s="202"/>
      <c r="F117" s="20"/>
      <c r="G117" s="202"/>
      <c r="H117" s="202"/>
      <c r="I117" s="49"/>
    </row>
    <row r="118" spans="1:9" ht="13.5" thickBot="1" x14ac:dyDescent="0.25">
      <c r="A118" s="656"/>
      <c r="B118" s="106"/>
      <c r="C118" s="85" t="s">
        <v>79</v>
      </c>
      <c r="D118" s="9"/>
      <c r="E118" s="202"/>
      <c r="F118" s="20"/>
      <c r="G118" s="202"/>
      <c r="H118" s="202"/>
      <c r="I118" s="49"/>
    </row>
    <row r="119" spans="1:9" ht="13.5" thickBot="1" x14ac:dyDescent="0.25">
      <c r="A119" s="657"/>
      <c r="B119" s="106"/>
      <c r="C119" s="85" t="s">
        <v>80</v>
      </c>
      <c r="D119" s="211"/>
      <c r="E119" s="214"/>
      <c r="F119" s="211"/>
      <c r="G119" s="214"/>
      <c r="H119" s="214"/>
      <c r="I119" s="49"/>
    </row>
    <row r="120" spans="1:9" ht="39" thickBot="1" x14ac:dyDescent="0.25">
      <c r="A120" s="117" t="s">
        <v>2277</v>
      </c>
      <c r="B120" s="164"/>
      <c r="C120" s="85" t="s">
        <v>87</v>
      </c>
      <c r="D120" s="238"/>
      <c r="E120" s="239"/>
      <c r="F120" s="238"/>
      <c r="G120" s="239"/>
      <c r="H120" s="255"/>
      <c r="I120" s="256">
        <v>4606.0600000000004</v>
      </c>
    </row>
    <row r="121" spans="1:9" ht="13.5" thickBot="1" x14ac:dyDescent="0.25">
      <c r="A121" s="46"/>
      <c r="B121" s="76">
        <f>SUM(B108:B120)</f>
        <v>0</v>
      </c>
      <c r="C121" s="75"/>
      <c r="D121" s="76"/>
      <c r="E121" s="77"/>
      <c r="F121" s="75"/>
      <c r="G121" s="75"/>
      <c r="H121" s="76" t="s">
        <v>17</v>
      </c>
      <c r="I121" s="78">
        <f>SUM(I108:I120)</f>
        <v>4606.0600000000004</v>
      </c>
    </row>
    <row r="122" spans="1:9" ht="39" thickBot="1" x14ac:dyDescent="0.25">
      <c r="A122" s="134" t="s">
        <v>96</v>
      </c>
      <c r="B122" s="114" t="s">
        <v>16</v>
      </c>
      <c r="C122" s="114" t="s">
        <v>5</v>
      </c>
      <c r="D122" s="114" t="s">
        <v>23</v>
      </c>
      <c r="E122" s="279" t="s">
        <v>18</v>
      </c>
      <c r="F122" s="114" t="s">
        <v>19</v>
      </c>
      <c r="G122" s="114" t="s">
        <v>10</v>
      </c>
      <c r="H122" s="114" t="s">
        <v>13</v>
      </c>
      <c r="I122" s="115" t="s">
        <v>12</v>
      </c>
    </row>
    <row r="123" spans="1:9" ht="13.5" thickBot="1" x14ac:dyDescent="0.25">
      <c r="A123" s="206"/>
      <c r="B123" s="185"/>
      <c r="C123" s="70" t="s">
        <v>87</v>
      </c>
      <c r="D123" s="163"/>
      <c r="E123" s="53"/>
      <c r="F123" s="53"/>
      <c r="G123" s="53"/>
      <c r="H123" s="153"/>
      <c r="I123" s="471">
        <v>6506.47</v>
      </c>
    </row>
    <row r="124" spans="1:9" ht="13.5" thickBot="1" x14ac:dyDescent="0.25">
      <c r="A124" s="134"/>
      <c r="B124" s="271"/>
      <c r="C124" s="75"/>
      <c r="D124" s="76"/>
      <c r="E124" s="77"/>
      <c r="F124" s="75"/>
      <c r="G124" s="75"/>
      <c r="H124" s="76"/>
      <c r="I124" s="78">
        <f>SUM(I123)</f>
        <v>6506.47</v>
      </c>
    </row>
    <row r="125" spans="1:9" ht="12.75" customHeight="1" x14ac:dyDescent="0.2">
      <c r="A125" s="9"/>
      <c r="B125" s="9"/>
      <c r="C125" s="9"/>
      <c r="D125" s="9"/>
      <c r="E125" s="9"/>
      <c r="F125" s="20"/>
      <c r="G125" s="20"/>
      <c r="H125" s="20"/>
      <c r="I125" s="20"/>
    </row>
    <row r="126" spans="1:9" ht="12.75" customHeight="1" x14ac:dyDescent="0.2">
      <c r="A126" s="21" t="s">
        <v>21</v>
      </c>
      <c r="B126" s="22"/>
      <c r="C126" s="23"/>
      <c r="D126" s="4" t="s">
        <v>9</v>
      </c>
      <c r="E126" s="4" t="s">
        <v>6</v>
      </c>
      <c r="F126" s="119" t="s">
        <v>7</v>
      </c>
    </row>
    <row r="127" spans="1:9" ht="12.75" customHeight="1" x14ac:dyDescent="0.2">
      <c r="A127" s="642" t="s">
        <v>15</v>
      </c>
      <c r="B127" s="643"/>
      <c r="C127" s="25"/>
      <c r="D127" s="26">
        <f>B28</f>
        <v>12454.539999999999</v>
      </c>
      <c r="E127" s="26">
        <f>I28</f>
        <v>3256.8107999999997</v>
      </c>
      <c r="F127" s="120">
        <f>D127+E127</f>
        <v>15711.350799999998</v>
      </c>
    </row>
    <row r="128" spans="1:9" ht="12.75" customHeight="1" x14ac:dyDescent="0.2">
      <c r="A128" s="642" t="s">
        <v>1067</v>
      </c>
      <c r="B128" s="643"/>
      <c r="C128" s="25"/>
      <c r="D128" s="26">
        <f>B43</f>
        <v>5599.7400000000007</v>
      </c>
      <c r="E128" s="26">
        <f>I43</f>
        <v>37.04</v>
      </c>
      <c r="F128" s="120">
        <f>D128+E128</f>
        <v>5636.7800000000007</v>
      </c>
    </row>
    <row r="129" spans="1:7" ht="12.75" customHeight="1" x14ac:dyDescent="0.2">
      <c r="A129" s="642" t="s">
        <v>14</v>
      </c>
      <c r="B129" s="643"/>
      <c r="C129" s="25"/>
      <c r="D129" s="26">
        <f>B58</f>
        <v>1361.8400000000001</v>
      </c>
      <c r="E129" s="26">
        <f>I58</f>
        <v>5.89</v>
      </c>
      <c r="F129" s="120">
        <f>D129+E129</f>
        <v>1367.7300000000002</v>
      </c>
    </row>
    <row r="130" spans="1:7" ht="12.75" customHeight="1" x14ac:dyDescent="0.2">
      <c r="A130" s="642" t="s">
        <v>146</v>
      </c>
      <c r="B130" s="643"/>
      <c r="C130" s="25"/>
      <c r="D130" s="26">
        <f>B73</f>
        <v>0</v>
      </c>
      <c r="E130" s="26">
        <f>I73</f>
        <v>0</v>
      </c>
      <c r="F130" s="120">
        <f>D130+E130</f>
        <v>0</v>
      </c>
      <c r="G130" s="56"/>
    </row>
    <row r="131" spans="1:7" ht="12.75" customHeight="1" x14ac:dyDescent="0.2">
      <c r="A131" s="642" t="s">
        <v>26</v>
      </c>
      <c r="B131" s="643"/>
      <c r="C131" s="25"/>
      <c r="D131" s="26">
        <f>B106</f>
        <v>0</v>
      </c>
      <c r="E131" s="26">
        <f>I106</f>
        <v>0</v>
      </c>
      <c r="F131" s="120">
        <f>D131+E131</f>
        <v>0</v>
      </c>
      <c r="G131" s="56"/>
    </row>
    <row r="132" spans="1:7" ht="12.75" customHeight="1" x14ac:dyDescent="0.2">
      <c r="A132" s="646" t="s">
        <v>69</v>
      </c>
      <c r="B132" s="647"/>
      <c r="C132" s="245"/>
      <c r="D132" s="246"/>
      <c r="E132" s="246"/>
      <c r="F132" s="242">
        <f>F133+F134+F135+F136</f>
        <v>19461.760000000002</v>
      </c>
      <c r="G132" s="56"/>
    </row>
    <row r="133" spans="1:7" ht="12.75" customHeight="1" x14ac:dyDescent="0.2">
      <c r="A133" s="644" t="s">
        <v>82</v>
      </c>
      <c r="B133" s="645"/>
      <c r="C133" s="25"/>
      <c r="D133" s="26"/>
      <c r="E133" s="26"/>
      <c r="F133" s="120">
        <f>I87</f>
        <v>3626.8700000000003</v>
      </c>
      <c r="G133" s="56"/>
    </row>
    <row r="134" spans="1:7" ht="12.75" customHeight="1" x14ac:dyDescent="0.2">
      <c r="A134" s="642" t="s">
        <v>2270</v>
      </c>
      <c r="B134" s="643"/>
      <c r="C134" s="25"/>
      <c r="D134" s="26"/>
      <c r="E134" s="26"/>
      <c r="F134" s="120">
        <f>I88</f>
        <v>11078.76</v>
      </c>
      <c r="G134" s="56"/>
    </row>
    <row r="135" spans="1:7" ht="12.75" customHeight="1" x14ac:dyDescent="0.2">
      <c r="A135" s="644" t="s">
        <v>86</v>
      </c>
      <c r="B135" s="645"/>
      <c r="C135" s="25"/>
      <c r="D135" s="26"/>
      <c r="E135" s="26"/>
      <c r="F135" s="120">
        <f>I89</f>
        <v>835.54</v>
      </c>
      <c r="G135" s="56"/>
    </row>
    <row r="136" spans="1:7" ht="12.75" customHeight="1" x14ac:dyDescent="0.2">
      <c r="A136" s="644" t="s">
        <v>90</v>
      </c>
      <c r="B136" s="645"/>
      <c r="C136" s="25"/>
      <c r="D136" s="26"/>
      <c r="E136" s="26"/>
      <c r="F136" s="120">
        <f>I90</f>
        <v>3920.59</v>
      </c>
      <c r="G136" s="56"/>
    </row>
    <row r="137" spans="1:7" ht="25.15" customHeight="1" x14ac:dyDescent="0.2">
      <c r="A137" s="650" t="s">
        <v>2</v>
      </c>
      <c r="B137" s="651"/>
      <c r="C137" s="25"/>
      <c r="D137" s="26">
        <f>B121</f>
        <v>0</v>
      </c>
      <c r="E137" s="26"/>
      <c r="F137" s="120">
        <f>D137+E137+I121</f>
        <v>4606.0600000000004</v>
      </c>
      <c r="G137" s="56"/>
    </row>
    <row r="138" spans="1:7" ht="28.15" customHeight="1" x14ac:dyDescent="0.2">
      <c r="A138" s="650" t="s">
        <v>96</v>
      </c>
      <c r="B138" s="651"/>
      <c r="C138" s="25"/>
      <c r="D138" s="26"/>
      <c r="E138" s="26"/>
      <c r="F138" s="120">
        <f>I124</f>
        <v>6506.47</v>
      </c>
      <c r="G138" s="56"/>
    </row>
    <row r="139" spans="1:7" ht="12.75" customHeight="1" x14ac:dyDescent="0.2">
      <c r="A139" s="648" t="s">
        <v>22</v>
      </c>
      <c r="B139" s="649"/>
      <c r="C139" s="27"/>
      <c r="D139" s="28">
        <f>SUM(D127:D137)</f>
        <v>19416.12</v>
      </c>
      <c r="E139" s="28">
        <f>SUM(E127:E131)</f>
        <v>3299.7407999999996</v>
      </c>
      <c r="F139" s="121">
        <f>F127+F128+F129+F130+F131+F132+F137+F138</f>
        <v>53290.150800000003</v>
      </c>
    </row>
  </sheetData>
  <autoFilter ref="A5:I106"/>
  <mergeCells count="24">
    <mergeCell ref="A136:B136"/>
    <mergeCell ref="A133:B133"/>
    <mergeCell ref="B7:B16"/>
    <mergeCell ref="A75:A87"/>
    <mergeCell ref="A108:A119"/>
    <mergeCell ref="A127:B127"/>
    <mergeCell ref="A7:A11"/>
    <mergeCell ref="A139:B139"/>
    <mergeCell ref="A132:B132"/>
    <mergeCell ref="A131:B131"/>
    <mergeCell ref="A138:B138"/>
    <mergeCell ref="A134:B134"/>
    <mergeCell ref="D7:D11"/>
    <mergeCell ref="D12:D16"/>
    <mergeCell ref="A130:B130"/>
    <mergeCell ref="A137:B137"/>
    <mergeCell ref="A135:B135"/>
    <mergeCell ref="G1:H1"/>
    <mergeCell ref="G2:H2"/>
    <mergeCell ref="A1:B1"/>
    <mergeCell ref="A129:B129"/>
    <mergeCell ref="A128:B128"/>
    <mergeCell ref="A12:A16"/>
    <mergeCell ref="C7:C16"/>
  </mergeCells>
  <phoneticPr fontId="0" type="noConversion"/>
  <pageMargins left="0" right="0" top="0.19685039370078741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62"/>
  <dimension ref="A1:IU183"/>
  <sheetViews>
    <sheetView topLeftCell="C1" zoomScaleNormal="100" workbookViewId="0">
      <selection activeCell="B104" sqref="B104"/>
    </sheetView>
  </sheetViews>
  <sheetFormatPr defaultRowHeight="12.75" customHeight="1" x14ac:dyDescent="0.2"/>
  <cols>
    <col min="1" max="1" width="27.28515625" customWidth="1"/>
    <col min="2" max="2" width="11.7109375" customWidth="1"/>
    <col min="3" max="3" width="13.28515625" customWidth="1"/>
    <col min="4" max="4" width="17.5703125" customWidth="1"/>
    <col min="5" max="5" width="26.7109375" customWidth="1"/>
    <col min="6" max="6" width="12.42578125" customWidth="1"/>
    <col min="7" max="7" width="7.28515625" customWidth="1"/>
    <col min="8" max="8" width="12.85546875" customWidth="1"/>
    <col min="9" max="9" width="12.5703125" customWidth="1"/>
  </cols>
  <sheetData>
    <row r="1" spans="1:9" ht="12.75" customHeight="1" x14ac:dyDescent="0.2">
      <c r="A1" s="708" t="s">
        <v>85</v>
      </c>
      <c r="B1" s="70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486.5</v>
      </c>
      <c r="E2" s="5">
        <v>81833.19</v>
      </c>
      <c r="F2" s="6">
        <v>50359.7</v>
      </c>
      <c r="G2" s="640">
        <f>E2-F2</f>
        <v>31473.490000000005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49</v>
      </c>
      <c r="E3" s="1">
        <v>1</v>
      </c>
      <c r="F3" s="1"/>
      <c r="G3" s="1"/>
      <c r="H3" s="1" t="s">
        <v>25</v>
      </c>
      <c r="I3" s="8">
        <f>F2-F183</f>
        <v>-119895.60400000001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51.7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thickBot="1" x14ac:dyDescent="0.25">
      <c r="A6" s="46" t="s">
        <v>357</v>
      </c>
      <c r="B6" s="85">
        <v>868.03</v>
      </c>
      <c r="C6" s="85" t="s">
        <v>66</v>
      </c>
      <c r="D6" s="47" t="s">
        <v>330</v>
      </c>
      <c r="E6" s="47" t="s">
        <v>359</v>
      </c>
      <c r="F6" s="47" t="s">
        <v>101</v>
      </c>
      <c r="G6" s="47">
        <v>3</v>
      </c>
      <c r="H6" s="48">
        <v>28.1</v>
      </c>
      <c r="I6" s="49">
        <f>G6*H6</f>
        <v>84.300000000000011</v>
      </c>
    </row>
    <row r="7" spans="1:9" ht="12.75" customHeight="1" x14ac:dyDescent="0.2">
      <c r="A7" s="622" t="s">
        <v>415</v>
      </c>
      <c r="B7" s="625">
        <v>943.46</v>
      </c>
      <c r="C7" s="625" t="s">
        <v>67</v>
      </c>
      <c r="D7" s="658"/>
      <c r="E7" s="37" t="s">
        <v>128</v>
      </c>
      <c r="F7" s="37" t="s">
        <v>100</v>
      </c>
      <c r="G7" s="37">
        <v>0.3</v>
      </c>
      <c r="H7" s="38">
        <v>140</v>
      </c>
      <c r="I7" s="39">
        <f t="shared" ref="I7:I64" si="0">G7*H7</f>
        <v>42</v>
      </c>
    </row>
    <row r="8" spans="1:9" ht="12.75" customHeight="1" x14ac:dyDescent="0.2">
      <c r="A8" s="623"/>
      <c r="B8" s="632"/>
      <c r="C8" s="632"/>
      <c r="D8" s="660"/>
      <c r="E8" s="15" t="s">
        <v>416</v>
      </c>
      <c r="F8" s="15" t="s">
        <v>100</v>
      </c>
      <c r="G8" s="15">
        <v>0.1</v>
      </c>
      <c r="H8" s="16">
        <v>150</v>
      </c>
      <c r="I8" s="43">
        <f t="shared" si="0"/>
        <v>15</v>
      </c>
    </row>
    <row r="9" spans="1:9" ht="12.75" customHeight="1" thickBot="1" x14ac:dyDescent="0.25">
      <c r="A9" s="624"/>
      <c r="B9" s="626"/>
      <c r="C9" s="626"/>
      <c r="D9" s="659"/>
      <c r="E9" s="40" t="s">
        <v>417</v>
      </c>
      <c r="F9" s="40" t="s">
        <v>100</v>
      </c>
      <c r="G9" s="40">
        <v>0.1</v>
      </c>
      <c r="H9" s="41">
        <v>110</v>
      </c>
      <c r="I9" s="42">
        <f t="shared" si="0"/>
        <v>11</v>
      </c>
    </row>
    <row r="10" spans="1:9" ht="12.75" customHeight="1" x14ac:dyDescent="0.2">
      <c r="A10" s="107"/>
      <c r="B10" s="33">
        <v>1314.84</v>
      </c>
      <c r="C10" s="33" t="s">
        <v>70</v>
      </c>
      <c r="D10" s="34"/>
      <c r="E10" s="35"/>
      <c r="F10" s="35"/>
      <c r="G10" s="35"/>
      <c r="H10" s="36"/>
      <c r="I10" s="33">
        <f t="shared" si="0"/>
        <v>0</v>
      </c>
    </row>
    <row r="11" spans="1:9" ht="12.75" customHeight="1" x14ac:dyDescent="0.2">
      <c r="A11" s="107"/>
      <c r="B11" s="13">
        <v>1121.6500000000001</v>
      </c>
      <c r="C11" s="13" t="s">
        <v>72</v>
      </c>
      <c r="D11" s="14"/>
      <c r="E11" s="15"/>
      <c r="F11" s="15"/>
      <c r="G11" s="15"/>
      <c r="H11" s="16"/>
      <c r="I11" s="13">
        <f t="shared" si="0"/>
        <v>0</v>
      </c>
    </row>
    <row r="12" spans="1:9" ht="12.75" customHeight="1" x14ac:dyDescent="0.2">
      <c r="A12" s="103"/>
      <c r="B12" s="13">
        <v>1018.5</v>
      </c>
      <c r="C12" s="13" t="s">
        <v>73</v>
      </c>
      <c r="D12" s="14"/>
      <c r="E12" s="15"/>
      <c r="F12" s="15"/>
      <c r="G12" s="15"/>
      <c r="H12" s="16"/>
      <c r="I12" s="13">
        <f t="shared" si="0"/>
        <v>0</v>
      </c>
    </row>
    <row r="13" spans="1:9" ht="12.75" customHeight="1" x14ac:dyDescent="0.2">
      <c r="A13" s="103"/>
      <c r="B13" s="13">
        <v>1211.77</v>
      </c>
      <c r="C13" s="13" t="s">
        <v>74</v>
      </c>
      <c r="D13" s="14"/>
      <c r="E13" s="15"/>
      <c r="F13" s="15"/>
      <c r="G13" s="15"/>
      <c r="H13" s="16"/>
      <c r="I13" s="13">
        <f t="shared" si="0"/>
        <v>0</v>
      </c>
    </row>
    <row r="14" spans="1:9" ht="12.75" customHeight="1" x14ac:dyDescent="0.2">
      <c r="A14" s="103"/>
      <c r="B14" s="13">
        <v>1500.08</v>
      </c>
      <c r="C14" s="13" t="s">
        <v>75</v>
      </c>
      <c r="D14" s="14"/>
      <c r="E14" s="15"/>
      <c r="F14" s="15"/>
      <c r="G14" s="15"/>
      <c r="H14" s="16"/>
      <c r="I14" s="13">
        <f t="shared" si="0"/>
        <v>0</v>
      </c>
    </row>
    <row r="15" spans="1:9" ht="12.75" customHeight="1" x14ac:dyDescent="0.2">
      <c r="A15" s="116"/>
      <c r="B15" s="13">
        <v>2109.34</v>
      </c>
      <c r="C15" s="13" t="s">
        <v>76</v>
      </c>
      <c r="D15" s="14"/>
      <c r="E15" s="15"/>
      <c r="F15" s="15"/>
      <c r="G15" s="15"/>
      <c r="H15" s="16"/>
      <c r="I15" s="13">
        <f t="shared" si="0"/>
        <v>0</v>
      </c>
    </row>
    <row r="16" spans="1:9" ht="12.75" customHeight="1" x14ac:dyDescent="0.2">
      <c r="A16" s="116"/>
      <c r="B16" s="13">
        <v>2104.44</v>
      </c>
      <c r="C16" s="13" t="s">
        <v>77</v>
      </c>
      <c r="D16" s="14"/>
      <c r="E16" s="15"/>
      <c r="F16" s="15"/>
      <c r="G16" s="15"/>
      <c r="H16" s="16"/>
      <c r="I16" s="13">
        <f t="shared" si="0"/>
        <v>0</v>
      </c>
    </row>
    <row r="17" spans="1:9" ht="12.75" customHeight="1" x14ac:dyDescent="0.2">
      <c r="A17" s="116"/>
      <c r="B17" s="13">
        <v>3119.94</v>
      </c>
      <c r="C17" s="13" t="s">
        <v>78</v>
      </c>
      <c r="D17" s="14"/>
      <c r="E17" s="15"/>
      <c r="F17" s="15"/>
      <c r="G17" s="15"/>
      <c r="H17" s="16"/>
      <c r="I17" s="13">
        <f t="shared" si="0"/>
        <v>0</v>
      </c>
    </row>
    <row r="18" spans="1:9" ht="12.75" customHeight="1" thickBot="1" x14ac:dyDescent="0.25">
      <c r="A18" s="589"/>
      <c r="B18" s="71">
        <v>2559.7800000000002</v>
      </c>
      <c r="C18" s="71" t="s">
        <v>79</v>
      </c>
      <c r="D18" s="318"/>
      <c r="E18" s="73"/>
      <c r="F18" s="73"/>
      <c r="G18" s="73"/>
      <c r="H18" s="74"/>
      <c r="I18" s="71">
        <f t="shared" si="0"/>
        <v>0</v>
      </c>
    </row>
    <row r="19" spans="1:9" ht="12.75" customHeight="1" x14ac:dyDescent="0.2">
      <c r="A19" s="622" t="s">
        <v>324</v>
      </c>
      <c r="B19" s="625">
        <v>2586.9</v>
      </c>
      <c r="C19" s="625" t="s">
        <v>80</v>
      </c>
      <c r="D19" s="658" t="s">
        <v>111</v>
      </c>
      <c r="E19" s="37" t="s">
        <v>926</v>
      </c>
      <c r="F19" s="37" t="s">
        <v>99</v>
      </c>
      <c r="G19" s="37">
        <v>4</v>
      </c>
      <c r="H19" s="38">
        <v>90</v>
      </c>
      <c r="I19" s="39">
        <f t="shared" si="0"/>
        <v>360</v>
      </c>
    </row>
    <row r="20" spans="1:9" ht="12.75" customHeight="1" x14ac:dyDescent="0.2">
      <c r="A20" s="623"/>
      <c r="B20" s="632"/>
      <c r="C20" s="632"/>
      <c r="D20" s="660"/>
      <c r="E20" s="15" t="s">
        <v>1874</v>
      </c>
      <c r="F20" s="15" t="s">
        <v>101</v>
      </c>
      <c r="G20" s="15">
        <v>16</v>
      </c>
      <c r="H20" s="16">
        <v>384.7</v>
      </c>
      <c r="I20" s="43">
        <f t="shared" si="0"/>
        <v>6155.2</v>
      </c>
    </row>
    <row r="21" spans="1:9" ht="12.75" customHeight="1" x14ac:dyDescent="0.2">
      <c r="A21" s="623"/>
      <c r="B21" s="632"/>
      <c r="C21" s="632"/>
      <c r="D21" s="660"/>
      <c r="E21" s="15" t="s">
        <v>1020</v>
      </c>
      <c r="F21" s="15" t="s">
        <v>101</v>
      </c>
      <c r="G21" s="15">
        <v>2</v>
      </c>
      <c r="H21" s="16">
        <v>1528.3</v>
      </c>
      <c r="I21" s="43">
        <f t="shared" si="0"/>
        <v>3056.6</v>
      </c>
    </row>
    <row r="22" spans="1:9" ht="12.75" customHeight="1" x14ac:dyDescent="0.2">
      <c r="A22" s="623"/>
      <c r="B22" s="632"/>
      <c r="C22" s="632"/>
      <c r="D22" s="660"/>
      <c r="E22" s="15" t="s">
        <v>115</v>
      </c>
      <c r="F22" s="15" t="s">
        <v>99</v>
      </c>
      <c r="G22" s="15">
        <v>6</v>
      </c>
      <c r="H22" s="16">
        <v>42</v>
      </c>
      <c r="I22" s="43">
        <f t="shared" si="0"/>
        <v>252</v>
      </c>
    </row>
    <row r="23" spans="1:9" ht="12.75" customHeight="1" x14ac:dyDescent="0.2">
      <c r="A23" s="623"/>
      <c r="B23" s="632"/>
      <c r="C23" s="632"/>
      <c r="D23" s="660"/>
      <c r="E23" s="15" t="s">
        <v>1034</v>
      </c>
      <c r="F23" s="15" t="s">
        <v>100</v>
      </c>
      <c r="G23" s="15">
        <v>6</v>
      </c>
      <c r="H23" s="16">
        <v>54.65</v>
      </c>
      <c r="I23" s="43">
        <f t="shared" si="0"/>
        <v>327.9</v>
      </c>
    </row>
    <row r="24" spans="1:9" ht="12.75" customHeight="1" x14ac:dyDescent="0.2">
      <c r="A24" s="623"/>
      <c r="B24" s="632"/>
      <c r="C24" s="632"/>
      <c r="D24" s="660"/>
      <c r="E24" s="15" t="s">
        <v>2139</v>
      </c>
      <c r="F24" s="15" t="s">
        <v>258</v>
      </c>
      <c r="G24" s="15">
        <v>3</v>
      </c>
      <c r="H24" s="16">
        <v>352</v>
      </c>
      <c r="I24" s="43">
        <f t="shared" si="0"/>
        <v>1056</v>
      </c>
    </row>
    <row r="25" spans="1:9" ht="12.75" customHeight="1" x14ac:dyDescent="0.2">
      <c r="A25" s="623"/>
      <c r="B25" s="632"/>
      <c r="C25" s="632"/>
      <c r="D25" s="660"/>
      <c r="E25" s="15" t="s">
        <v>254</v>
      </c>
      <c r="F25" s="15" t="s">
        <v>258</v>
      </c>
      <c r="G25" s="15">
        <v>6</v>
      </c>
      <c r="H25" s="16">
        <v>270</v>
      </c>
      <c r="I25" s="43">
        <f t="shared" si="0"/>
        <v>1620</v>
      </c>
    </row>
    <row r="26" spans="1:9" ht="12.75" customHeight="1" x14ac:dyDescent="0.2">
      <c r="A26" s="623"/>
      <c r="B26" s="632"/>
      <c r="C26" s="632"/>
      <c r="D26" s="660"/>
      <c r="E26" s="15" t="s">
        <v>1753</v>
      </c>
      <c r="F26" s="15" t="s">
        <v>99</v>
      </c>
      <c r="G26" s="15">
        <v>6</v>
      </c>
      <c r="H26" s="16">
        <v>280</v>
      </c>
      <c r="I26" s="43">
        <f t="shared" si="0"/>
        <v>1680</v>
      </c>
    </row>
    <row r="27" spans="1:9" ht="12.75" customHeight="1" x14ac:dyDescent="0.2">
      <c r="A27" s="623"/>
      <c r="B27" s="632"/>
      <c r="C27" s="632"/>
      <c r="D27" s="660"/>
      <c r="E27" s="15" t="s">
        <v>2140</v>
      </c>
      <c r="F27" s="15" t="s">
        <v>99</v>
      </c>
      <c r="G27" s="15">
        <v>2</v>
      </c>
      <c r="H27" s="16">
        <v>475</v>
      </c>
      <c r="I27" s="43">
        <f t="shared" si="0"/>
        <v>950</v>
      </c>
    </row>
    <row r="28" spans="1:9" ht="12.75" customHeight="1" x14ac:dyDescent="0.2">
      <c r="A28" s="623"/>
      <c r="B28" s="632"/>
      <c r="C28" s="632"/>
      <c r="D28" s="660"/>
      <c r="E28" s="15" t="s">
        <v>248</v>
      </c>
      <c r="F28" s="15" t="s">
        <v>233</v>
      </c>
      <c r="G28" s="15">
        <v>0.5</v>
      </c>
      <c r="H28" s="16">
        <v>365</v>
      </c>
      <c r="I28" s="43">
        <f t="shared" si="0"/>
        <v>182.5</v>
      </c>
    </row>
    <row r="29" spans="1:9" ht="12.75" customHeight="1" x14ac:dyDescent="0.2">
      <c r="A29" s="623"/>
      <c r="B29" s="632"/>
      <c r="C29" s="632"/>
      <c r="D29" s="660"/>
      <c r="E29" s="15" t="s">
        <v>1482</v>
      </c>
      <c r="F29" s="15" t="s">
        <v>528</v>
      </c>
      <c r="G29" s="15">
        <v>4</v>
      </c>
      <c r="H29" s="16">
        <v>520</v>
      </c>
      <c r="I29" s="43">
        <f t="shared" si="0"/>
        <v>2080</v>
      </c>
    </row>
    <row r="30" spans="1:9" ht="12.75" customHeight="1" x14ac:dyDescent="0.2">
      <c r="A30" s="623"/>
      <c r="B30" s="632"/>
      <c r="C30" s="632"/>
      <c r="D30" s="660"/>
      <c r="E30" s="15" t="s">
        <v>416</v>
      </c>
      <c r="F30" s="15" t="s">
        <v>100</v>
      </c>
      <c r="G30" s="15">
        <v>0.4</v>
      </c>
      <c r="H30" s="16">
        <v>170</v>
      </c>
      <c r="I30" s="43">
        <f t="shared" si="0"/>
        <v>68</v>
      </c>
    </row>
    <row r="31" spans="1:9" ht="12.75" customHeight="1" x14ac:dyDescent="0.2">
      <c r="A31" s="623"/>
      <c r="B31" s="632"/>
      <c r="C31" s="632"/>
      <c r="D31" s="660"/>
      <c r="E31" s="15" t="s">
        <v>485</v>
      </c>
      <c r="F31" s="15" t="s">
        <v>100</v>
      </c>
      <c r="G31" s="15">
        <v>0.2</v>
      </c>
      <c r="H31" s="16">
        <v>140</v>
      </c>
      <c r="I31" s="43">
        <f t="shared" si="0"/>
        <v>28</v>
      </c>
    </row>
    <row r="32" spans="1:9" ht="12.75" customHeight="1" x14ac:dyDescent="0.2">
      <c r="A32" s="623"/>
      <c r="B32" s="632"/>
      <c r="C32" s="632"/>
      <c r="D32" s="660"/>
      <c r="E32" s="15" t="s">
        <v>977</v>
      </c>
      <c r="F32" s="15" t="s">
        <v>100</v>
      </c>
      <c r="G32" s="15">
        <v>0.3</v>
      </c>
      <c r="H32" s="16">
        <v>170</v>
      </c>
      <c r="I32" s="43">
        <f t="shared" si="0"/>
        <v>51</v>
      </c>
    </row>
    <row r="33" spans="1:9" ht="12.75" customHeight="1" x14ac:dyDescent="0.2">
      <c r="A33" s="623"/>
      <c r="B33" s="632"/>
      <c r="C33" s="632"/>
      <c r="D33" s="660"/>
      <c r="E33" s="15" t="s">
        <v>127</v>
      </c>
      <c r="F33" s="15" t="s">
        <v>100</v>
      </c>
      <c r="G33" s="15">
        <v>0.3</v>
      </c>
      <c r="H33" s="16">
        <v>80</v>
      </c>
      <c r="I33" s="43">
        <f t="shared" si="0"/>
        <v>24</v>
      </c>
    </row>
    <row r="34" spans="1:9" ht="12.75" customHeight="1" x14ac:dyDescent="0.2">
      <c r="A34" s="623"/>
      <c r="B34" s="632"/>
      <c r="C34" s="632"/>
      <c r="D34" s="660"/>
      <c r="E34" s="15" t="s">
        <v>151</v>
      </c>
      <c r="F34" s="15" t="s">
        <v>100</v>
      </c>
      <c r="G34" s="15">
        <v>0.2</v>
      </c>
      <c r="H34" s="16">
        <v>80</v>
      </c>
      <c r="I34" s="43">
        <f t="shared" si="0"/>
        <v>16</v>
      </c>
    </row>
    <row r="35" spans="1:9" ht="12.75" customHeight="1" x14ac:dyDescent="0.2">
      <c r="A35" s="623"/>
      <c r="B35" s="632"/>
      <c r="C35" s="632"/>
      <c r="D35" s="660"/>
      <c r="E35" s="15" t="s">
        <v>496</v>
      </c>
      <c r="F35" s="15" t="s">
        <v>1587</v>
      </c>
      <c r="G35" s="15">
        <v>1</v>
      </c>
      <c r="H35" s="16">
        <v>330</v>
      </c>
      <c r="I35" s="43">
        <f t="shared" si="0"/>
        <v>330</v>
      </c>
    </row>
    <row r="36" spans="1:9" ht="12.75" customHeight="1" x14ac:dyDescent="0.2">
      <c r="A36" s="623"/>
      <c r="B36" s="632"/>
      <c r="C36" s="632"/>
      <c r="D36" s="660"/>
      <c r="E36" s="15" t="s">
        <v>1417</v>
      </c>
      <c r="F36" s="15" t="s">
        <v>101</v>
      </c>
      <c r="G36" s="15">
        <v>0.5</v>
      </c>
      <c r="H36" s="16">
        <v>300</v>
      </c>
      <c r="I36" s="43">
        <f t="shared" si="0"/>
        <v>150</v>
      </c>
    </row>
    <row r="37" spans="1:9" ht="12.75" customHeight="1" x14ac:dyDescent="0.2">
      <c r="A37" s="623"/>
      <c r="B37" s="632"/>
      <c r="C37" s="632"/>
      <c r="D37" s="660"/>
      <c r="E37" s="15" t="s">
        <v>1362</v>
      </c>
      <c r="F37" s="15" t="s">
        <v>99</v>
      </c>
      <c r="G37" s="15">
        <v>2</v>
      </c>
      <c r="H37" s="16">
        <v>1440</v>
      </c>
      <c r="I37" s="43">
        <f t="shared" si="0"/>
        <v>2880</v>
      </c>
    </row>
    <row r="38" spans="1:9" ht="12.75" customHeight="1" x14ac:dyDescent="0.2">
      <c r="A38" s="623"/>
      <c r="B38" s="632"/>
      <c r="C38" s="632"/>
      <c r="D38" s="660"/>
      <c r="E38" s="15" t="s">
        <v>2141</v>
      </c>
      <c r="F38" s="15" t="s">
        <v>101</v>
      </c>
      <c r="G38" s="15">
        <v>0.5</v>
      </c>
      <c r="H38" s="16">
        <v>574</v>
      </c>
      <c r="I38" s="43">
        <f t="shared" si="0"/>
        <v>287</v>
      </c>
    </row>
    <row r="39" spans="1:9" ht="12.75" customHeight="1" x14ac:dyDescent="0.2">
      <c r="A39" s="623"/>
      <c r="B39" s="632"/>
      <c r="C39" s="632"/>
      <c r="D39" s="660"/>
      <c r="E39" s="15" t="s">
        <v>123</v>
      </c>
      <c r="F39" s="15" t="s">
        <v>110</v>
      </c>
      <c r="G39" s="15">
        <v>2.08</v>
      </c>
      <c r="H39" s="16">
        <v>258.05</v>
      </c>
      <c r="I39" s="43">
        <f t="shared" si="0"/>
        <v>536.74400000000003</v>
      </c>
    </row>
    <row r="40" spans="1:9" ht="12.75" customHeight="1" x14ac:dyDescent="0.2">
      <c r="A40" s="623"/>
      <c r="B40" s="632"/>
      <c r="C40" s="632"/>
      <c r="D40" s="660"/>
      <c r="E40" s="15" t="s">
        <v>124</v>
      </c>
      <c r="F40" s="15" t="s">
        <v>100</v>
      </c>
      <c r="G40" s="15">
        <v>0.1</v>
      </c>
      <c r="H40" s="16">
        <v>100</v>
      </c>
      <c r="I40" s="43">
        <f t="shared" si="0"/>
        <v>10</v>
      </c>
    </row>
    <row r="41" spans="1:9" ht="12.75" customHeight="1" x14ac:dyDescent="0.2">
      <c r="A41" s="623"/>
      <c r="B41" s="632"/>
      <c r="C41" s="632"/>
      <c r="D41" s="660"/>
      <c r="E41" s="15" t="s">
        <v>1989</v>
      </c>
      <c r="F41" s="15" t="s">
        <v>349</v>
      </c>
      <c r="G41" s="15">
        <v>3</v>
      </c>
      <c r="H41" s="16">
        <v>1260</v>
      </c>
      <c r="I41" s="43">
        <f t="shared" si="0"/>
        <v>3780</v>
      </c>
    </row>
    <row r="42" spans="1:9" ht="12.75" customHeight="1" x14ac:dyDescent="0.2">
      <c r="A42" s="623"/>
      <c r="B42" s="632"/>
      <c r="C42" s="632"/>
      <c r="D42" s="660"/>
      <c r="E42" s="15" t="s">
        <v>2142</v>
      </c>
      <c r="F42" s="15" t="s">
        <v>100</v>
      </c>
      <c r="G42" s="15">
        <v>7</v>
      </c>
      <c r="H42" s="16">
        <v>82.5</v>
      </c>
      <c r="I42" s="43">
        <f t="shared" si="0"/>
        <v>577.5</v>
      </c>
    </row>
    <row r="43" spans="1:9" ht="12.75" customHeight="1" x14ac:dyDescent="0.2">
      <c r="A43" s="623"/>
      <c r="B43" s="632"/>
      <c r="C43" s="632"/>
      <c r="D43" s="660"/>
      <c r="E43" s="15" t="s">
        <v>2143</v>
      </c>
      <c r="F43" s="15" t="s">
        <v>100</v>
      </c>
      <c r="G43" s="15">
        <v>3</v>
      </c>
      <c r="H43" s="16">
        <v>69.78</v>
      </c>
      <c r="I43" s="43">
        <f t="shared" si="0"/>
        <v>209.34</v>
      </c>
    </row>
    <row r="44" spans="1:9" ht="12.75" customHeight="1" x14ac:dyDescent="0.2">
      <c r="A44" s="623"/>
      <c r="B44" s="632"/>
      <c r="C44" s="632"/>
      <c r="D44" s="660"/>
      <c r="E44" s="15" t="s">
        <v>458</v>
      </c>
      <c r="F44" s="15" t="s">
        <v>99</v>
      </c>
      <c r="G44" s="15">
        <v>1</v>
      </c>
      <c r="H44" s="16">
        <v>50</v>
      </c>
      <c r="I44" s="43">
        <f t="shared" si="0"/>
        <v>50</v>
      </c>
    </row>
    <row r="45" spans="1:9" ht="12.75" customHeight="1" x14ac:dyDescent="0.2">
      <c r="A45" s="623"/>
      <c r="B45" s="632"/>
      <c r="C45" s="632"/>
      <c r="D45" s="660"/>
      <c r="E45" s="15" t="s">
        <v>2144</v>
      </c>
      <c r="F45" s="15" t="s">
        <v>99</v>
      </c>
      <c r="G45" s="15">
        <v>1</v>
      </c>
      <c r="H45" s="16">
        <v>305</v>
      </c>
      <c r="I45" s="43">
        <f t="shared" si="0"/>
        <v>305</v>
      </c>
    </row>
    <row r="46" spans="1:9" ht="12.75" customHeight="1" x14ac:dyDescent="0.2">
      <c r="A46" s="623"/>
      <c r="B46" s="632"/>
      <c r="C46" s="632"/>
      <c r="D46" s="660"/>
      <c r="E46" s="15" t="s">
        <v>2145</v>
      </c>
      <c r="F46" s="15" t="s">
        <v>99</v>
      </c>
      <c r="G46" s="15">
        <v>1</v>
      </c>
      <c r="H46" s="16">
        <v>38</v>
      </c>
      <c r="I46" s="43">
        <f t="shared" si="0"/>
        <v>38</v>
      </c>
    </row>
    <row r="47" spans="1:9" ht="12.75" customHeight="1" x14ac:dyDescent="0.2">
      <c r="A47" s="623"/>
      <c r="B47" s="632"/>
      <c r="C47" s="632"/>
      <c r="D47" s="660"/>
      <c r="E47" s="15" t="s">
        <v>2146</v>
      </c>
      <c r="F47" s="15" t="s">
        <v>99</v>
      </c>
      <c r="G47" s="15">
        <v>1</v>
      </c>
      <c r="H47" s="16">
        <v>332</v>
      </c>
      <c r="I47" s="43">
        <f t="shared" si="0"/>
        <v>332</v>
      </c>
    </row>
    <row r="48" spans="1:9" ht="12.75" customHeight="1" x14ac:dyDescent="0.2">
      <c r="A48" s="623"/>
      <c r="B48" s="632"/>
      <c r="C48" s="632"/>
      <c r="D48" s="660"/>
      <c r="E48" s="15" t="s">
        <v>2147</v>
      </c>
      <c r="F48" s="15" t="s">
        <v>99</v>
      </c>
      <c r="G48" s="15">
        <v>1</v>
      </c>
      <c r="H48" s="16">
        <v>168</v>
      </c>
      <c r="I48" s="43">
        <f t="shared" si="0"/>
        <v>168</v>
      </c>
    </row>
    <row r="49" spans="1:9" ht="12.75" customHeight="1" x14ac:dyDescent="0.2">
      <c r="A49" s="623"/>
      <c r="B49" s="632"/>
      <c r="C49" s="632"/>
      <c r="D49" s="660"/>
      <c r="E49" s="15" t="s">
        <v>248</v>
      </c>
      <c r="F49" s="15" t="s">
        <v>99</v>
      </c>
      <c r="G49" s="15">
        <v>4</v>
      </c>
      <c r="H49" s="16">
        <v>365</v>
      </c>
      <c r="I49" s="43">
        <f t="shared" si="0"/>
        <v>1460</v>
      </c>
    </row>
    <row r="50" spans="1:9" ht="12.75" customHeight="1" x14ac:dyDescent="0.2">
      <c r="A50" s="623"/>
      <c r="B50" s="632"/>
      <c r="C50" s="632"/>
      <c r="D50" s="660"/>
      <c r="E50" s="15" t="s">
        <v>2148</v>
      </c>
      <c r="F50" s="15" t="s">
        <v>99</v>
      </c>
      <c r="G50" s="15">
        <v>4.5</v>
      </c>
      <c r="H50" s="16">
        <v>314</v>
      </c>
      <c r="I50" s="43">
        <f t="shared" si="0"/>
        <v>1413</v>
      </c>
    </row>
    <row r="51" spans="1:9" ht="12.75" customHeight="1" x14ac:dyDescent="0.2">
      <c r="A51" s="623"/>
      <c r="B51" s="632"/>
      <c r="C51" s="632"/>
      <c r="D51" s="660"/>
      <c r="E51" s="15" t="s">
        <v>2149</v>
      </c>
      <c r="F51" s="15" t="s">
        <v>99</v>
      </c>
      <c r="G51" s="15">
        <v>1.5</v>
      </c>
      <c r="H51" s="16">
        <v>282</v>
      </c>
      <c r="I51" s="43">
        <f t="shared" si="0"/>
        <v>423</v>
      </c>
    </row>
    <row r="52" spans="1:9" ht="12.75" customHeight="1" x14ac:dyDescent="0.2">
      <c r="A52" s="623"/>
      <c r="B52" s="632"/>
      <c r="C52" s="632"/>
      <c r="D52" s="660"/>
      <c r="E52" s="15" t="s">
        <v>2150</v>
      </c>
      <c r="F52" s="15" t="s">
        <v>99</v>
      </c>
      <c r="G52" s="15">
        <v>1</v>
      </c>
      <c r="H52" s="16">
        <v>2140</v>
      </c>
      <c r="I52" s="43">
        <f t="shared" si="0"/>
        <v>2140</v>
      </c>
    </row>
    <row r="53" spans="1:9" ht="12.75" customHeight="1" x14ac:dyDescent="0.2">
      <c r="A53" s="623"/>
      <c r="B53" s="632"/>
      <c r="C53" s="632"/>
      <c r="D53" s="660"/>
      <c r="E53" s="15" t="s">
        <v>877</v>
      </c>
      <c r="F53" s="15" t="s">
        <v>99</v>
      </c>
      <c r="G53" s="15">
        <v>1</v>
      </c>
      <c r="H53" s="16">
        <v>76</v>
      </c>
      <c r="I53" s="43">
        <f t="shared" si="0"/>
        <v>76</v>
      </c>
    </row>
    <row r="54" spans="1:9" ht="12.75" customHeight="1" x14ac:dyDescent="0.2">
      <c r="A54" s="623"/>
      <c r="B54" s="632"/>
      <c r="C54" s="632"/>
      <c r="D54" s="660"/>
      <c r="E54" s="15" t="s">
        <v>879</v>
      </c>
      <c r="F54" s="15" t="s">
        <v>99</v>
      </c>
      <c r="G54" s="15">
        <v>2</v>
      </c>
      <c r="H54" s="16">
        <v>18</v>
      </c>
      <c r="I54" s="43">
        <f t="shared" si="0"/>
        <v>36</v>
      </c>
    </row>
    <row r="55" spans="1:9" ht="12.75" customHeight="1" x14ac:dyDescent="0.2">
      <c r="A55" s="623"/>
      <c r="B55" s="632"/>
      <c r="C55" s="632"/>
      <c r="D55" s="660"/>
      <c r="E55" s="15" t="s">
        <v>1428</v>
      </c>
      <c r="F55" s="15" t="s">
        <v>99</v>
      </c>
      <c r="G55" s="15">
        <v>2</v>
      </c>
      <c r="H55" s="16">
        <v>46</v>
      </c>
      <c r="I55" s="43">
        <f t="shared" si="0"/>
        <v>92</v>
      </c>
    </row>
    <row r="56" spans="1:9" ht="12.75" customHeight="1" x14ac:dyDescent="0.2">
      <c r="A56" s="623"/>
      <c r="B56" s="632"/>
      <c r="C56" s="632"/>
      <c r="D56" s="660"/>
      <c r="E56" s="15" t="s">
        <v>2096</v>
      </c>
      <c r="F56" s="15" t="s">
        <v>99</v>
      </c>
      <c r="G56" s="15">
        <v>1</v>
      </c>
      <c r="H56" s="16">
        <v>30</v>
      </c>
      <c r="I56" s="43">
        <f t="shared" si="0"/>
        <v>30</v>
      </c>
    </row>
    <row r="57" spans="1:9" ht="12.75" customHeight="1" x14ac:dyDescent="0.2">
      <c r="A57" s="623"/>
      <c r="B57" s="632"/>
      <c r="C57" s="632"/>
      <c r="D57" s="660"/>
      <c r="E57" s="15" t="s">
        <v>2151</v>
      </c>
      <c r="F57" s="15" t="s">
        <v>99</v>
      </c>
      <c r="G57" s="15">
        <v>2</v>
      </c>
      <c r="H57" s="16">
        <v>48</v>
      </c>
      <c r="I57" s="43">
        <f t="shared" si="0"/>
        <v>96</v>
      </c>
    </row>
    <row r="58" spans="1:9" ht="12.75" customHeight="1" x14ac:dyDescent="0.2">
      <c r="A58" s="623"/>
      <c r="B58" s="632"/>
      <c r="C58" s="632"/>
      <c r="D58" s="660"/>
      <c r="E58" s="15" t="s">
        <v>2152</v>
      </c>
      <c r="F58" s="15" t="s">
        <v>99</v>
      </c>
      <c r="G58" s="15">
        <v>1</v>
      </c>
      <c r="H58" s="16">
        <v>56</v>
      </c>
      <c r="I58" s="43">
        <f t="shared" si="0"/>
        <v>56</v>
      </c>
    </row>
    <row r="59" spans="1:9" ht="12.75" customHeight="1" x14ac:dyDescent="0.2">
      <c r="A59" s="623"/>
      <c r="B59" s="632"/>
      <c r="C59" s="632"/>
      <c r="D59" s="660"/>
      <c r="E59" s="15" t="s">
        <v>770</v>
      </c>
      <c r="F59" s="15" t="s">
        <v>99</v>
      </c>
      <c r="G59" s="15">
        <v>2</v>
      </c>
      <c r="H59" s="16">
        <v>140</v>
      </c>
      <c r="I59" s="43">
        <f t="shared" si="0"/>
        <v>280</v>
      </c>
    </row>
    <row r="60" spans="1:9" ht="12.75" customHeight="1" x14ac:dyDescent="0.2">
      <c r="A60" s="623"/>
      <c r="B60" s="632"/>
      <c r="C60" s="632"/>
      <c r="D60" s="660"/>
      <c r="E60" s="15" t="s">
        <v>1381</v>
      </c>
      <c r="F60" s="15" t="s">
        <v>99</v>
      </c>
      <c r="G60" s="15">
        <v>1</v>
      </c>
      <c r="H60" s="16">
        <v>91</v>
      </c>
      <c r="I60" s="43">
        <f t="shared" si="0"/>
        <v>91</v>
      </c>
    </row>
    <row r="61" spans="1:9" ht="12.75" customHeight="1" x14ac:dyDescent="0.2">
      <c r="A61" s="623"/>
      <c r="B61" s="632"/>
      <c r="C61" s="632"/>
      <c r="D61" s="660"/>
      <c r="E61" s="15" t="s">
        <v>1382</v>
      </c>
      <c r="F61" s="15" t="s">
        <v>99</v>
      </c>
      <c r="G61" s="15">
        <v>1</v>
      </c>
      <c r="H61" s="16">
        <v>53</v>
      </c>
      <c r="I61" s="43">
        <f t="shared" si="0"/>
        <v>53</v>
      </c>
    </row>
    <row r="62" spans="1:9" ht="12.75" customHeight="1" x14ac:dyDescent="0.2">
      <c r="A62" s="623"/>
      <c r="B62" s="632"/>
      <c r="C62" s="632"/>
      <c r="D62" s="660"/>
      <c r="E62" s="15" t="s">
        <v>496</v>
      </c>
      <c r="F62" s="15" t="s">
        <v>99</v>
      </c>
      <c r="G62" s="15">
        <v>0.5</v>
      </c>
      <c r="H62" s="16">
        <v>375</v>
      </c>
      <c r="I62" s="43">
        <f t="shared" si="0"/>
        <v>187.5</v>
      </c>
    </row>
    <row r="63" spans="1:9" ht="12.75" customHeight="1" x14ac:dyDescent="0.2">
      <c r="A63" s="623"/>
      <c r="B63" s="632"/>
      <c r="C63" s="632"/>
      <c r="D63" s="660"/>
      <c r="E63" s="15" t="s">
        <v>2153</v>
      </c>
      <c r="F63" s="15" t="s">
        <v>100</v>
      </c>
      <c r="G63" s="15">
        <v>0.2</v>
      </c>
      <c r="H63" s="16">
        <v>140</v>
      </c>
      <c r="I63" s="43">
        <f t="shared" si="0"/>
        <v>28</v>
      </c>
    </row>
    <row r="64" spans="1:9" ht="12.75" customHeight="1" thickBot="1" x14ac:dyDescent="0.25">
      <c r="A64" s="624"/>
      <c r="B64" s="626"/>
      <c r="C64" s="626"/>
      <c r="D64" s="659"/>
      <c r="E64" s="40" t="s">
        <v>124</v>
      </c>
      <c r="F64" s="40" t="s">
        <v>100</v>
      </c>
      <c r="G64" s="40">
        <v>0.1</v>
      </c>
      <c r="H64" s="41">
        <v>100</v>
      </c>
      <c r="I64" s="42">
        <f t="shared" si="0"/>
        <v>10</v>
      </c>
    </row>
    <row r="65" spans="1:9" ht="12.75" customHeight="1" thickBot="1" x14ac:dyDescent="0.25">
      <c r="A65" s="440"/>
      <c r="B65" s="85"/>
      <c r="C65" s="85" t="s">
        <v>87</v>
      </c>
      <c r="D65" s="441"/>
      <c r="E65" s="47"/>
      <c r="F65" s="47"/>
      <c r="G65" s="47"/>
      <c r="H65" s="48"/>
      <c r="I65" s="49">
        <v>219.93</v>
      </c>
    </row>
    <row r="66" spans="1:9" ht="12.75" customHeight="1" thickBot="1" x14ac:dyDescent="0.25">
      <c r="A66" s="79"/>
      <c r="B66" s="197">
        <f>SUM(B6:B64)</f>
        <v>20458.730000000003</v>
      </c>
      <c r="C66" s="198"/>
      <c r="D66" s="197"/>
      <c r="E66" s="199"/>
      <c r="F66" s="198"/>
      <c r="G66" s="198"/>
      <c r="H66" s="197" t="s">
        <v>17</v>
      </c>
      <c r="I66" s="197">
        <f>SUM(I6:I65)</f>
        <v>34404.514000000003</v>
      </c>
    </row>
    <row r="67" spans="1:9" ht="77.25" thickBot="1" x14ac:dyDescent="0.25">
      <c r="A67" s="134" t="s">
        <v>1066</v>
      </c>
      <c r="B67" s="114" t="s">
        <v>16</v>
      </c>
      <c r="C67" s="114" t="s">
        <v>5</v>
      </c>
      <c r="D67" s="114" t="s">
        <v>23</v>
      </c>
      <c r="E67" s="118" t="s">
        <v>18</v>
      </c>
      <c r="F67" s="114" t="s">
        <v>19</v>
      </c>
      <c r="G67" s="114" t="s">
        <v>10</v>
      </c>
      <c r="H67" s="114" t="s">
        <v>13</v>
      </c>
      <c r="I67" s="115" t="s">
        <v>12</v>
      </c>
    </row>
    <row r="68" spans="1:9" ht="12.75" customHeight="1" x14ac:dyDescent="0.2">
      <c r="A68" s="715" t="s">
        <v>107</v>
      </c>
      <c r="B68" s="625">
        <v>2104.3000000000002</v>
      </c>
      <c r="C68" s="718" t="s">
        <v>66</v>
      </c>
      <c r="D68" s="718" t="s">
        <v>188</v>
      </c>
      <c r="E68" s="482" t="s">
        <v>118</v>
      </c>
      <c r="F68" s="482" t="s">
        <v>99</v>
      </c>
      <c r="G68" s="482">
        <v>1</v>
      </c>
      <c r="H68" s="482">
        <v>117.24</v>
      </c>
      <c r="I68" s="39">
        <f t="shared" ref="I68:I83" si="1">G68*H68</f>
        <v>117.24</v>
      </c>
    </row>
    <row r="69" spans="1:9" ht="12.75" customHeight="1" x14ac:dyDescent="0.2">
      <c r="A69" s="716"/>
      <c r="B69" s="632"/>
      <c r="C69" s="719"/>
      <c r="D69" s="719"/>
      <c r="E69" s="171" t="s">
        <v>222</v>
      </c>
      <c r="F69" s="171" t="s">
        <v>99</v>
      </c>
      <c r="G69" s="171">
        <v>2</v>
      </c>
      <c r="H69" s="171">
        <v>45</v>
      </c>
      <c r="I69" s="43">
        <f t="shared" si="1"/>
        <v>90</v>
      </c>
    </row>
    <row r="70" spans="1:9" ht="12.75" customHeight="1" thickBot="1" x14ac:dyDescent="0.25">
      <c r="A70" s="717"/>
      <c r="B70" s="626"/>
      <c r="C70" s="720"/>
      <c r="D70" s="720"/>
      <c r="E70" s="483" t="s">
        <v>223</v>
      </c>
      <c r="F70" s="483" t="s">
        <v>99</v>
      </c>
      <c r="G70" s="483">
        <v>1</v>
      </c>
      <c r="H70" s="483">
        <v>290</v>
      </c>
      <c r="I70" s="42">
        <f t="shared" si="1"/>
        <v>290</v>
      </c>
    </row>
    <row r="71" spans="1:9" ht="12.75" customHeight="1" x14ac:dyDescent="0.2">
      <c r="A71" s="479"/>
      <c r="B71" s="33">
        <v>2047.65</v>
      </c>
      <c r="C71" s="481" t="s">
        <v>67</v>
      </c>
      <c r="D71" s="480"/>
      <c r="E71" s="481"/>
      <c r="F71" s="481"/>
      <c r="G71" s="481"/>
      <c r="H71" s="481"/>
      <c r="I71" s="157">
        <f t="shared" si="1"/>
        <v>0</v>
      </c>
    </row>
    <row r="72" spans="1:9" ht="12.75" customHeight="1" x14ac:dyDescent="0.2">
      <c r="A72" s="303"/>
      <c r="B72" s="13">
        <v>2020.77</v>
      </c>
      <c r="C72" s="481" t="s">
        <v>70</v>
      </c>
      <c r="D72" s="304"/>
      <c r="E72" s="171"/>
      <c r="F72" s="171"/>
      <c r="G72" s="171"/>
      <c r="H72" s="171"/>
      <c r="I72" s="43">
        <f t="shared" si="1"/>
        <v>0</v>
      </c>
    </row>
    <row r="73" spans="1:9" ht="12.75" customHeight="1" x14ac:dyDescent="0.2">
      <c r="A73" s="303"/>
      <c r="B73" s="13">
        <v>2695.55</v>
      </c>
      <c r="C73" s="481" t="s">
        <v>72</v>
      </c>
      <c r="D73" s="304"/>
      <c r="E73" s="171"/>
      <c r="F73" s="171"/>
      <c r="G73" s="171"/>
      <c r="H73" s="171"/>
      <c r="I73" s="43">
        <f t="shared" si="1"/>
        <v>0</v>
      </c>
    </row>
    <row r="74" spans="1:9" ht="12.75" customHeight="1" x14ac:dyDescent="0.2">
      <c r="A74" s="303"/>
      <c r="B74" s="13">
        <v>2648.23</v>
      </c>
      <c r="C74" s="481" t="s">
        <v>73</v>
      </c>
      <c r="D74" s="304"/>
      <c r="E74" s="171"/>
      <c r="F74" s="171"/>
      <c r="G74" s="171"/>
      <c r="H74" s="171"/>
      <c r="I74" s="43">
        <f t="shared" si="1"/>
        <v>0</v>
      </c>
    </row>
    <row r="75" spans="1:9" ht="12.75" customHeight="1" x14ac:dyDescent="0.2">
      <c r="A75" s="303"/>
      <c r="B75" s="13">
        <v>2290.2800000000002</v>
      </c>
      <c r="C75" s="481" t="s">
        <v>74</v>
      </c>
      <c r="D75" s="304"/>
      <c r="E75" s="171"/>
      <c r="F75" s="171"/>
      <c r="G75" s="171"/>
      <c r="H75" s="171"/>
      <c r="I75" s="43">
        <f t="shared" si="1"/>
        <v>0</v>
      </c>
    </row>
    <row r="76" spans="1:9" x14ac:dyDescent="0.2">
      <c r="A76" s="303"/>
      <c r="B76" s="13">
        <v>2588.4699999999998</v>
      </c>
      <c r="C76" s="481" t="s">
        <v>75</v>
      </c>
      <c r="D76" s="304"/>
      <c r="E76" s="171"/>
      <c r="F76" s="171"/>
      <c r="G76" s="171"/>
      <c r="H76" s="171"/>
      <c r="I76" s="43">
        <f t="shared" si="1"/>
        <v>0</v>
      </c>
    </row>
    <row r="77" spans="1:9" ht="12.75" customHeight="1" x14ac:dyDescent="0.2">
      <c r="A77" s="303"/>
      <c r="B77" s="13">
        <v>2924.44</v>
      </c>
      <c r="C77" s="481" t="s">
        <v>76</v>
      </c>
      <c r="D77" s="304"/>
      <c r="E77" s="171"/>
      <c r="F77" s="171"/>
      <c r="G77" s="171"/>
      <c r="H77" s="171"/>
      <c r="I77" s="43">
        <f t="shared" si="1"/>
        <v>0</v>
      </c>
    </row>
    <row r="78" spans="1:9" ht="12.75" customHeight="1" x14ac:dyDescent="0.2">
      <c r="A78" s="303"/>
      <c r="B78" s="13">
        <v>3023.11</v>
      </c>
      <c r="C78" s="481" t="s">
        <v>77</v>
      </c>
      <c r="D78" s="304"/>
      <c r="E78" s="171"/>
      <c r="F78" s="171"/>
      <c r="G78" s="171"/>
      <c r="H78" s="171"/>
      <c r="I78" s="43">
        <f t="shared" si="1"/>
        <v>0</v>
      </c>
    </row>
    <row r="79" spans="1:9" ht="12.75" customHeight="1" x14ac:dyDescent="0.2">
      <c r="A79" s="303"/>
      <c r="B79" s="13">
        <v>3768.75</v>
      </c>
      <c r="C79" s="481" t="s">
        <v>78</v>
      </c>
      <c r="D79" s="304"/>
      <c r="E79" s="171"/>
      <c r="F79" s="171"/>
      <c r="G79" s="171"/>
      <c r="H79" s="171"/>
      <c r="I79" s="43">
        <f t="shared" si="1"/>
        <v>0</v>
      </c>
    </row>
    <row r="80" spans="1:9" ht="12.75" customHeight="1" thickBot="1" x14ac:dyDescent="0.25">
      <c r="A80" s="584"/>
      <c r="B80" s="71">
        <v>3482.28</v>
      </c>
      <c r="C80" s="410" t="s">
        <v>79</v>
      </c>
      <c r="D80" s="585"/>
      <c r="E80" s="586"/>
      <c r="F80" s="586"/>
      <c r="G80" s="586"/>
      <c r="H80" s="586"/>
      <c r="I80" s="201">
        <f t="shared" si="1"/>
        <v>0</v>
      </c>
    </row>
    <row r="81" spans="1:9" ht="12.75" customHeight="1" x14ac:dyDescent="0.2">
      <c r="A81" s="721" t="s">
        <v>329</v>
      </c>
      <c r="B81" s="625">
        <v>3715.78</v>
      </c>
      <c r="C81" s="718" t="s">
        <v>80</v>
      </c>
      <c r="D81" s="718" t="s">
        <v>330</v>
      </c>
      <c r="E81" s="482" t="s">
        <v>1722</v>
      </c>
      <c r="F81" s="482" t="s">
        <v>99</v>
      </c>
      <c r="G81" s="482">
        <v>4</v>
      </c>
      <c r="H81" s="482">
        <v>99.69</v>
      </c>
      <c r="I81" s="39">
        <f t="shared" si="1"/>
        <v>398.76</v>
      </c>
    </row>
    <row r="82" spans="1:9" ht="12.75" customHeight="1" x14ac:dyDescent="0.2">
      <c r="A82" s="722"/>
      <c r="B82" s="632"/>
      <c r="C82" s="719"/>
      <c r="D82" s="719"/>
      <c r="E82" s="171" t="s">
        <v>331</v>
      </c>
      <c r="F82" s="171" t="s">
        <v>99</v>
      </c>
      <c r="G82" s="171">
        <v>5</v>
      </c>
      <c r="H82" s="171">
        <v>7.53</v>
      </c>
      <c r="I82" s="43">
        <f t="shared" si="1"/>
        <v>37.65</v>
      </c>
    </row>
    <row r="83" spans="1:9" ht="12.75" customHeight="1" thickBot="1" x14ac:dyDescent="0.25">
      <c r="A83" s="723"/>
      <c r="B83" s="626"/>
      <c r="C83" s="720"/>
      <c r="D83" s="720"/>
      <c r="E83" s="483" t="s">
        <v>2110</v>
      </c>
      <c r="F83" s="483" t="s">
        <v>99</v>
      </c>
      <c r="G83" s="483">
        <v>4</v>
      </c>
      <c r="H83" s="483">
        <v>67.59</v>
      </c>
      <c r="I83" s="42">
        <f t="shared" si="1"/>
        <v>270.36</v>
      </c>
    </row>
    <row r="84" spans="1:9" ht="12.75" customHeight="1" thickBot="1" x14ac:dyDescent="0.25">
      <c r="A84" s="440"/>
      <c r="B84" s="85"/>
      <c r="C84" s="85" t="s">
        <v>87</v>
      </c>
      <c r="D84" s="441"/>
      <c r="E84" s="47"/>
      <c r="F84" s="47"/>
      <c r="G84" s="47"/>
      <c r="H84" s="48"/>
      <c r="I84" s="49">
        <v>273.2</v>
      </c>
    </row>
    <row r="85" spans="1:9" ht="12.75" customHeight="1" thickBot="1" x14ac:dyDescent="0.25">
      <c r="A85" s="79"/>
      <c r="B85" s="197">
        <f>SUM(B68:B83)</f>
        <v>33309.61</v>
      </c>
      <c r="C85" s="198"/>
      <c r="D85" s="197"/>
      <c r="E85" s="199"/>
      <c r="F85" s="198"/>
      <c r="G85" s="198"/>
      <c r="H85" s="197" t="s">
        <v>17</v>
      </c>
      <c r="I85" s="197">
        <f>SUM(I68:I84)</f>
        <v>1477.21</v>
      </c>
    </row>
    <row r="86" spans="1:9" ht="64.5" thickBot="1" x14ac:dyDescent="0.25">
      <c r="A86" s="134" t="s">
        <v>144</v>
      </c>
      <c r="B86" s="114" t="s">
        <v>16</v>
      </c>
      <c r="C86" s="114" t="s">
        <v>5</v>
      </c>
      <c r="D86" s="114" t="s">
        <v>23</v>
      </c>
      <c r="E86" s="118" t="s">
        <v>18</v>
      </c>
      <c r="F86" s="114" t="s">
        <v>19</v>
      </c>
      <c r="G86" s="114" t="s">
        <v>10</v>
      </c>
      <c r="H86" s="114" t="s">
        <v>13</v>
      </c>
      <c r="I86" s="115" t="s">
        <v>12</v>
      </c>
    </row>
    <row r="87" spans="1:9" ht="12.75" customHeight="1" thickBot="1" x14ac:dyDescent="0.25">
      <c r="A87" s="103"/>
      <c r="B87" s="104">
        <v>1698</v>
      </c>
      <c r="C87" s="58" t="s">
        <v>66</v>
      </c>
      <c r="D87" s="64"/>
      <c r="E87" s="59"/>
      <c r="F87" s="59"/>
      <c r="G87" s="59"/>
      <c r="H87" s="60"/>
      <c r="I87" s="61"/>
    </row>
    <row r="88" spans="1:9" ht="12.75" customHeight="1" thickBot="1" x14ac:dyDescent="0.25">
      <c r="A88" s="103"/>
      <c r="B88" s="122">
        <v>1635.62</v>
      </c>
      <c r="C88" s="123" t="s">
        <v>67</v>
      </c>
      <c r="D88" s="124"/>
      <c r="E88" s="125"/>
      <c r="F88" s="125"/>
      <c r="G88" s="125"/>
      <c r="H88" s="126"/>
      <c r="I88" s="127"/>
    </row>
    <row r="89" spans="1:9" ht="12.75" customHeight="1" thickBot="1" x14ac:dyDescent="0.25">
      <c r="A89" s="103"/>
      <c r="B89" s="106">
        <v>1665.46</v>
      </c>
      <c r="C89" s="85" t="s">
        <v>70</v>
      </c>
      <c r="D89" s="86"/>
      <c r="E89" s="47"/>
      <c r="F89" s="47"/>
      <c r="G89" s="47"/>
      <c r="H89" s="48"/>
      <c r="I89" s="49"/>
    </row>
    <row r="90" spans="1:9" ht="12.75" customHeight="1" thickBot="1" x14ac:dyDescent="0.25">
      <c r="A90" s="103"/>
      <c r="B90" s="106">
        <v>948.39</v>
      </c>
      <c r="C90" s="85" t="s">
        <v>72</v>
      </c>
      <c r="D90" s="86"/>
      <c r="E90" s="47"/>
      <c r="F90" s="47"/>
      <c r="G90" s="47"/>
      <c r="H90" s="48"/>
      <c r="I90" s="49"/>
    </row>
    <row r="91" spans="1:9" ht="12.75" customHeight="1" thickBot="1" x14ac:dyDescent="0.25">
      <c r="A91" s="103"/>
      <c r="B91" s="106">
        <v>1778.78</v>
      </c>
      <c r="C91" s="85" t="s">
        <v>73</v>
      </c>
      <c r="D91" s="86"/>
      <c r="E91" s="47"/>
      <c r="F91" s="47"/>
      <c r="G91" s="47"/>
      <c r="H91" s="48"/>
      <c r="I91" s="49"/>
    </row>
    <row r="92" spans="1:9" ht="12.75" customHeight="1" thickBot="1" x14ac:dyDescent="0.25">
      <c r="A92" s="103"/>
      <c r="B92" s="106">
        <v>1689.27</v>
      </c>
      <c r="C92" s="85" t="s">
        <v>74</v>
      </c>
      <c r="D92" s="86"/>
      <c r="E92" s="47"/>
      <c r="F92" s="47"/>
      <c r="G92" s="47"/>
      <c r="H92" s="48"/>
      <c r="I92" s="49"/>
    </row>
    <row r="93" spans="1:9" ht="12.75" customHeight="1" thickBot="1" x14ac:dyDescent="0.25">
      <c r="A93" s="103"/>
      <c r="B93" s="106">
        <v>1435.99</v>
      </c>
      <c r="C93" s="85" t="s">
        <v>75</v>
      </c>
      <c r="D93" s="86"/>
      <c r="E93" s="47"/>
      <c r="F93" s="47"/>
      <c r="G93" s="47"/>
      <c r="H93" s="48"/>
      <c r="I93" s="49"/>
    </row>
    <row r="94" spans="1:9" ht="12.75" customHeight="1" thickBot="1" x14ac:dyDescent="0.25">
      <c r="A94" s="103"/>
      <c r="B94" s="106">
        <v>2062.7199999999998</v>
      </c>
      <c r="C94" s="85" t="s">
        <v>76</v>
      </c>
      <c r="D94" s="86"/>
      <c r="E94" s="47"/>
      <c r="F94" s="47"/>
      <c r="G94" s="47"/>
      <c r="H94" s="48"/>
      <c r="I94" s="49"/>
    </row>
    <row r="95" spans="1:9" ht="12.75" customHeight="1" thickBot="1" x14ac:dyDescent="0.25">
      <c r="A95" s="103"/>
      <c r="B95" s="106">
        <v>2989.95</v>
      </c>
      <c r="C95" s="85" t="s">
        <v>77</v>
      </c>
      <c r="D95" s="86"/>
      <c r="E95" s="47"/>
      <c r="F95" s="47"/>
      <c r="G95" s="47"/>
      <c r="H95" s="48"/>
      <c r="I95" s="49"/>
    </row>
    <row r="96" spans="1:9" ht="12.75" customHeight="1" thickBot="1" x14ac:dyDescent="0.25">
      <c r="A96" s="103"/>
      <c r="B96" s="106">
        <v>3257.94</v>
      </c>
      <c r="C96" s="85" t="s">
        <v>78</v>
      </c>
      <c r="D96" s="86"/>
      <c r="E96" s="47"/>
      <c r="F96" s="47"/>
      <c r="G96" s="47"/>
      <c r="H96" s="48"/>
      <c r="I96" s="49"/>
    </row>
    <row r="97" spans="1:9" ht="12.75" customHeight="1" thickBot="1" x14ac:dyDescent="0.25">
      <c r="A97" s="103"/>
      <c r="B97" s="106">
        <v>3057.98</v>
      </c>
      <c r="C97" s="85" t="s">
        <v>79</v>
      </c>
      <c r="D97" s="86"/>
      <c r="E97" s="47"/>
      <c r="F97" s="47"/>
      <c r="G97" s="47"/>
      <c r="H97" s="48"/>
      <c r="I97" s="49"/>
    </row>
    <row r="98" spans="1:9" ht="12.75" customHeight="1" thickBot="1" x14ac:dyDescent="0.25">
      <c r="A98" s="103"/>
      <c r="B98" s="106">
        <v>3253.09</v>
      </c>
      <c r="C98" s="85" t="s">
        <v>80</v>
      </c>
      <c r="D98" s="86"/>
      <c r="E98" s="47"/>
      <c r="F98" s="47"/>
      <c r="G98" s="47"/>
      <c r="H98" s="48"/>
      <c r="I98" s="49"/>
    </row>
    <row r="99" spans="1:9" ht="12.75" customHeight="1" thickBot="1" x14ac:dyDescent="0.25">
      <c r="A99" s="418"/>
      <c r="B99" s="454">
        <f>SUM(B87:B98)</f>
        <v>25473.19</v>
      </c>
      <c r="C99" s="458" t="s">
        <v>87</v>
      </c>
      <c r="D99" s="86"/>
      <c r="E99" s="47"/>
      <c r="F99" s="47"/>
      <c r="G99" s="47"/>
      <c r="H99" s="48"/>
      <c r="I99" s="49"/>
    </row>
    <row r="100" spans="1:9" ht="12.75" customHeight="1" thickBot="1" x14ac:dyDescent="0.25">
      <c r="A100" s="655" t="s">
        <v>106</v>
      </c>
      <c r="B100" s="106">
        <v>191.47</v>
      </c>
      <c r="C100" s="85" t="s">
        <v>74</v>
      </c>
      <c r="D100" s="86"/>
      <c r="E100" s="47"/>
      <c r="F100" s="47"/>
      <c r="G100" s="47"/>
      <c r="H100" s="48"/>
      <c r="I100" s="49"/>
    </row>
    <row r="101" spans="1:9" ht="12.75" customHeight="1" thickBot="1" x14ac:dyDescent="0.25">
      <c r="A101" s="656"/>
      <c r="B101" s="106">
        <v>79.87</v>
      </c>
      <c r="C101" s="85" t="s">
        <v>75</v>
      </c>
      <c r="D101" s="86"/>
      <c r="E101" s="47"/>
      <c r="F101" s="47"/>
      <c r="G101" s="47"/>
      <c r="H101" s="48"/>
      <c r="I101" s="49"/>
    </row>
    <row r="102" spans="1:9" ht="12.75" customHeight="1" thickBot="1" x14ac:dyDescent="0.25">
      <c r="A102" s="657"/>
      <c r="B102" s="106">
        <v>99.48</v>
      </c>
      <c r="C102" s="85" t="s">
        <v>76</v>
      </c>
      <c r="D102" s="86"/>
      <c r="E102" s="47"/>
      <c r="F102" s="47"/>
      <c r="G102" s="47"/>
      <c r="H102" s="48"/>
      <c r="I102" s="49"/>
    </row>
    <row r="103" spans="1:9" ht="12.75" customHeight="1" thickBot="1" x14ac:dyDescent="0.25">
      <c r="A103" s="526"/>
      <c r="B103" s="454">
        <f>SUM(B100:B102)</f>
        <v>370.82000000000005</v>
      </c>
      <c r="C103" s="458" t="s">
        <v>87</v>
      </c>
      <c r="D103" s="86"/>
      <c r="E103" s="47"/>
      <c r="F103" s="47"/>
      <c r="G103" s="47"/>
      <c r="H103" s="48"/>
      <c r="I103" s="49">
        <v>392.88</v>
      </c>
    </row>
    <row r="104" spans="1:9" ht="12.75" customHeight="1" thickBot="1" x14ac:dyDescent="0.25">
      <c r="A104" s="79"/>
      <c r="B104" s="197">
        <f>B99+B103</f>
        <v>25844.01</v>
      </c>
      <c r="C104" s="198"/>
      <c r="D104" s="197"/>
      <c r="E104" s="199"/>
      <c r="F104" s="198"/>
      <c r="G104" s="198"/>
      <c r="H104" s="197" t="s">
        <v>17</v>
      </c>
      <c r="I104" s="197">
        <f>SUM(I87:I103)</f>
        <v>392.88</v>
      </c>
    </row>
    <row r="105" spans="1:9" ht="64.5" thickBot="1" x14ac:dyDescent="0.25">
      <c r="A105" s="134" t="s">
        <v>145</v>
      </c>
      <c r="B105" s="117" t="s">
        <v>16</v>
      </c>
      <c r="C105" s="131" t="s">
        <v>5</v>
      </c>
      <c r="D105" s="117" t="s">
        <v>23</v>
      </c>
      <c r="E105" s="132" t="s">
        <v>18</v>
      </c>
      <c r="F105" s="117" t="s">
        <v>19</v>
      </c>
      <c r="G105" s="131" t="s">
        <v>10</v>
      </c>
      <c r="H105" s="117" t="s">
        <v>13</v>
      </c>
      <c r="I105" s="117" t="s">
        <v>12</v>
      </c>
    </row>
    <row r="106" spans="1:9" ht="12.75" customHeight="1" thickBot="1" x14ac:dyDescent="0.25">
      <c r="A106" s="227"/>
      <c r="B106" s="106"/>
      <c r="C106" s="55" t="s">
        <v>66</v>
      </c>
      <c r="D106" s="86"/>
      <c r="E106" s="47"/>
      <c r="F106" s="47"/>
      <c r="G106" s="47"/>
      <c r="H106" s="48"/>
      <c r="I106" s="49"/>
    </row>
    <row r="107" spans="1:9" ht="12.75" customHeight="1" thickBot="1" x14ac:dyDescent="0.25">
      <c r="A107" s="227"/>
      <c r="B107" s="106"/>
      <c r="C107" s="55" t="s">
        <v>67</v>
      </c>
      <c r="D107" s="86"/>
      <c r="E107" s="47"/>
      <c r="F107" s="47"/>
      <c r="G107" s="47"/>
      <c r="H107" s="48"/>
      <c r="I107" s="49"/>
    </row>
    <row r="108" spans="1:9" ht="12.75" customHeight="1" thickBot="1" x14ac:dyDescent="0.25">
      <c r="A108" s="227"/>
      <c r="B108" s="106"/>
      <c r="C108" s="85" t="s">
        <v>70</v>
      </c>
      <c r="D108" s="86"/>
      <c r="E108" s="47"/>
      <c r="F108" s="47"/>
      <c r="G108" s="47"/>
      <c r="H108" s="48"/>
      <c r="I108" s="49"/>
    </row>
    <row r="109" spans="1:9" ht="12.75" customHeight="1" thickBot="1" x14ac:dyDescent="0.25">
      <c r="A109" s="227"/>
      <c r="B109" s="106"/>
      <c r="C109" s="85" t="s">
        <v>72</v>
      </c>
      <c r="D109" s="86"/>
      <c r="E109" s="47"/>
      <c r="F109" s="47"/>
      <c r="G109" s="47"/>
      <c r="H109" s="48"/>
      <c r="I109" s="49"/>
    </row>
    <row r="110" spans="1:9" ht="12.75" customHeight="1" thickBot="1" x14ac:dyDescent="0.25">
      <c r="A110" s="227"/>
      <c r="B110" s="106"/>
      <c r="C110" s="85" t="s">
        <v>73</v>
      </c>
      <c r="D110" s="86"/>
      <c r="E110" s="47"/>
      <c r="F110" s="47"/>
      <c r="G110" s="47"/>
      <c r="H110" s="48"/>
      <c r="I110" s="49"/>
    </row>
    <row r="111" spans="1:9" ht="12.75" customHeight="1" thickBot="1" x14ac:dyDescent="0.25">
      <c r="A111" s="227"/>
      <c r="B111" s="106"/>
      <c r="C111" s="85" t="s">
        <v>74</v>
      </c>
      <c r="D111" s="86"/>
      <c r="E111" s="47"/>
      <c r="F111" s="47"/>
      <c r="G111" s="47"/>
      <c r="H111" s="48"/>
      <c r="I111" s="49"/>
    </row>
    <row r="112" spans="1:9" ht="12.75" customHeight="1" thickBot="1" x14ac:dyDescent="0.25">
      <c r="A112" s="227"/>
      <c r="B112" s="106">
        <v>864.72</v>
      </c>
      <c r="C112" s="85" t="s">
        <v>75</v>
      </c>
      <c r="D112" s="86"/>
      <c r="E112" s="47"/>
      <c r="F112" s="47"/>
      <c r="G112" s="47"/>
      <c r="H112" s="48"/>
      <c r="I112" s="49"/>
    </row>
    <row r="113" spans="1:9" ht="12.75" customHeight="1" thickBot="1" x14ac:dyDescent="0.25">
      <c r="A113" s="227"/>
      <c r="B113" s="106">
        <v>1067.0999999999999</v>
      </c>
      <c r="C113" s="85" t="s">
        <v>76</v>
      </c>
      <c r="D113" s="86"/>
      <c r="E113" s="47"/>
      <c r="F113" s="47"/>
      <c r="G113" s="47"/>
      <c r="H113" s="48"/>
      <c r="I113" s="49"/>
    </row>
    <row r="114" spans="1:9" ht="12.75" customHeight="1" thickBot="1" x14ac:dyDescent="0.25">
      <c r="A114" s="227"/>
      <c r="B114" s="106">
        <v>1082.8</v>
      </c>
      <c r="C114" s="85" t="s">
        <v>77</v>
      </c>
      <c r="D114" s="86"/>
      <c r="E114" s="47"/>
      <c r="F114" s="47"/>
      <c r="G114" s="47"/>
      <c r="H114" s="48"/>
      <c r="I114" s="49"/>
    </row>
    <row r="115" spans="1:9" ht="12.75" customHeight="1" thickBot="1" x14ac:dyDescent="0.25">
      <c r="A115" s="227"/>
      <c r="B115" s="106">
        <v>1159.22</v>
      </c>
      <c r="C115" s="85" t="s">
        <v>78</v>
      </c>
      <c r="D115" s="86"/>
      <c r="E115" s="47"/>
      <c r="F115" s="47"/>
      <c r="G115" s="47"/>
      <c r="H115" s="48"/>
      <c r="I115" s="49"/>
    </row>
    <row r="116" spans="1:9" ht="12.75" customHeight="1" thickBot="1" x14ac:dyDescent="0.25">
      <c r="A116" s="227"/>
      <c r="B116" s="106">
        <v>1113.8900000000001</v>
      </c>
      <c r="C116" s="85" t="s">
        <v>79</v>
      </c>
      <c r="D116" s="86"/>
      <c r="E116" s="47"/>
      <c r="F116" s="47"/>
      <c r="G116" s="47"/>
      <c r="H116" s="48"/>
      <c r="I116" s="49"/>
    </row>
    <row r="117" spans="1:9" ht="12.75" customHeight="1" thickBot="1" x14ac:dyDescent="0.25">
      <c r="A117" s="227"/>
      <c r="B117" s="106">
        <v>1127.3499999999999</v>
      </c>
      <c r="C117" s="85" t="s">
        <v>80</v>
      </c>
      <c r="D117" s="86"/>
      <c r="E117" s="47"/>
      <c r="F117" s="47"/>
      <c r="G117" s="47"/>
      <c r="H117" s="48"/>
      <c r="I117" s="49"/>
    </row>
    <row r="118" spans="1:9" ht="12.75" customHeight="1" thickBot="1" x14ac:dyDescent="0.25">
      <c r="A118" s="227"/>
      <c r="B118" s="106"/>
      <c r="C118" s="167" t="s">
        <v>87</v>
      </c>
      <c r="D118" s="86"/>
      <c r="E118" s="47"/>
      <c r="F118" s="47"/>
      <c r="G118" s="47"/>
      <c r="H118" s="48"/>
      <c r="I118" s="49">
        <v>199.87</v>
      </c>
    </row>
    <row r="119" spans="1:9" ht="13.5" thickBot="1" x14ac:dyDescent="0.25">
      <c r="A119" s="180"/>
      <c r="B119" s="197">
        <f>SUM(B106:B118)</f>
        <v>6415.08</v>
      </c>
      <c r="C119" s="198"/>
      <c r="D119" s="197"/>
      <c r="E119" s="199"/>
      <c r="F119" s="198"/>
      <c r="G119" s="198"/>
      <c r="H119" s="197" t="s">
        <v>17</v>
      </c>
      <c r="I119" s="230">
        <f>SUM(I106:I118)</f>
        <v>199.87</v>
      </c>
    </row>
    <row r="120" spans="1:9" ht="26.25" thickBot="1" x14ac:dyDescent="0.25">
      <c r="A120" s="46" t="s">
        <v>8</v>
      </c>
      <c r="B120" s="114" t="s">
        <v>16</v>
      </c>
      <c r="C120" s="114" t="s">
        <v>5</v>
      </c>
      <c r="D120" s="114" t="s">
        <v>23</v>
      </c>
      <c r="E120" s="118" t="s">
        <v>18</v>
      </c>
      <c r="F120" s="114" t="s">
        <v>19</v>
      </c>
      <c r="G120" s="114" t="s">
        <v>10</v>
      </c>
      <c r="H120" s="114" t="s">
        <v>13</v>
      </c>
      <c r="I120" s="115" t="s">
        <v>12</v>
      </c>
    </row>
    <row r="121" spans="1:9" ht="12.75" customHeight="1" x14ac:dyDescent="0.2">
      <c r="A121" s="679" t="s">
        <v>82</v>
      </c>
      <c r="B121" s="33"/>
      <c r="C121" s="33" t="s">
        <v>66</v>
      </c>
      <c r="D121" s="34"/>
      <c r="E121" s="35"/>
      <c r="F121" s="35" t="s">
        <v>83</v>
      </c>
      <c r="G121" s="35">
        <v>67</v>
      </c>
      <c r="H121" s="16">
        <v>4.8099999999999996</v>
      </c>
      <c r="I121" s="33">
        <f>G121*H121</f>
        <v>322.27</v>
      </c>
    </row>
    <row r="122" spans="1:9" ht="12.75" customHeight="1" x14ac:dyDescent="0.2">
      <c r="A122" s="679"/>
      <c r="B122" s="13"/>
      <c r="C122" s="13" t="s">
        <v>67</v>
      </c>
      <c r="D122" s="14"/>
      <c r="E122" s="15"/>
      <c r="F122" s="15" t="s">
        <v>83</v>
      </c>
      <c r="G122" s="15">
        <v>60</v>
      </c>
      <c r="H122" s="16">
        <v>4.8099999999999996</v>
      </c>
      <c r="I122" s="13">
        <f t="shared" ref="I122:I129" si="2">G122*H122</f>
        <v>288.59999999999997</v>
      </c>
    </row>
    <row r="123" spans="1:9" x14ac:dyDescent="0.2">
      <c r="A123" s="679"/>
      <c r="B123" s="13"/>
      <c r="C123" s="13" t="s">
        <v>70</v>
      </c>
      <c r="D123" s="14"/>
      <c r="E123" s="15"/>
      <c r="F123" s="15" t="s">
        <v>83</v>
      </c>
      <c r="G123" s="15">
        <v>67</v>
      </c>
      <c r="H123" s="16">
        <v>4.8099999999999996</v>
      </c>
      <c r="I123" s="13">
        <f t="shared" si="2"/>
        <v>322.27</v>
      </c>
    </row>
    <row r="124" spans="1:9" ht="12.75" customHeight="1" x14ac:dyDescent="0.2">
      <c r="A124" s="679"/>
      <c r="B124" s="13"/>
      <c r="C124" s="13" t="s">
        <v>72</v>
      </c>
      <c r="D124" s="14"/>
      <c r="E124" s="15"/>
      <c r="F124" s="15" t="s">
        <v>83</v>
      </c>
      <c r="G124" s="15">
        <v>65</v>
      </c>
      <c r="H124" s="16">
        <v>4.8099999999999996</v>
      </c>
      <c r="I124" s="13">
        <f t="shared" si="2"/>
        <v>312.64999999999998</v>
      </c>
    </row>
    <row r="125" spans="1:9" x14ac:dyDescent="0.2">
      <c r="A125" s="679"/>
      <c r="B125" s="13"/>
      <c r="C125" s="13" t="s">
        <v>73</v>
      </c>
      <c r="D125" s="14"/>
      <c r="E125" s="15"/>
      <c r="F125" s="15" t="s">
        <v>83</v>
      </c>
      <c r="G125" s="15">
        <v>27</v>
      </c>
      <c r="H125" s="16">
        <v>4.8099999999999996</v>
      </c>
      <c r="I125" s="13">
        <f t="shared" si="2"/>
        <v>129.86999999999998</v>
      </c>
    </row>
    <row r="126" spans="1:9" ht="12.75" customHeight="1" x14ac:dyDescent="0.2">
      <c r="A126" s="679"/>
      <c r="B126" s="13"/>
      <c r="C126" s="13" t="s">
        <v>74</v>
      </c>
      <c r="D126" s="14"/>
      <c r="E126" s="15"/>
      <c r="F126" s="15" t="s">
        <v>83</v>
      </c>
      <c r="G126" s="15">
        <v>27</v>
      </c>
      <c r="H126" s="16">
        <v>4.8099999999999996</v>
      </c>
      <c r="I126" s="13">
        <f t="shared" si="2"/>
        <v>129.86999999999998</v>
      </c>
    </row>
    <row r="127" spans="1:9" ht="12.75" customHeight="1" x14ac:dyDescent="0.2">
      <c r="A127" s="679"/>
      <c r="B127" s="13"/>
      <c r="C127" s="13" t="s">
        <v>75</v>
      </c>
      <c r="D127" s="14"/>
      <c r="E127" s="15"/>
      <c r="F127" s="15" t="s">
        <v>83</v>
      </c>
      <c r="G127" s="15">
        <v>27</v>
      </c>
      <c r="H127" s="16">
        <v>5.04</v>
      </c>
      <c r="I127" s="13">
        <f t="shared" si="2"/>
        <v>136.08000000000001</v>
      </c>
    </row>
    <row r="128" spans="1:9" ht="12.75" customHeight="1" x14ac:dyDescent="0.2">
      <c r="A128" s="679"/>
      <c r="B128" s="13"/>
      <c r="C128" s="13" t="s">
        <v>76</v>
      </c>
      <c r="D128" s="14"/>
      <c r="E128" s="15"/>
      <c r="F128" s="15" t="s">
        <v>83</v>
      </c>
      <c r="G128" s="15">
        <v>27</v>
      </c>
      <c r="H128" s="16">
        <v>5.04</v>
      </c>
      <c r="I128" s="13">
        <f t="shared" si="2"/>
        <v>136.08000000000001</v>
      </c>
    </row>
    <row r="129" spans="1:9" ht="12.75" customHeight="1" x14ac:dyDescent="0.2">
      <c r="A129" s="679"/>
      <c r="B129" s="13"/>
      <c r="C129" s="13" t="s">
        <v>77</v>
      </c>
      <c r="D129" s="14"/>
      <c r="E129" s="15"/>
      <c r="F129" s="15" t="s">
        <v>83</v>
      </c>
      <c r="G129" s="15">
        <v>27</v>
      </c>
      <c r="H129" s="16">
        <v>5.04</v>
      </c>
      <c r="I129" s="13">
        <f t="shared" si="2"/>
        <v>136.08000000000001</v>
      </c>
    </row>
    <row r="130" spans="1:9" ht="12.75" customHeight="1" x14ac:dyDescent="0.2">
      <c r="A130" s="679"/>
      <c r="B130" s="13"/>
      <c r="C130" s="13" t="s">
        <v>78</v>
      </c>
      <c r="D130" s="14"/>
      <c r="E130" s="15"/>
      <c r="F130" s="15" t="s">
        <v>83</v>
      </c>
      <c r="G130" s="15">
        <v>27</v>
      </c>
      <c r="H130" s="16">
        <v>5.04</v>
      </c>
      <c r="I130" s="13">
        <f>G130*H130</f>
        <v>136.08000000000001</v>
      </c>
    </row>
    <row r="131" spans="1:9" ht="12.75" customHeight="1" x14ac:dyDescent="0.2">
      <c r="A131" s="679"/>
      <c r="B131" s="13"/>
      <c r="C131" s="13" t="s">
        <v>79</v>
      </c>
      <c r="D131" s="14"/>
      <c r="E131" s="15"/>
      <c r="F131" s="15" t="s">
        <v>83</v>
      </c>
      <c r="G131" s="15">
        <v>27</v>
      </c>
      <c r="H131" s="16">
        <v>5.04</v>
      </c>
      <c r="I131" s="13">
        <f>G131*H131</f>
        <v>136.08000000000001</v>
      </c>
    </row>
    <row r="132" spans="1:9" ht="12.75" customHeight="1" x14ac:dyDescent="0.2">
      <c r="A132" s="679"/>
      <c r="B132" s="13"/>
      <c r="C132" s="13" t="s">
        <v>80</v>
      </c>
      <c r="D132" s="14"/>
      <c r="E132" s="15"/>
      <c r="F132" s="15" t="s">
        <v>83</v>
      </c>
      <c r="G132" s="15">
        <v>27</v>
      </c>
      <c r="H132" s="16">
        <v>5.04</v>
      </c>
      <c r="I132" s="13">
        <f>G132*H132</f>
        <v>136.08000000000001</v>
      </c>
    </row>
    <row r="133" spans="1:9" ht="12.75" customHeight="1" x14ac:dyDescent="0.2">
      <c r="A133" s="693"/>
      <c r="B133" s="13"/>
      <c r="C133" s="244" t="s">
        <v>87</v>
      </c>
      <c r="D133" s="14"/>
      <c r="E133" s="15"/>
      <c r="F133" s="15" t="s">
        <v>83</v>
      </c>
      <c r="G133" s="15">
        <f>SUM(G121:G132)</f>
        <v>475</v>
      </c>
      <c r="H133" s="16"/>
      <c r="I133" s="244">
        <f>SUM(I121:I132)</f>
        <v>2322.0099999999993</v>
      </c>
    </row>
    <row r="134" spans="1:9" ht="30.6" customHeight="1" x14ac:dyDescent="0.2">
      <c r="A134" s="652" t="s">
        <v>2272</v>
      </c>
      <c r="B134" s="71"/>
      <c r="C134" s="13" t="s">
        <v>2273</v>
      </c>
      <c r="D134" s="72"/>
      <c r="E134" s="73"/>
      <c r="F134" s="15"/>
      <c r="G134" s="327"/>
      <c r="H134" s="74"/>
      <c r="I134" s="598">
        <v>0.42</v>
      </c>
    </row>
    <row r="135" spans="1:9" ht="37.9" customHeight="1" x14ac:dyDescent="0.2">
      <c r="A135" s="653"/>
      <c r="B135" s="71"/>
      <c r="C135" s="13" t="s">
        <v>2274</v>
      </c>
      <c r="D135" s="72"/>
      <c r="E135" s="73"/>
      <c r="F135" s="15"/>
      <c r="G135" s="327"/>
      <c r="H135" s="74"/>
      <c r="I135" s="598">
        <v>0</v>
      </c>
    </row>
    <row r="136" spans="1:9" ht="32.450000000000003" customHeight="1" x14ac:dyDescent="0.2">
      <c r="A136" s="654"/>
      <c r="B136" s="412"/>
      <c r="C136" s="244" t="s">
        <v>87</v>
      </c>
      <c r="D136" s="72"/>
      <c r="E136" s="73"/>
      <c r="F136" s="15"/>
      <c r="G136" s="327"/>
      <c r="H136" s="74"/>
      <c r="I136" s="241">
        <f>SUM(I134:I135)</f>
        <v>0.42</v>
      </c>
    </row>
    <row r="137" spans="1:9" ht="33.6" customHeight="1" x14ac:dyDescent="0.2">
      <c r="A137" s="652" t="s">
        <v>2271</v>
      </c>
      <c r="B137" s="71"/>
      <c r="C137" s="33" t="s">
        <v>2273</v>
      </c>
      <c r="D137" s="72"/>
      <c r="E137" s="73"/>
      <c r="F137" s="15"/>
      <c r="G137" s="327"/>
      <c r="H137" s="74"/>
      <c r="I137" s="598">
        <v>2.75</v>
      </c>
    </row>
    <row r="138" spans="1:9" ht="25.9" customHeight="1" x14ac:dyDescent="0.2">
      <c r="A138" s="653"/>
      <c r="B138" s="71"/>
      <c r="C138" s="71" t="s">
        <v>2274</v>
      </c>
      <c r="D138" s="72"/>
      <c r="E138" s="73"/>
      <c r="F138" s="15"/>
      <c r="G138" s="327"/>
      <c r="H138" s="74"/>
      <c r="I138" s="598">
        <v>0</v>
      </c>
    </row>
    <row r="139" spans="1:9" ht="31.15" customHeight="1" x14ac:dyDescent="0.2">
      <c r="A139" s="654"/>
      <c r="B139" s="71"/>
      <c r="C139" s="412" t="s">
        <v>87</v>
      </c>
      <c r="D139" s="72"/>
      <c r="E139" s="73"/>
      <c r="F139" s="73"/>
      <c r="G139" s="327"/>
      <c r="H139" s="74"/>
      <c r="I139" s="241">
        <f>SUM(I137:I138)</f>
        <v>2.75</v>
      </c>
    </row>
    <row r="140" spans="1:9" ht="25.5" x14ac:dyDescent="0.2">
      <c r="A140" s="221" t="s">
        <v>2270</v>
      </c>
      <c r="B140" s="13"/>
      <c r="C140" s="244" t="s">
        <v>87</v>
      </c>
      <c r="D140" s="14"/>
      <c r="E140" s="15"/>
      <c r="F140" s="15"/>
      <c r="G140" s="15"/>
      <c r="H140" s="16"/>
      <c r="I140" s="244">
        <v>13718.76</v>
      </c>
    </row>
    <row r="141" spans="1:9" ht="12.75" customHeight="1" x14ac:dyDescent="0.2">
      <c r="A141" s="11" t="s">
        <v>84</v>
      </c>
      <c r="B141" s="13"/>
      <c r="C141" s="244" t="s">
        <v>87</v>
      </c>
      <c r="D141" s="14"/>
      <c r="E141" s="15"/>
      <c r="F141" s="15"/>
      <c r="G141" s="15"/>
      <c r="H141" s="16"/>
      <c r="I141" s="244">
        <v>1633.43</v>
      </c>
    </row>
    <row r="142" spans="1:9" ht="12.75" customHeight="1" x14ac:dyDescent="0.2">
      <c r="A142" s="11" t="s">
        <v>86</v>
      </c>
      <c r="B142" s="13"/>
      <c r="C142" s="244" t="s">
        <v>87</v>
      </c>
      <c r="D142" s="14"/>
      <c r="E142" s="15"/>
      <c r="F142" s="15"/>
      <c r="G142" s="15"/>
      <c r="H142" s="16"/>
      <c r="I142" s="244">
        <v>1491.22</v>
      </c>
    </row>
    <row r="143" spans="1:9" ht="12.75" customHeight="1" x14ac:dyDescent="0.2">
      <c r="A143" s="240" t="s">
        <v>88</v>
      </c>
      <c r="B143" s="13"/>
      <c r="C143" s="244" t="s">
        <v>87</v>
      </c>
      <c r="D143" s="14"/>
      <c r="E143" s="15"/>
      <c r="F143" s="15"/>
      <c r="G143" s="15"/>
      <c r="H143" s="16"/>
      <c r="I143" s="244">
        <v>1093.94</v>
      </c>
    </row>
    <row r="144" spans="1:9" ht="12.75" customHeight="1" thickBot="1" x14ac:dyDescent="0.25">
      <c r="A144" s="30"/>
      <c r="B144" s="109"/>
      <c r="C144" s="109"/>
      <c r="D144" s="108"/>
      <c r="E144" s="110"/>
      <c r="F144" s="109"/>
      <c r="G144" s="109"/>
      <c r="H144" s="108" t="s">
        <v>17</v>
      </c>
      <c r="I144" s="108">
        <f>I133+I136+I139+I140+I141+I142+I143</f>
        <v>20262.53</v>
      </c>
    </row>
    <row r="145" spans="1:255" s="45" customFormat="1" ht="83.25" customHeight="1" thickBot="1" x14ac:dyDescent="0.25">
      <c r="A145" s="117" t="s">
        <v>95</v>
      </c>
      <c r="B145" s="114" t="s">
        <v>16</v>
      </c>
      <c r="C145" s="114" t="s">
        <v>5</v>
      </c>
      <c r="D145" s="114" t="s">
        <v>23</v>
      </c>
      <c r="E145" s="118" t="s">
        <v>18</v>
      </c>
      <c r="F145" s="114" t="s">
        <v>19</v>
      </c>
      <c r="G145" s="114" t="s">
        <v>10</v>
      </c>
      <c r="H145" s="114" t="s">
        <v>13</v>
      </c>
      <c r="I145" s="115" t="s">
        <v>12</v>
      </c>
      <c r="J145" s="56"/>
      <c r="K145" s="56"/>
      <c r="L145" s="56"/>
      <c r="M145" s="56"/>
      <c r="N145" s="56"/>
      <c r="O145" s="56"/>
      <c r="P145" s="56"/>
      <c r="Q145" s="56"/>
      <c r="R145" s="56"/>
      <c r="T145" s="56"/>
      <c r="U145" s="56"/>
      <c r="V145" s="56"/>
      <c r="W145" s="56"/>
      <c r="X145" s="56"/>
      <c r="Y145" s="56"/>
      <c r="Z145" s="56"/>
      <c r="AA145" s="56"/>
      <c r="AB145" s="56"/>
      <c r="AD145" s="56"/>
      <c r="AE145" s="56"/>
      <c r="AF145" s="56"/>
      <c r="AG145" s="56"/>
      <c r="AH145" s="56"/>
      <c r="AI145" s="56"/>
      <c r="AJ145" s="56"/>
      <c r="AK145" s="56"/>
      <c r="AL145" s="56"/>
      <c r="AN145" s="56"/>
      <c r="AO145" s="56"/>
      <c r="AP145" s="56"/>
      <c r="AQ145" s="56"/>
      <c r="AR145" s="56"/>
      <c r="AS145" s="56"/>
      <c r="AT145" s="56"/>
      <c r="AU145" s="56"/>
      <c r="AV145" s="56"/>
      <c r="AX145" s="56"/>
      <c r="AY145" s="56"/>
      <c r="AZ145" s="56"/>
      <c r="BA145" s="56"/>
      <c r="BB145" s="56"/>
      <c r="BC145" s="56"/>
      <c r="BD145" s="56"/>
      <c r="BE145" s="56"/>
      <c r="BF145" s="56"/>
      <c r="BH145" s="56"/>
      <c r="BI145" s="56"/>
      <c r="BJ145" s="56"/>
      <c r="BK145" s="56"/>
      <c r="BL145" s="56"/>
      <c r="BM145" s="56"/>
      <c r="BN145" s="56"/>
      <c r="BO145" s="56"/>
      <c r="BP145" s="56"/>
      <c r="BR145" s="56"/>
      <c r="BS145" s="56"/>
      <c r="BT145" s="56"/>
      <c r="BU145" s="56"/>
      <c r="BV145" s="56"/>
      <c r="BW145" s="56"/>
      <c r="BX145" s="56"/>
      <c r="BY145" s="56"/>
      <c r="BZ145" s="56"/>
      <c r="CB145" s="56"/>
      <c r="CC145" s="56"/>
      <c r="CD145" s="56"/>
      <c r="CE145" s="56"/>
      <c r="CF145" s="56"/>
      <c r="CG145" s="56"/>
      <c r="CH145" s="56"/>
      <c r="CI145" s="56"/>
      <c r="CJ145" s="56"/>
      <c r="CL145" s="56"/>
      <c r="CM145" s="56"/>
      <c r="CN145" s="56"/>
      <c r="CO145" s="56"/>
      <c r="CP145" s="56"/>
      <c r="CQ145" s="56"/>
      <c r="CR145" s="56"/>
      <c r="CS145" s="56"/>
      <c r="CT145" s="56"/>
      <c r="CV145" s="56"/>
      <c r="CW145" s="56"/>
      <c r="CX145" s="56"/>
      <c r="CY145" s="56"/>
      <c r="CZ145" s="56"/>
      <c r="DA145" s="56"/>
      <c r="DB145" s="56"/>
      <c r="DC145" s="56"/>
      <c r="DD145" s="56"/>
      <c r="DF145" s="56"/>
      <c r="DG145" s="56"/>
      <c r="DH145" s="56"/>
      <c r="DI145" s="56"/>
      <c r="DJ145" s="56"/>
      <c r="DK145" s="56"/>
      <c r="DL145" s="56"/>
      <c r="DM145" s="56"/>
      <c r="DN145" s="56"/>
      <c r="DP145" s="56"/>
      <c r="DQ145" s="56"/>
      <c r="DR145" s="56"/>
      <c r="DS145" s="56"/>
      <c r="DT145" s="56"/>
      <c r="DU145" s="56"/>
      <c r="DV145" s="56"/>
      <c r="DW145" s="56"/>
      <c r="DX145" s="56"/>
      <c r="DZ145" s="56"/>
      <c r="EA145" s="56"/>
      <c r="EB145" s="56"/>
      <c r="EC145" s="56"/>
      <c r="ED145" s="56"/>
      <c r="EE145" s="56"/>
      <c r="EF145" s="56"/>
      <c r="EG145" s="56"/>
      <c r="EH145" s="56"/>
      <c r="EJ145" s="56"/>
      <c r="EK145" s="56"/>
      <c r="EL145" s="56"/>
      <c r="EM145" s="56"/>
      <c r="EN145" s="56"/>
      <c r="EO145" s="56"/>
      <c r="EP145" s="56"/>
      <c r="EQ145" s="56"/>
      <c r="ER145" s="56"/>
      <c r="ET145" s="56"/>
      <c r="EU145" s="56"/>
      <c r="EV145" s="56"/>
      <c r="EW145" s="56"/>
      <c r="EX145" s="56"/>
      <c r="EY145" s="56"/>
      <c r="EZ145" s="56"/>
      <c r="FA145" s="56"/>
      <c r="FB145" s="56"/>
      <c r="FD145" s="56"/>
      <c r="FE145" s="56"/>
      <c r="FF145" s="56"/>
      <c r="FG145" s="56"/>
      <c r="FH145" s="56"/>
      <c r="FI145" s="56"/>
      <c r="FJ145" s="56"/>
      <c r="FK145" s="56"/>
      <c r="FL145" s="56"/>
      <c r="FN145" s="56"/>
      <c r="FO145" s="56"/>
      <c r="FP145" s="56"/>
      <c r="FQ145" s="56"/>
      <c r="FR145" s="56"/>
      <c r="FS145" s="56"/>
      <c r="FT145" s="56"/>
      <c r="FU145" s="56"/>
      <c r="FV145" s="56"/>
      <c r="FX145" s="56"/>
      <c r="FY145" s="56"/>
      <c r="FZ145" s="56"/>
      <c r="GA145" s="56"/>
      <c r="GB145" s="56"/>
      <c r="GC145" s="56"/>
      <c r="GD145" s="56"/>
      <c r="GE145" s="56"/>
      <c r="GF145" s="56"/>
      <c r="GH145" s="56"/>
      <c r="GI145" s="56"/>
      <c r="GJ145" s="56"/>
      <c r="GK145" s="56"/>
      <c r="GL145" s="56"/>
      <c r="GM145" s="56"/>
      <c r="GN145" s="56"/>
      <c r="GO145" s="56"/>
      <c r="GP145" s="56"/>
      <c r="GR145" s="56"/>
      <c r="GS145" s="56"/>
      <c r="GT145" s="56"/>
      <c r="GU145" s="56"/>
      <c r="GV145" s="56"/>
      <c r="GW145" s="56"/>
      <c r="GX145" s="56"/>
      <c r="GY145" s="56"/>
      <c r="GZ145" s="56"/>
      <c r="HB145" s="56"/>
      <c r="HC145" s="56"/>
      <c r="HD145" s="56"/>
      <c r="HE145" s="56"/>
      <c r="HF145" s="56"/>
      <c r="HG145" s="56"/>
      <c r="HH145" s="56"/>
      <c r="HI145" s="56"/>
      <c r="HJ145" s="56"/>
      <c r="HL145" s="56"/>
      <c r="HM145" s="56"/>
      <c r="HN145" s="56"/>
      <c r="HO145" s="56"/>
      <c r="HP145" s="56"/>
      <c r="HQ145" s="56"/>
      <c r="HR145" s="56"/>
      <c r="HS145" s="56"/>
      <c r="HT145" s="56"/>
      <c r="HV145" s="56"/>
      <c r="HW145" s="56"/>
      <c r="HX145" s="56"/>
      <c r="HY145" s="56"/>
      <c r="HZ145" s="56"/>
      <c r="IA145" s="56"/>
      <c r="IB145" s="56"/>
      <c r="IC145" s="56"/>
      <c r="ID145" s="56"/>
      <c r="IF145" s="56"/>
      <c r="IG145" s="56"/>
      <c r="IH145" s="56"/>
      <c r="II145" s="56"/>
      <c r="IJ145" s="56"/>
      <c r="IK145" s="56"/>
      <c r="IL145" s="56"/>
      <c r="IM145" s="56"/>
      <c r="IN145" s="56"/>
      <c r="IP145" s="56"/>
      <c r="IQ145" s="56"/>
      <c r="IR145" s="56"/>
      <c r="IS145" s="56"/>
      <c r="IT145" s="56"/>
      <c r="IU145" s="56"/>
    </row>
    <row r="146" spans="1:255" ht="12.75" customHeight="1" thickBot="1" x14ac:dyDescent="0.25">
      <c r="A146" s="103"/>
      <c r="B146" s="104">
        <v>540.03</v>
      </c>
      <c r="C146" s="58" t="s">
        <v>66</v>
      </c>
      <c r="D146" s="64"/>
      <c r="E146" s="59"/>
      <c r="F146" s="59"/>
      <c r="G146" s="59"/>
      <c r="H146" s="60"/>
      <c r="I146" s="61"/>
      <c r="J146" s="56"/>
      <c r="K146" s="56"/>
      <c r="L146" s="56"/>
      <c r="M146" s="56"/>
      <c r="N146" s="56"/>
      <c r="O146" s="56"/>
      <c r="P146" s="56"/>
      <c r="Q146" s="56"/>
      <c r="R146" s="56"/>
      <c r="T146" s="56"/>
      <c r="U146" s="56"/>
      <c r="V146" s="56"/>
      <c r="W146" s="56"/>
      <c r="X146" s="56"/>
      <c r="Y146" s="56"/>
      <c r="Z146" s="56"/>
      <c r="AA146" s="56"/>
      <c r="AB146" s="56"/>
      <c r="AD146" s="56"/>
      <c r="AE146" s="56"/>
      <c r="AF146" s="56"/>
      <c r="AG146" s="56"/>
      <c r="AH146" s="56"/>
      <c r="AI146" s="56"/>
      <c r="AJ146" s="56"/>
      <c r="AK146" s="56"/>
      <c r="AL146" s="56"/>
      <c r="AN146" s="56"/>
      <c r="AO146" s="56"/>
      <c r="AP146" s="56"/>
      <c r="AQ146" s="56"/>
      <c r="AR146" s="56"/>
      <c r="AS146" s="56"/>
      <c r="AT146" s="56"/>
      <c r="AU146" s="56"/>
      <c r="AV146" s="56"/>
      <c r="AX146" s="56"/>
      <c r="AY146" s="56"/>
      <c r="AZ146" s="56"/>
      <c r="BA146" s="56"/>
      <c r="BB146" s="56"/>
      <c r="BC146" s="56"/>
      <c r="BD146" s="56"/>
      <c r="BE146" s="56"/>
      <c r="BF146" s="56"/>
      <c r="BH146" s="56"/>
      <c r="BI146" s="56"/>
      <c r="BJ146" s="56"/>
      <c r="BK146" s="56"/>
      <c r="BL146" s="56"/>
      <c r="BM146" s="56"/>
      <c r="BN146" s="56"/>
      <c r="BO146" s="56"/>
      <c r="BP146" s="56"/>
      <c r="BR146" s="56"/>
      <c r="BS146" s="56"/>
      <c r="BT146" s="56"/>
      <c r="BU146" s="56"/>
      <c r="BV146" s="56"/>
      <c r="BW146" s="56"/>
      <c r="BX146" s="56"/>
      <c r="BY146" s="56"/>
      <c r="BZ146" s="56"/>
      <c r="CB146" s="56"/>
      <c r="CC146" s="56"/>
      <c r="CD146" s="56"/>
      <c r="CE146" s="56"/>
      <c r="CF146" s="56"/>
      <c r="CG146" s="56"/>
      <c r="CH146" s="56"/>
      <c r="CI146" s="56"/>
      <c r="CJ146" s="56"/>
      <c r="CL146" s="56"/>
      <c r="CM146" s="56"/>
      <c r="CN146" s="56"/>
      <c r="CO146" s="56"/>
      <c r="CP146" s="56"/>
      <c r="CQ146" s="56"/>
      <c r="CR146" s="56"/>
      <c r="CS146" s="56"/>
      <c r="CT146" s="56"/>
      <c r="CV146" s="56"/>
      <c r="CW146" s="56"/>
      <c r="CX146" s="56"/>
      <c r="CY146" s="56"/>
      <c r="CZ146" s="56"/>
      <c r="DA146" s="56"/>
      <c r="DB146" s="56"/>
      <c r="DC146" s="56"/>
      <c r="DD146" s="56"/>
      <c r="DF146" s="56"/>
      <c r="DG146" s="56"/>
      <c r="DH146" s="56"/>
      <c r="DI146" s="56"/>
      <c r="DJ146" s="56"/>
      <c r="DK146" s="56"/>
      <c r="DL146" s="56"/>
      <c r="DM146" s="56"/>
      <c r="DN146" s="56"/>
      <c r="DP146" s="56"/>
      <c r="DQ146" s="56"/>
      <c r="DR146" s="56"/>
      <c r="DS146" s="56"/>
      <c r="DT146" s="56"/>
      <c r="DU146" s="56"/>
      <c r="DV146" s="56"/>
      <c r="DW146" s="56"/>
      <c r="DX146" s="56"/>
      <c r="DZ146" s="56"/>
      <c r="EA146" s="56"/>
      <c r="EB146" s="56"/>
      <c r="EC146" s="56"/>
      <c r="ED146" s="56"/>
      <c r="EE146" s="56"/>
      <c r="EF146" s="56"/>
      <c r="EG146" s="56"/>
      <c r="EH146" s="56"/>
      <c r="EJ146" s="56"/>
      <c r="EK146" s="56"/>
      <c r="EL146" s="56"/>
      <c r="EM146" s="56"/>
      <c r="EN146" s="56"/>
      <c r="EO146" s="56"/>
      <c r="EP146" s="56"/>
      <c r="EQ146" s="56"/>
      <c r="ER146" s="56"/>
      <c r="ET146" s="56"/>
      <c r="EU146" s="56"/>
      <c r="EV146" s="56"/>
      <c r="EW146" s="56"/>
      <c r="EX146" s="56"/>
      <c r="EY146" s="56"/>
      <c r="EZ146" s="56"/>
      <c r="FA146" s="56"/>
      <c r="FB146" s="56"/>
      <c r="FD146" s="56"/>
      <c r="FE146" s="56"/>
      <c r="FF146" s="56"/>
      <c r="FG146" s="56"/>
      <c r="FH146" s="56"/>
      <c r="FI146" s="56"/>
      <c r="FJ146" s="56"/>
      <c r="FK146" s="56"/>
      <c r="FL146" s="56"/>
      <c r="FN146" s="56"/>
      <c r="FO146" s="56"/>
      <c r="FP146" s="56"/>
      <c r="FQ146" s="56"/>
      <c r="FR146" s="56"/>
      <c r="FS146" s="56"/>
      <c r="FT146" s="56"/>
      <c r="FU146" s="56"/>
      <c r="FV146" s="56"/>
      <c r="FX146" s="56"/>
      <c r="FY146" s="56"/>
      <c r="FZ146" s="56"/>
      <c r="GA146" s="56"/>
      <c r="GB146" s="56"/>
      <c r="GC146" s="56"/>
      <c r="GD146" s="56"/>
      <c r="GE146" s="56"/>
      <c r="GF146" s="56"/>
      <c r="GH146" s="56"/>
      <c r="GI146" s="56"/>
      <c r="GJ146" s="56"/>
      <c r="GK146" s="56"/>
      <c r="GL146" s="56"/>
      <c r="GM146" s="56"/>
      <c r="GN146" s="56"/>
      <c r="GO146" s="56"/>
      <c r="GP146" s="56"/>
      <c r="GR146" s="56"/>
      <c r="GS146" s="56"/>
      <c r="GT146" s="56"/>
      <c r="GU146" s="56"/>
      <c r="GV146" s="56"/>
      <c r="GW146" s="56"/>
      <c r="GX146" s="56"/>
      <c r="GY146" s="56"/>
      <c r="GZ146" s="56"/>
      <c r="HB146" s="56"/>
      <c r="HC146" s="56"/>
      <c r="HD146" s="56"/>
      <c r="HE146" s="56"/>
      <c r="HF146" s="56"/>
      <c r="HG146" s="56"/>
      <c r="HH146" s="56"/>
      <c r="HI146" s="56"/>
      <c r="HJ146" s="56"/>
      <c r="HL146" s="56"/>
      <c r="HM146" s="56"/>
      <c r="HN146" s="56"/>
      <c r="HO146" s="56"/>
      <c r="HP146" s="56"/>
      <c r="HQ146" s="56"/>
      <c r="HR146" s="56"/>
      <c r="HS146" s="56"/>
      <c r="HT146" s="56"/>
      <c r="HV146" s="56"/>
      <c r="HW146" s="56"/>
      <c r="HX146" s="56"/>
      <c r="HY146" s="56"/>
      <c r="HZ146" s="56"/>
      <c r="IA146" s="56"/>
      <c r="IB146" s="56"/>
      <c r="IC146" s="56"/>
      <c r="ID146" s="56"/>
      <c r="IF146" s="56"/>
      <c r="IG146" s="56"/>
      <c r="IH146" s="56"/>
      <c r="II146" s="56"/>
      <c r="IJ146" s="56"/>
      <c r="IK146" s="56"/>
      <c r="IL146" s="56"/>
      <c r="IM146" s="56"/>
      <c r="IN146" s="56"/>
      <c r="IP146" s="56"/>
      <c r="IQ146" s="56"/>
      <c r="IR146" s="56"/>
      <c r="IS146" s="56"/>
      <c r="IT146" s="56"/>
      <c r="IU146" s="56"/>
    </row>
    <row r="147" spans="1:255" ht="12.75" customHeight="1" thickBot="1" x14ac:dyDescent="0.25">
      <c r="A147" s="103"/>
      <c r="B147" s="105">
        <v>655.88</v>
      </c>
      <c r="C147" s="92" t="s">
        <v>67</v>
      </c>
      <c r="D147" s="93"/>
      <c r="E147" s="94"/>
      <c r="F147" s="94"/>
      <c r="G147" s="94"/>
      <c r="H147" s="95"/>
      <c r="I147" s="96"/>
      <c r="J147" s="56"/>
      <c r="K147" s="56"/>
      <c r="L147" s="56"/>
      <c r="M147" s="56"/>
      <c r="N147" s="56"/>
      <c r="O147" s="56"/>
      <c r="P147" s="56"/>
      <c r="Q147" s="56"/>
      <c r="R147" s="56"/>
      <c r="T147" s="56"/>
      <c r="U147" s="56"/>
      <c r="V147" s="56"/>
      <c r="W147" s="56"/>
      <c r="X147" s="56"/>
      <c r="Y147" s="56"/>
      <c r="Z147" s="56"/>
      <c r="AA147" s="56"/>
      <c r="AB147" s="56"/>
      <c r="AD147" s="56"/>
      <c r="AE147" s="56"/>
      <c r="AF147" s="56"/>
      <c r="AG147" s="56"/>
      <c r="AH147" s="56"/>
      <c r="AI147" s="56"/>
      <c r="AJ147" s="56"/>
      <c r="AK147" s="56"/>
      <c r="AL147" s="56"/>
      <c r="AN147" s="56"/>
      <c r="AO147" s="56"/>
      <c r="AP147" s="56"/>
      <c r="AQ147" s="56"/>
      <c r="AR147" s="56"/>
      <c r="AS147" s="56"/>
      <c r="AT147" s="56"/>
      <c r="AU147" s="56"/>
      <c r="AV147" s="56"/>
      <c r="AX147" s="56"/>
      <c r="AY147" s="56"/>
      <c r="AZ147" s="56"/>
      <c r="BA147" s="56"/>
      <c r="BB147" s="56"/>
      <c r="BC147" s="56"/>
      <c r="BD147" s="56"/>
      <c r="BE147" s="56"/>
      <c r="BF147" s="56"/>
      <c r="BH147" s="56"/>
      <c r="BI147" s="56"/>
      <c r="BJ147" s="56"/>
      <c r="BK147" s="56"/>
      <c r="BL147" s="56"/>
      <c r="BM147" s="56"/>
      <c r="BN147" s="56"/>
      <c r="BO147" s="56"/>
      <c r="BP147" s="56"/>
      <c r="BR147" s="56"/>
      <c r="BS147" s="56"/>
      <c r="BT147" s="56"/>
      <c r="BU147" s="56"/>
      <c r="BV147" s="56"/>
      <c r="BW147" s="56"/>
      <c r="BX147" s="56"/>
      <c r="BY147" s="56"/>
      <c r="BZ147" s="56"/>
      <c r="CB147" s="56"/>
      <c r="CC147" s="56"/>
      <c r="CD147" s="56"/>
      <c r="CE147" s="56"/>
      <c r="CF147" s="56"/>
      <c r="CG147" s="56"/>
      <c r="CH147" s="56"/>
      <c r="CI147" s="56"/>
      <c r="CJ147" s="56"/>
      <c r="CL147" s="56"/>
      <c r="CM147" s="56"/>
      <c r="CN147" s="56"/>
      <c r="CO147" s="56"/>
      <c r="CP147" s="56"/>
      <c r="CQ147" s="56"/>
      <c r="CR147" s="56"/>
      <c r="CS147" s="56"/>
      <c r="CT147" s="56"/>
      <c r="CV147" s="56"/>
      <c r="CW147" s="56"/>
      <c r="CX147" s="56"/>
      <c r="CY147" s="56"/>
      <c r="CZ147" s="56"/>
      <c r="DA147" s="56"/>
      <c r="DB147" s="56"/>
      <c r="DC147" s="56"/>
      <c r="DD147" s="56"/>
      <c r="DF147" s="56"/>
      <c r="DG147" s="56"/>
      <c r="DH147" s="56"/>
      <c r="DI147" s="56"/>
      <c r="DJ147" s="56"/>
      <c r="DK147" s="56"/>
      <c r="DL147" s="56"/>
      <c r="DM147" s="56"/>
      <c r="DN147" s="56"/>
      <c r="DP147" s="56"/>
      <c r="DQ147" s="56"/>
      <c r="DR147" s="56"/>
      <c r="DS147" s="56"/>
      <c r="DT147" s="56"/>
      <c r="DU147" s="56"/>
      <c r="DV147" s="56"/>
      <c r="DW147" s="56"/>
      <c r="DX147" s="56"/>
      <c r="DZ147" s="56"/>
      <c r="EA147" s="56"/>
      <c r="EB147" s="56"/>
      <c r="EC147" s="56"/>
      <c r="ED147" s="56"/>
      <c r="EE147" s="56"/>
      <c r="EF147" s="56"/>
      <c r="EG147" s="56"/>
      <c r="EH147" s="56"/>
      <c r="EJ147" s="56"/>
      <c r="EK147" s="56"/>
      <c r="EL147" s="56"/>
      <c r="EM147" s="56"/>
      <c r="EN147" s="56"/>
      <c r="EO147" s="56"/>
      <c r="EP147" s="56"/>
      <c r="EQ147" s="56"/>
      <c r="ER147" s="56"/>
      <c r="ET147" s="56"/>
      <c r="EU147" s="56"/>
      <c r="EV147" s="56"/>
      <c r="EW147" s="56"/>
      <c r="EX147" s="56"/>
      <c r="EY147" s="56"/>
      <c r="EZ147" s="56"/>
      <c r="FA147" s="56"/>
      <c r="FB147" s="56"/>
      <c r="FD147" s="56"/>
      <c r="FE147" s="56"/>
      <c r="FF147" s="56"/>
      <c r="FG147" s="56"/>
      <c r="FH147" s="56"/>
      <c r="FI147" s="56"/>
      <c r="FJ147" s="56"/>
      <c r="FK147" s="56"/>
      <c r="FL147" s="56"/>
      <c r="FN147" s="56"/>
      <c r="FO147" s="56"/>
      <c r="FP147" s="56"/>
      <c r="FQ147" s="56"/>
      <c r="FR147" s="56"/>
      <c r="FS147" s="56"/>
      <c r="FT147" s="56"/>
      <c r="FU147" s="56"/>
      <c r="FV147" s="56"/>
      <c r="FX147" s="56"/>
      <c r="FY147" s="56"/>
      <c r="FZ147" s="56"/>
      <c r="GA147" s="56"/>
      <c r="GB147" s="56"/>
      <c r="GC147" s="56"/>
      <c r="GD147" s="56"/>
      <c r="GE147" s="56"/>
      <c r="GF147" s="56"/>
      <c r="GH147" s="56"/>
      <c r="GI147" s="56"/>
      <c r="GJ147" s="56"/>
      <c r="GK147" s="56"/>
      <c r="GL147" s="56"/>
      <c r="GM147" s="56"/>
      <c r="GN147" s="56"/>
      <c r="GO147" s="56"/>
      <c r="GP147" s="56"/>
      <c r="GR147" s="56"/>
      <c r="GS147" s="56"/>
      <c r="GT147" s="56"/>
      <c r="GU147" s="56"/>
      <c r="GV147" s="56"/>
      <c r="GW147" s="56"/>
      <c r="GX147" s="56"/>
      <c r="GY147" s="56"/>
      <c r="GZ147" s="56"/>
      <c r="HB147" s="56"/>
      <c r="HC147" s="56"/>
      <c r="HD147" s="56"/>
      <c r="HE147" s="56"/>
      <c r="HF147" s="56"/>
      <c r="HG147" s="56"/>
      <c r="HH147" s="56"/>
      <c r="HI147" s="56"/>
      <c r="HJ147" s="56"/>
      <c r="HL147" s="56"/>
      <c r="HM147" s="56"/>
      <c r="HN147" s="56"/>
      <c r="HO147" s="56"/>
      <c r="HP147" s="56"/>
      <c r="HQ147" s="56"/>
      <c r="HR147" s="56"/>
      <c r="HS147" s="56"/>
      <c r="HT147" s="56"/>
      <c r="HV147" s="56"/>
      <c r="HW147" s="56"/>
      <c r="HX147" s="56"/>
      <c r="HY147" s="56"/>
      <c r="HZ147" s="56"/>
      <c r="IA147" s="56"/>
      <c r="IB147" s="56"/>
      <c r="IC147" s="56"/>
      <c r="ID147" s="56"/>
      <c r="IF147" s="56"/>
      <c r="IG147" s="56"/>
      <c r="IH147" s="56"/>
      <c r="II147" s="56"/>
      <c r="IJ147" s="56"/>
      <c r="IK147" s="56"/>
      <c r="IL147" s="56"/>
      <c r="IM147" s="56"/>
      <c r="IN147" s="56"/>
      <c r="IP147" s="56"/>
      <c r="IQ147" s="56"/>
      <c r="IR147" s="56"/>
      <c r="IS147" s="56"/>
      <c r="IT147" s="56"/>
      <c r="IU147" s="56"/>
    </row>
    <row r="148" spans="1:255" ht="12.75" customHeight="1" thickBot="1" x14ac:dyDescent="0.25">
      <c r="A148" s="103"/>
      <c r="B148" s="106">
        <v>546.23</v>
      </c>
      <c r="C148" s="85" t="s">
        <v>70</v>
      </c>
      <c r="D148" s="86"/>
      <c r="E148" s="47"/>
      <c r="F148" s="47"/>
      <c r="G148" s="47"/>
      <c r="H148" s="48"/>
      <c r="I148" s="49"/>
      <c r="J148" s="56"/>
      <c r="K148" s="56"/>
      <c r="L148" s="56"/>
      <c r="M148" s="56"/>
      <c r="N148" s="56"/>
      <c r="O148" s="56"/>
      <c r="P148" s="56"/>
      <c r="Q148" s="56"/>
      <c r="R148" s="56"/>
      <c r="T148" s="56"/>
      <c r="U148" s="56"/>
      <c r="V148" s="56"/>
      <c r="W148" s="56"/>
      <c r="X148" s="56"/>
      <c r="Y148" s="56"/>
      <c r="Z148" s="56"/>
      <c r="AA148" s="56"/>
      <c r="AB148" s="56"/>
      <c r="AD148" s="56"/>
      <c r="AE148" s="56"/>
      <c r="AF148" s="56"/>
      <c r="AG148" s="56"/>
      <c r="AH148" s="56"/>
      <c r="AI148" s="56"/>
      <c r="AJ148" s="56"/>
      <c r="AK148" s="56"/>
      <c r="AL148" s="56"/>
      <c r="AN148" s="56"/>
      <c r="AO148" s="56"/>
      <c r="AP148" s="56"/>
      <c r="AQ148" s="56"/>
      <c r="AR148" s="56"/>
      <c r="AS148" s="56"/>
      <c r="AT148" s="56"/>
      <c r="AU148" s="56"/>
      <c r="AV148" s="56"/>
      <c r="AX148" s="56"/>
      <c r="AY148" s="56"/>
      <c r="AZ148" s="56"/>
      <c r="BA148" s="56"/>
      <c r="BB148" s="56"/>
      <c r="BC148" s="56"/>
      <c r="BD148" s="56"/>
      <c r="BE148" s="56"/>
      <c r="BF148" s="56"/>
      <c r="BH148" s="56"/>
      <c r="BI148" s="56"/>
      <c r="BJ148" s="56"/>
      <c r="BK148" s="56"/>
      <c r="BL148" s="56"/>
      <c r="BM148" s="56"/>
      <c r="BN148" s="56"/>
      <c r="BO148" s="56"/>
      <c r="BP148" s="56"/>
      <c r="BR148" s="56"/>
      <c r="BS148" s="56"/>
      <c r="BT148" s="56"/>
      <c r="BU148" s="56"/>
      <c r="BV148" s="56"/>
      <c r="BW148" s="56"/>
      <c r="BX148" s="56"/>
      <c r="BY148" s="56"/>
      <c r="BZ148" s="56"/>
      <c r="CB148" s="56"/>
      <c r="CC148" s="56"/>
      <c r="CD148" s="56"/>
      <c r="CE148" s="56"/>
      <c r="CF148" s="56"/>
      <c r="CG148" s="56"/>
      <c r="CH148" s="56"/>
      <c r="CI148" s="56"/>
      <c r="CJ148" s="56"/>
      <c r="CL148" s="56"/>
      <c r="CM148" s="56"/>
      <c r="CN148" s="56"/>
      <c r="CO148" s="56"/>
      <c r="CP148" s="56"/>
      <c r="CQ148" s="56"/>
      <c r="CR148" s="56"/>
      <c r="CS148" s="56"/>
      <c r="CT148" s="56"/>
      <c r="CV148" s="56"/>
      <c r="CW148" s="56"/>
      <c r="CX148" s="56"/>
      <c r="CY148" s="56"/>
      <c r="CZ148" s="56"/>
      <c r="DA148" s="56"/>
      <c r="DB148" s="56"/>
      <c r="DC148" s="56"/>
      <c r="DD148" s="56"/>
      <c r="DF148" s="56"/>
      <c r="DG148" s="56"/>
      <c r="DH148" s="56"/>
      <c r="DI148" s="56"/>
      <c r="DJ148" s="56"/>
      <c r="DK148" s="56"/>
      <c r="DL148" s="56"/>
      <c r="DM148" s="56"/>
      <c r="DN148" s="56"/>
      <c r="DP148" s="56"/>
      <c r="DQ148" s="56"/>
      <c r="DR148" s="56"/>
      <c r="DS148" s="56"/>
      <c r="DT148" s="56"/>
      <c r="DU148" s="56"/>
      <c r="DV148" s="56"/>
      <c r="DW148" s="56"/>
      <c r="DX148" s="56"/>
      <c r="DZ148" s="56"/>
      <c r="EA148" s="56"/>
      <c r="EB148" s="56"/>
      <c r="EC148" s="56"/>
      <c r="ED148" s="56"/>
      <c r="EE148" s="56"/>
      <c r="EF148" s="56"/>
      <c r="EG148" s="56"/>
      <c r="EH148" s="56"/>
      <c r="EJ148" s="56"/>
      <c r="EK148" s="56"/>
      <c r="EL148" s="56"/>
      <c r="EM148" s="56"/>
      <c r="EN148" s="56"/>
      <c r="EO148" s="56"/>
      <c r="EP148" s="56"/>
      <c r="EQ148" s="56"/>
      <c r="ER148" s="56"/>
      <c r="ET148" s="56"/>
      <c r="EU148" s="56"/>
      <c r="EV148" s="56"/>
      <c r="EW148" s="56"/>
      <c r="EX148" s="56"/>
      <c r="EY148" s="56"/>
      <c r="EZ148" s="56"/>
      <c r="FA148" s="56"/>
      <c r="FB148" s="56"/>
      <c r="FD148" s="56"/>
      <c r="FE148" s="56"/>
      <c r="FF148" s="56"/>
      <c r="FG148" s="56"/>
      <c r="FH148" s="56"/>
      <c r="FI148" s="56"/>
      <c r="FJ148" s="56"/>
      <c r="FK148" s="56"/>
      <c r="FL148" s="56"/>
      <c r="FN148" s="56"/>
      <c r="FO148" s="56"/>
      <c r="FP148" s="56"/>
      <c r="FQ148" s="56"/>
      <c r="FR148" s="56"/>
      <c r="FS148" s="56"/>
      <c r="FT148" s="56"/>
      <c r="FU148" s="56"/>
      <c r="FV148" s="56"/>
      <c r="FX148" s="56"/>
      <c r="FY148" s="56"/>
      <c r="FZ148" s="56"/>
      <c r="GA148" s="56"/>
      <c r="GB148" s="56"/>
      <c r="GC148" s="56"/>
      <c r="GD148" s="56"/>
      <c r="GE148" s="56"/>
      <c r="GF148" s="56"/>
      <c r="GH148" s="56"/>
      <c r="GI148" s="56"/>
      <c r="GJ148" s="56"/>
      <c r="GK148" s="56"/>
      <c r="GL148" s="56"/>
      <c r="GM148" s="56"/>
      <c r="GN148" s="56"/>
      <c r="GO148" s="56"/>
      <c r="GP148" s="56"/>
      <c r="GR148" s="56"/>
      <c r="GS148" s="56"/>
      <c r="GT148" s="56"/>
      <c r="GU148" s="56"/>
      <c r="GV148" s="56"/>
      <c r="GW148" s="56"/>
      <c r="GX148" s="56"/>
      <c r="GY148" s="56"/>
      <c r="GZ148" s="56"/>
      <c r="HB148" s="56"/>
      <c r="HC148" s="56"/>
      <c r="HD148" s="56"/>
      <c r="HE148" s="56"/>
      <c r="HF148" s="56"/>
      <c r="HG148" s="56"/>
      <c r="HH148" s="56"/>
      <c r="HI148" s="56"/>
      <c r="HJ148" s="56"/>
      <c r="HL148" s="56"/>
      <c r="HM148" s="56"/>
      <c r="HN148" s="56"/>
      <c r="HO148" s="56"/>
      <c r="HP148" s="56"/>
      <c r="HQ148" s="56"/>
      <c r="HR148" s="56"/>
      <c r="HS148" s="56"/>
      <c r="HT148" s="56"/>
      <c r="HV148" s="56"/>
      <c r="HW148" s="56"/>
      <c r="HX148" s="56"/>
      <c r="HY148" s="56"/>
      <c r="HZ148" s="56"/>
      <c r="IA148" s="56"/>
      <c r="IB148" s="56"/>
      <c r="IC148" s="56"/>
      <c r="ID148" s="56"/>
      <c r="IF148" s="56"/>
      <c r="IG148" s="56"/>
      <c r="IH148" s="56"/>
      <c r="II148" s="56"/>
      <c r="IJ148" s="56"/>
      <c r="IK148" s="56"/>
      <c r="IL148" s="56"/>
      <c r="IM148" s="56"/>
      <c r="IN148" s="56"/>
      <c r="IP148" s="56"/>
      <c r="IQ148" s="56"/>
      <c r="IR148" s="56"/>
      <c r="IS148" s="56"/>
      <c r="IT148" s="56"/>
      <c r="IU148" s="56"/>
    </row>
    <row r="149" spans="1:255" ht="12.75" customHeight="1" thickBot="1" x14ac:dyDescent="0.25">
      <c r="A149" s="103"/>
      <c r="B149" s="106">
        <v>582.22</v>
      </c>
      <c r="C149" s="85" t="s">
        <v>72</v>
      </c>
      <c r="D149" s="86"/>
      <c r="E149" s="47"/>
      <c r="F149" s="47"/>
      <c r="G149" s="47"/>
      <c r="H149" s="48"/>
      <c r="I149" s="49"/>
      <c r="J149" s="56"/>
      <c r="K149" s="56"/>
      <c r="L149" s="56"/>
      <c r="M149" s="56"/>
      <c r="N149" s="56"/>
      <c r="O149" s="56"/>
      <c r="P149" s="56"/>
      <c r="Q149" s="56"/>
      <c r="R149" s="56"/>
      <c r="T149" s="56"/>
      <c r="U149" s="56"/>
      <c r="V149" s="56"/>
      <c r="W149" s="56"/>
      <c r="X149" s="56"/>
      <c r="Y149" s="56"/>
      <c r="Z149" s="56"/>
      <c r="AA149" s="56"/>
      <c r="AB149" s="56"/>
      <c r="AD149" s="56"/>
      <c r="AE149" s="56"/>
      <c r="AF149" s="56"/>
      <c r="AG149" s="56"/>
      <c r="AH149" s="56"/>
      <c r="AI149" s="56"/>
      <c r="AJ149" s="56"/>
      <c r="AK149" s="56"/>
      <c r="AL149" s="56"/>
      <c r="AN149" s="56"/>
      <c r="AO149" s="56"/>
      <c r="AP149" s="56"/>
      <c r="AQ149" s="56"/>
      <c r="AR149" s="56"/>
      <c r="AS149" s="56"/>
      <c r="AT149" s="56"/>
      <c r="AU149" s="56"/>
      <c r="AV149" s="56"/>
      <c r="AX149" s="56"/>
      <c r="AY149" s="56"/>
      <c r="AZ149" s="56"/>
      <c r="BA149" s="56"/>
      <c r="BB149" s="56"/>
      <c r="BC149" s="56"/>
      <c r="BD149" s="56"/>
      <c r="BE149" s="56"/>
      <c r="BF149" s="56"/>
      <c r="BH149" s="56"/>
      <c r="BI149" s="56"/>
      <c r="BJ149" s="56"/>
      <c r="BK149" s="56"/>
      <c r="BL149" s="56"/>
      <c r="BM149" s="56"/>
      <c r="BN149" s="56"/>
      <c r="BO149" s="56"/>
      <c r="BP149" s="56"/>
      <c r="BR149" s="56"/>
      <c r="BS149" s="56"/>
      <c r="BT149" s="56"/>
      <c r="BU149" s="56"/>
      <c r="BV149" s="56"/>
      <c r="BW149" s="56"/>
      <c r="BX149" s="56"/>
      <c r="BY149" s="56"/>
      <c r="BZ149" s="56"/>
      <c r="CB149" s="56"/>
      <c r="CC149" s="56"/>
      <c r="CD149" s="56"/>
      <c r="CE149" s="56"/>
      <c r="CF149" s="56"/>
      <c r="CG149" s="56"/>
      <c r="CH149" s="56"/>
      <c r="CI149" s="56"/>
      <c r="CJ149" s="56"/>
      <c r="CL149" s="56"/>
      <c r="CM149" s="56"/>
      <c r="CN149" s="56"/>
      <c r="CO149" s="56"/>
      <c r="CP149" s="56"/>
      <c r="CQ149" s="56"/>
      <c r="CR149" s="56"/>
      <c r="CS149" s="56"/>
      <c r="CT149" s="56"/>
      <c r="CV149" s="56"/>
      <c r="CW149" s="56"/>
      <c r="CX149" s="56"/>
      <c r="CY149" s="56"/>
      <c r="CZ149" s="56"/>
      <c r="DA149" s="56"/>
      <c r="DB149" s="56"/>
      <c r="DC149" s="56"/>
      <c r="DD149" s="56"/>
      <c r="DF149" s="56"/>
      <c r="DG149" s="56"/>
      <c r="DH149" s="56"/>
      <c r="DI149" s="56"/>
      <c r="DJ149" s="56"/>
      <c r="DK149" s="56"/>
      <c r="DL149" s="56"/>
      <c r="DM149" s="56"/>
      <c r="DN149" s="56"/>
      <c r="DP149" s="56"/>
      <c r="DQ149" s="56"/>
      <c r="DR149" s="56"/>
      <c r="DS149" s="56"/>
      <c r="DT149" s="56"/>
      <c r="DU149" s="56"/>
      <c r="DV149" s="56"/>
      <c r="DW149" s="56"/>
      <c r="DX149" s="56"/>
      <c r="DZ149" s="56"/>
      <c r="EA149" s="56"/>
      <c r="EB149" s="56"/>
      <c r="EC149" s="56"/>
      <c r="ED149" s="56"/>
      <c r="EE149" s="56"/>
      <c r="EF149" s="56"/>
      <c r="EG149" s="56"/>
      <c r="EH149" s="56"/>
      <c r="EJ149" s="56"/>
      <c r="EK149" s="56"/>
      <c r="EL149" s="56"/>
      <c r="EM149" s="56"/>
      <c r="EN149" s="56"/>
      <c r="EO149" s="56"/>
      <c r="EP149" s="56"/>
      <c r="EQ149" s="56"/>
      <c r="ER149" s="56"/>
      <c r="ET149" s="56"/>
      <c r="EU149" s="56"/>
      <c r="EV149" s="56"/>
      <c r="EW149" s="56"/>
      <c r="EX149" s="56"/>
      <c r="EY149" s="56"/>
      <c r="EZ149" s="56"/>
      <c r="FA149" s="56"/>
      <c r="FB149" s="56"/>
      <c r="FD149" s="56"/>
      <c r="FE149" s="56"/>
      <c r="FF149" s="56"/>
      <c r="FG149" s="56"/>
      <c r="FH149" s="56"/>
      <c r="FI149" s="56"/>
      <c r="FJ149" s="56"/>
      <c r="FK149" s="56"/>
      <c r="FL149" s="56"/>
      <c r="FN149" s="56"/>
      <c r="FO149" s="56"/>
      <c r="FP149" s="56"/>
      <c r="FQ149" s="56"/>
      <c r="FR149" s="56"/>
      <c r="FS149" s="56"/>
      <c r="FT149" s="56"/>
      <c r="FU149" s="56"/>
      <c r="FV149" s="56"/>
      <c r="FX149" s="56"/>
      <c r="FY149" s="56"/>
      <c r="FZ149" s="56"/>
      <c r="GA149" s="56"/>
      <c r="GB149" s="56"/>
      <c r="GC149" s="56"/>
      <c r="GD149" s="56"/>
      <c r="GE149" s="56"/>
      <c r="GF149" s="56"/>
      <c r="GH149" s="56"/>
      <c r="GI149" s="56"/>
      <c r="GJ149" s="56"/>
      <c r="GK149" s="56"/>
      <c r="GL149" s="56"/>
      <c r="GM149" s="56"/>
      <c r="GN149" s="56"/>
      <c r="GO149" s="56"/>
      <c r="GP149" s="56"/>
      <c r="GR149" s="56"/>
      <c r="GS149" s="56"/>
      <c r="GT149" s="56"/>
      <c r="GU149" s="56"/>
      <c r="GV149" s="56"/>
      <c r="GW149" s="56"/>
      <c r="GX149" s="56"/>
      <c r="GY149" s="56"/>
      <c r="GZ149" s="56"/>
      <c r="HB149" s="56"/>
      <c r="HC149" s="56"/>
      <c r="HD149" s="56"/>
      <c r="HE149" s="56"/>
      <c r="HF149" s="56"/>
      <c r="HG149" s="56"/>
      <c r="HH149" s="56"/>
      <c r="HI149" s="56"/>
      <c r="HJ149" s="56"/>
      <c r="HL149" s="56"/>
      <c r="HM149" s="56"/>
      <c r="HN149" s="56"/>
      <c r="HO149" s="56"/>
      <c r="HP149" s="56"/>
      <c r="HQ149" s="56"/>
      <c r="HR149" s="56"/>
      <c r="HS149" s="56"/>
      <c r="HT149" s="56"/>
      <c r="HV149" s="56"/>
      <c r="HW149" s="56"/>
      <c r="HX149" s="56"/>
      <c r="HY149" s="56"/>
      <c r="HZ149" s="56"/>
      <c r="IA149" s="56"/>
      <c r="IB149" s="56"/>
      <c r="IC149" s="56"/>
      <c r="ID149" s="56"/>
      <c r="IF149" s="56"/>
      <c r="IG149" s="56"/>
      <c r="IH149" s="56"/>
      <c r="II149" s="56"/>
      <c r="IJ149" s="56"/>
      <c r="IK149" s="56"/>
      <c r="IL149" s="56"/>
      <c r="IM149" s="56"/>
      <c r="IN149" s="56"/>
      <c r="IP149" s="56"/>
      <c r="IQ149" s="56"/>
      <c r="IR149" s="56"/>
      <c r="IS149" s="56"/>
      <c r="IT149" s="56"/>
      <c r="IU149" s="56"/>
    </row>
    <row r="150" spans="1:255" ht="12.75" customHeight="1" thickBot="1" x14ac:dyDescent="0.25">
      <c r="A150" s="103"/>
      <c r="B150" s="106">
        <v>647.16999999999996</v>
      </c>
      <c r="C150" s="85" t="s">
        <v>73</v>
      </c>
      <c r="D150" s="86"/>
      <c r="E150" s="47"/>
      <c r="F150" s="47"/>
      <c r="G150" s="47"/>
      <c r="H150" s="48"/>
      <c r="I150" s="49"/>
      <c r="J150" s="56"/>
      <c r="K150" s="56"/>
      <c r="L150" s="56"/>
      <c r="M150" s="56"/>
      <c r="N150" s="56"/>
      <c r="O150" s="56"/>
      <c r="P150" s="56"/>
      <c r="Q150" s="56"/>
      <c r="R150" s="56"/>
      <c r="T150" s="56"/>
      <c r="U150" s="56"/>
      <c r="V150" s="56"/>
      <c r="W150" s="56"/>
      <c r="X150" s="56"/>
      <c r="Y150" s="56"/>
      <c r="Z150" s="56"/>
      <c r="AA150" s="56"/>
      <c r="AB150" s="56"/>
      <c r="AD150" s="56"/>
      <c r="AE150" s="56"/>
      <c r="AF150" s="56"/>
      <c r="AG150" s="56"/>
      <c r="AH150" s="56"/>
      <c r="AI150" s="56"/>
      <c r="AJ150" s="56"/>
      <c r="AK150" s="56"/>
      <c r="AL150" s="56"/>
      <c r="AN150" s="56"/>
      <c r="AO150" s="56"/>
      <c r="AP150" s="56"/>
      <c r="AQ150" s="56"/>
      <c r="AR150" s="56"/>
      <c r="AS150" s="56"/>
      <c r="AT150" s="56"/>
      <c r="AU150" s="56"/>
      <c r="AV150" s="56"/>
      <c r="AX150" s="56"/>
      <c r="AY150" s="56"/>
      <c r="AZ150" s="56"/>
      <c r="BA150" s="56"/>
      <c r="BB150" s="56"/>
      <c r="BC150" s="56"/>
      <c r="BD150" s="56"/>
      <c r="BE150" s="56"/>
      <c r="BF150" s="56"/>
      <c r="BH150" s="56"/>
      <c r="BI150" s="56"/>
      <c r="BJ150" s="56"/>
      <c r="BK150" s="56"/>
      <c r="BL150" s="56"/>
      <c r="BM150" s="56"/>
      <c r="BN150" s="56"/>
      <c r="BO150" s="56"/>
      <c r="BP150" s="56"/>
      <c r="BR150" s="56"/>
      <c r="BS150" s="56"/>
      <c r="BT150" s="56"/>
      <c r="BU150" s="56"/>
      <c r="BV150" s="56"/>
      <c r="BW150" s="56"/>
      <c r="BX150" s="56"/>
      <c r="BY150" s="56"/>
      <c r="BZ150" s="56"/>
      <c r="CB150" s="56"/>
      <c r="CC150" s="56"/>
      <c r="CD150" s="56"/>
      <c r="CE150" s="56"/>
      <c r="CF150" s="56"/>
      <c r="CG150" s="56"/>
      <c r="CH150" s="56"/>
      <c r="CI150" s="56"/>
      <c r="CJ150" s="56"/>
      <c r="CL150" s="56"/>
      <c r="CM150" s="56"/>
      <c r="CN150" s="56"/>
      <c r="CO150" s="56"/>
      <c r="CP150" s="56"/>
      <c r="CQ150" s="56"/>
      <c r="CR150" s="56"/>
      <c r="CS150" s="56"/>
      <c r="CT150" s="56"/>
      <c r="CV150" s="56"/>
      <c r="CW150" s="56"/>
      <c r="CX150" s="56"/>
      <c r="CY150" s="56"/>
      <c r="CZ150" s="56"/>
      <c r="DA150" s="56"/>
      <c r="DB150" s="56"/>
      <c r="DC150" s="56"/>
      <c r="DD150" s="56"/>
      <c r="DF150" s="56"/>
      <c r="DG150" s="56"/>
      <c r="DH150" s="56"/>
      <c r="DI150" s="56"/>
      <c r="DJ150" s="56"/>
      <c r="DK150" s="56"/>
      <c r="DL150" s="56"/>
      <c r="DM150" s="56"/>
      <c r="DN150" s="56"/>
      <c r="DP150" s="56"/>
      <c r="DQ150" s="56"/>
      <c r="DR150" s="56"/>
      <c r="DS150" s="56"/>
      <c r="DT150" s="56"/>
      <c r="DU150" s="56"/>
      <c r="DV150" s="56"/>
      <c r="DW150" s="56"/>
      <c r="DX150" s="56"/>
      <c r="DZ150" s="56"/>
      <c r="EA150" s="56"/>
      <c r="EB150" s="56"/>
      <c r="EC150" s="56"/>
      <c r="ED150" s="56"/>
      <c r="EE150" s="56"/>
      <c r="EF150" s="56"/>
      <c r="EG150" s="56"/>
      <c r="EH150" s="56"/>
      <c r="EJ150" s="56"/>
      <c r="EK150" s="56"/>
      <c r="EL150" s="56"/>
      <c r="EM150" s="56"/>
      <c r="EN150" s="56"/>
      <c r="EO150" s="56"/>
      <c r="EP150" s="56"/>
      <c r="EQ150" s="56"/>
      <c r="ER150" s="56"/>
      <c r="ET150" s="56"/>
      <c r="EU150" s="56"/>
      <c r="EV150" s="56"/>
      <c r="EW150" s="56"/>
      <c r="EX150" s="56"/>
      <c r="EY150" s="56"/>
      <c r="EZ150" s="56"/>
      <c r="FA150" s="56"/>
      <c r="FB150" s="56"/>
      <c r="FD150" s="56"/>
      <c r="FE150" s="56"/>
      <c r="FF150" s="56"/>
      <c r="FG150" s="56"/>
      <c r="FH150" s="56"/>
      <c r="FI150" s="56"/>
      <c r="FJ150" s="56"/>
      <c r="FK150" s="56"/>
      <c r="FL150" s="56"/>
      <c r="FN150" s="56"/>
      <c r="FO150" s="56"/>
      <c r="FP150" s="56"/>
      <c r="FQ150" s="56"/>
      <c r="FR150" s="56"/>
      <c r="FS150" s="56"/>
      <c r="FT150" s="56"/>
      <c r="FU150" s="56"/>
      <c r="FV150" s="56"/>
      <c r="FX150" s="56"/>
      <c r="FY150" s="56"/>
      <c r="FZ150" s="56"/>
      <c r="GA150" s="56"/>
      <c r="GB150" s="56"/>
      <c r="GC150" s="56"/>
      <c r="GD150" s="56"/>
      <c r="GE150" s="56"/>
      <c r="GF150" s="56"/>
      <c r="GH150" s="56"/>
      <c r="GI150" s="56"/>
      <c r="GJ150" s="56"/>
      <c r="GK150" s="56"/>
      <c r="GL150" s="56"/>
      <c r="GM150" s="56"/>
      <c r="GN150" s="56"/>
      <c r="GO150" s="56"/>
      <c r="GP150" s="56"/>
      <c r="GR150" s="56"/>
      <c r="GS150" s="56"/>
      <c r="GT150" s="56"/>
      <c r="GU150" s="56"/>
      <c r="GV150" s="56"/>
      <c r="GW150" s="56"/>
      <c r="GX150" s="56"/>
      <c r="GY150" s="56"/>
      <c r="GZ150" s="56"/>
      <c r="HB150" s="56"/>
      <c r="HC150" s="56"/>
      <c r="HD150" s="56"/>
      <c r="HE150" s="56"/>
      <c r="HF150" s="56"/>
      <c r="HG150" s="56"/>
      <c r="HH150" s="56"/>
      <c r="HI150" s="56"/>
      <c r="HJ150" s="56"/>
      <c r="HL150" s="56"/>
      <c r="HM150" s="56"/>
      <c r="HN150" s="56"/>
      <c r="HO150" s="56"/>
      <c r="HP150" s="56"/>
      <c r="HQ150" s="56"/>
      <c r="HR150" s="56"/>
      <c r="HS150" s="56"/>
      <c r="HT150" s="56"/>
      <c r="HV150" s="56"/>
      <c r="HW150" s="56"/>
      <c r="HX150" s="56"/>
      <c r="HY150" s="56"/>
      <c r="HZ150" s="56"/>
      <c r="IA150" s="56"/>
      <c r="IB150" s="56"/>
      <c r="IC150" s="56"/>
      <c r="ID150" s="56"/>
      <c r="IF150" s="56"/>
      <c r="IG150" s="56"/>
      <c r="IH150" s="56"/>
      <c r="II150" s="56"/>
      <c r="IJ150" s="56"/>
      <c r="IK150" s="56"/>
      <c r="IL150" s="56"/>
      <c r="IM150" s="56"/>
      <c r="IN150" s="56"/>
      <c r="IP150" s="56"/>
      <c r="IQ150" s="56"/>
      <c r="IR150" s="56"/>
      <c r="IS150" s="56"/>
      <c r="IT150" s="56"/>
      <c r="IU150" s="56"/>
    </row>
    <row r="151" spans="1:255" ht="12.75" customHeight="1" thickBot="1" x14ac:dyDescent="0.25">
      <c r="A151" s="103"/>
      <c r="B151" s="106">
        <v>586.09</v>
      </c>
      <c r="C151" s="85" t="s">
        <v>74</v>
      </c>
      <c r="D151" s="86"/>
      <c r="E151" s="47"/>
      <c r="F151" s="47"/>
      <c r="G151" s="47"/>
      <c r="H151" s="48"/>
      <c r="I151" s="49"/>
      <c r="J151" s="56"/>
      <c r="K151" s="56"/>
      <c r="L151" s="56"/>
      <c r="M151" s="56"/>
      <c r="N151" s="56"/>
      <c r="O151" s="56"/>
      <c r="P151" s="56"/>
      <c r="Q151" s="56"/>
      <c r="R151" s="56"/>
      <c r="T151" s="56"/>
      <c r="U151" s="56"/>
      <c r="V151" s="56"/>
      <c r="W151" s="56"/>
      <c r="X151" s="56"/>
      <c r="Y151" s="56"/>
      <c r="Z151" s="56"/>
      <c r="AA151" s="56"/>
      <c r="AB151" s="56"/>
      <c r="AD151" s="56"/>
      <c r="AE151" s="56"/>
      <c r="AF151" s="56"/>
      <c r="AG151" s="56"/>
      <c r="AH151" s="56"/>
      <c r="AI151" s="56"/>
      <c r="AJ151" s="56"/>
      <c r="AK151" s="56"/>
      <c r="AL151" s="56"/>
      <c r="AN151" s="56"/>
      <c r="AO151" s="56"/>
      <c r="AP151" s="56"/>
      <c r="AQ151" s="56"/>
      <c r="AR151" s="56"/>
      <c r="AS151" s="56"/>
      <c r="AT151" s="56"/>
      <c r="AU151" s="56"/>
      <c r="AV151" s="56"/>
      <c r="AX151" s="56"/>
      <c r="AY151" s="56"/>
      <c r="AZ151" s="56"/>
      <c r="BA151" s="56"/>
      <c r="BB151" s="56"/>
      <c r="BC151" s="56"/>
      <c r="BD151" s="56"/>
      <c r="BE151" s="56"/>
      <c r="BF151" s="56"/>
      <c r="BH151" s="56"/>
      <c r="BI151" s="56"/>
      <c r="BJ151" s="56"/>
      <c r="BK151" s="56"/>
      <c r="BL151" s="56"/>
      <c r="BM151" s="56"/>
      <c r="BN151" s="56"/>
      <c r="BO151" s="56"/>
      <c r="BP151" s="56"/>
      <c r="BR151" s="56"/>
      <c r="BS151" s="56"/>
      <c r="BT151" s="56"/>
      <c r="BU151" s="56"/>
      <c r="BV151" s="56"/>
      <c r="BW151" s="56"/>
      <c r="BX151" s="56"/>
      <c r="BY151" s="56"/>
      <c r="BZ151" s="56"/>
      <c r="CB151" s="56"/>
      <c r="CC151" s="56"/>
      <c r="CD151" s="56"/>
      <c r="CE151" s="56"/>
      <c r="CF151" s="56"/>
      <c r="CG151" s="56"/>
      <c r="CH151" s="56"/>
      <c r="CI151" s="56"/>
      <c r="CJ151" s="56"/>
      <c r="CL151" s="56"/>
      <c r="CM151" s="56"/>
      <c r="CN151" s="56"/>
      <c r="CO151" s="56"/>
      <c r="CP151" s="56"/>
      <c r="CQ151" s="56"/>
      <c r="CR151" s="56"/>
      <c r="CS151" s="56"/>
      <c r="CT151" s="56"/>
      <c r="CV151" s="56"/>
      <c r="CW151" s="56"/>
      <c r="CX151" s="56"/>
      <c r="CY151" s="56"/>
      <c r="CZ151" s="56"/>
      <c r="DA151" s="56"/>
      <c r="DB151" s="56"/>
      <c r="DC151" s="56"/>
      <c r="DD151" s="56"/>
      <c r="DF151" s="56"/>
      <c r="DG151" s="56"/>
      <c r="DH151" s="56"/>
      <c r="DI151" s="56"/>
      <c r="DJ151" s="56"/>
      <c r="DK151" s="56"/>
      <c r="DL151" s="56"/>
      <c r="DM151" s="56"/>
      <c r="DN151" s="56"/>
      <c r="DP151" s="56"/>
      <c r="DQ151" s="56"/>
      <c r="DR151" s="56"/>
      <c r="DS151" s="56"/>
      <c r="DT151" s="56"/>
      <c r="DU151" s="56"/>
      <c r="DV151" s="56"/>
      <c r="DW151" s="56"/>
      <c r="DX151" s="56"/>
      <c r="DZ151" s="56"/>
      <c r="EA151" s="56"/>
      <c r="EB151" s="56"/>
      <c r="EC151" s="56"/>
      <c r="ED151" s="56"/>
      <c r="EE151" s="56"/>
      <c r="EF151" s="56"/>
      <c r="EG151" s="56"/>
      <c r="EH151" s="56"/>
      <c r="EJ151" s="56"/>
      <c r="EK151" s="56"/>
      <c r="EL151" s="56"/>
      <c r="EM151" s="56"/>
      <c r="EN151" s="56"/>
      <c r="EO151" s="56"/>
      <c r="EP151" s="56"/>
      <c r="EQ151" s="56"/>
      <c r="ER151" s="56"/>
      <c r="ET151" s="56"/>
      <c r="EU151" s="56"/>
      <c r="EV151" s="56"/>
      <c r="EW151" s="56"/>
      <c r="EX151" s="56"/>
      <c r="EY151" s="56"/>
      <c r="EZ151" s="56"/>
      <c r="FA151" s="56"/>
      <c r="FB151" s="56"/>
      <c r="FD151" s="56"/>
      <c r="FE151" s="56"/>
      <c r="FF151" s="56"/>
      <c r="FG151" s="56"/>
      <c r="FH151" s="56"/>
      <c r="FI151" s="56"/>
      <c r="FJ151" s="56"/>
      <c r="FK151" s="56"/>
      <c r="FL151" s="56"/>
      <c r="FN151" s="56"/>
      <c r="FO151" s="56"/>
      <c r="FP151" s="56"/>
      <c r="FQ151" s="56"/>
      <c r="FR151" s="56"/>
      <c r="FS151" s="56"/>
      <c r="FT151" s="56"/>
      <c r="FU151" s="56"/>
      <c r="FV151" s="56"/>
      <c r="FX151" s="56"/>
      <c r="FY151" s="56"/>
      <c r="FZ151" s="56"/>
      <c r="GA151" s="56"/>
      <c r="GB151" s="56"/>
      <c r="GC151" s="56"/>
      <c r="GD151" s="56"/>
      <c r="GE151" s="56"/>
      <c r="GF151" s="56"/>
      <c r="GH151" s="56"/>
      <c r="GI151" s="56"/>
      <c r="GJ151" s="56"/>
      <c r="GK151" s="56"/>
      <c r="GL151" s="56"/>
      <c r="GM151" s="56"/>
      <c r="GN151" s="56"/>
      <c r="GO151" s="56"/>
      <c r="GP151" s="56"/>
      <c r="GR151" s="56"/>
      <c r="GS151" s="56"/>
      <c r="GT151" s="56"/>
      <c r="GU151" s="56"/>
      <c r="GV151" s="56"/>
      <c r="GW151" s="56"/>
      <c r="GX151" s="56"/>
      <c r="GY151" s="56"/>
      <c r="GZ151" s="56"/>
      <c r="HB151" s="56"/>
      <c r="HC151" s="56"/>
      <c r="HD151" s="56"/>
      <c r="HE151" s="56"/>
      <c r="HF151" s="56"/>
      <c r="HG151" s="56"/>
      <c r="HH151" s="56"/>
      <c r="HI151" s="56"/>
      <c r="HJ151" s="56"/>
      <c r="HL151" s="56"/>
      <c r="HM151" s="56"/>
      <c r="HN151" s="56"/>
      <c r="HO151" s="56"/>
      <c r="HP151" s="56"/>
      <c r="HQ151" s="56"/>
      <c r="HR151" s="56"/>
      <c r="HS151" s="56"/>
      <c r="HT151" s="56"/>
      <c r="HV151" s="56"/>
      <c r="HW151" s="56"/>
      <c r="HX151" s="56"/>
      <c r="HY151" s="56"/>
      <c r="HZ151" s="56"/>
      <c r="IA151" s="56"/>
      <c r="IB151" s="56"/>
      <c r="IC151" s="56"/>
      <c r="ID151" s="56"/>
      <c r="IF151" s="56"/>
      <c r="IG151" s="56"/>
      <c r="IH151" s="56"/>
      <c r="II151" s="56"/>
      <c r="IJ151" s="56"/>
      <c r="IK151" s="56"/>
      <c r="IL151" s="56"/>
      <c r="IM151" s="56"/>
      <c r="IN151" s="56"/>
      <c r="IP151" s="56"/>
      <c r="IQ151" s="56"/>
      <c r="IR151" s="56"/>
      <c r="IS151" s="56"/>
      <c r="IT151" s="56"/>
      <c r="IU151" s="56"/>
    </row>
    <row r="152" spans="1:255" ht="12.75" customHeight="1" thickBot="1" x14ac:dyDescent="0.25">
      <c r="A152" s="103"/>
      <c r="B152" s="106">
        <v>495.37</v>
      </c>
      <c r="C152" s="85" t="s">
        <v>75</v>
      </c>
      <c r="D152" s="86"/>
      <c r="E152" s="47"/>
      <c r="F152" s="47"/>
      <c r="G152" s="47"/>
      <c r="H152" s="48"/>
      <c r="I152" s="49"/>
      <c r="J152" s="56"/>
      <c r="K152" s="56"/>
      <c r="L152" s="56"/>
      <c r="M152" s="56"/>
      <c r="N152" s="56"/>
      <c r="O152" s="56"/>
      <c r="P152" s="56"/>
      <c r="Q152" s="56"/>
      <c r="R152" s="56"/>
      <c r="T152" s="56"/>
      <c r="U152" s="56"/>
      <c r="V152" s="56"/>
      <c r="W152" s="56"/>
      <c r="X152" s="56"/>
      <c r="Y152" s="56"/>
      <c r="Z152" s="56"/>
      <c r="AA152" s="56"/>
      <c r="AB152" s="56"/>
      <c r="AD152" s="56"/>
      <c r="AE152" s="56"/>
      <c r="AF152" s="56"/>
      <c r="AG152" s="56"/>
      <c r="AH152" s="56"/>
      <c r="AI152" s="56"/>
      <c r="AJ152" s="56"/>
      <c r="AK152" s="56"/>
      <c r="AL152" s="56"/>
      <c r="AN152" s="56"/>
      <c r="AO152" s="56"/>
      <c r="AP152" s="56"/>
      <c r="AQ152" s="56"/>
      <c r="AR152" s="56"/>
      <c r="AS152" s="56"/>
      <c r="AT152" s="56"/>
      <c r="AU152" s="56"/>
      <c r="AV152" s="56"/>
      <c r="AX152" s="56"/>
      <c r="AY152" s="56"/>
      <c r="AZ152" s="56"/>
      <c r="BA152" s="56"/>
      <c r="BB152" s="56"/>
      <c r="BC152" s="56"/>
      <c r="BD152" s="56"/>
      <c r="BE152" s="56"/>
      <c r="BF152" s="56"/>
      <c r="BH152" s="56"/>
      <c r="BI152" s="56"/>
      <c r="BJ152" s="56"/>
      <c r="BK152" s="56"/>
      <c r="BL152" s="56"/>
      <c r="BM152" s="56"/>
      <c r="BN152" s="56"/>
      <c r="BO152" s="56"/>
      <c r="BP152" s="56"/>
      <c r="BR152" s="56"/>
      <c r="BS152" s="56"/>
      <c r="BT152" s="56"/>
      <c r="BU152" s="56"/>
      <c r="BV152" s="56"/>
      <c r="BW152" s="56"/>
      <c r="BX152" s="56"/>
      <c r="BY152" s="56"/>
      <c r="BZ152" s="56"/>
      <c r="CB152" s="56"/>
      <c r="CC152" s="56"/>
      <c r="CD152" s="56"/>
      <c r="CE152" s="56"/>
      <c r="CF152" s="56"/>
      <c r="CG152" s="56"/>
      <c r="CH152" s="56"/>
      <c r="CI152" s="56"/>
      <c r="CJ152" s="56"/>
      <c r="CL152" s="56"/>
      <c r="CM152" s="56"/>
      <c r="CN152" s="56"/>
      <c r="CO152" s="56"/>
      <c r="CP152" s="56"/>
      <c r="CQ152" s="56"/>
      <c r="CR152" s="56"/>
      <c r="CS152" s="56"/>
      <c r="CT152" s="56"/>
      <c r="CV152" s="56"/>
      <c r="CW152" s="56"/>
      <c r="CX152" s="56"/>
      <c r="CY152" s="56"/>
      <c r="CZ152" s="56"/>
      <c r="DA152" s="56"/>
      <c r="DB152" s="56"/>
      <c r="DC152" s="56"/>
      <c r="DD152" s="56"/>
      <c r="DF152" s="56"/>
      <c r="DG152" s="56"/>
      <c r="DH152" s="56"/>
      <c r="DI152" s="56"/>
      <c r="DJ152" s="56"/>
      <c r="DK152" s="56"/>
      <c r="DL152" s="56"/>
      <c r="DM152" s="56"/>
      <c r="DN152" s="56"/>
      <c r="DP152" s="56"/>
      <c r="DQ152" s="56"/>
      <c r="DR152" s="56"/>
      <c r="DS152" s="56"/>
      <c r="DT152" s="56"/>
      <c r="DU152" s="56"/>
      <c r="DV152" s="56"/>
      <c r="DW152" s="56"/>
      <c r="DX152" s="56"/>
      <c r="DZ152" s="56"/>
      <c r="EA152" s="56"/>
      <c r="EB152" s="56"/>
      <c r="EC152" s="56"/>
      <c r="ED152" s="56"/>
      <c r="EE152" s="56"/>
      <c r="EF152" s="56"/>
      <c r="EG152" s="56"/>
      <c r="EH152" s="56"/>
      <c r="EJ152" s="56"/>
      <c r="EK152" s="56"/>
      <c r="EL152" s="56"/>
      <c r="EM152" s="56"/>
      <c r="EN152" s="56"/>
      <c r="EO152" s="56"/>
      <c r="EP152" s="56"/>
      <c r="EQ152" s="56"/>
      <c r="ER152" s="56"/>
      <c r="ET152" s="56"/>
      <c r="EU152" s="56"/>
      <c r="EV152" s="56"/>
      <c r="EW152" s="56"/>
      <c r="EX152" s="56"/>
      <c r="EY152" s="56"/>
      <c r="EZ152" s="56"/>
      <c r="FA152" s="56"/>
      <c r="FB152" s="56"/>
      <c r="FD152" s="56"/>
      <c r="FE152" s="56"/>
      <c r="FF152" s="56"/>
      <c r="FG152" s="56"/>
      <c r="FH152" s="56"/>
      <c r="FI152" s="56"/>
      <c r="FJ152" s="56"/>
      <c r="FK152" s="56"/>
      <c r="FL152" s="56"/>
      <c r="FN152" s="56"/>
      <c r="FO152" s="56"/>
      <c r="FP152" s="56"/>
      <c r="FQ152" s="56"/>
      <c r="FR152" s="56"/>
      <c r="FS152" s="56"/>
      <c r="FT152" s="56"/>
      <c r="FU152" s="56"/>
      <c r="FV152" s="56"/>
      <c r="FX152" s="56"/>
      <c r="FY152" s="56"/>
      <c r="FZ152" s="56"/>
      <c r="GA152" s="56"/>
      <c r="GB152" s="56"/>
      <c r="GC152" s="56"/>
      <c r="GD152" s="56"/>
      <c r="GE152" s="56"/>
      <c r="GF152" s="56"/>
      <c r="GH152" s="56"/>
      <c r="GI152" s="56"/>
      <c r="GJ152" s="56"/>
      <c r="GK152" s="56"/>
      <c r="GL152" s="56"/>
      <c r="GM152" s="56"/>
      <c r="GN152" s="56"/>
      <c r="GO152" s="56"/>
      <c r="GP152" s="56"/>
      <c r="GR152" s="56"/>
      <c r="GS152" s="56"/>
      <c r="GT152" s="56"/>
      <c r="GU152" s="56"/>
      <c r="GV152" s="56"/>
      <c r="GW152" s="56"/>
      <c r="GX152" s="56"/>
      <c r="GY152" s="56"/>
      <c r="GZ152" s="56"/>
      <c r="HB152" s="56"/>
      <c r="HC152" s="56"/>
      <c r="HD152" s="56"/>
      <c r="HE152" s="56"/>
      <c r="HF152" s="56"/>
      <c r="HG152" s="56"/>
      <c r="HH152" s="56"/>
      <c r="HI152" s="56"/>
      <c r="HJ152" s="56"/>
      <c r="HL152" s="56"/>
      <c r="HM152" s="56"/>
      <c r="HN152" s="56"/>
      <c r="HO152" s="56"/>
      <c r="HP152" s="56"/>
      <c r="HQ152" s="56"/>
      <c r="HR152" s="56"/>
      <c r="HS152" s="56"/>
      <c r="HT152" s="56"/>
      <c r="HV152" s="56"/>
      <c r="HW152" s="56"/>
      <c r="HX152" s="56"/>
      <c r="HY152" s="56"/>
      <c r="HZ152" s="56"/>
      <c r="IA152" s="56"/>
      <c r="IB152" s="56"/>
      <c r="IC152" s="56"/>
      <c r="ID152" s="56"/>
      <c r="IF152" s="56"/>
      <c r="IG152" s="56"/>
      <c r="IH152" s="56"/>
      <c r="II152" s="56"/>
      <c r="IJ152" s="56"/>
      <c r="IK152" s="56"/>
      <c r="IL152" s="56"/>
      <c r="IM152" s="56"/>
      <c r="IN152" s="56"/>
      <c r="IP152" s="56"/>
      <c r="IQ152" s="56"/>
      <c r="IR152" s="56"/>
      <c r="IS152" s="56"/>
      <c r="IT152" s="56"/>
      <c r="IU152" s="56"/>
    </row>
    <row r="153" spans="1:255" ht="12.75" customHeight="1" thickBot="1" x14ac:dyDescent="0.25">
      <c r="A153" s="11"/>
      <c r="B153" s="106">
        <v>541.20000000000005</v>
      </c>
      <c r="C153" s="85" t="s">
        <v>76</v>
      </c>
      <c r="D153" s="86"/>
      <c r="E153" s="47"/>
      <c r="F153" s="47"/>
      <c r="G153" s="47"/>
      <c r="H153" s="48"/>
      <c r="I153" s="49"/>
      <c r="J153" s="56"/>
      <c r="K153" s="56"/>
      <c r="L153" s="56"/>
      <c r="M153" s="56"/>
      <c r="N153" s="56"/>
      <c r="O153" s="56"/>
      <c r="P153" s="56"/>
      <c r="Q153" s="56"/>
      <c r="R153" s="56"/>
      <c r="T153" s="56"/>
      <c r="U153" s="56"/>
      <c r="V153" s="56"/>
      <c r="W153" s="56"/>
      <c r="X153" s="56"/>
      <c r="Y153" s="56"/>
      <c r="Z153" s="56"/>
      <c r="AA153" s="56"/>
      <c r="AB153" s="56"/>
      <c r="AD153" s="56"/>
      <c r="AE153" s="56"/>
      <c r="AF153" s="56"/>
      <c r="AG153" s="56"/>
      <c r="AH153" s="56"/>
      <c r="AI153" s="56"/>
      <c r="AJ153" s="56"/>
      <c r="AK153" s="56"/>
      <c r="AL153" s="56"/>
      <c r="AN153" s="56"/>
      <c r="AO153" s="56"/>
      <c r="AP153" s="56"/>
      <c r="AQ153" s="56"/>
      <c r="AR153" s="56"/>
      <c r="AS153" s="56"/>
      <c r="AT153" s="56"/>
      <c r="AU153" s="56"/>
      <c r="AV153" s="56"/>
      <c r="AX153" s="56"/>
      <c r="AY153" s="56"/>
      <c r="AZ153" s="56"/>
      <c r="BA153" s="56"/>
      <c r="BB153" s="56"/>
      <c r="BC153" s="56"/>
      <c r="BD153" s="56"/>
      <c r="BE153" s="56"/>
      <c r="BF153" s="56"/>
      <c r="BH153" s="56"/>
      <c r="BI153" s="56"/>
      <c r="BJ153" s="56"/>
      <c r="BK153" s="56"/>
      <c r="BL153" s="56"/>
      <c r="BM153" s="56"/>
      <c r="BN153" s="56"/>
      <c r="BO153" s="56"/>
      <c r="BP153" s="56"/>
      <c r="BR153" s="56"/>
      <c r="BS153" s="56"/>
      <c r="BT153" s="56"/>
      <c r="BU153" s="56"/>
      <c r="BV153" s="56"/>
      <c r="BW153" s="56"/>
      <c r="BX153" s="56"/>
      <c r="BY153" s="56"/>
      <c r="BZ153" s="56"/>
      <c r="CB153" s="56"/>
      <c r="CC153" s="56"/>
      <c r="CD153" s="56"/>
      <c r="CE153" s="56"/>
      <c r="CF153" s="56"/>
      <c r="CG153" s="56"/>
      <c r="CH153" s="56"/>
      <c r="CI153" s="56"/>
      <c r="CJ153" s="56"/>
      <c r="CL153" s="56"/>
      <c r="CM153" s="56"/>
      <c r="CN153" s="56"/>
      <c r="CO153" s="56"/>
      <c r="CP153" s="56"/>
      <c r="CQ153" s="56"/>
      <c r="CR153" s="56"/>
      <c r="CS153" s="56"/>
      <c r="CT153" s="56"/>
      <c r="CV153" s="56"/>
      <c r="CW153" s="56"/>
      <c r="CX153" s="56"/>
      <c r="CY153" s="56"/>
      <c r="CZ153" s="56"/>
      <c r="DA153" s="56"/>
      <c r="DB153" s="56"/>
      <c r="DC153" s="56"/>
      <c r="DD153" s="56"/>
      <c r="DF153" s="56"/>
      <c r="DG153" s="56"/>
      <c r="DH153" s="56"/>
      <c r="DI153" s="56"/>
      <c r="DJ153" s="56"/>
      <c r="DK153" s="56"/>
      <c r="DL153" s="56"/>
      <c r="DM153" s="56"/>
      <c r="DN153" s="56"/>
      <c r="DP153" s="56"/>
      <c r="DQ153" s="56"/>
      <c r="DR153" s="56"/>
      <c r="DS153" s="56"/>
      <c r="DT153" s="56"/>
      <c r="DU153" s="56"/>
      <c r="DV153" s="56"/>
      <c r="DW153" s="56"/>
      <c r="DX153" s="56"/>
      <c r="DZ153" s="56"/>
      <c r="EA153" s="56"/>
      <c r="EB153" s="56"/>
      <c r="EC153" s="56"/>
      <c r="ED153" s="56"/>
      <c r="EE153" s="56"/>
      <c r="EF153" s="56"/>
      <c r="EG153" s="56"/>
      <c r="EH153" s="56"/>
      <c r="EJ153" s="56"/>
      <c r="EK153" s="56"/>
      <c r="EL153" s="56"/>
      <c r="EM153" s="56"/>
      <c r="EN153" s="56"/>
      <c r="EO153" s="56"/>
      <c r="EP153" s="56"/>
      <c r="EQ153" s="56"/>
      <c r="ER153" s="56"/>
      <c r="ET153" s="56"/>
      <c r="EU153" s="56"/>
      <c r="EV153" s="56"/>
      <c r="EW153" s="56"/>
      <c r="EX153" s="56"/>
      <c r="EY153" s="56"/>
      <c r="EZ153" s="56"/>
      <c r="FA153" s="56"/>
      <c r="FB153" s="56"/>
      <c r="FD153" s="56"/>
      <c r="FE153" s="56"/>
      <c r="FF153" s="56"/>
      <c r="FG153" s="56"/>
      <c r="FH153" s="56"/>
      <c r="FI153" s="56"/>
      <c r="FJ153" s="56"/>
      <c r="FK153" s="56"/>
      <c r="FL153" s="56"/>
      <c r="FN153" s="56"/>
      <c r="FO153" s="56"/>
      <c r="FP153" s="56"/>
      <c r="FQ153" s="56"/>
      <c r="FR153" s="56"/>
      <c r="FS153" s="56"/>
      <c r="FT153" s="56"/>
      <c r="FU153" s="56"/>
      <c r="FV153" s="56"/>
      <c r="FX153" s="56"/>
      <c r="FY153" s="56"/>
      <c r="FZ153" s="56"/>
      <c r="GA153" s="56"/>
      <c r="GB153" s="56"/>
      <c r="GC153" s="56"/>
      <c r="GD153" s="56"/>
      <c r="GE153" s="56"/>
      <c r="GF153" s="56"/>
      <c r="GH153" s="56"/>
      <c r="GI153" s="56"/>
      <c r="GJ153" s="56"/>
      <c r="GK153" s="56"/>
      <c r="GL153" s="56"/>
      <c r="GM153" s="56"/>
      <c r="GN153" s="56"/>
      <c r="GO153" s="56"/>
      <c r="GP153" s="56"/>
      <c r="GR153" s="56"/>
      <c r="GS153" s="56"/>
      <c r="GT153" s="56"/>
      <c r="GU153" s="56"/>
      <c r="GV153" s="56"/>
      <c r="GW153" s="56"/>
      <c r="GX153" s="56"/>
      <c r="GY153" s="56"/>
      <c r="GZ153" s="56"/>
      <c r="HB153" s="56"/>
      <c r="HC153" s="56"/>
      <c r="HD153" s="56"/>
      <c r="HE153" s="56"/>
      <c r="HF153" s="56"/>
      <c r="HG153" s="56"/>
      <c r="HH153" s="56"/>
      <c r="HI153" s="56"/>
      <c r="HJ153" s="56"/>
      <c r="HL153" s="56"/>
      <c r="HM153" s="56"/>
      <c r="HN153" s="56"/>
      <c r="HO153" s="56"/>
      <c r="HP153" s="56"/>
      <c r="HQ153" s="56"/>
      <c r="HR153" s="56"/>
      <c r="HS153" s="56"/>
      <c r="HT153" s="56"/>
      <c r="HV153" s="56"/>
      <c r="HW153" s="56"/>
      <c r="HX153" s="56"/>
      <c r="HY153" s="56"/>
      <c r="HZ153" s="56"/>
      <c r="IA153" s="56"/>
      <c r="IB153" s="56"/>
      <c r="IC153" s="56"/>
      <c r="ID153" s="56"/>
      <c r="IF153" s="56"/>
      <c r="IG153" s="56"/>
      <c r="IH153" s="56"/>
      <c r="II153" s="56"/>
      <c r="IJ153" s="56"/>
      <c r="IK153" s="56"/>
      <c r="IL153" s="56"/>
      <c r="IM153" s="56"/>
      <c r="IN153" s="56"/>
      <c r="IP153" s="56"/>
      <c r="IQ153" s="56"/>
      <c r="IR153" s="56"/>
      <c r="IS153" s="56"/>
      <c r="IT153" s="56"/>
      <c r="IU153" s="56"/>
    </row>
    <row r="154" spans="1:255" ht="12.75" customHeight="1" thickBot="1" x14ac:dyDescent="0.25">
      <c r="A154" s="11"/>
      <c r="B154" s="106">
        <v>754.72</v>
      </c>
      <c r="C154" s="85" t="s">
        <v>77</v>
      </c>
      <c r="D154" s="86"/>
      <c r="E154" s="47"/>
      <c r="F154" s="47"/>
      <c r="G154" s="47"/>
      <c r="H154" s="48"/>
      <c r="I154" s="49"/>
      <c r="J154" s="56"/>
      <c r="K154" s="56"/>
      <c r="L154" s="56"/>
      <c r="M154" s="56"/>
      <c r="N154" s="56"/>
      <c r="O154" s="56"/>
      <c r="P154" s="56"/>
      <c r="Q154" s="56"/>
      <c r="R154" s="56"/>
      <c r="T154" s="56"/>
      <c r="U154" s="56"/>
      <c r="V154" s="56"/>
      <c r="W154" s="56"/>
      <c r="X154" s="56"/>
      <c r="Y154" s="56"/>
      <c r="Z154" s="56"/>
      <c r="AA154" s="56"/>
      <c r="AB154" s="56"/>
      <c r="AD154" s="56"/>
      <c r="AE154" s="56"/>
      <c r="AF154" s="56"/>
      <c r="AG154" s="56"/>
      <c r="AH154" s="56"/>
      <c r="AI154" s="56"/>
      <c r="AJ154" s="56"/>
      <c r="AK154" s="56"/>
      <c r="AL154" s="56"/>
      <c r="AN154" s="56"/>
      <c r="AO154" s="56"/>
      <c r="AP154" s="56"/>
      <c r="AQ154" s="56"/>
      <c r="AR154" s="56"/>
      <c r="AS154" s="56"/>
      <c r="AT154" s="56"/>
      <c r="AU154" s="56"/>
      <c r="AV154" s="56"/>
      <c r="AX154" s="56"/>
      <c r="AY154" s="56"/>
      <c r="AZ154" s="56"/>
      <c r="BA154" s="56"/>
      <c r="BB154" s="56"/>
      <c r="BC154" s="56"/>
      <c r="BD154" s="56"/>
      <c r="BE154" s="56"/>
      <c r="BF154" s="56"/>
      <c r="BH154" s="56"/>
      <c r="BI154" s="56"/>
      <c r="BJ154" s="56"/>
      <c r="BK154" s="56"/>
      <c r="BL154" s="56"/>
      <c r="BM154" s="56"/>
      <c r="BN154" s="56"/>
      <c r="BO154" s="56"/>
      <c r="BP154" s="56"/>
      <c r="BR154" s="56"/>
      <c r="BS154" s="56"/>
      <c r="BT154" s="56"/>
      <c r="BU154" s="56"/>
      <c r="BV154" s="56"/>
      <c r="BW154" s="56"/>
      <c r="BX154" s="56"/>
      <c r="BY154" s="56"/>
      <c r="BZ154" s="56"/>
      <c r="CB154" s="56"/>
      <c r="CC154" s="56"/>
      <c r="CD154" s="56"/>
      <c r="CE154" s="56"/>
      <c r="CF154" s="56"/>
      <c r="CG154" s="56"/>
      <c r="CH154" s="56"/>
      <c r="CI154" s="56"/>
      <c r="CJ154" s="56"/>
      <c r="CL154" s="56"/>
      <c r="CM154" s="56"/>
      <c r="CN154" s="56"/>
      <c r="CO154" s="56"/>
      <c r="CP154" s="56"/>
      <c r="CQ154" s="56"/>
      <c r="CR154" s="56"/>
      <c r="CS154" s="56"/>
      <c r="CT154" s="56"/>
      <c r="CV154" s="56"/>
      <c r="CW154" s="56"/>
      <c r="CX154" s="56"/>
      <c r="CY154" s="56"/>
      <c r="CZ154" s="56"/>
      <c r="DA154" s="56"/>
      <c r="DB154" s="56"/>
      <c r="DC154" s="56"/>
      <c r="DD154" s="56"/>
      <c r="DF154" s="56"/>
      <c r="DG154" s="56"/>
      <c r="DH154" s="56"/>
      <c r="DI154" s="56"/>
      <c r="DJ154" s="56"/>
      <c r="DK154" s="56"/>
      <c r="DL154" s="56"/>
      <c r="DM154" s="56"/>
      <c r="DN154" s="56"/>
      <c r="DP154" s="56"/>
      <c r="DQ154" s="56"/>
      <c r="DR154" s="56"/>
      <c r="DS154" s="56"/>
      <c r="DT154" s="56"/>
      <c r="DU154" s="56"/>
      <c r="DV154" s="56"/>
      <c r="DW154" s="56"/>
      <c r="DX154" s="56"/>
      <c r="DZ154" s="56"/>
      <c r="EA154" s="56"/>
      <c r="EB154" s="56"/>
      <c r="EC154" s="56"/>
      <c r="ED154" s="56"/>
      <c r="EE154" s="56"/>
      <c r="EF154" s="56"/>
      <c r="EG154" s="56"/>
      <c r="EH154" s="56"/>
      <c r="EJ154" s="56"/>
      <c r="EK154" s="56"/>
      <c r="EL154" s="56"/>
      <c r="EM154" s="56"/>
      <c r="EN154" s="56"/>
      <c r="EO154" s="56"/>
      <c r="EP154" s="56"/>
      <c r="EQ154" s="56"/>
      <c r="ER154" s="56"/>
      <c r="ET154" s="56"/>
      <c r="EU154" s="56"/>
      <c r="EV154" s="56"/>
      <c r="EW154" s="56"/>
      <c r="EX154" s="56"/>
      <c r="EY154" s="56"/>
      <c r="EZ154" s="56"/>
      <c r="FA154" s="56"/>
      <c r="FB154" s="56"/>
      <c r="FD154" s="56"/>
      <c r="FE154" s="56"/>
      <c r="FF154" s="56"/>
      <c r="FG154" s="56"/>
      <c r="FH154" s="56"/>
      <c r="FI154" s="56"/>
      <c r="FJ154" s="56"/>
      <c r="FK154" s="56"/>
      <c r="FL154" s="56"/>
      <c r="FN154" s="56"/>
      <c r="FO154" s="56"/>
      <c r="FP154" s="56"/>
      <c r="FQ154" s="56"/>
      <c r="FR154" s="56"/>
      <c r="FS154" s="56"/>
      <c r="FT154" s="56"/>
      <c r="FU154" s="56"/>
      <c r="FV154" s="56"/>
      <c r="FX154" s="56"/>
      <c r="FY154" s="56"/>
      <c r="FZ154" s="56"/>
      <c r="GA154" s="56"/>
      <c r="GB154" s="56"/>
      <c r="GC154" s="56"/>
      <c r="GD154" s="56"/>
      <c r="GE154" s="56"/>
      <c r="GF154" s="56"/>
      <c r="GH154" s="56"/>
      <c r="GI154" s="56"/>
      <c r="GJ154" s="56"/>
      <c r="GK154" s="56"/>
      <c r="GL154" s="56"/>
      <c r="GM154" s="56"/>
      <c r="GN154" s="56"/>
      <c r="GO154" s="56"/>
      <c r="GP154" s="56"/>
      <c r="GR154" s="56"/>
      <c r="GS154" s="56"/>
      <c r="GT154" s="56"/>
      <c r="GU154" s="56"/>
      <c r="GV154" s="56"/>
      <c r="GW154" s="56"/>
      <c r="GX154" s="56"/>
      <c r="GY154" s="56"/>
      <c r="GZ154" s="56"/>
      <c r="HB154" s="56"/>
      <c r="HC154" s="56"/>
      <c r="HD154" s="56"/>
      <c r="HE154" s="56"/>
      <c r="HF154" s="56"/>
      <c r="HG154" s="56"/>
      <c r="HH154" s="56"/>
      <c r="HI154" s="56"/>
      <c r="HJ154" s="56"/>
      <c r="HL154" s="56"/>
      <c r="HM154" s="56"/>
      <c r="HN154" s="56"/>
      <c r="HO154" s="56"/>
      <c r="HP154" s="56"/>
      <c r="HQ154" s="56"/>
      <c r="HR154" s="56"/>
      <c r="HS154" s="56"/>
      <c r="HT154" s="56"/>
      <c r="HV154" s="56"/>
      <c r="HW154" s="56"/>
      <c r="HX154" s="56"/>
      <c r="HY154" s="56"/>
      <c r="HZ154" s="56"/>
      <c r="IA154" s="56"/>
      <c r="IB154" s="56"/>
      <c r="IC154" s="56"/>
      <c r="ID154" s="56"/>
      <c r="IF154" s="56"/>
      <c r="IG154" s="56"/>
      <c r="IH154" s="56"/>
      <c r="II154" s="56"/>
      <c r="IJ154" s="56"/>
      <c r="IK154" s="56"/>
      <c r="IL154" s="56"/>
      <c r="IM154" s="56"/>
      <c r="IN154" s="56"/>
      <c r="IP154" s="56"/>
      <c r="IQ154" s="56"/>
      <c r="IR154" s="56"/>
      <c r="IS154" s="56"/>
      <c r="IT154" s="56"/>
      <c r="IU154" s="56"/>
    </row>
    <row r="155" spans="1:255" ht="12.75" customHeight="1" thickBot="1" x14ac:dyDescent="0.25">
      <c r="A155" s="11"/>
      <c r="B155" s="106">
        <v>581.96</v>
      </c>
      <c r="C155" s="85" t="s">
        <v>78</v>
      </c>
      <c r="D155" s="86"/>
      <c r="E155" s="47"/>
      <c r="F155" s="47"/>
      <c r="G155" s="47"/>
      <c r="H155" s="48"/>
      <c r="I155" s="49"/>
      <c r="J155" s="56"/>
      <c r="K155" s="56"/>
      <c r="L155" s="56"/>
      <c r="M155" s="56"/>
      <c r="N155" s="56"/>
      <c r="O155" s="56"/>
      <c r="P155" s="56"/>
      <c r="Q155" s="56"/>
      <c r="R155" s="56"/>
      <c r="T155" s="56"/>
      <c r="U155" s="56"/>
      <c r="V155" s="56"/>
      <c r="W155" s="56"/>
      <c r="X155" s="56"/>
      <c r="Y155" s="56"/>
      <c r="Z155" s="56"/>
      <c r="AA155" s="56"/>
      <c r="AB155" s="56"/>
      <c r="AD155" s="56"/>
      <c r="AE155" s="56"/>
      <c r="AF155" s="56"/>
      <c r="AG155" s="56"/>
      <c r="AH155" s="56"/>
      <c r="AI155" s="56"/>
      <c r="AJ155" s="56"/>
      <c r="AK155" s="56"/>
      <c r="AL155" s="56"/>
      <c r="AN155" s="56"/>
      <c r="AO155" s="56"/>
      <c r="AP155" s="56"/>
      <c r="AQ155" s="56"/>
      <c r="AR155" s="56"/>
      <c r="AS155" s="56"/>
      <c r="AT155" s="56"/>
      <c r="AU155" s="56"/>
      <c r="AV155" s="56"/>
      <c r="AX155" s="56"/>
      <c r="AY155" s="56"/>
      <c r="AZ155" s="56"/>
      <c r="BA155" s="56"/>
      <c r="BB155" s="56"/>
      <c r="BC155" s="56"/>
      <c r="BD155" s="56"/>
      <c r="BE155" s="56"/>
      <c r="BF155" s="56"/>
      <c r="BH155" s="56"/>
      <c r="BI155" s="56"/>
      <c r="BJ155" s="56"/>
      <c r="BK155" s="56"/>
      <c r="BL155" s="56"/>
      <c r="BM155" s="56"/>
      <c r="BN155" s="56"/>
      <c r="BO155" s="56"/>
      <c r="BP155" s="56"/>
      <c r="BR155" s="56"/>
      <c r="BS155" s="56"/>
      <c r="BT155" s="56"/>
      <c r="BU155" s="56"/>
      <c r="BV155" s="56"/>
      <c r="BW155" s="56"/>
      <c r="BX155" s="56"/>
      <c r="BY155" s="56"/>
      <c r="BZ155" s="56"/>
      <c r="CB155" s="56"/>
      <c r="CC155" s="56"/>
      <c r="CD155" s="56"/>
      <c r="CE155" s="56"/>
      <c r="CF155" s="56"/>
      <c r="CG155" s="56"/>
      <c r="CH155" s="56"/>
      <c r="CI155" s="56"/>
      <c r="CJ155" s="56"/>
      <c r="CL155" s="56"/>
      <c r="CM155" s="56"/>
      <c r="CN155" s="56"/>
      <c r="CO155" s="56"/>
      <c r="CP155" s="56"/>
      <c r="CQ155" s="56"/>
      <c r="CR155" s="56"/>
      <c r="CS155" s="56"/>
      <c r="CT155" s="56"/>
      <c r="CV155" s="56"/>
      <c r="CW155" s="56"/>
      <c r="CX155" s="56"/>
      <c r="CY155" s="56"/>
      <c r="CZ155" s="56"/>
      <c r="DA155" s="56"/>
      <c r="DB155" s="56"/>
      <c r="DC155" s="56"/>
      <c r="DD155" s="56"/>
      <c r="DF155" s="56"/>
      <c r="DG155" s="56"/>
      <c r="DH155" s="56"/>
      <c r="DI155" s="56"/>
      <c r="DJ155" s="56"/>
      <c r="DK155" s="56"/>
      <c r="DL155" s="56"/>
      <c r="DM155" s="56"/>
      <c r="DN155" s="56"/>
      <c r="DP155" s="56"/>
      <c r="DQ155" s="56"/>
      <c r="DR155" s="56"/>
      <c r="DS155" s="56"/>
      <c r="DT155" s="56"/>
      <c r="DU155" s="56"/>
      <c r="DV155" s="56"/>
      <c r="DW155" s="56"/>
      <c r="DX155" s="56"/>
      <c r="DZ155" s="56"/>
      <c r="EA155" s="56"/>
      <c r="EB155" s="56"/>
      <c r="EC155" s="56"/>
      <c r="ED155" s="56"/>
      <c r="EE155" s="56"/>
      <c r="EF155" s="56"/>
      <c r="EG155" s="56"/>
      <c r="EH155" s="56"/>
      <c r="EJ155" s="56"/>
      <c r="EK155" s="56"/>
      <c r="EL155" s="56"/>
      <c r="EM155" s="56"/>
      <c r="EN155" s="56"/>
      <c r="EO155" s="56"/>
      <c r="EP155" s="56"/>
      <c r="EQ155" s="56"/>
      <c r="ER155" s="56"/>
      <c r="ET155" s="56"/>
      <c r="EU155" s="56"/>
      <c r="EV155" s="56"/>
      <c r="EW155" s="56"/>
      <c r="EX155" s="56"/>
      <c r="EY155" s="56"/>
      <c r="EZ155" s="56"/>
      <c r="FA155" s="56"/>
      <c r="FB155" s="56"/>
      <c r="FD155" s="56"/>
      <c r="FE155" s="56"/>
      <c r="FF155" s="56"/>
      <c r="FG155" s="56"/>
      <c r="FH155" s="56"/>
      <c r="FI155" s="56"/>
      <c r="FJ155" s="56"/>
      <c r="FK155" s="56"/>
      <c r="FL155" s="56"/>
      <c r="FN155" s="56"/>
      <c r="FO155" s="56"/>
      <c r="FP155" s="56"/>
      <c r="FQ155" s="56"/>
      <c r="FR155" s="56"/>
      <c r="FS155" s="56"/>
      <c r="FT155" s="56"/>
      <c r="FU155" s="56"/>
      <c r="FV155" s="56"/>
      <c r="FX155" s="56"/>
      <c r="FY155" s="56"/>
      <c r="FZ155" s="56"/>
      <c r="GA155" s="56"/>
      <c r="GB155" s="56"/>
      <c r="GC155" s="56"/>
      <c r="GD155" s="56"/>
      <c r="GE155" s="56"/>
      <c r="GF155" s="56"/>
      <c r="GH155" s="56"/>
      <c r="GI155" s="56"/>
      <c r="GJ155" s="56"/>
      <c r="GK155" s="56"/>
      <c r="GL155" s="56"/>
      <c r="GM155" s="56"/>
      <c r="GN155" s="56"/>
      <c r="GO155" s="56"/>
      <c r="GP155" s="56"/>
      <c r="GR155" s="56"/>
      <c r="GS155" s="56"/>
      <c r="GT155" s="56"/>
      <c r="GU155" s="56"/>
      <c r="GV155" s="56"/>
      <c r="GW155" s="56"/>
      <c r="GX155" s="56"/>
      <c r="GY155" s="56"/>
      <c r="GZ155" s="56"/>
      <c r="HB155" s="56"/>
      <c r="HC155" s="56"/>
      <c r="HD155" s="56"/>
      <c r="HE155" s="56"/>
      <c r="HF155" s="56"/>
      <c r="HG155" s="56"/>
      <c r="HH155" s="56"/>
      <c r="HI155" s="56"/>
      <c r="HJ155" s="56"/>
      <c r="HL155" s="56"/>
      <c r="HM155" s="56"/>
      <c r="HN155" s="56"/>
      <c r="HO155" s="56"/>
      <c r="HP155" s="56"/>
      <c r="HQ155" s="56"/>
      <c r="HR155" s="56"/>
      <c r="HS155" s="56"/>
      <c r="HT155" s="56"/>
      <c r="HV155" s="56"/>
      <c r="HW155" s="56"/>
      <c r="HX155" s="56"/>
      <c r="HY155" s="56"/>
      <c r="HZ155" s="56"/>
      <c r="IA155" s="56"/>
      <c r="IB155" s="56"/>
      <c r="IC155" s="56"/>
      <c r="ID155" s="56"/>
      <c r="IF155" s="56"/>
      <c r="IG155" s="56"/>
      <c r="IH155" s="56"/>
      <c r="II155" s="56"/>
      <c r="IJ155" s="56"/>
      <c r="IK155" s="56"/>
      <c r="IL155" s="56"/>
      <c r="IM155" s="56"/>
      <c r="IN155" s="56"/>
      <c r="IP155" s="56"/>
      <c r="IQ155" s="56"/>
      <c r="IR155" s="56"/>
      <c r="IS155" s="56"/>
      <c r="IT155" s="56"/>
      <c r="IU155" s="56"/>
    </row>
    <row r="156" spans="1:255" ht="12.75" customHeight="1" thickBot="1" x14ac:dyDescent="0.25">
      <c r="A156" s="11"/>
      <c r="B156" s="106">
        <v>737.94</v>
      </c>
      <c r="C156" s="85" t="s">
        <v>79</v>
      </c>
      <c r="D156" s="86"/>
      <c r="E156" s="47"/>
      <c r="F156" s="47"/>
      <c r="G156" s="47"/>
      <c r="H156" s="48"/>
      <c r="I156" s="49"/>
      <c r="J156" s="56"/>
      <c r="K156" s="56"/>
      <c r="L156" s="56"/>
      <c r="M156" s="56"/>
      <c r="N156" s="56"/>
      <c r="O156" s="56"/>
      <c r="P156" s="56"/>
      <c r="Q156" s="56"/>
      <c r="R156" s="56"/>
      <c r="T156" s="56"/>
      <c r="U156" s="56"/>
      <c r="V156" s="56"/>
      <c r="W156" s="56"/>
      <c r="X156" s="56"/>
      <c r="Y156" s="56"/>
      <c r="Z156" s="56"/>
      <c r="AA156" s="56"/>
      <c r="AB156" s="56"/>
      <c r="AD156" s="56"/>
      <c r="AE156" s="56"/>
      <c r="AF156" s="56"/>
      <c r="AG156" s="56"/>
      <c r="AH156" s="56"/>
      <c r="AI156" s="56"/>
      <c r="AJ156" s="56"/>
      <c r="AK156" s="56"/>
      <c r="AL156" s="56"/>
      <c r="AN156" s="56"/>
      <c r="AO156" s="56"/>
      <c r="AP156" s="56"/>
      <c r="AQ156" s="56"/>
      <c r="AR156" s="56"/>
      <c r="AS156" s="56"/>
      <c r="AT156" s="56"/>
      <c r="AU156" s="56"/>
      <c r="AV156" s="56"/>
      <c r="AX156" s="56"/>
      <c r="AY156" s="56"/>
      <c r="AZ156" s="56"/>
      <c r="BA156" s="56"/>
      <c r="BB156" s="56"/>
      <c r="BC156" s="56"/>
      <c r="BD156" s="56"/>
      <c r="BE156" s="56"/>
      <c r="BF156" s="56"/>
      <c r="BH156" s="56"/>
      <c r="BI156" s="56"/>
      <c r="BJ156" s="56"/>
      <c r="BK156" s="56"/>
      <c r="BL156" s="56"/>
      <c r="BM156" s="56"/>
      <c r="BN156" s="56"/>
      <c r="BO156" s="56"/>
      <c r="BP156" s="56"/>
      <c r="BR156" s="56"/>
      <c r="BS156" s="56"/>
      <c r="BT156" s="56"/>
      <c r="BU156" s="56"/>
      <c r="BV156" s="56"/>
      <c r="BW156" s="56"/>
      <c r="BX156" s="56"/>
      <c r="BY156" s="56"/>
      <c r="BZ156" s="56"/>
      <c r="CB156" s="56"/>
      <c r="CC156" s="56"/>
      <c r="CD156" s="56"/>
      <c r="CE156" s="56"/>
      <c r="CF156" s="56"/>
      <c r="CG156" s="56"/>
      <c r="CH156" s="56"/>
      <c r="CI156" s="56"/>
      <c r="CJ156" s="56"/>
      <c r="CL156" s="56"/>
      <c r="CM156" s="56"/>
      <c r="CN156" s="56"/>
      <c r="CO156" s="56"/>
      <c r="CP156" s="56"/>
      <c r="CQ156" s="56"/>
      <c r="CR156" s="56"/>
      <c r="CS156" s="56"/>
      <c r="CT156" s="56"/>
      <c r="CV156" s="56"/>
      <c r="CW156" s="56"/>
      <c r="CX156" s="56"/>
      <c r="CY156" s="56"/>
      <c r="CZ156" s="56"/>
      <c r="DA156" s="56"/>
      <c r="DB156" s="56"/>
      <c r="DC156" s="56"/>
      <c r="DD156" s="56"/>
      <c r="DF156" s="56"/>
      <c r="DG156" s="56"/>
      <c r="DH156" s="56"/>
      <c r="DI156" s="56"/>
      <c r="DJ156" s="56"/>
      <c r="DK156" s="56"/>
      <c r="DL156" s="56"/>
      <c r="DM156" s="56"/>
      <c r="DN156" s="56"/>
      <c r="DP156" s="56"/>
      <c r="DQ156" s="56"/>
      <c r="DR156" s="56"/>
      <c r="DS156" s="56"/>
      <c r="DT156" s="56"/>
      <c r="DU156" s="56"/>
      <c r="DV156" s="56"/>
      <c r="DW156" s="56"/>
      <c r="DX156" s="56"/>
      <c r="DZ156" s="56"/>
      <c r="EA156" s="56"/>
      <c r="EB156" s="56"/>
      <c r="EC156" s="56"/>
      <c r="ED156" s="56"/>
      <c r="EE156" s="56"/>
      <c r="EF156" s="56"/>
      <c r="EG156" s="56"/>
      <c r="EH156" s="56"/>
      <c r="EJ156" s="56"/>
      <c r="EK156" s="56"/>
      <c r="EL156" s="56"/>
      <c r="EM156" s="56"/>
      <c r="EN156" s="56"/>
      <c r="EO156" s="56"/>
      <c r="EP156" s="56"/>
      <c r="EQ156" s="56"/>
      <c r="ER156" s="56"/>
      <c r="ET156" s="56"/>
      <c r="EU156" s="56"/>
      <c r="EV156" s="56"/>
      <c r="EW156" s="56"/>
      <c r="EX156" s="56"/>
      <c r="EY156" s="56"/>
      <c r="EZ156" s="56"/>
      <c r="FA156" s="56"/>
      <c r="FB156" s="56"/>
      <c r="FD156" s="56"/>
      <c r="FE156" s="56"/>
      <c r="FF156" s="56"/>
      <c r="FG156" s="56"/>
      <c r="FH156" s="56"/>
      <c r="FI156" s="56"/>
      <c r="FJ156" s="56"/>
      <c r="FK156" s="56"/>
      <c r="FL156" s="56"/>
      <c r="FN156" s="56"/>
      <c r="FO156" s="56"/>
      <c r="FP156" s="56"/>
      <c r="FQ156" s="56"/>
      <c r="FR156" s="56"/>
      <c r="FS156" s="56"/>
      <c r="FT156" s="56"/>
      <c r="FU156" s="56"/>
      <c r="FV156" s="56"/>
      <c r="FX156" s="56"/>
      <c r="FY156" s="56"/>
      <c r="FZ156" s="56"/>
      <c r="GA156" s="56"/>
      <c r="GB156" s="56"/>
      <c r="GC156" s="56"/>
      <c r="GD156" s="56"/>
      <c r="GE156" s="56"/>
      <c r="GF156" s="56"/>
      <c r="GH156" s="56"/>
      <c r="GI156" s="56"/>
      <c r="GJ156" s="56"/>
      <c r="GK156" s="56"/>
      <c r="GL156" s="56"/>
      <c r="GM156" s="56"/>
      <c r="GN156" s="56"/>
      <c r="GO156" s="56"/>
      <c r="GP156" s="56"/>
      <c r="GR156" s="56"/>
      <c r="GS156" s="56"/>
      <c r="GT156" s="56"/>
      <c r="GU156" s="56"/>
      <c r="GV156" s="56"/>
      <c r="GW156" s="56"/>
      <c r="GX156" s="56"/>
      <c r="GY156" s="56"/>
      <c r="GZ156" s="56"/>
      <c r="HB156" s="56"/>
      <c r="HC156" s="56"/>
      <c r="HD156" s="56"/>
      <c r="HE156" s="56"/>
      <c r="HF156" s="56"/>
      <c r="HG156" s="56"/>
      <c r="HH156" s="56"/>
      <c r="HI156" s="56"/>
      <c r="HJ156" s="56"/>
      <c r="HL156" s="56"/>
      <c r="HM156" s="56"/>
      <c r="HN156" s="56"/>
      <c r="HO156" s="56"/>
      <c r="HP156" s="56"/>
      <c r="HQ156" s="56"/>
      <c r="HR156" s="56"/>
      <c r="HS156" s="56"/>
      <c r="HT156" s="56"/>
      <c r="HV156" s="56"/>
      <c r="HW156" s="56"/>
      <c r="HX156" s="56"/>
      <c r="HY156" s="56"/>
      <c r="HZ156" s="56"/>
      <c r="IA156" s="56"/>
      <c r="IB156" s="56"/>
      <c r="IC156" s="56"/>
      <c r="ID156" s="56"/>
      <c r="IF156" s="56"/>
      <c r="IG156" s="56"/>
      <c r="IH156" s="56"/>
      <c r="II156" s="56"/>
      <c r="IJ156" s="56"/>
      <c r="IK156" s="56"/>
      <c r="IL156" s="56"/>
      <c r="IM156" s="56"/>
      <c r="IN156" s="56"/>
      <c r="IP156" s="56"/>
      <c r="IQ156" s="56"/>
      <c r="IR156" s="56"/>
      <c r="IS156" s="56"/>
      <c r="IT156" s="56"/>
      <c r="IU156" s="56"/>
    </row>
    <row r="157" spans="1:255" ht="12.75" customHeight="1" thickBot="1" x14ac:dyDescent="0.25">
      <c r="A157" s="11"/>
      <c r="B157" s="106">
        <v>546.4</v>
      </c>
      <c r="C157" s="85" t="s">
        <v>80</v>
      </c>
      <c r="D157" s="86"/>
      <c r="E157" s="47"/>
      <c r="F157" s="47"/>
      <c r="G157" s="47"/>
      <c r="H157" s="48"/>
      <c r="I157" s="49"/>
      <c r="J157" s="56"/>
      <c r="K157" s="56"/>
      <c r="L157" s="56"/>
      <c r="M157" s="56"/>
      <c r="N157" s="56"/>
      <c r="O157" s="56"/>
      <c r="P157" s="56"/>
      <c r="Q157" s="56"/>
      <c r="R157" s="56"/>
      <c r="T157" s="56"/>
      <c r="U157" s="56"/>
      <c r="V157" s="56"/>
      <c r="W157" s="56"/>
      <c r="X157" s="56"/>
      <c r="Y157" s="56"/>
      <c r="Z157" s="56"/>
      <c r="AA157" s="56"/>
      <c r="AB157" s="56"/>
      <c r="AD157" s="56"/>
      <c r="AE157" s="56"/>
      <c r="AF157" s="56"/>
      <c r="AG157" s="56"/>
      <c r="AH157" s="56"/>
      <c r="AI157" s="56"/>
      <c r="AJ157" s="56"/>
      <c r="AK157" s="56"/>
      <c r="AL157" s="56"/>
      <c r="AN157" s="56"/>
      <c r="AO157" s="56"/>
      <c r="AP157" s="56"/>
      <c r="AQ157" s="56"/>
      <c r="AR157" s="56"/>
      <c r="AS157" s="56"/>
      <c r="AT157" s="56"/>
      <c r="AU157" s="56"/>
      <c r="AV157" s="56"/>
      <c r="AX157" s="56"/>
      <c r="AY157" s="56"/>
      <c r="AZ157" s="56"/>
      <c r="BA157" s="56"/>
      <c r="BB157" s="56"/>
      <c r="BC157" s="56"/>
      <c r="BD157" s="56"/>
      <c r="BE157" s="56"/>
      <c r="BF157" s="56"/>
      <c r="BH157" s="56"/>
      <c r="BI157" s="56"/>
      <c r="BJ157" s="56"/>
      <c r="BK157" s="56"/>
      <c r="BL157" s="56"/>
      <c r="BM157" s="56"/>
      <c r="BN157" s="56"/>
      <c r="BO157" s="56"/>
      <c r="BP157" s="56"/>
      <c r="BR157" s="56"/>
      <c r="BS157" s="56"/>
      <c r="BT157" s="56"/>
      <c r="BU157" s="56"/>
      <c r="BV157" s="56"/>
      <c r="BW157" s="56"/>
      <c r="BX157" s="56"/>
      <c r="BY157" s="56"/>
      <c r="BZ157" s="56"/>
      <c r="CB157" s="56"/>
      <c r="CC157" s="56"/>
      <c r="CD157" s="56"/>
      <c r="CE157" s="56"/>
      <c r="CF157" s="56"/>
      <c r="CG157" s="56"/>
      <c r="CH157" s="56"/>
      <c r="CI157" s="56"/>
      <c r="CJ157" s="56"/>
      <c r="CL157" s="56"/>
      <c r="CM157" s="56"/>
      <c r="CN157" s="56"/>
      <c r="CO157" s="56"/>
      <c r="CP157" s="56"/>
      <c r="CQ157" s="56"/>
      <c r="CR157" s="56"/>
      <c r="CS157" s="56"/>
      <c r="CT157" s="56"/>
      <c r="CV157" s="56"/>
      <c r="CW157" s="56"/>
      <c r="CX157" s="56"/>
      <c r="CY157" s="56"/>
      <c r="CZ157" s="56"/>
      <c r="DA157" s="56"/>
      <c r="DB157" s="56"/>
      <c r="DC157" s="56"/>
      <c r="DD157" s="56"/>
      <c r="DF157" s="56"/>
      <c r="DG157" s="56"/>
      <c r="DH157" s="56"/>
      <c r="DI157" s="56"/>
      <c r="DJ157" s="56"/>
      <c r="DK157" s="56"/>
      <c r="DL157" s="56"/>
      <c r="DM157" s="56"/>
      <c r="DN157" s="56"/>
      <c r="DP157" s="56"/>
      <c r="DQ157" s="56"/>
      <c r="DR157" s="56"/>
      <c r="DS157" s="56"/>
      <c r="DT157" s="56"/>
      <c r="DU157" s="56"/>
      <c r="DV157" s="56"/>
      <c r="DW157" s="56"/>
      <c r="DX157" s="56"/>
      <c r="DZ157" s="56"/>
      <c r="EA157" s="56"/>
      <c r="EB157" s="56"/>
      <c r="EC157" s="56"/>
      <c r="ED157" s="56"/>
      <c r="EE157" s="56"/>
      <c r="EF157" s="56"/>
      <c r="EG157" s="56"/>
      <c r="EH157" s="56"/>
      <c r="EJ157" s="56"/>
      <c r="EK157" s="56"/>
      <c r="EL157" s="56"/>
      <c r="EM157" s="56"/>
      <c r="EN157" s="56"/>
      <c r="EO157" s="56"/>
      <c r="EP157" s="56"/>
      <c r="EQ157" s="56"/>
      <c r="ER157" s="56"/>
      <c r="ET157" s="56"/>
      <c r="EU157" s="56"/>
      <c r="EV157" s="56"/>
      <c r="EW157" s="56"/>
      <c r="EX157" s="56"/>
      <c r="EY157" s="56"/>
      <c r="EZ157" s="56"/>
      <c r="FA157" s="56"/>
      <c r="FB157" s="56"/>
      <c r="FD157" s="56"/>
      <c r="FE157" s="56"/>
      <c r="FF157" s="56"/>
      <c r="FG157" s="56"/>
      <c r="FH157" s="56"/>
      <c r="FI157" s="56"/>
      <c r="FJ157" s="56"/>
      <c r="FK157" s="56"/>
      <c r="FL157" s="56"/>
      <c r="FN157" s="56"/>
      <c r="FO157" s="56"/>
      <c r="FP157" s="56"/>
      <c r="FQ157" s="56"/>
      <c r="FR157" s="56"/>
      <c r="FS157" s="56"/>
      <c r="FT157" s="56"/>
      <c r="FU157" s="56"/>
      <c r="FV157" s="56"/>
      <c r="FX157" s="56"/>
      <c r="FY157" s="56"/>
      <c r="FZ157" s="56"/>
      <c r="GA157" s="56"/>
      <c r="GB157" s="56"/>
      <c r="GC157" s="56"/>
      <c r="GD157" s="56"/>
      <c r="GE157" s="56"/>
      <c r="GF157" s="56"/>
      <c r="GH157" s="56"/>
      <c r="GI157" s="56"/>
      <c r="GJ157" s="56"/>
      <c r="GK157" s="56"/>
      <c r="GL157" s="56"/>
      <c r="GM157" s="56"/>
      <c r="GN157" s="56"/>
      <c r="GO157" s="56"/>
      <c r="GP157" s="56"/>
      <c r="GR157" s="56"/>
      <c r="GS157" s="56"/>
      <c r="GT157" s="56"/>
      <c r="GU157" s="56"/>
      <c r="GV157" s="56"/>
      <c r="GW157" s="56"/>
      <c r="GX157" s="56"/>
      <c r="GY157" s="56"/>
      <c r="GZ157" s="56"/>
      <c r="HB157" s="56"/>
      <c r="HC157" s="56"/>
      <c r="HD157" s="56"/>
      <c r="HE157" s="56"/>
      <c r="HF157" s="56"/>
      <c r="HG157" s="56"/>
      <c r="HH157" s="56"/>
      <c r="HI157" s="56"/>
      <c r="HJ157" s="56"/>
      <c r="HL157" s="56"/>
      <c r="HM157" s="56"/>
      <c r="HN157" s="56"/>
      <c r="HO157" s="56"/>
      <c r="HP157" s="56"/>
      <c r="HQ157" s="56"/>
      <c r="HR157" s="56"/>
      <c r="HS157" s="56"/>
      <c r="HT157" s="56"/>
      <c r="HV157" s="56"/>
      <c r="HW157" s="56"/>
      <c r="HX157" s="56"/>
      <c r="HY157" s="56"/>
      <c r="HZ157" s="56"/>
      <c r="IA157" s="56"/>
      <c r="IB157" s="56"/>
      <c r="IC157" s="56"/>
      <c r="ID157" s="56"/>
      <c r="IF157" s="56"/>
      <c r="IG157" s="56"/>
      <c r="IH157" s="56"/>
      <c r="II157" s="56"/>
      <c r="IJ157" s="56"/>
      <c r="IK157" s="56"/>
      <c r="IL157" s="56"/>
      <c r="IM157" s="56"/>
      <c r="IN157" s="56"/>
      <c r="IP157" s="56"/>
      <c r="IQ157" s="56"/>
      <c r="IR157" s="56"/>
      <c r="IS157" s="56"/>
      <c r="IT157" s="56"/>
      <c r="IU157" s="56"/>
    </row>
    <row r="158" spans="1:255" ht="13.5" thickBot="1" x14ac:dyDescent="0.25">
      <c r="A158" s="11"/>
      <c r="B158" s="185"/>
      <c r="C158" s="70" t="s">
        <v>87</v>
      </c>
      <c r="D158" s="163"/>
      <c r="E158" s="53"/>
      <c r="F158" s="53"/>
      <c r="G158" s="53"/>
      <c r="H158" s="153"/>
      <c r="I158" s="49">
        <v>366.07</v>
      </c>
      <c r="J158" s="56"/>
      <c r="K158" s="56"/>
      <c r="L158" s="56"/>
      <c r="M158" s="56"/>
      <c r="N158" s="56"/>
      <c r="O158" s="56"/>
      <c r="P158" s="56"/>
      <c r="Q158" s="56"/>
      <c r="R158" s="56"/>
      <c r="T158" s="56"/>
      <c r="U158" s="56"/>
      <c r="V158" s="56"/>
      <c r="W158" s="56"/>
      <c r="X158" s="56"/>
      <c r="Y158" s="56"/>
      <c r="Z158" s="56"/>
      <c r="AA158" s="56"/>
      <c r="AB158" s="56"/>
      <c r="AD158" s="56"/>
      <c r="AE158" s="56"/>
      <c r="AF158" s="56"/>
      <c r="AG158" s="56"/>
      <c r="AH158" s="56"/>
      <c r="AI158" s="56"/>
      <c r="AJ158" s="56"/>
      <c r="AK158" s="56"/>
      <c r="AL158" s="56"/>
      <c r="AN158" s="56"/>
      <c r="AO158" s="56"/>
      <c r="AP158" s="56"/>
      <c r="AQ158" s="56"/>
      <c r="AR158" s="56"/>
      <c r="AS158" s="56"/>
      <c r="AT158" s="56"/>
      <c r="AU158" s="56"/>
      <c r="AV158" s="56"/>
      <c r="AX158" s="56"/>
      <c r="AY158" s="56"/>
      <c r="AZ158" s="56"/>
      <c r="BA158" s="56"/>
      <c r="BB158" s="56"/>
      <c r="BC158" s="56"/>
      <c r="BD158" s="56"/>
      <c r="BE158" s="56"/>
      <c r="BF158" s="56"/>
      <c r="BH158" s="56"/>
      <c r="BI158" s="56"/>
      <c r="BJ158" s="56"/>
      <c r="BK158" s="56"/>
      <c r="BL158" s="56"/>
      <c r="BM158" s="56"/>
      <c r="BN158" s="56"/>
      <c r="BO158" s="56"/>
      <c r="BP158" s="56"/>
      <c r="BR158" s="56"/>
      <c r="BS158" s="56"/>
      <c r="BT158" s="56"/>
      <c r="BU158" s="56"/>
      <c r="BV158" s="56"/>
      <c r="BW158" s="56"/>
      <c r="BX158" s="56"/>
      <c r="BY158" s="56"/>
      <c r="BZ158" s="56"/>
      <c r="CB158" s="56"/>
      <c r="CC158" s="56"/>
      <c r="CD158" s="56"/>
      <c r="CE158" s="56"/>
      <c r="CF158" s="56"/>
      <c r="CG158" s="56"/>
      <c r="CH158" s="56"/>
      <c r="CI158" s="56"/>
      <c r="CJ158" s="56"/>
      <c r="CL158" s="56"/>
      <c r="CM158" s="56"/>
      <c r="CN158" s="56"/>
      <c r="CO158" s="56"/>
      <c r="CP158" s="56"/>
      <c r="CQ158" s="56"/>
      <c r="CR158" s="56"/>
      <c r="CS158" s="56"/>
      <c r="CT158" s="56"/>
      <c r="CV158" s="56"/>
      <c r="CW158" s="56"/>
      <c r="CX158" s="56"/>
      <c r="CY158" s="56"/>
      <c r="CZ158" s="56"/>
      <c r="DA158" s="56"/>
      <c r="DB158" s="56"/>
      <c r="DC158" s="56"/>
      <c r="DD158" s="56"/>
      <c r="DF158" s="56"/>
      <c r="DG158" s="56"/>
      <c r="DH158" s="56"/>
      <c r="DI158" s="56"/>
      <c r="DJ158" s="56"/>
      <c r="DK158" s="56"/>
      <c r="DL158" s="56"/>
      <c r="DM158" s="56"/>
      <c r="DN158" s="56"/>
      <c r="DP158" s="56"/>
      <c r="DQ158" s="56"/>
      <c r="DR158" s="56"/>
      <c r="DS158" s="56"/>
      <c r="DT158" s="56"/>
      <c r="DU158" s="56"/>
      <c r="DV158" s="56"/>
      <c r="DW158" s="56"/>
      <c r="DX158" s="56"/>
      <c r="DZ158" s="56"/>
      <c r="EA158" s="56"/>
      <c r="EB158" s="56"/>
      <c r="EC158" s="56"/>
      <c r="ED158" s="56"/>
      <c r="EE158" s="56"/>
      <c r="EF158" s="56"/>
      <c r="EG158" s="56"/>
      <c r="EH158" s="56"/>
      <c r="EJ158" s="56"/>
      <c r="EK158" s="56"/>
      <c r="EL158" s="56"/>
      <c r="EM158" s="56"/>
      <c r="EN158" s="56"/>
      <c r="EO158" s="56"/>
      <c r="EP158" s="56"/>
      <c r="EQ158" s="56"/>
      <c r="ER158" s="56"/>
      <c r="ET158" s="56"/>
      <c r="EU158" s="56"/>
      <c r="EV158" s="56"/>
      <c r="EW158" s="56"/>
      <c r="EX158" s="56"/>
      <c r="EY158" s="56"/>
      <c r="EZ158" s="56"/>
      <c r="FA158" s="56"/>
      <c r="FB158" s="56"/>
      <c r="FD158" s="56"/>
      <c r="FE158" s="56"/>
      <c r="FF158" s="56"/>
      <c r="FG158" s="56"/>
      <c r="FH158" s="56"/>
      <c r="FI158" s="56"/>
      <c r="FJ158" s="56"/>
      <c r="FK158" s="56"/>
      <c r="FL158" s="56"/>
      <c r="FN158" s="56"/>
      <c r="FO158" s="56"/>
      <c r="FP158" s="56"/>
      <c r="FQ158" s="56"/>
      <c r="FR158" s="56"/>
      <c r="FS158" s="56"/>
      <c r="FT158" s="56"/>
      <c r="FU158" s="56"/>
      <c r="FV158" s="56"/>
      <c r="FX158" s="56"/>
      <c r="FY158" s="56"/>
      <c r="FZ158" s="56"/>
      <c r="GA158" s="56"/>
      <c r="GB158" s="56"/>
      <c r="GC158" s="56"/>
      <c r="GD158" s="56"/>
      <c r="GE158" s="56"/>
      <c r="GF158" s="56"/>
      <c r="GH158" s="56"/>
      <c r="GI158" s="56"/>
      <c r="GJ158" s="56"/>
      <c r="GK158" s="56"/>
      <c r="GL158" s="56"/>
      <c r="GM158" s="56"/>
      <c r="GN158" s="56"/>
      <c r="GO158" s="56"/>
      <c r="GP158" s="56"/>
      <c r="GR158" s="56"/>
      <c r="GS158" s="56"/>
      <c r="GT158" s="56"/>
      <c r="GU158" s="56"/>
      <c r="GV158" s="56"/>
      <c r="GW158" s="56"/>
      <c r="GX158" s="56"/>
      <c r="GY158" s="56"/>
      <c r="GZ158" s="56"/>
      <c r="HB158" s="56"/>
      <c r="HC158" s="56"/>
      <c r="HD158" s="56"/>
      <c r="HE158" s="56"/>
      <c r="HF158" s="56"/>
      <c r="HG158" s="56"/>
      <c r="HH158" s="56"/>
      <c r="HI158" s="56"/>
      <c r="HJ158" s="56"/>
      <c r="HL158" s="56"/>
      <c r="HM158" s="56"/>
      <c r="HN158" s="56"/>
      <c r="HO158" s="56"/>
      <c r="HP158" s="56"/>
      <c r="HQ158" s="56"/>
      <c r="HR158" s="56"/>
      <c r="HS158" s="56"/>
      <c r="HT158" s="56"/>
      <c r="HV158" s="56"/>
      <c r="HW158" s="56"/>
      <c r="HX158" s="56"/>
      <c r="HY158" s="56"/>
      <c r="HZ158" s="56"/>
      <c r="IA158" s="56"/>
      <c r="IB158" s="56"/>
      <c r="IC158" s="56"/>
      <c r="ID158" s="56"/>
      <c r="IF158" s="56"/>
      <c r="IG158" s="56"/>
      <c r="IH158" s="56"/>
      <c r="II158" s="56"/>
      <c r="IJ158" s="56"/>
      <c r="IK158" s="56"/>
      <c r="IL158" s="56"/>
      <c r="IM158" s="56"/>
      <c r="IN158" s="56"/>
      <c r="IP158" s="56"/>
      <c r="IQ158" s="56"/>
      <c r="IR158" s="56"/>
      <c r="IS158" s="56"/>
      <c r="IT158" s="56"/>
      <c r="IU158" s="56"/>
    </row>
    <row r="159" spans="1:255" ht="12.75" customHeight="1" thickBot="1" x14ac:dyDescent="0.25">
      <c r="A159" s="11"/>
      <c r="B159" s="18">
        <f>SUM(B146:B157)</f>
        <v>7215.2099999999991</v>
      </c>
      <c r="C159" s="17"/>
      <c r="D159" s="18"/>
      <c r="E159" s="19"/>
      <c r="F159" s="17"/>
      <c r="G159" s="17"/>
      <c r="H159" s="18" t="s">
        <v>17</v>
      </c>
      <c r="I159" s="18">
        <f>SUM(I146:I158)</f>
        <v>366.07</v>
      </c>
      <c r="J159" s="56"/>
      <c r="K159" s="56"/>
      <c r="L159" s="56"/>
      <c r="M159" s="56"/>
      <c r="N159" s="56"/>
      <c r="O159" s="56"/>
      <c r="P159" s="56"/>
      <c r="Q159" s="56"/>
      <c r="R159" s="56"/>
      <c r="T159" s="56"/>
      <c r="U159" s="56"/>
      <c r="V159" s="56"/>
      <c r="W159" s="56"/>
      <c r="X159" s="56"/>
      <c r="Y159" s="56"/>
      <c r="Z159" s="56"/>
      <c r="AA159" s="56"/>
      <c r="AB159" s="56"/>
      <c r="AD159" s="56"/>
      <c r="AE159" s="56"/>
      <c r="AF159" s="56"/>
      <c r="AG159" s="56"/>
      <c r="AH159" s="56"/>
      <c r="AI159" s="56"/>
      <c r="AJ159" s="56"/>
      <c r="AK159" s="56"/>
      <c r="AL159" s="56"/>
      <c r="AN159" s="56"/>
      <c r="AO159" s="56"/>
      <c r="AP159" s="56"/>
      <c r="AQ159" s="56"/>
      <c r="AR159" s="56"/>
      <c r="AS159" s="56"/>
      <c r="AT159" s="56"/>
      <c r="AU159" s="56"/>
      <c r="AV159" s="56"/>
      <c r="AX159" s="56"/>
      <c r="AY159" s="56"/>
      <c r="AZ159" s="56"/>
      <c r="BA159" s="56"/>
      <c r="BB159" s="56"/>
      <c r="BC159" s="56"/>
      <c r="BD159" s="56"/>
      <c r="BE159" s="56"/>
      <c r="BF159" s="56"/>
      <c r="BH159" s="56"/>
      <c r="BI159" s="56"/>
      <c r="BJ159" s="56"/>
      <c r="BK159" s="56"/>
      <c r="BL159" s="56"/>
      <c r="BM159" s="56"/>
      <c r="BN159" s="56"/>
      <c r="BO159" s="56"/>
      <c r="BP159" s="56"/>
      <c r="BR159" s="56"/>
      <c r="BS159" s="56"/>
      <c r="BT159" s="56"/>
      <c r="BU159" s="56"/>
      <c r="BV159" s="56"/>
      <c r="BW159" s="56"/>
      <c r="BX159" s="56"/>
      <c r="BY159" s="56"/>
      <c r="BZ159" s="56"/>
      <c r="CB159" s="56"/>
      <c r="CC159" s="56"/>
      <c r="CD159" s="56"/>
      <c r="CE159" s="56"/>
      <c r="CF159" s="56"/>
      <c r="CG159" s="56"/>
      <c r="CH159" s="56"/>
      <c r="CI159" s="56"/>
      <c r="CJ159" s="56"/>
      <c r="CL159" s="56"/>
      <c r="CM159" s="56"/>
      <c r="CN159" s="56"/>
      <c r="CO159" s="56"/>
      <c r="CP159" s="56"/>
      <c r="CQ159" s="56"/>
      <c r="CR159" s="56"/>
      <c r="CS159" s="56"/>
      <c r="CT159" s="56"/>
      <c r="CV159" s="56"/>
      <c r="CW159" s="56"/>
      <c r="CX159" s="56"/>
      <c r="CY159" s="56"/>
      <c r="CZ159" s="56"/>
      <c r="DA159" s="56"/>
      <c r="DB159" s="56"/>
      <c r="DC159" s="56"/>
      <c r="DD159" s="56"/>
      <c r="DF159" s="56"/>
      <c r="DG159" s="56"/>
      <c r="DH159" s="56"/>
      <c r="DI159" s="56"/>
      <c r="DJ159" s="56"/>
      <c r="DK159" s="56"/>
      <c r="DL159" s="56"/>
      <c r="DM159" s="56"/>
      <c r="DN159" s="56"/>
      <c r="DP159" s="56"/>
      <c r="DQ159" s="56"/>
      <c r="DR159" s="56"/>
      <c r="DS159" s="56"/>
      <c r="DT159" s="56"/>
      <c r="DU159" s="56"/>
      <c r="DV159" s="56"/>
      <c r="DW159" s="56"/>
      <c r="DX159" s="56"/>
      <c r="DZ159" s="56"/>
      <c r="EA159" s="56"/>
      <c r="EB159" s="56"/>
      <c r="EC159" s="56"/>
      <c r="ED159" s="56"/>
      <c r="EE159" s="56"/>
      <c r="EF159" s="56"/>
      <c r="EG159" s="56"/>
      <c r="EH159" s="56"/>
      <c r="EJ159" s="56"/>
      <c r="EK159" s="56"/>
      <c r="EL159" s="56"/>
      <c r="EM159" s="56"/>
      <c r="EN159" s="56"/>
      <c r="EO159" s="56"/>
      <c r="EP159" s="56"/>
      <c r="EQ159" s="56"/>
      <c r="ER159" s="56"/>
      <c r="ET159" s="56"/>
      <c r="EU159" s="56"/>
      <c r="EV159" s="56"/>
      <c r="EW159" s="56"/>
      <c r="EX159" s="56"/>
      <c r="EY159" s="56"/>
      <c r="EZ159" s="56"/>
      <c r="FA159" s="56"/>
      <c r="FB159" s="56"/>
      <c r="FD159" s="56"/>
      <c r="FE159" s="56"/>
      <c r="FF159" s="56"/>
      <c r="FG159" s="56"/>
      <c r="FH159" s="56"/>
      <c r="FI159" s="56"/>
      <c r="FJ159" s="56"/>
      <c r="FK159" s="56"/>
      <c r="FL159" s="56"/>
      <c r="FN159" s="56"/>
      <c r="FO159" s="56"/>
      <c r="FP159" s="56"/>
      <c r="FQ159" s="56"/>
      <c r="FR159" s="56"/>
      <c r="FS159" s="56"/>
      <c r="FT159" s="56"/>
      <c r="FU159" s="56"/>
      <c r="FV159" s="56"/>
      <c r="FX159" s="56"/>
      <c r="FY159" s="56"/>
      <c r="FZ159" s="56"/>
      <c r="GA159" s="56"/>
      <c r="GB159" s="56"/>
      <c r="GC159" s="56"/>
      <c r="GD159" s="56"/>
      <c r="GE159" s="56"/>
      <c r="GF159" s="56"/>
      <c r="GH159" s="56"/>
      <c r="GI159" s="56"/>
      <c r="GJ159" s="56"/>
      <c r="GK159" s="56"/>
      <c r="GL159" s="56"/>
      <c r="GM159" s="56"/>
      <c r="GN159" s="56"/>
      <c r="GO159" s="56"/>
      <c r="GP159" s="56"/>
      <c r="GR159" s="56"/>
      <c r="GS159" s="56"/>
      <c r="GT159" s="56"/>
      <c r="GU159" s="56"/>
      <c r="GV159" s="56"/>
      <c r="GW159" s="56"/>
      <c r="GX159" s="56"/>
      <c r="GY159" s="56"/>
      <c r="GZ159" s="56"/>
      <c r="HB159" s="56"/>
      <c r="HC159" s="56"/>
      <c r="HD159" s="56"/>
      <c r="HE159" s="56"/>
      <c r="HF159" s="56"/>
      <c r="HG159" s="56"/>
      <c r="HH159" s="56"/>
      <c r="HI159" s="56"/>
      <c r="HJ159" s="56"/>
      <c r="HL159" s="56"/>
      <c r="HM159" s="56"/>
      <c r="HN159" s="56"/>
      <c r="HO159" s="56"/>
      <c r="HP159" s="56"/>
      <c r="HQ159" s="56"/>
      <c r="HR159" s="56"/>
      <c r="HS159" s="56"/>
      <c r="HT159" s="56"/>
      <c r="HV159" s="56"/>
      <c r="HW159" s="56"/>
      <c r="HX159" s="56"/>
      <c r="HY159" s="56"/>
      <c r="HZ159" s="56"/>
      <c r="IA159" s="56"/>
      <c r="IB159" s="56"/>
      <c r="IC159" s="56"/>
      <c r="ID159" s="56"/>
      <c r="IF159" s="56"/>
      <c r="IG159" s="56"/>
      <c r="IH159" s="56"/>
      <c r="II159" s="56"/>
      <c r="IJ159" s="56"/>
      <c r="IK159" s="56"/>
      <c r="IL159" s="56"/>
      <c r="IM159" s="56"/>
      <c r="IN159" s="56"/>
      <c r="IP159" s="56"/>
      <c r="IQ159" s="56"/>
      <c r="IR159" s="56"/>
      <c r="IS159" s="56"/>
      <c r="IT159" s="56"/>
      <c r="IU159" s="56"/>
    </row>
    <row r="160" spans="1:255" ht="70.150000000000006" customHeight="1" thickBot="1" x14ac:dyDescent="0.25">
      <c r="A160" s="46" t="s">
        <v>97</v>
      </c>
      <c r="B160" s="114" t="s">
        <v>16</v>
      </c>
      <c r="C160" s="114" t="s">
        <v>5</v>
      </c>
      <c r="D160" s="114" t="s">
        <v>23</v>
      </c>
      <c r="E160" s="118" t="s">
        <v>18</v>
      </c>
      <c r="F160" s="114" t="s">
        <v>19</v>
      </c>
      <c r="G160" s="114" t="s">
        <v>10</v>
      </c>
      <c r="H160" s="114" t="s">
        <v>13</v>
      </c>
      <c r="I160" s="115" t="s">
        <v>12</v>
      </c>
      <c r="J160" s="56"/>
      <c r="K160" s="56"/>
      <c r="L160" s="56"/>
      <c r="M160" s="56"/>
      <c r="N160" s="56"/>
      <c r="O160" s="56"/>
      <c r="P160" s="56"/>
      <c r="Q160" s="56"/>
      <c r="R160" s="56"/>
      <c r="T160" s="56"/>
      <c r="U160" s="56"/>
      <c r="V160" s="56"/>
      <c r="W160" s="56"/>
      <c r="X160" s="56"/>
      <c r="Y160" s="56"/>
      <c r="Z160" s="56"/>
      <c r="AA160" s="56"/>
      <c r="AB160" s="56"/>
      <c r="AD160" s="56"/>
      <c r="AE160" s="56"/>
      <c r="AF160" s="56"/>
      <c r="AG160" s="56"/>
      <c r="AH160" s="56"/>
      <c r="AI160" s="56"/>
      <c r="AJ160" s="56"/>
      <c r="AK160" s="56"/>
      <c r="AL160" s="56"/>
      <c r="AN160" s="56"/>
      <c r="AO160" s="56"/>
      <c r="AP160" s="56"/>
      <c r="AQ160" s="56"/>
      <c r="AR160" s="56"/>
      <c r="AS160" s="56"/>
      <c r="AT160" s="56"/>
      <c r="AU160" s="56"/>
      <c r="AV160" s="56"/>
      <c r="AX160" s="56"/>
      <c r="AY160" s="56"/>
      <c r="AZ160" s="56"/>
      <c r="BA160" s="56"/>
      <c r="BB160" s="56"/>
      <c r="BC160" s="56"/>
      <c r="BD160" s="56"/>
      <c r="BE160" s="56"/>
      <c r="BF160" s="56"/>
      <c r="BH160" s="56"/>
      <c r="BI160" s="56"/>
      <c r="BJ160" s="56"/>
      <c r="BK160" s="56"/>
      <c r="BL160" s="56"/>
      <c r="BM160" s="56"/>
      <c r="BN160" s="56"/>
      <c r="BO160" s="56"/>
      <c r="BP160" s="56"/>
      <c r="BR160" s="56"/>
      <c r="BS160" s="56"/>
      <c r="BT160" s="56"/>
      <c r="BU160" s="56"/>
      <c r="BV160" s="56"/>
      <c r="BW160" s="56"/>
      <c r="BX160" s="56"/>
      <c r="BY160" s="56"/>
      <c r="BZ160" s="56"/>
      <c r="CB160" s="56"/>
      <c r="CC160" s="56"/>
      <c r="CD160" s="56"/>
      <c r="CE160" s="56"/>
      <c r="CF160" s="56"/>
      <c r="CG160" s="56"/>
      <c r="CH160" s="56"/>
      <c r="CI160" s="56"/>
      <c r="CJ160" s="56"/>
      <c r="CL160" s="56"/>
      <c r="CM160" s="56"/>
      <c r="CN160" s="56"/>
      <c r="CO160" s="56"/>
      <c r="CP160" s="56"/>
      <c r="CQ160" s="56"/>
      <c r="CR160" s="56"/>
      <c r="CS160" s="56"/>
      <c r="CT160" s="56"/>
      <c r="CV160" s="56"/>
      <c r="CW160" s="56"/>
      <c r="CX160" s="56"/>
      <c r="CY160" s="56"/>
      <c r="CZ160" s="56"/>
      <c r="DA160" s="56"/>
      <c r="DB160" s="56"/>
      <c r="DC160" s="56"/>
      <c r="DD160" s="56"/>
      <c r="DF160" s="56"/>
      <c r="DG160" s="56"/>
      <c r="DH160" s="56"/>
      <c r="DI160" s="56"/>
      <c r="DJ160" s="56"/>
      <c r="DK160" s="56"/>
      <c r="DL160" s="56"/>
      <c r="DM160" s="56"/>
      <c r="DN160" s="56"/>
      <c r="DP160" s="56"/>
      <c r="DQ160" s="56"/>
      <c r="DR160" s="56"/>
      <c r="DS160" s="56"/>
      <c r="DT160" s="56"/>
      <c r="DU160" s="56"/>
      <c r="DV160" s="56"/>
      <c r="DW160" s="56"/>
      <c r="DX160" s="56"/>
      <c r="DZ160" s="56"/>
      <c r="EA160" s="56"/>
      <c r="EB160" s="56"/>
      <c r="EC160" s="56"/>
      <c r="ED160" s="56"/>
      <c r="EE160" s="56"/>
      <c r="EF160" s="56"/>
      <c r="EG160" s="56"/>
      <c r="EH160" s="56"/>
      <c r="EJ160" s="56"/>
      <c r="EK160" s="56"/>
      <c r="EL160" s="56"/>
      <c r="EM160" s="56"/>
      <c r="EN160" s="56"/>
      <c r="EO160" s="56"/>
      <c r="EP160" s="56"/>
      <c r="EQ160" s="56"/>
      <c r="ER160" s="56"/>
      <c r="ET160" s="56"/>
      <c r="EU160" s="56"/>
      <c r="EV160" s="56"/>
      <c r="EW160" s="56"/>
      <c r="EX160" s="56"/>
      <c r="EY160" s="56"/>
      <c r="EZ160" s="56"/>
      <c r="FA160" s="56"/>
      <c r="FB160" s="56"/>
      <c r="FD160" s="56"/>
      <c r="FE160" s="56"/>
      <c r="FF160" s="56"/>
      <c r="FG160" s="56"/>
      <c r="FH160" s="56"/>
      <c r="FI160" s="56"/>
      <c r="FJ160" s="56"/>
      <c r="FK160" s="56"/>
      <c r="FL160" s="56"/>
      <c r="FN160" s="56"/>
      <c r="FO160" s="56"/>
      <c r="FP160" s="56"/>
      <c r="FQ160" s="56"/>
      <c r="FR160" s="56"/>
      <c r="FS160" s="56"/>
      <c r="FT160" s="56"/>
      <c r="FU160" s="56"/>
      <c r="FV160" s="56"/>
      <c r="FX160" s="56"/>
      <c r="FY160" s="56"/>
      <c r="FZ160" s="56"/>
      <c r="GA160" s="56"/>
      <c r="GB160" s="56"/>
      <c r="GC160" s="56"/>
      <c r="GD160" s="56"/>
      <c r="GE160" s="56"/>
      <c r="GF160" s="56"/>
      <c r="GH160" s="56"/>
      <c r="GI160" s="56"/>
      <c r="GJ160" s="56"/>
      <c r="GK160" s="56"/>
      <c r="GL160" s="56"/>
      <c r="GM160" s="56"/>
      <c r="GN160" s="56"/>
      <c r="GO160" s="56"/>
      <c r="GP160" s="56"/>
      <c r="GR160" s="56"/>
      <c r="GS160" s="56"/>
      <c r="GT160" s="56"/>
      <c r="GU160" s="56"/>
      <c r="GV160" s="56"/>
      <c r="GW160" s="56"/>
      <c r="GX160" s="56"/>
      <c r="GY160" s="56"/>
      <c r="GZ160" s="56"/>
      <c r="HB160" s="56"/>
      <c r="HC160" s="56"/>
      <c r="HD160" s="56"/>
      <c r="HE160" s="56"/>
      <c r="HF160" s="56"/>
      <c r="HG160" s="56"/>
      <c r="HH160" s="56"/>
      <c r="HI160" s="56"/>
      <c r="HJ160" s="56"/>
      <c r="HL160" s="56"/>
      <c r="HM160" s="56"/>
      <c r="HN160" s="56"/>
      <c r="HO160" s="56"/>
      <c r="HP160" s="56"/>
      <c r="HQ160" s="56"/>
      <c r="HR160" s="56"/>
      <c r="HS160" s="56"/>
      <c r="HT160" s="56"/>
      <c r="HV160" s="56"/>
      <c r="HW160" s="56"/>
      <c r="HX160" s="56"/>
      <c r="HY160" s="56"/>
      <c r="HZ160" s="56"/>
      <c r="IA160" s="56"/>
      <c r="IB160" s="56"/>
      <c r="IC160" s="56"/>
      <c r="ID160" s="56"/>
      <c r="IF160" s="56"/>
      <c r="IG160" s="56"/>
      <c r="IH160" s="56"/>
      <c r="II160" s="56"/>
      <c r="IJ160" s="56"/>
      <c r="IK160" s="56"/>
      <c r="IL160" s="56"/>
      <c r="IM160" s="56"/>
      <c r="IN160" s="56"/>
      <c r="IP160" s="56"/>
      <c r="IQ160" s="56"/>
      <c r="IR160" s="56"/>
      <c r="IS160" s="56"/>
      <c r="IT160" s="56"/>
      <c r="IU160" s="56"/>
    </row>
    <row r="161" spans="1:9" ht="39" thickBot="1" x14ac:dyDescent="0.25">
      <c r="A161" s="117" t="s">
        <v>2277</v>
      </c>
      <c r="B161" s="164"/>
      <c r="C161" s="85" t="s">
        <v>87</v>
      </c>
      <c r="D161" s="238"/>
      <c r="E161" s="239"/>
      <c r="F161" s="238"/>
      <c r="G161" s="239"/>
      <c r="H161" s="239"/>
      <c r="I161" s="49">
        <v>8252.3700000000008</v>
      </c>
    </row>
    <row r="162" spans="1:9" ht="13.5" customHeight="1" thickBot="1" x14ac:dyDescent="0.25">
      <c r="A162" s="46"/>
      <c r="B162" s="76">
        <f>SUM(B161:B161)</f>
        <v>0</v>
      </c>
      <c r="C162" s="75"/>
      <c r="D162" s="76"/>
      <c r="E162" s="77"/>
      <c r="F162" s="75"/>
      <c r="G162" s="75"/>
      <c r="H162" s="76" t="s">
        <v>17</v>
      </c>
      <c r="I162" s="76">
        <f>SUM(I161:I161)</f>
        <v>8252.3700000000008</v>
      </c>
    </row>
    <row r="163" spans="1:9" ht="39" thickBot="1" x14ac:dyDescent="0.25">
      <c r="A163" s="134" t="s">
        <v>96</v>
      </c>
      <c r="B163" s="114" t="s">
        <v>16</v>
      </c>
      <c r="C163" s="114" t="s">
        <v>5</v>
      </c>
      <c r="D163" s="114" t="s">
        <v>23</v>
      </c>
      <c r="E163" s="279" t="s">
        <v>18</v>
      </c>
      <c r="F163" s="114" t="s">
        <v>19</v>
      </c>
      <c r="G163" s="114" t="s">
        <v>10</v>
      </c>
      <c r="H163" s="114" t="s">
        <v>13</v>
      </c>
      <c r="I163" s="115" t="s">
        <v>12</v>
      </c>
    </row>
    <row r="164" spans="1:9" ht="13.5" thickBot="1" x14ac:dyDescent="0.25">
      <c r="A164" s="206"/>
      <c r="B164" s="185"/>
      <c r="C164" s="70" t="s">
        <v>87</v>
      </c>
      <c r="D164" s="163"/>
      <c r="E164" s="53"/>
      <c r="F164" s="53"/>
      <c r="G164" s="53"/>
      <c r="H164" s="153"/>
      <c r="I164" s="471">
        <v>11657.22</v>
      </c>
    </row>
    <row r="165" spans="1:9" ht="13.5" thickBot="1" x14ac:dyDescent="0.25">
      <c r="A165" s="134"/>
      <c r="B165" s="271"/>
      <c r="C165" s="75"/>
      <c r="D165" s="76"/>
      <c r="E165" s="77"/>
      <c r="F165" s="75"/>
      <c r="G165" s="75"/>
      <c r="H165" s="76"/>
      <c r="I165" s="78">
        <f>SUM(I164)</f>
        <v>11657.22</v>
      </c>
    </row>
    <row r="166" spans="1:9" x14ac:dyDescent="0.2">
      <c r="A166" s="9"/>
      <c r="B166" s="9"/>
      <c r="C166" s="9"/>
      <c r="D166" s="9"/>
      <c r="E166" s="9"/>
      <c r="F166" s="20"/>
      <c r="G166" s="20"/>
      <c r="H166" s="20"/>
      <c r="I166" s="20"/>
    </row>
    <row r="167" spans="1:9" ht="12.75" customHeight="1" x14ac:dyDescent="0.2">
      <c r="A167" s="21" t="s">
        <v>21</v>
      </c>
      <c r="B167" s="22"/>
      <c r="C167" s="23"/>
      <c r="D167" s="4" t="s">
        <v>9</v>
      </c>
      <c r="E167" s="4" t="s">
        <v>6</v>
      </c>
      <c r="F167" s="119" t="s">
        <v>7</v>
      </c>
    </row>
    <row r="168" spans="1:9" ht="12.75" customHeight="1" x14ac:dyDescent="0.2">
      <c r="A168" s="642" t="s">
        <v>15</v>
      </c>
      <c r="B168" s="643"/>
      <c r="C168" s="25"/>
      <c r="D168" s="26">
        <f>B66</f>
        <v>20458.730000000003</v>
      </c>
      <c r="E168" s="26">
        <f>I66</f>
        <v>34404.514000000003</v>
      </c>
      <c r="F168" s="120">
        <f>D168+E168</f>
        <v>54863.244000000006</v>
      </c>
    </row>
    <row r="169" spans="1:9" ht="12.75" customHeight="1" x14ac:dyDescent="0.2">
      <c r="A169" s="642" t="s">
        <v>1067</v>
      </c>
      <c r="B169" s="643"/>
      <c r="C169" s="25"/>
      <c r="D169" s="26">
        <f>B85</f>
        <v>33309.61</v>
      </c>
      <c r="E169" s="26">
        <f>I85</f>
        <v>1477.21</v>
      </c>
      <c r="F169" s="120">
        <f>D169+E169</f>
        <v>34786.82</v>
      </c>
    </row>
    <row r="170" spans="1:9" ht="12.75" customHeight="1" x14ac:dyDescent="0.2">
      <c r="A170" s="642" t="s">
        <v>14</v>
      </c>
      <c r="B170" s="643"/>
      <c r="C170" s="25"/>
      <c r="D170" s="26">
        <f>B104</f>
        <v>25844.01</v>
      </c>
      <c r="E170" s="26">
        <f>I104</f>
        <v>392.88</v>
      </c>
      <c r="F170" s="120">
        <f>D170+E170</f>
        <v>26236.89</v>
      </c>
    </row>
    <row r="171" spans="1:9" ht="12.75" customHeight="1" x14ac:dyDescent="0.2">
      <c r="A171" s="642" t="s">
        <v>146</v>
      </c>
      <c r="B171" s="643"/>
      <c r="C171" s="25"/>
      <c r="D171" s="26">
        <f>B119</f>
        <v>6415.08</v>
      </c>
      <c r="E171" s="26">
        <f>I119</f>
        <v>199.87</v>
      </c>
      <c r="F171" s="120">
        <f>D171+E171</f>
        <v>6614.95</v>
      </c>
      <c r="G171" s="56"/>
    </row>
    <row r="172" spans="1:9" ht="12.75" customHeight="1" x14ac:dyDescent="0.2">
      <c r="A172" s="642" t="s">
        <v>26</v>
      </c>
      <c r="B172" s="643"/>
      <c r="C172" s="25"/>
      <c r="D172" s="26">
        <f>B159</f>
        <v>7215.2099999999991</v>
      </c>
      <c r="E172" s="26">
        <f>I159</f>
        <v>366.07</v>
      </c>
      <c r="F172" s="120">
        <f>D172+E172</f>
        <v>7581.2799999999988</v>
      </c>
      <c r="G172" s="56"/>
    </row>
    <row r="173" spans="1:9" ht="12.75" customHeight="1" x14ac:dyDescent="0.2">
      <c r="A173" s="646" t="s">
        <v>69</v>
      </c>
      <c r="B173" s="647"/>
      <c r="C173" s="245"/>
      <c r="D173" s="246"/>
      <c r="E173" s="246"/>
      <c r="F173" s="242">
        <f>F174+F177+F178+F179+F180+F175+F176</f>
        <v>20262.53</v>
      </c>
      <c r="G173" s="56"/>
    </row>
    <row r="174" spans="1:9" ht="12.75" customHeight="1" x14ac:dyDescent="0.2">
      <c r="A174" s="644" t="s">
        <v>82</v>
      </c>
      <c r="B174" s="645"/>
      <c r="C174" s="25"/>
      <c r="D174" s="26"/>
      <c r="E174" s="26"/>
      <c r="F174" s="120">
        <f>I133</f>
        <v>2322.0099999999993</v>
      </c>
      <c r="G174" s="56"/>
    </row>
    <row r="175" spans="1:9" ht="54.6" customHeight="1" x14ac:dyDescent="0.2">
      <c r="A175" s="650" t="s">
        <v>2275</v>
      </c>
      <c r="B175" s="651"/>
      <c r="C175" s="25"/>
      <c r="D175" s="26"/>
      <c r="E175" s="26"/>
      <c r="F175" s="120">
        <f>I136</f>
        <v>0.42</v>
      </c>
      <c r="G175" s="56"/>
    </row>
    <row r="176" spans="1:9" ht="61.9" customHeight="1" x14ac:dyDescent="0.2">
      <c r="A176" s="650" t="s">
        <v>2276</v>
      </c>
      <c r="B176" s="651"/>
      <c r="C176" s="25"/>
      <c r="D176" s="26"/>
      <c r="E176" s="26"/>
      <c r="F176" s="120">
        <f>I139</f>
        <v>2.75</v>
      </c>
      <c r="G176" s="56"/>
    </row>
    <row r="177" spans="1:7" ht="12.75" customHeight="1" x14ac:dyDescent="0.2">
      <c r="A177" s="642" t="s">
        <v>2270</v>
      </c>
      <c r="B177" s="643"/>
      <c r="C177" s="25"/>
      <c r="D177" s="26"/>
      <c r="E177" s="26"/>
      <c r="F177" s="120">
        <f>I140</f>
        <v>13718.76</v>
      </c>
      <c r="G177" s="56"/>
    </row>
    <row r="178" spans="1:7" ht="12.75" customHeight="1" x14ac:dyDescent="0.2">
      <c r="A178" s="644" t="s">
        <v>84</v>
      </c>
      <c r="B178" s="645"/>
      <c r="C178" s="25"/>
      <c r="D178" s="26"/>
      <c r="E178" s="26"/>
      <c r="F178" s="120">
        <f>I141</f>
        <v>1633.43</v>
      </c>
      <c r="G178" s="56"/>
    </row>
    <row r="179" spans="1:7" ht="12.75" customHeight="1" x14ac:dyDescent="0.2">
      <c r="A179" s="644" t="s">
        <v>86</v>
      </c>
      <c r="B179" s="645"/>
      <c r="C179" s="25"/>
      <c r="D179" s="26"/>
      <c r="E179" s="26"/>
      <c r="F179" s="120">
        <f>I142</f>
        <v>1491.22</v>
      </c>
      <c r="G179" s="56"/>
    </row>
    <row r="180" spans="1:7" ht="12.75" customHeight="1" x14ac:dyDescent="0.2">
      <c r="A180" s="644" t="s">
        <v>88</v>
      </c>
      <c r="B180" s="645"/>
      <c r="C180" s="25"/>
      <c r="D180" s="26"/>
      <c r="E180" s="26"/>
      <c r="F180" s="120">
        <f>I143</f>
        <v>1093.94</v>
      </c>
      <c r="G180" s="56"/>
    </row>
    <row r="181" spans="1:7" ht="12.75" customHeight="1" x14ac:dyDescent="0.2">
      <c r="A181" s="650" t="s">
        <v>2</v>
      </c>
      <c r="B181" s="651"/>
      <c r="C181" s="25"/>
      <c r="D181" s="26">
        <f>B162</f>
        <v>0</v>
      </c>
      <c r="E181" s="26"/>
      <c r="F181" s="120">
        <f>D181+E181+I162</f>
        <v>8252.3700000000008</v>
      </c>
      <c r="G181" s="56"/>
    </row>
    <row r="182" spans="1:7" ht="12.75" customHeight="1" x14ac:dyDescent="0.2">
      <c r="A182" s="650" t="s">
        <v>96</v>
      </c>
      <c r="B182" s="651"/>
      <c r="C182" s="25"/>
      <c r="D182" s="26"/>
      <c r="E182" s="26"/>
      <c r="F182" s="120">
        <f>I165</f>
        <v>11657.22</v>
      </c>
      <c r="G182" s="56"/>
    </row>
    <row r="183" spans="1:7" ht="12.75" customHeight="1" x14ac:dyDescent="0.2">
      <c r="A183" s="648" t="s">
        <v>22</v>
      </c>
      <c r="B183" s="649"/>
      <c r="C183" s="27"/>
      <c r="D183" s="28">
        <f>SUM(D168:D181)</f>
        <v>93242.640000000014</v>
      </c>
      <c r="E183" s="28">
        <f>SUM(E168:E172)</f>
        <v>36840.544000000002</v>
      </c>
      <c r="F183" s="121">
        <f>F168+F169+F170+F171+F172+F173+F181+F182</f>
        <v>170255.304</v>
      </c>
    </row>
  </sheetData>
  <autoFilter ref="A5:I67"/>
  <mergeCells count="39">
    <mergeCell ref="A173:B173"/>
    <mergeCell ref="A134:A136"/>
    <mergeCell ref="A137:A139"/>
    <mergeCell ref="A170:B170"/>
    <mergeCell ref="D19:D64"/>
    <mergeCell ref="C19:C64"/>
    <mergeCell ref="D81:D83"/>
    <mergeCell ref="B81:B83"/>
    <mergeCell ref="A121:A133"/>
    <mergeCell ref="A168:B168"/>
    <mergeCell ref="A169:B169"/>
    <mergeCell ref="A81:A83"/>
    <mergeCell ref="B19:B64"/>
    <mergeCell ref="C81:C83"/>
    <mergeCell ref="A7:A9"/>
    <mergeCell ref="C7:C9"/>
    <mergeCell ref="B68:B70"/>
    <mergeCell ref="A19:A64"/>
    <mergeCell ref="A100:A102"/>
    <mergeCell ref="D7:D9"/>
    <mergeCell ref="B7:B9"/>
    <mergeCell ref="A172:B172"/>
    <mergeCell ref="A174:B174"/>
    <mergeCell ref="G1:H1"/>
    <mergeCell ref="G2:H2"/>
    <mergeCell ref="A1:B1"/>
    <mergeCell ref="A68:A70"/>
    <mergeCell ref="C68:C70"/>
    <mergeCell ref="D68:D70"/>
    <mergeCell ref="A175:B175"/>
    <mergeCell ref="A176:B176"/>
    <mergeCell ref="A183:B183"/>
    <mergeCell ref="A181:B181"/>
    <mergeCell ref="A180:B180"/>
    <mergeCell ref="A171:B171"/>
    <mergeCell ref="A182:B182"/>
    <mergeCell ref="A178:B178"/>
    <mergeCell ref="A177:B177"/>
    <mergeCell ref="A179:B179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63"/>
  <dimension ref="A1:IU183"/>
  <sheetViews>
    <sheetView topLeftCell="A165" zoomScaleNormal="100" workbookViewId="0">
      <selection activeCell="B92" sqref="B92"/>
    </sheetView>
  </sheetViews>
  <sheetFormatPr defaultRowHeight="12.75" customHeight="1" x14ac:dyDescent="0.2"/>
  <cols>
    <col min="1" max="1" width="27.140625" customWidth="1"/>
    <col min="2" max="2" width="12" customWidth="1"/>
    <col min="3" max="3" width="13.28515625" customWidth="1"/>
    <col min="4" max="4" width="17.5703125" customWidth="1"/>
    <col min="5" max="5" width="26.7109375" customWidth="1"/>
    <col min="6" max="6" width="12.42578125" customWidth="1"/>
    <col min="7" max="7" width="7.28515625" customWidth="1"/>
    <col min="8" max="9" width="11.42578125" customWidth="1"/>
  </cols>
  <sheetData>
    <row r="1" spans="1:9" ht="12.75" customHeight="1" x14ac:dyDescent="0.2">
      <c r="A1" s="708" t="s">
        <v>85</v>
      </c>
      <c r="B1" s="70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489</v>
      </c>
      <c r="E2" s="5">
        <v>126434.52</v>
      </c>
      <c r="F2" s="6">
        <v>119689.3</v>
      </c>
      <c r="G2" s="640">
        <f>E2-F2</f>
        <v>6745.2200000000012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49</v>
      </c>
      <c r="E3" s="1">
        <v>3</v>
      </c>
      <c r="F3" s="1"/>
      <c r="G3" s="1"/>
      <c r="H3" s="1" t="s">
        <v>25</v>
      </c>
      <c r="I3" s="8">
        <f>F2-F183</f>
        <v>-37603.053999999989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51.7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x14ac:dyDescent="0.2">
      <c r="A6" s="220"/>
      <c r="B6" s="33">
        <v>872.5</v>
      </c>
      <c r="C6" s="33" t="s">
        <v>66</v>
      </c>
      <c r="D6" s="34"/>
      <c r="E6" s="35"/>
      <c r="F6" s="35"/>
      <c r="G6" s="35"/>
      <c r="H6" s="36"/>
      <c r="I6" s="157">
        <f t="shared" ref="I6:I44" si="0">G6*H6</f>
        <v>0</v>
      </c>
    </row>
    <row r="7" spans="1:9" ht="12.75" customHeight="1" x14ac:dyDescent="0.2">
      <c r="A7" s="221"/>
      <c r="B7" s="13">
        <v>948.31</v>
      </c>
      <c r="C7" s="13" t="s">
        <v>67</v>
      </c>
      <c r="D7" s="14"/>
      <c r="E7" s="15"/>
      <c r="F7" s="15"/>
      <c r="G7" s="15"/>
      <c r="H7" s="16"/>
      <c r="I7" s="43">
        <f t="shared" si="0"/>
        <v>0</v>
      </c>
    </row>
    <row r="8" spans="1:9" ht="12.75" customHeight="1" x14ac:dyDescent="0.2">
      <c r="A8" s="221"/>
      <c r="B8" s="13">
        <v>1321.6</v>
      </c>
      <c r="C8" s="13" t="s">
        <v>70</v>
      </c>
      <c r="D8" s="14"/>
      <c r="E8" s="15"/>
      <c r="F8" s="15"/>
      <c r="G8" s="15"/>
      <c r="H8" s="16"/>
      <c r="I8" s="43">
        <f t="shared" si="0"/>
        <v>0</v>
      </c>
    </row>
    <row r="9" spans="1:9" ht="12.75" customHeight="1" x14ac:dyDescent="0.2">
      <c r="A9" s="221"/>
      <c r="B9" s="13">
        <v>1127.4100000000001</v>
      </c>
      <c r="C9" s="13" t="s">
        <v>72</v>
      </c>
      <c r="D9" s="14"/>
      <c r="E9" s="15"/>
      <c r="F9" s="15"/>
      <c r="G9" s="15"/>
      <c r="H9" s="16"/>
      <c r="I9" s="43">
        <f t="shared" si="0"/>
        <v>0</v>
      </c>
    </row>
    <row r="10" spans="1:9" ht="12.75" customHeight="1" x14ac:dyDescent="0.2">
      <c r="A10" s="221"/>
      <c r="B10" s="13">
        <v>1023.73</v>
      </c>
      <c r="C10" s="13" t="s">
        <v>73</v>
      </c>
      <c r="D10" s="14"/>
      <c r="E10" s="15"/>
      <c r="F10" s="15"/>
      <c r="G10" s="15"/>
      <c r="H10" s="16"/>
      <c r="I10" s="43">
        <f t="shared" si="0"/>
        <v>0</v>
      </c>
    </row>
    <row r="11" spans="1:9" ht="12.75" customHeight="1" x14ac:dyDescent="0.2">
      <c r="A11" s="221"/>
      <c r="B11" s="13">
        <v>1218</v>
      </c>
      <c r="C11" s="13" t="s">
        <v>74</v>
      </c>
      <c r="D11" s="14"/>
      <c r="E11" s="15"/>
      <c r="F11" s="15"/>
      <c r="G11" s="15"/>
      <c r="H11" s="16"/>
      <c r="I11" s="43">
        <f t="shared" si="0"/>
        <v>0</v>
      </c>
    </row>
    <row r="12" spans="1:9" ht="12.75" customHeight="1" x14ac:dyDescent="0.2">
      <c r="A12" s="219"/>
      <c r="B12" s="71">
        <v>1650.09</v>
      </c>
      <c r="C12" s="71" t="s">
        <v>75</v>
      </c>
      <c r="D12" s="72"/>
      <c r="E12" s="73"/>
      <c r="F12" s="73"/>
      <c r="G12" s="73"/>
      <c r="H12" s="74"/>
      <c r="I12" s="43">
        <f t="shared" si="0"/>
        <v>0</v>
      </c>
    </row>
    <row r="13" spans="1:9" ht="12.75" customHeight="1" x14ac:dyDescent="0.2">
      <c r="A13" s="358"/>
      <c r="B13" s="13">
        <v>2320.27</v>
      </c>
      <c r="C13" s="71" t="s">
        <v>76</v>
      </c>
      <c r="D13" s="268"/>
      <c r="E13" s="15"/>
      <c r="F13" s="15"/>
      <c r="G13" s="15"/>
      <c r="H13" s="16"/>
      <c r="I13" s="43">
        <f t="shared" si="0"/>
        <v>0</v>
      </c>
    </row>
    <row r="14" spans="1:9" ht="12.75" customHeight="1" x14ac:dyDescent="0.2">
      <c r="A14" s="358"/>
      <c r="B14" s="13">
        <v>2314.89</v>
      </c>
      <c r="C14" s="71" t="s">
        <v>77</v>
      </c>
      <c r="D14" s="268"/>
      <c r="E14" s="15"/>
      <c r="F14" s="15"/>
      <c r="G14" s="15"/>
      <c r="H14" s="16"/>
      <c r="I14" s="43">
        <f t="shared" si="0"/>
        <v>0</v>
      </c>
    </row>
    <row r="15" spans="1:9" ht="12.75" customHeight="1" x14ac:dyDescent="0.2">
      <c r="A15" s="358"/>
      <c r="B15" s="13">
        <v>3431.94</v>
      </c>
      <c r="C15" s="71" t="s">
        <v>78</v>
      </c>
      <c r="D15" s="268"/>
      <c r="E15" s="15"/>
      <c r="F15" s="15"/>
      <c r="G15" s="15"/>
      <c r="H15" s="16"/>
      <c r="I15" s="43">
        <f t="shared" si="0"/>
        <v>0</v>
      </c>
    </row>
    <row r="16" spans="1:9" ht="12.75" customHeight="1" thickBot="1" x14ac:dyDescent="0.25">
      <c r="A16" s="406"/>
      <c r="B16" s="71">
        <v>2815.75</v>
      </c>
      <c r="C16" s="71" t="s">
        <v>79</v>
      </c>
      <c r="D16" s="318"/>
      <c r="E16" s="73"/>
      <c r="F16" s="73"/>
      <c r="G16" s="73"/>
      <c r="H16" s="74"/>
      <c r="I16" s="201">
        <f t="shared" si="0"/>
        <v>0</v>
      </c>
    </row>
    <row r="17" spans="1:9" ht="12.75" customHeight="1" x14ac:dyDescent="0.2">
      <c r="A17" s="622" t="s">
        <v>324</v>
      </c>
      <c r="B17" s="625">
        <v>2845.59</v>
      </c>
      <c r="C17" s="625" t="s">
        <v>2154</v>
      </c>
      <c r="D17" s="658" t="s">
        <v>1135</v>
      </c>
      <c r="E17" s="37" t="s">
        <v>2145</v>
      </c>
      <c r="F17" s="37" t="s">
        <v>99</v>
      </c>
      <c r="G17" s="37">
        <v>1</v>
      </c>
      <c r="H17" s="38">
        <v>38</v>
      </c>
      <c r="I17" s="39">
        <f t="shared" si="0"/>
        <v>38</v>
      </c>
    </row>
    <row r="18" spans="1:9" ht="12.75" customHeight="1" x14ac:dyDescent="0.2">
      <c r="A18" s="623"/>
      <c r="B18" s="632"/>
      <c r="C18" s="632"/>
      <c r="D18" s="660"/>
      <c r="E18" s="15" t="s">
        <v>2146</v>
      </c>
      <c r="F18" s="15" t="s">
        <v>99</v>
      </c>
      <c r="G18" s="15">
        <v>1</v>
      </c>
      <c r="H18" s="16">
        <v>332</v>
      </c>
      <c r="I18" s="43">
        <f t="shared" si="0"/>
        <v>332</v>
      </c>
    </row>
    <row r="19" spans="1:9" ht="12.75" customHeight="1" x14ac:dyDescent="0.2">
      <c r="A19" s="623"/>
      <c r="B19" s="632"/>
      <c r="C19" s="632"/>
      <c r="D19" s="660"/>
      <c r="E19" s="15" t="s">
        <v>2147</v>
      </c>
      <c r="F19" s="15" t="s">
        <v>99</v>
      </c>
      <c r="G19" s="15">
        <v>1</v>
      </c>
      <c r="H19" s="16">
        <v>168</v>
      </c>
      <c r="I19" s="43">
        <f t="shared" si="0"/>
        <v>168</v>
      </c>
    </row>
    <row r="20" spans="1:9" ht="12.75" customHeight="1" x14ac:dyDescent="0.2">
      <c r="A20" s="623"/>
      <c r="B20" s="632"/>
      <c r="C20" s="632"/>
      <c r="D20" s="660"/>
      <c r="E20" s="15" t="s">
        <v>248</v>
      </c>
      <c r="F20" s="15" t="s">
        <v>99</v>
      </c>
      <c r="G20" s="15">
        <v>4</v>
      </c>
      <c r="H20" s="16">
        <v>365</v>
      </c>
      <c r="I20" s="43">
        <f t="shared" si="0"/>
        <v>1460</v>
      </c>
    </row>
    <row r="21" spans="1:9" ht="12.75" customHeight="1" x14ac:dyDescent="0.2">
      <c r="A21" s="623"/>
      <c r="B21" s="632"/>
      <c r="C21" s="632"/>
      <c r="D21" s="660"/>
      <c r="E21" s="15" t="s">
        <v>2148</v>
      </c>
      <c r="F21" s="15" t="s">
        <v>99</v>
      </c>
      <c r="G21" s="15">
        <v>4.5</v>
      </c>
      <c r="H21" s="16">
        <v>314</v>
      </c>
      <c r="I21" s="43">
        <f t="shared" si="0"/>
        <v>1413</v>
      </c>
    </row>
    <row r="22" spans="1:9" ht="12.75" customHeight="1" x14ac:dyDescent="0.2">
      <c r="A22" s="623"/>
      <c r="B22" s="632"/>
      <c r="C22" s="632"/>
      <c r="D22" s="660"/>
      <c r="E22" s="15" t="s">
        <v>2149</v>
      </c>
      <c r="F22" s="15" t="s">
        <v>99</v>
      </c>
      <c r="G22" s="15">
        <v>1.5</v>
      </c>
      <c r="H22" s="16">
        <v>282</v>
      </c>
      <c r="I22" s="43">
        <f t="shared" si="0"/>
        <v>423</v>
      </c>
    </row>
    <row r="23" spans="1:9" ht="12.75" customHeight="1" x14ac:dyDescent="0.2">
      <c r="A23" s="623"/>
      <c r="B23" s="632"/>
      <c r="C23" s="632"/>
      <c r="D23" s="660"/>
      <c r="E23" s="15" t="s">
        <v>2150</v>
      </c>
      <c r="F23" s="15" t="s">
        <v>99</v>
      </c>
      <c r="G23" s="15">
        <v>1</v>
      </c>
      <c r="H23" s="16">
        <v>2140</v>
      </c>
      <c r="I23" s="43">
        <f t="shared" si="0"/>
        <v>2140</v>
      </c>
    </row>
    <row r="24" spans="1:9" ht="12.75" customHeight="1" x14ac:dyDescent="0.2">
      <c r="A24" s="623"/>
      <c r="B24" s="632"/>
      <c r="C24" s="632"/>
      <c r="D24" s="660"/>
      <c r="E24" s="15" t="s">
        <v>877</v>
      </c>
      <c r="F24" s="15" t="s">
        <v>99</v>
      </c>
      <c r="G24" s="15">
        <v>1</v>
      </c>
      <c r="H24" s="16">
        <v>76</v>
      </c>
      <c r="I24" s="43">
        <f t="shared" si="0"/>
        <v>76</v>
      </c>
    </row>
    <row r="25" spans="1:9" ht="12.75" customHeight="1" x14ac:dyDescent="0.2">
      <c r="A25" s="623"/>
      <c r="B25" s="632"/>
      <c r="C25" s="632"/>
      <c r="D25" s="660"/>
      <c r="E25" s="15" t="s">
        <v>879</v>
      </c>
      <c r="F25" s="15" t="s">
        <v>99</v>
      </c>
      <c r="G25" s="15">
        <v>2</v>
      </c>
      <c r="H25" s="16">
        <v>18</v>
      </c>
      <c r="I25" s="43">
        <f t="shared" si="0"/>
        <v>36</v>
      </c>
    </row>
    <row r="26" spans="1:9" ht="12.75" customHeight="1" x14ac:dyDescent="0.2">
      <c r="A26" s="623"/>
      <c r="B26" s="632"/>
      <c r="C26" s="632"/>
      <c r="D26" s="660"/>
      <c r="E26" s="15" t="s">
        <v>1428</v>
      </c>
      <c r="F26" s="15" t="s">
        <v>99</v>
      </c>
      <c r="G26" s="15">
        <v>2</v>
      </c>
      <c r="H26" s="16">
        <v>46</v>
      </c>
      <c r="I26" s="43">
        <f t="shared" si="0"/>
        <v>92</v>
      </c>
    </row>
    <row r="27" spans="1:9" ht="12.75" customHeight="1" x14ac:dyDescent="0.2">
      <c r="A27" s="623"/>
      <c r="B27" s="632"/>
      <c r="C27" s="632"/>
      <c r="D27" s="660"/>
      <c r="E27" s="15" t="s">
        <v>2096</v>
      </c>
      <c r="F27" s="15" t="s">
        <v>99</v>
      </c>
      <c r="G27" s="15">
        <v>1</v>
      </c>
      <c r="H27" s="16">
        <v>30</v>
      </c>
      <c r="I27" s="43">
        <f t="shared" si="0"/>
        <v>30</v>
      </c>
    </row>
    <row r="28" spans="1:9" ht="12.75" customHeight="1" x14ac:dyDescent="0.2">
      <c r="A28" s="623"/>
      <c r="B28" s="632"/>
      <c r="C28" s="632"/>
      <c r="D28" s="660"/>
      <c r="E28" s="15" t="s">
        <v>2151</v>
      </c>
      <c r="F28" s="15" t="s">
        <v>99</v>
      </c>
      <c r="G28" s="15">
        <v>2</v>
      </c>
      <c r="H28" s="16">
        <v>48</v>
      </c>
      <c r="I28" s="43">
        <f t="shared" si="0"/>
        <v>96</v>
      </c>
    </row>
    <row r="29" spans="1:9" ht="12.75" customHeight="1" x14ac:dyDescent="0.2">
      <c r="A29" s="623"/>
      <c r="B29" s="632"/>
      <c r="C29" s="632"/>
      <c r="D29" s="660"/>
      <c r="E29" s="15" t="s">
        <v>2152</v>
      </c>
      <c r="F29" s="15" t="s">
        <v>99</v>
      </c>
      <c r="G29" s="15">
        <v>1</v>
      </c>
      <c r="H29" s="16">
        <v>56</v>
      </c>
      <c r="I29" s="43">
        <f t="shared" si="0"/>
        <v>56</v>
      </c>
    </row>
    <row r="30" spans="1:9" ht="12.75" customHeight="1" x14ac:dyDescent="0.2">
      <c r="A30" s="623"/>
      <c r="B30" s="632"/>
      <c r="C30" s="632"/>
      <c r="D30" s="660"/>
      <c r="E30" s="15" t="s">
        <v>770</v>
      </c>
      <c r="F30" s="15" t="s">
        <v>99</v>
      </c>
      <c r="G30" s="15">
        <v>2</v>
      </c>
      <c r="H30" s="16">
        <v>140</v>
      </c>
      <c r="I30" s="43">
        <f t="shared" si="0"/>
        <v>280</v>
      </c>
    </row>
    <row r="31" spans="1:9" ht="12.75" customHeight="1" x14ac:dyDescent="0.2">
      <c r="A31" s="623"/>
      <c r="B31" s="632"/>
      <c r="C31" s="632"/>
      <c r="D31" s="660"/>
      <c r="E31" s="15" t="s">
        <v>1381</v>
      </c>
      <c r="F31" s="15" t="s">
        <v>99</v>
      </c>
      <c r="G31" s="15">
        <v>1</v>
      </c>
      <c r="H31" s="16">
        <v>91</v>
      </c>
      <c r="I31" s="43">
        <f t="shared" si="0"/>
        <v>91</v>
      </c>
    </row>
    <row r="32" spans="1:9" ht="12.75" customHeight="1" x14ac:dyDescent="0.2">
      <c r="A32" s="623"/>
      <c r="B32" s="632"/>
      <c r="C32" s="632"/>
      <c r="D32" s="660"/>
      <c r="E32" s="15" t="s">
        <v>1382</v>
      </c>
      <c r="F32" s="15" t="s">
        <v>99</v>
      </c>
      <c r="G32" s="15">
        <v>1</v>
      </c>
      <c r="H32" s="16">
        <v>53</v>
      </c>
      <c r="I32" s="43">
        <f t="shared" si="0"/>
        <v>53</v>
      </c>
    </row>
    <row r="33" spans="1:9" ht="12.75" customHeight="1" x14ac:dyDescent="0.2">
      <c r="A33" s="623"/>
      <c r="B33" s="632"/>
      <c r="C33" s="632"/>
      <c r="D33" s="660"/>
      <c r="E33" s="15" t="s">
        <v>496</v>
      </c>
      <c r="F33" s="15" t="s">
        <v>99</v>
      </c>
      <c r="G33" s="15">
        <v>0.5</v>
      </c>
      <c r="H33" s="16">
        <v>375</v>
      </c>
      <c r="I33" s="43">
        <f t="shared" si="0"/>
        <v>187.5</v>
      </c>
    </row>
    <row r="34" spans="1:9" ht="12.75" customHeight="1" x14ac:dyDescent="0.2">
      <c r="A34" s="623"/>
      <c r="B34" s="632"/>
      <c r="C34" s="632"/>
      <c r="D34" s="660"/>
      <c r="E34" s="15" t="s">
        <v>2153</v>
      </c>
      <c r="F34" s="15" t="s">
        <v>100</v>
      </c>
      <c r="G34" s="15">
        <v>0.2</v>
      </c>
      <c r="H34" s="16">
        <v>140</v>
      </c>
      <c r="I34" s="43">
        <f t="shared" si="0"/>
        <v>28</v>
      </c>
    </row>
    <row r="35" spans="1:9" ht="12.75" customHeight="1" x14ac:dyDescent="0.2">
      <c r="A35" s="623"/>
      <c r="B35" s="632"/>
      <c r="C35" s="632"/>
      <c r="D35" s="660"/>
      <c r="E35" s="15" t="s">
        <v>124</v>
      </c>
      <c r="F35" s="15" t="s">
        <v>100</v>
      </c>
      <c r="G35" s="15">
        <v>0.1</v>
      </c>
      <c r="H35" s="16">
        <v>100</v>
      </c>
      <c r="I35" s="43">
        <f t="shared" si="0"/>
        <v>10</v>
      </c>
    </row>
    <row r="36" spans="1:9" ht="12.75" customHeight="1" x14ac:dyDescent="0.2">
      <c r="A36" s="623"/>
      <c r="B36" s="632"/>
      <c r="C36" s="632"/>
      <c r="D36" s="660"/>
      <c r="E36" s="15" t="s">
        <v>2155</v>
      </c>
      <c r="F36" s="15" t="s">
        <v>100</v>
      </c>
      <c r="G36" s="15">
        <v>25</v>
      </c>
      <c r="H36" s="16">
        <v>69.709999999999994</v>
      </c>
      <c r="I36" s="43">
        <f t="shared" si="0"/>
        <v>1742.7499999999998</v>
      </c>
    </row>
    <row r="37" spans="1:9" ht="12.75" customHeight="1" x14ac:dyDescent="0.2">
      <c r="A37" s="623"/>
      <c r="B37" s="632"/>
      <c r="C37" s="632"/>
      <c r="D37" s="660"/>
      <c r="E37" s="15" t="s">
        <v>2156</v>
      </c>
      <c r="F37" s="15" t="s">
        <v>349</v>
      </c>
      <c r="G37" s="15">
        <v>2</v>
      </c>
      <c r="H37" s="16">
        <v>1260</v>
      </c>
      <c r="I37" s="43">
        <f t="shared" si="0"/>
        <v>2520</v>
      </c>
    </row>
    <row r="38" spans="1:9" ht="12.75" customHeight="1" x14ac:dyDescent="0.2">
      <c r="A38" s="623"/>
      <c r="B38" s="632"/>
      <c r="C38" s="632"/>
      <c r="D38" s="660"/>
      <c r="E38" s="15" t="s">
        <v>252</v>
      </c>
      <c r="F38" s="15" t="s">
        <v>99</v>
      </c>
      <c r="G38" s="15">
        <v>10</v>
      </c>
      <c r="H38" s="16">
        <v>45</v>
      </c>
      <c r="I38" s="43">
        <f t="shared" si="0"/>
        <v>450</v>
      </c>
    </row>
    <row r="39" spans="1:9" ht="12.75" customHeight="1" x14ac:dyDescent="0.2">
      <c r="A39" s="623"/>
      <c r="B39" s="632"/>
      <c r="C39" s="632"/>
      <c r="D39" s="660"/>
      <c r="E39" s="15" t="s">
        <v>2157</v>
      </c>
      <c r="F39" s="15" t="s">
        <v>258</v>
      </c>
      <c r="G39" s="15">
        <v>1</v>
      </c>
      <c r="H39" s="16">
        <v>270</v>
      </c>
      <c r="I39" s="43">
        <f t="shared" si="0"/>
        <v>270</v>
      </c>
    </row>
    <row r="40" spans="1:9" ht="12.75" customHeight="1" x14ac:dyDescent="0.2">
      <c r="A40" s="623"/>
      <c r="B40" s="632"/>
      <c r="C40" s="632"/>
      <c r="D40" s="660"/>
      <c r="E40" s="15" t="s">
        <v>938</v>
      </c>
      <c r="F40" s="15" t="s">
        <v>100</v>
      </c>
      <c r="G40" s="15">
        <v>9</v>
      </c>
      <c r="H40" s="16">
        <v>82.5</v>
      </c>
      <c r="I40" s="43">
        <f t="shared" si="0"/>
        <v>742.5</v>
      </c>
    </row>
    <row r="41" spans="1:9" ht="12.75" customHeight="1" x14ac:dyDescent="0.2">
      <c r="A41" s="623"/>
      <c r="B41" s="632"/>
      <c r="C41" s="632"/>
      <c r="D41" s="660"/>
      <c r="E41" s="15" t="s">
        <v>256</v>
      </c>
      <c r="F41" s="15" t="s">
        <v>100</v>
      </c>
      <c r="G41" s="15">
        <v>7</v>
      </c>
      <c r="H41" s="16">
        <v>68.569999999999993</v>
      </c>
      <c r="I41" s="43">
        <f t="shared" si="0"/>
        <v>479.98999999999995</v>
      </c>
    </row>
    <row r="42" spans="1:9" ht="12.75" customHeight="1" x14ac:dyDescent="0.2">
      <c r="A42" s="623"/>
      <c r="B42" s="632"/>
      <c r="C42" s="632"/>
      <c r="D42" s="660"/>
      <c r="E42" s="15" t="s">
        <v>745</v>
      </c>
      <c r="F42" s="15" t="s">
        <v>100</v>
      </c>
      <c r="G42" s="15">
        <v>3</v>
      </c>
      <c r="H42" s="16">
        <v>69.78</v>
      </c>
      <c r="I42" s="43">
        <f t="shared" si="0"/>
        <v>209.34</v>
      </c>
    </row>
    <row r="43" spans="1:9" ht="12.75" customHeight="1" x14ac:dyDescent="0.2">
      <c r="A43" s="623"/>
      <c r="B43" s="632"/>
      <c r="C43" s="632"/>
      <c r="D43" s="660"/>
      <c r="E43" s="15" t="s">
        <v>123</v>
      </c>
      <c r="F43" s="15" t="s">
        <v>110</v>
      </c>
      <c r="G43" s="15">
        <v>3.12</v>
      </c>
      <c r="H43" s="16">
        <v>299.95</v>
      </c>
      <c r="I43" s="43">
        <f t="shared" si="0"/>
        <v>935.84400000000005</v>
      </c>
    </row>
    <row r="44" spans="1:9" ht="12.75" customHeight="1" thickBot="1" x14ac:dyDescent="0.25">
      <c r="A44" s="624"/>
      <c r="B44" s="626"/>
      <c r="C44" s="626"/>
      <c r="D44" s="659"/>
      <c r="E44" s="40" t="s">
        <v>255</v>
      </c>
      <c r="F44" s="40" t="s">
        <v>1942</v>
      </c>
      <c r="G44" s="40">
        <v>1</v>
      </c>
      <c r="H44" s="41">
        <v>80</v>
      </c>
      <c r="I44" s="42">
        <f t="shared" si="0"/>
        <v>80</v>
      </c>
    </row>
    <row r="45" spans="1:9" ht="12.75" customHeight="1" thickBot="1" x14ac:dyDescent="0.25">
      <c r="A45" s="440"/>
      <c r="B45" s="85"/>
      <c r="C45" s="85" t="s">
        <v>87</v>
      </c>
      <c r="D45" s="441"/>
      <c r="E45" s="47"/>
      <c r="F45" s="47"/>
      <c r="G45" s="47"/>
      <c r="H45" s="48"/>
      <c r="I45" s="49">
        <v>241.92</v>
      </c>
    </row>
    <row r="46" spans="1:9" ht="12.75" customHeight="1" thickBot="1" x14ac:dyDescent="0.25">
      <c r="A46" s="219"/>
      <c r="B46" s="108">
        <f>SUM(B6:B44)</f>
        <v>21890.079999999998</v>
      </c>
      <c r="C46" s="109"/>
      <c r="D46" s="108"/>
      <c r="E46" s="110"/>
      <c r="F46" s="109"/>
      <c r="G46" s="109"/>
      <c r="H46" s="108" t="s">
        <v>17</v>
      </c>
      <c r="I46" s="232">
        <f>SUM(I6:I45)</f>
        <v>14681.843999999999</v>
      </c>
    </row>
    <row r="47" spans="1:9" ht="77.25" thickBot="1" x14ac:dyDescent="0.25">
      <c r="A47" s="134" t="s">
        <v>1066</v>
      </c>
      <c r="B47" s="114" t="s">
        <v>16</v>
      </c>
      <c r="C47" s="114" t="s">
        <v>5</v>
      </c>
      <c r="D47" s="114" t="s">
        <v>23</v>
      </c>
      <c r="E47" s="118" t="s">
        <v>18</v>
      </c>
      <c r="F47" s="114" t="s">
        <v>19</v>
      </c>
      <c r="G47" s="114" t="s">
        <v>10</v>
      </c>
      <c r="H47" s="114" t="s">
        <v>13</v>
      </c>
      <c r="I47" s="115" t="s">
        <v>12</v>
      </c>
    </row>
    <row r="48" spans="1:9" ht="12.75" customHeight="1" x14ac:dyDescent="0.2">
      <c r="A48" s="220"/>
      <c r="B48" s="33">
        <v>2115.12</v>
      </c>
      <c r="C48" s="33" t="s">
        <v>66</v>
      </c>
      <c r="D48" s="34"/>
      <c r="E48" s="35"/>
      <c r="F48" s="35"/>
      <c r="G48" s="35"/>
      <c r="H48" s="36"/>
      <c r="I48" s="157">
        <f t="shared" ref="I48:I70" si="1">G48*H48</f>
        <v>0</v>
      </c>
    </row>
    <row r="49" spans="1:9" ht="12.75" customHeight="1" x14ac:dyDescent="0.2">
      <c r="A49" s="358"/>
      <c r="B49" s="13">
        <v>2058.17</v>
      </c>
      <c r="C49" s="13" t="s">
        <v>67</v>
      </c>
      <c r="D49" s="264"/>
      <c r="E49" s="15"/>
      <c r="F49" s="15"/>
      <c r="G49" s="15"/>
      <c r="H49" s="16"/>
      <c r="I49" s="43">
        <f t="shared" si="1"/>
        <v>0</v>
      </c>
    </row>
    <row r="50" spans="1:9" ht="12.75" customHeight="1" x14ac:dyDescent="0.2">
      <c r="A50" s="358"/>
      <c r="B50" s="13">
        <v>2031.15</v>
      </c>
      <c r="C50" s="13" t="s">
        <v>70</v>
      </c>
      <c r="D50" s="264"/>
      <c r="E50" s="15"/>
      <c r="F50" s="15"/>
      <c r="G50" s="15"/>
      <c r="H50" s="16"/>
      <c r="I50" s="43">
        <f t="shared" si="1"/>
        <v>0</v>
      </c>
    </row>
    <row r="51" spans="1:9" ht="12.75" customHeight="1" x14ac:dyDescent="0.2">
      <c r="A51" s="406"/>
      <c r="B51" s="71">
        <v>2709.41</v>
      </c>
      <c r="C51" s="71" t="s">
        <v>72</v>
      </c>
      <c r="D51" s="264"/>
      <c r="E51" s="15"/>
      <c r="F51" s="15"/>
      <c r="G51" s="15"/>
      <c r="H51" s="16"/>
      <c r="I51" s="43">
        <f t="shared" si="1"/>
        <v>0</v>
      </c>
    </row>
    <row r="52" spans="1:9" ht="12.75" customHeight="1" x14ac:dyDescent="0.2">
      <c r="A52" s="358"/>
      <c r="B52" s="13">
        <v>2661.84</v>
      </c>
      <c r="C52" s="71" t="s">
        <v>73</v>
      </c>
      <c r="D52" s="264"/>
      <c r="E52" s="15"/>
      <c r="F52" s="15"/>
      <c r="G52" s="15"/>
      <c r="H52" s="16"/>
      <c r="I52" s="43">
        <f t="shared" si="1"/>
        <v>0</v>
      </c>
    </row>
    <row r="53" spans="1:9" ht="12.75" customHeight="1" x14ac:dyDescent="0.2">
      <c r="A53" s="358"/>
      <c r="B53" s="13">
        <v>2302.0500000000002</v>
      </c>
      <c r="C53" s="71" t="s">
        <v>74</v>
      </c>
      <c r="D53" s="264"/>
      <c r="E53" s="15"/>
      <c r="F53" s="15"/>
      <c r="G53" s="15"/>
      <c r="H53" s="16"/>
      <c r="I53" s="43">
        <f t="shared" si="1"/>
        <v>0</v>
      </c>
    </row>
    <row r="54" spans="1:9" ht="12.75" customHeight="1" x14ac:dyDescent="0.2">
      <c r="A54" s="358"/>
      <c r="B54" s="13">
        <v>2862.95</v>
      </c>
      <c r="C54" s="71" t="s">
        <v>75</v>
      </c>
      <c r="D54" s="264"/>
      <c r="E54" s="15"/>
      <c r="F54" s="15"/>
      <c r="G54" s="15"/>
      <c r="H54" s="16"/>
      <c r="I54" s="43">
        <f t="shared" si="1"/>
        <v>0</v>
      </c>
    </row>
    <row r="55" spans="1:9" ht="12.75" customHeight="1" x14ac:dyDescent="0.2">
      <c r="A55" s="358"/>
      <c r="B55" s="13">
        <v>3234.54</v>
      </c>
      <c r="C55" s="71" t="s">
        <v>76</v>
      </c>
      <c r="D55" s="264"/>
      <c r="E55" s="15"/>
      <c r="F55" s="15"/>
      <c r="G55" s="15"/>
      <c r="H55" s="16"/>
      <c r="I55" s="43">
        <f t="shared" si="1"/>
        <v>0</v>
      </c>
    </row>
    <row r="56" spans="1:9" ht="12.75" customHeight="1" thickBot="1" x14ac:dyDescent="0.25">
      <c r="A56" s="219"/>
      <c r="B56" s="71">
        <v>3343.7</v>
      </c>
      <c r="C56" s="71" t="s">
        <v>77</v>
      </c>
      <c r="D56" s="72"/>
      <c r="E56" s="73"/>
      <c r="F56" s="73"/>
      <c r="G56" s="73"/>
      <c r="H56" s="74"/>
      <c r="I56" s="201">
        <f t="shared" si="1"/>
        <v>0</v>
      </c>
    </row>
    <row r="57" spans="1:9" ht="12.75" customHeight="1" x14ac:dyDescent="0.2">
      <c r="A57" s="622" t="s">
        <v>112</v>
      </c>
      <c r="B57" s="625">
        <v>4168.3999999999996</v>
      </c>
      <c r="C57" s="625" t="s">
        <v>78</v>
      </c>
      <c r="D57" s="658" t="s">
        <v>108</v>
      </c>
      <c r="E57" s="37" t="s">
        <v>565</v>
      </c>
      <c r="F57" s="37" t="s">
        <v>101</v>
      </c>
      <c r="G57" s="37">
        <v>8</v>
      </c>
      <c r="H57" s="38">
        <v>75.900000000000006</v>
      </c>
      <c r="I57" s="39">
        <f t="shared" si="1"/>
        <v>607.20000000000005</v>
      </c>
    </row>
    <row r="58" spans="1:9" ht="12.75" customHeight="1" x14ac:dyDescent="0.2">
      <c r="A58" s="623"/>
      <c r="B58" s="632"/>
      <c r="C58" s="632"/>
      <c r="D58" s="660"/>
      <c r="E58" s="15" t="s">
        <v>1396</v>
      </c>
      <c r="F58" s="15" t="s">
        <v>99</v>
      </c>
      <c r="G58" s="15">
        <v>4</v>
      </c>
      <c r="H58" s="16">
        <v>8.17</v>
      </c>
      <c r="I58" s="43">
        <f t="shared" si="1"/>
        <v>32.68</v>
      </c>
    </row>
    <row r="59" spans="1:9" ht="12.75" customHeight="1" x14ac:dyDescent="0.2">
      <c r="A59" s="623"/>
      <c r="B59" s="632"/>
      <c r="C59" s="632"/>
      <c r="D59" s="660"/>
      <c r="E59" s="15" t="s">
        <v>1371</v>
      </c>
      <c r="F59" s="15" t="s">
        <v>99</v>
      </c>
      <c r="G59" s="15">
        <v>4</v>
      </c>
      <c r="H59" s="16">
        <v>5.4</v>
      </c>
      <c r="I59" s="43">
        <f t="shared" si="1"/>
        <v>21.6</v>
      </c>
    </row>
    <row r="60" spans="1:9" ht="12.75" customHeight="1" x14ac:dyDescent="0.2">
      <c r="A60" s="623"/>
      <c r="B60" s="632"/>
      <c r="C60" s="632"/>
      <c r="D60" s="660"/>
      <c r="E60" s="15" t="s">
        <v>1142</v>
      </c>
      <c r="F60" s="15" t="s">
        <v>99</v>
      </c>
      <c r="G60" s="15">
        <v>2</v>
      </c>
      <c r="H60" s="16">
        <v>10.91</v>
      </c>
      <c r="I60" s="43">
        <f t="shared" si="1"/>
        <v>21.82</v>
      </c>
    </row>
    <row r="61" spans="1:9" ht="12.75" customHeight="1" x14ac:dyDescent="0.2">
      <c r="A61" s="623"/>
      <c r="B61" s="632"/>
      <c r="C61" s="632"/>
      <c r="D61" s="660"/>
      <c r="E61" s="15" t="s">
        <v>1193</v>
      </c>
      <c r="F61" s="15" t="s">
        <v>99</v>
      </c>
      <c r="G61" s="15">
        <v>1</v>
      </c>
      <c r="H61" s="16">
        <v>365</v>
      </c>
      <c r="I61" s="43">
        <f t="shared" si="1"/>
        <v>365</v>
      </c>
    </row>
    <row r="62" spans="1:9" ht="12.75" customHeight="1" x14ac:dyDescent="0.2">
      <c r="A62" s="623"/>
      <c r="B62" s="632"/>
      <c r="C62" s="632"/>
      <c r="D62" s="660"/>
      <c r="E62" s="15" t="s">
        <v>1714</v>
      </c>
      <c r="F62" s="15" t="s">
        <v>99</v>
      </c>
      <c r="G62" s="15">
        <v>1</v>
      </c>
      <c r="H62" s="16">
        <v>75.09</v>
      </c>
      <c r="I62" s="43">
        <f t="shared" si="1"/>
        <v>75.09</v>
      </c>
    </row>
    <row r="63" spans="1:9" ht="12.75" customHeight="1" x14ac:dyDescent="0.2">
      <c r="A63" s="623"/>
      <c r="B63" s="632"/>
      <c r="C63" s="632"/>
      <c r="D63" s="660"/>
      <c r="E63" s="15" t="s">
        <v>118</v>
      </c>
      <c r="F63" s="15" t="s">
        <v>99</v>
      </c>
      <c r="G63" s="15">
        <v>1</v>
      </c>
      <c r="H63" s="16">
        <v>98.8</v>
      </c>
      <c r="I63" s="43">
        <f t="shared" si="1"/>
        <v>98.8</v>
      </c>
    </row>
    <row r="64" spans="1:9" ht="12.75" customHeight="1" x14ac:dyDescent="0.2">
      <c r="A64" s="623"/>
      <c r="B64" s="632"/>
      <c r="C64" s="632"/>
      <c r="D64" s="660"/>
      <c r="E64" s="15" t="s">
        <v>222</v>
      </c>
      <c r="F64" s="15" t="s">
        <v>99</v>
      </c>
      <c r="G64" s="15">
        <v>2</v>
      </c>
      <c r="H64" s="16">
        <v>45</v>
      </c>
      <c r="I64" s="43">
        <f t="shared" si="1"/>
        <v>90</v>
      </c>
    </row>
    <row r="65" spans="1:9" ht="12.75" customHeight="1" thickBot="1" x14ac:dyDescent="0.25">
      <c r="A65" s="624"/>
      <c r="B65" s="626"/>
      <c r="C65" s="626"/>
      <c r="D65" s="659"/>
      <c r="E65" s="40" t="s">
        <v>1715</v>
      </c>
      <c r="F65" s="40" t="s">
        <v>99</v>
      </c>
      <c r="G65" s="40">
        <v>1</v>
      </c>
      <c r="H65" s="41">
        <v>90</v>
      </c>
      <c r="I65" s="42">
        <f t="shared" si="1"/>
        <v>90</v>
      </c>
    </row>
    <row r="66" spans="1:9" ht="12.75" customHeight="1" x14ac:dyDescent="0.2">
      <c r="A66" s="622" t="s">
        <v>329</v>
      </c>
      <c r="B66" s="625">
        <v>3851.54</v>
      </c>
      <c r="C66" s="625" t="s">
        <v>79</v>
      </c>
      <c r="D66" s="658" t="s">
        <v>330</v>
      </c>
      <c r="E66" s="37" t="s">
        <v>1722</v>
      </c>
      <c r="F66" s="37" t="s">
        <v>99</v>
      </c>
      <c r="G66" s="37">
        <v>3</v>
      </c>
      <c r="H66" s="38">
        <v>99.69</v>
      </c>
      <c r="I66" s="39">
        <f t="shared" si="1"/>
        <v>299.07</v>
      </c>
    </row>
    <row r="67" spans="1:9" ht="12.75" customHeight="1" x14ac:dyDescent="0.2">
      <c r="A67" s="623"/>
      <c r="B67" s="632"/>
      <c r="C67" s="632"/>
      <c r="D67" s="660"/>
      <c r="E67" s="15" t="s">
        <v>338</v>
      </c>
      <c r="F67" s="15" t="s">
        <v>99</v>
      </c>
      <c r="G67" s="15">
        <v>1</v>
      </c>
      <c r="H67" s="16">
        <v>60.32</v>
      </c>
      <c r="I67" s="43">
        <f t="shared" si="1"/>
        <v>60.32</v>
      </c>
    </row>
    <row r="68" spans="1:9" ht="12.75" customHeight="1" x14ac:dyDescent="0.2">
      <c r="A68" s="623"/>
      <c r="B68" s="632"/>
      <c r="C68" s="632"/>
      <c r="D68" s="660"/>
      <c r="E68" s="15" t="s">
        <v>1905</v>
      </c>
      <c r="F68" s="15" t="s">
        <v>101</v>
      </c>
      <c r="G68" s="15">
        <v>15</v>
      </c>
      <c r="H68" s="16">
        <v>8.56</v>
      </c>
      <c r="I68" s="43">
        <f t="shared" si="1"/>
        <v>128.4</v>
      </c>
    </row>
    <row r="69" spans="1:9" ht="12.75" customHeight="1" x14ac:dyDescent="0.2">
      <c r="A69" s="623"/>
      <c r="B69" s="632"/>
      <c r="C69" s="632"/>
      <c r="D69" s="660"/>
      <c r="E69" s="15" t="s">
        <v>1725</v>
      </c>
      <c r="F69" s="15" t="s">
        <v>101</v>
      </c>
      <c r="G69" s="15">
        <v>10</v>
      </c>
      <c r="H69" s="16">
        <v>9.56</v>
      </c>
      <c r="I69" s="43">
        <f t="shared" si="1"/>
        <v>95.600000000000009</v>
      </c>
    </row>
    <row r="70" spans="1:9" ht="12.75" customHeight="1" thickBot="1" x14ac:dyDescent="0.25">
      <c r="A70" s="624"/>
      <c r="B70" s="626"/>
      <c r="C70" s="626"/>
      <c r="D70" s="659"/>
      <c r="E70" s="40" t="s">
        <v>1906</v>
      </c>
      <c r="F70" s="40" t="s">
        <v>99</v>
      </c>
      <c r="G70" s="40">
        <v>10</v>
      </c>
      <c r="H70" s="41">
        <v>0.98</v>
      </c>
      <c r="I70" s="42">
        <f t="shared" si="1"/>
        <v>9.8000000000000007</v>
      </c>
    </row>
    <row r="71" spans="1:9" ht="12.75" customHeight="1" thickBot="1" x14ac:dyDescent="0.25">
      <c r="A71" s="260"/>
      <c r="B71" s="33">
        <v>4109.8</v>
      </c>
      <c r="C71" s="33" t="s">
        <v>2154</v>
      </c>
      <c r="D71" s="306"/>
      <c r="E71" s="35"/>
      <c r="F71" s="35"/>
      <c r="G71" s="35"/>
      <c r="H71" s="36"/>
      <c r="I71" s="157"/>
    </row>
    <row r="72" spans="1:9" ht="12.75" customHeight="1" thickBot="1" x14ac:dyDescent="0.25">
      <c r="A72" s="440"/>
      <c r="B72" s="85"/>
      <c r="C72" s="85" t="s">
        <v>87</v>
      </c>
      <c r="D72" s="441"/>
      <c r="E72" s="47"/>
      <c r="F72" s="47"/>
      <c r="G72" s="47"/>
      <c r="H72" s="48"/>
      <c r="I72" s="49">
        <v>302.17</v>
      </c>
    </row>
    <row r="73" spans="1:9" ht="12.75" customHeight="1" thickBot="1" x14ac:dyDescent="0.25">
      <c r="A73" s="219"/>
      <c r="B73" s="108">
        <f>SUM(B48:B71)</f>
        <v>35448.670000000006</v>
      </c>
      <c r="C73" s="109"/>
      <c r="D73" s="108"/>
      <c r="E73" s="110"/>
      <c r="F73" s="109"/>
      <c r="G73" s="109"/>
      <c r="H73" s="108" t="s">
        <v>17</v>
      </c>
      <c r="I73" s="230">
        <f>SUM(I48:I72)</f>
        <v>2297.5499999999997</v>
      </c>
    </row>
    <row r="74" spans="1:9" ht="64.5" thickBot="1" x14ac:dyDescent="0.25">
      <c r="A74" s="134" t="s">
        <v>144</v>
      </c>
      <c r="B74" s="114" t="s">
        <v>16</v>
      </c>
      <c r="C74" s="114" t="s">
        <v>5</v>
      </c>
      <c r="D74" s="114" t="s">
        <v>23</v>
      </c>
      <c r="E74" s="118" t="s">
        <v>18</v>
      </c>
      <c r="F74" s="114" t="s">
        <v>19</v>
      </c>
      <c r="G74" s="114" t="s">
        <v>10</v>
      </c>
      <c r="H74" s="114" t="s">
        <v>13</v>
      </c>
      <c r="I74" s="115" t="s">
        <v>12</v>
      </c>
    </row>
    <row r="75" spans="1:9" ht="12.75" customHeight="1" thickBot="1" x14ac:dyDescent="0.25">
      <c r="A75" s="227"/>
      <c r="B75" s="104">
        <v>1706.73</v>
      </c>
      <c r="C75" s="58" t="s">
        <v>66</v>
      </c>
      <c r="D75" s="64"/>
      <c r="E75" s="59"/>
      <c r="F75" s="59"/>
      <c r="G75" s="59"/>
      <c r="H75" s="60"/>
      <c r="I75" s="61"/>
    </row>
    <row r="76" spans="1:9" ht="12.75" customHeight="1" thickBot="1" x14ac:dyDescent="0.25">
      <c r="A76" s="227"/>
      <c r="B76" s="122">
        <v>1644.03</v>
      </c>
      <c r="C76" s="123" t="s">
        <v>67</v>
      </c>
      <c r="D76" s="124"/>
      <c r="E76" s="125"/>
      <c r="F76" s="125"/>
      <c r="G76" s="125"/>
      <c r="H76" s="126"/>
      <c r="I76" s="127"/>
    </row>
    <row r="77" spans="1:9" ht="12.75" customHeight="1" thickBot="1" x14ac:dyDescent="0.25">
      <c r="A77" s="227"/>
      <c r="B77" s="106">
        <v>1674.02</v>
      </c>
      <c r="C77" s="85" t="s">
        <v>70</v>
      </c>
      <c r="D77" s="86"/>
      <c r="E77" s="47"/>
      <c r="F77" s="47"/>
      <c r="G77" s="47"/>
      <c r="H77" s="48"/>
      <c r="I77" s="49"/>
    </row>
    <row r="78" spans="1:9" ht="12.75" customHeight="1" thickBot="1" x14ac:dyDescent="0.25">
      <c r="A78" s="227"/>
      <c r="B78" s="106">
        <v>953.26</v>
      </c>
      <c r="C78" s="85" t="s">
        <v>72</v>
      </c>
      <c r="D78" s="86"/>
      <c r="E78" s="47"/>
      <c r="F78" s="47"/>
      <c r="G78" s="47"/>
      <c r="H78" s="48"/>
      <c r="I78" s="49"/>
    </row>
    <row r="79" spans="1:9" ht="12.75" customHeight="1" thickBot="1" x14ac:dyDescent="0.25">
      <c r="A79" s="227"/>
      <c r="B79" s="106">
        <v>1787.92</v>
      </c>
      <c r="C79" s="85" t="s">
        <v>73</v>
      </c>
      <c r="D79" s="86"/>
      <c r="E79" s="47"/>
      <c r="F79" s="47"/>
      <c r="G79" s="47"/>
      <c r="H79" s="48"/>
      <c r="I79" s="49"/>
    </row>
    <row r="80" spans="1:9" ht="12.75" customHeight="1" thickBot="1" x14ac:dyDescent="0.25">
      <c r="A80" s="227"/>
      <c r="B80" s="106">
        <v>1697.95</v>
      </c>
      <c r="C80" s="85" t="s">
        <v>74</v>
      </c>
      <c r="D80" s="86"/>
      <c r="E80" s="47"/>
      <c r="F80" s="47"/>
      <c r="G80" s="47"/>
      <c r="H80" s="48"/>
      <c r="I80" s="49"/>
    </row>
    <row r="81" spans="1:9" ht="12.75" customHeight="1" thickBot="1" x14ac:dyDescent="0.25">
      <c r="A81" s="227"/>
      <c r="B81" s="106">
        <v>1439.9</v>
      </c>
      <c r="C81" s="85" t="s">
        <v>75</v>
      </c>
      <c r="D81" s="86"/>
      <c r="E81" s="47"/>
      <c r="F81" s="47"/>
      <c r="G81" s="47"/>
      <c r="H81" s="48"/>
      <c r="I81" s="49"/>
    </row>
    <row r="82" spans="1:9" ht="12.75" customHeight="1" thickBot="1" x14ac:dyDescent="0.25">
      <c r="A82" s="221"/>
      <c r="B82" s="106">
        <v>2066.66</v>
      </c>
      <c r="C82" s="85" t="s">
        <v>76</v>
      </c>
      <c r="D82" s="86"/>
      <c r="E82" s="47"/>
      <c r="F82" s="47"/>
      <c r="G82" s="47"/>
      <c r="H82" s="48"/>
      <c r="I82" s="49"/>
    </row>
    <row r="83" spans="1:9" ht="12.75" customHeight="1" thickBot="1" x14ac:dyDescent="0.25">
      <c r="A83" s="324"/>
      <c r="B83" s="161">
        <v>2993.9</v>
      </c>
      <c r="C83" s="154" t="s">
        <v>77</v>
      </c>
      <c r="D83" s="322"/>
      <c r="E83" s="47"/>
      <c r="F83" s="47"/>
      <c r="G83" s="47"/>
      <c r="H83" s="48"/>
      <c r="I83" s="49"/>
    </row>
    <row r="84" spans="1:9" ht="12.75" customHeight="1" thickBot="1" x14ac:dyDescent="0.25">
      <c r="A84" s="221"/>
      <c r="B84" s="106">
        <v>3261.95</v>
      </c>
      <c r="C84" s="85" t="s">
        <v>78</v>
      </c>
      <c r="D84" s="86"/>
      <c r="E84" s="47"/>
      <c r="F84" s="47"/>
      <c r="G84" s="47"/>
      <c r="H84" s="48"/>
      <c r="I84" s="49"/>
    </row>
    <row r="85" spans="1:9" ht="12.75" customHeight="1" thickBot="1" x14ac:dyDescent="0.25">
      <c r="A85" s="221"/>
      <c r="B85" s="106">
        <v>3061.9</v>
      </c>
      <c r="C85" s="85" t="s">
        <v>79</v>
      </c>
      <c r="D85" s="86"/>
      <c r="E85" s="47"/>
      <c r="F85" s="47"/>
      <c r="G85" s="47"/>
      <c r="H85" s="48"/>
      <c r="I85" s="49"/>
    </row>
    <row r="86" spans="1:9" ht="12.75" customHeight="1" thickBot="1" x14ac:dyDescent="0.25">
      <c r="A86" s="221"/>
      <c r="B86" s="106">
        <v>3257.13</v>
      </c>
      <c r="C86" s="85" t="s">
        <v>80</v>
      </c>
      <c r="D86" s="86"/>
      <c r="E86" s="47"/>
      <c r="F86" s="47"/>
      <c r="G86" s="47"/>
      <c r="H86" s="48"/>
      <c r="I86" s="49"/>
    </row>
    <row r="87" spans="1:9" ht="12.75" customHeight="1" thickBot="1" x14ac:dyDescent="0.25">
      <c r="A87" s="228"/>
      <c r="B87" s="454">
        <f>SUM(B75:B86)</f>
        <v>25545.350000000002</v>
      </c>
      <c r="C87" s="458" t="s">
        <v>87</v>
      </c>
      <c r="D87" s="86"/>
      <c r="E87" s="47"/>
      <c r="F87" s="47"/>
      <c r="G87" s="47"/>
      <c r="H87" s="48"/>
      <c r="I87" s="49"/>
    </row>
    <row r="88" spans="1:9" ht="12.75" customHeight="1" thickBot="1" x14ac:dyDescent="0.25">
      <c r="A88" s="655" t="s">
        <v>106</v>
      </c>
      <c r="B88" s="106">
        <v>192.46</v>
      </c>
      <c r="C88" s="85" t="s">
        <v>74</v>
      </c>
      <c r="D88" s="86"/>
      <c r="E88" s="47"/>
      <c r="F88" s="47"/>
      <c r="G88" s="47"/>
      <c r="H88" s="48"/>
      <c r="I88" s="49"/>
    </row>
    <row r="89" spans="1:9" ht="12.75" customHeight="1" thickBot="1" x14ac:dyDescent="0.25">
      <c r="A89" s="656"/>
      <c r="B89" s="106">
        <v>81.41</v>
      </c>
      <c r="C89" s="85" t="s">
        <v>75</v>
      </c>
      <c r="D89" s="86"/>
      <c r="E89" s="47"/>
      <c r="F89" s="47"/>
      <c r="G89" s="47"/>
      <c r="H89" s="48"/>
      <c r="I89" s="49"/>
    </row>
    <row r="90" spans="1:9" ht="12.75" customHeight="1" thickBot="1" x14ac:dyDescent="0.25">
      <c r="A90" s="657"/>
      <c r="B90" s="106">
        <v>101.39</v>
      </c>
      <c r="C90" s="85" t="s">
        <v>76</v>
      </c>
      <c r="D90" s="86"/>
      <c r="E90" s="47"/>
      <c r="F90" s="47"/>
      <c r="G90" s="47"/>
      <c r="H90" s="48"/>
      <c r="I90" s="49"/>
    </row>
    <row r="91" spans="1:9" ht="12.75" customHeight="1" thickBot="1" x14ac:dyDescent="0.25">
      <c r="A91" s="526"/>
      <c r="B91" s="454">
        <f>SUM(B88:B90)</f>
        <v>375.26</v>
      </c>
      <c r="C91" s="458" t="s">
        <v>87</v>
      </c>
      <c r="D91" s="86"/>
      <c r="E91" s="47"/>
      <c r="F91" s="47"/>
      <c r="G91" s="47"/>
      <c r="H91" s="48"/>
      <c r="I91" s="49">
        <v>392.88</v>
      </c>
    </row>
    <row r="92" spans="1:9" ht="12.75" customHeight="1" thickBot="1" x14ac:dyDescent="0.25">
      <c r="A92" s="180"/>
      <c r="B92" s="197">
        <f>B87+B91</f>
        <v>25920.61</v>
      </c>
      <c r="C92" s="198"/>
      <c r="D92" s="197"/>
      <c r="E92" s="199"/>
      <c r="F92" s="198"/>
      <c r="G92" s="198"/>
      <c r="H92" s="197" t="s">
        <v>17</v>
      </c>
      <c r="I92" s="230">
        <f>SUM(I75:I91)</f>
        <v>392.88</v>
      </c>
    </row>
    <row r="93" spans="1:9" ht="64.5" thickBot="1" x14ac:dyDescent="0.25">
      <c r="A93" s="134" t="s">
        <v>145</v>
      </c>
      <c r="B93" s="117" t="s">
        <v>16</v>
      </c>
      <c r="C93" s="131" t="s">
        <v>5</v>
      </c>
      <c r="D93" s="117" t="s">
        <v>23</v>
      </c>
      <c r="E93" s="132" t="s">
        <v>18</v>
      </c>
      <c r="F93" s="117" t="s">
        <v>19</v>
      </c>
      <c r="G93" s="131" t="s">
        <v>10</v>
      </c>
      <c r="H93" s="117" t="s">
        <v>13</v>
      </c>
      <c r="I93" s="117" t="s">
        <v>12</v>
      </c>
    </row>
    <row r="94" spans="1:9" ht="12.75" customHeight="1" thickBot="1" x14ac:dyDescent="0.25">
      <c r="A94" s="227"/>
      <c r="B94" s="106"/>
      <c r="C94" s="55" t="s">
        <v>66</v>
      </c>
      <c r="D94" s="86"/>
      <c r="E94" s="47"/>
      <c r="F94" s="47"/>
      <c r="G94" s="47"/>
      <c r="H94" s="48"/>
      <c r="I94" s="49"/>
    </row>
    <row r="95" spans="1:9" ht="12.75" customHeight="1" thickBot="1" x14ac:dyDescent="0.25">
      <c r="A95" s="227"/>
      <c r="B95" s="106"/>
      <c r="C95" s="55" t="s">
        <v>67</v>
      </c>
      <c r="D95" s="86"/>
      <c r="E95" s="47"/>
      <c r="F95" s="47"/>
      <c r="G95" s="47"/>
      <c r="H95" s="48"/>
      <c r="I95" s="49"/>
    </row>
    <row r="96" spans="1:9" ht="12.75" customHeight="1" thickBot="1" x14ac:dyDescent="0.25">
      <c r="A96" s="227"/>
      <c r="B96" s="106"/>
      <c r="C96" s="85" t="s">
        <v>70</v>
      </c>
      <c r="D96" s="86"/>
      <c r="E96" s="47"/>
      <c r="F96" s="47"/>
      <c r="G96" s="47"/>
      <c r="H96" s="48"/>
      <c r="I96" s="49"/>
    </row>
    <row r="97" spans="1:9" ht="12.75" customHeight="1" thickBot="1" x14ac:dyDescent="0.25">
      <c r="A97" s="227"/>
      <c r="B97" s="106"/>
      <c r="C97" s="85" t="s">
        <v>72</v>
      </c>
      <c r="D97" s="86"/>
      <c r="E97" s="47"/>
      <c r="F97" s="47"/>
      <c r="G97" s="47"/>
      <c r="H97" s="48"/>
      <c r="I97" s="49"/>
    </row>
    <row r="98" spans="1:9" ht="12.75" customHeight="1" thickBot="1" x14ac:dyDescent="0.25">
      <c r="A98" s="227"/>
      <c r="B98" s="106"/>
      <c r="C98" s="85" t="s">
        <v>73</v>
      </c>
      <c r="D98" s="86"/>
      <c r="E98" s="47"/>
      <c r="F98" s="47"/>
      <c r="G98" s="47"/>
      <c r="H98" s="48"/>
      <c r="I98" s="49"/>
    </row>
    <row r="99" spans="1:9" ht="12.75" customHeight="1" thickBot="1" x14ac:dyDescent="0.25">
      <c r="A99" s="227"/>
      <c r="B99" s="106"/>
      <c r="C99" s="85" t="s">
        <v>74</v>
      </c>
      <c r="D99" s="86"/>
      <c r="E99" s="47"/>
      <c r="F99" s="47"/>
      <c r="G99" s="47"/>
      <c r="H99" s="48"/>
      <c r="I99" s="49"/>
    </row>
    <row r="100" spans="1:9" ht="12.75" customHeight="1" thickBot="1" x14ac:dyDescent="0.25">
      <c r="A100" s="227"/>
      <c r="B100" s="106"/>
      <c r="C100" s="85" t="s">
        <v>75</v>
      </c>
      <c r="D100" s="86"/>
      <c r="E100" s="47"/>
      <c r="F100" s="47"/>
      <c r="G100" s="47"/>
      <c r="H100" s="48"/>
      <c r="I100" s="49"/>
    </row>
    <row r="101" spans="1:9" ht="12.75" customHeight="1" thickBot="1" x14ac:dyDescent="0.25">
      <c r="A101" s="227"/>
      <c r="B101" s="106"/>
      <c r="C101" s="85" t="s">
        <v>76</v>
      </c>
      <c r="D101" s="86"/>
      <c r="E101" s="47"/>
      <c r="F101" s="47"/>
      <c r="G101" s="47"/>
      <c r="H101" s="48"/>
      <c r="I101" s="49"/>
    </row>
    <row r="102" spans="1:9" ht="12.75" customHeight="1" thickBot="1" x14ac:dyDescent="0.25">
      <c r="A102" s="227"/>
      <c r="B102" s="106"/>
      <c r="C102" s="85" t="s">
        <v>77</v>
      </c>
      <c r="D102" s="86"/>
      <c r="E102" s="47"/>
      <c r="F102" s="47"/>
      <c r="G102" s="47"/>
      <c r="H102" s="48"/>
      <c r="I102" s="49"/>
    </row>
    <row r="103" spans="1:9" ht="12.75" customHeight="1" thickBot="1" x14ac:dyDescent="0.25">
      <c r="A103" s="227"/>
      <c r="B103" s="106"/>
      <c r="C103" s="85" t="s">
        <v>78</v>
      </c>
      <c r="D103" s="86"/>
      <c r="E103" s="47"/>
      <c r="F103" s="47"/>
      <c r="G103" s="47"/>
      <c r="H103" s="48"/>
      <c r="I103" s="49"/>
    </row>
    <row r="104" spans="1:9" ht="12.75" customHeight="1" thickBot="1" x14ac:dyDescent="0.25">
      <c r="A104" s="227"/>
      <c r="B104" s="106"/>
      <c r="C104" s="85" t="s">
        <v>79</v>
      </c>
      <c r="D104" s="86"/>
      <c r="E104" s="47"/>
      <c r="F104" s="47"/>
      <c r="G104" s="47"/>
      <c r="H104" s="48"/>
      <c r="I104" s="49"/>
    </row>
    <row r="105" spans="1:9" ht="12.75" customHeight="1" thickBot="1" x14ac:dyDescent="0.25">
      <c r="A105" s="227"/>
      <c r="B105" s="106"/>
      <c r="C105" s="85" t="s">
        <v>80</v>
      </c>
      <c r="D105" s="86"/>
      <c r="E105" s="47"/>
      <c r="F105" s="47"/>
      <c r="G105" s="47"/>
      <c r="H105" s="48"/>
      <c r="I105" s="49"/>
    </row>
    <row r="106" spans="1:9" ht="12.75" customHeight="1" thickBot="1" x14ac:dyDescent="0.25">
      <c r="A106" s="227"/>
      <c r="B106" s="106"/>
      <c r="C106" s="167" t="s">
        <v>87</v>
      </c>
      <c r="D106" s="86"/>
      <c r="E106" s="47"/>
      <c r="F106" s="47"/>
      <c r="G106" s="47"/>
      <c r="H106" s="48"/>
      <c r="I106" s="49"/>
    </row>
    <row r="107" spans="1:9" ht="13.5" thickBot="1" x14ac:dyDescent="0.25">
      <c r="A107" s="180"/>
      <c r="B107" s="197">
        <f>SUM(B94:B106)</f>
        <v>0</v>
      </c>
      <c r="C107" s="198"/>
      <c r="D107" s="197"/>
      <c r="E107" s="199"/>
      <c r="F107" s="198"/>
      <c r="G107" s="198"/>
      <c r="H107" s="197" t="s">
        <v>17</v>
      </c>
      <c r="I107" s="230">
        <f>SUM(I94:I106)</f>
        <v>0</v>
      </c>
    </row>
    <row r="108" spans="1:9" ht="26.25" thickBot="1" x14ac:dyDescent="0.25">
      <c r="A108" s="46" t="s">
        <v>8</v>
      </c>
      <c r="B108" s="114" t="s">
        <v>16</v>
      </c>
      <c r="C108" s="114" t="s">
        <v>5</v>
      </c>
      <c r="D108" s="114" t="s">
        <v>23</v>
      </c>
      <c r="E108" s="118" t="s">
        <v>18</v>
      </c>
      <c r="F108" s="114" t="s">
        <v>19</v>
      </c>
      <c r="G108" s="114" t="s">
        <v>10</v>
      </c>
      <c r="H108" s="114" t="s">
        <v>13</v>
      </c>
      <c r="I108" s="115" t="s">
        <v>12</v>
      </c>
    </row>
    <row r="109" spans="1:9" ht="12.75" customHeight="1" x14ac:dyDescent="0.2">
      <c r="A109" s="623" t="s">
        <v>82</v>
      </c>
      <c r="B109" s="33"/>
      <c r="C109" s="33" t="s">
        <v>66</v>
      </c>
      <c r="D109" s="34"/>
      <c r="E109" s="35"/>
      <c r="F109" s="35" t="s">
        <v>83</v>
      </c>
      <c r="G109" s="35">
        <v>45</v>
      </c>
      <c r="H109" s="16">
        <v>4.8099999999999996</v>
      </c>
      <c r="I109" s="157">
        <f>G109*H109</f>
        <v>216.45</v>
      </c>
    </row>
    <row r="110" spans="1:9" ht="12.75" customHeight="1" x14ac:dyDescent="0.2">
      <c r="A110" s="623"/>
      <c r="B110" s="13"/>
      <c r="C110" s="13" t="s">
        <v>67</v>
      </c>
      <c r="D110" s="14"/>
      <c r="E110" s="15"/>
      <c r="F110" s="15" t="s">
        <v>83</v>
      </c>
      <c r="G110" s="15">
        <v>40</v>
      </c>
      <c r="H110" s="16">
        <v>4.8099999999999996</v>
      </c>
      <c r="I110" s="43">
        <f t="shared" ref="I110:I117" si="2">G110*H110</f>
        <v>192.39999999999998</v>
      </c>
    </row>
    <row r="111" spans="1:9" x14ac:dyDescent="0.2">
      <c r="A111" s="623"/>
      <c r="B111" s="13"/>
      <c r="C111" s="13" t="s">
        <v>70</v>
      </c>
      <c r="D111" s="14"/>
      <c r="E111" s="15"/>
      <c r="F111" s="15" t="s">
        <v>83</v>
      </c>
      <c r="G111" s="15">
        <v>45</v>
      </c>
      <c r="H111" s="16">
        <v>4.8099999999999996</v>
      </c>
      <c r="I111" s="43">
        <f t="shared" si="2"/>
        <v>216.45</v>
      </c>
    </row>
    <row r="112" spans="1:9" ht="12.75" customHeight="1" x14ac:dyDescent="0.2">
      <c r="A112" s="623"/>
      <c r="B112" s="13"/>
      <c r="C112" s="13" t="s">
        <v>72</v>
      </c>
      <c r="D112" s="14"/>
      <c r="E112" s="15"/>
      <c r="F112" s="15" t="s">
        <v>83</v>
      </c>
      <c r="G112" s="15">
        <v>43</v>
      </c>
      <c r="H112" s="16">
        <v>4.8099999999999996</v>
      </c>
      <c r="I112" s="43">
        <f t="shared" si="2"/>
        <v>206.82999999999998</v>
      </c>
    </row>
    <row r="113" spans="1:9" x14ac:dyDescent="0.2">
      <c r="A113" s="623"/>
      <c r="B113" s="13"/>
      <c r="C113" s="13" t="s">
        <v>73</v>
      </c>
      <c r="D113" s="14"/>
      <c r="E113" s="15"/>
      <c r="F113" s="15" t="s">
        <v>83</v>
      </c>
      <c r="G113" s="15">
        <v>27</v>
      </c>
      <c r="H113" s="16">
        <v>4.8099999999999996</v>
      </c>
      <c r="I113" s="43">
        <f t="shared" si="2"/>
        <v>129.86999999999998</v>
      </c>
    </row>
    <row r="114" spans="1:9" ht="12.75" customHeight="1" x14ac:dyDescent="0.2">
      <c r="A114" s="623"/>
      <c r="B114" s="13"/>
      <c r="C114" s="13" t="s">
        <v>74</v>
      </c>
      <c r="D114" s="14"/>
      <c r="E114" s="15"/>
      <c r="F114" s="15" t="s">
        <v>83</v>
      </c>
      <c r="G114" s="15">
        <v>27</v>
      </c>
      <c r="H114" s="16">
        <v>4.8099999999999996</v>
      </c>
      <c r="I114" s="43">
        <f t="shared" si="2"/>
        <v>129.86999999999998</v>
      </c>
    </row>
    <row r="115" spans="1:9" ht="12.75" customHeight="1" x14ac:dyDescent="0.2">
      <c r="A115" s="623"/>
      <c r="B115" s="13"/>
      <c r="C115" s="13" t="s">
        <v>75</v>
      </c>
      <c r="D115" s="14"/>
      <c r="E115" s="15"/>
      <c r="F115" s="15" t="s">
        <v>83</v>
      </c>
      <c r="G115" s="15">
        <v>27</v>
      </c>
      <c r="H115" s="16">
        <v>5.04</v>
      </c>
      <c r="I115" s="43">
        <f t="shared" si="2"/>
        <v>136.08000000000001</v>
      </c>
    </row>
    <row r="116" spans="1:9" ht="12.75" customHeight="1" x14ac:dyDescent="0.2">
      <c r="A116" s="623"/>
      <c r="B116" s="13"/>
      <c r="C116" s="13" t="s">
        <v>76</v>
      </c>
      <c r="D116" s="14"/>
      <c r="E116" s="15"/>
      <c r="F116" s="15" t="s">
        <v>83</v>
      </c>
      <c r="G116" s="15">
        <v>27</v>
      </c>
      <c r="H116" s="16">
        <v>5.04</v>
      </c>
      <c r="I116" s="43">
        <f t="shared" si="2"/>
        <v>136.08000000000001</v>
      </c>
    </row>
    <row r="117" spans="1:9" ht="12.75" customHeight="1" x14ac:dyDescent="0.2">
      <c r="A117" s="623"/>
      <c r="B117" s="13"/>
      <c r="C117" s="13" t="s">
        <v>77</v>
      </c>
      <c r="D117" s="14"/>
      <c r="E117" s="15"/>
      <c r="F117" s="15" t="s">
        <v>83</v>
      </c>
      <c r="G117" s="15">
        <v>27</v>
      </c>
      <c r="H117" s="16">
        <v>5.04</v>
      </c>
      <c r="I117" s="43">
        <f t="shared" si="2"/>
        <v>136.08000000000001</v>
      </c>
    </row>
    <row r="118" spans="1:9" ht="12.75" customHeight="1" x14ac:dyDescent="0.2">
      <c r="A118" s="623"/>
      <c r="B118" s="13"/>
      <c r="C118" s="13" t="s">
        <v>78</v>
      </c>
      <c r="D118" s="14"/>
      <c r="E118" s="15"/>
      <c r="F118" s="15" t="s">
        <v>83</v>
      </c>
      <c r="G118" s="15">
        <v>27</v>
      </c>
      <c r="H118" s="16">
        <v>5.04</v>
      </c>
      <c r="I118" s="43">
        <f>G118*H118</f>
        <v>136.08000000000001</v>
      </c>
    </row>
    <row r="119" spans="1:9" ht="12.75" customHeight="1" x14ac:dyDescent="0.2">
      <c r="A119" s="623"/>
      <c r="B119" s="13"/>
      <c r="C119" s="13" t="s">
        <v>79</v>
      </c>
      <c r="D119" s="14"/>
      <c r="E119" s="15"/>
      <c r="F119" s="15" t="s">
        <v>83</v>
      </c>
      <c r="G119" s="15">
        <v>27</v>
      </c>
      <c r="H119" s="16">
        <v>5.04</v>
      </c>
      <c r="I119" s="43">
        <f>G119*H119</f>
        <v>136.08000000000001</v>
      </c>
    </row>
    <row r="120" spans="1:9" ht="12.75" customHeight="1" x14ac:dyDescent="0.2">
      <c r="A120" s="623"/>
      <c r="B120" s="13"/>
      <c r="C120" s="13" t="s">
        <v>80</v>
      </c>
      <c r="D120" s="14"/>
      <c r="E120" s="15"/>
      <c r="F120" s="15" t="s">
        <v>83</v>
      </c>
      <c r="G120" s="15">
        <v>27</v>
      </c>
      <c r="H120" s="16">
        <v>5.04</v>
      </c>
      <c r="I120" s="43">
        <f>G120*H120</f>
        <v>136.08000000000001</v>
      </c>
    </row>
    <row r="121" spans="1:9" ht="12.75" customHeight="1" x14ac:dyDescent="0.2">
      <c r="A121" s="704"/>
      <c r="B121" s="13"/>
      <c r="C121" s="244" t="s">
        <v>87</v>
      </c>
      <c r="D121" s="14"/>
      <c r="E121" s="15"/>
      <c r="F121" s="15" t="s">
        <v>83</v>
      </c>
      <c r="G121" s="15">
        <f>SUM(G109:G120)</f>
        <v>389</v>
      </c>
      <c r="H121" s="16"/>
      <c r="I121" s="243">
        <f>SUM(I109:I120)</f>
        <v>1908.3499999999995</v>
      </c>
    </row>
    <row r="122" spans="1:9" ht="38.450000000000003" customHeight="1" x14ac:dyDescent="0.2">
      <c r="A122" s="652" t="s">
        <v>2272</v>
      </c>
      <c r="B122" s="71"/>
      <c r="C122" s="13" t="s">
        <v>2273</v>
      </c>
      <c r="D122" s="72"/>
      <c r="E122" s="73"/>
      <c r="F122" s="15"/>
      <c r="G122" s="327"/>
      <c r="H122" s="74"/>
      <c r="I122" s="598">
        <v>15.6</v>
      </c>
    </row>
    <row r="123" spans="1:9" ht="33" customHeight="1" x14ac:dyDescent="0.2">
      <c r="A123" s="653"/>
      <c r="B123" s="71"/>
      <c r="C123" s="13" t="s">
        <v>2274</v>
      </c>
      <c r="D123" s="72"/>
      <c r="E123" s="73"/>
      <c r="F123" s="15"/>
      <c r="G123" s="327"/>
      <c r="H123" s="74"/>
      <c r="I123" s="598">
        <v>15.6</v>
      </c>
    </row>
    <row r="124" spans="1:9" ht="30.6" customHeight="1" x14ac:dyDescent="0.2">
      <c r="A124" s="654"/>
      <c r="B124" s="412"/>
      <c r="C124" s="244" t="s">
        <v>87</v>
      </c>
      <c r="D124" s="72"/>
      <c r="E124" s="73"/>
      <c r="F124" s="15"/>
      <c r="G124" s="327"/>
      <c r="H124" s="74"/>
      <c r="I124" s="241">
        <f>SUM(I122:I123)</f>
        <v>31.2</v>
      </c>
    </row>
    <row r="125" spans="1:9" ht="27.6" customHeight="1" x14ac:dyDescent="0.2">
      <c r="A125" s="652" t="s">
        <v>2271</v>
      </c>
      <c r="B125" s="71"/>
      <c r="C125" s="33" t="s">
        <v>2273</v>
      </c>
      <c r="D125" s="72"/>
      <c r="E125" s="73"/>
      <c r="F125" s="15"/>
      <c r="G125" s="327"/>
      <c r="H125" s="74"/>
      <c r="I125" s="598">
        <v>101.34</v>
      </c>
    </row>
    <row r="126" spans="1:9" ht="29.45" customHeight="1" x14ac:dyDescent="0.2">
      <c r="A126" s="653"/>
      <c r="B126" s="71"/>
      <c r="C126" s="71" t="s">
        <v>2274</v>
      </c>
      <c r="D126" s="72"/>
      <c r="E126" s="73"/>
      <c r="F126" s="15"/>
      <c r="G126" s="327"/>
      <c r="H126" s="74"/>
      <c r="I126" s="598">
        <v>116.94</v>
      </c>
    </row>
    <row r="127" spans="1:9" ht="30.6" customHeight="1" x14ac:dyDescent="0.2">
      <c r="A127" s="654"/>
      <c r="B127" s="71"/>
      <c r="C127" s="412" t="s">
        <v>87</v>
      </c>
      <c r="D127" s="72"/>
      <c r="E127" s="73"/>
      <c r="F127" s="73"/>
      <c r="G127" s="327"/>
      <c r="H127" s="74"/>
      <c r="I127" s="241">
        <f>SUM(I125:I126)</f>
        <v>218.28</v>
      </c>
    </row>
    <row r="128" spans="1:9" ht="25.5" x14ac:dyDescent="0.2">
      <c r="A128" s="221" t="s">
        <v>2270</v>
      </c>
      <c r="B128" s="13"/>
      <c r="C128" s="244" t="s">
        <v>87</v>
      </c>
      <c r="D128" s="14"/>
      <c r="E128" s="15"/>
      <c r="F128" s="15"/>
      <c r="G128" s="15"/>
      <c r="H128" s="16"/>
      <c r="I128" s="243">
        <v>22235.34</v>
      </c>
    </row>
    <row r="129" spans="1:255" ht="12.75" customHeight="1" x14ac:dyDescent="0.2">
      <c r="A129" s="221" t="s">
        <v>84</v>
      </c>
      <c r="B129" s="13"/>
      <c r="C129" s="244" t="s">
        <v>87</v>
      </c>
      <c r="D129" s="14"/>
      <c r="E129" s="15"/>
      <c r="F129" s="15"/>
      <c r="G129" s="15"/>
      <c r="H129" s="16"/>
      <c r="I129" s="243">
        <v>1664.75</v>
      </c>
    </row>
    <row r="130" spans="1:255" ht="12.75" customHeight="1" x14ac:dyDescent="0.2">
      <c r="A130" s="221" t="s">
        <v>86</v>
      </c>
      <c r="B130" s="13"/>
      <c r="C130" s="244" t="s">
        <v>87</v>
      </c>
      <c r="D130" s="14"/>
      <c r="E130" s="15"/>
      <c r="F130" s="15"/>
      <c r="G130" s="15"/>
      <c r="H130" s="16"/>
      <c r="I130" s="243">
        <v>1519.81</v>
      </c>
    </row>
    <row r="131" spans="1:255" ht="12.75" customHeight="1" x14ac:dyDescent="0.2">
      <c r="A131" s="219" t="s">
        <v>88</v>
      </c>
      <c r="B131" s="13"/>
      <c r="C131" s="244" t="s">
        <v>87</v>
      </c>
      <c r="D131" s="14"/>
      <c r="E131" s="15"/>
      <c r="F131" s="15"/>
      <c r="G131" s="15"/>
      <c r="H131" s="16"/>
      <c r="I131" s="243">
        <v>1114.92</v>
      </c>
    </row>
    <row r="132" spans="1:255" ht="12.75" customHeight="1" thickBot="1" x14ac:dyDescent="0.25">
      <c r="A132" s="219"/>
      <c r="B132" s="109"/>
      <c r="C132" s="109"/>
      <c r="D132" s="108"/>
      <c r="E132" s="110"/>
      <c r="F132" s="109"/>
      <c r="G132" s="109"/>
      <c r="H132" s="108" t="s">
        <v>17</v>
      </c>
      <c r="I132" s="232">
        <f>I121+I124+I127+I128+I129+I130+I131</f>
        <v>28692.65</v>
      </c>
    </row>
    <row r="133" spans="1:255" s="45" customFormat="1" ht="83.25" customHeight="1" thickBot="1" x14ac:dyDescent="0.25">
      <c r="A133" s="117" t="s">
        <v>95</v>
      </c>
      <c r="B133" s="114" t="s">
        <v>16</v>
      </c>
      <c r="C133" s="114" t="s">
        <v>5</v>
      </c>
      <c r="D133" s="114" t="s">
        <v>23</v>
      </c>
      <c r="E133" s="118" t="s">
        <v>18</v>
      </c>
      <c r="F133" s="114" t="s">
        <v>19</v>
      </c>
      <c r="G133" s="114" t="s">
        <v>10</v>
      </c>
      <c r="H133" s="114" t="s">
        <v>13</v>
      </c>
      <c r="I133" s="115" t="s">
        <v>12</v>
      </c>
      <c r="J133" s="56"/>
      <c r="K133" s="56"/>
      <c r="L133" s="56"/>
      <c r="M133" s="56"/>
      <c r="N133" s="56"/>
      <c r="O133" s="56"/>
      <c r="P133" s="56"/>
      <c r="Q133" s="56"/>
      <c r="R133" s="56"/>
      <c r="T133" s="56"/>
      <c r="U133" s="56"/>
      <c r="V133" s="56"/>
      <c r="W133" s="56"/>
      <c r="X133" s="56"/>
      <c r="Y133" s="56"/>
      <c r="Z133" s="56"/>
      <c r="AA133" s="56"/>
      <c r="AB133" s="56"/>
      <c r="AD133" s="56"/>
      <c r="AE133" s="56"/>
      <c r="AF133" s="56"/>
      <c r="AG133" s="56"/>
      <c r="AH133" s="56"/>
      <c r="AI133" s="56"/>
      <c r="AJ133" s="56"/>
      <c r="AK133" s="56"/>
      <c r="AL133" s="56"/>
      <c r="AN133" s="56"/>
      <c r="AO133" s="56"/>
      <c r="AP133" s="56"/>
      <c r="AQ133" s="56"/>
      <c r="AR133" s="56"/>
      <c r="AS133" s="56"/>
      <c r="AT133" s="56"/>
      <c r="AU133" s="56"/>
      <c r="AV133" s="56"/>
      <c r="AX133" s="56"/>
      <c r="AY133" s="56"/>
      <c r="AZ133" s="56"/>
      <c r="BA133" s="56"/>
      <c r="BB133" s="56"/>
      <c r="BC133" s="56"/>
      <c r="BD133" s="56"/>
      <c r="BE133" s="56"/>
      <c r="BF133" s="56"/>
      <c r="BH133" s="56"/>
      <c r="BI133" s="56"/>
      <c r="BJ133" s="56"/>
      <c r="BK133" s="56"/>
      <c r="BL133" s="56"/>
      <c r="BM133" s="56"/>
      <c r="BN133" s="56"/>
      <c r="BO133" s="56"/>
      <c r="BP133" s="56"/>
      <c r="BR133" s="56"/>
      <c r="BS133" s="56"/>
      <c r="BT133" s="56"/>
      <c r="BU133" s="56"/>
      <c r="BV133" s="56"/>
      <c r="BW133" s="56"/>
      <c r="BX133" s="56"/>
      <c r="BY133" s="56"/>
      <c r="BZ133" s="56"/>
      <c r="CB133" s="56"/>
      <c r="CC133" s="56"/>
      <c r="CD133" s="56"/>
      <c r="CE133" s="56"/>
      <c r="CF133" s="56"/>
      <c r="CG133" s="56"/>
      <c r="CH133" s="56"/>
      <c r="CI133" s="56"/>
      <c r="CJ133" s="56"/>
      <c r="CL133" s="56"/>
      <c r="CM133" s="56"/>
      <c r="CN133" s="56"/>
      <c r="CO133" s="56"/>
      <c r="CP133" s="56"/>
      <c r="CQ133" s="56"/>
      <c r="CR133" s="56"/>
      <c r="CS133" s="56"/>
      <c r="CT133" s="56"/>
      <c r="CV133" s="56"/>
      <c r="CW133" s="56"/>
      <c r="CX133" s="56"/>
      <c r="CY133" s="56"/>
      <c r="CZ133" s="56"/>
      <c r="DA133" s="56"/>
      <c r="DB133" s="56"/>
      <c r="DC133" s="56"/>
      <c r="DD133" s="56"/>
      <c r="DF133" s="56"/>
      <c r="DG133" s="56"/>
      <c r="DH133" s="56"/>
      <c r="DI133" s="56"/>
      <c r="DJ133" s="56"/>
      <c r="DK133" s="56"/>
      <c r="DL133" s="56"/>
      <c r="DM133" s="56"/>
      <c r="DN133" s="56"/>
      <c r="DP133" s="56"/>
      <c r="DQ133" s="56"/>
      <c r="DR133" s="56"/>
      <c r="DS133" s="56"/>
      <c r="DT133" s="56"/>
      <c r="DU133" s="56"/>
      <c r="DV133" s="56"/>
      <c r="DW133" s="56"/>
      <c r="DX133" s="56"/>
      <c r="DZ133" s="56"/>
      <c r="EA133" s="56"/>
      <c r="EB133" s="56"/>
      <c r="EC133" s="56"/>
      <c r="ED133" s="56"/>
      <c r="EE133" s="56"/>
      <c r="EF133" s="56"/>
      <c r="EG133" s="56"/>
      <c r="EH133" s="56"/>
      <c r="EJ133" s="56"/>
      <c r="EK133" s="56"/>
      <c r="EL133" s="56"/>
      <c r="EM133" s="56"/>
      <c r="EN133" s="56"/>
      <c r="EO133" s="56"/>
      <c r="EP133" s="56"/>
      <c r="EQ133" s="56"/>
      <c r="ER133" s="56"/>
      <c r="ET133" s="56"/>
      <c r="EU133" s="56"/>
      <c r="EV133" s="56"/>
      <c r="EW133" s="56"/>
      <c r="EX133" s="56"/>
      <c r="EY133" s="56"/>
      <c r="EZ133" s="56"/>
      <c r="FA133" s="56"/>
      <c r="FB133" s="56"/>
      <c r="FD133" s="56"/>
      <c r="FE133" s="56"/>
      <c r="FF133" s="56"/>
      <c r="FG133" s="56"/>
      <c r="FH133" s="56"/>
      <c r="FI133" s="56"/>
      <c r="FJ133" s="56"/>
      <c r="FK133" s="56"/>
      <c r="FL133" s="56"/>
      <c r="FN133" s="56"/>
      <c r="FO133" s="56"/>
      <c r="FP133" s="56"/>
      <c r="FQ133" s="56"/>
      <c r="FR133" s="56"/>
      <c r="FS133" s="56"/>
      <c r="FT133" s="56"/>
      <c r="FU133" s="56"/>
      <c r="FV133" s="56"/>
      <c r="FX133" s="56"/>
      <c r="FY133" s="56"/>
      <c r="FZ133" s="56"/>
      <c r="GA133" s="56"/>
      <c r="GB133" s="56"/>
      <c r="GC133" s="56"/>
      <c r="GD133" s="56"/>
      <c r="GE133" s="56"/>
      <c r="GF133" s="56"/>
      <c r="GH133" s="56"/>
      <c r="GI133" s="56"/>
      <c r="GJ133" s="56"/>
      <c r="GK133" s="56"/>
      <c r="GL133" s="56"/>
      <c r="GM133" s="56"/>
      <c r="GN133" s="56"/>
      <c r="GO133" s="56"/>
      <c r="GP133" s="56"/>
      <c r="GR133" s="56"/>
      <c r="GS133" s="56"/>
      <c r="GT133" s="56"/>
      <c r="GU133" s="56"/>
      <c r="GV133" s="56"/>
      <c r="GW133" s="56"/>
      <c r="GX133" s="56"/>
      <c r="GY133" s="56"/>
      <c r="GZ133" s="56"/>
      <c r="HB133" s="56"/>
      <c r="HC133" s="56"/>
      <c r="HD133" s="56"/>
      <c r="HE133" s="56"/>
      <c r="HF133" s="56"/>
      <c r="HG133" s="56"/>
      <c r="HH133" s="56"/>
      <c r="HI133" s="56"/>
      <c r="HJ133" s="56"/>
      <c r="HL133" s="56"/>
      <c r="HM133" s="56"/>
      <c r="HN133" s="56"/>
      <c r="HO133" s="56"/>
      <c r="HP133" s="56"/>
      <c r="HQ133" s="56"/>
      <c r="HR133" s="56"/>
      <c r="HS133" s="56"/>
      <c r="HT133" s="56"/>
      <c r="HV133" s="56"/>
      <c r="HW133" s="56"/>
      <c r="HX133" s="56"/>
      <c r="HY133" s="56"/>
      <c r="HZ133" s="56"/>
      <c r="IA133" s="56"/>
      <c r="IB133" s="56"/>
      <c r="IC133" s="56"/>
      <c r="ID133" s="56"/>
      <c r="IF133" s="56"/>
      <c r="IG133" s="56"/>
      <c r="IH133" s="56"/>
      <c r="II133" s="56"/>
      <c r="IJ133" s="56"/>
      <c r="IK133" s="56"/>
      <c r="IL133" s="56"/>
      <c r="IM133" s="56"/>
      <c r="IN133" s="56"/>
      <c r="IP133" s="56"/>
      <c r="IQ133" s="56"/>
      <c r="IR133" s="56"/>
      <c r="IS133" s="56"/>
      <c r="IT133" s="56"/>
      <c r="IU133" s="56"/>
    </row>
    <row r="134" spans="1:255" ht="12.75" customHeight="1" thickBot="1" x14ac:dyDescent="0.25">
      <c r="A134" s="227"/>
      <c r="B134" s="104">
        <v>542.80999999999995</v>
      </c>
      <c r="C134" s="58" t="s">
        <v>66</v>
      </c>
      <c r="D134" s="64"/>
      <c r="E134" s="59"/>
      <c r="F134" s="59"/>
      <c r="G134" s="59"/>
      <c r="H134" s="60"/>
      <c r="I134" s="61"/>
      <c r="J134" s="56"/>
      <c r="K134" s="56"/>
      <c r="L134" s="56"/>
      <c r="M134" s="56"/>
      <c r="N134" s="56"/>
      <c r="O134" s="56"/>
      <c r="P134" s="56"/>
      <c r="Q134" s="56"/>
      <c r="R134" s="56"/>
      <c r="T134" s="56"/>
      <c r="U134" s="56"/>
      <c r="V134" s="56"/>
      <c r="W134" s="56"/>
      <c r="X134" s="56"/>
      <c r="Y134" s="56"/>
      <c r="Z134" s="56"/>
      <c r="AA134" s="56"/>
      <c r="AB134" s="56"/>
      <c r="AD134" s="56"/>
      <c r="AE134" s="56"/>
      <c r="AF134" s="56"/>
      <c r="AG134" s="56"/>
      <c r="AH134" s="56"/>
      <c r="AI134" s="56"/>
      <c r="AJ134" s="56"/>
      <c r="AK134" s="56"/>
      <c r="AL134" s="56"/>
      <c r="AN134" s="56"/>
      <c r="AO134" s="56"/>
      <c r="AP134" s="56"/>
      <c r="AQ134" s="56"/>
      <c r="AR134" s="56"/>
      <c r="AS134" s="56"/>
      <c r="AT134" s="56"/>
      <c r="AU134" s="56"/>
      <c r="AV134" s="56"/>
      <c r="AX134" s="56"/>
      <c r="AY134" s="56"/>
      <c r="AZ134" s="56"/>
      <c r="BA134" s="56"/>
      <c r="BB134" s="56"/>
      <c r="BC134" s="56"/>
      <c r="BD134" s="56"/>
      <c r="BE134" s="56"/>
      <c r="BF134" s="56"/>
      <c r="BH134" s="56"/>
      <c r="BI134" s="56"/>
      <c r="BJ134" s="56"/>
      <c r="BK134" s="56"/>
      <c r="BL134" s="56"/>
      <c r="BM134" s="56"/>
      <c r="BN134" s="56"/>
      <c r="BO134" s="56"/>
      <c r="BP134" s="56"/>
      <c r="BR134" s="56"/>
      <c r="BS134" s="56"/>
      <c r="BT134" s="56"/>
      <c r="BU134" s="56"/>
      <c r="BV134" s="56"/>
      <c r="BW134" s="56"/>
      <c r="BX134" s="56"/>
      <c r="BY134" s="56"/>
      <c r="BZ134" s="56"/>
      <c r="CB134" s="56"/>
      <c r="CC134" s="56"/>
      <c r="CD134" s="56"/>
      <c r="CE134" s="56"/>
      <c r="CF134" s="56"/>
      <c r="CG134" s="56"/>
      <c r="CH134" s="56"/>
      <c r="CI134" s="56"/>
      <c r="CJ134" s="56"/>
      <c r="CL134" s="56"/>
      <c r="CM134" s="56"/>
      <c r="CN134" s="56"/>
      <c r="CO134" s="56"/>
      <c r="CP134" s="56"/>
      <c r="CQ134" s="56"/>
      <c r="CR134" s="56"/>
      <c r="CS134" s="56"/>
      <c r="CT134" s="56"/>
      <c r="CV134" s="56"/>
      <c r="CW134" s="56"/>
      <c r="CX134" s="56"/>
      <c r="CY134" s="56"/>
      <c r="CZ134" s="56"/>
      <c r="DA134" s="56"/>
      <c r="DB134" s="56"/>
      <c r="DC134" s="56"/>
      <c r="DD134" s="56"/>
      <c r="DF134" s="56"/>
      <c r="DG134" s="56"/>
      <c r="DH134" s="56"/>
      <c r="DI134" s="56"/>
      <c r="DJ134" s="56"/>
      <c r="DK134" s="56"/>
      <c r="DL134" s="56"/>
      <c r="DM134" s="56"/>
      <c r="DN134" s="56"/>
      <c r="DP134" s="56"/>
      <c r="DQ134" s="56"/>
      <c r="DR134" s="56"/>
      <c r="DS134" s="56"/>
      <c r="DT134" s="56"/>
      <c r="DU134" s="56"/>
      <c r="DV134" s="56"/>
      <c r="DW134" s="56"/>
      <c r="DX134" s="56"/>
      <c r="DZ134" s="56"/>
      <c r="EA134" s="56"/>
      <c r="EB134" s="56"/>
      <c r="EC134" s="56"/>
      <c r="ED134" s="56"/>
      <c r="EE134" s="56"/>
      <c r="EF134" s="56"/>
      <c r="EG134" s="56"/>
      <c r="EH134" s="56"/>
      <c r="EJ134" s="56"/>
      <c r="EK134" s="56"/>
      <c r="EL134" s="56"/>
      <c r="EM134" s="56"/>
      <c r="EN134" s="56"/>
      <c r="EO134" s="56"/>
      <c r="EP134" s="56"/>
      <c r="EQ134" s="56"/>
      <c r="ER134" s="56"/>
      <c r="ET134" s="56"/>
      <c r="EU134" s="56"/>
      <c r="EV134" s="56"/>
      <c r="EW134" s="56"/>
      <c r="EX134" s="56"/>
      <c r="EY134" s="56"/>
      <c r="EZ134" s="56"/>
      <c r="FA134" s="56"/>
      <c r="FB134" s="56"/>
      <c r="FD134" s="56"/>
      <c r="FE134" s="56"/>
      <c r="FF134" s="56"/>
      <c r="FG134" s="56"/>
      <c r="FH134" s="56"/>
      <c r="FI134" s="56"/>
      <c r="FJ134" s="56"/>
      <c r="FK134" s="56"/>
      <c r="FL134" s="56"/>
      <c r="FN134" s="56"/>
      <c r="FO134" s="56"/>
      <c r="FP134" s="56"/>
      <c r="FQ134" s="56"/>
      <c r="FR134" s="56"/>
      <c r="FS134" s="56"/>
      <c r="FT134" s="56"/>
      <c r="FU134" s="56"/>
      <c r="FV134" s="56"/>
      <c r="FX134" s="56"/>
      <c r="FY134" s="56"/>
      <c r="FZ134" s="56"/>
      <c r="GA134" s="56"/>
      <c r="GB134" s="56"/>
      <c r="GC134" s="56"/>
      <c r="GD134" s="56"/>
      <c r="GE134" s="56"/>
      <c r="GF134" s="56"/>
      <c r="GH134" s="56"/>
      <c r="GI134" s="56"/>
      <c r="GJ134" s="56"/>
      <c r="GK134" s="56"/>
      <c r="GL134" s="56"/>
      <c r="GM134" s="56"/>
      <c r="GN134" s="56"/>
      <c r="GO134" s="56"/>
      <c r="GP134" s="56"/>
      <c r="GR134" s="56"/>
      <c r="GS134" s="56"/>
      <c r="GT134" s="56"/>
      <c r="GU134" s="56"/>
      <c r="GV134" s="56"/>
      <c r="GW134" s="56"/>
      <c r="GX134" s="56"/>
      <c r="GY134" s="56"/>
      <c r="GZ134" s="56"/>
      <c r="HB134" s="56"/>
      <c r="HC134" s="56"/>
      <c r="HD134" s="56"/>
      <c r="HE134" s="56"/>
      <c r="HF134" s="56"/>
      <c r="HG134" s="56"/>
      <c r="HH134" s="56"/>
      <c r="HI134" s="56"/>
      <c r="HJ134" s="56"/>
      <c r="HL134" s="56"/>
      <c r="HM134" s="56"/>
      <c r="HN134" s="56"/>
      <c r="HO134" s="56"/>
      <c r="HP134" s="56"/>
      <c r="HQ134" s="56"/>
      <c r="HR134" s="56"/>
      <c r="HS134" s="56"/>
      <c r="HT134" s="56"/>
      <c r="HV134" s="56"/>
      <c r="HW134" s="56"/>
      <c r="HX134" s="56"/>
      <c r="HY134" s="56"/>
      <c r="HZ134" s="56"/>
      <c r="IA134" s="56"/>
      <c r="IB134" s="56"/>
      <c r="IC134" s="56"/>
      <c r="ID134" s="56"/>
      <c r="IF134" s="56"/>
      <c r="IG134" s="56"/>
      <c r="IH134" s="56"/>
      <c r="II134" s="56"/>
      <c r="IJ134" s="56"/>
      <c r="IK134" s="56"/>
      <c r="IL134" s="56"/>
      <c r="IM134" s="56"/>
      <c r="IN134" s="56"/>
      <c r="IP134" s="56"/>
      <c r="IQ134" s="56"/>
      <c r="IR134" s="56"/>
      <c r="IS134" s="56"/>
      <c r="IT134" s="56"/>
      <c r="IU134" s="56"/>
    </row>
    <row r="135" spans="1:255" ht="12.75" customHeight="1" thickBot="1" x14ac:dyDescent="0.25">
      <c r="A135" s="227"/>
      <c r="B135" s="105">
        <v>659.25</v>
      </c>
      <c r="C135" s="92" t="s">
        <v>67</v>
      </c>
      <c r="D135" s="93"/>
      <c r="E135" s="94"/>
      <c r="F135" s="94"/>
      <c r="G135" s="94"/>
      <c r="H135" s="95"/>
      <c r="I135" s="96"/>
      <c r="J135" s="56"/>
      <c r="K135" s="56"/>
      <c r="L135" s="56"/>
      <c r="M135" s="56"/>
      <c r="N135" s="56"/>
      <c r="O135" s="56"/>
      <c r="P135" s="56"/>
      <c r="Q135" s="56"/>
      <c r="R135" s="56"/>
      <c r="T135" s="56"/>
      <c r="U135" s="56"/>
      <c r="V135" s="56"/>
      <c r="W135" s="56"/>
      <c r="X135" s="56"/>
      <c r="Y135" s="56"/>
      <c r="Z135" s="56"/>
      <c r="AA135" s="56"/>
      <c r="AB135" s="56"/>
      <c r="AD135" s="56"/>
      <c r="AE135" s="56"/>
      <c r="AF135" s="56"/>
      <c r="AG135" s="56"/>
      <c r="AH135" s="56"/>
      <c r="AI135" s="56"/>
      <c r="AJ135" s="56"/>
      <c r="AK135" s="56"/>
      <c r="AL135" s="56"/>
      <c r="AN135" s="56"/>
      <c r="AO135" s="56"/>
      <c r="AP135" s="56"/>
      <c r="AQ135" s="56"/>
      <c r="AR135" s="56"/>
      <c r="AS135" s="56"/>
      <c r="AT135" s="56"/>
      <c r="AU135" s="56"/>
      <c r="AV135" s="56"/>
      <c r="AX135" s="56"/>
      <c r="AY135" s="56"/>
      <c r="AZ135" s="56"/>
      <c r="BA135" s="56"/>
      <c r="BB135" s="56"/>
      <c r="BC135" s="56"/>
      <c r="BD135" s="56"/>
      <c r="BE135" s="56"/>
      <c r="BF135" s="56"/>
      <c r="BH135" s="56"/>
      <c r="BI135" s="56"/>
      <c r="BJ135" s="56"/>
      <c r="BK135" s="56"/>
      <c r="BL135" s="56"/>
      <c r="BM135" s="56"/>
      <c r="BN135" s="56"/>
      <c r="BO135" s="56"/>
      <c r="BP135" s="56"/>
      <c r="BR135" s="56"/>
      <c r="BS135" s="56"/>
      <c r="BT135" s="56"/>
      <c r="BU135" s="56"/>
      <c r="BV135" s="56"/>
      <c r="BW135" s="56"/>
      <c r="BX135" s="56"/>
      <c r="BY135" s="56"/>
      <c r="BZ135" s="56"/>
      <c r="CB135" s="56"/>
      <c r="CC135" s="56"/>
      <c r="CD135" s="56"/>
      <c r="CE135" s="56"/>
      <c r="CF135" s="56"/>
      <c r="CG135" s="56"/>
      <c r="CH135" s="56"/>
      <c r="CI135" s="56"/>
      <c r="CJ135" s="56"/>
      <c r="CL135" s="56"/>
      <c r="CM135" s="56"/>
      <c r="CN135" s="56"/>
      <c r="CO135" s="56"/>
      <c r="CP135" s="56"/>
      <c r="CQ135" s="56"/>
      <c r="CR135" s="56"/>
      <c r="CS135" s="56"/>
      <c r="CT135" s="56"/>
      <c r="CV135" s="56"/>
      <c r="CW135" s="56"/>
      <c r="CX135" s="56"/>
      <c r="CY135" s="56"/>
      <c r="CZ135" s="56"/>
      <c r="DA135" s="56"/>
      <c r="DB135" s="56"/>
      <c r="DC135" s="56"/>
      <c r="DD135" s="56"/>
      <c r="DF135" s="56"/>
      <c r="DG135" s="56"/>
      <c r="DH135" s="56"/>
      <c r="DI135" s="56"/>
      <c r="DJ135" s="56"/>
      <c r="DK135" s="56"/>
      <c r="DL135" s="56"/>
      <c r="DM135" s="56"/>
      <c r="DN135" s="56"/>
      <c r="DP135" s="56"/>
      <c r="DQ135" s="56"/>
      <c r="DR135" s="56"/>
      <c r="DS135" s="56"/>
      <c r="DT135" s="56"/>
      <c r="DU135" s="56"/>
      <c r="DV135" s="56"/>
      <c r="DW135" s="56"/>
      <c r="DX135" s="56"/>
      <c r="DZ135" s="56"/>
      <c r="EA135" s="56"/>
      <c r="EB135" s="56"/>
      <c r="EC135" s="56"/>
      <c r="ED135" s="56"/>
      <c r="EE135" s="56"/>
      <c r="EF135" s="56"/>
      <c r="EG135" s="56"/>
      <c r="EH135" s="56"/>
      <c r="EJ135" s="56"/>
      <c r="EK135" s="56"/>
      <c r="EL135" s="56"/>
      <c r="EM135" s="56"/>
      <c r="EN135" s="56"/>
      <c r="EO135" s="56"/>
      <c r="EP135" s="56"/>
      <c r="EQ135" s="56"/>
      <c r="ER135" s="56"/>
      <c r="ET135" s="56"/>
      <c r="EU135" s="56"/>
      <c r="EV135" s="56"/>
      <c r="EW135" s="56"/>
      <c r="EX135" s="56"/>
      <c r="EY135" s="56"/>
      <c r="EZ135" s="56"/>
      <c r="FA135" s="56"/>
      <c r="FB135" s="56"/>
      <c r="FD135" s="56"/>
      <c r="FE135" s="56"/>
      <c r="FF135" s="56"/>
      <c r="FG135" s="56"/>
      <c r="FH135" s="56"/>
      <c r="FI135" s="56"/>
      <c r="FJ135" s="56"/>
      <c r="FK135" s="56"/>
      <c r="FL135" s="56"/>
      <c r="FN135" s="56"/>
      <c r="FO135" s="56"/>
      <c r="FP135" s="56"/>
      <c r="FQ135" s="56"/>
      <c r="FR135" s="56"/>
      <c r="FS135" s="56"/>
      <c r="FT135" s="56"/>
      <c r="FU135" s="56"/>
      <c r="FV135" s="56"/>
      <c r="FX135" s="56"/>
      <c r="FY135" s="56"/>
      <c r="FZ135" s="56"/>
      <c r="GA135" s="56"/>
      <c r="GB135" s="56"/>
      <c r="GC135" s="56"/>
      <c r="GD135" s="56"/>
      <c r="GE135" s="56"/>
      <c r="GF135" s="56"/>
      <c r="GH135" s="56"/>
      <c r="GI135" s="56"/>
      <c r="GJ135" s="56"/>
      <c r="GK135" s="56"/>
      <c r="GL135" s="56"/>
      <c r="GM135" s="56"/>
      <c r="GN135" s="56"/>
      <c r="GO135" s="56"/>
      <c r="GP135" s="56"/>
      <c r="GR135" s="56"/>
      <c r="GS135" s="56"/>
      <c r="GT135" s="56"/>
      <c r="GU135" s="56"/>
      <c r="GV135" s="56"/>
      <c r="GW135" s="56"/>
      <c r="GX135" s="56"/>
      <c r="GY135" s="56"/>
      <c r="GZ135" s="56"/>
      <c r="HB135" s="56"/>
      <c r="HC135" s="56"/>
      <c r="HD135" s="56"/>
      <c r="HE135" s="56"/>
      <c r="HF135" s="56"/>
      <c r="HG135" s="56"/>
      <c r="HH135" s="56"/>
      <c r="HI135" s="56"/>
      <c r="HJ135" s="56"/>
      <c r="HL135" s="56"/>
      <c r="HM135" s="56"/>
      <c r="HN135" s="56"/>
      <c r="HO135" s="56"/>
      <c r="HP135" s="56"/>
      <c r="HQ135" s="56"/>
      <c r="HR135" s="56"/>
      <c r="HS135" s="56"/>
      <c r="HT135" s="56"/>
      <c r="HV135" s="56"/>
      <c r="HW135" s="56"/>
      <c r="HX135" s="56"/>
      <c r="HY135" s="56"/>
      <c r="HZ135" s="56"/>
      <c r="IA135" s="56"/>
      <c r="IB135" s="56"/>
      <c r="IC135" s="56"/>
      <c r="ID135" s="56"/>
      <c r="IF135" s="56"/>
      <c r="IG135" s="56"/>
      <c r="IH135" s="56"/>
      <c r="II135" s="56"/>
      <c r="IJ135" s="56"/>
      <c r="IK135" s="56"/>
      <c r="IL135" s="56"/>
      <c r="IM135" s="56"/>
      <c r="IN135" s="56"/>
      <c r="IP135" s="56"/>
      <c r="IQ135" s="56"/>
      <c r="IR135" s="56"/>
      <c r="IS135" s="56"/>
      <c r="IT135" s="56"/>
      <c r="IU135" s="56"/>
    </row>
    <row r="136" spans="1:255" ht="12.75" customHeight="1" thickBot="1" x14ac:dyDescent="0.25">
      <c r="A136" s="227"/>
      <c r="B136" s="106">
        <v>549.04</v>
      </c>
      <c r="C136" s="85" t="s">
        <v>70</v>
      </c>
      <c r="D136" s="86"/>
      <c r="E136" s="47"/>
      <c r="F136" s="47"/>
      <c r="G136" s="47"/>
      <c r="H136" s="48"/>
      <c r="I136" s="49"/>
      <c r="J136" s="56"/>
      <c r="K136" s="56"/>
      <c r="L136" s="56"/>
      <c r="M136" s="56"/>
      <c r="N136" s="56"/>
      <c r="O136" s="56"/>
      <c r="P136" s="56"/>
      <c r="Q136" s="56"/>
      <c r="R136" s="56"/>
      <c r="T136" s="56"/>
      <c r="U136" s="56"/>
      <c r="V136" s="56"/>
      <c r="W136" s="56"/>
      <c r="X136" s="56"/>
      <c r="Y136" s="56"/>
      <c r="Z136" s="56"/>
      <c r="AA136" s="56"/>
      <c r="AB136" s="56"/>
      <c r="AD136" s="56"/>
      <c r="AE136" s="56"/>
      <c r="AF136" s="56"/>
      <c r="AG136" s="56"/>
      <c r="AH136" s="56"/>
      <c r="AI136" s="56"/>
      <c r="AJ136" s="56"/>
      <c r="AK136" s="56"/>
      <c r="AL136" s="56"/>
      <c r="AN136" s="56"/>
      <c r="AO136" s="56"/>
      <c r="AP136" s="56"/>
      <c r="AQ136" s="56"/>
      <c r="AR136" s="56"/>
      <c r="AS136" s="56"/>
      <c r="AT136" s="56"/>
      <c r="AU136" s="56"/>
      <c r="AV136" s="56"/>
      <c r="AX136" s="56"/>
      <c r="AY136" s="56"/>
      <c r="AZ136" s="56"/>
      <c r="BA136" s="56"/>
      <c r="BB136" s="56"/>
      <c r="BC136" s="56"/>
      <c r="BD136" s="56"/>
      <c r="BE136" s="56"/>
      <c r="BF136" s="56"/>
      <c r="BH136" s="56"/>
      <c r="BI136" s="56"/>
      <c r="BJ136" s="56"/>
      <c r="BK136" s="56"/>
      <c r="BL136" s="56"/>
      <c r="BM136" s="56"/>
      <c r="BN136" s="56"/>
      <c r="BO136" s="56"/>
      <c r="BP136" s="56"/>
      <c r="BR136" s="56"/>
      <c r="BS136" s="56"/>
      <c r="BT136" s="56"/>
      <c r="BU136" s="56"/>
      <c r="BV136" s="56"/>
      <c r="BW136" s="56"/>
      <c r="BX136" s="56"/>
      <c r="BY136" s="56"/>
      <c r="BZ136" s="56"/>
      <c r="CB136" s="56"/>
      <c r="CC136" s="56"/>
      <c r="CD136" s="56"/>
      <c r="CE136" s="56"/>
      <c r="CF136" s="56"/>
      <c r="CG136" s="56"/>
      <c r="CH136" s="56"/>
      <c r="CI136" s="56"/>
      <c r="CJ136" s="56"/>
      <c r="CL136" s="56"/>
      <c r="CM136" s="56"/>
      <c r="CN136" s="56"/>
      <c r="CO136" s="56"/>
      <c r="CP136" s="56"/>
      <c r="CQ136" s="56"/>
      <c r="CR136" s="56"/>
      <c r="CS136" s="56"/>
      <c r="CT136" s="56"/>
      <c r="CV136" s="56"/>
      <c r="CW136" s="56"/>
      <c r="CX136" s="56"/>
      <c r="CY136" s="56"/>
      <c r="CZ136" s="56"/>
      <c r="DA136" s="56"/>
      <c r="DB136" s="56"/>
      <c r="DC136" s="56"/>
      <c r="DD136" s="56"/>
      <c r="DF136" s="56"/>
      <c r="DG136" s="56"/>
      <c r="DH136" s="56"/>
      <c r="DI136" s="56"/>
      <c r="DJ136" s="56"/>
      <c r="DK136" s="56"/>
      <c r="DL136" s="56"/>
      <c r="DM136" s="56"/>
      <c r="DN136" s="56"/>
      <c r="DP136" s="56"/>
      <c r="DQ136" s="56"/>
      <c r="DR136" s="56"/>
      <c r="DS136" s="56"/>
      <c r="DT136" s="56"/>
      <c r="DU136" s="56"/>
      <c r="DV136" s="56"/>
      <c r="DW136" s="56"/>
      <c r="DX136" s="56"/>
      <c r="DZ136" s="56"/>
      <c r="EA136" s="56"/>
      <c r="EB136" s="56"/>
      <c r="EC136" s="56"/>
      <c r="ED136" s="56"/>
      <c r="EE136" s="56"/>
      <c r="EF136" s="56"/>
      <c r="EG136" s="56"/>
      <c r="EH136" s="56"/>
      <c r="EJ136" s="56"/>
      <c r="EK136" s="56"/>
      <c r="EL136" s="56"/>
      <c r="EM136" s="56"/>
      <c r="EN136" s="56"/>
      <c r="EO136" s="56"/>
      <c r="EP136" s="56"/>
      <c r="EQ136" s="56"/>
      <c r="ER136" s="56"/>
      <c r="ET136" s="56"/>
      <c r="EU136" s="56"/>
      <c r="EV136" s="56"/>
      <c r="EW136" s="56"/>
      <c r="EX136" s="56"/>
      <c r="EY136" s="56"/>
      <c r="EZ136" s="56"/>
      <c r="FA136" s="56"/>
      <c r="FB136" s="56"/>
      <c r="FD136" s="56"/>
      <c r="FE136" s="56"/>
      <c r="FF136" s="56"/>
      <c r="FG136" s="56"/>
      <c r="FH136" s="56"/>
      <c r="FI136" s="56"/>
      <c r="FJ136" s="56"/>
      <c r="FK136" s="56"/>
      <c r="FL136" s="56"/>
      <c r="FN136" s="56"/>
      <c r="FO136" s="56"/>
      <c r="FP136" s="56"/>
      <c r="FQ136" s="56"/>
      <c r="FR136" s="56"/>
      <c r="FS136" s="56"/>
      <c r="FT136" s="56"/>
      <c r="FU136" s="56"/>
      <c r="FV136" s="56"/>
      <c r="FX136" s="56"/>
      <c r="FY136" s="56"/>
      <c r="FZ136" s="56"/>
      <c r="GA136" s="56"/>
      <c r="GB136" s="56"/>
      <c r="GC136" s="56"/>
      <c r="GD136" s="56"/>
      <c r="GE136" s="56"/>
      <c r="GF136" s="56"/>
      <c r="GH136" s="56"/>
      <c r="GI136" s="56"/>
      <c r="GJ136" s="56"/>
      <c r="GK136" s="56"/>
      <c r="GL136" s="56"/>
      <c r="GM136" s="56"/>
      <c r="GN136" s="56"/>
      <c r="GO136" s="56"/>
      <c r="GP136" s="56"/>
      <c r="GR136" s="56"/>
      <c r="GS136" s="56"/>
      <c r="GT136" s="56"/>
      <c r="GU136" s="56"/>
      <c r="GV136" s="56"/>
      <c r="GW136" s="56"/>
      <c r="GX136" s="56"/>
      <c r="GY136" s="56"/>
      <c r="GZ136" s="56"/>
      <c r="HB136" s="56"/>
      <c r="HC136" s="56"/>
      <c r="HD136" s="56"/>
      <c r="HE136" s="56"/>
      <c r="HF136" s="56"/>
      <c r="HG136" s="56"/>
      <c r="HH136" s="56"/>
      <c r="HI136" s="56"/>
      <c r="HJ136" s="56"/>
      <c r="HL136" s="56"/>
      <c r="HM136" s="56"/>
      <c r="HN136" s="56"/>
      <c r="HO136" s="56"/>
      <c r="HP136" s="56"/>
      <c r="HQ136" s="56"/>
      <c r="HR136" s="56"/>
      <c r="HS136" s="56"/>
      <c r="HT136" s="56"/>
      <c r="HV136" s="56"/>
      <c r="HW136" s="56"/>
      <c r="HX136" s="56"/>
      <c r="HY136" s="56"/>
      <c r="HZ136" s="56"/>
      <c r="IA136" s="56"/>
      <c r="IB136" s="56"/>
      <c r="IC136" s="56"/>
      <c r="ID136" s="56"/>
      <c r="IF136" s="56"/>
      <c r="IG136" s="56"/>
      <c r="IH136" s="56"/>
      <c r="II136" s="56"/>
      <c r="IJ136" s="56"/>
      <c r="IK136" s="56"/>
      <c r="IL136" s="56"/>
      <c r="IM136" s="56"/>
      <c r="IN136" s="56"/>
      <c r="IP136" s="56"/>
      <c r="IQ136" s="56"/>
      <c r="IR136" s="56"/>
      <c r="IS136" s="56"/>
      <c r="IT136" s="56"/>
      <c r="IU136" s="56"/>
    </row>
    <row r="137" spans="1:255" ht="12.75" customHeight="1" thickBot="1" x14ac:dyDescent="0.25">
      <c r="A137" s="227"/>
      <c r="B137" s="106">
        <v>585.21</v>
      </c>
      <c r="C137" s="85" t="s">
        <v>72</v>
      </c>
      <c r="D137" s="86"/>
      <c r="E137" s="47"/>
      <c r="F137" s="47"/>
      <c r="G137" s="47"/>
      <c r="H137" s="48"/>
      <c r="I137" s="49"/>
      <c r="J137" s="56"/>
      <c r="K137" s="56"/>
      <c r="L137" s="56"/>
      <c r="M137" s="56"/>
      <c r="N137" s="56"/>
      <c r="O137" s="56"/>
      <c r="P137" s="56"/>
      <c r="Q137" s="56"/>
      <c r="R137" s="56"/>
      <c r="T137" s="56"/>
      <c r="U137" s="56"/>
      <c r="V137" s="56"/>
      <c r="W137" s="56"/>
      <c r="X137" s="56"/>
      <c r="Y137" s="56"/>
      <c r="Z137" s="56"/>
      <c r="AA137" s="56"/>
      <c r="AB137" s="56"/>
      <c r="AD137" s="56"/>
      <c r="AE137" s="56"/>
      <c r="AF137" s="56"/>
      <c r="AG137" s="56"/>
      <c r="AH137" s="56"/>
      <c r="AI137" s="56"/>
      <c r="AJ137" s="56"/>
      <c r="AK137" s="56"/>
      <c r="AL137" s="56"/>
      <c r="AN137" s="56"/>
      <c r="AO137" s="56"/>
      <c r="AP137" s="56"/>
      <c r="AQ137" s="56"/>
      <c r="AR137" s="56"/>
      <c r="AS137" s="56"/>
      <c r="AT137" s="56"/>
      <c r="AU137" s="56"/>
      <c r="AV137" s="56"/>
      <c r="AX137" s="56"/>
      <c r="AY137" s="56"/>
      <c r="AZ137" s="56"/>
      <c r="BA137" s="56"/>
      <c r="BB137" s="56"/>
      <c r="BC137" s="56"/>
      <c r="BD137" s="56"/>
      <c r="BE137" s="56"/>
      <c r="BF137" s="56"/>
      <c r="BH137" s="56"/>
      <c r="BI137" s="56"/>
      <c r="BJ137" s="56"/>
      <c r="BK137" s="56"/>
      <c r="BL137" s="56"/>
      <c r="BM137" s="56"/>
      <c r="BN137" s="56"/>
      <c r="BO137" s="56"/>
      <c r="BP137" s="56"/>
      <c r="BR137" s="56"/>
      <c r="BS137" s="56"/>
      <c r="BT137" s="56"/>
      <c r="BU137" s="56"/>
      <c r="BV137" s="56"/>
      <c r="BW137" s="56"/>
      <c r="BX137" s="56"/>
      <c r="BY137" s="56"/>
      <c r="BZ137" s="56"/>
      <c r="CB137" s="56"/>
      <c r="CC137" s="56"/>
      <c r="CD137" s="56"/>
      <c r="CE137" s="56"/>
      <c r="CF137" s="56"/>
      <c r="CG137" s="56"/>
      <c r="CH137" s="56"/>
      <c r="CI137" s="56"/>
      <c r="CJ137" s="56"/>
      <c r="CL137" s="56"/>
      <c r="CM137" s="56"/>
      <c r="CN137" s="56"/>
      <c r="CO137" s="56"/>
      <c r="CP137" s="56"/>
      <c r="CQ137" s="56"/>
      <c r="CR137" s="56"/>
      <c r="CS137" s="56"/>
      <c r="CT137" s="56"/>
      <c r="CV137" s="56"/>
      <c r="CW137" s="56"/>
      <c r="CX137" s="56"/>
      <c r="CY137" s="56"/>
      <c r="CZ137" s="56"/>
      <c r="DA137" s="56"/>
      <c r="DB137" s="56"/>
      <c r="DC137" s="56"/>
      <c r="DD137" s="56"/>
      <c r="DF137" s="56"/>
      <c r="DG137" s="56"/>
      <c r="DH137" s="56"/>
      <c r="DI137" s="56"/>
      <c r="DJ137" s="56"/>
      <c r="DK137" s="56"/>
      <c r="DL137" s="56"/>
      <c r="DM137" s="56"/>
      <c r="DN137" s="56"/>
      <c r="DP137" s="56"/>
      <c r="DQ137" s="56"/>
      <c r="DR137" s="56"/>
      <c r="DS137" s="56"/>
      <c r="DT137" s="56"/>
      <c r="DU137" s="56"/>
      <c r="DV137" s="56"/>
      <c r="DW137" s="56"/>
      <c r="DX137" s="56"/>
      <c r="DZ137" s="56"/>
      <c r="EA137" s="56"/>
      <c r="EB137" s="56"/>
      <c r="EC137" s="56"/>
      <c r="ED137" s="56"/>
      <c r="EE137" s="56"/>
      <c r="EF137" s="56"/>
      <c r="EG137" s="56"/>
      <c r="EH137" s="56"/>
      <c r="EJ137" s="56"/>
      <c r="EK137" s="56"/>
      <c r="EL137" s="56"/>
      <c r="EM137" s="56"/>
      <c r="EN137" s="56"/>
      <c r="EO137" s="56"/>
      <c r="EP137" s="56"/>
      <c r="EQ137" s="56"/>
      <c r="ER137" s="56"/>
      <c r="ET137" s="56"/>
      <c r="EU137" s="56"/>
      <c r="EV137" s="56"/>
      <c r="EW137" s="56"/>
      <c r="EX137" s="56"/>
      <c r="EY137" s="56"/>
      <c r="EZ137" s="56"/>
      <c r="FA137" s="56"/>
      <c r="FB137" s="56"/>
      <c r="FD137" s="56"/>
      <c r="FE137" s="56"/>
      <c r="FF137" s="56"/>
      <c r="FG137" s="56"/>
      <c r="FH137" s="56"/>
      <c r="FI137" s="56"/>
      <c r="FJ137" s="56"/>
      <c r="FK137" s="56"/>
      <c r="FL137" s="56"/>
      <c r="FN137" s="56"/>
      <c r="FO137" s="56"/>
      <c r="FP137" s="56"/>
      <c r="FQ137" s="56"/>
      <c r="FR137" s="56"/>
      <c r="FS137" s="56"/>
      <c r="FT137" s="56"/>
      <c r="FU137" s="56"/>
      <c r="FV137" s="56"/>
      <c r="FX137" s="56"/>
      <c r="FY137" s="56"/>
      <c r="FZ137" s="56"/>
      <c r="GA137" s="56"/>
      <c r="GB137" s="56"/>
      <c r="GC137" s="56"/>
      <c r="GD137" s="56"/>
      <c r="GE137" s="56"/>
      <c r="GF137" s="56"/>
      <c r="GH137" s="56"/>
      <c r="GI137" s="56"/>
      <c r="GJ137" s="56"/>
      <c r="GK137" s="56"/>
      <c r="GL137" s="56"/>
      <c r="GM137" s="56"/>
      <c r="GN137" s="56"/>
      <c r="GO137" s="56"/>
      <c r="GP137" s="56"/>
      <c r="GR137" s="56"/>
      <c r="GS137" s="56"/>
      <c r="GT137" s="56"/>
      <c r="GU137" s="56"/>
      <c r="GV137" s="56"/>
      <c r="GW137" s="56"/>
      <c r="GX137" s="56"/>
      <c r="GY137" s="56"/>
      <c r="GZ137" s="56"/>
      <c r="HB137" s="56"/>
      <c r="HC137" s="56"/>
      <c r="HD137" s="56"/>
      <c r="HE137" s="56"/>
      <c r="HF137" s="56"/>
      <c r="HG137" s="56"/>
      <c r="HH137" s="56"/>
      <c r="HI137" s="56"/>
      <c r="HJ137" s="56"/>
      <c r="HL137" s="56"/>
      <c r="HM137" s="56"/>
      <c r="HN137" s="56"/>
      <c r="HO137" s="56"/>
      <c r="HP137" s="56"/>
      <c r="HQ137" s="56"/>
      <c r="HR137" s="56"/>
      <c r="HS137" s="56"/>
      <c r="HT137" s="56"/>
      <c r="HV137" s="56"/>
      <c r="HW137" s="56"/>
      <c r="HX137" s="56"/>
      <c r="HY137" s="56"/>
      <c r="HZ137" s="56"/>
      <c r="IA137" s="56"/>
      <c r="IB137" s="56"/>
      <c r="IC137" s="56"/>
      <c r="ID137" s="56"/>
      <c r="IF137" s="56"/>
      <c r="IG137" s="56"/>
      <c r="IH137" s="56"/>
      <c r="II137" s="56"/>
      <c r="IJ137" s="56"/>
      <c r="IK137" s="56"/>
      <c r="IL137" s="56"/>
      <c r="IM137" s="56"/>
      <c r="IN137" s="56"/>
      <c r="IP137" s="56"/>
      <c r="IQ137" s="56"/>
      <c r="IR137" s="56"/>
      <c r="IS137" s="56"/>
      <c r="IT137" s="56"/>
      <c r="IU137" s="56"/>
    </row>
    <row r="138" spans="1:255" ht="12.75" customHeight="1" thickBot="1" x14ac:dyDescent="0.25">
      <c r="A138" s="227"/>
      <c r="B138" s="106">
        <v>650.49</v>
      </c>
      <c r="C138" s="85" t="s">
        <v>73</v>
      </c>
      <c r="D138" s="86"/>
      <c r="E138" s="47"/>
      <c r="F138" s="47"/>
      <c r="G138" s="47"/>
      <c r="H138" s="48"/>
      <c r="I138" s="49"/>
      <c r="J138" s="56"/>
      <c r="K138" s="56"/>
      <c r="L138" s="56"/>
      <c r="M138" s="56"/>
      <c r="N138" s="56"/>
      <c r="O138" s="56"/>
      <c r="P138" s="56"/>
      <c r="Q138" s="56"/>
      <c r="R138" s="56"/>
      <c r="T138" s="56"/>
      <c r="U138" s="56"/>
      <c r="V138" s="56"/>
      <c r="W138" s="56"/>
      <c r="X138" s="56"/>
      <c r="Y138" s="56"/>
      <c r="Z138" s="56"/>
      <c r="AA138" s="56"/>
      <c r="AB138" s="56"/>
      <c r="AD138" s="56"/>
      <c r="AE138" s="56"/>
      <c r="AF138" s="56"/>
      <c r="AG138" s="56"/>
      <c r="AH138" s="56"/>
      <c r="AI138" s="56"/>
      <c r="AJ138" s="56"/>
      <c r="AK138" s="56"/>
      <c r="AL138" s="56"/>
      <c r="AN138" s="56"/>
      <c r="AO138" s="56"/>
      <c r="AP138" s="56"/>
      <c r="AQ138" s="56"/>
      <c r="AR138" s="56"/>
      <c r="AS138" s="56"/>
      <c r="AT138" s="56"/>
      <c r="AU138" s="56"/>
      <c r="AV138" s="56"/>
      <c r="AX138" s="56"/>
      <c r="AY138" s="56"/>
      <c r="AZ138" s="56"/>
      <c r="BA138" s="56"/>
      <c r="BB138" s="56"/>
      <c r="BC138" s="56"/>
      <c r="BD138" s="56"/>
      <c r="BE138" s="56"/>
      <c r="BF138" s="56"/>
      <c r="BH138" s="56"/>
      <c r="BI138" s="56"/>
      <c r="BJ138" s="56"/>
      <c r="BK138" s="56"/>
      <c r="BL138" s="56"/>
      <c r="BM138" s="56"/>
      <c r="BN138" s="56"/>
      <c r="BO138" s="56"/>
      <c r="BP138" s="56"/>
      <c r="BR138" s="56"/>
      <c r="BS138" s="56"/>
      <c r="BT138" s="56"/>
      <c r="BU138" s="56"/>
      <c r="BV138" s="56"/>
      <c r="BW138" s="56"/>
      <c r="BX138" s="56"/>
      <c r="BY138" s="56"/>
      <c r="BZ138" s="56"/>
      <c r="CB138" s="56"/>
      <c r="CC138" s="56"/>
      <c r="CD138" s="56"/>
      <c r="CE138" s="56"/>
      <c r="CF138" s="56"/>
      <c r="CG138" s="56"/>
      <c r="CH138" s="56"/>
      <c r="CI138" s="56"/>
      <c r="CJ138" s="56"/>
      <c r="CL138" s="56"/>
      <c r="CM138" s="56"/>
      <c r="CN138" s="56"/>
      <c r="CO138" s="56"/>
      <c r="CP138" s="56"/>
      <c r="CQ138" s="56"/>
      <c r="CR138" s="56"/>
      <c r="CS138" s="56"/>
      <c r="CT138" s="56"/>
      <c r="CV138" s="56"/>
      <c r="CW138" s="56"/>
      <c r="CX138" s="56"/>
      <c r="CY138" s="56"/>
      <c r="CZ138" s="56"/>
      <c r="DA138" s="56"/>
      <c r="DB138" s="56"/>
      <c r="DC138" s="56"/>
      <c r="DD138" s="56"/>
      <c r="DF138" s="56"/>
      <c r="DG138" s="56"/>
      <c r="DH138" s="56"/>
      <c r="DI138" s="56"/>
      <c r="DJ138" s="56"/>
      <c r="DK138" s="56"/>
      <c r="DL138" s="56"/>
      <c r="DM138" s="56"/>
      <c r="DN138" s="56"/>
      <c r="DP138" s="56"/>
      <c r="DQ138" s="56"/>
      <c r="DR138" s="56"/>
      <c r="DS138" s="56"/>
      <c r="DT138" s="56"/>
      <c r="DU138" s="56"/>
      <c r="DV138" s="56"/>
      <c r="DW138" s="56"/>
      <c r="DX138" s="56"/>
      <c r="DZ138" s="56"/>
      <c r="EA138" s="56"/>
      <c r="EB138" s="56"/>
      <c r="EC138" s="56"/>
      <c r="ED138" s="56"/>
      <c r="EE138" s="56"/>
      <c r="EF138" s="56"/>
      <c r="EG138" s="56"/>
      <c r="EH138" s="56"/>
      <c r="EJ138" s="56"/>
      <c r="EK138" s="56"/>
      <c r="EL138" s="56"/>
      <c r="EM138" s="56"/>
      <c r="EN138" s="56"/>
      <c r="EO138" s="56"/>
      <c r="EP138" s="56"/>
      <c r="EQ138" s="56"/>
      <c r="ER138" s="56"/>
      <c r="ET138" s="56"/>
      <c r="EU138" s="56"/>
      <c r="EV138" s="56"/>
      <c r="EW138" s="56"/>
      <c r="EX138" s="56"/>
      <c r="EY138" s="56"/>
      <c r="EZ138" s="56"/>
      <c r="FA138" s="56"/>
      <c r="FB138" s="56"/>
      <c r="FD138" s="56"/>
      <c r="FE138" s="56"/>
      <c r="FF138" s="56"/>
      <c r="FG138" s="56"/>
      <c r="FH138" s="56"/>
      <c r="FI138" s="56"/>
      <c r="FJ138" s="56"/>
      <c r="FK138" s="56"/>
      <c r="FL138" s="56"/>
      <c r="FN138" s="56"/>
      <c r="FO138" s="56"/>
      <c r="FP138" s="56"/>
      <c r="FQ138" s="56"/>
      <c r="FR138" s="56"/>
      <c r="FS138" s="56"/>
      <c r="FT138" s="56"/>
      <c r="FU138" s="56"/>
      <c r="FV138" s="56"/>
      <c r="FX138" s="56"/>
      <c r="FY138" s="56"/>
      <c r="FZ138" s="56"/>
      <c r="GA138" s="56"/>
      <c r="GB138" s="56"/>
      <c r="GC138" s="56"/>
      <c r="GD138" s="56"/>
      <c r="GE138" s="56"/>
      <c r="GF138" s="56"/>
      <c r="GH138" s="56"/>
      <c r="GI138" s="56"/>
      <c r="GJ138" s="56"/>
      <c r="GK138" s="56"/>
      <c r="GL138" s="56"/>
      <c r="GM138" s="56"/>
      <c r="GN138" s="56"/>
      <c r="GO138" s="56"/>
      <c r="GP138" s="56"/>
      <c r="GR138" s="56"/>
      <c r="GS138" s="56"/>
      <c r="GT138" s="56"/>
      <c r="GU138" s="56"/>
      <c r="GV138" s="56"/>
      <c r="GW138" s="56"/>
      <c r="GX138" s="56"/>
      <c r="GY138" s="56"/>
      <c r="GZ138" s="56"/>
      <c r="HB138" s="56"/>
      <c r="HC138" s="56"/>
      <c r="HD138" s="56"/>
      <c r="HE138" s="56"/>
      <c r="HF138" s="56"/>
      <c r="HG138" s="56"/>
      <c r="HH138" s="56"/>
      <c r="HI138" s="56"/>
      <c r="HJ138" s="56"/>
      <c r="HL138" s="56"/>
      <c r="HM138" s="56"/>
      <c r="HN138" s="56"/>
      <c r="HO138" s="56"/>
      <c r="HP138" s="56"/>
      <c r="HQ138" s="56"/>
      <c r="HR138" s="56"/>
      <c r="HS138" s="56"/>
      <c r="HT138" s="56"/>
      <c r="HV138" s="56"/>
      <c r="HW138" s="56"/>
      <c r="HX138" s="56"/>
      <c r="HY138" s="56"/>
      <c r="HZ138" s="56"/>
      <c r="IA138" s="56"/>
      <c r="IB138" s="56"/>
      <c r="IC138" s="56"/>
      <c r="ID138" s="56"/>
      <c r="IF138" s="56"/>
      <c r="IG138" s="56"/>
      <c r="IH138" s="56"/>
      <c r="II138" s="56"/>
      <c r="IJ138" s="56"/>
      <c r="IK138" s="56"/>
      <c r="IL138" s="56"/>
      <c r="IM138" s="56"/>
      <c r="IN138" s="56"/>
      <c r="IP138" s="56"/>
      <c r="IQ138" s="56"/>
      <c r="IR138" s="56"/>
      <c r="IS138" s="56"/>
      <c r="IT138" s="56"/>
      <c r="IU138" s="56"/>
    </row>
    <row r="139" spans="1:255" ht="12.75" customHeight="1" thickBot="1" x14ac:dyDescent="0.25">
      <c r="A139" s="227"/>
      <c r="B139" s="106">
        <v>589.1</v>
      </c>
      <c r="C139" s="85" t="s">
        <v>74</v>
      </c>
      <c r="D139" s="86"/>
      <c r="E139" s="47"/>
      <c r="F139" s="47"/>
      <c r="G139" s="47"/>
      <c r="H139" s="48"/>
      <c r="I139" s="49"/>
      <c r="J139" s="56"/>
      <c r="K139" s="56"/>
      <c r="L139" s="56"/>
      <c r="M139" s="56"/>
      <c r="N139" s="56"/>
      <c r="O139" s="56"/>
      <c r="P139" s="56"/>
      <c r="Q139" s="56"/>
      <c r="R139" s="56"/>
      <c r="T139" s="56"/>
      <c r="U139" s="56"/>
      <c r="V139" s="56"/>
      <c r="W139" s="56"/>
      <c r="X139" s="56"/>
      <c r="Y139" s="56"/>
      <c r="Z139" s="56"/>
      <c r="AA139" s="56"/>
      <c r="AB139" s="56"/>
      <c r="AD139" s="56"/>
      <c r="AE139" s="56"/>
      <c r="AF139" s="56"/>
      <c r="AG139" s="56"/>
      <c r="AH139" s="56"/>
      <c r="AI139" s="56"/>
      <c r="AJ139" s="56"/>
      <c r="AK139" s="56"/>
      <c r="AL139" s="56"/>
      <c r="AN139" s="56"/>
      <c r="AO139" s="56"/>
      <c r="AP139" s="56"/>
      <c r="AQ139" s="56"/>
      <c r="AR139" s="56"/>
      <c r="AS139" s="56"/>
      <c r="AT139" s="56"/>
      <c r="AU139" s="56"/>
      <c r="AV139" s="56"/>
      <c r="AX139" s="56"/>
      <c r="AY139" s="56"/>
      <c r="AZ139" s="56"/>
      <c r="BA139" s="56"/>
      <c r="BB139" s="56"/>
      <c r="BC139" s="56"/>
      <c r="BD139" s="56"/>
      <c r="BE139" s="56"/>
      <c r="BF139" s="56"/>
      <c r="BH139" s="56"/>
      <c r="BI139" s="56"/>
      <c r="BJ139" s="56"/>
      <c r="BK139" s="56"/>
      <c r="BL139" s="56"/>
      <c r="BM139" s="56"/>
      <c r="BN139" s="56"/>
      <c r="BO139" s="56"/>
      <c r="BP139" s="56"/>
      <c r="BR139" s="56"/>
      <c r="BS139" s="56"/>
      <c r="BT139" s="56"/>
      <c r="BU139" s="56"/>
      <c r="BV139" s="56"/>
      <c r="BW139" s="56"/>
      <c r="BX139" s="56"/>
      <c r="BY139" s="56"/>
      <c r="BZ139" s="56"/>
      <c r="CB139" s="56"/>
      <c r="CC139" s="56"/>
      <c r="CD139" s="56"/>
      <c r="CE139" s="56"/>
      <c r="CF139" s="56"/>
      <c r="CG139" s="56"/>
      <c r="CH139" s="56"/>
      <c r="CI139" s="56"/>
      <c r="CJ139" s="56"/>
      <c r="CL139" s="56"/>
      <c r="CM139" s="56"/>
      <c r="CN139" s="56"/>
      <c r="CO139" s="56"/>
      <c r="CP139" s="56"/>
      <c r="CQ139" s="56"/>
      <c r="CR139" s="56"/>
      <c r="CS139" s="56"/>
      <c r="CT139" s="56"/>
      <c r="CV139" s="56"/>
      <c r="CW139" s="56"/>
      <c r="CX139" s="56"/>
      <c r="CY139" s="56"/>
      <c r="CZ139" s="56"/>
      <c r="DA139" s="56"/>
      <c r="DB139" s="56"/>
      <c r="DC139" s="56"/>
      <c r="DD139" s="56"/>
      <c r="DF139" s="56"/>
      <c r="DG139" s="56"/>
      <c r="DH139" s="56"/>
      <c r="DI139" s="56"/>
      <c r="DJ139" s="56"/>
      <c r="DK139" s="56"/>
      <c r="DL139" s="56"/>
      <c r="DM139" s="56"/>
      <c r="DN139" s="56"/>
      <c r="DP139" s="56"/>
      <c r="DQ139" s="56"/>
      <c r="DR139" s="56"/>
      <c r="DS139" s="56"/>
      <c r="DT139" s="56"/>
      <c r="DU139" s="56"/>
      <c r="DV139" s="56"/>
      <c r="DW139" s="56"/>
      <c r="DX139" s="56"/>
      <c r="DZ139" s="56"/>
      <c r="EA139" s="56"/>
      <c r="EB139" s="56"/>
      <c r="EC139" s="56"/>
      <c r="ED139" s="56"/>
      <c r="EE139" s="56"/>
      <c r="EF139" s="56"/>
      <c r="EG139" s="56"/>
      <c r="EH139" s="56"/>
      <c r="EJ139" s="56"/>
      <c r="EK139" s="56"/>
      <c r="EL139" s="56"/>
      <c r="EM139" s="56"/>
      <c r="EN139" s="56"/>
      <c r="EO139" s="56"/>
      <c r="EP139" s="56"/>
      <c r="EQ139" s="56"/>
      <c r="ER139" s="56"/>
      <c r="ET139" s="56"/>
      <c r="EU139" s="56"/>
      <c r="EV139" s="56"/>
      <c r="EW139" s="56"/>
      <c r="EX139" s="56"/>
      <c r="EY139" s="56"/>
      <c r="EZ139" s="56"/>
      <c r="FA139" s="56"/>
      <c r="FB139" s="56"/>
      <c r="FD139" s="56"/>
      <c r="FE139" s="56"/>
      <c r="FF139" s="56"/>
      <c r="FG139" s="56"/>
      <c r="FH139" s="56"/>
      <c r="FI139" s="56"/>
      <c r="FJ139" s="56"/>
      <c r="FK139" s="56"/>
      <c r="FL139" s="56"/>
      <c r="FN139" s="56"/>
      <c r="FO139" s="56"/>
      <c r="FP139" s="56"/>
      <c r="FQ139" s="56"/>
      <c r="FR139" s="56"/>
      <c r="FS139" s="56"/>
      <c r="FT139" s="56"/>
      <c r="FU139" s="56"/>
      <c r="FV139" s="56"/>
      <c r="FX139" s="56"/>
      <c r="FY139" s="56"/>
      <c r="FZ139" s="56"/>
      <c r="GA139" s="56"/>
      <c r="GB139" s="56"/>
      <c r="GC139" s="56"/>
      <c r="GD139" s="56"/>
      <c r="GE139" s="56"/>
      <c r="GF139" s="56"/>
      <c r="GH139" s="56"/>
      <c r="GI139" s="56"/>
      <c r="GJ139" s="56"/>
      <c r="GK139" s="56"/>
      <c r="GL139" s="56"/>
      <c r="GM139" s="56"/>
      <c r="GN139" s="56"/>
      <c r="GO139" s="56"/>
      <c r="GP139" s="56"/>
      <c r="GR139" s="56"/>
      <c r="GS139" s="56"/>
      <c r="GT139" s="56"/>
      <c r="GU139" s="56"/>
      <c r="GV139" s="56"/>
      <c r="GW139" s="56"/>
      <c r="GX139" s="56"/>
      <c r="GY139" s="56"/>
      <c r="GZ139" s="56"/>
      <c r="HB139" s="56"/>
      <c r="HC139" s="56"/>
      <c r="HD139" s="56"/>
      <c r="HE139" s="56"/>
      <c r="HF139" s="56"/>
      <c r="HG139" s="56"/>
      <c r="HH139" s="56"/>
      <c r="HI139" s="56"/>
      <c r="HJ139" s="56"/>
      <c r="HL139" s="56"/>
      <c r="HM139" s="56"/>
      <c r="HN139" s="56"/>
      <c r="HO139" s="56"/>
      <c r="HP139" s="56"/>
      <c r="HQ139" s="56"/>
      <c r="HR139" s="56"/>
      <c r="HS139" s="56"/>
      <c r="HT139" s="56"/>
      <c r="HV139" s="56"/>
      <c r="HW139" s="56"/>
      <c r="HX139" s="56"/>
      <c r="HY139" s="56"/>
      <c r="HZ139" s="56"/>
      <c r="IA139" s="56"/>
      <c r="IB139" s="56"/>
      <c r="IC139" s="56"/>
      <c r="ID139" s="56"/>
      <c r="IF139" s="56"/>
      <c r="IG139" s="56"/>
      <c r="IH139" s="56"/>
      <c r="II139" s="56"/>
      <c r="IJ139" s="56"/>
      <c r="IK139" s="56"/>
      <c r="IL139" s="56"/>
      <c r="IM139" s="56"/>
      <c r="IN139" s="56"/>
      <c r="IP139" s="56"/>
      <c r="IQ139" s="56"/>
      <c r="IR139" s="56"/>
      <c r="IS139" s="56"/>
      <c r="IT139" s="56"/>
      <c r="IU139" s="56"/>
    </row>
    <row r="140" spans="1:255" ht="12.75" customHeight="1" thickBot="1" x14ac:dyDescent="0.25">
      <c r="A140" s="227"/>
      <c r="B140" s="106">
        <v>504.87</v>
      </c>
      <c r="C140" s="85" t="s">
        <v>75</v>
      </c>
      <c r="D140" s="86"/>
      <c r="E140" s="47"/>
      <c r="F140" s="47"/>
      <c r="G140" s="47"/>
      <c r="H140" s="48"/>
      <c r="I140" s="49"/>
      <c r="J140" s="56"/>
      <c r="K140" s="56"/>
      <c r="L140" s="56"/>
      <c r="M140" s="56"/>
      <c r="N140" s="56"/>
      <c r="O140" s="56"/>
      <c r="P140" s="56"/>
      <c r="Q140" s="56"/>
      <c r="R140" s="56"/>
      <c r="T140" s="56"/>
      <c r="U140" s="56"/>
      <c r="V140" s="56"/>
      <c r="W140" s="56"/>
      <c r="X140" s="56"/>
      <c r="Y140" s="56"/>
      <c r="Z140" s="56"/>
      <c r="AA140" s="56"/>
      <c r="AB140" s="56"/>
      <c r="AD140" s="56"/>
      <c r="AE140" s="56"/>
      <c r="AF140" s="56"/>
      <c r="AG140" s="56"/>
      <c r="AH140" s="56"/>
      <c r="AI140" s="56"/>
      <c r="AJ140" s="56"/>
      <c r="AK140" s="56"/>
      <c r="AL140" s="56"/>
      <c r="AN140" s="56"/>
      <c r="AO140" s="56"/>
      <c r="AP140" s="56"/>
      <c r="AQ140" s="56"/>
      <c r="AR140" s="56"/>
      <c r="AS140" s="56"/>
      <c r="AT140" s="56"/>
      <c r="AU140" s="56"/>
      <c r="AV140" s="56"/>
      <c r="AX140" s="56"/>
      <c r="AY140" s="56"/>
      <c r="AZ140" s="56"/>
      <c r="BA140" s="56"/>
      <c r="BB140" s="56"/>
      <c r="BC140" s="56"/>
      <c r="BD140" s="56"/>
      <c r="BE140" s="56"/>
      <c r="BF140" s="56"/>
      <c r="BH140" s="56"/>
      <c r="BI140" s="56"/>
      <c r="BJ140" s="56"/>
      <c r="BK140" s="56"/>
      <c r="BL140" s="56"/>
      <c r="BM140" s="56"/>
      <c r="BN140" s="56"/>
      <c r="BO140" s="56"/>
      <c r="BP140" s="56"/>
      <c r="BR140" s="56"/>
      <c r="BS140" s="56"/>
      <c r="BT140" s="56"/>
      <c r="BU140" s="56"/>
      <c r="BV140" s="56"/>
      <c r="BW140" s="56"/>
      <c r="BX140" s="56"/>
      <c r="BY140" s="56"/>
      <c r="BZ140" s="56"/>
      <c r="CB140" s="56"/>
      <c r="CC140" s="56"/>
      <c r="CD140" s="56"/>
      <c r="CE140" s="56"/>
      <c r="CF140" s="56"/>
      <c r="CG140" s="56"/>
      <c r="CH140" s="56"/>
      <c r="CI140" s="56"/>
      <c r="CJ140" s="56"/>
      <c r="CL140" s="56"/>
      <c r="CM140" s="56"/>
      <c r="CN140" s="56"/>
      <c r="CO140" s="56"/>
      <c r="CP140" s="56"/>
      <c r="CQ140" s="56"/>
      <c r="CR140" s="56"/>
      <c r="CS140" s="56"/>
      <c r="CT140" s="56"/>
      <c r="CV140" s="56"/>
      <c r="CW140" s="56"/>
      <c r="CX140" s="56"/>
      <c r="CY140" s="56"/>
      <c r="CZ140" s="56"/>
      <c r="DA140" s="56"/>
      <c r="DB140" s="56"/>
      <c r="DC140" s="56"/>
      <c r="DD140" s="56"/>
      <c r="DF140" s="56"/>
      <c r="DG140" s="56"/>
      <c r="DH140" s="56"/>
      <c r="DI140" s="56"/>
      <c r="DJ140" s="56"/>
      <c r="DK140" s="56"/>
      <c r="DL140" s="56"/>
      <c r="DM140" s="56"/>
      <c r="DN140" s="56"/>
      <c r="DP140" s="56"/>
      <c r="DQ140" s="56"/>
      <c r="DR140" s="56"/>
      <c r="DS140" s="56"/>
      <c r="DT140" s="56"/>
      <c r="DU140" s="56"/>
      <c r="DV140" s="56"/>
      <c r="DW140" s="56"/>
      <c r="DX140" s="56"/>
      <c r="DZ140" s="56"/>
      <c r="EA140" s="56"/>
      <c r="EB140" s="56"/>
      <c r="EC140" s="56"/>
      <c r="ED140" s="56"/>
      <c r="EE140" s="56"/>
      <c r="EF140" s="56"/>
      <c r="EG140" s="56"/>
      <c r="EH140" s="56"/>
      <c r="EJ140" s="56"/>
      <c r="EK140" s="56"/>
      <c r="EL140" s="56"/>
      <c r="EM140" s="56"/>
      <c r="EN140" s="56"/>
      <c r="EO140" s="56"/>
      <c r="EP140" s="56"/>
      <c r="EQ140" s="56"/>
      <c r="ER140" s="56"/>
      <c r="ET140" s="56"/>
      <c r="EU140" s="56"/>
      <c r="EV140" s="56"/>
      <c r="EW140" s="56"/>
      <c r="EX140" s="56"/>
      <c r="EY140" s="56"/>
      <c r="EZ140" s="56"/>
      <c r="FA140" s="56"/>
      <c r="FB140" s="56"/>
      <c r="FD140" s="56"/>
      <c r="FE140" s="56"/>
      <c r="FF140" s="56"/>
      <c r="FG140" s="56"/>
      <c r="FH140" s="56"/>
      <c r="FI140" s="56"/>
      <c r="FJ140" s="56"/>
      <c r="FK140" s="56"/>
      <c r="FL140" s="56"/>
      <c r="FN140" s="56"/>
      <c r="FO140" s="56"/>
      <c r="FP140" s="56"/>
      <c r="FQ140" s="56"/>
      <c r="FR140" s="56"/>
      <c r="FS140" s="56"/>
      <c r="FT140" s="56"/>
      <c r="FU140" s="56"/>
      <c r="FV140" s="56"/>
      <c r="FX140" s="56"/>
      <c r="FY140" s="56"/>
      <c r="FZ140" s="56"/>
      <c r="GA140" s="56"/>
      <c r="GB140" s="56"/>
      <c r="GC140" s="56"/>
      <c r="GD140" s="56"/>
      <c r="GE140" s="56"/>
      <c r="GF140" s="56"/>
      <c r="GH140" s="56"/>
      <c r="GI140" s="56"/>
      <c r="GJ140" s="56"/>
      <c r="GK140" s="56"/>
      <c r="GL140" s="56"/>
      <c r="GM140" s="56"/>
      <c r="GN140" s="56"/>
      <c r="GO140" s="56"/>
      <c r="GP140" s="56"/>
      <c r="GR140" s="56"/>
      <c r="GS140" s="56"/>
      <c r="GT140" s="56"/>
      <c r="GU140" s="56"/>
      <c r="GV140" s="56"/>
      <c r="GW140" s="56"/>
      <c r="GX140" s="56"/>
      <c r="GY140" s="56"/>
      <c r="GZ140" s="56"/>
      <c r="HB140" s="56"/>
      <c r="HC140" s="56"/>
      <c r="HD140" s="56"/>
      <c r="HE140" s="56"/>
      <c r="HF140" s="56"/>
      <c r="HG140" s="56"/>
      <c r="HH140" s="56"/>
      <c r="HI140" s="56"/>
      <c r="HJ140" s="56"/>
      <c r="HL140" s="56"/>
      <c r="HM140" s="56"/>
      <c r="HN140" s="56"/>
      <c r="HO140" s="56"/>
      <c r="HP140" s="56"/>
      <c r="HQ140" s="56"/>
      <c r="HR140" s="56"/>
      <c r="HS140" s="56"/>
      <c r="HT140" s="56"/>
      <c r="HV140" s="56"/>
      <c r="HW140" s="56"/>
      <c r="HX140" s="56"/>
      <c r="HY140" s="56"/>
      <c r="HZ140" s="56"/>
      <c r="IA140" s="56"/>
      <c r="IB140" s="56"/>
      <c r="IC140" s="56"/>
      <c r="ID140" s="56"/>
      <c r="IF140" s="56"/>
      <c r="IG140" s="56"/>
      <c r="IH140" s="56"/>
      <c r="II140" s="56"/>
      <c r="IJ140" s="56"/>
      <c r="IK140" s="56"/>
      <c r="IL140" s="56"/>
      <c r="IM140" s="56"/>
      <c r="IN140" s="56"/>
      <c r="IP140" s="56"/>
      <c r="IQ140" s="56"/>
      <c r="IR140" s="56"/>
      <c r="IS140" s="56"/>
      <c r="IT140" s="56"/>
      <c r="IU140" s="56"/>
    </row>
    <row r="141" spans="1:255" ht="12.75" customHeight="1" thickBot="1" x14ac:dyDescent="0.25">
      <c r="A141" s="221"/>
      <c r="B141" s="106">
        <v>551.58000000000004</v>
      </c>
      <c r="C141" s="85" t="s">
        <v>76</v>
      </c>
      <c r="D141" s="86"/>
      <c r="E141" s="47"/>
      <c r="F141" s="47"/>
      <c r="G141" s="47"/>
      <c r="H141" s="48"/>
      <c r="I141" s="49"/>
      <c r="J141" s="56"/>
      <c r="K141" s="56"/>
      <c r="L141" s="56"/>
      <c r="M141" s="56"/>
      <c r="N141" s="56"/>
      <c r="O141" s="56"/>
      <c r="P141" s="56"/>
      <c r="Q141" s="56"/>
      <c r="R141" s="56"/>
      <c r="T141" s="56"/>
      <c r="U141" s="56"/>
      <c r="V141" s="56"/>
      <c r="W141" s="56"/>
      <c r="X141" s="56"/>
      <c r="Y141" s="56"/>
      <c r="Z141" s="56"/>
      <c r="AA141" s="56"/>
      <c r="AB141" s="56"/>
      <c r="AD141" s="56"/>
      <c r="AE141" s="56"/>
      <c r="AF141" s="56"/>
      <c r="AG141" s="56"/>
      <c r="AH141" s="56"/>
      <c r="AI141" s="56"/>
      <c r="AJ141" s="56"/>
      <c r="AK141" s="56"/>
      <c r="AL141" s="56"/>
      <c r="AN141" s="56"/>
      <c r="AO141" s="56"/>
      <c r="AP141" s="56"/>
      <c r="AQ141" s="56"/>
      <c r="AR141" s="56"/>
      <c r="AS141" s="56"/>
      <c r="AT141" s="56"/>
      <c r="AU141" s="56"/>
      <c r="AV141" s="56"/>
      <c r="AX141" s="56"/>
      <c r="AY141" s="56"/>
      <c r="AZ141" s="56"/>
      <c r="BA141" s="56"/>
      <c r="BB141" s="56"/>
      <c r="BC141" s="56"/>
      <c r="BD141" s="56"/>
      <c r="BE141" s="56"/>
      <c r="BF141" s="56"/>
      <c r="BH141" s="56"/>
      <c r="BI141" s="56"/>
      <c r="BJ141" s="56"/>
      <c r="BK141" s="56"/>
      <c r="BL141" s="56"/>
      <c r="BM141" s="56"/>
      <c r="BN141" s="56"/>
      <c r="BO141" s="56"/>
      <c r="BP141" s="56"/>
      <c r="BR141" s="56"/>
      <c r="BS141" s="56"/>
      <c r="BT141" s="56"/>
      <c r="BU141" s="56"/>
      <c r="BV141" s="56"/>
      <c r="BW141" s="56"/>
      <c r="BX141" s="56"/>
      <c r="BY141" s="56"/>
      <c r="BZ141" s="56"/>
      <c r="CB141" s="56"/>
      <c r="CC141" s="56"/>
      <c r="CD141" s="56"/>
      <c r="CE141" s="56"/>
      <c r="CF141" s="56"/>
      <c r="CG141" s="56"/>
      <c r="CH141" s="56"/>
      <c r="CI141" s="56"/>
      <c r="CJ141" s="56"/>
      <c r="CL141" s="56"/>
      <c r="CM141" s="56"/>
      <c r="CN141" s="56"/>
      <c r="CO141" s="56"/>
      <c r="CP141" s="56"/>
      <c r="CQ141" s="56"/>
      <c r="CR141" s="56"/>
      <c r="CS141" s="56"/>
      <c r="CT141" s="56"/>
      <c r="CV141" s="56"/>
      <c r="CW141" s="56"/>
      <c r="CX141" s="56"/>
      <c r="CY141" s="56"/>
      <c r="CZ141" s="56"/>
      <c r="DA141" s="56"/>
      <c r="DB141" s="56"/>
      <c r="DC141" s="56"/>
      <c r="DD141" s="56"/>
      <c r="DF141" s="56"/>
      <c r="DG141" s="56"/>
      <c r="DH141" s="56"/>
      <c r="DI141" s="56"/>
      <c r="DJ141" s="56"/>
      <c r="DK141" s="56"/>
      <c r="DL141" s="56"/>
      <c r="DM141" s="56"/>
      <c r="DN141" s="56"/>
      <c r="DP141" s="56"/>
      <c r="DQ141" s="56"/>
      <c r="DR141" s="56"/>
      <c r="DS141" s="56"/>
      <c r="DT141" s="56"/>
      <c r="DU141" s="56"/>
      <c r="DV141" s="56"/>
      <c r="DW141" s="56"/>
      <c r="DX141" s="56"/>
      <c r="DZ141" s="56"/>
      <c r="EA141" s="56"/>
      <c r="EB141" s="56"/>
      <c r="EC141" s="56"/>
      <c r="ED141" s="56"/>
      <c r="EE141" s="56"/>
      <c r="EF141" s="56"/>
      <c r="EG141" s="56"/>
      <c r="EH141" s="56"/>
      <c r="EJ141" s="56"/>
      <c r="EK141" s="56"/>
      <c r="EL141" s="56"/>
      <c r="EM141" s="56"/>
      <c r="EN141" s="56"/>
      <c r="EO141" s="56"/>
      <c r="EP141" s="56"/>
      <c r="EQ141" s="56"/>
      <c r="ER141" s="56"/>
      <c r="ET141" s="56"/>
      <c r="EU141" s="56"/>
      <c r="EV141" s="56"/>
      <c r="EW141" s="56"/>
      <c r="EX141" s="56"/>
      <c r="EY141" s="56"/>
      <c r="EZ141" s="56"/>
      <c r="FA141" s="56"/>
      <c r="FB141" s="56"/>
      <c r="FD141" s="56"/>
      <c r="FE141" s="56"/>
      <c r="FF141" s="56"/>
      <c r="FG141" s="56"/>
      <c r="FH141" s="56"/>
      <c r="FI141" s="56"/>
      <c r="FJ141" s="56"/>
      <c r="FK141" s="56"/>
      <c r="FL141" s="56"/>
      <c r="FN141" s="56"/>
      <c r="FO141" s="56"/>
      <c r="FP141" s="56"/>
      <c r="FQ141" s="56"/>
      <c r="FR141" s="56"/>
      <c r="FS141" s="56"/>
      <c r="FT141" s="56"/>
      <c r="FU141" s="56"/>
      <c r="FV141" s="56"/>
      <c r="FX141" s="56"/>
      <c r="FY141" s="56"/>
      <c r="FZ141" s="56"/>
      <c r="GA141" s="56"/>
      <c r="GB141" s="56"/>
      <c r="GC141" s="56"/>
      <c r="GD141" s="56"/>
      <c r="GE141" s="56"/>
      <c r="GF141" s="56"/>
      <c r="GH141" s="56"/>
      <c r="GI141" s="56"/>
      <c r="GJ141" s="56"/>
      <c r="GK141" s="56"/>
      <c r="GL141" s="56"/>
      <c r="GM141" s="56"/>
      <c r="GN141" s="56"/>
      <c r="GO141" s="56"/>
      <c r="GP141" s="56"/>
      <c r="GR141" s="56"/>
      <c r="GS141" s="56"/>
      <c r="GT141" s="56"/>
      <c r="GU141" s="56"/>
      <c r="GV141" s="56"/>
      <c r="GW141" s="56"/>
      <c r="GX141" s="56"/>
      <c r="GY141" s="56"/>
      <c r="GZ141" s="56"/>
      <c r="HB141" s="56"/>
      <c r="HC141" s="56"/>
      <c r="HD141" s="56"/>
      <c r="HE141" s="56"/>
      <c r="HF141" s="56"/>
      <c r="HG141" s="56"/>
      <c r="HH141" s="56"/>
      <c r="HI141" s="56"/>
      <c r="HJ141" s="56"/>
      <c r="HL141" s="56"/>
      <c r="HM141" s="56"/>
      <c r="HN141" s="56"/>
      <c r="HO141" s="56"/>
      <c r="HP141" s="56"/>
      <c r="HQ141" s="56"/>
      <c r="HR141" s="56"/>
      <c r="HS141" s="56"/>
      <c r="HT141" s="56"/>
      <c r="HV141" s="56"/>
      <c r="HW141" s="56"/>
      <c r="HX141" s="56"/>
      <c r="HY141" s="56"/>
      <c r="HZ141" s="56"/>
      <c r="IA141" s="56"/>
      <c r="IB141" s="56"/>
      <c r="IC141" s="56"/>
      <c r="ID141" s="56"/>
      <c r="IF141" s="56"/>
      <c r="IG141" s="56"/>
      <c r="IH141" s="56"/>
      <c r="II141" s="56"/>
      <c r="IJ141" s="56"/>
      <c r="IK141" s="56"/>
      <c r="IL141" s="56"/>
      <c r="IM141" s="56"/>
      <c r="IN141" s="56"/>
      <c r="IP141" s="56"/>
      <c r="IQ141" s="56"/>
      <c r="IR141" s="56"/>
      <c r="IS141" s="56"/>
      <c r="IT141" s="56"/>
      <c r="IU141" s="56"/>
    </row>
    <row r="142" spans="1:255" ht="12.75" customHeight="1" thickBot="1" x14ac:dyDescent="0.25">
      <c r="A142" s="221"/>
      <c r="B142" s="106">
        <v>769.19</v>
      </c>
      <c r="C142" s="85" t="s">
        <v>77</v>
      </c>
      <c r="D142" s="86"/>
      <c r="E142" s="47"/>
      <c r="F142" s="47"/>
      <c r="G142" s="47"/>
      <c r="H142" s="48"/>
      <c r="I142" s="49"/>
      <c r="J142" s="56"/>
      <c r="K142" s="56"/>
      <c r="L142" s="56"/>
      <c r="M142" s="56"/>
      <c r="N142" s="56"/>
      <c r="O142" s="56"/>
      <c r="P142" s="56"/>
      <c r="Q142" s="56"/>
      <c r="R142" s="56"/>
      <c r="T142" s="56"/>
      <c r="U142" s="56"/>
      <c r="V142" s="56"/>
      <c r="W142" s="56"/>
      <c r="X142" s="56"/>
      <c r="Y142" s="56"/>
      <c r="Z142" s="56"/>
      <c r="AA142" s="56"/>
      <c r="AB142" s="56"/>
      <c r="AD142" s="56"/>
      <c r="AE142" s="56"/>
      <c r="AF142" s="56"/>
      <c r="AG142" s="56"/>
      <c r="AH142" s="56"/>
      <c r="AI142" s="56"/>
      <c r="AJ142" s="56"/>
      <c r="AK142" s="56"/>
      <c r="AL142" s="56"/>
      <c r="AN142" s="56"/>
      <c r="AO142" s="56"/>
      <c r="AP142" s="56"/>
      <c r="AQ142" s="56"/>
      <c r="AR142" s="56"/>
      <c r="AS142" s="56"/>
      <c r="AT142" s="56"/>
      <c r="AU142" s="56"/>
      <c r="AV142" s="56"/>
      <c r="AX142" s="56"/>
      <c r="AY142" s="56"/>
      <c r="AZ142" s="56"/>
      <c r="BA142" s="56"/>
      <c r="BB142" s="56"/>
      <c r="BC142" s="56"/>
      <c r="BD142" s="56"/>
      <c r="BE142" s="56"/>
      <c r="BF142" s="56"/>
      <c r="BH142" s="56"/>
      <c r="BI142" s="56"/>
      <c r="BJ142" s="56"/>
      <c r="BK142" s="56"/>
      <c r="BL142" s="56"/>
      <c r="BM142" s="56"/>
      <c r="BN142" s="56"/>
      <c r="BO142" s="56"/>
      <c r="BP142" s="56"/>
      <c r="BR142" s="56"/>
      <c r="BS142" s="56"/>
      <c r="BT142" s="56"/>
      <c r="BU142" s="56"/>
      <c r="BV142" s="56"/>
      <c r="BW142" s="56"/>
      <c r="BX142" s="56"/>
      <c r="BY142" s="56"/>
      <c r="BZ142" s="56"/>
      <c r="CB142" s="56"/>
      <c r="CC142" s="56"/>
      <c r="CD142" s="56"/>
      <c r="CE142" s="56"/>
      <c r="CF142" s="56"/>
      <c r="CG142" s="56"/>
      <c r="CH142" s="56"/>
      <c r="CI142" s="56"/>
      <c r="CJ142" s="56"/>
      <c r="CL142" s="56"/>
      <c r="CM142" s="56"/>
      <c r="CN142" s="56"/>
      <c r="CO142" s="56"/>
      <c r="CP142" s="56"/>
      <c r="CQ142" s="56"/>
      <c r="CR142" s="56"/>
      <c r="CS142" s="56"/>
      <c r="CT142" s="56"/>
      <c r="CV142" s="56"/>
      <c r="CW142" s="56"/>
      <c r="CX142" s="56"/>
      <c r="CY142" s="56"/>
      <c r="CZ142" s="56"/>
      <c r="DA142" s="56"/>
      <c r="DB142" s="56"/>
      <c r="DC142" s="56"/>
      <c r="DD142" s="56"/>
      <c r="DF142" s="56"/>
      <c r="DG142" s="56"/>
      <c r="DH142" s="56"/>
      <c r="DI142" s="56"/>
      <c r="DJ142" s="56"/>
      <c r="DK142" s="56"/>
      <c r="DL142" s="56"/>
      <c r="DM142" s="56"/>
      <c r="DN142" s="56"/>
      <c r="DP142" s="56"/>
      <c r="DQ142" s="56"/>
      <c r="DR142" s="56"/>
      <c r="DS142" s="56"/>
      <c r="DT142" s="56"/>
      <c r="DU142" s="56"/>
      <c r="DV142" s="56"/>
      <c r="DW142" s="56"/>
      <c r="DX142" s="56"/>
      <c r="DZ142" s="56"/>
      <c r="EA142" s="56"/>
      <c r="EB142" s="56"/>
      <c r="EC142" s="56"/>
      <c r="ED142" s="56"/>
      <c r="EE142" s="56"/>
      <c r="EF142" s="56"/>
      <c r="EG142" s="56"/>
      <c r="EH142" s="56"/>
      <c r="EJ142" s="56"/>
      <c r="EK142" s="56"/>
      <c r="EL142" s="56"/>
      <c r="EM142" s="56"/>
      <c r="EN142" s="56"/>
      <c r="EO142" s="56"/>
      <c r="EP142" s="56"/>
      <c r="EQ142" s="56"/>
      <c r="ER142" s="56"/>
      <c r="ET142" s="56"/>
      <c r="EU142" s="56"/>
      <c r="EV142" s="56"/>
      <c r="EW142" s="56"/>
      <c r="EX142" s="56"/>
      <c r="EY142" s="56"/>
      <c r="EZ142" s="56"/>
      <c r="FA142" s="56"/>
      <c r="FB142" s="56"/>
      <c r="FD142" s="56"/>
      <c r="FE142" s="56"/>
      <c r="FF142" s="56"/>
      <c r="FG142" s="56"/>
      <c r="FH142" s="56"/>
      <c r="FI142" s="56"/>
      <c r="FJ142" s="56"/>
      <c r="FK142" s="56"/>
      <c r="FL142" s="56"/>
      <c r="FN142" s="56"/>
      <c r="FO142" s="56"/>
      <c r="FP142" s="56"/>
      <c r="FQ142" s="56"/>
      <c r="FR142" s="56"/>
      <c r="FS142" s="56"/>
      <c r="FT142" s="56"/>
      <c r="FU142" s="56"/>
      <c r="FV142" s="56"/>
      <c r="FX142" s="56"/>
      <c r="FY142" s="56"/>
      <c r="FZ142" s="56"/>
      <c r="GA142" s="56"/>
      <c r="GB142" s="56"/>
      <c r="GC142" s="56"/>
      <c r="GD142" s="56"/>
      <c r="GE142" s="56"/>
      <c r="GF142" s="56"/>
      <c r="GH142" s="56"/>
      <c r="GI142" s="56"/>
      <c r="GJ142" s="56"/>
      <c r="GK142" s="56"/>
      <c r="GL142" s="56"/>
      <c r="GM142" s="56"/>
      <c r="GN142" s="56"/>
      <c r="GO142" s="56"/>
      <c r="GP142" s="56"/>
      <c r="GR142" s="56"/>
      <c r="GS142" s="56"/>
      <c r="GT142" s="56"/>
      <c r="GU142" s="56"/>
      <c r="GV142" s="56"/>
      <c r="GW142" s="56"/>
      <c r="GX142" s="56"/>
      <c r="GY142" s="56"/>
      <c r="GZ142" s="56"/>
      <c r="HB142" s="56"/>
      <c r="HC142" s="56"/>
      <c r="HD142" s="56"/>
      <c r="HE142" s="56"/>
      <c r="HF142" s="56"/>
      <c r="HG142" s="56"/>
      <c r="HH142" s="56"/>
      <c r="HI142" s="56"/>
      <c r="HJ142" s="56"/>
      <c r="HL142" s="56"/>
      <c r="HM142" s="56"/>
      <c r="HN142" s="56"/>
      <c r="HO142" s="56"/>
      <c r="HP142" s="56"/>
      <c r="HQ142" s="56"/>
      <c r="HR142" s="56"/>
      <c r="HS142" s="56"/>
      <c r="HT142" s="56"/>
      <c r="HV142" s="56"/>
      <c r="HW142" s="56"/>
      <c r="HX142" s="56"/>
      <c r="HY142" s="56"/>
      <c r="HZ142" s="56"/>
      <c r="IA142" s="56"/>
      <c r="IB142" s="56"/>
      <c r="IC142" s="56"/>
      <c r="ID142" s="56"/>
      <c r="IF142" s="56"/>
      <c r="IG142" s="56"/>
      <c r="IH142" s="56"/>
      <c r="II142" s="56"/>
      <c r="IJ142" s="56"/>
      <c r="IK142" s="56"/>
      <c r="IL142" s="56"/>
      <c r="IM142" s="56"/>
      <c r="IN142" s="56"/>
      <c r="IP142" s="56"/>
      <c r="IQ142" s="56"/>
      <c r="IR142" s="56"/>
      <c r="IS142" s="56"/>
      <c r="IT142" s="56"/>
      <c r="IU142" s="56"/>
    </row>
    <row r="143" spans="1:255" ht="12.75" customHeight="1" thickBot="1" x14ac:dyDescent="0.25">
      <c r="A143" s="221"/>
      <c r="B143" s="106">
        <v>593.12</v>
      </c>
      <c r="C143" s="85" t="s">
        <v>78</v>
      </c>
      <c r="D143" s="86"/>
      <c r="E143" s="47"/>
      <c r="F143" s="47"/>
      <c r="G143" s="47"/>
      <c r="H143" s="48"/>
      <c r="I143" s="49"/>
      <c r="J143" s="56"/>
      <c r="K143" s="56"/>
      <c r="L143" s="56"/>
      <c r="M143" s="56"/>
      <c r="N143" s="56"/>
      <c r="O143" s="56"/>
      <c r="P143" s="56"/>
      <c r="Q143" s="56"/>
      <c r="R143" s="56"/>
      <c r="T143" s="56"/>
      <c r="U143" s="56"/>
      <c r="V143" s="56"/>
      <c r="W143" s="56"/>
      <c r="X143" s="56"/>
      <c r="Y143" s="56"/>
      <c r="Z143" s="56"/>
      <c r="AA143" s="56"/>
      <c r="AB143" s="56"/>
      <c r="AD143" s="56"/>
      <c r="AE143" s="56"/>
      <c r="AF143" s="56"/>
      <c r="AG143" s="56"/>
      <c r="AH143" s="56"/>
      <c r="AI143" s="56"/>
      <c r="AJ143" s="56"/>
      <c r="AK143" s="56"/>
      <c r="AL143" s="56"/>
      <c r="AN143" s="56"/>
      <c r="AO143" s="56"/>
      <c r="AP143" s="56"/>
      <c r="AQ143" s="56"/>
      <c r="AR143" s="56"/>
      <c r="AS143" s="56"/>
      <c r="AT143" s="56"/>
      <c r="AU143" s="56"/>
      <c r="AV143" s="56"/>
      <c r="AX143" s="56"/>
      <c r="AY143" s="56"/>
      <c r="AZ143" s="56"/>
      <c r="BA143" s="56"/>
      <c r="BB143" s="56"/>
      <c r="BC143" s="56"/>
      <c r="BD143" s="56"/>
      <c r="BE143" s="56"/>
      <c r="BF143" s="56"/>
      <c r="BH143" s="56"/>
      <c r="BI143" s="56"/>
      <c r="BJ143" s="56"/>
      <c r="BK143" s="56"/>
      <c r="BL143" s="56"/>
      <c r="BM143" s="56"/>
      <c r="BN143" s="56"/>
      <c r="BO143" s="56"/>
      <c r="BP143" s="56"/>
      <c r="BR143" s="56"/>
      <c r="BS143" s="56"/>
      <c r="BT143" s="56"/>
      <c r="BU143" s="56"/>
      <c r="BV143" s="56"/>
      <c r="BW143" s="56"/>
      <c r="BX143" s="56"/>
      <c r="BY143" s="56"/>
      <c r="BZ143" s="56"/>
      <c r="CB143" s="56"/>
      <c r="CC143" s="56"/>
      <c r="CD143" s="56"/>
      <c r="CE143" s="56"/>
      <c r="CF143" s="56"/>
      <c r="CG143" s="56"/>
      <c r="CH143" s="56"/>
      <c r="CI143" s="56"/>
      <c r="CJ143" s="56"/>
      <c r="CL143" s="56"/>
      <c r="CM143" s="56"/>
      <c r="CN143" s="56"/>
      <c r="CO143" s="56"/>
      <c r="CP143" s="56"/>
      <c r="CQ143" s="56"/>
      <c r="CR143" s="56"/>
      <c r="CS143" s="56"/>
      <c r="CT143" s="56"/>
      <c r="CV143" s="56"/>
      <c r="CW143" s="56"/>
      <c r="CX143" s="56"/>
      <c r="CY143" s="56"/>
      <c r="CZ143" s="56"/>
      <c r="DA143" s="56"/>
      <c r="DB143" s="56"/>
      <c r="DC143" s="56"/>
      <c r="DD143" s="56"/>
      <c r="DF143" s="56"/>
      <c r="DG143" s="56"/>
      <c r="DH143" s="56"/>
      <c r="DI143" s="56"/>
      <c r="DJ143" s="56"/>
      <c r="DK143" s="56"/>
      <c r="DL143" s="56"/>
      <c r="DM143" s="56"/>
      <c r="DN143" s="56"/>
      <c r="DP143" s="56"/>
      <c r="DQ143" s="56"/>
      <c r="DR143" s="56"/>
      <c r="DS143" s="56"/>
      <c r="DT143" s="56"/>
      <c r="DU143" s="56"/>
      <c r="DV143" s="56"/>
      <c r="DW143" s="56"/>
      <c r="DX143" s="56"/>
      <c r="DZ143" s="56"/>
      <c r="EA143" s="56"/>
      <c r="EB143" s="56"/>
      <c r="EC143" s="56"/>
      <c r="ED143" s="56"/>
      <c r="EE143" s="56"/>
      <c r="EF143" s="56"/>
      <c r="EG143" s="56"/>
      <c r="EH143" s="56"/>
      <c r="EJ143" s="56"/>
      <c r="EK143" s="56"/>
      <c r="EL143" s="56"/>
      <c r="EM143" s="56"/>
      <c r="EN143" s="56"/>
      <c r="EO143" s="56"/>
      <c r="EP143" s="56"/>
      <c r="EQ143" s="56"/>
      <c r="ER143" s="56"/>
      <c r="ET143" s="56"/>
      <c r="EU143" s="56"/>
      <c r="EV143" s="56"/>
      <c r="EW143" s="56"/>
      <c r="EX143" s="56"/>
      <c r="EY143" s="56"/>
      <c r="EZ143" s="56"/>
      <c r="FA143" s="56"/>
      <c r="FB143" s="56"/>
      <c r="FD143" s="56"/>
      <c r="FE143" s="56"/>
      <c r="FF143" s="56"/>
      <c r="FG143" s="56"/>
      <c r="FH143" s="56"/>
      <c r="FI143" s="56"/>
      <c r="FJ143" s="56"/>
      <c r="FK143" s="56"/>
      <c r="FL143" s="56"/>
      <c r="FN143" s="56"/>
      <c r="FO143" s="56"/>
      <c r="FP143" s="56"/>
      <c r="FQ143" s="56"/>
      <c r="FR143" s="56"/>
      <c r="FS143" s="56"/>
      <c r="FT143" s="56"/>
      <c r="FU143" s="56"/>
      <c r="FV143" s="56"/>
      <c r="FX143" s="56"/>
      <c r="FY143" s="56"/>
      <c r="FZ143" s="56"/>
      <c r="GA143" s="56"/>
      <c r="GB143" s="56"/>
      <c r="GC143" s="56"/>
      <c r="GD143" s="56"/>
      <c r="GE143" s="56"/>
      <c r="GF143" s="56"/>
      <c r="GH143" s="56"/>
      <c r="GI143" s="56"/>
      <c r="GJ143" s="56"/>
      <c r="GK143" s="56"/>
      <c r="GL143" s="56"/>
      <c r="GM143" s="56"/>
      <c r="GN143" s="56"/>
      <c r="GO143" s="56"/>
      <c r="GP143" s="56"/>
      <c r="GR143" s="56"/>
      <c r="GS143" s="56"/>
      <c r="GT143" s="56"/>
      <c r="GU143" s="56"/>
      <c r="GV143" s="56"/>
      <c r="GW143" s="56"/>
      <c r="GX143" s="56"/>
      <c r="GY143" s="56"/>
      <c r="GZ143" s="56"/>
      <c r="HB143" s="56"/>
      <c r="HC143" s="56"/>
      <c r="HD143" s="56"/>
      <c r="HE143" s="56"/>
      <c r="HF143" s="56"/>
      <c r="HG143" s="56"/>
      <c r="HH143" s="56"/>
      <c r="HI143" s="56"/>
      <c r="HJ143" s="56"/>
      <c r="HL143" s="56"/>
      <c r="HM143" s="56"/>
      <c r="HN143" s="56"/>
      <c r="HO143" s="56"/>
      <c r="HP143" s="56"/>
      <c r="HQ143" s="56"/>
      <c r="HR143" s="56"/>
      <c r="HS143" s="56"/>
      <c r="HT143" s="56"/>
      <c r="HV143" s="56"/>
      <c r="HW143" s="56"/>
      <c r="HX143" s="56"/>
      <c r="HY143" s="56"/>
      <c r="HZ143" s="56"/>
      <c r="IA143" s="56"/>
      <c r="IB143" s="56"/>
      <c r="IC143" s="56"/>
      <c r="ID143" s="56"/>
      <c r="IF143" s="56"/>
      <c r="IG143" s="56"/>
      <c r="IH143" s="56"/>
      <c r="II143" s="56"/>
      <c r="IJ143" s="56"/>
      <c r="IK143" s="56"/>
      <c r="IL143" s="56"/>
      <c r="IM143" s="56"/>
      <c r="IN143" s="56"/>
      <c r="IP143" s="56"/>
      <c r="IQ143" s="56"/>
      <c r="IR143" s="56"/>
      <c r="IS143" s="56"/>
      <c r="IT143" s="56"/>
      <c r="IU143" s="56"/>
    </row>
    <row r="144" spans="1:255" ht="12.75" customHeight="1" thickBot="1" x14ac:dyDescent="0.25">
      <c r="A144" s="221"/>
      <c r="B144" s="106">
        <v>752.09</v>
      </c>
      <c r="C144" s="85" t="s">
        <v>79</v>
      </c>
      <c r="D144" s="86"/>
      <c r="E144" s="47"/>
      <c r="F144" s="47"/>
      <c r="G144" s="47"/>
      <c r="H144" s="48"/>
      <c r="I144" s="49"/>
      <c r="J144" s="56"/>
      <c r="K144" s="56"/>
      <c r="L144" s="56"/>
      <c r="M144" s="56"/>
      <c r="N144" s="56"/>
      <c r="O144" s="56"/>
      <c r="P144" s="56"/>
      <c r="Q144" s="56"/>
      <c r="R144" s="56"/>
      <c r="T144" s="56"/>
      <c r="U144" s="56"/>
      <c r="V144" s="56"/>
      <c r="W144" s="56"/>
      <c r="X144" s="56"/>
      <c r="Y144" s="56"/>
      <c r="Z144" s="56"/>
      <c r="AA144" s="56"/>
      <c r="AB144" s="56"/>
      <c r="AD144" s="56"/>
      <c r="AE144" s="56"/>
      <c r="AF144" s="56"/>
      <c r="AG144" s="56"/>
      <c r="AH144" s="56"/>
      <c r="AI144" s="56"/>
      <c r="AJ144" s="56"/>
      <c r="AK144" s="56"/>
      <c r="AL144" s="56"/>
      <c r="AN144" s="56"/>
      <c r="AO144" s="56"/>
      <c r="AP144" s="56"/>
      <c r="AQ144" s="56"/>
      <c r="AR144" s="56"/>
      <c r="AS144" s="56"/>
      <c r="AT144" s="56"/>
      <c r="AU144" s="56"/>
      <c r="AV144" s="56"/>
      <c r="AX144" s="56"/>
      <c r="AY144" s="56"/>
      <c r="AZ144" s="56"/>
      <c r="BA144" s="56"/>
      <c r="BB144" s="56"/>
      <c r="BC144" s="56"/>
      <c r="BD144" s="56"/>
      <c r="BE144" s="56"/>
      <c r="BF144" s="56"/>
      <c r="BH144" s="56"/>
      <c r="BI144" s="56"/>
      <c r="BJ144" s="56"/>
      <c r="BK144" s="56"/>
      <c r="BL144" s="56"/>
      <c r="BM144" s="56"/>
      <c r="BN144" s="56"/>
      <c r="BO144" s="56"/>
      <c r="BP144" s="56"/>
      <c r="BR144" s="56"/>
      <c r="BS144" s="56"/>
      <c r="BT144" s="56"/>
      <c r="BU144" s="56"/>
      <c r="BV144" s="56"/>
      <c r="BW144" s="56"/>
      <c r="BX144" s="56"/>
      <c r="BY144" s="56"/>
      <c r="BZ144" s="56"/>
      <c r="CB144" s="56"/>
      <c r="CC144" s="56"/>
      <c r="CD144" s="56"/>
      <c r="CE144" s="56"/>
      <c r="CF144" s="56"/>
      <c r="CG144" s="56"/>
      <c r="CH144" s="56"/>
      <c r="CI144" s="56"/>
      <c r="CJ144" s="56"/>
      <c r="CL144" s="56"/>
      <c r="CM144" s="56"/>
      <c r="CN144" s="56"/>
      <c r="CO144" s="56"/>
      <c r="CP144" s="56"/>
      <c r="CQ144" s="56"/>
      <c r="CR144" s="56"/>
      <c r="CS144" s="56"/>
      <c r="CT144" s="56"/>
      <c r="CV144" s="56"/>
      <c r="CW144" s="56"/>
      <c r="CX144" s="56"/>
      <c r="CY144" s="56"/>
      <c r="CZ144" s="56"/>
      <c r="DA144" s="56"/>
      <c r="DB144" s="56"/>
      <c r="DC144" s="56"/>
      <c r="DD144" s="56"/>
      <c r="DF144" s="56"/>
      <c r="DG144" s="56"/>
      <c r="DH144" s="56"/>
      <c r="DI144" s="56"/>
      <c r="DJ144" s="56"/>
      <c r="DK144" s="56"/>
      <c r="DL144" s="56"/>
      <c r="DM144" s="56"/>
      <c r="DN144" s="56"/>
      <c r="DP144" s="56"/>
      <c r="DQ144" s="56"/>
      <c r="DR144" s="56"/>
      <c r="DS144" s="56"/>
      <c r="DT144" s="56"/>
      <c r="DU144" s="56"/>
      <c r="DV144" s="56"/>
      <c r="DW144" s="56"/>
      <c r="DX144" s="56"/>
      <c r="DZ144" s="56"/>
      <c r="EA144" s="56"/>
      <c r="EB144" s="56"/>
      <c r="EC144" s="56"/>
      <c r="ED144" s="56"/>
      <c r="EE144" s="56"/>
      <c r="EF144" s="56"/>
      <c r="EG144" s="56"/>
      <c r="EH144" s="56"/>
      <c r="EJ144" s="56"/>
      <c r="EK144" s="56"/>
      <c r="EL144" s="56"/>
      <c r="EM144" s="56"/>
      <c r="EN144" s="56"/>
      <c r="EO144" s="56"/>
      <c r="EP144" s="56"/>
      <c r="EQ144" s="56"/>
      <c r="ER144" s="56"/>
      <c r="ET144" s="56"/>
      <c r="EU144" s="56"/>
      <c r="EV144" s="56"/>
      <c r="EW144" s="56"/>
      <c r="EX144" s="56"/>
      <c r="EY144" s="56"/>
      <c r="EZ144" s="56"/>
      <c r="FA144" s="56"/>
      <c r="FB144" s="56"/>
      <c r="FD144" s="56"/>
      <c r="FE144" s="56"/>
      <c r="FF144" s="56"/>
      <c r="FG144" s="56"/>
      <c r="FH144" s="56"/>
      <c r="FI144" s="56"/>
      <c r="FJ144" s="56"/>
      <c r="FK144" s="56"/>
      <c r="FL144" s="56"/>
      <c r="FN144" s="56"/>
      <c r="FO144" s="56"/>
      <c r="FP144" s="56"/>
      <c r="FQ144" s="56"/>
      <c r="FR144" s="56"/>
      <c r="FS144" s="56"/>
      <c r="FT144" s="56"/>
      <c r="FU144" s="56"/>
      <c r="FV144" s="56"/>
      <c r="FX144" s="56"/>
      <c r="FY144" s="56"/>
      <c r="FZ144" s="56"/>
      <c r="GA144" s="56"/>
      <c r="GB144" s="56"/>
      <c r="GC144" s="56"/>
      <c r="GD144" s="56"/>
      <c r="GE144" s="56"/>
      <c r="GF144" s="56"/>
      <c r="GH144" s="56"/>
      <c r="GI144" s="56"/>
      <c r="GJ144" s="56"/>
      <c r="GK144" s="56"/>
      <c r="GL144" s="56"/>
      <c r="GM144" s="56"/>
      <c r="GN144" s="56"/>
      <c r="GO144" s="56"/>
      <c r="GP144" s="56"/>
      <c r="GR144" s="56"/>
      <c r="GS144" s="56"/>
      <c r="GT144" s="56"/>
      <c r="GU144" s="56"/>
      <c r="GV144" s="56"/>
      <c r="GW144" s="56"/>
      <c r="GX144" s="56"/>
      <c r="GY144" s="56"/>
      <c r="GZ144" s="56"/>
      <c r="HB144" s="56"/>
      <c r="HC144" s="56"/>
      <c r="HD144" s="56"/>
      <c r="HE144" s="56"/>
      <c r="HF144" s="56"/>
      <c r="HG144" s="56"/>
      <c r="HH144" s="56"/>
      <c r="HI144" s="56"/>
      <c r="HJ144" s="56"/>
      <c r="HL144" s="56"/>
      <c r="HM144" s="56"/>
      <c r="HN144" s="56"/>
      <c r="HO144" s="56"/>
      <c r="HP144" s="56"/>
      <c r="HQ144" s="56"/>
      <c r="HR144" s="56"/>
      <c r="HS144" s="56"/>
      <c r="HT144" s="56"/>
      <c r="HV144" s="56"/>
      <c r="HW144" s="56"/>
      <c r="HX144" s="56"/>
      <c r="HY144" s="56"/>
      <c r="HZ144" s="56"/>
      <c r="IA144" s="56"/>
      <c r="IB144" s="56"/>
      <c r="IC144" s="56"/>
      <c r="ID144" s="56"/>
      <c r="IF144" s="56"/>
      <c r="IG144" s="56"/>
      <c r="IH144" s="56"/>
      <c r="II144" s="56"/>
      <c r="IJ144" s="56"/>
      <c r="IK144" s="56"/>
      <c r="IL144" s="56"/>
      <c r="IM144" s="56"/>
      <c r="IN144" s="56"/>
      <c r="IP144" s="56"/>
      <c r="IQ144" s="56"/>
      <c r="IR144" s="56"/>
      <c r="IS144" s="56"/>
      <c r="IT144" s="56"/>
      <c r="IU144" s="56"/>
    </row>
    <row r="145" spans="1:255" ht="12.75" customHeight="1" thickBot="1" x14ac:dyDescent="0.25">
      <c r="A145" s="221"/>
      <c r="B145" s="106">
        <v>556.88</v>
      </c>
      <c r="C145" s="85" t="s">
        <v>80</v>
      </c>
      <c r="D145" s="86"/>
      <c r="E145" s="47"/>
      <c r="F145" s="47"/>
      <c r="G145" s="47"/>
      <c r="H145" s="48"/>
      <c r="I145" s="49"/>
      <c r="J145" s="56"/>
      <c r="K145" s="56"/>
      <c r="L145" s="56"/>
      <c r="M145" s="56"/>
      <c r="N145" s="56"/>
      <c r="O145" s="56"/>
      <c r="P145" s="56"/>
      <c r="Q145" s="56"/>
      <c r="R145" s="56"/>
      <c r="T145" s="56"/>
      <c r="U145" s="56"/>
      <c r="V145" s="56"/>
      <c r="W145" s="56"/>
      <c r="X145" s="56"/>
      <c r="Y145" s="56"/>
      <c r="Z145" s="56"/>
      <c r="AA145" s="56"/>
      <c r="AB145" s="56"/>
      <c r="AD145" s="56"/>
      <c r="AE145" s="56"/>
      <c r="AF145" s="56"/>
      <c r="AG145" s="56"/>
      <c r="AH145" s="56"/>
      <c r="AI145" s="56"/>
      <c r="AJ145" s="56"/>
      <c r="AK145" s="56"/>
      <c r="AL145" s="56"/>
      <c r="AN145" s="56"/>
      <c r="AO145" s="56"/>
      <c r="AP145" s="56"/>
      <c r="AQ145" s="56"/>
      <c r="AR145" s="56"/>
      <c r="AS145" s="56"/>
      <c r="AT145" s="56"/>
      <c r="AU145" s="56"/>
      <c r="AV145" s="56"/>
      <c r="AX145" s="56"/>
      <c r="AY145" s="56"/>
      <c r="AZ145" s="56"/>
      <c r="BA145" s="56"/>
      <c r="BB145" s="56"/>
      <c r="BC145" s="56"/>
      <c r="BD145" s="56"/>
      <c r="BE145" s="56"/>
      <c r="BF145" s="56"/>
      <c r="BH145" s="56"/>
      <c r="BI145" s="56"/>
      <c r="BJ145" s="56"/>
      <c r="BK145" s="56"/>
      <c r="BL145" s="56"/>
      <c r="BM145" s="56"/>
      <c r="BN145" s="56"/>
      <c r="BO145" s="56"/>
      <c r="BP145" s="56"/>
      <c r="BR145" s="56"/>
      <c r="BS145" s="56"/>
      <c r="BT145" s="56"/>
      <c r="BU145" s="56"/>
      <c r="BV145" s="56"/>
      <c r="BW145" s="56"/>
      <c r="BX145" s="56"/>
      <c r="BY145" s="56"/>
      <c r="BZ145" s="56"/>
      <c r="CB145" s="56"/>
      <c r="CC145" s="56"/>
      <c r="CD145" s="56"/>
      <c r="CE145" s="56"/>
      <c r="CF145" s="56"/>
      <c r="CG145" s="56"/>
      <c r="CH145" s="56"/>
      <c r="CI145" s="56"/>
      <c r="CJ145" s="56"/>
      <c r="CL145" s="56"/>
      <c r="CM145" s="56"/>
      <c r="CN145" s="56"/>
      <c r="CO145" s="56"/>
      <c r="CP145" s="56"/>
      <c r="CQ145" s="56"/>
      <c r="CR145" s="56"/>
      <c r="CS145" s="56"/>
      <c r="CT145" s="56"/>
      <c r="CV145" s="56"/>
      <c r="CW145" s="56"/>
      <c r="CX145" s="56"/>
      <c r="CY145" s="56"/>
      <c r="CZ145" s="56"/>
      <c r="DA145" s="56"/>
      <c r="DB145" s="56"/>
      <c r="DC145" s="56"/>
      <c r="DD145" s="56"/>
      <c r="DF145" s="56"/>
      <c r="DG145" s="56"/>
      <c r="DH145" s="56"/>
      <c r="DI145" s="56"/>
      <c r="DJ145" s="56"/>
      <c r="DK145" s="56"/>
      <c r="DL145" s="56"/>
      <c r="DM145" s="56"/>
      <c r="DN145" s="56"/>
      <c r="DP145" s="56"/>
      <c r="DQ145" s="56"/>
      <c r="DR145" s="56"/>
      <c r="DS145" s="56"/>
      <c r="DT145" s="56"/>
      <c r="DU145" s="56"/>
      <c r="DV145" s="56"/>
      <c r="DW145" s="56"/>
      <c r="DX145" s="56"/>
      <c r="DZ145" s="56"/>
      <c r="EA145" s="56"/>
      <c r="EB145" s="56"/>
      <c r="EC145" s="56"/>
      <c r="ED145" s="56"/>
      <c r="EE145" s="56"/>
      <c r="EF145" s="56"/>
      <c r="EG145" s="56"/>
      <c r="EH145" s="56"/>
      <c r="EJ145" s="56"/>
      <c r="EK145" s="56"/>
      <c r="EL145" s="56"/>
      <c r="EM145" s="56"/>
      <c r="EN145" s="56"/>
      <c r="EO145" s="56"/>
      <c r="EP145" s="56"/>
      <c r="EQ145" s="56"/>
      <c r="ER145" s="56"/>
      <c r="ET145" s="56"/>
      <c r="EU145" s="56"/>
      <c r="EV145" s="56"/>
      <c r="EW145" s="56"/>
      <c r="EX145" s="56"/>
      <c r="EY145" s="56"/>
      <c r="EZ145" s="56"/>
      <c r="FA145" s="56"/>
      <c r="FB145" s="56"/>
      <c r="FD145" s="56"/>
      <c r="FE145" s="56"/>
      <c r="FF145" s="56"/>
      <c r="FG145" s="56"/>
      <c r="FH145" s="56"/>
      <c r="FI145" s="56"/>
      <c r="FJ145" s="56"/>
      <c r="FK145" s="56"/>
      <c r="FL145" s="56"/>
      <c r="FN145" s="56"/>
      <c r="FO145" s="56"/>
      <c r="FP145" s="56"/>
      <c r="FQ145" s="56"/>
      <c r="FR145" s="56"/>
      <c r="FS145" s="56"/>
      <c r="FT145" s="56"/>
      <c r="FU145" s="56"/>
      <c r="FV145" s="56"/>
      <c r="FX145" s="56"/>
      <c r="FY145" s="56"/>
      <c r="FZ145" s="56"/>
      <c r="GA145" s="56"/>
      <c r="GB145" s="56"/>
      <c r="GC145" s="56"/>
      <c r="GD145" s="56"/>
      <c r="GE145" s="56"/>
      <c r="GF145" s="56"/>
      <c r="GH145" s="56"/>
      <c r="GI145" s="56"/>
      <c r="GJ145" s="56"/>
      <c r="GK145" s="56"/>
      <c r="GL145" s="56"/>
      <c r="GM145" s="56"/>
      <c r="GN145" s="56"/>
      <c r="GO145" s="56"/>
      <c r="GP145" s="56"/>
      <c r="GR145" s="56"/>
      <c r="GS145" s="56"/>
      <c r="GT145" s="56"/>
      <c r="GU145" s="56"/>
      <c r="GV145" s="56"/>
      <c r="GW145" s="56"/>
      <c r="GX145" s="56"/>
      <c r="GY145" s="56"/>
      <c r="GZ145" s="56"/>
      <c r="HB145" s="56"/>
      <c r="HC145" s="56"/>
      <c r="HD145" s="56"/>
      <c r="HE145" s="56"/>
      <c r="HF145" s="56"/>
      <c r="HG145" s="56"/>
      <c r="HH145" s="56"/>
      <c r="HI145" s="56"/>
      <c r="HJ145" s="56"/>
      <c r="HL145" s="56"/>
      <c r="HM145" s="56"/>
      <c r="HN145" s="56"/>
      <c r="HO145" s="56"/>
      <c r="HP145" s="56"/>
      <c r="HQ145" s="56"/>
      <c r="HR145" s="56"/>
      <c r="HS145" s="56"/>
      <c r="HT145" s="56"/>
      <c r="HV145" s="56"/>
      <c r="HW145" s="56"/>
      <c r="HX145" s="56"/>
      <c r="HY145" s="56"/>
      <c r="HZ145" s="56"/>
      <c r="IA145" s="56"/>
      <c r="IB145" s="56"/>
      <c r="IC145" s="56"/>
      <c r="ID145" s="56"/>
      <c r="IF145" s="56"/>
      <c r="IG145" s="56"/>
      <c r="IH145" s="56"/>
      <c r="II145" s="56"/>
      <c r="IJ145" s="56"/>
      <c r="IK145" s="56"/>
      <c r="IL145" s="56"/>
      <c r="IM145" s="56"/>
      <c r="IN145" s="56"/>
      <c r="IP145" s="56"/>
      <c r="IQ145" s="56"/>
      <c r="IR145" s="56"/>
      <c r="IS145" s="56"/>
      <c r="IT145" s="56"/>
      <c r="IU145" s="56"/>
    </row>
    <row r="146" spans="1:255" ht="13.5" thickBot="1" x14ac:dyDescent="0.25">
      <c r="A146" s="221"/>
      <c r="B146" s="185"/>
      <c r="C146" s="70" t="s">
        <v>87</v>
      </c>
      <c r="D146" s="163"/>
      <c r="E146" s="53"/>
      <c r="F146" s="53"/>
      <c r="G146" s="53"/>
      <c r="H146" s="153"/>
      <c r="I146" s="49">
        <v>373.09</v>
      </c>
      <c r="J146" s="56"/>
      <c r="K146" s="56"/>
      <c r="L146" s="56"/>
      <c r="M146" s="56"/>
      <c r="N146" s="56"/>
      <c r="O146" s="56"/>
      <c r="P146" s="56"/>
      <c r="Q146" s="56"/>
      <c r="R146" s="56"/>
      <c r="T146" s="56"/>
      <c r="U146" s="56"/>
      <c r="V146" s="56"/>
      <c r="W146" s="56"/>
      <c r="X146" s="56"/>
      <c r="Y146" s="56"/>
      <c r="Z146" s="56"/>
      <c r="AA146" s="56"/>
      <c r="AB146" s="56"/>
      <c r="AD146" s="56"/>
      <c r="AE146" s="56"/>
      <c r="AF146" s="56"/>
      <c r="AG146" s="56"/>
      <c r="AH146" s="56"/>
      <c r="AI146" s="56"/>
      <c r="AJ146" s="56"/>
      <c r="AK146" s="56"/>
      <c r="AL146" s="56"/>
      <c r="AN146" s="56"/>
      <c r="AO146" s="56"/>
      <c r="AP146" s="56"/>
      <c r="AQ146" s="56"/>
      <c r="AR146" s="56"/>
      <c r="AS146" s="56"/>
      <c r="AT146" s="56"/>
      <c r="AU146" s="56"/>
      <c r="AV146" s="56"/>
      <c r="AX146" s="56"/>
      <c r="AY146" s="56"/>
      <c r="AZ146" s="56"/>
      <c r="BA146" s="56"/>
      <c r="BB146" s="56"/>
      <c r="BC146" s="56"/>
      <c r="BD146" s="56"/>
      <c r="BE146" s="56"/>
      <c r="BF146" s="56"/>
      <c r="BH146" s="56"/>
      <c r="BI146" s="56"/>
      <c r="BJ146" s="56"/>
      <c r="BK146" s="56"/>
      <c r="BL146" s="56"/>
      <c r="BM146" s="56"/>
      <c r="BN146" s="56"/>
      <c r="BO146" s="56"/>
      <c r="BP146" s="56"/>
      <c r="BR146" s="56"/>
      <c r="BS146" s="56"/>
      <c r="BT146" s="56"/>
      <c r="BU146" s="56"/>
      <c r="BV146" s="56"/>
      <c r="BW146" s="56"/>
      <c r="BX146" s="56"/>
      <c r="BY146" s="56"/>
      <c r="BZ146" s="56"/>
      <c r="CB146" s="56"/>
      <c r="CC146" s="56"/>
      <c r="CD146" s="56"/>
      <c r="CE146" s="56"/>
      <c r="CF146" s="56"/>
      <c r="CG146" s="56"/>
      <c r="CH146" s="56"/>
      <c r="CI146" s="56"/>
      <c r="CJ146" s="56"/>
      <c r="CL146" s="56"/>
      <c r="CM146" s="56"/>
      <c r="CN146" s="56"/>
      <c r="CO146" s="56"/>
      <c r="CP146" s="56"/>
      <c r="CQ146" s="56"/>
      <c r="CR146" s="56"/>
      <c r="CS146" s="56"/>
      <c r="CT146" s="56"/>
      <c r="CV146" s="56"/>
      <c r="CW146" s="56"/>
      <c r="CX146" s="56"/>
      <c r="CY146" s="56"/>
      <c r="CZ146" s="56"/>
      <c r="DA146" s="56"/>
      <c r="DB146" s="56"/>
      <c r="DC146" s="56"/>
      <c r="DD146" s="56"/>
      <c r="DF146" s="56"/>
      <c r="DG146" s="56"/>
      <c r="DH146" s="56"/>
      <c r="DI146" s="56"/>
      <c r="DJ146" s="56"/>
      <c r="DK146" s="56"/>
      <c r="DL146" s="56"/>
      <c r="DM146" s="56"/>
      <c r="DN146" s="56"/>
      <c r="DP146" s="56"/>
      <c r="DQ146" s="56"/>
      <c r="DR146" s="56"/>
      <c r="DS146" s="56"/>
      <c r="DT146" s="56"/>
      <c r="DU146" s="56"/>
      <c r="DV146" s="56"/>
      <c r="DW146" s="56"/>
      <c r="DX146" s="56"/>
      <c r="DZ146" s="56"/>
      <c r="EA146" s="56"/>
      <c r="EB146" s="56"/>
      <c r="EC146" s="56"/>
      <c r="ED146" s="56"/>
      <c r="EE146" s="56"/>
      <c r="EF146" s="56"/>
      <c r="EG146" s="56"/>
      <c r="EH146" s="56"/>
      <c r="EJ146" s="56"/>
      <c r="EK146" s="56"/>
      <c r="EL146" s="56"/>
      <c r="EM146" s="56"/>
      <c r="EN146" s="56"/>
      <c r="EO146" s="56"/>
      <c r="EP146" s="56"/>
      <c r="EQ146" s="56"/>
      <c r="ER146" s="56"/>
      <c r="ET146" s="56"/>
      <c r="EU146" s="56"/>
      <c r="EV146" s="56"/>
      <c r="EW146" s="56"/>
      <c r="EX146" s="56"/>
      <c r="EY146" s="56"/>
      <c r="EZ146" s="56"/>
      <c r="FA146" s="56"/>
      <c r="FB146" s="56"/>
      <c r="FD146" s="56"/>
      <c r="FE146" s="56"/>
      <c r="FF146" s="56"/>
      <c r="FG146" s="56"/>
      <c r="FH146" s="56"/>
      <c r="FI146" s="56"/>
      <c r="FJ146" s="56"/>
      <c r="FK146" s="56"/>
      <c r="FL146" s="56"/>
      <c r="FN146" s="56"/>
      <c r="FO146" s="56"/>
      <c r="FP146" s="56"/>
      <c r="FQ146" s="56"/>
      <c r="FR146" s="56"/>
      <c r="FS146" s="56"/>
      <c r="FT146" s="56"/>
      <c r="FU146" s="56"/>
      <c r="FV146" s="56"/>
      <c r="FX146" s="56"/>
      <c r="FY146" s="56"/>
      <c r="FZ146" s="56"/>
      <c r="GA146" s="56"/>
      <c r="GB146" s="56"/>
      <c r="GC146" s="56"/>
      <c r="GD146" s="56"/>
      <c r="GE146" s="56"/>
      <c r="GF146" s="56"/>
      <c r="GH146" s="56"/>
      <c r="GI146" s="56"/>
      <c r="GJ146" s="56"/>
      <c r="GK146" s="56"/>
      <c r="GL146" s="56"/>
      <c r="GM146" s="56"/>
      <c r="GN146" s="56"/>
      <c r="GO146" s="56"/>
      <c r="GP146" s="56"/>
      <c r="GR146" s="56"/>
      <c r="GS146" s="56"/>
      <c r="GT146" s="56"/>
      <c r="GU146" s="56"/>
      <c r="GV146" s="56"/>
      <c r="GW146" s="56"/>
      <c r="GX146" s="56"/>
      <c r="GY146" s="56"/>
      <c r="GZ146" s="56"/>
      <c r="HB146" s="56"/>
      <c r="HC146" s="56"/>
      <c r="HD146" s="56"/>
      <c r="HE146" s="56"/>
      <c r="HF146" s="56"/>
      <c r="HG146" s="56"/>
      <c r="HH146" s="56"/>
      <c r="HI146" s="56"/>
      <c r="HJ146" s="56"/>
      <c r="HL146" s="56"/>
      <c r="HM146" s="56"/>
      <c r="HN146" s="56"/>
      <c r="HO146" s="56"/>
      <c r="HP146" s="56"/>
      <c r="HQ146" s="56"/>
      <c r="HR146" s="56"/>
      <c r="HS146" s="56"/>
      <c r="HT146" s="56"/>
      <c r="HV146" s="56"/>
      <c r="HW146" s="56"/>
      <c r="HX146" s="56"/>
      <c r="HY146" s="56"/>
      <c r="HZ146" s="56"/>
      <c r="IA146" s="56"/>
      <c r="IB146" s="56"/>
      <c r="IC146" s="56"/>
      <c r="ID146" s="56"/>
      <c r="IF146" s="56"/>
      <c r="IG146" s="56"/>
      <c r="IH146" s="56"/>
      <c r="II146" s="56"/>
      <c r="IJ146" s="56"/>
      <c r="IK146" s="56"/>
      <c r="IL146" s="56"/>
      <c r="IM146" s="56"/>
      <c r="IN146" s="56"/>
      <c r="IP146" s="56"/>
      <c r="IQ146" s="56"/>
      <c r="IR146" s="56"/>
      <c r="IS146" s="56"/>
      <c r="IT146" s="56"/>
      <c r="IU146" s="56"/>
    </row>
    <row r="147" spans="1:255" ht="12.75" customHeight="1" thickBot="1" x14ac:dyDescent="0.25">
      <c r="A147" s="221"/>
      <c r="B147" s="18">
        <f>SUM(B134:B145)</f>
        <v>7303.630000000001</v>
      </c>
      <c r="C147" s="17"/>
      <c r="D147" s="18"/>
      <c r="E147" s="19"/>
      <c r="F147" s="17"/>
      <c r="G147" s="17"/>
      <c r="H147" s="18" t="s">
        <v>17</v>
      </c>
      <c r="I147" s="233">
        <f>SUM(I134:I146)</f>
        <v>373.09</v>
      </c>
      <c r="J147" s="56"/>
      <c r="K147" s="56"/>
      <c r="L147" s="56"/>
      <c r="M147" s="56"/>
      <c r="N147" s="56"/>
      <c r="O147" s="56"/>
      <c r="P147" s="56"/>
      <c r="Q147" s="56"/>
      <c r="R147" s="56"/>
      <c r="T147" s="56"/>
      <c r="U147" s="56"/>
      <c r="V147" s="56"/>
      <c r="W147" s="56"/>
      <c r="X147" s="56"/>
      <c r="Y147" s="56"/>
      <c r="Z147" s="56"/>
      <c r="AA147" s="56"/>
      <c r="AB147" s="56"/>
      <c r="AD147" s="56"/>
      <c r="AE147" s="56"/>
      <c r="AF147" s="56"/>
      <c r="AG147" s="56"/>
      <c r="AH147" s="56"/>
      <c r="AI147" s="56"/>
      <c r="AJ147" s="56"/>
      <c r="AK147" s="56"/>
      <c r="AL147" s="56"/>
      <c r="AN147" s="56"/>
      <c r="AO147" s="56"/>
      <c r="AP147" s="56"/>
      <c r="AQ147" s="56"/>
      <c r="AR147" s="56"/>
      <c r="AS147" s="56"/>
      <c r="AT147" s="56"/>
      <c r="AU147" s="56"/>
      <c r="AV147" s="56"/>
      <c r="AX147" s="56"/>
      <c r="AY147" s="56"/>
      <c r="AZ147" s="56"/>
      <c r="BA147" s="56"/>
      <c r="BB147" s="56"/>
      <c r="BC147" s="56"/>
      <c r="BD147" s="56"/>
      <c r="BE147" s="56"/>
      <c r="BF147" s="56"/>
      <c r="BH147" s="56"/>
      <c r="BI147" s="56"/>
      <c r="BJ147" s="56"/>
      <c r="BK147" s="56"/>
      <c r="BL147" s="56"/>
      <c r="BM147" s="56"/>
      <c r="BN147" s="56"/>
      <c r="BO147" s="56"/>
      <c r="BP147" s="56"/>
      <c r="BR147" s="56"/>
      <c r="BS147" s="56"/>
      <c r="BT147" s="56"/>
      <c r="BU147" s="56"/>
      <c r="BV147" s="56"/>
      <c r="BW147" s="56"/>
      <c r="BX147" s="56"/>
      <c r="BY147" s="56"/>
      <c r="BZ147" s="56"/>
      <c r="CB147" s="56"/>
      <c r="CC147" s="56"/>
      <c r="CD147" s="56"/>
      <c r="CE147" s="56"/>
      <c r="CF147" s="56"/>
      <c r="CG147" s="56"/>
      <c r="CH147" s="56"/>
      <c r="CI147" s="56"/>
      <c r="CJ147" s="56"/>
      <c r="CL147" s="56"/>
      <c r="CM147" s="56"/>
      <c r="CN147" s="56"/>
      <c r="CO147" s="56"/>
      <c r="CP147" s="56"/>
      <c r="CQ147" s="56"/>
      <c r="CR147" s="56"/>
      <c r="CS147" s="56"/>
      <c r="CT147" s="56"/>
      <c r="CV147" s="56"/>
      <c r="CW147" s="56"/>
      <c r="CX147" s="56"/>
      <c r="CY147" s="56"/>
      <c r="CZ147" s="56"/>
      <c r="DA147" s="56"/>
      <c r="DB147" s="56"/>
      <c r="DC147" s="56"/>
      <c r="DD147" s="56"/>
      <c r="DF147" s="56"/>
      <c r="DG147" s="56"/>
      <c r="DH147" s="56"/>
      <c r="DI147" s="56"/>
      <c r="DJ147" s="56"/>
      <c r="DK147" s="56"/>
      <c r="DL147" s="56"/>
      <c r="DM147" s="56"/>
      <c r="DN147" s="56"/>
      <c r="DP147" s="56"/>
      <c r="DQ147" s="56"/>
      <c r="DR147" s="56"/>
      <c r="DS147" s="56"/>
      <c r="DT147" s="56"/>
      <c r="DU147" s="56"/>
      <c r="DV147" s="56"/>
      <c r="DW147" s="56"/>
      <c r="DX147" s="56"/>
      <c r="DZ147" s="56"/>
      <c r="EA147" s="56"/>
      <c r="EB147" s="56"/>
      <c r="EC147" s="56"/>
      <c r="ED147" s="56"/>
      <c r="EE147" s="56"/>
      <c r="EF147" s="56"/>
      <c r="EG147" s="56"/>
      <c r="EH147" s="56"/>
      <c r="EJ147" s="56"/>
      <c r="EK147" s="56"/>
      <c r="EL147" s="56"/>
      <c r="EM147" s="56"/>
      <c r="EN147" s="56"/>
      <c r="EO147" s="56"/>
      <c r="EP147" s="56"/>
      <c r="EQ147" s="56"/>
      <c r="ER147" s="56"/>
      <c r="ET147" s="56"/>
      <c r="EU147" s="56"/>
      <c r="EV147" s="56"/>
      <c r="EW147" s="56"/>
      <c r="EX147" s="56"/>
      <c r="EY147" s="56"/>
      <c r="EZ147" s="56"/>
      <c r="FA147" s="56"/>
      <c r="FB147" s="56"/>
      <c r="FD147" s="56"/>
      <c r="FE147" s="56"/>
      <c r="FF147" s="56"/>
      <c r="FG147" s="56"/>
      <c r="FH147" s="56"/>
      <c r="FI147" s="56"/>
      <c r="FJ147" s="56"/>
      <c r="FK147" s="56"/>
      <c r="FL147" s="56"/>
      <c r="FN147" s="56"/>
      <c r="FO147" s="56"/>
      <c r="FP147" s="56"/>
      <c r="FQ147" s="56"/>
      <c r="FR147" s="56"/>
      <c r="FS147" s="56"/>
      <c r="FT147" s="56"/>
      <c r="FU147" s="56"/>
      <c r="FV147" s="56"/>
      <c r="FX147" s="56"/>
      <c r="FY147" s="56"/>
      <c r="FZ147" s="56"/>
      <c r="GA147" s="56"/>
      <c r="GB147" s="56"/>
      <c r="GC147" s="56"/>
      <c r="GD147" s="56"/>
      <c r="GE147" s="56"/>
      <c r="GF147" s="56"/>
      <c r="GH147" s="56"/>
      <c r="GI147" s="56"/>
      <c r="GJ147" s="56"/>
      <c r="GK147" s="56"/>
      <c r="GL147" s="56"/>
      <c r="GM147" s="56"/>
      <c r="GN147" s="56"/>
      <c r="GO147" s="56"/>
      <c r="GP147" s="56"/>
      <c r="GR147" s="56"/>
      <c r="GS147" s="56"/>
      <c r="GT147" s="56"/>
      <c r="GU147" s="56"/>
      <c r="GV147" s="56"/>
      <c r="GW147" s="56"/>
      <c r="GX147" s="56"/>
      <c r="GY147" s="56"/>
      <c r="GZ147" s="56"/>
      <c r="HB147" s="56"/>
      <c r="HC147" s="56"/>
      <c r="HD147" s="56"/>
      <c r="HE147" s="56"/>
      <c r="HF147" s="56"/>
      <c r="HG147" s="56"/>
      <c r="HH147" s="56"/>
      <c r="HI147" s="56"/>
      <c r="HJ147" s="56"/>
      <c r="HL147" s="56"/>
      <c r="HM147" s="56"/>
      <c r="HN147" s="56"/>
      <c r="HO147" s="56"/>
      <c r="HP147" s="56"/>
      <c r="HQ147" s="56"/>
      <c r="HR147" s="56"/>
      <c r="HS147" s="56"/>
      <c r="HT147" s="56"/>
      <c r="HV147" s="56"/>
      <c r="HW147" s="56"/>
      <c r="HX147" s="56"/>
      <c r="HY147" s="56"/>
      <c r="HZ147" s="56"/>
      <c r="IA147" s="56"/>
      <c r="IB147" s="56"/>
      <c r="IC147" s="56"/>
      <c r="ID147" s="56"/>
      <c r="IF147" s="56"/>
      <c r="IG147" s="56"/>
      <c r="IH147" s="56"/>
      <c r="II147" s="56"/>
      <c r="IJ147" s="56"/>
      <c r="IK147" s="56"/>
      <c r="IL147" s="56"/>
      <c r="IM147" s="56"/>
      <c r="IN147" s="56"/>
      <c r="IP147" s="56"/>
      <c r="IQ147" s="56"/>
      <c r="IR147" s="56"/>
      <c r="IS147" s="56"/>
      <c r="IT147" s="56"/>
      <c r="IU147" s="56"/>
    </row>
    <row r="148" spans="1:255" ht="64.5" thickBot="1" x14ac:dyDescent="0.25">
      <c r="A148" s="46" t="s">
        <v>97</v>
      </c>
      <c r="B148" s="114" t="s">
        <v>16</v>
      </c>
      <c r="C148" s="114" t="s">
        <v>5</v>
      </c>
      <c r="D148" s="114" t="s">
        <v>23</v>
      </c>
      <c r="E148" s="118" t="s">
        <v>18</v>
      </c>
      <c r="F148" s="114" t="s">
        <v>19</v>
      </c>
      <c r="G148" s="114" t="s">
        <v>10</v>
      </c>
      <c r="H148" s="114" t="s">
        <v>13</v>
      </c>
      <c r="I148" s="115" t="s">
        <v>12</v>
      </c>
      <c r="J148" s="56"/>
      <c r="K148" s="56"/>
      <c r="L148" s="56"/>
      <c r="M148" s="56"/>
      <c r="N148" s="56"/>
      <c r="O148" s="56"/>
      <c r="P148" s="56"/>
      <c r="Q148" s="56"/>
      <c r="R148" s="56"/>
      <c r="T148" s="56"/>
      <c r="U148" s="56"/>
      <c r="V148" s="56"/>
      <c r="W148" s="56"/>
      <c r="X148" s="56"/>
      <c r="Y148" s="56"/>
      <c r="Z148" s="56"/>
      <c r="AA148" s="56"/>
      <c r="AB148" s="56"/>
      <c r="AD148" s="56"/>
      <c r="AE148" s="56"/>
      <c r="AF148" s="56"/>
      <c r="AG148" s="56"/>
      <c r="AH148" s="56"/>
      <c r="AI148" s="56"/>
      <c r="AJ148" s="56"/>
      <c r="AK148" s="56"/>
      <c r="AL148" s="56"/>
      <c r="AN148" s="56"/>
      <c r="AO148" s="56"/>
      <c r="AP148" s="56"/>
      <c r="AQ148" s="56"/>
      <c r="AR148" s="56"/>
      <c r="AS148" s="56"/>
      <c r="AT148" s="56"/>
      <c r="AU148" s="56"/>
      <c r="AV148" s="56"/>
      <c r="AX148" s="56"/>
      <c r="AY148" s="56"/>
      <c r="AZ148" s="56"/>
      <c r="BA148" s="56"/>
      <c r="BB148" s="56"/>
      <c r="BC148" s="56"/>
      <c r="BD148" s="56"/>
      <c r="BE148" s="56"/>
      <c r="BF148" s="56"/>
      <c r="BH148" s="56"/>
      <c r="BI148" s="56"/>
      <c r="BJ148" s="56"/>
      <c r="BK148" s="56"/>
      <c r="BL148" s="56"/>
      <c r="BM148" s="56"/>
      <c r="BN148" s="56"/>
      <c r="BO148" s="56"/>
      <c r="BP148" s="56"/>
      <c r="BR148" s="56"/>
      <c r="BS148" s="56"/>
      <c r="BT148" s="56"/>
      <c r="BU148" s="56"/>
      <c r="BV148" s="56"/>
      <c r="BW148" s="56"/>
      <c r="BX148" s="56"/>
      <c r="BY148" s="56"/>
      <c r="BZ148" s="56"/>
      <c r="CB148" s="56"/>
      <c r="CC148" s="56"/>
      <c r="CD148" s="56"/>
      <c r="CE148" s="56"/>
      <c r="CF148" s="56"/>
      <c r="CG148" s="56"/>
      <c r="CH148" s="56"/>
      <c r="CI148" s="56"/>
      <c r="CJ148" s="56"/>
      <c r="CL148" s="56"/>
      <c r="CM148" s="56"/>
      <c r="CN148" s="56"/>
      <c r="CO148" s="56"/>
      <c r="CP148" s="56"/>
      <c r="CQ148" s="56"/>
      <c r="CR148" s="56"/>
      <c r="CS148" s="56"/>
      <c r="CT148" s="56"/>
      <c r="CV148" s="56"/>
      <c r="CW148" s="56"/>
      <c r="CX148" s="56"/>
      <c r="CY148" s="56"/>
      <c r="CZ148" s="56"/>
      <c r="DA148" s="56"/>
      <c r="DB148" s="56"/>
      <c r="DC148" s="56"/>
      <c r="DD148" s="56"/>
      <c r="DF148" s="56"/>
      <c r="DG148" s="56"/>
      <c r="DH148" s="56"/>
      <c r="DI148" s="56"/>
      <c r="DJ148" s="56"/>
      <c r="DK148" s="56"/>
      <c r="DL148" s="56"/>
      <c r="DM148" s="56"/>
      <c r="DN148" s="56"/>
      <c r="DP148" s="56"/>
      <c r="DQ148" s="56"/>
      <c r="DR148" s="56"/>
      <c r="DS148" s="56"/>
      <c r="DT148" s="56"/>
      <c r="DU148" s="56"/>
      <c r="DV148" s="56"/>
      <c r="DW148" s="56"/>
      <c r="DX148" s="56"/>
      <c r="DZ148" s="56"/>
      <c r="EA148" s="56"/>
      <c r="EB148" s="56"/>
      <c r="EC148" s="56"/>
      <c r="ED148" s="56"/>
      <c r="EE148" s="56"/>
      <c r="EF148" s="56"/>
      <c r="EG148" s="56"/>
      <c r="EH148" s="56"/>
      <c r="EJ148" s="56"/>
      <c r="EK148" s="56"/>
      <c r="EL148" s="56"/>
      <c r="EM148" s="56"/>
      <c r="EN148" s="56"/>
      <c r="EO148" s="56"/>
      <c r="EP148" s="56"/>
      <c r="EQ148" s="56"/>
      <c r="ER148" s="56"/>
      <c r="ET148" s="56"/>
      <c r="EU148" s="56"/>
      <c r="EV148" s="56"/>
      <c r="EW148" s="56"/>
      <c r="EX148" s="56"/>
      <c r="EY148" s="56"/>
      <c r="EZ148" s="56"/>
      <c r="FA148" s="56"/>
      <c r="FB148" s="56"/>
      <c r="FD148" s="56"/>
      <c r="FE148" s="56"/>
      <c r="FF148" s="56"/>
      <c r="FG148" s="56"/>
      <c r="FH148" s="56"/>
      <c r="FI148" s="56"/>
      <c r="FJ148" s="56"/>
      <c r="FK148" s="56"/>
      <c r="FL148" s="56"/>
      <c r="FN148" s="56"/>
      <c r="FO148" s="56"/>
      <c r="FP148" s="56"/>
      <c r="FQ148" s="56"/>
      <c r="FR148" s="56"/>
      <c r="FS148" s="56"/>
      <c r="FT148" s="56"/>
      <c r="FU148" s="56"/>
      <c r="FV148" s="56"/>
      <c r="FX148" s="56"/>
      <c r="FY148" s="56"/>
      <c r="FZ148" s="56"/>
      <c r="GA148" s="56"/>
      <c r="GB148" s="56"/>
      <c r="GC148" s="56"/>
      <c r="GD148" s="56"/>
      <c r="GE148" s="56"/>
      <c r="GF148" s="56"/>
      <c r="GH148" s="56"/>
      <c r="GI148" s="56"/>
      <c r="GJ148" s="56"/>
      <c r="GK148" s="56"/>
      <c r="GL148" s="56"/>
      <c r="GM148" s="56"/>
      <c r="GN148" s="56"/>
      <c r="GO148" s="56"/>
      <c r="GP148" s="56"/>
      <c r="GR148" s="56"/>
      <c r="GS148" s="56"/>
      <c r="GT148" s="56"/>
      <c r="GU148" s="56"/>
      <c r="GV148" s="56"/>
      <c r="GW148" s="56"/>
      <c r="GX148" s="56"/>
      <c r="GY148" s="56"/>
      <c r="GZ148" s="56"/>
      <c r="HB148" s="56"/>
      <c r="HC148" s="56"/>
      <c r="HD148" s="56"/>
      <c r="HE148" s="56"/>
      <c r="HF148" s="56"/>
      <c r="HG148" s="56"/>
      <c r="HH148" s="56"/>
      <c r="HI148" s="56"/>
      <c r="HJ148" s="56"/>
      <c r="HL148" s="56"/>
      <c r="HM148" s="56"/>
      <c r="HN148" s="56"/>
      <c r="HO148" s="56"/>
      <c r="HP148" s="56"/>
      <c r="HQ148" s="56"/>
      <c r="HR148" s="56"/>
      <c r="HS148" s="56"/>
      <c r="HT148" s="56"/>
      <c r="HV148" s="56"/>
      <c r="HW148" s="56"/>
      <c r="HX148" s="56"/>
      <c r="HY148" s="56"/>
      <c r="HZ148" s="56"/>
      <c r="IA148" s="56"/>
      <c r="IB148" s="56"/>
      <c r="IC148" s="56"/>
      <c r="ID148" s="56"/>
      <c r="IF148" s="56"/>
      <c r="IG148" s="56"/>
      <c r="IH148" s="56"/>
      <c r="II148" s="56"/>
      <c r="IJ148" s="56"/>
      <c r="IK148" s="56"/>
      <c r="IL148" s="56"/>
      <c r="IM148" s="56"/>
      <c r="IN148" s="56"/>
      <c r="IP148" s="56"/>
      <c r="IQ148" s="56"/>
      <c r="IR148" s="56"/>
      <c r="IS148" s="56"/>
      <c r="IT148" s="56"/>
      <c r="IU148" s="56"/>
    </row>
    <row r="149" spans="1:255" ht="12.75" customHeight="1" thickBot="1" x14ac:dyDescent="0.25">
      <c r="A149" s="655"/>
      <c r="B149" s="106"/>
      <c r="C149" s="85" t="s">
        <v>66</v>
      </c>
      <c r="D149" s="209"/>
      <c r="E149" s="213"/>
      <c r="F149" s="210"/>
      <c r="G149" s="213"/>
      <c r="H149" s="213"/>
      <c r="I149" s="49"/>
      <c r="J149" s="56"/>
      <c r="K149" s="56"/>
      <c r="L149" s="56"/>
      <c r="M149" s="56"/>
      <c r="N149" s="56"/>
      <c r="O149" s="56"/>
      <c r="P149" s="56"/>
      <c r="Q149" s="56"/>
      <c r="R149" s="56"/>
      <c r="T149" s="56"/>
      <c r="U149" s="56"/>
      <c r="V149" s="56"/>
      <c r="W149" s="56"/>
      <c r="X149" s="56"/>
      <c r="Y149" s="56"/>
      <c r="Z149" s="56"/>
      <c r="AA149" s="56"/>
      <c r="AB149" s="56"/>
      <c r="AD149" s="56"/>
      <c r="AE149" s="56"/>
      <c r="AF149" s="56"/>
      <c r="AG149" s="56"/>
      <c r="AH149" s="56"/>
      <c r="AI149" s="56"/>
      <c r="AJ149" s="56"/>
      <c r="AK149" s="56"/>
      <c r="AL149" s="56"/>
      <c r="AN149" s="56"/>
      <c r="AO149" s="56"/>
      <c r="AP149" s="56"/>
      <c r="AQ149" s="56"/>
      <c r="AR149" s="56"/>
      <c r="AS149" s="56"/>
      <c r="AT149" s="56"/>
      <c r="AU149" s="56"/>
      <c r="AV149" s="56"/>
      <c r="AX149" s="56"/>
      <c r="AY149" s="56"/>
      <c r="AZ149" s="56"/>
      <c r="BA149" s="56"/>
      <c r="BB149" s="56"/>
      <c r="BC149" s="56"/>
      <c r="BD149" s="56"/>
      <c r="BE149" s="56"/>
      <c r="BF149" s="56"/>
      <c r="BH149" s="56"/>
      <c r="BI149" s="56"/>
      <c r="BJ149" s="56"/>
      <c r="BK149" s="56"/>
      <c r="BL149" s="56"/>
      <c r="BM149" s="56"/>
      <c r="BN149" s="56"/>
      <c r="BO149" s="56"/>
      <c r="BP149" s="56"/>
      <c r="BR149" s="56"/>
      <c r="BS149" s="56"/>
      <c r="BT149" s="56"/>
      <c r="BU149" s="56"/>
      <c r="BV149" s="56"/>
      <c r="BW149" s="56"/>
      <c r="BX149" s="56"/>
      <c r="BY149" s="56"/>
      <c r="BZ149" s="56"/>
      <c r="CB149" s="56"/>
      <c r="CC149" s="56"/>
      <c r="CD149" s="56"/>
      <c r="CE149" s="56"/>
      <c r="CF149" s="56"/>
      <c r="CG149" s="56"/>
      <c r="CH149" s="56"/>
      <c r="CI149" s="56"/>
      <c r="CJ149" s="56"/>
      <c r="CL149" s="56"/>
      <c r="CM149" s="56"/>
      <c r="CN149" s="56"/>
      <c r="CO149" s="56"/>
      <c r="CP149" s="56"/>
      <c r="CQ149" s="56"/>
      <c r="CR149" s="56"/>
      <c r="CS149" s="56"/>
      <c r="CT149" s="56"/>
      <c r="CV149" s="56"/>
      <c r="CW149" s="56"/>
      <c r="CX149" s="56"/>
      <c r="CY149" s="56"/>
      <c r="CZ149" s="56"/>
      <c r="DA149" s="56"/>
      <c r="DB149" s="56"/>
      <c r="DC149" s="56"/>
      <c r="DD149" s="56"/>
      <c r="DF149" s="56"/>
      <c r="DG149" s="56"/>
      <c r="DH149" s="56"/>
      <c r="DI149" s="56"/>
      <c r="DJ149" s="56"/>
      <c r="DK149" s="56"/>
      <c r="DL149" s="56"/>
      <c r="DM149" s="56"/>
      <c r="DN149" s="56"/>
      <c r="DP149" s="56"/>
      <c r="DQ149" s="56"/>
      <c r="DR149" s="56"/>
      <c r="DS149" s="56"/>
      <c r="DT149" s="56"/>
      <c r="DU149" s="56"/>
      <c r="DV149" s="56"/>
      <c r="DW149" s="56"/>
      <c r="DX149" s="56"/>
      <c r="DZ149" s="56"/>
      <c r="EA149" s="56"/>
      <c r="EB149" s="56"/>
      <c r="EC149" s="56"/>
      <c r="ED149" s="56"/>
      <c r="EE149" s="56"/>
      <c r="EF149" s="56"/>
      <c r="EG149" s="56"/>
      <c r="EH149" s="56"/>
      <c r="EJ149" s="56"/>
      <c r="EK149" s="56"/>
      <c r="EL149" s="56"/>
      <c r="EM149" s="56"/>
      <c r="EN149" s="56"/>
      <c r="EO149" s="56"/>
      <c r="EP149" s="56"/>
      <c r="EQ149" s="56"/>
      <c r="ER149" s="56"/>
      <c r="ET149" s="56"/>
      <c r="EU149" s="56"/>
      <c r="EV149" s="56"/>
      <c r="EW149" s="56"/>
      <c r="EX149" s="56"/>
      <c r="EY149" s="56"/>
      <c r="EZ149" s="56"/>
      <c r="FA149" s="56"/>
      <c r="FB149" s="56"/>
      <c r="FD149" s="56"/>
      <c r="FE149" s="56"/>
      <c r="FF149" s="56"/>
      <c r="FG149" s="56"/>
      <c r="FH149" s="56"/>
      <c r="FI149" s="56"/>
      <c r="FJ149" s="56"/>
      <c r="FK149" s="56"/>
      <c r="FL149" s="56"/>
      <c r="FN149" s="56"/>
      <c r="FO149" s="56"/>
      <c r="FP149" s="56"/>
      <c r="FQ149" s="56"/>
      <c r="FR149" s="56"/>
      <c r="FS149" s="56"/>
      <c r="FT149" s="56"/>
      <c r="FU149" s="56"/>
      <c r="FV149" s="56"/>
      <c r="FX149" s="56"/>
      <c r="FY149" s="56"/>
      <c r="FZ149" s="56"/>
      <c r="GA149" s="56"/>
      <c r="GB149" s="56"/>
      <c r="GC149" s="56"/>
      <c r="GD149" s="56"/>
      <c r="GE149" s="56"/>
      <c r="GF149" s="56"/>
      <c r="GH149" s="56"/>
      <c r="GI149" s="56"/>
      <c r="GJ149" s="56"/>
      <c r="GK149" s="56"/>
      <c r="GL149" s="56"/>
      <c r="GM149" s="56"/>
      <c r="GN149" s="56"/>
      <c r="GO149" s="56"/>
      <c r="GP149" s="56"/>
      <c r="GR149" s="56"/>
      <c r="GS149" s="56"/>
      <c r="GT149" s="56"/>
      <c r="GU149" s="56"/>
      <c r="GV149" s="56"/>
      <c r="GW149" s="56"/>
      <c r="GX149" s="56"/>
      <c r="GY149" s="56"/>
      <c r="GZ149" s="56"/>
      <c r="HB149" s="56"/>
      <c r="HC149" s="56"/>
      <c r="HD149" s="56"/>
      <c r="HE149" s="56"/>
      <c r="HF149" s="56"/>
      <c r="HG149" s="56"/>
      <c r="HH149" s="56"/>
      <c r="HI149" s="56"/>
      <c r="HJ149" s="56"/>
      <c r="HL149" s="56"/>
      <c r="HM149" s="56"/>
      <c r="HN149" s="56"/>
      <c r="HO149" s="56"/>
      <c r="HP149" s="56"/>
      <c r="HQ149" s="56"/>
      <c r="HR149" s="56"/>
      <c r="HS149" s="56"/>
      <c r="HT149" s="56"/>
      <c r="HV149" s="56"/>
      <c r="HW149" s="56"/>
      <c r="HX149" s="56"/>
      <c r="HY149" s="56"/>
      <c r="HZ149" s="56"/>
      <c r="IA149" s="56"/>
      <c r="IB149" s="56"/>
      <c r="IC149" s="56"/>
      <c r="ID149" s="56"/>
      <c r="IF149" s="56"/>
      <c r="IG149" s="56"/>
      <c r="IH149" s="56"/>
      <c r="II149" s="56"/>
      <c r="IJ149" s="56"/>
      <c r="IK149" s="56"/>
      <c r="IL149" s="56"/>
      <c r="IM149" s="56"/>
      <c r="IN149" s="56"/>
      <c r="IP149" s="56"/>
      <c r="IQ149" s="56"/>
      <c r="IR149" s="56"/>
      <c r="IS149" s="56"/>
      <c r="IT149" s="56"/>
      <c r="IU149" s="56"/>
    </row>
    <row r="150" spans="1:255" ht="12.75" customHeight="1" thickBot="1" x14ac:dyDescent="0.25">
      <c r="A150" s="656"/>
      <c r="B150" s="106"/>
      <c r="C150" s="85" t="s">
        <v>67</v>
      </c>
      <c r="D150" s="10"/>
      <c r="E150" s="302"/>
      <c r="F150" s="20"/>
      <c r="G150" s="302"/>
      <c r="H150" s="302"/>
      <c r="I150" s="49"/>
      <c r="J150" s="56"/>
      <c r="K150" s="56"/>
      <c r="L150" s="56"/>
      <c r="M150" s="56"/>
      <c r="N150" s="56"/>
      <c r="O150" s="56"/>
      <c r="P150" s="56"/>
      <c r="Q150" s="56"/>
      <c r="R150" s="56"/>
      <c r="T150" s="56"/>
      <c r="U150" s="56"/>
      <c r="V150" s="56"/>
      <c r="W150" s="56"/>
      <c r="X150" s="56"/>
      <c r="Y150" s="56"/>
      <c r="Z150" s="56"/>
      <c r="AA150" s="56"/>
      <c r="AB150" s="56"/>
      <c r="AD150" s="56"/>
      <c r="AE150" s="56"/>
      <c r="AF150" s="56"/>
      <c r="AG150" s="56"/>
      <c r="AH150" s="56"/>
      <c r="AI150" s="56"/>
      <c r="AJ150" s="56"/>
      <c r="AK150" s="56"/>
      <c r="AL150" s="56"/>
      <c r="AN150" s="56"/>
      <c r="AO150" s="56"/>
      <c r="AP150" s="56"/>
      <c r="AQ150" s="56"/>
      <c r="AR150" s="56"/>
      <c r="AS150" s="56"/>
      <c r="AT150" s="56"/>
      <c r="AU150" s="56"/>
      <c r="AV150" s="56"/>
      <c r="AX150" s="56"/>
      <c r="AY150" s="56"/>
      <c r="AZ150" s="56"/>
      <c r="BA150" s="56"/>
      <c r="BB150" s="56"/>
      <c r="BC150" s="56"/>
      <c r="BD150" s="56"/>
      <c r="BE150" s="56"/>
      <c r="BF150" s="56"/>
      <c r="BH150" s="56"/>
      <c r="BI150" s="56"/>
      <c r="BJ150" s="56"/>
      <c r="BK150" s="56"/>
      <c r="BL150" s="56"/>
      <c r="BM150" s="56"/>
      <c r="BN150" s="56"/>
      <c r="BO150" s="56"/>
      <c r="BP150" s="56"/>
      <c r="BR150" s="56"/>
      <c r="BS150" s="56"/>
      <c r="BT150" s="56"/>
      <c r="BU150" s="56"/>
      <c r="BV150" s="56"/>
      <c r="BW150" s="56"/>
      <c r="BX150" s="56"/>
      <c r="BY150" s="56"/>
      <c r="BZ150" s="56"/>
      <c r="CB150" s="56"/>
      <c r="CC150" s="56"/>
      <c r="CD150" s="56"/>
      <c r="CE150" s="56"/>
      <c r="CF150" s="56"/>
      <c r="CG150" s="56"/>
      <c r="CH150" s="56"/>
      <c r="CI150" s="56"/>
      <c r="CJ150" s="56"/>
      <c r="CL150" s="56"/>
      <c r="CM150" s="56"/>
      <c r="CN150" s="56"/>
      <c r="CO150" s="56"/>
      <c r="CP150" s="56"/>
      <c r="CQ150" s="56"/>
      <c r="CR150" s="56"/>
      <c r="CS150" s="56"/>
      <c r="CT150" s="56"/>
      <c r="CV150" s="56"/>
      <c r="CW150" s="56"/>
      <c r="CX150" s="56"/>
      <c r="CY150" s="56"/>
      <c r="CZ150" s="56"/>
      <c r="DA150" s="56"/>
      <c r="DB150" s="56"/>
      <c r="DC150" s="56"/>
      <c r="DD150" s="56"/>
      <c r="DF150" s="56"/>
      <c r="DG150" s="56"/>
      <c r="DH150" s="56"/>
      <c r="DI150" s="56"/>
      <c r="DJ150" s="56"/>
      <c r="DK150" s="56"/>
      <c r="DL150" s="56"/>
      <c r="DM150" s="56"/>
      <c r="DN150" s="56"/>
      <c r="DP150" s="56"/>
      <c r="DQ150" s="56"/>
      <c r="DR150" s="56"/>
      <c r="DS150" s="56"/>
      <c r="DT150" s="56"/>
      <c r="DU150" s="56"/>
      <c r="DV150" s="56"/>
      <c r="DW150" s="56"/>
      <c r="DX150" s="56"/>
      <c r="DZ150" s="56"/>
      <c r="EA150" s="56"/>
      <c r="EB150" s="56"/>
      <c r="EC150" s="56"/>
      <c r="ED150" s="56"/>
      <c r="EE150" s="56"/>
      <c r="EF150" s="56"/>
      <c r="EG150" s="56"/>
      <c r="EH150" s="56"/>
      <c r="EJ150" s="56"/>
      <c r="EK150" s="56"/>
      <c r="EL150" s="56"/>
      <c r="EM150" s="56"/>
      <c r="EN150" s="56"/>
      <c r="EO150" s="56"/>
      <c r="EP150" s="56"/>
      <c r="EQ150" s="56"/>
      <c r="ER150" s="56"/>
      <c r="ET150" s="56"/>
      <c r="EU150" s="56"/>
      <c r="EV150" s="56"/>
      <c r="EW150" s="56"/>
      <c r="EX150" s="56"/>
      <c r="EY150" s="56"/>
      <c r="EZ150" s="56"/>
      <c r="FA150" s="56"/>
      <c r="FB150" s="56"/>
      <c r="FD150" s="56"/>
      <c r="FE150" s="56"/>
      <c r="FF150" s="56"/>
      <c r="FG150" s="56"/>
      <c r="FH150" s="56"/>
      <c r="FI150" s="56"/>
      <c r="FJ150" s="56"/>
      <c r="FK150" s="56"/>
      <c r="FL150" s="56"/>
      <c r="FN150" s="56"/>
      <c r="FO150" s="56"/>
      <c r="FP150" s="56"/>
      <c r="FQ150" s="56"/>
      <c r="FR150" s="56"/>
      <c r="FS150" s="56"/>
      <c r="FT150" s="56"/>
      <c r="FU150" s="56"/>
      <c r="FV150" s="56"/>
      <c r="FX150" s="56"/>
      <c r="FY150" s="56"/>
      <c r="FZ150" s="56"/>
      <c r="GA150" s="56"/>
      <c r="GB150" s="56"/>
      <c r="GC150" s="56"/>
      <c r="GD150" s="56"/>
      <c r="GE150" s="56"/>
      <c r="GF150" s="56"/>
      <c r="GH150" s="56"/>
      <c r="GI150" s="56"/>
      <c r="GJ150" s="56"/>
      <c r="GK150" s="56"/>
      <c r="GL150" s="56"/>
      <c r="GM150" s="56"/>
      <c r="GN150" s="56"/>
      <c r="GO150" s="56"/>
      <c r="GP150" s="56"/>
      <c r="GR150" s="56"/>
      <c r="GS150" s="56"/>
      <c r="GT150" s="56"/>
      <c r="GU150" s="56"/>
      <c r="GV150" s="56"/>
      <c r="GW150" s="56"/>
      <c r="GX150" s="56"/>
      <c r="GY150" s="56"/>
      <c r="GZ150" s="56"/>
      <c r="HB150" s="56"/>
      <c r="HC150" s="56"/>
      <c r="HD150" s="56"/>
      <c r="HE150" s="56"/>
      <c r="HF150" s="56"/>
      <c r="HG150" s="56"/>
      <c r="HH150" s="56"/>
      <c r="HI150" s="56"/>
      <c r="HJ150" s="56"/>
      <c r="HL150" s="56"/>
      <c r="HM150" s="56"/>
      <c r="HN150" s="56"/>
      <c r="HO150" s="56"/>
      <c r="HP150" s="56"/>
      <c r="HQ150" s="56"/>
      <c r="HR150" s="56"/>
      <c r="HS150" s="56"/>
      <c r="HT150" s="56"/>
      <c r="HV150" s="56"/>
      <c r="HW150" s="56"/>
      <c r="HX150" s="56"/>
      <c r="HY150" s="56"/>
      <c r="HZ150" s="56"/>
      <c r="IA150" s="56"/>
      <c r="IB150" s="56"/>
      <c r="IC150" s="56"/>
      <c r="ID150" s="56"/>
      <c r="IF150" s="56"/>
      <c r="IG150" s="56"/>
      <c r="IH150" s="56"/>
      <c r="II150" s="56"/>
      <c r="IJ150" s="56"/>
      <c r="IK150" s="56"/>
      <c r="IL150" s="56"/>
      <c r="IM150" s="56"/>
      <c r="IN150" s="56"/>
      <c r="IP150" s="56"/>
      <c r="IQ150" s="56"/>
      <c r="IR150" s="56"/>
      <c r="IS150" s="56"/>
      <c r="IT150" s="56"/>
      <c r="IU150" s="56"/>
    </row>
    <row r="151" spans="1:255" ht="12.75" customHeight="1" thickBot="1" x14ac:dyDescent="0.25">
      <c r="A151" s="656"/>
      <c r="B151" s="106"/>
      <c r="C151" s="85" t="s">
        <v>70</v>
      </c>
      <c r="D151" s="10"/>
      <c r="E151" s="302"/>
      <c r="F151" s="20"/>
      <c r="G151" s="302"/>
      <c r="H151" s="302"/>
      <c r="I151" s="49"/>
    </row>
    <row r="152" spans="1:255" ht="13.5" thickBot="1" x14ac:dyDescent="0.25">
      <c r="A152" s="656"/>
      <c r="B152" s="106"/>
      <c r="C152" s="85" t="s">
        <v>72</v>
      </c>
      <c r="D152" s="10"/>
      <c r="E152" s="302"/>
      <c r="F152" s="20"/>
      <c r="G152" s="302"/>
      <c r="H152" s="302"/>
      <c r="I152" s="49"/>
    </row>
    <row r="153" spans="1:255" ht="12.75" customHeight="1" thickBot="1" x14ac:dyDescent="0.25">
      <c r="A153" s="656"/>
      <c r="B153" s="106"/>
      <c r="C153" s="85" t="s">
        <v>73</v>
      </c>
      <c r="D153" s="10"/>
      <c r="E153" s="302"/>
      <c r="F153" s="20"/>
      <c r="G153" s="302"/>
      <c r="H153" s="302"/>
      <c r="I153" s="49"/>
    </row>
    <row r="154" spans="1:255" ht="12.75" customHeight="1" thickBot="1" x14ac:dyDescent="0.25">
      <c r="A154" s="656"/>
      <c r="B154" s="106"/>
      <c r="C154" s="85" t="s">
        <v>74</v>
      </c>
      <c r="D154" s="9"/>
      <c r="E154" s="202"/>
      <c r="F154" s="20"/>
      <c r="G154" s="202"/>
      <c r="H154" s="202"/>
      <c r="I154" s="49"/>
    </row>
    <row r="155" spans="1:255" ht="12.75" customHeight="1" thickBot="1" x14ac:dyDescent="0.25">
      <c r="A155" s="656"/>
      <c r="B155" s="106"/>
      <c r="C155" s="85" t="s">
        <v>75</v>
      </c>
      <c r="D155" s="9"/>
      <c r="E155" s="202"/>
      <c r="F155" s="20"/>
      <c r="G155" s="202"/>
      <c r="H155" s="202"/>
      <c r="I155" s="49"/>
    </row>
    <row r="156" spans="1:255" ht="13.5" thickBot="1" x14ac:dyDescent="0.25">
      <c r="A156" s="656"/>
      <c r="B156" s="106"/>
      <c r="C156" s="85" t="s">
        <v>76</v>
      </c>
      <c r="D156" s="9"/>
      <c r="E156" s="202"/>
      <c r="F156" s="20"/>
      <c r="G156" s="202"/>
      <c r="H156" s="202"/>
      <c r="I156" s="49"/>
    </row>
    <row r="157" spans="1:255" ht="13.5" thickBot="1" x14ac:dyDescent="0.25">
      <c r="A157" s="656"/>
      <c r="B157" s="106"/>
      <c r="C157" s="85" t="s">
        <v>77</v>
      </c>
      <c r="D157" s="9"/>
      <c r="E157" s="202"/>
      <c r="F157" s="20"/>
      <c r="G157" s="202"/>
      <c r="H157" s="202"/>
      <c r="I157" s="49"/>
    </row>
    <row r="158" spans="1:255" ht="13.5" thickBot="1" x14ac:dyDescent="0.25">
      <c r="A158" s="656"/>
      <c r="B158" s="106"/>
      <c r="C158" s="85" t="s">
        <v>78</v>
      </c>
      <c r="D158" s="9"/>
      <c r="E158" s="202"/>
      <c r="F158" s="20"/>
      <c r="G158" s="202"/>
      <c r="H158" s="202"/>
      <c r="I158" s="49"/>
    </row>
    <row r="159" spans="1:255" ht="13.5" thickBot="1" x14ac:dyDescent="0.25">
      <c r="A159" s="656"/>
      <c r="B159" s="106"/>
      <c r="C159" s="85" t="s">
        <v>79</v>
      </c>
      <c r="D159" s="9"/>
      <c r="E159" s="202"/>
      <c r="F159" s="20"/>
      <c r="G159" s="202"/>
      <c r="H159" s="202"/>
      <c r="I159" s="49"/>
    </row>
    <row r="160" spans="1:255" ht="13.5" thickBot="1" x14ac:dyDescent="0.25">
      <c r="A160" s="657"/>
      <c r="B160" s="106"/>
      <c r="C160" s="85" t="s">
        <v>80</v>
      </c>
      <c r="D160" s="211"/>
      <c r="E160" s="214"/>
      <c r="F160" s="211"/>
      <c r="G160" s="214"/>
      <c r="H160" s="214"/>
      <c r="I160" s="49"/>
    </row>
    <row r="161" spans="1:9" ht="39" thickBot="1" x14ac:dyDescent="0.25">
      <c r="A161" s="117" t="s">
        <v>2277</v>
      </c>
      <c r="B161" s="164"/>
      <c r="C161" s="85" t="s">
        <v>87</v>
      </c>
      <c r="D161" s="238"/>
      <c r="E161" s="239"/>
      <c r="F161" s="238"/>
      <c r="G161" s="239"/>
      <c r="H161" s="239"/>
      <c r="I161" s="49">
        <v>8410.61</v>
      </c>
    </row>
    <row r="162" spans="1:9" ht="13.5" thickBot="1" x14ac:dyDescent="0.25">
      <c r="A162" s="46"/>
      <c r="B162" s="76">
        <f>SUM(B149:B161)</f>
        <v>0</v>
      </c>
      <c r="C162" s="75"/>
      <c r="D162" s="76"/>
      <c r="E162" s="77"/>
      <c r="F162" s="75"/>
      <c r="G162" s="75"/>
      <c r="H162" s="76" t="s">
        <v>17</v>
      </c>
      <c r="I162" s="78">
        <f>SUM(I149:I161)</f>
        <v>8410.61</v>
      </c>
    </row>
    <row r="163" spans="1:9" ht="39" thickBot="1" x14ac:dyDescent="0.25">
      <c r="A163" s="134" t="s">
        <v>96</v>
      </c>
      <c r="B163" s="114" t="s">
        <v>16</v>
      </c>
      <c r="C163" s="114" t="s">
        <v>5</v>
      </c>
      <c r="D163" s="114" t="s">
        <v>23</v>
      </c>
      <c r="E163" s="279" t="s">
        <v>18</v>
      </c>
      <c r="F163" s="114" t="s">
        <v>19</v>
      </c>
      <c r="G163" s="114" t="s">
        <v>10</v>
      </c>
      <c r="H163" s="114" t="s">
        <v>13</v>
      </c>
      <c r="I163" s="115" t="s">
        <v>12</v>
      </c>
    </row>
    <row r="164" spans="1:9" ht="13.5" thickBot="1" x14ac:dyDescent="0.25">
      <c r="A164" s="206"/>
      <c r="B164" s="185"/>
      <c r="C164" s="70" t="s">
        <v>87</v>
      </c>
      <c r="D164" s="163"/>
      <c r="E164" s="53"/>
      <c r="F164" s="53"/>
      <c r="G164" s="53"/>
      <c r="H164" s="153"/>
      <c r="I164" s="471">
        <v>11880.74</v>
      </c>
    </row>
    <row r="165" spans="1:9" ht="13.5" thickBot="1" x14ac:dyDescent="0.25">
      <c r="A165" s="134"/>
      <c r="B165" s="271"/>
      <c r="C165" s="75"/>
      <c r="D165" s="76"/>
      <c r="E165" s="77"/>
      <c r="F165" s="75"/>
      <c r="G165" s="75"/>
      <c r="H165" s="76"/>
      <c r="I165" s="78">
        <f>SUM(I164)</f>
        <v>11880.74</v>
      </c>
    </row>
    <row r="166" spans="1:9" x14ac:dyDescent="0.2">
      <c r="A166" s="9"/>
      <c r="B166" s="9"/>
      <c r="C166" s="9"/>
      <c r="D166" s="9"/>
      <c r="E166" s="9"/>
      <c r="F166" s="20"/>
      <c r="G166" s="20"/>
      <c r="H166" s="20"/>
      <c r="I166" s="20"/>
    </row>
    <row r="167" spans="1:9" ht="12.75" customHeight="1" x14ac:dyDescent="0.2">
      <c r="A167" s="21" t="s">
        <v>21</v>
      </c>
      <c r="B167" s="22"/>
      <c r="C167" s="23"/>
      <c r="D167" s="4" t="s">
        <v>9</v>
      </c>
      <c r="E167" s="4" t="s">
        <v>6</v>
      </c>
      <c r="F167" s="119" t="s">
        <v>7</v>
      </c>
    </row>
    <row r="168" spans="1:9" ht="12.75" customHeight="1" x14ac:dyDescent="0.2">
      <c r="A168" s="642" t="s">
        <v>15</v>
      </c>
      <c r="B168" s="643"/>
      <c r="C168" s="25"/>
      <c r="D168" s="26">
        <f>B46</f>
        <v>21890.079999999998</v>
      </c>
      <c r="E168" s="26">
        <f>I46</f>
        <v>14681.843999999999</v>
      </c>
      <c r="F168" s="120">
        <f>D168+E168</f>
        <v>36571.923999999999</v>
      </c>
    </row>
    <row r="169" spans="1:9" ht="12.75" customHeight="1" x14ac:dyDescent="0.2">
      <c r="A169" s="642" t="s">
        <v>1067</v>
      </c>
      <c r="B169" s="643"/>
      <c r="C169" s="25"/>
      <c r="D169" s="26">
        <f>B73</f>
        <v>35448.670000000006</v>
      </c>
      <c r="E169" s="26">
        <f>I73</f>
        <v>2297.5499999999997</v>
      </c>
      <c r="F169" s="120">
        <f>D169+E169</f>
        <v>37746.220000000008</v>
      </c>
    </row>
    <row r="170" spans="1:9" ht="12.75" customHeight="1" x14ac:dyDescent="0.2">
      <c r="A170" s="642" t="s">
        <v>14</v>
      </c>
      <c r="B170" s="643"/>
      <c r="C170" s="25"/>
      <c r="D170" s="26">
        <f>B92</f>
        <v>25920.61</v>
      </c>
      <c r="E170" s="26">
        <f>I92</f>
        <v>392.88</v>
      </c>
      <c r="F170" s="120">
        <f>D170+E170</f>
        <v>26313.49</v>
      </c>
    </row>
    <row r="171" spans="1:9" ht="12.75" customHeight="1" x14ac:dyDescent="0.2">
      <c r="A171" s="642" t="s">
        <v>146</v>
      </c>
      <c r="B171" s="643"/>
      <c r="C171" s="25"/>
      <c r="D171" s="26">
        <f>B107</f>
        <v>0</v>
      </c>
      <c r="E171" s="26">
        <f>I107</f>
        <v>0</v>
      </c>
      <c r="F171" s="120">
        <f>D171+E171</f>
        <v>0</v>
      </c>
      <c r="G171" s="56"/>
    </row>
    <row r="172" spans="1:9" ht="12.75" customHeight="1" x14ac:dyDescent="0.2">
      <c r="A172" s="642" t="s">
        <v>26</v>
      </c>
      <c r="B172" s="643"/>
      <c r="C172" s="25"/>
      <c r="D172" s="26">
        <f>B147</f>
        <v>7303.630000000001</v>
      </c>
      <c r="E172" s="26">
        <f>I147</f>
        <v>373.09</v>
      </c>
      <c r="F172" s="120">
        <f>D172+E172</f>
        <v>7676.7200000000012</v>
      </c>
      <c r="G172" s="56"/>
    </row>
    <row r="173" spans="1:9" ht="12.75" customHeight="1" x14ac:dyDescent="0.2">
      <c r="A173" s="646" t="s">
        <v>69</v>
      </c>
      <c r="B173" s="647"/>
      <c r="C173" s="245"/>
      <c r="D173" s="246"/>
      <c r="E173" s="246"/>
      <c r="F173" s="242">
        <f>F174+F177+F178+F179+F180+F175+F176</f>
        <v>28692.649999999998</v>
      </c>
      <c r="G173" s="56"/>
    </row>
    <row r="174" spans="1:9" ht="12.75" customHeight="1" x14ac:dyDescent="0.2">
      <c r="A174" s="644" t="s">
        <v>82</v>
      </c>
      <c r="B174" s="645"/>
      <c r="C174" s="25"/>
      <c r="D174" s="26"/>
      <c r="E174" s="26"/>
      <c r="F174" s="120">
        <f>I121</f>
        <v>1908.3499999999995</v>
      </c>
      <c r="G174" s="56"/>
    </row>
    <row r="175" spans="1:9" ht="55.15" customHeight="1" x14ac:dyDescent="0.2">
      <c r="A175" s="650" t="s">
        <v>2275</v>
      </c>
      <c r="B175" s="651"/>
      <c r="C175" s="25"/>
      <c r="D175" s="26"/>
      <c r="E175" s="26"/>
      <c r="F175" s="120">
        <f>I124</f>
        <v>31.2</v>
      </c>
      <c r="G175" s="56"/>
    </row>
    <row r="176" spans="1:9" ht="40.9" customHeight="1" x14ac:dyDescent="0.2">
      <c r="A176" s="650" t="s">
        <v>2276</v>
      </c>
      <c r="B176" s="651"/>
      <c r="C176" s="25"/>
      <c r="D176" s="26"/>
      <c r="E176" s="26"/>
      <c r="F176" s="120">
        <f>I127</f>
        <v>218.28</v>
      </c>
      <c r="G176" s="56"/>
    </row>
    <row r="177" spans="1:7" ht="12.75" customHeight="1" x14ac:dyDescent="0.2">
      <c r="A177" s="642" t="s">
        <v>2270</v>
      </c>
      <c r="B177" s="643"/>
      <c r="C177" s="25"/>
      <c r="D177" s="26"/>
      <c r="E177" s="26"/>
      <c r="F177" s="120">
        <f>I128</f>
        <v>22235.34</v>
      </c>
      <c r="G177" s="56"/>
    </row>
    <row r="178" spans="1:7" ht="12.75" customHeight="1" x14ac:dyDescent="0.2">
      <c r="A178" s="644" t="s">
        <v>84</v>
      </c>
      <c r="B178" s="645"/>
      <c r="C178" s="25"/>
      <c r="D178" s="26"/>
      <c r="E178" s="26"/>
      <c r="F178" s="120">
        <f>I129</f>
        <v>1664.75</v>
      </c>
      <c r="G178" s="56"/>
    </row>
    <row r="179" spans="1:7" ht="12.75" customHeight="1" x14ac:dyDescent="0.2">
      <c r="A179" s="644" t="s">
        <v>86</v>
      </c>
      <c r="B179" s="645"/>
      <c r="C179" s="25"/>
      <c r="D179" s="26"/>
      <c r="E179" s="26"/>
      <c r="F179" s="120">
        <f>I130</f>
        <v>1519.81</v>
      </c>
      <c r="G179" s="56"/>
    </row>
    <row r="180" spans="1:7" ht="12.75" customHeight="1" x14ac:dyDescent="0.2">
      <c r="A180" s="644" t="s">
        <v>88</v>
      </c>
      <c r="B180" s="645"/>
      <c r="C180" s="25"/>
      <c r="D180" s="26"/>
      <c r="E180" s="26"/>
      <c r="F180" s="120">
        <f>I131</f>
        <v>1114.92</v>
      </c>
      <c r="G180" s="56"/>
    </row>
    <row r="181" spans="1:7" ht="29.45" customHeight="1" x14ac:dyDescent="0.2">
      <c r="A181" s="650" t="s">
        <v>2</v>
      </c>
      <c r="B181" s="651"/>
      <c r="C181" s="25"/>
      <c r="D181" s="26">
        <f>B162</f>
        <v>0</v>
      </c>
      <c r="E181" s="26"/>
      <c r="F181" s="120">
        <f>D181+E181+I162</f>
        <v>8410.61</v>
      </c>
      <c r="G181" s="56"/>
    </row>
    <row r="182" spans="1:7" ht="27" customHeight="1" x14ac:dyDescent="0.2">
      <c r="A182" s="650" t="s">
        <v>96</v>
      </c>
      <c r="B182" s="651"/>
      <c r="C182" s="25"/>
      <c r="D182" s="26"/>
      <c r="E182" s="26"/>
      <c r="F182" s="120">
        <f>I165</f>
        <v>11880.74</v>
      </c>
      <c r="G182" s="56"/>
    </row>
    <row r="183" spans="1:7" ht="12.75" customHeight="1" x14ac:dyDescent="0.2">
      <c r="A183" s="648" t="s">
        <v>22</v>
      </c>
      <c r="B183" s="649"/>
      <c r="C183" s="27"/>
      <c r="D183" s="28">
        <f>SUM(D168:D181)</f>
        <v>90562.99</v>
      </c>
      <c r="E183" s="28">
        <f>SUM(E168:E172)</f>
        <v>17745.364000000001</v>
      </c>
      <c r="F183" s="121">
        <f>F168+F169+F170+F171+F172+F173+F181+F182</f>
        <v>157292.35399999999</v>
      </c>
    </row>
  </sheetData>
  <autoFilter ref="A5:I147"/>
  <mergeCells count="36">
    <mergeCell ref="G1:H1"/>
    <mergeCell ref="A1:B1"/>
    <mergeCell ref="G2:H2"/>
    <mergeCell ref="A57:A65"/>
    <mergeCell ref="C57:C65"/>
    <mergeCell ref="A17:A44"/>
    <mergeCell ref="C17:C44"/>
    <mergeCell ref="D17:D44"/>
    <mergeCell ref="B17:B44"/>
    <mergeCell ref="D66:D70"/>
    <mergeCell ref="B66:B70"/>
    <mergeCell ref="A66:A70"/>
    <mergeCell ref="C66:C70"/>
    <mergeCell ref="A171:B171"/>
    <mergeCell ref="D57:D65"/>
    <mergeCell ref="B57:B65"/>
    <mergeCell ref="A122:A124"/>
    <mergeCell ref="A125:A127"/>
    <mergeCell ref="A88:A90"/>
    <mergeCell ref="A174:B174"/>
    <mergeCell ref="A182:B182"/>
    <mergeCell ref="A172:B172"/>
    <mergeCell ref="A179:B179"/>
    <mergeCell ref="A178:B178"/>
    <mergeCell ref="A109:A121"/>
    <mergeCell ref="A149:A160"/>
    <mergeCell ref="A183:B183"/>
    <mergeCell ref="A168:B168"/>
    <mergeCell ref="A169:B169"/>
    <mergeCell ref="A170:B170"/>
    <mergeCell ref="A177:B177"/>
    <mergeCell ref="A181:B181"/>
    <mergeCell ref="A173:B173"/>
    <mergeCell ref="A180:B180"/>
    <mergeCell ref="A175:B175"/>
    <mergeCell ref="A176:B176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61"/>
  <dimension ref="A1:IU215"/>
  <sheetViews>
    <sheetView topLeftCell="A170" zoomScaleNormal="100" workbookViewId="0">
      <selection activeCell="B136" sqref="B136"/>
    </sheetView>
  </sheetViews>
  <sheetFormatPr defaultRowHeight="12.75" customHeight="1" x14ac:dyDescent="0.2"/>
  <cols>
    <col min="1" max="1" width="28.7109375" customWidth="1"/>
    <col min="2" max="2" width="12" customWidth="1"/>
    <col min="3" max="3" width="13" customWidth="1"/>
    <col min="4" max="4" width="15.7109375" customWidth="1"/>
    <col min="5" max="5" width="26.140625" customWidth="1"/>
    <col min="6" max="6" width="11.7109375" customWidth="1"/>
    <col min="7" max="7" width="7.28515625" customWidth="1"/>
    <col min="8" max="8" width="12.85546875" customWidth="1"/>
    <col min="9" max="9" width="12.7109375" customWidth="1"/>
  </cols>
  <sheetData>
    <row r="1" spans="1:9" ht="12.75" customHeight="1" x14ac:dyDescent="0.2">
      <c r="A1" s="708" t="s">
        <v>85</v>
      </c>
      <c r="B1" s="70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3099.9</v>
      </c>
      <c r="E2" s="5">
        <v>710207.5</v>
      </c>
      <c r="F2" s="6">
        <v>650079.93999999994</v>
      </c>
      <c r="G2" s="640">
        <f>E2-F2</f>
        <v>60127.560000000056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49</v>
      </c>
      <c r="E3" s="1">
        <v>9</v>
      </c>
      <c r="F3" s="1"/>
      <c r="G3" s="1"/>
      <c r="H3" s="1" t="s">
        <v>25</v>
      </c>
      <c r="I3" s="8">
        <f>F2-F215</f>
        <v>-184224.925559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51.7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x14ac:dyDescent="0.2">
      <c r="A6" s="622" t="s">
        <v>230</v>
      </c>
      <c r="B6" s="625">
        <v>7443.5214589999996</v>
      </c>
      <c r="C6" s="625" t="s">
        <v>66</v>
      </c>
      <c r="D6" s="627" t="s">
        <v>109</v>
      </c>
      <c r="E6" s="37" t="s">
        <v>231</v>
      </c>
      <c r="F6" s="37" t="s">
        <v>233</v>
      </c>
      <c r="G6" s="37">
        <v>0.5</v>
      </c>
      <c r="H6" s="38">
        <v>350</v>
      </c>
      <c r="I6" s="39">
        <f>G6*H6</f>
        <v>175</v>
      </c>
    </row>
    <row r="7" spans="1:9" ht="12.75" customHeight="1" thickBot="1" x14ac:dyDescent="0.25">
      <c r="A7" s="624"/>
      <c r="B7" s="626"/>
      <c r="C7" s="626"/>
      <c r="D7" s="629"/>
      <c r="E7" s="40" t="s">
        <v>232</v>
      </c>
      <c r="F7" s="40" t="s">
        <v>99</v>
      </c>
      <c r="G7" s="40">
        <v>10</v>
      </c>
      <c r="H7" s="41">
        <v>14</v>
      </c>
      <c r="I7" s="42">
        <f t="shared" ref="I7:I25" si="0">G7*H7</f>
        <v>140</v>
      </c>
    </row>
    <row r="8" spans="1:9" ht="12.75" customHeight="1" thickBot="1" x14ac:dyDescent="0.25">
      <c r="A8" s="313"/>
      <c r="B8" s="70">
        <v>8090.27</v>
      </c>
      <c r="C8" s="70" t="s">
        <v>67</v>
      </c>
      <c r="D8" s="315"/>
      <c r="E8" s="53"/>
      <c r="F8" s="53"/>
      <c r="G8" s="53"/>
      <c r="H8" s="153"/>
      <c r="I8" s="165">
        <f t="shared" si="0"/>
        <v>0</v>
      </c>
    </row>
    <row r="9" spans="1:9" x14ac:dyDescent="0.2">
      <c r="A9" s="622" t="s">
        <v>541</v>
      </c>
      <c r="B9" s="625">
        <v>11275.91</v>
      </c>
      <c r="C9" s="625" t="s">
        <v>70</v>
      </c>
      <c r="D9" s="627" t="s">
        <v>595</v>
      </c>
      <c r="E9" s="37" t="s">
        <v>347</v>
      </c>
      <c r="F9" s="37" t="s">
        <v>99</v>
      </c>
      <c r="G9" s="37">
        <v>1</v>
      </c>
      <c r="H9" s="38">
        <v>170</v>
      </c>
      <c r="I9" s="39">
        <f t="shared" si="0"/>
        <v>170</v>
      </c>
    </row>
    <row r="10" spans="1:9" ht="12.75" customHeight="1" x14ac:dyDescent="0.2">
      <c r="A10" s="623"/>
      <c r="B10" s="632"/>
      <c r="C10" s="632"/>
      <c r="D10" s="628"/>
      <c r="E10" s="15" t="s">
        <v>127</v>
      </c>
      <c r="F10" s="15" t="s">
        <v>100</v>
      </c>
      <c r="G10" s="15">
        <v>0.1</v>
      </c>
      <c r="H10" s="16">
        <v>63</v>
      </c>
      <c r="I10" s="43">
        <f t="shared" si="0"/>
        <v>6.3000000000000007</v>
      </c>
    </row>
    <row r="11" spans="1:9" ht="12.75" customHeight="1" x14ac:dyDescent="0.2">
      <c r="A11" s="623"/>
      <c r="B11" s="632"/>
      <c r="C11" s="632"/>
      <c r="D11" s="628"/>
      <c r="E11" s="15" t="s">
        <v>231</v>
      </c>
      <c r="F11" s="15" t="s">
        <v>233</v>
      </c>
      <c r="G11" s="15">
        <v>0.5</v>
      </c>
      <c r="H11" s="16">
        <v>300</v>
      </c>
      <c r="I11" s="43">
        <f t="shared" si="0"/>
        <v>150</v>
      </c>
    </row>
    <row r="12" spans="1:9" ht="12.75" customHeight="1" thickBot="1" x14ac:dyDescent="0.25">
      <c r="A12" s="624"/>
      <c r="B12" s="626"/>
      <c r="C12" s="626"/>
      <c r="D12" s="629"/>
      <c r="E12" s="40" t="s">
        <v>232</v>
      </c>
      <c r="F12" s="40" t="s">
        <v>99</v>
      </c>
      <c r="G12" s="40">
        <v>20</v>
      </c>
      <c r="H12" s="41">
        <v>14</v>
      </c>
      <c r="I12" s="42">
        <f t="shared" si="0"/>
        <v>280</v>
      </c>
    </row>
    <row r="13" spans="1:9" ht="12.75" customHeight="1" x14ac:dyDescent="0.2">
      <c r="A13" s="260"/>
      <c r="B13" s="33">
        <v>9618.52</v>
      </c>
      <c r="C13" s="33" t="s">
        <v>72</v>
      </c>
      <c r="D13" s="262"/>
      <c r="E13" s="35"/>
      <c r="F13" s="35"/>
      <c r="G13" s="35"/>
      <c r="H13" s="36"/>
      <c r="I13" s="157">
        <f t="shared" si="0"/>
        <v>0</v>
      </c>
    </row>
    <row r="14" spans="1:9" ht="12.75" customHeight="1" x14ac:dyDescent="0.2">
      <c r="A14" s="263"/>
      <c r="B14" s="13">
        <v>8734.43</v>
      </c>
      <c r="C14" s="13" t="s">
        <v>73</v>
      </c>
      <c r="D14" s="265"/>
      <c r="E14" s="15"/>
      <c r="F14" s="15"/>
      <c r="G14" s="15"/>
      <c r="H14" s="16"/>
      <c r="I14" s="43">
        <f t="shared" si="0"/>
        <v>0</v>
      </c>
    </row>
    <row r="15" spans="1:9" ht="12.75" customHeight="1" x14ac:dyDescent="0.2">
      <c r="A15" s="263"/>
      <c r="B15" s="13">
        <v>10392.18</v>
      </c>
      <c r="C15" s="13" t="s">
        <v>74</v>
      </c>
      <c r="D15" s="265"/>
      <c r="E15" s="15"/>
      <c r="F15" s="15"/>
      <c r="G15" s="15"/>
      <c r="H15" s="16"/>
      <c r="I15" s="43">
        <f t="shared" si="0"/>
        <v>0</v>
      </c>
    </row>
    <row r="16" spans="1:9" ht="12.75" customHeight="1" thickBot="1" x14ac:dyDescent="0.25">
      <c r="A16" s="308"/>
      <c r="B16" s="71">
        <v>7950.43</v>
      </c>
      <c r="C16" s="71" t="s">
        <v>75</v>
      </c>
      <c r="D16" s="309"/>
      <c r="E16" s="73"/>
      <c r="F16" s="73"/>
      <c r="G16" s="73"/>
      <c r="H16" s="74"/>
      <c r="I16" s="201">
        <f t="shared" si="0"/>
        <v>0</v>
      </c>
    </row>
    <row r="17" spans="1:9" ht="12.75" customHeight="1" x14ac:dyDescent="0.2">
      <c r="A17" s="622" t="s">
        <v>1324</v>
      </c>
      <c r="B17" s="625">
        <v>11179.48</v>
      </c>
      <c r="C17" s="625" t="s">
        <v>76</v>
      </c>
      <c r="D17" s="627" t="s">
        <v>1325</v>
      </c>
      <c r="E17" s="37" t="s">
        <v>231</v>
      </c>
      <c r="F17" s="37" t="s">
        <v>233</v>
      </c>
      <c r="G17" s="37">
        <v>2</v>
      </c>
      <c r="H17" s="38">
        <v>277</v>
      </c>
      <c r="I17" s="39">
        <f t="shared" si="0"/>
        <v>554</v>
      </c>
    </row>
    <row r="18" spans="1:9" ht="12.75" customHeight="1" x14ac:dyDescent="0.2">
      <c r="A18" s="623"/>
      <c r="B18" s="632"/>
      <c r="C18" s="632"/>
      <c r="D18" s="628"/>
      <c r="E18" s="15" t="s">
        <v>1016</v>
      </c>
      <c r="F18" s="15" t="s">
        <v>445</v>
      </c>
      <c r="G18" s="15">
        <v>0.4</v>
      </c>
      <c r="H18" s="16">
        <v>330.4</v>
      </c>
      <c r="I18" s="43">
        <f t="shared" si="0"/>
        <v>132.16</v>
      </c>
    </row>
    <row r="19" spans="1:9" ht="12.75" customHeight="1" thickBot="1" x14ac:dyDescent="0.25">
      <c r="A19" s="624"/>
      <c r="B19" s="626"/>
      <c r="C19" s="626"/>
      <c r="D19" s="629"/>
      <c r="E19" s="40" t="s">
        <v>232</v>
      </c>
      <c r="F19" s="40" t="s">
        <v>99</v>
      </c>
      <c r="G19" s="40">
        <v>25</v>
      </c>
      <c r="H19" s="41">
        <v>14</v>
      </c>
      <c r="I19" s="42">
        <f t="shared" si="0"/>
        <v>350</v>
      </c>
    </row>
    <row r="20" spans="1:9" ht="12.75" customHeight="1" thickBot="1" x14ac:dyDescent="0.25">
      <c r="A20" s="260"/>
      <c r="B20" s="33">
        <v>11153.52</v>
      </c>
      <c r="C20" s="85" t="s">
        <v>77</v>
      </c>
      <c r="D20" s="388"/>
      <c r="E20" s="35"/>
      <c r="F20" s="35"/>
      <c r="G20" s="35"/>
      <c r="H20" s="36"/>
      <c r="I20" s="157">
        <f t="shared" si="0"/>
        <v>0</v>
      </c>
    </row>
    <row r="21" spans="1:9" ht="12.75" customHeight="1" thickBot="1" x14ac:dyDescent="0.25">
      <c r="A21" s="263"/>
      <c r="B21" s="13">
        <v>16535.689999999999</v>
      </c>
      <c r="C21" s="85" t="s">
        <v>78</v>
      </c>
      <c r="D21" s="266"/>
      <c r="E21" s="15"/>
      <c r="F21" s="15"/>
      <c r="G21" s="15"/>
      <c r="H21" s="16"/>
      <c r="I21" s="43">
        <f t="shared" si="0"/>
        <v>0</v>
      </c>
    </row>
    <row r="22" spans="1:9" ht="12.75" customHeight="1" thickBot="1" x14ac:dyDescent="0.25">
      <c r="A22" s="46" t="s">
        <v>126</v>
      </c>
      <c r="B22" s="85">
        <v>13566.81</v>
      </c>
      <c r="C22" s="85" t="s">
        <v>79</v>
      </c>
      <c r="D22" s="55" t="s">
        <v>1135</v>
      </c>
      <c r="E22" s="47" t="s">
        <v>123</v>
      </c>
      <c r="F22" s="47" t="s">
        <v>110</v>
      </c>
      <c r="G22" s="47">
        <v>1.04</v>
      </c>
      <c r="H22" s="48">
        <v>299.95</v>
      </c>
      <c r="I22" s="49">
        <f t="shared" si="0"/>
        <v>311.94799999999998</v>
      </c>
    </row>
    <row r="23" spans="1:9" ht="27" customHeight="1" thickBot="1" x14ac:dyDescent="0.25">
      <c r="A23" s="622" t="s">
        <v>2098</v>
      </c>
      <c r="B23" s="625">
        <v>13710.57</v>
      </c>
      <c r="C23" s="625" t="s">
        <v>80</v>
      </c>
      <c r="D23" s="452" t="s">
        <v>2099</v>
      </c>
      <c r="E23" s="47" t="s">
        <v>160</v>
      </c>
      <c r="F23" s="47" t="s">
        <v>99</v>
      </c>
      <c r="G23" s="47">
        <v>1</v>
      </c>
      <c r="H23" s="48">
        <v>80</v>
      </c>
      <c r="I23" s="49">
        <f t="shared" si="0"/>
        <v>80</v>
      </c>
    </row>
    <row r="24" spans="1:9" ht="12.75" customHeight="1" x14ac:dyDescent="0.2">
      <c r="A24" s="623"/>
      <c r="B24" s="632"/>
      <c r="C24" s="632"/>
      <c r="D24" s="633" t="s">
        <v>111</v>
      </c>
      <c r="E24" s="35" t="s">
        <v>2131</v>
      </c>
      <c r="F24" s="35" t="s">
        <v>99</v>
      </c>
      <c r="G24" s="35">
        <v>2</v>
      </c>
      <c r="H24" s="36">
        <v>6.5</v>
      </c>
      <c r="I24" s="157">
        <f t="shared" si="0"/>
        <v>13</v>
      </c>
    </row>
    <row r="25" spans="1:9" ht="12.75" customHeight="1" thickBot="1" x14ac:dyDescent="0.25">
      <c r="A25" s="624"/>
      <c r="B25" s="626"/>
      <c r="C25" s="626"/>
      <c r="D25" s="635"/>
      <c r="E25" s="40" t="s">
        <v>160</v>
      </c>
      <c r="F25" s="40" t="s">
        <v>99</v>
      </c>
      <c r="G25" s="40">
        <v>1</v>
      </c>
      <c r="H25" s="41">
        <v>80</v>
      </c>
      <c r="I25" s="42">
        <f t="shared" si="0"/>
        <v>80</v>
      </c>
    </row>
    <row r="26" spans="1:9" ht="12.75" customHeight="1" thickBot="1" x14ac:dyDescent="0.25">
      <c r="A26" s="440"/>
      <c r="B26" s="85"/>
      <c r="C26" s="85" t="s">
        <v>87</v>
      </c>
      <c r="D26" s="441"/>
      <c r="E26" s="47"/>
      <c r="F26" s="47"/>
      <c r="G26" s="47"/>
      <c r="H26" s="48"/>
      <c r="I26" s="49">
        <v>1165.6300000000001</v>
      </c>
    </row>
    <row r="27" spans="1:9" ht="12.75" customHeight="1" thickBot="1" x14ac:dyDescent="0.25">
      <c r="A27" s="218"/>
      <c r="B27" s="223">
        <f>SUM(B6:B25)</f>
        <v>129651.33145900001</v>
      </c>
      <c r="C27" s="224"/>
      <c r="D27" s="223"/>
      <c r="E27" s="225"/>
      <c r="F27" s="224"/>
      <c r="G27" s="224"/>
      <c r="H27" s="223" t="s">
        <v>17</v>
      </c>
      <c r="I27" s="226">
        <f>SUM(I6:I26)</f>
        <v>3608.038</v>
      </c>
    </row>
    <row r="28" spans="1:9" ht="77.25" thickBot="1" x14ac:dyDescent="0.25">
      <c r="A28" s="134" t="s">
        <v>1066</v>
      </c>
      <c r="B28" s="114" t="s">
        <v>16</v>
      </c>
      <c r="C28" s="114" t="s">
        <v>5</v>
      </c>
      <c r="D28" s="114" t="s">
        <v>23</v>
      </c>
      <c r="E28" s="118" t="s">
        <v>18</v>
      </c>
      <c r="F28" s="114" t="s">
        <v>19</v>
      </c>
      <c r="G28" s="114" t="s">
        <v>10</v>
      </c>
      <c r="H28" s="114" t="s">
        <v>13</v>
      </c>
      <c r="I28" s="115" t="s">
        <v>12</v>
      </c>
    </row>
    <row r="29" spans="1:9" ht="12.75" customHeight="1" x14ac:dyDescent="0.2">
      <c r="A29" s="622" t="s">
        <v>224</v>
      </c>
      <c r="B29" s="625">
        <v>12569.5272</v>
      </c>
      <c r="C29" s="625" t="s">
        <v>66</v>
      </c>
      <c r="D29" s="625" t="s">
        <v>225</v>
      </c>
      <c r="E29" s="37" t="s">
        <v>216</v>
      </c>
      <c r="F29" s="37" t="s">
        <v>101</v>
      </c>
      <c r="G29" s="37">
        <v>1</v>
      </c>
      <c r="H29" s="38">
        <v>52.03</v>
      </c>
      <c r="I29" s="39">
        <f t="shared" ref="I29:I87" si="1">G29*H29</f>
        <v>52.03</v>
      </c>
    </row>
    <row r="30" spans="1:9" ht="12.75" customHeight="1" x14ac:dyDescent="0.2">
      <c r="A30" s="623"/>
      <c r="B30" s="632"/>
      <c r="C30" s="632"/>
      <c r="D30" s="632"/>
      <c r="E30" s="15" t="s">
        <v>178</v>
      </c>
      <c r="F30" s="15" t="s">
        <v>99</v>
      </c>
      <c r="G30" s="15">
        <v>1</v>
      </c>
      <c r="H30" s="16">
        <v>159.21</v>
      </c>
      <c r="I30" s="157">
        <f t="shared" si="1"/>
        <v>159.21</v>
      </c>
    </row>
    <row r="31" spans="1:9" x14ac:dyDescent="0.2">
      <c r="A31" s="623"/>
      <c r="B31" s="632"/>
      <c r="C31" s="632"/>
      <c r="D31" s="632"/>
      <c r="E31" s="15" t="s">
        <v>226</v>
      </c>
      <c r="F31" s="15" t="s">
        <v>99</v>
      </c>
      <c r="G31" s="15">
        <v>1</v>
      </c>
      <c r="H31" s="16">
        <v>98.83</v>
      </c>
      <c r="I31" s="157">
        <f t="shared" si="1"/>
        <v>98.83</v>
      </c>
    </row>
    <row r="32" spans="1:9" ht="12.75" customHeight="1" thickBot="1" x14ac:dyDescent="0.25">
      <c r="A32" s="624"/>
      <c r="B32" s="632"/>
      <c r="C32" s="632"/>
      <c r="D32" s="626"/>
      <c r="E32" s="40" t="s">
        <v>136</v>
      </c>
      <c r="F32" s="40" t="s">
        <v>101</v>
      </c>
      <c r="G32" s="40">
        <v>1</v>
      </c>
      <c r="H32" s="41">
        <v>55.65</v>
      </c>
      <c r="I32" s="200">
        <f t="shared" si="1"/>
        <v>55.65</v>
      </c>
    </row>
    <row r="33" spans="1:9" ht="12.75" customHeight="1" x14ac:dyDescent="0.2">
      <c r="A33" s="622" t="s">
        <v>113</v>
      </c>
      <c r="B33" s="632"/>
      <c r="C33" s="632"/>
      <c r="D33" s="627" t="s">
        <v>218</v>
      </c>
      <c r="E33" s="37" t="s">
        <v>227</v>
      </c>
      <c r="F33" s="37" t="s">
        <v>99</v>
      </c>
      <c r="G33" s="37">
        <v>2</v>
      </c>
      <c r="H33" s="38">
        <v>6</v>
      </c>
      <c r="I33" s="39">
        <f t="shared" si="1"/>
        <v>12</v>
      </c>
    </row>
    <row r="34" spans="1:9" ht="12.75" customHeight="1" x14ac:dyDescent="0.2">
      <c r="A34" s="623"/>
      <c r="B34" s="632"/>
      <c r="C34" s="632"/>
      <c r="D34" s="628"/>
      <c r="E34" s="15" t="s">
        <v>129</v>
      </c>
      <c r="F34" s="15" t="s">
        <v>99</v>
      </c>
      <c r="G34" s="15">
        <v>1</v>
      </c>
      <c r="H34" s="16">
        <v>8.07</v>
      </c>
      <c r="I34" s="157">
        <f t="shared" si="1"/>
        <v>8.07</v>
      </c>
    </row>
    <row r="35" spans="1:9" ht="12.75" customHeight="1" x14ac:dyDescent="0.2">
      <c r="A35" s="623"/>
      <c r="B35" s="632"/>
      <c r="C35" s="632"/>
      <c r="D35" s="628"/>
      <c r="E35" s="15" t="s">
        <v>137</v>
      </c>
      <c r="F35" s="15" t="s">
        <v>101</v>
      </c>
      <c r="G35" s="15">
        <v>5</v>
      </c>
      <c r="H35" s="16">
        <v>109.78</v>
      </c>
      <c r="I35" s="157">
        <f t="shared" si="1"/>
        <v>548.9</v>
      </c>
    </row>
    <row r="36" spans="1:9" x14ac:dyDescent="0.2">
      <c r="A36" s="623"/>
      <c r="B36" s="632"/>
      <c r="C36" s="632"/>
      <c r="D36" s="628"/>
      <c r="E36" s="172" t="s">
        <v>216</v>
      </c>
      <c r="F36" s="15" t="s">
        <v>101</v>
      </c>
      <c r="G36" s="172">
        <v>3</v>
      </c>
      <c r="H36" s="296">
        <v>52.03</v>
      </c>
      <c r="I36" s="157">
        <f t="shared" si="1"/>
        <v>156.09</v>
      </c>
    </row>
    <row r="37" spans="1:9" x14ac:dyDescent="0.2">
      <c r="A37" s="623"/>
      <c r="B37" s="632"/>
      <c r="C37" s="632"/>
      <c r="D37" s="628"/>
      <c r="E37" s="15" t="s">
        <v>159</v>
      </c>
      <c r="F37" s="15" t="s">
        <v>99</v>
      </c>
      <c r="G37" s="15">
        <v>1</v>
      </c>
      <c r="H37" s="16">
        <v>287.55</v>
      </c>
      <c r="I37" s="157">
        <f t="shared" si="1"/>
        <v>287.55</v>
      </c>
    </row>
    <row r="38" spans="1:9" x14ac:dyDescent="0.2">
      <c r="A38" s="623"/>
      <c r="B38" s="632"/>
      <c r="C38" s="632"/>
      <c r="D38" s="628"/>
      <c r="E38" s="15" t="s">
        <v>133</v>
      </c>
      <c r="F38" s="15" t="s">
        <v>99</v>
      </c>
      <c r="G38" s="15">
        <v>1</v>
      </c>
      <c r="H38" s="16">
        <v>373.09</v>
      </c>
      <c r="I38" s="157">
        <f t="shared" si="1"/>
        <v>373.09</v>
      </c>
    </row>
    <row r="39" spans="1:9" x14ac:dyDescent="0.2">
      <c r="A39" s="623"/>
      <c r="B39" s="632"/>
      <c r="C39" s="632"/>
      <c r="D39" s="628"/>
      <c r="E39" s="15" t="s">
        <v>138</v>
      </c>
      <c r="F39" s="15" t="s">
        <v>99</v>
      </c>
      <c r="G39" s="15">
        <v>1</v>
      </c>
      <c r="H39" s="16">
        <v>567.34</v>
      </c>
      <c r="I39" s="157">
        <f t="shared" si="1"/>
        <v>567.34</v>
      </c>
    </row>
    <row r="40" spans="1:9" x14ac:dyDescent="0.2">
      <c r="A40" s="623"/>
      <c r="B40" s="632"/>
      <c r="C40" s="632"/>
      <c r="D40" s="628"/>
      <c r="E40" s="15" t="s">
        <v>195</v>
      </c>
      <c r="F40" s="15" t="s">
        <v>99</v>
      </c>
      <c r="G40" s="15">
        <v>1</v>
      </c>
      <c r="H40" s="16">
        <v>130.08000000000001</v>
      </c>
      <c r="I40" s="157">
        <f t="shared" si="1"/>
        <v>130.08000000000001</v>
      </c>
    </row>
    <row r="41" spans="1:9" x14ac:dyDescent="0.2">
      <c r="A41" s="623"/>
      <c r="B41" s="632"/>
      <c r="C41" s="632"/>
      <c r="D41" s="628"/>
      <c r="E41" s="172" t="s">
        <v>196</v>
      </c>
      <c r="F41" s="15" t="s">
        <v>99</v>
      </c>
      <c r="G41" s="172">
        <v>1</v>
      </c>
      <c r="H41" s="16">
        <v>151.66</v>
      </c>
      <c r="I41" s="157">
        <f t="shared" si="1"/>
        <v>151.66</v>
      </c>
    </row>
    <row r="42" spans="1:9" x14ac:dyDescent="0.2">
      <c r="A42" s="623"/>
      <c r="B42" s="632"/>
      <c r="C42" s="632"/>
      <c r="D42" s="628"/>
      <c r="E42" s="15" t="s">
        <v>134</v>
      </c>
      <c r="F42" s="15" t="s">
        <v>99</v>
      </c>
      <c r="G42" s="15">
        <v>3</v>
      </c>
      <c r="H42" s="16">
        <v>75</v>
      </c>
      <c r="I42" s="157">
        <f t="shared" si="1"/>
        <v>225</v>
      </c>
    </row>
    <row r="43" spans="1:9" x14ac:dyDescent="0.2">
      <c r="A43" s="623"/>
      <c r="B43" s="632"/>
      <c r="C43" s="632"/>
      <c r="D43" s="628"/>
      <c r="E43" s="15" t="s">
        <v>228</v>
      </c>
      <c r="F43" s="15" t="s">
        <v>99</v>
      </c>
      <c r="G43" s="15">
        <v>1</v>
      </c>
      <c r="H43" s="16">
        <v>80</v>
      </c>
      <c r="I43" s="157">
        <f t="shared" si="1"/>
        <v>80</v>
      </c>
    </row>
    <row r="44" spans="1:9" ht="13.5" thickBot="1" x14ac:dyDescent="0.25">
      <c r="A44" s="624"/>
      <c r="B44" s="632"/>
      <c r="C44" s="632"/>
      <c r="D44" s="629"/>
      <c r="E44" s="40" t="s">
        <v>229</v>
      </c>
      <c r="F44" s="40" t="s">
        <v>99</v>
      </c>
      <c r="G44" s="40">
        <v>1</v>
      </c>
      <c r="H44" s="41">
        <v>72.92</v>
      </c>
      <c r="I44" s="200">
        <f t="shared" si="1"/>
        <v>72.92</v>
      </c>
    </row>
    <row r="45" spans="1:9" ht="13.5" thickBot="1" x14ac:dyDescent="0.25">
      <c r="A45" s="46" t="s">
        <v>329</v>
      </c>
      <c r="B45" s="626"/>
      <c r="C45" s="626"/>
      <c r="D45" s="47" t="s">
        <v>330</v>
      </c>
      <c r="E45" s="47" t="s">
        <v>331</v>
      </c>
      <c r="F45" s="47" t="s">
        <v>99</v>
      </c>
      <c r="G45" s="47">
        <v>3</v>
      </c>
      <c r="H45" s="48">
        <v>8.89</v>
      </c>
      <c r="I45" s="49">
        <f>G45*H45</f>
        <v>26.67</v>
      </c>
    </row>
    <row r="46" spans="1:9" ht="13.5" thickBot="1" x14ac:dyDescent="0.25">
      <c r="A46" s="79" t="s">
        <v>329</v>
      </c>
      <c r="B46" s="314">
        <v>12230.41</v>
      </c>
      <c r="C46" s="70" t="s">
        <v>67</v>
      </c>
      <c r="D46" s="53" t="s">
        <v>330</v>
      </c>
      <c r="E46" s="53" t="s">
        <v>331</v>
      </c>
      <c r="F46" s="53" t="s">
        <v>99</v>
      </c>
      <c r="G46" s="53">
        <v>3</v>
      </c>
      <c r="H46" s="153">
        <v>8.89</v>
      </c>
      <c r="I46" s="165">
        <f>G46*H46</f>
        <v>26.67</v>
      </c>
    </row>
    <row r="47" spans="1:9" ht="13.5" thickBot="1" x14ac:dyDescent="0.25">
      <c r="A47" s="46" t="s">
        <v>329</v>
      </c>
      <c r="B47" s="491">
        <v>12069.99</v>
      </c>
      <c r="C47" s="85" t="s">
        <v>70</v>
      </c>
      <c r="D47" s="47" t="s">
        <v>330</v>
      </c>
      <c r="E47" s="47" t="s">
        <v>331</v>
      </c>
      <c r="F47" s="47" t="s">
        <v>99</v>
      </c>
      <c r="G47" s="47">
        <v>3</v>
      </c>
      <c r="H47" s="48">
        <v>8.89</v>
      </c>
      <c r="I47" s="49">
        <f>G47*H47</f>
        <v>26.67</v>
      </c>
    </row>
    <row r="48" spans="1:9" x14ac:dyDescent="0.2">
      <c r="A48" s="260"/>
      <c r="B48" s="261">
        <v>16099.09</v>
      </c>
      <c r="C48" s="261"/>
      <c r="D48" s="262"/>
      <c r="E48" s="35"/>
      <c r="F48" s="35"/>
      <c r="G48" s="35"/>
      <c r="H48" s="36"/>
      <c r="I48" s="157">
        <f t="shared" si="1"/>
        <v>0</v>
      </c>
    </row>
    <row r="49" spans="1:9" ht="13.5" thickBot="1" x14ac:dyDescent="0.25">
      <c r="A49" s="308"/>
      <c r="B49" s="267">
        <v>15818.07</v>
      </c>
      <c r="C49" s="267"/>
      <c r="D49" s="309"/>
      <c r="E49" s="73"/>
      <c r="F49" s="73"/>
      <c r="G49" s="73"/>
      <c r="H49" s="74"/>
      <c r="I49" s="165">
        <f t="shared" si="1"/>
        <v>0</v>
      </c>
    </row>
    <row r="50" spans="1:9" ht="13.5" thickBot="1" x14ac:dyDescent="0.25">
      <c r="A50" s="46" t="s">
        <v>329</v>
      </c>
      <c r="B50" s="491">
        <v>13679.84</v>
      </c>
      <c r="C50" s="85" t="s">
        <v>74</v>
      </c>
      <c r="D50" s="47" t="s">
        <v>330</v>
      </c>
      <c r="E50" s="47" t="s">
        <v>331</v>
      </c>
      <c r="F50" s="47" t="s">
        <v>99</v>
      </c>
      <c r="G50" s="47">
        <v>2</v>
      </c>
      <c r="H50" s="48">
        <v>8.6999999999999993</v>
      </c>
      <c r="I50" s="49">
        <f t="shared" si="1"/>
        <v>17.399999999999999</v>
      </c>
    </row>
    <row r="51" spans="1:9" x14ac:dyDescent="0.2">
      <c r="A51" s="622" t="s">
        <v>113</v>
      </c>
      <c r="B51" s="625">
        <v>13560.76</v>
      </c>
      <c r="C51" s="625" t="s">
        <v>75</v>
      </c>
      <c r="D51" s="627" t="s">
        <v>1191</v>
      </c>
      <c r="E51" s="37" t="s">
        <v>565</v>
      </c>
      <c r="F51" s="37" t="s">
        <v>101</v>
      </c>
      <c r="G51" s="37">
        <v>8</v>
      </c>
      <c r="H51" s="38">
        <v>83.57</v>
      </c>
      <c r="I51" s="39">
        <f t="shared" si="1"/>
        <v>668.56</v>
      </c>
    </row>
    <row r="52" spans="1:9" x14ac:dyDescent="0.2">
      <c r="A52" s="623"/>
      <c r="B52" s="632"/>
      <c r="C52" s="632"/>
      <c r="D52" s="628"/>
      <c r="E52" s="15" t="s">
        <v>131</v>
      </c>
      <c r="F52" s="15" t="s">
        <v>101</v>
      </c>
      <c r="G52" s="15">
        <v>12</v>
      </c>
      <c r="H52" s="16">
        <v>41.67</v>
      </c>
      <c r="I52" s="157">
        <f t="shared" si="1"/>
        <v>500.04</v>
      </c>
    </row>
    <row r="53" spans="1:9" x14ac:dyDescent="0.2">
      <c r="A53" s="623"/>
      <c r="B53" s="632"/>
      <c r="C53" s="632"/>
      <c r="D53" s="628"/>
      <c r="E53" s="15" t="s">
        <v>116</v>
      </c>
      <c r="F53" s="15" t="s">
        <v>101</v>
      </c>
      <c r="G53" s="15">
        <v>4</v>
      </c>
      <c r="H53" s="16">
        <v>32.020000000000003</v>
      </c>
      <c r="I53" s="157">
        <f t="shared" si="1"/>
        <v>128.08000000000001</v>
      </c>
    </row>
    <row r="54" spans="1:9" x14ac:dyDescent="0.2">
      <c r="A54" s="623"/>
      <c r="B54" s="632"/>
      <c r="C54" s="632"/>
      <c r="D54" s="628"/>
      <c r="E54" s="15" t="s">
        <v>129</v>
      </c>
      <c r="F54" s="15" t="s">
        <v>99</v>
      </c>
      <c r="G54" s="15">
        <v>2</v>
      </c>
      <c r="H54" s="16">
        <v>7.7</v>
      </c>
      <c r="I54" s="157">
        <f t="shared" si="1"/>
        <v>15.4</v>
      </c>
    </row>
    <row r="55" spans="1:9" x14ac:dyDescent="0.2">
      <c r="A55" s="623"/>
      <c r="B55" s="632"/>
      <c r="C55" s="632"/>
      <c r="D55" s="628"/>
      <c r="E55" s="15" t="s">
        <v>644</v>
      </c>
      <c r="F55" s="15" t="s">
        <v>99</v>
      </c>
      <c r="G55" s="15">
        <v>2</v>
      </c>
      <c r="H55" s="16">
        <v>191.27</v>
      </c>
      <c r="I55" s="157">
        <f t="shared" si="1"/>
        <v>382.54</v>
      </c>
    </row>
    <row r="56" spans="1:9" x14ac:dyDescent="0.2">
      <c r="A56" s="623"/>
      <c r="B56" s="632"/>
      <c r="C56" s="632"/>
      <c r="D56" s="628"/>
      <c r="E56" s="15" t="s">
        <v>1192</v>
      </c>
      <c r="F56" s="15" t="s">
        <v>99</v>
      </c>
      <c r="G56" s="15">
        <v>2</v>
      </c>
      <c r="H56" s="16">
        <v>163.63999999999999</v>
      </c>
      <c r="I56" s="157">
        <f t="shared" si="1"/>
        <v>327.27999999999997</v>
      </c>
    </row>
    <row r="57" spans="1:9" x14ac:dyDescent="0.2">
      <c r="A57" s="623"/>
      <c r="B57" s="632"/>
      <c r="C57" s="632"/>
      <c r="D57" s="628"/>
      <c r="E57" s="15" t="s">
        <v>810</v>
      </c>
      <c r="F57" s="15" t="s">
        <v>99</v>
      </c>
      <c r="G57" s="15">
        <v>2</v>
      </c>
      <c r="H57" s="16">
        <v>5.4</v>
      </c>
      <c r="I57" s="157">
        <f t="shared" si="1"/>
        <v>10.8</v>
      </c>
    </row>
    <row r="58" spans="1:9" x14ac:dyDescent="0.2">
      <c r="A58" s="623"/>
      <c r="B58" s="632"/>
      <c r="C58" s="632"/>
      <c r="D58" s="628"/>
      <c r="E58" s="15" t="s">
        <v>130</v>
      </c>
      <c r="F58" s="15" t="s">
        <v>99</v>
      </c>
      <c r="G58" s="15">
        <v>2</v>
      </c>
      <c r="H58" s="16">
        <v>3.82</v>
      </c>
      <c r="I58" s="157">
        <f t="shared" si="1"/>
        <v>7.64</v>
      </c>
    </row>
    <row r="59" spans="1:9" x14ac:dyDescent="0.2">
      <c r="A59" s="623"/>
      <c r="B59" s="632"/>
      <c r="C59" s="632"/>
      <c r="D59" s="628"/>
      <c r="E59" s="15" t="s">
        <v>118</v>
      </c>
      <c r="F59" s="15" t="s">
        <v>99</v>
      </c>
      <c r="G59" s="15">
        <v>4</v>
      </c>
      <c r="H59" s="16">
        <v>117.24</v>
      </c>
      <c r="I59" s="157">
        <f t="shared" si="1"/>
        <v>468.96</v>
      </c>
    </row>
    <row r="60" spans="1:9" x14ac:dyDescent="0.2">
      <c r="A60" s="623"/>
      <c r="B60" s="632"/>
      <c r="C60" s="632"/>
      <c r="D60" s="628"/>
      <c r="E60" s="15" t="s">
        <v>175</v>
      </c>
      <c r="F60" s="15" t="s">
        <v>99</v>
      </c>
      <c r="G60" s="15">
        <v>2</v>
      </c>
      <c r="H60" s="16">
        <v>96.53</v>
      </c>
      <c r="I60" s="157">
        <f t="shared" si="1"/>
        <v>193.06</v>
      </c>
    </row>
    <row r="61" spans="1:9" x14ac:dyDescent="0.2">
      <c r="A61" s="623"/>
      <c r="B61" s="632"/>
      <c r="C61" s="632"/>
      <c r="D61" s="628"/>
      <c r="E61" s="15" t="s">
        <v>1193</v>
      </c>
      <c r="F61" s="15" t="s">
        <v>99</v>
      </c>
      <c r="G61" s="15">
        <v>1</v>
      </c>
      <c r="H61" s="16">
        <v>365</v>
      </c>
      <c r="I61" s="157">
        <f t="shared" si="1"/>
        <v>365</v>
      </c>
    </row>
    <row r="62" spans="1:9" x14ac:dyDescent="0.2">
      <c r="A62" s="623"/>
      <c r="B62" s="632"/>
      <c r="C62" s="632"/>
      <c r="D62" s="628"/>
      <c r="E62" s="15" t="s">
        <v>658</v>
      </c>
      <c r="F62" s="15" t="s">
        <v>99</v>
      </c>
      <c r="G62" s="15">
        <v>1</v>
      </c>
      <c r="H62" s="16">
        <v>320</v>
      </c>
      <c r="I62" s="157">
        <f t="shared" si="1"/>
        <v>320</v>
      </c>
    </row>
    <row r="63" spans="1:9" x14ac:dyDescent="0.2">
      <c r="A63" s="623"/>
      <c r="B63" s="632"/>
      <c r="C63" s="632"/>
      <c r="D63" s="628"/>
      <c r="E63" s="15" t="s">
        <v>355</v>
      </c>
      <c r="F63" s="15" t="s">
        <v>99</v>
      </c>
      <c r="G63" s="15">
        <v>2</v>
      </c>
      <c r="H63" s="16">
        <v>156.5</v>
      </c>
      <c r="I63" s="157">
        <f t="shared" si="1"/>
        <v>313</v>
      </c>
    </row>
    <row r="64" spans="1:9" x14ac:dyDescent="0.2">
      <c r="A64" s="623"/>
      <c r="B64" s="632"/>
      <c r="C64" s="632"/>
      <c r="D64" s="628"/>
      <c r="E64" s="15" t="s">
        <v>297</v>
      </c>
      <c r="F64" s="15" t="s">
        <v>99</v>
      </c>
      <c r="G64" s="15">
        <v>2</v>
      </c>
      <c r="H64" s="16">
        <v>155.53</v>
      </c>
      <c r="I64" s="157">
        <f t="shared" si="1"/>
        <v>311.06</v>
      </c>
    </row>
    <row r="65" spans="1:9" x14ac:dyDescent="0.2">
      <c r="A65" s="623"/>
      <c r="B65" s="632"/>
      <c r="C65" s="632"/>
      <c r="D65" s="628"/>
      <c r="E65" s="15" t="s">
        <v>265</v>
      </c>
      <c r="F65" s="15" t="s">
        <v>99</v>
      </c>
      <c r="G65" s="15">
        <v>1</v>
      </c>
      <c r="H65" s="16">
        <v>4.59</v>
      </c>
      <c r="I65" s="157">
        <f t="shared" si="1"/>
        <v>4.59</v>
      </c>
    </row>
    <row r="66" spans="1:9" x14ac:dyDescent="0.2">
      <c r="A66" s="623"/>
      <c r="B66" s="632"/>
      <c r="C66" s="632"/>
      <c r="D66" s="628"/>
      <c r="E66" s="15" t="s">
        <v>1194</v>
      </c>
      <c r="F66" s="15" t="s">
        <v>99</v>
      </c>
      <c r="G66" s="15">
        <v>1</v>
      </c>
      <c r="H66" s="16">
        <v>120</v>
      </c>
      <c r="I66" s="157">
        <f t="shared" si="1"/>
        <v>120</v>
      </c>
    </row>
    <row r="67" spans="1:9" x14ac:dyDescent="0.2">
      <c r="A67" s="623"/>
      <c r="B67" s="632"/>
      <c r="C67" s="632"/>
      <c r="D67" s="628"/>
      <c r="E67" s="15" t="s">
        <v>812</v>
      </c>
      <c r="F67" s="15" t="s">
        <v>99</v>
      </c>
      <c r="G67" s="15">
        <v>1</v>
      </c>
      <c r="H67" s="16">
        <v>290</v>
      </c>
      <c r="I67" s="157">
        <f t="shared" si="1"/>
        <v>290</v>
      </c>
    </row>
    <row r="68" spans="1:9" x14ac:dyDescent="0.2">
      <c r="A68" s="623"/>
      <c r="B68" s="632"/>
      <c r="C68" s="632"/>
      <c r="D68" s="628"/>
      <c r="E68" s="15" t="s">
        <v>1195</v>
      </c>
      <c r="F68" s="15" t="s">
        <v>99</v>
      </c>
      <c r="G68" s="15">
        <v>1</v>
      </c>
      <c r="H68" s="16">
        <v>5.84</v>
      </c>
      <c r="I68" s="157">
        <f t="shared" si="1"/>
        <v>5.84</v>
      </c>
    </row>
    <row r="69" spans="1:9" x14ac:dyDescent="0.2">
      <c r="A69" s="623"/>
      <c r="B69" s="632"/>
      <c r="C69" s="632"/>
      <c r="D69" s="628"/>
      <c r="E69" s="15" t="s">
        <v>1196</v>
      </c>
      <c r="F69" s="15" t="s">
        <v>99</v>
      </c>
      <c r="G69" s="15">
        <v>1</v>
      </c>
      <c r="H69" s="16">
        <v>15</v>
      </c>
      <c r="I69" s="157">
        <f t="shared" si="1"/>
        <v>15</v>
      </c>
    </row>
    <row r="70" spans="1:9" x14ac:dyDescent="0.2">
      <c r="A70" s="623"/>
      <c r="B70" s="632"/>
      <c r="C70" s="632"/>
      <c r="D70" s="628"/>
      <c r="E70" s="15" t="s">
        <v>1197</v>
      </c>
      <c r="F70" s="15" t="s">
        <v>99</v>
      </c>
      <c r="G70" s="15">
        <v>1</v>
      </c>
      <c r="H70" s="16">
        <v>870</v>
      </c>
      <c r="I70" s="157">
        <f t="shared" si="1"/>
        <v>870</v>
      </c>
    </row>
    <row r="71" spans="1:9" x14ac:dyDescent="0.2">
      <c r="A71" s="623"/>
      <c r="B71" s="632"/>
      <c r="C71" s="632"/>
      <c r="D71" s="628"/>
      <c r="E71" s="15" t="s">
        <v>1198</v>
      </c>
      <c r="F71" s="15" t="s">
        <v>99</v>
      </c>
      <c r="G71" s="15">
        <v>2</v>
      </c>
      <c r="H71" s="16">
        <v>13.56</v>
      </c>
      <c r="I71" s="157">
        <f t="shared" si="1"/>
        <v>27.12</v>
      </c>
    </row>
    <row r="72" spans="1:9" x14ac:dyDescent="0.2">
      <c r="A72" s="623"/>
      <c r="B72" s="632"/>
      <c r="C72" s="632"/>
      <c r="D72" s="628"/>
      <c r="E72" s="15" t="s">
        <v>384</v>
      </c>
      <c r="F72" s="15" t="s">
        <v>99</v>
      </c>
      <c r="G72" s="15">
        <v>4</v>
      </c>
      <c r="H72" s="16">
        <v>2.4</v>
      </c>
      <c r="I72" s="157">
        <f t="shared" si="1"/>
        <v>9.6</v>
      </c>
    </row>
    <row r="73" spans="1:9" x14ac:dyDescent="0.2">
      <c r="A73" s="623"/>
      <c r="B73" s="632"/>
      <c r="C73" s="632"/>
      <c r="D73" s="628"/>
      <c r="E73" s="15" t="s">
        <v>920</v>
      </c>
      <c r="F73" s="15" t="s">
        <v>99</v>
      </c>
      <c r="G73" s="15">
        <v>2</v>
      </c>
      <c r="H73" s="16">
        <v>54.38</v>
      </c>
      <c r="I73" s="157">
        <f t="shared" si="1"/>
        <v>108.76</v>
      </c>
    </row>
    <row r="74" spans="1:9" x14ac:dyDescent="0.2">
      <c r="A74" s="623"/>
      <c r="B74" s="632"/>
      <c r="C74" s="632"/>
      <c r="D74" s="628"/>
      <c r="E74" s="15" t="s">
        <v>479</v>
      </c>
      <c r="F74" s="15" t="s">
        <v>99</v>
      </c>
      <c r="G74" s="15">
        <v>2</v>
      </c>
      <c r="H74" s="16">
        <v>72.92</v>
      </c>
      <c r="I74" s="157">
        <f t="shared" si="1"/>
        <v>145.84</v>
      </c>
    </row>
    <row r="75" spans="1:9" x14ac:dyDescent="0.2">
      <c r="A75" s="623"/>
      <c r="B75" s="632"/>
      <c r="C75" s="632"/>
      <c r="D75" s="628"/>
      <c r="E75" s="15" t="s">
        <v>226</v>
      </c>
      <c r="F75" s="15" t="s">
        <v>99</v>
      </c>
      <c r="G75" s="15">
        <v>1</v>
      </c>
      <c r="H75" s="16">
        <v>98.83</v>
      </c>
      <c r="I75" s="157">
        <f t="shared" si="1"/>
        <v>98.83</v>
      </c>
    </row>
    <row r="76" spans="1:9" x14ac:dyDescent="0.2">
      <c r="A76" s="623"/>
      <c r="B76" s="632"/>
      <c r="C76" s="632"/>
      <c r="D76" s="628"/>
      <c r="E76" s="15" t="s">
        <v>1199</v>
      </c>
      <c r="F76" s="15" t="s">
        <v>99</v>
      </c>
      <c r="G76" s="15">
        <v>1</v>
      </c>
      <c r="H76" s="16">
        <v>50</v>
      </c>
      <c r="I76" s="157">
        <f t="shared" si="1"/>
        <v>50</v>
      </c>
    </row>
    <row r="77" spans="1:9" x14ac:dyDescent="0.2">
      <c r="A77" s="623"/>
      <c r="B77" s="632"/>
      <c r="C77" s="632"/>
      <c r="D77" s="628"/>
      <c r="E77" s="15" t="s">
        <v>463</v>
      </c>
      <c r="F77" s="15" t="s">
        <v>99</v>
      </c>
      <c r="G77" s="15">
        <v>1</v>
      </c>
      <c r="H77" s="16">
        <v>3.17</v>
      </c>
      <c r="I77" s="157">
        <f t="shared" si="1"/>
        <v>3.17</v>
      </c>
    </row>
    <row r="78" spans="1:9" x14ac:dyDescent="0.2">
      <c r="A78" s="623"/>
      <c r="B78" s="632"/>
      <c r="C78" s="632"/>
      <c r="D78" s="628"/>
      <c r="E78" s="15" t="s">
        <v>1200</v>
      </c>
      <c r="F78" s="15" t="s">
        <v>99</v>
      </c>
      <c r="G78" s="15">
        <v>1</v>
      </c>
      <c r="H78" s="16">
        <v>8.5</v>
      </c>
      <c r="I78" s="157">
        <f t="shared" si="1"/>
        <v>8.5</v>
      </c>
    </row>
    <row r="79" spans="1:9" ht="13.5" thickBot="1" x14ac:dyDescent="0.25">
      <c r="A79" s="624"/>
      <c r="B79" s="632"/>
      <c r="C79" s="632"/>
      <c r="D79" s="629"/>
      <c r="E79" s="40" t="s">
        <v>910</v>
      </c>
      <c r="F79" s="40" t="s">
        <v>99</v>
      </c>
      <c r="G79" s="40">
        <v>2</v>
      </c>
      <c r="H79" s="41">
        <v>9.7100000000000009</v>
      </c>
      <c r="I79" s="200">
        <f t="shared" si="1"/>
        <v>19.420000000000002</v>
      </c>
    </row>
    <row r="80" spans="1:9" ht="13.5" thickBot="1" x14ac:dyDescent="0.25">
      <c r="A80" s="46" t="s">
        <v>329</v>
      </c>
      <c r="B80" s="626"/>
      <c r="C80" s="626"/>
      <c r="D80" s="55" t="s">
        <v>330</v>
      </c>
      <c r="E80" s="47" t="s">
        <v>331</v>
      </c>
      <c r="F80" s="47" t="s">
        <v>99</v>
      </c>
      <c r="G80" s="47">
        <v>3</v>
      </c>
      <c r="H80" s="48">
        <v>8.6999999999999993</v>
      </c>
      <c r="I80" s="49">
        <f t="shared" si="1"/>
        <v>26.099999999999998</v>
      </c>
    </row>
    <row r="81" spans="1:9" x14ac:dyDescent="0.2">
      <c r="A81" s="622" t="s">
        <v>960</v>
      </c>
      <c r="B81" s="625">
        <v>15320.92</v>
      </c>
      <c r="C81" s="625" t="s">
        <v>76</v>
      </c>
      <c r="D81" s="627" t="s">
        <v>108</v>
      </c>
      <c r="E81" s="37" t="s">
        <v>562</v>
      </c>
      <c r="F81" s="37" t="s">
        <v>99</v>
      </c>
      <c r="G81" s="37">
        <v>4</v>
      </c>
      <c r="H81" s="38">
        <v>4.9400000000000004</v>
      </c>
      <c r="I81" s="39">
        <f t="shared" si="1"/>
        <v>19.760000000000002</v>
      </c>
    </row>
    <row r="82" spans="1:9" x14ac:dyDescent="0.2">
      <c r="A82" s="623"/>
      <c r="B82" s="632"/>
      <c r="C82" s="632"/>
      <c r="D82" s="628"/>
      <c r="E82" s="15" t="s">
        <v>411</v>
      </c>
      <c r="F82" s="15" t="s">
        <v>99</v>
      </c>
      <c r="G82" s="15">
        <v>1</v>
      </c>
      <c r="H82" s="16">
        <v>2551.75</v>
      </c>
      <c r="I82" s="157">
        <f t="shared" si="1"/>
        <v>2551.75</v>
      </c>
    </row>
    <row r="83" spans="1:9" x14ac:dyDescent="0.2">
      <c r="A83" s="623"/>
      <c r="B83" s="632"/>
      <c r="C83" s="632"/>
      <c r="D83" s="628"/>
      <c r="E83" s="15" t="s">
        <v>456</v>
      </c>
      <c r="F83" s="15" t="s">
        <v>100</v>
      </c>
      <c r="G83" s="15">
        <v>0.5</v>
      </c>
      <c r="H83" s="16">
        <v>73.75</v>
      </c>
      <c r="I83" s="157">
        <f t="shared" si="1"/>
        <v>36.875</v>
      </c>
    </row>
    <row r="84" spans="1:9" x14ac:dyDescent="0.2">
      <c r="A84" s="623"/>
      <c r="B84" s="632"/>
      <c r="C84" s="632"/>
      <c r="D84" s="628"/>
      <c r="E84" s="15" t="s">
        <v>457</v>
      </c>
      <c r="F84" s="15" t="s">
        <v>100</v>
      </c>
      <c r="G84" s="15">
        <v>0.5</v>
      </c>
      <c r="H84" s="16">
        <v>103.35</v>
      </c>
      <c r="I84" s="157">
        <f t="shared" si="1"/>
        <v>51.674999999999997</v>
      </c>
    </row>
    <row r="85" spans="1:9" x14ac:dyDescent="0.2">
      <c r="A85" s="623"/>
      <c r="B85" s="632"/>
      <c r="C85" s="632"/>
      <c r="D85" s="628"/>
      <c r="E85" s="15" t="s">
        <v>1326</v>
      </c>
      <c r="F85" s="15" t="s">
        <v>99</v>
      </c>
      <c r="G85" s="15">
        <v>2</v>
      </c>
      <c r="H85" s="16">
        <v>850</v>
      </c>
      <c r="I85" s="157">
        <f t="shared" si="1"/>
        <v>1700</v>
      </c>
    </row>
    <row r="86" spans="1:9" ht="13.5" thickBot="1" x14ac:dyDescent="0.25">
      <c r="A86" s="624"/>
      <c r="B86" s="632"/>
      <c r="C86" s="632"/>
      <c r="D86" s="629"/>
      <c r="E86" s="40" t="s">
        <v>1327</v>
      </c>
      <c r="F86" s="40" t="s">
        <v>99</v>
      </c>
      <c r="G86" s="40">
        <v>1</v>
      </c>
      <c r="H86" s="41">
        <v>125</v>
      </c>
      <c r="I86" s="200">
        <f t="shared" si="1"/>
        <v>125</v>
      </c>
    </row>
    <row r="87" spans="1:9" ht="13.5" thickBot="1" x14ac:dyDescent="0.25">
      <c r="A87" s="46" t="s">
        <v>329</v>
      </c>
      <c r="B87" s="626"/>
      <c r="C87" s="626"/>
      <c r="D87" s="55" t="s">
        <v>330</v>
      </c>
      <c r="E87" s="47" t="s">
        <v>331</v>
      </c>
      <c r="F87" s="47" t="s">
        <v>99</v>
      </c>
      <c r="G87" s="47">
        <v>4</v>
      </c>
      <c r="H87" s="48">
        <v>7.53</v>
      </c>
      <c r="I87" s="49">
        <f t="shared" si="1"/>
        <v>30.12</v>
      </c>
    </row>
    <row r="88" spans="1:9" ht="13.5" thickBot="1" x14ac:dyDescent="0.25">
      <c r="A88" s="46" t="s">
        <v>329</v>
      </c>
      <c r="B88" s="85">
        <v>15837.89</v>
      </c>
      <c r="C88" s="85" t="s">
        <v>77</v>
      </c>
      <c r="D88" s="55" t="s">
        <v>330</v>
      </c>
      <c r="E88" s="47" t="s">
        <v>331</v>
      </c>
      <c r="F88" s="47" t="s">
        <v>99</v>
      </c>
      <c r="G88" s="47">
        <v>6</v>
      </c>
      <c r="H88" s="48">
        <v>7.53</v>
      </c>
      <c r="I88" s="49">
        <f t="shared" ref="I88:I115" si="2">G88*H88</f>
        <v>45.18</v>
      </c>
    </row>
    <row r="89" spans="1:9" x14ac:dyDescent="0.2">
      <c r="A89" s="622" t="s">
        <v>329</v>
      </c>
      <c r="B89" s="625">
        <v>19744.2</v>
      </c>
      <c r="C89" s="625" t="s">
        <v>78</v>
      </c>
      <c r="D89" s="627" t="s">
        <v>330</v>
      </c>
      <c r="E89" s="37" t="s">
        <v>331</v>
      </c>
      <c r="F89" s="37" t="s">
        <v>99</v>
      </c>
      <c r="G89" s="37">
        <v>4</v>
      </c>
      <c r="H89" s="38">
        <v>7.53</v>
      </c>
      <c r="I89" s="292">
        <f t="shared" si="2"/>
        <v>30.12</v>
      </c>
    </row>
    <row r="90" spans="1:9" ht="13.5" thickBot="1" x14ac:dyDescent="0.25">
      <c r="A90" s="624"/>
      <c r="B90" s="626"/>
      <c r="C90" s="626"/>
      <c r="D90" s="629"/>
      <c r="E90" s="83" t="s">
        <v>1265</v>
      </c>
      <c r="F90" s="83" t="s">
        <v>99</v>
      </c>
      <c r="G90" s="83">
        <v>1</v>
      </c>
      <c r="H90" s="84">
        <v>60</v>
      </c>
      <c r="I90" s="486">
        <f t="shared" si="2"/>
        <v>60</v>
      </c>
    </row>
    <row r="91" spans="1:9" ht="13.5" thickBot="1" x14ac:dyDescent="0.25">
      <c r="A91" s="46" t="s">
        <v>329</v>
      </c>
      <c r="B91" s="491">
        <v>18243.419999999998</v>
      </c>
      <c r="C91" s="85" t="s">
        <v>79</v>
      </c>
      <c r="D91" s="47" t="s">
        <v>330</v>
      </c>
      <c r="E91" s="47" t="s">
        <v>331</v>
      </c>
      <c r="F91" s="47" t="s">
        <v>99</v>
      </c>
      <c r="G91" s="47">
        <v>4</v>
      </c>
      <c r="H91" s="48">
        <v>7.53</v>
      </c>
      <c r="I91" s="49">
        <f t="shared" si="2"/>
        <v>30.12</v>
      </c>
    </row>
    <row r="92" spans="1:9" ht="13.5" thickBot="1" x14ac:dyDescent="0.25">
      <c r="A92" s="46" t="s">
        <v>329</v>
      </c>
      <c r="B92" s="625">
        <v>19466.68</v>
      </c>
      <c r="C92" s="625" t="s">
        <v>80</v>
      </c>
      <c r="D92" s="47" t="s">
        <v>330</v>
      </c>
      <c r="E92" s="47" t="s">
        <v>2109</v>
      </c>
      <c r="F92" s="47" t="s">
        <v>99</v>
      </c>
      <c r="G92" s="47">
        <v>1</v>
      </c>
      <c r="H92" s="48">
        <v>107.47</v>
      </c>
      <c r="I92" s="310">
        <f t="shared" si="2"/>
        <v>107.47</v>
      </c>
    </row>
    <row r="93" spans="1:9" x14ac:dyDescent="0.2">
      <c r="A93" s="622" t="s">
        <v>2132</v>
      </c>
      <c r="B93" s="632"/>
      <c r="C93" s="632"/>
      <c r="D93" s="627" t="s">
        <v>769</v>
      </c>
      <c r="E93" s="37" t="s">
        <v>1875</v>
      </c>
      <c r="F93" s="37" t="s">
        <v>99</v>
      </c>
      <c r="G93" s="37">
        <v>1</v>
      </c>
      <c r="H93" s="38">
        <v>487.29</v>
      </c>
      <c r="I93" s="292">
        <f t="shared" si="2"/>
        <v>487.29</v>
      </c>
    </row>
    <row r="94" spans="1:9" x14ac:dyDescent="0.2">
      <c r="A94" s="623"/>
      <c r="B94" s="632"/>
      <c r="C94" s="632"/>
      <c r="D94" s="628"/>
      <c r="E94" s="35" t="s">
        <v>359</v>
      </c>
      <c r="F94" s="35" t="s">
        <v>99</v>
      </c>
      <c r="G94" s="35">
        <v>2</v>
      </c>
      <c r="H94" s="36">
        <v>377.2</v>
      </c>
      <c r="I94" s="326">
        <f t="shared" si="2"/>
        <v>754.4</v>
      </c>
    </row>
    <row r="95" spans="1:9" x14ac:dyDescent="0.2">
      <c r="A95" s="623"/>
      <c r="B95" s="632"/>
      <c r="C95" s="632"/>
      <c r="D95" s="628"/>
      <c r="E95" s="35" t="s">
        <v>1020</v>
      </c>
      <c r="F95" s="35" t="s">
        <v>99</v>
      </c>
      <c r="G95" s="35">
        <v>1</v>
      </c>
      <c r="H95" s="36">
        <v>1528.3</v>
      </c>
      <c r="I95" s="326">
        <f t="shared" si="2"/>
        <v>1528.3</v>
      </c>
    </row>
    <row r="96" spans="1:9" x14ac:dyDescent="0.2">
      <c r="A96" s="623"/>
      <c r="B96" s="632"/>
      <c r="C96" s="632"/>
      <c r="D96" s="628"/>
      <c r="E96" s="35" t="s">
        <v>2133</v>
      </c>
      <c r="F96" s="35" t="s">
        <v>99</v>
      </c>
      <c r="G96" s="35">
        <v>1</v>
      </c>
      <c r="H96" s="36">
        <v>2431.02</v>
      </c>
      <c r="I96" s="326">
        <f t="shared" si="2"/>
        <v>2431.02</v>
      </c>
    </row>
    <row r="97" spans="1:9" ht="13.5" thickBot="1" x14ac:dyDescent="0.25">
      <c r="A97" s="624"/>
      <c r="B97" s="632"/>
      <c r="C97" s="632"/>
      <c r="D97" s="629"/>
      <c r="E97" s="83" t="s">
        <v>277</v>
      </c>
      <c r="F97" s="83" t="s">
        <v>99</v>
      </c>
      <c r="G97" s="83">
        <v>3</v>
      </c>
      <c r="H97" s="84">
        <v>27</v>
      </c>
      <c r="I97" s="486">
        <f t="shared" si="2"/>
        <v>81</v>
      </c>
    </row>
    <row r="98" spans="1:9" x14ac:dyDescent="0.2">
      <c r="A98" s="622" t="s">
        <v>2138</v>
      </c>
      <c r="B98" s="632"/>
      <c r="C98" s="632"/>
      <c r="D98" s="627" t="s">
        <v>1348</v>
      </c>
      <c r="E98" s="37" t="s">
        <v>498</v>
      </c>
      <c r="F98" s="37" t="s">
        <v>101</v>
      </c>
      <c r="G98" s="37">
        <v>4</v>
      </c>
      <c r="H98" s="38">
        <v>70.56</v>
      </c>
      <c r="I98" s="292">
        <f t="shared" si="2"/>
        <v>282.24</v>
      </c>
    </row>
    <row r="99" spans="1:9" x14ac:dyDescent="0.2">
      <c r="A99" s="623"/>
      <c r="B99" s="632"/>
      <c r="C99" s="632"/>
      <c r="D99" s="628"/>
      <c r="E99" s="35" t="s">
        <v>197</v>
      </c>
      <c r="F99" s="35" t="s">
        <v>101</v>
      </c>
      <c r="G99" s="35">
        <v>5.5</v>
      </c>
      <c r="H99" s="36">
        <v>153.09</v>
      </c>
      <c r="I99" s="326">
        <f t="shared" si="2"/>
        <v>841.995</v>
      </c>
    </row>
    <row r="100" spans="1:9" x14ac:dyDescent="0.2">
      <c r="A100" s="623"/>
      <c r="B100" s="632"/>
      <c r="C100" s="632"/>
      <c r="D100" s="628"/>
      <c r="E100" s="35" t="s">
        <v>120</v>
      </c>
      <c r="F100" s="35" t="s">
        <v>99</v>
      </c>
      <c r="G100" s="35">
        <v>6</v>
      </c>
      <c r="H100" s="36">
        <v>4.97</v>
      </c>
      <c r="I100" s="326">
        <f t="shared" si="2"/>
        <v>29.82</v>
      </c>
    </row>
    <row r="101" spans="1:9" x14ac:dyDescent="0.2">
      <c r="A101" s="623"/>
      <c r="B101" s="632"/>
      <c r="C101" s="632"/>
      <c r="D101" s="628"/>
      <c r="E101" s="35" t="s">
        <v>2134</v>
      </c>
      <c r="F101" s="35" t="s">
        <v>100</v>
      </c>
      <c r="G101" s="35">
        <v>2</v>
      </c>
      <c r="H101" s="36">
        <v>116.04</v>
      </c>
      <c r="I101" s="326">
        <f t="shared" si="2"/>
        <v>232.08</v>
      </c>
    </row>
    <row r="102" spans="1:9" x14ac:dyDescent="0.2">
      <c r="A102" s="623"/>
      <c r="B102" s="632"/>
      <c r="C102" s="632"/>
      <c r="D102" s="628"/>
      <c r="E102" s="35" t="s">
        <v>506</v>
      </c>
      <c r="F102" s="35" t="s">
        <v>99</v>
      </c>
      <c r="G102" s="35">
        <v>4</v>
      </c>
      <c r="H102" s="36">
        <v>102.25</v>
      </c>
      <c r="I102" s="326">
        <f t="shared" si="2"/>
        <v>409</v>
      </c>
    </row>
    <row r="103" spans="1:9" x14ac:dyDescent="0.2">
      <c r="A103" s="623"/>
      <c r="B103" s="632"/>
      <c r="C103" s="632"/>
      <c r="D103" s="628"/>
      <c r="E103" s="35" t="s">
        <v>118</v>
      </c>
      <c r="F103" s="35" t="s">
        <v>99</v>
      </c>
      <c r="G103" s="35">
        <v>3</v>
      </c>
      <c r="H103" s="36">
        <v>98.8</v>
      </c>
      <c r="I103" s="326">
        <f t="shared" si="2"/>
        <v>296.39999999999998</v>
      </c>
    </row>
    <row r="104" spans="1:9" x14ac:dyDescent="0.2">
      <c r="A104" s="623"/>
      <c r="B104" s="632"/>
      <c r="C104" s="632"/>
      <c r="D104" s="628"/>
      <c r="E104" s="35" t="s">
        <v>277</v>
      </c>
      <c r="F104" s="35" t="s">
        <v>99</v>
      </c>
      <c r="G104" s="35">
        <v>1</v>
      </c>
      <c r="H104" s="36">
        <v>27</v>
      </c>
      <c r="I104" s="326">
        <f t="shared" si="2"/>
        <v>27</v>
      </c>
    </row>
    <row r="105" spans="1:9" x14ac:dyDescent="0.2">
      <c r="A105" s="623"/>
      <c r="B105" s="632"/>
      <c r="C105" s="632"/>
      <c r="D105" s="628"/>
      <c r="E105" s="35" t="s">
        <v>134</v>
      </c>
      <c r="F105" s="35" t="s">
        <v>104</v>
      </c>
      <c r="G105" s="35">
        <v>1</v>
      </c>
      <c r="H105" s="36">
        <v>75</v>
      </c>
      <c r="I105" s="326">
        <f t="shared" si="2"/>
        <v>75</v>
      </c>
    </row>
    <row r="106" spans="1:9" x14ac:dyDescent="0.2">
      <c r="A106" s="623"/>
      <c r="B106" s="632"/>
      <c r="C106" s="632"/>
      <c r="D106" s="628"/>
      <c r="E106" s="35" t="s">
        <v>686</v>
      </c>
      <c r="F106" s="35" t="s">
        <v>99</v>
      </c>
      <c r="G106" s="35">
        <v>1</v>
      </c>
      <c r="H106" s="36">
        <v>13.56</v>
      </c>
      <c r="I106" s="326">
        <f t="shared" si="2"/>
        <v>13.56</v>
      </c>
    </row>
    <row r="107" spans="1:9" x14ac:dyDescent="0.2">
      <c r="A107" s="623"/>
      <c r="B107" s="632"/>
      <c r="C107" s="632"/>
      <c r="D107" s="628"/>
      <c r="E107" s="35" t="s">
        <v>121</v>
      </c>
      <c r="F107" s="35" t="s">
        <v>99</v>
      </c>
      <c r="G107" s="35">
        <v>1</v>
      </c>
      <c r="H107" s="36">
        <v>5.85</v>
      </c>
      <c r="I107" s="326">
        <f t="shared" si="2"/>
        <v>5.85</v>
      </c>
    </row>
    <row r="108" spans="1:9" x14ac:dyDescent="0.2">
      <c r="A108" s="623"/>
      <c r="B108" s="632"/>
      <c r="C108" s="632"/>
      <c r="D108" s="628"/>
      <c r="E108" s="35" t="s">
        <v>136</v>
      </c>
      <c r="F108" s="35" t="s">
        <v>101</v>
      </c>
      <c r="G108" s="35">
        <v>5</v>
      </c>
      <c r="H108" s="36">
        <v>66.39</v>
      </c>
      <c r="I108" s="326">
        <f t="shared" si="2"/>
        <v>331.95</v>
      </c>
    </row>
    <row r="109" spans="1:9" x14ac:dyDescent="0.2">
      <c r="A109" s="623"/>
      <c r="B109" s="632"/>
      <c r="C109" s="632"/>
      <c r="D109" s="628"/>
      <c r="E109" s="35" t="s">
        <v>865</v>
      </c>
      <c r="F109" s="35" t="s">
        <v>99</v>
      </c>
      <c r="G109" s="35">
        <v>5</v>
      </c>
      <c r="H109" s="36">
        <v>152.99</v>
      </c>
      <c r="I109" s="326">
        <f t="shared" si="2"/>
        <v>764.95</v>
      </c>
    </row>
    <row r="110" spans="1:9" x14ac:dyDescent="0.2">
      <c r="A110" s="623"/>
      <c r="B110" s="632"/>
      <c r="C110" s="632"/>
      <c r="D110" s="628"/>
      <c r="E110" s="35" t="s">
        <v>2135</v>
      </c>
      <c r="F110" s="35" t="s">
        <v>99</v>
      </c>
      <c r="G110" s="35">
        <v>1</v>
      </c>
      <c r="H110" s="36">
        <v>112</v>
      </c>
      <c r="I110" s="326">
        <f t="shared" si="2"/>
        <v>112</v>
      </c>
    </row>
    <row r="111" spans="1:9" x14ac:dyDescent="0.2">
      <c r="A111" s="623"/>
      <c r="B111" s="632"/>
      <c r="C111" s="632"/>
      <c r="D111" s="628"/>
      <c r="E111" s="35" t="s">
        <v>506</v>
      </c>
      <c r="F111" s="35" t="s">
        <v>99</v>
      </c>
      <c r="G111" s="35">
        <v>1</v>
      </c>
      <c r="H111" s="36">
        <v>102.25</v>
      </c>
      <c r="I111" s="326">
        <f t="shared" si="2"/>
        <v>102.25</v>
      </c>
    </row>
    <row r="112" spans="1:9" ht="13.5" thickBot="1" x14ac:dyDescent="0.25">
      <c r="A112" s="624"/>
      <c r="B112" s="632"/>
      <c r="C112" s="632"/>
      <c r="D112" s="629"/>
      <c r="E112" s="83" t="s">
        <v>2136</v>
      </c>
      <c r="F112" s="83" t="s">
        <v>99</v>
      </c>
      <c r="G112" s="83">
        <v>2</v>
      </c>
      <c r="H112" s="84">
        <v>35</v>
      </c>
      <c r="I112" s="486">
        <f t="shared" si="2"/>
        <v>70</v>
      </c>
    </row>
    <row r="113" spans="1:9" x14ac:dyDescent="0.2">
      <c r="A113" s="622" t="s">
        <v>2137</v>
      </c>
      <c r="B113" s="632"/>
      <c r="C113" s="632"/>
      <c r="D113" s="627" t="s">
        <v>1348</v>
      </c>
      <c r="E113" s="37" t="s">
        <v>364</v>
      </c>
      <c r="F113" s="37" t="s">
        <v>101</v>
      </c>
      <c r="G113" s="37">
        <v>2</v>
      </c>
      <c r="H113" s="38">
        <v>154.05000000000001</v>
      </c>
      <c r="I113" s="292">
        <f t="shared" si="2"/>
        <v>308.10000000000002</v>
      </c>
    </row>
    <row r="114" spans="1:9" x14ac:dyDescent="0.2">
      <c r="A114" s="623"/>
      <c r="B114" s="632"/>
      <c r="C114" s="632"/>
      <c r="D114" s="628"/>
      <c r="E114" s="35" t="s">
        <v>366</v>
      </c>
      <c r="F114" s="35" t="s">
        <v>101</v>
      </c>
      <c r="G114" s="35">
        <v>1</v>
      </c>
      <c r="H114" s="36">
        <v>49.76</v>
      </c>
      <c r="I114" s="326">
        <f t="shared" si="2"/>
        <v>49.76</v>
      </c>
    </row>
    <row r="115" spans="1:9" ht="13.5" thickBot="1" x14ac:dyDescent="0.25">
      <c r="A115" s="624"/>
      <c r="B115" s="626"/>
      <c r="C115" s="626"/>
      <c r="D115" s="629"/>
      <c r="E115" s="83" t="s">
        <v>121</v>
      </c>
      <c r="F115" s="83" t="s">
        <v>99</v>
      </c>
      <c r="G115" s="83">
        <v>3</v>
      </c>
      <c r="H115" s="84">
        <v>5.85</v>
      </c>
      <c r="I115" s="486">
        <f t="shared" si="2"/>
        <v>17.549999999999997</v>
      </c>
    </row>
    <row r="116" spans="1:9" ht="13.5" thickBot="1" x14ac:dyDescent="0.25">
      <c r="A116" s="440"/>
      <c r="B116" s="85"/>
      <c r="C116" s="85" t="s">
        <v>87</v>
      </c>
      <c r="D116" s="441"/>
      <c r="E116" s="47"/>
      <c r="F116" s="47"/>
      <c r="G116" s="47"/>
      <c r="H116" s="48"/>
      <c r="I116" s="49">
        <v>1431.29</v>
      </c>
    </row>
    <row r="117" spans="1:9" ht="12.75" customHeight="1" thickBot="1" x14ac:dyDescent="0.25">
      <c r="A117" s="218"/>
      <c r="B117" s="223">
        <f>SUM(B29:B115)</f>
        <v>184640.79719999997</v>
      </c>
      <c r="C117" s="224"/>
      <c r="D117" s="223"/>
      <c r="E117" s="225"/>
      <c r="F117" s="224"/>
      <c r="G117" s="224"/>
      <c r="H117" s="223" t="s">
        <v>17</v>
      </c>
      <c r="I117" s="78">
        <f>SUM(I29:I116)</f>
        <v>24360.895000000008</v>
      </c>
    </row>
    <row r="118" spans="1:9" ht="51.75" thickBot="1" x14ac:dyDescent="0.25">
      <c r="A118" s="134" t="s">
        <v>144</v>
      </c>
      <c r="B118" s="114" t="s">
        <v>16</v>
      </c>
      <c r="C118" s="114" t="s">
        <v>5</v>
      </c>
      <c r="D118" s="114" t="s">
        <v>23</v>
      </c>
      <c r="E118" s="118" t="s">
        <v>18</v>
      </c>
      <c r="F118" s="114" t="s">
        <v>19</v>
      </c>
      <c r="G118" s="114" t="s">
        <v>10</v>
      </c>
      <c r="H118" s="114" t="s">
        <v>13</v>
      </c>
      <c r="I118" s="115" t="s">
        <v>12</v>
      </c>
    </row>
    <row r="119" spans="1:9" ht="12.75" customHeight="1" thickBot="1" x14ac:dyDescent="0.25">
      <c r="A119" s="103"/>
      <c r="B119" s="377">
        <v>6470.7577000000001</v>
      </c>
      <c r="C119" s="380" t="s">
        <v>66</v>
      </c>
      <c r="D119" s="385"/>
      <c r="E119" s="378"/>
      <c r="F119" s="378"/>
      <c r="G119" s="378"/>
      <c r="H119" s="379"/>
      <c r="I119" s="310"/>
    </row>
    <row r="120" spans="1:9" ht="12.75" customHeight="1" thickBot="1" x14ac:dyDescent="0.25">
      <c r="A120" s="103"/>
      <c r="B120" s="377">
        <v>6233.12</v>
      </c>
      <c r="C120" s="380" t="s">
        <v>67</v>
      </c>
      <c r="D120" s="385"/>
      <c r="E120" s="378"/>
      <c r="F120" s="378"/>
      <c r="G120" s="378"/>
      <c r="H120" s="379"/>
      <c r="I120" s="310"/>
    </row>
    <row r="121" spans="1:9" ht="12.75" customHeight="1" thickBot="1" x14ac:dyDescent="0.25">
      <c r="A121" s="103"/>
      <c r="B121" s="377">
        <v>6346.92</v>
      </c>
      <c r="C121" s="380" t="s">
        <v>70</v>
      </c>
      <c r="D121" s="385"/>
      <c r="E121" s="378"/>
      <c r="F121" s="378"/>
      <c r="G121" s="378"/>
      <c r="H121" s="379"/>
      <c r="I121" s="310"/>
    </row>
    <row r="122" spans="1:9" ht="12.75" customHeight="1" thickBot="1" x14ac:dyDescent="0.25">
      <c r="A122" s="103"/>
      <c r="B122" s="106">
        <v>3614.42</v>
      </c>
      <c r="C122" s="85" t="s">
        <v>72</v>
      </c>
      <c r="D122" s="86"/>
      <c r="E122" s="47"/>
      <c r="F122" s="47"/>
      <c r="G122" s="47"/>
      <c r="H122" s="48"/>
      <c r="I122" s="49"/>
    </row>
    <row r="123" spans="1:9" ht="12.75" customHeight="1" thickBot="1" x14ac:dyDescent="0.25">
      <c r="A123" s="103"/>
      <c r="B123" s="106">
        <v>6778.75</v>
      </c>
      <c r="C123" s="85" t="s">
        <v>73</v>
      </c>
      <c r="D123" s="86"/>
      <c r="E123" s="47"/>
      <c r="F123" s="47"/>
      <c r="G123" s="47"/>
      <c r="H123" s="48"/>
      <c r="I123" s="49"/>
    </row>
    <row r="124" spans="1:9" ht="12.75" customHeight="1" thickBot="1" x14ac:dyDescent="0.25">
      <c r="A124" s="103"/>
      <c r="B124" s="106">
        <v>6437.52</v>
      </c>
      <c r="C124" s="85" t="s">
        <v>74</v>
      </c>
      <c r="D124" s="86"/>
      <c r="E124" s="47"/>
      <c r="F124" s="47"/>
      <c r="G124" s="47"/>
      <c r="H124" s="48"/>
      <c r="I124" s="49"/>
    </row>
    <row r="125" spans="1:9" ht="12.75" customHeight="1" thickBot="1" x14ac:dyDescent="0.25">
      <c r="A125" s="103"/>
      <c r="B125" s="106">
        <v>2393.46</v>
      </c>
      <c r="C125" s="85" t="s">
        <v>75</v>
      </c>
      <c r="D125" s="86"/>
      <c r="E125" s="47"/>
      <c r="F125" s="47"/>
      <c r="G125" s="47"/>
      <c r="H125" s="48"/>
      <c r="I125" s="49"/>
    </row>
    <row r="126" spans="1:9" ht="12.75" customHeight="1" thickBot="1" x14ac:dyDescent="0.25">
      <c r="A126" s="103"/>
      <c r="B126" s="161">
        <v>2945.66</v>
      </c>
      <c r="C126" s="154" t="s">
        <v>76</v>
      </c>
      <c r="D126" s="437"/>
      <c r="E126" s="37"/>
      <c r="F126" s="37"/>
      <c r="G126" s="37"/>
      <c r="H126" s="333"/>
      <c r="I126" s="39"/>
    </row>
    <row r="127" spans="1:9" ht="12.75" customHeight="1" thickBot="1" x14ac:dyDescent="0.25">
      <c r="A127" s="103"/>
      <c r="B127" s="161">
        <v>3755.49</v>
      </c>
      <c r="C127" s="154" t="s">
        <v>77</v>
      </c>
      <c r="D127" s="437"/>
      <c r="E127" s="82"/>
      <c r="F127" s="82"/>
      <c r="G127" s="82"/>
      <c r="H127" s="339"/>
      <c r="I127" s="156"/>
    </row>
    <row r="128" spans="1:9" ht="12.75" customHeight="1" thickBot="1" x14ac:dyDescent="0.25">
      <c r="A128" s="103"/>
      <c r="B128" s="106">
        <v>4008.09</v>
      </c>
      <c r="C128" s="85" t="s">
        <v>78</v>
      </c>
      <c r="D128" s="86"/>
      <c r="E128" s="47"/>
      <c r="F128" s="47"/>
      <c r="G128" s="47"/>
      <c r="H128" s="48"/>
      <c r="I128" s="49"/>
    </row>
    <row r="129" spans="1:9" ht="12.75" customHeight="1" thickBot="1" x14ac:dyDescent="0.25">
      <c r="A129" s="11"/>
      <c r="B129" s="106">
        <v>3808.53</v>
      </c>
      <c r="C129" s="85" t="s">
        <v>79</v>
      </c>
      <c r="D129" s="86"/>
      <c r="E129" s="47"/>
      <c r="F129" s="47"/>
      <c r="G129" s="47"/>
      <c r="H129" s="48"/>
      <c r="I129" s="49"/>
    </row>
    <row r="130" spans="1:9" ht="12.75" customHeight="1" thickBot="1" x14ac:dyDescent="0.25">
      <c r="A130" s="11"/>
      <c r="B130" s="106">
        <v>4011.38</v>
      </c>
      <c r="C130" s="85" t="s">
        <v>80</v>
      </c>
      <c r="D130" s="86"/>
      <c r="E130" s="47"/>
      <c r="F130" s="47"/>
      <c r="G130" s="47"/>
      <c r="H130" s="48"/>
      <c r="I130" s="49"/>
    </row>
    <row r="131" spans="1:9" ht="12.75" customHeight="1" thickBot="1" x14ac:dyDescent="0.25">
      <c r="A131" s="418"/>
      <c r="B131" s="454">
        <f>SUM(B119:B130)</f>
        <v>56804.097699999991</v>
      </c>
      <c r="C131" s="458" t="s">
        <v>87</v>
      </c>
      <c r="D131" s="86"/>
      <c r="E131" s="47"/>
      <c r="F131" s="47"/>
      <c r="G131" s="47"/>
      <c r="H131" s="48"/>
      <c r="I131" s="49"/>
    </row>
    <row r="132" spans="1:9" ht="12.75" customHeight="1" thickBot="1" x14ac:dyDescent="0.25">
      <c r="A132" s="655" t="s">
        <v>106</v>
      </c>
      <c r="B132" s="106">
        <v>1220.04</v>
      </c>
      <c r="C132" s="85" t="s">
        <v>74</v>
      </c>
      <c r="D132" s="86"/>
      <c r="E132" s="47"/>
      <c r="F132" s="47"/>
      <c r="G132" s="47"/>
      <c r="H132" s="48"/>
      <c r="I132" s="49"/>
    </row>
    <row r="133" spans="1:9" ht="12.75" customHeight="1" thickBot="1" x14ac:dyDescent="0.25">
      <c r="A133" s="656"/>
      <c r="B133" s="106">
        <v>515.65</v>
      </c>
      <c r="C133" s="85" t="s">
        <v>75</v>
      </c>
      <c r="D133" s="86"/>
      <c r="E133" s="47"/>
      <c r="F133" s="47"/>
      <c r="G133" s="47"/>
      <c r="H133" s="48"/>
      <c r="I133" s="49"/>
    </row>
    <row r="134" spans="1:9" ht="12.75" customHeight="1" thickBot="1" x14ac:dyDescent="0.25">
      <c r="A134" s="656"/>
      <c r="B134" s="106">
        <v>651.5</v>
      </c>
      <c r="C134" s="85" t="s">
        <v>76</v>
      </c>
      <c r="D134" s="86"/>
      <c r="E134" s="47"/>
      <c r="F134" s="47"/>
      <c r="G134" s="47"/>
      <c r="H134" s="48"/>
      <c r="I134" s="49"/>
    </row>
    <row r="135" spans="1:9" ht="12.75" customHeight="1" thickBot="1" x14ac:dyDescent="0.25">
      <c r="A135" s="657"/>
      <c r="B135" s="454">
        <f>SUM(B132:B134)</f>
        <v>2387.19</v>
      </c>
      <c r="C135" s="458" t="s">
        <v>87</v>
      </c>
      <c r="D135" s="86"/>
      <c r="E135" s="47"/>
      <c r="F135" s="47"/>
      <c r="G135" s="47"/>
      <c r="H135" s="48"/>
      <c r="I135" s="49">
        <v>342.48</v>
      </c>
    </row>
    <row r="136" spans="1:9" ht="12.75" customHeight="1" thickBot="1" x14ac:dyDescent="0.25">
      <c r="A136" s="79"/>
      <c r="B136" s="197">
        <f>B131+B135</f>
        <v>59191.287699999993</v>
      </c>
      <c r="C136" s="198"/>
      <c r="D136" s="197"/>
      <c r="E136" s="199"/>
      <c r="F136" s="198"/>
      <c r="G136" s="198"/>
      <c r="H136" s="197" t="s">
        <v>17</v>
      </c>
      <c r="I136" s="197">
        <f>SUM(I119:I135)</f>
        <v>342.48</v>
      </c>
    </row>
    <row r="137" spans="1:9" ht="51.75" thickBot="1" x14ac:dyDescent="0.25">
      <c r="A137" s="134" t="s">
        <v>145</v>
      </c>
      <c r="B137" s="117" t="s">
        <v>16</v>
      </c>
      <c r="C137" s="131" t="s">
        <v>5</v>
      </c>
      <c r="D137" s="117" t="s">
        <v>23</v>
      </c>
      <c r="E137" s="132" t="s">
        <v>18</v>
      </c>
      <c r="F137" s="117" t="s">
        <v>19</v>
      </c>
      <c r="G137" s="131" t="s">
        <v>10</v>
      </c>
      <c r="H137" s="117" t="s">
        <v>13</v>
      </c>
      <c r="I137" s="117" t="s">
        <v>12</v>
      </c>
    </row>
    <row r="138" spans="1:9" ht="12.75" customHeight="1" thickBot="1" x14ac:dyDescent="0.25">
      <c r="A138" s="227"/>
      <c r="B138" s="106">
        <v>8111.0962</v>
      </c>
      <c r="C138" s="55" t="s">
        <v>66</v>
      </c>
      <c r="D138" s="86"/>
      <c r="E138" s="47"/>
      <c r="F138" s="47"/>
      <c r="G138" s="47"/>
      <c r="H138" s="48"/>
      <c r="I138" s="49"/>
    </row>
    <row r="139" spans="1:9" ht="12.75" customHeight="1" thickBot="1" x14ac:dyDescent="0.25">
      <c r="A139" s="227"/>
      <c r="B139" s="106">
        <v>8314.0499999999993</v>
      </c>
      <c r="C139" s="55" t="s">
        <v>67</v>
      </c>
      <c r="D139" s="86"/>
      <c r="E139" s="47"/>
      <c r="F139" s="47"/>
      <c r="G139" s="47"/>
      <c r="H139" s="48"/>
      <c r="I139" s="49"/>
    </row>
    <row r="140" spans="1:9" ht="12.75" customHeight="1" thickBot="1" x14ac:dyDescent="0.25">
      <c r="A140" s="227"/>
      <c r="B140" s="106">
        <v>8732.0499999999993</v>
      </c>
      <c r="C140" s="85" t="s">
        <v>70</v>
      </c>
      <c r="D140" s="86"/>
      <c r="E140" s="47"/>
      <c r="F140" s="47"/>
      <c r="G140" s="47"/>
      <c r="H140" s="48"/>
      <c r="I140" s="49"/>
    </row>
    <row r="141" spans="1:9" ht="12.75" customHeight="1" thickBot="1" x14ac:dyDescent="0.25">
      <c r="A141" s="227"/>
      <c r="B141" s="106">
        <v>8311.11</v>
      </c>
      <c r="C141" s="85" t="s">
        <v>72</v>
      </c>
      <c r="D141" s="86"/>
      <c r="E141" s="47"/>
      <c r="F141" s="47"/>
      <c r="G141" s="47"/>
      <c r="H141" s="48"/>
      <c r="I141" s="49"/>
    </row>
    <row r="142" spans="1:9" ht="12.75" customHeight="1" thickBot="1" x14ac:dyDescent="0.25">
      <c r="A142" s="227"/>
      <c r="B142" s="106">
        <v>8468.33</v>
      </c>
      <c r="C142" s="85" t="s">
        <v>73</v>
      </c>
      <c r="D142" s="86"/>
      <c r="E142" s="47"/>
      <c r="F142" s="47"/>
      <c r="G142" s="47"/>
      <c r="H142" s="48"/>
      <c r="I142" s="49"/>
    </row>
    <row r="143" spans="1:9" ht="12.75" customHeight="1" thickBot="1" x14ac:dyDescent="0.25">
      <c r="A143" s="227"/>
      <c r="B143" s="106">
        <v>9745.2199999999993</v>
      </c>
      <c r="C143" s="85" t="s">
        <v>74</v>
      </c>
      <c r="D143" s="86"/>
      <c r="E143" s="47"/>
      <c r="F143" s="47"/>
      <c r="G143" s="47"/>
      <c r="H143" s="48"/>
      <c r="I143" s="49"/>
    </row>
    <row r="144" spans="1:9" ht="12.75" customHeight="1" thickBot="1" x14ac:dyDescent="0.25">
      <c r="A144" s="227"/>
      <c r="B144" s="106">
        <v>6084.21</v>
      </c>
      <c r="C144" s="85" t="s">
        <v>75</v>
      </c>
      <c r="D144" s="86"/>
      <c r="E144" s="47"/>
      <c r="F144" s="47"/>
      <c r="G144" s="47"/>
      <c r="H144" s="48"/>
      <c r="I144" s="49"/>
    </row>
    <row r="145" spans="1:9" ht="12.75" customHeight="1" thickBot="1" x14ac:dyDescent="0.25">
      <c r="A145" s="227"/>
      <c r="B145" s="106">
        <v>7508.08</v>
      </c>
      <c r="C145" s="85" t="s">
        <v>76</v>
      </c>
      <c r="D145" s="86"/>
      <c r="E145" s="47"/>
      <c r="F145" s="47"/>
      <c r="G145" s="47"/>
      <c r="H145" s="48"/>
      <c r="I145" s="49"/>
    </row>
    <row r="146" spans="1:9" ht="13.5" thickBot="1" x14ac:dyDescent="0.25">
      <c r="A146" s="227"/>
      <c r="B146" s="169">
        <v>7618.63</v>
      </c>
      <c r="C146" s="85" t="s">
        <v>77</v>
      </c>
      <c r="D146" s="83"/>
      <c r="E146" s="47"/>
      <c r="F146" s="47"/>
      <c r="G146" s="47"/>
      <c r="H146" s="48"/>
      <c r="I146" s="49"/>
    </row>
    <row r="147" spans="1:9" ht="12.75" customHeight="1" thickBot="1" x14ac:dyDescent="0.25">
      <c r="A147" s="227"/>
      <c r="B147" s="106">
        <v>8156.3</v>
      </c>
      <c r="C147" s="85" t="s">
        <v>78</v>
      </c>
      <c r="D147" s="83"/>
      <c r="E147" s="83"/>
      <c r="F147" s="83"/>
      <c r="G147" s="83"/>
      <c r="H147" s="84"/>
      <c r="I147" s="200"/>
    </row>
    <row r="148" spans="1:9" ht="12.75" customHeight="1" thickBot="1" x14ac:dyDescent="0.25">
      <c r="A148" s="227"/>
      <c r="B148" s="106">
        <v>7837.3</v>
      </c>
      <c r="C148" s="85" t="s">
        <v>79</v>
      </c>
      <c r="D148" s="86"/>
      <c r="E148" s="47"/>
      <c r="F148" s="47"/>
      <c r="G148" s="47"/>
      <c r="H148" s="48"/>
      <c r="I148" s="49"/>
    </row>
    <row r="149" spans="1:9" ht="12.75" customHeight="1" thickBot="1" x14ac:dyDescent="0.25">
      <c r="A149" s="227"/>
      <c r="B149" s="106">
        <v>7932.12</v>
      </c>
      <c r="C149" s="85" t="s">
        <v>80</v>
      </c>
      <c r="D149" s="86"/>
      <c r="E149" s="47"/>
      <c r="F149" s="47"/>
      <c r="G149" s="47"/>
      <c r="H149" s="48"/>
      <c r="I149" s="49"/>
    </row>
    <row r="150" spans="1:9" ht="12.75" customHeight="1" thickBot="1" x14ac:dyDescent="0.25">
      <c r="A150" s="227"/>
      <c r="B150" s="106"/>
      <c r="C150" s="167" t="s">
        <v>87</v>
      </c>
      <c r="D150" s="86"/>
      <c r="E150" s="47"/>
      <c r="F150" s="47"/>
      <c r="G150" s="47"/>
      <c r="H150" s="48"/>
      <c r="I150" s="49">
        <v>1406.32</v>
      </c>
    </row>
    <row r="151" spans="1:9" ht="13.5" thickBot="1" x14ac:dyDescent="0.25">
      <c r="A151" s="180"/>
      <c r="B151" s="197">
        <f>SUM(B138:B150)</f>
        <v>96818.496200000009</v>
      </c>
      <c r="C151" s="198"/>
      <c r="D151" s="197"/>
      <c r="E151" s="199"/>
      <c r="F151" s="198"/>
      <c r="G151" s="198"/>
      <c r="H151" s="197" t="s">
        <v>17</v>
      </c>
      <c r="I151" s="230">
        <f>SUM(I138:I150)</f>
        <v>1406.32</v>
      </c>
    </row>
    <row r="152" spans="1:9" ht="26.25" thickBot="1" x14ac:dyDescent="0.25">
      <c r="A152" s="46" t="s">
        <v>8</v>
      </c>
      <c r="B152" s="114" t="s">
        <v>16</v>
      </c>
      <c r="C152" s="114" t="s">
        <v>5</v>
      </c>
      <c r="D152" s="114" t="s">
        <v>23</v>
      </c>
      <c r="E152" s="118" t="s">
        <v>18</v>
      </c>
      <c r="F152" s="114" t="s">
        <v>19</v>
      </c>
      <c r="G152" s="114" t="s">
        <v>10</v>
      </c>
      <c r="H152" s="114" t="s">
        <v>13</v>
      </c>
      <c r="I152" s="115" t="s">
        <v>12</v>
      </c>
    </row>
    <row r="153" spans="1:9" ht="12.75" customHeight="1" x14ac:dyDescent="0.2">
      <c r="A153" s="679" t="s">
        <v>82</v>
      </c>
      <c r="B153" s="33"/>
      <c r="C153" s="33" t="s">
        <v>66</v>
      </c>
      <c r="D153" s="34"/>
      <c r="E153" s="35"/>
      <c r="F153" s="35" t="s">
        <v>83</v>
      </c>
      <c r="G153" s="35">
        <v>446</v>
      </c>
      <c r="H153" s="16">
        <v>4.8099999999999996</v>
      </c>
      <c r="I153" s="33">
        <f>G153*H153</f>
        <v>2145.2599999999998</v>
      </c>
    </row>
    <row r="154" spans="1:9" ht="12.75" customHeight="1" x14ac:dyDescent="0.2">
      <c r="A154" s="679"/>
      <c r="B154" s="13"/>
      <c r="C154" s="13" t="s">
        <v>67</v>
      </c>
      <c r="D154" s="14"/>
      <c r="E154" s="15"/>
      <c r="F154" s="15" t="s">
        <v>83</v>
      </c>
      <c r="G154" s="15">
        <v>403</v>
      </c>
      <c r="H154" s="16">
        <v>4.8099999999999996</v>
      </c>
      <c r="I154" s="13">
        <f t="shared" ref="I154:I161" si="3">G154*H154</f>
        <v>1938.4299999999998</v>
      </c>
    </row>
    <row r="155" spans="1:9" x14ac:dyDescent="0.2">
      <c r="A155" s="679"/>
      <c r="B155" s="13"/>
      <c r="C155" s="13" t="s">
        <v>70</v>
      </c>
      <c r="D155" s="14"/>
      <c r="E155" s="15"/>
      <c r="F155" s="15" t="s">
        <v>83</v>
      </c>
      <c r="G155" s="15">
        <v>446</v>
      </c>
      <c r="H155" s="16">
        <v>4.8099999999999996</v>
      </c>
      <c r="I155" s="13">
        <f t="shared" si="3"/>
        <v>2145.2599999999998</v>
      </c>
    </row>
    <row r="156" spans="1:9" ht="12.75" customHeight="1" x14ac:dyDescent="0.2">
      <c r="A156" s="679"/>
      <c r="B156" s="13"/>
      <c r="C156" s="13" t="s">
        <v>72</v>
      </c>
      <c r="D156" s="14"/>
      <c r="E156" s="15"/>
      <c r="F156" s="15" t="s">
        <v>83</v>
      </c>
      <c r="G156" s="15">
        <v>432</v>
      </c>
      <c r="H156" s="16">
        <v>4.8099999999999996</v>
      </c>
      <c r="I156" s="13">
        <f t="shared" si="3"/>
        <v>2077.9199999999996</v>
      </c>
    </row>
    <row r="157" spans="1:9" x14ac:dyDescent="0.2">
      <c r="A157" s="679"/>
      <c r="B157" s="13"/>
      <c r="C157" s="13" t="s">
        <v>73</v>
      </c>
      <c r="D157" s="14"/>
      <c r="E157" s="15"/>
      <c r="F157" s="15" t="s">
        <v>83</v>
      </c>
      <c r="G157" s="15">
        <v>188</v>
      </c>
      <c r="H157" s="16">
        <v>4.8099999999999996</v>
      </c>
      <c r="I157" s="13">
        <f t="shared" si="3"/>
        <v>904.28</v>
      </c>
    </row>
    <row r="158" spans="1:9" ht="12.75" customHeight="1" x14ac:dyDescent="0.2">
      <c r="A158" s="679"/>
      <c r="B158" s="13"/>
      <c r="C158" s="13" t="s">
        <v>74</v>
      </c>
      <c r="D158" s="14"/>
      <c r="E158" s="15"/>
      <c r="F158" s="15" t="s">
        <v>83</v>
      </c>
      <c r="G158" s="15">
        <v>188</v>
      </c>
      <c r="H158" s="16">
        <v>4.8099999999999996</v>
      </c>
      <c r="I158" s="13">
        <f t="shared" si="3"/>
        <v>904.28</v>
      </c>
    </row>
    <row r="159" spans="1:9" ht="12.75" customHeight="1" x14ac:dyDescent="0.2">
      <c r="A159" s="679"/>
      <c r="B159" s="13"/>
      <c r="C159" s="13" t="s">
        <v>75</v>
      </c>
      <c r="D159" s="14"/>
      <c r="E159" s="15"/>
      <c r="F159" s="15" t="s">
        <v>83</v>
      </c>
      <c r="G159" s="15">
        <v>188</v>
      </c>
      <c r="H159" s="16">
        <v>5.04</v>
      </c>
      <c r="I159" s="13">
        <f t="shared" si="3"/>
        <v>947.52</v>
      </c>
    </row>
    <row r="160" spans="1:9" ht="12.75" customHeight="1" x14ac:dyDescent="0.2">
      <c r="A160" s="679"/>
      <c r="B160" s="13"/>
      <c r="C160" s="13" t="s">
        <v>76</v>
      </c>
      <c r="D160" s="14"/>
      <c r="E160" s="15"/>
      <c r="F160" s="15" t="s">
        <v>83</v>
      </c>
      <c r="G160" s="15">
        <v>188</v>
      </c>
      <c r="H160" s="16">
        <v>5.04</v>
      </c>
      <c r="I160" s="13">
        <f t="shared" si="3"/>
        <v>947.52</v>
      </c>
    </row>
    <row r="161" spans="1:9" ht="12.75" customHeight="1" x14ac:dyDescent="0.2">
      <c r="A161" s="679"/>
      <c r="B161" s="13"/>
      <c r="C161" s="13" t="s">
        <v>77</v>
      </c>
      <c r="D161" s="14"/>
      <c r="E161" s="15"/>
      <c r="F161" s="15" t="s">
        <v>83</v>
      </c>
      <c r="G161" s="15">
        <v>188</v>
      </c>
      <c r="H161" s="16">
        <v>5.04</v>
      </c>
      <c r="I161" s="13">
        <f t="shared" si="3"/>
        <v>947.52</v>
      </c>
    </row>
    <row r="162" spans="1:9" ht="12.75" customHeight="1" x14ac:dyDescent="0.2">
      <c r="A162" s="679"/>
      <c r="B162" s="13"/>
      <c r="C162" s="13" t="s">
        <v>78</v>
      </c>
      <c r="D162" s="14"/>
      <c r="E162" s="15"/>
      <c r="F162" s="15" t="s">
        <v>83</v>
      </c>
      <c r="G162" s="15">
        <v>188</v>
      </c>
      <c r="H162" s="16">
        <v>5.04</v>
      </c>
      <c r="I162" s="13">
        <f>G162*H162</f>
        <v>947.52</v>
      </c>
    </row>
    <row r="163" spans="1:9" ht="12.75" customHeight="1" x14ac:dyDescent="0.2">
      <c r="A163" s="679"/>
      <c r="B163" s="13"/>
      <c r="C163" s="13" t="s">
        <v>79</v>
      </c>
      <c r="D163" s="14"/>
      <c r="E163" s="15"/>
      <c r="F163" s="15" t="s">
        <v>83</v>
      </c>
      <c r="G163" s="15">
        <v>188</v>
      </c>
      <c r="H163" s="16">
        <v>5.04</v>
      </c>
      <c r="I163" s="13">
        <f>G163*H163</f>
        <v>947.52</v>
      </c>
    </row>
    <row r="164" spans="1:9" ht="12.75" customHeight="1" x14ac:dyDescent="0.2">
      <c r="A164" s="679"/>
      <c r="B164" s="13"/>
      <c r="C164" s="13" t="s">
        <v>80</v>
      </c>
      <c r="D164" s="14"/>
      <c r="E164" s="15"/>
      <c r="F164" s="15" t="s">
        <v>83</v>
      </c>
      <c r="G164" s="15">
        <v>188</v>
      </c>
      <c r="H164" s="16">
        <v>5.04</v>
      </c>
      <c r="I164" s="13">
        <f>G164*H164</f>
        <v>947.52</v>
      </c>
    </row>
    <row r="165" spans="1:9" ht="12.75" customHeight="1" x14ac:dyDescent="0.2">
      <c r="A165" s="693"/>
      <c r="B165" s="13"/>
      <c r="C165" s="244" t="s">
        <v>87</v>
      </c>
      <c r="D165" s="14"/>
      <c r="E165" s="15"/>
      <c r="F165" s="15" t="s">
        <v>83</v>
      </c>
      <c r="G165" s="15">
        <f>SUM(G153:G164)</f>
        <v>3231</v>
      </c>
      <c r="H165" s="16"/>
      <c r="I165" s="244">
        <f>SUM(I153:I164)</f>
        <v>15800.550000000003</v>
      </c>
    </row>
    <row r="166" spans="1:9" ht="30" customHeight="1" x14ac:dyDescent="0.2">
      <c r="A166" s="652" t="s">
        <v>2272</v>
      </c>
      <c r="B166" s="71"/>
      <c r="C166" s="13" t="s">
        <v>2273</v>
      </c>
      <c r="D166" s="72"/>
      <c r="E166" s="73"/>
      <c r="F166" s="15"/>
      <c r="G166" s="327"/>
      <c r="H166" s="74"/>
      <c r="I166" s="598">
        <v>136.72999999999999</v>
      </c>
    </row>
    <row r="167" spans="1:9" ht="33" customHeight="1" x14ac:dyDescent="0.2">
      <c r="A167" s="653"/>
      <c r="B167" s="71"/>
      <c r="C167" s="13" t="s">
        <v>2274</v>
      </c>
      <c r="D167" s="72"/>
      <c r="E167" s="73"/>
      <c r="F167" s="15"/>
      <c r="G167" s="327"/>
      <c r="H167" s="74"/>
      <c r="I167" s="598">
        <v>150.4</v>
      </c>
    </row>
    <row r="168" spans="1:9" ht="37.15" customHeight="1" x14ac:dyDescent="0.2">
      <c r="A168" s="654"/>
      <c r="B168" s="412"/>
      <c r="C168" s="244" t="s">
        <v>87</v>
      </c>
      <c r="D168" s="72"/>
      <c r="E168" s="73"/>
      <c r="F168" s="15"/>
      <c r="G168" s="327"/>
      <c r="H168" s="74"/>
      <c r="I168" s="241">
        <f>SUM(I166:I167)</f>
        <v>287.13</v>
      </c>
    </row>
    <row r="169" spans="1:9" ht="30" customHeight="1" x14ac:dyDescent="0.2">
      <c r="A169" s="652" t="s">
        <v>2271</v>
      </c>
      <c r="B169" s="71"/>
      <c r="C169" s="33" t="s">
        <v>2273</v>
      </c>
      <c r="D169" s="72"/>
      <c r="E169" s="73"/>
      <c r="F169" s="15"/>
      <c r="G169" s="327"/>
      <c r="H169" s="74"/>
      <c r="I169" s="598">
        <v>774.69</v>
      </c>
    </row>
    <row r="170" spans="1:9" ht="27" customHeight="1" x14ac:dyDescent="0.2">
      <c r="A170" s="653"/>
      <c r="B170" s="71"/>
      <c r="C170" s="71" t="s">
        <v>2274</v>
      </c>
      <c r="D170" s="72"/>
      <c r="E170" s="73"/>
      <c r="F170" s="15"/>
      <c r="G170" s="327"/>
      <c r="H170" s="74"/>
      <c r="I170" s="598">
        <v>902.14</v>
      </c>
    </row>
    <row r="171" spans="1:9" ht="30" customHeight="1" x14ac:dyDescent="0.2">
      <c r="A171" s="654"/>
      <c r="B171" s="71"/>
      <c r="C171" s="412" t="s">
        <v>87</v>
      </c>
      <c r="D171" s="72"/>
      <c r="E171" s="73"/>
      <c r="F171" s="73"/>
      <c r="G171" s="327"/>
      <c r="H171" s="74"/>
      <c r="I171" s="241">
        <f>SUM(I169:I170)</f>
        <v>1676.83</v>
      </c>
    </row>
    <row r="172" spans="1:9" ht="25.5" x14ac:dyDescent="0.2">
      <c r="A172" s="221" t="s">
        <v>2270</v>
      </c>
      <c r="B172" s="13"/>
      <c r="C172" s="244" t="s">
        <v>87</v>
      </c>
      <c r="D172" s="14"/>
      <c r="E172" s="15"/>
      <c r="F172" s="15"/>
      <c r="G172" s="15"/>
      <c r="H172" s="16"/>
      <c r="I172" s="244">
        <v>111881.94</v>
      </c>
    </row>
    <row r="173" spans="1:9" ht="12.75" customHeight="1" x14ac:dyDescent="0.2">
      <c r="A173" s="11" t="s">
        <v>84</v>
      </c>
      <c r="B173" s="13"/>
      <c r="C173" s="244" t="s">
        <v>87</v>
      </c>
      <c r="D173" s="14"/>
      <c r="E173" s="15"/>
      <c r="F173" s="15"/>
      <c r="G173" s="15"/>
      <c r="H173" s="16"/>
      <c r="I173" s="244">
        <v>10553.3</v>
      </c>
    </row>
    <row r="174" spans="1:9" ht="12.75" customHeight="1" x14ac:dyDescent="0.2">
      <c r="A174" s="11" t="s">
        <v>86</v>
      </c>
      <c r="B174" s="13"/>
      <c r="C174" s="244" t="s">
        <v>87</v>
      </c>
      <c r="D174" s="14"/>
      <c r="E174" s="15"/>
      <c r="F174" s="15"/>
      <c r="G174" s="15"/>
      <c r="H174" s="16"/>
      <c r="I174" s="244">
        <v>9634.49</v>
      </c>
    </row>
    <row r="175" spans="1:9" ht="12.75" customHeight="1" x14ac:dyDescent="0.2">
      <c r="A175" s="240" t="s">
        <v>88</v>
      </c>
      <c r="B175" s="13"/>
      <c r="C175" s="244" t="s">
        <v>87</v>
      </c>
      <c r="D175" s="14"/>
      <c r="E175" s="15"/>
      <c r="F175" s="15"/>
      <c r="G175" s="15"/>
      <c r="H175" s="16"/>
      <c r="I175" s="244">
        <v>7067.77</v>
      </c>
    </row>
    <row r="176" spans="1:9" ht="12.75" customHeight="1" thickBot="1" x14ac:dyDescent="0.25">
      <c r="A176" s="30"/>
      <c r="B176" s="109"/>
      <c r="C176" s="109"/>
      <c r="D176" s="108"/>
      <c r="E176" s="110"/>
      <c r="F176" s="109"/>
      <c r="G176" s="109"/>
      <c r="H176" s="108" t="s">
        <v>17</v>
      </c>
      <c r="I176" s="108">
        <f>I165+I168+I171+I172+I173+I174+I175</f>
        <v>156902.00999999998</v>
      </c>
    </row>
    <row r="177" spans="1:255" s="45" customFormat="1" ht="61.9" customHeight="1" thickBot="1" x14ac:dyDescent="0.25">
      <c r="A177" s="117" t="s">
        <v>95</v>
      </c>
      <c r="B177" s="114" t="s">
        <v>16</v>
      </c>
      <c r="C177" s="114" t="s">
        <v>5</v>
      </c>
      <c r="D177" s="114" t="s">
        <v>23</v>
      </c>
      <c r="E177" s="118" t="s">
        <v>18</v>
      </c>
      <c r="F177" s="114" t="s">
        <v>19</v>
      </c>
      <c r="G177" s="114" t="s">
        <v>10</v>
      </c>
      <c r="H177" s="114" t="s">
        <v>13</v>
      </c>
      <c r="I177" s="115" t="s">
        <v>12</v>
      </c>
      <c r="J177" s="56"/>
      <c r="K177" s="56"/>
      <c r="L177" s="56"/>
      <c r="M177" s="56"/>
      <c r="N177" s="56"/>
      <c r="O177" s="56"/>
      <c r="P177" s="56"/>
      <c r="Q177" s="56"/>
      <c r="R177" s="56"/>
      <c r="T177" s="56"/>
      <c r="U177" s="56"/>
      <c r="V177" s="56"/>
      <c r="W177" s="56"/>
      <c r="X177" s="56"/>
      <c r="Y177" s="56"/>
      <c r="Z177" s="56"/>
      <c r="AA177" s="56"/>
      <c r="AB177" s="56"/>
      <c r="AD177" s="56"/>
      <c r="AE177" s="56"/>
      <c r="AF177" s="56"/>
      <c r="AG177" s="56"/>
      <c r="AH177" s="56"/>
      <c r="AI177" s="56"/>
      <c r="AJ177" s="56"/>
      <c r="AK177" s="56"/>
      <c r="AL177" s="56"/>
      <c r="AN177" s="56"/>
      <c r="AO177" s="56"/>
      <c r="AP177" s="56"/>
      <c r="AQ177" s="56"/>
      <c r="AR177" s="56"/>
      <c r="AS177" s="56"/>
      <c r="AT177" s="56"/>
      <c r="AU177" s="56"/>
      <c r="AV177" s="56"/>
      <c r="AX177" s="56"/>
      <c r="AY177" s="56"/>
      <c r="AZ177" s="56"/>
      <c r="BA177" s="56"/>
      <c r="BB177" s="56"/>
      <c r="BC177" s="56"/>
      <c r="BD177" s="56"/>
      <c r="BE177" s="56"/>
      <c r="BF177" s="56"/>
      <c r="BH177" s="56"/>
      <c r="BI177" s="56"/>
      <c r="BJ177" s="56"/>
      <c r="BK177" s="56"/>
      <c r="BL177" s="56"/>
      <c r="BM177" s="56"/>
      <c r="BN177" s="56"/>
      <c r="BO177" s="56"/>
      <c r="BP177" s="56"/>
      <c r="BR177" s="56"/>
      <c r="BS177" s="56"/>
      <c r="BT177" s="56"/>
      <c r="BU177" s="56"/>
      <c r="BV177" s="56"/>
      <c r="BW177" s="56"/>
      <c r="BX177" s="56"/>
      <c r="BY177" s="56"/>
      <c r="BZ177" s="56"/>
      <c r="CB177" s="56"/>
      <c r="CC177" s="56"/>
      <c r="CD177" s="56"/>
      <c r="CE177" s="56"/>
      <c r="CF177" s="56"/>
      <c r="CG177" s="56"/>
      <c r="CH177" s="56"/>
      <c r="CI177" s="56"/>
      <c r="CJ177" s="56"/>
      <c r="CL177" s="56"/>
      <c r="CM177" s="56"/>
      <c r="CN177" s="56"/>
      <c r="CO177" s="56"/>
      <c r="CP177" s="56"/>
      <c r="CQ177" s="56"/>
      <c r="CR177" s="56"/>
      <c r="CS177" s="56"/>
      <c r="CT177" s="56"/>
      <c r="CV177" s="56"/>
      <c r="CW177" s="56"/>
      <c r="CX177" s="56"/>
      <c r="CY177" s="56"/>
      <c r="CZ177" s="56"/>
      <c r="DA177" s="56"/>
      <c r="DB177" s="56"/>
      <c r="DC177" s="56"/>
      <c r="DD177" s="56"/>
      <c r="DF177" s="56"/>
      <c r="DG177" s="56"/>
      <c r="DH177" s="56"/>
      <c r="DI177" s="56"/>
      <c r="DJ177" s="56"/>
      <c r="DK177" s="56"/>
      <c r="DL177" s="56"/>
      <c r="DM177" s="56"/>
      <c r="DN177" s="56"/>
      <c r="DP177" s="56"/>
      <c r="DQ177" s="56"/>
      <c r="DR177" s="56"/>
      <c r="DS177" s="56"/>
      <c r="DT177" s="56"/>
      <c r="DU177" s="56"/>
      <c r="DV177" s="56"/>
      <c r="DW177" s="56"/>
      <c r="DX177" s="56"/>
      <c r="DZ177" s="56"/>
      <c r="EA177" s="56"/>
      <c r="EB177" s="56"/>
      <c r="EC177" s="56"/>
      <c r="ED177" s="56"/>
      <c r="EE177" s="56"/>
      <c r="EF177" s="56"/>
      <c r="EG177" s="56"/>
      <c r="EH177" s="56"/>
      <c r="EJ177" s="56"/>
      <c r="EK177" s="56"/>
      <c r="EL177" s="56"/>
      <c r="EM177" s="56"/>
      <c r="EN177" s="56"/>
      <c r="EO177" s="56"/>
      <c r="EP177" s="56"/>
      <c r="EQ177" s="56"/>
      <c r="ER177" s="56"/>
      <c r="ET177" s="56"/>
      <c r="EU177" s="56"/>
      <c r="EV177" s="56"/>
      <c r="EW177" s="56"/>
      <c r="EX177" s="56"/>
      <c r="EY177" s="56"/>
      <c r="EZ177" s="56"/>
      <c r="FA177" s="56"/>
      <c r="FB177" s="56"/>
      <c r="FD177" s="56"/>
      <c r="FE177" s="56"/>
      <c r="FF177" s="56"/>
      <c r="FG177" s="56"/>
      <c r="FH177" s="56"/>
      <c r="FI177" s="56"/>
      <c r="FJ177" s="56"/>
      <c r="FK177" s="56"/>
      <c r="FL177" s="56"/>
      <c r="FN177" s="56"/>
      <c r="FO177" s="56"/>
      <c r="FP177" s="56"/>
      <c r="FQ177" s="56"/>
      <c r="FR177" s="56"/>
      <c r="FS177" s="56"/>
      <c r="FT177" s="56"/>
      <c r="FU177" s="56"/>
      <c r="FV177" s="56"/>
      <c r="FX177" s="56"/>
      <c r="FY177" s="56"/>
      <c r="FZ177" s="56"/>
      <c r="GA177" s="56"/>
      <c r="GB177" s="56"/>
      <c r="GC177" s="56"/>
      <c r="GD177" s="56"/>
      <c r="GE177" s="56"/>
      <c r="GF177" s="56"/>
      <c r="GH177" s="56"/>
      <c r="GI177" s="56"/>
      <c r="GJ177" s="56"/>
      <c r="GK177" s="56"/>
      <c r="GL177" s="56"/>
      <c r="GM177" s="56"/>
      <c r="GN177" s="56"/>
      <c r="GO177" s="56"/>
      <c r="GP177" s="56"/>
      <c r="GR177" s="56"/>
      <c r="GS177" s="56"/>
      <c r="GT177" s="56"/>
      <c r="GU177" s="56"/>
      <c r="GV177" s="56"/>
      <c r="GW177" s="56"/>
      <c r="GX177" s="56"/>
      <c r="GY177" s="56"/>
      <c r="GZ177" s="56"/>
      <c r="HB177" s="56"/>
      <c r="HC177" s="56"/>
      <c r="HD177" s="56"/>
      <c r="HE177" s="56"/>
      <c r="HF177" s="56"/>
      <c r="HG177" s="56"/>
      <c r="HH177" s="56"/>
      <c r="HI177" s="56"/>
      <c r="HJ177" s="56"/>
      <c r="HL177" s="56"/>
      <c r="HM177" s="56"/>
      <c r="HN177" s="56"/>
      <c r="HO177" s="56"/>
      <c r="HP177" s="56"/>
      <c r="HQ177" s="56"/>
      <c r="HR177" s="56"/>
      <c r="HS177" s="56"/>
      <c r="HT177" s="56"/>
      <c r="HV177" s="56"/>
      <c r="HW177" s="56"/>
      <c r="HX177" s="56"/>
      <c r="HY177" s="56"/>
      <c r="HZ177" s="56"/>
      <c r="IA177" s="56"/>
      <c r="IB177" s="56"/>
      <c r="IC177" s="56"/>
      <c r="ID177" s="56"/>
      <c r="IF177" s="56"/>
      <c r="IG177" s="56"/>
      <c r="IH177" s="56"/>
      <c r="II177" s="56"/>
      <c r="IJ177" s="56"/>
      <c r="IK177" s="56"/>
      <c r="IL177" s="56"/>
      <c r="IM177" s="56"/>
      <c r="IN177" s="56"/>
      <c r="IP177" s="56"/>
      <c r="IQ177" s="56"/>
      <c r="IR177" s="56"/>
      <c r="IS177" s="56"/>
      <c r="IT177" s="56"/>
      <c r="IU177" s="56"/>
    </row>
    <row r="178" spans="1:255" ht="12.75" customHeight="1" thickBot="1" x14ac:dyDescent="0.25">
      <c r="A178" s="103"/>
      <c r="B178" s="104">
        <v>3441.83</v>
      </c>
      <c r="C178" s="58" t="s">
        <v>66</v>
      </c>
      <c r="D178" s="64"/>
      <c r="E178" s="59"/>
      <c r="F178" s="59"/>
      <c r="G178" s="59"/>
      <c r="H178" s="60"/>
      <c r="I178" s="61"/>
      <c r="J178" s="56"/>
      <c r="K178" s="56"/>
      <c r="L178" s="56"/>
      <c r="M178" s="56"/>
      <c r="N178" s="56"/>
      <c r="O178" s="56"/>
      <c r="P178" s="56"/>
      <c r="Q178" s="56"/>
      <c r="R178" s="56"/>
      <c r="T178" s="56"/>
      <c r="U178" s="56"/>
      <c r="V178" s="56"/>
      <c r="W178" s="56"/>
      <c r="X178" s="56"/>
      <c r="Y178" s="56"/>
      <c r="Z178" s="56"/>
      <c r="AA178" s="56"/>
      <c r="AB178" s="56"/>
      <c r="AD178" s="56"/>
      <c r="AE178" s="56"/>
      <c r="AF178" s="56"/>
      <c r="AG178" s="56"/>
      <c r="AH178" s="56"/>
      <c r="AI178" s="56"/>
      <c r="AJ178" s="56"/>
      <c r="AK178" s="56"/>
      <c r="AL178" s="56"/>
      <c r="AN178" s="56"/>
      <c r="AO178" s="56"/>
      <c r="AP178" s="56"/>
      <c r="AQ178" s="56"/>
      <c r="AR178" s="56"/>
      <c r="AS178" s="56"/>
      <c r="AT178" s="56"/>
      <c r="AU178" s="56"/>
      <c r="AV178" s="56"/>
      <c r="AX178" s="56"/>
      <c r="AY178" s="56"/>
      <c r="AZ178" s="56"/>
      <c r="BA178" s="56"/>
      <c r="BB178" s="56"/>
      <c r="BC178" s="56"/>
      <c r="BD178" s="56"/>
      <c r="BE178" s="56"/>
      <c r="BF178" s="56"/>
      <c r="BH178" s="56"/>
      <c r="BI178" s="56"/>
      <c r="BJ178" s="56"/>
      <c r="BK178" s="56"/>
      <c r="BL178" s="56"/>
      <c r="BM178" s="56"/>
      <c r="BN178" s="56"/>
      <c r="BO178" s="56"/>
      <c r="BP178" s="56"/>
      <c r="BR178" s="56"/>
      <c r="BS178" s="56"/>
      <c r="BT178" s="56"/>
      <c r="BU178" s="56"/>
      <c r="BV178" s="56"/>
      <c r="BW178" s="56"/>
      <c r="BX178" s="56"/>
      <c r="BY178" s="56"/>
      <c r="BZ178" s="56"/>
      <c r="CB178" s="56"/>
      <c r="CC178" s="56"/>
      <c r="CD178" s="56"/>
      <c r="CE178" s="56"/>
      <c r="CF178" s="56"/>
      <c r="CG178" s="56"/>
      <c r="CH178" s="56"/>
      <c r="CI178" s="56"/>
      <c r="CJ178" s="56"/>
      <c r="CL178" s="56"/>
      <c r="CM178" s="56"/>
      <c r="CN178" s="56"/>
      <c r="CO178" s="56"/>
      <c r="CP178" s="56"/>
      <c r="CQ178" s="56"/>
      <c r="CR178" s="56"/>
      <c r="CS178" s="56"/>
      <c r="CT178" s="56"/>
      <c r="CV178" s="56"/>
      <c r="CW178" s="56"/>
      <c r="CX178" s="56"/>
      <c r="CY178" s="56"/>
      <c r="CZ178" s="56"/>
      <c r="DA178" s="56"/>
      <c r="DB178" s="56"/>
      <c r="DC178" s="56"/>
      <c r="DD178" s="56"/>
      <c r="DF178" s="56"/>
      <c r="DG178" s="56"/>
      <c r="DH178" s="56"/>
      <c r="DI178" s="56"/>
      <c r="DJ178" s="56"/>
      <c r="DK178" s="56"/>
      <c r="DL178" s="56"/>
      <c r="DM178" s="56"/>
      <c r="DN178" s="56"/>
      <c r="DP178" s="56"/>
      <c r="DQ178" s="56"/>
      <c r="DR178" s="56"/>
      <c r="DS178" s="56"/>
      <c r="DT178" s="56"/>
      <c r="DU178" s="56"/>
      <c r="DV178" s="56"/>
      <c r="DW178" s="56"/>
      <c r="DX178" s="56"/>
      <c r="DZ178" s="56"/>
      <c r="EA178" s="56"/>
      <c r="EB178" s="56"/>
      <c r="EC178" s="56"/>
      <c r="ED178" s="56"/>
      <c r="EE178" s="56"/>
      <c r="EF178" s="56"/>
      <c r="EG178" s="56"/>
      <c r="EH178" s="56"/>
      <c r="EJ178" s="56"/>
      <c r="EK178" s="56"/>
      <c r="EL178" s="56"/>
      <c r="EM178" s="56"/>
      <c r="EN178" s="56"/>
      <c r="EO178" s="56"/>
      <c r="EP178" s="56"/>
      <c r="EQ178" s="56"/>
      <c r="ER178" s="56"/>
      <c r="ET178" s="56"/>
      <c r="EU178" s="56"/>
      <c r="EV178" s="56"/>
      <c r="EW178" s="56"/>
      <c r="EX178" s="56"/>
      <c r="EY178" s="56"/>
      <c r="EZ178" s="56"/>
      <c r="FA178" s="56"/>
      <c r="FB178" s="56"/>
      <c r="FD178" s="56"/>
      <c r="FE178" s="56"/>
      <c r="FF178" s="56"/>
      <c r="FG178" s="56"/>
      <c r="FH178" s="56"/>
      <c r="FI178" s="56"/>
      <c r="FJ178" s="56"/>
      <c r="FK178" s="56"/>
      <c r="FL178" s="56"/>
      <c r="FN178" s="56"/>
      <c r="FO178" s="56"/>
      <c r="FP178" s="56"/>
      <c r="FQ178" s="56"/>
      <c r="FR178" s="56"/>
      <c r="FS178" s="56"/>
      <c r="FT178" s="56"/>
      <c r="FU178" s="56"/>
      <c r="FV178" s="56"/>
      <c r="FX178" s="56"/>
      <c r="FY178" s="56"/>
      <c r="FZ178" s="56"/>
      <c r="GA178" s="56"/>
      <c r="GB178" s="56"/>
      <c r="GC178" s="56"/>
      <c r="GD178" s="56"/>
      <c r="GE178" s="56"/>
      <c r="GF178" s="56"/>
      <c r="GH178" s="56"/>
      <c r="GI178" s="56"/>
      <c r="GJ178" s="56"/>
      <c r="GK178" s="56"/>
      <c r="GL178" s="56"/>
      <c r="GM178" s="56"/>
      <c r="GN178" s="56"/>
      <c r="GO178" s="56"/>
      <c r="GP178" s="56"/>
      <c r="GR178" s="56"/>
      <c r="GS178" s="56"/>
      <c r="GT178" s="56"/>
      <c r="GU178" s="56"/>
      <c r="GV178" s="56"/>
      <c r="GW178" s="56"/>
      <c r="GX178" s="56"/>
      <c r="GY178" s="56"/>
      <c r="GZ178" s="56"/>
      <c r="HB178" s="56"/>
      <c r="HC178" s="56"/>
      <c r="HD178" s="56"/>
      <c r="HE178" s="56"/>
      <c r="HF178" s="56"/>
      <c r="HG178" s="56"/>
      <c r="HH178" s="56"/>
      <c r="HI178" s="56"/>
      <c r="HJ178" s="56"/>
      <c r="HL178" s="56"/>
      <c r="HM178" s="56"/>
      <c r="HN178" s="56"/>
      <c r="HO178" s="56"/>
      <c r="HP178" s="56"/>
      <c r="HQ178" s="56"/>
      <c r="HR178" s="56"/>
      <c r="HS178" s="56"/>
      <c r="HT178" s="56"/>
      <c r="HV178" s="56"/>
      <c r="HW178" s="56"/>
      <c r="HX178" s="56"/>
      <c r="HY178" s="56"/>
      <c r="HZ178" s="56"/>
      <c r="IA178" s="56"/>
      <c r="IB178" s="56"/>
      <c r="IC178" s="56"/>
      <c r="ID178" s="56"/>
      <c r="IF178" s="56"/>
      <c r="IG178" s="56"/>
      <c r="IH178" s="56"/>
      <c r="II178" s="56"/>
      <c r="IJ178" s="56"/>
      <c r="IK178" s="56"/>
      <c r="IL178" s="56"/>
      <c r="IM178" s="56"/>
      <c r="IN178" s="56"/>
      <c r="IP178" s="56"/>
      <c r="IQ178" s="56"/>
      <c r="IR178" s="56"/>
      <c r="IS178" s="56"/>
      <c r="IT178" s="56"/>
      <c r="IU178" s="56"/>
    </row>
    <row r="179" spans="1:255" ht="12.75" customHeight="1" thickBot="1" x14ac:dyDescent="0.25">
      <c r="A179" s="103"/>
      <c r="B179" s="105">
        <v>4179.9399999999996</v>
      </c>
      <c r="C179" s="92" t="s">
        <v>67</v>
      </c>
      <c r="D179" s="93"/>
      <c r="E179" s="94"/>
      <c r="F179" s="94"/>
      <c r="G179" s="94"/>
      <c r="H179" s="95"/>
      <c r="I179" s="96"/>
      <c r="J179" s="56"/>
      <c r="K179" s="56"/>
      <c r="L179" s="56"/>
      <c r="M179" s="56"/>
      <c r="N179" s="56"/>
      <c r="O179" s="56"/>
      <c r="P179" s="56"/>
      <c r="Q179" s="56"/>
      <c r="R179" s="56"/>
      <c r="T179" s="56"/>
      <c r="U179" s="56"/>
      <c r="V179" s="56"/>
      <c r="W179" s="56"/>
      <c r="X179" s="56"/>
      <c r="Y179" s="56"/>
      <c r="Z179" s="56"/>
      <c r="AA179" s="56"/>
      <c r="AB179" s="56"/>
      <c r="AD179" s="56"/>
      <c r="AE179" s="56"/>
      <c r="AF179" s="56"/>
      <c r="AG179" s="56"/>
      <c r="AH179" s="56"/>
      <c r="AI179" s="56"/>
      <c r="AJ179" s="56"/>
      <c r="AK179" s="56"/>
      <c r="AL179" s="56"/>
      <c r="AN179" s="56"/>
      <c r="AO179" s="56"/>
      <c r="AP179" s="56"/>
      <c r="AQ179" s="56"/>
      <c r="AR179" s="56"/>
      <c r="AS179" s="56"/>
      <c r="AT179" s="56"/>
      <c r="AU179" s="56"/>
      <c r="AV179" s="56"/>
      <c r="AX179" s="56"/>
      <c r="AY179" s="56"/>
      <c r="AZ179" s="56"/>
      <c r="BA179" s="56"/>
      <c r="BB179" s="56"/>
      <c r="BC179" s="56"/>
      <c r="BD179" s="56"/>
      <c r="BE179" s="56"/>
      <c r="BF179" s="56"/>
      <c r="BH179" s="56"/>
      <c r="BI179" s="56"/>
      <c r="BJ179" s="56"/>
      <c r="BK179" s="56"/>
      <c r="BL179" s="56"/>
      <c r="BM179" s="56"/>
      <c r="BN179" s="56"/>
      <c r="BO179" s="56"/>
      <c r="BP179" s="56"/>
      <c r="BR179" s="56"/>
      <c r="BS179" s="56"/>
      <c r="BT179" s="56"/>
      <c r="BU179" s="56"/>
      <c r="BV179" s="56"/>
      <c r="BW179" s="56"/>
      <c r="BX179" s="56"/>
      <c r="BY179" s="56"/>
      <c r="BZ179" s="56"/>
      <c r="CB179" s="56"/>
      <c r="CC179" s="56"/>
      <c r="CD179" s="56"/>
      <c r="CE179" s="56"/>
      <c r="CF179" s="56"/>
      <c r="CG179" s="56"/>
      <c r="CH179" s="56"/>
      <c r="CI179" s="56"/>
      <c r="CJ179" s="56"/>
      <c r="CL179" s="56"/>
      <c r="CM179" s="56"/>
      <c r="CN179" s="56"/>
      <c r="CO179" s="56"/>
      <c r="CP179" s="56"/>
      <c r="CQ179" s="56"/>
      <c r="CR179" s="56"/>
      <c r="CS179" s="56"/>
      <c r="CT179" s="56"/>
      <c r="CV179" s="56"/>
      <c r="CW179" s="56"/>
      <c r="CX179" s="56"/>
      <c r="CY179" s="56"/>
      <c r="CZ179" s="56"/>
      <c r="DA179" s="56"/>
      <c r="DB179" s="56"/>
      <c r="DC179" s="56"/>
      <c r="DD179" s="56"/>
      <c r="DF179" s="56"/>
      <c r="DG179" s="56"/>
      <c r="DH179" s="56"/>
      <c r="DI179" s="56"/>
      <c r="DJ179" s="56"/>
      <c r="DK179" s="56"/>
      <c r="DL179" s="56"/>
      <c r="DM179" s="56"/>
      <c r="DN179" s="56"/>
      <c r="DP179" s="56"/>
      <c r="DQ179" s="56"/>
      <c r="DR179" s="56"/>
      <c r="DS179" s="56"/>
      <c r="DT179" s="56"/>
      <c r="DU179" s="56"/>
      <c r="DV179" s="56"/>
      <c r="DW179" s="56"/>
      <c r="DX179" s="56"/>
      <c r="DZ179" s="56"/>
      <c r="EA179" s="56"/>
      <c r="EB179" s="56"/>
      <c r="EC179" s="56"/>
      <c r="ED179" s="56"/>
      <c r="EE179" s="56"/>
      <c r="EF179" s="56"/>
      <c r="EG179" s="56"/>
      <c r="EH179" s="56"/>
      <c r="EJ179" s="56"/>
      <c r="EK179" s="56"/>
      <c r="EL179" s="56"/>
      <c r="EM179" s="56"/>
      <c r="EN179" s="56"/>
      <c r="EO179" s="56"/>
      <c r="EP179" s="56"/>
      <c r="EQ179" s="56"/>
      <c r="ER179" s="56"/>
      <c r="ET179" s="56"/>
      <c r="EU179" s="56"/>
      <c r="EV179" s="56"/>
      <c r="EW179" s="56"/>
      <c r="EX179" s="56"/>
      <c r="EY179" s="56"/>
      <c r="EZ179" s="56"/>
      <c r="FA179" s="56"/>
      <c r="FB179" s="56"/>
      <c r="FD179" s="56"/>
      <c r="FE179" s="56"/>
      <c r="FF179" s="56"/>
      <c r="FG179" s="56"/>
      <c r="FH179" s="56"/>
      <c r="FI179" s="56"/>
      <c r="FJ179" s="56"/>
      <c r="FK179" s="56"/>
      <c r="FL179" s="56"/>
      <c r="FN179" s="56"/>
      <c r="FO179" s="56"/>
      <c r="FP179" s="56"/>
      <c r="FQ179" s="56"/>
      <c r="FR179" s="56"/>
      <c r="FS179" s="56"/>
      <c r="FT179" s="56"/>
      <c r="FU179" s="56"/>
      <c r="FV179" s="56"/>
      <c r="FX179" s="56"/>
      <c r="FY179" s="56"/>
      <c r="FZ179" s="56"/>
      <c r="GA179" s="56"/>
      <c r="GB179" s="56"/>
      <c r="GC179" s="56"/>
      <c r="GD179" s="56"/>
      <c r="GE179" s="56"/>
      <c r="GF179" s="56"/>
      <c r="GH179" s="56"/>
      <c r="GI179" s="56"/>
      <c r="GJ179" s="56"/>
      <c r="GK179" s="56"/>
      <c r="GL179" s="56"/>
      <c r="GM179" s="56"/>
      <c r="GN179" s="56"/>
      <c r="GO179" s="56"/>
      <c r="GP179" s="56"/>
      <c r="GR179" s="56"/>
      <c r="GS179" s="56"/>
      <c r="GT179" s="56"/>
      <c r="GU179" s="56"/>
      <c r="GV179" s="56"/>
      <c r="GW179" s="56"/>
      <c r="GX179" s="56"/>
      <c r="GY179" s="56"/>
      <c r="GZ179" s="56"/>
      <c r="HB179" s="56"/>
      <c r="HC179" s="56"/>
      <c r="HD179" s="56"/>
      <c r="HE179" s="56"/>
      <c r="HF179" s="56"/>
      <c r="HG179" s="56"/>
      <c r="HH179" s="56"/>
      <c r="HI179" s="56"/>
      <c r="HJ179" s="56"/>
      <c r="HL179" s="56"/>
      <c r="HM179" s="56"/>
      <c r="HN179" s="56"/>
      <c r="HO179" s="56"/>
      <c r="HP179" s="56"/>
      <c r="HQ179" s="56"/>
      <c r="HR179" s="56"/>
      <c r="HS179" s="56"/>
      <c r="HT179" s="56"/>
      <c r="HV179" s="56"/>
      <c r="HW179" s="56"/>
      <c r="HX179" s="56"/>
      <c r="HY179" s="56"/>
      <c r="HZ179" s="56"/>
      <c r="IA179" s="56"/>
      <c r="IB179" s="56"/>
      <c r="IC179" s="56"/>
      <c r="ID179" s="56"/>
      <c r="IF179" s="56"/>
      <c r="IG179" s="56"/>
      <c r="IH179" s="56"/>
      <c r="II179" s="56"/>
      <c r="IJ179" s="56"/>
      <c r="IK179" s="56"/>
      <c r="IL179" s="56"/>
      <c r="IM179" s="56"/>
      <c r="IN179" s="56"/>
      <c r="IP179" s="56"/>
      <c r="IQ179" s="56"/>
      <c r="IR179" s="56"/>
      <c r="IS179" s="56"/>
      <c r="IT179" s="56"/>
      <c r="IU179" s="56"/>
    </row>
    <row r="180" spans="1:255" ht="12.75" customHeight="1" thickBot="1" x14ac:dyDescent="0.25">
      <c r="A180" s="103"/>
      <c r="B180" s="106">
        <v>3481.2</v>
      </c>
      <c r="C180" s="85" t="s">
        <v>70</v>
      </c>
      <c r="D180" s="86"/>
      <c r="E180" s="47"/>
      <c r="F180" s="47"/>
      <c r="G180" s="47"/>
      <c r="H180" s="48"/>
      <c r="I180" s="49"/>
      <c r="J180" s="56"/>
      <c r="K180" s="56"/>
      <c r="L180" s="56"/>
      <c r="M180" s="56"/>
      <c r="N180" s="56"/>
      <c r="O180" s="56"/>
      <c r="P180" s="56"/>
      <c r="Q180" s="56"/>
      <c r="R180" s="56"/>
      <c r="T180" s="56"/>
      <c r="U180" s="56"/>
      <c r="V180" s="56"/>
      <c r="W180" s="56"/>
      <c r="X180" s="56"/>
      <c r="Y180" s="56"/>
      <c r="Z180" s="56"/>
      <c r="AA180" s="56"/>
      <c r="AB180" s="56"/>
      <c r="AD180" s="56"/>
      <c r="AE180" s="56"/>
      <c r="AF180" s="56"/>
      <c r="AG180" s="56"/>
      <c r="AH180" s="56"/>
      <c r="AI180" s="56"/>
      <c r="AJ180" s="56"/>
      <c r="AK180" s="56"/>
      <c r="AL180" s="56"/>
      <c r="AN180" s="56"/>
      <c r="AO180" s="56"/>
      <c r="AP180" s="56"/>
      <c r="AQ180" s="56"/>
      <c r="AR180" s="56"/>
      <c r="AS180" s="56"/>
      <c r="AT180" s="56"/>
      <c r="AU180" s="56"/>
      <c r="AV180" s="56"/>
      <c r="AX180" s="56"/>
      <c r="AY180" s="56"/>
      <c r="AZ180" s="56"/>
      <c r="BA180" s="56"/>
      <c r="BB180" s="56"/>
      <c r="BC180" s="56"/>
      <c r="BD180" s="56"/>
      <c r="BE180" s="56"/>
      <c r="BF180" s="56"/>
      <c r="BH180" s="56"/>
      <c r="BI180" s="56"/>
      <c r="BJ180" s="56"/>
      <c r="BK180" s="56"/>
      <c r="BL180" s="56"/>
      <c r="BM180" s="56"/>
      <c r="BN180" s="56"/>
      <c r="BO180" s="56"/>
      <c r="BP180" s="56"/>
      <c r="BR180" s="56"/>
      <c r="BS180" s="56"/>
      <c r="BT180" s="56"/>
      <c r="BU180" s="56"/>
      <c r="BV180" s="56"/>
      <c r="BW180" s="56"/>
      <c r="BX180" s="56"/>
      <c r="BY180" s="56"/>
      <c r="BZ180" s="56"/>
      <c r="CB180" s="56"/>
      <c r="CC180" s="56"/>
      <c r="CD180" s="56"/>
      <c r="CE180" s="56"/>
      <c r="CF180" s="56"/>
      <c r="CG180" s="56"/>
      <c r="CH180" s="56"/>
      <c r="CI180" s="56"/>
      <c r="CJ180" s="56"/>
      <c r="CL180" s="56"/>
      <c r="CM180" s="56"/>
      <c r="CN180" s="56"/>
      <c r="CO180" s="56"/>
      <c r="CP180" s="56"/>
      <c r="CQ180" s="56"/>
      <c r="CR180" s="56"/>
      <c r="CS180" s="56"/>
      <c r="CT180" s="56"/>
      <c r="CV180" s="56"/>
      <c r="CW180" s="56"/>
      <c r="CX180" s="56"/>
      <c r="CY180" s="56"/>
      <c r="CZ180" s="56"/>
      <c r="DA180" s="56"/>
      <c r="DB180" s="56"/>
      <c r="DC180" s="56"/>
      <c r="DD180" s="56"/>
      <c r="DF180" s="56"/>
      <c r="DG180" s="56"/>
      <c r="DH180" s="56"/>
      <c r="DI180" s="56"/>
      <c r="DJ180" s="56"/>
      <c r="DK180" s="56"/>
      <c r="DL180" s="56"/>
      <c r="DM180" s="56"/>
      <c r="DN180" s="56"/>
      <c r="DP180" s="56"/>
      <c r="DQ180" s="56"/>
      <c r="DR180" s="56"/>
      <c r="DS180" s="56"/>
      <c r="DT180" s="56"/>
      <c r="DU180" s="56"/>
      <c r="DV180" s="56"/>
      <c r="DW180" s="56"/>
      <c r="DX180" s="56"/>
      <c r="DZ180" s="56"/>
      <c r="EA180" s="56"/>
      <c r="EB180" s="56"/>
      <c r="EC180" s="56"/>
      <c r="ED180" s="56"/>
      <c r="EE180" s="56"/>
      <c r="EF180" s="56"/>
      <c r="EG180" s="56"/>
      <c r="EH180" s="56"/>
      <c r="EJ180" s="56"/>
      <c r="EK180" s="56"/>
      <c r="EL180" s="56"/>
      <c r="EM180" s="56"/>
      <c r="EN180" s="56"/>
      <c r="EO180" s="56"/>
      <c r="EP180" s="56"/>
      <c r="EQ180" s="56"/>
      <c r="ER180" s="56"/>
      <c r="ET180" s="56"/>
      <c r="EU180" s="56"/>
      <c r="EV180" s="56"/>
      <c r="EW180" s="56"/>
      <c r="EX180" s="56"/>
      <c r="EY180" s="56"/>
      <c r="EZ180" s="56"/>
      <c r="FA180" s="56"/>
      <c r="FB180" s="56"/>
      <c r="FD180" s="56"/>
      <c r="FE180" s="56"/>
      <c r="FF180" s="56"/>
      <c r="FG180" s="56"/>
      <c r="FH180" s="56"/>
      <c r="FI180" s="56"/>
      <c r="FJ180" s="56"/>
      <c r="FK180" s="56"/>
      <c r="FL180" s="56"/>
      <c r="FN180" s="56"/>
      <c r="FO180" s="56"/>
      <c r="FP180" s="56"/>
      <c r="FQ180" s="56"/>
      <c r="FR180" s="56"/>
      <c r="FS180" s="56"/>
      <c r="FT180" s="56"/>
      <c r="FU180" s="56"/>
      <c r="FV180" s="56"/>
      <c r="FX180" s="56"/>
      <c r="FY180" s="56"/>
      <c r="FZ180" s="56"/>
      <c r="GA180" s="56"/>
      <c r="GB180" s="56"/>
      <c r="GC180" s="56"/>
      <c r="GD180" s="56"/>
      <c r="GE180" s="56"/>
      <c r="GF180" s="56"/>
      <c r="GH180" s="56"/>
      <c r="GI180" s="56"/>
      <c r="GJ180" s="56"/>
      <c r="GK180" s="56"/>
      <c r="GL180" s="56"/>
      <c r="GM180" s="56"/>
      <c r="GN180" s="56"/>
      <c r="GO180" s="56"/>
      <c r="GP180" s="56"/>
      <c r="GR180" s="56"/>
      <c r="GS180" s="56"/>
      <c r="GT180" s="56"/>
      <c r="GU180" s="56"/>
      <c r="GV180" s="56"/>
      <c r="GW180" s="56"/>
      <c r="GX180" s="56"/>
      <c r="GY180" s="56"/>
      <c r="GZ180" s="56"/>
      <c r="HB180" s="56"/>
      <c r="HC180" s="56"/>
      <c r="HD180" s="56"/>
      <c r="HE180" s="56"/>
      <c r="HF180" s="56"/>
      <c r="HG180" s="56"/>
      <c r="HH180" s="56"/>
      <c r="HI180" s="56"/>
      <c r="HJ180" s="56"/>
      <c r="HL180" s="56"/>
      <c r="HM180" s="56"/>
      <c r="HN180" s="56"/>
      <c r="HO180" s="56"/>
      <c r="HP180" s="56"/>
      <c r="HQ180" s="56"/>
      <c r="HR180" s="56"/>
      <c r="HS180" s="56"/>
      <c r="HT180" s="56"/>
      <c r="HV180" s="56"/>
      <c r="HW180" s="56"/>
      <c r="HX180" s="56"/>
      <c r="HY180" s="56"/>
      <c r="HZ180" s="56"/>
      <c r="IA180" s="56"/>
      <c r="IB180" s="56"/>
      <c r="IC180" s="56"/>
      <c r="ID180" s="56"/>
      <c r="IF180" s="56"/>
      <c r="IG180" s="56"/>
      <c r="IH180" s="56"/>
      <c r="II180" s="56"/>
      <c r="IJ180" s="56"/>
      <c r="IK180" s="56"/>
      <c r="IL180" s="56"/>
      <c r="IM180" s="56"/>
      <c r="IN180" s="56"/>
      <c r="IP180" s="56"/>
      <c r="IQ180" s="56"/>
      <c r="IR180" s="56"/>
      <c r="IS180" s="56"/>
      <c r="IT180" s="56"/>
      <c r="IU180" s="56"/>
    </row>
    <row r="181" spans="1:255" ht="12.75" customHeight="1" thickBot="1" x14ac:dyDescent="0.25">
      <c r="A181" s="103"/>
      <c r="B181" s="106">
        <v>3710.81</v>
      </c>
      <c r="C181" s="85" t="s">
        <v>72</v>
      </c>
      <c r="D181" s="86"/>
      <c r="E181" s="47"/>
      <c r="F181" s="47"/>
      <c r="G181" s="47"/>
      <c r="H181" s="48"/>
      <c r="I181" s="49"/>
      <c r="J181" s="56"/>
      <c r="K181" s="56"/>
      <c r="L181" s="56"/>
      <c r="M181" s="56"/>
      <c r="N181" s="56"/>
      <c r="O181" s="56"/>
      <c r="P181" s="56"/>
      <c r="Q181" s="56"/>
      <c r="R181" s="56"/>
      <c r="T181" s="56"/>
      <c r="U181" s="56"/>
      <c r="V181" s="56"/>
      <c r="W181" s="56"/>
      <c r="X181" s="56"/>
      <c r="Y181" s="56"/>
      <c r="Z181" s="56"/>
      <c r="AA181" s="56"/>
      <c r="AB181" s="56"/>
      <c r="AD181" s="56"/>
      <c r="AE181" s="56"/>
      <c r="AF181" s="56"/>
      <c r="AG181" s="56"/>
      <c r="AH181" s="56"/>
      <c r="AI181" s="56"/>
      <c r="AJ181" s="56"/>
      <c r="AK181" s="56"/>
      <c r="AL181" s="56"/>
      <c r="AN181" s="56"/>
      <c r="AO181" s="56"/>
      <c r="AP181" s="56"/>
      <c r="AQ181" s="56"/>
      <c r="AR181" s="56"/>
      <c r="AS181" s="56"/>
      <c r="AT181" s="56"/>
      <c r="AU181" s="56"/>
      <c r="AV181" s="56"/>
      <c r="AX181" s="56"/>
      <c r="AY181" s="56"/>
      <c r="AZ181" s="56"/>
      <c r="BA181" s="56"/>
      <c r="BB181" s="56"/>
      <c r="BC181" s="56"/>
      <c r="BD181" s="56"/>
      <c r="BE181" s="56"/>
      <c r="BF181" s="56"/>
      <c r="BH181" s="56"/>
      <c r="BI181" s="56"/>
      <c r="BJ181" s="56"/>
      <c r="BK181" s="56"/>
      <c r="BL181" s="56"/>
      <c r="BM181" s="56"/>
      <c r="BN181" s="56"/>
      <c r="BO181" s="56"/>
      <c r="BP181" s="56"/>
      <c r="BR181" s="56"/>
      <c r="BS181" s="56"/>
      <c r="BT181" s="56"/>
      <c r="BU181" s="56"/>
      <c r="BV181" s="56"/>
      <c r="BW181" s="56"/>
      <c r="BX181" s="56"/>
      <c r="BY181" s="56"/>
      <c r="BZ181" s="56"/>
      <c r="CB181" s="56"/>
      <c r="CC181" s="56"/>
      <c r="CD181" s="56"/>
      <c r="CE181" s="56"/>
      <c r="CF181" s="56"/>
      <c r="CG181" s="56"/>
      <c r="CH181" s="56"/>
      <c r="CI181" s="56"/>
      <c r="CJ181" s="56"/>
      <c r="CL181" s="56"/>
      <c r="CM181" s="56"/>
      <c r="CN181" s="56"/>
      <c r="CO181" s="56"/>
      <c r="CP181" s="56"/>
      <c r="CQ181" s="56"/>
      <c r="CR181" s="56"/>
      <c r="CS181" s="56"/>
      <c r="CT181" s="56"/>
      <c r="CV181" s="56"/>
      <c r="CW181" s="56"/>
      <c r="CX181" s="56"/>
      <c r="CY181" s="56"/>
      <c r="CZ181" s="56"/>
      <c r="DA181" s="56"/>
      <c r="DB181" s="56"/>
      <c r="DC181" s="56"/>
      <c r="DD181" s="56"/>
      <c r="DF181" s="56"/>
      <c r="DG181" s="56"/>
      <c r="DH181" s="56"/>
      <c r="DI181" s="56"/>
      <c r="DJ181" s="56"/>
      <c r="DK181" s="56"/>
      <c r="DL181" s="56"/>
      <c r="DM181" s="56"/>
      <c r="DN181" s="56"/>
      <c r="DP181" s="56"/>
      <c r="DQ181" s="56"/>
      <c r="DR181" s="56"/>
      <c r="DS181" s="56"/>
      <c r="DT181" s="56"/>
      <c r="DU181" s="56"/>
      <c r="DV181" s="56"/>
      <c r="DW181" s="56"/>
      <c r="DX181" s="56"/>
      <c r="DZ181" s="56"/>
      <c r="EA181" s="56"/>
      <c r="EB181" s="56"/>
      <c r="EC181" s="56"/>
      <c r="ED181" s="56"/>
      <c r="EE181" s="56"/>
      <c r="EF181" s="56"/>
      <c r="EG181" s="56"/>
      <c r="EH181" s="56"/>
      <c r="EJ181" s="56"/>
      <c r="EK181" s="56"/>
      <c r="EL181" s="56"/>
      <c r="EM181" s="56"/>
      <c r="EN181" s="56"/>
      <c r="EO181" s="56"/>
      <c r="EP181" s="56"/>
      <c r="EQ181" s="56"/>
      <c r="ER181" s="56"/>
      <c r="ET181" s="56"/>
      <c r="EU181" s="56"/>
      <c r="EV181" s="56"/>
      <c r="EW181" s="56"/>
      <c r="EX181" s="56"/>
      <c r="EY181" s="56"/>
      <c r="EZ181" s="56"/>
      <c r="FA181" s="56"/>
      <c r="FB181" s="56"/>
      <c r="FD181" s="56"/>
      <c r="FE181" s="56"/>
      <c r="FF181" s="56"/>
      <c r="FG181" s="56"/>
      <c r="FH181" s="56"/>
      <c r="FI181" s="56"/>
      <c r="FJ181" s="56"/>
      <c r="FK181" s="56"/>
      <c r="FL181" s="56"/>
      <c r="FN181" s="56"/>
      <c r="FO181" s="56"/>
      <c r="FP181" s="56"/>
      <c r="FQ181" s="56"/>
      <c r="FR181" s="56"/>
      <c r="FS181" s="56"/>
      <c r="FT181" s="56"/>
      <c r="FU181" s="56"/>
      <c r="FV181" s="56"/>
      <c r="FX181" s="56"/>
      <c r="FY181" s="56"/>
      <c r="FZ181" s="56"/>
      <c r="GA181" s="56"/>
      <c r="GB181" s="56"/>
      <c r="GC181" s="56"/>
      <c r="GD181" s="56"/>
      <c r="GE181" s="56"/>
      <c r="GF181" s="56"/>
      <c r="GH181" s="56"/>
      <c r="GI181" s="56"/>
      <c r="GJ181" s="56"/>
      <c r="GK181" s="56"/>
      <c r="GL181" s="56"/>
      <c r="GM181" s="56"/>
      <c r="GN181" s="56"/>
      <c r="GO181" s="56"/>
      <c r="GP181" s="56"/>
      <c r="GR181" s="56"/>
      <c r="GS181" s="56"/>
      <c r="GT181" s="56"/>
      <c r="GU181" s="56"/>
      <c r="GV181" s="56"/>
      <c r="GW181" s="56"/>
      <c r="GX181" s="56"/>
      <c r="GY181" s="56"/>
      <c r="GZ181" s="56"/>
      <c r="HB181" s="56"/>
      <c r="HC181" s="56"/>
      <c r="HD181" s="56"/>
      <c r="HE181" s="56"/>
      <c r="HF181" s="56"/>
      <c r="HG181" s="56"/>
      <c r="HH181" s="56"/>
      <c r="HI181" s="56"/>
      <c r="HJ181" s="56"/>
      <c r="HL181" s="56"/>
      <c r="HM181" s="56"/>
      <c r="HN181" s="56"/>
      <c r="HO181" s="56"/>
      <c r="HP181" s="56"/>
      <c r="HQ181" s="56"/>
      <c r="HR181" s="56"/>
      <c r="HS181" s="56"/>
      <c r="HT181" s="56"/>
      <c r="HV181" s="56"/>
      <c r="HW181" s="56"/>
      <c r="HX181" s="56"/>
      <c r="HY181" s="56"/>
      <c r="HZ181" s="56"/>
      <c r="IA181" s="56"/>
      <c r="IB181" s="56"/>
      <c r="IC181" s="56"/>
      <c r="ID181" s="56"/>
      <c r="IF181" s="56"/>
      <c r="IG181" s="56"/>
      <c r="IH181" s="56"/>
      <c r="II181" s="56"/>
      <c r="IJ181" s="56"/>
      <c r="IK181" s="56"/>
      <c r="IL181" s="56"/>
      <c r="IM181" s="56"/>
      <c r="IN181" s="56"/>
      <c r="IP181" s="56"/>
      <c r="IQ181" s="56"/>
      <c r="IR181" s="56"/>
      <c r="IS181" s="56"/>
      <c r="IT181" s="56"/>
      <c r="IU181" s="56"/>
    </row>
    <row r="182" spans="1:255" ht="12.75" customHeight="1" thickBot="1" x14ac:dyDescent="0.25">
      <c r="A182" s="103"/>
      <c r="B182" s="106">
        <v>4124.0600000000004</v>
      </c>
      <c r="C182" s="85" t="s">
        <v>73</v>
      </c>
      <c r="D182" s="86"/>
      <c r="E182" s="47"/>
      <c r="F182" s="47"/>
      <c r="G182" s="47"/>
      <c r="H182" s="48"/>
      <c r="I182" s="49"/>
      <c r="J182" s="56"/>
      <c r="K182" s="56"/>
      <c r="L182" s="56"/>
      <c r="M182" s="56"/>
      <c r="N182" s="56"/>
      <c r="O182" s="56"/>
      <c r="P182" s="56"/>
      <c r="Q182" s="56"/>
      <c r="R182" s="56"/>
      <c r="T182" s="56"/>
      <c r="U182" s="56"/>
      <c r="V182" s="56"/>
      <c r="W182" s="56"/>
      <c r="X182" s="56"/>
      <c r="Y182" s="56"/>
      <c r="Z182" s="56"/>
      <c r="AA182" s="56"/>
      <c r="AB182" s="56"/>
      <c r="AD182" s="56"/>
      <c r="AE182" s="56"/>
      <c r="AF182" s="56"/>
      <c r="AG182" s="56"/>
      <c r="AH182" s="56"/>
      <c r="AI182" s="56"/>
      <c r="AJ182" s="56"/>
      <c r="AK182" s="56"/>
      <c r="AL182" s="56"/>
      <c r="AN182" s="56"/>
      <c r="AO182" s="56"/>
      <c r="AP182" s="56"/>
      <c r="AQ182" s="56"/>
      <c r="AR182" s="56"/>
      <c r="AS182" s="56"/>
      <c r="AT182" s="56"/>
      <c r="AU182" s="56"/>
      <c r="AV182" s="56"/>
      <c r="AX182" s="56"/>
      <c r="AY182" s="56"/>
      <c r="AZ182" s="56"/>
      <c r="BA182" s="56"/>
      <c r="BB182" s="56"/>
      <c r="BC182" s="56"/>
      <c r="BD182" s="56"/>
      <c r="BE182" s="56"/>
      <c r="BF182" s="56"/>
      <c r="BH182" s="56"/>
      <c r="BI182" s="56"/>
      <c r="BJ182" s="56"/>
      <c r="BK182" s="56"/>
      <c r="BL182" s="56"/>
      <c r="BM182" s="56"/>
      <c r="BN182" s="56"/>
      <c r="BO182" s="56"/>
      <c r="BP182" s="56"/>
      <c r="BR182" s="56"/>
      <c r="BS182" s="56"/>
      <c r="BT182" s="56"/>
      <c r="BU182" s="56"/>
      <c r="BV182" s="56"/>
      <c r="BW182" s="56"/>
      <c r="BX182" s="56"/>
      <c r="BY182" s="56"/>
      <c r="BZ182" s="56"/>
      <c r="CB182" s="56"/>
      <c r="CC182" s="56"/>
      <c r="CD182" s="56"/>
      <c r="CE182" s="56"/>
      <c r="CF182" s="56"/>
      <c r="CG182" s="56"/>
      <c r="CH182" s="56"/>
      <c r="CI182" s="56"/>
      <c r="CJ182" s="56"/>
      <c r="CL182" s="56"/>
      <c r="CM182" s="56"/>
      <c r="CN182" s="56"/>
      <c r="CO182" s="56"/>
      <c r="CP182" s="56"/>
      <c r="CQ182" s="56"/>
      <c r="CR182" s="56"/>
      <c r="CS182" s="56"/>
      <c r="CT182" s="56"/>
      <c r="CV182" s="56"/>
      <c r="CW182" s="56"/>
      <c r="CX182" s="56"/>
      <c r="CY182" s="56"/>
      <c r="CZ182" s="56"/>
      <c r="DA182" s="56"/>
      <c r="DB182" s="56"/>
      <c r="DC182" s="56"/>
      <c r="DD182" s="56"/>
      <c r="DF182" s="56"/>
      <c r="DG182" s="56"/>
      <c r="DH182" s="56"/>
      <c r="DI182" s="56"/>
      <c r="DJ182" s="56"/>
      <c r="DK182" s="56"/>
      <c r="DL182" s="56"/>
      <c r="DM182" s="56"/>
      <c r="DN182" s="56"/>
      <c r="DP182" s="56"/>
      <c r="DQ182" s="56"/>
      <c r="DR182" s="56"/>
      <c r="DS182" s="56"/>
      <c r="DT182" s="56"/>
      <c r="DU182" s="56"/>
      <c r="DV182" s="56"/>
      <c r="DW182" s="56"/>
      <c r="DX182" s="56"/>
      <c r="DZ182" s="56"/>
      <c r="EA182" s="56"/>
      <c r="EB182" s="56"/>
      <c r="EC182" s="56"/>
      <c r="ED182" s="56"/>
      <c r="EE182" s="56"/>
      <c r="EF182" s="56"/>
      <c r="EG182" s="56"/>
      <c r="EH182" s="56"/>
      <c r="EJ182" s="56"/>
      <c r="EK182" s="56"/>
      <c r="EL182" s="56"/>
      <c r="EM182" s="56"/>
      <c r="EN182" s="56"/>
      <c r="EO182" s="56"/>
      <c r="EP182" s="56"/>
      <c r="EQ182" s="56"/>
      <c r="ER182" s="56"/>
      <c r="ET182" s="56"/>
      <c r="EU182" s="56"/>
      <c r="EV182" s="56"/>
      <c r="EW182" s="56"/>
      <c r="EX182" s="56"/>
      <c r="EY182" s="56"/>
      <c r="EZ182" s="56"/>
      <c r="FA182" s="56"/>
      <c r="FB182" s="56"/>
      <c r="FD182" s="56"/>
      <c r="FE182" s="56"/>
      <c r="FF182" s="56"/>
      <c r="FG182" s="56"/>
      <c r="FH182" s="56"/>
      <c r="FI182" s="56"/>
      <c r="FJ182" s="56"/>
      <c r="FK182" s="56"/>
      <c r="FL182" s="56"/>
      <c r="FN182" s="56"/>
      <c r="FO182" s="56"/>
      <c r="FP182" s="56"/>
      <c r="FQ182" s="56"/>
      <c r="FR182" s="56"/>
      <c r="FS182" s="56"/>
      <c r="FT182" s="56"/>
      <c r="FU182" s="56"/>
      <c r="FV182" s="56"/>
      <c r="FX182" s="56"/>
      <c r="FY182" s="56"/>
      <c r="FZ182" s="56"/>
      <c r="GA182" s="56"/>
      <c r="GB182" s="56"/>
      <c r="GC182" s="56"/>
      <c r="GD182" s="56"/>
      <c r="GE182" s="56"/>
      <c r="GF182" s="56"/>
      <c r="GH182" s="56"/>
      <c r="GI182" s="56"/>
      <c r="GJ182" s="56"/>
      <c r="GK182" s="56"/>
      <c r="GL182" s="56"/>
      <c r="GM182" s="56"/>
      <c r="GN182" s="56"/>
      <c r="GO182" s="56"/>
      <c r="GP182" s="56"/>
      <c r="GR182" s="56"/>
      <c r="GS182" s="56"/>
      <c r="GT182" s="56"/>
      <c r="GU182" s="56"/>
      <c r="GV182" s="56"/>
      <c r="GW182" s="56"/>
      <c r="GX182" s="56"/>
      <c r="GY182" s="56"/>
      <c r="GZ182" s="56"/>
      <c r="HB182" s="56"/>
      <c r="HC182" s="56"/>
      <c r="HD182" s="56"/>
      <c r="HE182" s="56"/>
      <c r="HF182" s="56"/>
      <c r="HG182" s="56"/>
      <c r="HH182" s="56"/>
      <c r="HI182" s="56"/>
      <c r="HJ182" s="56"/>
      <c r="HL182" s="56"/>
      <c r="HM182" s="56"/>
      <c r="HN182" s="56"/>
      <c r="HO182" s="56"/>
      <c r="HP182" s="56"/>
      <c r="HQ182" s="56"/>
      <c r="HR182" s="56"/>
      <c r="HS182" s="56"/>
      <c r="HT182" s="56"/>
      <c r="HV182" s="56"/>
      <c r="HW182" s="56"/>
      <c r="HX182" s="56"/>
      <c r="HY182" s="56"/>
      <c r="HZ182" s="56"/>
      <c r="IA182" s="56"/>
      <c r="IB182" s="56"/>
      <c r="IC182" s="56"/>
      <c r="ID182" s="56"/>
      <c r="IF182" s="56"/>
      <c r="IG182" s="56"/>
      <c r="IH182" s="56"/>
      <c r="II182" s="56"/>
      <c r="IJ182" s="56"/>
      <c r="IK182" s="56"/>
      <c r="IL182" s="56"/>
      <c r="IM182" s="56"/>
      <c r="IN182" s="56"/>
      <c r="IP182" s="56"/>
      <c r="IQ182" s="56"/>
      <c r="IR182" s="56"/>
      <c r="IS182" s="56"/>
      <c r="IT182" s="56"/>
      <c r="IU182" s="56"/>
    </row>
    <row r="183" spans="1:255" ht="12.75" customHeight="1" thickBot="1" x14ac:dyDescent="0.25">
      <c r="A183" s="103"/>
      <c r="B183" s="106">
        <v>3735.29</v>
      </c>
      <c r="C183" s="85" t="s">
        <v>74</v>
      </c>
      <c r="D183" s="86"/>
      <c r="E183" s="47"/>
      <c r="F183" s="47"/>
      <c r="G183" s="47"/>
      <c r="H183" s="48"/>
      <c r="I183" s="49"/>
      <c r="J183" s="56"/>
      <c r="K183" s="56"/>
      <c r="L183" s="56"/>
      <c r="M183" s="56"/>
      <c r="N183" s="56"/>
      <c r="O183" s="56"/>
      <c r="P183" s="56"/>
      <c r="Q183" s="56"/>
      <c r="R183" s="56"/>
      <c r="T183" s="56"/>
      <c r="U183" s="56"/>
      <c r="V183" s="56"/>
      <c r="W183" s="56"/>
      <c r="X183" s="56"/>
      <c r="Y183" s="56"/>
      <c r="Z183" s="56"/>
      <c r="AA183" s="56"/>
      <c r="AB183" s="56"/>
      <c r="AD183" s="56"/>
      <c r="AE183" s="56"/>
      <c r="AF183" s="56"/>
      <c r="AG183" s="56"/>
      <c r="AH183" s="56"/>
      <c r="AI183" s="56"/>
      <c r="AJ183" s="56"/>
      <c r="AK183" s="56"/>
      <c r="AL183" s="56"/>
      <c r="AN183" s="56"/>
      <c r="AO183" s="56"/>
      <c r="AP183" s="56"/>
      <c r="AQ183" s="56"/>
      <c r="AR183" s="56"/>
      <c r="AS183" s="56"/>
      <c r="AT183" s="56"/>
      <c r="AU183" s="56"/>
      <c r="AV183" s="56"/>
      <c r="AX183" s="56"/>
      <c r="AY183" s="56"/>
      <c r="AZ183" s="56"/>
      <c r="BA183" s="56"/>
      <c r="BB183" s="56"/>
      <c r="BC183" s="56"/>
      <c r="BD183" s="56"/>
      <c r="BE183" s="56"/>
      <c r="BF183" s="56"/>
      <c r="BH183" s="56"/>
      <c r="BI183" s="56"/>
      <c r="BJ183" s="56"/>
      <c r="BK183" s="56"/>
      <c r="BL183" s="56"/>
      <c r="BM183" s="56"/>
      <c r="BN183" s="56"/>
      <c r="BO183" s="56"/>
      <c r="BP183" s="56"/>
      <c r="BR183" s="56"/>
      <c r="BS183" s="56"/>
      <c r="BT183" s="56"/>
      <c r="BU183" s="56"/>
      <c r="BV183" s="56"/>
      <c r="BW183" s="56"/>
      <c r="BX183" s="56"/>
      <c r="BY183" s="56"/>
      <c r="BZ183" s="56"/>
      <c r="CB183" s="56"/>
      <c r="CC183" s="56"/>
      <c r="CD183" s="56"/>
      <c r="CE183" s="56"/>
      <c r="CF183" s="56"/>
      <c r="CG183" s="56"/>
      <c r="CH183" s="56"/>
      <c r="CI183" s="56"/>
      <c r="CJ183" s="56"/>
      <c r="CL183" s="56"/>
      <c r="CM183" s="56"/>
      <c r="CN183" s="56"/>
      <c r="CO183" s="56"/>
      <c r="CP183" s="56"/>
      <c r="CQ183" s="56"/>
      <c r="CR183" s="56"/>
      <c r="CS183" s="56"/>
      <c r="CT183" s="56"/>
      <c r="CV183" s="56"/>
      <c r="CW183" s="56"/>
      <c r="CX183" s="56"/>
      <c r="CY183" s="56"/>
      <c r="CZ183" s="56"/>
      <c r="DA183" s="56"/>
      <c r="DB183" s="56"/>
      <c r="DC183" s="56"/>
      <c r="DD183" s="56"/>
      <c r="DF183" s="56"/>
      <c r="DG183" s="56"/>
      <c r="DH183" s="56"/>
      <c r="DI183" s="56"/>
      <c r="DJ183" s="56"/>
      <c r="DK183" s="56"/>
      <c r="DL183" s="56"/>
      <c r="DM183" s="56"/>
      <c r="DN183" s="56"/>
      <c r="DP183" s="56"/>
      <c r="DQ183" s="56"/>
      <c r="DR183" s="56"/>
      <c r="DS183" s="56"/>
      <c r="DT183" s="56"/>
      <c r="DU183" s="56"/>
      <c r="DV183" s="56"/>
      <c r="DW183" s="56"/>
      <c r="DX183" s="56"/>
      <c r="DZ183" s="56"/>
      <c r="EA183" s="56"/>
      <c r="EB183" s="56"/>
      <c r="EC183" s="56"/>
      <c r="ED183" s="56"/>
      <c r="EE183" s="56"/>
      <c r="EF183" s="56"/>
      <c r="EG183" s="56"/>
      <c r="EH183" s="56"/>
      <c r="EJ183" s="56"/>
      <c r="EK183" s="56"/>
      <c r="EL183" s="56"/>
      <c r="EM183" s="56"/>
      <c r="EN183" s="56"/>
      <c r="EO183" s="56"/>
      <c r="EP183" s="56"/>
      <c r="EQ183" s="56"/>
      <c r="ER183" s="56"/>
      <c r="ET183" s="56"/>
      <c r="EU183" s="56"/>
      <c r="EV183" s="56"/>
      <c r="EW183" s="56"/>
      <c r="EX183" s="56"/>
      <c r="EY183" s="56"/>
      <c r="EZ183" s="56"/>
      <c r="FA183" s="56"/>
      <c r="FB183" s="56"/>
      <c r="FD183" s="56"/>
      <c r="FE183" s="56"/>
      <c r="FF183" s="56"/>
      <c r="FG183" s="56"/>
      <c r="FH183" s="56"/>
      <c r="FI183" s="56"/>
      <c r="FJ183" s="56"/>
      <c r="FK183" s="56"/>
      <c r="FL183" s="56"/>
      <c r="FN183" s="56"/>
      <c r="FO183" s="56"/>
      <c r="FP183" s="56"/>
      <c r="FQ183" s="56"/>
      <c r="FR183" s="56"/>
      <c r="FS183" s="56"/>
      <c r="FT183" s="56"/>
      <c r="FU183" s="56"/>
      <c r="FV183" s="56"/>
      <c r="FX183" s="56"/>
      <c r="FY183" s="56"/>
      <c r="FZ183" s="56"/>
      <c r="GA183" s="56"/>
      <c r="GB183" s="56"/>
      <c r="GC183" s="56"/>
      <c r="GD183" s="56"/>
      <c r="GE183" s="56"/>
      <c r="GF183" s="56"/>
      <c r="GH183" s="56"/>
      <c r="GI183" s="56"/>
      <c r="GJ183" s="56"/>
      <c r="GK183" s="56"/>
      <c r="GL183" s="56"/>
      <c r="GM183" s="56"/>
      <c r="GN183" s="56"/>
      <c r="GO183" s="56"/>
      <c r="GP183" s="56"/>
      <c r="GR183" s="56"/>
      <c r="GS183" s="56"/>
      <c r="GT183" s="56"/>
      <c r="GU183" s="56"/>
      <c r="GV183" s="56"/>
      <c r="GW183" s="56"/>
      <c r="GX183" s="56"/>
      <c r="GY183" s="56"/>
      <c r="GZ183" s="56"/>
      <c r="HB183" s="56"/>
      <c r="HC183" s="56"/>
      <c r="HD183" s="56"/>
      <c r="HE183" s="56"/>
      <c r="HF183" s="56"/>
      <c r="HG183" s="56"/>
      <c r="HH183" s="56"/>
      <c r="HI183" s="56"/>
      <c r="HJ183" s="56"/>
      <c r="HL183" s="56"/>
      <c r="HM183" s="56"/>
      <c r="HN183" s="56"/>
      <c r="HO183" s="56"/>
      <c r="HP183" s="56"/>
      <c r="HQ183" s="56"/>
      <c r="HR183" s="56"/>
      <c r="HS183" s="56"/>
      <c r="HT183" s="56"/>
      <c r="HV183" s="56"/>
      <c r="HW183" s="56"/>
      <c r="HX183" s="56"/>
      <c r="HY183" s="56"/>
      <c r="HZ183" s="56"/>
      <c r="IA183" s="56"/>
      <c r="IB183" s="56"/>
      <c r="IC183" s="56"/>
      <c r="ID183" s="56"/>
      <c r="IF183" s="56"/>
      <c r="IG183" s="56"/>
      <c r="IH183" s="56"/>
      <c r="II183" s="56"/>
      <c r="IJ183" s="56"/>
      <c r="IK183" s="56"/>
      <c r="IL183" s="56"/>
      <c r="IM183" s="56"/>
      <c r="IN183" s="56"/>
      <c r="IP183" s="56"/>
      <c r="IQ183" s="56"/>
      <c r="IR183" s="56"/>
      <c r="IS183" s="56"/>
      <c r="IT183" s="56"/>
      <c r="IU183" s="56"/>
    </row>
    <row r="184" spans="1:255" ht="12.75" customHeight="1" thickBot="1" x14ac:dyDescent="0.25">
      <c r="A184" s="103"/>
      <c r="B184" s="106">
        <v>3210.74</v>
      </c>
      <c r="C184" s="85" t="s">
        <v>75</v>
      </c>
      <c r="D184" s="86"/>
      <c r="E184" s="47"/>
      <c r="F184" s="47"/>
      <c r="G184" s="47"/>
      <c r="H184" s="48"/>
      <c r="I184" s="49"/>
      <c r="J184" s="56"/>
      <c r="K184" s="56"/>
      <c r="L184" s="56"/>
      <c r="M184" s="56"/>
      <c r="N184" s="56"/>
      <c r="O184" s="56"/>
      <c r="P184" s="56"/>
      <c r="Q184" s="56"/>
      <c r="R184" s="56"/>
      <c r="T184" s="56"/>
      <c r="U184" s="56"/>
      <c r="V184" s="56"/>
      <c r="W184" s="56"/>
      <c r="X184" s="56"/>
      <c r="Y184" s="56"/>
      <c r="Z184" s="56"/>
      <c r="AA184" s="56"/>
      <c r="AB184" s="56"/>
      <c r="AD184" s="56"/>
      <c r="AE184" s="56"/>
      <c r="AF184" s="56"/>
      <c r="AG184" s="56"/>
      <c r="AH184" s="56"/>
      <c r="AI184" s="56"/>
      <c r="AJ184" s="56"/>
      <c r="AK184" s="56"/>
      <c r="AL184" s="56"/>
      <c r="AN184" s="56"/>
      <c r="AO184" s="56"/>
      <c r="AP184" s="56"/>
      <c r="AQ184" s="56"/>
      <c r="AR184" s="56"/>
      <c r="AS184" s="56"/>
      <c r="AT184" s="56"/>
      <c r="AU184" s="56"/>
      <c r="AV184" s="56"/>
      <c r="AX184" s="56"/>
      <c r="AY184" s="56"/>
      <c r="AZ184" s="56"/>
      <c r="BA184" s="56"/>
      <c r="BB184" s="56"/>
      <c r="BC184" s="56"/>
      <c r="BD184" s="56"/>
      <c r="BE184" s="56"/>
      <c r="BF184" s="56"/>
      <c r="BH184" s="56"/>
      <c r="BI184" s="56"/>
      <c r="BJ184" s="56"/>
      <c r="BK184" s="56"/>
      <c r="BL184" s="56"/>
      <c r="BM184" s="56"/>
      <c r="BN184" s="56"/>
      <c r="BO184" s="56"/>
      <c r="BP184" s="56"/>
      <c r="BR184" s="56"/>
      <c r="BS184" s="56"/>
      <c r="BT184" s="56"/>
      <c r="BU184" s="56"/>
      <c r="BV184" s="56"/>
      <c r="BW184" s="56"/>
      <c r="BX184" s="56"/>
      <c r="BY184" s="56"/>
      <c r="BZ184" s="56"/>
      <c r="CB184" s="56"/>
      <c r="CC184" s="56"/>
      <c r="CD184" s="56"/>
      <c r="CE184" s="56"/>
      <c r="CF184" s="56"/>
      <c r="CG184" s="56"/>
      <c r="CH184" s="56"/>
      <c r="CI184" s="56"/>
      <c r="CJ184" s="56"/>
      <c r="CL184" s="56"/>
      <c r="CM184" s="56"/>
      <c r="CN184" s="56"/>
      <c r="CO184" s="56"/>
      <c r="CP184" s="56"/>
      <c r="CQ184" s="56"/>
      <c r="CR184" s="56"/>
      <c r="CS184" s="56"/>
      <c r="CT184" s="56"/>
      <c r="CV184" s="56"/>
      <c r="CW184" s="56"/>
      <c r="CX184" s="56"/>
      <c r="CY184" s="56"/>
      <c r="CZ184" s="56"/>
      <c r="DA184" s="56"/>
      <c r="DB184" s="56"/>
      <c r="DC184" s="56"/>
      <c r="DD184" s="56"/>
      <c r="DF184" s="56"/>
      <c r="DG184" s="56"/>
      <c r="DH184" s="56"/>
      <c r="DI184" s="56"/>
      <c r="DJ184" s="56"/>
      <c r="DK184" s="56"/>
      <c r="DL184" s="56"/>
      <c r="DM184" s="56"/>
      <c r="DN184" s="56"/>
      <c r="DP184" s="56"/>
      <c r="DQ184" s="56"/>
      <c r="DR184" s="56"/>
      <c r="DS184" s="56"/>
      <c r="DT184" s="56"/>
      <c r="DU184" s="56"/>
      <c r="DV184" s="56"/>
      <c r="DW184" s="56"/>
      <c r="DX184" s="56"/>
      <c r="DZ184" s="56"/>
      <c r="EA184" s="56"/>
      <c r="EB184" s="56"/>
      <c r="EC184" s="56"/>
      <c r="ED184" s="56"/>
      <c r="EE184" s="56"/>
      <c r="EF184" s="56"/>
      <c r="EG184" s="56"/>
      <c r="EH184" s="56"/>
      <c r="EJ184" s="56"/>
      <c r="EK184" s="56"/>
      <c r="EL184" s="56"/>
      <c r="EM184" s="56"/>
      <c r="EN184" s="56"/>
      <c r="EO184" s="56"/>
      <c r="EP184" s="56"/>
      <c r="EQ184" s="56"/>
      <c r="ER184" s="56"/>
      <c r="ET184" s="56"/>
      <c r="EU184" s="56"/>
      <c r="EV184" s="56"/>
      <c r="EW184" s="56"/>
      <c r="EX184" s="56"/>
      <c r="EY184" s="56"/>
      <c r="EZ184" s="56"/>
      <c r="FA184" s="56"/>
      <c r="FB184" s="56"/>
      <c r="FD184" s="56"/>
      <c r="FE184" s="56"/>
      <c r="FF184" s="56"/>
      <c r="FG184" s="56"/>
      <c r="FH184" s="56"/>
      <c r="FI184" s="56"/>
      <c r="FJ184" s="56"/>
      <c r="FK184" s="56"/>
      <c r="FL184" s="56"/>
      <c r="FN184" s="56"/>
      <c r="FO184" s="56"/>
      <c r="FP184" s="56"/>
      <c r="FQ184" s="56"/>
      <c r="FR184" s="56"/>
      <c r="FS184" s="56"/>
      <c r="FT184" s="56"/>
      <c r="FU184" s="56"/>
      <c r="FV184" s="56"/>
      <c r="FX184" s="56"/>
      <c r="FY184" s="56"/>
      <c r="FZ184" s="56"/>
      <c r="GA184" s="56"/>
      <c r="GB184" s="56"/>
      <c r="GC184" s="56"/>
      <c r="GD184" s="56"/>
      <c r="GE184" s="56"/>
      <c r="GF184" s="56"/>
      <c r="GH184" s="56"/>
      <c r="GI184" s="56"/>
      <c r="GJ184" s="56"/>
      <c r="GK184" s="56"/>
      <c r="GL184" s="56"/>
      <c r="GM184" s="56"/>
      <c r="GN184" s="56"/>
      <c r="GO184" s="56"/>
      <c r="GP184" s="56"/>
      <c r="GR184" s="56"/>
      <c r="GS184" s="56"/>
      <c r="GT184" s="56"/>
      <c r="GU184" s="56"/>
      <c r="GV184" s="56"/>
      <c r="GW184" s="56"/>
      <c r="GX184" s="56"/>
      <c r="GY184" s="56"/>
      <c r="GZ184" s="56"/>
      <c r="HB184" s="56"/>
      <c r="HC184" s="56"/>
      <c r="HD184" s="56"/>
      <c r="HE184" s="56"/>
      <c r="HF184" s="56"/>
      <c r="HG184" s="56"/>
      <c r="HH184" s="56"/>
      <c r="HI184" s="56"/>
      <c r="HJ184" s="56"/>
      <c r="HL184" s="56"/>
      <c r="HM184" s="56"/>
      <c r="HN184" s="56"/>
      <c r="HO184" s="56"/>
      <c r="HP184" s="56"/>
      <c r="HQ184" s="56"/>
      <c r="HR184" s="56"/>
      <c r="HS184" s="56"/>
      <c r="HT184" s="56"/>
      <c r="HV184" s="56"/>
      <c r="HW184" s="56"/>
      <c r="HX184" s="56"/>
      <c r="HY184" s="56"/>
      <c r="HZ184" s="56"/>
      <c r="IA184" s="56"/>
      <c r="IB184" s="56"/>
      <c r="IC184" s="56"/>
      <c r="ID184" s="56"/>
      <c r="IF184" s="56"/>
      <c r="IG184" s="56"/>
      <c r="IH184" s="56"/>
      <c r="II184" s="56"/>
      <c r="IJ184" s="56"/>
      <c r="IK184" s="56"/>
      <c r="IL184" s="56"/>
      <c r="IM184" s="56"/>
      <c r="IN184" s="56"/>
      <c r="IP184" s="56"/>
      <c r="IQ184" s="56"/>
      <c r="IR184" s="56"/>
      <c r="IS184" s="56"/>
      <c r="IT184" s="56"/>
      <c r="IU184" s="56"/>
    </row>
    <row r="185" spans="1:255" ht="12.75" customHeight="1" thickBot="1" x14ac:dyDescent="0.25">
      <c r="A185" s="11"/>
      <c r="B185" s="106">
        <v>3507.69</v>
      </c>
      <c r="C185" s="85" t="s">
        <v>76</v>
      </c>
      <c r="D185" s="86"/>
      <c r="E185" s="47"/>
      <c r="F185" s="47"/>
      <c r="G185" s="47"/>
      <c r="H185" s="48"/>
      <c r="I185" s="49"/>
      <c r="J185" s="56"/>
      <c r="K185" s="56"/>
      <c r="L185" s="56"/>
      <c r="M185" s="56"/>
      <c r="N185" s="56"/>
      <c r="O185" s="56"/>
      <c r="P185" s="56"/>
      <c r="Q185" s="56"/>
      <c r="R185" s="56"/>
      <c r="T185" s="56"/>
      <c r="U185" s="56"/>
      <c r="V185" s="56"/>
      <c r="W185" s="56"/>
      <c r="X185" s="56"/>
      <c r="Y185" s="56"/>
      <c r="Z185" s="56"/>
      <c r="AA185" s="56"/>
      <c r="AB185" s="56"/>
      <c r="AD185" s="56"/>
      <c r="AE185" s="56"/>
      <c r="AF185" s="56"/>
      <c r="AG185" s="56"/>
      <c r="AH185" s="56"/>
      <c r="AI185" s="56"/>
      <c r="AJ185" s="56"/>
      <c r="AK185" s="56"/>
      <c r="AL185" s="56"/>
      <c r="AN185" s="56"/>
      <c r="AO185" s="56"/>
      <c r="AP185" s="56"/>
      <c r="AQ185" s="56"/>
      <c r="AR185" s="56"/>
      <c r="AS185" s="56"/>
      <c r="AT185" s="56"/>
      <c r="AU185" s="56"/>
      <c r="AV185" s="56"/>
      <c r="AX185" s="56"/>
      <c r="AY185" s="56"/>
      <c r="AZ185" s="56"/>
      <c r="BA185" s="56"/>
      <c r="BB185" s="56"/>
      <c r="BC185" s="56"/>
      <c r="BD185" s="56"/>
      <c r="BE185" s="56"/>
      <c r="BF185" s="56"/>
      <c r="BH185" s="56"/>
      <c r="BI185" s="56"/>
      <c r="BJ185" s="56"/>
      <c r="BK185" s="56"/>
      <c r="BL185" s="56"/>
      <c r="BM185" s="56"/>
      <c r="BN185" s="56"/>
      <c r="BO185" s="56"/>
      <c r="BP185" s="56"/>
      <c r="BR185" s="56"/>
      <c r="BS185" s="56"/>
      <c r="BT185" s="56"/>
      <c r="BU185" s="56"/>
      <c r="BV185" s="56"/>
      <c r="BW185" s="56"/>
      <c r="BX185" s="56"/>
      <c r="BY185" s="56"/>
      <c r="BZ185" s="56"/>
      <c r="CB185" s="56"/>
      <c r="CC185" s="56"/>
      <c r="CD185" s="56"/>
      <c r="CE185" s="56"/>
      <c r="CF185" s="56"/>
      <c r="CG185" s="56"/>
      <c r="CH185" s="56"/>
      <c r="CI185" s="56"/>
      <c r="CJ185" s="56"/>
      <c r="CL185" s="56"/>
      <c r="CM185" s="56"/>
      <c r="CN185" s="56"/>
      <c r="CO185" s="56"/>
      <c r="CP185" s="56"/>
      <c r="CQ185" s="56"/>
      <c r="CR185" s="56"/>
      <c r="CS185" s="56"/>
      <c r="CT185" s="56"/>
      <c r="CV185" s="56"/>
      <c r="CW185" s="56"/>
      <c r="CX185" s="56"/>
      <c r="CY185" s="56"/>
      <c r="CZ185" s="56"/>
      <c r="DA185" s="56"/>
      <c r="DB185" s="56"/>
      <c r="DC185" s="56"/>
      <c r="DD185" s="56"/>
      <c r="DF185" s="56"/>
      <c r="DG185" s="56"/>
      <c r="DH185" s="56"/>
      <c r="DI185" s="56"/>
      <c r="DJ185" s="56"/>
      <c r="DK185" s="56"/>
      <c r="DL185" s="56"/>
      <c r="DM185" s="56"/>
      <c r="DN185" s="56"/>
      <c r="DP185" s="56"/>
      <c r="DQ185" s="56"/>
      <c r="DR185" s="56"/>
      <c r="DS185" s="56"/>
      <c r="DT185" s="56"/>
      <c r="DU185" s="56"/>
      <c r="DV185" s="56"/>
      <c r="DW185" s="56"/>
      <c r="DX185" s="56"/>
      <c r="DZ185" s="56"/>
      <c r="EA185" s="56"/>
      <c r="EB185" s="56"/>
      <c r="EC185" s="56"/>
      <c r="ED185" s="56"/>
      <c r="EE185" s="56"/>
      <c r="EF185" s="56"/>
      <c r="EG185" s="56"/>
      <c r="EH185" s="56"/>
      <c r="EJ185" s="56"/>
      <c r="EK185" s="56"/>
      <c r="EL185" s="56"/>
      <c r="EM185" s="56"/>
      <c r="EN185" s="56"/>
      <c r="EO185" s="56"/>
      <c r="EP185" s="56"/>
      <c r="EQ185" s="56"/>
      <c r="ER185" s="56"/>
      <c r="ET185" s="56"/>
      <c r="EU185" s="56"/>
      <c r="EV185" s="56"/>
      <c r="EW185" s="56"/>
      <c r="EX185" s="56"/>
      <c r="EY185" s="56"/>
      <c r="EZ185" s="56"/>
      <c r="FA185" s="56"/>
      <c r="FB185" s="56"/>
      <c r="FD185" s="56"/>
      <c r="FE185" s="56"/>
      <c r="FF185" s="56"/>
      <c r="FG185" s="56"/>
      <c r="FH185" s="56"/>
      <c r="FI185" s="56"/>
      <c r="FJ185" s="56"/>
      <c r="FK185" s="56"/>
      <c r="FL185" s="56"/>
      <c r="FN185" s="56"/>
      <c r="FO185" s="56"/>
      <c r="FP185" s="56"/>
      <c r="FQ185" s="56"/>
      <c r="FR185" s="56"/>
      <c r="FS185" s="56"/>
      <c r="FT185" s="56"/>
      <c r="FU185" s="56"/>
      <c r="FV185" s="56"/>
      <c r="FX185" s="56"/>
      <c r="FY185" s="56"/>
      <c r="FZ185" s="56"/>
      <c r="GA185" s="56"/>
      <c r="GB185" s="56"/>
      <c r="GC185" s="56"/>
      <c r="GD185" s="56"/>
      <c r="GE185" s="56"/>
      <c r="GF185" s="56"/>
      <c r="GH185" s="56"/>
      <c r="GI185" s="56"/>
      <c r="GJ185" s="56"/>
      <c r="GK185" s="56"/>
      <c r="GL185" s="56"/>
      <c r="GM185" s="56"/>
      <c r="GN185" s="56"/>
      <c r="GO185" s="56"/>
      <c r="GP185" s="56"/>
      <c r="GR185" s="56"/>
      <c r="GS185" s="56"/>
      <c r="GT185" s="56"/>
      <c r="GU185" s="56"/>
      <c r="GV185" s="56"/>
      <c r="GW185" s="56"/>
      <c r="GX185" s="56"/>
      <c r="GY185" s="56"/>
      <c r="GZ185" s="56"/>
      <c r="HB185" s="56"/>
      <c r="HC185" s="56"/>
      <c r="HD185" s="56"/>
      <c r="HE185" s="56"/>
      <c r="HF185" s="56"/>
      <c r="HG185" s="56"/>
      <c r="HH185" s="56"/>
      <c r="HI185" s="56"/>
      <c r="HJ185" s="56"/>
      <c r="HL185" s="56"/>
      <c r="HM185" s="56"/>
      <c r="HN185" s="56"/>
      <c r="HO185" s="56"/>
      <c r="HP185" s="56"/>
      <c r="HQ185" s="56"/>
      <c r="HR185" s="56"/>
      <c r="HS185" s="56"/>
      <c r="HT185" s="56"/>
      <c r="HV185" s="56"/>
      <c r="HW185" s="56"/>
      <c r="HX185" s="56"/>
      <c r="HY185" s="56"/>
      <c r="HZ185" s="56"/>
      <c r="IA185" s="56"/>
      <c r="IB185" s="56"/>
      <c r="IC185" s="56"/>
      <c r="ID185" s="56"/>
      <c r="IF185" s="56"/>
      <c r="IG185" s="56"/>
      <c r="IH185" s="56"/>
      <c r="II185" s="56"/>
      <c r="IJ185" s="56"/>
      <c r="IK185" s="56"/>
      <c r="IL185" s="56"/>
      <c r="IM185" s="56"/>
      <c r="IN185" s="56"/>
      <c r="IP185" s="56"/>
      <c r="IQ185" s="56"/>
      <c r="IR185" s="56"/>
      <c r="IS185" s="56"/>
      <c r="IT185" s="56"/>
      <c r="IU185" s="56"/>
    </row>
    <row r="186" spans="1:255" ht="12.75" customHeight="1" thickBot="1" x14ac:dyDescent="0.25">
      <c r="A186" s="11"/>
      <c r="B186" s="106">
        <v>4891.5</v>
      </c>
      <c r="C186" s="85" t="s">
        <v>77</v>
      </c>
      <c r="D186" s="86"/>
      <c r="E186" s="47"/>
      <c r="F186" s="47"/>
      <c r="G186" s="47"/>
      <c r="H186" s="48"/>
      <c r="I186" s="49"/>
      <c r="J186" s="56"/>
      <c r="K186" s="56"/>
      <c r="L186" s="56"/>
      <c r="M186" s="56"/>
      <c r="N186" s="56"/>
      <c r="O186" s="56"/>
      <c r="P186" s="56"/>
      <c r="Q186" s="56"/>
      <c r="R186" s="56"/>
      <c r="T186" s="56"/>
      <c r="U186" s="56"/>
      <c r="V186" s="56"/>
      <c r="W186" s="56"/>
      <c r="X186" s="56"/>
      <c r="Y186" s="56"/>
      <c r="Z186" s="56"/>
      <c r="AA186" s="56"/>
      <c r="AB186" s="56"/>
      <c r="AD186" s="56"/>
      <c r="AE186" s="56"/>
      <c r="AF186" s="56"/>
      <c r="AG186" s="56"/>
      <c r="AH186" s="56"/>
      <c r="AI186" s="56"/>
      <c r="AJ186" s="56"/>
      <c r="AK186" s="56"/>
      <c r="AL186" s="56"/>
      <c r="AN186" s="56"/>
      <c r="AO186" s="56"/>
      <c r="AP186" s="56"/>
      <c r="AQ186" s="56"/>
      <c r="AR186" s="56"/>
      <c r="AS186" s="56"/>
      <c r="AT186" s="56"/>
      <c r="AU186" s="56"/>
      <c r="AV186" s="56"/>
      <c r="AX186" s="56"/>
      <c r="AY186" s="56"/>
      <c r="AZ186" s="56"/>
      <c r="BA186" s="56"/>
      <c r="BB186" s="56"/>
      <c r="BC186" s="56"/>
      <c r="BD186" s="56"/>
      <c r="BE186" s="56"/>
      <c r="BF186" s="56"/>
      <c r="BH186" s="56"/>
      <c r="BI186" s="56"/>
      <c r="BJ186" s="56"/>
      <c r="BK186" s="56"/>
      <c r="BL186" s="56"/>
      <c r="BM186" s="56"/>
      <c r="BN186" s="56"/>
      <c r="BO186" s="56"/>
      <c r="BP186" s="56"/>
      <c r="BR186" s="56"/>
      <c r="BS186" s="56"/>
      <c r="BT186" s="56"/>
      <c r="BU186" s="56"/>
      <c r="BV186" s="56"/>
      <c r="BW186" s="56"/>
      <c r="BX186" s="56"/>
      <c r="BY186" s="56"/>
      <c r="BZ186" s="56"/>
      <c r="CB186" s="56"/>
      <c r="CC186" s="56"/>
      <c r="CD186" s="56"/>
      <c r="CE186" s="56"/>
      <c r="CF186" s="56"/>
      <c r="CG186" s="56"/>
      <c r="CH186" s="56"/>
      <c r="CI186" s="56"/>
      <c r="CJ186" s="56"/>
      <c r="CL186" s="56"/>
      <c r="CM186" s="56"/>
      <c r="CN186" s="56"/>
      <c r="CO186" s="56"/>
      <c r="CP186" s="56"/>
      <c r="CQ186" s="56"/>
      <c r="CR186" s="56"/>
      <c r="CS186" s="56"/>
      <c r="CT186" s="56"/>
      <c r="CV186" s="56"/>
      <c r="CW186" s="56"/>
      <c r="CX186" s="56"/>
      <c r="CY186" s="56"/>
      <c r="CZ186" s="56"/>
      <c r="DA186" s="56"/>
      <c r="DB186" s="56"/>
      <c r="DC186" s="56"/>
      <c r="DD186" s="56"/>
      <c r="DF186" s="56"/>
      <c r="DG186" s="56"/>
      <c r="DH186" s="56"/>
      <c r="DI186" s="56"/>
      <c r="DJ186" s="56"/>
      <c r="DK186" s="56"/>
      <c r="DL186" s="56"/>
      <c r="DM186" s="56"/>
      <c r="DN186" s="56"/>
      <c r="DP186" s="56"/>
      <c r="DQ186" s="56"/>
      <c r="DR186" s="56"/>
      <c r="DS186" s="56"/>
      <c r="DT186" s="56"/>
      <c r="DU186" s="56"/>
      <c r="DV186" s="56"/>
      <c r="DW186" s="56"/>
      <c r="DX186" s="56"/>
      <c r="DZ186" s="56"/>
      <c r="EA186" s="56"/>
      <c r="EB186" s="56"/>
      <c r="EC186" s="56"/>
      <c r="ED186" s="56"/>
      <c r="EE186" s="56"/>
      <c r="EF186" s="56"/>
      <c r="EG186" s="56"/>
      <c r="EH186" s="56"/>
      <c r="EJ186" s="56"/>
      <c r="EK186" s="56"/>
      <c r="EL186" s="56"/>
      <c r="EM186" s="56"/>
      <c r="EN186" s="56"/>
      <c r="EO186" s="56"/>
      <c r="EP186" s="56"/>
      <c r="EQ186" s="56"/>
      <c r="ER186" s="56"/>
      <c r="ET186" s="56"/>
      <c r="EU186" s="56"/>
      <c r="EV186" s="56"/>
      <c r="EW186" s="56"/>
      <c r="EX186" s="56"/>
      <c r="EY186" s="56"/>
      <c r="EZ186" s="56"/>
      <c r="FA186" s="56"/>
      <c r="FB186" s="56"/>
      <c r="FD186" s="56"/>
      <c r="FE186" s="56"/>
      <c r="FF186" s="56"/>
      <c r="FG186" s="56"/>
      <c r="FH186" s="56"/>
      <c r="FI186" s="56"/>
      <c r="FJ186" s="56"/>
      <c r="FK186" s="56"/>
      <c r="FL186" s="56"/>
      <c r="FN186" s="56"/>
      <c r="FO186" s="56"/>
      <c r="FP186" s="56"/>
      <c r="FQ186" s="56"/>
      <c r="FR186" s="56"/>
      <c r="FS186" s="56"/>
      <c r="FT186" s="56"/>
      <c r="FU186" s="56"/>
      <c r="FV186" s="56"/>
      <c r="FX186" s="56"/>
      <c r="FY186" s="56"/>
      <c r="FZ186" s="56"/>
      <c r="GA186" s="56"/>
      <c r="GB186" s="56"/>
      <c r="GC186" s="56"/>
      <c r="GD186" s="56"/>
      <c r="GE186" s="56"/>
      <c r="GF186" s="56"/>
      <c r="GH186" s="56"/>
      <c r="GI186" s="56"/>
      <c r="GJ186" s="56"/>
      <c r="GK186" s="56"/>
      <c r="GL186" s="56"/>
      <c r="GM186" s="56"/>
      <c r="GN186" s="56"/>
      <c r="GO186" s="56"/>
      <c r="GP186" s="56"/>
      <c r="GR186" s="56"/>
      <c r="GS186" s="56"/>
      <c r="GT186" s="56"/>
      <c r="GU186" s="56"/>
      <c r="GV186" s="56"/>
      <c r="GW186" s="56"/>
      <c r="GX186" s="56"/>
      <c r="GY186" s="56"/>
      <c r="GZ186" s="56"/>
      <c r="HB186" s="56"/>
      <c r="HC186" s="56"/>
      <c r="HD186" s="56"/>
      <c r="HE186" s="56"/>
      <c r="HF186" s="56"/>
      <c r="HG186" s="56"/>
      <c r="HH186" s="56"/>
      <c r="HI186" s="56"/>
      <c r="HJ186" s="56"/>
      <c r="HL186" s="56"/>
      <c r="HM186" s="56"/>
      <c r="HN186" s="56"/>
      <c r="HO186" s="56"/>
      <c r="HP186" s="56"/>
      <c r="HQ186" s="56"/>
      <c r="HR186" s="56"/>
      <c r="HS186" s="56"/>
      <c r="HT186" s="56"/>
      <c r="HV186" s="56"/>
      <c r="HW186" s="56"/>
      <c r="HX186" s="56"/>
      <c r="HY186" s="56"/>
      <c r="HZ186" s="56"/>
      <c r="IA186" s="56"/>
      <c r="IB186" s="56"/>
      <c r="IC186" s="56"/>
      <c r="ID186" s="56"/>
      <c r="IF186" s="56"/>
      <c r="IG186" s="56"/>
      <c r="IH186" s="56"/>
      <c r="II186" s="56"/>
      <c r="IJ186" s="56"/>
      <c r="IK186" s="56"/>
      <c r="IL186" s="56"/>
      <c r="IM186" s="56"/>
      <c r="IN186" s="56"/>
      <c r="IP186" s="56"/>
      <c r="IQ186" s="56"/>
      <c r="IR186" s="56"/>
      <c r="IS186" s="56"/>
      <c r="IT186" s="56"/>
      <c r="IU186" s="56"/>
    </row>
    <row r="187" spans="1:255" ht="12.75" customHeight="1" thickBot="1" x14ac:dyDescent="0.25">
      <c r="A187" s="11"/>
      <c r="B187" s="106">
        <v>3771.85</v>
      </c>
      <c r="C187" s="85" t="s">
        <v>78</v>
      </c>
      <c r="D187" s="86"/>
      <c r="E187" s="47"/>
      <c r="F187" s="47"/>
      <c r="G187" s="47"/>
      <c r="H187" s="48"/>
      <c r="I187" s="49"/>
      <c r="J187" s="56"/>
      <c r="K187" s="56"/>
      <c r="L187" s="56"/>
      <c r="M187" s="56"/>
      <c r="N187" s="56"/>
      <c r="O187" s="56"/>
      <c r="P187" s="56"/>
      <c r="Q187" s="56"/>
      <c r="R187" s="56"/>
      <c r="T187" s="56"/>
      <c r="U187" s="56"/>
      <c r="V187" s="56"/>
      <c r="W187" s="56"/>
      <c r="X187" s="56"/>
      <c r="Y187" s="56"/>
      <c r="Z187" s="56"/>
      <c r="AA187" s="56"/>
      <c r="AB187" s="56"/>
      <c r="AD187" s="56"/>
      <c r="AE187" s="56"/>
      <c r="AF187" s="56"/>
      <c r="AG187" s="56"/>
      <c r="AH187" s="56"/>
      <c r="AI187" s="56"/>
      <c r="AJ187" s="56"/>
      <c r="AK187" s="56"/>
      <c r="AL187" s="56"/>
      <c r="AN187" s="56"/>
      <c r="AO187" s="56"/>
      <c r="AP187" s="56"/>
      <c r="AQ187" s="56"/>
      <c r="AR187" s="56"/>
      <c r="AS187" s="56"/>
      <c r="AT187" s="56"/>
      <c r="AU187" s="56"/>
      <c r="AV187" s="56"/>
      <c r="AX187" s="56"/>
      <c r="AY187" s="56"/>
      <c r="AZ187" s="56"/>
      <c r="BA187" s="56"/>
      <c r="BB187" s="56"/>
      <c r="BC187" s="56"/>
      <c r="BD187" s="56"/>
      <c r="BE187" s="56"/>
      <c r="BF187" s="56"/>
      <c r="BH187" s="56"/>
      <c r="BI187" s="56"/>
      <c r="BJ187" s="56"/>
      <c r="BK187" s="56"/>
      <c r="BL187" s="56"/>
      <c r="BM187" s="56"/>
      <c r="BN187" s="56"/>
      <c r="BO187" s="56"/>
      <c r="BP187" s="56"/>
      <c r="BR187" s="56"/>
      <c r="BS187" s="56"/>
      <c r="BT187" s="56"/>
      <c r="BU187" s="56"/>
      <c r="BV187" s="56"/>
      <c r="BW187" s="56"/>
      <c r="BX187" s="56"/>
      <c r="BY187" s="56"/>
      <c r="BZ187" s="56"/>
      <c r="CB187" s="56"/>
      <c r="CC187" s="56"/>
      <c r="CD187" s="56"/>
      <c r="CE187" s="56"/>
      <c r="CF187" s="56"/>
      <c r="CG187" s="56"/>
      <c r="CH187" s="56"/>
      <c r="CI187" s="56"/>
      <c r="CJ187" s="56"/>
      <c r="CL187" s="56"/>
      <c r="CM187" s="56"/>
      <c r="CN187" s="56"/>
      <c r="CO187" s="56"/>
      <c r="CP187" s="56"/>
      <c r="CQ187" s="56"/>
      <c r="CR187" s="56"/>
      <c r="CS187" s="56"/>
      <c r="CT187" s="56"/>
      <c r="CV187" s="56"/>
      <c r="CW187" s="56"/>
      <c r="CX187" s="56"/>
      <c r="CY187" s="56"/>
      <c r="CZ187" s="56"/>
      <c r="DA187" s="56"/>
      <c r="DB187" s="56"/>
      <c r="DC187" s="56"/>
      <c r="DD187" s="56"/>
      <c r="DF187" s="56"/>
      <c r="DG187" s="56"/>
      <c r="DH187" s="56"/>
      <c r="DI187" s="56"/>
      <c r="DJ187" s="56"/>
      <c r="DK187" s="56"/>
      <c r="DL187" s="56"/>
      <c r="DM187" s="56"/>
      <c r="DN187" s="56"/>
      <c r="DP187" s="56"/>
      <c r="DQ187" s="56"/>
      <c r="DR187" s="56"/>
      <c r="DS187" s="56"/>
      <c r="DT187" s="56"/>
      <c r="DU187" s="56"/>
      <c r="DV187" s="56"/>
      <c r="DW187" s="56"/>
      <c r="DX187" s="56"/>
      <c r="DZ187" s="56"/>
      <c r="EA187" s="56"/>
      <c r="EB187" s="56"/>
      <c r="EC187" s="56"/>
      <c r="ED187" s="56"/>
      <c r="EE187" s="56"/>
      <c r="EF187" s="56"/>
      <c r="EG187" s="56"/>
      <c r="EH187" s="56"/>
      <c r="EJ187" s="56"/>
      <c r="EK187" s="56"/>
      <c r="EL187" s="56"/>
      <c r="EM187" s="56"/>
      <c r="EN187" s="56"/>
      <c r="EO187" s="56"/>
      <c r="EP187" s="56"/>
      <c r="EQ187" s="56"/>
      <c r="ER187" s="56"/>
      <c r="ET187" s="56"/>
      <c r="EU187" s="56"/>
      <c r="EV187" s="56"/>
      <c r="EW187" s="56"/>
      <c r="EX187" s="56"/>
      <c r="EY187" s="56"/>
      <c r="EZ187" s="56"/>
      <c r="FA187" s="56"/>
      <c r="FB187" s="56"/>
      <c r="FD187" s="56"/>
      <c r="FE187" s="56"/>
      <c r="FF187" s="56"/>
      <c r="FG187" s="56"/>
      <c r="FH187" s="56"/>
      <c r="FI187" s="56"/>
      <c r="FJ187" s="56"/>
      <c r="FK187" s="56"/>
      <c r="FL187" s="56"/>
      <c r="FN187" s="56"/>
      <c r="FO187" s="56"/>
      <c r="FP187" s="56"/>
      <c r="FQ187" s="56"/>
      <c r="FR187" s="56"/>
      <c r="FS187" s="56"/>
      <c r="FT187" s="56"/>
      <c r="FU187" s="56"/>
      <c r="FV187" s="56"/>
      <c r="FX187" s="56"/>
      <c r="FY187" s="56"/>
      <c r="FZ187" s="56"/>
      <c r="GA187" s="56"/>
      <c r="GB187" s="56"/>
      <c r="GC187" s="56"/>
      <c r="GD187" s="56"/>
      <c r="GE187" s="56"/>
      <c r="GF187" s="56"/>
      <c r="GH187" s="56"/>
      <c r="GI187" s="56"/>
      <c r="GJ187" s="56"/>
      <c r="GK187" s="56"/>
      <c r="GL187" s="56"/>
      <c r="GM187" s="56"/>
      <c r="GN187" s="56"/>
      <c r="GO187" s="56"/>
      <c r="GP187" s="56"/>
      <c r="GR187" s="56"/>
      <c r="GS187" s="56"/>
      <c r="GT187" s="56"/>
      <c r="GU187" s="56"/>
      <c r="GV187" s="56"/>
      <c r="GW187" s="56"/>
      <c r="GX187" s="56"/>
      <c r="GY187" s="56"/>
      <c r="GZ187" s="56"/>
      <c r="HB187" s="56"/>
      <c r="HC187" s="56"/>
      <c r="HD187" s="56"/>
      <c r="HE187" s="56"/>
      <c r="HF187" s="56"/>
      <c r="HG187" s="56"/>
      <c r="HH187" s="56"/>
      <c r="HI187" s="56"/>
      <c r="HJ187" s="56"/>
      <c r="HL187" s="56"/>
      <c r="HM187" s="56"/>
      <c r="HN187" s="56"/>
      <c r="HO187" s="56"/>
      <c r="HP187" s="56"/>
      <c r="HQ187" s="56"/>
      <c r="HR187" s="56"/>
      <c r="HS187" s="56"/>
      <c r="HT187" s="56"/>
      <c r="HV187" s="56"/>
      <c r="HW187" s="56"/>
      <c r="HX187" s="56"/>
      <c r="HY187" s="56"/>
      <c r="HZ187" s="56"/>
      <c r="IA187" s="56"/>
      <c r="IB187" s="56"/>
      <c r="IC187" s="56"/>
      <c r="ID187" s="56"/>
      <c r="IF187" s="56"/>
      <c r="IG187" s="56"/>
      <c r="IH187" s="56"/>
      <c r="II187" s="56"/>
      <c r="IJ187" s="56"/>
      <c r="IK187" s="56"/>
      <c r="IL187" s="56"/>
      <c r="IM187" s="56"/>
      <c r="IN187" s="56"/>
      <c r="IP187" s="56"/>
      <c r="IQ187" s="56"/>
      <c r="IR187" s="56"/>
      <c r="IS187" s="56"/>
      <c r="IT187" s="56"/>
      <c r="IU187" s="56"/>
    </row>
    <row r="188" spans="1:255" ht="12.75" customHeight="1" thickBot="1" x14ac:dyDescent="0.25">
      <c r="A188" s="11"/>
      <c r="B188" s="106">
        <v>4782.62</v>
      </c>
      <c r="C188" s="85" t="s">
        <v>79</v>
      </c>
      <c r="D188" s="86"/>
      <c r="E188" s="47"/>
      <c r="F188" s="47"/>
      <c r="G188" s="47"/>
      <c r="H188" s="48"/>
      <c r="I188" s="49"/>
      <c r="J188" s="56"/>
      <c r="K188" s="56"/>
      <c r="L188" s="56"/>
      <c r="M188" s="56"/>
      <c r="N188" s="56"/>
      <c r="O188" s="56"/>
      <c r="P188" s="56"/>
      <c r="Q188" s="56"/>
      <c r="R188" s="56"/>
      <c r="T188" s="56"/>
      <c r="U188" s="56"/>
      <c r="V188" s="56"/>
      <c r="W188" s="56"/>
      <c r="X188" s="56"/>
      <c r="Y188" s="56"/>
      <c r="Z188" s="56"/>
      <c r="AA188" s="56"/>
      <c r="AB188" s="56"/>
      <c r="AD188" s="56"/>
      <c r="AE188" s="56"/>
      <c r="AF188" s="56"/>
      <c r="AG188" s="56"/>
      <c r="AH188" s="56"/>
      <c r="AI188" s="56"/>
      <c r="AJ188" s="56"/>
      <c r="AK188" s="56"/>
      <c r="AL188" s="56"/>
      <c r="AN188" s="56"/>
      <c r="AO188" s="56"/>
      <c r="AP188" s="56"/>
      <c r="AQ188" s="56"/>
      <c r="AR188" s="56"/>
      <c r="AS188" s="56"/>
      <c r="AT188" s="56"/>
      <c r="AU188" s="56"/>
      <c r="AV188" s="56"/>
      <c r="AX188" s="56"/>
      <c r="AY188" s="56"/>
      <c r="AZ188" s="56"/>
      <c r="BA188" s="56"/>
      <c r="BB188" s="56"/>
      <c r="BC188" s="56"/>
      <c r="BD188" s="56"/>
      <c r="BE188" s="56"/>
      <c r="BF188" s="56"/>
      <c r="BH188" s="56"/>
      <c r="BI188" s="56"/>
      <c r="BJ188" s="56"/>
      <c r="BK188" s="56"/>
      <c r="BL188" s="56"/>
      <c r="BM188" s="56"/>
      <c r="BN188" s="56"/>
      <c r="BO188" s="56"/>
      <c r="BP188" s="56"/>
      <c r="BR188" s="56"/>
      <c r="BS188" s="56"/>
      <c r="BT188" s="56"/>
      <c r="BU188" s="56"/>
      <c r="BV188" s="56"/>
      <c r="BW188" s="56"/>
      <c r="BX188" s="56"/>
      <c r="BY188" s="56"/>
      <c r="BZ188" s="56"/>
      <c r="CB188" s="56"/>
      <c r="CC188" s="56"/>
      <c r="CD188" s="56"/>
      <c r="CE188" s="56"/>
      <c r="CF188" s="56"/>
      <c r="CG188" s="56"/>
      <c r="CH188" s="56"/>
      <c r="CI188" s="56"/>
      <c r="CJ188" s="56"/>
      <c r="CL188" s="56"/>
      <c r="CM188" s="56"/>
      <c r="CN188" s="56"/>
      <c r="CO188" s="56"/>
      <c r="CP188" s="56"/>
      <c r="CQ188" s="56"/>
      <c r="CR188" s="56"/>
      <c r="CS188" s="56"/>
      <c r="CT188" s="56"/>
      <c r="CV188" s="56"/>
      <c r="CW188" s="56"/>
      <c r="CX188" s="56"/>
      <c r="CY188" s="56"/>
      <c r="CZ188" s="56"/>
      <c r="DA188" s="56"/>
      <c r="DB188" s="56"/>
      <c r="DC188" s="56"/>
      <c r="DD188" s="56"/>
      <c r="DF188" s="56"/>
      <c r="DG188" s="56"/>
      <c r="DH188" s="56"/>
      <c r="DI188" s="56"/>
      <c r="DJ188" s="56"/>
      <c r="DK188" s="56"/>
      <c r="DL188" s="56"/>
      <c r="DM188" s="56"/>
      <c r="DN188" s="56"/>
      <c r="DP188" s="56"/>
      <c r="DQ188" s="56"/>
      <c r="DR188" s="56"/>
      <c r="DS188" s="56"/>
      <c r="DT188" s="56"/>
      <c r="DU188" s="56"/>
      <c r="DV188" s="56"/>
      <c r="DW188" s="56"/>
      <c r="DX188" s="56"/>
      <c r="DZ188" s="56"/>
      <c r="EA188" s="56"/>
      <c r="EB188" s="56"/>
      <c r="EC188" s="56"/>
      <c r="ED188" s="56"/>
      <c r="EE188" s="56"/>
      <c r="EF188" s="56"/>
      <c r="EG188" s="56"/>
      <c r="EH188" s="56"/>
      <c r="EJ188" s="56"/>
      <c r="EK188" s="56"/>
      <c r="EL188" s="56"/>
      <c r="EM188" s="56"/>
      <c r="EN188" s="56"/>
      <c r="EO188" s="56"/>
      <c r="EP188" s="56"/>
      <c r="EQ188" s="56"/>
      <c r="ER188" s="56"/>
      <c r="ET188" s="56"/>
      <c r="EU188" s="56"/>
      <c r="EV188" s="56"/>
      <c r="EW188" s="56"/>
      <c r="EX188" s="56"/>
      <c r="EY188" s="56"/>
      <c r="EZ188" s="56"/>
      <c r="FA188" s="56"/>
      <c r="FB188" s="56"/>
      <c r="FD188" s="56"/>
      <c r="FE188" s="56"/>
      <c r="FF188" s="56"/>
      <c r="FG188" s="56"/>
      <c r="FH188" s="56"/>
      <c r="FI188" s="56"/>
      <c r="FJ188" s="56"/>
      <c r="FK188" s="56"/>
      <c r="FL188" s="56"/>
      <c r="FN188" s="56"/>
      <c r="FO188" s="56"/>
      <c r="FP188" s="56"/>
      <c r="FQ188" s="56"/>
      <c r="FR188" s="56"/>
      <c r="FS188" s="56"/>
      <c r="FT188" s="56"/>
      <c r="FU188" s="56"/>
      <c r="FV188" s="56"/>
      <c r="FX188" s="56"/>
      <c r="FY188" s="56"/>
      <c r="FZ188" s="56"/>
      <c r="GA188" s="56"/>
      <c r="GB188" s="56"/>
      <c r="GC188" s="56"/>
      <c r="GD188" s="56"/>
      <c r="GE188" s="56"/>
      <c r="GF188" s="56"/>
      <c r="GH188" s="56"/>
      <c r="GI188" s="56"/>
      <c r="GJ188" s="56"/>
      <c r="GK188" s="56"/>
      <c r="GL188" s="56"/>
      <c r="GM188" s="56"/>
      <c r="GN188" s="56"/>
      <c r="GO188" s="56"/>
      <c r="GP188" s="56"/>
      <c r="GR188" s="56"/>
      <c r="GS188" s="56"/>
      <c r="GT188" s="56"/>
      <c r="GU188" s="56"/>
      <c r="GV188" s="56"/>
      <c r="GW188" s="56"/>
      <c r="GX188" s="56"/>
      <c r="GY188" s="56"/>
      <c r="GZ188" s="56"/>
      <c r="HB188" s="56"/>
      <c r="HC188" s="56"/>
      <c r="HD188" s="56"/>
      <c r="HE188" s="56"/>
      <c r="HF188" s="56"/>
      <c r="HG188" s="56"/>
      <c r="HH188" s="56"/>
      <c r="HI188" s="56"/>
      <c r="HJ188" s="56"/>
      <c r="HL188" s="56"/>
      <c r="HM188" s="56"/>
      <c r="HN188" s="56"/>
      <c r="HO188" s="56"/>
      <c r="HP188" s="56"/>
      <c r="HQ188" s="56"/>
      <c r="HR188" s="56"/>
      <c r="HS188" s="56"/>
      <c r="HT188" s="56"/>
      <c r="HV188" s="56"/>
      <c r="HW188" s="56"/>
      <c r="HX188" s="56"/>
      <c r="HY188" s="56"/>
      <c r="HZ188" s="56"/>
      <c r="IA188" s="56"/>
      <c r="IB188" s="56"/>
      <c r="IC188" s="56"/>
      <c r="ID188" s="56"/>
      <c r="IF188" s="56"/>
      <c r="IG188" s="56"/>
      <c r="IH188" s="56"/>
      <c r="II188" s="56"/>
      <c r="IJ188" s="56"/>
      <c r="IK188" s="56"/>
      <c r="IL188" s="56"/>
      <c r="IM188" s="56"/>
      <c r="IN188" s="56"/>
      <c r="IP188" s="56"/>
      <c r="IQ188" s="56"/>
      <c r="IR188" s="56"/>
      <c r="IS188" s="56"/>
      <c r="IT188" s="56"/>
      <c r="IU188" s="56"/>
    </row>
    <row r="189" spans="1:255" ht="12.75" customHeight="1" thickBot="1" x14ac:dyDescent="0.25">
      <c r="A189" s="11"/>
      <c r="B189" s="106">
        <v>3541.15</v>
      </c>
      <c r="C189" s="85" t="s">
        <v>80</v>
      </c>
      <c r="D189" s="86"/>
      <c r="E189" s="47"/>
      <c r="F189" s="47"/>
      <c r="G189" s="47"/>
      <c r="H189" s="48"/>
      <c r="I189" s="49"/>
      <c r="J189" s="56"/>
      <c r="K189" s="56"/>
      <c r="L189" s="56"/>
      <c r="M189" s="56"/>
      <c r="N189" s="56"/>
      <c r="O189" s="56"/>
      <c r="P189" s="56"/>
      <c r="Q189" s="56"/>
      <c r="R189" s="56"/>
      <c r="T189" s="56"/>
      <c r="U189" s="56"/>
      <c r="V189" s="56"/>
      <c r="W189" s="56"/>
      <c r="X189" s="56"/>
      <c r="Y189" s="56"/>
      <c r="Z189" s="56"/>
      <c r="AA189" s="56"/>
      <c r="AB189" s="56"/>
      <c r="AD189" s="56"/>
      <c r="AE189" s="56"/>
      <c r="AF189" s="56"/>
      <c r="AG189" s="56"/>
      <c r="AH189" s="56"/>
      <c r="AI189" s="56"/>
      <c r="AJ189" s="56"/>
      <c r="AK189" s="56"/>
      <c r="AL189" s="56"/>
      <c r="AN189" s="56"/>
      <c r="AO189" s="56"/>
      <c r="AP189" s="56"/>
      <c r="AQ189" s="56"/>
      <c r="AR189" s="56"/>
      <c r="AS189" s="56"/>
      <c r="AT189" s="56"/>
      <c r="AU189" s="56"/>
      <c r="AV189" s="56"/>
      <c r="AX189" s="56"/>
      <c r="AY189" s="56"/>
      <c r="AZ189" s="56"/>
      <c r="BA189" s="56"/>
      <c r="BB189" s="56"/>
      <c r="BC189" s="56"/>
      <c r="BD189" s="56"/>
      <c r="BE189" s="56"/>
      <c r="BF189" s="56"/>
      <c r="BH189" s="56"/>
      <c r="BI189" s="56"/>
      <c r="BJ189" s="56"/>
      <c r="BK189" s="56"/>
      <c r="BL189" s="56"/>
      <c r="BM189" s="56"/>
      <c r="BN189" s="56"/>
      <c r="BO189" s="56"/>
      <c r="BP189" s="56"/>
      <c r="BR189" s="56"/>
      <c r="BS189" s="56"/>
      <c r="BT189" s="56"/>
      <c r="BU189" s="56"/>
      <c r="BV189" s="56"/>
      <c r="BW189" s="56"/>
      <c r="BX189" s="56"/>
      <c r="BY189" s="56"/>
      <c r="BZ189" s="56"/>
      <c r="CB189" s="56"/>
      <c r="CC189" s="56"/>
      <c r="CD189" s="56"/>
      <c r="CE189" s="56"/>
      <c r="CF189" s="56"/>
      <c r="CG189" s="56"/>
      <c r="CH189" s="56"/>
      <c r="CI189" s="56"/>
      <c r="CJ189" s="56"/>
      <c r="CL189" s="56"/>
      <c r="CM189" s="56"/>
      <c r="CN189" s="56"/>
      <c r="CO189" s="56"/>
      <c r="CP189" s="56"/>
      <c r="CQ189" s="56"/>
      <c r="CR189" s="56"/>
      <c r="CS189" s="56"/>
      <c r="CT189" s="56"/>
      <c r="CV189" s="56"/>
      <c r="CW189" s="56"/>
      <c r="CX189" s="56"/>
      <c r="CY189" s="56"/>
      <c r="CZ189" s="56"/>
      <c r="DA189" s="56"/>
      <c r="DB189" s="56"/>
      <c r="DC189" s="56"/>
      <c r="DD189" s="56"/>
      <c r="DF189" s="56"/>
      <c r="DG189" s="56"/>
      <c r="DH189" s="56"/>
      <c r="DI189" s="56"/>
      <c r="DJ189" s="56"/>
      <c r="DK189" s="56"/>
      <c r="DL189" s="56"/>
      <c r="DM189" s="56"/>
      <c r="DN189" s="56"/>
      <c r="DP189" s="56"/>
      <c r="DQ189" s="56"/>
      <c r="DR189" s="56"/>
      <c r="DS189" s="56"/>
      <c r="DT189" s="56"/>
      <c r="DU189" s="56"/>
      <c r="DV189" s="56"/>
      <c r="DW189" s="56"/>
      <c r="DX189" s="56"/>
      <c r="DZ189" s="56"/>
      <c r="EA189" s="56"/>
      <c r="EB189" s="56"/>
      <c r="EC189" s="56"/>
      <c r="ED189" s="56"/>
      <c r="EE189" s="56"/>
      <c r="EF189" s="56"/>
      <c r="EG189" s="56"/>
      <c r="EH189" s="56"/>
      <c r="EJ189" s="56"/>
      <c r="EK189" s="56"/>
      <c r="EL189" s="56"/>
      <c r="EM189" s="56"/>
      <c r="EN189" s="56"/>
      <c r="EO189" s="56"/>
      <c r="EP189" s="56"/>
      <c r="EQ189" s="56"/>
      <c r="ER189" s="56"/>
      <c r="ET189" s="56"/>
      <c r="EU189" s="56"/>
      <c r="EV189" s="56"/>
      <c r="EW189" s="56"/>
      <c r="EX189" s="56"/>
      <c r="EY189" s="56"/>
      <c r="EZ189" s="56"/>
      <c r="FA189" s="56"/>
      <c r="FB189" s="56"/>
      <c r="FD189" s="56"/>
      <c r="FE189" s="56"/>
      <c r="FF189" s="56"/>
      <c r="FG189" s="56"/>
      <c r="FH189" s="56"/>
      <c r="FI189" s="56"/>
      <c r="FJ189" s="56"/>
      <c r="FK189" s="56"/>
      <c r="FL189" s="56"/>
      <c r="FN189" s="56"/>
      <c r="FO189" s="56"/>
      <c r="FP189" s="56"/>
      <c r="FQ189" s="56"/>
      <c r="FR189" s="56"/>
      <c r="FS189" s="56"/>
      <c r="FT189" s="56"/>
      <c r="FU189" s="56"/>
      <c r="FV189" s="56"/>
      <c r="FX189" s="56"/>
      <c r="FY189" s="56"/>
      <c r="FZ189" s="56"/>
      <c r="GA189" s="56"/>
      <c r="GB189" s="56"/>
      <c r="GC189" s="56"/>
      <c r="GD189" s="56"/>
      <c r="GE189" s="56"/>
      <c r="GF189" s="56"/>
      <c r="GH189" s="56"/>
      <c r="GI189" s="56"/>
      <c r="GJ189" s="56"/>
      <c r="GK189" s="56"/>
      <c r="GL189" s="56"/>
      <c r="GM189" s="56"/>
      <c r="GN189" s="56"/>
      <c r="GO189" s="56"/>
      <c r="GP189" s="56"/>
      <c r="GR189" s="56"/>
      <c r="GS189" s="56"/>
      <c r="GT189" s="56"/>
      <c r="GU189" s="56"/>
      <c r="GV189" s="56"/>
      <c r="GW189" s="56"/>
      <c r="GX189" s="56"/>
      <c r="GY189" s="56"/>
      <c r="GZ189" s="56"/>
      <c r="HB189" s="56"/>
      <c r="HC189" s="56"/>
      <c r="HD189" s="56"/>
      <c r="HE189" s="56"/>
      <c r="HF189" s="56"/>
      <c r="HG189" s="56"/>
      <c r="HH189" s="56"/>
      <c r="HI189" s="56"/>
      <c r="HJ189" s="56"/>
      <c r="HL189" s="56"/>
      <c r="HM189" s="56"/>
      <c r="HN189" s="56"/>
      <c r="HO189" s="56"/>
      <c r="HP189" s="56"/>
      <c r="HQ189" s="56"/>
      <c r="HR189" s="56"/>
      <c r="HS189" s="56"/>
      <c r="HT189" s="56"/>
      <c r="HV189" s="56"/>
      <c r="HW189" s="56"/>
      <c r="HX189" s="56"/>
      <c r="HY189" s="56"/>
      <c r="HZ189" s="56"/>
      <c r="IA189" s="56"/>
      <c r="IB189" s="56"/>
      <c r="IC189" s="56"/>
      <c r="ID189" s="56"/>
      <c r="IF189" s="56"/>
      <c r="IG189" s="56"/>
      <c r="IH189" s="56"/>
      <c r="II189" s="56"/>
      <c r="IJ189" s="56"/>
      <c r="IK189" s="56"/>
      <c r="IL189" s="56"/>
      <c r="IM189" s="56"/>
      <c r="IN189" s="56"/>
      <c r="IP189" s="56"/>
      <c r="IQ189" s="56"/>
      <c r="IR189" s="56"/>
      <c r="IS189" s="56"/>
      <c r="IT189" s="56"/>
      <c r="IU189" s="56"/>
    </row>
    <row r="190" spans="1:255" ht="13.5" thickBot="1" x14ac:dyDescent="0.25">
      <c r="A190" s="103"/>
      <c r="B190" s="106"/>
      <c r="C190" s="85" t="s">
        <v>87</v>
      </c>
      <c r="D190" s="86"/>
      <c r="E190" s="47"/>
      <c r="F190" s="47"/>
      <c r="G190" s="47"/>
      <c r="H190" s="48"/>
      <c r="I190" s="49">
        <v>2372.29</v>
      </c>
      <c r="J190" s="56"/>
      <c r="K190" s="56"/>
      <c r="L190" s="56"/>
      <c r="M190" s="56"/>
      <c r="N190" s="56"/>
      <c r="O190" s="56"/>
      <c r="P190" s="56"/>
      <c r="Q190" s="56"/>
      <c r="R190" s="56"/>
      <c r="T190" s="56"/>
      <c r="U190" s="56"/>
      <c r="V190" s="56"/>
      <c r="W190" s="56"/>
      <c r="X190" s="56"/>
      <c r="Y190" s="56"/>
      <c r="Z190" s="56"/>
      <c r="AA190" s="56"/>
      <c r="AB190" s="56"/>
      <c r="AD190" s="56"/>
      <c r="AE190" s="56"/>
      <c r="AF190" s="56"/>
      <c r="AG190" s="56"/>
      <c r="AH190" s="56"/>
      <c r="AI190" s="56"/>
      <c r="AJ190" s="56"/>
      <c r="AK190" s="56"/>
      <c r="AL190" s="56"/>
      <c r="AN190" s="56"/>
      <c r="AO190" s="56"/>
      <c r="AP190" s="56"/>
      <c r="AQ190" s="56"/>
      <c r="AR190" s="56"/>
      <c r="AS190" s="56"/>
      <c r="AT190" s="56"/>
      <c r="AU190" s="56"/>
      <c r="AV190" s="56"/>
      <c r="AX190" s="56"/>
      <c r="AY190" s="56"/>
      <c r="AZ190" s="56"/>
      <c r="BA190" s="56"/>
      <c r="BB190" s="56"/>
      <c r="BC190" s="56"/>
      <c r="BD190" s="56"/>
      <c r="BE190" s="56"/>
      <c r="BF190" s="56"/>
      <c r="BH190" s="56"/>
      <c r="BI190" s="56"/>
      <c r="BJ190" s="56"/>
      <c r="BK190" s="56"/>
      <c r="BL190" s="56"/>
      <c r="BM190" s="56"/>
      <c r="BN190" s="56"/>
      <c r="BO190" s="56"/>
      <c r="BP190" s="56"/>
      <c r="BR190" s="56"/>
      <c r="BS190" s="56"/>
      <c r="BT190" s="56"/>
      <c r="BU190" s="56"/>
      <c r="BV190" s="56"/>
      <c r="BW190" s="56"/>
      <c r="BX190" s="56"/>
      <c r="BY190" s="56"/>
      <c r="BZ190" s="56"/>
      <c r="CB190" s="56"/>
      <c r="CC190" s="56"/>
      <c r="CD190" s="56"/>
      <c r="CE190" s="56"/>
      <c r="CF190" s="56"/>
      <c r="CG190" s="56"/>
      <c r="CH190" s="56"/>
      <c r="CI190" s="56"/>
      <c r="CJ190" s="56"/>
      <c r="CL190" s="56"/>
      <c r="CM190" s="56"/>
      <c r="CN190" s="56"/>
      <c r="CO190" s="56"/>
      <c r="CP190" s="56"/>
      <c r="CQ190" s="56"/>
      <c r="CR190" s="56"/>
      <c r="CS190" s="56"/>
      <c r="CT190" s="56"/>
      <c r="CV190" s="56"/>
      <c r="CW190" s="56"/>
      <c r="CX190" s="56"/>
      <c r="CY190" s="56"/>
      <c r="CZ190" s="56"/>
      <c r="DA190" s="56"/>
      <c r="DB190" s="56"/>
      <c r="DC190" s="56"/>
      <c r="DD190" s="56"/>
      <c r="DF190" s="56"/>
      <c r="DG190" s="56"/>
      <c r="DH190" s="56"/>
      <c r="DI190" s="56"/>
      <c r="DJ190" s="56"/>
      <c r="DK190" s="56"/>
      <c r="DL190" s="56"/>
      <c r="DM190" s="56"/>
      <c r="DN190" s="56"/>
      <c r="DP190" s="56"/>
      <c r="DQ190" s="56"/>
      <c r="DR190" s="56"/>
      <c r="DS190" s="56"/>
      <c r="DT190" s="56"/>
      <c r="DU190" s="56"/>
      <c r="DV190" s="56"/>
      <c r="DW190" s="56"/>
      <c r="DX190" s="56"/>
      <c r="DZ190" s="56"/>
      <c r="EA190" s="56"/>
      <c r="EB190" s="56"/>
      <c r="EC190" s="56"/>
      <c r="ED190" s="56"/>
      <c r="EE190" s="56"/>
      <c r="EF190" s="56"/>
      <c r="EG190" s="56"/>
      <c r="EH190" s="56"/>
      <c r="EJ190" s="56"/>
      <c r="EK190" s="56"/>
      <c r="EL190" s="56"/>
      <c r="EM190" s="56"/>
      <c r="EN190" s="56"/>
      <c r="EO190" s="56"/>
      <c r="EP190" s="56"/>
      <c r="EQ190" s="56"/>
      <c r="ER190" s="56"/>
      <c r="ET190" s="56"/>
      <c r="EU190" s="56"/>
      <c r="EV190" s="56"/>
      <c r="EW190" s="56"/>
      <c r="EX190" s="56"/>
      <c r="EY190" s="56"/>
      <c r="EZ190" s="56"/>
      <c r="FA190" s="56"/>
      <c r="FB190" s="56"/>
      <c r="FD190" s="56"/>
      <c r="FE190" s="56"/>
      <c r="FF190" s="56"/>
      <c r="FG190" s="56"/>
      <c r="FH190" s="56"/>
      <c r="FI190" s="56"/>
      <c r="FJ190" s="56"/>
      <c r="FK190" s="56"/>
      <c r="FL190" s="56"/>
      <c r="FN190" s="56"/>
      <c r="FO190" s="56"/>
      <c r="FP190" s="56"/>
      <c r="FQ190" s="56"/>
      <c r="FR190" s="56"/>
      <c r="FS190" s="56"/>
      <c r="FT190" s="56"/>
      <c r="FU190" s="56"/>
      <c r="FV190" s="56"/>
      <c r="FX190" s="56"/>
      <c r="FY190" s="56"/>
      <c r="FZ190" s="56"/>
      <c r="GA190" s="56"/>
      <c r="GB190" s="56"/>
      <c r="GC190" s="56"/>
      <c r="GD190" s="56"/>
      <c r="GE190" s="56"/>
      <c r="GF190" s="56"/>
      <c r="GH190" s="56"/>
      <c r="GI190" s="56"/>
      <c r="GJ190" s="56"/>
      <c r="GK190" s="56"/>
      <c r="GL190" s="56"/>
      <c r="GM190" s="56"/>
      <c r="GN190" s="56"/>
      <c r="GO190" s="56"/>
      <c r="GP190" s="56"/>
      <c r="GR190" s="56"/>
      <c r="GS190" s="56"/>
      <c r="GT190" s="56"/>
      <c r="GU190" s="56"/>
      <c r="GV190" s="56"/>
      <c r="GW190" s="56"/>
      <c r="GX190" s="56"/>
      <c r="GY190" s="56"/>
      <c r="GZ190" s="56"/>
      <c r="HB190" s="56"/>
      <c r="HC190" s="56"/>
      <c r="HD190" s="56"/>
      <c r="HE190" s="56"/>
      <c r="HF190" s="56"/>
      <c r="HG190" s="56"/>
      <c r="HH190" s="56"/>
      <c r="HI190" s="56"/>
      <c r="HJ190" s="56"/>
      <c r="HL190" s="56"/>
      <c r="HM190" s="56"/>
      <c r="HN190" s="56"/>
      <c r="HO190" s="56"/>
      <c r="HP190" s="56"/>
      <c r="HQ190" s="56"/>
      <c r="HR190" s="56"/>
      <c r="HS190" s="56"/>
      <c r="HT190" s="56"/>
      <c r="HV190" s="56"/>
      <c r="HW190" s="56"/>
      <c r="HX190" s="56"/>
      <c r="HY190" s="56"/>
      <c r="HZ190" s="56"/>
      <c r="IA190" s="56"/>
      <c r="IB190" s="56"/>
      <c r="IC190" s="56"/>
      <c r="ID190" s="56"/>
      <c r="IF190" s="56"/>
      <c r="IG190" s="56"/>
      <c r="IH190" s="56"/>
      <c r="II190" s="56"/>
      <c r="IJ190" s="56"/>
      <c r="IK190" s="56"/>
      <c r="IL190" s="56"/>
      <c r="IM190" s="56"/>
      <c r="IN190" s="56"/>
      <c r="IP190" s="56"/>
      <c r="IQ190" s="56"/>
      <c r="IR190" s="56"/>
      <c r="IS190" s="56"/>
      <c r="IT190" s="56"/>
      <c r="IU190" s="56"/>
    </row>
    <row r="191" spans="1:255" ht="12.75" customHeight="1" thickBot="1" x14ac:dyDescent="0.25">
      <c r="A191" s="103"/>
      <c r="B191" s="271">
        <f>SUM(B178:B189)</f>
        <v>46378.68</v>
      </c>
      <c r="C191" s="75"/>
      <c r="D191" s="76"/>
      <c r="E191" s="77"/>
      <c r="F191" s="75"/>
      <c r="G191" s="75"/>
      <c r="H191" s="76" t="s">
        <v>17</v>
      </c>
      <c r="I191" s="78">
        <f>SUM(I178:I190)</f>
        <v>2372.29</v>
      </c>
      <c r="J191" s="56"/>
      <c r="K191" s="56"/>
      <c r="L191" s="56"/>
      <c r="M191" s="56"/>
      <c r="N191" s="56"/>
      <c r="O191" s="56"/>
      <c r="P191" s="56"/>
      <c r="Q191" s="56"/>
      <c r="R191" s="56"/>
      <c r="T191" s="56"/>
      <c r="U191" s="56"/>
      <c r="V191" s="56"/>
      <c r="W191" s="56"/>
      <c r="X191" s="56"/>
      <c r="Y191" s="56"/>
      <c r="Z191" s="56"/>
      <c r="AA191" s="56"/>
      <c r="AB191" s="56"/>
      <c r="AD191" s="56"/>
      <c r="AE191" s="56"/>
      <c r="AF191" s="56"/>
      <c r="AG191" s="56"/>
      <c r="AH191" s="56"/>
      <c r="AI191" s="56"/>
      <c r="AJ191" s="56"/>
      <c r="AK191" s="56"/>
      <c r="AL191" s="56"/>
      <c r="AN191" s="56"/>
      <c r="AO191" s="56"/>
      <c r="AP191" s="56"/>
      <c r="AQ191" s="56"/>
      <c r="AR191" s="56"/>
      <c r="AS191" s="56"/>
      <c r="AT191" s="56"/>
      <c r="AU191" s="56"/>
      <c r="AV191" s="56"/>
      <c r="AX191" s="56"/>
      <c r="AY191" s="56"/>
      <c r="AZ191" s="56"/>
      <c r="BA191" s="56"/>
      <c r="BB191" s="56"/>
      <c r="BC191" s="56"/>
      <c r="BD191" s="56"/>
      <c r="BE191" s="56"/>
      <c r="BF191" s="56"/>
      <c r="BH191" s="56"/>
      <c r="BI191" s="56"/>
      <c r="BJ191" s="56"/>
      <c r="BK191" s="56"/>
      <c r="BL191" s="56"/>
      <c r="BM191" s="56"/>
      <c r="BN191" s="56"/>
      <c r="BO191" s="56"/>
      <c r="BP191" s="56"/>
      <c r="BR191" s="56"/>
      <c r="BS191" s="56"/>
      <c r="BT191" s="56"/>
      <c r="BU191" s="56"/>
      <c r="BV191" s="56"/>
      <c r="BW191" s="56"/>
      <c r="BX191" s="56"/>
      <c r="BY191" s="56"/>
      <c r="BZ191" s="56"/>
      <c r="CB191" s="56"/>
      <c r="CC191" s="56"/>
      <c r="CD191" s="56"/>
      <c r="CE191" s="56"/>
      <c r="CF191" s="56"/>
      <c r="CG191" s="56"/>
      <c r="CH191" s="56"/>
      <c r="CI191" s="56"/>
      <c r="CJ191" s="56"/>
      <c r="CL191" s="56"/>
      <c r="CM191" s="56"/>
      <c r="CN191" s="56"/>
      <c r="CO191" s="56"/>
      <c r="CP191" s="56"/>
      <c r="CQ191" s="56"/>
      <c r="CR191" s="56"/>
      <c r="CS191" s="56"/>
      <c r="CT191" s="56"/>
      <c r="CV191" s="56"/>
      <c r="CW191" s="56"/>
      <c r="CX191" s="56"/>
      <c r="CY191" s="56"/>
      <c r="CZ191" s="56"/>
      <c r="DA191" s="56"/>
      <c r="DB191" s="56"/>
      <c r="DC191" s="56"/>
      <c r="DD191" s="56"/>
      <c r="DF191" s="56"/>
      <c r="DG191" s="56"/>
      <c r="DH191" s="56"/>
      <c r="DI191" s="56"/>
      <c r="DJ191" s="56"/>
      <c r="DK191" s="56"/>
      <c r="DL191" s="56"/>
      <c r="DM191" s="56"/>
      <c r="DN191" s="56"/>
      <c r="DP191" s="56"/>
      <c r="DQ191" s="56"/>
      <c r="DR191" s="56"/>
      <c r="DS191" s="56"/>
      <c r="DT191" s="56"/>
      <c r="DU191" s="56"/>
      <c r="DV191" s="56"/>
      <c r="DW191" s="56"/>
      <c r="DX191" s="56"/>
      <c r="DZ191" s="56"/>
      <c r="EA191" s="56"/>
      <c r="EB191" s="56"/>
      <c r="EC191" s="56"/>
      <c r="ED191" s="56"/>
      <c r="EE191" s="56"/>
      <c r="EF191" s="56"/>
      <c r="EG191" s="56"/>
      <c r="EH191" s="56"/>
      <c r="EJ191" s="56"/>
      <c r="EK191" s="56"/>
      <c r="EL191" s="56"/>
      <c r="EM191" s="56"/>
      <c r="EN191" s="56"/>
      <c r="EO191" s="56"/>
      <c r="EP191" s="56"/>
      <c r="EQ191" s="56"/>
      <c r="ER191" s="56"/>
      <c r="ET191" s="56"/>
      <c r="EU191" s="56"/>
      <c r="EV191" s="56"/>
      <c r="EW191" s="56"/>
      <c r="EX191" s="56"/>
      <c r="EY191" s="56"/>
      <c r="EZ191" s="56"/>
      <c r="FA191" s="56"/>
      <c r="FB191" s="56"/>
      <c r="FD191" s="56"/>
      <c r="FE191" s="56"/>
      <c r="FF191" s="56"/>
      <c r="FG191" s="56"/>
      <c r="FH191" s="56"/>
      <c r="FI191" s="56"/>
      <c r="FJ191" s="56"/>
      <c r="FK191" s="56"/>
      <c r="FL191" s="56"/>
      <c r="FN191" s="56"/>
      <c r="FO191" s="56"/>
      <c r="FP191" s="56"/>
      <c r="FQ191" s="56"/>
      <c r="FR191" s="56"/>
      <c r="FS191" s="56"/>
      <c r="FT191" s="56"/>
      <c r="FU191" s="56"/>
      <c r="FV191" s="56"/>
      <c r="FX191" s="56"/>
      <c r="FY191" s="56"/>
      <c r="FZ191" s="56"/>
      <c r="GA191" s="56"/>
      <c r="GB191" s="56"/>
      <c r="GC191" s="56"/>
      <c r="GD191" s="56"/>
      <c r="GE191" s="56"/>
      <c r="GF191" s="56"/>
      <c r="GH191" s="56"/>
      <c r="GI191" s="56"/>
      <c r="GJ191" s="56"/>
      <c r="GK191" s="56"/>
      <c r="GL191" s="56"/>
      <c r="GM191" s="56"/>
      <c r="GN191" s="56"/>
      <c r="GO191" s="56"/>
      <c r="GP191" s="56"/>
      <c r="GR191" s="56"/>
      <c r="GS191" s="56"/>
      <c r="GT191" s="56"/>
      <c r="GU191" s="56"/>
      <c r="GV191" s="56"/>
      <c r="GW191" s="56"/>
      <c r="GX191" s="56"/>
      <c r="GY191" s="56"/>
      <c r="GZ191" s="56"/>
      <c r="HB191" s="56"/>
      <c r="HC191" s="56"/>
      <c r="HD191" s="56"/>
      <c r="HE191" s="56"/>
      <c r="HF191" s="56"/>
      <c r="HG191" s="56"/>
      <c r="HH191" s="56"/>
      <c r="HI191" s="56"/>
      <c r="HJ191" s="56"/>
      <c r="HL191" s="56"/>
      <c r="HM191" s="56"/>
      <c r="HN191" s="56"/>
      <c r="HO191" s="56"/>
      <c r="HP191" s="56"/>
      <c r="HQ191" s="56"/>
      <c r="HR191" s="56"/>
      <c r="HS191" s="56"/>
      <c r="HT191" s="56"/>
      <c r="HV191" s="56"/>
      <c r="HW191" s="56"/>
      <c r="HX191" s="56"/>
      <c r="HY191" s="56"/>
      <c r="HZ191" s="56"/>
      <c r="IA191" s="56"/>
      <c r="IB191" s="56"/>
      <c r="IC191" s="56"/>
      <c r="ID191" s="56"/>
      <c r="IF191" s="56"/>
      <c r="IG191" s="56"/>
      <c r="IH191" s="56"/>
      <c r="II191" s="56"/>
      <c r="IJ191" s="56"/>
      <c r="IK191" s="56"/>
      <c r="IL191" s="56"/>
      <c r="IM191" s="56"/>
      <c r="IN191" s="56"/>
      <c r="IP191" s="56"/>
      <c r="IQ191" s="56"/>
      <c r="IR191" s="56"/>
      <c r="IS191" s="56"/>
      <c r="IT191" s="56"/>
      <c r="IU191" s="56"/>
    </row>
    <row r="192" spans="1:255" ht="51.75" thickBot="1" x14ac:dyDescent="0.25">
      <c r="A192" s="46" t="s">
        <v>97</v>
      </c>
      <c r="B192" s="114" t="s">
        <v>16</v>
      </c>
      <c r="C192" s="114" t="s">
        <v>5</v>
      </c>
      <c r="D192" s="114" t="s">
        <v>23</v>
      </c>
      <c r="E192" s="118" t="s">
        <v>18</v>
      </c>
      <c r="F192" s="114" t="s">
        <v>19</v>
      </c>
      <c r="G192" s="114" t="s">
        <v>10</v>
      </c>
      <c r="H192" s="114" t="s">
        <v>13</v>
      </c>
      <c r="I192" s="115" t="s">
        <v>12</v>
      </c>
      <c r="J192" s="56"/>
      <c r="K192" s="56"/>
      <c r="L192" s="56"/>
      <c r="M192" s="56"/>
      <c r="N192" s="56"/>
      <c r="O192" s="56"/>
      <c r="P192" s="56"/>
      <c r="Q192" s="56"/>
      <c r="R192" s="56"/>
      <c r="T192" s="56"/>
      <c r="U192" s="56"/>
      <c r="V192" s="56"/>
      <c r="W192" s="56"/>
      <c r="X192" s="56"/>
      <c r="Y192" s="56"/>
      <c r="Z192" s="56"/>
      <c r="AA192" s="56"/>
      <c r="AB192" s="56"/>
      <c r="AD192" s="56"/>
      <c r="AE192" s="56"/>
      <c r="AF192" s="56"/>
      <c r="AG192" s="56"/>
      <c r="AH192" s="56"/>
      <c r="AI192" s="56"/>
      <c r="AJ192" s="56"/>
      <c r="AK192" s="56"/>
      <c r="AL192" s="56"/>
      <c r="AN192" s="56"/>
      <c r="AO192" s="56"/>
      <c r="AP192" s="56"/>
      <c r="AQ192" s="56"/>
      <c r="AR192" s="56"/>
      <c r="AS192" s="56"/>
      <c r="AT192" s="56"/>
      <c r="AU192" s="56"/>
      <c r="AV192" s="56"/>
      <c r="AX192" s="56"/>
      <c r="AY192" s="56"/>
      <c r="AZ192" s="56"/>
      <c r="BA192" s="56"/>
      <c r="BB192" s="56"/>
      <c r="BC192" s="56"/>
      <c r="BD192" s="56"/>
      <c r="BE192" s="56"/>
      <c r="BF192" s="56"/>
      <c r="BH192" s="56"/>
      <c r="BI192" s="56"/>
      <c r="BJ192" s="56"/>
      <c r="BK192" s="56"/>
      <c r="BL192" s="56"/>
      <c r="BM192" s="56"/>
      <c r="BN192" s="56"/>
      <c r="BO192" s="56"/>
      <c r="BP192" s="56"/>
      <c r="BR192" s="56"/>
      <c r="BS192" s="56"/>
      <c r="BT192" s="56"/>
      <c r="BU192" s="56"/>
      <c r="BV192" s="56"/>
      <c r="BW192" s="56"/>
      <c r="BX192" s="56"/>
      <c r="BY192" s="56"/>
      <c r="BZ192" s="56"/>
      <c r="CB192" s="56"/>
      <c r="CC192" s="56"/>
      <c r="CD192" s="56"/>
      <c r="CE192" s="56"/>
      <c r="CF192" s="56"/>
      <c r="CG192" s="56"/>
      <c r="CH192" s="56"/>
      <c r="CI192" s="56"/>
      <c r="CJ192" s="56"/>
      <c r="CL192" s="56"/>
      <c r="CM192" s="56"/>
      <c r="CN192" s="56"/>
      <c r="CO192" s="56"/>
      <c r="CP192" s="56"/>
      <c r="CQ192" s="56"/>
      <c r="CR192" s="56"/>
      <c r="CS192" s="56"/>
      <c r="CT192" s="56"/>
      <c r="CV192" s="56"/>
      <c r="CW192" s="56"/>
      <c r="CX192" s="56"/>
      <c r="CY192" s="56"/>
      <c r="CZ192" s="56"/>
      <c r="DA192" s="56"/>
      <c r="DB192" s="56"/>
      <c r="DC192" s="56"/>
      <c r="DD192" s="56"/>
      <c r="DF192" s="56"/>
      <c r="DG192" s="56"/>
      <c r="DH192" s="56"/>
      <c r="DI192" s="56"/>
      <c r="DJ192" s="56"/>
      <c r="DK192" s="56"/>
      <c r="DL192" s="56"/>
      <c r="DM192" s="56"/>
      <c r="DN192" s="56"/>
      <c r="DP192" s="56"/>
      <c r="DQ192" s="56"/>
      <c r="DR192" s="56"/>
      <c r="DS192" s="56"/>
      <c r="DT192" s="56"/>
      <c r="DU192" s="56"/>
      <c r="DV192" s="56"/>
      <c r="DW192" s="56"/>
      <c r="DX192" s="56"/>
      <c r="DZ192" s="56"/>
      <c r="EA192" s="56"/>
      <c r="EB192" s="56"/>
      <c r="EC192" s="56"/>
      <c r="ED192" s="56"/>
      <c r="EE192" s="56"/>
      <c r="EF192" s="56"/>
      <c r="EG192" s="56"/>
      <c r="EH192" s="56"/>
      <c r="EJ192" s="56"/>
      <c r="EK192" s="56"/>
      <c r="EL192" s="56"/>
      <c r="EM192" s="56"/>
      <c r="EN192" s="56"/>
      <c r="EO192" s="56"/>
      <c r="EP192" s="56"/>
      <c r="EQ192" s="56"/>
      <c r="ER192" s="56"/>
      <c r="ET192" s="56"/>
      <c r="EU192" s="56"/>
      <c r="EV192" s="56"/>
      <c r="EW192" s="56"/>
      <c r="EX192" s="56"/>
      <c r="EY192" s="56"/>
      <c r="EZ192" s="56"/>
      <c r="FA192" s="56"/>
      <c r="FB192" s="56"/>
      <c r="FD192" s="56"/>
      <c r="FE192" s="56"/>
      <c r="FF192" s="56"/>
      <c r="FG192" s="56"/>
      <c r="FH192" s="56"/>
      <c r="FI192" s="56"/>
      <c r="FJ192" s="56"/>
      <c r="FK192" s="56"/>
      <c r="FL192" s="56"/>
      <c r="FN192" s="56"/>
      <c r="FO192" s="56"/>
      <c r="FP192" s="56"/>
      <c r="FQ192" s="56"/>
      <c r="FR192" s="56"/>
      <c r="FS192" s="56"/>
      <c r="FT192" s="56"/>
      <c r="FU192" s="56"/>
      <c r="FV192" s="56"/>
      <c r="FX192" s="56"/>
      <c r="FY192" s="56"/>
      <c r="FZ192" s="56"/>
      <c r="GA192" s="56"/>
      <c r="GB192" s="56"/>
      <c r="GC192" s="56"/>
      <c r="GD192" s="56"/>
      <c r="GE192" s="56"/>
      <c r="GF192" s="56"/>
      <c r="GH192" s="56"/>
      <c r="GI192" s="56"/>
      <c r="GJ192" s="56"/>
      <c r="GK192" s="56"/>
      <c r="GL192" s="56"/>
      <c r="GM192" s="56"/>
      <c r="GN192" s="56"/>
      <c r="GO192" s="56"/>
      <c r="GP192" s="56"/>
      <c r="GR192" s="56"/>
      <c r="GS192" s="56"/>
      <c r="GT192" s="56"/>
      <c r="GU192" s="56"/>
      <c r="GV192" s="56"/>
      <c r="GW192" s="56"/>
      <c r="GX192" s="56"/>
      <c r="GY192" s="56"/>
      <c r="GZ192" s="56"/>
      <c r="HB192" s="56"/>
      <c r="HC192" s="56"/>
      <c r="HD192" s="56"/>
      <c r="HE192" s="56"/>
      <c r="HF192" s="56"/>
      <c r="HG192" s="56"/>
      <c r="HH192" s="56"/>
      <c r="HI192" s="56"/>
      <c r="HJ192" s="56"/>
      <c r="HL192" s="56"/>
      <c r="HM192" s="56"/>
      <c r="HN192" s="56"/>
      <c r="HO192" s="56"/>
      <c r="HP192" s="56"/>
      <c r="HQ192" s="56"/>
      <c r="HR192" s="56"/>
      <c r="HS192" s="56"/>
      <c r="HT192" s="56"/>
      <c r="HV192" s="56"/>
      <c r="HW192" s="56"/>
      <c r="HX192" s="56"/>
      <c r="HY192" s="56"/>
      <c r="HZ192" s="56"/>
      <c r="IA192" s="56"/>
      <c r="IB192" s="56"/>
      <c r="IC192" s="56"/>
      <c r="ID192" s="56"/>
      <c r="IF192" s="56"/>
      <c r="IG192" s="56"/>
      <c r="IH192" s="56"/>
      <c r="II192" s="56"/>
      <c r="IJ192" s="56"/>
      <c r="IK192" s="56"/>
      <c r="IL192" s="56"/>
      <c r="IM192" s="56"/>
      <c r="IN192" s="56"/>
      <c r="IP192" s="56"/>
      <c r="IQ192" s="56"/>
      <c r="IR192" s="56"/>
      <c r="IS192" s="56"/>
      <c r="IT192" s="56"/>
      <c r="IU192" s="56"/>
    </row>
    <row r="193" spans="1:9" ht="26.25" thickBot="1" x14ac:dyDescent="0.25">
      <c r="A193" s="117" t="s">
        <v>2277</v>
      </c>
      <c r="B193" s="164"/>
      <c r="C193" s="85" t="s">
        <v>87</v>
      </c>
      <c r="D193" s="238"/>
      <c r="E193" s="239"/>
      <c r="F193" s="238"/>
      <c r="G193" s="239"/>
      <c r="H193" s="255"/>
      <c r="I193" s="256">
        <v>53317.07</v>
      </c>
    </row>
    <row r="194" spans="1:9" ht="13.5" thickBot="1" x14ac:dyDescent="0.25">
      <c r="A194" s="46"/>
      <c r="B194" s="76">
        <f>SUM(B193:B193)</f>
        <v>0</v>
      </c>
      <c r="C194" s="75"/>
      <c r="D194" s="76"/>
      <c r="E194" s="77"/>
      <c r="F194" s="75"/>
      <c r="G194" s="75"/>
      <c r="H194" s="76" t="s">
        <v>17</v>
      </c>
      <c r="I194" s="76">
        <f>SUM(I193:I193)</f>
        <v>53317.07</v>
      </c>
    </row>
    <row r="195" spans="1:9" ht="32.25" thickBot="1" x14ac:dyDescent="0.25">
      <c r="A195" s="134" t="s">
        <v>96</v>
      </c>
      <c r="B195" s="114" t="s">
        <v>16</v>
      </c>
      <c r="C195" s="114" t="s">
        <v>5</v>
      </c>
      <c r="D195" s="114" t="s">
        <v>23</v>
      </c>
      <c r="E195" s="279" t="s">
        <v>18</v>
      </c>
      <c r="F195" s="114" t="s">
        <v>19</v>
      </c>
      <c r="G195" s="114" t="s">
        <v>10</v>
      </c>
      <c r="H195" s="114" t="s">
        <v>13</v>
      </c>
      <c r="I195" s="115" t="s">
        <v>12</v>
      </c>
    </row>
    <row r="196" spans="1:9" ht="13.5" thickBot="1" x14ac:dyDescent="0.25">
      <c r="A196" s="206"/>
      <c r="B196" s="185"/>
      <c r="C196" s="70" t="s">
        <v>87</v>
      </c>
      <c r="D196" s="163"/>
      <c r="E196" s="53"/>
      <c r="F196" s="53"/>
      <c r="G196" s="53"/>
      <c r="H196" s="153"/>
      <c r="I196" s="471">
        <v>75315.17</v>
      </c>
    </row>
    <row r="197" spans="1:9" ht="13.5" thickBot="1" x14ac:dyDescent="0.25">
      <c r="A197" s="134"/>
      <c r="B197" s="271"/>
      <c r="C197" s="75"/>
      <c r="D197" s="76"/>
      <c r="E197" s="77"/>
      <c r="F197" s="75"/>
      <c r="G197" s="75"/>
      <c r="H197" s="76"/>
      <c r="I197" s="78">
        <f>SUM(I196)</f>
        <v>75315.17</v>
      </c>
    </row>
    <row r="198" spans="1:9" x14ac:dyDescent="0.2">
      <c r="A198" s="9"/>
      <c r="B198" s="9"/>
      <c r="C198" s="9"/>
      <c r="D198" s="9"/>
      <c r="E198" s="9"/>
      <c r="F198" s="20"/>
      <c r="G198" s="20"/>
      <c r="H198" s="20"/>
      <c r="I198" s="20"/>
    </row>
    <row r="199" spans="1:9" ht="12.75" customHeight="1" x14ac:dyDescent="0.2">
      <c r="A199" s="21" t="s">
        <v>21</v>
      </c>
      <c r="B199" s="22"/>
      <c r="C199" s="23"/>
      <c r="D199" s="4" t="s">
        <v>9</v>
      </c>
      <c r="E199" s="4" t="s">
        <v>6</v>
      </c>
      <c r="F199" s="119" t="s">
        <v>7</v>
      </c>
    </row>
    <row r="200" spans="1:9" ht="12.75" customHeight="1" x14ac:dyDescent="0.2">
      <c r="A200" s="642" t="s">
        <v>15</v>
      </c>
      <c r="B200" s="643"/>
      <c r="C200" s="25"/>
      <c r="D200" s="26">
        <f>B27</f>
        <v>129651.33145900001</v>
      </c>
      <c r="E200" s="26">
        <f>I27</f>
        <v>3608.038</v>
      </c>
      <c r="F200" s="120">
        <f>D200+E200</f>
        <v>133259.36945900001</v>
      </c>
    </row>
    <row r="201" spans="1:9" ht="12.75" customHeight="1" x14ac:dyDescent="0.2">
      <c r="A201" s="642" t="s">
        <v>1067</v>
      </c>
      <c r="B201" s="643"/>
      <c r="C201" s="25"/>
      <c r="D201" s="26">
        <f>B117</f>
        <v>184640.79719999997</v>
      </c>
      <c r="E201" s="26">
        <f>I117</f>
        <v>24360.895000000008</v>
      </c>
      <c r="F201" s="120">
        <f>D201+E201</f>
        <v>209001.69219999999</v>
      </c>
    </row>
    <row r="202" spans="1:9" ht="12.75" customHeight="1" x14ac:dyDescent="0.2">
      <c r="A202" s="642" t="s">
        <v>14</v>
      </c>
      <c r="B202" s="643"/>
      <c r="C202" s="25"/>
      <c r="D202" s="26">
        <f>B136</f>
        <v>59191.287699999993</v>
      </c>
      <c r="E202" s="26">
        <f>I136</f>
        <v>342.48</v>
      </c>
      <c r="F202" s="120">
        <f>D202+E202</f>
        <v>59533.767699999997</v>
      </c>
    </row>
    <row r="203" spans="1:9" ht="12.75" customHeight="1" x14ac:dyDescent="0.2">
      <c r="A203" s="642" t="s">
        <v>146</v>
      </c>
      <c r="B203" s="643"/>
      <c r="C203" s="25"/>
      <c r="D203" s="26">
        <f>B151</f>
        <v>96818.496200000009</v>
      </c>
      <c r="E203" s="26">
        <f>I151</f>
        <v>1406.32</v>
      </c>
      <c r="F203" s="120">
        <f>D203+E203</f>
        <v>98224.816200000016</v>
      </c>
      <c r="G203" s="56"/>
    </row>
    <row r="204" spans="1:9" ht="12.75" customHeight="1" x14ac:dyDescent="0.2">
      <c r="A204" s="642" t="s">
        <v>26</v>
      </c>
      <c r="B204" s="643"/>
      <c r="C204" s="25"/>
      <c r="D204" s="26">
        <f>B191</f>
        <v>46378.68</v>
      </c>
      <c r="E204" s="26">
        <f>I191</f>
        <v>2372.29</v>
      </c>
      <c r="F204" s="120">
        <f>D204+E204</f>
        <v>48750.97</v>
      </c>
      <c r="G204" s="56"/>
    </row>
    <row r="205" spans="1:9" ht="12.75" customHeight="1" x14ac:dyDescent="0.2">
      <c r="A205" s="646" t="s">
        <v>69</v>
      </c>
      <c r="B205" s="647"/>
      <c r="C205" s="245"/>
      <c r="D205" s="246"/>
      <c r="E205" s="246"/>
      <c r="F205" s="242">
        <f>F206+F209+F210+F211+F212+F207+F208</f>
        <v>156902.00999999998</v>
      </c>
      <c r="G205" s="56"/>
    </row>
    <row r="206" spans="1:9" ht="12.75" customHeight="1" x14ac:dyDescent="0.2">
      <c r="A206" s="644" t="s">
        <v>82</v>
      </c>
      <c r="B206" s="645"/>
      <c r="C206" s="25"/>
      <c r="D206" s="26"/>
      <c r="E206" s="26"/>
      <c r="F206" s="120">
        <f>I165</f>
        <v>15800.550000000003</v>
      </c>
      <c r="G206" s="56"/>
    </row>
    <row r="207" spans="1:9" ht="59.45" customHeight="1" x14ac:dyDescent="0.2">
      <c r="A207" s="650" t="s">
        <v>2275</v>
      </c>
      <c r="B207" s="651"/>
      <c r="C207" s="25"/>
      <c r="D207" s="26"/>
      <c r="E207" s="26"/>
      <c r="F207" s="120">
        <f>I168</f>
        <v>287.13</v>
      </c>
      <c r="G207" s="56"/>
    </row>
    <row r="208" spans="1:9" ht="44.45" customHeight="1" x14ac:dyDescent="0.2">
      <c r="A208" s="650" t="s">
        <v>2276</v>
      </c>
      <c r="B208" s="651"/>
      <c r="C208" s="25"/>
      <c r="D208" s="26"/>
      <c r="E208" s="26"/>
      <c r="F208" s="120">
        <f>I171</f>
        <v>1676.83</v>
      </c>
      <c r="G208" s="56"/>
    </row>
    <row r="209" spans="1:7" ht="12.75" customHeight="1" x14ac:dyDescent="0.2">
      <c r="A209" s="642" t="s">
        <v>2270</v>
      </c>
      <c r="B209" s="643"/>
      <c r="C209" s="25"/>
      <c r="D209" s="26"/>
      <c r="E209" s="26"/>
      <c r="F209" s="120">
        <f>I172</f>
        <v>111881.94</v>
      </c>
      <c r="G209" s="56"/>
    </row>
    <row r="210" spans="1:7" ht="12.75" customHeight="1" x14ac:dyDescent="0.2">
      <c r="A210" s="644" t="s">
        <v>84</v>
      </c>
      <c r="B210" s="645"/>
      <c r="C210" s="25"/>
      <c r="D210" s="26"/>
      <c r="E210" s="26"/>
      <c r="F210" s="120">
        <f>I173</f>
        <v>10553.3</v>
      </c>
      <c r="G210" s="56"/>
    </row>
    <row r="211" spans="1:7" ht="12.75" customHeight="1" x14ac:dyDescent="0.2">
      <c r="A211" s="644" t="s">
        <v>86</v>
      </c>
      <c r="B211" s="645"/>
      <c r="C211" s="25"/>
      <c r="D211" s="26"/>
      <c r="E211" s="26"/>
      <c r="F211" s="120">
        <f>I174</f>
        <v>9634.49</v>
      </c>
      <c r="G211" s="56"/>
    </row>
    <row r="212" spans="1:7" ht="12.75" customHeight="1" x14ac:dyDescent="0.2">
      <c r="A212" s="644" t="s">
        <v>88</v>
      </c>
      <c r="B212" s="645"/>
      <c r="C212" s="25"/>
      <c r="D212" s="26"/>
      <c r="E212" s="26"/>
      <c r="F212" s="120">
        <f>I175</f>
        <v>7067.77</v>
      </c>
      <c r="G212" s="56"/>
    </row>
    <row r="213" spans="1:7" ht="29.45" customHeight="1" x14ac:dyDescent="0.2">
      <c r="A213" s="650" t="s">
        <v>2</v>
      </c>
      <c r="B213" s="651"/>
      <c r="C213" s="25"/>
      <c r="D213" s="26">
        <f>B194</f>
        <v>0</v>
      </c>
      <c r="E213" s="26"/>
      <c r="F213" s="120">
        <f>D213+E213+I194</f>
        <v>53317.07</v>
      </c>
      <c r="G213" s="56"/>
    </row>
    <row r="214" spans="1:7" ht="25.15" customHeight="1" x14ac:dyDescent="0.2">
      <c r="A214" s="650" t="s">
        <v>96</v>
      </c>
      <c r="B214" s="651"/>
      <c r="C214" s="25"/>
      <c r="D214" s="26"/>
      <c r="E214" s="26"/>
      <c r="F214" s="120">
        <f>I197</f>
        <v>75315.17</v>
      </c>
      <c r="G214" s="56"/>
    </row>
    <row r="215" spans="1:7" ht="12.75" customHeight="1" x14ac:dyDescent="0.2">
      <c r="A215" s="648" t="s">
        <v>22</v>
      </c>
      <c r="B215" s="649"/>
      <c r="C215" s="27"/>
      <c r="D215" s="28">
        <f>SUM(D200:D213)</f>
        <v>516680.59255899995</v>
      </c>
      <c r="E215" s="28">
        <f>SUM(E200:E204)</f>
        <v>32090.023000000008</v>
      </c>
      <c r="F215" s="121">
        <f>F200+F201+F202+F203+F204+F205+F213+F214</f>
        <v>834304.86555899994</v>
      </c>
    </row>
  </sheetData>
  <autoFilter ref="A5:I191"/>
  <mergeCells count="65">
    <mergeCell ref="C6:C7"/>
    <mergeCell ref="D6:D7"/>
    <mergeCell ref="B6:B7"/>
    <mergeCell ref="B29:B45"/>
    <mergeCell ref="C29:C45"/>
    <mergeCell ref="A9:A12"/>
    <mergeCell ref="C9:C12"/>
    <mergeCell ref="D9:D12"/>
    <mergeCell ref="B17:B19"/>
    <mergeCell ref="C23:C25"/>
    <mergeCell ref="G1:H1"/>
    <mergeCell ref="G2:H2"/>
    <mergeCell ref="A1:B1"/>
    <mergeCell ref="A29:A32"/>
    <mergeCell ref="D29:D32"/>
    <mergeCell ref="B9:B12"/>
    <mergeCell ref="A17:A19"/>
    <mergeCell ref="C17:C19"/>
    <mergeCell ref="D17:D19"/>
    <mergeCell ref="A6:A7"/>
    <mergeCell ref="C92:C115"/>
    <mergeCell ref="B92:B115"/>
    <mergeCell ref="D89:D90"/>
    <mergeCell ref="B89:B90"/>
    <mergeCell ref="A201:B201"/>
    <mergeCell ref="A200:B200"/>
    <mergeCell ref="A132:A135"/>
    <mergeCell ref="D93:D97"/>
    <mergeCell ref="C89:C90"/>
    <mergeCell ref="A98:A112"/>
    <mergeCell ref="A202:B202"/>
    <mergeCell ref="A33:A44"/>
    <mergeCell ref="A153:A165"/>
    <mergeCell ref="A204:B204"/>
    <mergeCell ref="A81:A86"/>
    <mergeCell ref="A51:A79"/>
    <mergeCell ref="B51:B80"/>
    <mergeCell ref="A203:B203"/>
    <mergeCell ref="A89:A90"/>
    <mergeCell ref="A212:B212"/>
    <mergeCell ref="A210:B210"/>
    <mergeCell ref="A208:B208"/>
    <mergeCell ref="A206:B206"/>
    <mergeCell ref="A209:B209"/>
    <mergeCell ref="A207:B207"/>
    <mergeCell ref="D81:D86"/>
    <mergeCell ref="D51:D79"/>
    <mergeCell ref="C51:C80"/>
    <mergeCell ref="B81:B87"/>
    <mergeCell ref="C81:C87"/>
    <mergeCell ref="A215:B215"/>
    <mergeCell ref="A211:B211"/>
    <mergeCell ref="A213:B213"/>
    <mergeCell ref="A205:B205"/>
    <mergeCell ref="A214:B214"/>
    <mergeCell ref="D98:D112"/>
    <mergeCell ref="A113:A115"/>
    <mergeCell ref="A166:A168"/>
    <mergeCell ref="A169:A171"/>
    <mergeCell ref="D113:D115"/>
    <mergeCell ref="D24:D25"/>
    <mergeCell ref="B23:B25"/>
    <mergeCell ref="A93:A97"/>
    <mergeCell ref="A23:A25"/>
    <mergeCell ref="D33:D44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65"/>
  <dimension ref="A1:IU209"/>
  <sheetViews>
    <sheetView topLeftCell="A176" zoomScaleNormal="100" workbookViewId="0">
      <selection activeCell="B130" sqref="B130"/>
    </sheetView>
  </sheetViews>
  <sheetFormatPr defaultRowHeight="12.75" customHeight="1" x14ac:dyDescent="0.2"/>
  <cols>
    <col min="1" max="1" width="26.42578125" customWidth="1"/>
    <col min="2" max="2" width="11.7109375" customWidth="1"/>
    <col min="3" max="3" width="13" customWidth="1"/>
    <col min="4" max="4" width="14.140625" customWidth="1"/>
    <col min="5" max="5" width="26.28515625" customWidth="1"/>
    <col min="6" max="6" width="12" customWidth="1"/>
    <col min="7" max="7" width="7.28515625" customWidth="1"/>
    <col min="8" max="8" width="12.85546875" customWidth="1"/>
    <col min="9" max="9" width="13.85546875" customWidth="1"/>
  </cols>
  <sheetData>
    <row r="1" spans="1:9" ht="12.75" customHeight="1" x14ac:dyDescent="0.2">
      <c r="A1" s="708" t="s">
        <v>85</v>
      </c>
      <c r="B1" s="70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1933.2</v>
      </c>
      <c r="E2" s="5">
        <v>565144.63</v>
      </c>
      <c r="F2" s="6">
        <v>517734.16</v>
      </c>
      <c r="G2" s="640">
        <f>E2-F2</f>
        <v>47410.47000000003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49</v>
      </c>
      <c r="E3" s="1">
        <v>11</v>
      </c>
      <c r="F3" s="1"/>
      <c r="G3" s="1"/>
      <c r="H3" s="1" t="s">
        <v>25</v>
      </c>
      <c r="I3" s="8">
        <f>F2-F209</f>
        <v>-56343.331000000064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51.7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x14ac:dyDescent="0.2">
      <c r="A6" s="260"/>
      <c r="B6" s="33">
        <v>4642.13</v>
      </c>
      <c r="C6" s="33" t="s">
        <v>66</v>
      </c>
      <c r="D6" s="262"/>
      <c r="E6" s="35"/>
      <c r="F6" s="35"/>
      <c r="G6" s="35"/>
      <c r="H6" s="36"/>
      <c r="I6" s="43">
        <f t="shared" ref="I6:I27" si="0">G6*H6</f>
        <v>0</v>
      </c>
    </row>
    <row r="7" spans="1:9" ht="12.75" customHeight="1" x14ac:dyDescent="0.2">
      <c r="A7" s="263"/>
      <c r="B7" s="13">
        <v>5045.3599999999997</v>
      </c>
      <c r="C7" s="33" t="s">
        <v>67</v>
      </c>
      <c r="D7" s="265"/>
      <c r="E7" s="15"/>
      <c r="F7" s="15"/>
      <c r="G7" s="15"/>
      <c r="H7" s="16"/>
      <c r="I7" s="43">
        <f t="shared" si="0"/>
        <v>0</v>
      </c>
    </row>
    <row r="8" spans="1:9" ht="12.75" customHeight="1" x14ac:dyDescent="0.2">
      <c r="A8" s="263"/>
      <c r="B8" s="13">
        <v>7032.0010000000002</v>
      </c>
      <c r="C8" s="33" t="s">
        <v>70</v>
      </c>
      <c r="D8" s="265"/>
      <c r="E8" s="15"/>
      <c r="F8" s="15"/>
      <c r="G8" s="15"/>
      <c r="H8" s="16"/>
      <c r="I8" s="43">
        <f t="shared" si="0"/>
        <v>0</v>
      </c>
    </row>
    <row r="9" spans="1:9" ht="12.75" customHeight="1" x14ac:dyDescent="0.2">
      <c r="A9" s="263"/>
      <c r="B9" s="13">
        <v>5998.43</v>
      </c>
      <c r="C9" s="33" t="s">
        <v>72</v>
      </c>
      <c r="D9" s="265"/>
      <c r="E9" s="15"/>
      <c r="F9" s="15"/>
      <c r="G9" s="15"/>
      <c r="H9" s="16"/>
      <c r="I9" s="43">
        <f t="shared" si="0"/>
        <v>0</v>
      </c>
    </row>
    <row r="10" spans="1:9" ht="12.75" customHeight="1" x14ac:dyDescent="0.2">
      <c r="A10" s="263"/>
      <c r="B10" s="13">
        <v>5447.08</v>
      </c>
      <c r="C10" s="33" t="s">
        <v>73</v>
      </c>
      <c r="D10" s="265"/>
      <c r="E10" s="15"/>
      <c r="F10" s="15"/>
      <c r="G10" s="15"/>
      <c r="H10" s="16"/>
      <c r="I10" s="43">
        <f t="shared" si="0"/>
        <v>0</v>
      </c>
    </row>
    <row r="11" spans="1:9" ht="12.75" customHeight="1" x14ac:dyDescent="0.2">
      <c r="A11" s="263"/>
      <c r="B11" s="13">
        <v>6480.65</v>
      </c>
      <c r="C11" s="33" t="s">
        <v>74</v>
      </c>
      <c r="D11" s="265"/>
      <c r="E11" s="15"/>
      <c r="F11" s="15"/>
      <c r="G11" s="15"/>
      <c r="H11" s="16"/>
      <c r="I11" s="43">
        <f t="shared" si="0"/>
        <v>0</v>
      </c>
    </row>
    <row r="12" spans="1:9" ht="12.75" customHeight="1" x14ac:dyDescent="0.2">
      <c r="A12" s="263"/>
      <c r="B12" s="13">
        <v>5250.28</v>
      </c>
      <c r="C12" s="33" t="s">
        <v>75</v>
      </c>
      <c r="D12" s="265"/>
      <c r="E12" s="15"/>
      <c r="F12" s="15"/>
      <c r="G12" s="15"/>
      <c r="H12" s="16"/>
      <c r="I12" s="43">
        <f t="shared" si="0"/>
        <v>0</v>
      </c>
    </row>
    <row r="13" spans="1:9" ht="12.75" customHeight="1" x14ac:dyDescent="0.2">
      <c r="A13" s="263"/>
      <c r="B13" s="13">
        <v>7382.67</v>
      </c>
      <c r="C13" s="33" t="s">
        <v>76</v>
      </c>
      <c r="D13" s="265"/>
      <c r="E13" s="15"/>
      <c r="F13" s="15"/>
      <c r="G13" s="15"/>
      <c r="H13" s="16"/>
      <c r="I13" s="43">
        <f t="shared" si="0"/>
        <v>0</v>
      </c>
    </row>
    <row r="14" spans="1:9" x14ac:dyDescent="0.2">
      <c r="A14" s="11"/>
      <c r="B14" s="13">
        <v>7365.54</v>
      </c>
      <c r="C14" s="33" t="s">
        <v>77</v>
      </c>
      <c r="D14" s="265"/>
      <c r="E14" s="15"/>
      <c r="F14" s="15"/>
      <c r="G14" s="15"/>
      <c r="H14" s="16"/>
      <c r="I14" s="43">
        <f t="shared" si="0"/>
        <v>0</v>
      </c>
    </row>
    <row r="15" spans="1:9" ht="12.75" customHeight="1" thickBot="1" x14ac:dyDescent="0.25">
      <c r="A15" s="308"/>
      <c r="B15" s="71">
        <v>10919.8</v>
      </c>
      <c r="C15" s="70" t="s">
        <v>78</v>
      </c>
      <c r="D15" s="309"/>
      <c r="E15" s="73"/>
      <c r="F15" s="73"/>
      <c r="G15" s="73"/>
      <c r="H15" s="74"/>
      <c r="I15" s="201">
        <f t="shared" si="0"/>
        <v>0</v>
      </c>
    </row>
    <row r="16" spans="1:9" ht="12.75" customHeight="1" x14ac:dyDescent="0.2">
      <c r="A16" s="622" t="s">
        <v>1866</v>
      </c>
      <c r="B16" s="625">
        <v>8959.2199999999993</v>
      </c>
      <c r="C16" s="625" t="s">
        <v>79</v>
      </c>
      <c r="D16" s="627" t="s">
        <v>111</v>
      </c>
      <c r="E16" s="37" t="s">
        <v>1867</v>
      </c>
      <c r="F16" s="37" t="s">
        <v>99</v>
      </c>
      <c r="G16" s="37">
        <v>1</v>
      </c>
      <c r="H16" s="38">
        <v>283</v>
      </c>
      <c r="I16" s="39">
        <f t="shared" si="0"/>
        <v>283</v>
      </c>
    </row>
    <row r="17" spans="1:9" ht="12.75" customHeight="1" x14ac:dyDescent="0.2">
      <c r="A17" s="623"/>
      <c r="B17" s="632"/>
      <c r="C17" s="632"/>
      <c r="D17" s="628"/>
      <c r="E17" s="15" t="s">
        <v>1753</v>
      </c>
      <c r="F17" s="15" t="s">
        <v>99</v>
      </c>
      <c r="G17" s="15">
        <v>1</v>
      </c>
      <c r="H17" s="16">
        <v>345</v>
      </c>
      <c r="I17" s="43">
        <f t="shared" si="0"/>
        <v>345</v>
      </c>
    </row>
    <row r="18" spans="1:9" x14ac:dyDescent="0.2">
      <c r="A18" s="623"/>
      <c r="B18" s="632"/>
      <c r="C18" s="632"/>
      <c r="D18" s="628"/>
      <c r="E18" s="15" t="s">
        <v>1868</v>
      </c>
      <c r="F18" s="15" t="s">
        <v>99</v>
      </c>
      <c r="G18" s="15">
        <v>2</v>
      </c>
      <c r="H18" s="16">
        <v>170</v>
      </c>
      <c r="I18" s="43">
        <f t="shared" si="0"/>
        <v>340</v>
      </c>
    </row>
    <row r="19" spans="1:9" x14ac:dyDescent="0.2">
      <c r="A19" s="623"/>
      <c r="B19" s="632"/>
      <c r="C19" s="632"/>
      <c r="D19" s="628"/>
      <c r="E19" s="15" t="s">
        <v>1869</v>
      </c>
      <c r="F19" s="15" t="s">
        <v>99</v>
      </c>
      <c r="G19" s="15">
        <v>2</v>
      </c>
      <c r="H19" s="16">
        <v>6</v>
      </c>
      <c r="I19" s="43">
        <f t="shared" si="0"/>
        <v>12</v>
      </c>
    </row>
    <row r="20" spans="1:9" x14ac:dyDescent="0.2">
      <c r="A20" s="623"/>
      <c r="B20" s="632"/>
      <c r="C20" s="632"/>
      <c r="D20" s="628"/>
      <c r="E20" s="15" t="s">
        <v>1219</v>
      </c>
      <c r="F20" s="15" t="s">
        <v>99</v>
      </c>
      <c r="G20" s="15">
        <v>2</v>
      </c>
      <c r="H20" s="16">
        <v>45</v>
      </c>
      <c r="I20" s="43">
        <f t="shared" si="0"/>
        <v>90</v>
      </c>
    </row>
    <row r="21" spans="1:9" x14ac:dyDescent="0.2">
      <c r="A21" s="623"/>
      <c r="B21" s="632"/>
      <c r="C21" s="632"/>
      <c r="D21" s="628"/>
      <c r="E21" s="15" t="s">
        <v>502</v>
      </c>
      <c r="F21" s="15" t="s">
        <v>100</v>
      </c>
      <c r="G21" s="15">
        <v>0.2</v>
      </c>
      <c r="H21" s="16">
        <v>68</v>
      </c>
      <c r="I21" s="43">
        <f t="shared" si="0"/>
        <v>13.600000000000001</v>
      </c>
    </row>
    <row r="22" spans="1:9" x14ac:dyDescent="0.2">
      <c r="A22" s="623"/>
      <c r="B22" s="632"/>
      <c r="C22" s="632"/>
      <c r="D22" s="628"/>
      <c r="E22" s="15" t="s">
        <v>151</v>
      </c>
      <c r="F22" s="15" t="s">
        <v>100</v>
      </c>
      <c r="G22" s="15">
        <v>0.15</v>
      </c>
      <c r="H22" s="16">
        <v>76</v>
      </c>
      <c r="I22" s="43">
        <f t="shared" si="0"/>
        <v>11.4</v>
      </c>
    </row>
    <row r="23" spans="1:9" x14ac:dyDescent="0.2">
      <c r="A23" s="623"/>
      <c r="B23" s="632"/>
      <c r="C23" s="632"/>
      <c r="D23" s="628"/>
      <c r="E23" s="15" t="s">
        <v>1518</v>
      </c>
      <c r="F23" s="15" t="s">
        <v>100</v>
      </c>
      <c r="G23" s="15">
        <v>0.2</v>
      </c>
      <c r="H23" s="16">
        <v>170</v>
      </c>
      <c r="I23" s="43">
        <f t="shared" si="0"/>
        <v>34</v>
      </c>
    </row>
    <row r="24" spans="1:9" x14ac:dyDescent="0.2">
      <c r="A24" s="623"/>
      <c r="B24" s="632"/>
      <c r="C24" s="632"/>
      <c r="D24" s="628"/>
      <c r="E24" s="15" t="s">
        <v>1870</v>
      </c>
      <c r="F24" s="15" t="s">
        <v>99</v>
      </c>
      <c r="G24" s="15">
        <v>6</v>
      </c>
      <c r="H24" s="16">
        <v>15</v>
      </c>
      <c r="I24" s="43">
        <f t="shared" si="0"/>
        <v>90</v>
      </c>
    </row>
    <row r="25" spans="1:9" x14ac:dyDescent="0.2">
      <c r="A25" s="623"/>
      <c r="B25" s="632"/>
      <c r="C25" s="632"/>
      <c r="D25" s="628"/>
      <c r="E25" s="15" t="s">
        <v>1585</v>
      </c>
      <c r="F25" s="15" t="s">
        <v>99</v>
      </c>
      <c r="G25" s="15">
        <v>2</v>
      </c>
      <c r="H25" s="16">
        <v>40</v>
      </c>
      <c r="I25" s="43">
        <f t="shared" si="0"/>
        <v>80</v>
      </c>
    </row>
    <row r="26" spans="1:9" ht="13.5" thickBot="1" x14ac:dyDescent="0.25">
      <c r="A26" s="624"/>
      <c r="B26" s="626"/>
      <c r="C26" s="626"/>
      <c r="D26" s="629"/>
      <c r="E26" s="40" t="s">
        <v>496</v>
      </c>
      <c r="F26" s="40" t="s">
        <v>104</v>
      </c>
      <c r="G26" s="40">
        <v>1</v>
      </c>
      <c r="H26" s="41">
        <v>430</v>
      </c>
      <c r="I26" s="42">
        <f t="shared" si="0"/>
        <v>430</v>
      </c>
    </row>
    <row r="27" spans="1:9" ht="13.5" thickBot="1" x14ac:dyDescent="0.25">
      <c r="A27" s="260"/>
      <c r="B27" s="33">
        <v>9054.15</v>
      </c>
      <c r="C27" s="33" t="s">
        <v>80</v>
      </c>
      <c r="D27" s="262"/>
      <c r="E27" s="35"/>
      <c r="F27" s="35"/>
      <c r="G27" s="35"/>
      <c r="H27" s="36"/>
      <c r="I27" s="43">
        <f t="shared" si="0"/>
        <v>0</v>
      </c>
    </row>
    <row r="28" spans="1:9" ht="13.5" thickBot="1" x14ac:dyDescent="0.25">
      <c r="A28" s="440"/>
      <c r="B28" s="85"/>
      <c r="C28" s="85" t="s">
        <v>87</v>
      </c>
      <c r="D28" s="441"/>
      <c r="E28" s="47"/>
      <c r="F28" s="47"/>
      <c r="G28" s="47"/>
      <c r="H28" s="48"/>
      <c r="I28" s="49">
        <v>769.75</v>
      </c>
    </row>
    <row r="29" spans="1:9" ht="12.75" customHeight="1" thickBot="1" x14ac:dyDescent="0.25">
      <c r="A29" s="312"/>
      <c r="B29" s="373">
        <f>SUM(B6:B27)</f>
        <v>83577.311000000002</v>
      </c>
      <c r="C29" s="224"/>
      <c r="D29" s="223"/>
      <c r="E29" s="225"/>
      <c r="F29" s="224"/>
      <c r="G29" s="224"/>
      <c r="H29" s="226" t="s">
        <v>17</v>
      </c>
      <c r="I29" s="346">
        <f>SUM(I6:I28)</f>
        <v>2498.75</v>
      </c>
    </row>
    <row r="30" spans="1:9" ht="77.25" thickBot="1" x14ac:dyDescent="0.25">
      <c r="A30" s="134" t="s">
        <v>1066</v>
      </c>
      <c r="B30" s="114" t="s">
        <v>16</v>
      </c>
      <c r="C30" s="114" t="s">
        <v>5</v>
      </c>
      <c r="D30" s="114" t="s">
        <v>23</v>
      </c>
      <c r="E30" s="118" t="s">
        <v>18</v>
      </c>
      <c r="F30" s="114" t="s">
        <v>19</v>
      </c>
      <c r="G30" s="114" t="s">
        <v>10</v>
      </c>
      <c r="H30" s="114" t="s">
        <v>13</v>
      </c>
      <c r="I30" s="115" t="s">
        <v>12</v>
      </c>
    </row>
    <row r="31" spans="1:9" ht="12.75" customHeight="1" x14ac:dyDescent="0.2">
      <c r="A31" s="622" t="s">
        <v>107</v>
      </c>
      <c r="B31" s="625">
        <v>7838.51</v>
      </c>
      <c r="C31" s="625" t="s">
        <v>66</v>
      </c>
      <c r="D31" s="633" t="s">
        <v>234</v>
      </c>
      <c r="E31" s="37" t="s">
        <v>235</v>
      </c>
      <c r="F31" s="37" t="s">
        <v>101</v>
      </c>
      <c r="G31" s="37">
        <v>4</v>
      </c>
      <c r="H31" s="38">
        <v>144.69999999999999</v>
      </c>
      <c r="I31" s="39">
        <f t="shared" ref="I31:I109" si="1">G31*H31</f>
        <v>578.79999999999995</v>
      </c>
    </row>
    <row r="32" spans="1:9" ht="12.75" customHeight="1" x14ac:dyDescent="0.2">
      <c r="A32" s="623"/>
      <c r="B32" s="632"/>
      <c r="C32" s="632"/>
      <c r="D32" s="634"/>
      <c r="E32" s="15" t="s">
        <v>131</v>
      </c>
      <c r="F32" s="15" t="s">
        <v>101</v>
      </c>
      <c r="G32" s="15">
        <v>2</v>
      </c>
      <c r="H32" s="16">
        <v>40.880000000000003</v>
      </c>
      <c r="I32" s="43">
        <f t="shared" si="1"/>
        <v>81.760000000000005</v>
      </c>
    </row>
    <row r="33" spans="1:9" ht="12.75" customHeight="1" x14ac:dyDescent="0.2">
      <c r="A33" s="623"/>
      <c r="B33" s="632"/>
      <c r="C33" s="632"/>
      <c r="D33" s="634"/>
      <c r="E33" s="15" t="s">
        <v>236</v>
      </c>
      <c r="F33" s="15" t="s">
        <v>99</v>
      </c>
      <c r="G33" s="15">
        <v>2</v>
      </c>
      <c r="H33" s="16">
        <v>11.1</v>
      </c>
      <c r="I33" s="43">
        <f t="shared" si="1"/>
        <v>22.2</v>
      </c>
    </row>
    <row r="34" spans="1:9" ht="12.75" customHeight="1" x14ac:dyDescent="0.2">
      <c r="A34" s="623"/>
      <c r="B34" s="632"/>
      <c r="C34" s="632"/>
      <c r="D34" s="634"/>
      <c r="E34" s="15" t="s">
        <v>237</v>
      </c>
      <c r="F34" s="15" t="s">
        <v>99</v>
      </c>
      <c r="G34" s="15">
        <v>1</v>
      </c>
      <c r="H34" s="16">
        <v>18.72</v>
      </c>
      <c r="I34" s="43">
        <f t="shared" si="1"/>
        <v>18.72</v>
      </c>
    </row>
    <row r="35" spans="1:9" x14ac:dyDescent="0.2">
      <c r="A35" s="623"/>
      <c r="B35" s="632"/>
      <c r="C35" s="632"/>
      <c r="D35" s="634"/>
      <c r="E35" s="15" t="s">
        <v>238</v>
      </c>
      <c r="F35" s="15" t="s">
        <v>99</v>
      </c>
      <c r="G35" s="15">
        <v>1</v>
      </c>
      <c r="H35" s="16">
        <v>45</v>
      </c>
      <c r="I35" s="43">
        <f t="shared" si="1"/>
        <v>45</v>
      </c>
    </row>
    <row r="36" spans="1:9" ht="12.75" customHeight="1" x14ac:dyDescent="0.2">
      <c r="A36" s="623"/>
      <c r="B36" s="632"/>
      <c r="C36" s="632"/>
      <c r="D36" s="634"/>
      <c r="E36" s="15" t="s">
        <v>239</v>
      </c>
      <c r="F36" s="15" t="s">
        <v>99</v>
      </c>
      <c r="G36" s="15">
        <v>1</v>
      </c>
      <c r="H36" s="16">
        <v>410.43</v>
      </c>
      <c r="I36" s="43">
        <f t="shared" si="1"/>
        <v>410.43</v>
      </c>
    </row>
    <row r="37" spans="1:9" ht="12.75" customHeight="1" x14ac:dyDescent="0.2">
      <c r="A37" s="623"/>
      <c r="B37" s="632"/>
      <c r="C37" s="632"/>
      <c r="D37" s="634"/>
      <c r="E37" s="15" t="s">
        <v>240</v>
      </c>
      <c r="F37" s="15" t="s">
        <v>99</v>
      </c>
      <c r="G37" s="15">
        <v>1</v>
      </c>
      <c r="H37" s="16">
        <v>70.48</v>
      </c>
      <c r="I37" s="43">
        <f t="shared" si="1"/>
        <v>70.48</v>
      </c>
    </row>
    <row r="38" spans="1:9" ht="12.75" customHeight="1" x14ac:dyDescent="0.2">
      <c r="A38" s="623"/>
      <c r="B38" s="632"/>
      <c r="C38" s="632"/>
      <c r="D38" s="634"/>
      <c r="E38" s="15" t="s">
        <v>122</v>
      </c>
      <c r="F38" s="15" t="s">
        <v>99</v>
      </c>
      <c r="G38" s="15">
        <v>1</v>
      </c>
      <c r="H38" s="16">
        <v>191.48</v>
      </c>
      <c r="I38" s="43">
        <f t="shared" si="1"/>
        <v>191.48</v>
      </c>
    </row>
    <row r="39" spans="1:9" ht="12.75" customHeight="1" x14ac:dyDescent="0.2">
      <c r="A39" s="623"/>
      <c r="B39" s="632"/>
      <c r="C39" s="632"/>
      <c r="D39" s="634"/>
      <c r="E39" s="15" t="s">
        <v>118</v>
      </c>
      <c r="F39" s="15" t="s">
        <v>99</v>
      </c>
      <c r="G39" s="15">
        <v>1</v>
      </c>
      <c r="H39" s="16">
        <v>117.24</v>
      </c>
      <c r="I39" s="43">
        <f t="shared" si="1"/>
        <v>117.24</v>
      </c>
    </row>
    <row r="40" spans="1:9" ht="12.75" customHeight="1" x14ac:dyDescent="0.2">
      <c r="A40" s="623"/>
      <c r="B40" s="632"/>
      <c r="C40" s="632"/>
      <c r="D40" s="634"/>
      <c r="E40" s="15" t="s">
        <v>139</v>
      </c>
      <c r="F40" s="15" t="s">
        <v>99</v>
      </c>
      <c r="G40" s="15">
        <v>1</v>
      </c>
      <c r="H40" s="16">
        <v>105.64</v>
      </c>
      <c r="I40" s="43">
        <f t="shared" si="1"/>
        <v>105.64</v>
      </c>
    </row>
    <row r="41" spans="1:9" ht="12.75" customHeight="1" x14ac:dyDescent="0.2">
      <c r="A41" s="623"/>
      <c r="B41" s="632"/>
      <c r="C41" s="632"/>
      <c r="D41" s="634"/>
      <c r="E41" s="15" t="s">
        <v>241</v>
      </c>
      <c r="F41" s="15" t="s">
        <v>99</v>
      </c>
      <c r="G41" s="15">
        <v>1</v>
      </c>
      <c r="H41" s="16">
        <v>68.430000000000007</v>
      </c>
      <c r="I41" s="43">
        <f t="shared" si="1"/>
        <v>68.430000000000007</v>
      </c>
    </row>
    <row r="42" spans="1:9" ht="12.75" customHeight="1" x14ac:dyDescent="0.2">
      <c r="A42" s="623"/>
      <c r="B42" s="632"/>
      <c r="C42" s="632"/>
      <c r="D42" s="634"/>
      <c r="E42" s="15" t="s">
        <v>130</v>
      </c>
      <c r="F42" s="15" t="s">
        <v>99</v>
      </c>
      <c r="G42" s="15">
        <v>1</v>
      </c>
      <c r="H42" s="15">
        <v>3.82</v>
      </c>
      <c r="I42" s="43">
        <f t="shared" si="1"/>
        <v>3.82</v>
      </c>
    </row>
    <row r="43" spans="1:9" x14ac:dyDescent="0.2">
      <c r="A43" s="623"/>
      <c r="B43" s="632"/>
      <c r="C43" s="632"/>
      <c r="D43" s="634"/>
      <c r="E43" s="15" t="s">
        <v>242</v>
      </c>
      <c r="F43" s="15" t="s">
        <v>99</v>
      </c>
      <c r="G43" s="15">
        <v>1</v>
      </c>
      <c r="H43" s="16">
        <v>248.2</v>
      </c>
      <c r="I43" s="43">
        <f t="shared" si="1"/>
        <v>248.2</v>
      </c>
    </row>
    <row r="44" spans="1:9" ht="12.75" customHeight="1" x14ac:dyDescent="0.2">
      <c r="A44" s="623"/>
      <c r="B44" s="632"/>
      <c r="C44" s="632"/>
      <c r="D44" s="634"/>
      <c r="E44" s="15" t="s">
        <v>217</v>
      </c>
      <c r="F44" s="15" t="s">
        <v>99</v>
      </c>
      <c r="G44" s="15">
        <v>2</v>
      </c>
      <c r="H44" s="16">
        <v>139.31</v>
      </c>
      <c r="I44" s="43">
        <f t="shared" si="1"/>
        <v>278.62</v>
      </c>
    </row>
    <row r="45" spans="1:9" ht="12.75" customHeight="1" thickBot="1" x14ac:dyDescent="0.25">
      <c r="A45" s="624"/>
      <c r="B45" s="626"/>
      <c r="C45" s="626"/>
      <c r="D45" s="635"/>
      <c r="E45" s="40" t="s">
        <v>115</v>
      </c>
      <c r="F45" s="40" t="s">
        <v>99</v>
      </c>
      <c r="G45" s="40">
        <v>3</v>
      </c>
      <c r="H45" s="41">
        <v>42</v>
      </c>
      <c r="I45" s="42">
        <f t="shared" si="1"/>
        <v>126</v>
      </c>
    </row>
    <row r="46" spans="1:9" ht="12.75" customHeight="1" x14ac:dyDescent="0.2">
      <c r="A46" s="622" t="s">
        <v>153</v>
      </c>
      <c r="B46" s="625">
        <v>7627.28</v>
      </c>
      <c r="C46" s="625" t="s">
        <v>67</v>
      </c>
      <c r="D46" s="627" t="s">
        <v>418</v>
      </c>
      <c r="E46" s="37" t="s">
        <v>131</v>
      </c>
      <c r="F46" s="37" t="s">
        <v>99</v>
      </c>
      <c r="G46" s="37">
        <v>2</v>
      </c>
      <c r="H46" s="38">
        <v>40.880000000000003</v>
      </c>
      <c r="I46" s="39">
        <f t="shared" si="1"/>
        <v>81.760000000000005</v>
      </c>
    </row>
    <row r="47" spans="1:9" ht="12.75" customHeight="1" x14ac:dyDescent="0.2">
      <c r="A47" s="623"/>
      <c r="B47" s="632"/>
      <c r="C47" s="632"/>
      <c r="D47" s="628"/>
      <c r="E47" s="15" t="s">
        <v>419</v>
      </c>
      <c r="F47" s="15" t="s">
        <v>99</v>
      </c>
      <c r="G47" s="15">
        <v>2</v>
      </c>
      <c r="H47" s="16">
        <v>120</v>
      </c>
      <c r="I47" s="43">
        <f t="shared" si="1"/>
        <v>240</v>
      </c>
    </row>
    <row r="48" spans="1:9" x14ac:dyDescent="0.2">
      <c r="A48" s="623"/>
      <c r="B48" s="632"/>
      <c r="C48" s="632"/>
      <c r="D48" s="628"/>
      <c r="E48" s="15" t="s">
        <v>299</v>
      </c>
      <c r="F48" s="15" t="s">
        <v>99</v>
      </c>
      <c r="G48" s="15">
        <v>2</v>
      </c>
      <c r="H48" s="16">
        <v>157</v>
      </c>
      <c r="I48" s="43">
        <f t="shared" si="1"/>
        <v>314</v>
      </c>
    </row>
    <row r="49" spans="1:9" ht="12.75" customHeight="1" x14ac:dyDescent="0.2">
      <c r="A49" s="623"/>
      <c r="B49" s="632"/>
      <c r="C49" s="632"/>
      <c r="D49" s="628"/>
      <c r="E49" s="15" t="s">
        <v>420</v>
      </c>
      <c r="F49" s="15" t="s">
        <v>99</v>
      </c>
      <c r="G49" s="15">
        <v>1</v>
      </c>
      <c r="H49" s="16">
        <v>155.53</v>
      </c>
      <c r="I49" s="43">
        <f t="shared" si="1"/>
        <v>155.53</v>
      </c>
    </row>
    <row r="50" spans="1:9" ht="12.75" customHeight="1" x14ac:dyDescent="0.2">
      <c r="A50" s="623"/>
      <c r="B50" s="632"/>
      <c r="C50" s="632"/>
      <c r="D50" s="628"/>
      <c r="E50" s="15" t="s">
        <v>241</v>
      </c>
      <c r="F50" s="15" t="s">
        <v>99</v>
      </c>
      <c r="G50" s="15">
        <v>2</v>
      </c>
      <c r="H50" s="16">
        <v>68.430000000000007</v>
      </c>
      <c r="I50" s="43">
        <f t="shared" si="1"/>
        <v>136.86000000000001</v>
      </c>
    </row>
    <row r="51" spans="1:9" ht="12.75" customHeight="1" x14ac:dyDescent="0.2">
      <c r="A51" s="623"/>
      <c r="B51" s="632"/>
      <c r="C51" s="632"/>
      <c r="D51" s="628"/>
      <c r="E51" s="15" t="s">
        <v>118</v>
      </c>
      <c r="F51" s="15" t="s">
        <v>99</v>
      </c>
      <c r="G51" s="15">
        <v>1</v>
      </c>
      <c r="H51" s="16">
        <v>117.24</v>
      </c>
      <c r="I51" s="43">
        <f t="shared" si="1"/>
        <v>117.24</v>
      </c>
    </row>
    <row r="52" spans="1:9" ht="12.75" customHeight="1" x14ac:dyDescent="0.2">
      <c r="A52" s="623"/>
      <c r="B52" s="632"/>
      <c r="C52" s="632"/>
      <c r="D52" s="628"/>
      <c r="E52" s="15" t="s">
        <v>421</v>
      </c>
      <c r="F52" s="15" t="s">
        <v>99</v>
      </c>
      <c r="G52" s="15">
        <v>1</v>
      </c>
      <c r="H52" s="16">
        <v>45</v>
      </c>
      <c r="I52" s="43">
        <f t="shared" si="1"/>
        <v>45</v>
      </c>
    </row>
    <row r="53" spans="1:9" ht="12.75" customHeight="1" x14ac:dyDescent="0.2">
      <c r="A53" s="623"/>
      <c r="B53" s="632"/>
      <c r="C53" s="632"/>
      <c r="D53" s="665"/>
      <c r="E53" s="15" t="s">
        <v>422</v>
      </c>
      <c r="F53" s="15" t="s">
        <v>99</v>
      </c>
      <c r="G53" s="15">
        <v>1</v>
      </c>
      <c r="H53" s="16">
        <v>124</v>
      </c>
      <c r="I53" s="43">
        <f t="shared" si="1"/>
        <v>124</v>
      </c>
    </row>
    <row r="54" spans="1:9" ht="12.75" customHeight="1" x14ac:dyDescent="0.2">
      <c r="A54" s="623"/>
      <c r="B54" s="632"/>
      <c r="C54" s="632"/>
      <c r="D54" s="664" t="s">
        <v>423</v>
      </c>
      <c r="E54" s="15" t="s">
        <v>424</v>
      </c>
      <c r="F54" s="15" t="s">
        <v>99</v>
      </c>
      <c r="G54" s="15">
        <v>1</v>
      </c>
      <c r="H54" s="16">
        <v>260</v>
      </c>
      <c r="I54" s="43">
        <f t="shared" si="1"/>
        <v>260</v>
      </c>
    </row>
    <row r="55" spans="1:9" ht="12.75" customHeight="1" thickBot="1" x14ac:dyDescent="0.25">
      <c r="A55" s="624"/>
      <c r="B55" s="626"/>
      <c r="C55" s="626"/>
      <c r="D55" s="629"/>
      <c r="E55" s="40" t="s">
        <v>425</v>
      </c>
      <c r="F55" s="40" t="s">
        <v>99</v>
      </c>
      <c r="G55" s="40">
        <v>2</v>
      </c>
      <c r="H55" s="41">
        <v>80</v>
      </c>
      <c r="I55" s="42">
        <f t="shared" si="1"/>
        <v>160</v>
      </c>
    </row>
    <row r="56" spans="1:9" ht="12.75" customHeight="1" x14ac:dyDescent="0.2">
      <c r="A56" s="622" t="s">
        <v>153</v>
      </c>
      <c r="B56" s="625">
        <v>7527.27</v>
      </c>
      <c r="C56" s="625" t="s">
        <v>70</v>
      </c>
      <c r="D56" s="37" t="s">
        <v>596</v>
      </c>
      <c r="E56" s="37" t="s">
        <v>159</v>
      </c>
      <c r="F56" s="37" t="s">
        <v>99</v>
      </c>
      <c r="G56" s="37">
        <v>1</v>
      </c>
      <c r="H56" s="38">
        <v>350.86</v>
      </c>
      <c r="I56" s="39">
        <f t="shared" si="1"/>
        <v>350.86</v>
      </c>
    </row>
    <row r="57" spans="1:9" ht="12.75" customHeight="1" x14ac:dyDescent="0.2">
      <c r="A57" s="623"/>
      <c r="B57" s="632"/>
      <c r="C57" s="632"/>
      <c r="D57" s="664" t="s">
        <v>597</v>
      </c>
      <c r="E57" s="15" t="s">
        <v>187</v>
      </c>
      <c r="F57" s="15" t="s">
        <v>99</v>
      </c>
      <c r="G57" s="15">
        <v>2</v>
      </c>
      <c r="H57" s="16">
        <v>35.42</v>
      </c>
      <c r="I57" s="43">
        <f t="shared" si="1"/>
        <v>70.84</v>
      </c>
    </row>
    <row r="58" spans="1:9" ht="12.75" customHeight="1" x14ac:dyDescent="0.2">
      <c r="A58" s="623"/>
      <c r="B58" s="632"/>
      <c r="C58" s="632"/>
      <c r="D58" s="628"/>
      <c r="E58" s="15" t="s">
        <v>221</v>
      </c>
      <c r="F58" s="15" t="s">
        <v>99</v>
      </c>
      <c r="G58" s="15">
        <v>1</v>
      </c>
      <c r="H58" s="16">
        <v>42.52</v>
      </c>
      <c r="I58" s="43">
        <f t="shared" si="1"/>
        <v>42.52</v>
      </c>
    </row>
    <row r="59" spans="1:9" ht="12.75" customHeight="1" x14ac:dyDescent="0.2">
      <c r="A59" s="623"/>
      <c r="B59" s="632"/>
      <c r="C59" s="632"/>
      <c r="D59" s="628"/>
      <c r="E59" s="15" t="s">
        <v>148</v>
      </c>
      <c r="F59" s="15" t="s">
        <v>99</v>
      </c>
      <c r="G59" s="15">
        <v>1</v>
      </c>
      <c r="H59" s="16">
        <v>43.49</v>
      </c>
      <c r="I59" s="43">
        <f t="shared" si="1"/>
        <v>43.49</v>
      </c>
    </row>
    <row r="60" spans="1:9" ht="12.75" customHeight="1" x14ac:dyDescent="0.2">
      <c r="A60" s="623"/>
      <c r="B60" s="632"/>
      <c r="C60" s="632"/>
      <c r="D60" s="628"/>
      <c r="E60" s="15" t="s">
        <v>277</v>
      </c>
      <c r="F60" s="15" t="s">
        <v>99</v>
      </c>
      <c r="G60" s="15">
        <v>2</v>
      </c>
      <c r="H60" s="16">
        <v>27</v>
      </c>
      <c r="I60" s="43">
        <f t="shared" si="1"/>
        <v>54</v>
      </c>
    </row>
    <row r="61" spans="1:9" ht="12.75" customHeight="1" thickBot="1" x14ac:dyDescent="0.25">
      <c r="A61" s="624"/>
      <c r="B61" s="626"/>
      <c r="C61" s="626"/>
      <c r="D61" s="629"/>
      <c r="E61" s="40" t="s">
        <v>229</v>
      </c>
      <c r="F61" s="40" t="s">
        <v>99</v>
      </c>
      <c r="G61" s="40">
        <v>1</v>
      </c>
      <c r="H61" s="41">
        <v>72.92</v>
      </c>
      <c r="I61" s="42">
        <f t="shared" si="1"/>
        <v>72.92</v>
      </c>
    </row>
    <row r="62" spans="1:9" ht="26.25" thickBot="1" x14ac:dyDescent="0.25">
      <c r="A62" s="46" t="s">
        <v>598</v>
      </c>
      <c r="B62" s="491">
        <v>10039.67</v>
      </c>
      <c r="C62" s="85" t="s">
        <v>72</v>
      </c>
      <c r="D62" s="441"/>
      <c r="E62" s="47" t="s">
        <v>599</v>
      </c>
      <c r="F62" s="47" t="s">
        <v>99</v>
      </c>
      <c r="G62" s="47">
        <v>1</v>
      </c>
      <c r="H62" s="48">
        <v>3888.65</v>
      </c>
      <c r="I62" s="49">
        <f t="shared" si="1"/>
        <v>3888.65</v>
      </c>
    </row>
    <row r="63" spans="1:9" ht="12.75" customHeight="1" x14ac:dyDescent="0.2">
      <c r="A63" s="622" t="s">
        <v>960</v>
      </c>
      <c r="B63" s="625">
        <v>9864.67</v>
      </c>
      <c r="C63" s="625" t="s">
        <v>73</v>
      </c>
      <c r="D63" s="633" t="s">
        <v>961</v>
      </c>
      <c r="E63" s="37" t="s">
        <v>962</v>
      </c>
      <c r="F63" s="37" t="s">
        <v>99</v>
      </c>
      <c r="G63" s="37">
        <v>2</v>
      </c>
      <c r="H63" s="38">
        <v>26.54</v>
      </c>
      <c r="I63" s="39">
        <f t="shared" si="1"/>
        <v>53.08</v>
      </c>
    </row>
    <row r="64" spans="1:9" ht="12.75" customHeight="1" x14ac:dyDescent="0.2">
      <c r="A64" s="623"/>
      <c r="B64" s="632"/>
      <c r="C64" s="632"/>
      <c r="D64" s="634"/>
      <c r="E64" s="15" t="s">
        <v>197</v>
      </c>
      <c r="F64" s="15" t="s">
        <v>101</v>
      </c>
      <c r="G64" s="15">
        <v>3</v>
      </c>
      <c r="H64" s="16">
        <v>92.29</v>
      </c>
      <c r="I64" s="43">
        <f t="shared" si="1"/>
        <v>276.87</v>
      </c>
    </row>
    <row r="65" spans="1:9" ht="12.75" customHeight="1" x14ac:dyDescent="0.2">
      <c r="A65" s="623"/>
      <c r="B65" s="632"/>
      <c r="C65" s="632"/>
      <c r="D65" s="634"/>
      <c r="E65" s="15" t="s">
        <v>498</v>
      </c>
      <c r="F65" s="15" t="s">
        <v>101</v>
      </c>
      <c r="G65" s="15">
        <v>3</v>
      </c>
      <c r="H65" s="16">
        <v>70.56</v>
      </c>
      <c r="I65" s="43">
        <f t="shared" si="1"/>
        <v>211.68</v>
      </c>
    </row>
    <row r="66" spans="1:9" ht="12.75" customHeight="1" x14ac:dyDescent="0.2">
      <c r="A66" s="623"/>
      <c r="B66" s="632"/>
      <c r="C66" s="632"/>
      <c r="D66" s="634"/>
      <c r="E66" s="15" t="s">
        <v>138</v>
      </c>
      <c r="F66" s="15" t="s">
        <v>99</v>
      </c>
      <c r="G66" s="15">
        <v>1</v>
      </c>
      <c r="H66" s="16">
        <v>567.34</v>
      </c>
      <c r="I66" s="43">
        <f t="shared" si="1"/>
        <v>567.34</v>
      </c>
    </row>
    <row r="67" spans="1:9" ht="12.75" customHeight="1" x14ac:dyDescent="0.2">
      <c r="A67" s="623"/>
      <c r="B67" s="632"/>
      <c r="C67" s="632"/>
      <c r="D67" s="634"/>
      <c r="E67" s="15" t="s">
        <v>133</v>
      </c>
      <c r="F67" s="15" t="s">
        <v>99</v>
      </c>
      <c r="G67" s="15">
        <v>4</v>
      </c>
      <c r="H67" s="16">
        <v>354.23</v>
      </c>
      <c r="I67" s="43">
        <f t="shared" si="1"/>
        <v>1416.92</v>
      </c>
    </row>
    <row r="68" spans="1:9" ht="12.75" customHeight="1" x14ac:dyDescent="0.2">
      <c r="A68" s="623"/>
      <c r="B68" s="632"/>
      <c r="C68" s="632"/>
      <c r="D68" s="634"/>
      <c r="E68" s="15" t="s">
        <v>142</v>
      </c>
      <c r="F68" s="15" t="s">
        <v>99</v>
      </c>
      <c r="G68" s="15">
        <v>2</v>
      </c>
      <c r="H68" s="16">
        <v>9.98</v>
      </c>
      <c r="I68" s="43">
        <f t="shared" si="1"/>
        <v>19.96</v>
      </c>
    </row>
    <row r="69" spans="1:9" ht="12.75" customHeight="1" x14ac:dyDescent="0.2">
      <c r="A69" s="623"/>
      <c r="B69" s="632"/>
      <c r="C69" s="632"/>
      <c r="D69" s="634"/>
      <c r="E69" s="15" t="s">
        <v>129</v>
      </c>
      <c r="F69" s="15" t="s">
        <v>99</v>
      </c>
      <c r="G69" s="15">
        <v>2</v>
      </c>
      <c r="H69" s="16">
        <v>7.7</v>
      </c>
      <c r="I69" s="43">
        <f t="shared" si="1"/>
        <v>15.4</v>
      </c>
    </row>
    <row r="70" spans="1:9" ht="12.75" customHeight="1" x14ac:dyDescent="0.2">
      <c r="A70" s="623"/>
      <c r="B70" s="632"/>
      <c r="C70" s="632"/>
      <c r="D70" s="634"/>
      <c r="E70" s="15" t="s">
        <v>121</v>
      </c>
      <c r="F70" s="15" t="s">
        <v>99</v>
      </c>
      <c r="G70" s="15">
        <v>4</v>
      </c>
      <c r="H70" s="16">
        <v>5.85</v>
      </c>
      <c r="I70" s="43">
        <f t="shared" si="1"/>
        <v>23.4</v>
      </c>
    </row>
    <row r="71" spans="1:9" x14ac:dyDescent="0.2">
      <c r="A71" s="623"/>
      <c r="B71" s="632"/>
      <c r="C71" s="632"/>
      <c r="D71" s="634"/>
      <c r="E71" s="15" t="s">
        <v>118</v>
      </c>
      <c r="F71" s="15" t="s">
        <v>99</v>
      </c>
      <c r="G71" s="15">
        <v>4</v>
      </c>
      <c r="H71" s="16">
        <v>117.24</v>
      </c>
      <c r="I71" s="43">
        <f t="shared" si="1"/>
        <v>468.96</v>
      </c>
    </row>
    <row r="72" spans="1:9" x14ac:dyDescent="0.2">
      <c r="A72" s="623"/>
      <c r="B72" s="632"/>
      <c r="C72" s="632"/>
      <c r="D72" s="634"/>
      <c r="E72" s="15" t="s">
        <v>963</v>
      </c>
      <c r="F72" s="15" t="s">
        <v>99</v>
      </c>
      <c r="G72" s="15">
        <v>2</v>
      </c>
      <c r="H72" s="16">
        <v>42.27</v>
      </c>
      <c r="I72" s="43">
        <f t="shared" si="1"/>
        <v>84.54</v>
      </c>
    </row>
    <row r="73" spans="1:9" x14ac:dyDescent="0.2">
      <c r="A73" s="623"/>
      <c r="B73" s="632"/>
      <c r="C73" s="632"/>
      <c r="D73" s="634"/>
      <c r="E73" s="15" t="s">
        <v>366</v>
      </c>
      <c r="F73" s="15" t="s">
        <v>101</v>
      </c>
      <c r="G73" s="15">
        <v>3</v>
      </c>
      <c r="H73" s="16">
        <v>49.76</v>
      </c>
      <c r="I73" s="43">
        <f t="shared" si="1"/>
        <v>149.28</v>
      </c>
    </row>
    <row r="74" spans="1:9" x14ac:dyDescent="0.2">
      <c r="A74" s="623"/>
      <c r="B74" s="632"/>
      <c r="C74" s="632"/>
      <c r="D74" s="634"/>
      <c r="E74" s="15" t="s">
        <v>964</v>
      </c>
      <c r="F74" s="15" t="s">
        <v>99</v>
      </c>
      <c r="G74" s="15">
        <v>2</v>
      </c>
      <c r="H74" s="16">
        <v>402.07</v>
      </c>
      <c r="I74" s="43">
        <f t="shared" si="1"/>
        <v>804.14</v>
      </c>
    </row>
    <row r="75" spans="1:9" ht="13.5" thickBot="1" x14ac:dyDescent="0.25">
      <c r="A75" s="624"/>
      <c r="B75" s="626"/>
      <c r="C75" s="626"/>
      <c r="D75" s="635"/>
      <c r="E75" s="40" t="s">
        <v>223</v>
      </c>
      <c r="F75" s="40" t="s">
        <v>99</v>
      </c>
      <c r="G75" s="40">
        <v>1</v>
      </c>
      <c r="H75" s="41">
        <v>290</v>
      </c>
      <c r="I75" s="42">
        <f t="shared" si="1"/>
        <v>290</v>
      </c>
    </row>
    <row r="76" spans="1:9" x14ac:dyDescent="0.2">
      <c r="A76" s="260"/>
      <c r="B76" s="261">
        <v>8531.4699999999993</v>
      </c>
      <c r="C76" s="33" t="s">
        <v>74</v>
      </c>
      <c r="D76" s="262"/>
      <c r="E76" s="35"/>
      <c r="F76" s="35"/>
      <c r="G76" s="35"/>
      <c r="H76" s="36"/>
      <c r="I76" s="43">
        <f t="shared" si="1"/>
        <v>0</v>
      </c>
    </row>
    <row r="77" spans="1:9" ht="13.5" thickBot="1" x14ac:dyDescent="0.25">
      <c r="A77" s="313"/>
      <c r="B77" s="314">
        <v>9985.56</v>
      </c>
      <c r="C77" s="70" t="s">
        <v>75</v>
      </c>
      <c r="D77" s="315"/>
      <c r="E77" s="53"/>
      <c r="F77" s="53"/>
      <c r="G77" s="53"/>
      <c r="H77" s="153"/>
      <c r="I77" s="201">
        <f t="shared" si="1"/>
        <v>0</v>
      </c>
    </row>
    <row r="78" spans="1:9" x14ac:dyDescent="0.2">
      <c r="A78" s="622" t="s">
        <v>1116</v>
      </c>
      <c r="B78" s="625">
        <v>11281.65</v>
      </c>
      <c r="C78" s="625" t="s">
        <v>76</v>
      </c>
      <c r="D78" s="633" t="s">
        <v>487</v>
      </c>
      <c r="E78" s="37" t="s">
        <v>118</v>
      </c>
      <c r="F78" s="37" t="s">
        <v>99</v>
      </c>
      <c r="G78" s="37">
        <v>1</v>
      </c>
      <c r="H78" s="38">
        <v>117.24</v>
      </c>
      <c r="I78" s="39">
        <f t="shared" si="1"/>
        <v>117.24</v>
      </c>
    </row>
    <row r="79" spans="1:9" x14ac:dyDescent="0.2">
      <c r="A79" s="623"/>
      <c r="B79" s="632"/>
      <c r="C79" s="632"/>
      <c r="D79" s="634"/>
      <c r="E79" s="35" t="s">
        <v>159</v>
      </c>
      <c r="F79" s="35" t="s">
        <v>99</v>
      </c>
      <c r="G79" s="35">
        <v>1</v>
      </c>
      <c r="H79" s="36">
        <v>287.55</v>
      </c>
      <c r="I79" s="43">
        <f t="shared" si="1"/>
        <v>287.55</v>
      </c>
    </row>
    <row r="80" spans="1:9" x14ac:dyDescent="0.2">
      <c r="A80" s="623"/>
      <c r="B80" s="632"/>
      <c r="C80" s="632"/>
      <c r="D80" s="634"/>
      <c r="E80" s="35" t="s">
        <v>1328</v>
      </c>
      <c r="F80" s="35" t="s">
        <v>99</v>
      </c>
      <c r="G80" s="35">
        <v>1</v>
      </c>
      <c r="H80" s="36">
        <v>84.72</v>
      </c>
      <c r="I80" s="43">
        <f t="shared" si="1"/>
        <v>84.72</v>
      </c>
    </row>
    <row r="81" spans="1:9" x14ac:dyDescent="0.2">
      <c r="A81" s="623"/>
      <c r="B81" s="632"/>
      <c r="C81" s="632"/>
      <c r="D81" s="634"/>
      <c r="E81" s="15" t="s">
        <v>136</v>
      </c>
      <c r="F81" s="15" t="s">
        <v>101</v>
      </c>
      <c r="G81" s="15">
        <v>4</v>
      </c>
      <c r="H81" s="16">
        <v>66.39</v>
      </c>
      <c r="I81" s="43">
        <f t="shared" si="1"/>
        <v>265.56</v>
      </c>
    </row>
    <row r="82" spans="1:9" ht="13.5" thickBot="1" x14ac:dyDescent="0.25">
      <c r="A82" s="624"/>
      <c r="B82" s="626"/>
      <c r="C82" s="626"/>
      <c r="D82" s="635"/>
      <c r="E82" s="40" t="s">
        <v>1329</v>
      </c>
      <c r="F82" s="40" t="s">
        <v>99</v>
      </c>
      <c r="G82" s="40">
        <v>1</v>
      </c>
      <c r="H82" s="41">
        <v>75</v>
      </c>
      <c r="I82" s="42">
        <f t="shared" si="1"/>
        <v>75</v>
      </c>
    </row>
    <row r="83" spans="1:9" x14ac:dyDescent="0.2">
      <c r="A83" s="622" t="s">
        <v>1150</v>
      </c>
      <c r="B83" s="625">
        <v>11662.33</v>
      </c>
      <c r="C83" s="625" t="s">
        <v>77</v>
      </c>
      <c r="D83" s="627" t="s">
        <v>1569</v>
      </c>
      <c r="E83" s="37" t="s">
        <v>118</v>
      </c>
      <c r="F83" s="37" t="s">
        <v>99</v>
      </c>
      <c r="G83" s="37">
        <v>3</v>
      </c>
      <c r="H83" s="38">
        <v>117.24</v>
      </c>
      <c r="I83" s="39">
        <f t="shared" si="1"/>
        <v>351.71999999999997</v>
      </c>
    </row>
    <row r="84" spans="1:9" x14ac:dyDescent="0.2">
      <c r="A84" s="623"/>
      <c r="B84" s="632"/>
      <c r="C84" s="632"/>
      <c r="D84" s="628"/>
      <c r="E84" s="35" t="s">
        <v>136</v>
      </c>
      <c r="F84" s="35" t="s">
        <v>101</v>
      </c>
      <c r="G84" s="35">
        <v>1</v>
      </c>
      <c r="H84" s="36">
        <v>66.39</v>
      </c>
      <c r="I84" s="157">
        <f t="shared" si="1"/>
        <v>66.39</v>
      </c>
    </row>
    <row r="85" spans="1:9" x14ac:dyDescent="0.2">
      <c r="A85" s="623"/>
      <c r="B85" s="632"/>
      <c r="C85" s="632"/>
      <c r="D85" s="628"/>
      <c r="E85" s="35" t="s">
        <v>216</v>
      </c>
      <c r="F85" s="35" t="s">
        <v>101</v>
      </c>
      <c r="G85" s="35">
        <v>2</v>
      </c>
      <c r="H85" s="36">
        <v>50</v>
      </c>
      <c r="I85" s="157">
        <f t="shared" si="1"/>
        <v>100</v>
      </c>
    </row>
    <row r="86" spans="1:9" x14ac:dyDescent="0.2">
      <c r="A86" s="623"/>
      <c r="B86" s="632"/>
      <c r="C86" s="632"/>
      <c r="D86" s="628"/>
      <c r="E86" s="35" t="s">
        <v>222</v>
      </c>
      <c r="F86" s="35" t="s">
        <v>99</v>
      </c>
      <c r="G86" s="35">
        <v>3</v>
      </c>
      <c r="H86" s="36">
        <v>26.54</v>
      </c>
      <c r="I86" s="157">
        <f t="shared" si="1"/>
        <v>79.62</v>
      </c>
    </row>
    <row r="87" spans="1:9" x14ac:dyDescent="0.2">
      <c r="A87" s="623"/>
      <c r="B87" s="632"/>
      <c r="C87" s="632"/>
      <c r="D87" s="628"/>
      <c r="E87" s="35" t="s">
        <v>362</v>
      </c>
      <c r="F87" s="35" t="s">
        <v>99</v>
      </c>
      <c r="G87" s="35">
        <v>2</v>
      </c>
      <c r="H87" s="36">
        <v>100</v>
      </c>
      <c r="I87" s="157">
        <f t="shared" si="1"/>
        <v>200</v>
      </c>
    </row>
    <row r="88" spans="1:9" x14ac:dyDescent="0.2">
      <c r="A88" s="623"/>
      <c r="B88" s="632"/>
      <c r="C88" s="632"/>
      <c r="D88" s="628"/>
      <c r="E88" s="35" t="s">
        <v>297</v>
      </c>
      <c r="F88" s="35" t="s">
        <v>99</v>
      </c>
      <c r="G88" s="35">
        <v>1</v>
      </c>
      <c r="H88" s="36">
        <v>152.99</v>
      </c>
      <c r="I88" s="157">
        <f t="shared" si="1"/>
        <v>152.99</v>
      </c>
    </row>
    <row r="89" spans="1:9" x14ac:dyDescent="0.2">
      <c r="A89" s="623"/>
      <c r="B89" s="632"/>
      <c r="C89" s="632"/>
      <c r="D89" s="628"/>
      <c r="E89" s="35" t="s">
        <v>477</v>
      </c>
      <c r="F89" s="35" t="s">
        <v>99</v>
      </c>
      <c r="G89" s="35">
        <v>1</v>
      </c>
      <c r="H89" s="36">
        <v>75.09</v>
      </c>
      <c r="I89" s="157">
        <f t="shared" si="1"/>
        <v>75.09</v>
      </c>
    </row>
    <row r="90" spans="1:9" x14ac:dyDescent="0.2">
      <c r="A90" s="623"/>
      <c r="B90" s="632"/>
      <c r="C90" s="632"/>
      <c r="D90" s="628"/>
      <c r="E90" s="35" t="s">
        <v>725</v>
      </c>
      <c r="F90" s="35" t="s">
        <v>99</v>
      </c>
      <c r="G90" s="35">
        <v>1</v>
      </c>
      <c r="H90" s="36">
        <v>10.69</v>
      </c>
      <c r="I90" s="157">
        <f t="shared" si="1"/>
        <v>10.69</v>
      </c>
    </row>
    <row r="91" spans="1:9" ht="13.5" thickBot="1" x14ac:dyDescent="0.25">
      <c r="A91" s="624"/>
      <c r="B91" s="626"/>
      <c r="C91" s="626"/>
      <c r="D91" s="629"/>
      <c r="E91" s="83" t="s">
        <v>866</v>
      </c>
      <c r="F91" s="83" t="s">
        <v>99</v>
      </c>
      <c r="G91" s="83">
        <v>1</v>
      </c>
      <c r="H91" s="84">
        <v>84.72</v>
      </c>
      <c r="I91" s="200">
        <f t="shared" si="1"/>
        <v>84.72</v>
      </c>
    </row>
    <row r="92" spans="1:9" x14ac:dyDescent="0.2">
      <c r="A92" s="622" t="s">
        <v>107</v>
      </c>
      <c r="B92" s="625">
        <v>14538.78</v>
      </c>
      <c r="C92" s="625" t="s">
        <v>78</v>
      </c>
      <c r="D92" s="633" t="s">
        <v>1713</v>
      </c>
      <c r="E92" s="37" t="s">
        <v>241</v>
      </c>
      <c r="F92" s="37" t="s">
        <v>99</v>
      </c>
      <c r="G92" s="37">
        <v>1</v>
      </c>
      <c r="H92" s="38">
        <v>54.38</v>
      </c>
      <c r="I92" s="39">
        <f t="shared" si="1"/>
        <v>54.38</v>
      </c>
    </row>
    <row r="93" spans="1:9" x14ac:dyDescent="0.2">
      <c r="A93" s="623"/>
      <c r="B93" s="632"/>
      <c r="C93" s="632"/>
      <c r="D93" s="634"/>
      <c r="E93" s="35" t="s">
        <v>223</v>
      </c>
      <c r="F93" s="35" t="s">
        <v>99</v>
      </c>
      <c r="G93" s="35">
        <v>1</v>
      </c>
      <c r="H93" s="36">
        <v>290</v>
      </c>
      <c r="I93" s="157">
        <f t="shared" si="1"/>
        <v>290</v>
      </c>
    </row>
    <row r="94" spans="1:9" ht="13.5" thickBot="1" x14ac:dyDescent="0.25">
      <c r="A94" s="624"/>
      <c r="B94" s="626"/>
      <c r="C94" s="626"/>
      <c r="D94" s="635"/>
      <c r="E94" s="83" t="s">
        <v>118</v>
      </c>
      <c r="F94" s="83" t="s">
        <v>99</v>
      </c>
      <c r="G94" s="83">
        <v>1</v>
      </c>
      <c r="H94" s="84">
        <v>98.8</v>
      </c>
      <c r="I94" s="200">
        <f t="shared" si="1"/>
        <v>98.8</v>
      </c>
    </row>
    <row r="95" spans="1:9" x14ac:dyDescent="0.2">
      <c r="A95" s="622" t="s">
        <v>107</v>
      </c>
      <c r="B95" s="625">
        <v>13433.67</v>
      </c>
      <c r="C95" s="625" t="s">
        <v>79</v>
      </c>
      <c r="D95" s="627" t="s">
        <v>1115</v>
      </c>
      <c r="E95" s="37" t="s">
        <v>118</v>
      </c>
      <c r="F95" s="37" t="s">
        <v>99</v>
      </c>
      <c r="G95" s="37">
        <v>1</v>
      </c>
      <c r="H95" s="38">
        <v>98.8</v>
      </c>
      <c r="I95" s="39">
        <f t="shared" si="1"/>
        <v>98.8</v>
      </c>
    </row>
    <row r="96" spans="1:9" x14ac:dyDescent="0.2">
      <c r="A96" s="623"/>
      <c r="B96" s="632"/>
      <c r="C96" s="632"/>
      <c r="D96" s="628"/>
      <c r="E96" s="35" t="s">
        <v>1864</v>
      </c>
      <c r="F96" s="35" t="s">
        <v>99</v>
      </c>
      <c r="G96" s="35">
        <v>1</v>
      </c>
      <c r="H96" s="36">
        <v>55</v>
      </c>
      <c r="I96" s="157">
        <f t="shared" si="1"/>
        <v>55</v>
      </c>
    </row>
    <row r="97" spans="1:9" x14ac:dyDescent="0.2">
      <c r="A97" s="623"/>
      <c r="B97" s="632"/>
      <c r="C97" s="632"/>
      <c r="D97" s="628"/>
      <c r="E97" s="35" t="s">
        <v>964</v>
      </c>
      <c r="F97" s="35" t="s">
        <v>99</v>
      </c>
      <c r="G97" s="35">
        <v>1</v>
      </c>
      <c r="H97" s="36">
        <v>402.07</v>
      </c>
      <c r="I97" s="157">
        <f t="shared" si="1"/>
        <v>402.07</v>
      </c>
    </row>
    <row r="98" spans="1:9" x14ac:dyDescent="0.2">
      <c r="A98" s="623"/>
      <c r="B98" s="632"/>
      <c r="C98" s="632"/>
      <c r="D98" s="628"/>
      <c r="E98" s="35" t="s">
        <v>687</v>
      </c>
      <c r="F98" s="35" t="s">
        <v>99</v>
      </c>
      <c r="G98" s="35">
        <v>1</v>
      </c>
      <c r="H98" s="36">
        <v>36</v>
      </c>
      <c r="I98" s="157">
        <f t="shared" si="1"/>
        <v>36</v>
      </c>
    </row>
    <row r="99" spans="1:9" x14ac:dyDescent="0.2">
      <c r="A99" s="623"/>
      <c r="B99" s="632"/>
      <c r="C99" s="632"/>
      <c r="D99" s="628"/>
      <c r="E99" s="35" t="s">
        <v>686</v>
      </c>
      <c r="F99" s="35" t="s">
        <v>99</v>
      </c>
      <c r="G99" s="35">
        <v>1</v>
      </c>
      <c r="H99" s="36">
        <v>13.56</v>
      </c>
      <c r="I99" s="157">
        <f t="shared" si="1"/>
        <v>13.56</v>
      </c>
    </row>
    <row r="100" spans="1:9" ht="13.5" thickBot="1" x14ac:dyDescent="0.25">
      <c r="A100" s="624"/>
      <c r="B100" s="632"/>
      <c r="C100" s="632"/>
      <c r="D100" s="629"/>
      <c r="E100" s="83" t="s">
        <v>1865</v>
      </c>
      <c r="F100" s="83" t="s">
        <v>99</v>
      </c>
      <c r="G100" s="83">
        <v>1</v>
      </c>
      <c r="H100" s="84">
        <v>135</v>
      </c>
      <c r="I100" s="200">
        <f t="shared" si="1"/>
        <v>135</v>
      </c>
    </row>
    <row r="101" spans="1:9" ht="26.25" thickBot="1" x14ac:dyDescent="0.25">
      <c r="A101" s="46" t="s">
        <v>329</v>
      </c>
      <c r="B101" s="626"/>
      <c r="C101" s="626"/>
      <c r="D101" s="47" t="s">
        <v>330</v>
      </c>
      <c r="E101" s="47" t="s">
        <v>331</v>
      </c>
      <c r="F101" s="47" t="s">
        <v>99</v>
      </c>
      <c r="G101" s="47">
        <v>2</v>
      </c>
      <c r="H101" s="48">
        <v>7.53</v>
      </c>
      <c r="I101" s="49">
        <f t="shared" si="1"/>
        <v>15.06</v>
      </c>
    </row>
    <row r="102" spans="1:9" x14ac:dyDescent="0.2">
      <c r="A102" s="622" t="s">
        <v>107</v>
      </c>
      <c r="B102" s="625">
        <v>14334.42</v>
      </c>
      <c r="C102" s="625" t="s">
        <v>80</v>
      </c>
      <c r="D102" s="627" t="s">
        <v>2130</v>
      </c>
      <c r="E102" s="37" t="s">
        <v>137</v>
      </c>
      <c r="F102" s="37" t="s">
        <v>101</v>
      </c>
      <c r="G102" s="37">
        <v>1</v>
      </c>
      <c r="H102" s="38">
        <v>117.2</v>
      </c>
      <c r="I102" s="39">
        <f t="shared" si="1"/>
        <v>117.2</v>
      </c>
    </row>
    <row r="103" spans="1:9" x14ac:dyDescent="0.2">
      <c r="A103" s="623"/>
      <c r="B103" s="632"/>
      <c r="C103" s="632"/>
      <c r="D103" s="628"/>
      <c r="E103" s="35" t="s">
        <v>604</v>
      </c>
      <c r="F103" s="35" t="s">
        <v>99</v>
      </c>
      <c r="G103" s="35">
        <v>1</v>
      </c>
      <c r="H103" s="36">
        <v>320</v>
      </c>
      <c r="I103" s="157">
        <f t="shared" si="1"/>
        <v>320</v>
      </c>
    </row>
    <row r="104" spans="1:9" x14ac:dyDescent="0.2">
      <c r="A104" s="623"/>
      <c r="B104" s="632"/>
      <c r="C104" s="632"/>
      <c r="D104" s="628"/>
      <c r="E104" s="35" t="s">
        <v>159</v>
      </c>
      <c r="F104" s="35" t="s">
        <v>99</v>
      </c>
      <c r="G104" s="35">
        <v>1</v>
      </c>
      <c r="H104" s="36">
        <v>350.86</v>
      </c>
      <c r="I104" s="157">
        <f t="shared" si="1"/>
        <v>350.86</v>
      </c>
    </row>
    <row r="105" spans="1:9" x14ac:dyDescent="0.2">
      <c r="A105" s="623"/>
      <c r="B105" s="632"/>
      <c r="C105" s="632"/>
      <c r="D105" s="628"/>
      <c r="E105" s="35" t="s">
        <v>425</v>
      </c>
      <c r="F105" s="35" t="s">
        <v>99</v>
      </c>
      <c r="G105" s="35">
        <v>1</v>
      </c>
      <c r="H105" s="36">
        <v>80</v>
      </c>
      <c r="I105" s="157">
        <f t="shared" si="1"/>
        <v>80</v>
      </c>
    </row>
    <row r="106" spans="1:9" x14ac:dyDescent="0.2">
      <c r="A106" s="623"/>
      <c r="B106" s="632"/>
      <c r="C106" s="632"/>
      <c r="D106" s="628"/>
      <c r="E106" s="15" t="s">
        <v>118</v>
      </c>
      <c r="F106" s="15" t="s">
        <v>99</v>
      </c>
      <c r="G106" s="15">
        <v>1</v>
      </c>
      <c r="H106" s="16">
        <v>98.8</v>
      </c>
      <c r="I106" s="43">
        <f t="shared" si="1"/>
        <v>98.8</v>
      </c>
    </row>
    <row r="107" spans="1:9" x14ac:dyDescent="0.2">
      <c r="A107" s="623"/>
      <c r="B107" s="632"/>
      <c r="C107" s="632"/>
      <c r="D107" s="628"/>
      <c r="E107" s="15" t="s">
        <v>725</v>
      </c>
      <c r="F107" s="15" t="s">
        <v>99</v>
      </c>
      <c r="G107" s="15">
        <v>1</v>
      </c>
      <c r="H107" s="16">
        <v>10.69</v>
      </c>
      <c r="I107" s="43">
        <f t="shared" si="1"/>
        <v>10.69</v>
      </c>
    </row>
    <row r="108" spans="1:9" x14ac:dyDescent="0.2">
      <c r="A108" s="623"/>
      <c r="B108" s="632"/>
      <c r="C108" s="632"/>
      <c r="D108" s="628"/>
      <c r="E108" s="15" t="s">
        <v>222</v>
      </c>
      <c r="F108" s="15" t="s">
        <v>99</v>
      </c>
      <c r="G108" s="15">
        <v>2</v>
      </c>
      <c r="H108" s="16">
        <v>10.74</v>
      </c>
      <c r="I108" s="43">
        <f t="shared" si="1"/>
        <v>21.48</v>
      </c>
    </row>
    <row r="109" spans="1:9" ht="13.5" thickBot="1" x14ac:dyDescent="0.25">
      <c r="A109" s="624"/>
      <c r="B109" s="626"/>
      <c r="C109" s="626"/>
      <c r="D109" s="629"/>
      <c r="E109" s="40" t="s">
        <v>223</v>
      </c>
      <c r="F109" s="40" t="s">
        <v>99</v>
      </c>
      <c r="G109" s="40">
        <v>1</v>
      </c>
      <c r="H109" s="41">
        <v>290</v>
      </c>
      <c r="I109" s="42">
        <f t="shared" si="1"/>
        <v>290</v>
      </c>
    </row>
    <row r="110" spans="1:9" ht="13.5" thickBot="1" x14ac:dyDescent="0.25">
      <c r="A110" s="440"/>
      <c r="B110" s="85"/>
      <c r="C110" s="85" t="s">
        <v>87</v>
      </c>
      <c r="D110" s="441"/>
      <c r="E110" s="47"/>
      <c r="F110" s="47"/>
      <c r="G110" s="47"/>
      <c r="H110" s="48"/>
      <c r="I110" s="49">
        <v>1053.94</v>
      </c>
    </row>
    <row r="111" spans="1:9" ht="13.5" thickBot="1" x14ac:dyDescent="0.25">
      <c r="A111" s="79"/>
      <c r="B111" s="197">
        <f>SUM(B31:B109)</f>
        <v>126665.28</v>
      </c>
      <c r="C111" s="198"/>
      <c r="D111" s="197"/>
      <c r="E111" s="199"/>
      <c r="F111" s="198"/>
      <c r="G111" s="198"/>
      <c r="H111" s="329" t="s">
        <v>17</v>
      </c>
      <c r="I111" s="347">
        <f>SUM(I31:I110)</f>
        <v>18398.989999999991</v>
      </c>
    </row>
    <row r="112" spans="1:9" ht="64.5" thickBot="1" x14ac:dyDescent="0.25">
      <c r="A112" s="134" t="s">
        <v>144</v>
      </c>
      <c r="B112" s="114" t="s">
        <v>16</v>
      </c>
      <c r="C112" s="114" t="s">
        <v>5</v>
      </c>
      <c r="D112" s="114" t="s">
        <v>23</v>
      </c>
      <c r="E112" s="118" t="s">
        <v>18</v>
      </c>
      <c r="F112" s="114" t="s">
        <v>19</v>
      </c>
      <c r="G112" s="114" t="s">
        <v>10</v>
      </c>
      <c r="H112" s="114" t="s">
        <v>13</v>
      </c>
      <c r="I112" s="115" t="s">
        <v>12</v>
      </c>
    </row>
    <row r="113" spans="1:9" ht="12.75" customHeight="1" thickBot="1" x14ac:dyDescent="0.25">
      <c r="A113" s="103"/>
      <c r="B113" s="104">
        <v>4035.64</v>
      </c>
      <c r="C113" s="58" t="s">
        <v>66</v>
      </c>
      <c r="D113" s="64"/>
      <c r="E113" s="59"/>
      <c r="F113" s="59"/>
      <c r="G113" s="59"/>
      <c r="H113" s="60"/>
      <c r="I113" s="61"/>
    </row>
    <row r="114" spans="1:9" ht="12.75" customHeight="1" thickBot="1" x14ac:dyDescent="0.25">
      <c r="A114" s="103"/>
      <c r="B114" s="122">
        <v>3887.18</v>
      </c>
      <c r="C114" s="123" t="s">
        <v>67</v>
      </c>
      <c r="D114" s="124"/>
      <c r="E114" s="125"/>
      <c r="F114" s="125"/>
      <c r="G114" s="125"/>
      <c r="H114" s="126"/>
      <c r="I114" s="127"/>
    </row>
    <row r="115" spans="1:9" ht="12.75" customHeight="1" thickBot="1" x14ac:dyDescent="0.25">
      <c r="A115" s="103"/>
      <c r="B115" s="106">
        <v>3958.15</v>
      </c>
      <c r="C115" s="85" t="s">
        <v>70</v>
      </c>
      <c r="D115" s="86"/>
      <c r="E115" s="47"/>
      <c r="F115" s="47"/>
      <c r="G115" s="47"/>
      <c r="H115" s="48"/>
      <c r="I115" s="49"/>
    </row>
    <row r="116" spans="1:9" ht="12.75" customHeight="1" thickBot="1" x14ac:dyDescent="0.25">
      <c r="A116" s="103"/>
      <c r="B116" s="106">
        <v>2254.0700000000002</v>
      </c>
      <c r="C116" s="85" t="s">
        <v>72</v>
      </c>
      <c r="D116" s="86"/>
      <c r="E116" s="47"/>
      <c r="F116" s="47"/>
      <c r="G116" s="47"/>
      <c r="H116" s="48"/>
      <c r="I116" s="49"/>
    </row>
    <row r="117" spans="1:9" ht="12.75" customHeight="1" thickBot="1" x14ac:dyDescent="0.25">
      <c r="A117" s="103"/>
      <c r="B117" s="106">
        <v>4227.45</v>
      </c>
      <c r="C117" s="85" t="s">
        <v>73</v>
      </c>
      <c r="D117" s="86"/>
      <c r="E117" s="47"/>
      <c r="F117" s="47"/>
      <c r="G117" s="47"/>
      <c r="H117" s="48"/>
      <c r="I117" s="49"/>
    </row>
    <row r="118" spans="1:9" ht="12.75" customHeight="1" thickBot="1" x14ac:dyDescent="0.25">
      <c r="A118" s="103"/>
      <c r="B118" s="106">
        <v>4014.65</v>
      </c>
      <c r="C118" s="85" t="s">
        <v>74</v>
      </c>
      <c r="D118" s="86"/>
      <c r="E118" s="47"/>
      <c r="F118" s="47"/>
      <c r="G118" s="47"/>
      <c r="H118" s="48"/>
      <c r="I118" s="49"/>
    </row>
    <row r="119" spans="1:9" ht="12.75" customHeight="1" thickBot="1" x14ac:dyDescent="0.25">
      <c r="A119" s="103"/>
      <c r="B119" s="106">
        <v>2714.51</v>
      </c>
      <c r="C119" s="85" t="s">
        <v>75</v>
      </c>
      <c r="D119" s="86"/>
      <c r="E119" s="47"/>
      <c r="F119" s="47"/>
      <c r="G119" s="47"/>
      <c r="H119" s="48"/>
      <c r="I119" s="49"/>
    </row>
    <row r="120" spans="1:9" ht="12.75" customHeight="1" thickBot="1" x14ac:dyDescent="0.25">
      <c r="A120" s="11"/>
      <c r="B120" s="106">
        <v>3679.56</v>
      </c>
      <c r="C120" s="85" t="s">
        <v>76</v>
      </c>
      <c r="D120" s="86"/>
      <c r="E120" s="47"/>
      <c r="F120" s="47"/>
      <c r="G120" s="47"/>
      <c r="H120" s="48"/>
      <c r="I120" s="49"/>
    </row>
    <row r="121" spans="1:9" ht="12.75" customHeight="1" thickBot="1" x14ac:dyDescent="0.25">
      <c r="A121" s="287"/>
      <c r="B121" s="161">
        <v>5104.13</v>
      </c>
      <c r="C121" s="85" t="s">
        <v>77</v>
      </c>
      <c r="D121" s="322"/>
      <c r="E121" s="82"/>
      <c r="F121" s="82"/>
      <c r="G121" s="82"/>
      <c r="H121" s="339"/>
      <c r="I121" s="156"/>
    </row>
    <row r="122" spans="1:9" ht="12.75" customHeight="1" thickBot="1" x14ac:dyDescent="0.25">
      <c r="A122" s="134"/>
      <c r="B122" s="106">
        <v>5524.14</v>
      </c>
      <c r="C122" s="85" t="s">
        <v>78</v>
      </c>
      <c r="D122" s="55"/>
      <c r="E122" s="47"/>
      <c r="F122" s="47"/>
      <c r="G122" s="47"/>
      <c r="H122" s="48"/>
      <c r="I122" s="49"/>
    </row>
    <row r="123" spans="1:9" ht="12.75" customHeight="1" thickBot="1" x14ac:dyDescent="0.25">
      <c r="A123" s="32"/>
      <c r="B123" s="169">
        <v>5205.8100000000004</v>
      </c>
      <c r="C123" s="167" t="s">
        <v>79</v>
      </c>
      <c r="D123" s="179"/>
      <c r="E123" s="83"/>
      <c r="F123" s="83"/>
      <c r="G123" s="83"/>
      <c r="H123" s="84"/>
      <c r="I123" s="200"/>
    </row>
    <row r="124" spans="1:9" ht="12.75" customHeight="1" thickBot="1" x14ac:dyDescent="0.25">
      <c r="A124" s="11"/>
      <c r="B124" s="106">
        <v>5520.04</v>
      </c>
      <c r="C124" s="85" t="s">
        <v>80</v>
      </c>
      <c r="D124" s="86"/>
      <c r="E124" s="47"/>
      <c r="F124" s="47"/>
      <c r="G124" s="47"/>
      <c r="H124" s="48"/>
      <c r="I124" s="49"/>
    </row>
    <row r="125" spans="1:9" ht="12.75" customHeight="1" thickBot="1" x14ac:dyDescent="0.25">
      <c r="A125" s="418"/>
      <c r="B125" s="454">
        <f>SUM(B113:B124)</f>
        <v>50125.33</v>
      </c>
      <c r="C125" s="458" t="s">
        <v>87</v>
      </c>
      <c r="D125" s="86"/>
      <c r="E125" s="47"/>
      <c r="F125" s="47"/>
      <c r="G125" s="47"/>
      <c r="H125" s="48"/>
      <c r="I125" s="49"/>
    </row>
    <row r="126" spans="1:9" ht="12.75" customHeight="1" thickBot="1" x14ac:dyDescent="0.25">
      <c r="A126" s="655" t="s">
        <v>106</v>
      </c>
      <c r="B126" s="106">
        <v>760.86</v>
      </c>
      <c r="C126" s="85" t="s">
        <v>74</v>
      </c>
      <c r="D126" s="86"/>
      <c r="E126" s="47"/>
      <c r="F126" s="47"/>
      <c r="G126" s="47"/>
      <c r="H126" s="48"/>
      <c r="I126" s="49"/>
    </row>
    <row r="127" spans="1:9" ht="12.75" customHeight="1" thickBot="1" x14ac:dyDescent="0.25">
      <c r="A127" s="656"/>
      <c r="B127" s="106">
        <v>321.57</v>
      </c>
      <c r="C127" s="85" t="s">
        <v>75</v>
      </c>
      <c r="D127" s="86"/>
      <c r="E127" s="47"/>
      <c r="F127" s="47"/>
      <c r="G127" s="47"/>
      <c r="H127" s="48"/>
      <c r="I127" s="49"/>
    </row>
    <row r="128" spans="1:9" ht="12.75" customHeight="1" thickBot="1" x14ac:dyDescent="0.25">
      <c r="A128" s="657"/>
      <c r="B128" s="106">
        <v>400.06</v>
      </c>
      <c r="C128" s="85" t="s">
        <v>76</v>
      </c>
      <c r="D128" s="86"/>
      <c r="E128" s="47"/>
      <c r="F128" s="47"/>
      <c r="G128" s="47"/>
      <c r="H128" s="48"/>
      <c r="I128" s="49"/>
    </row>
    <row r="129" spans="1:9" ht="12.75" customHeight="1" thickBot="1" x14ac:dyDescent="0.25">
      <c r="A129" s="526"/>
      <c r="B129" s="454">
        <f>SUM(B126:B128)</f>
        <v>1482.49</v>
      </c>
      <c r="C129" s="458" t="s">
        <v>87</v>
      </c>
      <c r="D129" s="86"/>
      <c r="E129" s="47"/>
      <c r="F129" s="47"/>
      <c r="G129" s="47"/>
      <c r="H129" s="48"/>
      <c r="I129" s="49">
        <v>603.33000000000004</v>
      </c>
    </row>
    <row r="130" spans="1:9" ht="12.75" customHeight="1" thickBot="1" x14ac:dyDescent="0.25">
      <c r="A130" s="79"/>
      <c r="B130" s="197">
        <f>B125+B129</f>
        <v>51607.82</v>
      </c>
      <c r="C130" s="198"/>
      <c r="D130" s="197"/>
      <c r="E130" s="199"/>
      <c r="F130" s="198"/>
      <c r="G130" s="198"/>
      <c r="H130" s="197" t="s">
        <v>17</v>
      </c>
      <c r="I130" s="197">
        <f>SUM(I113:I129)</f>
        <v>603.33000000000004</v>
      </c>
    </row>
    <row r="131" spans="1:9" ht="77.25" thickBot="1" x14ac:dyDescent="0.25">
      <c r="A131" s="134" t="s">
        <v>145</v>
      </c>
      <c r="B131" s="117" t="s">
        <v>16</v>
      </c>
      <c r="C131" s="131" t="s">
        <v>5</v>
      </c>
      <c r="D131" s="117" t="s">
        <v>23</v>
      </c>
      <c r="E131" s="132" t="s">
        <v>18</v>
      </c>
      <c r="F131" s="117" t="s">
        <v>19</v>
      </c>
      <c r="G131" s="131" t="s">
        <v>10</v>
      </c>
      <c r="H131" s="117" t="s">
        <v>13</v>
      </c>
      <c r="I131" s="117" t="s">
        <v>12</v>
      </c>
    </row>
    <row r="132" spans="1:9" ht="12.75" customHeight="1" thickBot="1" x14ac:dyDescent="0.25">
      <c r="A132" s="227"/>
      <c r="B132" s="106">
        <v>5058.3500000000004</v>
      </c>
      <c r="C132" s="55" t="s">
        <v>66</v>
      </c>
      <c r="D132" s="86"/>
      <c r="E132" s="47"/>
      <c r="F132" s="47"/>
      <c r="G132" s="47"/>
      <c r="H132" s="48"/>
      <c r="I132" s="49"/>
    </row>
    <row r="133" spans="1:9" ht="12.75" customHeight="1" thickBot="1" x14ac:dyDescent="0.25">
      <c r="A133" s="227"/>
      <c r="B133" s="106">
        <v>5184.91</v>
      </c>
      <c r="C133" s="55" t="s">
        <v>67</v>
      </c>
      <c r="D133" s="86"/>
      <c r="E133" s="47"/>
      <c r="F133" s="47"/>
      <c r="G133" s="47"/>
      <c r="H133" s="48"/>
      <c r="I133" s="49"/>
    </row>
    <row r="134" spans="1:9" ht="12.75" customHeight="1" thickBot="1" x14ac:dyDescent="0.25">
      <c r="A134" s="227"/>
      <c r="B134" s="106">
        <v>5445.6</v>
      </c>
      <c r="C134" s="85" t="s">
        <v>70</v>
      </c>
      <c r="D134" s="86"/>
      <c r="E134" s="47"/>
      <c r="F134" s="47"/>
      <c r="G134" s="47"/>
      <c r="H134" s="48"/>
      <c r="I134" s="49"/>
    </row>
    <row r="135" spans="1:9" ht="12.75" customHeight="1" thickBot="1" x14ac:dyDescent="0.25">
      <c r="A135" s="227"/>
      <c r="B135" s="106">
        <v>5183.08</v>
      </c>
      <c r="C135" s="85" t="s">
        <v>72</v>
      </c>
      <c r="D135" s="86"/>
      <c r="E135" s="47"/>
      <c r="F135" s="47"/>
      <c r="G135" s="47"/>
      <c r="H135" s="48"/>
      <c r="I135" s="49"/>
    </row>
    <row r="136" spans="1:9" ht="12.75" customHeight="1" thickBot="1" x14ac:dyDescent="0.25">
      <c r="A136" s="227"/>
      <c r="B136" s="106">
        <v>5281.13</v>
      </c>
      <c r="C136" s="85" t="s">
        <v>73</v>
      </c>
      <c r="D136" s="86"/>
      <c r="E136" s="47"/>
      <c r="F136" s="47"/>
      <c r="G136" s="47"/>
      <c r="H136" s="48"/>
      <c r="I136" s="49"/>
    </row>
    <row r="137" spans="1:9" ht="12.75" customHeight="1" thickBot="1" x14ac:dyDescent="0.25">
      <c r="A137" s="227"/>
      <c r="B137" s="106">
        <v>6077.44</v>
      </c>
      <c r="C137" s="85" t="s">
        <v>74</v>
      </c>
      <c r="D137" s="86"/>
      <c r="E137" s="47"/>
      <c r="F137" s="47"/>
      <c r="G137" s="47"/>
      <c r="H137" s="48"/>
      <c r="I137" s="49"/>
    </row>
    <row r="138" spans="1:9" ht="12.75" customHeight="1" thickBot="1" x14ac:dyDescent="0.25">
      <c r="A138" s="227"/>
      <c r="B138" s="106">
        <v>3954.64</v>
      </c>
      <c r="C138" s="85" t="s">
        <v>75</v>
      </c>
      <c r="D138" s="86"/>
      <c r="E138" s="47"/>
      <c r="F138" s="47"/>
      <c r="G138" s="47"/>
      <c r="H138" s="48"/>
      <c r="I138" s="49"/>
    </row>
    <row r="139" spans="1:9" ht="12.75" customHeight="1" thickBot="1" x14ac:dyDescent="0.25">
      <c r="A139" s="228"/>
      <c r="B139" s="106">
        <v>4880.13</v>
      </c>
      <c r="C139" s="85" t="s">
        <v>76</v>
      </c>
      <c r="D139" s="86"/>
      <c r="E139" s="47"/>
      <c r="F139" s="47"/>
      <c r="G139" s="47"/>
      <c r="H139" s="48"/>
      <c r="I139" s="49"/>
    </row>
    <row r="140" spans="1:9" ht="12.75" customHeight="1" thickBot="1" x14ac:dyDescent="0.25">
      <c r="A140" s="204"/>
      <c r="B140" s="161">
        <v>4951.8999999999996</v>
      </c>
      <c r="C140" s="154" t="s">
        <v>77</v>
      </c>
      <c r="D140" s="82"/>
      <c r="E140" s="47"/>
      <c r="F140" s="47"/>
      <c r="G140" s="47"/>
      <c r="H140" s="48"/>
      <c r="I140" s="49"/>
    </row>
    <row r="141" spans="1:9" ht="13.5" thickBot="1" x14ac:dyDescent="0.25">
      <c r="A141" s="117"/>
      <c r="B141" s="106">
        <v>5301.47</v>
      </c>
      <c r="C141" s="85" t="s">
        <v>78</v>
      </c>
      <c r="D141" s="83"/>
      <c r="E141" s="83"/>
      <c r="F141" s="83"/>
      <c r="G141" s="83"/>
      <c r="H141" s="84"/>
      <c r="I141" s="200"/>
    </row>
    <row r="142" spans="1:9" ht="12.75" customHeight="1" thickBot="1" x14ac:dyDescent="0.25">
      <c r="A142" s="227"/>
      <c r="B142" s="106">
        <v>5094.1099999999997</v>
      </c>
      <c r="C142" s="85" t="s">
        <v>79</v>
      </c>
      <c r="D142" s="86"/>
      <c r="E142" s="47"/>
      <c r="F142" s="47"/>
      <c r="G142" s="47"/>
      <c r="H142" s="48"/>
      <c r="I142" s="49"/>
    </row>
    <row r="143" spans="1:9" ht="12.75" customHeight="1" thickBot="1" x14ac:dyDescent="0.25">
      <c r="A143" s="227"/>
      <c r="B143" s="106">
        <v>5155.74</v>
      </c>
      <c r="C143" s="85" t="s">
        <v>80</v>
      </c>
      <c r="D143" s="86"/>
      <c r="E143" s="47"/>
      <c r="F143" s="47"/>
      <c r="G143" s="47"/>
      <c r="H143" s="48"/>
      <c r="I143" s="49"/>
    </row>
    <row r="144" spans="1:9" ht="12.75" customHeight="1" thickBot="1" x14ac:dyDescent="0.25">
      <c r="A144" s="227"/>
      <c r="B144" s="106"/>
      <c r="C144" s="167" t="s">
        <v>87</v>
      </c>
      <c r="D144" s="86"/>
      <c r="E144" s="47"/>
      <c r="F144" s="47"/>
      <c r="G144" s="47"/>
      <c r="H144" s="48"/>
      <c r="I144" s="49">
        <v>914.08</v>
      </c>
    </row>
    <row r="145" spans="1:9" ht="13.5" thickBot="1" x14ac:dyDescent="0.25">
      <c r="A145" s="180"/>
      <c r="B145" s="197">
        <f>SUM(B132:B144)</f>
        <v>61568.5</v>
      </c>
      <c r="C145" s="198"/>
      <c r="D145" s="197"/>
      <c r="E145" s="199"/>
      <c r="F145" s="198"/>
      <c r="G145" s="198"/>
      <c r="H145" s="197" t="s">
        <v>17</v>
      </c>
      <c r="I145" s="230">
        <f>SUM(I132:I144)</f>
        <v>914.08</v>
      </c>
    </row>
    <row r="146" spans="1:9" ht="26.25" thickBot="1" x14ac:dyDescent="0.25">
      <c r="A146" s="46" t="s">
        <v>8</v>
      </c>
      <c r="B146" s="114" t="s">
        <v>16</v>
      </c>
      <c r="C146" s="114" t="s">
        <v>5</v>
      </c>
      <c r="D146" s="114" t="s">
        <v>23</v>
      </c>
      <c r="E146" s="118" t="s">
        <v>18</v>
      </c>
      <c r="F146" s="114" t="s">
        <v>19</v>
      </c>
      <c r="G146" s="114" t="s">
        <v>10</v>
      </c>
      <c r="H146" s="114" t="s">
        <v>13</v>
      </c>
      <c r="I146" s="115" t="s">
        <v>12</v>
      </c>
    </row>
    <row r="147" spans="1:9" ht="12.75" customHeight="1" x14ac:dyDescent="0.2">
      <c r="A147" s="679" t="s">
        <v>82</v>
      </c>
      <c r="B147" s="33"/>
      <c r="C147" s="33" t="s">
        <v>66</v>
      </c>
      <c r="D147" s="34"/>
      <c r="E147" s="35"/>
      <c r="F147" s="35" t="s">
        <v>83</v>
      </c>
      <c r="G147" s="35">
        <v>268</v>
      </c>
      <c r="H147" s="16">
        <v>4.8099999999999996</v>
      </c>
      <c r="I147" s="33">
        <f>G147*H147</f>
        <v>1289.08</v>
      </c>
    </row>
    <row r="148" spans="1:9" ht="12.75" customHeight="1" x14ac:dyDescent="0.2">
      <c r="A148" s="679"/>
      <c r="B148" s="13"/>
      <c r="C148" s="13" t="s">
        <v>67</v>
      </c>
      <c r="D148" s="14"/>
      <c r="E148" s="15"/>
      <c r="F148" s="15" t="s">
        <v>83</v>
      </c>
      <c r="G148" s="15">
        <v>242</v>
      </c>
      <c r="H148" s="16">
        <v>4.8099999999999996</v>
      </c>
      <c r="I148" s="13">
        <f t="shared" ref="I148:I155" si="2">G148*H148</f>
        <v>1164.02</v>
      </c>
    </row>
    <row r="149" spans="1:9" x14ac:dyDescent="0.2">
      <c r="A149" s="679"/>
      <c r="B149" s="13"/>
      <c r="C149" s="13" t="s">
        <v>70</v>
      </c>
      <c r="D149" s="14"/>
      <c r="E149" s="15"/>
      <c r="F149" s="15" t="s">
        <v>83</v>
      </c>
      <c r="G149" s="15">
        <v>268</v>
      </c>
      <c r="H149" s="16">
        <v>4.8099999999999996</v>
      </c>
      <c r="I149" s="13">
        <f t="shared" si="2"/>
        <v>1289.08</v>
      </c>
    </row>
    <row r="150" spans="1:9" ht="12.75" customHeight="1" x14ac:dyDescent="0.2">
      <c r="A150" s="679"/>
      <c r="B150" s="13"/>
      <c r="C150" s="13" t="s">
        <v>72</v>
      </c>
      <c r="D150" s="14"/>
      <c r="E150" s="15"/>
      <c r="F150" s="15" t="s">
        <v>83</v>
      </c>
      <c r="G150" s="15">
        <v>259</v>
      </c>
      <c r="H150" s="16">
        <v>4.8099999999999996</v>
      </c>
      <c r="I150" s="13">
        <f t="shared" si="2"/>
        <v>1245.79</v>
      </c>
    </row>
    <row r="151" spans="1:9" x14ac:dyDescent="0.2">
      <c r="A151" s="679"/>
      <c r="B151" s="13"/>
      <c r="C151" s="13" t="s">
        <v>73</v>
      </c>
      <c r="D151" s="14"/>
      <c r="E151" s="15"/>
      <c r="F151" s="15" t="s">
        <v>83</v>
      </c>
      <c r="G151" s="15">
        <v>122</v>
      </c>
      <c r="H151" s="16">
        <v>4.8099999999999996</v>
      </c>
      <c r="I151" s="13">
        <f t="shared" si="2"/>
        <v>586.81999999999994</v>
      </c>
    </row>
    <row r="152" spans="1:9" ht="12.75" customHeight="1" x14ac:dyDescent="0.2">
      <c r="A152" s="679"/>
      <c r="B152" s="13"/>
      <c r="C152" s="13" t="s">
        <v>74</v>
      </c>
      <c r="D152" s="14"/>
      <c r="E152" s="15"/>
      <c r="F152" s="15" t="s">
        <v>83</v>
      </c>
      <c r="G152" s="15">
        <v>122</v>
      </c>
      <c r="H152" s="16">
        <v>4.8099999999999996</v>
      </c>
      <c r="I152" s="13">
        <f t="shared" si="2"/>
        <v>586.81999999999994</v>
      </c>
    </row>
    <row r="153" spans="1:9" ht="12.75" customHeight="1" x14ac:dyDescent="0.2">
      <c r="A153" s="679"/>
      <c r="B153" s="13"/>
      <c r="C153" s="13" t="s">
        <v>75</v>
      </c>
      <c r="D153" s="14"/>
      <c r="E153" s="15"/>
      <c r="F153" s="15" t="s">
        <v>83</v>
      </c>
      <c r="G153" s="15">
        <v>122</v>
      </c>
      <c r="H153" s="16">
        <v>5.04</v>
      </c>
      <c r="I153" s="13">
        <f t="shared" si="2"/>
        <v>614.88</v>
      </c>
    </row>
    <row r="154" spans="1:9" ht="12.75" customHeight="1" x14ac:dyDescent="0.2">
      <c r="A154" s="679"/>
      <c r="B154" s="13"/>
      <c r="C154" s="13" t="s">
        <v>76</v>
      </c>
      <c r="D154" s="14"/>
      <c r="E154" s="15"/>
      <c r="F154" s="15" t="s">
        <v>83</v>
      </c>
      <c r="G154" s="15">
        <v>122</v>
      </c>
      <c r="H154" s="16">
        <v>5.04</v>
      </c>
      <c r="I154" s="13">
        <f t="shared" si="2"/>
        <v>614.88</v>
      </c>
    </row>
    <row r="155" spans="1:9" ht="12.75" customHeight="1" x14ac:dyDescent="0.2">
      <c r="A155" s="679"/>
      <c r="B155" s="13"/>
      <c r="C155" s="13" t="s">
        <v>77</v>
      </c>
      <c r="D155" s="14"/>
      <c r="E155" s="15"/>
      <c r="F155" s="15" t="s">
        <v>83</v>
      </c>
      <c r="G155" s="15">
        <v>122</v>
      </c>
      <c r="H155" s="16">
        <v>5.04</v>
      </c>
      <c r="I155" s="13">
        <f t="shared" si="2"/>
        <v>614.88</v>
      </c>
    </row>
    <row r="156" spans="1:9" ht="12.75" customHeight="1" x14ac:dyDescent="0.2">
      <c r="A156" s="679"/>
      <c r="B156" s="13"/>
      <c r="C156" s="13" t="s">
        <v>78</v>
      </c>
      <c r="D156" s="14"/>
      <c r="E156" s="15"/>
      <c r="F156" s="15" t="s">
        <v>83</v>
      </c>
      <c r="G156" s="15">
        <v>122</v>
      </c>
      <c r="H156" s="16">
        <v>5.04</v>
      </c>
      <c r="I156" s="13">
        <f>G156*H156</f>
        <v>614.88</v>
      </c>
    </row>
    <row r="157" spans="1:9" ht="12.75" customHeight="1" x14ac:dyDescent="0.2">
      <c r="A157" s="679"/>
      <c r="B157" s="13"/>
      <c r="C157" s="13" t="s">
        <v>79</v>
      </c>
      <c r="D157" s="14"/>
      <c r="E157" s="15"/>
      <c r="F157" s="15" t="s">
        <v>83</v>
      </c>
      <c r="G157" s="15">
        <v>122</v>
      </c>
      <c r="H157" s="16">
        <v>5.04</v>
      </c>
      <c r="I157" s="13">
        <f>G157*H157</f>
        <v>614.88</v>
      </c>
    </row>
    <row r="158" spans="1:9" ht="12.75" customHeight="1" x14ac:dyDescent="0.2">
      <c r="A158" s="679"/>
      <c r="B158" s="13"/>
      <c r="C158" s="13" t="s">
        <v>80</v>
      </c>
      <c r="D158" s="14"/>
      <c r="E158" s="15"/>
      <c r="F158" s="15" t="s">
        <v>83</v>
      </c>
      <c r="G158" s="15">
        <v>122</v>
      </c>
      <c r="H158" s="16">
        <v>5.04</v>
      </c>
      <c r="I158" s="13">
        <f>G158*H158</f>
        <v>614.88</v>
      </c>
    </row>
    <row r="159" spans="1:9" ht="12.75" customHeight="1" x14ac:dyDescent="0.2">
      <c r="A159" s="693"/>
      <c r="B159" s="13"/>
      <c r="C159" s="244" t="s">
        <v>87</v>
      </c>
      <c r="D159" s="14"/>
      <c r="E159" s="15"/>
      <c r="F159" s="15" t="s">
        <v>83</v>
      </c>
      <c r="G159" s="15">
        <f>SUM(G147:G158)</f>
        <v>2013</v>
      </c>
      <c r="H159" s="16"/>
      <c r="I159" s="244">
        <f>SUM(I147:I158)</f>
        <v>9850.8899999999976</v>
      </c>
    </row>
    <row r="160" spans="1:9" ht="26.45" customHeight="1" x14ac:dyDescent="0.2">
      <c r="A160" s="652" t="s">
        <v>2272</v>
      </c>
      <c r="B160" s="71"/>
      <c r="C160" s="13" t="s">
        <v>2273</v>
      </c>
      <c r="D160" s="72"/>
      <c r="E160" s="73"/>
      <c r="F160" s="15"/>
      <c r="G160" s="327"/>
      <c r="H160" s="74"/>
      <c r="I160" s="598">
        <v>126.96</v>
      </c>
    </row>
    <row r="161" spans="1:255" ht="25.15" customHeight="1" x14ac:dyDescent="0.2">
      <c r="A161" s="653"/>
      <c r="B161" s="71"/>
      <c r="C161" s="13" t="s">
        <v>2274</v>
      </c>
      <c r="D161" s="72"/>
      <c r="E161" s="73"/>
      <c r="F161" s="15"/>
      <c r="G161" s="327"/>
      <c r="H161" s="74"/>
      <c r="I161" s="598">
        <v>132.24</v>
      </c>
    </row>
    <row r="162" spans="1:255" ht="33.6" customHeight="1" x14ac:dyDescent="0.2">
      <c r="A162" s="654"/>
      <c r="B162" s="412"/>
      <c r="C162" s="244" t="s">
        <v>87</v>
      </c>
      <c r="D162" s="72"/>
      <c r="E162" s="73"/>
      <c r="F162" s="15"/>
      <c r="G162" s="327"/>
      <c r="H162" s="74"/>
      <c r="I162" s="241">
        <f>SUM(I160:I161)</f>
        <v>259.2</v>
      </c>
    </row>
    <row r="163" spans="1:255" ht="26.45" customHeight="1" x14ac:dyDescent="0.2">
      <c r="A163" s="652" t="s">
        <v>2271</v>
      </c>
      <c r="B163" s="71"/>
      <c r="C163" s="33" t="s">
        <v>2273</v>
      </c>
      <c r="D163" s="72"/>
      <c r="E163" s="73"/>
      <c r="F163" s="15"/>
      <c r="G163" s="327"/>
      <c r="H163" s="74"/>
      <c r="I163" s="598">
        <v>718.21</v>
      </c>
    </row>
    <row r="164" spans="1:255" ht="30.6" customHeight="1" x14ac:dyDescent="0.2">
      <c r="A164" s="653"/>
      <c r="B164" s="71"/>
      <c r="C164" s="71" t="s">
        <v>2274</v>
      </c>
      <c r="D164" s="72"/>
      <c r="E164" s="73"/>
      <c r="F164" s="15"/>
      <c r="G164" s="327"/>
      <c r="H164" s="74"/>
      <c r="I164" s="598">
        <v>792</v>
      </c>
    </row>
    <row r="165" spans="1:255" ht="24" customHeight="1" x14ac:dyDescent="0.2">
      <c r="A165" s="654"/>
      <c r="B165" s="71"/>
      <c r="C165" s="412" t="s">
        <v>87</v>
      </c>
      <c r="D165" s="72"/>
      <c r="E165" s="73"/>
      <c r="F165" s="73"/>
      <c r="G165" s="327"/>
      <c r="H165" s="74"/>
      <c r="I165" s="241">
        <f>SUM(I163:I164)</f>
        <v>1510.21</v>
      </c>
    </row>
    <row r="166" spans="1:255" ht="25.5" x14ac:dyDescent="0.2">
      <c r="A166" s="221" t="s">
        <v>2270</v>
      </c>
      <c r="B166" s="13"/>
      <c r="C166" s="244" t="s">
        <v>87</v>
      </c>
      <c r="D166" s="14"/>
      <c r="E166" s="15"/>
      <c r="F166" s="15"/>
      <c r="G166" s="15"/>
      <c r="H166" s="16"/>
      <c r="I166" s="244">
        <v>88996.62</v>
      </c>
    </row>
    <row r="167" spans="1:255" ht="12.75" customHeight="1" x14ac:dyDescent="0.2">
      <c r="A167" s="11" t="s">
        <v>84</v>
      </c>
      <c r="B167" s="13"/>
      <c r="C167" s="244" t="s">
        <v>87</v>
      </c>
      <c r="D167" s="14"/>
      <c r="E167" s="15"/>
      <c r="F167" s="15"/>
      <c r="G167" s="15"/>
      <c r="H167" s="16"/>
      <c r="I167" s="244">
        <v>6588.35</v>
      </c>
    </row>
    <row r="168" spans="1:255" ht="12.75" customHeight="1" x14ac:dyDescent="0.2">
      <c r="A168" s="11" t="s">
        <v>86</v>
      </c>
      <c r="B168" s="13"/>
      <c r="C168" s="244" t="s">
        <v>87</v>
      </c>
      <c r="D168" s="14"/>
      <c r="E168" s="15"/>
      <c r="F168" s="15"/>
      <c r="G168" s="15"/>
      <c r="H168" s="16"/>
      <c r="I168" s="244">
        <v>6008.39</v>
      </c>
    </row>
    <row r="169" spans="1:255" ht="12.75" customHeight="1" x14ac:dyDescent="0.2">
      <c r="A169" s="240" t="s">
        <v>88</v>
      </c>
      <c r="B169" s="13"/>
      <c r="C169" s="244" t="s">
        <v>87</v>
      </c>
      <c r="D169" s="14"/>
      <c r="E169" s="15"/>
      <c r="F169" s="15"/>
      <c r="G169" s="15"/>
      <c r="H169" s="16"/>
      <c r="I169" s="244">
        <v>4407.7</v>
      </c>
    </row>
    <row r="170" spans="1:255" ht="12.75" customHeight="1" thickBot="1" x14ac:dyDescent="0.25">
      <c r="A170" s="30"/>
      <c r="B170" s="109"/>
      <c r="C170" s="109"/>
      <c r="D170" s="108"/>
      <c r="E170" s="110"/>
      <c r="F170" s="109"/>
      <c r="G170" s="109"/>
      <c r="H170" s="108" t="s">
        <v>17</v>
      </c>
      <c r="I170" s="108">
        <f>I159+I162+I165+I166+I167+I168+I169</f>
        <v>117621.36</v>
      </c>
    </row>
    <row r="171" spans="1:255" s="45" customFormat="1" ht="83.25" customHeight="1" thickBot="1" x14ac:dyDescent="0.25">
      <c r="A171" s="117" t="s">
        <v>95</v>
      </c>
      <c r="B171" s="114" t="s">
        <v>16</v>
      </c>
      <c r="C171" s="114" t="s">
        <v>5</v>
      </c>
      <c r="D171" s="114" t="s">
        <v>23</v>
      </c>
      <c r="E171" s="118" t="s">
        <v>18</v>
      </c>
      <c r="F171" s="114" t="s">
        <v>19</v>
      </c>
      <c r="G171" s="114" t="s">
        <v>10</v>
      </c>
      <c r="H171" s="114" t="s">
        <v>13</v>
      </c>
      <c r="I171" s="115" t="s">
        <v>12</v>
      </c>
      <c r="J171" s="56"/>
      <c r="K171" s="56"/>
      <c r="L171" s="56"/>
      <c r="M171" s="56"/>
      <c r="N171" s="56"/>
      <c r="O171" s="56"/>
      <c r="P171" s="56"/>
      <c r="Q171" s="56"/>
      <c r="R171" s="56"/>
      <c r="T171" s="56"/>
      <c r="U171" s="56"/>
      <c r="V171" s="56"/>
      <c r="W171" s="56"/>
      <c r="X171" s="56"/>
      <c r="Y171" s="56"/>
      <c r="Z171" s="56"/>
      <c r="AA171" s="56"/>
      <c r="AB171" s="56"/>
      <c r="AD171" s="56"/>
      <c r="AE171" s="56"/>
      <c r="AF171" s="56"/>
      <c r="AG171" s="56"/>
      <c r="AH171" s="56"/>
      <c r="AI171" s="56"/>
      <c r="AJ171" s="56"/>
      <c r="AK171" s="56"/>
      <c r="AL171" s="56"/>
      <c r="AN171" s="56"/>
      <c r="AO171" s="56"/>
      <c r="AP171" s="56"/>
      <c r="AQ171" s="56"/>
      <c r="AR171" s="56"/>
      <c r="AS171" s="56"/>
      <c r="AT171" s="56"/>
      <c r="AU171" s="56"/>
      <c r="AV171" s="56"/>
      <c r="AX171" s="56"/>
      <c r="AY171" s="56"/>
      <c r="AZ171" s="56"/>
      <c r="BA171" s="56"/>
      <c r="BB171" s="56"/>
      <c r="BC171" s="56"/>
      <c r="BD171" s="56"/>
      <c r="BE171" s="56"/>
      <c r="BF171" s="56"/>
      <c r="BH171" s="56"/>
      <c r="BI171" s="56"/>
      <c r="BJ171" s="56"/>
      <c r="BK171" s="56"/>
      <c r="BL171" s="56"/>
      <c r="BM171" s="56"/>
      <c r="BN171" s="56"/>
      <c r="BO171" s="56"/>
      <c r="BP171" s="56"/>
      <c r="BR171" s="56"/>
      <c r="BS171" s="56"/>
      <c r="BT171" s="56"/>
      <c r="BU171" s="56"/>
      <c r="BV171" s="56"/>
      <c r="BW171" s="56"/>
      <c r="BX171" s="56"/>
      <c r="BY171" s="56"/>
      <c r="BZ171" s="56"/>
      <c r="CB171" s="56"/>
      <c r="CC171" s="56"/>
      <c r="CD171" s="56"/>
      <c r="CE171" s="56"/>
      <c r="CF171" s="56"/>
      <c r="CG171" s="56"/>
      <c r="CH171" s="56"/>
      <c r="CI171" s="56"/>
      <c r="CJ171" s="56"/>
      <c r="CL171" s="56"/>
      <c r="CM171" s="56"/>
      <c r="CN171" s="56"/>
      <c r="CO171" s="56"/>
      <c r="CP171" s="56"/>
      <c r="CQ171" s="56"/>
      <c r="CR171" s="56"/>
      <c r="CS171" s="56"/>
      <c r="CT171" s="56"/>
      <c r="CV171" s="56"/>
      <c r="CW171" s="56"/>
      <c r="CX171" s="56"/>
      <c r="CY171" s="56"/>
      <c r="CZ171" s="56"/>
      <c r="DA171" s="56"/>
      <c r="DB171" s="56"/>
      <c r="DC171" s="56"/>
      <c r="DD171" s="56"/>
      <c r="DF171" s="56"/>
      <c r="DG171" s="56"/>
      <c r="DH171" s="56"/>
      <c r="DI171" s="56"/>
      <c r="DJ171" s="56"/>
      <c r="DK171" s="56"/>
      <c r="DL171" s="56"/>
      <c r="DM171" s="56"/>
      <c r="DN171" s="56"/>
      <c r="DP171" s="56"/>
      <c r="DQ171" s="56"/>
      <c r="DR171" s="56"/>
      <c r="DS171" s="56"/>
      <c r="DT171" s="56"/>
      <c r="DU171" s="56"/>
      <c r="DV171" s="56"/>
      <c r="DW171" s="56"/>
      <c r="DX171" s="56"/>
      <c r="DZ171" s="56"/>
      <c r="EA171" s="56"/>
      <c r="EB171" s="56"/>
      <c r="EC171" s="56"/>
      <c r="ED171" s="56"/>
      <c r="EE171" s="56"/>
      <c r="EF171" s="56"/>
      <c r="EG171" s="56"/>
      <c r="EH171" s="56"/>
      <c r="EJ171" s="56"/>
      <c r="EK171" s="56"/>
      <c r="EL171" s="56"/>
      <c r="EM171" s="56"/>
      <c r="EN171" s="56"/>
      <c r="EO171" s="56"/>
      <c r="EP171" s="56"/>
      <c r="EQ171" s="56"/>
      <c r="ER171" s="56"/>
      <c r="ET171" s="56"/>
      <c r="EU171" s="56"/>
      <c r="EV171" s="56"/>
      <c r="EW171" s="56"/>
      <c r="EX171" s="56"/>
      <c r="EY171" s="56"/>
      <c r="EZ171" s="56"/>
      <c r="FA171" s="56"/>
      <c r="FB171" s="56"/>
      <c r="FD171" s="56"/>
      <c r="FE171" s="56"/>
      <c r="FF171" s="56"/>
      <c r="FG171" s="56"/>
      <c r="FH171" s="56"/>
      <c r="FI171" s="56"/>
      <c r="FJ171" s="56"/>
      <c r="FK171" s="56"/>
      <c r="FL171" s="56"/>
      <c r="FN171" s="56"/>
      <c r="FO171" s="56"/>
      <c r="FP171" s="56"/>
      <c r="FQ171" s="56"/>
      <c r="FR171" s="56"/>
      <c r="FS171" s="56"/>
      <c r="FT171" s="56"/>
      <c r="FU171" s="56"/>
      <c r="FV171" s="56"/>
      <c r="FX171" s="56"/>
      <c r="FY171" s="56"/>
      <c r="FZ171" s="56"/>
      <c r="GA171" s="56"/>
      <c r="GB171" s="56"/>
      <c r="GC171" s="56"/>
      <c r="GD171" s="56"/>
      <c r="GE171" s="56"/>
      <c r="GF171" s="56"/>
      <c r="GH171" s="56"/>
      <c r="GI171" s="56"/>
      <c r="GJ171" s="56"/>
      <c r="GK171" s="56"/>
      <c r="GL171" s="56"/>
      <c r="GM171" s="56"/>
      <c r="GN171" s="56"/>
      <c r="GO171" s="56"/>
      <c r="GP171" s="56"/>
      <c r="GR171" s="56"/>
      <c r="GS171" s="56"/>
      <c r="GT171" s="56"/>
      <c r="GU171" s="56"/>
      <c r="GV171" s="56"/>
      <c r="GW171" s="56"/>
      <c r="GX171" s="56"/>
      <c r="GY171" s="56"/>
      <c r="GZ171" s="56"/>
      <c r="HB171" s="56"/>
      <c r="HC171" s="56"/>
      <c r="HD171" s="56"/>
      <c r="HE171" s="56"/>
      <c r="HF171" s="56"/>
      <c r="HG171" s="56"/>
      <c r="HH171" s="56"/>
      <c r="HI171" s="56"/>
      <c r="HJ171" s="56"/>
      <c r="HL171" s="56"/>
      <c r="HM171" s="56"/>
      <c r="HN171" s="56"/>
      <c r="HO171" s="56"/>
      <c r="HP171" s="56"/>
      <c r="HQ171" s="56"/>
      <c r="HR171" s="56"/>
      <c r="HS171" s="56"/>
      <c r="HT171" s="56"/>
      <c r="HV171" s="56"/>
      <c r="HW171" s="56"/>
      <c r="HX171" s="56"/>
      <c r="HY171" s="56"/>
      <c r="HZ171" s="56"/>
      <c r="IA171" s="56"/>
      <c r="IB171" s="56"/>
      <c r="IC171" s="56"/>
      <c r="ID171" s="56"/>
      <c r="IF171" s="56"/>
      <c r="IG171" s="56"/>
      <c r="IH171" s="56"/>
      <c r="II171" s="56"/>
      <c r="IJ171" s="56"/>
      <c r="IK171" s="56"/>
      <c r="IL171" s="56"/>
      <c r="IM171" s="56"/>
      <c r="IN171" s="56"/>
      <c r="IP171" s="56"/>
      <c r="IQ171" s="56"/>
      <c r="IR171" s="56"/>
      <c r="IS171" s="56"/>
      <c r="IT171" s="56"/>
      <c r="IU171" s="56"/>
    </row>
    <row r="172" spans="1:255" ht="12.75" customHeight="1" thickBot="1" x14ac:dyDescent="0.25">
      <c r="A172" s="103"/>
      <c r="B172" s="104">
        <v>2146.44</v>
      </c>
      <c r="C172" s="58" t="s">
        <v>66</v>
      </c>
      <c r="D172" s="64"/>
      <c r="E172" s="59"/>
      <c r="F172" s="59"/>
      <c r="G172" s="59"/>
      <c r="H172" s="60"/>
      <c r="I172" s="61">
        <f t="shared" ref="I172:I183" si="3">G172*H172</f>
        <v>0</v>
      </c>
      <c r="J172" s="56"/>
      <c r="K172" s="56"/>
      <c r="L172" s="56"/>
      <c r="M172" s="56"/>
      <c r="N172" s="56"/>
      <c r="O172" s="56"/>
      <c r="P172" s="56"/>
      <c r="Q172" s="56"/>
      <c r="R172" s="56"/>
      <c r="T172" s="56"/>
      <c r="U172" s="56"/>
      <c r="V172" s="56"/>
      <c r="W172" s="56"/>
      <c r="X172" s="56"/>
      <c r="Y172" s="56"/>
      <c r="Z172" s="56"/>
      <c r="AA172" s="56"/>
      <c r="AB172" s="56"/>
      <c r="AD172" s="56"/>
      <c r="AE172" s="56"/>
      <c r="AF172" s="56"/>
      <c r="AG172" s="56"/>
      <c r="AH172" s="56"/>
      <c r="AI172" s="56"/>
      <c r="AJ172" s="56"/>
      <c r="AK172" s="56"/>
      <c r="AL172" s="56"/>
      <c r="AN172" s="56"/>
      <c r="AO172" s="56"/>
      <c r="AP172" s="56"/>
      <c r="AQ172" s="56"/>
      <c r="AR172" s="56"/>
      <c r="AS172" s="56"/>
      <c r="AT172" s="56"/>
      <c r="AU172" s="56"/>
      <c r="AV172" s="56"/>
      <c r="AX172" s="56"/>
      <c r="AY172" s="56"/>
      <c r="AZ172" s="56"/>
      <c r="BA172" s="56"/>
      <c r="BB172" s="56"/>
      <c r="BC172" s="56"/>
      <c r="BD172" s="56"/>
      <c r="BE172" s="56"/>
      <c r="BF172" s="56"/>
      <c r="BH172" s="56"/>
      <c r="BI172" s="56"/>
      <c r="BJ172" s="56"/>
      <c r="BK172" s="56"/>
      <c r="BL172" s="56"/>
      <c r="BM172" s="56"/>
      <c r="BN172" s="56"/>
      <c r="BO172" s="56"/>
      <c r="BP172" s="56"/>
      <c r="BR172" s="56"/>
      <c r="BS172" s="56"/>
      <c r="BT172" s="56"/>
      <c r="BU172" s="56"/>
      <c r="BV172" s="56"/>
      <c r="BW172" s="56"/>
      <c r="BX172" s="56"/>
      <c r="BY172" s="56"/>
      <c r="BZ172" s="56"/>
      <c r="CB172" s="56"/>
      <c r="CC172" s="56"/>
      <c r="CD172" s="56"/>
      <c r="CE172" s="56"/>
      <c r="CF172" s="56"/>
      <c r="CG172" s="56"/>
      <c r="CH172" s="56"/>
      <c r="CI172" s="56"/>
      <c r="CJ172" s="56"/>
      <c r="CL172" s="56"/>
      <c r="CM172" s="56"/>
      <c r="CN172" s="56"/>
      <c r="CO172" s="56"/>
      <c r="CP172" s="56"/>
      <c r="CQ172" s="56"/>
      <c r="CR172" s="56"/>
      <c r="CS172" s="56"/>
      <c r="CT172" s="56"/>
      <c r="CV172" s="56"/>
      <c r="CW172" s="56"/>
      <c r="CX172" s="56"/>
      <c r="CY172" s="56"/>
      <c r="CZ172" s="56"/>
      <c r="DA172" s="56"/>
      <c r="DB172" s="56"/>
      <c r="DC172" s="56"/>
      <c r="DD172" s="56"/>
      <c r="DF172" s="56"/>
      <c r="DG172" s="56"/>
      <c r="DH172" s="56"/>
      <c r="DI172" s="56"/>
      <c r="DJ172" s="56"/>
      <c r="DK172" s="56"/>
      <c r="DL172" s="56"/>
      <c r="DM172" s="56"/>
      <c r="DN172" s="56"/>
      <c r="DP172" s="56"/>
      <c r="DQ172" s="56"/>
      <c r="DR172" s="56"/>
      <c r="DS172" s="56"/>
      <c r="DT172" s="56"/>
      <c r="DU172" s="56"/>
      <c r="DV172" s="56"/>
      <c r="DW172" s="56"/>
      <c r="DX172" s="56"/>
      <c r="DZ172" s="56"/>
      <c r="EA172" s="56"/>
      <c r="EB172" s="56"/>
      <c r="EC172" s="56"/>
      <c r="ED172" s="56"/>
      <c r="EE172" s="56"/>
      <c r="EF172" s="56"/>
      <c r="EG172" s="56"/>
      <c r="EH172" s="56"/>
      <c r="EJ172" s="56"/>
      <c r="EK172" s="56"/>
      <c r="EL172" s="56"/>
      <c r="EM172" s="56"/>
      <c r="EN172" s="56"/>
      <c r="EO172" s="56"/>
      <c r="EP172" s="56"/>
      <c r="EQ172" s="56"/>
      <c r="ER172" s="56"/>
      <c r="ET172" s="56"/>
      <c r="EU172" s="56"/>
      <c r="EV172" s="56"/>
      <c r="EW172" s="56"/>
      <c r="EX172" s="56"/>
      <c r="EY172" s="56"/>
      <c r="EZ172" s="56"/>
      <c r="FA172" s="56"/>
      <c r="FB172" s="56"/>
      <c r="FD172" s="56"/>
      <c r="FE172" s="56"/>
      <c r="FF172" s="56"/>
      <c r="FG172" s="56"/>
      <c r="FH172" s="56"/>
      <c r="FI172" s="56"/>
      <c r="FJ172" s="56"/>
      <c r="FK172" s="56"/>
      <c r="FL172" s="56"/>
      <c r="FN172" s="56"/>
      <c r="FO172" s="56"/>
      <c r="FP172" s="56"/>
      <c r="FQ172" s="56"/>
      <c r="FR172" s="56"/>
      <c r="FS172" s="56"/>
      <c r="FT172" s="56"/>
      <c r="FU172" s="56"/>
      <c r="FV172" s="56"/>
      <c r="FX172" s="56"/>
      <c r="FY172" s="56"/>
      <c r="FZ172" s="56"/>
      <c r="GA172" s="56"/>
      <c r="GB172" s="56"/>
      <c r="GC172" s="56"/>
      <c r="GD172" s="56"/>
      <c r="GE172" s="56"/>
      <c r="GF172" s="56"/>
      <c r="GH172" s="56"/>
      <c r="GI172" s="56"/>
      <c r="GJ172" s="56"/>
      <c r="GK172" s="56"/>
      <c r="GL172" s="56"/>
      <c r="GM172" s="56"/>
      <c r="GN172" s="56"/>
      <c r="GO172" s="56"/>
      <c r="GP172" s="56"/>
      <c r="GR172" s="56"/>
      <c r="GS172" s="56"/>
      <c r="GT172" s="56"/>
      <c r="GU172" s="56"/>
      <c r="GV172" s="56"/>
      <c r="GW172" s="56"/>
      <c r="GX172" s="56"/>
      <c r="GY172" s="56"/>
      <c r="GZ172" s="56"/>
      <c r="HB172" s="56"/>
      <c r="HC172" s="56"/>
      <c r="HD172" s="56"/>
      <c r="HE172" s="56"/>
      <c r="HF172" s="56"/>
      <c r="HG172" s="56"/>
      <c r="HH172" s="56"/>
      <c r="HI172" s="56"/>
      <c r="HJ172" s="56"/>
      <c r="HL172" s="56"/>
      <c r="HM172" s="56"/>
      <c r="HN172" s="56"/>
      <c r="HO172" s="56"/>
      <c r="HP172" s="56"/>
      <c r="HQ172" s="56"/>
      <c r="HR172" s="56"/>
      <c r="HS172" s="56"/>
      <c r="HT172" s="56"/>
      <c r="HV172" s="56"/>
      <c r="HW172" s="56"/>
      <c r="HX172" s="56"/>
      <c r="HY172" s="56"/>
      <c r="HZ172" s="56"/>
      <c r="IA172" s="56"/>
      <c r="IB172" s="56"/>
      <c r="IC172" s="56"/>
      <c r="ID172" s="56"/>
      <c r="IF172" s="56"/>
      <c r="IG172" s="56"/>
      <c r="IH172" s="56"/>
      <c r="II172" s="56"/>
      <c r="IJ172" s="56"/>
      <c r="IK172" s="56"/>
      <c r="IL172" s="56"/>
      <c r="IM172" s="56"/>
      <c r="IN172" s="56"/>
      <c r="IP172" s="56"/>
      <c r="IQ172" s="56"/>
      <c r="IR172" s="56"/>
      <c r="IS172" s="56"/>
      <c r="IT172" s="56"/>
      <c r="IU172" s="56"/>
    </row>
    <row r="173" spans="1:255" ht="12.75" customHeight="1" thickBot="1" x14ac:dyDescent="0.25">
      <c r="A173" s="103"/>
      <c r="B173" s="105">
        <v>2606.75</v>
      </c>
      <c r="C173" s="92" t="s">
        <v>67</v>
      </c>
      <c r="D173" s="93"/>
      <c r="E173" s="94"/>
      <c r="F173" s="94"/>
      <c r="G173" s="94"/>
      <c r="H173" s="95"/>
      <c r="I173" s="96">
        <f t="shared" si="3"/>
        <v>0</v>
      </c>
      <c r="J173" s="56"/>
      <c r="K173" s="56"/>
      <c r="L173" s="56"/>
      <c r="M173" s="56"/>
      <c r="N173" s="56"/>
      <c r="O173" s="56"/>
      <c r="P173" s="56"/>
      <c r="Q173" s="56"/>
      <c r="R173" s="56"/>
      <c r="T173" s="56"/>
      <c r="U173" s="56"/>
      <c r="V173" s="56"/>
      <c r="W173" s="56"/>
      <c r="X173" s="56"/>
      <c r="Y173" s="56"/>
      <c r="Z173" s="56"/>
      <c r="AA173" s="56"/>
      <c r="AB173" s="56"/>
      <c r="AD173" s="56"/>
      <c r="AE173" s="56"/>
      <c r="AF173" s="56"/>
      <c r="AG173" s="56"/>
      <c r="AH173" s="56"/>
      <c r="AI173" s="56"/>
      <c r="AJ173" s="56"/>
      <c r="AK173" s="56"/>
      <c r="AL173" s="56"/>
      <c r="AN173" s="56"/>
      <c r="AO173" s="56"/>
      <c r="AP173" s="56"/>
      <c r="AQ173" s="56"/>
      <c r="AR173" s="56"/>
      <c r="AS173" s="56"/>
      <c r="AT173" s="56"/>
      <c r="AU173" s="56"/>
      <c r="AV173" s="56"/>
      <c r="AX173" s="56"/>
      <c r="AY173" s="56"/>
      <c r="AZ173" s="56"/>
      <c r="BA173" s="56"/>
      <c r="BB173" s="56"/>
      <c r="BC173" s="56"/>
      <c r="BD173" s="56"/>
      <c r="BE173" s="56"/>
      <c r="BF173" s="56"/>
      <c r="BH173" s="56"/>
      <c r="BI173" s="56"/>
      <c r="BJ173" s="56"/>
      <c r="BK173" s="56"/>
      <c r="BL173" s="56"/>
      <c r="BM173" s="56"/>
      <c r="BN173" s="56"/>
      <c r="BO173" s="56"/>
      <c r="BP173" s="56"/>
      <c r="BR173" s="56"/>
      <c r="BS173" s="56"/>
      <c r="BT173" s="56"/>
      <c r="BU173" s="56"/>
      <c r="BV173" s="56"/>
      <c r="BW173" s="56"/>
      <c r="BX173" s="56"/>
      <c r="BY173" s="56"/>
      <c r="BZ173" s="56"/>
      <c r="CB173" s="56"/>
      <c r="CC173" s="56"/>
      <c r="CD173" s="56"/>
      <c r="CE173" s="56"/>
      <c r="CF173" s="56"/>
      <c r="CG173" s="56"/>
      <c r="CH173" s="56"/>
      <c r="CI173" s="56"/>
      <c r="CJ173" s="56"/>
      <c r="CL173" s="56"/>
      <c r="CM173" s="56"/>
      <c r="CN173" s="56"/>
      <c r="CO173" s="56"/>
      <c r="CP173" s="56"/>
      <c r="CQ173" s="56"/>
      <c r="CR173" s="56"/>
      <c r="CS173" s="56"/>
      <c r="CT173" s="56"/>
      <c r="CV173" s="56"/>
      <c r="CW173" s="56"/>
      <c r="CX173" s="56"/>
      <c r="CY173" s="56"/>
      <c r="CZ173" s="56"/>
      <c r="DA173" s="56"/>
      <c r="DB173" s="56"/>
      <c r="DC173" s="56"/>
      <c r="DD173" s="56"/>
      <c r="DF173" s="56"/>
      <c r="DG173" s="56"/>
      <c r="DH173" s="56"/>
      <c r="DI173" s="56"/>
      <c r="DJ173" s="56"/>
      <c r="DK173" s="56"/>
      <c r="DL173" s="56"/>
      <c r="DM173" s="56"/>
      <c r="DN173" s="56"/>
      <c r="DP173" s="56"/>
      <c r="DQ173" s="56"/>
      <c r="DR173" s="56"/>
      <c r="DS173" s="56"/>
      <c r="DT173" s="56"/>
      <c r="DU173" s="56"/>
      <c r="DV173" s="56"/>
      <c r="DW173" s="56"/>
      <c r="DX173" s="56"/>
      <c r="DZ173" s="56"/>
      <c r="EA173" s="56"/>
      <c r="EB173" s="56"/>
      <c r="EC173" s="56"/>
      <c r="ED173" s="56"/>
      <c r="EE173" s="56"/>
      <c r="EF173" s="56"/>
      <c r="EG173" s="56"/>
      <c r="EH173" s="56"/>
      <c r="EJ173" s="56"/>
      <c r="EK173" s="56"/>
      <c r="EL173" s="56"/>
      <c r="EM173" s="56"/>
      <c r="EN173" s="56"/>
      <c r="EO173" s="56"/>
      <c r="EP173" s="56"/>
      <c r="EQ173" s="56"/>
      <c r="ER173" s="56"/>
      <c r="ET173" s="56"/>
      <c r="EU173" s="56"/>
      <c r="EV173" s="56"/>
      <c r="EW173" s="56"/>
      <c r="EX173" s="56"/>
      <c r="EY173" s="56"/>
      <c r="EZ173" s="56"/>
      <c r="FA173" s="56"/>
      <c r="FB173" s="56"/>
      <c r="FD173" s="56"/>
      <c r="FE173" s="56"/>
      <c r="FF173" s="56"/>
      <c r="FG173" s="56"/>
      <c r="FH173" s="56"/>
      <c r="FI173" s="56"/>
      <c r="FJ173" s="56"/>
      <c r="FK173" s="56"/>
      <c r="FL173" s="56"/>
      <c r="FN173" s="56"/>
      <c r="FO173" s="56"/>
      <c r="FP173" s="56"/>
      <c r="FQ173" s="56"/>
      <c r="FR173" s="56"/>
      <c r="FS173" s="56"/>
      <c r="FT173" s="56"/>
      <c r="FU173" s="56"/>
      <c r="FV173" s="56"/>
      <c r="FX173" s="56"/>
      <c r="FY173" s="56"/>
      <c r="FZ173" s="56"/>
      <c r="GA173" s="56"/>
      <c r="GB173" s="56"/>
      <c r="GC173" s="56"/>
      <c r="GD173" s="56"/>
      <c r="GE173" s="56"/>
      <c r="GF173" s="56"/>
      <c r="GH173" s="56"/>
      <c r="GI173" s="56"/>
      <c r="GJ173" s="56"/>
      <c r="GK173" s="56"/>
      <c r="GL173" s="56"/>
      <c r="GM173" s="56"/>
      <c r="GN173" s="56"/>
      <c r="GO173" s="56"/>
      <c r="GP173" s="56"/>
      <c r="GR173" s="56"/>
      <c r="GS173" s="56"/>
      <c r="GT173" s="56"/>
      <c r="GU173" s="56"/>
      <c r="GV173" s="56"/>
      <c r="GW173" s="56"/>
      <c r="GX173" s="56"/>
      <c r="GY173" s="56"/>
      <c r="GZ173" s="56"/>
      <c r="HB173" s="56"/>
      <c r="HC173" s="56"/>
      <c r="HD173" s="56"/>
      <c r="HE173" s="56"/>
      <c r="HF173" s="56"/>
      <c r="HG173" s="56"/>
      <c r="HH173" s="56"/>
      <c r="HI173" s="56"/>
      <c r="HJ173" s="56"/>
      <c r="HL173" s="56"/>
      <c r="HM173" s="56"/>
      <c r="HN173" s="56"/>
      <c r="HO173" s="56"/>
      <c r="HP173" s="56"/>
      <c r="HQ173" s="56"/>
      <c r="HR173" s="56"/>
      <c r="HS173" s="56"/>
      <c r="HT173" s="56"/>
      <c r="HV173" s="56"/>
      <c r="HW173" s="56"/>
      <c r="HX173" s="56"/>
      <c r="HY173" s="56"/>
      <c r="HZ173" s="56"/>
      <c r="IA173" s="56"/>
      <c r="IB173" s="56"/>
      <c r="IC173" s="56"/>
      <c r="ID173" s="56"/>
      <c r="IF173" s="56"/>
      <c r="IG173" s="56"/>
      <c r="IH173" s="56"/>
      <c r="II173" s="56"/>
      <c r="IJ173" s="56"/>
      <c r="IK173" s="56"/>
      <c r="IL173" s="56"/>
      <c r="IM173" s="56"/>
      <c r="IN173" s="56"/>
      <c r="IP173" s="56"/>
      <c r="IQ173" s="56"/>
      <c r="IR173" s="56"/>
      <c r="IS173" s="56"/>
      <c r="IT173" s="56"/>
      <c r="IU173" s="56"/>
    </row>
    <row r="174" spans="1:255" ht="12.75" customHeight="1" thickBot="1" x14ac:dyDescent="0.25">
      <c r="A174" s="103"/>
      <c r="B174" s="106">
        <v>2170.9899999999998</v>
      </c>
      <c r="C174" s="85" t="s">
        <v>70</v>
      </c>
      <c r="D174" s="86"/>
      <c r="E174" s="47"/>
      <c r="F174" s="47"/>
      <c r="G174" s="47"/>
      <c r="H174" s="48"/>
      <c r="I174" s="49">
        <f t="shared" si="3"/>
        <v>0</v>
      </c>
      <c r="J174" s="56"/>
      <c r="K174" s="56"/>
      <c r="L174" s="56"/>
      <c r="M174" s="56"/>
      <c r="N174" s="56"/>
      <c r="O174" s="56"/>
      <c r="P174" s="56"/>
      <c r="Q174" s="56"/>
      <c r="R174" s="56"/>
      <c r="T174" s="56"/>
      <c r="U174" s="56"/>
      <c r="V174" s="56"/>
      <c r="W174" s="56"/>
      <c r="X174" s="56"/>
      <c r="Y174" s="56"/>
      <c r="Z174" s="56"/>
      <c r="AA174" s="56"/>
      <c r="AB174" s="56"/>
      <c r="AD174" s="56"/>
      <c r="AE174" s="56"/>
      <c r="AF174" s="56"/>
      <c r="AG174" s="56"/>
      <c r="AH174" s="56"/>
      <c r="AI174" s="56"/>
      <c r="AJ174" s="56"/>
      <c r="AK174" s="56"/>
      <c r="AL174" s="56"/>
      <c r="AN174" s="56"/>
      <c r="AO174" s="56"/>
      <c r="AP174" s="56"/>
      <c r="AQ174" s="56"/>
      <c r="AR174" s="56"/>
      <c r="AS174" s="56"/>
      <c r="AT174" s="56"/>
      <c r="AU174" s="56"/>
      <c r="AV174" s="56"/>
      <c r="AX174" s="56"/>
      <c r="AY174" s="56"/>
      <c r="AZ174" s="56"/>
      <c r="BA174" s="56"/>
      <c r="BB174" s="56"/>
      <c r="BC174" s="56"/>
      <c r="BD174" s="56"/>
      <c r="BE174" s="56"/>
      <c r="BF174" s="56"/>
      <c r="BH174" s="56"/>
      <c r="BI174" s="56"/>
      <c r="BJ174" s="56"/>
      <c r="BK174" s="56"/>
      <c r="BL174" s="56"/>
      <c r="BM174" s="56"/>
      <c r="BN174" s="56"/>
      <c r="BO174" s="56"/>
      <c r="BP174" s="56"/>
      <c r="BR174" s="56"/>
      <c r="BS174" s="56"/>
      <c r="BT174" s="56"/>
      <c r="BU174" s="56"/>
      <c r="BV174" s="56"/>
      <c r="BW174" s="56"/>
      <c r="BX174" s="56"/>
      <c r="BY174" s="56"/>
      <c r="BZ174" s="56"/>
      <c r="CB174" s="56"/>
      <c r="CC174" s="56"/>
      <c r="CD174" s="56"/>
      <c r="CE174" s="56"/>
      <c r="CF174" s="56"/>
      <c r="CG174" s="56"/>
      <c r="CH174" s="56"/>
      <c r="CI174" s="56"/>
      <c r="CJ174" s="56"/>
      <c r="CL174" s="56"/>
      <c r="CM174" s="56"/>
      <c r="CN174" s="56"/>
      <c r="CO174" s="56"/>
      <c r="CP174" s="56"/>
      <c r="CQ174" s="56"/>
      <c r="CR174" s="56"/>
      <c r="CS174" s="56"/>
      <c r="CT174" s="56"/>
      <c r="CV174" s="56"/>
      <c r="CW174" s="56"/>
      <c r="CX174" s="56"/>
      <c r="CY174" s="56"/>
      <c r="CZ174" s="56"/>
      <c r="DA174" s="56"/>
      <c r="DB174" s="56"/>
      <c r="DC174" s="56"/>
      <c r="DD174" s="56"/>
      <c r="DF174" s="56"/>
      <c r="DG174" s="56"/>
      <c r="DH174" s="56"/>
      <c r="DI174" s="56"/>
      <c r="DJ174" s="56"/>
      <c r="DK174" s="56"/>
      <c r="DL174" s="56"/>
      <c r="DM174" s="56"/>
      <c r="DN174" s="56"/>
      <c r="DP174" s="56"/>
      <c r="DQ174" s="56"/>
      <c r="DR174" s="56"/>
      <c r="DS174" s="56"/>
      <c r="DT174" s="56"/>
      <c r="DU174" s="56"/>
      <c r="DV174" s="56"/>
      <c r="DW174" s="56"/>
      <c r="DX174" s="56"/>
      <c r="DZ174" s="56"/>
      <c r="EA174" s="56"/>
      <c r="EB174" s="56"/>
      <c r="EC174" s="56"/>
      <c r="ED174" s="56"/>
      <c r="EE174" s="56"/>
      <c r="EF174" s="56"/>
      <c r="EG174" s="56"/>
      <c r="EH174" s="56"/>
      <c r="EJ174" s="56"/>
      <c r="EK174" s="56"/>
      <c r="EL174" s="56"/>
      <c r="EM174" s="56"/>
      <c r="EN174" s="56"/>
      <c r="EO174" s="56"/>
      <c r="EP174" s="56"/>
      <c r="EQ174" s="56"/>
      <c r="ER174" s="56"/>
      <c r="ET174" s="56"/>
      <c r="EU174" s="56"/>
      <c r="EV174" s="56"/>
      <c r="EW174" s="56"/>
      <c r="EX174" s="56"/>
      <c r="EY174" s="56"/>
      <c r="EZ174" s="56"/>
      <c r="FA174" s="56"/>
      <c r="FB174" s="56"/>
      <c r="FD174" s="56"/>
      <c r="FE174" s="56"/>
      <c r="FF174" s="56"/>
      <c r="FG174" s="56"/>
      <c r="FH174" s="56"/>
      <c r="FI174" s="56"/>
      <c r="FJ174" s="56"/>
      <c r="FK174" s="56"/>
      <c r="FL174" s="56"/>
      <c r="FN174" s="56"/>
      <c r="FO174" s="56"/>
      <c r="FP174" s="56"/>
      <c r="FQ174" s="56"/>
      <c r="FR174" s="56"/>
      <c r="FS174" s="56"/>
      <c r="FT174" s="56"/>
      <c r="FU174" s="56"/>
      <c r="FV174" s="56"/>
      <c r="FX174" s="56"/>
      <c r="FY174" s="56"/>
      <c r="FZ174" s="56"/>
      <c r="GA174" s="56"/>
      <c r="GB174" s="56"/>
      <c r="GC174" s="56"/>
      <c r="GD174" s="56"/>
      <c r="GE174" s="56"/>
      <c r="GF174" s="56"/>
      <c r="GH174" s="56"/>
      <c r="GI174" s="56"/>
      <c r="GJ174" s="56"/>
      <c r="GK174" s="56"/>
      <c r="GL174" s="56"/>
      <c r="GM174" s="56"/>
      <c r="GN174" s="56"/>
      <c r="GO174" s="56"/>
      <c r="GP174" s="56"/>
      <c r="GR174" s="56"/>
      <c r="GS174" s="56"/>
      <c r="GT174" s="56"/>
      <c r="GU174" s="56"/>
      <c r="GV174" s="56"/>
      <c r="GW174" s="56"/>
      <c r="GX174" s="56"/>
      <c r="GY174" s="56"/>
      <c r="GZ174" s="56"/>
      <c r="HB174" s="56"/>
      <c r="HC174" s="56"/>
      <c r="HD174" s="56"/>
      <c r="HE174" s="56"/>
      <c r="HF174" s="56"/>
      <c r="HG174" s="56"/>
      <c r="HH174" s="56"/>
      <c r="HI174" s="56"/>
      <c r="HJ174" s="56"/>
      <c r="HL174" s="56"/>
      <c r="HM174" s="56"/>
      <c r="HN174" s="56"/>
      <c r="HO174" s="56"/>
      <c r="HP174" s="56"/>
      <c r="HQ174" s="56"/>
      <c r="HR174" s="56"/>
      <c r="HS174" s="56"/>
      <c r="HT174" s="56"/>
      <c r="HV174" s="56"/>
      <c r="HW174" s="56"/>
      <c r="HX174" s="56"/>
      <c r="HY174" s="56"/>
      <c r="HZ174" s="56"/>
      <c r="IA174" s="56"/>
      <c r="IB174" s="56"/>
      <c r="IC174" s="56"/>
      <c r="ID174" s="56"/>
      <c r="IF174" s="56"/>
      <c r="IG174" s="56"/>
      <c r="IH174" s="56"/>
      <c r="II174" s="56"/>
      <c r="IJ174" s="56"/>
      <c r="IK174" s="56"/>
      <c r="IL174" s="56"/>
      <c r="IM174" s="56"/>
      <c r="IN174" s="56"/>
      <c r="IP174" s="56"/>
      <c r="IQ174" s="56"/>
      <c r="IR174" s="56"/>
      <c r="IS174" s="56"/>
      <c r="IT174" s="56"/>
      <c r="IU174" s="56"/>
    </row>
    <row r="175" spans="1:255" ht="12.75" customHeight="1" thickBot="1" x14ac:dyDescent="0.25">
      <c r="A175" s="103"/>
      <c r="B175" s="106">
        <v>2314.19</v>
      </c>
      <c r="C175" s="85" t="s">
        <v>72</v>
      </c>
      <c r="D175" s="86"/>
      <c r="E175" s="47"/>
      <c r="F175" s="47"/>
      <c r="G175" s="47"/>
      <c r="H175" s="48"/>
      <c r="I175" s="49">
        <f t="shared" si="3"/>
        <v>0</v>
      </c>
      <c r="J175" s="56"/>
      <c r="K175" s="56"/>
      <c r="L175" s="56"/>
      <c r="M175" s="56"/>
      <c r="N175" s="56"/>
      <c r="O175" s="56"/>
      <c r="P175" s="56"/>
      <c r="Q175" s="56"/>
      <c r="R175" s="56"/>
      <c r="T175" s="56"/>
      <c r="U175" s="56"/>
      <c r="V175" s="56"/>
      <c r="W175" s="56"/>
      <c r="X175" s="56"/>
      <c r="Y175" s="56"/>
      <c r="Z175" s="56"/>
      <c r="AA175" s="56"/>
      <c r="AB175" s="56"/>
      <c r="AD175" s="56"/>
      <c r="AE175" s="56"/>
      <c r="AF175" s="56"/>
      <c r="AG175" s="56"/>
      <c r="AH175" s="56"/>
      <c r="AI175" s="56"/>
      <c r="AJ175" s="56"/>
      <c r="AK175" s="56"/>
      <c r="AL175" s="56"/>
      <c r="AN175" s="56"/>
      <c r="AO175" s="56"/>
      <c r="AP175" s="56"/>
      <c r="AQ175" s="56"/>
      <c r="AR175" s="56"/>
      <c r="AS175" s="56"/>
      <c r="AT175" s="56"/>
      <c r="AU175" s="56"/>
      <c r="AV175" s="56"/>
      <c r="AX175" s="56"/>
      <c r="AY175" s="56"/>
      <c r="AZ175" s="56"/>
      <c r="BA175" s="56"/>
      <c r="BB175" s="56"/>
      <c r="BC175" s="56"/>
      <c r="BD175" s="56"/>
      <c r="BE175" s="56"/>
      <c r="BF175" s="56"/>
      <c r="BH175" s="56"/>
      <c r="BI175" s="56"/>
      <c r="BJ175" s="56"/>
      <c r="BK175" s="56"/>
      <c r="BL175" s="56"/>
      <c r="BM175" s="56"/>
      <c r="BN175" s="56"/>
      <c r="BO175" s="56"/>
      <c r="BP175" s="56"/>
      <c r="BR175" s="56"/>
      <c r="BS175" s="56"/>
      <c r="BT175" s="56"/>
      <c r="BU175" s="56"/>
      <c r="BV175" s="56"/>
      <c r="BW175" s="56"/>
      <c r="BX175" s="56"/>
      <c r="BY175" s="56"/>
      <c r="BZ175" s="56"/>
      <c r="CB175" s="56"/>
      <c r="CC175" s="56"/>
      <c r="CD175" s="56"/>
      <c r="CE175" s="56"/>
      <c r="CF175" s="56"/>
      <c r="CG175" s="56"/>
      <c r="CH175" s="56"/>
      <c r="CI175" s="56"/>
      <c r="CJ175" s="56"/>
      <c r="CL175" s="56"/>
      <c r="CM175" s="56"/>
      <c r="CN175" s="56"/>
      <c r="CO175" s="56"/>
      <c r="CP175" s="56"/>
      <c r="CQ175" s="56"/>
      <c r="CR175" s="56"/>
      <c r="CS175" s="56"/>
      <c r="CT175" s="56"/>
      <c r="CV175" s="56"/>
      <c r="CW175" s="56"/>
      <c r="CX175" s="56"/>
      <c r="CY175" s="56"/>
      <c r="CZ175" s="56"/>
      <c r="DA175" s="56"/>
      <c r="DB175" s="56"/>
      <c r="DC175" s="56"/>
      <c r="DD175" s="56"/>
      <c r="DF175" s="56"/>
      <c r="DG175" s="56"/>
      <c r="DH175" s="56"/>
      <c r="DI175" s="56"/>
      <c r="DJ175" s="56"/>
      <c r="DK175" s="56"/>
      <c r="DL175" s="56"/>
      <c r="DM175" s="56"/>
      <c r="DN175" s="56"/>
      <c r="DP175" s="56"/>
      <c r="DQ175" s="56"/>
      <c r="DR175" s="56"/>
      <c r="DS175" s="56"/>
      <c r="DT175" s="56"/>
      <c r="DU175" s="56"/>
      <c r="DV175" s="56"/>
      <c r="DW175" s="56"/>
      <c r="DX175" s="56"/>
      <c r="DZ175" s="56"/>
      <c r="EA175" s="56"/>
      <c r="EB175" s="56"/>
      <c r="EC175" s="56"/>
      <c r="ED175" s="56"/>
      <c r="EE175" s="56"/>
      <c r="EF175" s="56"/>
      <c r="EG175" s="56"/>
      <c r="EH175" s="56"/>
      <c r="EJ175" s="56"/>
      <c r="EK175" s="56"/>
      <c r="EL175" s="56"/>
      <c r="EM175" s="56"/>
      <c r="EN175" s="56"/>
      <c r="EO175" s="56"/>
      <c r="EP175" s="56"/>
      <c r="EQ175" s="56"/>
      <c r="ER175" s="56"/>
      <c r="ET175" s="56"/>
      <c r="EU175" s="56"/>
      <c r="EV175" s="56"/>
      <c r="EW175" s="56"/>
      <c r="EX175" s="56"/>
      <c r="EY175" s="56"/>
      <c r="EZ175" s="56"/>
      <c r="FA175" s="56"/>
      <c r="FB175" s="56"/>
      <c r="FD175" s="56"/>
      <c r="FE175" s="56"/>
      <c r="FF175" s="56"/>
      <c r="FG175" s="56"/>
      <c r="FH175" s="56"/>
      <c r="FI175" s="56"/>
      <c r="FJ175" s="56"/>
      <c r="FK175" s="56"/>
      <c r="FL175" s="56"/>
      <c r="FN175" s="56"/>
      <c r="FO175" s="56"/>
      <c r="FP175" s="56"/>
      <c r="FQ175" s="56"/>
      <c r="FR175" s="56"/>
      <c r="FS175" s="56"/>
      <c r="FT175" s="56"/>
      <c r="FU175" s="56"/>
      <c r="FV175" s="56"/>
      <c r="FX175" s="56"/>
      <c r="FY175" s="56"/>
      <c r="FZ175" s="56"/>
      <c r="GA175" s="56"/>
      <c r="GB175" s="56"/>
      <c r="GC175" s="56"/>
      <c r="GD175" s="56"/>
      <c r="GE175" s="56"/>
      <c r="GF175" s="56"/>
      <c r="GH175" s="56"/>
      <c r="GI175" s="56"/>
      <c r="GJ175" s="56"/>
      <c r="GK175" s="56"/>
      <c r="GL175" s="56"/>
      <c r="GM175" s="56"/>
      <c r="GN175" s="56"/>
      <c r="GO175" s="56"/>
      <c r="GP175" s="56"/>
      <c r="GR175" s="56"/>
      <c r="GS175" s="56"/>
      <c r="GT175" s="56"/>
      <c r="GU175" s="56"/>
      <c r="GV175" s="56"/>
      <c r="GW175" s="56"/>
      <c r="GX175" s="56"/>
      <c r="GY175" s="56"/>
      <c r="GZ175" s="56"/>
      <c r="HB175" s="56"/>
      <c r="HC175" s="56"/>
      <c r="HD175" s="56"/>
      <c r="HE175" s="56"/>
      <c r="HF175" s="56"/>
      <c r="HG175" s="56"/>
      <c r="HH175" s="56"/>
      <c r="HI175" s="56"/>
      <c r="HJ175" s="56"/>
      <c r="HL175" s="56"/>
      <c r="HM175" s="56"/>
      <c r="HN175" s="56"/>
      <c r="HO175" s="56"/>
      <c r="HP175" s="56"/>
      <c r="HQ175" s="56"/>
      <c r="HR175" s="56"/>
      <c r="HS175" s="56"/>
      <c r="HT175" s="56"/>
      <c r="HV175" s="56"/>
      <c r="HW175" s="56"/>
      <c r="HX175" s="56"/>
      <c r="HY175" s="56"/>
      <c r="HZ175" s="56"/>
      <c r="IA175" s="56"/>
      <c r="IB175" s="56"/>
      <c r="IC175" s="56"/>
      <c r="ID175" s="56"/>
      <c r="IF175" s="56"/>
      <c r="IG175" s="56"/>
      <c r="IH175" s="56"/>
      <c r="II175" s="56"/>
      <c r="IJ175" s="56"/>
      <c r="IK175" s="56"/>
      <c r="IL175" s="56"/>
      <c r="IM175" s="56"/>
      <c r="IN175" s="56"/>
      <c r="IP175" s="56"/>
      <c r="IQ175" s="56"/>
      <c r="IR175" s="56"/>
      <c r="IS175" s="56"/>
      <c r="IT175" s="56"/>
      <c r="IU175" s="56"/>
    </row>
    <row r="176" spans="1:255" ht="12.75" customHeight="1" thickBot="1" x14ac:dyDescent="0.25">
      <c r="A176" s="103"/>
      <c r="B176" s="106">
        <v>2571.9</v>
      </c>
      <c r="C176" s="85" t="s">
        <v>73</v>
      </c>
      <c r="D176" s="86"/>
      <c r="E176" s="47"/>
      <c r="F176" s="47"/>
      <c r="G176" s="47"/>
      <c r="H176" s="48"/>
      <c r="I176" s="49">
        <f t="shared" si="3"/>
        <v>0</v>
      </c>
      <c r="J176" s="56"/>
      <c r="K176" s="56"/>
      <c r="L176" s="56"/>
      <c r="M176" s="56"/>
      <c r="N176" s="56"/>
      <c r="O176" s="56"/>
      <c r="P176" s="56"/>
      <c r="Q176" s="56"/>
      <c r="R176" s="56"/>
      <c r="T176" s="56"/>
      <c r="U176" s="56"/>
      <c r="V176" s="56"/>
      <c r="W176" s="56"/>
      <c r="X176" s="56"/>
      <c r="Y176" s="56"/>
      <c r="Z176" s="56"/>
      <c r="AA176" s="56"/>
      <c r="AB176" s="56"/>
      <c r="AD176" s="56"/>
      <c r="AE176" s="56"/>
      <c r="AF176" s="56"/>
      <c r="AG176" s="56"/>
      <c r="AH176" s="56"/>
      <c r="AI176" s="56"/>
      <c r="AJ176" s="56"/>
      <c r="AK176" s="56"/>
      <c r="AL176" s="56"/>
      <c r="AN176" s="56"/>
      <c r="AO176" s="56"/>
      <c r="AP176" s="56"/>
      <c r="AQ176" s="56"/>
      <c r="AR176" s="56"/>
      <c r="AS176" s="56"/>
      <c r="AT176" s="56"/>
      <c r="AU176" s="56"/>
      <c r="AV176" s="56"/>
      <c r="AX176" s="56"/>
      <c r="AY176" s="56"/>
      <c r="AZ176" s="56"/>
      <c r="BA176" s="56"/>
      <c r="BB176" s="56"/>
      <c r="BC176" s="56"/>
      <c r="BD176" s="56"/>
      <c r="BE176" s="56"/>
      <c r="BF176" s="56"/>
      <c r="BH176" s="56"/>
      <c r="BI176" s="56"/>
      <c r="BJ176" s="56"/>
      <c r="BK176" s="56"/>
      <c r="BL176" s="56"/>
      <c r="BM176" s="56"/>
      <c r="BN176" s="56"/>
      <c r="BO176" s="56"/>
      <c r="BP176" s="56"/>
      <c r="BR176" s="56"/>
      <c r="BS176" s="56"/>
      <c r="BT176" s="56"/>
      <c r="BU176" s="56"/>
      <c r="BV176" s="56"/>
      <c r="BW176" s="56"/>
      <c r="BX176" s="56"/>
      <c r="BY176" s="56"/>
      <c r="BZ176" s="56"/>
      <c r="CB176" s="56"/>
      <c r="CC176" s="56"/>
      <c r="CD176" s="56"/>
      <c r="CE176" s="56"/>
      <c r="CF176" s="56"/>
      <c r="CG176" s="56"/>
      <c r="CH176" s="56"/>
      <c r="CI176" s="56"/>
      <c r="CJ176" s="56"/>
      <c r="CL176" s="56"/>
      <c r="CM176" s="56"/>
      <c r="CN176" s="56"/>
      <c r="CO176" s="56"/>
      <c r="CP176" s="56"/>
      <c r="CQ176" s="56"/>
      <c r="CR176" s="56"/>
      <c r="CS176" s="56"/>
      <c r="CT176" s="56"/>
      <c r="CV176" s="56"/>
      <c r="CW176" s="56"/>
      <c r="CX176" s="56"/>
      <c r="CY176" s="56"/>
      <c r="CZ176" s="56"/>
      <c r="DA176" s="56"/>
      <c r="DB176" s="56"/>
      <c r="DC176" s="56"/>
      <c r="DD176" s="56"/>
      <c r="DF176" s="56"/>
      <c r="DG176" s="56"/>
      <c r="DH176" s="56"/>
      <c r="DI176" s="56"/>
      <c r="DJ176" s="56"/>
      <c r="DK176" s="56"/>
      <c r="DL176" s="56"/>
      <c r="DM176" s="56"/>
      <c r="DN176" s="56"/>
      <c r="DP176" s="56"/>
      <c r="DQ176" s="56"/>
      <c r="DR176" s="56"/>
      <c r="DS176" s="56"/>
      <c r="DT176" s="56"/>
      <c r="DU176" s="56"/>
      <c r="DV176" s="56"/>
      <c r="DW176" s="56"/>
      <c r="DX176" s="56"/>
      <c r="DZ176" s="56"/>
      <c r="EA176" s="56"/>
      <c r="EB176" s="56"/>
      <c r="EC176" s="56"/>
      <c r="ED176" s="56"/>
      <c r="EE176" s="56"/>
      <c r="EF176" s="56"/>
      <c r="EG176" s="56"/>
      <c r="EH176" s="56"/>
      <c r="EJ176" s="56"/>
      <c r="EK176" s="56"/>
      <c r="EL176" s="56"/>
      <c r="EM176" s="56"/>
      <c r="EN176" s="56"/>
      <c r="EO176" s="56"/>
      <c r="EP176" s="56"/>
      <c r="EQ176" s="56"/>
      <c r="ER176" s="56"/>
      <c r="ET176" s="56"/>
      <c r="EU176" s="56"/>
      <c r="EV176" s="56"/>
      <c r="EW176" s="56"/>
      <c r="EX176" s="56"/>
      <c r="EY176" s="56"/>
      <c r="EZ176" s="56"/>
      <c r="FA176" s="56"/>
      <c r="FB176" s="56"/>
      <c r="FD176" s="56"/>
      <c r="FE176" s="56"/>
      <c r="FF176" s="56"/>
      <c r="FG176" s="56"/>
      <c r="FH176" s="56"/>
      <c r="FI176" s="56"/>
      <c r="FJ176" s="56"/>
      <c r="FK176" s="56"/>
      <c r="FL176" s="56"/>
      <c r="FN176" s="56"/>
      <c r="FO176" s="56"/>
      <c r="FP176" s="56"/>
      <c r="FQ176" s="56"/>
      <c r="FR176" s="56"/>
      <c r="FS176" s="56"/>
      <c r="FT176" s="56"/>
      <c r="FU176" s="56"/>
      <c r="FV176" s="56"/>
      <c r="FX176" s="56"/>
      <c r="FY176" s="56"/>
      <c r="FZ176" s="56"/>
      <c r="GA176" s="56"/>
      <c r="GB176" s="56"/>
      <c r="GC176" s="56"/>
      <c r="GD176" s="56"/>
      <c r="GE176" s="56"/>
      <c r="GF176" s="56"/>
      <c r="GH176" s="56"/>
      <c r="GI176" s="56"/>
      <c r="GJ176" s="56"/>
      <c r="GK176" s="56"/>
      <c r="GL176" s="56"/>
      <c r="GM176" s="56"/>
      <c r="GN176" s="56"/>
      <c r="GO176" s="56"/>
      <c r="GP176" s="56"/>
      <c r="GR176" s="56"/>
      <c r="GS176" s="56"/>
      <c r="GT176" s="56"/>
      <c r="GU176" s="56"/>
      <c r="GV176" s="56"/>
      <c r="GW176" s="56"/>
      <c r="GX176" s="56"/>
      <c r="GY176" s="56"/>
      <c r="GZ176" s="56"/>
      <c r="HB176" s="56"/>
      <c r="HC176" s="56"/>
      <c r="HD176" s="56"/>
      <c r="HE176" s="56"/>
      <c r="HF176" s="56"/>
      <c r="HG176" s="56"/>
      <c r="HH176" s="56"/>
      <c r="HI176" s="56"/>
      <c r="HJ176" s="56"/>
      <c r="HL176" s="56"/>
      <c r="HM176" s="56"/>
      <c r="HN176" s="56"/>
      <c r="HO176" s="56"/>
      <c r="HP176" s="56"/>
      <c r="HQ176" s="56"/>
      <c r="HR176" s="56"/>
      <c r="HS176" s="56"/>
      <c r="HT176" s="56"/>
      <c r="HV176" s="56"/>
      <c r="HW176" s="56"/>
      <c r="HX176" s="56"/>
      <c r="HY176" s="56"/>
      <c r="HZ176" s="56"/>
      <c r="IA176" s="56"/>
      <c r="IB176" s="56"/>
      <c r="IC176" s="56"/>
      <c r="ID176" s="56"/>
      <c r="IF176" s="56"/>
      <c r="IG176" s="56"/>
      <c r="IH176" s="56"/>
      <c r="II176" s="56"/>
      <c r="IJ176" s="56"/>
      <c r="IK176" s="56"/>
      <c r="IL176" s="56"/>
      <c r="IM176" s="56"/>
      <c r="IN176" s="56"/>
      <c r="IP176" s="56"/>
      <c r="IQ176" s="56"/>
      <c r="IR176" s="56"/>
      <c r="IS176" s="56"/>
      <c r="IT176" s="56"/>
      <c r="IU176" s="56"/>
    </row>
    <row r="177" spans="1:255" ht="12.75" customHeight="1" thickBot="1" x14ac:dyDescent="0.25">
      <c r="A177" s="103"/>
      <c r="B177" s="106">
        <v>2329.4499999999998</v>
      </c>
      <c r="C177" s="85" t="s">
        <v>74</v>
      </c>
      <c r="D177" s="86"/>
      <c r="E177" s="47"/>
      <c r="F177" s="47"/>
      <c r="G177" s="47"/>
      <c r="H177" s="48"/>
      <c r="I177" s="49">
        <f t="shared" si="3"/>
        <v>0</v>
      </c>
      <c r="J177" s="56"/>
      <c r="K177" s="56"/>
      <c r="L177" s="56"/>
      <c r="M177" s="56"/>
      <c r="N177" s="56"/>
      <c r="O177" s="56"/>
      <c r="P177" s="56"/>
      <c r="Q177" s="56"/>
      <c r="R177" s="56"/>
      <c r="T177" s="56"/>
      <c r="U177" s="56"/>
      <c r="V177" s="56"/>
      <c r="W177" s="56"/>
      <c r="X177" s="56"/>
      <c r="Y177" s="56"/>
      <c r="Z177" s="56"/>
      <c r="AA177" s="56"/>
      <c r="AB177" s="56"/>
      <c r="AD177" s="56"/>
      <c r="AE177" s="56"/>
      <c r="AF177" s="56"/>
      <c r="AG177" s="56"/>
      <c r="AH177" s="56"/>
      <c r="AI177" s="56"/>
      <c r="AJ177" s="56"/>
      <c r="AK177" s="56"/>
      <c r="AL177" s="56"/>
      <c r="AN177" s="56"/>
      <c r="AO177" s="56"/>
      <c r="AP177" s="56"/>
      <c r="AQ177" s="56"/>
      <c r="AR177" s="56"/>
      <c r="AS177" s="56"/>
      <c r="AT177" s="56"/>
      <c r="AU177" s="56"/>
      <c r="AV177" s="56"/>
      <c r="AX177" s="56"/>
      <c r="AY177" s="56"/>
      <c r="AZ177" s="56"/>
      <c r="BA177" s="56"/>
      <c r="BB177" s="56"/>
      <c r="BC177" s="56"/>
      <c r="BD177" s="56"/>
      <c r="BE177" s="56"/>
      <c r="BF177" s="56"/>
      <c r="BH177" s="56"/>
      <c r="BI177" s="56"/>
      <c r="BJ177" s="56"/>
      <c r="BK177" s="56"/>
      <c r="BL177" s="56"/>
      <c r="BM177" s="56"/>
      <c r="BN177" s="56"/>
      <c r="BO177" s="56"/>
      <c r="BP177" s="56"/>
      <c r="BR177" s="56"/>
      <c r="BS177" s="56"/>
      <c r="BT177" s="56"/>
      <c r="BU177" s="56"/>
      <c r="BV177" s="56"/>
      <c r="BW177" s="56"/>
      <c r="BX177" s="56"/>
      <c r="BY177" s="56"/>
      <c r="BZ177" s="56"/>
      <c r="CB177" s="56"/>
      <c r="CC177" s="56"/>
      <c r="CD177" s="56"/>
      <c r="CE177" s="56"/>
      <c r="CF177" s="56"/>
      <c r="CG177" s="56"/>
      <c r="CH177" s="56"/>
      <c r="CI177" s="56"/>
      <c r="CJ177" s="56"/>
      <c r="CL177" s="56"/>
      <c r="CM177" s="56"/>
      <c r="CN177" s="56"/>
      <c r="CO177" s="56"/>
      <c r="CP177" s="56"/>
      <c r="CQ177" s="56"/>
      <c r="CR177" s="56"/>
      <c r="CS177" s="56"/>
      <c r="CT177" s="56"/>
      <c r="CV177" s="56"/>
      <c r="CW177" s="56"/>
      <c r="CX177" s="56"/>
      <c r="CY177" s="56"/>
      <c r="CZ177" s="56"/>
      <c r="DA177" s="56"/>
      <c r="DB177" s="56"/>
      <c r="DC177" s="56"/>
      <c r="DD177" s="56"/>
      <c r="DF177" s="56"/>
      <c r="DG177" s="56"/>
      <c r="DH177" s="56"/>
      <c r="DI177" s="56"/>
      <c r="DJ177" s="56"/>
      <c r="DK177" s="56"/>
      <c r="DL177" s="56"/>
      <c r="DM177" s="56"/>
      <c r="DN177" s="56"/>
      <c r="DP177" s="56"/>
      <c r="DQ177" s="56"/>
      <c r="DR177" s="56"/>
      <c r="DS177" s="56"/>
      <c r="DT177" s="56"/>
      <c r="DU177" s="56"/>
      <c r="DV177" s="56"/>
      <c r="DW177" s="56"/>
      <c r="DX177" s="56"/>
      <c r="DZ177" s="56"/>
      <c r="EA177" s="56"/>
      <c r="EB177" s="56"/>
      <c r="EC177" s="56"/>
      <c r="ED177" s="56"/>
      <c r="EE177" s="56"/>
      <c r="EF177" s="56"/>
      <c r="EG177" s="56"/>
      <c r="EH177" s="56"/>
      <c r="EJ177" s="56"/>
      <c r="EK177" s="56"/>
      <c r="EL177" s="56"/>
      <c r="EM177" s="56"/>
      <c r="EN177" s="56"/>
      <c r="EO177" s="56"/>
      <c r="EP177" s="56"/>
      <c r="EQ177" s="56"/>
      <c r="ER177" s="56"/>
      <c r="ET177" s="56"/>
      <c r="EU177" s="56"/>
      <c r="EV177" s="56"/>
      <c r="EW177" s="56"/>
      <c r="EX177" s="56"/>
      <c r="EY177" s="56"/>
      <c r="EZ177" s="56"/>
      <c r="FA177" s="56"/>
      <c r="FB177" s="56"/>
      <c r="FD177" s="56"/>
      <c r="FE177" s="56"/>
      <c r="FF177" s="56"/>
      <c r="FG177" s="56"/>
      <c r="FH177" s="56"/>
      <c r="FI177" s="56"/>
      <c r="FJ177" s="56"/>
      <c r="FK177" s="56"/>
      <c r="FL177" s="56"/>
      <c r="FN177" s="56"/>
      <c r="FO177" s="56"/>
      <c r="FP177" s="56"/>
      <c r="FQ177" s="56"/>
      <c r="FR177" s="56"/>
      <c r="FS177" s="56"/>
      <c r="FT177" s="56"/>
      <c r="FU177" s="56"/>
      <c r="FV177" s="56"/>
      <c r="FX177" s="56"/>
      <c r="FY177" s="56"/>
      <c r="FZ177" s="56"/>
      <c r="GA177" s="56"/>
      <c r="GB177" s="56"/>
      <c r="GC177" s="56"/>
      <c r="GD177" s="56"/>
      <c r="GE177" s="56"/>
      <c r="GF177" s="56"/>
      <c r="GH177" s="56"/>
      <c r="GI177" s="56"/>
      <c r="GJ177" s="56"/>
      <c r="GK177" s="56"/>
      <c r="GL177" s="56"/>
      <c r="GM177" s="56"/>
      <c r="GN177" s="56"/>
      <c r="GO177" s="56"/>
      <c r="GP177" s="56"/>
      <c r="GR177" s="56"/>
      <c r="GS177" s="56"/>
      <c r="GT177" s="56"/>
      <c r="GU177" s="56"/>
      <c r="GV177" s="56"/>
      <c r="GW177" s="56"/>
      <c r="GX177" s="56"/>
      <c r="GY177" s="56"/>
      <c r="GZ177" s="56"/>
      <c r="HB177" s="56"/>
      <c r="HC177" s="56"/>
      <c r="HD177" s="56"/>
      <c r="HE177" s="56"/>
      <c r="HF177" s="56"/>
      <c r="HG177" s="56"/>
      <c r="HH177" s="56"/>
      <c r="HI177" s="56"/>
      <c r="HJ177" s="56"/>
      <c r="HL177" s="56"/>
      <c r="HM177" s="56"/>
      <c r="HN177" s="56"/>
      <c r="HO177" s="56"/>
      <c r="HP177" s="56"/>
      <c r="HQ177" s="56"/>
      <c r="HR177" s="56"/>
      <c r="HS177" s="56"/>
      <c r="HT177" s="56"/>
      <c r="HV177" s="56"/>
      <c r="HW177" s="56"/>
      <c r="HX177" s="56"/>
      <c r="HY177" s="56"/>
      <c r="HZ177" s="56"/>
      <c r="IA177" s="56"/>
      <c r="IB177" s="56"/>
      <c r="IC177" s="56"/>
      <c r="ID177" s="56"/>
      <c r="IF177" s="56"/>
      <c r="IG177" s="56"/>
      <c r="IH177" s="56"/>
      <c r="II177" s="56"/>
      <c r="IJ177" s="56"/>
      <c r="IK177" s="56"/>
      <c r="IL177" s="56"/>
      <c r="IM177" s="56"/>
      <c r="IN177" s="56"/>
      <c r="IP177" s="56"/>
      <c r="IQ177" s="56"/>
      <c r="IR177" s="56"/>
      <c r="IS177" s="56"/>
      <c r="IT177" s="56"/>
      <c r="IU177" s="56"/>
    </row>
    <row r="178" spans="1:255" ht="12.75" customHeight="1" thickBot="1" x14ac:dyDescent="0.25">
      <c r="A178" s="103"/>
      <c r="B178" s="106">
        <v>2002.32</v>
      </c>
      <c r="C178" s="85" t="s">
        <v>75</v>
      </c>
      <c r="D178" s="86"/>
      <c r="E178" s="47"/>
      <c r="F178" s="47"/>
      <c r="G178" s="47"/>
      <c r="H178" s="48"/>
      <c r="I178" s="49">
        <f t="shared" si="3"/>
        <v>0</v>
      </c>
      <c r="J178" s="56"/>
      <c r="K178" s="56"/>
      <c r="L178" s="56"/>
      <c r="M178" s="56"/>
      <c r="N178" s="56"/>
      <c r="O178" s="56"/>
      <c r="P178" s="56"/>
      <c r="Q178" s="56"/>
      <c r="R178" s="56"/>
      <c r="T178" s="56"/>
      <c r="U178" s="56"/>
      <c r="V178" s="56"/>
      <c r="W178" s="56"/>
      <c r="X178" s="56"/>
      <c r="Y178" s="56"/>
      <c r="Z178" s="56"/>
      <c r="AA178" s="56"/>
      <c r="AB178" s="56"/>
      <c r="AD178" s="56"/>
      <c r="AE178" s="56"/>
      <c r="AF178" s="56"/>
      <c r="AG178" s="56"/>
      <c r="AH178" s="56"/>
      <c r="AI178" s="56"/>
      <c r="AJ178" s="56"/>
      <c r="AK178" s="56"/>
      <c r="AL178" s="56"/>
      <c r="AN178" s="56"/>
      <c r="AO178" s="56"/>
      <c r="AP178" s="56"/>
      <c r="AQ178" s="56"/>
      <c r="AR178" s="56"/>
      <c r="AS178" s="56"/>
      <c r="AT178" s="56"/>
      <c r="AU178" s="56"/>
      <c r="AV178" s="56"/>
      <c r="AX178" s="56"/>
      <c r="AY178" s="56"/>
      <c r="AZ178" s="56"/>
      <c r="BA178" s="56"/>
      <c r="BB178" s="56"/>
      <c r="BC178" s="56"/>
      <c r="BD178" s="56"/>
      <c r="BE178" s="56"/>
      <c r="BF178" s="56"/>
      <c r="BH178" s="56"/>
      <c r="BI178" s="56"/>
      <c r="BJ178" s="56"/>
      <c r="BK178" s="56"/>
      <c r="BL178" s="56"/>
      <c r="BM178" s="56"/>
      <c r="BN178" s="56"/>
      <c r="BO178" s="56"/>
      <c r="BP178" s="56"/>
      <c r="BR178" s="56"/>
      <c r="BS178" s="56"/>
      <c r="BT178" s="56"/>
      <c r="BU178" s="56"/>
      <c r="BV178" s="56"/>
      <c r="BW178" s="56"/>
      <c r="BX178" s="56"/>
      <c r="BY178" s="56"/>
      <c r="BZ178" s="56"/>
      <c r="CB178" s="56"/>
      <c r="CC178" s="56"/>
      <c r="CD178" s="56"/>
      <c r="CE178" s="56"/>
      <c r="CF178" s="56"/>
      <c r="CG178" s="56"/>
      <c r="CH178" s="56"/>
      <c r="CI178" s="56"/>
      <c r="CJ178" s="56"/>
      <c r="CL178" s="56"/>
      <c r="CM178" s="56"/>
      <c r="CN178" s="56"/>
      <c r="CO178" s="56"/>
      <c r="CP178" s="56"/>
      <c r="CQ178" s="56"/>
      <c r="CR178" s="56"/>
      <c r="CS178" s="56"/>
      <c r="CT178" s="56"/>
      <c r="CV178" s="56"/>
      <c r="CW178" s="56"/>
      <c r="CX178" s="56"/>
      <c r="CY178" s="56"/>
      <c r="CZ178" s="56"/>
      <c r="DA178" s="56"/>
      <c r="DB178" s="56"/>
      <c r="DC178" s="56"/>
      <c r="DD178" s="56"/>
      <c r="DF178" s="56"/>
      <c r="DG178" s="56"/>
      <c r="DH178" s="56"/>
      <c r="DI178" s="56"/>
      <c r="DJ178" s="56"/>
      <c r="DK178" s="56"/>
      <c r="DL178" s="56"/>
      <c r="DM178" s="56"/>
      <c r="DN178" s="56"/>
      <c r="DP178" s="56"/>
      <c r="DQ178" s="56"/>
      <c r="DR178" s="56"/>
      <c r="DS178" s="56"/>
      <c r="DT178" s="56"/>
      <c r="DU178" s="56"/>
      <c r="DV178" s="56"/>
      <c r="DW178" s="56"/>
      <c r="DX178" s="56"/>
      <c r="DZ178" s="56"/>
      <c r="EA178" s="56"/>
      <c r="EB178" s="56"/>
      <c r="EC178" s="56"/>
      <c r="ED178" s="56"/>
      <c r="EE178" s="56"/>
      <c r="EF178" s="56"/>
      <c r="EG178" s="56"/>
      <c r="EH178" s="56"/>
      <c r="EJ178" s="56"/>
      <c r="EK178" s="56"/>
      <c r="EL178" s="56"/>
      <c r="EM178" s="56"/>
      <c r="EN178" s="56"/>
      <c r="EO178" s="56"/>
      <c r="EP178" s="56"/>
      <c r="EQ178" s="56"/>
      <c r="ER178" s="56"/>
      <c r="ET178" s="56"/>
      <c r="EU178" s="56"/>
      <c r="EV178" s="56"/>
      <c r="EW178" s="56"/>
      <c r="EX178" s="56"/>
      <c r="EY178" s="56"/>
      <c r="EZ178" s="56"/>
      <c r="FA178" s="56"/>
      <c r="FB178" s="56"/>
      <c r="FD178" s="56"/>
      <c r="FE178" s="56"/>
      <c r="FF178" s="56"/>
      <c r="FG178" s="56"/>
      <c r="FH178" s="56"/>
      <c r="FI178" s="56"/>
      <c r="FJ178" s="56"/>
      <c r="FK178" s="56"/>
      <c r="FL178" s="56"/>
      <c r="FN178" s="56"/>
      <c r="FO178" s="56"/>
      <c r="FP178" s="56"/>
      <c r="FQ178" s="56"/>
      <c r="FR178" s="56"/>
      <c r="FS178" s="56"/>
      <c r="FT178" s="56"/>
      <c r="FU178" s="56"/>
      <c r="FV178" s="56"/>
      <c r="FX178" s="56"/>
      <c r="FY178" s="56"/>
      <c r="FZ178" s="56"/>
      <c r="GA178" s="56"/>
      <c r="GB178" s="56"/>
      <c r="GC178" s="56"/>
      <c r="GD178" s="56"/>
      <c r="GE178" s="56"/>
      <c r="GF178" s="56"/>
      <c r="GH178" s="56"/>
      <c r="GI178" s="56"/>
      <c r="GJ178" s="56"/>
      <c r="GK178" s="56"/>
      <c r="GL178" s="56"/>
      <c r="GM178" s="56"/>
      <c r="GN178" s="56"/>
      <c r="GO178" s="56"/>
      <c r="GP178" s="56"/>
      <c r="GR178" s="56"/>
      <c r="GS178" s="56"/>
      <c r="GT178" s="56"/>
      <c r="GU178" s="56"/>
      <c r="GV178" s="56"/>
      <c r="GW178" s="56"/>
      <c r="GX178" s="56"/>
      <c r="GY178" s="56"/>
      <c r="GZ178" s="56"/>
      <c r="HB178" s="56"/>
      <c r="HC178" s="56"/>
      <c r="HD178" s="56"/>
      <c r="HE178" s="56"/>
      <c r="HF178" s="56"/>
      <c r="HG178" s="56"/>
      <c r="HH178" s="56"/>
      <c r="HI178" s="56"/>
      <c r="HJ178" s="56"/>
      <c r="HL178" s="56"/>
      <c r="HM178" s="56"/>
      <c r="HN178" s="56"/>
      <c r="HO178" s="56"/>
      <c r="HP178" s="56"/>
      <c r="HQ178" s="56"/>
      <c r="HR178" s="56"/>
      <c r="HS178" s="56"/>
      <c r="HT178" s="56"/>
      <c r="HV178" s="56"/>
      <c r="HW178" s="56"/>
      <c r="HX178" s="56"/>
      <c r="HY178" s="56"/>
      <c r="HZ178" s="56"/>
      <c r="IA178" s="56"/>
      <c r="IB178" s="56"/>
      <c r="IC178" s="56"/>
      <c r="ID178" s="56"/>
      <c r="IF178" s="56"/>
      <c r="IG178" s="56"/>
      <c r="IH178" s="56"/>
      <c r="II178" s="56"/>
      <c r="IJ178" s="56"/>
      <c r="IK178" s="56"/>
      <c r="IL178" s="56"/>
      <c r="IM178" s="56"/>
      <c r="IN178" s="56"/>
      <c r="IP178" s="56"/>
      <c r="IQ178" s="56"/>
      <c r="IR178" s="56"/>
      <c r="IS178" s="56"/>
      <c r="IT178" s="56"/>
      <c r="IU178" s="56"/>
    </row>
    <row r="179" spans="1:255" ht="12.75" customHeight="1" thickBot="1" x14ac:dyDescent="0.25">
      <c r="A179" s="11"/>
      <c r="B179" s="106">
        <v>2187.5100000000002</v>
      </c>
      <c r="C179" s="85" t="s">
        <v>76</v>
      </c>
      <c r="D179" s="86"/>
      <c r="E179" s="47"/>
      <c r="F179" s="47"/>
      <c r="G179" s="47"/>
      <c r="H179" s="48"/>
      <c r="I179" s="49">
        <f t="shared" si="3"/>
        <v>0</v>
      </c>
      <c r="J179" s="56"/>
      <c r="K179" s="56"/>
      <c r="L179" s="56"/>
      <c r="M179" s="56"/>
      <c r="N179" s="56"/>
      <c r="O179" s="56"/>
      <c r="P179" s="56"/>
      <c r="Q179" s="56"/>
      <c r="R179" s="56"/>
      <c r="T179" s="56"/>
      <c r="U179" s="56"/>
      <c r="V179" s="56"/>
      <c r="W179" s="56"/>
      <c r="X179" s="56"/>
      <c r="Y179" s="56"/>
      <c r="Z179" s="56"/>
      <c r="AA179" s="56"/>
      <c r="AB179" s="56"/>
      <c r="AD179" s="56"/>
      <c r="AE179" s="56"/>
      <c r="AF179" s="56"/>
      <c r="AG179" s="56"/>
      <c r="AH179" s="56"/>
      <c r="AI179" s="56"/>
      <c r="AJ179" s="56"/>
      <c r="AK179" s="56"/>
      <c r="AL179" s="56"/>
      <c r="AN179" s="56"/>
      <c r="AO179" s="56"/>
      <c r="AP179" s="56"/>
      <c r="AQ179" s="56"/>
      <c r="AR179" s="56"/>
      <c r="AS179" s="56"/>
      <c r="AT179" s="56"/>
      <c r="AU179" s="56"/>
      <c r="AV179" s="56"/>
      <c r="AX179" s="56"/>
      <c r="AY179" s="56"/>
      <c r="AZ179" s="56"/>
      <c r="BA179" s="56"/>
      <c r="BB179" s="56"/>
      <c r="BC179" s="56"/>
      <c r="BD179" s="56"/>
      <c r="BE179" s="56"/>
      <c r="BF179" s="56"/>
      <c r="BH179" s="56"/>
      <c r="BI179" s="56"/>
      <c r="BJ179" s="56"/>
      <c r="BK179" s="56"/>
      <c r="BL179" s="56"/>
      <c r="BM179" s="56"/>
      <c r="BN179" s="56"/>
      <c r="BO179" s="56"/>
      <c r="BP179" s="56"/>
      <c r="BR179" s="56"/>
      <c r="BS179" s="56"/>
      <c r="BT179" s="56"/>
      <c r="BU179" s="56"/>
      <c r="BV179" s="56"/>
      <c r="BW179" s="56"/>
      <c r="BX179" s="56"/>
      <c r="BY179" s="56"/>
      <c r="BZ179" s="56"/>
      <c r="CB179" s="56"/>
      <c r="CC179" s="56"/>
      <c r="CD179" s="56"/>
      <c r="CE179" s="56"/>
      <c r="CF179" s="56"/>
      <c r="CG179" s="56"/>
      <c r="CH179" s="56"/>
      <c r="CI179" s="56"/>
      <c r="CJ179" s="56"/>
      <c r="CL179" s="56"/>
      <c r="CM179" s="56"/>
      <c r="CN179" s="56"/>
      <c r="CO179" s="56"/>
      <c r="CP179" s="56"/>
      <c r="CQ179" s="56"/>
      <c r="CR179" s="56"/>
      <c r="CS179" s="56"/>
      <c r="CT179" s="56"/>
      <c r="CV179" s="56"/>
      <c r="CW179" s="56"/>
      <c r="CX179" s="56"/>
      <c r="CY179" s="56"/>
      <c r="CZ179" s="56"/>
      <c r="DA179" s="56"/>
      <c r="DB179" s="56"/>
      <c r="DC179" s="56"/>
      <c r="DD179" s="56"/>
      <c r="DF179" s="56"/>
      <c r="DG179" s="56"/>
      <c r="DH179" s="56"/>
      <c r="DI179" s="56"/>
      <c r="DJ179" s="56"/>
      <c r="DK179" s="56"/>
      <c r="DL179" s="56"/>
      <c r="DM179" s="56"/>
      <c r="DN179" s="56"/>
      <c r="DP179" s="56"/>
      <c r="DQ179" s="56"/>
      <c r="DR179" s="56"/>
      <c r="DS179" s="56"/>
      <c r="DT179" s="56"/>
      <c r="DU179" s="56"/>
      <c r="DV179" s="56"/>
      <c r="DW179" s="56"/>
      <c r="DX179" s="56"/>
      <c r="DZ179" s="56"/>
      <c r="EA179" s="56"/>
      <c r="EB179" s="56"/>
      <c r="EC179" s="56"/>
      <c r="ED179" s="56"/>
      <c r="EE179" s="56"/>
      <c r="EF179" s="56"/>
      <c r="EG179" s="56"/>
      <c r="EH179" s="56"/>
      <c r="EJ179" s="56"/>
      <c r="EK179" s="56"/>
      <c r="EL179" s="56"/>
      <c r="EM179" s="56"/>
      <c r="EN179" s="56"/>
      <c r="EO179" s="56"/>
      <c r="EP179" s="56"/>
      <c r="EQ179" s="56"/>
      <c r="ER179" s="56"/>
      <c r="ET179" s="56"/>
      <c r="EU179" s="56"/>
      <c r="EV179" s="56"/>
      <c r="EW179" s="56"/>
      <c r="EX179" s="56"/>
      <c r="EY179" s="56"/>
      <c r="EZ179" s="56"/>
      <c r="FA179" s="56"/>
      <c r="FB179" s="56"/>
      <c r="FD179" s="56"/>
      <c r="FE179" s="56"/>
      <c r="FF179" s="56"/>
      <c r="FG179" s="56"/>
      <c r="FH179" s="56"/>
      <c r="FI179" s="56"/>
      <c r="FJ179" s="56"/>
      <c r="FK179" s="56"/>
      <c r="FL179" s="56"/>
      <c r="FN179" s="56"/>
      <c r="FO179" s="56"/>
      <c r="FP179" s="56"/>
      <c r="FQ179" s="56"/>
      <c r="FR179" s="56"/>
      <c r="FS179" s="56"/>
      <c r="FT179" s="56"/>
      <c r="FU179" s="56"/>
      <c r="FV179" s="56"/>
      <c r="FX179" s="56"/>
      <c r="FY179" s="56"/>
      <c r="FZ179" s="56"/>
      <c r="GA179" s="56"/>
      <c r="GB179" s="56"/>
      <c r="GC179" s="56"/>
      <c r="GD179" s="56"/>
      <c r="GE179" s="56"/>
      <c r="GF179" s="56"/>
      <c r="GH179" s="56"/>
      <c r="GI179" s="56"/>
      <c r="GJ179" s="56"/>
      <c r="GK179" s="56"/>
      <c r="GL179" s="56"/>
      <c r="GM179" s="56"/>
      <c r="GN179" s="56"/>
      <c r="GO179" s="56"/>
      <c r="GP179" s="56"/>
      <c r="GR179" s="56"/>
      <c r="GS179" s="56"/>
      <c r="GT179" s="56"/>
      <c r="GU179" s="56"/>
      <c r="GV179" s="56"/>
      <c r="GW179" s="56"/>
      <c r="GX179" s="56"/>
      <c r="GY179" s="56"/>
      <c r="GZ179" s="56"/>
      <c r="HB179" s="56"/>
      <c r="HC179" s="56"/>
      <c r="HD179" s="56"/>
      <c r="HE179" s="56"/>
      <c r="HF179" s="56"/>
      <c r="HG179" s="56"/>
      <c r="HH179" s="56"/>
      <c r="HI179" s="56"/>
      <c r="HJ179" s="56"/>
      <c r="HL179" s="56"/>
      <c r="HM179" s="56"/>
      <c r="HN179" s="56"/>
      <c r="HO179" s="56"/>
      <c r="HP179" s="56"/>
      <c r="HQ179" s="56"/>
      <c r="HR179" s="56"/>
      <c r="HS179" s="56"/>
      <c r="HT179" s="56"/>
      <c r="HV179" s="56"/>
      <c r="HW179" s="56"/>
      <c r="HX179" s="56"/>
      <c r="HY179" s="56"/>
      <c r="HZ179" s="56"/>
      <c r="IA179" s="56"/>
      <c r="IB179" s="56"/>
      <c r="IC179" s="56"/>
      <c r="ID179" s="56"/>
      <c r="IF179" s="56"/>
      <c r="IG179" s="56"/>
      <c r="IH179" s="56"/>
      <c r="II179" s="56"/>
      <c r="IJ179" s="56"/>
      <c r="IK179" s="56"/>
      <c r="IL179" s="56"/>
      <c r="IM179" s="56"/>
      <c r="IN179" s="56"/>
      <c r="IP179" s="56"/>
      <c r="IQ179" s="56"/>
      <c r="IR179" s="56"/>
      <c r="IS179" s="56"/>
      <c r="IT179" s="56"/>
      <c r="IU179" s="56"/>
    </row>
    <row r="180" spans="1:255" ht="12.75" customHeight="1" thickBot="1" x14ac:dyDescent="0.25">
      <c r="A180" s="11"/>
      <c r="B180" s="106">
        <v>3050.5</v>
      </c>
      <c r="C180" s="85" t="s">
        <v>77</v>
      </c>
      <c r="D180" s="86"/>
      <c r="E180" s="47"/>
      <c r="F180" s="47"/>
      <c r="G180" s="47"/>
      <c r="H180" s="48"/>
      <c r="I180" s="49">
        <f t="shared" si="3"/>
        <v>0</v>
      </c>
      <c r="J180" s="56"/>
      <c r="K180" s="56"/>
      <c r="L180" s="56"/>
      <c r="M180" s="56"/>
      <c r="N180" s="56"/>
      <c r="O180" s="56"/>
      <c r="P180" s="56"/>
      <c r="Q180" s="56"/>
      <c r="R180" s="56"/>
      <c r="T180" s="56"/>
      <c r="U180" s="56"/>
      <c r="V180" s="56"/>
      <c r="W180" s="56"/>
      <c r="X180" s="56"/>
      <c r="Y180" s="56"/>
      <c r="Z180" s="56"/>
      <c r="AA180" s="56"/>
      <c r="AB180" s="56"/>
      <c r="AD180" s="56"/>
      <c r="AE180" s="56"/>
      <c r="AF180" s="56"/>
      <c r="AG180" s="56"/>
      <c r="AH180" s="56"/>
      <c r="AI180" s="56"/>
      <c r="AJ180" s="56"/>
      <c r="AK180" s="56"/>
      <c r="AL180" s="56"/>
      <c r="AN180" s="56"/>
      <c r="AO180" s="56"/>
      <c r="AP180" s="56"/>
      <c r="AQ180" s="56"/>
      <c r="AR180" s="56"/>
      <c r="AS180" s="56"/>
      <c r="AT180" s="56"/>
      <c r="AU180" s="56"/>
      <c r="AV180" s="56"/>
      <c r="AX180" s="56"/>
      <c r="AY180" s="56"/>
      <c r="AZ180" s="56"/>
      <c r="BA180" s="56"/>
      <c r="BB180" s="56"/>
      <c r="BC180" s="56"/>
      <c r="BD180" s="56"/>
      <c r="BE180" s="56"/>
      <c r="BF180" s="56"/>
      <c r="BH180" s="56"/>
      <c r="BI180" s="56"/>
      <c r="BJ180" s="56"/>
      <c r="BK180" s="56"/>
      <c r="BL180" s="56"/>
      <c r="BM180" s="56"/>
      <c r="BN180" s="56"/>
      <c r="BO180" s="56"/>
      <c r="BP180" s="56"/>
      <c r="BR180" s="56"/>
      <c r="BS180" s="56"/>
      <c r="BT180" s="56"/>
      <c r="BU180" s="56"/>
      <c r="BV180" s="56"/>
      <c r="BW180" s="56"/>
      <c r="BX180" s="56"/>
      <c r="BY180" s="56"/>
      <c r="BZ180" s="56"/>
      <c r="CB180" s="56"/>
      <c r="CC180" s="56"/>
      <c r="CD180" s="56"/>
      <c r="CE180" s="56"/>
      <c r="CF180" s="56"/>
      <c r="CG180" s="56"/>
      <c r="CH180" s="56"/>
      <c r="CI180" s="56"/>
      <c r="CJ180" s="56"/>
      <c r="CL180" s="56"/>
      <c r="CM180" s="56"/>
      <c r="CN180" s="56"/>
      <c r="CO180" s="56"/>
      <c r="CP180" s="56"/>
      <c r="CQ180" s="56"/>
      <c r="CR180" s="56"/>
      <c r="CS180" s="56"/>
      <c r="CT180" s="56"/>
      <c r="CV180" s="56"/>
      <c r="CW180" s="56"/>
      <c r="CX180" s="56"/>
      <c r="CY180" s="56"/>
      <c r="CZ180" s="56"/>
      <c r="DA180" s="56"/>
      <c r="DB180" s="56"/>
      <c r="DC180" s="56"/>
      <c r="DD180" s="56"/>
      <c r="DF180" s="56"/>
      <c r="DG180" s="56"/>
      <c r="DH180" s="56"/>
      <c r="DI180" s="56"/>
      <c r="DJ180" s="56"/>
      <c r="DK180" s="56"/>
      <c r="DL180" s="56"/>
      <c r="DM180" s="56"/>
      <c r="DN180" s="56"/>
      <c r="DP180" s="56"/>
      <c r="DQ180" s="56"/>
      <c r="DR180" s="56"/>
      <c r="DS180" s="56"/>
      <c r="DT180" s="56"/>
      <c r="DU180" s="56"/>
      <c r="DV180" s="56"/>
      <c r="DW180" s="56"/>
      <c r="DX180" s="56"/>
      <c r="DZ180" s="56"/>
      <c r="EA180" s="56"/>
      <c r="EB180" s="56"/>
      <c r="EC180" s="56"/>
      <c r="ED180" s="56"/>
      <c r="EE180" s="56"/>
      <c r="EF180" s="56"/>
      <c r="EG180" s="56"/>
      <c r="EH180" s="56"/>
      <c r="EJ180" s="56"/>
      <c r="EK180" s="56"/>
      <c r="EL180" s="56"/>
      <c r="EM180" s="56"/>
      <c r="EN180" s="56"/>
      <c r="EO180" s="56"/>
      <c r="EP180" s="56"/>
      <c r="EQ180" s="56"/>
      <c r="ER180" s="56"/>
      <c r="ET180" s="56"/>
      <c r="EU180" s="56"/>
      <c r="EV180" s="56"/>
      <c r="EW180" s="56"/>
      <c r="EX180" s="56"/>
      <c r="EY180" s="56"/>
      <c r="EZ180" s="56"/>
      <c r="FA180" s="56"/>
      <c r="FB180" s="56"/>
      <c r="FD180" s="56"/>
      <c r="FE180" s="56"/>
      <c r="FF180" s="56"/>
      <c r="FG180" s="56"/>
      <c r="FH180" s="56"/>
      <c r="FI180" s="56"/>
      <c r="FJ180" s="56"/>
      <c r="FK180" s="56"/>
      <c r="FL180" s="56"/>
      <c r="FN180" s="56"/>
      <c r="FO180" s="56"/>
      <c r="FP180" s="56"/>
      <c r="FQ180" s="56"/>
      <c r="FR180" s="56"/>
      <c r="FS180" s="56"/>
      <c r="FT180" s="56"/>
      <c r="FU180" s="56"/>
      <c r="FV180" s="56"/>
      <c r="FX180" s="56"/>
      <c r="FY180" s="56"/>
      <c r="FZ180" s="56"/>
      <c r="GA180" s="56"/>
      <c r="GB180" s="56"/>
      <c r="GC180" s="56"/>
      <c r="GD180" s="56"/>
      <c r="GE180" s="56"/>
      <c r="GF180" s="56"/>
      <c r="GH180" s="56"/>
      <c r="GI180" s="56"/>
      <c r="GJ180" s="56"/>
      <c r="GK180" s="56"/>
      <c r="GL180" s="56"/>
      <c r="GM180" s="56"/>
      <c r="GN180" s="56"/>
      <c r="GO180" s="56"/>
      <c r="GP180" s="56"/>
      <c r="GR180" s="56"/>
      <c r="GS180" s="56"/>
      <c r="GT180" s="56"/>
      <c r="GU180" s="56"/>
      <c r="GV180" s="56"/>
      <c r="GW180" s="56"/>
      <c r="GX180" s="56"/>
      <c r="GY180" s="56"/>
      <c r="GZ180" s="56"/>
      <c r="HB180" s="56"/>
      <c r="HC180" s="56"/>
      <c r="HD180" s="56"/>
      <c r="HE180" s="56"/>
      <c r="HF180" s="56"/>
      <c r="HG180" s="56"/>
      <c r="HH180" s="56"/>
      <c r="HI180" s="56"/>
      <c r="HJ180" s="56"/>
      <c r="HL180" s="56"/>
      <c r="HM180" s="56"/>
      <c r="HN180" s="56"/>
      <c r="HO180" s="56"/>
      <c r="HP180" s="56"/>
      <c r="HQ180" s="56"/>
      <c r="HR180" s="56"/>
      <c r="HS180" s="56"/>
      <c r="HT180" s="56"/>
      <c r="HV180" s="56"/>
      <c r="HW180" s="56"/>
      <c r="HX180" s="56"/>
      <c r="HY180" s="56"/>
      <c r="HZ180" s="56"/>
      <c r="IA180" s="56"/>
      <c r="IB180" s="56"/>
      <c r="IC180" s="56"/>
      <c r="ID180" s="56"/>
      <c r="IF180" s="56"/>
      <c r="IG180" s="56"/>
      <c r="IH180" s="56"/>
      <c r="II180" s="56"/>
      <c r="IJ180" s="56"/>
      <c r="IK180" s="56"/>
      <c r="IL180" s="56"/>
      <c r="IM180" s="56"/>
      <c r="IN180" s="56"/>
      <c r="IP180" s="56"/>
      <c r="IQ180" s="56"/>
      <c r="IR180" s="56"/>
      <c r="IS180" s="56"/>
      <c r="IT180" s="56"/>
      <c r="IU180" s="56"/>
    </row>
    <row r="181" spans="1:255" ht="12.75" customHeight="1" thickBot="1" x14ac:dyDescent="0.25">
      <c r="A181" s="11"/>
      <c r="B181" s="106">
        <v>2352.2399999999998</v>
      </c>
      <c r="C181" s="85" t="s">
        <v>78</v>
      </c>
      <c r="D181" s="86"/>
      <c r="E181" s="47"/>
      <c r="F181" s="47"/>
      <c r="G181" s="47"/>
      <c r="H181" s="48"/>
      <c r="I181" s="49">
        <f t="shared" si="3"/>
        <v>0</v>
      </c>
      <c r="J181" s="56"/>
      <c r="K181" s="56"/>
      <c r="L181" s="56"/>
      <c r="M181" s="56"/>
      <c r="N181" s="56"/>
      <c r="O181" s="56"/>
      <c r="P181" s="56"/>
      <c r="Q181" s="56"/>
      <c r="R181" s="56"/>
      <c r="T181" s="56"/>
      <c r="U181" s="56"/>
      <c r="V181" s="56"/>
      <c r="W181" s="56"/>
      <c r="X181" s="56"/>
      <c r="Y181" s="56"/>
      <c r="Z181" s="56"/>
      <c r="AA181" s="56"/>
      <c r="AB181" s="56"/>
      <c r="AD181" s="56"/>
      <c r="AE181" s="56"/>
      <c r="AF181" s="56"/>
      <c r="AG181" s="56"/>
      <c r="AH181" s="56"/>
      <c r="AI181" s="56"/>
      <c r="AJ181" s="56"/>
      <c r="AK181" s="56"/>
      <c r="AL181" s="56"/>
      <c r="AN181" s="56"/>
      <c r="AO181" s="56"/>
      <c r="AP181" s="56"/>
      <c r="AQ181" s="56"/>
      <c r="AR181" s="56"/>
      <c r="AS181" s="56"/>
      <c r="AT181" s="56"/>
      <c r="AU181" s="56"/>
      <c r="AV181" s="56"/>
      <c r="AX181" s="56"/>
      <c r="AY181" s="56"/>
      <c r="AZ181" s="56"/>
      <c r="BA181" s="56"/>
      <c r="BB181" s="56"/>
      <c r="BC181" s="56"/>
      <c r="BD181" s="56"/>
      <c r="BE181" s="56"/>
      <c r="BF181" s="56"/>
      <c r="BH181" s="56"/>
      <c r="BI181" s="56"/>
      <c r="BJ181" s="56"/>
      <c r="BK181" s="56"/>
      <c r="BL181" s="56"/>
      <c r="BM181" s="56"/>
      <c r="BN181" s="56"/>
      <c r="BO181" s="56"/>
      <c r="BP181" s="56"/>
      <c r="BR181" s="56"/>
      <c r="BS181" s="56"/>
      <c r="BT181" s="56"/>
      <c r="BU181" s="56"/>
      <c r="BV181" s="56"/>
      <c r="BW181" s="56"/>
      <c r="BX181" s="56"/>
      <c r="BY181" s="56"/>
      <c r="BZ181" s="56"/>
      <c r="CB181" s="56"/>
      <c r="CC181" s="56"/>
      <c r="CD181" s="56"/>
      <c r="CE181" s="56"/>
      <c r="CF181" s="56"/>
      <c r="CG181" s="56"/>
      <c r="CH181" s="56"/>
      <c r="CI181" s="56"/>
      <c r="CJ181" s="56"/>
      <c r="CL181" s="56"/>
      <c r="CM181" s="56"/>
      <c r="CN181" s="56"/>
      <c r="CO181" s="56"/>
      <c r="CP181" s="56"/>
      <c r="CQ181" s="56"/>
      <c r="CR181" s="56"/>
      <c r="CS181" s="56"/>
      <c r="CT181" s="56"/>
      <c r="CV181" s="56"/>
      <c r="CW181" s="56"/>
      <c r="CX181" s="56"/>
      <c r="CY181" s="56"/>
      <c r="CZ181" s="56"/>
      <c r="DA181" s="56"/>
      <c r="DB181" s="56"/>
      <c r="DC181" s="56"/>
      <c r="DD181" s="56"/>
      <c r="DF181" s="56"/>
      <c r="DG181" s="56"/>
      <c r="DH181" s="56"/>
      <c r="DI181" s="56"/>
      <c r="DJ181" s="56"/>
      <c r="DK181" s="56"/>
      <c r="DL181" s="56"/>
      <c r="DM181" s="56"/>
      <c r="DN181" s="56"/>
      <c r="DP181" s="56"/>
      <c r="DQ181" s="56"/>
      <c r="DR181" s="56"/>
      <c r="DS181" s="56"/>
      <c r="DT181" s="56"/>
      <c r="DU181" s="56"/>
      <c r="DV181" s="56"/>
      <c r="DW181" s="56"/>
      <c r="DX181" s="56"/>
      <c r="DZ181" s="56"/>
      <c r="EA181" s="56"/>
      <c r="EB181" s="56"/>
      <c r="EC181" s="56"/>
      <c r="ED181" s="56"/>
      <c r="EE181" s="56"/>
      <c r="EF181" s="56"/>
      <c r="EG181" s="56"/>
      <c r="EH181" s="56"/>
      <c r="EJ181" s="56"/>
      <c r="EK181" s="56"/>
      <c r="EL181" s="56"/>
      <c r="EM181" s="56"/>
      <c r="EN181" s="56"/>
      <c r="EO181" s="56"/>
      <c r="EP181" s="56"/>
      <c r="EQ181" s="56"/>
      <c r="ER181" s="56"/>
      <c r="ET181" s="56"/>
      <c r="EU181" s="56"/>
      <c r="EV181" s="56"/>
      <c r="EW181" s="56"/>
      <c r="EX181" s="56"/>
      <c r="EY181" s="56"/>
      <c r="EZ181" s="56"/>
      <c r="FA181" s="56"/>
      <c r="FB181" s="56"/>
      <c r="FD181" s="56"/>
      <c r="FE181" s="56"/>
      <c r="FF181" s="56"/>
      <c r="FG181" s="56"/>
      <c r="FH181" s="56"/>
      <c r="FI181" s="56"/>
      <c r="FJ181" s="56"/>
      <c r="FK181" s="56"/>
      <c r="FL181" s="56"/>
      <c r="FN181" s="56"/>
      <c r="FO181" s="56"/>
      <c r="FP181" s="56"/>
      <c r="FQ181" s="56"/>
      <c r="FR181" s="56"/>
      <c r="FS181" s="56"/>
      <c r="FT181" s="56"/>
      <c r="FU181" s="56"/>
      <c r="FV181" s="56"/>
      <c r="FX181" s="56"/>
      <c r="FY181" s="56"/>
      <c r="FZ181" s="56"/>
      <c r="GA181" s="56"/>
      <c r="GB181" s="56"/>
      <c r="GC181" s="56"/>
      <c r="GD181" s="56"/>
      <c r="GE181" s="56"/>
      <c r="GF181" s="56"/>
      <c r="GH181" s="56"/>
      <c r="GI181" s="56"/>
      <c r="GJ181" s="56"/>
      <c r="GK181" s="56"/>
      <c r="GL181" s="56"/>
      <c r="GM181" s="56"/>
      <c r="GN181" s="56"/>
      <c r="GO181" s="56"/>
      <c r="GP181" s="56"/>
      <c r="GR181" s="56"/>
      <c r="GS181" s="56"/>
      <c r="GT181" s="56"/>
      <c r="GU181" s="56"/>
      <c r="GV181" s="56"/>
      <c r="GW181" s="56"/>
      <c r="GX181" s="56"/>
      <c r="GY181" s="56"/>
      <c r="GZ181" s="56"/>
      <c r="HB181" s="56"/>
      <c r="HC181" s="56"/>
      <c r="HD181" s="56"/>
      <c r="HE181" s="56"/>
      <c r="HF181" s="56"/>
      <c r="HG181" s="56"/>
      <c r="HH181" s="56"/>
      <c r="HI181" s="56"/>
      <c r="HJ181" s="56"/>
      <c r="HL181" s="56"/>
      <c r="HM181" s="56"/>
      <c r="HN181" s="56"/>
      <c r="HO181" s="56"/>
      <c r="HP181" s="56"/>
      <c r="HQ181" s="56"/>
      <c r="HR181" s="56"/>
      <c r="HS181" s="56"/>
      <c r="HT181" s="56"/>
      <c r="HV181" s="56"/>
      <c r="HW181" s="56"/>
      <c r="HX181" s="56"/>
      <c r="HY181" s="56"/>
      <c r="HZ181" s="56"/>
      <c r="IA181" s="56"/>
      <c r="IB181" s="56"/>
      <c r="IC181" s="56"/>
      <c r="ID181" s="56"/>
      <c r="IF181" s="56"/>
      <c r="IG181" s="56"/>
      <c r="IH181" s="56"/>
      <c r="II181" s="56"/>
      <c r="IJ181" s="56"/>
      <c r="IK181" s="56"/>
      <c r="IL181" s="56"/>
      <c r="IM181" s="56"/>
      <c r="IN181" s="56"/>
      <c r="IP181" s="56"/>
      <c r="IQ181" s="56"/>
      <c r="IR181" s="56"/>
      <c r="IS181" s="56"/>
      <c r="IT181" s="56"/>
      <c r="IU181" s="56"/>
    </row>
    <row r="182" spans="1:255" ht="12.75" customHeight="1" thickBot="1" x14ac:dyDescent="0.25">
      <c r="A182" s="11"/>
      <c r="B182" s="106">
        <v>2982.6</v>
      </c>
      <c r="C182" s="85" t="s">
        <v>79</v>
      </c>
      <c r="D182" s="86"/>
      <c r="E182" s="47"/>
      <c r="F182" s="47"/>
      <c r="G182" s="47"/>
      <c r="H182" s="48"/>
      <c r="I182" s="49">
        <f t="shared" si="3"/>
        <v>0</v>
      </c>
      <c r="J182" s="56"/>
      <c r="K182" s="56"/>
      <c r="L182" s="56"/>
      <c r="M182" s="56"/>
      <c r="N182" s="56"/>
      <c r="O182" s="56"/>
      <c r="P182" s="56"/>
      <c r="Q182" s="56"/>
      <c r="R182" s="56"/>
      <c r="T182" s="56"/>
      <c r="U182" s="56"/>
      <c r="V182" s="56"/>
      <c r="W182" s="56"/>
      <c r="X182" s="56"/>
      <c r="Y182" s="56"/>
      <c r="Z182" s="56"/>
      <c r="AA182" s="56"/>
      <c r="AB182" s="56"/>
      <c r="AD182" s="56"/>
      <c r="AE182" s="56"/>
      <c r="AF182" s="56"/>
      <c r="AG182" s="56"/>
      <c r="AH182" s="56"/>
      <c r="AI182" s="56"/>
      <c r="AJ182" s="56"/>
      <c r="AK182" s="56"/>
      <c r="AL182" s="56"/>
      <c r="AN182" s="56"/>
      <c r="AO182" s="56"/>
      <c r="AP182" s="56"/>
      <c r="AQ182" s="56"/>
      <c r="AR182" s="56"/>
      <c r="AS182" s="56"/>
      <c r="AT182" s="56"/>
      <c r="AU182" s="56"/>
      <c r="AV182" s="56"/>
      <c r="AX182" s="56"/>
      <c r="AY182" s="56"/>
      <c r="AZ182" s="56"/>
      <c r="BA182" s="56"/>
      <c r="BB182" s="56"/>
      <c r="BC182" s="56"/>
      <c r="BD182" s="56"/>
      <c r="BE182" s="56"/>
      <c r="BF182" s="56"/>
      <c r="BH182" s="56"/>
      <c r="BI182" s="56"/>
      <c r="BJ182" s="56"/>
      <c r="BK182" s="56"/>
      <c r="BL182" s="56"/>
      <c r="BM182" s="56"/>
      <c r="BN182" s="56"/>
      <c r="BO182" s="56"/>
      <c r="BP182" s="56"/>
      <c r="BR182" s="56"/>
      <c r="BS182" s="56"/>
      <c r="BT182" s="56"/>
      <c r="BU182" s="56"/>
      <c r="BV182" s="56"/>
      <c r="BW182" s="56"/>
      <c r="BX182" s="56"/>
      <c r="BY182" s="56"/>
      <c r="BZ182" s="56"/>
      <c r="CB182" s="56"/>
      <c r="CC182" s="56"/>
      <c r="CD182" s="56"/>
      <c r="CE182" s="56"/>
      <c r="CF182" s="56"/>
      <c r="CG182" s="56"/>
      <c r="CH182" s="56"/>
      <c r="CI182" s="56"/>
      <c r="CJ182" s="56"/>
      <c r="CL182" s="56"/>
      <c r="CM182" s="56"/>
      <c r="CN182" s="56"/>
      <c r="CO182" s="56"/>
      <c r="CP182" s="56"/>
      <c r="CQ182" s="56"/>
      <c r="CR182" s="56"/>
      <c r="CS182" s="56"/>
      <c r="CT182" s="56"/>
      <c r="CV182" s="56"/>
      <c r="CW182" s="56"/>
      <c r="CX182" s="56"/>
      <c r="CY182" s="56"/>
      <c r="CZ182" s="56"/>
      <c r="DA182" s="56"/>
      <c r="DB182" s="56"/>
      <c r="DC182" s="56"/>
      <c r="DD182" s="56"/>
      <c r="DF182" s="56"/>
      <c r="DG182" s="56"/>
      <c r="DH182" s="56"/>
      <c r="DI182" s="56"/>
      <c r="DJ182" s="56"/>
      <c r="DK182" s="56"/>
      <c r="DL182" s="56"/>
      <c r="DM182" s="56"/>
      <c r="DN182" s="56"/>
      <c r="DP182" s="56"/>
      <c r="DQ182" s="56"/>
      <c r="DR182" s="56"/>
      <c r="DS182" s="56"/>
      <c r="DT182" s="56"/>
      <c r="DU182" s="56"/>
      <c r="DV182" s="56"/>
      <c r="DW182" s="56"/>
      <c r="DX182" s="56"/>
      <c r="DZ182" s="56"/>
      <c r="EA182" s="56"/>
      <c r="EB182" s="56"/>
      <c r="EC182" s="56"/>
      <c r="ED182" s="56"/>
      <c r="EE182" s="56"/>
      <c r="EF182" s="56"/>
      <c r="EG182" s="56"/>
      <c r="EH182" s="56"/>
      <c r="EJ182" s="56"/>
      <c r="EK182" s="56"/>
      <c r="EL182" s="56"/>
      <c r="EM182" s="56"/>
      <c r="EN182" s="56"/>
      <c r="EO182" s="56"/>
      <c r="EP182" s="56"/>
      <c r="EQ182" s="56"/>
      <c r="ER182" s="56"/>
      <c r="ET182" s="56"/>
      <c r="EU182" s="56"/>
      <c r="EV182" s="56"/>
      <c r="EW182" s="56"/>
      <c r="EX182" s="56"/>
      <c r="EY182" s="56"/>
      <c r="EZ182" s="56"/>
      <c r="FA182" s="56"/>
      <c r="FB182" s="56"/>
      <c r="FD182" s="56"/>
      <c r="FE182" s="56"/>
      <c r="FF182" s="56"/>
      <c r="FG182" s="56"/>
      <c r="FH182" s="56"/>
      <c r="FI182" s="56"/>
      <c r="FJ182" s="56"/>
      <c r="FK182" s="56"/>
      <c r="FL182" s="56"/>
      <c r="FN182" s="56"/>
      <c r="FO182" s="56"/>
      <c r="FP182" s="56"/>
      <c r="FQ182" s="56"/>
      <c r="FR182" s="56"/>
      <c r="FS182" s="56"/>
      <c r="FT182" s="56"/>
      <c r="FU182" s="56"/>
      <c r="FV182" s="56"/>
      <c r="FX182" s="56"/>
      <c r="FY182" s="56"/>
      <c r="FZ182" s="56"/>
      <c r="GA182" s="56"/>
      <c r="GB182" s="56"/>
      <c r="GC182" s="56"/>
      <c r="GD182" s="56"/>
      <c r="GE182" s="56"/>
      <c r="GF182" s="56"/>
      <c r="GH182" s="56"/>
      <c r="GI182" s="56"/>
      <c r="GJ182" s="56"/>
      <c r="GK182" s="56"/>
      <c r="GL182" s="56"/>
      <c r="GM182" s="56"/>
      <c r="GN182" s="56"/>
      <c r="GO182" s="56"/>
      <c r="GP182" s="56"/>
      <c r="GR182" s="56"/>
      <c r="GS182" s="56"/>
      <c r="GT182" s="56"/>
      <c r="GU182" s="56"/>
      <c r="GV182" s="56"/>
      <c r="GW182" s="56"/>
      <c r="GX182" s="56"/>
      <c r="GY182" s="56"/>
      <c r="GZ182" s="56"/>
      <c r="HB182" s="56"/>
      <c r="HC182" s="56"/>
      <c r="HD182" s="56"/>
      <c r="HE182" s="56"/>
      <c r="HF182" s="56"/>
      <c r="HG182" s="56"/>
      <c r="HH182" s="56"/>
      <c r="HI182" s="56"/>
      <c r="HJ182" s="56"/>
      <c r="HL182" s="56"/>
      <c r="HM182" s="56"/>
      <c r="HN182" s="56"/>
      <c r="HO182" s="56"/>
      <c r="HP182" s="56"/>
      <c r="HQ182" s="56"/>
      <c r="HR182" s="56"/>
      <c r="HS182" s="56"/>
      <c r="HT182" s="56"/>
      <c r="HV182" s="56"/>
      <c r="HW182" s="56"/>
      <c r="HX182" s="56"/>
      <c r="HY182" s="56"/>
      <c r="HZ182" s="56"/>
      <c r="IA182" s="56"/>
      <c r="IB182" s="56"/>
      <c r="IC182" s="56"/>
      <c r="ID182" s="56"/>
      <c r="IF182" s="56"/>
      <c r="IG182" s="56"/>
      <c r="IH182" s="56"/>
      <c r="II182" s="56"/>
      <c r="IJ182" s="56"/>
      <c r="IK182" s="56"/>
      <c r="IL182" s="56"/>
      <c r="IM182" s="56"/>
      <c r="IN182" s="56"/>
      <c r="IP182" s="56"/>
      <c r="IQ182" s="56"/>
      <c r="IR182" s="56"/>
      <c r="IS182" s="56"/>
      <c r="IT182" s="56"/>
      <c r="IU182" s="56"/>
    </row>
    <row r="183" spans="1:255" ht="12.75" customHeight="1" thickBot="1" x14ac:dyDescent="0.25">
      <c r="A183" s="11"/>
      <c r="B183" s="106">
        <v>2208.38</v>
      </c>
      <c r="C183" s="85" t="s">
        <v>80</v>
      </c>
      <c r="D183" s="86"/>
      <c r="E183" s="47"/>
      <c r="F183" s="47"/>
      <c r="G183" s="47"/>
      <c r="H183" s="48"/>
      <c r="I183" s="49">
        <f t="shared" si="3"/>
        <v>0</v>
      </c>
      <c r="J183" s="56"/>
      <c r="K183" s="56"/>
      <c r="L183" s="56"/>
      <c r="M183" s="56"/>
      <c r="N183" s="56"/>
      <c r="O183" s="56"/>
      <c r="P183" s="56"/>
      <c r="Q183" s="56"/>
      <c r="R183" s="56"/>
      <c r="T183" s="56"/>
      <c r="U183" s="56"/>
      <c r="V183" s="56"/>
      <c r="W183" s="56"/>
      <c r="X183" s="56"/>
      <c r="Y183" s="56"/>
      <c r="Z183" s="56"/>
      <c r="AA183" s="56"/>
      <c r="AB183" s="56"/>
      <c r="AD183" s="56"/>
      <c r="AE183" s="56"/>
      <c r="AF183" s="56"/>
      <c r="AG183" s="56"/>
      <c r="AH183" s="56"/>
      <c r="AI183" s="56"/>
      <c r="AJ183" s="56"/>
      <c r="AK183" s="56"/>
      <c r="AL183" s="56"/>
      <c r="AN183" s="56"/>
      <c r="AO183" s="56"/>
      <c r="AP183" s="56"/>
      <c r="AQ183" s="56"/>
      <c r="AR183" s="56"/>
      <c r="AS183" s="56"/>
      <c r="AT183" s="56"/>
      <c r="AU183" s="56"/>
      <c r="AV183" s="56"/>
      <c r="AX183" s="56"/>
      <c r="AY183" s="56"/>
      <c r="AZ183" s="56"/>
      <c r="BA183" s="56"/>
      <c r="BB183" s="56"/>
      <c r="BC183" s="56"/>
      <c r="BD183" s="56"/>
      <c r="BE183" s="56"/>
      <c r="BF183" s="56"/>
      <c r="BH183" s="56"/>
      <c r="BI183" s="56"/>
      <c r="BJ183" s="56"/>
      <c r="BK183" s="56"/>
      <c r="BL183" s="56"/>
      <c r="BM183" s="56"/>
      <c r="BN183" s="56"/>
      <c r="BO183" s="56"/>
      <c r="BP183" s="56"/>
      <c r="BR183" s="56"/>
      <c r="BS183" s="56"/>
      <c r="BT183" s="56"/>
      <c r="BU183" s="56"/>
      <c r="BV183" s="56"/>
      <c r="BW183" s="56"/>
      <c r="BX183" s="56"/>
      <c r="BY183" s="56"/>
      <c r="BZ183" s="56"/>
      <c r="CB183" s="56"/>
      <c r="CC183" s="56"/>
      <c r="CD183" s="56"/>
      <c r="CE183" s="56"/>
      <c r="CF183" s="56"/>
      <c r="CG183" s="56"/>
      <c r="CH183" s="56"/>
      <c r="CI183" s="56"/>
      <c r="CJ183" s="56"/>
      <c r="CL183" s="56"/>
      <c r="CM183" s="56"/>
      <c r="CN183" s="56"/>
      <c r="CO183" s="56"/>
      <c r="CP183" s="56"/>
      <c r="CQ183" s="56"/>
      <c r="CR183" s="56"/>
      <c r="CS183" s="56"/>
      <c r="CT183" s="56"/>
      <c r="CV183" s="56"/>
      <c r="CW183" s="56"/>
      <c r="CX183" s="56"/>
      <c r="CY183" s="56"/>
      <c r="CZ183" s="56"/>
      <c r="DA183" s="56"/>
      <c r="DB183" s="56"/>
      <c r="DC183" s="56"/>
      <c r="DD183" s="56"/>
      <c r="DF183" s="56"/>
      <c r="DG183" s="56"/>
      <c r="DH183" s="56"/>
      <c r="DI183" s="56"/>
      <c r="DJ183" s="56"/>
      <c r="DK183" s="56"/>
      <c r="DL183" s="56"/>
      <c r="DM183" s="56"/>
      <c r="DN183" s="56"/>
      <c r="DP183" s="56"/>
      <c r="DQ183" s="56"/>
      <c r="DR183" s="56"/>
      <c r="DS183" s="56"/>
      <c r="DT183" s="56"/>
      <c r="DU183" s="56"/>
      <c r="DV183" s="56"/>
      <c r="DW183" s="56"/>
      <c r="DX183" s="56"/>
      <c r="DZ183" s="56"/>
      <c r="EA183" s="56"/>
      <c r="EB183" s="56"/>
      <c r="EC183" s="56"/>
      <c r="ED183" s="56"/>
      <c r="EE183" s="56"/>
      <c r="EF183" s="56"/>
      <c r="EG183" s="56"/>
      <c r="EH183" s="56"/>
      <c r="EJ183" s="56"/>
      <c r="EK183" s="56"/>
      <c r="EL183" s="56"/>
      <c r="EM183" s="56"/>
      <c r="EN183" s="56"/>
      <c r="EO183" s="56"/>
      <c r="EP183" s="56"/>
      <c r="EQ183" s="56"/>
      <c r="ER183" s="56"/>
      <c r="ET183" s="56"/>
      <c r="EU183" s="56"/>
      <c r="EV183" s="56"/>
      <c r="EW183" s="56"/>
      <c r="EX183" s="56"/>
      <c r="EY183" s="56"/>
      <c r="EZ183" s="56"/>
      <c r="FA183" s="56"/>
      <c r="FB183" s="56"/>
      <c r="FD183" s="56"/>
      <c r="FE183" s="56"/>
      <c r="FF183" s="56"/>
      <c r="FG183" s="56"/>
      <c r="FH183" s="56"/>
      <c r="FI183" s="56"/>
      <c r="FJ183" s="56"/>
      <c r="FK183" s="56"/>
      <c r="FL183" s="56"/>
      <c r="FN183" s="56"/>
      <c r="FO183" s="56"/>
      <c r="FP183" s="56"/>
      <c r="FQ183" s="56"/>
      <c r="FR183" s="56"/>
      <c r="FS183" s="56"/>
      <c r="FT183" s="56"/>
      <c r="FU183" s="56"/>
      <c r="FV183" s="56"/>
      <c r="FX183" s="56"/>
      <c r="FY183" s="56"/>
      <c r="FZ183" s="56"/>
      <c r="GA183" s="56"/>
      <c r="GB183" s="56"/>
      <c r="GC183" s="56"/>
      <c r="GD183" s="56"/>
      <c r="GE183" s="56"/>
      <c r="GF183" s="56"/>
      <c r="GH183" s="56"/>
      <c r="GI183" s="56"/>
      <c r="GJ183" s="56"/>
      <c r="GK183" s="56"/>
      <c r="GL183" s="56"/>
      <c r="GM183" s="56"/>
      <c r="GN183" s="56"/>
      <c r="GO183" s="56"/>
      <c r="GP183" s="56"/>
      <c r="GR183" s="56"/>
      <c r="GS183" s="56"/>
      <c r="GT183" s="56"/>
      <c r="GU183" s="56"/>
      <c r="GV183" s="56"/>
      <c r="GW183" s="56"/>
      <c r="GX183" s="56"/>
      <c r="GY183" s="56"/>
      <c r="GZ183" s="56"/>
      <c r="HB183" s="56"/>
      <c r="HC183" s="56"/>
      <c r="HD183" s="56"/>
      <c r="HE183" s="56"/>
      <c r="HF183" s="56"/>
      <c r="HG183" s="56"/>
      <c r="HH183" s="56"/>
      <c r="HI183" s="56"/>
      <c r="HJ183" s="56"/>
      <c r="HL183" s="56"/>
      <c r="HM183" s="56"/>
      <c r="HN183" s="56"/>
      <c r="HO183" s="56"/>
      <c r="HP183" s="56"/>
      <c r="HQ183" s="56"/>
      <c r="HR183" s="56"/>
      <c r="HS183" s="56"/>
      <c r="HT183" s="56"/>
      <c r="HV183" s="56"/>
      <c r="HW183" s="56"/>
      <c r="HX183" s="56"/>
      <c r="HY183" s="56"/>
      <c r="HZ183" s="56"/>
      <c r="IA183" s="56"/>
      <c r="IB183" s="56"/>
      <c r="IC183" s="56"/>
      <c r="ID183" s="56"/>
      <c r="IF183" s="56"/>
      <c r="IG183" s="56"/>
      <c r="IH183" s="56"/>
      <c r="II183" s="56"/>
      <c r="IJ183" s="56"/>
      <c r="IK183" s="56"/>
      <c r="IL183" s="56"/>
      <c r="IM183" s="56"/>
      <c r="IN183" s="56"/>
      <c r="IP183" s="56"/>
      <c r="IQ183" s="56"/>
      <c r="IR183" s="56"/>
      <c r="IS183" s="56"/>
      <c r="IT183" s="56"/>
      <c r="IU183" s="56"/>
    </row>
    <row r="184" spans="1:255" ht="13.5" thickBot="1" x14ac:dyDescent="0.25">
      <c r="A184" s="11"/>
      <c r="B184" s="185"/>
      <c r="C184" s="70" t="s">
        <v>87</v>
      </c>
      <c r="D184" s="163"/>
      <c r="E184" s="53"/>
      <c r="F184" s="53"/>
      <c r="G184" s="53"/>
      <c r="H184" s="153"/>
      <c r="I184" s="49">
        <v>1479.46</v>
      </c>
      <c r="J184" s="56"/>
      <c r="K184" s="56"/>
      <c r="L184" s="56"/>
      <c r="M184" s="56"/>
      <c r="N184" s="56"/>
      <c r="O184" s="56"/>
      <c r="P184" s="56"/>
      <c r="Q184" s="56"/>
      <c r="R184" s="56"/>
      <c r="T184" s="56"/>
      <c r="U184" s="56"/>
      <c r="V184" s="56"/>
      <c r="W184" s="56"/>
      <c r="X184" s="56"/>
      <c r="Y184" s="56"/>
      <c r="Z184" s="56"/>
      <c r="AA184" s="56"/>
      <c r="AB184" s="56"/>
      <c r="AD184" s="56"/>
      <c r="AE184" s="56"/>
      <c r="AF184" s="56"/>
      <c r="AG184" s="56"/>
      <c r="AH184" s="56"/>
      <c r="AI184" s="56"/>
      <c r="AJ184" s="56"/>
      <c r="AK184" s="56"/>
      <c r="AL184" s="56"/>
      <c r="AN184" s="56"/>
      <c r="AO184" s="56"/>
      <c r="AP184" s="56"/>
      <c r="AQ184" s="56"/>
      <c r="AR184" s="56"/>
      <c r="AS184" s="56"/>
      <c r="AT184" s="56"/>
      <c r="AU184" s="56"/>
      <c r="AV184" s="56"/>
      <c r="AX184" s="56"/>
      <c r="AY184" s="56"/>
      <c r="AZ184" s="56"/>
      <c r="BA184" s="56"/>
      <c r="BB184" s="56"/>
      <c r="BC184" s="56"/>
      <c r="BD184" s="56"/>
      <c r="BE184" s="56"/>
      <c r="BF184" s="56"/>
      <c r="BH184" s="56"/>
      <c r="BI184" s="56"/>
      <c r="BJ184" s="56"/>
      <c r="BK184" s="56"/>
      <c r="BL184" s="56"/>
      <c r="BM184" s="56"/>
      <c r="BN184" s="56"/>
      <c r="BO184" s="56"/>
      <c r="BP184" s="56"/>
      <c r="BR184" s="56"/>
      <c r="BS184" s="56"/>
      <c r="BT184" s="56"/>
      <c r="BU184" s="56"/>
      <c r="BV184" s="56"/>
      <c r="BW184" s="56"/>
      <c r="BX184" s="56"/>
      <c r="BY184" s="56"/>
      <c r="BZ184" s="56"/>
      <c r="CB184" s="56"/>
      <c r="CC184" s="56"/>
      <c r="CD184" s="56"/>
      <c r="CE184" s="56"/>
      <c r="CF184" s="56"/>
      <c r="CG184" s="56"/>
      <c r="CH184" s="56"/>
      <c r="CI184" s="56"/>
      <c r="CJ184" s="56"/>
      <c r="CL184" s="56"/>
      <c r="CM184" s="56"/>
      <c r="CN184" s="56"/>
      <c r="CO184" s="56"/>
      <c r="CP184" s="56"/>
      <c r="CQ184" s="56"/>
      <c r="CR184" s="56"/>
      <c r="CS184" s="56"/>
      <c r="CT184" s="56"/>
      <c r="CV184" s="56"/>
      <c r="CW184" s="56"/>
      <c r="CX184" s="56"/>
      <c r="CY184" s="56"/>
      <c r="CZ184" s="56"/>
      <c r="DA184" s="56"/>
      <c r="DB184" s="56"/>
      <c r="DC184" s="56"/>
      <c r="DD184" s="56"/>
      <c r="DF184" s="56"/>
      <c r="DG184" s="56"/>
      <c r="DH184" s="56"/>
      <c r="DI184" s="56"/>
      <c r="DJ184" s="56"/>
      <c r="DK184" s="56"/>
      <c r="DL184" s="56"/>
      <c r="DM184" s="56"/>
      <c r="DN184" s="56"/>
      <c r="DP184" s="56"/>
      <c r="DQ184" s="56"/>
      <c r="DR184" s="56"/>
      <c r="DS184" s="56"/>
      <c r="DT184" s="56"/>
      <c r="DU184" s="56"/>
      <c r="DV184" s="56"/>
      <c r="DW184" s="56"/>
      <c r="DX184" s="56"/>
      <c r="DZ184" s="56"/>
      <c r="EA184" s="56"/>
      <c r="EB184" s="56"/>
      <c r="EC184" s="56"/>
      <c r="ED184" s="56"/>
      <c r="EE184" s="56"/>
      <c r="EF184" s="56"/>
      <c r="EG184" s="56"/>
      <c r="EH184" s="56"/>
      <c r="EJ184" s="56"/>
      <c r="EK184" s="56"/>
      <c r="EL184" s="56"/>
      <c r="EM184" s="56"/>
      <c r="EN184" s="56"/>
      <c r="EO184" s="56"/>
      <c r="EP184" s="56"/>
      <c r="EQ184" s="56"/>
      <c r="ER184" s="56"/>
      <c r="ET184" s="56"/>
      <c r="EU184" s="56"/>
      <c r="EV184" s="56"/>
      <c r="EW184" s="56"/>
      <c r="EX184" s="56"/>
      <c r="EY184" s="56"/>
      <c r="EZ184" s="56"/>
      <c r="FA184" s="56"/>
      <c r="FB184" s="56"/>
      <c r="FD184" s="56"/>
      <c r="FE184" s="56"/>
      <c r="FF184" s="56"/>
      <c r="FG184" s="56"/>
      <c r="FH184" s="56"/>
      <c r="FI184" s="56"/>
      <c r="FJ184" s="56"/>
      <c r="FK184" s="56"/>
      <c r="FL184" s="56"/>
      <c r="FN184" s="56"/>
      <c r="FO184" s="56"/>
      <c r="FP184" s="56"/>
      <c r="FQ184" s="56"/>
      <c r="FR184" s="56"/>
      <c r="FS184" s="56"/>
      <c r="FT184" s="56"/>
      <c r="FU184" s="56"/>
      <c r="FV184" s="56"/>
      <c r="FX184" s="56"/>
      <c r="FY184" s="56"/>
      <c r="FZ184" s="56"/>
      <c r="GA184" s="56"/>
      <c r="GB184" s="56"/>
      <c r="GC184" s="56"/>
      <c r="GD184" s="56"/>
      <c r="GE184" s="56"/>
      <c r="GF184" s="56"/>
      <c r="GH184" s="56"/>
      <c r="GI184" s="56"/>
      <c r="GJ184" s="56"/>
      <c r="GK184" s="56"/>
      <c r="GL184" s="56"/>
      <c r="GM184" s="56"/>
      <c r="GN184" s="56"/>
      <c r="GO184" s="56"/>
      <c r="GP184" s="56"/>
      <c r="GR184" s="56"/>
      <c r="GS184" s="56"/>
      <c r="GT184" s="56"/>
      <c r="GU184" s="56"/>
      <c r="GV184" s="56"/>
      <c r="GW184" s="56"/>
      <c r="GX184" s="56"/>
      <c r="GY184" s="56"/>
      <c r="GZ184" s="56"/>
      <c r="HB184" s="56"/>
      <c r="HC184" s="56"/>
      <c r="HD184" s="56"/>
      <c r="HE184" s="56"/>
      <c r="HF184" s="56"/>
      <c r="HG184" s="56"/>
      <c r="HH184" s="56"/>
      <c r="HI184" s="56"/>
      <c r="HJ184" s="56"/>
      <c r="HL184" s="56"/>
      <c r="HM184" s="56"/>
      <c r="HN184" s="56"/>
      <c r="HO184" s="56"/>
      <c r="HP184" s="56"/>
      <c r="HQ184" s="56"/>
      <c r="HR184" s="56"/>
      <c r="HS184" s="56"/>
      <c r="HT184" s="56"/>
      <c r="HV184" s="56"/>
      <c r="HW184" s="56"/>
      <c r="HX184" s="56"/>
      <c r="HY184" s="56"/>
      <c r="HZ184" s="56"/>
      <c r="IA184" s="56"/>
      <c r="IB184" s="56"/>
      <c r="IC184" s="56"/>
      <c r="ID184" s="56"/>
      <c r="IF184" s="56"/>
      <c r="IG184" s="56"/>
      <c r="IH184" s="56"/>
      <c r="II184" s="56"/>
      <c r="IJ184" s="56"/>
      <c r="IK184" s="56"/>
      <c r="IL184" s="56"/>
      <c r="IM184" s="56"/>
      <c r="IN184" s="56"/>
      <c r="IP184" s="56"/>
      <c r="IQ184" s="56"/>
      <c r="IR184" s="56"/>
      <c r="IS184" s="56"/>
      <c r="IT184" s="56"/>
      <c r="IU184" s="56"/>
    </row>
    <row r="185" spans="1:255" ht="12.75" customHeight="1" thickBot="1" x14ac:dyDescent="0.25">
      <c r="A185" s="11"/>
      <c r="B185" s="18">
        <f>SUM(B172:B183)</f>
        <v>28923.27</v>
      </c>
      <c r="C185" s="17"/>
      <c r="D185" s="18"/>
      <c r="E185" s="19"/>
      <c r="F185" s="17"/>
      <c r="G185" s="17"/>
      <c r="H185" s="18" t="s">
        <v>17</v>
      </c>
      <c r="I185" s="18">
        <f>SUM(I172:I184)</f>
        <v>1479.46</v>
      </c>
      <c r="J185" s="56"/>
      <c r="K185" s="56"/>
      <c r="L185" s="56"/>
      <c r="M185" s="56"/>
      <c r="N185" s="56"/>
      <c r="O185" s="56"/>
      <c r="P185" s="56"/>
      <c r="Q185" s="56"/>
      <c r="R185" s="56"/>
      <c r="T185" s="56"/>
      <c r="U185" s="56"/>
      <c r="V185" s="56"/>
      <c r="W185" s="56"/>
      <c r="X185" s="56"/>
      <c r="Y185" s="56"/>
      <c r="Z185" s="56"/>
      <c r="AA185" s="56"/>
      <c r="AB185" s="56"/>
      <c r="AD185" s="56"/>
      <c r="AE185" s="56"/>
      <c r="AF185" s="56"/>
      <c r="AG185" s="56"/>
      <c r="AH185" s="56"/>
      <c r="AI185" s="56"/>
      <c r="AJ185" s="56"/>
      <c r="AK185" s="56"/>
      <c r="AL185" s="56"/>
      <c r="AN185" s="56"/>
      <c r="AO185" s="56"/>
      <c r="AP185" s="56"/>
      <c r="AQ185" s="56"/>
      <c r="AR185" s="56"/>
      <c r="AS185" s="56"/>
      <c r="AT185" s="56"/>
      <c r="AU185" s="56"/>
      <c r="AV185" s="56"/>
      <c r="AX185" s="56"/>
      <c r="AY185" s="56"/>
      <c r="AZ185" s="56"/>
      <c r="BA185" s="56"/>
      <c r="BB185" s="56"/>
      <c r="BC185" s="56"/>
      <c r="BD185" s="56"/>
      <c r="BE185" s="56"/>
      <c r="BF185" s="56"/>
      <c r="BH185" s="56"/>
      <c r="BI185" s="56"/>
      <c r="BJ185" s="56"/>
      <c r="BK185" s="56"/>
      <c r="BL185" s="56"/>
      <c r="BM185" s="56"/>
      <c r="BN185" s="56"/>
      <c r="BO185" s="56"/>
      <c r="BP185" s="56"/>
      <c r="BR185" s="56"/>
      <c r="BS185" s="56"/>
      <c r="BT185" s="56"/>
      <c r="BU185" s="56"/>
      <c r="BV185" s="56"/>
      <c r="BW185" s="56"/>
      <c r="BX185" s="56"/>
      <c r="BY185" s="56"/>
      <c r="BZ185" s="56"/>
      <c r="CB185" s="56"/>
      <c r="CC185" s="56"/>
      <c r="CD185" s="56"/>
      <c r="CE185" s="56"/>
      <c r="CF185" s="56"/>
      <c r="CG185" s="56"/>
      <c r="CH185" s="56"/>
      <c r="CI185" s="56"/>
      <c r="CJ185" s="56"/>
      <c r="CL185" s="56"/>
      <c r="CM185" s="56"/>
      <c r="CN185" s="56"/>
      <c r="CO185" s="56"/>
      <c r="CP185" s="56"/>
      <c r="CQ185" s="56"/>
      <c r="CR185" s="56"/>
      <c r="CS185" s="56"/>
      <c r="CT185" s="56"/>
      <c r="CV185" s="56"/>
      <c r="CW185" s="56"/>
      <c r="CX185" s="56"/>
      <c r="CY185" s="56"/>
      <c r="CZ185" s="56"/>
      <c r="DA185" s="56"/>
      <c r="DB185" s="56"/>
      <c r="DC185" s="56"/>
      <c r="DD185" s="56"/>
      <c r="DF185" s="56"/>
      <c r="DG185" s="56"/>
      <c r="DH185" s="56"/>
      <c r="DI185" s="56"/>
      <c r="DJ185" s="56"/>
      <c r="DK185" s="56"/>
      <c r="DL185" s="56"/>
      <c r="DM185" s="56"/>
      <c r="DN185" s="56"/>
      <c r="DP185" s="56"/>
      <c r="DQ185" s="56"/>
      <c r="DR185" s="56"/>
      <c r="DS185" s="56"/>
      <c r="DT185" s="56"/>
      <c r="DU185" s="56"/>
      <c r="DV185" s="56"/>
      <c r="DW185" s="56"/>
      <c r="DX185" s="56"/>
      <c r="DZ185" s="56"/>
      <c r="EA185" s="56"/>
      <c r="EB185" s="56"/>
      <c r="EC185" s="56"/>
      <c r="ED185" s="56"/>
      <c r="EE185" s="56"/>
      <c r="EF185" s="56"/>
      <c r="EG185" s="56"/>
      <c r="EH185" s="56"/>
      <c r="EJ185" s="56"/>
      <c r="EK185" s="56"/>
      <c r="EL185" s="56"/>
      <c r="EM185" s="56"/>
      <c r="EN185" s="56"/>
      <c r="EO185" s="56"/>
      <c r="EP185" s="56"/>
      <c r="EQ185" s="56"/>
      <c r="ER185" s="56"/>
      <c r="ET185" s="56"/>
      <c r="EU185" s="56"/>
      <c r="EV185" s="56"/>
      <c r="EW185" s="56"/>
      <c r="EX185" s="56"/>
      <c r="EY185" s="56"/>
      <c r="EZ185" s="56"/>
      <c r="FA185" s="56"/>
      <c r="FB185" s="56"/>
      <c r="FD185" s="56"/>
      <c r="FE185" s="56"/>
      <c r="FF185" s="56"/>
      <c r="FG185" s="56"/>
      <c r="FH185" s="56"/>
      <c r="FI185" s="56"/>
      <c r="FJ185" s="56"/>
      <c r="FK185" s="56"/>
      <c r="FL185" s="56"/>
      <c r="FN185" s="56"/>
      <c r="FO185" s="56"/>
      <c r="FP185" s="56"/>
      <c r="FQ185" s="56"/>
      <c r="FR185" s="56"/>
      <c r="FS185" s="56"/>
      <c r="FT185" s="56"/>
      <c r="FU185" s="56"/>
      <c r="FV185" s="56"/>
      <c r="FX185" s="56"/>
      <c r="FY185" s="56"/>
      <c r="FZ185" s="56"/>
      <c r="GA185" s="56"/>
      <c r="GB185" s="56"/>
      <c r="GC185" s="56"/>
      <c r="GD185" s="56"/>
      <c r="GE185" s="56"/>
      <c r="GF185" s="56"/>
      <c r="GH185" s="56"/>
      <c r="GI185" s="56"/>
      <c r="GJ185" s="56"/>
      <c r="GK185" s="56"/>
      <c r="GL185" s="56"/>
      <c r="GM185" s="56"/>
      <c r="GN185" s="56"/>
      <c r="GO185" s="56"/>
      <c r="GP185" s="56"/>
      <c r="GR185" s="56"/>
      <c r="GS185" s="56"/>
      <c r="GT185" s="56"/>
      <c r="GU185" s="56"/>
      <c r="GV185" s="56"/>
      <c r="GW185" s="56"/>
      <c r="GX185" s="56"/>
      <c r="GY185" s="56"/>
      <c r="GZ185" s="56"/>
      <c r="HB185" s="56"/>
      <c r="HC185" s="56"/>
      <c r="HD185" s="56"/>
      <c r="HE185" s="56"/>
      <c r="HF185" s="56"/>
      <c r="HG185" s="56"/>
      <c r="HH185" s="56"/>
      <c r="HI185" s="56"/>
      <c r="HJ185" s="56"/>
      <c r="HL185" s="56"/>
      <c r="HM185" s="56"/>
      <c r="HN185" s="56"/>
      <c r="HO185" s="56"/>
      <c r="HP185" s="56"/>
      <c r="HQ185" s="56"/>
      <c r="HR185" s="56"/>
      <c r="HS185" s="56"/>
      <c r="HT185" s="56"/>
      <c r="HV185" s="56"/>
      <c r="HW185" s="56"/>
      <c r="HX185" s="56"/>
      <c r="HY185" s="56"/>
      <c r="HZ185" s="56"/>
      <c r="IA185" s="56"/>
      <c r="IB185" s="56"/>
      <c r="IC185" s="56"/>
      <c r="ID185" s="56"/>
      <c r="IF185" s="56"/>
      <c r="IG185" s="56"/>
      <c r="IH185" s="56"/>
      <c r="II185" s="56"/>
      <c r="IJ185" s="56"/>
      <c r="IK185" s="56"/>
      <c r="IL185" s="56"/>
      <c r="IM185" s="56"/>
      <c r="IN185" s="56"/>
      <c r="IP185" s="56"/>
      <c r="IQ185" s="56"/>
      <c r="IR185" s="56"/>
      <c r="IS185" s="56"/>
      <c r="IT185" s="56"/>
      <c r="IU185" s="56"/>
    </row>
    <row r="186" spans="1:255" ht="64.5" thickBot="1" x14ac:dyDescent="0.25">
      <c r="A186" s="46" t="s">
        <v>97</v>
      </c>
      <c r="B186" s="114" t="s">
        <v>16</v>
      </c>
      <c r="C186" s="114" t="s">
        <v>5</v>
      </c>
      <c r="D186" s="114" t="s">
        <v>23</v>
      </c>
      <c r="E186" s="118" t="s">
        <v>18</v>
      </c>
      <c r="F186" s="114" t="s">
        <v>19</v>
      </c>
      <c r="G186" s="114" t="s">
        <v>10</v>
      </c>
      <c r="H186" s="114" t="s">
        <v>13</v>
      </c>
      <c r="I186" s="115" t="s">
        <v>12</v>
      </c>
      <c r="J186" s="56"/>
      <c r="K186" s="56"/>
      <c r="L186" s="56"/>
      <c r="M186" s="56"/>
      <c r="N186" s="56"/>
      <c r="O186" s="56"/>
      <c r="P186" s="56"/>
      <c r="Q186" s="56"/>
      <c r="R186" s="56"/>
      <c r="T186" s="56"/>
      <c r="U186" s="56"/>
      <c r="V186" s="56"/>
      <c r="W186" s="56"/>
      <c r="X186" s="56"/>
      <c r="Y186" s="56"/>
      <c r="Z186" s="56"/>
      <c r="AA186" s="56"/>
      <c r="AB186" s="56"/>
      <c r="AD186" s="56"/>
      <c r="AE186" s="56"/>
      <c r="AF186" s="56"/>
      <c r="AG186" s="56"/>
      <c r="AH186" s="56"/>
      <c r="AI186" s="56"/>
      <c r="AJ186" s="56"/>
      <c r="AK186" s="56"/>
      <c r="AL186" s="56"/>
      <c r="AN186" s="56"/>
      <c r="AO186" s="56"/>
      <c r="AP186" s="56"/>
      <c r="AQ186" s="56"/>
      <c r="AR186" s="56"/>
      <c r="AS186" s="56"/>
      <c r="AT186" s="56"/>
      <c r="AU186" s="56"/>
      <c r="AV186" s="56"/>
      <c r="AX186" s="56"/>
      <c r="AY186" s="56"/>
      <c r="AZ186" s="56"/>
      <c r="BA186" s="56"/>
      <c r="BB186" s="56"/>
      <c r="BC186" s="56"/>
      <c r="BD186" s="56"/>
      <c r="BE186" s="56"/>
      <c r="BF186" s="56"/>
      <c r="BH186" s="56"/>
      <c r="BI186" s="56"/>
      <c r="BJ186" s="56"/>
      <c r="BK186" s="56"/>
      <c r="BL186" s="56"/>
      <c r="BM186" s="56"/>
      <c r="BN186" s="56"/>
      <c r="BO186" s="56"/>
      <c r="BP186" s="56"/>
      <c r="BR186" s="56"/>
      <c r="BS186" s="56"/>
      <c r="BT186" s="56"/>
      <c r="BU186" s="56"/>
      <c r="BV186" s="56"/>
      <c r="BW186" s="56"/>
      <c r="BX186" s="56"/>
      <c r="BY186" s="56"/>
      <c r="BZ186" s="56"/>
      <c r="CB186" s="56"/>
      <c r="CC186" s="56"/>
      <c r="CD186" s="56"/>
      <c r="CE186" s="56"/>
      <c r="CF186" s="56"/>
      <c r="CG186" s="56"/>
      <c r="CH186" s="56"/>
      <c r="CI186" s="56"/>
      <c r="CJ186" s="56"/>
      <c r="CL186" s="56"/>
      <c r="CM186" s="56"/>
      <c r="CN186" s="56"/>
      <c r="CO186" s="56"/>
      <c r="CP186" s="56"/>
      <c r="CQ186" s="56"/>
      <c r="CR186" s="56"/>
      <c r="CS186" s="56"/>
      <c r="CT186" s="56"/>
      <c r="CV186" s="56"/>
      <c r="CW186" s="56"/>
      <c r="CX186" s="56"/>
      <c r="CY186" s="56"/>
      <c r="CZ186" s="56"/>
      <c r="DA186" s="56"/>
      <c r="DB186" s="56"/>
      <c r="DC186" s="56"/>
      <c r="DD186" s="56"/>
      <c r="DF186" s="56"/>
      <c r="DG186" s="56"/>
      <c r="DH186" s="56"/>
      <c r="DI186" s="56"/>
      <c r="DJ186" s="56"/>
      <c r="DK186" s="56"/>
      <c r="DL186" s="56"/>
      <c r="DM186" s="56"/>
      <c r="DN186" s="56"/>
      <c r="DP186" s="56"/>
      <c r="DQ186" s="56"/>
      <c r="DR186" s="56"/>
      <c r="DS186" s="56"/>
      <c r="DT186" s="56"/>
      <c r="DU186" s="56"/>
      <c r="DV186" s="56"/>
      <c r="DW186" s="56"/>
      <c r="DX186" s="56"/>
      <c r="DZ186" s="56"/>
      <c r="EA186" s="56"/>
      <c r="EB186" s="56"/>
      <c r="EC186" s="56"/>
      <c r="ED186" s="56"/>
      <c r="EE186" s="56"/>
      <c r="EF186" s="56"/>
      <c r="EG186" s="56"/>
      <c r="EH186" s="56"/>
      <c r="EJ186" s="56"/>
      <c r="EK186" s="56"/>
      <c r="EL186" s="56"/>
      <c r="EM186" s="56"/>
      <c r="EN186" s="56"/>
      <c r="EO186" s="56"/>
      <c r="EP186" s="56"/>
      <c r="EQ186" s="56"/>
      <c r="ER186" s="56"/>
      <c r="ET186" s="56"/>
      <c r="EU186" s="56"/>
      <c r="EV186" s="56"/>
      <c r="EW186" s="56"/>
      <c r="EX186" s="56"/>
      <c r="EY186" s="56"/>
      <c r="EZ186" s="56"/>
      <c r="FA186" s="56"/>
      <c r="FB186" s="56"/>
      <c r="FD186" s="56"/>
      <c r="FE186" s="56"/>
      <c r="FF186" s="56"/>
      <c r="FG186" s="56"/>
      <c r="FH186" s="56"/>
      <c r="FI186" s="56"/>
      <c r="FJ186" s="56"/>
      <c r="FK186" s="56"/>
      <c r="FL186" s="56"/>
      <c r="FN186" s="56"/>
      <c r="FO186" s="56"/>
      <c r="FP186" s="56"/>
      <c r="FQ186" s="56"/>
      <c r="FR186" s="56"/>
      <c r="FS186" s="56"/>
      <c r="FT186" s="56"/>
      <c r="FU186" s="56"/>
      <c r="FV186" s="56"/>
      <c r="FX186" s="56"/>
      <c r="FY186" s="56"/>
      <c r="FZ186" s="56"/>
      <c r="GA186" s="56"/>
      <c r="GB186" s="56"/>
      <c r="GC186" s="56"/>
      <c r="GD186" s="56"/>
      <c r="GE186" s="56"/>
      <c r="GF186" s="56"/>
      <c r="GH186" s="56"/>
      <c r="GI186" s="56"/>
      <c r="GJ186" s="56"/>
      <c r="GK186" s="56"/>
      <c r="GL186" s="56"/>
      <c r="GM186" s="56"/>
      <c r="GN186" s="56"/>
      <c r="GO186" s="56"/>
      <c r="GP186" s="56"/>
      <c r="GR186" s="56"/>
      <c r="GS186" s="56"/>
      <c r="GT186" s="56"/>
      <c r="GU186" s="56"/>
      <c r="GV186" s="56"/>
      <c r="GW186" s="56"/>
      <c r="GX186" s="56"/>
      <c r="GY186" s="56"/>
      <c r="GZ186" s="56"/>
      <c r="HB186" s="56"/>
      <c r="HC186" s="56"/>
      <c r="HD186" s="56"/>
      <c r="HE186" s="56"/>
      <c r="HF186" s="56"/>
      <c r="HG186" s="56"/>
      <c r="HH186" s="56"/>
      <c r="HI186" s="56"/>
      <c r="HJ186" s="56"/>
      <c r="HL186" s="56"/>
      <c r="HM186" s="56"/>
      <c r="HN186" s="56"/>
      <c r="HO186" s="56"/>
      <c r="HP186" s="56"/>
      <c r="HQ186" s="56"/>
      <c r="HR186" s="56"/>
      <c r="HS186" s="56"/>
      <c r="HT186" s="56"/>
      <c r="HV186" s="56"/>
      <c r="HW186" s="56"/>
      <c r="HX186" s="56"/>
      <c r="HY186" s="56"/>
      <c r="HZ186" s="56"/>
      <c r="IA186" s="56"/>
      <c r="IB186" s="56"/>
      <c r="IC186" s="56"/>
      <c r="ID186" s="56"/>
      <c r="IF186" s="56"/>
      <c r="IG186" s="56"/>
      <c r="IH186" s="56"/>
      <c r="II186" s="56"/>
      <c r="IJ186" s="56"/>
      <c r="IK186" s="56"/>
      <c r="IL186" s="56"/>
      <c r="IM186" s="56"/>
      <c r="IN186" s="56"/>
      <c r="IP186" s="56"/>
      <c r="IQ186" s="56"/>
      <c r="IR186" s="56"/>
      <c r="IS186" s="56"/>
      <c r="IT186" s="56"/>
      <c r="IU186" s="56"/>
    </row>
    <row r="187" spans="1:255" ht="39" thickBot="1" x14ac:dyDescent="0.25">
      <c r="A187" s="117" t="s">
        <v>2277</v>
      </c>
      <c r="B187" s="164"/>
      <c r="C187" s="85" t="s">
        <v>87</v>
      </c>
      <c r="D187" s="238"/>
      <c r="E187" s="239"/>
      <c r="F187" s="238"/>
      <c r="G187" s="239"/>
      <c r="H187" s="255"/>
      <c r="I187" s="256">
        <v>33250.31</v>
      </c>
    </row>
    <row r="188" spans="1:255" ht="13.5" thickBot="1" x14ac:dyDescent="0.25">
      <c r="A188" s="46"/>
      <c r="B188" s="76">
        <f>SUM(B187:B187)</f>
        <v>0</v>
      </c>
      <c r="C188" s="75"/>
      <c r="D188" s="76"/>
      <c r="E188" s="77"/>
      <c r="F188" s="75"/>
      <c r="G188" s="75"/>
      <c r="H188" s="76" t="s">
        <v>17</v>
      </c>
      <c r="I188" s="76">
        <f>SUM(I187:I187)</f>
        <v>33250.31</v>
      </c>
    </row>
    <row r="189" spans="1:255" ht="51.75" thickBot="1" x14ac:dyDescent="0.25">
      <c r="A189" s="134" t="s">
        <v>96</v>
      </c>
      <c r="B189" s="114" t="s">
        <v>16</v>
      </c>
      <c r="C189" s="114" t="s">
        <v>5</v>
      </c>
      <c r="D189" s="114" t="s">
        <v>23</v>
      </c>
      <c r="E189" s="279" t="s">
        <v>18</v>
      </c>
      <c r="F189" s="114" t="s">
        <v>19</v>
      </c>
      <c r="G189" s="114" t="s">
        <v>10</v>
      </c>
      <c r="H189" s="114" t="s">
        <v>13</v>
      </c>
      <c r="I189" s="115" t="s">
        <v>12</v>
      </c>
    </row>
    <row r="190" spans="1:255" ht="13.5" thickBot="1" x14ac:dyDescent="0.25">
      <c r="A190" s="206"/>
      <c r="B190" s="185"/>
      <c r="C190" s="70" t="s">
        <v>87</v>
      </c>
      <c r="D190" s="163"/>
      <c r="E190" s="53"/>
      <c r="F190" s="53"/>
      <c r="G190" s="53"/>
      <c r="H190" s="153"/>
      <c r="I190" s="471">
        <v>46969.03</v>
      </c>
    </row>
    <row r="191" spans="1:255" ht="13.5" thickBot="1" x14ac:dyDescent="0.25">
      <c r="A191" s="134"/>
      <c r="B191" s="271"/>
      <c r="C191" s="75"/>
      <c r="D191" s="76"/>
      <c r="E191" s="77"/>
      <c r="F191" s="75"/>
      <c r="G191" s="75"/>
      <c r="H191" s="76"/>
      <c r="I191" s="78">
        <f>SUM(I190)</f>
        <v>46969.03</v>
      </c>
    </row>
    <row r="192" spans="1:255" x14ac:dyDescent="0.2">
      <c r="A192" s="9"/>
      <c r="B192" s="9"/>
      <c r="C192" s="9"/>
      <c r="D192" s="9"/>
      <c r="E192" s="9"/>
      <c r="F192" s="20"/>
      <c r="G192" s="20"/>
      <c r="H192" s="20"/>
      <c r="I192" s="20"/>
    </row>
    <row r="193" spans="1:7" ht="12.75" customHeight="1" x14ac:dyDescent="0.2">
      <c r="A193" s="21" t="s">
        <v>21</v>
      </c>
      <c r="B193" s="22"/>
      <c r="C193" s="23"/>
      <c r="D193" s="4" t="s">
        <v>9</v>
      </c>
      <c r="E193" s="4" t="s">
        <v>6</v>
      </c>
      <c r="F193" s="119" t="s">
        <v>7</v>
      </c>
    </row>
    <row r="194" spans="1:7" ht="12.75" customHeight="1" x14ac:dyDescent="0.2">
      <c r="A194" s="642" t="s">
        <v>15</v>
      </c>
      <c r="B194" s="643"/>
      <c r="C194" s="25"/>
      <c r="D194" s="26">
        <f>B29</f>
        <v>83577.311000000002</v>
      </c>
      <c r="E194" s="26">
        <f>I29</f>
        <v>2498.75</v>
      </c>
      <c r="F194" s="120">
        <f>D194+E194</f>
        <v>86076.061000000002</v>
      </c>
    </row>
    <row r="195" spans="1:7" ht="12.75" customHeight="1" x14ac:dyDescent="0.2">
      <c r="A195" s="642" t="s">
        <v>1067</v>
      </c>
      <c r="B195" s="643"/>
      <c r="C195" s="25"/>
      <c r="D195" s="26">
        <f>B111</f>
        <v>126665.28</v>
      </c>
      <c r="E195" s="26">
        <f>I111</f>
        <v>18398.989999999991</v>
      </c>
      <c r="F195" s="120">
        <f>D195+E195</f>
        <v>145064.26999999999</v>
      </c>
    </row>
    <row r="196" spans="1:7" ht="12.75" customHeight="1" x14ac:dyDescent="0.2">
      <c r="A196" s="642" t="s">
        <v>14</v>
      </c>
      <c r="B196" s="643"/>
      <c r="C196" s="25"/>
      <c r="D196" s="26">
        <f>B130</f>
        <v>51607.82</v>
      </c>
      <c r="E196" s="26">
        <f>I130</f>
        <v>603.33000000000004</v>
      </c>
      <c r="F196" s="120">
        <f>D196+E196</f>
        <v>52211.15</v>
      </c>
    </row>
    <row r="197" spans="1:7" ht="12.75" customHeight="1" x14ac:dyDescent="0.2">
      <c r="A197" s="642" t="s">
        <v>146</v>
      </c>
      <c r="B197" s="643"/>
      <c r="C197" s="25"/>
      <c r="D197" s="26">
        <f>B145</f>
        <v>61568.5</v>
      </c>
      <c r="E197" s="26">
        <f>I145</f>
        <v>914.08</v>
      </c>
      <c r="F197" s="120">
        <f>D197+E197</f>
        <v>62482.58</v>
      </c>
      <c r="G197" s="56"/>
    </row>
    <row r="198" spans="1:7" ht="12.75" customHeight="1" x14ac:dyDescent="0.2">
      <c r="A198" s="642" t="s">
        <v>26</v>
      </c>
      <c r="B198" s="643"/>
      <c r="C198" s="25"/>
      <c r="D198" s="26">
        <f>B185</f>
        <v>28923.27</v>
      </c>
      <c r="E198" s="26">
        <f>I185</f>
        <v>1479.46</v>
      </c>
      <c r="F198" s="120">
        <f>D198+E198</f>
        <v>30402.73</v>
      </c>
      <c r="G198" s="56"/>
    </row>
    <row r="199" spans="1:7" ht="12.75" customHeight="1" x14ac:dyDescent="0.2">
      <c r="A199" s="646" t="s">
        <v>69</v>
      </c>
      <c r="B199" s="647"/>
      <c r="C199" s="245"/>
      <c r="D199" s="246"/>
      <c r="E199" s="246"/>
      <c r="F199" s="242">
        <f>F200+F203+F204+F205+F206+F201+F202</f>
        <v>117621.36</v>
      </c>
      <c r="G199" s="56"/>
    </row>
    <row r="200" spans="1:7" ht="12.75" customHeight="1" x14ac:dyDescent="0.2">
      <c r="A200" s="644" t="s">
        <v>82</v>
      </c>
      <c r="B200" s="645"/>
      <c r="C200" s="25"/>
      <c r="D200" s="26"/>
      <c r="E200" s="26"/>
      <c r="F200" s="120">
        <f>I159</f>
        <v>9850.8899999999976</v>
      </c>
      <c r="G200" s="56"/>
    </row>
    <row r="201" spans="1:7" ht="54.6" customHeight="1" x14ac:dyDescent="0.2">
      <c r="A201" s="650" t="s">
        <v>2275</v>
      </c>
      <c r="B201" s="651"/>
      <c r="C201" s="25"/>
      <c r="D201" s="26"/>
      <c r="E201" s="26"/>
      <c r="F201" s="120">
        <f>I162</f>
        <v>259.2</v>
      </c>
      <c r="G201" s="56"/>
    </row>
    <row r="202" spans="1:7" ht="48.6" customHeight="1" x14ac:dyDescent="0.2">
      <c r="A202" s="650" t="s">
        <v>2276</v>
      </c>
      <c r="B202" s="651"/>
      <c r="C202" s="25"/>
      <c r="D202" s="26"/>
      <c r="E202" s="26"/>
      <c r="F202" s="120">
        <f>I165</f>
        <v>1510.21</v>
      </c>
      <c r="G202" s="56"/>
    </row>
    <row r="203" spans="1:7" ht="12.75" customHeight="1" x14ac:dyDescent="0.2">
      <c r="A203" s="642" t="s">
        <v>2270</v>
      </c>
      <c r="B203" s="643"/>
      <c r="C203" s="25"/>
      <c r="D203" s="26"/>
      <c r="E203" s="26"/>
      <c r="F203" s="120">
        <f>I166</f>
        <v>88996.62</v>
      </c>
      <c r="G203" s="56"/>
    </row>
    <row r="204" spans="1:7" ht="12.75" customHeight="1" x14ac:dyDescent="0.2">
      <c r="A204" s="644" t="s">
        <v>84</v>
      </c>
      <c r="B204" s="645"/>
      <c r="C204" s="25"/>
      <c r="D204" s="26"/>
      <c r="E204" s="26"/>
      <c r="F204" s="120">
        <f>I167</f>
        <v>6588.35</v>
      </c>
      <c r="G204" s="56"/>
    </row>
    <row r="205" spans="1:7" ht="12.75" customHeight="1" x14ac:dyDescent="0.2">
      <c r="A205" s="644" t="s">
        <v>86</v>
      </c>
      <c r="B205" s="645"/>
      <c r="C205" s="25"/>
      <c r="D205" s="26"/>
      <c r="E205" s="26"/>
      <c r="F205" s="120">
        <f>I168</f>
        <v>6008.39</v>
      </c>
      <c r="G205" s="56"/>
    </row>
    <row r="206" spans="1:7" ht="12.75" customHeight="1" x14ac:dyDescent="0.2">
      <c r="A206" s="644" t="s">
        <v>88</v>
      </c>
      <c r="B206" s="645"/>
      <c r="C206" s="25"/>
      <c r="D206" s="26"/>
      <c r="E206" s="26"/>
      <c r="F206" s="120">
        <f>I169</f>
        <v>4407.7</v>
      </c>
      <c r="G206" s="56"/>
    </row>
    <row r="207" spans="1:7" ht="12.75" customHeight="1" x14ac:dyDescent="0.2">
      <c r="A207" s="650" t="s">
        <v>2</v>
      </c>
      <c r="B207" s="651"/>
      <c r="C207" s="25"/>
      <c r="D207" s="26">
        <f>B188</f>
        <v>0</v>
      </c>
      <c r="E207" s="26"/>
      <c r="F207" s="120">
        <f>D207+E207+I188</f>
        <v>33250.31</v>
      </c>
      <c r="G207" s="56"/>
    </row>
    <row r="208" spans="1:7" ht="12.75" customHeight="1" x14ac:dyDescent="0.2">
      <c r="A208" s="650" t="s">
        <v>96</v>
      </c>
      <c r="B208" s="651"/>
      <c r="C208" s="25"/>
      <c r="D208" s="26"/>
      <c r="E208" s="26"/>
      <c r="F208" s="120">
        <f>I191</f>
        <v>46969.03</v>
      </c>
      <c r="G208" s="56"/>
    </row>
    <row r="209" spans="1:6" ht="12.75" customHeight="1" x14ac:dyDescent="0.2">
      <c r="A209" s="648" t="s">
        <v>22</v>
      </c>
      <c r="B209" s="649"/>
      <c r="C209" s="27"/>
      <c r="D209" s="28">
        <f>SUM(D194:D207)</f>
        <v>352342.18100000004</v>
      </c>
      <c r="E209" s="28">
        <f>SUM(E194:E198)</f>
        <v>23894.609999999993</v>
      </c>
      <c r="F209" s="121">
        <f>F194+F195+F196+F197+F198+F199+F207+F208</f>
        <v>574077.49100000004</v>
      </c>
    </row>
  </sheetData>
  <autoFilter ref="A5:I185"/>
  <mergeCells count="64">
    <mergeCell ref="A206:B206"/>
    <mergeCell ref="A203:B203"/>
    <mergeCell ref="A78:A82"/>
    <mergeCell ref="A63:A75"/>
    <mergeCell ref="A160:A162"/>
    <mergeCell ref="A163:A165"/>
    <mergeCell ref="A202:B202"/>
    <mergeCell ref="A16:A26"/>
    <mergeCell ref="D16:D26"/>
    <mergeCell ref="C16:C26"/>
    <mergeCell ref="B16:B26"/>
    <mergeCell ref="D46:D53"/>
    <mergeCell ref="B46:B55"/>
    <mergeCell ref="C46:C55"/>
    <mergeCell ref="D54:D55"/>
    <mergeCell ref="C31:C45"/>
    <mergeCell ref="D31:D45"/>
    <mergeCell ref="A209:B209"/>
    <mergeCell ref="A208:B208"/>
    <mergeCell ref="A147:A159"/>
    <mergeCell ref="A207:B207"/>
    <mergeCell ref="A205:B205"/>
    <mergeCell ref="A92:A94"/>
    <mergeCell ref="A204:B204"/>
    <mergeCell ref="A198:B198"/>
    <mergeCell ref="A199:B199"/>
    <mergeCell ref="A201:B201"/>
    <mergeCell ref="C78:C82"/>
    <mergeCell ref="B78:B82"/>
    <mergeCell ref="C63:C75"/>
    <mergeCell ref="B63:B75"/>
    <mergeCell ref="D83:D91"/>
    <mergeCell ref="C92:C94"/>
    <mergeCell ref="D92:D94"/>
    <mergeCell ref="B92:B94"/>
    <mergeCell ref="D78:D82"/>
    <mergeCell ref="D63:D75"/>
    <mergeCell ref="C83:C91"/>
    <mergeCell ref="B83:B91"/>
    <mergeCell ref="C95:C101"/>
    <mergeCell ref="B95:B101"/>
    <mergeCell ref="A102:A109"/>
    <mergeCell ref="A194:B194"/>
    <mergeCell ref="A83:A91"/>
    <mergeCell ref="G1:H1"/>
    <mergeCell ref="G2:H2"/>
    <mergeCell ref="A1:B1"/>
    <mergeCell ref="B56:B61"/>
    <mergeCell ref="A46:A55"/>
    <mergeCell ref="C56:C61"/>
    <mergeCell ref="D57:D61"/>
    <mergeCell ref="A31:A45"/>
    <mergeCell ref="B31:B45"/>
    <mergeCell ref="A56:A61"/>
    <mergeCell ref="D102:D109"/>
    <mergeCell ref="C102:C109"/>
    <mergeCell ref="B102:B109"/>
    <mergeCell ref="A95:A100"/>
    <mergeCell ref="D95:D100"/>
    <mergeCell ref="A200:B200"/>
    <mergeCell ref="A196:B196"/>
    <mergeCell ref="A197:B197"/>
    <mergeCell ref="A126:A128"/>
    <mergeCell ref="A195:B195"/>
  </mergeCells>
  <phoneticPr fontId="0" type="noConversion"/>
  <pageMargins left="0" right="0" top="0.19685039370078741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66"/>
  <dimension ref="A1:IU269"/>
  <sheetViews>
    <sheetView topLeftCell="A152" zoomScaleNormal="100" workbookViewId="0">
      <selection activeCell="B171" sqref="B171"/>
    </sheetView>
  </sheetViews>
  <sheetFormatPr defaultRowHeight="12.75" customHeight="1" x14ac:dyDescent="0.2"/>
  <cols>
    <col min="1" max="1" width="22.7109375" customWidth="1"/>
    <col min="2" max="2" width="14.28515625" customWidth="1"/>
    <col min="3" max="3" width="13.28515625" customWidth="1"/>
    <col min="4" max="4" width="13.7109375" customWidth="1"/>
    <col min="5" max="5" width="26.42578125" customWidth="1"/>
    <col min="6" max="6" width="13.42578125" customWidth="1"/>
    <col min="7" max="7" width="7" customWidth="1"/>
    <col min="8" max="8" width="11.7109375" customWidth="1"/>
    <col min="9" max="9" width="12.85546875" customWidth="1"/>
  </cols>
  <sheetData>
    <row r="1" spans="1:9" ht="12.75" customHeight="1" x14ac:dyDescent="0.2">
      <c r="A1" s="708" t="s">
        <v>85</v>
      </c>
      <c r="B1" s="70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3283.5</v>
      </c>
      <c r="E2" s="5">
        <v>1046162.15</v>
      </c>
      <c r="F2" s="6">
        <v>1109404.25</v>
      </c>
      <c r="G2" s="640">
        <f>E2-F2</f>
        <v>-63242.099999999977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50</v>
      </c>
      <c r="E3" s="1" t="s">
        <v>51</v>
      </c>
      <c r="F3" s="1"/>
      <c r="G3" s="1"/>
      <c r="H3" s="1" t="s">
        <v>25</v>
      </c>
      <c r="I3" s="8">
        <f>F2-F269</f>
        <v>-365700.76468100003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x14ac:dyDescent="0.2">
      <c r="A6" s="260"/>
      <c r="B6" s="33">
        <v>7125.97</v>
      </c>
      <c r="C6" s="33" t="s">
        <v>66</v>
      </c>
      <c r="D6" s="262"/>
      <c r="E6" s="35"/>
      <c r="F6" s="35"/>
      <c r="G6" s="35"/>
      <c r="H6" s="36"/>
      <c r="I6" s="157">
        <f t="shared" ref="I6:I69" si="0">G6*H6</f>
        <v>0</v>
      </c>
    </row>
    <row r="7" spans="1:9" ht="12.75" customHeight="1" thickBot="1" x14ac:dyDescent="0.25">
      <c r="A7" s="308"/>
      <c r="B7" s="71">
        <v>7744.63</v>
      </c>
      <c r="C7" s="71" t="s">
        <v>67</v>
      </c>
      <c r="D7" s="309"/>
      <c r="E7" s="73"/>
      <c r="F7" s="73"/>
      <c r="G7" s="73"/>
      <c r="H7" s="74"/>
      <c r="I7" s="201">
        <f t="shared" si="0"/>
        <v>0</v>
      </c>
    </row>
    <row r="8" spans="1:9" x14ac:dyDescent="0.2">
      <c r="A8" s="622" t="s">
        <v>622</v>
      </c>
      <c r="B8" s="625">
        <v>10794.28</v>
      </c>
      <c r="C8" s="625" t="s">
        <v>70</v>
      </c>
      <c r="D8" s="627" t="s">
        <v>623</v>
      </c>
      <c r="E8" s="37" t="s">
        <v>283</v>
      </c>
      <c r="F8" s="37" t="s">
        <v>99</v>
      </c>
      <c r="G8" s="37">
        <v>1</v>
      </c>
      <c r="H8" s="38">
        <v>22</v>
      </c>
      <c r="I8" s="39">
        <f t="shared" si="0"/>
        <v>22</v>
      </c>
    </row>
    <row r="9" spans="1:9" ht="13.5" thickBot="1" x14ac:dyDescent="0.25">
      <c r="A9" s="624"/>
      <c r="B9" s="626"/>
      <c r="C9" s="626"/>
      <c r="D9" s="629"/>
      <c r="E9" s="40" t="s">
        <v>586</v>
      </c>
      <c r="F9" s="40" t="s">
        <v>100</v>
      </c>
      <c r="G9" s="40">
        <v>0.05</v>
      </c>
      <c r="H9" s="41">
        <v>160</v>
      </c>
      <c r="I9" s="42">
        <f t="shared" si="0"/>
        <v>8</v>
      </c>
    </row>
    <row r="10" spans="1:9" x14ac:dyDescent="0.2">
      <c r="A10" s="260"/>
      <c r="B10" s="33">
        <v>9209.19</v>
      </c>
      <c r="C10" s="33" t="s">
        <v>72</v>
      </c>
      <c r="D10" s="262"/>
      <c r="E10" s="35"/>
      <c r="F10" s="35"/>
      <c r="G10" s="35"/>
      <c r="H10" s="36"/>
      <c r="I10" s="157">
        <f t="shared" si="0"/>
        <v>0</v>
      </c>
    </row>
    <row r="11" spans="1:9" ht="12.75" customHeight="1" thickBot="1" x14ac:dyDescent="0.25">
      <c r="A11" s="528"/>
      <c r="B11" s="71">
        <v>8361.56</v>
      </c>
      <c r="C11" s="70" t="s">
        <v>73</v>
      </c>
      <c r="D11" s="309"/>
      <c r="E11" s="73"/>
      <c r="F11" s="73"/>
      <c r="G11" s="73"/>
      <c r="H11" s="74"/>
      <c r="I11" s="201">
        <f t="shared" si="0"/>
        <v>0</v>
      </c>
    </row>
    <row r="12" spans="1:9" x14ac:dyDescent="0.2">
      <c r="A12" s="622" t="s">
        <v>324</v>
      </c>
      <c r="B12" s="625">
        <v>9948.3799999999992</v>
      </c>
      <c r="C12" s="625" t="s">
        <v>74</v>
      </c>
      <c r="D12" s="627" t="s">
        <v>1135</v>
      </c>
      <c r="E12" s="37" t="s">
        <v>231</v>
      </c>
      <c r="F12" s="37" t="s">
        <v>110</v>
      </c>
      <c r="G12" s="37">
        <v>3</v>
      </c>
      <c r="H12" s="38">
        <v>260</v>
      </c>
      <c r="I12" s="39">
        <f t="shared" si="0"/>
        <v>780</v>
      </c>
    </row>
    <row r="13" spans="1:9" ht="12.75" customHeight="1" x14ac:dyDescent="0.2">
      <c r="A13" s="623"/>
      <c r="B13" s="632"/>
      <c r="C13" s="632"/>
      <c r="D13" s="628"/>
      <c r="E13" s="15" t="s">
        <v>1016</v>
      </c>
      <c r="F13" s="15" t="s">
        <v>445</v>
      </c>
      <c r="G13" s="15">
        <v>0.4</v>
      </c>
      <c r="H13" s="16">
        <v>300</v>
      </c>
      <c r="I13" s="43">
        <f t="shared" si="0"/>
        <v>120</v>
      </c>
    </row>
    <row r="14" spans="1:9" x14ac:dyDescent="0.2">
      <c r="A14" s="623"/>
      <c r="B14" s="632"/>
      <c r="C14" s="632"/>
      <c r="D14" s="628"/>
      <c r="E14" s="15" t="s">
        <v>123</v>
      </c>
      <c r="F14" s="15" t="s">
        <v>110</v>
      </c>
      <c r="G14" s="15">
        <v>6.24</v>
      </c>
      <c r="H14" s="16">
        <v>197.09</v>
      </c>
      <c r="I14" s="43">
        <f t="shared" si="0"/>
        <v>1229.8416</v>
      </c>
    </row>
    <row r="15" spans="1:9" ht="12.75" customHeight="1" x14ac:dyDescent="0.2">
      <c r="A15" s="623"/>
      <c r="B15" s="632"/>
      <c r="C15" s="632"/>
      <c r="D15" s="628"/>
      <c r="E15" s="15" t="s">
        <v>124</v>
      </c>
      <c r="F15" s="15" t="s">
        <v>100</v>
      </c>
      <c r="G15" s="15">
        <v>0.1</v>
      </c>
      <c r="H15" s="16">
        <v>110</v>
      </c>
      <c r="I15" s="43">
        <f t="shared" si="0"/>
        <v>11</v>
      </c>
    </row>
    <row r="16" spans="1:9" ht="12.75" customHeight="1" x14ac:dyDescent="0.2">
      <c r="A16" s="623"/>
      <c r="B16" s="632"/>
      <c r="C16" s="632"/>
      <c r="D16" s="628"/>
      <c r="E16" s="15" t="s">
        <v>417</v>
      </c>
      <c r="F16" s="15" t="s">
        <v>100</v>
      </c>
      <c r="G16" s="15">
        <v>0.05</v>
      </c>
      <c r="H16" s="16">
        <v>170</v>
      </c>
      <c r="I16" s="43">
        <f t="shared" si="0"/>
        <v>8.5</v>
      </c>
    </row>
    <row r="17" spans="1:9" ht="12.75" customHeight="1" x14ac:dyDescent="0.2">
      <c r="A17" s="623"/>
      <c r="B17" s="632"/>
      <c r="C17" s="632"/>
      <c r="D17" s="628"/>
      <c r="E17" s="15" t="s">
        <v>1134</v>
      </c>
      <c r="F17" s="15" t="s">
        <v>99</v>
      </c>
      <c r="G17" s="15">
        <v>7</v>
      </c>
      <c r="H17" s="16">
        <v>22</v>
      </c>
      <c r="I17" s="43">
        <f t="shared" si="0"/>
        <v>154</v>
      </c>
    </row>
    <row r="18" spans="1:9" ht="12.75" customHeight="1" x14ac:dyDescent="0.2">
      <c r="A18" s="623"/>
      <c r="B18" s="632"/>
      <c r="C18" s="632"/>
      <c r="D18" s="628"/>
      <c r="E18" s="15" t="s">
        <v>608</v>
      </c>
      <c r="F18" s="15" t="s">
        <v>610</v>
      </c>
      <c r="G18" s="15">
        <v>2</v>
      </c>
      <c r="H18" s="16">
        <v>850.5</v>
      </c>
      <c r="I18" s="43">
        <f t="shared" si="0"/>
        <v>1701</v>
      </c>
    </row>
    <row r="19" spans="1:9" ht="13.5" thickBot="1" x14ac:dyDescent="0.25">
      <c r="A19" s="624"/>
      <c r="B19" s="626"/>
      <c r="C19" s="626"/>
      <c r="D19" s="629"/>
      <c r="E19" s="40" t="s">
        <v>1125</v>
      </c>
      <c r="F19" s="40" t="s">
        <v>602</v>
      </c>
      <c r="G19" s="40">
        <v>1</v>
      </c>
      <c r="H19" s="41">
        <v>70</v>
      </c>
      <c r="I19" s="42">
        <f t="shared" si="0"/>
        <v>70</v>
      </c>
    </row>
    <row r="20" spans="1:9" x14ac:dyDescent="0.2">
      <c r="A20" s="32"/>
      <c r="B20" s="33">
        <v>6000.33</v>
      </c>
      <c r="C20" s="33" t="s">
        <v>75</v>
      </c>
      <c r="D20" s="307"/>
      <c r="E20" s="35"/>
      <c r="F20" s="35"/>
      <c r="G20" s="35"/>
      <c r="H20" s="36"/>
      <c r="I20" s="43">
        <f t="shared" si="0"/>
        <v>0</v>
      </c>
    </row>
    <row r="21" spans="1:9" x14ac:dyDescent="0.2">
      <c r="A21" s="32"/>
      <c r="B21" s="33">
        <v>8437.34</v>
      </c>
      <c r="C21" s="33" t="s">
        <v>76</v>
      </c>
      <c r="D21" s="307"/>
      <c r="E21" s="35"/>
      <c r="F21" s="35"/>
      <c r="G21" s="35"/>
      <c r="H21" s="36"/>
      <c r="I21" s="43">
        <f t="shared" si="0"/>
        <v>0</v>
      </c>
    </row>
    <row r="22" spans="1:9" x14ac:dyDescent="0.2">
      <c r="A22" s="32"/>
      <c r="B22" s="33">
        <v>8417.76</v>
      </c>
      <c r="C22" s="33" t="s">
        <v>77</v>
      </c>
      <c r="D22" s="307"/>
      <c r="E22" s="35"/>
      <c r="F22" s="35"/>
      <c r="G22" s="35"/>
      <c r="H22" s="36"/>
      <c r="I22" s="43">
        <f t="shared" si="0"/>
        <v>0</v>
      </c>
    </row>
    <row r="23" spans="1:9" x14ac:dyDescent="0.2">
      <c r="A23" s="32"/>
      <c r="B23" s="33">
        <v>12479.77</v>
      </c>
      <c r="C23" s="33" t="s">
        <v>78</v>
      </c>
      <c r="D23" s="307"/>
      <c r="E23" s="35"/>
      <c r="F23" s="35"/>
      <c r="G23" s="35"/>
      <c r="H23" s="36"/>
      <c r="I23" s="43">
        <f t="shared" si="0"/>
        <v>0</v>
      </c>
    </row>
    <row r="24" spans="1:9" ht="13.5" thickBot="1" x14ac:dyDescent="0.25">
      <c r="A24" s="79"/>
      <c r="B24" s="70">
        <v>10239.1</v>
      </c>
      <c r="C24" s="70" t="s">
        <v>79</v>
      </c>
      <c r="D24" s="316"/>
      <c r="E24" s="53"/>
      <c r="F24" s="53"/>
      <c r="G24" s="53"/>
      <c r="H24" s="153"/>
      <c r="I24" s="201">
        <f t="shared" si="0"/>
        <v>0</v>
      </c>
    </row>
    <row r="25" spans="1:9" x14ac:dyDescent="0.2">
      <c r="A25" s="622" t="s">
        <v>2200</v>
      </c>
      <c r="B25" s="625">
        <v>10347.6</v>
      </c>
      <c r="C25" s="625" t="s">
        <v>80</v>
      </c>
      <c r="D25" s="658"/>
      <c r="E25" s="37" t="s">
        <v>2201</v>
      </c>
      <c r="F25" s="37" t="s">
        <v>99</v>
      </c>
      <c r="G25" s="37">
        <v>2</v>
      </c>
      <c r="H25" s="38">
        <v>834</v>
      </c>
      <c r="I25" s="39">
        <f t="shared" si="0"/>
        <v>1668</v>
      </c>
    </row>
    <row r="26" spans="1:9" x14ac:dyDescent="0.2">
      <c r="A26" s="623"/>
      <c r="B26" s="632"/>
      <c r="C26" s="632"/>
      <c r="D26" s="660"/>
      <c r="E26" s="35" t="s">
        <v>2013</v>
      </c>
      <c r="F26" s="35" t="s">
        <v>610</v>
      </c>
      <c r="G26" s="35">
        <v>3</v>
      </c>
      <c r="H26" s="36">
        <v>630</v>
      </c>
      <c r="I26" s="43">
        <f t="shared" si="0"/>
        <v>1890</v>
      </c>
    </row>
    <row r="27" spans="1:9" x14ac:dyDescent="0.2">
      <c r="A27" s="623"/>
      <c r="B27" s="632"/>
      <c r="C27" s="632"/>
      <c r="D27" s="660"/>
      <c r="E27" s="35" t="s">
        <v>248</v>
      </c>
      <c r="F27" s="35" t="s">
        <v>233</v>
      </c>
      <c r="G27" s="35">
        <v>3</v>
      </c>
      <c r="H27" s="36">
        <v>430</v>
      </c>
      <c r="I27" s="43">
        <f t="shared" si="0"/>
        <v>1290</v>
      </c>
    </row>
    <row r="28" spans="1:9" x14ac:dyDescent="0.2">
      <c r="A28" s="623"/>
      <c r="B28" s="632"/>
      <c r="C28" s="632"/>
      <c r="D28" s="660"/>
      <c r="E28" s="35" t="s">
        <v>231</v>
      </c>
      <c r="F28" s="35" t="s">
        <v>233</v>
      </c>
      <c r="G28" s="35">
        <v>3</v>
      </c>
      <c r="H28" s="36">
        <v>277</v>
      </c>
      <c r="I28" s="43">
        <f t="shared" si="0"/>
        <v>831</v>
      </c>
    </row>
    <row r="29" spans="1:9" x14ac:dyDescent="0.2">
      <c r="A29" s="623"/>
      <c r="B29" s="632"/>
      <c r="C29" s="632"/>
      <c r="D29" s="660"/>
      <c r="E29" s="35" t="s">
        <v>1016</v>
      </c>
      <c r="F29" s="35" t="s">
        <v>445</v>
      </c>
      <c r="G29" s="35">
        <v>0.5</v>
      </c>
      <c r="H29" s="36">
        <v>330.4</v>
      </c>
      <c r="I29" s="43">
        <f t="shared" si="0"/>
        <v>165.2</v>
      </c>
    </row>
    <row r="30" spans="1:9" x14ac:dyDescent="0.2">
      <c r="A30" s="623"/>
      <c r="B30" s="632"/>
      <c r="C30" s="632"/>
      <c r="D30" s="660"/>
      <c r="E30" s="35" t="s">
        <v>833</v>
      </c>
      <c r="F30" s="35" t="s">
        <v>1942</v>
      </c>
      <c r="G30" s="35">
        <v>1</v>
      </c>
      <c r="H30" s="36">
        <v>142</v>
      </c>
      <c r="I30" s="43">
        <f t="shared" si="0"/>
        <v>142</v>
      </c>
    </row>
    <row r="31" spans="1:9" x14ac:dyDescent="0.2">
      <c r="A31" s="623"/>
      <c r="B31" s="632"/>
      <c r="C31" s="632"/>
      <c r="D31" s="660"/>
      <c r="E31" s="35" t="s">
        <v>926</v>
      </c>
      <c r="F31" s="35" t="s">
        <v>99</v>
      </c>
      <c r="G31" s="35">
        <v>3</v>
      </c>
      <c r="H31" s="36">
        <v>90</v>
      </c>
      <c r="I31" s="43">
        <f t="shared" si="0"/>
        <v>270</v>
      </c>
    </row>
    <row r="32" spans="1:9" x14ac:dyDescent="0.2">
      <c r="A32" s="623"/>
      <c r="B32" s="632"/>
      <c r="C32" s="632"/>
      <c r="D32" s="660"/>
      <c r="E32" s="35" t="s">
        <v>1417</v>
      </c>
      <c r="F32" s="35" t="s">
        <v>101</v>
      </c>
      <c r="G32" s="35">
        <v>1</v>
      </c>
      <c r="H32" s="36">
        <v>300</v>
      </c>
      <c r="I32" s="43">
        <f t="shared" si="0"/>
        <v>300</v>
      </c>
    </row>
    <row r="33" spans="1:9" x14ac:dyDescent="0.2">
      <c r="A33" s="623"/>
      <c r="B33" s="632"/>
      <c r="C33" s="632"/>
      <c r="D33" s="660"/>
      <c r="E33" s="35" t="s">
        <v>2202</v>
      </c>
      <c r="F33" s="35" t="s">
        <v>233</v>
      </c>
      <c r="G33" s="35">
        <v>3</v>
      </c>
      <c r="H33" s="36">
        <v>150</v>
      </c>
      <c r="I33" s="43">
        <f t="shared" si="0"/>
        <v>450</v>
      </c>
    </row>
    <row r="34" spans="1:9" x14ac:dyDescent="0.2">
      <c r="A34" s="623"/>
      <c r="B34" s="632"/>
      <c r="C34" s="632"/>
      <c r="D34" s="660"/>
      <c r="E34" s="35" t="s">
        <v>2203</v>
      </c>
      <c r="F34" s="35" t="s">
        <v>99</v>
      </c>
      <c r="G34" s="35">
        <v>4</v>
      </c>
      <c r="H34" s="36">
        <v>90</v>
      </c>
      <c r="I34" s="43">
        <f t="shared" si="0"/>
        <v>360</v>
      </c>
    </row>
    <row r="35" spans="1:9" x14ac:dyDescent="0.2">
      <c r="A35" s="623"/>
      <c r="B35" s="632"/>
      <c r="C35" s="632"/>
      <c r="D35" s="660"/>
      <c r="E35" s="35" t="s">
        <v>2204</v>
      </c>
      <c r="F35" s="35" t="s">
        <v>99</v>
      </c>
      <c r="G35" s="35">
        <v>18</v>
      </c>
      <c r="H35" s="36">
        <v>24</v>
      </c>
      <c r="I35" s="43">
        <f t="shared" si="0"/>
        <v>432</v>
      </c>
    </row>
    <row r="36" spans="1:9" x14ac:dyDescent="0.2">
      <c r="A36" s="623"/>
      <c r="B36" s="632"/>
      <c r="C36" s="632"/>
      <c r="D36" s="660"/>
      <c r="E36" s="35" t="s">
        <v>254</v>
      </c>
      <c r="F36" s="35" t="s">
        <v>258</v>
      </c>
      <c r="G36" s="35">
        <v>2</v>
      </c>
      <c r="H36" s="36">
        <v>133</v>
      </c>
      <c r="I36" s="43">
        <f t="shared" si="0"/>
        <v>266</v>
      </c>
    </row>
    <row r="37" spans="1:9" x14ac:dyDescent="0.2">
      <c r="A37" s="623"/>
      <c r="B37" s="632"/>
      <c r="C37" s="632"/>
      <c r="D37" s="660"/>
      <c r="E37" s="35" t="s">
        <v>1777</v>
      </c>
      <c r="F37" s="35" t="s">
        <v>349</v>
      </c>
      <c r="G37" s="35">
        <v>1</v>
      </c>
      <c r="H37" s="36">
        <v>1100</v>
      </c>
      <c r="I37" s="43">
        <f t="shared" si="0"/>
        <v>1100</v>
      </c>
    </row>
    <row r="38" spans="1:9" x14ac:dyDescent="0.2">
      <c r="A38" s="623"/>
      <c r="B38" s="632"/>
      <c r="C38" s="632"/>
      <c r="D38" s="660"/>
      <c r="E38" s="35" t="s">
        <v>247</v>
      </c>
      <c r="F38" s="35" t="s">
        <v>233</v>
      </c>
      <c r="G38" s="35">
        <v>0.5</v>
      </c>
      <c r="H38" s="36">
        <v>350</v>
      </c>
      <c r="I38" s="43">
        <f t="shared" si="0"/>
        <v>175</v>
      </c>
    </row>
    <row r="39" spans="1:9" x14ac:dyDescent="0.2">
      <c r="A39" s="623"/>
      <c r="B39" s="632"/>
      <c r="C39" s="632"/>
      <c r="D39" s="660"/>
      <c r="E39" s="35" t="s">
        <v>2205</v>
      </c>
      <c r="F39" s="35" t="s">
        <v>99</v>
      </c>
      <c r="G39" s="35">
        <v>1</v>
      </c>
      <c r="H39" s="36">
        <v>140</v>
      </c>
      <c r="I39" s="43">
        <f t="shared" si="0"/>
        <v>140</v>
      </c>
    </row>
    <row r="40" spans="1:9" ht="13.5" thickBot="1" x14ac:dyDescent="0.25">
      <c r="A40" s="624"/>
      <c r="B40" s="632"/>
      <c r="C40" s="632"/>
      <c r="D40" s="659"/>
      <c r="E40" s="83" t="s">
        <v>878</v>
      </c>
      <c r="F40" s="83" t="s">
        <v>99</v>
      </c>
      <c r="G40" s="83">
        <v>2</v>
      </c>
      <c r="H40" s="84">
        <v>40</v>
      </c>
      <c r="I40" s="42">
        <f t="shared" si="0"/>
        <v>80</v>
      </c>
    </row>
    <row r="41" spans="1:9" x14ac:dyDescent="0.2">
      <c r="A41" s="622" t="s">
        <v>324</v>
      </c>
      <c r="B41" s="632"/>
      <c r="C41" s="632"/>
      <c r="D41" s="658"/>
      <c r="E41" s="37" t="s">
        <v>252</v>
      </c>
      <c r="F41" s="37" t="s">
        <v>99</v>
      </c>
      <c r="G41" s="37">
        <v>7</v>
      </c>
      <c r="H41" s="38">
        <v>45</v>
      </c>
      <c r="I41" s="39">
        <f t="shared" si="0"/>
        <v>315</v>
      </c>
    </row>
    <row r="42" spans="1:9" x14ac:dyDescent="0.2">
      <c r="A42" s="623"/>
      <c r="B42" s="632"/>
      <c r="C42" s="632"/>
      <c r="D42" s="660"/>
      <c r="E42" s="35" t="s">
        <v>2156</v>
      </c>
      <c r="F42" s="35" t="s">
        <v>349</v>
      </c>
      <c r="G42" s="35">
        <v>7</v>
      </c>
      <c r="H42" s="36">
        <v>1260</v>
      </c>
      <c r="I42" s="157">
        <f t="shared" si="0"/>
        <v>8820</v>
      </c>
    </row>
    <row r="43" spans="1:9" x14ac:dyDescent="0.2">
      <c r="A43" s="623"/>
      <c r="B43" s="632"/>
      <c r="C43" s="632"/>
      <c r="D43" s="660"/>
      <c r="E43" s="35" t="s">
        <v>256</v>
      </c>
      <c r="F43" s="35" t="s">
        <v>100</v>
      </c>
      <c r="G43" s="35">
        <v>9</v>
      </c>
      <c r="H43" s="36">
        <v>68.569999999999993</v>
      </c>
      <c r="I43" s="157">
        <f t="shared" si="0"/>
        <v>617.12999999999988</v>
      </c>
    </row>
    <row r="44" spans="1:9" x14ac:dyDescent="0.2">
      <c r="A44" s="623"/>
      <c r="B44" s="632"/>
      <c r="C44" s="632"/>
      <c r="D44" s="660"/>
      <c r="E44" s="35" t="s">
        <v>255</v>
      </c>
      <c r="F44" s="35" t="s">
        <v>602</v>
      </c>
      <c r="G44" s="35">
        <v>1</v>
      </c>
      <c r="H44" s="36">
        <v>265</v>
      </c>
      <c r="I44" s="157">
        <f t="shared" si="0"/>
        <v>265</v>
      </c>
    </row>
    <row r="45" spans="1:9" x14ac:dyDescent="0.2">
      <c r="A45" s="623"/>
      <c r="B45" s="632"/>
      <c r="C45" s="632"/>
      <c r="D45" s="660"/>
      <c r="E45" s="35" t="s">
        <v>770</v>
      </c>
      <c r="F45" s="35" t="s">
        <v>99</v>
      </c>
      <c r="G45" s="35">
        <v>4</v>
      </c>
      <c r="H45" s="36">
        <v>138</v>
      </c>
      <c r="I45" s="157">
        <f t="shared" si="0"/>
        <v>552</v>
      </c>
    </row>
    <row r="46" spans="1:9" x14ac:dyDescent="0.2">
      <c r="A46" s="623"/>
      <c r="B46" s="632"/>
      <c r="C46" s="632"/>
      <c r="D46" s="660"/>
      <c r="E46" s="35" t="s">
        <v>737</v>
      </c>
      <c r="F46" s="35" t="s">
        <v>99</v>
      </c>
      <c r="G46" s="35">
        <v>4</v>
      </c>
      <c r="H46" s="36">
        <v>56</v>
      </c>
      <c r="I46" s="157">
        <f t="shared" si="0"/>
        <v>224</v>
      </c>
    </row>
    <row r="47" spans="1:9" x14ac:dyDescent="0.2">
      <c r="A47" s="623"/>
      <c r="B47" s="632"/>
      <c r="C47" s="632"/>
      <c r="D47" s="660"/>
      <c r="E47" s="35" t="s">
        <v>1386</v>
      </c>
      <c r="F47" s="35" t="s">
        <v>99</v>
      </c>
      <c r="G47" s="35">
        <v>6</v>
      </c>
      <c r="H47" s="36">
        <v>40</v>
      </c>
      <c r="I47" s="43">
        <f t="shared" si="0"/>
        <v>240</v>
      </c>
    </row>
    <row r="48" spans="1:9" x14ac:dyDescent="0.2">
      <c r="A48" s="623"/>
      <c r="B48" s="632"/>
      <c r="C48" s="632"/>
      <c r="D48" s="660"/>
      <c r="E48" s="35" t="s">
        <v>926</v>
      </c>
      <c r="F48" s="35" t="s">
        <v>99</v>
      </c>
      <c r="G48" s="35">
        <v>13</v>
      </c>
      <c r="H48" s="36">
        <v>90</v>
      </c>
      <c r="I48" s="43">
        <f t="shared" si="0"/>
        <v>1170</v>
      </c>
    </row>
    <row r="49" spans="1:9" x14ac:dyDescent="0.2">
      <c r="A49" s="623"/>
      <c r="B49" s="632"/>
      <c r="C49" s="632"/>
      <c r="D49" s="660"/>
      <c r="E49" s="35" t="s">
        <v>1777</v>
      </c>
      <c r="F49" s="35" t="s">
        <v>349</v>
      </c>
      <c r="G49" s="35">
        <v>3</v>
      </c>
      <c r="H49" s="36">
        <v>1100</v>
      </c>
      <c r="I49" s="43">
        <f t="shared" si="0"/>
        <v>3300</v>
      </c>
    </row>
    <row r="50" spans="1:9" x14ac:dyDescent="0.2">
      <c r="A50" s="623"/>
      <c r="B50" s="632"/>
      <c r="C50" s="632"/>
      <c r="D50" s="660"/>
      <c r="E50" s="35" t="s">
        <v>2206</v>
      </c>
      <c r="F50" s="35" t="s">
        <v>349</v>
      </c>
      <c r="G50" s="35">
        <v>2</v>
      </c>
      <c r="H50" s="36">
        <v>1260</v>
      </c>
      <c r="I50" s="43">
        <f t="shared" si="0"/>
        <v>2520</v>
      </c>
    </row>
    <row r="51" spans="1:9" x14ac:dyDescent="0.2">
      <c r="A51" s="623"/>
      <c r="B51" s="632"/>
      <c r="C51" s="632"/>
      <c r="D51" s="660"/>
      <c r="E51" s="35" t="s">
        <v>260</v>
      </c>
      <c r="F51" s="35" t="s">
        <v>349</v>
      </c>
      <c r="G51" s="35">
        <v>1</v>
      </c>
      <c r="H51" s="36">
        <v>2100</v>
      </c>
      <c r="I51" s="43">
        <f t="shared" si="0"/>
        <v>2100</v>
      </c>
    </row>
    <row r="52" spans="1:9" x14ac:dyDescent="0.2">
      <c r="A52" s="623"/>
      <c r="B52" s="632"/>
      <c r="C52" s="632"/>
      <c r="D52" s="660"/>
      <c r="E52" s="35" t="s">
        <v>254</v>
      </c>
      <c r="F52" s="35" t="s">
        <v>258</v>
      </c>
      <c r="G52" s="35">
        <v>2</v>
      </c>
      <c r="H52" s="36">
        <v>705</v>
      </c>
      <c r="I52" s="43">
        <f t="shared" si="0"/>
        <v>1410</v>
      </c>
    </row>
    <row r="53" spans="1:9" x14ac:dyDescent="0.2">
      <c r="A53" s="623"/>
      <c r="B53" s="632"/>
      <c r="C53" s="632"/>
      <c r="D53" s="660"/>
      <c r="E53" s="35" t="s">
        <v>2207</v>
      </c>
      <c r="F53" s="35" t="s">
        <v>110</v>
      </c>
      <c r="G53" s="35">
        <v>14.56</v>
      </c>
      <c r="H53" s="36">
        <v>258.05</v>
      </c>
      <c r="I53" s="43">
        <f t="shared" si="0"/>
        <v>3757.2080000000001</v>
      </c>
    </row>
    <row r="54" spans="1:9" x14ac:dyDescent="0.2">
      <c r="A54" s="623"/>
      <c r="B54" s="632"/>
      <c r="C54" s="632"/>
      <c r="D54" s="660"/>
      <c r="E54" s="35" t="s">
        <v>1585</v>
      </c>
      <c r="F54" s="35" t="s">
        <v>99</v>
      </c>
      <c r="G54" s="35">
        <v>9</v>
      </c>
      <c r="H54" s="36">
        <v>20</v>
      </c>
      <c r="I54" s="43">
        <f t="shared" si="0"/>
        <v>180</v>
      </c>
    </row>
    <row r="55" spans="1:9" x14ac:dyDescent="0.2">
      <c r="A55" s="623"/>
      <c r="B55" s="632"/>
      <c r="C55" s="632"/>
      <c r="D55" s="660"/>
      <c r="E55" s="35" t="s">
        <v>2208</v>
      </c>
      <c r="F55" s="35" t="s">
        <v>99</v>
      </c>
      <c r="G55" s="35">
        <v>13</v>
      </c>
      <c r="H55" s="36">
        <v>35</v>
      </c>
      <c r="I55" s="43">
        <f t="shared" si="0"/>
        <v>455</v>
      </c>
    </row>
    <row r="56" spans="1:9" x14ac:dyDescent="0.2">
      <c r="A56" s="623"/>
      <c r="B56" s="632"/>
      <c r="C56" s="632"/>
      <c r="D56" s="660"/>
      <c r="E56" s="35" t="s">
        <v>977</v>
      </c>
      <c r="F56" s="35" t="s">
        <v>100</v>
      </c>
      <c r="G56" s="35">
        <v>0.2</v>
      </c>
      <c r="H56" s="36">
        <v>170</v>
      </c>
      <c r="I56" s="43">
        <f t="shared" si="0"/>
        <v>34</v>
      </c>
    </row>
    <row r="57" spans="1:9" x14ac:dyDescent="0.2">
      <c r="A57" s="623"/>
      <c r="B57" s="632"/>
      <c r="C57" s="632"/>
      <c r="D57" s="660"/>
      <c r="E57" s="35" t="s">
        <v>1437</v>
      </c>
      <c r="F57" s="35" t="s">
        <v>100</v>
      </c>
      <c r="G57" s="35">
        <v>0.2</v>
      </c>
      <c r="H57" s="36">
        <v>78</v>
      </c>
      <c r="I57" s="43">
        <f t="shared" si="0"/>
        <v>15.600000000000001</v>
      </c>
    </row>
    <row r="58" spans="1:9" x14ac:dyDescent="0.2">
      <c r="A58" s="623"/>
      <c r="B58" s="632"/>
      <c r="C58" s="632"/>
      <c r="D58" s="660"/>
      <c r="E58" s="35" t="s">
        <v>1948</v>
      </c>
      <c r="F58" s="35" t="s">
        <v>99</v>
      </c>
      <c r="G58" s="35">
        <v>1</v>
      </c>
      <c r="H58" s="36">
        <v>30</v>
      </c>
      <c r="I58" s="43">
        <f t="shared" si="0"/>
        <v>30</v>
      </c>
    </row>
    <row r="59" spans="1:9" x14ac:dyDescent="0.2">
      <c r="A59" s="623"/>
      <c r="B59" s="632"/>
      <c r="C59" s="632"/>
      <c r="D59" s="660"/>
      <c r="E59" s="35" t="s">
        <v>1947</v>
      </c>
      <c r="F59" s="35" t="s">
        <v>99</v>
      </c>
      <c r="G59" s="35">
        <v>4</v>
      </c>
      <c r="H59" s="36">
        <v>35</v>
      </c>
      <c r="I59" s="43">
        <f t="shared" si="0"/>
        <v>140</v>
      </c>
    </row>
    <row r="60" spans="1:9" x14ac:dyDescent="0.2">
      <c r="A60" s="623"/>
      <c r="B60" s="632"/>
      <c r="C60" s="632"/>
      <c r="D60" s="660"/>
      <c r="E60" s="35" t="s">
        <v>247</v>
      </c>
      <c r="F60" s="35" t="s">
        <v>99</v>
      </c>
      <c r="G60" s="35">
        <v>2</v>
      </c>
      <c r="H60" s="36">
        <v>350</v>
      </c>
      <c r="I60" s="43">
        <f t="shared" si="0"/>
        <v>700</v>
      </c>
    </row>
    <row r="61" spans="1:9" x14ac:dyDescent="0.2">
      <c r="A61" s="623"/>
      <c r="B61" s="632"/>
      <c r="C61" s="632"/>
      <c r="D61" s="660"/>
      <c r="E61" s="35" t="s">
        <v>2209</v>
      </c>
      <c r="F61" s="35" t="s">
        <v>99</v>
      </c>
      <c r="G61" s="35">
        <v>3</v>
      </c>
      <c r="H61" s="36">
        <v>91</v>
      </c>
      <c r="I61" s="43">
        <f t="shared" si="0"/>
        <v>273</v>
      </c>
    </row>
    <row r="62" spans="1:9" x14ac:dyDescent="0.2">
      <c r="A62" s="623"/>
      <c r="B62" s="632"/>
      <c r="C62" s="632"/>
      <c r="D62" s="660"/>
      <c r="E62" s="35" t="s">
        <v>930</v>
      </c>
      <c r="F62" s="35" t="s">
        <v>99</v>
      </c>
      <c r="G62" s="35">
        <v>4</v>
      </c>
      <c r="H62" s="36">
        <v>46</v>
      </c>
      <c r="I62" s="43">
        <f t="shared" si="0"/>
        <v>184</v>
      </c>
    </row>
    <row r="63" spans="1:9" x14ac:dyDescent="0.2">
      <c r="A63" s="623"/>
      <c r="B63" s="632"/>
      <c r="C63" s="632"/>
      <c r="D63" s="660"/>
      <c r="E63" s="35" t="s">
        <v>1186</v>
      </c>
      <c r="F63" s="35" t="s">
        <v>99</v>
      </c>
      <c r="G63" s="35">
        <v>1</v>
      </c>
      <c r="H63" s="36">
        <v>33</v>
      </c>
      <c r="I63" s="43">
        <f t="shared" si="0"/>
        <v>33</v>
      </c>
    </row>
    <row r="64" spans="1:9" x14ac:dyDescent="0.2">
      <c r="A64" s="623"/>
      <c r="B64" s="632"/>
      <c r="C64" s="632"/>
      <c r="D64" s="660"/>
      <c r="E64" s="35" t="s">
        <v>738</v>
      </c>
      <c r="F64" s="35" t="s">
        <v>99</v>
      </c>
      <c r="G64" s="35">
        <v>5</v>
      </c>
      <c r="H64" s="36">
        <v>31</v>
      </c>
      <c r="I64" s="43">
        <f t="shared" si="0"/>
        <v>155</v>
      </c>
    </row>
    <row r="65" spans="1:9" x14ac:dyDescent="0.2">
      <c r="A65" s="623"/>
      <c r="B65" s="632"/>
      <c r="C65" s="632"/>
      <c r="D65" s="660"/>
      <c r="E65" s="35" t="s">
        <v>837</v>
      </c>
      <c r="F65" s="35" t="s">
        <v>99</v>
      </c>
      <c r="G65" s="35">
        <v>6</v>
      </c>
      <c r="H65" s="36">
        <v>18</v>
      </c>
      <c r="I65" s="43">
        <f t="shared" si="0"/>
        <v>108</v>
      </c>
    </row>
    <row r="66" spans="1:9" x14ac:dyDescent="0.2">
      <c r="A66" s="623"/>
      <c r="B66" s="632"/>
      <c r="C66" s="632"/>
      <c r="D66" s="660"/>
      <c r="E66" s="35" t="s">
        <v>2210</v>
      </c>
      <c r="F66" s="35" t="s">
        <v>99</v>
      </c>
      <c r="G66" s="35">
        <v>2</v>
      </c>
      <c r="H66" s="36">
        <v>317</v>
      </c>
      <c r="I66" s="43">
        <f t="shared" si="0"/>
        <v>634</v>
      </c>
    </row>
    <row r="67" spans="1:9" x14ac:dyDescent="0.2">
      <c r="A67" s="623"/>
      <c r="B67" s="632"/>
      <c r="C67" s="632"/>
      <c r="D67" s="660"/>
      <c r="E67" s="15" t="s">
        <v>1501</v>
      </c>
      <c r="F67" s="15" t="s">
        <v>99</v>
      </c>
      <c r="G67" s="15">
        <v>2</v>
      </c>
      <c r="H67" s="16">
        <v>37</v>
      </c>
      <c r="I67" s="43">
        <f t="shared" si="0"/>
        <v>74</v>
      </c>
    </row>
    <row r="68" spans="1:9" x14ac:dyDescent="0.2">
      <c r="A68" s="623"/>
      <c r="B68" s="632"/>
      <c r="C68" s="632"/>
      <c r="D68" s="660"/>
      <c r="E68" s="35" t="s">
        <v>1362</v>
      </c>
      <c r="F68" s="35" t="s">
        <v>99</v>
      </c>
      <c r="G68" s="35">
        <v>14</v>
      </c>
      <c r="H68" s="36">
        <v>1440</v>
      </c>
      <c r="I68" s="43">
        <f t="shared" si="0"/>
        <v>20160</v>
      </c>
    </row>
    <row r="69" spans="1:9" ht="12.75" customHeight="1" thickBot="1" x14ac:dyDescent="0.25">
      <c r="A69" s="624"/>
      <c r="B69" s="626"/>
      <c r="C69" s="626"/>
      <c r="D69" s="659"/>
      <c r="E69" s="83" t="s">
        <v>429</v>
      </c>
      <c r="F69" s="83" t="s">
        <v>99</v>
      </c>
      <c r="G69" s="83">
        <v>50</v>
      </c>
      <c r="H69" s="84">
        <v>2.34</v>
      </c>
      <c r="I69" s="42">
        <f t="shared" si="0"/>
        <v>117</v>
      </c>
    </row>
    <row r="70" spans="1:9" ht="12.75" customHeight="1" thickBot="1" x14ac:dyDescent="0.25">
      <c r="A70" s="440"/>
      <c r="B70" s="85"/>
      <c r="C70" s="85" t="s">
        <v>87</v>
      </c>
      <c r="D70" s="441"/>
      <c r="E70" s="47"/>
      <c r="F70" s="47"/>
      <c r="G70" s="47"/>
      <c r="H70" s="48"/>
      <c r="I70" s="49">
        <v>879.72</v>
      </c>
    </row>
    <row r="71" spans="1:9" ht="12.75" customHeight="1" thickBot="1" x14ac:dyDescent="0.25">
      <c r="A71" s="218"/>
      <c r="B71" s="223">
        <f>SUM(B6:B69)</f>
        <v>109105.91</v>
      </c>
      <c r="C71" s="224"/>
      <c r="D71" s="223"/>
      <c r="E71" s="225"/>
      <c r="F71" s="224"/>
      <c r="G71" s="224"/>
      <c r="H71" s="223" t="s">
        <v>17</v>
      </c>
      <c r="I71" s="226">
        <f>SUM(I6:I70)</f>
        <v>63126.1996</v>
      </c>
    </row>
    <row r="72" spans="1:9" ht="77.25" thickBot="1" x14ac:dyDescent="0.25">
      <c r="A72" s="134" t="s">
        <v>1066</v>
      </c>
      <c r="B72" s="114" t="s">
        <v>16</v>
      </c>
      <c r="C72" s="114" t="s">
        <v>5</v>
      </c>
      <c r="D72" s="114" t="s">
        <v>23</v>
      </c>
      <c r="E72" s="118" t="s">
        <v>18</v>
      </c>
      <c r="F72" s="114" t="s">
        <v>19</v>
      </c>
      <c r="G72" s="114" t="s">
        <v>10</v>
      </c>
      <c r="H72" s="114" t="s">
        <v>13</v>
      </c>
      <c r="I72" s="115" t="s">
        <v>12</v>
      </c>
    </row>
    <row r="73" spans="1:9" x14ac:dyDescent="0.2">
      <c r="A73" s="622" t="s">
        <v>107</v>
      </c>
      <c r="B73" s="625">
        <v>12265.4822</v>
      </c>
      <c r="C73" s="625" t="s">
        <v>66</v>
      </c>
      <c r="D73" s="627" t="s">
        <v>285</v>
      </c>
      <c r="E73" s="37" t="s">
        <v>227</v>
      </c>
      <c r="F73" s="37" t="s">
        <v>99</v>
      </c>
      <c r="G73" s="37">
        <v>1</v>
      </c>
      <c r="H73" s="38">
        <v>35</v>
      </c>
      <c r="I73" s="39">
        <f t="shared" ref="I73:I116" si="1">G73*H73</f>
        <v>35</v>
      </c>
    </row>
    <row r="74" spans="1:9" x14ac:dyDescent="0.2">
      <c r="A74" s="623"/>
      <c r="B74" s="632"/>
      <c r="C74" s="632"/>
      <c r="D74" s="628"/>
      <c r="E74" s="15" t="s">
        <v>276</v>
      </c>
      <c r="F74" s="15" t="s">
        <v>99</v>
      </c>
      <c r="G74" s="15">
        <v>3</v>
      </c>
      <c r="H74" s="16">
        <v>320</v>
      </c>
      <c r="I74" s="43">
        <f t="shared" si="1"/>
        <v>960</v>
      </c>
    </row>
    <row r="75" spans="1:9" ht="13.5" thickBot="1" x14ac:dyDescent="0.25">
      <c r="A75" s="624"/>
      <c r="B75" s="632"/>
      <c r="C75" s="632"/>
      <c r="D75" s="629"/>
      <c r="E75" s="40" t="s">
        <v>137</v>
      </c>
      <c r="F75" s="40" t="s">
        <v>101</v>
      </c>
      <c r="G75" s="40">
        <v>8</v>
      </c>
      <c r="H75" s="41">
        <v>109.78</v>
      </c>
      <c r="I75" s="42">
        <f t="shared" si="1"/>
        <v>878.24</v>
      </c>
    </row>
    <row r="76" spans="1:9" x14ac:dyDescent="0.2">
      <c r="A76" s="622" t="s">
        <v>107</v>
      </c>
      <c r="B76" s="632"/>
      <c r="C76" s="632"/>
      <c r="D76" s="627" t="s">
        <v>286</v>
      </c>
      <c r="E76" s="37" t="s">
        <v>134</v>
      </c>
      <c r="F76" s="37" t="s">
        <v>104</v>
      </c>
      <c r="G76" s="37">
        <v>5</v>
      </c>
      <c r="H76" s="38">
        <v>75</v>
      </c>
      <c r="I76" s="39">
        <f t="shared" si="1"/>
        <v>375</v>
      </c>
    </row>
    <row r="77" spans="1:9" ht="12.75" customHeight="1" x14ac:dyDescent="0.2">
      <c r="A77" s="623"/>
      <c r="B77" s="632"/>
      <c r="C77" s="632"/>
      <c r="D77" s="628"/>
      <c r="E77" s="15" t="s">
        <v>287</v>
      </c>
      <c r="F77" s="15" t="s">
        <v>101</v>
      </c>
      <c r="G77" s="15">
        <v>2</v>
      </c>
      <c r="H77" s="16">
        <v>40.880000000000003</v>
      </c>
      <c r="I77" s="43">
        <f t="shared" si="1"/>
        <v>81.760000000000005</v>
      </c>
    </row>
    <row r="78" spans="1:9" ht="12.75" customHeight="1" x14ac:dyDescent="0.2">
      <c r="A78" s="623"/>
      <c r="B78" s="632"/>
      <c r="C78" s="632"/>
      <c r="D78" s="628"/>
      <c r="E78" s="15" t="s">
        <v>288</v>
      </c>
      <c r="F78" s="15" t="s">
        <v>101</v>
      </c>
      <c r="G78" s="15">
        <v>10</v>
      </c>
      <c r="H78" s="16">
        <v>77.16</v>
      </c>
      <c r="I78" s="43">
        <f t="shared" si="1"/>
        <v>771.59999999999991</v>
      </c>
    </row>
    <row r="79" spans="1:9" ht="13.5" thickBot="1" x14ac:dyDescent="0.25">
      <c r="A79" s="624"/>
      <c r="B79" s="632"/>
      <c r="C79" s="632"/>
      <c r="D79" s="629"/>
      <c r="E79" s="443" t="s">
        <v>289</v>
      </c>
      <c r="F79" s="443" t="s">
        <v>99</v>
      </c>
      <c r="G79" s="443">
        <v>2</v>
      </c>
      <c r="H79" s="444">
        <v>120</v>
      </c>
      <c r="I79" s="42">
        <f t="shared" si="1"/>
        <v>240</v>
      </c>
    </row>
    <row r="80" spans="1:9" ht="13.5" thickBot="1" x14ac:dyDescent="0.25">
      <c r="A80" s="46" t="s">
        <v>153</v>
      </c>
      <c r="B80" s="632"/>
      <c r="C80" s="632"/>
      <c r="D80" s="47" t="s">
        <v>290</v>
      </c>
      <c r="E80" s="47" t="s">
        <v>291</v>
      </c>
      <c r="F80" s="47" t="s">
        <v>99</v>
      </c>
      <c r="G80" s="47">
        <v>1</v>
      </c>
      <c r="H80" s="48">
        <v>66.5</v>
      </c>
      <c r="I80" s="49">
        <f t="shared" si="1"/>
        <v>66.5</v>
      </c>
    </row>
    <row r="81" spans="1:9" ht="26.25" thickBot="1" x14ac:dyDescent="0.25">
      <c r="A81" s="46" t="s">
        <v>329</v>
      </c>
      <c r="B81" s="626"/>
      <c r="C81" s="626"/>
      <c r="D81" s="47" t="s">
        <v>330</v>
      </c>
      <c r="E81" s="47" t="s">
        <v>331</v>
      </c>
      <c r="F81" s="47" t="s">
        <v>99</v>
      </c>
      <c r="G81" s="47">
        <v>2</v>
      </c>
      <c r="H81" s="48">
        <v>8.89</v>
      </c>
      <c r="I81" s="49">
        <f t="shared" si="1"/>
        <v>17.78</v>
      </c>
    </row>
    <row r="82" spans="1:9" ht="26.25" thickBot="1" x14ac:dyDescent="0.25">
      <c r="A82" s="46" t="s">
        <v>329</v>
      </c>
      <c r="B82" s="625">
        <v>11935.24</v>
      </c>
      <c r="C82" s="625" t="s">
        <v>67</v>
      </c>
      <c r="D82" s="47" t="s">
        <v>330</v>
      </c>
      <c r="E82" s="47" t="s">
        <v>331</v>
      </c>
      <c r="F82" s="47" t="s">
        <v>99</v>
      </c>
      <c r="G82" s="47">
        <v>2</v>
      </c>
      <c r="H82" s="48">
        <v>17</v>
      </c>
      <c r="I82" s="49">
        <f>G82*H82</f>
        <v>34</v>
      </c>
    </row>
    <row r="83" spans="1:9" x14ac:dyDescent="0.2">
      <c r="A83" s="622" t="s">
        <v>107</v>
      </c>
      <c r="B83" s="632"/>
      <c r="C83" s="632"/>
      <c r="D83" s="633" t="s">
        <v>510</v>
      </c>
      <c r="E83" s="37" t="s">
        <v>139</v>
      </c>
      <c r="F83" s="37" t="s">
        <v>99</v>
      </c>
      <c r="G83" s="37">
        <v>2</v>
      </c>
      <c r="H83" s="38">
        <v>163.63999999999999</v>
      </c>
      <c r="I83" s="39">
        <f t="shared" si="1"/>
        <v>327.27999999999997</v>
      </c>
    </row>
    <row r="84" spans="1:9" ht="13.5" thickBot="1" x14ac:dyDescent="0.25">
      <c r="A84" s="623"/>
      <c r="B84" s="632"/>
      <c r="C84" s="632"/>
      <c r="D84" s="635"/>
      <c r="E84" s="40" t="s">
        <v>481</v>
      </c>
      <c r="F84" s="40" t="s">
        <v>99</v>
      </c>
      <c r="G84" s="40">
        <v>2</v>
      </c>
      <c r="H84" s="41">
        <v>3.82</v>
      </c>
      <c r="I84" s="42">
        <f t="shared" si="1"/>
        <v>7.64</v>
      </c>
    </row>
    <row r="85" spans="1:9" x14ac:dyDescent="0.2">
      <c r="A85" s="623"/>
      <c r="B85" s="632"/>
      <c r="C85" s="632"/>
      <c r="D85" s="627" t="s">
        <v>511</v>
      </c>
      <c r="E85" s="35" t="s">
        <v>139</v>
      </c>
      <c r="F85" s="35" t="s">
        <v>99</v>
      </c>
      <c r="G85" s="35">
        <v>2</v>
      </c>
      <c r="H85" s="36">
        <v>105.64</v>
      </c>
      <c r="I85" s="157">
        <f t="shared" si="1"/>
        <v>211.28</v>
      </c>
    </row>
    <row r="86" spans="1:9" ht="12.75" customHeight="1" thickBot="1" x14ac:dyDescent="0.25">
      <c r="A86" s="624"/>
      <c r="B86" s="626"/>
      <c r="C86" s="626"/>
      <c r="D86" s="629"/>
      <c r="E86" s="40" t="s">
        <v>223</v>
      </c>
      <c r="F86" s="40" t="s">
        <v>99</v>
      </c>
      <c r="G86" s="40">
        <v>1</v>
      </c>
      <c r="H86" s="41">
        <v>290</v>
      </c>
      <c r="I86" s="42">
        <f t="shared" si="1"/>
        <v>290</v>
      </c>
    </row>
    <row r="87" spans="1:9" ht="12.75" customHeight="1" x14ac:dyDescent="0.2">
      <c r="A87" s="622" t="s">
        <v>107</v>
      </c>
      <c r="B87" s="625">
        <v>11778.3</v>
      </c>
      <c r="C87" s="625" t="s">
        <v>70</v>
      </c>
      <c r="D87" s="627" t="s">
        <v>641</v>
      </c>
      <c r="E87" s="37" t="s">
        <v>139</v>
      </c>
      <c r="F87" s="37" t="s">
        <v>99</v>
      </c>
      <c r="G87" s="37">
        <v>4</v>
      </c>
      <c r="H87" s="38">
        <v>105.64</v>
      </c>
      <c r="I87" s="39">
        <f t="shared" si="1"/>
        <v>422.56</v>
      </c>
    </row>
    <row r="88" spans="1:9" ht="12.75" customHeight="1" thickBot="1" x14ac:dyDescent="0.25">
      <c r="A88" s="624"/>
      <c r="B88" s="626"/>
      <c r="C88" s="626"/>
      <c r="D88" s="629"/>
      <c r="E88" s="40" t="s">
        <v>223</v>
      </c>
      <c r="F88" s="40" t="s">
        <v>99</v>
      </c>
      <c r="G88" s="40">
        <v>1</v>
      </c>
      <c r="H88" s="41">
        <v>290</v>
      </c>
      <c r="I88" s="42">
        <f t="shared" si="1"/>
        <v>290</v>
      </c>
    </row>
    <row r="89" spans="1:9" ht="26.25" thickBot="1" x14ac:dyDescent="0.25">
      <c r="A89" s="46" t="s">
        <v>329</v>
      </c>
      <c r="B89" s="625">
        <v>15709.81</v>
      </c>
      <c r="C89" s="625" t="s">
        <v>72</v>
      </c>
      <c r="D89" s="452" t="s">
        <v>330</v>
      </c>
      <c r="E89" s="47" t="s">
        <v>331</v>
      </c>
      <c r="F89" s="47" t="s">
        <v>99</v>
      </c>
      <c r="G89" s="47">
        <v>2</v>
      </c>
      <c r="H89" s="48">
        <v>17</v>
      </c>
      <c r="I89" s="49">
        <f t="shared" si="1"/>
        <v>34</v>
      </c>
    </row>
    <row r="90" spans="1:9" ht="12.75" customHeight="1" x14ac:dyDescent="0.2">
      <c r="A90" s="622" t="s">
        <v>107</v>
      </c>
      <c r="B90" s="632"/>
      <c r="C90" s="632"/>
      <c r="D90" s="633" t="s">
        <v>792</v>
      </c>
      <c r="E90" s="37" t="s">
        <v>139</v>
      </c>
      <c r="F90" s="37" t="s">
        <v>99</v>
      </c>
      <c r="G90" s="37">
        <v>2</v>
      </c>
      <c r="H90" s="38">
        <v>163.63999999999999</v>
      </c>
      <c r="I90" s="39">
        <f t="shared" si="1"/>
        <v>327.27999999999997</v>
      </c>
    </row>
    <row r="91" spans="1:9" x14ac:dyDescent="0.2">
      <c r="A91" s="623"/>
      <c r="B91" s="632"/>
      <c r="C91" s="632"/>
      <c r="D91" s="634"/>
      <c r="E91" s="15" t="s">
        <v>241</v>
      </c>
      <c r="F91" s="15" t="s">
        <v>99</v>
      </c>
      <c r="G91" s="15">
        <v>1</v>
      </c>
      <c r="H91" s="16">
        <v>54.38</v>
      </c>
      <c r="I91" s="43">
        <f t="shared" si="1"/>
        <v>54.38</v>
      </c>
    </row>
    <row r="92" spans="1:9" ht="12.75" customHeight="1" x14ac:dyDescent="0.2">
      <c r="A92" s="623"/>
      <c r="B92" s="632"/>
      <c r="C92" s="632"/>
      <c r="D92" s="707"/>
      <c r="E92" s="15" t="s">
        <v>118</v>
      </c>
      <c r="F92" s="15" t="s">
        <v>99</v>
      </c>
      <c r="G92" s="15">
        <v>1</v>
      </c>
      <c r="H92" s="16">
        <v>117.24</v>
      </c>
      <c r="I92" s="43">
        <f t="shared" si="1"/>
        <v>117.24</v>
      </c>
    </row>
    <row r="93" spans="1:9" ht="12.75" customHeight="1" thickBot="1" x14ac:dyDescent="0.25">
      <c r="A93" s="624"/>
      <c r="B93" s="632"/>
      <c r="C93" s="632"/>
      <c r="D93" s="40" t="s">
        <v>793</v>
      </c>
      <c r="E93" s="40" t="s">
        <v>419</v>
      </c>
      <c r="F93" s="40" t="s">
        <v>99</v>
      </c>
      <c r="G93" s="40">
        <v>2</v>
      </c>
      <c r="H93" s="41">
        <v>219.39</v>
      </c>
      <c r="I93" s="42">
        <f t="shared" si="1"/>
        <v>438.78</v>
      </c>
    </row>
    <row r="94" spans="1:9" ht="12.75" customHeight="1" x14ac:dyDescent="0.2">
      <c r="A94" s="622" t="s">
        <v>618</v>
      </c>
      <c r="B94" s="632"/>
      <c r="C94" s="632"/>
      <c r="D94" s="627" t="s">
        <v>794</v>
      </c>
      <c r="E94" s="37" t="s">
        <v>795</v>
      </c>
      <c r="F94" s="37" t="s">
        <v>99</v>
      </c>
      <c r="G94" s="37">
        <v>2</v>
      </c>
      <c r="H94" s="38">
        <v>117.24</v>
      </c>
      <c r="I94" s="39">
        <f t="shared" si="1"/>
        <v>234.48</v>
      </c>
    </row>
    <row r="95" spans="1:9" ht="12.75" customHeight="1" x14ac:dyDescent="0.2">
      <c r="A95" s="623"/>
      <c r="B95" s="632"/>
      <c r="C95" s="632"/>
      <c r="D95" s="628"/>
      <c r="E95" s="15" t="s">
        <v>421</v>
      </c>
      <c r="F95" s="15" t="s">
        <v>99</v>
      </c>
      <c r="G95" s="15">
        <v>2</v>
      </c>
      <c r="H95" s="16">
        <v>26.54</v>
      </c>
      <c r="I95" s="43">
        <f t="shared" si="1"/>
        <v>53.08</v>
      </c>
    </row>
    <row r="96" spans="1:9" ht="12.75" customHeight="1" x14ac:dyDescent="0.2">
      <c r="A96" s="623"/>
      <c r="B96" s="632"/>
      <c r="C96" s="632"/>
      <c r="D96" s="628"/>
      <c r="E96" s="15" t="s">
        <v>796</v>
      </c>
      <c r="F96" s="15" t="s">
        <v>99</v>
      </c>
      <c r="G96" s="15">
        <v>2</v>
      </c>
      <c r="H96" s="16">
        <v>39.590000000000003</v>
      </c>
      <c r="I96" s="43">
        <f t="shared" si="1"/>
        <v>79.180000000000007</v>
      </c>
    </row>
    <row r="97" spans="1:9" ht="13.5" thickBot="1" x14ac:dyDescent="0.25">
      <c r="A97" s="624"/>
      <c r="B97" s="632"/>
      <c r="C97" s="632"/>
      <c r="D97" s="629"/>
      <c r="E97" s="40" t="s">
        <v>187</v>
      </c>
      <c r="F97" s="40" t="s">
        <v>99</v>
      </c>
      <c r="G97" s="40">
        <v>2</v>
      </c>
      <c r="H97" s="41">
        <v>35.42</v>
      </c>
      <c r="I97" s="42">
        <f t="shared" si="1"/>
        <v>70.84</v>
      </c>
    </row>
    <row r="98" spans="1:9" ht="26.25" thickBot="1" x14ac:dyDescent="0.25">
      <c r="A98" s="46" t="s">
        <v>143</v>
      </c>
      <c r="B98" s="632"/>
      <c r="C98" s="632"/>
      <c r="D98" s="47" t="s">
        <v>108</v>
      </c>
      <c r="E98" s="47" t="s">
        <v>352</v>
      </c>
      <c r="F98" s="47" t="s">
        <v>99</v>
      </c>
      <c r="G98" s="47">
        <v>2</v>
      </c>
      <c r="H98" s="48">
        <v>195</v>
      </c>
      <c r="I98" s="49">
        <f t="shared" si="1"/>
        <v>390</v>
      </c>
    </row>
    <row r="99" spans="1:9" ht="12.75" customHeight="1" x14ac:dyDescent="0.2">
      <c r="A99" s="622" t="s">
        <v>813</v>
      </c>
      <c r="B99" s="632"/>
      <c r="C99" s="632"/>
      <c r="D99" s="627" t="s">
        <v>814</v>
      </c>
      <c r="E99" s="37" t="s">
        <v>118</v>
      </c>
      <c r="F99" s="37" t="s">
        <v>99</v>
      </c>
      <c r="G99" s="37">
        <v>4</v>
      </c>
      <c r="H99" s="38">
        <v>117.24</v>
      </c>
      <c r="I99" s="39">
        <f t="shared" si="1"/>
        <v>468.96</v>
      </c>
    </row>
    <row r="100" spans="1:9" ht="12.75" customHeight="1" x14ac:dyDescent="0.2">
      <c r="A100" s="623"/>
      <c r="B100" s="632"/>
      <c r="C100" s="632"/>
      <c r="D100" s="628"/>
      <c r="E100" s="35" t="s">
        <v>406</v>
      </c>
      <c r="F100" s="35" t="s">
        <v>99</v>
      </c>
      <c r="G100" s="35">
        <v>2</v>
      </c>
      <c r="H100" s="36">
        <v>209.41</v>
      </c>
      <c r="I100" s="157">
        <f t="shared" si="1"/>
        <v>418.82</v>
      </c>
    </row>
    <row r="101" spans="1:9" ht="12.75" customHeight="1" x14ac:dyDescent="0.2">
      <c r="A101" s="623"/>
      <c r="B101" s="632"/>
      <c r="C101" s="632"/>
      <c r="D101" s="628"/>
      <c r="E101" s="35" t="s">
        <v>815</v>
      </c>
      <c r="F101" s="35" t="s">
        <v>99</v>
      </c>
      <c r="G101" s="35">
        <v>2</v>
      </c>
      <c r="H101" s="36">
        <v>84.72</v>
      </c>
      <c r="I101" s="157">
        <f t="shared" si="1"/>
        <v>169.44</v>
      </c>
    </row>
    <row r="102" spans="1:9" ht="12.75" customHeight="1" x14ac:dyDescent="0.2">
      <c r="A102" s="623"/>
      <c r="B102" s="632"/>
      <c r="C102" s="632"/>
      <c r="D102" s="628"/>
      <c r="E102" s="35" t="s">
        <v>685</v>
      </c>
      <c r="F102" s="35" t="s">
        <v>99</v>
      </c>
      <c r="G102" s="35">
        <v>1</v>
      </c>
      <c r="H102" s="36">
        <v>210</v>
      </c>
      <c r="I102" s="157">
        <f t="shared" si="1"/>
        <v>210</v>
      </c>
    </row>
    <row r="103" spans="1:9" ht="12.75" customHeight="1" thickBot="1" x14ac:dyDescent="0.25">
      <c r="A103" s="624"/>
      <c r="B103" s="632"/>
      <c r="C103" s="632"/>
      <c r="D103" s="629"/>
      <c r="E103" s="83" t="s">
        <v>223</v>
      </c>
      <c r="F103" s="83" t="s">
        <v>99</v>
      </c>
      <c r="G103" s="83">
        <v>1</v>
      </c>
      <c r="H103" s="84">
        <v>290</v>
      </c>
      <c r="I103" s="200">
        <f t="shared" si="1"/>
        <v>290</v>
      </c>
    </row>
    <row r="104" spans="1:9" ht="12.75" customHeight="1" x14ac:dyDescent="0.2">
      <c r="A104" s="622" t="s">
        <v>107</v>
      </c>
      <c r="B104" s="632"/>
      <c r="C104" s="632"/>
      <c r="D104" s="627" t="s">
        <v>474</v>
      </c>
      <c r="E104" s="37" t="s">
        <v>580</v>
      </c>
      <c r="F104" s="37" t="s">
        <v>99</v>
      </c>
      <c r="G104" s="37">
        <v>1</v>
      </c>
      <c r="H104" s="38">
        <v>155.53</v>
      </c>
      <c r="I104" s="39">
        <f t="shared" si="1"/>
        <v>155.53</v>
      </c>
    </row>
    <row r="105" spans="1:9" ht="12.75" customHeight="1" thickBot="1" x14ac:dyDescent="0.25">
      <c r="A105" s="624"/>
      <c r="B105" s="626"/>
      <c r="C105" s="626"/>
      <c r="D105" s="629"/>
      <c r="E105" s="83" t="s">
        <v>267</v>
      </c>
      <c r="F105" s="83" t="s">
        <v>99</v>
      </c>
      <c r="G105" s="83">
        <v>1</v>
      </c>
      <c r="H105" s="84">
        <v>159.21</v>
      </c>
      <c r="I105" s="200">
        <f t="shared" si="1"/>
        <v>159.21</v>
      </c>
    </row>
    <row r="106" spans="1:9" ht="26.25" thickBot="1" x14ac:dyDescent="0.25">
      <c r="A106" s="79" t="s">
        <v>329</v>
      </c>
      <c r="B106" s="625">
        <v>15435.78</v>
      </c>
      <c r="C106" s="625" t="s">
        <v>73</v>
      </c>
      <c r="D106" s="53" t="s">
        <v>330</v>
      </c>
      <c r="E106" s="53" t="s">
        <v>331</v>
      </c>
      <c r="F106" s="53" t="s">
        <v>99</v>
      </c>
      <c r="G106" s="53">
        <v>2</v>
      </c>
      <c r="H106" s="153">
        <v>8.6999999999999993</v>
      </c>
      <c r="I106" s="201">
        <f t="shared" si="1"/>
        <v>17.399999999999999</v>
      </c>
    </row>
    <row r="107" spans="1:9" ht="12.75" customHeight="1" x14ac:dyDescent="0.2">
      <c r="A107" s="622" t="s">
        <v>112</v>
      </c>
      <c r="B107" s="632"/>
      <c r="C107" s="632"/>
      <c r="D107" s="627" t="s">
        <v>108</v>
      </c>
      <c r="E107" s="37" t="s">
        <v>118</v>
      </c>
      <c r="F107" s="37" t="s">
        <v>99</v>
      </c>
      <c r="G107" s="37">
        <v>2</v>
      </c>
      <c r="H107" s="38">
        <v>117.24</v>
      </c>
      <c r="I107" s="39">
        <f t="shared" si="1"/>
        <v>234.48</v>
      </c>
    </row>
    <row r="108" spans="1:9" ht="12.75" customHeight="1" x14ac:dyDescent="0.2">
      <c r="A108" s="623"/>
      <c r="B108" s="632"/>
      <c r="C108" s="632"/>
      <c r="D108" s="628"/>
      <c r="E108" s="35" t="s">
        <v>221</v>
      </c>
      <c r="F108" s="35" t="s">
        <v>99</v>
      </c>
      <c r="G108" s="35">
        <v>1</v>
      </c>
      <c r="H108" s="36">
        <v>39.590000000000003</v>
      </c>
      <c r="I108" s="157">
        <f t="shared" si="1"/>
        <v>39.590000000000003</v>
      </c>
    </row>
    <row r="109" spans="1:9" ht="12.75" customHeight="1" thickBot="1" x14ac:dyDescent="0.25">
      <c r="A109" s="624"/>
      <c r="B109" s="632"/>
      <c r="C109" s="632"/>
      <c r="D109" s="629"/>
      <c r="E109" s="83" t="s">
        <v>421</v>
      </c>
      <c r="F109" s="83" t="s">
        <v>99</v>
      </c>
      <c r="G109" s="83">
        <v>1</v>
      </c>
      <c r="H109" s="84">
        <v>10.74</v>
      </c>
      <c r="I109" s="200">
        <f t="shared" si="1"/>
        <v>10.74</v>
      </c>
    </row>
    <row r="110" spans="1:9" ht="39" thickBot="1" x14ac:dyDescent="0.25">
      <c r="A110" s="46" t="s">
        <v>985</v>
      </c>
      <c r="B110" s="632"/>
      <c r="C110" s="632"/>
      <c r="D110" s="47" t="s">
        <v>108</v>
      </c>
      <c r="E110" s="47" t="s">
        <v>156</v>
      </c>
      <c r="F110" s="47" t="s">
        <v>99</v>
      </c>
      <c r="G110" s="47">
        <v>1</v>
      </c>
      <c r="H110" s="48">
        <v>235.8</v>
      </c>
      <c r="I110" s="49">
        <f t="shared" si="1"/>
        <v>235.8</v>
      </c>
    </row>
    <row r="111" spans="1:9" ht="12.75" customHeight="1" x14ac:dyDescent="0.2">
      <c r="A111" s="622" t="s">
        <v>618</v>
      </c>
      <c r="B111" s="632"/>
      <c r="C111" s="632"/>
      <c r="D111" s="627" t="s">
        <v>474</v>
      </c>
      <c r="E111" s="37" t="s">
        <v>118</v>
      </c>
      <c r="F111" s="37" t="s">
        <v>99</v>
      </c>
      <c r="G111" s="37">
        <v>2</v>
      </c>
      <c r="H111" s="38">
        <v>117.24</v>
      </c>
      <c r="I111" s="39">
        <f t="shared" si="1"/>
        <v>234.48</v>
      </c>
    </row>
    <row r="112" spans="1:9" ht="12.75" customHeight="1" thickBot="1" x14ac:dyDescent="0.25">
      <c r="A112" s="624"/>
      <c r="B112" s="626"/>
      <c r="C112" s="626"/>
      <c r="D112" s="629"/>
      <c r="E112" s="83" t="s">
        <v>986</v>
      </c>
      <c r="F112" s="83" t="s">
        <v>99</v>
      </c>
      <c r="G112" s="83">
        <v>1</v>
      </c>
      <c r="H112" s="84">
        <v>75.09</v>
      </c>
      <c r="I112" s="200">
        <f t="shared" si="1"/>
        <v>75.09</v>
      </c>
    </row>
    <row r="113" spans="1:9" x14ac:dyDescent="0.2">
      <c r="A113" s="622" t="s">
        <v>329</v>
      </c>
      <c r="B113" s="625">
        <v>13349.27</v>
      </c>
      <c r="C113" s="625" t="s">
        <v>74</v>
      </c>
      <c r="D113" s="627" t="s">
        <v>330</v>
      </c>
      <c r="E113" s="37" t="s">
        <v>780</v>
      </c>
      <c r="F113" s="37" t="s">
        <v>99</v>
      </c>
      <c r="G113" s="37">
        <v>2</v>
      </c>
      <c r="H113" s="38">
        <v>79.95</v>
      </c>
      <c r="I113" s="292">
        <f t="shared" si="1"/>
        <v>159.9</v>
      </c>
    </row>
    <row r="114" spans="1:9" ht="13.5" thickBot="1" x14ac:dyDescent="0.25">
      <c r="A114" s="624"/>
      <c r="B114" s="632"/>
      <c r="C114" s="632"/>
      <c r="D114" s="629"/>
      <c r="E114" s="83" t="s">
        <v>331</v>
      </c>
      <c r="F114" s="83" t="s">
        <v>99</v>
      </c>
      <c r="G114" s="83">
        <v>7</v>
      </c>
      <c r="H114" s="84">
        <v>8.6999999999999993</v>
      </c>
      <c r="I114" s="200">
        <f t="shared" si="1"/>
        <v>60.899999999999991</v>
      </c>
    </row>
    <row r="115" spans="1:9" ht="26.25" thickBot="1" x14ac:dyDescent="0.25">
      <c r="A115" s="46" t="s">
        <v>143</v>
      </c>
      <c r="B115" s="626"/>
      <c r="C115" s="626"/>
      <c r="D115" s="47" t="s">
        <v>108</v>
      </c>
      <c r="E115" s="47" t="s">
        <v>352</v>
      </c>
      <c r="F115" s="47" t="s">
        <v>99</v>
      </c>
      <c r="G115" s="47">
        <v>2</v>
      </c>
      <c r="H115" s="48">
        <v>230</v>
      </c>
      <c r="I115" s="49">
        <f t="shared" si="1"/>
        <v>460</v>
      </c>
    </row>
    <row r="116" spans="1:9" ht="26.25" thickBot="1" x14ac:dyDescent="0.25">
      <c r="A116" s="46" t="s">
        <v>329</v>
      </c>
      <c r="B116" s="491">
        <v>13251.54</v>
      </c>
      <c r="C116" s="85" t="s">
        <v>75</v>
      </c>
      <c r="D116" s="55" t="s">
        <v>330</v>
      </c>
      <c r="E116" s="47" t="s">
        <v>331</v>
      </c>
      <c r="F116" s="47" t="s">
        <v>99</v>
      </c>
      <c r="G116" s="47">
        <v>6</v>
      </c>
      <c r="H116" s="48">
        <v>8.6999999999999993</v>
      </c>
      <c r="I116" s="49">
        <f t="shared" si="1"/>
        <v>52.199999999999996</v>
      </c>
    </row>
    <row r="117" spans="1:9" ht="26.25" thickBot="1" x14ac:dyDescent="0.25">
      <c r="A117" s="46" t="s">
        <v>329</v>
      </c>
      <c r="B117" s="625">
        <v>14971.56</v>
      </c>
      <c r="C117" s="625" t="s">
        <v>76</v>
      </c>
      <c r="D117" s="55" t="s">
        <v>330</v>
      </c>
      <c r="E117" s="47" t="s">
        <v>331</v>
      </c>
      <c r="F117" s="47" t="s">
        <v>99</v>
      </c>
      <c r="G117" s="47">
        <v>2</v>
      </c>
      <c r="H117" s="48">
        <v>7.53</v>
      </c>
      <c r="I117" s="49">
        <f t="shared" ref="I117:I150" si="2">G117*H117</f>
        <v>15.06</v>
      </c>
    </row>
    <row r="118" spans="1:9" ht="12.75" customHeight="1" x14ac:dyDescent="0.2">
      <c r="A118" s="622" t="s">
        <v>153</v>
      </c>
      <c r="B118" s="632"/>
      <c r="C118" s="632"/>
      <c r="D118" s="627" t="s">
        <v>1540</v>
      </c>
      <c r="E118" s="37" t="s">
        <v>565</v>
      </c>
      <c r="F118" s="37" t="s">
        <v>101</v>
      </c>
      <c r="G118" s="37">
        <v>4</v>
      </c>
      <c r="H118" s="38">
        <v>68.349999999999994</v>
      </c>
      <c r="I118" s="39">
        <f t="shared" si="2"/>
        <v>273.39999999999998</v>
      </c>
    </row>
    <row r="119" spans="1:9" ht="12.75" customHeight="1" x14ac:dyDescent="0.2">
      <c r="A119" s="623"/>
      <c r="B119" s="632"/>
      <c r="C119" s="632"/>
      <c r="D119" s="628"/>
      <c r="E119" s="35" t="s">
        <v>810</v>
      </c>
      <c r="F119" s="35" t="s">
        <v>99</v>
      </c>
      <c r="G119" s="35">
        <v>1</v>
      </c>
      <c r="H119" s="36">
        <v>5.4</v>
      </c>
      <c r="I119" s="157">
        <f t="shared" si="2"/>
        <v>5.4</v>
      </c>
    </row>
    <row r="120" spans="1:9" ht="12.75" customHeight="1" x14ac:dyDescent="0.2">
      <c r="A120" s="623"/>
      <c r="B120" s="632"/>
      <c r="C120" s="632"/>
      <c r="D120" s="628"/>
      <c r="E120" s="35" t="s">
        <v>644</v>
      </c>
      <c r="F120" s="35" t="s">
        <v>99</v>
      </c>
      <c r="G120" s="35">
        <v>1</v>
      </c>
      <c r="H120" s="36">
        <v>191.27</v>
      </c>
      <c r="I120" s="157">
        <f t="shared" si="2"/>
        <v>191.27</v>
      </c>
    </row>
    <row r="121" spans="1:9" ht="12.75" customHeight="1" x14ac:dyDescent="0.2">
      <c r="A121" s="623"/>
      <c r="B121" s="632"/>
      <c r="C121" s="632"/>
      <c r="D121" s="628"/>
      <c r="E121" s="35" t="s">
        <v>129</v>
      </c>
      <c r="F121" s="35" t="s">
        <v>99</v>
      </c>
      <c r="G121" s="35">
        <v>1</v>
      </c>
      <c r="H121" s="36">
        <v>7.7</v>
      </c>
      <c r="I121" s="157">
        <f t="shared" si="2"/>
        <v>7.7</v>
      </c>
    </row>
    <row r="122" spans="1:9" ht="12.75" customHeight="1" x14ac:dyDescent="0.2">
      <c r="A122" s="623"/>
      <c r="B122" s="632"/>
      <c r="C122" s="632"/>
      <c r="D122" s="628"/>
      <c r="E122" s="35" t="s">
        <v>118</v>
      </c>
      <c r="F122" s="35" t="s">
        <v>99</v>
      </c>
      <c r="G122" s="35">
        <v>2</v>
      </c>
      <c r="H122" s="36">
        <v>117.24</v>
      </c>
      <c r="I122" s="157">
        <f t="shared" si="2"/>
        <v>234.48</v>
      </c>
    </row>
    <row r="123" spans="1:9" ht="12.75" customHeight="1" x14ac:dyDescent="0.2">
      <c r="A123" s="623"/>
      <c r="B123" s="632"/>
      <c r="C123" s="632"/>
      <c r="D123" s="628"/>
      <c r="E123" s="35" t="s">
        <v>133</v>
      </c>
      <c r="F123" s="35" t="s">
        <v>99</v>
      </c>
      <c r="G123" s="35">
        <v>1</v>
      </c>
      <c r="H123" s="36">
        <v>354.23</v>
      </c>
      <c r="I123" s="157">
        <f t="shared" si="2"/>
        <v>354.23</v>
      </c>
    </row>
    <row r="124" spans="1:9" ht="12.75" customHeight="1" thickBot="1" x14ac:dyDescent="0.25">
      <c r="A124" s="624"/>
      <c r="B124" s="626"/>
      <c r="C124" s="626"/>
      <c r="D124" s="629"/>
      <c r="E124" s="83" t="s">
        <v>661</v>
      </c>
      <c r="F124" s="83" t="s">
        <v>99</v>
      </c>
      <c r="G124" s="83">
        <v>2</v>
      </c>
      <c r="H124" s="84">
        <v>9.15</v>
      </c>
      <c r="I124" s="200">
        <f t="shared" si="2"/>
        <v>18.3</v>
      </c>
    </row>
    <row r="125" spans="1:9" ht="26.25" thickBot="1" x14ac:dyDescent="0.25">
      <c r="A125" s="46" t="s">
        <v>329</v>
      </c>
      <c r="B125" s="625">
        <v>15476.74</v>
      </c>
      <c r="C125" s="625" t="s">
        <v>77</v>
      </c>
      <c r="D125" s="55" t="s">
        <v>330</v>
      </c>
      <c r="E125" s="47" t="s">
        <v>331</v>
      </c>
      <c r="F125" s="47" t="s">
        <v>99</v>
      </c>
      <c r="G125" s="47">
        <v>2</v>
      </c>
      <c r="H125" s="48">
        <v>7.53</v>
      </c>
      <c r="I125" s="49">
        <f t="shared" si="2"/>
        <v>15.06</v>
      </c>
    </row>
    <row r="126" spans="1:9" ht="12.75" customHeight="1" x14ac:dyDescent="0.2">
      <c r="A126" s="622" t="s">
        <v>112</v>
      </c>
      <c r="B126" s="632"/>
      <c r="C126" s="632"/>
      <c r="D126" s="633" t="s">
        <v>1682</v>
      </c>
      <c r="E126" s="37" t="s">
        <v>133</v>
      </c>
      <c r="F126" s="37" t="s">
        <v>99</v>
      </c>
      <c r="G126" s="37">
        <v>1</v>
      </c>
      <c r="H126" s="38">
        <v>354.23</v>
      </c>
      <c r="I126" s="39">
        <f t="shared" si="2"/>
        <v>354.23</v>
      </c>
    </row>
    <row r="127" spans="1:9" ht="12.75" customHeight="1" x14ac:dyDescent="0.2">
      <c r="A127" s="623"/>
      <c r="B127" s="632"/>
      <c r="C127" s="632"/>
      <c r="D127" s="634"/>
      <c r="E127" s="35" t="s">
        <v>129</v>
      </c>
      <c r="F127" s="35" t="s">
        <v>99</v>
      </c>
      <c r="G127" s="35">
        <v>2</v>
      </c>
      <c r="H127" s="36">
        <v>7.7</v>
      </c>
      <c r="I127" s="157">
        <f t="shared" si="2"/>
        <v>15.4</v>
      </c>
    </row>
    <row r="128" spans="1:9" ht="12.75" customHeight="1" x14ac:dyDescent="0.2">
      <c r="A128" s="623"/>
      <c r="B128" s="632"/>
      <c r="C128" s="632"/>
      <c r="D128" s="634"/>
      <c r="E128" s="35" t="s">
        <v>121</v>
      </c>
      <c r="F128" s="35" t="s">
        <v>99</v>
      </c>
      <c r="G128" s="35">
        <v>1</v>
      </c>
      <c r="H128" s="36">
        <v>5.85</v>
      </c>
      <c r="I128" s="157">
        <f t="shared" si="2"/>
        <v>5.85</v>
      </c>
    </row>
    <row r="129" spans="1:9" ht="12.75" customHeight="1" thickBot="1" x14ac:dyDescent="0.25">
      <c r="A129" s="624"/>
      <c r="B129" s="632"/>
      <c r="C129" s="632"/>
      <c r="D129" s="635"/>
      <c r="E129" s="83" t="s">
        <v>1683</v>
      </c>
      <c r="F129" s="83" t="s">
        <v>99</v>
      </c>
      <c r="G129" s="83">
        <v>1</v>
      </c>
      <c r="H129" s="84">
        <v>117.24</v>
      </c>
      <c r="I129" s="200">
        <f t="shared" si="2"/>
        <v>117.24</v>
      </c>
    </row>
    <row r="130" spans="1:9" ht="12.75" customHeight="1" x14ac:dyDescent="0.2">
      <c r="A130" s="622" t="s">
        <v>486</v>
      </c>
      <c r="B130" s="632"/>
      <c r="C130" s="632"/>
      <c r="D130" s="627" t="s">
        <v>1684</v>
      </c>
      <c r="E130" s="37" t="s">
        <v>491</v>
      </c>
      <c r="F130" s="37" t="s">
        <v>99</v>
      </c>
      <c r="G130" s="37">
        <v>1</v>
      </c>
      <c r="H130" s="38">
        <v>32.4</v>
      </c>
      <c r="I130" s="39">
        <f t="shared" si="2"/>
        <v>32.4</v>
      </c>
    </row>
    <row r="131" spans="1:9" ht="12.75" customHeight="1" x14ac:dyDescent="0.2">
      <c r="A131" s="623"/>
      <c r="B131" s="632"/>
      <c r="C131" s="632"/>
      <c r="D131" s="628"/>
      <c r="E131" s="35" t="s">
        <v>135</v>
      </c>
      <c r="F131" s="35" t="s">
        <v>99</v>
      </c>
      <c r="G131" s="35">
        <v>1</v>
      </c>
      <c r="H131" s="36">
        <v>8.52</v>
      </c>
      <c r="I131" s="157">
        <f t="shared" si="2"/>
        <v>8.52</v>
      </c>
    </row>
    <row r="132" spans="1:9" ht="12.75" customHeight="1" thickBot="1" x14ac:dyDescent="0.25">
      <c r="A132" s="624"/>
      <c r="B132" s="626"/>
      <c r="C132" s="626"/>
      <c r="D132" s="629"/>
      <c r="E132" s="83" t="s">
        <v>223</v>
      </c>
      <c r="F132" s="83" t="s">
        <v>99</v>
      </c>
      <c r="G132" s="83">
        <v>1</v>
      </c>
      <c r="H132" s="84">
        <v>290</v>
      </c>
      <c r="I132" s="200">
        <f t="shared" si="2"/>
        <v>290</v>
      </c>
    </row>
    <row r="133" spans="1:9" ht="26.25" thickBot="1" x14ac:dyDescent="0.25">
      <c r="A133" s="46" t="s">
        <v>329</v>
      </c>
      <c r="B133" s="625">
        <v>19293.990000000002</v>
      </c>
      <c r="C133" s="625" t="s">
        <v>78</v>
      </c>
      <c r="D133" s="47" t="s">
        <v>330</v>
      </c>
      <c r="E133" s="47" t="s">
        <v>331</v>
      </c>
      <c r="F133" s="47" t="s">
        <v>99</v>
      </c>
      <c r="G133" s="47">
        <v>4</v>
      </c>
      <c r="H133" s="48">
        <v>7.53</v>
      </c>
      <c r="I133" s="310">
        <f t="shared" si="2"/>
        <v>30.12</v>
      </c>
    </row>
    <row r="134" spans="1:9" ht="12.75" customHeight="1" x14ac:dyDescent="0.2">
      <c r="A134" s="622" t="s">
        <v>486</v>
      </c>
      <c r="B134" s="632"/>
      <c r="C134" s="632"/>
      <c r="D134" s="627" t="s">
        <v>514</v>
      </c>
      <c r="E134" s="37" t="s">
        <v>1686</v>
      </c>
      <c r="F134" s="37" t="s">
        <v>99</v>
      </c>
      <c r="G134" s="37">
        <v>2</v>
      </c>
      <c r="H134" s="38">
        <v>55</v>
      </c>
      <c r="I134" s="39">
        <f t="shared" si="2"/>
        <v>110</v>
      </c>
    </row>
    <row r="135" spans="1:9" ht="12.75" customHeight="1" x14ac:dyDescent="0.2">
      <c r="A135" s="623"/>
      <c r="B135" s="632"/>
      <c r="C135" s="632"/>
      <c r="D135" s="628"/>
      <c r="E135" s="35" t="s">
        <v>1818</v>
      </c>
      <c r="F135" s="35" t="s">
        <v>99</v>
      </c>
      <c r="G135" s="35">
        <v>1</v>
      </c>
      <c r="H135" s="36">
        <v>27</v>
      </c>
      <c r="I135" s="157">
        <f t="shared" si="2"/>
        <v>27</v>
      </c>
    </row>
    <row r="136" spans="1:9" ht="12.75" customHeight="1" x14ac:dyDescent="0.2">
      <c r="A136" s="623"/>
      <c r="B136" s="632"/>
      <c r="C136" s="632"/>
      <c r="D136" s="628"/>
      <c r="E136" s="35" t="s">
        <v>802</v>
      </c>
      <c r="F136" s="35" t="s">
        <v>99</v>
      </c>
      <c r="G136" s="35">
        <v>2</v>
      </c>
      <c r="H136" s="36">
        <v>48</v>
      </c>
      <c r="I136" s="157">
        <f t="shared" si="2"/>
        <v>96</v>
      </c>
    </row>
    <row r="137" spans="1:9" ht="12.75" customHeight="1" x14ac:dyDescent="0.2">
      <c r="A137" s="623"/>
      <c r="B137" s="632"/>
      <c r="C137" s="632"/>
      <c r="D137" s="628"/>
      <c r="E137" s="35" t="s">
        <v>1251</v>
      </c>
      <c r="F137" s="35" t="s">
        <v>99</v>
      </c>
      <c r="G137" s="35">
        <v>1</v>
      </c>
      <c r="H137" s="36">
        <v>25</v>
      </c>
      <c r="I137" s="157">
        <f t="shared" si="2"/>
        <v>25</v>
      </c>
    </row>
    <row r="138" spans="1:9" ht="12.75" customHeight="1" x14ac:dyDescent="0.2">
      <c r="A138" s="623"/>
      <c r="B138" s="632"/>
      <c r="C138" s="632"/>
      <c r="D138" s="628"/>
      <c r="E138" s="35" t="s">
        <v>223</v>
      </c>
      <c r="F138" s="35" t="s">
        <v>99</v>
      </c>
      <c r="G138" s="35">
        <v>1</v>
      </c>
      <c r="H138" s="36">
        <v>290</v>
      </c>
      <c r="I138" s="157">
        <f t="shared" si="2"/>
        <v>290</v>
      </c>
    </row>
    <row r="139" spans="1:9" ht="12.75" customHeight="1" thickBot="1" x14ac:dyDescent="0.25">
      <c r="A139" s="624"/>
      <c r="B139" s="626"/>
      <c r="C139" s="626"/>
      <c r="D139" s="629"/>
      <c r="E139" s="83" t="s">
        <v>277</v>
      </c>
      <c r="F139" s="83" t="s">
        <v>99</v>
      </c>
      <c r="G139" s="83">
        <v>2</v>
      </c>
      <c r="H139" s="84">
        <v>27</v>
      </c>
      <c r="I139" s="200">
        <f t="shared" si="2"/>
        <v>54</v>
      </c>
    </row>
    <row r="140" spans="1:9" ht="12.75" customHeight="1" x14ac:dyDescent="0.2">
      <c r="A140" s="622" t="s">
        <v>329</v>
      </c>
      <c r="B140" s="625">
        <v>17827.43</v>
      </c>
      <c r="C140" s="625" t="s">
        <v>79</v>
      </c>
      <c r="D140" s="627" t="s">
        <v>330</v>
      </c>
      <c r="E140" s="37" t="s">
        <v>331</v>
      </c>
      <c r="F140" s="37" t="s">
        <v>99</v>
      </c>
      <c r="G140" s="37">
        <v>11</v>
      </c>
      <c r="H140" s="38">
        <v>7.53</v>
      </c>
      <c r="I140" s="39">
        <f t="shared" si="2"/>
        <v>82.83</v>
      </c>
    </row>
    <row r="141" spans="1:9" ht="12.75" customHeight="1" thickBot="1" x14ac:dyDescent="0.25">
      <c r="A141" s="624"/>
      <c r="B141" s="632"/>
      <c r="C141" s="632"/>
      <c r="D141" s="629"/>
      <c r="E141" s="83" t="s">
        <v>1907</v>
      </c>
      <c r="F141" s="83" t="s">
        <v>102</v>
      </c>
      <c r="G141" s="83">
        <v>1</v>
      </c>
      <c r="H141" s="84">
        <v>60</v>
      </c>
      <c r="I141" s="200">
        <f t="shared" si="2"/>
        <v>60</v>
      </c>
    </row>
    <row r="142" spans="1:9" ht="12.75" customHeight="1" x14ac:dyDescent="0.2">
      <c r="A142" s="622" t="s">
        <v>107</v>
      </c>
      <c r="B142" s="632"/>
      <c r="C142" s="632"/>
      <c r="D142" s="627" t="s">
        <v>108</v>
      </c>
      <c r="E142" s="37" t="s">
        <v>816</v>
      </c>
      <c r="F142" s="37" t="s">
        <v>99</v>
      </c>
      <c r="G142" s="37">
        <v>3</v>
      </c>
      <c r="H142" s="38">
        <v>420</v>
      </c>
      <c r="I142" s="39">
        <f t="shared" si="2"/>
        <v>1260</v>
      </c>
    </row>
    <row r="143" spans="1:9" ht="12.75" customHeight="1" x14ac:dyDescent="0.2">
      <c r="A143" s="623"/>
      <c r="B143" s="632"/>
      <c r="C143" s="632"/>
      <c r="D143" s="628"/>
      <c r="E143" s="35" t="s">
        <v>459</v>
      </c>
      <c r="F143" s="35" t="s">
        <v>99</v>
      </c>
      <c r="G143" s="35">
        <v>1</v>
      </c>
      <c r="H143" s="36">
        <v>140</v>
      </c>
      <c r="I143" s="157">
        <f t="shared" si="2"/>
        <v>140</v>
      </c>
    </row>
    <row r="144" spans="1:9" ht="12.75" customHeight="1" thickBot="1" x14ac:dyDescent="0.25">
      <c r="A144" s="624"/>
      <c r="B144" s="632"/>
      <c r="C144" s="632"/>
      <c r="D144" s="629"/>
      <c r="E144" s="83" t="s">
        <v>421</v>
      </c>
      <c r="F144" s="83" t="s">
        <v>99</v>
      </c>
      <c r="G144" s="83">
        <v>1</v>
      </c>
      <c r="H144" s="84">
        <v>180</v>
      </c>
      <c r="I144" s="200">
        <f t="shared" si="2"/>
        <v>180</v>
      </c>
    </row>
    <row r="145" spans="1:9" ht="26.25" thickBot="1" x14ac:dyDescent="0.25">
      <c r="A145" s="46" t="s">
        <v>2038</v>
      </c>
      <c r="B145" s="626"/>
      <c r="C145" s="626"/>
      <c r="D145" s="47" t="s">
        <v>108</v>
      </c>
      <c r="E145" s="47" t="s">
        <v>2039</v>
      </c>
      <c r="F145" s="47" t="s">
        <v>99</v>
      </c>
      <c r="G145" s="47">
        <v>1</v>
      </c>
      <c r="H145" s="48">
        <v>17</v>
      </c>
      <c r="I145" s="49">
        <f t="shared" si="2"/>
        <v>17</v>
      </c>
    </row>
    <row r="146" spans="1:9" ht="12.75" customHeight="1" x14ac:dyDescent="0.2">
      <c r="A146" s="622" t="s">
        <v>329</v>
      </c>
      <c r="B146" s="625">
        <v>19022.79</v>
      </c>
      <c r="C146" s="625" t="s">
        <v>80</v>
      </c>
      <c r="D146" s="625" t="s">
        <v>330</v>
      </c>
      <c r="E146" s="82" t="s">
        <v>331</v>
      </c>
      <c r="F146" s="82" t="s">
        <v>99</v>
      </c>
      <c r="G146" s="82">
        <v>5</v>
      </c>
      <c r="H146" s="155">
        <v>7.53</v>
      </c>
      <c r="I146" s="156">
        <f t="shared" si="2"/>
        <v>37.65</v>
      </c>
    </row>
    <row r="147" spans="1:9" ht="12.75" customHeight="1" x14ac:dyDescent="0.2">
      <c r="A147" s="623"/>
      <c r="B147" s="632"/>
      <c r="C147" s="632"/>
      <c r="D147" s="632"/>
      <c r="E147" s="15" t="s">
        <v>2109</v>
      </c>
      <c r="F147" s="15" t="s">
        <v>99</v>
      </c>
      <c r="G147" s="15">
        <v>8</v>
      </c>
      <c r="H147" s="16">
        <v>107.47</v>
      </c>
      <c r="I147" s="43">
        <f t="shared" si="2"/>
        <v>859.76</v>
      </c>
    </row>
    <row r="148" spans="1:9" ht="12.75" customHeight="1" x14ac:dyDescent="0.2">
      <c r="A148" s="623"/>
      <c r="B148" s="632"/>
      <c r="C148" s="632"/>
      <c r="D148" s="632"/>
      <c r="E148" s="15" t="s">
        <v>331</v>
      </c>
      <c r="F148" s="15" t="s">
        <v>99</v>
      </c>
      <c r="G148" s="15">
        <v>2</v>
      </c>
      <c r="H148" s="16">
        <v>17</v>
      </c>
      <c r="I148" s="43">
        <f t="shared" si="2"/>
        <v>34</v>
      </c>
    </row>
    <row r="149" spans="1:9" ht="12.75" customHeight="1" thickBot="1" x14ac:dyDescent="0.25">
      <c r="A149" s="624"/>
      <c r="B149" s="632"/>
      <c r="C149" s="632"/>
      <c r="D149" s="626"/>
      <c r="E149" s="40" t="s">
        <v>2116</v>
      </c>
      <c r="F149" s="40" t="s">
        <v>99</v>
      </c>
      <c r="G149" s="40">
        <v>24</v>
      </c>
      <c r="H149" s="41">
        <v>120</v>
      </c>
      <c r="I149" s="42">
        <f t="shared" si="2"/>
        <v>2880</v>
      </c>
    </row>
    <row r="150" spans="1:9" ht="12.75" customHeight="1" thickBot="1" x14ac:dyDescent="0.25">
      <c r="A150" s="46" t="s">
        <v>107</v>
      </c>
      <c r="B150" s="626"/>
      <c r="C150" s="626"/>
      <c r="D150" s="47" t="s">
        <v>2199</v>
      </c>
      <c r="E150" s="47" t="s">
        <v>139</v>
      </c>
      <c r="F150" s="47" t="s">
        <v>99</v>
      </c>
      <c r="G150" s="47">
        <v>1</v>
      </c>
      <c r="H150" s="48">
        <v>105.64</v>
      </c>
      <c r="I150" s="49">
        <f t="shared" si="2"/>
        <v>105.64</v>
      </c>
    </row>
    <row r="151" spans="1:9" ht="12.75" customHeight="1" thickBot="1" x14ac:dyDescent="0.25">
      <c r="A151" s="440"/>
      <c r="B151" s="85"/>
      <c r="C151" s="85" t="s">
        <v>87</v>
      </c>
      <c r="D151" s="441"/>
      <c r="E151" s="47"/>
      <c r="F151" s="47"/>
      <c r="G151" s="47"/>
      <c r="H151" s="48"/>
      <c r="I151" s="49">
        <v>1398.66</v>
      </c>
    </row>
    <row r="152" spans="1:9" ht="12.75" customHeight="1" thickBot="1" x14ac:dyDescent="0.25">
      <c r="A152" s="180"/>
      <c r="B152" s="197">
        <f>SUM(B73:B150)</f>
        <v>180317.93220000001</v>
      </c>
      <c r="C152" s="198"/>
      <c r="D152" s="197"/>
      <c r="E152" s="199"/>
      <c r="F152" s="198"/>
      <c r="G152" s="198"/>
      <c r="H152" s="197" t="s">
        <v>17</v>
      </c>
      <c r="I152" s="230">
        <f>SUM(I73:I151)</f>
        <v>19886.639999999996</v>
      </c>
    </row>
    <row r="153" spans="1:9" ht="64.5" thickBot="1" x14ac:dyDescent="0.25">
      <c r="A153" s="134" t="s">
        <v>144</v>
      </c>
      <c r="B153" s="114" t="s">
        <v>16</v>
      </c>
      <c r="C153" s="114" t="s">
        <v>5</v>
      </c>
      <c r="D153" s="114" t="s">
        <v>23</v>
      </c>
      <c r="E153" s="118" t="s">
        <v>18</v>
      </c>
      <c r="F153" s="114" t="s">
        <v>19</v>
      </c>
      <c r="G153" s="114" t="s">
        <v>10</v>
      </c>
      <c r="H153" s="114" t="s">
        <v>13</v>
      </c>
      <c r="I153" s="115" t="s">
        <v>12</v>
      </c>
    </row>
    <row r="154" spans="1:9" ht="12.75" customHeight="1" thickBot="1" x14ac:dyDescent="0.25">
      <c r="A154" s="227"/>
      <c r="B154" s="104">
        <v>2323.4367999999999</v>
      </c>
      <c r="C154" s="58" t="s">
        <v>66</v>
      </c>
      <c r="D154" s="64"/>
      <c r="E154" s="59"/>
      <c r="F154" s="59"/>
      <c r="G154" s="59"/>
      <c r="H154" s="60"/>
      <c r="I154" s="61"/>
    </row>
    <row r="155" spans="1:9" ht="12.75" customHeight="1" thickBot="1" x14ac:dyDescent="0.25">
      <c r="A155" s="227"/>
      <c r="B155" s="122">
        <v>2238.25</v>
      </c>
      <c r="C155" s="123" t="s">
        <v>67</v>
      </c>
      <c r="D155" s="124"/>
      <c r="E155" s="125"/>
      <c r="F155" s="125"/>
      <c r="G155" s="125"/>
      <c r="H155" s="126"/>
      <c r="I155" s="127"/>
    </row>
    <row r="156" spans="1:9" ht="12.75" customHeight="1" thickBot="1" x14ac:dyDescent="0.25">
      <c r="A156" s="46"/>
      <c r="B156" s="85">
        <v>2279.0700000000002</v>
      </c>
      <c r="C156" s="85" t="s">
        <v>70</v>
      </c>
      <c r="D156" s="55"/>
      <c r="E156" s="47"/>
      <c r="F156" s="47"/>
      <c r="G156" s="47"/>
      <c r="H156" s="48"/>
      <c r="I156" s="49"/>
    </row>
    <row r="157" spans="1:9" ht="12.75" customHeight="1" thickBot="1" x14ac:dyDescent="0.25">
      <c r="A157" s="227"/>
      <c r="B157" s="106">
        <v>1297.7</v>
      </c>
      <c r="C157" s="85" t="s">
        <v>72</v>
      </c>
      <c r="D157" s="86"/>
      <c r="E157" s="47"/>
      <c r="F157" s="47"/>
      <c r="G157" s="47"/>
      <c r="H157" s="48"/>
      <c r="I157" s="49"/>
    </row>
    <row r="158" spans="1:9" ht="12.75" customHeight="1" thickBot="1" x14ac:dyDescent="0.25">
      <c r="A158" s="117"/>
      <c r="B158" s="320">
        <v>2434.21</v>
      </c>
      <c r="C158" s="85" t="s">
        <v>73</v>
      </c>
      <c r="D158" s="55"/>
      <c r="E158" s="47"/>
      <c r="F158" s="47"/>
      <c r="G158" s="47"/>
      <c r="H158" s="48"/>
      <c r="I158" s="49"/>
    </row>
    <row r="159" spans="1:9" ht="12.75" customHeight="1" thickBot="1" x14ac:dyDescent="0.25">
      <c r="A159" s="227"/>
      <c r="B159" s="106">
        <v>2311.59</v>
      </c>
      <c r="C159" s="85" t="s">
        <v>74</v>
      </c>
      <c r="D159" s="86"/>
      <c r="E159" s="47"/>
      <c r="F159" s="47"/>
      <c r="G159" s="47"/>
      <c r="H159" s="48"/>
      <c r="I159" s="49"/>
    </row>
    <row r="160" spans="1:9" ht="12.75" customHeight="1" thickBot="1" x14ac:dyDescent="0.25">
      <c r="A160" s="221"/>
      <c r="B160" s="106">
        <v>1679.75</v>
      </c>
      <c r="C160" s="85" t="s">
        <v>75</v>
      </c>
      <c r="D160" s="86"/>
      <c r="E160" s="47"/>
      <c r="F160" s="47"/>
      <c r="G160" s="47"/>
      <c r="H160" s="48"/>
      <c r="I160" s="49"/>
    </row>
    <row r="161" spans="1:9" ht="12.75" customHeight="1" thickBot="1" x14ac:dyDescent="0.25">
      <c r="A161" s="221"/>
      <c r="B161" s="106">
        <v>1830.08</v>
      </c>
      <c r="C161" s="85" t="s">
        <v>76</v>
      </c>
      <c r="D161" s="86"/>
      <c r="E161" s="47"/>
      <c r="F161" s="47"/>
      <c r="G161" s="47"/>
      <c r="H161" s="48"/>
      <c r="I161" s="49"/>
    </row>
    <row r="162" spans="1:9" ht="12.75" customHeight="1" thickBot="1" x14ac:dyDescent="0.25">
      <c r="A162" s="221"/>
      <c r="B162" s="106">
        <v>2044.07</v>
      </c>
      <c r="C162" s="85" t="s">
        <v>77</v>
      </c>
      <c r="D162" s="55"/>
      <c r="E162" s="47"/>
      <c r="F162" s="47"/>
      <c r="G162" s="47"/>
      <c r="H162" s="48"/>
      <c r="I162" s="49"/>
    </row>
    <row r="163" spans="1:9" ht="12.75" customHeight="1" thickBot="1" x14ac:dyDescent="0.25">
      <c r="A163" s="221"/>
      <c r="B163" s="106">
        <v>2127.86</v>
      </c>
      <c r="C163" s="85" t="s">
        <v>78</v>
      </c>
      <c r="D163" s="86"/>
      <c r="E163" s="47"/>
      <c r="F163" s="47"/>
      <c r="G163" s="47"/>
      <c r="H163" s="48"/>
      <c r="I163" s="49"/>
    </row>
    <row r="164" spans="1:9" ht="12.75" customHeight="1" thickBot="1" x14ac:dyDescent="0.25">
      <c r="A164" s="324"/>
      <c r="B164" s="161">
        <v>2052.2199999999998</v>
      </c>
      <c r="C164" s="154" t="s">
        <v>79</v>
      </c>
      <c r="D164" s="322"/>
      <c r="E164" s="37"/>
      <c r="F164" s="37"/>
      <c r="G164" s="37"/>
      <c r="H164" s="38"/>
      <c r="I164" s="49"/>
    </row>
    <row r="165" spans="1:9" ht="12.75" customHeight="1" thickBot="1" x14ac:dyDescent="0.25">
      <c r="A165" s="221"/>
      <c r="B165" s="106">
        <v>2135.64</v>
      </c>
      <c r="C165" s="85" t="s">
        <v>80</v>
      </c>
      <c r="D165" s="86"/>
      <c r="E165" s="47"/>
      <c r="F165" s="47"/>
      <c r="G165" s="47"/>
      <c r="H165" s="48"/>
      <c r="I165" s="49"/>
    </row>
    <row r="166" spans="1:9" ht="12.75" customHeight="1" thickBot="1" x14ac:dyDescent="0.25">
      <c r="A166" s="404"/>
      <c r="B166" s="454">
        <f>SUM(B154:B165)</f>
        <v>24753.876799999998</v>
      </c>
      <c r="C166" s="458" t="s">
        <v>87</v>
      </c>
      <c r="D166" s="86"/>
      <c r="E166" s="47"/>
      <c r="F166" s="47"/>
      <c r="G166" s="47"/>
      <c r="H166" s="48"/>
      <c r="I166" s="49"/>
    </row>
    <row r="167" spans="1:9" ht="12.75" customHeight="1" thickBot="1" x14ac:dyDescent="0.25">
      <c r="A167" s="670" t="s">
        <v>106</v>
      </c>
      <c r="B167" s="106">
        <v>1292.3</v>
      </c>
      <c r="C167" s="85" t="s">
        <v>74</v>
      </c>
      <c r="D167" s="86"/>
      <c r="E167" s="47"/>
      <c r="F167" s="47"/>
      <c r="G167" s="47"/>
      <c r="H167" s="48"/>
      <c r="I167" s="49"/>
    </row>
    <row r="168" spans="1:9" ht="12.75" customHeight="1" thickBot="1" x14ac:dyDescent="0.25">
      <c r="A168" s="656"/>
      <c r="B168" s="106">
        <v>546.19000000000005</v>
      </c>
      <c r="C168" s="85" t="s">
        <v>75</v>
      </c>
      <c r="D168" s="86"/>
      <c r="E168" s="47"/>
      <c r="F168" s="47"/>
      <c r="G168" s="47"/>
      <c r="H168" s="48"/>
      <c r="I168" s="49"/>
    </row>
    <row r="169" spans="1:9" ht="12.75" customHeight="1" thickBot="1" x14ac:dyDescent="0.25">
      <c r="A169" s="656"/>
      <c r="B169" s="106">
        <v>679.49</v>
      </c>
      <c r="C169" s="85" t="s">
        <v>76</v>
      </c>
      <c r="D169" s="86"/>
      <c r="E169" s="47"/>
      <c r="F169" s="47"/>
      <c r="G169" s="47"/>
      <c r="H169" s="48"/>
      <c r="I169" s="49"/>
    </row>
    <row r="170" spans="1:9" ht="12.75" customHeight="1" thickBot="1" x14ac:dyDescent="0.25">
      <c r="A170" s="526"/>
      <c r="B170" s="454">
        <f>SUM(B167:B169)</f>
        <v>2517.98</v>
      </c>
      <c r="C170" s="458" t="s">
        <v>87</v>
      </c>
      <c r="D170" s="86"/>
      <c r="E170" s="47"/>
      <c r="F170" s="47"/>
      <c r="G170" s="47"/>
      <c r="H170" s="48"/>
      <c r="I170" s="49">
        <v>89.89</v>
      </c>
    </row>
    <row r="171" spans="1:9" ht="12.75" customHeight="1" thickBot="1" x14ac:dyDescent="0.25">
      <c r="A171" s="180"/>
      <c r="B171" s="197">
        <f>B166+B170</f>
        <v>27271.856799999998</v>
      </c>
      <c r="C171" s="198"/>
      <c r="D171" s="197"/>
      <c r="E171" s="199"/>
      <c r="F171" s="198"/>
      <c r="G171" s="198"/>
      <c r="H171" s="197" t="s">
        <v>17</v>
      </c>
      <c r="I171" s="230">
        <f>SUM(I154:I170)</f>
        <v>89.89</v>
      </c>
    </row>
    <row r="172" spans="1:9" ht="77.25" thickBot="1" x14ac:dyDescent="0.25">
      <c r="A172" s="134" t="s">
        <v>145</v>
      </c>
      <c r="B172" s="117" t="s">
        <v>16</v>
      </c>
      <c r="C172" s="131" t="s">
        <v>5</v>
      </c>
      <c r="D172" s="117" t="s">
        <v>23</v>
      </c>
      <c r="E172" s="132" t="s">
        <v>18</v>
      </c>
      <c r="F172" s="117" t="s">
        <v>19</v>
      </c>
      <c r="G172" s="131" t="s">
        <v>10</v>
      </c>
      <c r="H172" s="117" t="s">
        <v>13</v>
      </c>
      <c r="I172" s="117" t="s">
        <v>12</v>
      </c>
    </row>
    <row r="173" spans="1:9" ht="12.75" customHeight="1" thickBot="1" x14ac:dyDescent="0.25">
      <c r="A173" s="227"/>
      <c r="B173" s="106">
        <v>8683.4802</v>
      </c>
      <c r="C173" s="55" t="s">
        <v>66</v>
      </c>
      <c r="D173" s="86"/>
      <c r="E173" s="47"/>
      <c r="F173" s="47"/>
      <c r="G173" s="47"/>
      <c r="H173" s="48"/>
      <c r="I173" s="49"/>
    </row>
    <row r="174" spans="1:9" ht="12.75" customHeight="1" x14ac:dyDescent="0.2">
      <c r="A174" s="655" t="s">
        <v>103</v>
      </c>
      <c r="B174" s="672">
        <v>8900.6</v>
      </c>
      <c r="C174" s="625" t="s">
        <v>67</v>
      </c>
      <c r="D174" s="627" t="s">
        <v>108</v>
      </c>
      <c r="E174" s="82" t="s">
        <v>348</v>
      </c>
      <c r="F174" s="82" t="s">
        <v>327</v>
      </c>
      <c r="G174" s="82">
        <v>11</v>
      </c>
      <c r="H174" s="155">
        <v>210</v>
      </c>
      <c r="I174" s="156">
        <f>G174*H174</f>
        <v>2310</v>
      </c>
    </row>
    <row r="175" spans="1:9" ht="12.75" customHeight="1" x14ac:dyDescent="0.2">
      <c r="A175" s="656"/>
      <c r="B175" s="681"/>
      <c r="C175" s="632"/>
      <c r="D175" s="628"/>
      <c r="E175" s="15" t="s">
        <v>98</v>
      </c>
      <c r="F175" s="15" t="s">
        <v>99</v>
      </c>
      <c r="G175" s="15">
        <v>7</v>
      </c>
      <c r="H175" s="16">
        <v>25</v>
      </c>
      <c r="I175" s="43">
        <f>G175*H175</f>
        <v>175</v>
      </c>
    </row>
    <row r="176" spans="1:9" ht="12.75" customHeight="1" thickBot="1" x14ac:dyDescent="0.25">
      <c r="A176" s="657"/>
      <c r="B176" s="673"/>
      <c r="C176" s="626"/>
      <c r="D176" s="629"/>
      <c r="E176" s="83" t="s">
        <v>444</v>
      </c>
      <c r="F176" s="83" t="s">
        <v>327</v>
      </c>
      <c r="G176" s="83">
        <v>0.5</v>
      </c>
      <c r="H176" s="84">
        <v>755</v>
      </c>
      <c r="I176" s="200">
        <f>G176*H176</f>
        <v>377.5</v>
      </c>
    </row>
    <row r="177" spans="1:9" ht="12.75" customHeight="1" thickBot="1" x14ac:dyDescent="0.25">
      <c r="A177" s="227"/>
      <c r="B177" s="106">
        <v>9348.6</v>
      </c>
      <c r="C177" s="85" t="s">
        <v>70</v>
      </c>
      <c r="D177" s="86"/>
      <c r="E177" s="47"/>
      <c r="F177" s="47"/>
      <c r="G177" s="47"/>
      <c r="H177" s="48"/>
      <c r="I177" s="200">
        <f t="shared" ref="I177:I187" si="3">G177*H177</f>
        <v>0</v>
      </c>
    </row>
    <row r="178" spans="1:9" ht="12.75" customHeight="1" thickBot="1" x14ac:dyDescent="0.25">
      <c r="A178" s="227"/>
      <c r="B178" s="106">
        <v>8897.8799999999992</v>
      </c>
      <c r="C178" s="85" t="s">
        <v>72</v>
      </c>
      <c r="D178" s="86"/>
      <c r="E178" s="47"/>
      <c r="F178" s="47"/>
      <c r="G178" s="47"/>
      <c r="H178" s="48"/>
      <c r="I178" s="200">
        <f t="shared" si="3"/>
        <v>0</v>
      </c>
    </row>
    <row r="179" spans="1:9" ht="12.75" customHeight="1" thickBot="1" x14ac:dyDescent="0.25">
      <c r="A179" s="227"/>
      <c r="B179" s="106">
        <v>9066.2000000000007</v>
      </c>
      <c r="C179" s="85" t="s">
        <v>73</v>
      </c>
      <c r="D179" s="86"/>
      <c r="E179" s="47"/>
      <c r="F179" s="47"/>
      <c r="G179" s="47"/>
      <c r="H179" s="48"/>
      <c r="I179" s="200">
        <f t="shared" si="3"/>
        <v>0</v>
      </c>
    </row>
    <row r="180" spans="1:9" ht="12.75" customHeight="1" thickBot="1" x14ac:dyDescent="0.25">
      <c r="A180" s="227"/>
      <c r="B180" s="106">
        <v>10433.26</v>
      </c>
      <c r="C180" s="85" t="s">
        <v>74</v>
      </c>
      <c r="D180" s="86"/>
      <c r="E180" s="47"/>
      <c r="F180" s="47"/>
      <c r="G180" s="47"/>
      <c r="H180" s="48"/>
      <c r="I180" s="200">
        <f t="shared" si="3"/>
        <v>0</v>
      </c>
    </row>
    <row r="181" spans="1:9" ht="12.75" customHeight="1" thickBot="1" x14ac:dyDescent="0.25">
      <c r="A181" s="227"/>
      <c r="B181" s="106">
        <v>7075.4</v>
      </c>
      <c r="C181" s="85" t="s">
        <v>75</v>
      </c>
      <c r="D181" s="86"/>
      <c r="E181" s="47"/>
      <c r="F181" s="47"/>
      <c r="G181" s="47"/>
      <c r="H181" s="48"/>
      <c r="I181" s="200">
        <f t="shared" si="3"/>
        <v>0</v>
      </c>
    </row>
    <row r="182" spans="1:9" ht="12.75" customHeight="1" x14ac:dyDescent="0.2">
      <c r="A182" s="655" t="s">
        <v>103</v>
      </c>
      <c r="B182" s="672">
        <v>8731.2199999999993</v>
      </c>
      <c r="C182" s="625" t="s">
        <v>76</v>
      </c>
      <c r="D182" s="658"/>
      <c r="E182" s="37" t="s">
        <v>444</v>
      </c>
      <c r="F182" s="37" t="s">
        <v>327</v>
      </c>
      <c r="G182" s="37">
        <v>0.5</v>
      </c>
      <c r="H182" s="38">
        <v>755</v>
      </c>
      <c r="I182" s="39">
        <f>G182*H182</f>
        <v>377.5</v>
      </c>
    </row>
    <row r="183" spans="1:9" ht="12.75" customHeight="1" thickBot="1" x14ac:dyDescent="0.25">
      <c r="A183" s="657"/>
      <c r="B183" s="673"/>
      <c r="C183" s="626"/>
      <c r="D183" s="659"/>
      <c r="E183" s="83" t="s">
        <v>447</v>
      </c>
      <c r="F183" s="83" t="s">
        <v>99</v>
      </c>
      <c r="G183" s="83">
        <v>2</v>
      </c>
      <c r="H183" s="84">
        <v>26</v>
      </c>
      <c r="I183" s="200">
        <f>G183*H183</f>
        <v>52</v>
      </c>
    </row>
    <row r="184" spans="1:9" ht="12.75" customHeight="1" thickBot="1" x14ac:dyDescent="0.25">
      <c r="A184" s="227"/>
      <c r="B184" s="106">
        <v>8859.7800000000007</v>
      </c>
      <c r="C184" s="85" t="s">
        <v>77</v>
      </c>
      <c r="D184" s="86"/>
      <c r="E184" s="47"/>
      <c r="F184" s="47"/>
      <c r="G184" s="47"/>
      <c r="H184" s="48"/>
      <c r="I184" s="200">
        <f t="shared" si="3"/>
        <v>0</v>
      </c>
    </row>
    <row r="185" spans="1:9" ht="12.75" customHeight="1" thickBot="1" x14ac:dyDescent="0.25">
      <c r="A185" s="227"/>
      <c r="B185" s="106">
        <v>9485.0499999999993</v>
      </c>
      <c r="C185" s="85" t="s">
        <v>78</v>
      </c>
      <c r="D185" s="86"/>
      <c r="E185" s="47"/>
      <c r="F185" s="47"/>
      <c r="G185" s="47"/>
      <c r="H185" s="48"/>
      <c r="I185" s="200">
        <f t="shared" si="3"/>
        <v>0</v>
      </c>
    </row>
    <row r="186" spans="1:9" ht="12.75" customHeight="1" thickBot="1" x14ac:dyDescent="0.25">
      <c r="A186" s="227"/>
      <c r="B186" s="106">
        <v>9114.08</v>
      </c>
      <c r="C186" s="85" t="s">
        <v>79</v>
      </c>
      <c r="D186" s="86"/>
      <c r="E186" s="47"/>
      <c r="F186" s="47"/>
      <c r="G186" s="47"/>
      <c r="H186" s="48"/>
      <c r="I186" s="200">
        <f t="shared" si="3"/>
        <v>0</v>
      </c>
    </row>
    <row r="187" spans="1:9" ht="12.75" customHeight="1" thickBot="1" x14ac:dyDescent="0.25">
      <c r="A187" s="227"/>
      <c r="B187" s="106">
        <v>9224.35</v>
      </c>
      <c r="C187" s="85" t="s">
        <v>80</v>
      </c>
      <c r="D187" s="86"/>
      <c r="E187" s="47"/>
      <c r="F187" s="47"/>
      <c r="G187" s="47"/>
      <c r="H187" s="48"/>
      <c r="I187" s="200">
        <f t="shared" si="3"/>
        <v>0</v>
      </c>
    </row>
    <row r="188" spans="1:9" ht="12.75" customHeight="1" thickBot="1" x14ac:dyDescent="0.25">
      <c r="A188" s="227"/>
      <c r="B188" s="106"/>
      <c r="C188" s="167" t="s">
        <v>87</v>
      </c>
      <c r="D188" s="86"/>
      <c r="E188" s="47"/>
      <c r="F188" s="47"/>
      <c r="G188" s="47"/>
      <c r="H188" s="48"/>
      <c r="I188" s="200">
        <v>1635.42</v>
      </c>
    </row>
    <row r="189" spans="1:9" ht="13.5" thickBot="1" x14ac:dyDescent="0.25">
      <c r="A189" s="180"/>
      <c r="B189" s="197">
        <f>SUM(B173:B188)</f>
        <v>107819.90020000002</v>
      </c>
      <c r="C189" s="198"/>
      <c r="D189" s="197"/>
      <c r="E189" s="199"/>
      <c r="F189" s="198"/>
      <c r="G189" s="198"/>
      <c r="H189" s="197" t="s">
        <v>17</v>
      </c>
      <c r="I189" s="230">
        <f>SUM(I173:I188)</f>
        <v>4927.42</v>
      </c>
    </row>
    <row r="190" spans="1:9" ht="26.25" thickBot="1" x14ac:dyDescent="0.25">
      <c r="A190" s="46" t="s">
        <v>8</v>
      </c>
      <c r="B190" s="114" t="s">
        <v>16</v>
      </c>
      <c r="C190" s="114" t="s">
        <v>5</v>
      </c>
      <c r="D190" s="114" t="s">
        <v>23</v>
      </c>
      <c r="E190" s="118" t="s">
        <v>18</v>
      </c>
      <c r="F190" s="114" t="s">
        <v>19</v>
      </c>
      <c r="G190" s="114" t="s">
        <v>10</v>
      </c>
      <c r="H190" s="114" t="s">
        <v>13</v>
      </c>
      <c r="I190" s="115" t="s">
        <v>12</v>
      </c>
    </row>
    <row r="191" spans="1:9" ht="12.75" customHeight="1" x14ac:dyDescent="0.2">
      <c r="A191" s="623" t="s">
        <v>82</v>
      </c>
      <c r="B191" s="33"/>
      <c r="C191" s="33" t="s">
        <v>66</v>
      </c>
      <c r="D191" s="34"/>
      <c r="E191" s="35"/>
      <c r="F191" s="35" t="s">
        <v>83</v>
      </c>
      <c r="G191" s="35">
        <v>850</v>
      </c>
      <c r="H191" s="16">
        <v>4.8099999999999996</v>
      </c>
      <c r="I191" s="157">
        <f>G191*H191</f>
        <v>4088.4999999999995</v>
      </c>
    </row>
    <row r="192" spans="1:9" ht="12.75" customHeight="1" x14ac:dyDescent="0.2">
      <c r="A192" s="623"/>
      <c r="B192" s="13"/>
      <c r="C192" s="13" t="s">
        <v>67</v>
      </c>
      <c r="D192" s="14"/>
      <c r="E192" s="15"/>
      <c r="F192" s="15" t="s">
        <v>83</v>
      </c>
      <c r="G192" s="15">
        <v>600</v>
      </c>
      <c r="H192" s="16">
        <v>4.8099999999999996</v>
      </c>
      <c r="I192" s="43">
        <f t="shared" ref="I192:I199" si="4">G192*H192</f>
        <v>2885.9999999999995</v>
      </c>
    </row>
    <row r="193" spans="1:9" x14ac:dyDescent="0.2">
      <c r="A193" s="623"/>
      <c r="B193" s="13"/>
      <c r="C193" s="13" t="s">
        <v>70</v>
      </c>
      <c r="D193" s="14"/>
      <c r="E193" s="15"/>
      <c r="F193" s="15" t="s">
        <v>83</v>
      </c>
      <c r="G193" s="15">
        <v>820</v>
      </c>
      <c r="H193" s="16">
        <v>4.8099999999999996</v>
      </c>
      <c r="I193" s="43">
        <f t="shared" si="4"/>
        <v>3944.2</v>
      </c>
    </row>
    <row r="194" spans="1:9" ht="12.75" customHeight="1" x14ac:dyDescent="0.2">
      <c r="A194" s="623"/>
      <c r="B194" s="13"/>
      <c r="C194" s="13" t="s">
        <v>72</v>
      </c>
      <c r="D194" s="14"/>
      <c r="E194" s="15"/>
      <c r="F194" s="15" t="s">
        <v>83</v>
      </c>
      <c r="G194" s="15">
        <v>680</v>
      </c>
      <c r="H194" s="16">
        <v>4.8099999999999996</v>
      </c>
      <c r="I194" s="43">
        <f t="shared" si="4"/>
        <v>3270.7999999999997</v>
      </c>
    </row>
    <row r="195" spans="1:9" x14ac:dyDescent="0.2">
      <c r="A195" s="623"/>
      <c r="B195" s="13"/>
      <c r="C195" s="13" t="s">
        <v>73</v>
      </c>
      <c r="D195" s="14"/>
      <c r="E195" s="15"/>
      <c r="F195" s="15" t="s">
        <v>83</v>
      </c>
      <c r="G195" s="15">
        <v>820</v>
      </c>
      <c r="H195" s="16">
        <v>4.8099999999999996</v>
      </c>
      <c r="I195" s="43">
        <f t="shared" si="4"/>
        <v>3944.2</v>
      </c>
    </row>
    <row r="196" spans="1:9" ht="12.75" customHeight="1" x14ac:dyDescent="0.2">
      <c r="A196" s="623"/>
      <c r="B196" s="13"/>
      <c r="C196" s="13" t="s">
        <v>74</v>
      </c>
      <c r="D196" s="14"/>
      <c r="E196" s="15"/>
      <c r="F196" s="15" t="s">
        <v>83</v>
      </c>
      <c r="G196" s="15">
        <v>690</v>
      </c>
      <c r="H196" s="16">
        <v>4.8099999999999996</v>
      </c>
      <c r="I196" s="43">
        <f t="shared" si="4"/>
        <v>3318.8999999999996</v>
      </c>
    </row>
    <row r="197" spans="1:9" ht="12.75" customHeight="1" x14ac:dyDescent="0.2">
      <c r="A197" s="623"/>
      <c r="B197" s="13"/>
      <c r="C197" s="13" t="s">
        <v>75</v>
      </c>
      <c r="D197" s="14"/>
      <c r="E197" s="15"/>
      <c r="F197" s="15" t="s">
        <v>83</v>
      </c>
      <c r="G197" s="15">
        <v>850</v>
      </c>
      <c r="H197" s="16">
        <v>5.04</v>
      </c>
      <c r="I197" s="43">
        <f t="shared" si="4"/>
        <v>4284</v>
      </c>
    </row>
    <row r="198" spans="1:9" ht="12.75" customHeight="1" x14ac:dyDescent="0.2">
      <c r="A198" s="623"/>
      <c r="B198" s="13"/>
      <c r="C198" s="13" t="s">
        <v>76</v>
      </c>
      <c r="D198" s="14"/>
      <c r="E198" s="15"/>
      <c r="F198" s="15" t="s">
        <v>83</v>
      </c>
      <c r="G198" s="15">
        <v>860</v>
      </c>
      <c r="H198" s="16">
        <v>5.04</v>
      </c>
      <c r="I198" s="43">
        <f t="shared" si="4"/>
        <v>4334.3999999999996</v>
      </c>
    </row>
    <row r="199" spans="1:9" ht="12.75" customHeight="1" x14ac:dyDescent="0.2">
      <c r="A199" s="623"/>
      <c r="B199" s="13"/>
      <c r="C199" s="13" t="s">
        <v>77</v>
      </c>
      <c r="D199" s="14"/>
      <c r="E199" s="15"/>
      <c r="F199" s="15" t="s">
        <v>83</v>
      </c>
      <c r="G199" s="15">
        <v>840</v>
      </c>
      <c r="H199" s="16">
        <v>5.04</v>
      </c>
      <c r="I199" s="43">
        <f t="shared" si="4"/>
        <v>4233.6000000000004</v>
      </c>
    </row>
    <row r="200" spans="1:9" ht="12.75" customHeight="1" x14ac:dyDescent="0.2">
      <c r="A200" s="623"/>
      <c r="B200" s="13"/>
      <c r="C200" s="13" t="s">
        <v>78</v>
      </c>
      <c r="D200" s="14"/>
      <c r="E200" s="15"/>
      <c r="F200" s="15" t="s">
        <v>83</v>
      </c>
      <c r="G200" s="15">
        <v>835</v>
      </c>
      <c r="H200" s="16">
        <v>5.04</v>
      </c>
      <c r="I200" s="43">
        <f>G200*H200</f>
        <v>4208.3999999999996</v>
      </c>
    </row>
    <row r="201" spans="1:9" ht="12.75" customHeight="1" x14ac:dyDescent="0.2">
      <c r="A201" s="623"/>
      <c r="B201" s="13"/>
      <c r="C201" s="13" t="s">
        <v>79</v>
      </c>
      <c r="D201" s="14"/>
      <c r="E201" s="15"/>
      <c r="F201" s="15" t="s">
        <v>83</v>
      </c>
      <c r="G201" s="15">
        <v>535</v>
      </c>
      <c r="H201" s="16">
        <v>5.04</v>
      </c>
      <c r="I201" s="43">
        <f>G201*H201</f>
        <v>2696.4</v>
      </c>
    </row>
    <row r="202" spans="1:9" ht="12.75" customHeight="1" x14ac:dyDescent="0.2">
      <c r="A202" s="623"/>
      <c r="B202" s="13"/>
      <c r="C202" s="13" t="s">
        <v>80</v>
      </c>
      <c r="D202" s="14"/>
      <c r="E202" s="15"/>
      <c r="F202" s="15" t="s">
        <v>83</v>
      </c>
      <c r="G202" s="15">
        <v>565</v>
      </c>
      <c r="H202" s="16">
        <v>5.04</v>
      </c>
      <c r="I202" s="43">
        <f>G202*H202</f>
        <v>2847.6</v>
      </c>
    </row>
    <row r="203" spans="1:9" ht="12.75" customHeight="1" x14ac:dyDescent="0.2">
      <c r="A203" s="704"/>
      <c r="B203" s="13"/>
      <c r="C203" s="244" t="s">
        <v>87</v>
      </c>
      <c r="D203" s="14"/>
      <c r="E203" s="15"/>
      <c r="F203" s="15" t="s">
        <v>83</v>
      </c>
      <c r="G203" s="15">
        <f>SUM(G191:G202)</f>
        <v>8945</v>
      </c>
      <c r="H203" s="16"/>
      <c r="I203" s="243">
        <f>SUM(I191:I202)</f>
        <v>44057</v>
      </c>
    </row>
    <row r="204" spans="1:9" ht="40.15" customHeight="1" x14ac:dyDescent="0.2">
      <c r="A204" s="652" t="s">
        <v>2272</v>
      </c>
      <c r="B204" s="71"/>
      <c r="C204" s="13" t="s">
        <v>2273</v>
      </c>
      <c r="D204" s="72"/>
      <c r="E204" s="73"/>
      <c r="F204" s="15"/>
      <c r="G204" s="327"/>
      <c r="H204" s="74"/>
      <c r="I204" s="598">
        <v>268.8</v>
      </c>
    </row>
    <row r="205" spans="1:9" ht="25.9" customHeight="1" x14ac:dyDescent="0.2">
      <c r="A205" s="653"/>
      <c r="B205" s="71"/>
      <c r="C205" s="13" t="s">
        <v>2274</v>
      </c>
      <c r="D205" s="72"/>
      <c r="E205" s="73"/>
      <c r="F205" s="15"/>
      <c r="G205" s="327"/>
      <c r="H205" s="74"/>
      <c r="I205" s="598">
        <v>276.72000000000003</v>
      </c>
    </row>
    <row r="206" spans="1:9" ht="33.6" customHeight="1" x14ac:dyDescent="0.2">
      <c r="A206" s="654"/>
      <c r="B206" s="412"/>
      <c r="C206" s="244" t="s">
        <v>87</v>
      </c>
      <c r="D206" s="72"/>
      <c r="E206" s="73"/>
      <c r="F206" s="15"/>
      <c r="G206" s="327"/>
      <c r="H206" s="74"/>
      <c r="I206" s="241">
        <f>SUM(I204:I205)</f>
        <v>545.52</v>
      </c>
    </row>
    <row r="207" spans="1:9" ht="28.9" customHeight="1" x14ac:dyDescent="0.2">
      <c r="A207" s="652" t="s">
        <v>2271</v>
      </c>
      <c r="B207" s="71"/>
      <c r="C207" s="33" t="s">
        <v>2273</v>
      </c>
      <c r="D207" s="72"/>
      <c r="E207" s="73"/>
      <c r="F207" s="15"/>
      <c r="G207" s="327"/>
      <c r="H207" s="74"/>
      <c r="I207" s="598">
        <v>1792.46</v>
      </c>
    </row>
    <row r="208" spans="1:9" ht="35.450000000000003" customHeight="1" x14ac:dyDescent="0.2">
      <c r="A208" s="653"/>
      <c r="B208" s="71"/>
      <c r="C208" s="71" t="s">
        <v>2274</v>
      </c>
      <c r="D208" s="72"/>
      <c r="E208" s="73"/>
      <c r="F208" s="15"/>
      <c r="G208" s="327"/>
      <c r="H208" s="74"/>
      <c r="I208" s="598">
        <v>1753.08</v>
      </c>
    </row>
    <row r="209" spans="1:255" ht="28.9" customHeight="1" x14ac:dyDescent="0.2">
      <c r="A209" s="654"/>
      <c r="B209" s="71"/>
      <c r="C209" s="412" t="s">
        <v>87</v>
      </c>
      <c r="D209" s="72"/>
      <c r="E209" s="73"/>
      <c r="F209" s="73"/>
      <c r="G209" s="327"/>
      <c r="H209" s="74"/>
      <c r="I209" s="241">
        <f>SUM(I207:I208)</f>
        <v>3545.54</v>
      </c>
    </row>
    <row r="210" spans="1:255" ht="25.5" x14ac:dyDescent="0.2">
      <c r="A210" s="221" t="s">
        <v>2270</v>
      </c>
      <c r="B210" s="13"/>
      <c r="C210" s="244" t="s">
        <v>87</v>
      </c>
      <c r="D210" s="14"/>
      <c r="E210" s="15"/>
      <c r="F210" s="15"/>
      <c r="G210" s="15"/>
      <c r="H210" s="16"/>
      <c r="I210" s="243">
        <v>149061.49</v>
      </c>
    </row>
    <row r="211" spans="1:255" ht="12.75" customHeight="1" x14ac:dyDescent="0.2">
      <c r="A211" s="221" t="s">
        <v>84</v>
      </c>
      <c r="B211" s="13"/>
      <c r="C211" s="244" t="s">
        <v>87</v>
      </c>
      <c r="D211" s="14"/>
      <c r="E211" s="15"/>
      <c r="F211" s="15"/>
      <c r="G211" s="15"/>
      <c r="H211" s="16"/>
      <c r="I211" s="243">
        <v>11190.17</v>
      </c>
    </row>
    <row r="212" spans="1:255" ht="12.75" customHeight="1" x14ac:dyDescent="0.2">
      <c r="A212" s="221" t="s">
        <v>86</v>
      </c>
      <c r="B212" s="13"/>
      <c r="C212" s="244" t="s">
        <v>87</v>
      </c>
      <c r="D212" s="14"/>
      <c r="E212" s="15"/>
      <c r="F212" s="15"/>
      <c r="G212" s="15"/>
      <c r="H212" s="16"/>
      <c r="I212" s="243">
        <v>10205.120000000001</v>
      </c>
    </row>
    <row r="213" spans="1:255" ht="12.75" customHeight="1" x14ac:dyDescent="0.2">
      <c r="A213" s="219" t="s">
        <v>88</v>
      </c>
      <c r="B213" s="13"/>
      <c r="C213" s="244" t="s">
        <v>87</v>
      </c>
      <c r="D213" s="14"/>
      <c r="E213" s="15"/>
      <c r="F213" s="15"/>
      <c r="G213" s="15"/>
      <c r="H213" s="16"/>
      <c r="I213" s="243">
        <v>7486.38</v>
      </c>
    </row>
    <row r="214" spans="1:255" ht="12.75" customHeight="1" thickBot="1" x14ac:dyDescent="0.25">
      <c r="A214" s="219"/>
      <c r="B214" s="109"/>
      <c r="C214" s="109"/>
      <c r="D214" s="108"/>
      <c r="E214" s="110"/>
      <c r="F214" s="109"/>
      <c r="G214" s="109"/>
      <c r="H214" s="108" t="s">
        <v>17</v>
      </c>
      <c r="I214" s="232">
        <f>I203+I206+I209+I210+I211+I212+I213</f>
        <v>226091.22</v>
      </c>
    </row>
    <row r="215" spans="1:255" s="45" customFormat="1" ht="73.900000000000006" customHeight="1" thickBot="1" x14ac:dyDescent="0.25">
      <c r="A215" s="117" t="s">
        <v>95</v>
      </c>
      <c r="B215" s="114" t="s">
        <v>16</v>
      </c>
      <c r="C215" s="114" t="s">
        <v>5</v>
      </c>
      <c r="D215" s="114" t="s">
        <v>23</v>
      </c>
      <c r="E215" s="118" t="s">
        <v>18</v>
      </c>
      <c r="F215" s="114" t="s">
        <v>19</v>
      </c>
      <c r="G215" s="114" t="s">
        <v>10</v>
      </c>
      <c r="H215" s="114" t="s">
        <v>13</v>
      </c>
      <c r="I215" s="115" t="s">
        <v>12</v>
      </c>
      <c r="J215" s="56"/>
      <c r="K215" s="56"/>
      <c r="L215" s="56"/>
      <c r="M215" s="56"/>
      <c r="N215" s="56"/>
      <c r="O215" s="56"/>
      <c r="P215" s="56"/>
      <c r="Q215" s="56"/>
      <c r="R215" s="56"/>
      <c r="T215" s="56"/>
      <c r="U215" s="56"/>
      <c r="V215" s="56"/>
      <c r="W215" s="56"/>
      <c r="X215" s="56"/>
      <c r="Y215" s="56"/>
      <c r="Z215" s="56"/>
      <c r="AA215" s="56"/>
      <c r="AB215" s="56"/>
      <c r="AD215" s="56"/>
      <c r="AE215" s="56"/>
      <c r="AF215" s="56"/>
      <c r="AG215" s="56"/>
      <c r="AH215" s="56"/>
      <c r="AI215" s="56"/>
      <c r="AJ215" s="56"/>
      <c r="AK215" s="56"/>
      <c r="AL215" s="56"/>
      <c r="AN215" s="56"/>
      <c r="AO215" s="56"/>
      <c r="AP215" s="56"/>
      <c r="AQ215" s="56"/>
      <c r="AR215" s="56"/>
      <c r="AS215" s="56"/>
      <c r="AT215" s="56"/>
      <c r="AU215" s="56"/>
      <c r="AV215" s="56"/>
      <c r="AX215" s="56"/>
      <c r="AY215" s="56"/>
      <c r="AZ215" s="56"/>
      <c r="BA215" s="56"/>
      <c r="BB215" s="56"/>
      <c r="BC215" s="56"/>
      <c r="BD215" s="56"/>
      <c r="BE215" s="56"/>
      <c r="BF215" s="56"/>
      <c r="BH215" s="56"/>
      <c r="BI215" s="56"/>
      <c r="BJ215" s="56"/>
      <c r="BK215" s="56"/>
      <c r="BL215" s="56"/>
      <c r="BM215" s="56"/>
      <c r="BN215" s="56"/>
      <c r="BO215" s="56"/>
      <c r="BP215" s="56"/>
      <c r="BR215" s="56"/>
      <c r="BS215" s="56"/>
      <c r="BT215" s="56"/>
      <c r="BU215" s="56"/>
      <c r="BV215" s="56"/>
      <c r="BW215" s="56"/>
      <c r="BX215" s="56"/>
      <c r="BY215" s="56"/>
      <c r="BZ215" s="56"/>
      <c r="CB215" s="56"/>
      <c r="CC215" s="56"/>
      <c r="CD215" s="56"/>
      <c r="CE215" s="56"/>
      <c r="CF215" s="56"/>
      <c r="CG215" s="56"/>
      <c r="CH215" s="56"/>
      <c r="CI215" s="56"/>
      <c r="CJ215" s="56"/>
      <c r="CL215" s="56"/>
      <c r="CM215" s="56"/>
      <c r="CN215" s="56"/>
      <c r="CO215" s="56"/>
      <c r="CP215" s="56"/>
      <c r="CQ215" s="56"/>
      <c r="CR215" s="56"/>
      <c r="CS215" s="56"/>
      <c r="CT215" s="56"/>
      <c r="CV215" s="56"/>
      <c r="CW215" s="56"/>
      <c r="CX215" s="56"/>
      <c r="CY215" s="56"/>
      <c r="CZ215" s="56"/>
      <c r="DA215" s="56"/>
      <c r="DB215" s="56"/>
      <c r="DC215" s="56"/>
      <c r="DD215" s="56"/>
      <c r="DF215" s="56"/>
      <c r="DG215" s="56"/>
      <c r="DH215" s="56"/>
      <c r="DI215" s="56"/>
      <c r="DJ215" s="56"/>
      <c r="DK215" s="56"/>
      <c r="DL215" s="56"/>
      <c r="DM215" s="56"/>
      <c r="DN215" s="56"/>
      <c r="DP215" s="56"/>
      <c r="DQ215" s="56"/>
      <c r="DR215" s="56"/>
      <c r="DS215" s="56"/>
      <c r="DT215" s="56"/>
      <c r="DU215" s="56"/>
      <c r="DV215" s="56"/>
      <c r="DW215" s="56"/>
      <c r="DX215" s="56"/>
      <c r="DZ215" s="56"/>
      <c r="EA215" s="56"/>
      <c r="EB215" s="56"/>
      <c r="EC215" s="56"/>
      <c r="ED215" s="56"/>
      <c r="EE215" s="56"/>
      <c r="EF215" s="56"/>
      <c r="EG215" s="56"/>
      <c r="EH215" s="56"/>
      <c r="EJ215" s="56"/>
      <c r="EK215" s="56"/>
      <c r="EL215" s="56"/>
      <c r="EM215" s="56"/>
      <c r="EN215" s="56"/>
      <c r="EO215" s="56"/>
      <c r="EP215" s="56"/>
      <c r="EQ215" s="56"/>
      <c r="ER215" s="56"/>
      <c r="ET215" s="56"/>
      <c r="EU215" s="56"/>
      <c r="EV215" s="56"/>
      <c r="EW215" s="56"/>
      <c r="EX215" s="56"/>
      <c r="EY215" s="56"/>
      <c r="EZ215" s="56"/>
      <c r="FA215" s="56"/>
      <c r="FB215" s="56"/>
      <c r="FD215" s="56"/>
      <c r="FE215" s="56"/>
      <c r="FF215" s="56"/>
      <c r="FG215" s="56"/>
      <c r="FH215" s="56"/>
      <c r="FI215" s="56"/>
      <c r="FJ215" s="56"/>
      <c r="FK215" s="56"/>
      <c r="FL215" s="56"/>
      <c r="FN215" s="56"/>
      <c r="FO215" s="56"/>
      <c r="FP215" s="56"/>
      <c r="FQ215" s="56"/>
      <c r="FR215" s="56"/>
      <c r="FS215" s="56"/>
      <c r="FT215" s="56"/>
      <c r="FU215" s="56"/>
      <c r="FV215" s="56"/>
      <c r="FX215" s="56"/>
      <c r="FY215" s="56"/>
      <c r="FZ215" s="56"/>
      <c r="GA215" s="56"/>
      <c r="GB215" s="56"/>
      <c r="GC215" s="56"/>
      <c r="GD215" s="56"/>
      <c r="GE215" s="56"/>
      <c r="GF215" s="56"/>
      <c r="GH215" s="56"/>
      <c r="GI215" s="56"/>
      <c r="GJ215" s="56"/>
      <c r="GK215" s="56"/>
      <c r="GL215" s="56"/>
      <c r="GM215" s="56"/>
      <c r="GN215" s="56"/>
      <c r="GO215" s="56"/>
      <c r="GP215" s="56"/>
      <c r="GR215" s="56"/>
      <c r="GS215" s="56"/>
      <c r="GT215" s="56"/>
      <c r="GU215" s="56"/>
      <c r="GV215" s="56"/>
      <c r="GW215" s="56"/>
      <c r="GX215" s="56"/>
      <c r="GY215" s="56"/>
      <c r="GZ215" s="56"/>
      <c r="HB215" s="56"/>
      <c r="HC215" s="56"/>
      <c r="HD215" s="56"/>
      <c r="HE215" s="56"/>
      <c r="HF215" s="56"/>
      <c r="HG215" s="56"/>
      <c r="HH215" s="56"/>
      <c r="HI215" s="56"/>
      <c r="HJ215" s="56"/>
      <c r="HL215" s="56"/>
      <c r="HM215" s="56"/>
      <c r="HN215" s="56"/>
      <c r="HO215" s="56"/>
      <c r="HP215" s="56"/>
      <c r="HQ215" s="56"/>
      <c r="HR215" s="56"/>
      <c r="HS215" s="56"/>
      <c r="HT215" s="56"/>
      <c r="HV215" s="56"/>
      <c r="HW215" s="56"/>
      <c r="HX215" s="56"/>
      <c r="HY215" s="56"/>
      <c r="HZ215" s="56"/>
      <c r="IA215" s="56"/>
      <c r="IB215" s="56"/>
      <c r="IC215" s="56"/>
      <c r="ID215" s="56"/>
      <c r="IF215" s="56"/>
      <c r="IG215" s="56"/>
      <c r="IH215" s="56"/>
      <c r="II215" s="56"/>
      <c r="IJ215" s="56"/>
      <c r="IK215" s="56"/>
      <c r="IL215" s="56"/>
      <c r="IM215" s="56"/>
      <c r="IN215" s="56"/>
      <c r="IP215" s="56"/>
      <c r="IQ215" s="56"/>
      <c r="IR215" s="56"/>
      <c r="IS215" s="56"/>
      <c r="IT215" s="56"/>
      <c r="IU215" s="56"/>
    </row>
    <row r="216" spans="1:255" ht="12.75" customHeight="1" thickBot="1" x14ac:dyDescent="0.25">
      <c r="A216" s="227"/>
      <c r="B216" s="104">
        <v>3642.1441810000001</v>
      </c>
      <c r="C216" s="58" t="s">
        <v>66</v>
      </c>
      <c r="D216" s="64"/>
      <c r="E216" s="59"/>
      <c r="F216" s="59"/>
      <c r="G216" s="59"/>
      <c r="H216" s="60"/>
      <c r="I216" s="61"/>
      <c r="J216" s="56"/>
      <c r="K216" s="56"/>
      <c r="L216" s="56"/>
      <c r="M216" s="56"/>
      <c r="N216" s="56"/>
      <c r="O216" s="56"/>
      <c r="P216" s="56"/>
      <c r="Q216" s="56"/>
      <c r="R216" s="56"/>
      <c r="T216" s="56"/>
      <c r="U216" s="56"/>
      <c r="V216" s="56"/>
      <c r="W216" s="56"/>
      <c r="X216" s="56"/>
      <c r="Y216" s="56"/>
      <c r="Z216" s="56"/>
      <c r="AA216" s="56"/>
      <c r="AB216" s="56"/>
      <c r="AD216" s="56"/>
      <c r="AE216" s="56"/>
      <c r="AF216" s="56"/>
      <c r="AG216" s="56"/>
      <c r="AH216" s="56"/>
      <c r="AI216" s="56"/>
      <c r="AJ216" s="56"/>
      <c r="AK216" s="56"/>
      <c r="AL216" s="56"/>
      <c r="AN216" s="56"/>
      <c r="AO216" s="56"/>
      <c r="AP216" s="56"/>
      <c r="AQ216" s="56"/>
      <c r="AR216" s="56"/>
      <c r="AS216" s="56"/>
      <c r="AT216" s="56"/>
      <c r="AU216" s="56"/>
      <c r="AV216" s="56"/>
      <c r="AX216" s="56"/>
      <c r="AY216" s="56"/>
      <c r="AZ216" s="56"/>
      <c r="BA216" s="56"/>
      <c r="BB216" s="56"/>
      <c r="BC216" s="56"/>
      <c r="BD216" s="56"/>
      <c r="BE216" s="56"/>
      <c r="BF216" s="56"/>
      <c r="BH216" s="56"/>
      <c r="BI216" s="56"/>
      <c r="BJ216" s="56"/>
      <c r="BK216" s="56"/>
      <c r="BL216" s="56"/>
      <c r="BM216" s="56"/>
      <c r="BN216" s="56"/>
      <c r="BO216" s="56"/>
      <c r="BP216" s="56"/>
      <c r="BR216" s="56"/>
      <c r="BS216" s="56"/>
      <c r="BT216" s="56"/>
      <c r="BU216" s="56"/>
      <c r="BV216" s="56"/>
      <c r="BW216" s="56"/>
      <c r="BX216" s="56"/>
      <c r="BY216" s="56"/>
      <c r="BZ216" s="56"/>
      <c r="CB216" s="56"/>
      <c r="CC216" s="56"/>
      <c r="CD216" s="56"/>
      <c r="CE216" s="56"/>
      <c r="CF216" s="56"/>
      <c r="CG216" s="56"/>
      <c r="CH216" s="56"/>
      <c r="CI216" s="56"/>
      <c r="CJ216" s="56"/>
      <c r="CL216" s="56"/>
      <c r="CM216" s="56"/>
      <c r="CN216" s="56"/>
      <c r="CO216" s="56"/>
      <c r="CP216" s="56"/>
      <c r="CQ216" s="56"/>
      <c r="CR216" s="56"/>
      <c r="CS216" s="56"/>
      <c r="CT216" s="56"/>
      <c r="CV216" s="56"/>
      <c r="CW216" s="56"/>
      <c r="CX216" s="56"/>
      <c r="CY216" s="56"/>
      <c r="CZ216" s="56"/>
      <c r="DA216" s="56"/>
      <c r="DB216" s="56"/>
      <c r="DC216" s="56"/>
      <c r="DD216" s="56"/>
      <c r="DF216" s="56"/>
      <c r="DG216" s="56"/>
      <c r="DH216" s="56"/>
      <c r="DI216" s="56"/>
      <c r="DJ216" s="56"/>
      <c r="DK216" s="56"/>
      <c r="DL216" s="56"/>
      <c r="DM216" s="56"/>
      <c r="DN216" s="56"/>
      <c r="DP216" s="56"/>
      <c r="DQ216" s="56"/>
      <c r="DR216" s="56"/>
      <c r="DS216" s="56"/>
      <c r="DT216" s="56"/>
      <c r="DU216" s="56"/>
      <c r="DV216" s="56"/>
      <c r="DW216" s="56"/>
      <c r="DX216" s="56"/>
      <c r="DZ216" s="56"/>
      <c r="EA216" s="56"/>
      <c r="EB216" s="56"/>
      <c r="EC216" s="56"/>
      <c r="ED216" s="56"/>
      <c r="EE216" s="56"/>
      <c r="EF216" s="56"/>
      <c r="EG216" s="56"/>
      <c r="EH216" s="56"/>
      <c r="EJ216" s="56"/>
      <c r="EK216" s="56"/>
      <c r="EL216" s="56"/>
      <c r="EM216" s="56"/>
      <c r="EN216" s="56"/>
      <c r="EO216" s="56"/>
      <c r="EP216" s="56"/>
      <c r="EQ216" s="56"/>
      <c r="ER216" s="56"/>
      <c r="ET216" s="56"/>
      <c r="EU216" s="56"/>
      <c r="EV216" s="56"/>
      <c r="EW216" s="56"/>
      <c r="EX216" s="56"/>
      <c r="EY216" s="56"/>
      <c r="EZ216" s="56"/>
      <c r="FA216" s="56"/>
      <c r="FB216" s="56"/>
      <c r="FD216" s="56"/>
      <c r="FE216" s="56"/>
      <c r="FF216" s="56"/>
      <c r="FG216" s="56"/>
      <c r="FH216" s="56"/>
      <c r="FI216" s="56"/>
      <c r="FJ216" s="56"/>
      <c r="FK216" s="56"/>
      <c r="FL216" s="56"/>
      <c r="FN216" s="56"/>
      <c r="FO216" s="56"/>
      <c r="FP216" s="56"/>
      <c r="FQ216" s="56"/>
      <c r="FR216" s="56"/>
      <c r="FS216" s="56"/>
      <c r="FT216" s="56"/>
      <c r="FU216" s="56"/>
      <c r="FV216" s="56"/>
      <c r="FX216" s="56"/>
      <c r="FY216" s="56"/>
      <c r="FZ216" s="56"/>
      <c r="GA216" s="56"/>
      <c r="GB216" s="56"/>
      <c r="GC216" s="56"/>
      <c r="GD216" s="56"/>
      <c r="GE216" s="56"/>
      <c r="GF216" s="56"/>
      <c r="GH216" s="56"/>
      <c r="GI216" s="56"/>
      <c r="GJ216" s="56"/>
      <c r="GK216" s="56"/>
      <c r="GL216" s="56"/>
      <c r="GM216" s="56"/>
      <c r="GN216" s="56"/>
      <c r="GO216" s="56"/>
      <c r="GP216" s="56"/>
      <c r="GR216" s="56"/>
      <c r="GS216" s="56"/>
      <c r="GT216" s="56"/>
      <c r="GU216" s="56"/>
      <c r="GV216" s="56"/>
      <c r="GW216" s="56"/>
      <c r="GX216" s="56"/>
      <c r="GY216" s="56"/>
      <c r="GZ216" s="56"/>
      <c r="HB216" s="56"/>
      <c r="HC216" s="56"/>
      <c r="HD216" s="56"/>
      <c r="HE216" s="56"/>
      <c r="HF216" s="56"/>
      <c r="HG216" s="56"/>
      <c r="HH216" s="56"/>
      <c r="HI216" s="56"/>
      <c r="HJ216" s="56"/>
      <c r="HL216" s="56"/>
      <c r="HM216" s="56"/>
      <c r="HN216" s="56"/>
      <c r="HO216" s="56"/>
      <c r="HP216" s="56"/>
      <c r="HQ216" s="56"/>
      <c r="HR216" s="56"/>
      <c r="HS216" s="56"/>
      <c r="HT216" s="56"/>
      <c r="HV216" s="56"/>
      <c r="HW216" s="56"/>
      <c r="HX216" s="56"/>
      <c r="HY216" s="56"/>
      <c r="HZ216" s="56"/>
      <c r="IA216" s="56"/>
      <c r="IB216" s="56"/>
      <c r="IC216" s="56"/>
      <c r="ID216" s="56"/>
      <c r="IF216" s="56"/>
      <c r="IG216" s="56"/>
      <c r="IH216" s="56"/>
      <c r="II216" s="56"/>
      <c r="IJ216" s="56"/>
      <c r="IK216" s="56"/>
      <c r="IL216" s="56"/>
      <c r="IM216" s="56"/>
      <c r="IN216" s="56"/>
      <c r="IP216" s="56"/>
      <c r="IQ216" s="56"/>
      <c r="IR216" s="56"/>
      <c r="IS216" s="56"/>
      <c r="IT216" s="56"/>
      <c r="IU216" s="56"/>
    </row>
    <row r="217" spans="1:255" ht="12.75" customHeight="1" thickBot="1" x14ac:dyDescent="0.25">
      <c r="A217" s="227"/>
      <c r="B217" s="105">
        <v>4423.25</v>
      </c>
      <c r="C217" s="92" t="s">
        <v>67</v>
      </c>
      <c r="D217" s="93"/>
      <c r="E217" s="94"/>
      <c r="F217" s="94"/>
      <c r="G217" s="94"/>
      <c r="H217" s="95"/>
      <c r="I217" s="96"/>
      <c r="J217" s="56"/>
      <c r="K217" s="56"/>
      <c r="L217" s="56"/>
      <c r="M217" s="56"/>
      <c r="N217" s="56"/>
      <c r="O217" s="56"/>
      <c r="P217" s="56"/>
      <c r="Q217" s="56"/>
      <c r="R217" s="56"/>
      <c r="T217" s="56"/>
      <c r="U217" s="56"/>
      <c r="V217" s="56"/>
      <c r="W217" s="56"/>
      <c r="X217" s="56"/>
      <c r="Y217" s="56"/>
      <c r="Z217" s="56"/>
      <c r="AA217" s="56"/>
      <c r="AB217" s="56"/>
      <c r="AD217" s="56"/>
      <c r="AE217" s="56"/>
      <c r="AF217" s="56"/>
      <c r="AG217" s="56"/>
      <c r="AH217" s="56"/>
      <c r="AI217" s="56"/>
      <c r="AJ217" s="56"/>
      <c r="AK217" s="56"/>
      <c r="AL217" s="56"/>
      <c r="AN217" s="56"/>
      <c r="AO217" s="56"/>
      <c r="AP217" s="56"/>
      <c r="AQ217" s="56"/>
      <c r="AR217" s="56"/>
      <c r="AS217" s="56"/>
      <c r="AT217" s="56"/>
      <c r="AU217" s="56"/>
      <c r="AV217" s="56"/>
      <c r="AX217" s="56"/>
      <c r="AY217" s="56"/>
      <c r="AZ217" s="56"/>
      <c r="BA217" s="56"/>
      <c r="BB217" s="56"/>
      <c r="BC217" s="56"/>
      <c r="BD217" s="56"/>
      <c r="BE217" s="56"/>
      <c r="BF217" s="56"/>
      <c r="BH217" s="56"/>
      <c r="BI217" s="56"/>
      <c r="BJ217" s="56"/>
      <c r="BK217" s="56"/>
      <c r="BL217" s="56"/>
      <c r="BM217" s="56"/>
      <c r="BN217" s="56"/>
      <c r="BO217" s="56"/>
      <c r="BP217" s="56"/>
      <c r="BR217" s="56"/>
      <c r="BS217" s="56"/>
      <c r="BT217" s="56"/>
      <c r="BU217" s="56"/>
      <c r="BV217" s="56"/>
      <c r="BW217" s="56"/>
      <c r="BX217" s="56"/>
      <c r="BY217" s="56"/>
      <c r="BZ217" s="56"/>
      <c r="CB217" s="56"/>
      <c r="CC217" s="56"/>
      <c r="CD217" s="56"/>
      <c r="CE217" s="56"/>
      <c r="CF217" s="56"/>
      <c r="CG217" s="56"/>
      <c r="CH217" s="56"/>
      <c r="CI217" s="56"/>
      <c r="CJ217" s="56"/>
      <c r="CL217" s="56"/>
      <c r="CM217" s="56"/>
      <c r="CN217" s="56"/>
      <c r="CO217" s="56"/>
      <c r="CP217" s="56"/>
      <c r="CQ217" s="56"/>
      <c r="CR217" s="56"/>
      <c r="CS217" s="56"/>
      <c r="CT217" s="56"/>
      <c r="CV217" s="56"/>
      <c r="CW217" s="56"/>
      <c r="CX217" s="56"/>
      <c r="CY217" s="56"/>
      <c r="CZ217" s="56"/>
      <c r="DA217" s="56"/>
      <c r="DB217" s="56"/>
      <c r="DC217" s="56"/>
      <c r="DD217" s="56"/>
      <c r="DF217" s="56"/>
      <c r="DG217" s="56"/>
      <c r="DH217" s="56"/>
      <c r="DI217" s="56"/>
      <c r="DJ217" s="56"/>
      <c r="DK217" s="56"/>
      <c r="DL217" s="56"/>
      <c r="DM217" s="56"/>
      <c r="DN217" s="56"/>
      <c r="DP217" s="56"/>
      <c r="DQ217" s="56"/>
      <c r="DR217" s="56"/>
      <c r="DS217" s="56"/>
      <c r="DT217" s="56"/>
      <c r="DU217" s="56"/>
      <c r="DV217" s="56"/>
      <c r="DW217" s="56"/>
      <c r="DX217" s="56"/>
      <c r="DZ217" s="56"/>
      <c r="EA217" s="56"/>
      <c r="EB217" s="56"/>
      <c r="EC217" s="56"/>
      <c r="ED217" s="56"/>
      <c r="EE217" s="56"/>
      <c r="EF217" s="56"/>
      <c r="EG217" s="56"/>
      <c r="EH217" s="56"/>
      <c r="EJ217" s="56"/>
      <c r="EK217" s="56"/>
      <c r="EL217" s="56"/>
      <c r="EM217" s="56"/>
      <c r="EN217" s="56"/>
      <c r="EO217" s="56"/>
      <c r="EP217" s="56"/>
      <c r="EQ217" s="56"/>
      <c r="ER217" s="56"/>
      <c r="ET217" s="56"/>
      <c r="EU217" s="56"/>
      <c r="EV217" s="56"/>
      <c r="EW217" s="56"/>
      <c r="EX217" s="56"/>
      <c r="EY217" s="56"/>
      <c r="EZ217" s="56"/>
      <c r="FA217" s="56"/>
      <c r="FB217" s="56"/>
      <c r="FD217" s="56"/>
      <c r="FE217" s="56"/>
      <c r="FF217" s="56"/>
      <c r="FG217" s="56"/>
      <c r="FH217" s="56"/>
      <c r="FI217" s="56"/>
      <c r="FJ217" s="56"/>
      <c r="FK217" s="56"/>
      <c r="FL217" s="56"/>
      <c r="FN217" s="56"/>
      <c r="FO217" s="56"/>
      <c r="FP217" s="56"/>
      <c r="FQ217" s="56"/>
      <c r="FR217" s="56"/>
      <c r="FS217" s="56"/>
      <c r="FT217" s="56"/>
      <c r="FU217" s="56"/>
      <c r="FV217" s="56"/>
      <c r="FX217" s="56"/>
      <c r="FY217" s="56"/>
      <c r="FZ217" s="56"/>
      <c r="GA217" s="56"/>
      <c r="GB217" s="56"/>
      <c r="GC217" s="56"/>
      <c r="GD217" s="56"/>
      <c r="GE217" s="56"/>
      <c r="GF217" s="56"/>
      <c r="GH217" s="56"/>
      <c r="GI217" s="56"/>
      <c r="GJ217" s="56"/>
      <c r="GK217" s="56"/>
      <c r="GL217" s="56"/>
      <c r="GM217" s="56"/>
      <c r="GN217" s="56"/>
      <c r="GO217" s="56"/>
      <c r="GP217" s="56"/>
      <c r="GR217" s="56"/>
      <c r="GS217" s="56"/>
      <c r="GT217" s="56"/>
      <c r="GU217" s="56"/>
      <c r="GV217" s="56"/>
      <c r="GW217" s="56"/>
      <c r="GX217" s="56"/>
      <c r="GY217" s="56"/>
      <c r="GZ217" s="56"/>
      <c r="HB217" s="56"/>
      <c r="HC217" s="56"/>
      <c r="HD217" s="56"/>
      <c r="HE217" s="56"/>
      <c r="HF217" s="56"/>
      <c r="HG217" s="56"/>
      <c r="HH217" s="56"/>
      <c r="HI217" s="56"/>
      <c r="HJ217" s="56"/>
      <c r="HL217" s="56"/>
      <c r="HM217" s="56"/>
      <c r="HN217" s="56"/>
      <c r="HO217" s="56"/>
      <c r="HP217" s="56"/>
      <c r="HQ217" s="56"/>
      <c r="HR217" s="56"/>
      <c r="HS217" s="56"/>
      <c r="HT217" s="56"/>
      <c r="HV217" s="56"/>
      <c r="HW217" s="56"/>
      <c r="HX217" s="56"/>
      <c r="HY217" s="56"/>
      <c r="HZ217" s="56"/>
      <c r="IA217" s="56"/>
      <c r="IB217" s="56"/>
      <c r="IC217" s="56"/>
      <c r="ID217" s="56"/>
      <c r="IF217" s="56"/>
      <c r="IG217" s="56"/>
      <c r="IH217" s="56"/>
      <c r="II217" s="56"/>
      <c r="IJ217" s="56"/>
      <c r="IK217" s="56"/>
      <c r="IL217" s="56"/>
      <c r="IM217" s="56"/>
      <c r="IN217" s="56"/>
      <c r="IP217" s="56"/>
      <c r="IQ217" s="56"/>
      <c r="IR217" s="56"/>
      <c r="IS217" s="56"/>
      <c r="IT217" s="56"/>
      <c r="IU217" s="56"/>
    </row>
    <row r="218" spans="1:255" ht="12.75" customHeight="1" thickBot="1" x14ac:dyDescent="0.25">
      <c r="A218" s="227"/>
      <c r="B218" s="106">
        <v>3684.04</v>
      </c>
      <c r="C218" s="85" t="s">
        <v>70</v>
      </c>
      <c r="D218" s="86"/>
      <c r="E218" s="47"/>
      <c r="F218" s="47"/>
      <c r="G218" s="47"/>
      <c r="H218" s="48"/>
      <c r="I218" s="49"/>
      <c r="J218" s="56"/>
      <c r="K218" s="56"/>
      <c r="L218" s="56"/>
      <c r="M218" s="56"/>
      <c r="N218" s="56"/>
      <c r="O218" s="56"/>
      <c r="P218" s="56"/>
      <c r="Q218" s="56"/>
      <c r="R218" s="56"/>
      <c r="T218" s="56"/>
      <c r="U218" s="56"/>
      <c r="V218" s="56"/>
      <c r="W218" s="56"/>
      <c r="X218" s="56"/>
      <c r="Y218" s="56"/>
      <c r="Z218" s="56"/>
      <c r="AA218" s="56"/>
      <c r="AB218" s="56"/>
      <c r="AD218" s="56"/>
      <c r="AE218" s="56"/>
      <c r="AF218" s="56"/>
      <c r="AG218" s="56"/>
      <c r="AH218" s="56"/>
      <c r="AI218" s="56"/>
      <c r="AJ218" s="56"/>
      <c r="AK218" s="56"/>
      <c r="AL218" s="56"/>
      <c r="AN218" s="56"/>
      <c r="AO218" s="56"/>
      <c r="AP218" s="56"/>
      <c r="AQ218" s="56"/>
      <c r="AR218" s="56"/>
      <c r="AS218" s="56"/>
      <c r="AT218" s="56"/>
      <c r="AU218" s="56"/>
      <c r="AV218" s="56"/>
      <c r="AX218" s="56"/>
      <c r="AY218" s="56"/>
      <c r="AZ218" s="56"/>
      <c r="BA218" s="56"/>
      <c r="BB218" s="56"/>
      <c r="BC218" s="56"/>
      <c r="BD218" s="56"/>
      <c r="BE218" s="56"/>
      <c r="BF218" s="56"/>
      <c r="BH218" s="56"/>
      <c r="BI218" s="56"/>
      <c r="BJ218" s="56"/>
      <c r="BK218" s="56"/>
      <c r="BL218" s="56"/>
      <c r="BM218" s="56"/>
      <c r="BN218" s="56"/>
      <c r="BO218" s="56"/>
      <c r="BP218" s="56"/>
      <c r="BR218" s="56"/>
      <c r="BS218" s="56"/>
      <c r="BT218" s="56"/>
      <c r="BU218" s="56"/>
      <c r="BV218" s="56"/>
      <c r="BW218" s="56"/>
      <c r="BX218" s="56"/>
      <c r="BY218" s="56"/>
      <c r="BZ218" s="56"/>
      <c r="CB218" s="56"/>
      <c r="CC218" s="56"/>
      <c r="CD218" s="56"/>
      <c r="CE218" s="56"/>
      <c r="CF218" s="56"/>
      <c r="CG218" s="56"/>
      <c r="CH218" s="56"/>
      <c r="CI218" s="56"/>
      <c r="CJ218" s="56"/>
      <c r="CL218" s="56"/>
      <c r="CM218" s="56"/>
      <c r="CN218" s="56"/>
      <c r="CO218" s="56"/>
      <c r="CP218" s="56"/>
      <c r="CQ218" s="56"/>
      <c r="CR218" s="56"/>
      <c r="CS218" s="56"/>
      <c r="CT218" s="56"/>
      <c r="CV218" s="56"/>
      <c r="CW218" s="56"/>
      <c r="CX218" s="56"/>
      <c r="CY218" s="56"/>
      <c r="CZ218" s="56"/>
      <c r="DA218" s="56"/>
      <c r="DB218" s="56"/>
      <c r="DC218" s="56"/>
      <c r="DD218" s="56"/>
      <c r="DF218" s="56"/>
      <c r="DG218" s="56"/>
      <c r="DH218" s="56"/>
      <c r="DI218" s="56"/>
      <c r="DJ218" s="56"/>
      <c r="DK218" s="56"/>
      <c r="DL218" s="56"/>
      <c r="DM218" s="56"/>
      <c r="DN218" s="56"/>
      <c r="DP218" s="56"/>
      <c r="DQ218" s="56"/>
      <c r="DR218" s="56"/>
      <c r="DS218" s="56"/>
      <c r="DT218" s="56"/>
      <c r="DU218" s="56"/>
      <c r="DV218" s="56"/>
      <c r="DW218" s="56"/>
      <c r="DX218" s="56"/>
      <c r="DZ218" s="56"/>
      <c r="EA218" s="56"/>
      <c r="EB218" s="56"/>
      <c r="EC218" s="56"/>
      <c r="ED218" s="56"/>
      <c r="EE218" s="56"/>
      <c r="EF218" s="56"/>
      <c r="EG218" s="56"/>
      <c r="EH218" s="56"/>
      <c r="EJ218" s="56"/>
      <c r="EK218" s="56"/>
      <c r="EL218" s="56"/>
      <c r="EM218" s="56"/>
      <c r="EN218" s="56"/>
      <c r="EO218" s="56"/>
      <c r="EP218" s="56"/>
      <c r="EQ218" s="56"/>
      <c r="ER218" s="56"/>
      <c r="ET218" s="56"/>
      <c r="EU218" s="56"/>
      <c r="EV218" s="56"/>
      <c r="EW218" s="56"/>
      <c r="EX218" s="56"/>
      <c r="EY218" s="56"/>
      <c r="EZ218" s="56"/>
      <c r="FA218" s="56"/>
      <c r="FB218" s="56"/>
      <c r="FD218" s="56"/>
      <c r="FE218" s="56"/>
      <c r="FF218" s="56"/>
      <c r="FG218" s="56"/>
      <c r="FH218" s="56"/>
      <c r="FI218" s="56"/>
      <c r="FJ218" s="56"/>
      <c r="FK218" s="56"/>
      <c r="FL218" s="56"/>
      <c r="FN218" s="56"/>
      <c r="FO218" s="56"/>
      <c r="FP218" s="56"/>
      <c r="FQ218" s="56"/>
      <c r="FR218" s="56"/>
      <c r="FS218" s="56"/>
      <c r="FT218" s="56"/>
      <c r="FU218" s="56"/>
      <c r="FV218" s="56"/>
      <c r="FX218" s="56"/>
      <c r="FY218" s="56"/>
      <c r="FZ218" s="56"/>
      <c r="GA218" s="56"/>
      <c r="GB218" s="56"/>
      <c r="GC218" s="56"/>
      <c r="GD218" s="56"/>
      <c r="GE218" s="56"/>
      <c r="GF218" s="56"/>
      <c r="GH218" s="56"/>
      <c r="GI218" s="56"/>
      <c r="GJ218" s="56"/>
      <c r="GK218" s="56"/>
      <c r="GL218" s="56"/>
      <c r="GM218" s="56"/>
      <c r="GN218" s="56"/>
      <c r="GO218" s="56"/>
      <c r="GP218" s="56"/>
      <c r="GR218" s="56"/>
      <c r="GS218" s="56"/>
      <c r="GT218" s="56"/>
      <c r="GU218" s="56"/>
      <c r="GV218" s="56"/>
      <c r="GW218" s="56"/>
      <c r="GX218" s="56"/>
      <c r="GY218" s="56"/>
      <c r="GZ218" s="56"/>
      <c r="HB218" s="56"/>
      <c r="HC218" s="56"/>
      <c r="HD218" s="56"/>
      <c r="HE218" s="56"/>
      <c r="HF218" s="56"/>
      <c r="HG218" s="56"/>
      <c r="HH218" s="56"/>
      <c r="HI218" s="56"/>
      <c r="HJ218" s="56"/>
      <c r="HL218" s="56"/>
      <c r="HM218" s="56"/>
      <c r="HN218" s="56"/>
      <c r="HO218" s="56"/>
      <c r="HP218" s="56"/>
      <c r="HQ218" s="56"/>
      <c r="HR218" s="56"/>
      <c r="HS218" s="56"/>
      <c r="HT218" s="56"/>
      <c r="HV218" s="56"/>
      <c r="HW218" s="56"/>
      <c r="HX218" s="56"/>
      <c r="HY218" s="56"/>
      <c r="HZ218" s="56"/>
      <c r="IA218" s="56"/>
      <c r="IB218" s="56"/>
      <c r="IC218" s="56"/>
      <c r="ID218" s="56"/>
      <c r="IF218" s="56"/>
      <c r="IG218" s="56"/>
      <c r="IH218" s="56"/>
      <c r="II218" s="56"/>
      <c r="IJ218" s="56"/>
      <c r="IK218" s="56"/>
      <c r="IL218" s="56"/>
      <c r="IM218" s="56"/>
      <c r="IN218" s="56"/>
      <c r="IP218" s="56"/>
      <c r="IQ218" s="56"/>
      <c r="IR218" s="56"/>
      <c r="IS218" s="56"/>
      <c r="IT218" s="56"/>
      <c r="IU218" s="56"/>
    </row>
    <row r="219" spans="1:255" ht="12.75" customHeight="1" thickBot="1" x14ac:dyDescent="0.25">
      <c r="A219" s="227"/>
      <c r="B219" s="106">
        <v>3926.91</v>
      </c>
      <c r="C219" s="85" t="s">
        <v>72</v>
      </c>
      <c r="D219" s="86"/>
      <c r="E219" s="47"/>
      <c r="F219" s="47"/>
      <c r="G219" s="47"/>
      <c r="H219" s="48"/>
      <c r="I219" s="49"/>
      <c r="J219" s="56"/>
      <c r="K219" s="56"/>
      <c r="L219" s="56"/>
      <c r="M219" s="56"/>
      <c r="N219" s="56"/>
      <c r="O219" s="56"/>
      <c r="P219" s="56"/>
      <c r="Q219" s="56"/>
      <c r="R219" s="56"/>
      <c r="T219" s="56"/>
      <c r="U219" s="56"/>
      <c r="V219" s="56"/>
      <c r="W219" s="56"/>
      <c r="X219" s="56"/>
      <c r="Y219" s="56"/>
      <c r="Z219" s="56"/>
      <c r="AA219" s="56"/>
      <c r="AB219" s="56"/>
      <c r="AD219" s="56"/>
      <c r="AE219" s="56"/>
      <c r="AF219" s="56"/>
      <c r="AG219" s="56"/>
      <c r="AH219" s="56"/>
      <c r="AI219" s="56"/>
      <c r="AJ219" s="56"/>
      <c r="AK219" s="56"/>
      <c r="AL219" s="56"/>
      <c r="AN219" s="56"/>
      <c r="AO219" s="56"/>
      <c r="AP219" s="56"/>
      <c r="AQ219" s="56"/>
      <c r="AR219" s="56"/>
      <c r="AS219" s="56"/>
      <c r="AT219" s="56"/>
      <c r="AU219" s="56"/>
      <c r="AV219" s="56"/>
      <c r="AX219" s="56"/>
      <c r="AY219" s="56"/>
      <c r="AZ219" s="56"/>
      <c r="BA219" s="56"/>
      <c r="BB219" s="56"/>
      <c r="BC219" s="56"/>
      <c r="BD219" s="56"/>
      <c r="BE219" s="56"/>
      <c r="BF219" s="56"/>
      <c r="BH219" s="56"/>
      <c r="BI219" s="56"/>
      <c r="BJ219" s="56"/>
      <c r="BK219" s="56"/>
      <c r="BL219" s="56"/>
      <c r="BM219" s="56"/>
      <c r="BN219" s="56"/>
      <c r="BO219" s="56"/>
      <c r="BP219" s="56"/>
      <c r="BR219" s="56"/>
      <c r="BS219" s="56"/>
      <c r="BT219" s="56"/>
      <c r="BU219" s="56"/>
      <c r="BV219" s="56"/>
      <c r="BW219" s="56"/>
      <c r="BX219" s="56"/>
      <c r="BY219" s="56"/>
      <c r="BZ219" s="56"/>
      <c r="CB219" s="56"/>
      <c r="CC219" s="56"/>
      <c r="CD219" s="56"/>
      <c r="CE219" s="56"/>
      <c r="CF219" s="56"/>
      <c r="CG219" s="56"/>
      <c r="CH219" s="56"/>
      <c r="CI219" s="56"/>
      <c r="CJ219" s="56"/>
      <c r="CL219" s="56"/>
      <c r="CM219" s="56"/>
      <c r="CN219" s="56"/>
      <c r="CO219" s="56"/>
      <c r="CP219" s="56"/>
      <c r="CQ219" s="56"/>
      <c r="CR219" s="56"/>
      <c r="CS219" s="56"/>
      <c r="CT219" s="56"/>
      <c r="CV219" s="56"/>
      <c r="CW219" s="56"/>
      <c r="CX219" s="56"/>
      <c r="CY219" s="56"/>
      <c r="CZ219" s="56"/>
      <c r="DA219" s="56"/>
      <c r="DB219" s="56"/>
      <c r="DC219" s="56"/>
      <c r="DD219" s="56"/>
      <c r="DF219" s="56"/>
      <c r="DG219" s="56"/>
      <c r="DH219" s="56"/>
      <c r="DI219" s="56"/>
      <c r="DJ219" s="56"/>
      <c r="DK219" s="56"/>
      <c r="DL219" s="56"/>
      <c r="DM219" s="56"/>
      <c r="DN219" s="56"/>
      <c r="DP219" s="56"/>
      <c r="DQ219" s="56"/>
      <c r="DR219" s="56"/>
      <c r="DS219" s="56"/>
      <c r="DT219" s="56"/>
      <c r="DU219" s="56"/>
      <c r="DV219" s="56"/>
      <c r="DW219" s="56"/>
      <c r="DX219" s="56"/>
      <c r="DZ219" s="56"/>
      <c r="EA219" s="56"/>
      <c r="EB219" s="56"/>
      <c r="EC219" s="56"/>
      <c r="ED219" s="56"/>
      <c r="EE219" s="56"/>
      <c r="EF219" s="56"/>
      <c r="EG219" s="56"/>
      <c r="EH219" s="56"/>
      <c r="EJ219" s="56"/>
      <c r="EK219" s="56"/>
      <c r="EL219" s="56"/>
      <c r="EM219" s="56"/>
      <c r="EN219" s="56"/>
      <c r="EO219" s="56"/>
      <c r="EP219" s="56"/>
      <c r="EQ219" s="56"/>
      <c r="ER219" s="56"/>
      <c r="ET219" s="56"/>
      <c r="EU219" s="56"/>
      <c r="EV219" s="56"/>
      <c r="EW219" s="56"/>
      <c r="EX219" s="56"/>
      <c r="EY219" s="56"/>
      <c r="EZ219" s="56"/>
      <c r="FA219" s="56"/>
      <c r="FB219" s="56"/>
      <c r="FD219" s="56"/>
      <c r="FE219" s="56"/>
      <c r="FF219" s="56"/>
      <c r="FG219" s="56"/>
      <c r="FH219" s="56"/>
      <c r="FI219" s="56"/>
      <c r="FJ219" s="56"/>
      <c r="FK219" s="56"/>
      <c r="FL219" s="56"/>
      <c r="FN219" s="56"/>
      <c r="FO219" s="56"/>
      <c r="FP219" s="56"/>
      <c r="FQ219" s="56"/>
      <c r="FR219" s="56"/>
      <c r="FS219" s="56"/>
      <c r="FT219" s="56"/>
      <c r="FU219" s="56"/>
      <c r="FV219" s="56"/>
      <c r="FX219" s="56"/>
      <c r="FY219" s="56"/>
      <c r="FZ219" s="56"/>
      <c r="GA219" s="56"/>
      <c r="GB219" s="56"/>
      <c r="GC219" s="56"/>
      <c r="GD219" s="56"/>
      <c r="GE219" s="56"/>
      <c r="GF219" s="56"/>
      <c r="GH219" s="56"/>
      <c r="GI219" s="56"/>
      <c r="GJ219" s="56"/>
      <c r="GK219" s="56"/>
      <c r="GL219" s="56"/>
      <c r="GM219" s="56"/>
      <c r="GN219" s="56"/>
      <c r="GO219" s="56"/>
      <c r="GP219" s="56"/>
      <c r="GR219" s="56"/>
      <c r="GS219" s="56"/>
      <c r="GT219" s="56"/>
      <c r="GU219" s="56"/>
      <c r="GV219" s="56"/>
      <c r="GW219" s="56"/>
      <c r="GX219" s="56"/>
      <c r="GY219" s="56"/>
      <c r="GZ219" s="56"/>
      <c r="HB219" s="56"/>
      <c r="HC219" s="56"/>
      <c r="HD219" s="56"/>
      <c r="HE219" s="56"/>
      <c r="HF219" s="56"/>
      <c r="HG219" s="56"/>
      <c r="HH219" s="56"/>
      <c r="HI219" s="56"/>
      <c r="HJ219" s="56"/>
      <c r="HL219" s="56"/>
      <c r="HM219" s="56"/>
      <c r="HN219" s="56"/>
      <c r="HO219" s="56"/>
      <c r="HP219" s="56"/>
      <c r="HQ219" s="56"/>
      <c r="HR219" s="56"/>
      <c r="HS219" s="56"/>
      <c r="HT219" s="56"/>
      <c r="HV219" s="56"/>
      <c r="HW219" s="56"/>
      <c r="HX219" s="56"/>
      <c r="HY219" s="56"/>
      <c r="HZ219" s="56"/>
      <c r="IA219" s="56"/>
      <c r="IB219" s="56"/>
      <c r="IC219" s="56"/>
      <c r="ID219" s="56"/>
      <c r="IF219" s="56"/>
      <c r="IG219" s="56"/>
      <c r="IH219" s="56"/>
      <c r="II219" s="56"/>
      <c r="IJ219" s="56"/>
      <c r="IK219" s="56"/>
      <c r="IL219" s="56"/>
      <c r="IM219" s="56"/>
      <c r="IN219" s="56"/>
      <c r="IP219" s="56"/>
      <c r="IQ219" s="56"/>
      <c r="IR219" s="56"/>
      <c r="IS219" s="56"/>
      <c r="IT219" s="56"/>
      <c r="IU219" s="56"/>
    </row>
    <row r="220" spans="1:255" ht="12.75" customHeight="1" thickBot="1" x14ac:dyDescent="0.25">
      <c r="A220" s="227"/>
      <c r="B220" s="106">
        <v>4363.8999999999996</v>
      </c>
      <c r="C220" s="85" t="s">
        <v>73</v>
      </c>
      <c r="D220" s="86"/>
      <c r="E220" s="47"/>
      <c r="F220" s="47"/>
      <c r="G220" s="47"/>
      <c r="H220" s="48"/>
      <c r="I220" s="49"/>
      <c r="J220" s="56"/>
      <c r="K220" s="56"/>
      <c r="L220" s="56"/>
      <c r="M220" s="56"/>
      <c r="N220" s="56"/>
      <c r="O220" s="56"/>
      <c r="P220" s="56"/>
      <c r="Q220" s="56"/>
      <c r="R220" s="56"/>
      <c r="T220" s="56"/>
      <c r="U220" s="56"/>
      <c r="V220" s="56"/>
      <c r="W220" s="56"/>
      <c r="X220" s="56"/>
      <c r="Y220" s="56"/>
      <c r="Z220" s="56"/>
      <c r="AA220" s="56"/>
      <c r="AB220" s="56"/>
      <c r="AD220" s="56"/>
      <c r="AE220" s="56"/>
      <c r="AF220" s="56"/>
      <c r="AG220" s="56"/>
      <c r="AH220" s="56"/>
      <c r="AI220" s="56"/>
      <c r="AJ220" s="56"/>
      <c r="AK220" s="56"/>
      <c r="AL220" s="56"/>
      <c r="AN220" s="56"/>
      <c r="AO220" s="56"/>
      <c r="AP220" s="56"/>
      <c r="AQ220" s="56"/>
      <c r="AR220" s="56"/>
      <c r="AS220" s="56"/>
      <c r="AT220" s="56"/>
      <c r="AU220" s="56"/>
      <c r="AV220" s="56"/>
      <c r="AX220" s="56"/>
      <c r="AY220" s="56"/>
      <c r="AZ220" s="56"/>
      <c r="BA220" s="56"/>
      <c r="BB220" s="56"/>
      <c r="BC220" s="56"/>
      <c r="BD220" s="56"/>
      <c r="BE220" s="56"/>
      <c r="BF220" s="56"/>
      <c r="BH220" s="56"/>
      <c r="BI220" s="56"/>
      <c r="BJ220" s="56"/>
      <c r="BK220" s="56"/>
      <c r="BL220" s="56"/>
      <c r="BM220" s="56"/>
      <c r="BN220" s="56"/>
      <c r="BO220" s="56"/>
      <c r="BP220" s="56"/>
      <c r="BR220" s="56"/>
      <c r="BS220" s="56"/>
      <c r="BT220" s="56"/>
      <c r="BU220" s="56"/>
      <c r="BV220" s="56"/>
      <c r="BW220" s="56"/>
      <c r="BX220" s="56"/>
      <c r="BY220" s="56"/>
      <c r="BZ220" s="56"/>
      <c r="CB220" s="56"/>
      <c r="CC220" s="56"/>
      <c r="CD220" s="56"/>
      <c r="CE220" s="56"/>
      <c r="CF220" s="56"/>
      <c r="CG220" s="56"/>
      <c r="CH220" s="56"/>
      <c r="CI220" s="56"/>
      <c r="CJ220" s="56"/>
      <c r="CL220" s="56"/>
      <c r="CM220" s="56"/>
      <c r="CN220" s="56"/>
      <c r="CO220" s="56"/>
      <c r="CP220" s="56"/>
      <c r="CQ220" s="56"/>
      <c r="CR220" s="56"/>
      <c r="CS220" s="56"/>
      <c r="CT220" s="56"/>
      <c r="CV220" s="56"/>
      <c r="CW220" s="56"/>
      <c r="CX220" s="56"/>
      <c r="CY220" s="56"/>
      <c r="CZ220" s="56"/>
      <c r="DA220" s="56"/>
      <c r="DB220" s="56"/>
      <c r="DC220" s="56"/>
      <c r="DD220" s="56"/>
      <c r="DF220" s="56"/>
      <c r="DG220" s="56"/>
      <c r="DH220" s="56"/>
      <c r="DI220" s="56"/>
      <c r="DJ220" s="56"/>
      <c r="DK220" s="56"/>
      <c r="DL220" s="56"/>
      <c r="DM220" s="56"/>
      <c r="DN220" s="56"/>
      <c r="DP220" s="56"/>
      <c r="DQ220" s="56"/>
      <c r="DR220" s="56"/>
      <c r="DS220" s="56"/>
      <c r="DT220" s="56"/>
      <c r="DU220" s="56"/>
      <c r="DV220" s="56"/>
      <c r="DW220" s="56"/>
      <c r="DX220" s="56"/>
      <c r="DZ220" s="56"/>
      <c r="EA220" s="56"/>
      <c r="EB220" s="56"/>
      <c r="EC220" s="56"/>
      <c r="ED220" s="56"/>
      <c r="EE220" s="56"/>
      <c r="EF220" s="56"/>
      <c r="EG220" s="56"/>
      <c r="EH220" s="56"/>
      <c r="EJ220" s="56"/>
      <c r="EK220" s="56"/>
      <c r="EL220" s="56"/>
      <c r="EM220" s="56"/>
      <c r="EN220" s="56"/>
      <c r="EO220" s="56"/>
      <c r="EP220" s="56"/>
      <c r="EQ220" s="56"/>
      <c r="ER220" s="56"/>
      <c r="ET220" s="56"/>
      <c r="EU220" s="56"/>
      <c r="EV220" s="56"/>
      <c r="EW220" s="56"/>
      <c r="EX220" s="56"/>
      <c r="EY220" s="56"/>
      <c r="EZ220" s="56"/>
      <c r="FA220" s="56"/>
      <c r="FB220" s="56"/>
      <c r="FD220" s="56"/>
      <c r="FE220" s="56"/>
      <c r="FF220" s="56"/>
      <c r="FG220" s="56"/>
      <c r="FH220" s="56"/>
      <c r="FI220" s="56"/>
      <c r="FJ220" s="56"/>
      <c r="FK220" s="56"/>
      <c r="FL220" s="56"/>
      <c r="FN220" s="56"/>
      <c r="FO220" s="56"/>
      <c r="FP220" s="56"/>
      <c r="FQ220" s="56"/>
      <c r="FR220" s="56"/>
      <c r="FS220" s="56"/>
      <c r="FT220" s="56"/>
      <c r="FU220" s="56"/>
      <c r="FV220" s="56"/>
      <c r="FX220" s="56"/>
      <c r="FY220" s="56"/>
      <c r="FZ220" s="56"/>
      <c r="GA220" s="56"/>
      <c r="GB220" s="56"/>
      <c r="GC220" s="56"/>
      <c r="GD220" s="56"/>
      <c r="GE220" s="56"/>
      <c r="GF220" s="56"/>
      <c r="GH220" s="56"/>
      <c r="GI220" s="56"/>
      <c r="GJ220" s="56"/>
      <c r="GK220" s="56"/>
      <c r="GL220" s="56"/>
      <c r="GM220" s="56"/>
      <c r="GN220" s="56"/>
      <c r="GO220" s="56"/>
      <c r="GP220" s="56"/>
      <c r="GR220" s="56"/>
      <c r="GS220" s="56"/>
      <c r="GT220" s="56"/>
      <c r="GU220" s="56"/>
      <c r="GV220" s="56"/>
      <c r="GW220" s="56"/>
      <c r="GX220" s="56"/>
      <c r="GY220" s="56"/>
      <c r="GZ220" s="56"/>
      <c r="HB220" s="56"/>
      <c r="HC220" s="56"/>
      <c r="HD220" s="56"/>
      <c r="HE220" s="56"/>
      <c r="HF220" s="56"/>
      <c r="HG220" s="56"/>
      <c r="HH220" s="56"/>
      <c r="HI220" s="56"/>
      <c r="HJ220" s="56"/>
      <c r="HL220" s="56"/>
      <c r="HM220" s="56"/>
      <c r="HN220" s="56"/>
      <c r="HO220" s="56"/>
      <c r="HP220" s="56"/>
      <c r="HQ220" s="56"/>
      <c r="HR220" s="56"/>
      <c r="HS220" s="56"/>
      <c r="HT220" s="56"/>
      <c r="HV220" s="56"/>
      <c r="HW220" s="56"/>
      <c r="HX220" s="56"/>
      <c r="HY220" s="56"/>
      <c r="HZ220" s="56"/>
      <c r="IA220" s="56"/>
      <c r="IB220" s="56"/>
      <c r="IC220" s="56"/>
      <c r="ID220" s="56"/>
      <c r="IF220" s="56"/>
      <c r="IG220" s="56"/>
      <c r="IH220" s="56"/>
      <c r="II220" s="56"/>
      <c r="IJ220" s="56"/>
      <c r="IK220" s="56"/>
      <c r="IL220" s="56"/>
      <c r="IM220" s="56"/>
      <c r="IN220" s="56"/>
      <c r="IP220" s="56"/>
      <c r="IQ220" s="56"/>
      <c r="IR220" s="56"/>
      <c r="IS220" s="56"/>
      <c r="IT220" s="56"/>
      <c r="IU220" s="56"/>
    </row>
    <row r="221" spans="1:255" ht="12.75" customHeight="1" thickBot="1" x14ac:dyDescent="0.25">
      <c r="A221" s="227"/>
      <c r="B221" s="106">
        <v>3953.38</v>
      </c>
      <c r="C221" s="85" t="s">
        <v>74</v>
      </c>
      <c r="D221" s="86"/>
      <c r="E221" s="47"/>
      <c r="F221" s="47"/>
      <c r="G221" s="47"/>
      <c r="H221" s="48"/>
      <c r="I221" s="49"/>
      <c r="J221" s="56"/>
      <c r="K221" s="56"/>
      <c r="L221" s="56"/>
      <c r="M221" s="56"/>
      <c r="N221" s="56"/>
      <c r="O221" s="56"/>
      <c r="P221" s="56"/>
      <c r="Q221" s="56"/>
      <c r="R221" s="56"/>
      <c r="T221" s="56"/>
      <c r="U221" s="56"/>
      <c r="V221" s="56"/>
      <c r="W221" s="56"/>
      <c r="X221" s="56"/>
      <c r="Y221" s="56"/>
      <c r="Z221" s="56"/>
      <c r="AA221" s="56"/>
      <c r="AB221" s="56"/>
      <c r="AD221" s="56"/>
      <c r="AE221" s="56"/>
      <c r="AF221" s="56"/>
      <c r="AG221" s="56"/>
      <c r="AH221" s="56"/>
      <c r="AI221" s="56"/>
      <c r="AJ221" s="56"/>
      <c r="AK221" s="56"/>
      <c r="AL221" s="56"/>
      <c r="AN221" s="56"/>
      <c r="AO221" s="56"/>
      <c r="AP221" s="56"/>
      <c r="AQ221" s="56"/>
      <c r="AR221" s="56"/>
      <c r="AS221" s="56"/>
      <c r="AT221" s="56"/>
      <c r="AU221" s="56"/>
      <c r="AV221" s="56"/>
      <c r="AX221" s="56"/>
      <c r="AY221" s="56"/>
      <c r="AZ221" s="56"/>
      <c r="BA221" s="56"/>
      <c r="BB221" s="56"/>
      <c r="BC221" s="56"/>
      <c r="BD221" s="56"/>
      <c r="BE221" s="56"/>
      <c r="BF221" s="56"/>
      <c r="BH221" s="56"/>
      <c r="BI221" s="56"/>
      <c r="BJ221" s="56"/>
      <c r="BK221" s="56"/>
      <c r="BL221" s="56"/>
      <c r="BM221" s="56"/>
      <c r="BN221" s="56"/>
      <c r="BO221" s="56"/>
      <c r="BP221" s="56"/>
      <c r="BR221" s="56"/>
      <c r="BS221" s="56"/>
      <c r="BT221" s="56"/>
      <c r="BU221" s="56"/>
      <c r="BV221" s="56"/>
      <c r="BW221" s="56"/>
      <c r="BX221" s="56"/>
      <c r="BY221" s="56"/>
      <c r="BZ221" s="56"/>
      <c r="CB221" s="56"/>
      <c r="CC221" s="56"/>
      <c r="CD221" s="56"/>
      <c r="CE221" s="56"/>
      <c r="CF221" s="56"/>
      <c r="CG221" s="56"/>
      <c r="CH221" s="56"/>
      <c r="CI221" s="56"/>
      <c r="CJ221" s="56"/>
      <c r="CL221" s="56"/>
      <c r="CM221" s="56"/>
      <c r="CN221" s="56"/>
      <c r="CO221" s="56"/>
      <c r="CP221" s="56"/>
      <c r="CQ221" s="56"/>
      <c r="CR221" s="56"/>
      <c r="CS221" s="56"/>
      <c r="CT221" s="56"/>
      <c r="CV221" s="56"/>
      <c r="CW221" s="56"/>
      <c r="CX221" s="56"/>
      <c r="CY221" s="56"/>
      <c r="CZ221" s="56"/>
      <c r="DA221" s="56"/>
      <c r="DB221" s="56"/>
      <c r="DC221" s="56"/>
      <c r="DD221" s="56"/>
      <c r="DF221" s="56"/>
      <c r="DG221" s="56"/>
      <c r="DH221" s="56"/>
      <c r="DI221" s="56"/>
      <c r="DJ221" s="56"/>
      <c r="DK221" s="56"/>
      <c r="DL221" s="56"/>
      <c r="DM221" s="56"/>
      <c r="DN221" s="56"/>
      <c r="DP221" s="56"/>
      <c r="DQ221" s="56"/>
      <c r="DR221" s="56"/>
      <c r="DS221" s="56"/>
      <c r="DT221" s="56"/>
      <c r="DU221" s="56"/>
      <c r="DV221" s="56"/>
      <c r="DW221" s="56"/>
      <c r="DX221" s="56"/>
      <c r="DZ221" s="56"/>
      <c r="EA221" s="56"/>
      <c r="EB221" s="56"/>
      <c r="EC221" s="56"/>
      <c r="ED221" s="56"/>
      <c r="EE221" s="56"/>
      <c r="EF221" s="56"/>
      <c r="EG221" s="56"/>
      <c r="EH221" s="56"/>
      <c r="EJ221" s="56"/>
      <c r="EK221" s="56"/>
      <c r="EL221" s="56"/>
      <c r="EM221" s="56"/>
      <c r="EN221" s="56"/>
      <c r="EO221" s="56"/>
      <c r="EP221" s="56"/>
      <c r="EQ221" s="56"/>
      <c r="ER221" s="56"/>
      <c r="ET221" s="56"/>
      <c r="EU221" s="56"/>
      <c r="EV221" s="56"/>
      <c r="EW221" s="56"/>
      <c r="EX221" s="56"/>
      <c r="EY221" s="56"/>
      <c r="EZ221" s="56"/>
      <c r="FA221" s="56"/>
      <c r="FB221" s="56"/>
      <c r="FD221" s="56"/>
      <c r="FE221" s="56"/>
      <c r="FF221" s="56"/>
      <c r="FG221" s="56"/>
      <c r="FH221" s="56"/>
      <c r="FI221" s="56"/>
      <c r="FJ221" s="56"/>
      <c r="FK221" s="56"/>
      <c r="FL221" s="56"/>
      <c r="FN221" s="56"/>
      <c r="FO221" s="56"/>
      <c r="FP221" s="56"/>
      <c r="FQ221" s="56"/>
      <c r="FR221" s="56"/>
      <c r="FS221" s="56"/>
      <c r="FT221" s="56"/>
      <c r="FU221" s="56"/>
      <c r="FV221" s="56"/>
      <c r="FX221" s="56"/>
      <c r="FY221" s="56"/>
      <c r="FZ221" s="56"/>
      <c r="GA221" s="56"/>
      <c r="GB221" s="56"/>
      <c r="GC221" s="56"/>
      <c r="GD221" s="56"/>
      <c r="GE221" s="56"/>
      <c r="GF221" s="56"/>
      <c r="GH221" s="56"/>
      <c r="GI221" s="56"/>
      <c r="GJ221" s="56"/>
      <c r="GK221" s="56"/>
      <c r="GL221" s="56"/>
      <c r="GM221" s="56"/>
      <c r="GN221" s="56"/>
      <c r="GO221" s="56"/>
      <c r="GP221" s="56"/>
      <c r="GR221" s="56"/>
      <c r="GS221" s="56"/>
      <c r="GT221" s="56"/>
      <c r="GU221" s="56"/>
      <c r="GV221" s="56"/>
      <c r="GW221" s="56"/>
      <c r="GX221" s="56"/>
      <c r="GY221" s="56"/>
      <c r="GZ221" s="56"/>
      <c r="HB221" s="56"/>
      <c r="HC221" s="56"/>
      <c r="HD221" s="56"/>
      <c r="HE221" s="56"/>
      <c r="HF221" s="56"/>
      <c r="HG221" s="56"/>
      <c r="HH221" s="56"/>
      <c r="HI221" s="56"/>
      <c r="HJ221" s="56"/>
      <c r="HL221" s="56"/>
      <c r="HM221" s="56"/>
      <c r="HN221" s="56"/>
      <c r="HO221" s="56"/>
      <c r="HP221" s="56"/>
      <c r="HQ221" s="56"/>
      <c r="HR221" s="56"/>
      <c r="HS221" s="56"/>
      <c r="HT221" s="56"/>
      <c r="HV221" s="56"/>
      <c r="HW221" s="56"/>
      <c r="HX221" s="56"/>
      <c r="HY221" s="56"/>
      <c r="HZ221" s="56"/>
      <c r="IA221" s="56"/>
      <c r="IB221" s="56"/>
      <c r="IC221" s="56"/>
      <c r="ID221" s="56"/>
      <c r="IF221" s="56"/>
      <c r="IG221" s="56"/>
      <c r="IH221" s="56"/>
      <c r="II221" s="56"/>
      <c r="IJ221" s="56"/>
      <c r="IK221" s="56"/>
      <c r="IL221" s="56"/>
      <c r="IM221" s="56"/>
      <c r="IN221" s="56"/>
      <c r="IP221" s="56"/>
      <c r="IQ221" s="56"/>
      <c r="IR221" s="56"/>
      <c r="IS221" s="56"/>
      <c r="IT221" s="56"/>
      <c r="IU221" s="56"/>
    </row>
    <row r="222" spans="1:255" ht="12.75" customHeight="1" thickBot="1" x14ac:dyDescent="0.25">
      <c r="A222" s="221"/>
      <c r="B222" s="106">
        <v>3397.27</v>
      </c>
      <c r="C222" s="85" t="s">
        <v>75</v>
      </c>
      <c r="D222" s="86"/>
      <c r="E222" s="47"/>
      <c r="F222" s="47"/>
      <c r="G222" s="47"/>
      <c r="H222" s="48"/>
      <c r="I222" s="49"/>
      <c r="J222" s="56"/>
      <c r="K222" s="56"/>
      <c r="L222" s="56"/>
      <c r="M222" s="56"/>
      <c r="N222" s="56"/>
      <c r="O222" s="56"/>
      <c r="P222" s="56"/>
      <c r="Q222" s="56"/>
      <c r="R222" s="56"/>
      <c r="T222" s="56"/>
      <c r="U222" s="56"/>
      <c r="V222" s="56"/>
      <c r="W222" s="56"/>
      <c r="X222" s="56"/>
      <c r="Y222" s="56"/>
      <c r="Z222" s="56"/>
      <c r="AA222" s="56"/>
      <c r="AB222" s="56"/>
      <c r="AD222" s="56"/>
      <c r="AE222" s="56"/>
      <c r="AF222" s="56"/>
      <c r="AG222" s="56"/>
      <c r="AH222" s="56"/>
      <c r="AI222" s="56"/>
      <c r="AJ222" s="56"/>
      <c r="AK222" s="56"/>
      <c r="AL222" s="56"/>
      <c r="AN222" s="56"/>
      <c r="AO222" s="56"/>
      <c r="AP222" s="56"/>
      <c r="AQ222" s="56"/>
      <c r="AR222" s="56"/>
      <c r="AS222" s="56"/>
      <c r="AT222" s="56"/>
      <c r="AU222" s="56"/>
      <c r="AV222" s="56"/>
      <c r="AX222" s="56"/>
      <c r="AY222" s="56"/>
      <c r="AZ222" s="56"/>
      <c r="BA222" s="56"/>
      <c r="BB222" s="56"/>
      <c r="BC222" s="56"/>
      <c r="BD222" s="56"/>
      <c r="BE222" s="56"/>
      <c r="BF222" s="56"/>
      <c r="BH222" s="56"/>
      <c r="BI222" s="56"/>
      <c r="BJ222" s="56"/>
      <c r="BK222" s="56"/>
      <c r="BL222" s="56"/>
      <c r="BM222" s="56"/>
      <c r="BN222" s="56"/>
      <c r="BO222" s="56"/>
      <c r="BP222" s="56"/>
      <c r="BR222" s="56"/>
      <c r="BS222" s="56"/>
      <c r="BT222" s="56"/>
      <c r="BU222" s="56"/>
      <c r="BV222" s="56"/>
      <c r="BW222" s="56"/>
      <c r="BX222" s="56"/>
      <c r="BY222" s="56"/>
      <c r="BZ222" s="56"/>
      <c r="CB222" s="56"/>
      <c r="CC222" s="56"/>
      <c r="CD222" s="56"/>
      <c r="CE222" s="56"/>
      <c r="CF222" s="56"/>
      <c r="CG222" s="56"/>
      <c r="CH222" s="56"/>
      <c r="CI222" s="56"/>
      <c r="CJ222" s="56"/>
      <c r="CL222" s="56"/>
      <c r="CM222" s="56"/>
      <c r="CN222" s="56"/>
      <c r="CO222" s="56"/>
      <c r="CP222" s="56"/>
      <c r="CQ222" s="56"/>
      <c r="CR222" s="56"/>
      <c r="CS222" s="56"/>
      <c r="CT222" s="56"/>
      <c r="CV222" s="56"/>
      <c r="CW222" s="56"/>
      <c r="CX222" s="56"/>
      <c r="CY222" s="56"/>
      <c r="CZ222" s="56"/>
      <c r="DA222" s="56"/>
      <c r="DB222" s="56"/>
      <c r="DC222" s="56"/>
      <c r="DD222" s="56"/>
      <c r="DF222" s="56"/>
      <c r="DG222" s="56"/>
      <c r="DH222" s="56"/>
      <c r="DI222" s="56"/>
      <c r="DJ222" s="56"/>
      <c r="DK222" s="56"/>
      <c r="DL222" s="56"/>
      <c r="DM222" s="56"/>
      <c r="DN222" s="56"/>
      <c r="DP222" s="56"/>
      <c r="DQ222" s="56"/>
      <c r="DR222" s="56"/>
      <c r="DS222" s="56"/>
      <c r="DT222" s="56"/>
      <c r="DU222" s="56"/>
      <c r="DV222" s="56"/>
      <c r="DW222" s="56"/>
      <c r="DX222" s="56"/>
      <c r="DZ222" s="56"/>
      <c r="EA222" s="56"/>
      <c r="EB222" s="56"/>
      <c r="EC222" s="56"/>
      <c r="ED222" s="56"/>
      <c r="EE222" s="56"/>
      <c r="EF222" s="56"/>
      <c r="EG222" s="56"/>
      <c r="EH222" s="56"/>
      <c r="EJ222" s="56"/>
      <c r="EK222" s="56"/>
      <c r="EL222" s="56"/>
      <c r="EM222" s="56"/>
      <c r="EN222" s="56"/>
      <c r="EO222" s="56"/>
      <c r="EP222" s="56"/>
      <c r="EQ222" s="56"/>
      <c r="ER222" s="56"/>
      <c r="ET222" s="56"/>
      <c r="EU222" s="56"/>
      <c r="EV222" s="56"/>
      <c r="EW222" s="56"/>
      <c r="EX222" s="56"/>
      <c r="EY222" s="56"/>
      <c r="EZ222" s="56"/>
      <c r="FA222" s="56"/>
      <c r="FB222" s="56"/>
      <c r="FD222" s="56"/>
      <c r="FE222" s="56"/>
      <c r="FF222" s="56"/>
      <c r="FG222" s="56"/>
      <c r="FH222" s="56"/>
      <c r="FI222" s="56"/>
      <c r="FJ222" s="56"/>
      <c r="FK222" s="56"/>
      <c r="FL222" s="56"/>
      <c r="FN222" s="56"/>
      <c r="FO222" s="56"/>
      <c r="FP222" s="56"/>
      <c r="FQ222" s="56"/>
      <c r="FR222" s="56"/>
      <c r="FS222" s="56"/>
      <c r="FT222" s="56"/>
      <c r="FU222" s="56"/>
      <c r="FV222" s="56"/>
      <c r="FX222" s="56"/>
      <c r="FY222" s="56"/>
      <c r="FZ222" s="56"/>
      <c r="GA222" s="56"/>
      <c r="GB222" s="56"/>
      <c r="GC222" s="56"/>
      <c r="GD222" s="56"/>
      <c r="GE222" s="56"/>
      <c r="GF222" s="56"/>
      <c r="GH222" s="56"/>
      <c r="GI222" s="56"/>
      <c r="GJ222" s="56"/>
      <c r="GK222" s="56"/>
      <c r="GL222" s="56"/>
      <c r="GM222" s="56"/>
      <c r="GN222" s="56"/>
      <c r="GO222" s="56"/>
      <c r="GP222" s="56"/>
      <c r="GR222" s="56"/>
      <c r="GS222" s="56"/>
      <c r="GT222" s="56"/>
      <c r="GU222" s="56"/>
      <c r="GV222" s="56"/>
      <c r="GW222" s="56"/>
      <c r="GX222" s="56"/>
      <c r="GY222" s="56"/>
      <c r="GZ222" s="56"/>
      <c r="HB222" s="56"/>
      <c r="HC222" s="56"/>
      <c r="HD222" s="56"/>
      <c r="HE222" s="56"/>
      <c r="HF222" s="56"/>
      <c r="HG222" s="56"/>
      <c r="HH222" s="56"/>
      <c r="HI222" s="56"/>
      <c r="HJ222" s="56"/>
      <c r="HL222" s="56"/>
      <c r="HM222" s="56"/>
      <c r="HN222" s="56"/>
      <c r="HO222" s="56"/>
      <c r="HP222" s="56"/>
      <c r="HQ222" s="56"/>
      <c r="HR222" s="56"/>
      <c r="HS222" s="56"/>
      <c r="HT222" s="56"/>
      <c r="HV222" s="56"/>
      <c r="HW222" s="56"/>
      <c r="HX222" s="56"/>
      <c r="HY222" s="56"/>
      <c r="HZ222" s="56"/>
      <c r="IA222" s="56"/>
      <c r="IB222" s="56"/>
      <c r="IC222" s="56"/>
      <c r="ID222" s="56"/>
      <c r="IF222" s="56"/>
      <c r="IG222" s="56"/>
      <c r="IH222" s="56"/>
      <c r="II222" s="56"/>
      <c r="IJ222" s="56"/>
      <c r="IK222" s="56"/>
      <c r="IL222" s="56"/>
      <c r="IM222" s="56"/>
      <c r="IN222" s="56"/>
      <c r="IP222" s="56"/>
      <c r="IQ222" s="56"/>
      <c r="IR222" s="56"/>
      <c r="IS222" s="56"/>
      <c r="IT222" s="56"/>
      <c r="IU222" s="56"/>
    </row>
    <row r="223" spans="1:255" ht="12.75" customHeight="1" thickBot="1" x14ac:dyDescent="0.25">
      <c r="A223" s="221"/>
      <c r="B223" s="106">
        <v>3711.53</v>
      </c>
      <c r="C223" s="85" t="s">
        <v>76</v>
      </c>
      <c r="D223" s="86"/>
      <c r="E223" s="47"/>
      <c r="F223" s="47"/>
      <c r="G223" s="47"/>
      <c r="H223" s="48"/>
      <c r="I223" s="49"/>
      <c r="J223" s="56"/>
      <c r="K223" s="56"/>
      <c r="L223" s="56"/>
      <c r="M223" s="56"/>
      <c r="N223" s="56"/>
      <c r="O223" s="56"/>
      <c r="P223" s="56"/>
      <c r="Q223" s="56"/>
      <c r="R223" s="56"/>
      <c r="T223" s="56"/>
      <c r="U223" s="56"/>
      <c r="V223" s="56"/>
      <c r="W223" s="56"/>
      <c r="X223" s="56"/>
      <c r="Y223" s="56"/>
      <c r="Z223" s="56"/>
      <c r="AA223" s="56"/>
      <c r="AB223" s="56"/>
      <c r="AD223" s="56"/>
      <c r="AE223" s="56"/>
      <c r="AF223" s="56"/>
      <c r="AG223" s="56"/>
      <c r="AH223" s="56"/>
      <c r="AI223" s="56"/>
      <c r="AJ223" s="56"/>
      <c r="AK223" s="56"/>
      <c r="AL223" s="56"/>
      <c r="AN223" s="56"/>
      <c r="AO223" s="56"/>
      <c r="AP223" s="56"/>
      <c r="AQ223" s="56"/>
      <c r="AR223" s="56"/>
      <c r="AS223" s="56"/>
      <c r="AT223" s="56"/>
      <c r="AU223" s="56"/>
      <c r="AV223" s="56"/>
      <c r="AX223" s="56"/>
      <c r="AY223" s="56"/>
      <c r="AZ223" s="56"/>
      <c r="BA223" s="56"/>
      <c r="BB223" s="56"/>
      <c r="BC223" s="56"/>
      <c r="BD223" s="56"/>
      <c r="BE223" s="56"/>
      <c r="BF223" s="56"/>
      <c r="BH223" s="56"/>
      <c r="BI223" s="56"/>
      <c r="BJ223" s="56"/>
      <c r="BK223" s="56"/>
      <c r="BL223" s="56"/>
      <c r="BM223" s="56"/>
      <c r="BN223" s="56"/>
      <c r="BO223" s="56"/>
      <c r="BP223" s="56"/>
      <c r="BR223" s="56"/>
      <c r="BS223" s="56"/>
      <c r="BT223" s="56"/>
      <c r="BU223" s="56"/>
      <c r="BV223" s="56"/>
      <c r="BW223" s="56"/>
      <c r="BX223" s="56"/>
      <c r="BY223" s="56"/>
      <c r="BZ223" s="56"/>
      <c r="CB223" s="56"/>
      <c r="CC223" s="56"/>
      <c r="CD223" s="56"/>
      <c r="CE223" s="56"/>
      <c r="CF223" s="56"/>
      <c r="CG223" s="56"/>
      <c r="CH223" s="56"/>
      <c r="CI223" s="56"/>
      <c r="CJ223" s="56"/>
      <c r="CL223" s="56"/>
      <c r="CM223" s="56"/>
      <c r="CN223" s="56"/>
      <c r="CO223" s="56"/>
      <c r="CP223" s="56"/>
      <c r="CQ223" s="56"/>
      <c r="CR223" s="56"/>
      <c r="CS223" s="56"/>
      <c r="CT223" s="56"/>
      <c r="CV223" s="56"/>
      <c r="CW223" s="56"/>
      <c r="CX223" s="56"/>
      <c r="CY223" s="56"/>
      <c r="CZ223" s="56"/>
      <c r="DA223" s="56"/>
      <c r="DB223" s="56"/>
      <c r="DC223" s="56"/>
      <c r="DD223" s="56"/>
      <c r="DF223" s="56"/>
      <c r="DG223" s="56"/>
      <c r="DH223" s="56"/>
      <c r="DI223" s="56"/>
      <c r="DJ223" s="56"/>
      <c r="DK223" s="56"/>
      <c r="DL223" s="56"/>
      <c r="DM223" s="56"/>
      <c r="DN223" s="56"/>
      <c r="DP223" s="56"/>
      <c r="DQ223" s="56"/>
      <c r="DR223" s="56"/>
      <c r="DS223" s="56"/>
      <c r="DT223" s="56"/>
      <c r="DU223" s="56"/>
      <c r="DV223" s="56"/>
      <c r="DW223" s="56"/>
      <c r="DX223" s="56"/>
      <c r="DZ223" s="56"/>
      <c r="EA223" s="56"/>
      <c r="EB223" s="56"/>
      <c r="EC223" s="56"/>
      <c r="ED223" s="56"/>
      <c r="EE223" s="56"/>
      <c r="EF223" s="56"/>
      <c r="EG223" s="56"/>
      <c r="EH223" s="56"/>
      <c r="EJ223" s="56"/>
      <c r="EK223" s="56"/>
      <c r="EL223" s="56"/>
      <c r="EM223" s="56"/>
      <c r="EN223" s="56"/>
      <c r="EO223" s="56"/>
      <c r="EP223" s="56"/>
      <c r="EQ223" s="56"/>
      <c r="ER223" s="56"/>
      <c r="ET223" s="56"/>
      <c r="EU223" s="56"/>
      <c r="EV223" s="56"/>
      <c r="EW223" s="56"/>
      <c r="EX223" s="56"/>
      <c r="EY223" s="56"/>
      <c r="EZ223" s="56"/>
      <c r="FA223" s="56"/>
      <c r="FB223" s="56"/>
      <c r="FD223" s="56"/>
      <c r="FE223" s="56"/>
      <c r="FF223" s="56"/>
      <c r="FG223" s="56"/>
      <c r="FH223" s="56"/>
      <c r="FI223" s="56"/>
      <c r="FJ223" s="56"/>
      <c r="FK223" s="56"/>
      <c r="FL223" s="56"/>
      <c r="FN223" s="56"/>
      <c r="FO223" s="56"/>
      <c r="FP223" s="56"/>
      <c r="FQ223" s="56"/>
      <c r="FR223" s="56"/>
      <c r="FS223" s="56"/>
      <c r="FT223" s="56"/>
      <c r="FU223" s="56"/>
      <c r="FV223" s="56"/>
      <c r="FX223" s="56"/>
      <c r="FY223" s="56"/>
      <c r="FZ223" s="56"/>
      <c r="GA223" s="56"/>
      <c r="GB223" s="56"/>
      <c r="GC223" s="56"/>
      <c r="GD223" s="56"/>
      <c r="GE223" s="56"/>
      <c r="GF223" s="56"/>
      <c r="GH223" s="56"/>
      <c r="GI223" s="56"/>
      <c r="GJ223" s="56"/>
      <c r="GK223" s="56"/>
      <c r="GL223" s="56"/>
      <c r="GM223" s="56"/>
      <c r="GN223" s="56"/>
      <c r="GO223" s="56"/>
      <c r="GP223" s="56"/>
      <c r="GR223" s="56"/>
      <c r="GS223" s="56"/>
      <c r="GT223" s="56"/>
      <c r="GU223" s="56"/>
      <c r="GV223" s="56"/>
      <c r="GW223" s="56"/>
      <c r="GX223" s="56"/>
      <c r="GY223" s="56"/>
      <c r="GZ223" s="56"/>
      <c r="HB223" s="56"/>
      <c r="HC223" s="56"/>
      <c r="HD223" s="56"/>
      <c r="HE223" s="56"/>
      <c r="HF223" s="56"/>
      <c r="HG223" s="56"/>
      <c r="HH223" s="56"/>
      <c r="HI223" s="56"/>
      <c r="HJ223" s="56"/>
      <c r="HL223" s="56"/>
      <c r="HM223" s="56"/>
      <c r="HN223" s="56"/>
      <c r="HO223" s="56"/>
      <c r="HP223" s="56"/>
      <c r="HQ223" s="56"/>
      <c r="HR223" s="56"/>
      <c r="HS223" s="56"/>
      <c r="HT223" s="56"/>
      <c r="HV223" s="56"/>
      <c r="HW223" s="56"/>
      <c r="HX223" s="56"/>
      <c r="HY223" s="56"/>
      <c r="HZ223" s="56"/>
      <c r="IA223" s="56"/>
      <c r="IB223" s="56"/>
      <c r="IC223" s="56"/>
      <c r="ID223" s="56"/>
      <c r="IF223" s="56"/>
      <c r="IG223" s="56"/>
      <c r="IH223" s="56"/>
      <c r="II223" s="56"/>
      <c r="IJ223" s="56"/>
      <c r="IK223" s="56"/>
      <c r="IL223" s="56"/>
      <c r="IM223" s="56"/>
      <c r="IN223" s="56"/>
      <c r="IP223" s="56"/>
      <c r="IQ223" s="56"/>
      <c r="IR223" s="56"/>
      <c r="IS223" s="56"/>
      <c r="IT223" s="56"/>
      <c r="IU223" s="56"/>
    </row>
    <row r="224" spans="1:255" ht="12.75" customHeight="1" thickBot="1" x14ac:dyDescent="0.25">
      <c r="A224" s="221"/>
      <c r="B224" s="106">
        <v>5176.12</v>
      </c>
      <c r="C224" s="85" t="s">
        <v>77</v>
      </c>
      <c r="D224" s="86"/>
      <c r="E224" s="47"/>
      <c r="F224" s="47"/>
      <c r="G224" s="47"/>
      <c r="H224" s="48"/>
      <c r="I224" s="49"/>
      <c r="J224" s="56"/>
      <c r="K224" s="56"/>
      <c r="L224" s="56"/>
      <c r="M224" s="56"/>
      <c r="N224" s="56"/>
      <c r="O224" s="56"/>
      <c r="P224" s="56"/>
      <c r="Q224" s="56"/>
      <c r="R224" s="56"/>
      <c r="T224" s="56"/>
      <c r="U224" s="56"/>
      <c r="V224" s="56"/>
      <c r="W224" s="56"/>
      <c r="X224" s="56"/>
      <c r="Y224" s="56"/>
      <c r="Z224" s="56"/>
      <c r="AA224" s="56"/>
      <c r="AB224" s="56"/>
      <c r="AD224" s="56"/>
      <c r="AE224" s="56"/>
      <c r="AF224" s="56"/>
      <c r="AG224" s="56"/>
      <c r="AH224" s="56"/>
      <c r="AI224" s="56"/>
      <c r="AJ224" s="56"/>
      <c r="AK224" s="56"/>
      <c r="AL224" s="56"/>
      <c r="AN224" s="56"/>
      <c r="AO224" s="56"/>
      <c r="AP224" s="56"/>
      <c r="AQ224" s="56"/>
      <c r="AR224" s="56"/>
      <c r="AS224" s="56"/>
      <c r="AT224" s="56"/>
      <c r="AU224" s="56"/>
      <c r="AV224" s="56"/>
      <c r="AX224" s="56"/>
      <c r="AY224" s="56"/>
      <c r="AZ224" s="56"/>
      <c r="BA224" s="56"/>
      <c r="BB224" s="56"/>
      <c r="BC224" s="56"/>
      <c r="BD224" s="56"/>
      <c r="BE224" s="56"/>
      <c r="BF224" s="56"/>
      <c r="BH224" s="56"/>
      <c r="BI224" s="56"/>
      <c r="BJ224" s="56"/>
      <c r="BK224" s="56"/>
      <c r="BL224" s="56"/>
      <c r="BM224" s="56"/>
      <c r="BN224" s="56"/>
      <c r="BO224" s="56"/>
      <c r="BP224" s="56"/>
      <c r="BR224" s="56"/>
      <c r="BS224" s="56"/>
      <c r="BT224" s="56"/>
      <c r="BU224" s="56"/>
      <c r="BV224" s="56"/>
      <c r="BW224" s="56"/>
      <c r="BX224" s="56"/>
      <c r="BY224" s="56"/>
      <c r="BZ224" s="56"/>
      <c r="CB224" s="56"/>
      <c r="CC224" s="56"/>
      <c r="CD224" s="56"/>
      <c r="CE224" s="56"/>
      <c r="CF224" s="56"/>
      <c r="CG224" s="56"/>
      <c r="CH224" s="56"/>
      <c r="CI224" s="56"/>
      <c r="CJ224" s="56"/>
      <c r="CL224" s="56"/>
      <c r="CM224" s="56"/>
      <c r="CN224" s="56"/>
      <c r="CO224" s="56"/>
      <c r="CP224" s="56"/>
      <c r="CQ224" s="56"/>
      <c r="CR224" s="56"/>
      <c r="CS224" s="56"/>
      <c r="CT224" s="56"/>
      <c r="CV224" s="56"/>
      <c r="CW224" s="56"/>
      <c r="CX224" s="56"/>
      <c r="CY224" s="56"/>
      <c r="CZ224" s="56"/>
      <c r="DA224" s="56"/>
      <c r="DB224" s="56"/>
      <c r="DC224" s="56"/>
      <c r="DD224" s="56"/>
      <c r="DF224" s="56"/>
      <c r="DG224" s="56"/>
      <c r="DH224" s="56"/>
      <c r="DI224" s="56"/>
      <c r="DJ224" s="56"/>
      <c r="DK224" s="56"/>
      <c r="DL224" s="56"/>
      <c r="DM224" s="56"/>
      <c r="DN224" s="56"/>
      <c r="DP224" s="56"/>
      <c r="DQ224" s="56"/>
      <c r="DR224" s="56"/>
      <c r="DS224" s="56"/>
      <c r="DT224" s="56"/>
      <c r="DU224" s="56"/>
      <c r="DV224" s="56"/>
      <c r="DW224" s="56"/>
      <c r="DX224" s="56"/>
      <c r="DZ224" s="56"/>
      <c r="EA224" s="56"/>
      <c r="EB224" s="56"/>
      <c r="EC224" s="56"/>
      <c r="ED224" s="56"/>
      <c r="EE224" s="56"/>
      <c r="EF224" s="56"/>
      <c r="EG224" s="56"/>
      <c r="EH224" s="56"/>
      <c r="EJ224" s="56"/>
      <c r="EK224" s="56"/>
      <c r="EL224" s="56"/>
      <c r="EM224" s="56"/>
      <c r="EN224" s="56"/>
      <c r="EO224" s="56"/>
      <c r="EP224" s="56"/>
      <c r="EQ224" s="56"/>
      <c r="ER224" s="56"/>
      <c r="ET224" s="56"/>
      <c r="EU224" s="56"/>
      <c r="EV224" s="56"/>
      <c r="EW224" s="56"/>
      <c r="EX224" s="56"/>
      <c r="EY224" s="56"/>
      <c r="EZ224" s="56"/>
      <c r="FA224" s="56"/>
      <c r="FB224" s="56"/>
      <c r="FD224" s="56"/>
      <c r="FE224" s="56"/>
      <c r="FF224" s="56"/>
      <c r="FG224" s="56"/>
      <c r="FH224" s="56"/>
      <c r="FI224" s="56"/>
      <c r="FJ224" s="56"/>
      <c r="FK224" s="56"/>
      <c r="FL224" s="56"/>
      <c r="FN224" s="56"/>
      <c r="FO224" s="56"/>
      <c r="FP224" s="56"/>
      <c r="FQ224" s="56"/>
      <c r="FR224" s="56"/>
      <c r="FS224" s="56"/>
      <c r="FT224" s="56"/>
      <c r="FU224" s="56"/>
      <c r="FV224" s="56"/>
      <c r="FX224" s="56"/>
      <c r="FY224" s="56"/>
      <c r="FZ224" s="56"/>
      <c r="GA224" s="56"/>
      <c r="GB224" s="56"/>
      <c r="GC224" s="56"/>
      <c r="GD224" s="56"/>
      <c r="GE224" s="56"/>
      <c r="GF224" s="56"/>
      <c r="GH224" s="56"/>
      <c r="GI224" s="56"/>
      <c r="GJ224" s="56"/>
      <c r="GK224" s="56"/>
      <c r="GL224" s="56"/>
      <c r="GM224" s="56"/>
      <c r="GN224" s="56"/>
      <c r="GO224" s="56"/>
      <c r="GP224" s="56"/>
      <c r="GR224" s="56"/>
      <c r="GS224" s="56"/>
      <c r="GT224" s="56"/>
      <c r="GU224" s="56"/>
      <c r="GV224" s="56"/>
      <c r="GW224" s="56"/>
      <c r="GX224" s="56"/>
      <c r="GY224" s="56"/>
      <c r="GZ224" s="56"/>
      <c r="HB224" s="56"/>
      <c r="HC224" s="56"/>
      <c r="HD224" s="56"/>
      <c r="HE224" s="56"/>
      <c r="HF224" s="56"/>
      <c r="HG224" s="56"/>
      <c r="HH224" s="56"/>
      <c r="HI224" s="56"/>
      <c r="HJ224" s="56"/>
      <c r="HL224" s="56"/>
      <c r="HM224" s="56"/>
      <c r="HN224" s="56"/>
      <c r="HO224" s="56"/>
      <c r="HP224" s="56"/>
      <c r="HQ224" s="56"/>
      <c r="HR224" s="56"/>
      <c r="HS224" s="56"/>
      <c r="HT224" s="56"/>
      <c r="HV224" s="56"/>
      <c r="HW224" s="56"/>
      <c r="HX224" s="56"/>
      <c r="HY224" s="56"/>
      <c r="HZ224" s="56"/>
      <c r="IA224" s="56"/>
      <c r="IB224" s="56"/>
      <c r="IC224" s="56"/>
      <c r="ID224" s="56"/>
      <c r="IF224" s="56"/>
      <c r="IG224" s="56"/>
      <c r="IH224" s="56"/>
      <c r="II224" s="56"/>
      <c r="IJ224" s="56"/>
      <c r="IK224" s="56"/>
      <c r="IL224" s="56"/>
      <c r="IM224" s="56"/>
      <c r="IN224" s="56"/>
      <c r="IP224" s="56"/>
      <c r="IQ224" s="56"/>
      <c r="IR224" s="56"/>
      <c r="IS224" s="56"/>
      <c r="IT224" s="56"/>
      <c r="IU224" s="56"/>
    </row>
    <row r="225" spans="1:255" ht="12.75" customHeight="1" thickBot="1" x14ac:dyDescent="0.25">
      <c r="A225" s="221"/>
      <c r="B225" s="106">
        <v>3991.16</v>
      </c>
      <c r="C225" s="85" t="s">
        <v>78</v>
      </c>
      <c r="D225" s="86"/>
      <c r="E225" s="47"/>
      <c r="F225" s="47"/>
      <c r="G225" s="47"/>
      <c r="H225" s="48"/>
      <c r="I225" s="49"/>
      <c r="J225" s="56"/>
      <c r="K225" s="56"/>
      <c r="L225" s="56"/>
      <c r="M225" s="56"/>
      <c r="N225" s="56"/>
      <c r="O225" s="56"/>
      <c r="P225" s="56"/>
      <c r="Q225" s="56"/>
      <c r="R225" s="56"/>
      <c r="T225" s="56"/>
      <c r="U225" s="56"/>
      <c r="V225" s="56"/>
      <c r="W225" s="56"/>
      <c r="X225" s="56"/>
      <c r="Y225" s="56"/>
      <c r="Z225" s="56"/>
      <c r="AA225" s="56"/>
      <c r="AB225" s="56"/>
      <c r="AD225" s="56"/>
      <c r="AE225" s="56"/>
      <c r="AF225" s="56"/>
      <c r="AG225" s="56"/>
      <c r="AH225" s="56"/>
      <c r="AI225" s="56"/>
      <c r="AJ225" s="56"/>
      <c r="AK225" s="56"/>
      <c r="AL225" s="56"/>
      <c r="AN225" s="56"/>
      <c r="AO225" s="56"/>
      <c r="AP225" s="56"/>
      <c r="AQ225" s="56"/>
      <c r="AR225" s="56"/>
      <c r="AS225" s="56"/>
      <c r="AT225" s="56"/>
      <c r="AU225" s="56"/>
      <c r="AV225" s="56"/>
      <c r="AX225" s="56"/>
      <c r="AY225" s="56"/>
      <c r="AZ225" s="56"/>
      <c r="BA225" s="56"/>
      <c r="BB225" s="56"/>
      <c r="BC225" s="56"/>
      <c r="BD225" s="56"/>
      <c r="BE225" s="56"/>
      <c r="BF225" s="56"/>
      <c r="BH225" s="56"/>
      <c r="BI225" s="56"/>
      <c r="BJ225" s="56"/>
      <c r="BK225" s="56"/>
      <c r="BL225" s="56"/>
      <c r="BM225" s="56"/>
      <c r="BN225" s="56"/>
      <c r="BO225" s="56"/>
      <c r="BP225" s="56"/>
      <c r="BR225" s="56"/>
      <c r="BS225" s="56"/>
      <c r="BT225" s="56"/>
      <c r="BU225" s="56"/>
      <c r="BV225" s="56"/>
      <c r="BW225" s="56"/>
      <c r="BX225" s="56"/>
      <c r="BY225" s="56"/>
      <c r="BZ225" s="56"/>
      <c r="CB225" s="56"/>
      <c r="CC225" s="56"/>
      <c r="CD225" s="56"/>
      <c r="CE225" s="56"/>
      <c r="CF225" s="56"/>
      <c r="CG225" s="56"/>
      <c r="CH225" s="56"/>
      <c r="CI225" s="56"/>
      <c r="CJ225" s="56"/>
      <c r="CL225" s="56"/>
      <c r="CM225" s="56"/>
      <c r="CN225" s="56"/>
      <c r="CO225" s="56"/>
      <c r="CP225" s="56"/>
      <c r="CQ225" s="56"/>
      <c r="CR225" s="56"/>
      <c r="CS225" s="56"/>
      <c r="CT225" s="56"/>
      <c r="CV225" s="56"/>
      <c r="CW225" s="56"/>
      <c r="CX225" s="56"/>
      <c r="CY225" s="56"/>
      <c r="CZ225" s="56"/>
      <c r="DA225" s="56"/>
      <c r="DB225" s="56"/>
      <c r="DC225" s="56"/>
      <c r="DD225" s="56"/>
      <c r="DF225" s="56"/>
      <c r="DG225" s="56"/>
      <c r="DH225" s="56"/>
      <c r="DI225" s="56"/>
      <c r="DJ225" s="56"/>
      <c r="DK225" s="56"/>
      <c r="DL225" s="56"/>
      <c r="DM225" s="56"/>
      <c r="DN225" s="56"/>
      <c r="DP225" s="56"/>
      <c r="DQ225" s="56"/>
      <c r="DR225" s="56"/>
      <c r="DS225" s="56"/>
      <c r="DT225" s="56"/>
      <c r="DU225" s="56"/>
      <c r="DV225" s="56"/>
      <c r="DW225" s="56"/>
      <c r="DX225" s="56"/>
      <c r="DZ225" s="56"/>
      <c r="EA225" s="56"/>
      <c r="EB225" s="56"/>
      <c r="EC225" s="56"/>
      <c r="ED225" s="56"/>
      <c r="EE225" s="56"/>
      <c r="EF225" s="56"/>
      <c r="EG225" s="56"/>
      <c r="EH225" s="56"/>
      <c r="EJ225" s="56"/>
      <c r="EK225" s="56"/>
      <c r="EL225" s="56"/>
      <c r="EM225" s="56"/>
      <c r="EN225" s="56"/>
      <c r="EO225" s="56"/>
      <c r="EP225" s="56"/>
      <c r="EQ225" s="56"/>
      <c r="ER225" s="56"/>
      <c r="ET225" s="56"/>
      <c r="EU225" s="56"/>
      <c r="EV225" s="56"/>
      <c r="EW225" s="56"/>
      <c r="EX225" s="56"/>
      <c r="EY225" s="56"/>
      <c r="EZ225" s="56"/>
      <c r="FA225" s="56"/>
      <c r="FB225" s="56"/>
      <c r="FD225" s="56"/>
      <c r="FE225" s="56"/>
      <c r="FF225" s="56"/>
      <c r="FG225" s="56"/>
      <c r="FH225" s="56"/>
      <c r="FI225" s="56"/>
      <c r="FJ225" s="56"/>
      <c r="FK225" s="56"/>
      <c r="FL225" s="56"/>
      <c r="FN225" s="56"/>
      <c r="FO225" s="56"/>
      <c r="FP225" s="56"/>
      <c r="FQ225" s="56"/>
      <c r="FR225" s="56"/>
      <c r="FS225" s="56"/>
      <c r="FT225" s="56"/>
      <c r="FU225" s="56"/>
      <c r="FV225" s="56"/>
      <c r="FX225" s="56"/>
      <c r="FY225" s="56"/>
      <c r="FZ225" s="56"/>
      <c r="GA225" s="56"/>
      <c r="GB225" s="56"/>
      <c r="GC225" s="56"/>
      <c r="GD225" s="56"/>
      <c r="GE225" s="56"/>
      <c r="GF225" s="56"/>
      <c r="GH225" s="56"/>
      <c r="GI225" s="56"/>
      <c r="GJ225" s="56"/>
      <c r="GK225" s="56"/>
      <c r="GL225" s="56"/>
      <c r="GM225" s="56"/>
      <c r="GN225" s="56"/>
      <c r="GO225" s="56"/>
      <c r="GP225" s="56"/>
      <c r="GR225" s="56"/>
      <c r="GS225" s="56"/>
      <c r="GT225" s="56"/>
      <c r="GU225" s="56"/>
      <c r="GV225" s="56"/>
      <c r="GW225" s="56"/>
      <c r="GX225" s="56"/>
      <c r="GY225" s="56"/>
      <c r="GZ225" s="56"/>
      <c r="HB225" s="56"/>
      <c r="HC225" s="56"/>
      <c r="HD225" s="56"/>
      <c r="HE225" s="56"/>
      <c r="HF225" s="56"/>
      <c r="HG225" s="56"/>
      <c r="HH225" s="56"/>
      <c r="HI225" s="56"/>
      <c r="HJ225" s="56"/>
      <c r="HL225" s="56"/>
      <c r="HM225" s="56"/>
      <c r="HN225" s="56"/>
      <c r="HO225" s="56"/>
      <c r="HP225" s="56"/>
      <c r="HQ225" s="56"/>
      <c r="HR225" s="56"/>
      <c r="HS225" s="56"/>
      <c r="HT225" s="56"/>
      <c r="HV225" s="56"/>
      <c r="HW225" s="56"/>
      <c r="HX225" s="56"/>
      <c r="HY225" s="56"/>
      <c r="HZ225" s="56"/>
      <c r="IA225" s="56"/>
      <c r="IB225" s="56"/>
      <c r="IC225" s="56"/>
      <c r="ID225" s="56"/>
      <c r="IF225" s="56"/>
      <c r="IG225" s="56"/>
      <c r="IH225" s="56"/>
      <c r="II225" s="56"/>
      <c r="IJ225" s="56"/>
      <c r="IK225" s="56"/>
      <c r="IL225" s="56"/>
      <c r="IM225" s="56"/>
      <c r="IN225" s="56"/>
      <c r="IP225" s="56"/>
      <c r="IQ225" s="56"/>
      <c r="IR225" s="56"/>
      <c r="IS225" s="56"/>
      <c r="IT225" s="56"/>
      <c r="IU225" s="56"/>
    </row>
    <row r="226" spans="1:255" ht="12.75" customHeight="1" thickBot="1" x14ac:dyDescent="0.25">
      <c r="A226" s="221"/>
      <c r="B226" s="106">
        <v>5060.93</v>
      </c>
      <c r="C226" s="85" t="s">
        <v>79</v>
      </c>
      <c r="D226" s="86"/>
      <c r="E226" s="47"/>
      <c r="F226" s="47"/>
      <c r="G226" s="47"/>
      <c r="H226" s="48"/>
      <c r="I226" s="49"/>
      <c r="J226" s="56"/>
      <c r="K226" s="56"/>
      <c r="L226" s="56"/>
      <c r="M226" s="56"/>
      <c r="N226" s="56"/>
      <c r="O226" s="56"/>
      <c r="P226" s="56"/>
      <c r="Q226" s="56"/>
      <c r="R226" s="56"/>
      <c r="T226" s="56"/>
      <c r="U226" s="56"/>
      <c r="V226" s="56"/>
      <c r="W226" s="56"/>
      <c r="X226" s="56"/>
      <c r="Y226" s="56"/>
      <c r="Z226" s="56"/>
      <c r="AA226" s="56"/>
      <c r="AB226" s="56"/>
      <c r="AD226" s="56"/>
      <c r="AE226" s="56"/>
      <c r="AF226" s="56"/>
      <c r="AG226" s="56"/>
      <c r="AH226" s="56"/>
      <c r="AI226" s="56"/>
      <c r="AJ226" s="56"/>
      <c r="AK226" s="56"/>
      <c r="AL226" s="56"/>
      <c r="AN226" s="56"/>
      <c r="AO226" s="56"/>
      <c r="AP226" s="56"/>
      <c r="AQ226" s="56"/>
      <c r="AR226" s="56"/>
      <c r="AS226" s="56"/>
      <c r="AT226" s="56"/>
      <c r="AU226" s="56"/>
      <c r="AV226" s="56"/>
      <c r="AX226" s="56"/>
      <c r="AY226" s="56"/>
      <c r="AZ226" s="56"/>
      <c r="BA226" s="56"/>
      <c r="BB226" s="56"/>
      <c r="BC226" s="56"/>
      <c r="BD226" s="56"/>
      <c r="BE226" s="56"/>
      <c r="BF226" s="56"/>
      <c r="BH226" s="56"/>
      <c r="BI226" s="56"/>
      <c r="BJ226" s="56"/>
      <c r="BK226" s="56"/>
      <c r="BL226" s="56"/>
      <c r="BM226" s="56"/>
      <c r="BN226" s="56"/>
      <c r="BO226" s="56"/>
      <c r="BP226" s="56"/>
      <c r="BR226" s="56"/>
      <c r="BS226" s="56"/>
      <c r="BT226" s="56"/>
      <c r="BU226" s="56"/>
      <c r="BV226" s="56"/>
      <c r="BW226" s="56"/>
      <c r="BX226" s="56"/>
      <c r="BY226" s="56"/>
      <c r="BZ226" s="56"/>
      <c r="CB226" s="56"/>
      <c r="CC226" s="56"/>
      <c r="CD226" s="56"/>
      <c r="CE226" s="56"/>
      <c r="CF226" s="56"/>
      <c r="CG226" s="56"/>
      <c r="CH226" s="56"/>
      <c r="CI226" s="56"/>
      <c r="CJ226" s="56"/>
      <c r="CL226" s="56"/>
      <c r="CM226" s="56"/>
      <c r="CN226" s="56"/>
      <c r="CO226" s="56"/>
      <c r="CP226" s="56"/>
      <c r="CQ226" s="56"/>
      <c r="CR226" s="56"/>
      <c r="CS226" s="56"/>
      <c r="CT226" s="56"/>
      <c r="CV226" s="56"/>
      <c r="CW226" s="56"/>
      <c r="CX226" s="56"/>
      <c r="CY226" s="56"/>
      <c r="CZ226" s="56"/>
      <c r="DA226" s="56"/>
      <c r="DB226" s="56"/>
      <c r="DC226" s="56"/>
      <c r="DD226" s="56"/>
      <c r="DF226" s="56"/>
      <c r="DG226" s="56"/>
      <c r="DH226" s="56"/>
      <c r="DI226" s="56"/>
      <c r="DJ226" s="56"/>
      <c r="DK226" s="56"/>
      <c r="DL226" s="56"/>
      <c r="DM226" s="56"/>
      <c r="DN226" s="56"/>
      <c r="DP226" s="56"/>
      <c r="DQ226" s="56"/>
      <c r="DR226" s="56"/>
      <c r="DS226" s="56"/>
      <c r="DT226" s="56"/>
      <c r="DU226" s="56"/>
      <c r="DV226" s="56"/>
      <c r="DW226" s="56"/>
      <c r="DX226" s="56"/>
      <c r="DZ226" s="56"/>
      <c r="EA226" s="56"/>
      <c r="EB226" s="56"/>
      <c r="EC226" s="56"/>
      <c r="ED226" s="56"/>
      <c r="EE226" s="56"/>
      <c r="EF226" s="56"/>
      <c r="EG226" s="56"/>
      <c r="EH226" s="56"/>
      <c r="EJ226" s="56"/>
      <c r="EK226" s="56"/>
      <c r="EL226" s="56"/>
      <c r="EM226" s="56"/>
      <c r="EN226" s="56"/>
      <c r="EO226" s="56"/>
      <c r="EP226" s="56"/>
      <c r="EQ226" s="56"/>
      <c r="ER226" s="56"/>
      <c r="ET226" s="56"/>
      <c r="EU226" s="56"/>
      <c r="EV226" s="56"/>
      <c r="EW226" s="56"/>
      <c r="EX226" s="56"/>
      <c r="EY226" s="56"/>
      <c r="EZ226" s="56"/>
      <c r="FA226" s="56"/>
      <c r="FB226" s="56"/>
      <c r="FD226" s="56"/>
      <c r="FE226" s="56"/>
      <c r="FF226" s="56"/>
      <c r="FG226" s="56"/>
      <c r="FH226" s="56"/>
      <c r="FI226" s="56"/>
      <c r="FJ226" s="56"/>
      <c r="FK226" s="56"/>
      <c r="FL226" s="56"/>
      <c r="FN226" s="56"/>
      <c r="FO226" s="56"/>
      <c r="FP226" s="56"/>
      <c r="FQ226" s="56"/>
      <c r="FR226" s="56"/>
      <c r="FS226" s="56"/>
      <c r="FT226" s="56"/>
      <c r="FU226" s="56"/>
      <c r="FV226" s="56"/>
      <c r="FX226" s="56"/>
      <c r="FY226" s="56"/>
      <c r="FZ226" s="56"/>
      <c r="GA226" s="56"/>
      <c r="GB226" s="56"/>
      <c r="GC226" s="56"/>
      <c r="GD226" s="56"/>
      <c r="GE226" s="56"/>
      <c r="GF226" s="56"/>
      <c r="GH226" s="56"/>
      <c r="GI226" s="56"/>
      <c r="GJ226" s="56"/>
      <c r="GK226" s="56"/>
      <c r="GL226" s="56"/>
      <c r="GM226" s="56"/>
      <c r="GN226" s="56"/>
      <c r="GO226" s="56"/>
      <c r="GP226" s="56"/>
      <c r="GR226" s="56"/>
      <c r="GS226" s="56"/>
      <c r="GT226" s="56"/>
      <c r="GU226" s="56"/>
      <c r="GV226" s="56"/>
      <c r="GW226" s="56"/>
      <c r="GX226" s="56"/>
      <c r="GY226" s="56"/>
      <c r="GZ226" s="56"/>
      <c r="HB226" s="56"/>
      <c r="HC226" s="56"/>
      <c r="HD226" s="56"/>
      <c r="HE226" s="56"/>
      <c r="HF226" s="56"/>
      <c r="HG226" s="56"/>
      <c r="HH226" s="56"/>
      <c r="HI226" s="56"/>
      <c r="HJ226" s="56"/>
      <c r="HL226" s="56"/>
      <c r="HM226" s="56"/>
      <c r="HN226" s="56"/>
      <c r="HO226" s="56"/>
      <c r="HP226" s="56"/>
      <c r="HQ226" s="56"/>
      <c r="HR226" s="56"/>
      <c r="HS226" s="56"/>
      <c r="HT226" s="56"/>
      <c r="HV226" s="56"/>
      <c r="HW226" s="56"/>
      <c r="HX226" s="56"/>
      <c r="HY226" s="56"/>
      <c r="HZ226" s="56"/>
      <c r="IA226" s="56"/>
      <c r="IB226" s="56"/>
      <c r="IC226" s="56"/>
      <c r="ID226" s="56"/>
      <c r="IF226" s="56"/>
      <c r="IG226" s="56"/>
      <c r="IH226" s="56"/>
      <c r="II226" s="56"/>
      <c r="IJ226" s="56"/>
      <c r="IK226" s="56"/>
      <c r="IL226" s="56"/>
      <c r="IM226" s="56"/>
      <c r="IN226" s="56"/>
      <c r="IP226" s="56"/>
      <c r="IQ226" s="56"/>
      <c r="IR226" s="56"/>
      <c r="IS226" s="56"/>
      <c r="IT226" s="56"/>
      <c r="IU226" s="56"/>
    </row>
    <row r="227" spans="1:255" ht="12.75" customHeight="1" thickBot="1" x14ac:dyDescent="0.25">
      <c r="A227" s="221"/>
      <c r="B227" s="106">
        <v>3747.44</v>
      </c>
      <c r="C227" s="85" t="s">
        <v>80</v>
      </c>
      <c r="D227" s="86"/>
      <c r="E227" s="47"/>
      <c r="F227" s="47"/>
      <c r="G227" s="47"/>
      <c r="H227" s="48"/>
      <c r="I227" s="49"/>
      <c r="J227" s="56"/>
      <c r="K227" s="56"/>
      <c r="L227" s="56"/>
      <c r="M227" s="56"/>
      <c r="N227" s="56"/>
      <c r="O227" s="56"/>
      <c r="P227" s="56"/>
      <c r="Q227" s="56"/>
      <c r="R227" s="56"/>
      <c r="T227" s="56"/>
      <c r="U227" s="56"/>
      <c r="V227" s="56"/>
      <c r="W227" s="56"/>
      <c r="X227" s="56"/>
      <c r="Y227" s="56"/>
      <c r="Z227" s="56"/>
      <c r="AA227" s="56"/>
      <c r="AB227" s="56"/>
      <c r="AD227" s="56"/>
      <c r="AE227" s="56"/>
      <c r="AF227" s="56"/>
      <c r="AG227" s="56"/>
      <c r="AH227" s="56"/>
      <c r="AI227" s="56"/>
      <c r="AJ227" s="56"/>
      <c r="AK227" s="56"/>
      <c r="AL227" s="56"/>
      <c r="AN227" s="56"/>
      <c r="AO227" s="56"/>
      <c r="AP227" s="56"/>
      <c r="AQ227" s="56"/>
      <c r="AR227" s="56"/>
      <c r="AS227" s="56"/>
      <c r="AT227" s="56"/>
      <c r="AU227" s="56"/>
      <c r="AV227" s="56"/>
      <c r="AX227" s="56"/>
      <c r="AY227" s="56"/>
      <c r="AZ227" s="56"/>
      <c r="BA227" s="56"/>
      <c r="BB227" s="56"/>
      <c r="BC227" s="56"/>
      <c r="BD227" s="56"/>
      <c r="BE227" s="56"/>
      <c r="BF227" s="56"/>
      <c r="BH227" s="56"/>
      <c r="BI227" s="56"/>
      <c r="BJ227" s="56"/>
      <c r="BK227" s="56"/>
      <c r="BL227" s="56"/>
      <c r="BM227" s="56"/>
      <c r="BN227" s="56"/>
      <c r="BO227" s="56"/>
      <c r="BP227" s="56"/>
      <c r="BR227" s="56"/>
      <c r="BS227" s="56"/>
      <c r="BT227" s="56"/>
      <c r="BU227" s="56"/>
      <c r="BV227" s="56"/>
      <c r="BW227" s="56"/>
      <c r="BX227" s="56"/>
      <c r="BY227" s="56"/>
      <c r="BZ227" s="56"/>
      <c r="CB227" s="56"/>
      <c r="CC227" s="56"/>
      <c r="CD227" s="56"/>
      <c r="CE227" s="56"/>
      <c r="CF227" s="56"/>
      <c r="CG227" s="56"/>
      <c r="CH227" s="56"/>
      <c r="CI227" s="56"/>
      <c r="CJ227" s="56"/>
      <c r="CL227" s="56"/>
      <c r="CM227" s="56"/>
      <c r="CN227" s="56"/>
      <c r="CO227" s="56"/>
      <c r="CP227" s="56"/>
      <c r="CQ227" s="56"/>
      <c r="CR227" s="56"/>
      <c r="CS227" s="56"/>
      <c r="CT227" s="56"/>
      <c r="CV227" s="56"/>
      <c r="CW227" s="56"/>
      <c r="CX227" s="56"/>
      <c r="CY227" s="56"/>
      <c r="CZ227" s="56"/>
      <c r="DA227" s="56"/>
      <c r="DB227" s="56"/>
      <c r="DC227" s="56"/>
      <c r="DD227" s="56"/>
      <c r="DF227" s="56"/>
      <c r="DG227" s="56"/>
      <c r="DH227" s="56"/>
      <c r="DI227" s="56"/>
      <c r="DJ227" s="56"/>
      <c r="DK227" s="56"/>
      <c r="DL227" s="56"/>
      <c r="DM227" s="56"/>
      <c r="DN227" s="56"/>
      <c r="DP227" s="56"/>
      <c r="DQ227" s="56"/>
      <c r="DR227" s="56"/>
      <c r="DS227" s="56"/>
      <c r="DT227" s="56"/>
      <c r="DU227" s="56"/>
      <c r="DV227" s="56"/>
      <c r="DW227" s="56"/>
      <c r="DX227" s="56"/>
      <c r="DZ227" s="56"/>
      <c r="EA227" s="56"/>
      <c r="EB227" s="56"/>
      <c r="EC227" s="56"/>
      <c r="ED227" s="56"/>
      <c r="EE227" s="56"/>
      <c r="EF227" s="56"/>
      <c r="EG227" s="56"/>
      <c r="EH227" s="56"/>
      <c r="EJ227" s="56"/>
      <c r="EK227" s="56"/>
      <c r="EL227" s="56"/>
      <c r="EM227" s="56"/>
      <c r="EN227" s="56"/>
      <c r="EO227" s="56"/>
      <c r="EP227" s="56"/>
      <c r="EQ227" s="56"/>
      <c r="ER227" s="56"/>
      <c r="ET227" s="56"/>
      <c r="EU227" s="56"/>
      <c r="EV227" s="56"/>
      <c r="EW227" s="56"/>
      <c r="EX227" s="56"/>
      <c r="EY227" s="56"/>
      <c r="EZ227" s="56"/>
      <c r="FA227" s="56"/>
      <c r="FB227" s="56"/>
      <c r="FD227" s="56"/>
      <c r="FE227" s="56"/>
      <c r="FF227" s="56"/>
      <c r="FG227" s="56"/>
      <c r="FH227" s="56"/>
      <c r="FI227" s="56"/>
      <c r="FJ227" s="56"/>
      <c r="FK227" s="56"/>
      <c r="FL227" s="56"/>
      <c r="FN227" s="56"/>
      <c r="FO227" s="56"/>
      <c r="FP227" s="56"/>
      <c r="FQ227" s="56"/>
      <c r="FR227" s="56"/>
      <c r="FS227" s="56"/>
      <c r="FT227" s="56"/>
      <c r="FU227" s="56"/>
      <c r="FV227" s="56"/>
      <c r="FX227" s="56"/>
      <c r="FY227" s="56"/>
      <c r="FZ227" s="56"/>
      <c r="GA227" s="56"/>
      <c r="GB227" s="56"/>
      <c r="GC227" s="56"/>
      <c r="GD227" s="56"/>
      <c r="GE227" s="56"/>
      <c r="GF227" s="56"/>
      <c r="GH227" s="56"/>
      <c r="GI227" s="56"/>
      <c r="GJ227" s="56"/>
      <c r="GK227" s="56"/>
      <c r="GL227" s="56"/>
      <c r="GM227" s="56"/>
      <c r="GN227" s="56"/>
      <c r="GO227" s="56"/>
      <c r="GP227" s="56"/>
      <c r="GR227" s="56"/>
      <c r="GS227" s="56"/>
      <c r="GT227" s="56"/>
      <c r="GU227" s="56"/>
      <c r="GV227" s="56"/>
      <c r="GW227" s="56"/>
      <c r="GX227" s="56"/>
      <c r="GY227" s="56"/>
      <c r="GZ227" s="56"/>
      <c r="HB227" s="56"/>
      <c r="HC227" s="56"/>
      <c r="HD227" s="56"/>
      <c r="HE227" s="56"/>
      <c r="HF227" s="56"/>
      <c r="HG227" s="56"/>
      <c r="HH227" s="56"/>
      <c r="HI227" s="56"/>
      <c r="HJ227" s="56"/>
      <c r="HL227" s="56"/>
      <c r="HM227" s="56"/>
      <c r="HN227" s="56"/>
      <c r="HO227" s="56"/>
      <c r="HP227" s="56"/>
      <c r="HQ227" s="56"/>
      <c r="HR227" s="56"/>
      <c r="HS227" s="56"/>
      <c r="HT227" s="56"/>
      <c r="HV227" s="56"/>
      <c r="HW227" s="56"/>
      <c r="HX227" s="56"/>
      <c r="HY227" s="56"/>
      <c r="HZ227" s="56"/>
      <c r="IA227" s="56"/>
      <c r="IB227" s="56"/>
      <c r="IC227" s="56"/>
      <c r="ID227" s="56"/>
      <c r="IF227" s="56"/>
      <c r="IG227" s="56"/>
      <c r="IH227" s="56"/>
      <c r="II227" s="56"/>
      <c r="IJ227" s="56"/>
      <c r="IK227" s="56"/>
      <c r="IL227" s="56"/>
      <c r="IM227" s="56"/>
      <c r="IN227" s="56"/>
      <c r="IP227" s="56"/>
      <c r="IQ227" s="56"/>
      <c r="IR227" s="56"/>
      <c r="IS227" s="56"/>
      <c r="IT227" s="56"/>
      <c r="IU227" s="56"/>
    </row>
    <row r="228" spans="1:255" ht="13.5" thickBot="1" x14ac:dyDescent="0.25">
      <c r="A228" s="227"/>
      <c r="B228" s="106"/>
      <c r="C228" s="85" t="s">
        <v>87</v>
      </c>
      <c r="D228" s="86"/>
      <c r="E228" s="47"/>
      <c r="F228" s="47"/>
      <c r="G228" s="47"/>
      <c r="H228" s="48"/>
      <c r="I228" s="49">
        <v>2510.4699999999998</v>
      </c>
      <c r="J228" s="56"/>
      <c r="K228" s="56"/>
      <c r="L228" s="56"/>
      <c r="M228" s="56"/>
      <c r="N228" s="56"/>
      <c r="O228" s="56"/>
      <c r="P228" s="56"/>
      <c r="Q228" s="56"/>
      <c r="R228" s="56"/>
      <c r="T228" s="56"/>
      <c r="U228" s="56"/>
      <c r="V228" s="56"/>
      <c r="W228" s="56"/>
      <c r="X228" s="56"/>
      <c r="Y228" s="56"/>
      <c r="Z228" s="56"/>
      <c r="AA228" s="56"/>
      <c r="AB228" s="56"/>
      <c r="AD228" s="56"/>
      <c r="AE228" s="56"/>
      <c r="AF228" s="56"/>
      <c r="AG228" s="56"/>
      <c r="AH228" s="56"/>
      <c r="AI228" s="56"/>
      <c r="AJ228" s="56"/>
      <c r="AK228" s="56"/>
      <c r="AL228" s="56"/>
      <c r="AN228" s="56"/>
      <c r="AO228" s="56"/>
      <c r="AP228" s="56"/>
      <c r="AQ228" s="56"/>
      <c r="AR228" s="56"/>
      <c r="AS228" s="56"/>
      <c r="AT228" s="56"/>
      <c r="AU228" s="56"/>
      <c r="AV228" s="56"/>
      <c r="AX228" s="56"/>
      <c r="AY228" s="56"/>
      <c r="AZ228" s="56"/>
      <c r="BA228" s="56"/>
      <c r="BB228" s="56"/>
      <c r="BC228" s="56"/>
      <c r="BD228" s="56"/>
      <c r="BE228" s="56"/>
      <c r="BF228" s="56"/>
      <c r="BH228" s="56"/>
      <c r="BI228" s="56"/>
      <c r="BJ228" s="56"/>
      <c r="BK228" s="56"/>
      <c r="BL228" s="56"/>
      <c r="BM228" s="56"/>
      <c r="BN228" s="56"/>
      <c r="BO228" s="56"/>
      <c r="BP228" s="56"/>
      <c r="BR228" s="56"/>
      <c r="BS228" s="56"/>
      <c r="BT228" s="56"/>
      <c r="BU228" s="56"/>
      <c r="BV228" s="56"/>
      <c r="BW228" s="56"/>
      <c r="BX228" s="56"/>
      <c r="BY228" s="56"/>
      <c r="BZ228" s="56"/>
      <c r="CB228" s="56"/>
      <c r="CC228" s="56"/>
      <c r="CD228" s="56"/>
      <c r="CE228" s="56"/>
      <c r="CF228" s="56"/>
      <c r="CG228" s="56"/>
      <c r="CH228" s="56"/>
      <c r="CI228" s="56"/>
      <c r="CJ228" s="56"/>
      <c r="CL228" s="56"/>
      <c r="CM228" s="56"/>
      <c r="CN228" s="56"/>
      <c r="CO228" s="56"/>
      <c r="CP228" s="56"/>
      <c r="CQ228" s="56"/>
      <c r="CR228" s="56"/>
      <c r="CS228" s="56"/>
      <c r="CT228" s="56"/>
      <c r="CV228" s="56"/>
      <c r="CW228" s="56"/>
      <c r="CX228" s="56"/>
      <c r="CY228" s="56"/>
      <c r="CZ228" s="56"/>
      <c r="DA228" s="56"/>
      <c r="DB228" s="56"/>
      <c r="DC228" s="56"/>
      <c r="DD228" s="56"/>
      <c r="DF228" s="56"/>
      <c r="DG228" s="56"/>
      <c r="DH228" s="56"/>
      <c r="DI228" s="56"/>
      <c r="DJ228" s="56"/>
      <c r="DK228" s="56"/>
      <c r="DL228" s="56"/>
      <c r="DM228" s="56"/>
      <c r="DN228" s="56"/>
      <c r="DP228" s="56"/>
      <c r="DQ228" s="56"/>
      <c r="DR228" s="56"/>
      <c r="DS228" s="56"/>
      <c r="DT228" s="56"/>
      <c r="DU228" s="56"/>
      <c r="DV228" s="56"/>
      <c r="DW228" s="56"/>
      <c r="DX228" s="56"/>
      <c r="DZ228" s="56"/>
      <c r="EA228" s="56"/>
      <c r="EB228" s="56"/>
      <c r="EC228" s="56"/>
      <c r="ED228" s="56"/>
      <c r="EE228" s="56"/>
      <c r="EF228" s="56"/>
      <c r="EG228" s="56"/>
      <c r="EH228" s="56"/>
      <c r="EJ228" s="56"/>
      <c r="EK228" s="56"/>
      <c r="EL228" s="56"/>
      <c r="EM228" s="56"/>
      <c r="EN228" s="56"/>
      <c r="EO228" s="56"/>
      <c r="EP228" s="56"/>
      <c r="EQ228" s="56"/>
      <c r="ER228" s="56"/>
      <c r="ET228" s="56"/>
      <c r="EU228" s="56"/>
      <c r="EV228" s="56"/>
      <c r="EW228" s="56"/>
      <c r="EX228" s="56"/>
      <c r="EY228" s="56"/>
      <c r="EZ228" s="56"/>
      <c r="FA228" s="56"/>
      <c r="FB228" s="56"/>
      <c r="FD228" s="56"/>
      <c r="FE228" s="56"/>
      <c r="FF228" s="56"/>
      <c r="FG228" s="56"/>
      <c r="FH228" s="56"/>
      <c r="FI228" s="56"/>
      <c r="FJ228" s="56"/>
      <c r="FK228" s="56"/>
      <c r="FL228" s="56"/>
      <c r="FN228" s="56"/>
      <c r="FO228" s="56"/>
      <c r="FP228" s="56"/>
      <c r="FQ228" s="56"/>
      <c r="FR228" s="56"/>
      <c r="FS228" s="56"/>
      <c r="FT228" s="56"/>
      <c r="FU228" s="56"/>
      <c r="FV228" s="56"/>
      <c r="FX228" s="56"/>
      <c r="FY228" s="56"/>
      <c r="FZ228" s="56"/>
      <c r="GA228" s="56"/>
      <c r="GB228" s="56"/>
      <c r="GC228" s="56"/>
      <c r="GD228" s="56"/>
      <c r="GE228" s="56"/>
      <c r="GF228" s="56"/>
      <c r="GH228" s="56"/>
      <c r="GI228" s="56"/>
      <c r="GJ228" s="56"/>
      <c r="GK228" s="56"/>
      <c r="GL228" s="56"/>
      <c r="GM228" s="56"/>
      <c r="GN228" s="56"/>
      <c r="GO228" s="56"/>
      <c r="GP228" s="56"/>
      <c r="GR228" s="56"/>
      <c r="GS228" s="56"/>
      <c r="GT228" s="56"/>
      <c r="GU228" s="56"/>
      <c r="GV228" s="56"/>
      <c r="GW228" s="56"/>
      <c r="GX228" s="56"/>
      <c r="GY228" s="56"/>
      <c r="GZ228" s="56"/>
      <c r="HB228" s="56"/>
      <c r="HC228" s="56"/>
      <c r="HD228" s="56"/>
      <c r="HE228" s="56"/>
      <c r="HF228" s="56"/>
      <c r="HG228" s="56"/>
      <c r="HH228" s="56"/>
      <c r="HI228" s="56"/>
      <c r="HJ228" s="56"/>
      <c r="HL228" s="56"/>
      <c r="HM228" s="56"/>
      <c r="HN228" s="56"/>
      <c r="HO228" s="56"/>
      <c r="HP228" s="56"/>
      <c r="HQ228" s="56"/>
      <c r="HR228" s="56"/>
      <c r="HS228" s="56"/>
      <c r="HT228" s="56"/>
      <c r="HV228" s="56"/>
      <c r="HW228" s="56"/>
      <c r="HX228" s="56"/>
      <c r="HY228" s="56"/>
      <c r="HZ228" s="56"/>
      <c r="IA228" s="56"/>
      <c r="IB228" s="56"/>
      <c r="IC228" s="56"/>
      <c r="ID228" s="56"/>
      <c r="IF228" s="56"/>
      <c r="IG228" s="56"/>
      <c r="IH228" s="56"/>
      <c r="II228" s="56"/>
      <c r="IJ228" s="56"/>
      <c r="IK228" s="56"/>
      <c r="IL228" s="56"/>
      <c r="IM228" s="56"/>
      <c r="IN228" s="56"/>
      <c r="IP228" s="56"/>
      <c r="IQ228" s="56"/>
      <c r="IR228" s="56"/>
      <c r="IS228" s="56"/>
      <c r="IT228" s="56"/>
      <c r="IU228" s="56"/>
    </row>
    <row r="229" spans="1:255" ht="12.75" customHeight="1" thickBot="1" x14ac:dyDescent="0.25">
      <c r="A229" s="221"/>
      <c r="B229" s="51">
        <f>SUM(B216:B227)</f>
        <v>49078.074181000011</v>
      </c>
      <c r="C229" s="50"/>
      <c r="D229" s="51"/>
      <c r="E229" s="52"/>
      <c r="F229" s="50"/>
      <c r="G229" s="50"/>
      <c r="H229" s="51" t="s">
        <v>17</v>
      </c>
      <c r="I229" s="237">
        <f>SUM(I216:I228)</f>
        <v>2510.4699999999998</v>
      </c>
      <c r="J229" s="56"/>
      <c r="K229" s="56"/>
      <c r="L229" s="56"/>
      <c r="M229" s="56"/>
      <c r="N229" s="56"/>
      <c r="O229" s="56"/>
      <c r="P229" s="56"/>
      <c r="Q229" s="56"/>
      <c r="R229" s="56"/>
      <c r="T229" s="56"/>
      <c r="U229" s="56"/>
      <c r="V229" s="56"/>
      <c r="W229" s="56"/>
      <c r="X229" s="56"/>
      <c r="Y229" s="56"/>
      <c r="Z229" s="56"/>
      <c r="AA229" s="56"/>
      <c r="AB229" s="56"/>
      <c r="AD229" s="56"/>
      <c r="AE229" s="56"/>
      <c r="AF229" s="56"/>
      <c r="AG229" s="56"/>
      <c r="AH229" s="56"/>
      <c r="AI229" s="56"/>
      <c r="AJ229" s="56"/>
      <c r="AK229" s="56"/>
      <c r="AL229" s="56"/>
      <c r="AN229" s="56"/>
      <c r="AO229" s="56"/>
      <c r="AP229" s="56"/>
      <c r="AQ229" s="56"/>
      <c r="AR229" s="56"/>
      <c r="AS229" s="56"/>
      <c r="AT229" s="56"/>
      <c r="AU229" s="56"/>
      <c r="AV229" s="56"/>
      <c r="AX229" s="56"/>
      <c r="AY229" s="56"/>
      <c r="AZ229" s="56"/>
      <c r="BA229" s="56"/>
      <c r="BB229" s="56"/>
      <c r="BC229" s="56"/>
      <c r="BD229" s="56"/>
      <c r="BE229" s="56"/>
      <c r="BF229" s="56"/>
      <c r="BH229" s="56"/>
      <c r="BI229" s="56"/>
      <c r="BJ229" s="56"/>
      <c r="BK229" s="56"/>
      <c r="BL229" s="56"/>
      <c r="BM229" s="56"/>
      <c r="BN229" s="56"/>
      <c r="BO229" s="56"/>
      <c r="BP229" s="56"/>
      <c r="BR229" s="56"/>
      <c r="BS229" s="56"/>
      <c r="BT229" s="56"/>
      <c r="BU229" s="56"/>
      <c r="BV229" s="56"/>
      <c r="BW229" s="56"/>
      <c r="BX229" s="56"/>
      <c r="BY229" s="56"/>
      <c r="BZ229" s="56"/>
      <c r="CB229" s="56"/>
      <c r="CC229" s="56"/>
      <c r="CD229" s="56"/>
      <c r="CE229" s="56"/>
      <c r="CF229" s="56"/>
      <c r="CG229" s="56"/>
      <c r="CH229" s="56"/>
      <c r="CI229" s="56"/>
      <c r="CJ229" s="56"/>
      <c r="CL229" s="56"/>
      <c r="CM229" s="56"/>
      <c r="CN229" s="56"/>
      <c r="CO229" s="56"/>
      <c r="CP229" s="56"/>
      <c r="CQ229" s="56"/>
      <c r="CR229" s="56"/>
      <c r="CS229" s="56"/>
      <c r="CT229" s="56"/>
      <c r="CV229" s="56"/>
      <c r="CW229" s="56"/>
      <c r="CX229" s="56"/>
      <c r="CY229" s="56"/>
      <c r="CZ229" s="56"/>
      <c r="DA229" s="56"/>
      <c r="DB229" s="56"/>
      <c r="DC229" s="56"/>
      <c r="DD229" s="56"/>
      <c r="DF229" s="56"/>
      <c r="DG229" s="56"/>
      <c r="DH229" s="56"/>
      <c r="DI229" s="56"/>
      <c r="DJ229" s="56"/>
      <c r="DK229" s="56"/>
      <c r="DL229" s="56"/>
      <c r="DM229" s="56"/>
      <c r="DN229" s="56"/>
      <c r="DP229" s="56"/>
      <c r="DQ229" s="56"/>
      <c r="DR229" s="56"/>
      <c r="DS229" s="56"/>
      <c r="DT229" s="56"/>
      <c r="DU229" s="56"/>
      <c r="DV229" s="56"/>
      <c r="DW229" s="56"/>
      <c r="DX229" s="56"/>
      <c r="DZ229" s="56"/>
      <c r="EA229" s="56"/>
      <c r="EB229" s="56"/>
      <c r="EC229" s="56"/>
      <c r="ED229" s="56"/>
      <c r="EE229" s="56"/>
      <c r="EF229" s="56"/>
      <c r="EG229" s="56"/>
      <c r="EH229" s="56"/>
      <c r="EJ229" s="56"/>
      <c r="EK229" s="56"/>
      <c r="EL229" s="56"/>
      <c r="EM229" s="56"/>
      <c r="EN229" s="56"/>
      <c r="EO229" s="56"/>
      <c r="EP229" s="56"/>
      <c r="EQ229" s="56"/>
      <c r="ER229" s="56"/>
      <c r="ET229" s="56"/>
      <c r="EU229" s="56"/>
      <c r="EV229" s="56"/>
      <c r="EW229" s="56"/>
      <c r="EX229" s="56"/>
      <c r="EY229" s="56"/>
      <c r="EZ229" s="56"/>
      <c r="FA229" s="56"/>
      <c r="FB229" s="56"/>
      <c r="FD229" s="56"/>
      <c r="FE229" s="56"/>
      <c r="FF229" s="56"/>
      <c r="FG229" s="56"/>
      <c r="FH229" s="56"/>
      <c r="FI229" s="56"/>
      <c r="FJ229" s="56"/>
      <c r="FK229" s="56"/>
      <c r="FL229" s="56"/>
      <c r="FN229" s="56"/>
      <c r="FO229" s="56"/>
      <c r="FP229" s="56"/>
      <c r="FQ229" s="56"/>
      <c r="FR229" s="56"/>
      <c r="FS229" s="56"/>
      <c r="FT229" s="56"/>
      <c r="FU229" s="56"/>
      <c r="FV229" s="56"/>
      <c r="FX229" s="56"/>
      <c r="FY229" s="56"/>
      <c r="FZ229" s="56"/>
      <c r="GA229" s="56"/>
      <c r="GB229" s="56"/>
      <c r="GC229" s="56"/>
      <c r="GD229" s="56"/>
      <c r="GE229" s="56"/>
      <c r="GF229" s="56"/>
      <c r="GH229" s="56"/>
      <c r="GI229" s="56"/>
      <c r="GJ229" s="56"/>
      <c r="GK229" s="56"/>
      <c r="GL229" s="56"/>
      <c r="GM229" s="56"/>
      <c r="GN229" s="56"/>
      <c r="GO229" s="56"/>
      <c r="GP229" s="56"/>
      <c r="GR229" s="56"/>
      <c r="GS229" s="56"/>
      <c r="GT229" s="56"/>
      <c r="GU229" s="56"/>
      <c r="GV229" s="56"/>
      <c r="GW229" s="56"/>
      <c r="GX229" s="56"/>
      <c r="GY229" s="56"/>
      <c r="GZ229" s="56"/>
      <c r="HB229" s="56"/>
      <c r="HC229" s="56"/>
      <c r="HD229" s="56"/>
      <c r="HE229" s="56"/>
      <c r="HF229" s="56"/>
      <c r="HG229" s="56"/>
      <c r="HH229" s="56"/>
      <c r="HI229" s="56"/>
      <c r="HJ229" s="56"/>
      <c r="HL229" s="56"/>
      <c r="HM229" s="56"/>
      <c r="HN229" s="56"/>
      <c r="HO229" s="56"/>
      <c r="HP229" s="56"/>
      <c r="HQ229" s="56"/>
      <c r="HR229" s="56"/>
      <c r="HS229" s="56"/>
      <c r="HT229" s="56"/>
      <c r="HV229" s="56"/>
      <c r="HW229" s="56"/>
      <c r="HX229" s="56"/>
      <c r="HY229" s="56"/>
      <c r="HZ229" s="56"/>
      <c r="IA229" s="56"/>
      <c r="IB229" s="56"/>
      <c r="IC229" s="56"/>
      <c r="ID229" s="56"/>
      <c r="IF229" s="56"/>
      <c r="IG229" s="56"/>
      <c r="IH229" s="56"/>
      <c r="II229" s="56"/>
      <c r="IJ229" s="56"/>
      <c r="IK229" s="56"/>
      <c r="IL229" s="56"/>
      <c r="IM229" s="56"/>
      <c r="IN229" s="56"/>
      <c r="IP229" s="56"/>
      <c r="IQ229" s="56"/>
      <c r="IR229" s="56"/>
      <c r="IS229" s="56"/>
      <c r="IT229" s="56"/>
      <c r="IU229" s="56"/>
    </row>
    <row r="230" spans="1:255" ht="77.25" thickBot="1" x14ac:dyDescent="0.25">
      <c r="A230" s="46" t="s">
        <v>97</v>
      </c>
      <c r="B230" s="114" t="s">
        <v>16</v>
      </c>
      <c r="C230" s="114" t="s">
        <v>5</v>
      </c>
      <c r="D230" s="114" t="s">
        <v>23</v>
      </c>
      <c r="E230" s="118" t="s">
        <v>18</v>
      </c>
      <c r="F230" s="114" t="s">
        <v>19</v>
      </c>
      <c r="G230" s="114" t="s">
        <v>10</v>
      </c>
      <c r="H230" s="114" t="s">
        <v>13</v>
      </c>
      <c r="I230" s="115" t="s">
        <v>12</v>
      </c>
      <c r="J230" s="56"/>
      <c r="K230" s="56"/>
      <c r="L230" s="56"/>
      <c r="M230" s="56"/>
      <c r="N230" s="56"/>
      <c r="O230" s="56"/>
      <c r="P230" s="56"/>
      <c r="Q230" s="56"/>
      <c r="R230" s="56"/>
      <c r="T230" s="56"/>
      <c r="U230" s="56"/>
      <c r="V230" s="56"/>
      <c r="W230" s="56"/>
      <c r="X230" s="56"/>
      <c r="Y230" s="56"/>
      <c r="Z230" s="56"/>
      <c r="AA230" s="56"/>
      <c r="AB230" s="56"/>
      <c r="AD230" s="56"/>
      <c r="AE230" s="56"/>
      <c r="AF230" s="56"/>
      <c r="AG230" s="56"/>
      <c r="AH230" s="56"/>
      <c r="AI230" s="56"/>
      <c r="AJ230" s="56"/>
      <c r="AK230" s="56"/>
      <c r="AL230" s="56"/>
      <c r="AN230" s="56"/>
      <c r="AO230" s="56"/>
      <c r="AP230" s="56"/>
      <c r="AQ230" s="56"/>
      <c r="AR230" s="56"/>
      <c r="AS230" s="56"/>
      <c r="AT230" s="56"/>
      <c r="AU230" s="56"/>
      <c r="AV230" s="56"/>
      <c r="AX230" s="56"/>
      <c r="AY230" s="56"/>
      <c r="AZ230" s="56"/>
      <c r="BA230" s="56"/>
      <c r="BB230" s="56"/>
      <c r="BC230" s="56"/>
      <c r="BD230" s="56"/>
      <c r="BE230" s="56"/>
      <c r="BF230" s="56"/>
      <c r="BH230" s="56"/>
      <c r="BI230" s="56"/>
      <c r="BJ230" s="56"/>
      <c r="BK230" s="56"/>
      <c r="BL230" s="56"/>
      <c r="BM230" s="56"/>
      <c r="BN230" s="56"/>
      <c r="BO230" s="56"/>
      <c r="BP230" s="56"/>
      <c r="BR230" s="56"/>
      <c r="BS230" s="56"/>
      <c r="BT230" s="56"/>
      <c r="BU230" s="56"/>
      <c r="BV230" s="56"/>
      <c r="BW230" s="56"/>
      <c r="BX230" s="56"/>
      <c r="BY230" s="56"/>
      <c r="BZ230" s="56"/>
      <c r="CB230" s="56"/>
      <c r="CC230" s="56"/>
      <c r="CD230" s="56"/>
      <c r="CE230" s="56"/>
      <c r="CF230" s="56"/>
      <c r="CG230" s="56"/>
      <c r="CH230" s="56"/>
      <c r="CI230" s="56"/>
      <c r="CJ230" s="56"/>
      <c r="CL230" s="56"/>
      <c r="CM230" s="56"/>
      <c r="CN230" s="56"/>
      <c r="CO230" s="56"/>
      <c r="CP230" s="56"/>
      <c r="CQ230" s="56"/>
      <c r="CR230" s="56"/>
      <c r="CS230" s="56"/>
      <c r="CT230" s="56"/>
      <c r="CV230" s="56"/>
      <c r="CW230" s="56"/>
      <c r="CX230" s="56"/>
      <c r="CY230" s="56"/>
      <c r="CZ230" s="56"/>
      <c r="DA230" s="56"/>
      <c r="DB230" s="56"/>
      <c r="DC230" s="56"/>
      <c r="DD230" s="56"/>
      <c r="DF230" s="56"/>
      <c r="DG230" s="56"/>
      <c r="DH230" s="56"/>
      <c r="DI230" s="56"/>
      <c r="DJ230" s="56"/>
      <c r="DK230" s="56"/>
      <c r="DL230" s="56"/>
      <c r="DM230" s="56"/>
      <c r="DN230" s="56"/>
      <c r="DP230" s="56"/>
      <c r="DQ230" s="56"/>
      <c r="DR230" s="56"/>
      <c r="DS230" s="56"/>
      <c r="DT230" s="56"/>
      <c r="DU230" s="56"/>
      <c r="DV230" s="56"/>
      <c r="DW230" s="56"/>
      <c r="DX230" s="56"/>
      <c r="DZ230" s="56"/>
      <c r="EA230" s="56"/>
      <c r="EB230" s="56"/>
      <c r="EC230" s="56"/>
      <c r="ED230" s="56"/>
      <c r="EE230" s="56"/>
      <c r="EF230" s="56"/>
      <c r="EG230" s="56"/>
      <c r="EH230" s="56"/>
      <c r="EJ230" s="56"/>
      <c r="EK230" s="56"/>
      <c r="EL230" s="56"/>
      <c r="EM230" s="56"/>
      <c r="EN230" s="56"/>
      <c r="EO230" s="56"/>
      <c r="EP230" s="56"/>
      <c r="EQ230" s="56"/>
      <c r="ER230" s="56"/>
      <c r="ET230" s="56"/>
      <c r="EU230" s="56"/>
      <c r="EV230" s="56"/>
      <c r="EW230" s="56"/>
      <c r="EX230" s="56"/>
      <c r="EY230" s="56"/>
      <c r="EZ230" s="56"/>
      <c r="FA230" s="56"/>
      <c r="FB230" s="56"/>
      <c r="FD230" s="56"/>
      <c r="FE230" s="56"/>
      <c r="FF230" s="56"/>
      <c r="FG230" s="56"/>
      <c r="FH230" s="56"/>
      <c r="FI230" s="56"/>
      <c r="FJ230" s="56"/>
      <c r="FK230" s="56"/>
      <c r="FL230" s="56"/>
      <c r="FN230" s="56"/>
      <c r="FO230" s="56"/>
      <c r="FP230" s="56"/>
      <c r="FQ230" s="56"/>
      <c r="FR230" s="56"/>
      <c r="FS230" s="56"/>
      <c r="FT230" s="56"/>
      <c r="FU230" s="56"/>
      <c r="FV230" s="56"/>
      <c r="FX230" s="56"/>
      <c r="FY230" s="56"/>
      <c r="FZ230" s="56"/>
      <c r="GA230" s="56"/>
      <c r="GB230" s="56"/>
      <c r="GC230" s="56"/>
      <c r="GD230" s="56"/>
      <c r="GE230" s="56"/>
      <c r="GF230" s="56"/>
      <c r="GH230" s="56"/>
      <c r="GI230" s="56"/>
      <c r="GJ230" s="56"/>
      <c r="GK230" s="56"/>
      <c r="GL230" s="56"/>
      <c r="GM230" s="56"/>
      <c r="GN230" s="56"/>
      <c r="GO230" s="56"/>
      <c r="GP230" s="56"/>
      <c r="GR230" s="56"/>
      <c r="GS230" s="56"/>
      <c r="GT230" s="56"/>
      <c r="GU230" s="56"/>
      <c r="GV230" s="56"/>
      <c r="GW230" s="56"/>
      <c r="GX230" s="56"/>
      <c r="GY230" s="56"/>
      <c r="GZ230" s="56"/>
      <c r="HB230" s="56"/>
      <c r="HC230" s="56"/>
      <c r="HD230" s="56"/>
      <c r="HE230" s="56"/>
      <c r="HF230" s="56"/>
      <c r="HG230" s="56"/>
      <c r="HH230" s="56"/>
      <c r="HI230" s="56"/>
      <c r="HJ230" s="56"/>
      <c r="HL230" s="56"/>
      <c r="HM230" s="56"/>
      <c r="HN230" s="56"/>
      <c r="HO230" s="56"/>
      <c r="HP230" s="56"/>
      <c r="HQ230" s="56"/>
      <c r="HR230" s="56"/>
      <c r="HS230" s="56"/>
      <c r="HT230" s="56"/>
      <c r="HV230" s="56"/>
      <c r="HW230" s="56"/>
      <c r="HX230" s="56"/>
      <c r="HY230" s="56"/>
      <c r="HZ230" s="56"/>
      <c r="IA230" s="56"/>
      <c r="IB230" s="56"/>
      <c r="IC230" s="56"/>
      <c r="ID230" s="56"/>
      <c r="IF230" s="56"/>
      <c r="IG230" s="56"/>
      <c r="IH230" s="56"/>
      <c r="II230" s="56"/>
      <c r="IJ230" s="56"/>
      <c r="IK230" s="56"/>
      <c r="IL230" s="56"/>
      <c r="IM230" s="56"/>
      <c r="IN230" s="56"/>
      <c r="IP230" s="56"/>
      <c r="IQ230" s="56"/>
      <c r="IR230" s="56"/>
      <c r="IS230" s="56"/>
      <c r="IT230" s="56"/>
      <c r="IU230" s="56"/>
    </row>
    <row r="231" spans="1:255" ht="27.75" customHeight="1" thickBot="1" x14ac:dyDescent="0.25">
      <c r="A231" s="117" t="s">
        <v>2277</v>
      </c>
      <c r="B231" s="164"/>
      <c r="C231" s="85" t="s">
        <v>87</v>
      </c>
      <c r="D231" s="238"/>
      <c r="E231" s="239"/>
      <c r="F231" s="238"/>
      <c r="G231" s="239"/>
      <c r="H231" s="239"/>
      <c r="I231" s="49">
        <v>56474.95</v>
      </c>
      <c r="J231" s="56"/>
      <c r="K231" s="56"/>
      <c r="L231" s="56"/>
      <c r="M231" s="56"/>
      <c r="N231" s="56"/>
      <c r="O231" s="56"/>
      <c r="P231" s="56"/>
      <c r="Q231" s="56"/>
      <c r="R231" s="56"/>
      <c r="T231" s="56"/>
      <c r="U231" s="56"/>
      <c r="V231" s="56"/>
      <c r="W231" s="56"/>
      <c r="X231" s="56"/>
      <c r="Y231" s="56"/>
      <c r="Z231" s="56"/>
      <c r="AA231" s="56"/>
      <c r="AB231" s="56"/>
      <c r="AD231" s="56"/>
      <c r="AE231" s="56"/>
      <c r="AF231" s="56"/>
      <c r="AG231" s="56"/>
      <c r="AH231" s="56"/>
      <c r="AI231" s="56"/>
      <c r="AJ231" s="56"/>
      <c r="AK231" s="56"/>
      <c r="AL231" s="56"/>
      <c r="AN231" s="56"/>
      <c r="AO231" s="56"/>
      <c r="AP231" s="56"/>
      <c r="AQ231" s="56"/>
      <c r="AR231" s="56"/>
      <c r="AS231" s="56"/>
      <c r="AT231" s="56"/>
      <c r="AU231" s="56"/>
      <c r="AV231" s="56"/>
      <c r="AX231" s="56"/>
      <c r="AY231" s="56"/>
      <c r="AZ231" s="56"/>
      <c r="BA231" s="56"/>
      <c r="BB231" s="56"/>
      <c r="BC231" s="56"/>
      <c r="BD231" s="56"/>
      <c r="BE231" s="56"/>
      <c r="BF231" s="56"/>
      <c r="BH231" s="56"/>
      <c r="BI231" s="56"/>
      <c r="BJ231" s="56"/>
      <c r="BK231" s="56"/>
      <c r="BL231" s="56"/>
      <c r="BM231" s="56"/>
      <c r="BN231" s="56"/>
      <c r="BO231" s="56"/>
      <c r="BP231" s="56"/>
      <c r="BR231" s="56"/>
      <c r="BS231" s="56"/>
      <c r="BT231" s="56"/>
      <c r="BU231" s="56"/>
      <c r="BV231" s="56"/>
      <c r="BW231" s="56"/>
      <c r="BX231" s="56"/>
      <c r="BY231" s="56"/>
      <c r="BZ231" s="56"/>
      <c r="CB231" s="56"/>
      <c r="CC231" s="56"/>
      <c r="CD231" s="56"/>
      <c r="CE231" s="56"/>
      <c r="CF231" s="56"/>
      <c r="CG231" s="56"/>
      <c r="CH231" s="56"/>
      <c r="CI231" s="56"/>
      <c r="CJ231" s="56"/>
      <c r="CL231" s="56"/>
      <c r="CM231" s="56"/>
      <c r="CN231" s="56"/>
      <c r="CO231" s="56"/>
      <c r="CP231" s="56"/>
      <c r="CQ231" s="56"/>
      <c r="CR231" s="56"/>
      <c r="CS231" s="56"/>
      <c r="CT231" s="56"/>
      <c r="CV231" s="56"/>
      <c r="CW231" s="56"/>
      <c r="CX231" s="56"/>
      <c r="CY231" s="56"/>
      <c r="CZ231" s="56"/>
      <c r="DA231" s="56"/>
      <c r="DB231" s="56"/>
      <c r="DC231" s="56"/>
      <c r="DD231" s="56"/>
      <c r="DF231" s="56"/>
      <c r="DG231" s="56"/>
      <c r="DH231" s="56"/>
      <c r="DI231" s="56"/>
      <c r="DJ231" s="56"/>
      <c r="DK231" s="56"/>
      <c r="DL231" s="56"/>
      <c r="DM231" s="56"/>
      <c r="DN231" s="56"/>
      <c r="DP231" s="56"/>
      <c r="DQ231" s="56"/>
      <c r="DR231" s="56"/>
      <c r="DS231" s="56"/>
      <c r="DT231" s="56"/>
      <c r="DU231" s="56"/>
      <c r="DV231" s="56"/>
      <c r="DW231" s="56"/>
      <c r="DX231" s="56"/>
      <c r="DZ231" s="56"/>
      <c r="EA231" s="56"/>
      <c r="EB231" s="56"/>
      <c r="EC231" s="56"/>
      <c r="ED231" s="56"/>
      <c r="EE231" s="56"/>
      <c r="EF231" s="56"/>
      <c r="EG231" s="56"/>
      <c r="EH231" s="56"/>
      <c r="EJ231" s="56"/>
      <c r="EK231" s="56"/>
      <c r="EL231" s="56"/>
      <c r="EM231" s="56"/>
      <c r="EN231" s="56"/>
      <c r="EO231" s="56"/>
      <c r="EP231" s="56"/>
      <c r="EQ231" s="56"/>
      <c r="ER231" s="56"/>
      <c r="ET231" s="56"/>
      <c r="EU231" s="56"/>
      <c r="EV231" s="56"/>
      <c r="EW231" s="56"/>
      <c r="EX231" s="56"/>
      <c r="EY231" s="56"/>
      <c r="EZ231" s="56"/>
      <c r="FA231" s="56"/>
      <c r="FB231" s="56"/>
      <c r="FD231" s="56"/>
      <c r="FE231" s="56"/>
      <c r="FF231" s="56"/>
      <c r="FG231" s="56"/>
      <c r="FH231" s="56"/>
      <c r="FI231" s="56"/>
      <c r="FJ231" s="56"/>
      <c r="FK231" s="56"/>
      <c r="FL231" s="56"/>
      <c r="FN231" s="56"/>
      <c r="FO231" s="56"/>
      <c r="FP231" s="56"/>
      <c r="FQ231" s="56"/>
      <c r="FR231" s="56"/>
      <c r="FS231" s="56"/>
      <c r="FT231" s="56"/>
      <c r="FU231" s="56"/>
      <c r="FV231" s="56"/>
      <c r="FX231" s="56"/>
      <c r="FY231" s="56"/>
      <c r="FZ231" s="56"/>
      <c r="GA231" s="56"/>
      <c r="GB231" s="56"/>
      <c r="GC231" s="56"/>
      <c r="GD231" s="56"/>
      <c r="GE231" s="56"/>
      <c r="GF231" s="56"/>
      <c r="GH231" s="56"/>
      <c r="GI231" s="56"/>
      <c r="GJ231" s="56"/>
      <c r="GK231" s="56"/>
      <c r="GL231" s="56"/>
      <c r="GM231" s="56"/>
      <c r="GN231" s="56"/>
      <c r="GO231" s="56"/>
      <c r="GP231" s="56"/>
      <c r="GR231" s="56"/>
      <c r="GS231" s="56"/>
      <c r="GT231" s="56"/>
      <c r="GU231" s="56"/>
      <c r="GV231" s="56"/>
      <c r="GW231" s="56"/>
      <c r="GX231" s="56"/>
      <c r="GY231" s="56"/>
      <c r="GZ231" s="56"/>
      <c r="HB231" s="56"/>
      <c r="HC231" s="56"/>
      <c r="HD231" s="56"/>
      <c r="HE231" s="56"/>
      <c r="HF231" s="56"/>
      <c r="HG231" s="56"/>
      <c r="HH231" s="56"/>
      <c r="HI231" s="56"/>
      <c r="HJ231" s="56"/>
      <c r="HL231" s="56"/>
      <c r="HM231" s="56"/>
      <c r="HN231" s="56"/>
      <c r="HO231" s="56"/>
      <c r="HP231" s="56"/>
      <c r="HQ231" s="56"/>
      <c r="HR231" s="56"/>
      <c r="HS231" s="56"/>
      <c r="HT231" s="56"/>
      <c r="HV231" s="56"/>
      <c r="HW231" s="56"/>
      <c r="HX231" s="56"/>
      <c r="HY231" s="56"/>
      <c r="HZ231" s="56"/>
      <c r="IA231" s="56"/>
      <c r="IB231" s="56"/>
      <c r="IC231" s="56"/>
      <c r="ID231" s="56"/>
      <c r="IF231" s="56"/>
      <c r="IG231" s="56"/>
      <c r="IH231" s="56"/>
      <c r="II231" s="56"/>
      <c r="IJ231" s="56"/>
      <c r="IK231" s="56"/>
      <c r="IL231" s="56"/>
      <c r="IM231" s="56"/>
      <c r="IN231" s="56"/>
      <c r="IP231" s="56"/>
      <c r="IQ231" s="56"/>
      <c r="IR231" s="56"/>
      <c r="IS231" s="56"/>
      <c r="IT231" s="56"/>
      <c r="IU231" s="56"/>
    </row>
    <row r="232" spans="1:255" ht="12.75" customHeight="1" thickBot="1" x14ac:dyDescent="0.25">
      <c r="A232" s="46"/>
      <c r="B232" s="76">
        <f>SUM(B231)</f>
        <v>0</v>
      </c>
      <c r="C232" s="75"/>
      <c r="D232" s="76"/>
      <c r="E232" s="77"/>
      <c r="F232" s="75"/>
      <c r="G232" s="75"/>
      <c r="H232" s="76" t="s">
        <v>17</v>
      </c>
      <c r="I232" s="78">
        <f>SUM(I231:I231)</f>
        <v>56474.95</v>
      </c>
      <c r="J232" s="56"/>
      <c r="K232" s="56"/>
      <c r="L232" s="56"/>
      <c r="M232" s="56"/>
      <c r="N232" s="56"/>
      <c r="O232" s="56"/>
      <c r="P232" s="56"/>
      <c r="Q232" s="56"/>
      <c r="R232" s="56"/>
      <c r="T232" s="56"/>
      <c r="U232" s="56"/>
      <c r="V232" s="56"/>
      <c r="W232" s="56"/>
      <c r="X232" s="56"/>
      <c r="Y232" s="56"/>
      <c r="Z232" s="56"/>
      <c r="AA232" s="56"/>
      <c r="AB232" s="56"/>
      <c r="AD232" s="56"/>
      <c r="AE232" s="56"/>
      <c r="AF232" s="56"/>
      <c r="AG232" s="56"/>
      <c r="AH232" s="56"/>
      <c r="AI232" s="56"/>
      <c r="AJ232" s="56"/>
      <c r="AK232" s="56"/>
      <c r="AL232" s="56"/>
      <c r="AN232" s="56"/>
      <c r="AO232" s="56"/>
      <c r="AP232" s="56"/>
      <c r="AQ232" s="56"/>
      <c r="AR232" s="56"/>
      <c r="AS232" s="56"/>
      <c r="AT232" s="56"/>
      <c r="AU232" s="56"/>
      <c r="AV232" s="56"/>
      <c r="AX232" s="56"/>
      <c r="AY232" s="56"/>
      <c r="AZ232" s="56"/>
      <c r="BA232" s="56"/>
      <c r="BB232" s="56"/>
      <c r="BC232" s="56"/>
      <c r="BD232" s="56"/>
      <c r="BE232" s="56"/>
      <c r="BF232" s="56"/>
      <c r="BH232" s="56"/>
      <c r="BI232" s="56"/>
      <c r="BJ232" s="56"/>
      <c r="BK232" s="56"/>
      <c r="BL232" s="56"/>
      <c r="BM232" s="56"/>
      <c r="BN232" s="56"/>
      <c r="BO232" s="56"/>
      <c r="BP232" s="56"/>
      <c r="BR232" s="56"/>
      <c r="BS232" s="56"/>
      <c r="BT232" s="56"/>
      <c r="BU232" s="56"/>
      <c r="BV232" s="56"/>
      <c r="BW232" s="56"/>
      <c r="BX232" s="56"/>
      <c r="BY232" s="56"/>
      <c r="BZ232" s="56"/>
      <c r="CB232" s="56"/>
      <c r="CC232" s="56"/>
      <c r="CD232" s="56"/>
      <c r="CE232" s="56"/>
      <c r="CF232" s="56"/>
      <c r="CG232" s="56"/>
      <c r="CH232" s="56"/>
      <c r="CI232" s="56"/>
      <c r="CJ232" s="56"/>
      <c r="CL232" s="56"/>
      <c r="CM232" s="56"/>
      <c r="CN232" s="56"/>
      <c r="CO232" s="56"/>
      <c r="CP232" s="56"/>
      <c r="CQ232" s="56"/>
      <c r="CR232" s="56"/>
      <c r="CS232" s="56"/>
      <c r="CT232" s="56"/>
      <c r="CV232" s="56"/>
      <c r="CW232" s="56"/>
      <c r="CX232" s="56"/>
      <c r="CY232" s="56"/>
      <c r="CZ232" s="56"/>
      <c r="DA232" s="56"/>
      <c r="DB232" s="56"/>
      <c r="DC232" s="56"/>
      <c r="DD232" s="56"/>
      <c r="DF232" s="56"/>
      <c r="DG232" s="56"/>
      <c r="DH232" s="56"/>
      <c r="DI232" s="56"/>
      <c r="DJ232" s="56"/>
      <c r="DK232" s="56"/>
      <c r="DL232" s="56"/>
      <c r="DM232" s="56"/>
      <c r="DN232" s="56"/>
      <c r="DP232" s="56"/>
      <c r="DQ232" s="56"/>
      <c r="DR232" s="56"/>
      <c r="DS232" s="56"/>
      <c r="DT232" s="56"/>
      <c r="DU232" s="56"/>
      <c r="DV232" s="56"/>
      <c r="DW232" s="56"/>
      <c r="DX232" s="56"/>
      <c r="DZ232" s="56"/>
      <c r="EA232" s="56"/>
      <c r="EB232" s="56"/>
      <c r="EC232" s="56"/>
      <c r="ED232" s="56"/>
      <c r="EE232" s="56"/>
      <c r="EF232" s="56"/>
      <c r="EG232" s="56"/>
      <c r="EH232" s="56"/>
      <c r="EJ232" s="56"/>
      <c r="EK232" s="56"/>
      <c r="EL232" s="56"/>
      <c r="EM232" s="56"/>
      <c r="EN232" s="56"/>
      <c r="EO232" s="56"/>
      <c r="EP232" s="56"/>
      <c r="EQ232" s="56"/>
      <c r="ER232" s="56"/>
      <c r="ET232" s="56"/>
      <c r="EU232" s="56"/>
      <c r="EV232" s="56"/>
      <c r="EW232" s="56"/>
      <c r="EX232" s="56"/>
      <c r="EY232" s="56"/>
      <c r="EZ232" s="56"/>
      <c r="FA232" s="56"/>
      <c r="FB232" s="56"/>
      <c r="FD232" s="56"/>
      <c r="FE232" s="56"/>
      <c r="FF232" s="56"/>
      <c r="FG232" s="56"/>
      <c r="FH232" s="56"/>
      <c r="FI232" s="56"/>
      <c r="FJ232" s="56"/>
      <c r="FK232" s="56"/>
      <c r="FL232" s="56"/>
      <c r="FN232" s="56"/>
      <c r="FO232" s="56"/>
      <c r="FP232" s="56"/>
      <c r="FQ232" s="56"/>
      <c r="FR232" s="56"/>
      <c r="FS232" s="56"/>
      <c r="FT232" s="56"/>
      <c r="FU232" s="56"/>
      <c r="FV232" s="56"/>
      <c r="FX232" s="56"/>
      <c r="FY232" s="56"/>
      <c r="FZ232" s="56"/>
      <c r="GA232" s="56"/>
      <c r="GB232" s="56"/>
      <c r="GC232" s="56"/>
      <c r="GD232" s="56"/>
      <c r="GE232" s="56"/>
      <c r="GF232" s="56"/>
      <c r="GH232" s="56"/>
      <c r="GI232" s="56"/>
      <c r="GJ232" s="56"/>
      <c r="GK232" s="56"/>
      <c r="GL232" s="56"/>
      <c r="GM232" s="56"/>
      <c r="GN232" s="56"/>
      <c r="GO232" s="56"/>
      <c r="GP232" s="56"/>
      <c r="GR232" s="56"/>
      <c r="GS232" s="56"/>
      <c r="GT232" s="56"/>
      <c r="GU232" s="56"/>
      <c r="GV232" s="56"/>
      <c r="GW232" s="56"/>
      <c r="GX232" s="56"/>
      <c r="GY232" s="56"/>
      <c r="GZ232" s="56"/>
      <c r="HB232" s="56"/>
      <c r="HC232" s="56"/>
      <c r="HD232" s="56"/>
      <c r="HE232" s="56"/>
      <c r="HF232" s="56"/>
      <c r="HG232" s="56"/>
      <c r="HH232" s="56"/>
      <c r="HI232" s="56"/>
      <c r="HJ232" s="56"/>
      <c r="HL232" s="56"/>
      <c r="HM232" s="56"/>
      <c r="HN232" s="56"/>
      <c r="HO232" s="56"/>
      <c r="HP232" s="56"/>
      <c r="HQ232" s="56"/>
      <c r="HR232" s="56"/>
      <c r="HS232" s="56"/>
      <c r="HT232" s="56"/>
      <c r="HV232" s="56"/>
      <c r="HW232" s="56"/>
      <c r="HX232" s="56"/>
      <c r="HY232" s="56"/>
      <c r="HZ232" s="56"/>
      <c r="IA232" s="56"/>
      <c r="IB232" s="56"/>
      <c r="IC232" s="56"/>
      <c r="ID232" s="56"/>
      <c r="IF232" s="56"/>
      <c r="IG232" s="56"/>
      <c r="IH232" s="56"/>
      <c r="II232" s="56"/>
      <c r="IJ232" s="56"/>
      <c r="IK232" s="56"/>
      <c r="IL232" s="56"/>
      <c r="IM232" s="56"/>
      <c r="IN232" s="56"/>
      <c r="IP232" s="56"/>
      <c r="IQ232" s="56"/>
      <c r="IR232" s="56"/>
      <c r="IS232" s="56"/>
      <c r="IT232" s="56"/>
      <c r="IU232" s="56"/>
    </row>
    <row r="233" spans="1:255" ht="26.25" thickBot="1" x14ac:dyDescent="0.25">
      <c r="A233" s="117" t="s">
        <v>1</v>
      </c>
      <c r="B233" s="258" t="s">
        <v>16</v>
      </c>
      <c r="C233" s="114" t="s">
        <v>5</v>
      </c>
      <c r="D233" s="114" t="s">
        <v>23</v>
      </c>
      <c r="E233" s="118" t="s">
        <v>18</v>
      </c>
      <c r="F233" s="114" t="s">
        <v>19</v>
      </c>
      <c r="G233" s="114" t="s">
        <v>10</v>
      </c>
      <c r="H233" s="114" t="s">
        <v>13</v>
      </c>
      <c r="I233" s="115" t="s">
        <v>12</v>
      </c>
      <c r="J233" s="56"/>
      <c r="K233" s="56"/>
      <c r="L233" s="56"/>
      <c r="M233" s="56"/>
      <c r="N233" s="56"/>
      <c r="O233" s="56"/>
      <c r="P233" s="56"/>
      <c r="Q233" s="56"/>
      <c r="R233" s="56"/>
      <c r="T233" s="56"/>
      <c r="U233" s="56"/>
      <c r="V233" s="56"/>
      <c r="W233" s="56"/>
      <c r="X233" s="56"/>
      <c r="Y233" s="56"/>
      <c r="Z233" s="56"/>
      <c r="AA233" s="56"/>
      <c r="AB233" s="56"/>
      <c r="AD233" s="56"/>
      <c r="AE233" s="56"/>
      <c r="AF233" s="56"/>
      <c r="AG233" s="56"/>
      <c r="AH233" s="56"/>
      <c r="AI233" s="56"/>
      <c r="AJ233" s="56"/>
      <c r="AK233" s="56"/>
      <c r="AL233" s="56"/>
      <c r="AN233" s="56"/>
      <c r="AO233" s="56"/>
      <c r="AP233" s="56"/>
      <c r="AQ233" s="56"/>
      <c r="AR233" s="56"/>
      <c r="AS233" s="56"/>
      <c r="AT233" s="56"/>
      <c r="AU233" s="56"/>
      <c r="AV233" s="56"/>
      <c r="AX233" s="56"/>
      <c r="AY233" s="56"/>
      <c r="AZ233" s="56"/>
      <c r="BA233" s="56"/>
      <c r="BB233" s="56"/>
      <c r="BC233" s="56"/>
      <c r="BD233" s="56"/>
      <c r="BE233" s="56"/>
      <c r="BF233" s="56"/>
      <c r="BH233" s="56"/>
      <c r="BI233" s="56"/>
      <c r="BJ233" s="56"/>
      <c r="BK233" s="56"/>
      <c r="BL233" s="56"/>
      <c r="BM233" s="56"/>
      <c r="BN233" s="56"/>
      <c r="BO233" s="56"/>
      <c r="BP233" s="56"/>
      <c r="BR233" s="56"/>
      <c r="BS233" s="56"/>
      <c r="BT233" s="56"/>
      <c r="BU233" s="56"/>
      <c r="BV233" s="56"/>
      <c r="BW233" s="56"/>
      <c r="BX233" s="56"/>
      <c r="BY233" s="56"/>
      <c r="BZ233" s="56"/>
      <c r="CB233" s="56"/>
      <c r="CC233" s="56"/>
      <c r="CD233" s="56"/>
      <c r="CE233" s="56"/>
      <c r="CF233" s="56"/>
      <c r="CG233" s="56"/>
      <c r="CH233" s="56"/>
      <c r="CI233" s="56"/>
      <c r="CJ233" s="56"/>
      <c r="CL233" s="56"/>
      <c r="CM233" s="56"/>
      <c r="CN233" s="56"/>
      <c r="CO233" s="56"/>
      <c r="CP233" s="56"/>
      <c r="CQ233" s="56"/>
      <c r="CR233" s="56"/>
      <c r="CS233" s="56"/>
      <c r="CT233" s="56"/>
      <c r="CV233" s="56"/>
      <c r="CW233" s="56"/>
      <c r="CX233" s="56"/>
      <c r="CY233" s="56"/>
      <c r="CZ233" s="56"/>
      <c r="DA233" s="56"/>
      <c r="DB233" s="56"/>
      <c r="DC233" s="56"/>
      <c r="DD233" s="56"/>
      <c r="DF233" s="56"/>
      <c r="DG233" s="56"/>
      <c r="DH233" s="56"/>
      <c r="DI233" s="56"/>
      <c r="DJ233" s="56"/>
      <c r="DK233" s="56"/>
      <c r="DL233" s="56"/>
      <c r="DM233" s="56"/>
      <c r="DN233" s="56"/>
      <c r="DP233" s="56"/>
      <c r="DQ233" s="56"/>
      <c r="DR233" s="56"/>
      <c r="DS233" s="56"/>
      <c r="DT233" s="56"/>
      <c r="DU233" s="56"/>
      <c r="DV233" s="56"/>
      <c r="DW233" s="56"/>
      <c r="DX233" s="56"/>
      <c r="DZ233" s="56"/>
      <c r="EA233" s="56"/>
      <c r="EB233" s="56"/>
      <c r="EC233" s="56"/>
      <c r="ED233" s="56"/>
      <c r="EE233" s="56"/>
      <c r="EF233" s="56"/>
      <c r="EG233" s="56"/>
      <c r="EH233" s="56"/>
      <c r="EJ233" s="56"/>
      <c r="EK233" s="56"/>
      <c r="EL233" s="56"/>
      <c r="EM233" s="56"/>
      <c r="EN233" s="56"/>
      <c r="EO233" s="56"/>
      <c r="EP233" s="56"/>
      <c r="EQ233" s="56"/>
      <c r="ER233" s="56"/>
      <c r="ET233" s="56"/>
      <c r="EU233" s="56"/>
      <c r="EV233" s="56"/>
      <c r="EW233" s="56"/>
      <c r="EX233" s="56"/>
      <c r="EY233" s="56"/>
      <c r="EZ233" s="56"/>
      <c r="FA233" s="56"/>
      <c r="FB233" s="56"/>
      <c r="FD233" s="56"/>
      <c r="FE233" s="56"/>
      <c r="FF233" s="56"/>
      <c r="FG233" s="56"/>
      <c r="FH233" s="56"/>
      <c r="FI233" s="56"/>
      <c r="FJ233" s="56"/>
      <c r="FK233" s="56"/>
      <c r="FL233" s="56"/>
      <c r="FN233" s="56"/>
      <c r="FO233" s="56"/>
      <c r="FP233" s="56"/>
      <c r="FQ233" s="56"/>
      <c r="FR233" s="56"/>
      <c r="FS233" s="56"/>
      <c r="FT233" s="56"/>
      <c r="FU233" s="56"/>
      <c r="FV233" s="56"/>
      <c r="FX233" s="56"/>
      <c r="FY233" s="56"/>
      <c r="FZ233" s="56"/>
      <c r="GA233" s="56"/>
      <c r="GB233" s="56"/>
      <c r="GC233" s="56"/>
      <c r="GD233" s="56"/>
      <c r="GE233" s="56"/>
      <c r="GF233" s="56"/>
      <c r="GH233" s="56"/>
      <c r="GI233" s="56"/>
      <c r="GJ233" s="56"/>
      <c r="GK233" s="56"/>
      <c r="GL233" s="56"/>
      <c r="GM233" s="56"/>
      <c r="GN233" s="56"/>
      <c r="GO233" s="56"/>
      <c r="GP233" s="56"/>
      <c r="GR233" s="56"/>
      <c r="GS233" s="56"/>
      <c r="GT233" s="56"/>
      <c r="GU233" s="56"/>
      <c r="GV233" s="56"/>
      <c r="GW233" s="56"/>
      <c r="GX233" s="56"/>
      <c r="GY233" s="56"/>
      <c r="GZ233" s="56"/>
      <c r="HB233" s="56"/>
      <c r="HC233" s="56"/>
      <c r="HD233" s="56"/>
      <c r="HE233" s="56"/>
      <c r="HF233" s="56"/>
      <c r="HG233" s="56"/>
      <c r="HH233" s="56"/>
      <c r="HI233" s="56"/>
      <c r="HJ233" s="56"/>
      <c r="HL233" s="56"/>
      <c r="HM233" s="56"/>
      <c r="HN233" s="56"/>
      <c r="HO233" s="56"/>
      <c r="HP233" s="56"/>
      <c r="HQ233" s="56"/>
      <c r="HR233" s="56"/>
      <c r="HS233" s="56"/>
      <c r="HT233" s="56"/>
      <c r="HV233" s="56"/>
      <c r="HW233" s="56"/>
      <c r="HX233" s="56"/>
      <c r="HY233" s="56"/>
      <c r="HZ233" s="56"/>
      <c r="IA233" s="56"/>
      <c r="IB233" s="56"/>
      <c r="IC233" s="56"/>
      <c r="ID233" s="56"/>
      <c r="IF233" s="56"/>
      <c r="IG233" s="56"/>
      <c r="IH233" s="56"/>
      <c r="II233" s="56"/>
      <c r="IJ233" s="56"/>
      <c r="IK233" s="56"/>
      <c r="IL233" s="56"/>
      <c r="IM233" s="56"/>
      <c r="IN233" s="56"/>
      <c r="IP233" s="56"/>
      <c r="IQ233" s="56"/>
      <c r="IR233" s="56"/>
      <c r="IS233" s="56"/>
      <c r="IT233" s="56"/>
      <c r="IU233" s="56"/>
    </row>
    <row r="234" spans="1:255" ht="12.75" customHeight="1" x14ac:dyDescent="0.2">
      <c r="A234" s="656"/>
      <c r="B234" s="207">
        <v>35975.68</v>
      </c>
      <c r="C234" s="33" t="s">
        <v>66</v>
      </c>
      <c r="D234" s="302"/>
      <c r="E234" s="302"/>
      <c r="F234" s="302"/>
      <c r="G234" s="302"/>
      <c r="H234" s="302"/>
      <c r="I234" s="348"/>
      <c r="J234" s="56"/>
      <c r="K234" s="56"/>
      <c r="L234" s="56"/>
      <c r="M234" s="56"/>
      <c r="N234" s="56"/>
      <c r="O234" s="56"/>
      <c r="P234" s="56"/>
      <c r="Q234" s="56"/>
      <c r="R234" s="56"/>
      <c r="T234" s="56"/>
      <c r="U234" s="56"/>
      <c r="V234" s="56"/>
      <c r="W234" s="56"/>
      <c r="X234" s="56"/>
      <c r="Y234" s="56"/>
      <c r="Z234" s="56"/>
      <c r="AA234" s="56"/>
      <c r="AB234" s="56"/>
      <c r="AD234" s="56"/>
      <c r="AE234" s="56"/>
      <c r="AF234" s="56"/>
      <c r="AG234" s="56"/>
      <c r="AH234" s="56"/>
      <c r="AI234" s="56"/>
      <c r="AJ234" s="56"/>
      <c r="AK234" s="56"/>
      <c r="AL234" s="56"/>
      <c r="AN234" s="56"/>
      <c r="AO234" s="56"/>
      <c r="AP234" s="56"/>
      <c r="AQ234" s="56"/>
      <c r="AR234" s="56"/>
      <c r="AS234" s="56"/>
      <c r="AT234" s="56"/>
      <c r="AU234" s="56"/>
      <c r="AV234" s="56"/>
      <c r="AX234" s="56"/>
      <c r="AY234" s="56"/>
      <c r="AZ234" s="56"/>
      <c r="BA234" s="56"/>
      <c r="BB234" s="56"/>
      <c r="BC234" s="56"/>
      <c r="BD234" s="56"/>
      <c r="BE234" s="56"/>
      <c r="BF234" s="56"/>
      <c r="BH234" s="56"/>
      <c r="BI234" s="56"/>
      <c r="BJ234" s="56"/>
      <c r="BK234" s="56"/>
      <c r="BL234" s="56"/>
      <c r="BM234" s="56"/>
      <c r="BN234" s="56"/>
      <c r="BO234" s="56"/>
      <c r="BP234" s="56"/>
      <c r="BR234" s="56"/>
      <c r="BS234" s="56"/>
      <c r="BT234" s="56"/>
      <c r="BU234" s="56"/>
      <c r="BV234" s="56"/>
      <c r="BW234" s="56"/>
      <c r="BX234" s="56"/>
      <c r="BY234" s="56"/>
      <c r="BZ234" s="56"/>
      <c r="CB234" s="56"/>
      <c r="CC234" s="56"/>
      <c r="CD234" s="56"/>
      <c r="CE234" s="56"/>
      <c r="CF234" s="56"/>
      <c r="CG234" s="56"/>
      <c r="CH234" s="56"/>
      <c r="CI234" s="56"/>
      <c r="CJ234" s="56"/>
      <c r="CL234" s="56"/>
      <c r="CM234" s="56"/>
      <c r="CN234" s="56"/>
      <c r="CO234" s="56"/>
      <c r="CP234" s="56"/>
      <c r="CQ234" s="56"/>
      <c r="CR234" s="56"/>
      <c r="CS234" s="56"/>
      <c r="CT234" s="56"/>
      <c r="CV234" s="56"/>
      <c r="CW234" s="56"/>
      <c r="CX234" s="56"/>
      <c r="CY234" s="56"/>
      <c r="CZ234" s="56"/>
      <c r="DA234" s="56"/>
      <c r="DB234" s="56"/>
      <c r="DC234" s="56"/>
      <c r="DD234" s="56"/>
      <c r="DF234" s="56"/>
      <c r="DG234" s="56"/>
      <c r="DH234" s="56"/>
      <c r="DI234" s="56"/>
      <c r="DJ234" s="56"/>
      <c r="DK234" s="56"/>
      <c r="DL234" s="56"/>
      <c r="DM234" s="56"/>
      <c r="DN234" s="56"/>
      <c r="DP234" s="56"/>
      <c r="DQ234" s="56"/>
      <c r="DR234" s="56"/>
      <c r="DS234" s="56"/>
      <c r="DT234" s="56"/>
      <c r="DU234" s="56"/>
      <c r="DV234" s="56"/>
      <c r="DW234" s="56"/>
      <c r="DX234" s="56"/>
      <c r="DZ234" s="56"/>
      <c r="EA234" s="56"/>
      <c r="EB234" s="56"/>
      <c r="EC234" s="56"/>
      <c r="ED234" s="56"/>
      <c r="EE234" s="56"/>
      <c r="EF234" s="56"/>
      <c r="EG234" s="56"/>
      <c r="EH234" s="56"/>
      <c r="EJ234" s="56"/>
      <c r="EK234" s="56"/>
      <c r="EL234" s="56"/>
      <c r="EM234" s="56"/>
      <c r="EN234" s="56"/>
      <c r="EO234" s="56"/>
      <c r="EP234" s="56"/>
      <c r="EQ234" s="56"/>
      <c r="ER234" s="56"/>
      <c r="ET234" s="56"/>
      <c r="EU234" s="56"/>
      <c r="EV234" s="56"/>
      <c r="EW234" s="56"/>
      <c r="EX234" s="56"/>
      <c r="EY234" s="56"/>
      <c r="EZ234" s="56"/>
      <c r="FA234" s="56"/>
      <c r="FB234" s="56"/>
      <c r="FD234" s="56"/>
      <c r="FE234" s="56"/>
      <c r="FF234" s="56"/>
      <c r="FG234" s="56"/>
      <c r="FH234" s="56"/>
      <c r="FI234" s="56"/>
      <c r="FJ234" s="56"/>
      <c r="FK234" s="56"/>
      <c r="FL234" s="56"/>
      <c r="FN234" s="56"/>
      <c r="FO234" s="56"/>
      <c r="FP234" s="56"/>
      <c r="FQ234" s="56"/>
      <c r="FR234" s="56"/>
      <c r="FS234" s="56"/>
      <c r="FT234" s="56"/>
      <c r="FU234" s="56"/>
      <c r="FV234" s="56"/>
      <c r="FX234" s="56"/>
      <c r="FY234" s="56"/>
      <c r="FZ234" s="56"/>
      <c r="GA234" s="56"/>
      <c r="GB234" s="56"/>
      <c r="GC234" s="56"/>
      <c r="GD234" s="56"/>
      <c r="GE234" s="56"/>
      <c r="GF234" s="56"/>
      <c r="GH234" s="56"/>
      <c r="GI234" s="56"/>
      <c r="GJ234" s="56"/>
      <c r="GK234" s="56"/>
      <c r="GL234" s="56"/>
      <c r="GM234" s="56"/>
      <c r="GN234" s="56"/>
      <c r="GO234" s="56"/>
      <c r="GP234" s="56"/>
      <c r="GR234" s="56"/>
      <c r="GS234" s="56"/>
      <c r="GT234" s="56"/>
      <c r="GU234" s="56"/>
      <c r="GV234" s="56"/>
      <c r="GW234" s="56"/>
      <c r="GX234" s="56"/>
      <c r="GY234" s="56"/>
      <c r="GZ234" s="56"/>
      <c r="HB234" s="56"/>
      <c r="HC234" s="56"/>
      <c r="HD234" s="56"/>
      <c r="HE234" s="56"/>
      <c r="HF234" s="56"/>
      <c r="HG234" s="56"/>
      <c r="HH234" s="56"/>
      <c r="HI234" s="56"/>
      <c r="HJ234" s="56"/>
      <c r="HL234" s="56"/>
      <c r="HM234" s="56"/>
      <c r="HN234" s="56"/>
      <c r="HO234" s="56"/>
      <c r="HP234" s="56"/>
      <c r="HQ234" s="56"/>
      <c r="HR234" s="56"/>
      <c r="HS234" s="56"/>
      <c r="HT234" s="56"/>
      <c r="HV234" s="56"/>
      <c r="HW234" s="56"/>
      <c r="HX234" s="56"/>
      <c r="HY234" s="56"/>
      <c r="HZ234" s="56"/>
      <c r="IA234" s="56"/>
      <c r="IB234" s="56"/>
      <c r="IC234" s="56"/>
      <c r="ID234" s="56"/>
      <c r="IF234" s="56"/>
      <c r="IG234" s="56"/>
      <c r="IH234" s="56"/>
      <c r="II234" s="56"/>
      <c r="IJ234" s="56"/>
      <c r="IK234" s="56"/>
      <c r="IL234" s="56"/>
      <c r="IM234" s="56"/>
      <c r="IN234" s="56"/>
      <c r="IP234" s="56"/>
      <c r="IQ234" s="56"/>
      <c r="IR234" s="56"/>
      <c r="IS234" s="56"/>
      <c r="IT234" s="56"/>
      <c r="IU234" s="56"/>
    </row>
    <row r="235" spans="1:255" ht="12.75" customHeight="1" x14ac:dyDescent="0.2">
      <c r="A235" s="656"/>
      <c r="B235" s="203">
        <v>34650.019999999997</v>
      </c>
      <c r="C235" s="13" t="s">
        <v>67</v>
      </c>
      <c r="D235" s="202"/>
      <c r="E235" s="202"/>
      <c r="F235" s="202"/>
      <c r="G235" s="202"/>
      <c r="H235" s="202"/>
      <c r="I235" s="257"/>
      <c r="J235" s="56"/>
      <c r="K235" s="56"/>
      <c r="L235" s="56"/>
      <c r="M235" s="56"/>
      <c r="N235" s="56"/>
      <c r="O235" s="56"/>
      <c r="P235" s="56"/>
      <c r="Q235" s="56"/>
      <c r="R235" s="56"/>
      <c r="T235" s="56"/>
      <c r="U235" s="56"/>
      <c r="V235" s="56"/>
      <c r="W235" s="56"/>
      <c r="X235" s="56"/>
      <c r="Y235" s="56"/>
      <c r="Z235" s="56"/>
      <c r="AA235" s="56"/>
      <c r="AB235" s="56"/>
      <c r="AD235" s="56"/>
      <c r="AE235" s="56"/>
      <c r="AF235" s="56"/>
      <c r="AG235" s="56"/>
      <c r="AH235" s="56"/>
      <c r="AI235" s="56"/>
      <c r="AJ235" s="56"/>
      <c r="AK235" s="56"/>
      <c r="AL235" s="56"/>
      <c r="AN235" s="56"/>
      <c r="AO235" s="56"/>
      <c r="AP235" s="56"/>
      <c r="AQ235" s="56"/>
      <c r="AR235" s="56"/>
      <c r="AS235" s="56"/>
      <c r="AT235" s="56"/>
      <c r="AU235" s="56"/>
      <c r="AV235" s="56"/>
      <c r="AX235" s="56"/>
      <c r="AY235" s="56"/>
      <c r="AZ235" s="56"/>
      <c r="BA235" s="56"/>
      <c r="BB235" s="56"/>
      <c r="BC235" s="56"/>
      <c r="BD235" s="56"/>
      <c r="BE235" s="56"/>
      <c r="BF235" s="56"/>
      <c r="BH235" s="56"/>
      <c r="BI235" s="56"/>
      <c r="BJ235" s="56"/>
      <c r="BK235" s="56"/>
      <c r="BL235" s="56"/>
      <c r="BM235" s="56"/>
      <c r="BN235" s="56"/>
      <c r="BO235" s="56"/>
      <c r="BP235" s="56"/>
      <c r="BR235" s="56"/>
      <c r="BS235" s="56"/>
      <c r="BT235" s="56"/>
      <c r="BU235" s="56"/>
      <c r="BV235" s="56"/>
      <c r="BW235" s="56"/>
      <c r="BX235" s="56"/>
      <c r="BY235" s="56"/>
      <c r="BZ235" s="56"/>
      <c r="CB235" s="56"/>
      <c r="CC235" s="56"/>
      <c r="CD235" s="56"/>
      <c r="CE235" s="56"/>
      <c r="CF235" s="56"/>
      <c r="CG235" s="56"/>
      <c r="CH235" s="56"/>
      <c r="CI235" s="56"/>
      <c r="CJ235" s="56"/>
      <c r="CL235" s="56"/>
      <c r="CM235" s="56"/>
      <c r="CN235" s="56"/>
      <c r="CO235" s="56"/>
      <c r="CP235" s="56"/>
      <c r="CQ235" s="56"/>
      <c r="CR235" s="56"/>
      <c r="CS235" s="56"/>
      <c r="CT235" s="56"/>
      <c r="CV235" s="56"/>
      <c r="CW235" s="56"/>
      <c r="CX235" s="56"/>
      <c r="CY235" s="56"/>
      <c r="CZ235" s="56"/>
      <c r="DA235" s="56"/>
      <c r="DB235" s="56"/>
      <c r="DC235" s="56"/>
      <c r="DD235" s="56"/>
      <c r="DF235" s="56"/>
      <c r="DG235" s="56"/>
      <c r="DH235" s="56"/>
      <c r="DI235" s="56"/>
      <c r="DJ235" s="56"/>
      <c r="DK235" s="56"/>
      <c r="DL235" s="56"/>
      <c r="DM235" s="56"/>
      <c r="DN235" s="56"/>
      <c r="DP235" s="56"/>
      <c r="DQ235" s="56"/>
      <c r="DR235" s="56"/>
      <c r="DS235" s="56"/>
      <c r="DT235" s="56"/>
      <c r="DU235" s="56"/>
      <c r="DV235" s="56"/>
      <c r="DW235" s="56"/>
      <c r="DX235" s="56"/>
      <c r="DZ235" s="56"/>
      <c r="EA235" s="56"/>
      <c r="EB235" s="56"/>
      <c r="EC235" s="56"/>
      <c r="ED235" s="56"/>
      <c r="EE235" s="56"/>
      <c r="EF235" s="56"/>
      <c r="EG235" s="56"/>
      <c r="EH235" s="56"/>
      <c r="EJ235" s="56"/>
      <c r="EK235" s="56"/>
      <c r="EL235" s="56"/>
      <c r="EM235" s="56"/>
      <c r="EN235" s="56"/>
      <c r="EO235" s="56"/>
      <c r="EP235" s="56"/>
      <c r="EQ235" s="56"/>
      <c r="ER235" s="56"/>
      <c r="ET235" s="56"/>
      <c r="EU235" s="56"/>
      <c r="EV235" s="56"/>
      <c r="EW235" s="56"/>
      <c r="EX235" s="56"/>
      <c r="EY235" s="56"/>
      <c r="EZ235" s="56"/>
      <c r="FA235" s="56"/>
      <c r="FB235" s="56"/>
      <c r="FD235" s="56"/>
      <c r="FE235" s="56"/>
      <c r="FF235" s="56"/>
      <c r="FG235" s="56"/>
      <c r="FH235" s="56"/>
      <c r="FI235" s="56"/>
      <c r="FJ235" s="56"/>
      <c r="FK235" s="56"/>
      <c r="FL235" s="56"/>
      <c r="FN235" s="56"/>
      <c r="FO235" s="56"/>
      <c r="FP235" s="56"/>
      <c r="FQ235" s="56"/>
      <c r="FR235" s="56"/>
      <c r="FS235" s="56"/>
      <c r="FT235" s="56"/>
      <c r="FU235" s="56"/>
      <c r="FV235" s="56"/>
      <c r="FX235" s="56"/>
      <c r="FY235" s="56"/>
      <c r="FZ235" s="56"/>
      <c r="GA235" s="56"/>
      <c r="GB235" s="56"/>
      <c r="GC235" s="56"/>
      <c r="GD235" s="56"/>
      <c r="GE235" s="56"/>
      <c r="GF235" s="56"/>
      <c r="GH235" s="56"/>
      <c r="GI235" s="56"/>
      <c r="GJ235" s="56"/>
      <c r="GK235" s="56"/>
      <c r="GL235" s="56"/>
      <c r="GM235" s="56"/>
      <c r="GN235" s="56"/>
      <c r="GO235" s="56"/>
      <c r="GP235" s="56"/>
      <c r="GR235" s="56"/>
      <c r="GS235" s="56"/>
      <c r="GT235" s="56"/>
      <c r="GU235" s="56"/>
      <c r="GV235" s="56"/>
      <c r="GW235" s="56"/>
      <c r="GX235" s="56"/>
      <c r="GY235" s="56"/>
      <c r="GZ235" s="56"/>
      <c r="HB235" s="56"/>
      <c r="HC235" s="56"/>
      <c r="HD235" s="56"/>
      <c r="HE235" s="56"/>
      <c r="HF235" s="56"/>
      <c r="HG235" s="56"/>
      <c r="HH235" s="56"/>
      <c r="HI235" s="56"/>
      <c r="HJ235" s="56"/>
      <c r="HL235" s="56"/>
      <c r="HM235" s="56"/>
      <c r="HN235" s="56"/>
      <c r="HO235" s="56"/>
      <c r="HP235" s="56"/>
      <c r="HQ235" s="56"/>
      <c r="HR235" s="56"/>
      <c r="HS235" s="56"/>
      <c r="HT235" s="56"/>
      <c r="HV235" s="56"/>
      <c r="HW235" s="56"/>
      <c r="HX235" s="56"/>
      <c r="HY235" s="56"/>
      <c r="HZ235" s="56"/>
      <c r="IA235" s="56"/>
      <c r="IB235" s="56"/>
      <c r="IC235" s="56"/>
      <c r="ID235" s="56"/>
      <c r="IF235" s="56"/>
      <c r="IG235" s="56"/>
      <c r="IH235" s="56"/>
      <c r="II235" s="56"/>
      <c r="IJ235" s="56"/>
      <c r="IK235" s="56"/>
      <c r="IL235" s="56"/>
      <c r="IM235" s="56"/>
      <c r="IN235" s="56"/>
      <c r="IP235" s="56"/>
      <c r="IQ235" s="56"/>
      <c r="IR235" s="56"/>
      <c r="IS235" s="56"/>
      <c r="IT235" s="56"/>
      <c r="IU235" s="56"/>
    </row>
    <row r="236" spans="1:255" ht="12.75" customHeight="1" x14ac:dyDescent="0.2">
      <c r="A236" s="656"/>
      <c r="B236" s="203">
        <v>30693.4</v>
      </c>
      <c r="C236" s="13" t="s">
        <v>70</v>
      </c>
      <c r="D236" s="202"/>
      <c r="E236" s="202"/>
      <c r="F236" s="202"/>
      <c r="G236" s="202"/>
      <c r="H236" s="202"/>
      <c r="I236" s="257"/>
    </row>
    <row r="237" spans="1:255" x14ac:dyDescent="0.2">
      <c r="A237" s="656"/>
      <c r="B237" s="203">
        <v>28255.38</v>
      </c>
      <c r="C237" s="13" t="s">
        <v>72</v>
      </c>
      <c r="D237" s="202"/>
      <c r="E237" s="202"/>
      <c r="F237" s="202"/>
      <c r="G237" s="202"/>
      <c r="H237" s="202"/>
      <c r="I237" s="257"/>
    </row>
    <row r="238" spans="1:255" ht="12.75" customHeight="1" x14ac:dyDescent="0.2">
      <c r="A238" s="656"/>
      <c r="B238" s="203">
        <v>39571.97</v>
      </c>
      <c r="C238" s="13" t="s">
        <v>73</v>
      </c>
      <c r="D238" s="202"/>
      <c r="E238" s="202"/>
      <c r="F238" s="202"/>
      <c r="G238" s="202"/>
      <c r="H238" s="202"/>
      <c r="I238" s="257"/>
    </row>
    <row r="239" spans="1:255" ht="12.75" customHeight="1" x14ac:dyDescent="0.2">
      <c r="A239" s="656"/>
      <c r="B239" s="203">
        <v>25072.87</v>
      </c>
      <c r="C239" s="13" t="s">
        <v>74</v>
      </c>
      <c r="D239" s="202"/>
      <c r="E239" s="202"/>
      <c r="F239" s="202"/>
      <c r="G239" s="202"/>
      <c r="H239" s="202"/>
      <c r="I239" s="257"/>
    </row>
    <row r="240" spans="1:255" ht="12.75" customHeight="1" x14ac:dyDescent="0.2">
      <c r="A240" s="656"/>
      <c r="B240" s="203">
        <v>41589.86</v>
      </c>
      <c r="C240" s="13" t="s">
        <v>75</v>
      </c>
      <c r="D240" s="202"/>
      <c r="E240" s="202"/>
      <c r="F240" s="202"/>
      <c r="G240" s="202"/>
      <c r="H240" s="202"/>
      <c r="I240" s="257"/>
    </row>
    <row r="241" spans="1:9" x14ac:dyDescent="0.2">
      <c r="A241" s="656"/>
      <c r="B241" s="203">
        <v>42263.68</v>
      </c>
      <c r="C241" s="13" t="s">
        <v>76</v>
      </c>
      <c r="D241" s="202"/>
      <c r="E241" s="202"/>
      <c r="F241" s="202"/>
      <c r="G241" s="202"/>
      <c r="H241" s="202"/>
      <c r="I241" s="257"/>
    </row>
    <row r="242" spans="1:9" x14ac:dyDescent="0.2">
      <c r="A242" s="656"/>
      <c r="B242" s="203">
        <v>37601.08</v>
      </c>
      <c r="C242" s="13" t="s">
        <v>77</v>
      </c>
      <c r="D242" s="202"/>
      <c r="E242" s="202"/>
      <c r="F242" s="202"/>
      <c r="G242" s="202"/>
      <c r="H242" s="202"/>
      <c r="I242" s="257"/>
    </row>
    <row r="243" spans="1:9" x14ac:dyDescent="0.2">
      <c r="A243" s="656"/>
      <c r="B243" s="203">
        <v>41180.120000000003</v>
      </c>
      <c r="C243" s="13" t="s">
        <v>78</v>
      </c>
      <c r="D243" s="202"/>
      <c r="E243" s="202"/>
      <c r="F243" s="202"/>
      <c r="G243" s="202"/>
      <c r="H243" s="202"/>
      <c r="I243" s="257"/>
    </row>
    <row r="244" spans="1:9" x14ac:dyDescent="0.2">
      <c r="A244" s="656"/>
      <c r="B244" s="203">
        <v>46080.95</v>
      </c>
      <c r="C244" s="13" t="s">
        <v>79</v>
      </c>
      <c r="D244" s="202"/>
      <c r="E244" s="202"/>
      <c r="F244" s="202"/>
      <c r="G244" s="202"/>
      <c r="H244" s="202"/>
      <c r="I244" s="257"/>
    </row>
    <row r="245" spans="1:9" ht="13.5" thickBot="1" x14ac:dyDescent="0.25">
      <c r="A245" s="657"/>
      <c r="B245" s="203">
        <v>40298.33</v>
      </c>
      <c r="C245" s="13" t="s">
        <v>80</v>
      </c>
      <c r="D245" s="202"/>
      <c r="E245" s="202"/>
      <c r="F245" s="202"/>
      <c r="G245" s="202"/>
      <c r="H245" s="202"/>
      <c r="I245" s="257"/>
    </row>
    <row r="246" spans="1:9" ht="26.25" thickBot="1" x14ac:dyDescent="0.25">
      <c r="A246" s="117" t="s">
        <v>89</v>
      </c>
      <c r="B246" s="203"/>
      <c r="C246" s="13" t="s">
        <v>87</v>
      </c>
      <c r="D246" s="9"/>
      <c r="E246" s="202"/>
      <c r="F246" s="9"/>
      <c r="G246" s="202"/>
      <c r="H246" s="202"/>
      <c r="I246" s="618">
        <v>105393.6517</v>
      </c>
    </row>
    <row r="247" spans="1:9" ht="13.5" thickBot="1" x14ac:dyDescent="0.25">
      <c r="A247" s="46"/>
      <c r="B247" s="76">
        <f>SUM(B234:B246)</f>
        <v>443233.34</v>
      </c>
      <c r="C247" s="75"/>
      <c r="D247" s="76"/>
      <c r="E247" s="77"/>
      <c r="F247" s="75"/>
      <c r="G247" s="75"/>
      <c r="H247" s="76" t="s">
        <v>17</v>
      </c>
      <c r="I247" s="78">
        <f>SUM(I234:I246)</f>
        <v>105393.6517</v>
      </c>
    </row>
    <row r="248" spans="1:9" ht="51.75" thickBot="1" x14ac:dyDescent="0.25">
      <c r="A248" s="134" t="s">
        <v>96</v>
      </c>
      <c r="B248" s="114" t="s">
        <v>16</v>
      </c>
      <c r="C248" s="114" t="s">
        <v>5</v>
      </c>
      <c r="D248" s="114" t="s">
        <v>23</v>
      </c>
      <c r="E248" s="279" t="s">
        <v>18</v>
      </c>
      <c r="F248" s="114" t="s">
        <v>19</v>
      </c>
      <c r="G248" s="114" t="s">
        <v>10</v>
      </c>
      <c r="H248" s="114" t="s">
        <v>13</v>
      </c>
      <c r="I248" s="115" t="s">
        <v>12</v>
      </c>
    </row>
    <row r="249" spans="1:9" ht="13.5" thickBot="1" x14ac:dyDescent="0.25">
      <c r="A249" s="206"/>
      <c r="B249" s="185"/>
      <c r="C249" s="70" t="s">
        <v>87</v>
      </c>
      <c r="D249" s="163"/>
      <c r="E249" s="53"/>
      <c r="F249" s="53"/>
      <c r="G249" s="53"/>
      <c r="H249" s="153"/>
      <c r="I249" s="471">
        <v>79777.56</v>
      </c>
    </row>
    <row r="250" spans="1:9" ht="13.5" thickBot="1" x14ac:dyDescent="0.25">
      <c r="A250" s="134"/>
      <c r="B250" s="271"/>
      <c r="C250" s="75"/>
      <c r="D250" s="76"/>
      <c r="E250" s="77"/>
      <c r="F250" s="75"/>
      <c r="G250" s="75"/>
      <c r="H250" s="76"/>
      <c r="I250" s="78">
        <f>SUM(I249)</f>
        <v>79777.56</v>
      </c>
    </row>
    <row r="251" spans="1:9" ht="26.25" customHeight="1" x14ac:dyDescent="0.2">
      <c r="A251" s="9"/>
      <c r="B251" s="9"/>
      <c r="C251" s="9"/>
      <c r="D251" s="9"/>
      <c r="E251" s="9"/>
      <c r="F251" s="20"/>
      <c r="G251" s="20"/>
      <c r="H251" s="20"/>
      <c r="I251" s="20"/>
    </row>
    <row r="252" spans="1:9" ht="15.75" x14ac:dyDescent="0.2">
      <c r="A252" s="21" t="s">
        <v>21</v>
      </c>
      <c r="B252" s="22"/>
      <c r="C252" s="23"/>
      <c r="D252" s="4" t="s">
        <v>9</v>
      </c>
      <c r="E252" s="4" t="s">
        <v>6</v>
      </c>
      <c r="F252" s="119" t="s">
        <v>7</v>
      </c>
    </row>
    <row r="253" spans="1:9" ht="12.75" customHeight="1" x14ac:dyDescent="0.2">
      <c r="A253" s="642" t="s">
        <v>15</v>
      </c>
      <c r="B253" s="643"/>
      <c r="C253" s="25"/>
      <c r="D253" s="26">
        <f>B71</f>
        <v>109105.91</v>
      </c>
      <c r="E253" s="26">
        <f>I71</f>
        <v>63126.1996</v>
      </c>
      <c r="F253" s="120">
        <f>D253+E253</f>
        <v>172232.1096</v>
      </c>
    </row>
    <row r="254" spans="1:9" ht="12.75" customHeight="1" x14ac:dyDescent="0.2">
      <c r="A254" s="642" t="s">
        <v>1067</v>
      </c>
      <c r="B254" s="643"/>
      <c r="C254" s="25"/>
      <c r="D254" s="26">
        <f>B152</f>
        <v>180317.93220000001</v>
      </c>
      <c r="E254" s="26">
        <f>I152</f>
        <v>19886.639999999996</v>
      </c>
      <c r="F254" s="120">
        <f>D254+E254</f>
        <v>200204.5722</v>
      </c>
    </row>
    <row r="255" spans="1:9" ht="12.75" customHeight="1" x14ac:dyDescent="0.2">
      <c r="A255" s="642" t="s">
        <v>14</v>
      </c>
      <c r="B255" s="643"/>
      <c r="C255" s="25"/>
      <c r="D255" s="26">
        <f>B171</f>
        <v>27271.856799999998</v>
      </c>
      <c r="E255" s="26">
        <f>I171</f>
        <v>89.89</v>
      </c>
      <c r="F255" s="120">
        <f>D255+E255</f>
        <v>27361.746799999997</v>
      </c>
    </row>
    <row r="256" spans="1:9" ht="12.75" customHeight="1" x14ac:dyDescent="0.2">
      <c r="A256" s="642" t="s">
        <v>146</v>
      </c>
      <c r="B256" s="643"/>
      <c r="C256" s="25"/>
      <c r="D256" s="26">
        <f>B189</f>
        <v>107819.90020000002</v>
      </c>
      <c r="E256" s="26">
        <f>I189</f>
        <v>4927.42</v>
      </c>
      <c r="F256" s="120">
        <f>D256+E256</f>
        <v>112747.32020000002</v>
      </c>
      <c r="G256" s="56"/>
    </row>
    <row r="257" spans="1:7" ht="12.75" customHeight="1" x14ac:dyDescent="0.2">
      <c r="A257" s="642" t="s">
        <v>26</v>
      </c>
      <c r="B257" s="643"/>
      <c r="C257" s="25"/>
      <c r="D257" s="26">
        <f>B229</f>
        <v>49078.074181000011</v>
      </c>
      <c r="E257" s="26">
        <f>I229</f>
        <v>2510.4699999999998</v>
      </c>
      <c r="F257" s="120">
        <f>D257+E257</f>
        <v>51588.544181000012</v>
      </c>
      <c r="G257" s="56"/>
    </row>
    <row r="258" spans="1:7" ht="12.75" customHeight="1" x14ac:dyDescent="0.2">
      <c r="A258" s="646" t="s">
        <v>69</v>
      </c>
      <c r="B258" s="647"/>
      <c r="C258" s="245"/>
      <c r="D258" s="246"/>
      <c r="E258" s="246"/>
      <c r="F258" s="242">
        <f>F259+F262+F263+F264+F265+F260+F261</f>
        <v>226091.22</v>
      </c>
      <c r="G258" s="56"/>
    </row>
    <row r="259" spans="1:7" ht="12.75" customHeight="1" x14ac:dyDescent="0.2">
      <c r="A259" s="644" t="s">
        <v>82</v>
      </c>
      <c r="B259" s="645"/>
      <c r="C259" s="25"/>
      <c r="D259" s="26"/>
      <c r="E259" s="26"/>
      <c r="F259" s="120">
        <f>I203</f>
        <v>44057</v>
      </c>
      <c r="G259" s="56"/>
    </row>
    <row r="260" spans="1:7" ht="53.45" customHeight="1" x14ac:dyDescent="0.2">
      <c r="A260" s="650" t="s">
        <v>2275</v>
      </c>
      <c r="B260" s="651"/>
      <c r="C260" s="25"/>
      <c r="D260" s="26"/>
      <c r="E260" s="26"/>
      <c r="F260" s="120">
        <f>I206</f>
        <v>545.52</v>
      </c>
      <c r="G260" s="56"/>
    </row>
    <row r="261" spans="1:7" ht="46.9" customHeight="1" x14ac:dyDescent="0.2">
      <c r="A261" s="650" t="s">
        <v>2276</v>
      </c>
      <c r="B261" s="651"/>
      <c r="C261" s="25"/>
      <c r="D261" s="26"/>
      <c r="E261" s="26"/>
      <c r="F261" s="120">
        <f>I209</f>
        <v>3545.54</v>
      </c>
      <c r="G261" s="56"/>
    </row>
    <row r="262" spans="1:7" ht="12.75" customHeight="1" x14ac:dyDescent="0.2">
      <c r="A262" s="642" t="s">
        <v>2270</v>
      </c>
      <c r="B262" s="643"/>
      <c r="C262" s="25"/>
      <c r="D262" s="26"/>
      <c r="E262" s="26"/>
      <c r="F262" s="120">
        <f>I210</f>
        <v>149061.49</v>
      </c>
      <c r="G262" s="56"/>
    </row>
    <row r="263" spans="1:7" ht="12.75" customHeight="1" x14ac:dyDescent="0.2">
      <c r="A263" s="644" t="s">
        <v>84</v>
      </c>
      <c r="B263" s="645"/>
      <c r="C263" s="25"/>
      <c r="D263" s="26"/>
      <c r="E263" s="26"/>
      <c r="F263" s="120">
        <f>I211</f>
        <v>11190.17</v>
      </c>
      <c r="G263" s="56"/>
    </row>
    <row r="264" spans="1:7" ht="12.75" customHeight="1" x14ac:dyDescent="0.2">
      <c r="A264" s="644" t="s">
        <v>86</v>
      </c>
      <c r="B264" s="645"/>
      <c r="C264" s="25"/>
      <c r="D264" s="26"/>
      <c r="E264" s="26"/>
      <c r="F264" s="120">
        <f>I212</f>
        <v>10205.120000000001</v>
      </c>
      <c r="G264" s="56"/>
    </row>
    <row r="265" spans="1:7" ht="12.75" customHeight="1" x14ac:dyDescent="0.2">
      <c r="A265" s="644" t="s">
        <v>88</v>
      </c>
      <c r="B265" s="645"/>
      <c r="C265" s="25"/>
      <c r="D265" s="26"/>
      <c r="E265" s="26"/>
      <c r="F265" s="120">
        <f>I213</f>
        <v>7486.38</v>
      </c>
      <c r="G265" s="56"/>
    </row>
    <row r="266" spans="1:7" ht="12.75" customHeight="1" x14ac:dyDescent="0.2">
      <c r="A266" s="650" t="s">
        <v>2</v>
      </c>
      <c r="B266" s="651"/>
      <c r="C266" s="25"/>
      <c r="D266" s="26">
        <f>B232</f>
        <v>0</v>
      </c>
      <c r="E266" s="26"/>
      <c r="F266" s="120">
        <f>D266+E266+I232</f>
        <v>56474.95</v>
      </c>
      <c r="G266" s="56"/>
    </row>
    <row r="267" spans="1:7" ht="12.75" customHeight="1" x14ac:dyDescent="0.2">
      <c r="A267" s="644" t="s">
        <v>1</v>
      </c>
      <c r="B267" s="645"/>
      <c r="C267" s="25"/>
      <c r="D267" s="26">
        <f>B247</f>
        <v>443233.34</v>
      </c>
      <c r="E267" s="26"/>
      <c r="F267" s="120">
        <f>D267+I246</f>
        <v>548626.99170000001</v>
      </c>
      <c r="G267" s="56"/>
    </row>
    <row r="268" spans="1:7" ht="27" customHeight="1" x14ac:dyDescent="0.2">
      <c r="A268" s="650" t="s">
        <v>96</v>
      </c>
      <c r="B268" s="651"/>
      <c r="C268" s="25"/>
      <c r="D268" s="26"/>
      <c r="E268" s="26"/>
      <c r="F268" s="120">
        <f>I250</f>
        <v>79777.56</v>
      </c>
      <c r="G268" s="56"/>
    </row>
    <row r="269" spans="1:7" ht="12.75" customHeight="1" x14ac:dyDescent="0.2">
      <c r="A269" s="648" t="s">
        <v>22</v>
      </c>
      <c r="B269" s="649"/>
      <c r="C269" s="27"/>
      <c r="D269" s="28">
        <f>SUM(D253:D267)</f>
        <v>916827.01338100014</v>
      </c>
      <c r="E269" s="28">
        <f>SUM(E253:E257)</f>
        <v>90540.619599999991</v>
      </c>
      <c r="F269" s="121">
        <f>F253+F254+F255+F256+F257+F258+F266+F267+F268</f>
        <v>1475105.014681</v>
      </c>
    </row>
  </sheetData>
  <autoFilter ref="A5:I250"/>
  <mergeCells count="106">
    <mergeCell ref="A204:A206"/>
    <mergeCell ref="A207:A209"/>
    <mergeCell ref="A146:A149"/>
    <mergeCell ref="D146:D149"/>
    <mergeCell ref="C146:C150"/>
    <mergeCell ref="B146:B150"/>
    <mergeCell ref="A182:A183"/>
    <mergeCell ref="B182:B183"/>
    <mergeCell ref="C182:C183"/>
    <mergeCell ref="D182:D183"/>
    <mergeCell ref="A142:A144"/>
    <mergeCell ref="D142:D144"/>
    <mergeCell ref="C140:C145"/>
    <mergeCell ref="B140:B145"/>
    <mergeCell ref="A25:A40"/>
    <mergeCell ref="D25:D40"/>
    <mergeCell ref="A41:A69"/>
    <mergeCell ref="D41:D69"/>
    <mergeCell ref="C25:C69"/>
    <mergeCell ref="B25:B69"/>
    <mergeCell ref="D90:D92"/>
    <mergeCell ref="C106:C112"/>
    <mergeCell ref="B106:B112"/>
    <mergeCell ref="A99:A103"/>
    <mergeCell ref="C89:C105"/>
    <mergeCell ref="A126:A129"/>
    <mergeCell ref="B125:B132"/>
    <mergeCell ref="C125:C132"/>
    <mergeCell ref="D126:D129"/>
    <mergeCell ref="D130:D132"/>
    <mergeCell ref="B12:B19"/>
    <mergeCell ref="A107:A109"/>
    <mergeCell ref="C87:C88"/>
    <mergeCell ref="D87:D88"/>
    <mergeCell ref="B87:B88"/>
    <mergeCell ref="D107:D109"/>
    <mergeCell ref="D104:D105"/>
    <mergeCell ref="D73:D75"/>
    <mergeCell ref="A104:A105"/>
    <mergeCell ref="D12:D19"/>
    <mergeCell ref="A266:B266"/>
    <mergeCell ref="A253:B253"/>
    <mergeCell ref="A94:A97"/>
    <mergeCell ref="D94:D97"/>
    <mergeCell ref="A262:B262"/>
    <mergeCell ref="A258:B258"/>
    <mergeCell ref="A113:A114"/>
    <mergeCell ref="D113:D114"/>
    <mergeCell ref="A265:B265"/>
    <mergeCell ref="B113:B115"/>
    <mergeCell ref="A8:A9"/>
    <mergeCell ref="C8:C9"/>
    <mergeCell ref="D8:D9"/>
    <mergeCell ref="B8:B9"/>
    <mergeCell ref="A87:A88"/>
    <mergeCell ref="B82:B86"/>
    <mergeCell ref="D83:D84"/>
    <mergeCell ref="D85:D86"/>
    <mergeCell ref="A12:A19"/>
    <mergeCell ref="C12:C19"/>
    <mergeCell ref="A1:B1"/>
    <mergeCell ref="G1:H1"/>
    <mergeCell ref="G2:H2"/>
    <mergeCell ref="A234:A245"/>
    <mergeCell ref="A191:A203"/>
    <mergeCell ref="A174:A176"/>
    <mergeCell ref="B174:B176"/>
    <mergeCell ref="C82:C86"/>
    <mergeCell ref="C174:C176"/>
    <mergeCell ref="C113:C115"/>
    <mergeCell ref="A269:B269"/>
    <mergeCell ref="A254:B254"/>
    <mergeCell ref="A255:B255"/>
    <mergeCell ref="A256:B256"/>
    <mergeCell ref="A268:B268"/>
    <mergeCell ref="A257:B257"/>
    <mergeCell ref="A259:B259"/>
    <mergeCell ref="A263:B263"/>
    <mergeCell ref="A267:B267"/>
    <mergeCell ref="A264:B264"/>
    <mergeCell ref="A76:A79"/>
    <mergeCell ref="D76:D79"/>
    <mergeCell ref="B73:B81"/>
    <mergeCell ref="C73:C81"/>
    <mergeCell ref="A73:A75"/>
    <mergeCell ref="A83:A86"/>
    <mergeCell ref="D118:D124"/>
    <mergeCell ref="B117:B124"/>
    <mergeCell ref="A167:A169"/>
    <mergeCell ref="A130:A132"/>
    <mergeCell ref="A134:A139"/>
    <mergeCell ref="D134:D139"/>
    <mergeCell ref="C133:C139"/>
    <mergeCell ref="B133:B139"/>
    <mergeCell ref="A140:A141"/>
    <mergeCell ref="D140:D141"/>
    <mergeCell ref="A260:B260"/>
    <mergeCell ref="A261:B261"/>
    <mergeCell ref="D174:D176"/>
    <mergeCell ref="D99:D103"/>
    <mergeCell ref="A111:A112"/>
    <mergeCell ref="D111:D112"/>
    <mergeCell ref="B89:B105"/>
    <mergeCell ref="A90:A93"/>
    <mergeCell ref="A118:A124"/>
    <mergeCell ref="C117:C124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6"/>
  <dimension ref="A1:IU190"/>
  <sheetViews>
    <sheetView topLeftCell="A119" zoomScaleNormal="100" workbookViewId="0">
      <selection activeCell="B110" sqref="B110"/>
    </sheetView>
  </sheetViews>
  <sheetFormatPr defaultRowHeight="12.75" customHeight="1" x14ac:dyDescent="0.2"/>
  <cols>
    <col min="1" max="1" width="22.85546875" customWidth="1"/>
    <col min="2" max="2" width="11.7109375" customWidth="1"/>
    <col min="3" max="3" width="13.140625" customWidth="1"/>
    <col min="4" max="4" width="16.28515625" customWidth="1"/>
    <col min="5" max="5" width="26.42578125" customWidth="1"/>
    <col min="6" max="6" width="12.5703125" customWidth="1"/>
    <col min="7" max="7" width="7.28515625" customWidth="1"/>
    <col min="8" max="8" width="11.28515625" customWidth="1"/>
    <col min="9" max="9" width="13.85546875" customWidth="1"/>
  </cols>
  <sheetData>
    <row r="1" spans="1:9" ht="12.75" customHeight="1" x14ac:dyDescent="0.2">
      <c r="A1" s="638" t="s">
        <v>85</v>
      </c>
      <c r="B1" s="63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2645</v>
      </c>
      <c r="E2" s="5">
        <v>771396.96</v>
      </c>
      <c r="F2" s="6">
        <v>804128.45</v>
      </c>
      <c r="G2" s="640">
        <f>E2-F2</f>
        <v>-32731.489999999991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29</v>
      </c>
      <c r="E3" s="1">
        <v>9</v>
      </c>
      <c r="F3" s="1"/>
      <c r="G3" s="1"/>
      <c r="H3" s="1" t="s">
        <v>25</v>
      </c>
      <c r="I3" s="8">
        <f>F2-F190</f>
        <v>29102.647099999827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x14ac:dyDescent="0.2">
      <c r="A6" s="390"/>
      <c r="B6" s="33">
        <v>6351.35</v>
      </c>
      <c r="C6" s="33" t="s">
        <v>66</v>
      </c>
      <c r="D6" s="262"/>
      <c r="E6" s="35"/>
      <c r="F6" s="35"/>
      <c r="G6" s="35"/>
      <c r="H6" s="36"/>
      <c r="I6" s="157">
        <f t="shared" ref="I6:I22" si="0">G6*H6</f>
        <v>0</v>
      </c>
    </row>
    <row r="7" spans="1:9" ht="12.75" customHeight="1" x14ac:dyDescent="0.2">
      <c r="A7" s="358"/>
      <c r="B7" s="13">
        <v>6903.05</v>
      </c>
      <c r="C7" s="33" t="s">
        <v>67</v>
      </c>
      <c r="D7" s="265"/>
      <c r="E7" s="15"/>
      <c r="F7" s="15"/>
      <c r="G7" s="15"/>
      <c r="H7" s="16"/>
      <c r="I7" s="43">
        <f t="shared" si="0"/>
        <v>0</v>
      </c>
    </row>
    <row r="8" spans="1:9" ht="13.5" thickBot="1" x14ac:dyDescent="0.25">
      <c r="A8" s="358"/>
      <c r="B8" s="13">
        <v>9621.17</v>
      </c>
      <c r="C8" s="33" t="s">
        <v>70</v>
      </c>
      <c r="D8" s="265"/>
      <c r="E8" s="15"/>
      <c r="F8" s="15"/>
      <c r="G8" s="15"/>
      <c r="H8" s="16"/>
      <c r="I8" s="43">
        <f t="shared" si="0"/>
        <v>0</v>
      </c>
    </row>
    <row r="9" spans="1:9" ht="12.75" customHeight="1" x14ac:dyDescent="0.2">
      <c r="A9" s="622" t="s">
        <v>525</v>
      </c>
      <c r="B9" s="625">
        <v>8207.0300000000007</v>
      </c>
      <c r="C9" s="625" t="s">
        <v>72</v>
      </c>
      <c r="D9" s="658" t="s">
        <v>759</v>
      </c>
      <c r="E9" s="37" t="s">
        <v>609</v>
      </c>
      <c r="F9" s="37" t="s">
        <v>104</v>
      </c>
      <c r="G9" s="37">
        <v>1</v>
      </c>
      <c r="H9" s="38">
        <v>750</v>
      </c>
      <c r="I9" s="39">
        <f t="shared" si="0"/>
        <v>750</v>
      </c>
    </row>
    <row r="10" spans="1:9" ht="12.75" customHeight="1" thickBot="1" x14ac:dyDescent="0.25">
      <c r="A10" s="624"/>
      <c r="B10" s="626"/>
      <c r="C10" s="626"/>
      <c r="D10" s="659"/>
      <c r="E10" s="40" t="s">
        <v>608</v>
      </c>
      <c r="F10" s="40" t="s">
        <v>610</v>
      </c>
      <c r="G10" s="40">
        <v>9</v>
      </c>
      <c r="H10" s="41">
        <v>850</v>
      </c>
      <c r="I10" s="42">
        <f t="shared" si="0"/>
        <v>7650</v>
      </c>
    </row>
    <row r="11" spans="1:9" ht="12.75" customHeight="1" thickBot="1" x14ac:dyDescent="0.25">
      <c r="A11" s="46" t="s">
        <v>525</v>
      </c>
      <c r="B11" s="85">
        <v>7452.68</v>
      </c>
      <c r="C11" s="85" t="s">
        <v>73</v>
      </c>
      <c r="D11" s="47" t="s">
        <v>1030</v>
      </c>
      <c r="E11" s="47" t="s">
        <v>608</v>
      </c>
      <c r="F11" s="47" t="s">
        <v>610</v>
      </c>
      <c r="G11" s="47">
        <v>2</v>
      </c>
      <c r="H11" s="48">
        <v>850</v>
      </c>
      <c r="I11" s="49">
        <f t="shared" si="0"/>
        <v>1700</v>
      </c>
    </row>
    <row r="12" spans="1:9" ht="12.75" customHeight="1" thickBot="1" x14ac:dyDescent="0.25">
      <c r="A12" s="390"/>
      <c r="B12" s="33">
        <v>8866.81</v>
      </c>
      <c r="C12" s="85" t="s">
        <v>74</v>
      </c>
      <c r="D12" s="262"/>
      <c r="E12" s="35"/>
      <c r="F12" s="35"/>
      <c r="G12" s="35"/>
      <c r="H12" s="36"/>
      <c r="I12" s="157">
        <f t="shared" si="0"/>
        <v>0</v>
      </c>
    </row>
    <row r="13" spans="1:9" ht="12.75" customHeight="1" thickBot="1" x14ac:dyDescent="0.25">
      <c r="A13" s="358"/>
      <c r="B13" s="13">
        <v>4500.24</v>
      </c>
      <c r="C13" s="85" t="s">
        <v>75</v>
      </c>
      <c r="D13" s="265"/>
      <c r="E13" s="15"/>
      <c r="F13" s="15"/>
      <c r="G13" s="15"/>
      <c r="H13" s="16"/>
      <c r="I13" s="43">
        <f t="shared" si="0"/>
        <v>0</v>
      </c>
    </row>
    <row r="14" spans="1:9" ht="13.5" thickBot="1" x14ac:dyDescent="0.25">
      <c r="A14" s="358"/>
      <c r="B14" s="13">
        <v>6328</v>
      </c>
      <c r="C14" s="85" t="s">
        <v>76</v>
      </c>
      <c r="D14" s="265"/>
      <c r="E14" s="15"/>
      <c r="F14" s="15"/>
      <c r="G14" s="15"/>
      <c r="H14" s="16"/>
      <c r="I14" s="43">
        <f t="shared" si="0"/>
        <v>0</v>
      </c>
    </row>
    <row r="15" spans="1:9" ht="12.75" customHeight="1" thickBot="1" x14ac:dyDescent="0.25">
      <c r="A15" s="358"/>
      <c r="B15" s="13">
        <v>6313.32</v>
      </c>
      <c r="C15" s="85" t="s">
        <v>77</v>
      </c>
      <c r="D15" s="265"/>
      <c r="E15" s="15"/>
      <c r="F15" s="15"/>
      <c r="G15" s="15"/>
      <c r="H15" s="16"/>
      <c r="I15" s="43">
        <f t="shared" si="0"/>
        <v>0</v>
      </c>
    </row>
    <row r="16" spans="1:9" ht="12.75" customHeight="1" thickBot="1" x14ac:dyDescent="0.25">
      <c r="A16" s="406"/>
      <c r="B16" s="71">
        <v>9359.82</v>
      </c>
      <c r="C16" s="154" t="s">
        <v>78</v>
      </c>
      <c r="D16" s="309"/>
      <c r="E16" s="73"/>
      <c r="F16" s="73"/>
      <c r="G16" s="73"/>
      <c r="H16" s="74"/>
      <c r="I16" s="201">
        <f t="shared" si="0"/>
        <v>0</v>
      </c>
    </row>
    <row r="17" spans="1:9" ht="12.75" customHeight="1" x14ac:dyDescent="0.2">
      <c r="A17" s="622" t="s">
        <v>1922</v>
      </c>
      <c r="B17" s="625">
        <v>7679.32</v>
      </c>
      <c r="C17" s="625" t="s">
        <v>79</v>
      </c>
      <c r="D17" s="627"/>
      <c r="E17" s="37" t="s">
        <v>1482</v>
      </c>
      <c r="F17" s="37" t="s">
        <v>528</v>
      </c>
      <c r="G17" s="37">
        <v>1</v>
      </c>
      <c r="H17" s="38">
        <v>520</v>
      </c>
      <c r="I17" s="39">
        <f t="shared" si="0"/>
        <v>520</v>
      </c>
    </row>
    <row r="18" spans="1:9" ht="12.75" customHeight="1" thickBot="1" x14ac:dyDescent="0.25">
      <c r="A18" s="624"/>
      <c r="B18" s="632"/>
      <c r="C18" s="626"/>
      <c r="D18" s="629"/>
      <c r="E18" s="40" t="s">
        <v>1330</v>
      </c>
      <c r="F18" s="40" t="s">
        <v>99</v>
      </c>
      <c r="G18" s="40">
        <v>20</v>
      </c>
      <c r="H18" s="41">
        <v>0.39</v>
      </c>
      <c r="I18" s="42">
        <f t="shared" si="0"/>
        <v>7.8000000000000007</v>
      </c>
    </row>
    <row r="19" spans="1:9" ht="12.75" customHeight="1" x14ac:dyDescent="0.2">
      <c r="A19" s="622" t="s">
        <v>126</v>
      </c>
      <c r="B19" s="632"/>
      <c r="C19" s="625" t="s">
        <v>79</v>
      </c>
      <c r="D19" s="658" t="s">
        <v>1135</v>
      </c>
      <c r="E19" s="37" t="s">
        <v>123</v>
      </c>
      <c r="F19" s="37" t="s">
        <v>110</v>
      </c>
      <c r="G19" s="37">
        <v>2.08</v>
      </c>
      <c r="H19" s="38">
        <v>299.95</v>
      </c>
      <c r="I19" s="39">
        <f t="shared" si="0"/>
        <v>623.89599999999996</v>
      </c>
    </row>
    <row r="20" spans="1:9" ht="12.75" customHeight="1" thickBot="1" x14ac:dyDescent="0.25">
      <c r="A20" s="624"/>
      <c r="B20" s="626"/>
      <c r="C20" s="626"/>
      <c r="D20" s="659"/>
      <c r="E20" s="40" t="s">
        <v>124</v>
      </c>
      <c r="F20" s="40" t="s">
        <v>100</v>
      </c>
      <c r="G20" s="40">
        <v>0.1</v>
      </c>
      <c r="H20" s="41">
        <v>100</v>
      </c>
      <c r="I20" s="42">
        <f t="shared" si="0"/>
        <v>10</v>
      </c>
    </row>
    <row r="21" spans="1:9" ht="12.75" customHeight="1" x14ac:dyDescent="0.2">
      <c r="A21" s="622" t="s">
        <v>1658</v>
      </c>
      <c r="B21" s="625">
        <v>7760.7</v>
      </c>
      <c r="C21" s="625" t="s">
        <v>80</v>
      </c>
      <c r="D21" s="658" t="s">
        <v>674</v>
      </c>
      <c r="E21" s="37" t="s">
        <v>2013</v>
      </c>
      <c r="F21" s="37" t="s">
        <v>610</v>
      </c>
      <c r="G21" s="37">
        <v>2</v>
      </c>
      <c r="H21" s="38">
        <v>630</v>
      </c>
      <c r="I21" s="39">
        <f t="shared" si="0"/>
        <v>1260</v>
      </c>
    </row>
    <row r="22" spans="1:9" ht="12.75" customHeight="1" thickBot="1" x14ac:dyDescent="0.25">
      <c r="A22" s="624"/>
      <c r="B22" s="626"/>
      <c r="C22" s="626"/>
      <c r="D22" s="659"/>
      <c r="E22" s="83" t="s">
        <v>2178</v>
      </c>
      <c r="F22" s="83" t="s">
        <v>104</v>
      </c>
      <c r="G22" s="83">
        <v>1</v>
      </c>
      <c r="H22" s="84">
        <v>750</v>
      </c>
      <c r="I22" s="200">
        <f t="shared" si="0"/>
        <v>750</v>
      </c>
    </row>
    <row r="23" spans="1:9" ht="12.75" customHeight="1" thickBot="1" x14ac:dyDescent="0.25">
      <c r="A23" s="191"/>
      <c r="B23" s="154"/>
      <c r="C23" s="154" t="s">
        <v>87</v>
      </c>
      <c r="D23" s="322"/>
      <c r="E23" s="82"/>
      <c r="F23" s="82"/>
      <c r="G23" s="82"/>
      <c r="H23" s="155"/>
      <c r="I23" s="156">
        <v>659.79</v>
      </c>
    </row>
    <row r="24" spans="1:9" ht="12.75" customHeight="1" thickBot="1" x14ac:dyDescent="0.25">
      <c r="A24" s="46"/>
      <c r="B24" s="76">
        <f>SUM(B6:B22)</f>
        <v>89343.49</v>
      </c>
      <c r="C24" s="75"/>
      <c r="D24" s="76"/>
      <c r="E24" s="77"/>
      <c r="F24" s="75"/>
      <c r="G24" s="75"/>
      <c r="H24" s="76" t="s">
        <v>17</v>
      </c>
      <c r="I24" s="78">
        <f>SUM(I6:I23)</f>
        <v>13931.486000000001</v>
      </c>
    </row>
    <row r="25" spans="1:9" ht="77.25" thickBot="1" x14ac:dyDescent="0.25">
      <c r="A25" s="134" t="s">
        <v>1066</v>
      </c>
      <c r="B25" s="114" t="s">
        <v>16</v>
      </c>
      <c r="C25" s="114" t="s">
        <v>5</v>
      </c>
      <c r="D25" s="114" t="s">
        <v>23</v>
      </c>
      <c r="E25" s="118" t="s">
        <v>18</v>
      </c>
      <c r="F25" s="114" t="s">
        <v>19</v>
      </c>
      <c r="G25" s="114" t="s">
        <v>10</v>
      </c>
      <c r="H25" s="115" t="s">
        <v>13</v>
      </c>
      <c r="I25" s="130" t="s">
        <v>12</v>
      </c>
    </row>
    <row r="26" spans="1:9" ht="12.75" customHeight="1" x14ac:dyDescent="0.2">
      <c r="A26" s="260"/>
      <c r="B26" s="261">
        <v>10724.634700000001</v>
      </c>
      <c r="C26" s="33" t="s">
        <v>66</v>
      </c>
      <c r="D26" s="262"/>
      <c r="E26" s="35"/>
      <c r="F26" s="35"/>
      <c r="G26" s="35"/>
      <c r="H26" s="36"/>
      <c r="I26" s="157">
        <f t="shared" ref="I26:I89" si="1">G26*H26</f>
        <v>0</v>
      </c>
    </row>
    <row r="27" spans="1:9" ht="12.75" customHeight="1" thickBot="1" x14ac:dyDescent="0.25">
      <c r="A27" s="308"/>
      <c r="B27" s="267">
        <v>10435.629999999999</v>
      </c>
      <c r="C27" s="71" t="s">
        <v>67</v>
      </c>
      <c r="D27" s="309"/>
      <c r="E27" s="73"/>
      <c r="F27" s="73"/>
      <c r="G27" s="73"/>
      <c r="H27" s="74"/>
      <c r="I27" s="201">
        <f t="shared" si="1"/>
        <v>0</v>
      </c>
    </row>
    <row r="28" spans="1:9" ht="28.15" customHeight="1" thickBot="1" x14ac:dyDescent="0.25">
      <c r="A28" s="46" t="s">
        <v>107</v>
      </c>
      <c r="B28" s="491">
        <v>10298.799999999999</v>
      </c>
      <c r="C28" s="85" t="s">
        <v>70</v>
      </c>
      <c r="D28" s="452" t="s">
        <v>670</v>
      </c>
      <c r="E28" s="47" t="s">
        <v>122</v>
      </c>
      <c r="F28" s="47" t="s">
        <v>99</v>
      </c>
      <c r="G28" s="47">
        <v>2</v>
      </c>
      <c r="H28" s="48">
        <v>123.54</v>
      </c>
      <c r="I28" s="49">
        <f t="shared" si="1"/>
        <v>247.08</v>
      </c>
    </row>
    <row r="29" spans="1:9" ht="13.5" thickBot="1" x14ac:dyDescent="0.25">
      <c r="A29" s="313"/>
      <c r="B29" s="314">
        <v>13736.25</v>
      </c>
      <c r="C29" s="70" t="s">
        <v>72</v>
      </c>
      <c r="D29" s="315"/>
      <c r="E29" s="53"/>
      <c r="F29" s="53"/>
      <c r="G29" s="53"/>
      <c r="H29" s="153"/>
      <c r="I29" s="165">
        <f t="shared" si="1"/>
        <v>0</v>
      </c>
    </row>
    <row r="30" spans="1:9" x14ac:dyDescent="0.2">
      <c r="A30" s="622" t="s">
        <v>478</v>
      </c>
      <c r="B30" s="625">
        <v>13496.82</v>
      </c>
      <c r="C30" s="625" t="s">
        <v>73</v>
      </c>
      <c r="D30" s="627" t="s">
        <v>111</v>
      </c>
      <c r="E30" s="37" t="s">
        <v>216</v>
      </c>
      <c r="F30" s="37"/>
      <c r="G30" s="37">
        <v>8</v>
      </c>
      <c r="H30" s="38">
        <v>52.03</v>
      </c>
      <c r="I30" s="39">
        <f t="shared" si="1"/>
        <v>416.24</v>
      </c>
    </row>
    <row r="31" spans="1:9" ht="12.75" customHeight="1" x14ac:dyDescent="0.2">
      <c r="A31" s="623"/>
      <c r="B31" s="632"/>
      <c r="C31" s="632"/>
      <c r="D31" s="628"/>
      <c r="E31" s="15" t="s">
        <v>1052</v>
      </c>
      <c r="F31" s="15" t="s">
        <v>99</v>
      </c>
      <c r="G31" s="15">
        <v>1</v>
      </c>
      <c r="H31" s="16">
        <v>12.63</v>
      </c>
      <c r="I31" s="43">
        <f t="shared" si="1"/>
        <v>12.63</v>
      </c>
    </row>
    <row r="32" spans="1:9" x14ac:dyDescent="0.2">
      <c r="A32" s="623"/>
      <c r="B32" s="632"/>
      <c r="C32" s="632"/>
      <c r="D32" s="628"/>
      <c r="E32" s="289" t="s">
        <v>919</v>
      </c>
      <c r="F32" s="15" t="s">
        <v>99</v>
      </c>
      <c r="G32" s="289">
        <v>1</v>
      </c>
      <c r="H32" s="290">
        <v>74.459999999999994</v>
      </c>
      <c r="I32" s="43">
        <f t="shared" si="1"/>
        <v>74.459999999999994</v>
      </c>
    </row>
    <row r="33" spans="1:9" x14ac:dyDescent="0.2">
      <c r="A33" s="623"/>
      <c r="B33" s="632"/>
      <c r="C33" s="632"/>
      <c r="D33" s="628"/>
      <c r="E33" s="15" t="s">
        <v>118</v>
      </c>
      <c r="F33" s="15" t="s">
        <v>99</v>
      </c>
      <c r="G33" s="15">
        <v>1</v>
      </c>
      <c r="H33" s="16">
        <v>117.24</v>
      </c>
      <c r="I33" s="43">
        <f t="shared" si="1"/>
        <v>117.24</v>
      </c>
    </row>
    <row r="34" spans="1:9" ht="12.75" customHeight="1" x14ac:dyDescent="0.2">
      <c r="A34" s="623"/>
      <c r="B34" s="632"/>
      <c r="C34" s="632"/>
      <c r="D34" s="628"/>
      <c r="E34" s="15" t="s">
        <v>422</v>
      </c>
      <c r="F34" s="15" t="s">
        <v>99</v>
      </c>
      <c r="G34" s="15">
        <v>1</v>
      </c>
      <c r="H34" s="16">
        <v>170</v>
      </c>
      <c r="I34" s="43">
        <f t="shared" si="1"/>
        <v>170</v>
      </c>
    </row>
    <row r="35" spans="1:9" ht="12.75" customHeight="1" x14ac:dyDescent="0.2">
      <c r="A35" s="623"/>
      <c r="B35" s="632"/>
      <c r="C35" s="632"/>
      <c r="D35" s="628"/>
      <c r="E35" s="15" t="s">
        <v>686</v>
      </c>
      <c r="F35" s="15" t="s">
        <v>99</v>
      </c>
      <c r="G35" s="15">
        <v>1</v>
      </c>
      <c r="H35" s="16">
        <v>13.56</v>
      </c>
      <c r="I35" s="43">
        <f t="shared" si="1"/>
        <v>13.56</v>
      </c>
    </row>
    <row r="36" spans="1:9" ht="12.75" customHeight="1" thickBot="1" x14ac:dyDescent="0.25">
      <c r="A36" s="624"/>
      <c r="B36" s="626"/>
      <c r="C36" s="626"/>
      <c r="D36" s="629"/>
      <c r="E36" s="40" t="s">
        <v>362</v>
      </c>
      <c r="F36" s="40" t="s">
        <v>99</v>
      </c>
      <c r="G36" s="40">
        <v>1</v>
      </c>
      <c r="H36" s="41">
        <v>100</v>
      </c>
      <c r="I36" s="42">
        <f t="shared" si="1"/>
        <v>100</v>
      </c>
    </row>
    <row r="37" spans="1:9" ht="12.75" customHeight="1" x14ac:dyDescent="0.2">
      <c r="A37" s="622" t="s">
        <v>112</v>
      </c>
      <c r="B37" s="625">
        <v>11672.37</v>
      </c>
      <c r="C37" s="625" t="s">
        <v>74</v>
      </c>
      <c r="D37" s="627" t="s">
        <v>1168</v>
      </c>
      <c r="E37" s="37" t="s">
        <v>362</v>
      </c>
      <c r="F37" s="37" t="s">
        <v>99</v>
      </c>
      <c r="G37" s="37">
        <v>1</v>
      </c>
      <c r="H37" s="38">
        <v>100</v>
      </c>
      <c r="I37" s="39">
        <f t="shared" si="1"/>
        <v>100</v>
      </c>
    </row>
    <row r="38" spans="1:9" ht="12.75" customHeight="1" thickBot="1" x14ac:dyDescent="0.25">
      <c r="A38" s="624"/>
      <c r="B38" s="626"/>
      <c r="C38" s="626"/>
      <c r="D38" s="629"/>
      <c r="E38" s="40" t="s">
        <v>213</v>
      </c>
      <c r="F38" s="40" t="s">
        <v>99</v>
      </c>
      <c r="G38" s="40">
        <v>1</v>
      </c>
      <c r="H38" s="41">
        <v>125</v>
      </c>
      <c r="I38" s="42">
        <f t="shared" si="1"/>
        <v>125</v>
      </c>
    </row>
    <row r="39" spans="1:9" ht="26.25" thickBot="1" x14ac:dyDescent="0.25">
      <c r="A39" s="46" t="s">
        <v>329</v>
      </c>
      <c r="B39" s="491">
        <v>12532.33</v>
      </c>
      <c r="C39" s="85" t="s">
        <v>75</v>
      </c>
      <c r="D39" s="55" t="s">
        <v>330</v>
      </c>
      <c r="E39" s="47" t="s">
        <v>331</v>
      </c>
      <c r="F39" s="47" t="s">
        <v>99</v>
      </c>
      <c r="G39" s="47">
        <v>3</v>
      </c>
      <c r="H39" s="48">
        <v>8.6999999999999993</v>
      </c>
      <c r="I39" s="49">
        <f t="shared" si="1"/>
        <v>26.099999999999998</v>
      </c>
    </row>
    <row r="40" spans="1:9" ht="12.75" customHeight="1" thickBot="1" x14ac:dyDescent="0.25">
      <c r="A40" s="313"/>
      <c r="B40" s="314">
        <v>14158.99</v>
      </c>
      <c r="C40" s="154" t="s">
        <v>76</v>
      </c>
      <c r="D40" s="315"/>
      <c r="E40" s="53"/>
      <c r="F40" s="53"/>
      <c r="G40" s="53"/>
      <c r="H40" s="153"/>
      <c r="I40" s="165">
        <f t="shared" si="1"/>
        <v>0</v>
      </c>
    </row>
    <row r="41" spans="1:9" ht="26.25" thickBot="1" x14ac:dyDescent="0.25">
      <c r="A41" s="46" t="s">
        <v>329</v>
      </c>
      <c r="B41" s="491">
        <v>14636.75</v>
      </c>
      <c r="C41" s="85" t="s">
        <v>77</v>
      </c>
      <c r="D41" s="47" t="s">
        <v>330</v>
      </c>
      <c r="E41" s="47" t="s">
        <v>331</v>
      </c>
      <c r="F41" s="47" t="s">
        <v>99</v>
      </c>
      <c r="G41" s="47">
        <v>1</v>
      </c>
      <c r="H41" s="48">
        <v>7.53</v>
      </c>
      <c r="I41" s="49">
        <f t="shared" si="1"/>
        <v>7.53</v>
      </c>
    </row>
    <row r="42" spans="1:9" ht="26.25" thickBot="1" x14ac:dyDescent="0.25">
      <c r="A42" s="46" t="s">
        <v>329</v>
      </c>
      <c r="B42" s="625">
        <v>18246.82</v>
      </c>
      <c r="C42" s="625" t="s">
        <v>78</v>
      </c>
      <c r="D42" s="47" t="s">
        <v>330</v>
      </c>
      <c r="E42" s="47" t="s">
        <v>331</v>
      </c>
      <c r="F42" s="47" t="s">
        <v>99</v>
      </c>
      <c r="G42" s="47">
        <v>4</v>
      </c>
      <c r="H42" s="48">
        <v>7.53</v>
      </c>
      <c r="I42" s="310">
        <f t="shared" si="1"/>
        <v>30.12</v>
      </c>
    </row>
    <row r="43" spans="1:9" ht="12.75" customHeight="1" x14ac:dyDescent="0.2">
      <c r="A43" s="622" t="s">
        <v>107</v>
      </c>
      <c r="B43" s="632"/>
      <c r="C43" s="632"/>
      <c r="D43" s="667" t="s">
        <v>218</v>
      </c>
      <c r="E43" s="487" t="s">
        <v>241</v>
      </c>
      <c r="F43" s="487" t="s">
        <v>99</v>
      </c>
      <c r="G43" s="487">
        <v>9</v>
      </c>
      <c r="H43" s="488">
        <v>54.38</v>
      </c>
      <c r="I43" s="39">
        <f t="shared" si="1"/>
        <v>489.42</v>
      </c>
    </row>
    <row r="44" spans="1:9" ht="12.75" customHeight="1" x14ac:dyDescent="0.2">
      <c r="A44" s="623"/>
      <c r="B44" s="632"/>
      <c r="C44" s="632"/>
      <c r="D44" s="668"/>
      <c r="E44" s="15" t="s">
        <v>130</v>
      </c>
      <c r="F44" s="15" t="s">
        <v>99</v>
      </c>
      <c r="G44" s="15">
        <v>2</v>
      </c>
      <c r="H44" s="16">
        <v>3.85</v>
      </c>
      <c r="I44" s="43">
        <f t="shared" si="1"/>
        <v>7.7</v>
      </c>
    </row>
    <row r="45" spans="1:9" ht="12.75" customHeight="1" x14ac:dyDescent="0.2">
      <c r="A45" s="623"/>
      <c r="B45" s="632"/>
      <c r="C45" s="632"/>
      <c r="D45" s="668"/>
      <c r="E45" s="15" t="s">
        <v>149</v>
      </c>
      <c r="F45" s="15" t="s">
        <v>99</v>
      </c>
      <c r="G45" s="15">
        <v>4</v>
      </c>
      <c r="H45" s="16">
        <v>3</v>
      </c>
      <c r="I45" s="43">
        <f t="shared" si="1"/>
        <v>12</v>
      </c>
    </row>
    <row r="46" spans="1:9" ht="12.75" customHeight="1" x14ac:dyDescent="0.2">
      <c r="A46" s="623"/>
      <c r="B46" s="632"/>
      <c r="C46" s="632"/>
      <c r="D46" s="668"/>
      <c r="E46" s="15" t="s">
        <v>187</v>
      </c>
      <c r="F46" s="15" t="s">
        <v>99</v>
      </c>
      <c r="G46" s="15">
        <v>2</v>
      </c>
      <c r="H46" s="16">
        <v>28.1</v>
      </c>
      <c r="I46" s="43">
        <f t="shared" si="1"/>
        <v>56.2</v>
      </c>
    </row>
    <row r="47" spans="1:9" ht="12.75" customHeight="1" x14ac:dyDescent="0.2">
      <c r="A47" s="623"/>
      <c r="B47" s="632"/>
      <c r="C47" s="632"/>
      <c r="D47" s="668"/>
      <c r="E47" s="15" t="s">
        <v>421</v>
      </c>
      <c r="F47" s="15" t="s">
        <v>99</v>
      </c>
      <c r="G47" s="15">
        <v>2</v>
      </c>
      <c r="H47" s="16">
        <v>45</v>
      </c>
      <c r="I47" s="43">
        <f t="shared" si="1"/>
        <v>90</v>
      </c>
    </row>
    <row r="48" spans="1:9" ht="12.75" customHeight="1" x14ac:dyDescent="0.2">
      <c r="A48" s="623"/>
      <c r="B48" s="632"/>
      <c r="C48" s="632"/>
      <c r="D48" s="668"/>
      <c r="E48" s="15" t="s">
        <v>131</v>
      </c>
      <c r="F48" s="15" t="s">
        <v>101</v>
      </c>
      <c r="G48" s="15">
        <v>8</v>
      </c>
      <c r="H48" s="16">
        <v>45.81</v>
      </c>
      <c r="I48" s="43">
        <f t="shared" si="1"/>
        <v>366.48</v>
      </c>
    </row>
    <row r="49" spans="1:9" ht="12.75" customHeight="1" x14ac:dyDescent="0.2">
      <c r="A49" s="623"/>
      <c r="B49" s="632"/>
      <c r="C49" s="632"/>
      <c r="D49" s="668"/>
      <c r="E49" s="289" t="s">
        <v>133</v>
      </c>
      <c r="F49" s="289" t="s">
        <v>99</v>
      </c>
      <c r="G49" s="289">
        <v>12</v>
      </c>
      <c r="H49" s="290">
        <v>303</v>
      </c>
      <c r="I49" s="43">
        <f t="shared" si="1"/>
        <v>3636</v>
      </c>
    </row>
    <row r="50" spans="1:9" x14ac:dyDescent="0.2">
      <c r="A50" s="623"/>
      <c r="B50" s="632"/>
      <c r="C50" s="632"/>
      <c r="D50" s="668"/>
      <c r="E50" s="172" t="s">
        <v>129</v>
      </c>
      <c r="F50" s="172" t="s">
        <v>99</v>
      </c>
      <c r="G50" s="172">
        <v>12</v>
      </c>
      <c r="H50" s="16">
        <v>7.7</v>
      </c>
      <c r="I50" s="43">
        <f t="shared" si="1"/>
        <v>92.4</v>
      </c>
    </row>
    <row r="51" spans="1:9" ht="12.75" customHeight="1" x14ac:dyDescent="0.2">
      <c r="A51" s="623"/>
      <c r="B51" s="632"/>
      <c r="C51" s="632"/>
      <c r="D51" s="668"/>
      <c r="E51" s="15" t="s">
        <v>389</v>
      </c>
      <c r="F51" s="15" t="s">
        <v>99</v>
      </c>
      <c r="G51" s="15">
        <v>6</v>
      </c>
      <c r="H51" s="16">
        <v>99.45</v>
      </c>
      <c r="I51" s="43">
        <f t="shared" si="1"/>
        <v>596.70000000000005</v>
      </c>
    </row>
    <row r="52" spans="1:9" ht="12.75" customHeight="1" x14ac:dyDescent="0.2">
      <c r="A52" s="623"/>
      <c r="B52" s="632"/>
      <c r="C52" s="632"/>
      <c r="D52" s="668"/>
      <c r="E52" s="15" t="s">
        <v>132</v>
      </c>
      <c r="F52" s="15" t="s">
        <v>99</v>
      </c>
      <c r="G52" s="15">
        <v>12</v>
      </c>
      <c r="H52" s="16">
        <v>5.26</v>
      </c>
      <c r="I52" s="43">
        <f t="shared" si="1"/>
        <v>63.12</v>
      </c>
    </row>
    <row r="53" spans="1:9" ht="12.75" customHeight="1" x14ac:dyDescent="0.2">
      <c r="A53" s="623"/>
      <c r="B53" s="632"/>
      <c r="C53" s="632"/>
      <c r="D53" s="668"/>
      <c r="E53" s="15" t="s">
        <v>177</v>
      </c>
      <c r="F53" s="15" t="s">
        <v>99</v>
      </c>
      <c r="G53" s="15">
        <v>4</v>
      </c>
      <c r="H53" s="16">
        <v>5.26</v>
      </c>
      <c r="I53" s="43">
        <f t="shared" si="1"/>
        <v>21.04</v>
      </c>
    </row>
    <row r="54" spans="1:9" ht="12.75" customHeight="1" x14ac:dyDescent="0.2">
      <c r="A54" s="623"/>
      <c r="B54" s="632"/>
      <c r="C54" s="632"/>
      <c r="D54" s="668"/>
      <c r="E54" s="15" t="s">
        <v>240</v>
      </c>
      <c r="F54" s="15" t="s">
        <v>99</v>
      </c>
      <c r="G54" s="15">
        <v>1</v>
      </c>
      <c r="H54" s="16">
        <v>70.48</v>
      </c>
      <c r="I54" s="43">
        <f t="shared" si="1"/>
        <v>70.48</v>
      </c>
    </row>
    <row r="55" spans="1:9" ht="12.75" customHeight="1" x14ac:dyDescent="0.2">
      <c r="A55" s="623"/>
      <c r="B55" s="632"/>
      <c r="C55" s="632"/>
      <c r="D55" s="668"/>
      <c r="E55" s="15" t="s">
        <v>118</v>
      </c>
      <c r="F55" s="15" t="s">
        <v>99</v>
      </c>
      <c r="G55" s="15">
        <v>9</v>
      </c>
      <c r="H55" s="16">
        <v>98.8</v>
      </c>
      <c r="I55" s="43">
        <f t="shared" si="1"/>
        <v>889.19999999999993</v>
      </c>
    </row>
    <row r="56" spans="1:9" x14ac:dyDescent="0.2">
      <c r="A56" s="623"/>
      <c r="B56" s="632"/>
      <c r="C56" s="632"/>
      <c r="D56" s="668"/>
      <c r="E56" s="15" t="s">
        <v>122</v>
      </c>
      <c r="F56" s="15" t="s">
        <v>99</v>
      </c>
      <c r="G56" s="15">
        <v>3</v>
      </c>
      <c r="H56" s="16">
        <v>156</v>
      </c>
      <c r="I56" s="43">
        <f t="shared" si="1"/>
        <v>468</v>
      </c>
    </row>
    <row r="57" spans="1:9" ht="12.75" customHeight="1" x14ac:dyDescent="0.2">
      <c r="A57" s="623"/>
      <c r="B57" s="632"/>
      <c r="C57" s="632"/>
      <c r="D57" s="668"/>
      <c r="E57" s="15" t="s">
        <v>148</v>
      </c>
      <c r="F57" s="15" t="s">
        <v>99</v>
      </c>
      <c r="G57" s="15">
        <v>1</v>
      </c>
      <c r="H57" s="16">
        <v>43.49</v>
      </c>
      <c r="I57" s="43">
        <f t="shared" si="1"/>
        <v>43.49</v>
      </c>
    </row>
    <row r="58" spans="1:9" x14ac:dyDescent="0.2">
      <c r="A58" s="623"/>
      <c r="B58" s="632"/>
      <c r="C58" s="632"/>
      <c r="D58" s="668"/>
      <c r="E58" s="15" t="s">
        <v>139</v>
      </c>
      <c r="F58" s="15" t="s">
        <v>99</v>
      </c>
      <c r="G58" s="15">
        <v>2</v>
      </c>
      <c r="H58" s="16">
        <v>105.64</v>
      </c>
      <c r="I58" s="43">
        <f t="shared" si="1"/>
        <v>211.28</v>
      </c>
    </row>
    <row r="59" spans="1:9" x14ac:dyDescent="0.2">
      <c r="A59" s="623"/>
      <c r="B59" s="632"/>
      <c r="C59" s="632"/>
      <c r="D59" s="668"/>
      <c r="E59" s="15" t="s">
        <v>299</v>
      </c>
      <c r="F59" s="15" t="s">
        <v>99</v>
      </c>
      <c r="G59" s="15">
        <v>8</v>
      </c>
      <c r="H59" s="16">
        <v>83.98</v>
      </c>
      <c r="I59" s="43">
        <f t="shared" si="1"/>
        <v>671.84</v>
      </c>
    </row>
    <row r="60" spans="1:9" x14ac:dyDescent="0.2">
      <c r="A60" s="623"/>
      <c r="B60" s="632"/>
      <c r="C60" s="632"/>
      <c r="D60" s="668"/>
      <c r="E60" s="15" t="s">
        <v>195</v>
      </c>
      <c r="F60" s="15" t="s">
        <v>99</v>
      </c>
      <c r="G60" s="15">
        <v>1</v>
      </c>
      <c r="H60" s="16">
        <v>130.08000000000001</v>
      </c>
      <c r="I60" s="43">
        <f t="shared" si="1"/>
        <v>130.08000000000001</v>
      </c>
    </row>
    <row r="61" spans="1:9" x14ac:dyDescent="0.2">
      <c r="A61" s="623"/>
      <c r="B61" s="632"/>
      <c r="C61" s="632"/>
      <c r="D61" s="668"/>
      <c r="E61" s="15" t="s">
        <v>120</v>
      </c>
      <c r="F61" s="15" t="s">
        <v>99</v>
      </c>
      <c r="G61" s="15">
        <v>5</v>
      </c>
      <c r="H61" s="16">
        <v>4.97</v>
      </c>
      <c r="I61" s="43">
        <f t="shared" si="1"/>
        <v>24.849999999999998</v>
      </c>
    </row>
    <row r="62" spans="1:9" x14ac:dyDescent="0.2">
      <c r="A62" s="623"/>
      <c r="B62" s="632"/>
      <c r="C62" s="632"/>
      <c r="D62" s="668"/>
      <c r="E62" s="15" t="s">
        <v>506</v>
      </c>
      <c r="F62" s="15" t="s">
        <v>99</v>
      </c>
      <c r="G62" s="15">
        <v>1</v>
      </c>
      <c r="H62" s="16">
        <v>102.25</v>
      </c>
      <c r="I62" s="43">
        <f t="shared" si="1"/>
        <v>102.25</v>
      </c>
    </row>
    <row r="63" spans="1:9" x14ac:dyDescent="0.2">
      <c r="A63" s="623"/>
      <c r="B63" s="632"/>
      <c r="C63" s="632"/>
      <c r="D63" s="668"/>
      <c r="E63" s="15" t="s">
        <v>1785</v>
      </c>
      <c r="F63" s="15" t="s">
        <v>99</v>
      </c>
      <c r="G63" s="15">
        <v>1</v>
      </c>
      <c r="H63" s="16">
        <v>350.86</v>
      </c>
      <c r="I63" s="43">
        <f t="shared" si="1"/>
        <v>350.86</v>
      </c>
    </row>
    <row r="64" spans="1:9" x14ac:dyDescent="0.2">
      <c r="A64" s="623"/>
      <c r="B64" s="632"/>
      <c r="C64" s="632"/>
      <c r="D64" s="668"/>
      <c r="E64" s="15" t="s">
        <v>137</v>
      </c>
      <c r="F64" s="15" t="s">
        <v>101</v>
      </c>
      <c r="G64" s="15">
        <v>1</v>
      </c>
      <c r="H64" s="16">
        <v>117.2</v>
      </c>
      <c r="I64" s="43">
        <f t="shared" si="1"/>
        <v>117.2</v>
      </c>
    </row>
    <row r="65" spans="1:9" x14ac:dyDescent="0.2">
      <c r="A65" s="623"/>
      <c r="B65" s="632"/>
      <c r="C65" s="632"/>
      <c r="D65" s="668"/>
      <c r="E65" s="15" t="s">
        <v>1786</v>
      </c>
      <c r="F65" s="15" t="s">
        <v>99</v>
      </c>
      <c r="G65" s="15">
        <v>1</v>
      </c>
      <c r="H65" s="16">
        <v>130.08000000000001</v>
      </c>
      <c r="I65" s="43">
        <f t="shared" si="1"/>
        <v>130.08000000000001</v>
      </c>
    </row>
    <row r="66" spans="1:9" ht="13.5" thickBot="1" x14ac:dyDescent="0.25">
      <c r="A66" s="624"/>
      <c r="B66" s="626"/>
      <c r="C66" s="626"/>
      <c r="D66" s="669"/>
      <c r="E66" s="40" t="s">
        <v>386</v>
      </c>
      <c r="F66" s="40" t="s">
        <v>99</v>
      </c>
      <c r="G66" s="40">
        <v>1</v>
      </c>
      <c r="H66" s="41">
        <v>22.15</v>
      </c>
      <c r="I66" s="42">
        <f t="shared" si="1"/>
        <v>22.15</v>
      </c>
    </row>
    <row r="67" spans="1:9" x14ac:dyDescent="0.2">
      <c r="A67" s="622" t="s">
        <v>329</v>
      </c>
      <c r="B67" s="625">
        <v>16859.86</v>
      </c>
      <c r="C67" s="625" t="s">
        <v>79</v>
      </c>
      <c r="D67" s="627" t="s">
        <v>330</v>
      </c>
      <c r="E67" s="37" t="s">
        <v>331</v>
      </c>
      <c r="F67" s="37" t="s">
        <v>99</v>
      </c>
      <c r="G67" s="37">
        <v>11</v>
      </c>
      <c r="H67" s="38">
        <v>7.53</v>
      </c>
      <c r="I67" s="39">
        <f t="shared" si="1"/>
        <v>82.83</v>
      </c>
    </row>
    <row r="68" spans="1:9" x14ac:dyDescent="0.2">
      <c r="A68" s="623"/>
      <c r="B68" s="632"/>
      <c r="C68" s="632"/>
      <c r="D68" s="628"/>
      <c r="E68" s="15" t="s">
        <v>1151</v>
      </c>
      <c r="F68" s="15" t="s">
        <v>99</v>
      </c>
      <c r="G68" s="15">
        <v>1</v>
      </c>
      <c r="H68" s="16">
        <v>79.95</v>
      </c>
      <c r="I68" s="43">
        <f t="shared" si="1"/>
        <v>79.95</v>
      </c>
    </row>
    <row r="69" spans="1:9" ht="13.5" thickBot="1" x14ac:dyDescent="0.25">
      <c r="A69" s="624"/>
      <c r="B69" s="632"/>
      <c r="C69" s="632"/>
      <c r="D69" s="629"/>
      <c r="E69" s="40" t="s">
        <v>1898</v>
      </c>
      <c r="F69" s="40" t="s">
        <v>99</v>
      </c>
      <c r="G69" s="40">
        <v>4</v>
      </c>
      <c r="H69" s="41">
        <v>3.43</v>
      </c>
      <c r="I69" s="42">
        <f t="shared" si="1"/>
        <v>13.72</v>
      </c>
    </row>
    <row r="70" spans="1:9" x14ac:dyDescent="0.2">
      <c r="A70" s="622" t="s">
        <v>112</v>
      </c>
      <c r="B70" s="632"/>
      <c r="C70" s="632"/>
      <c r="D70" s="633" t="s">
        <v>1975</v>
      </c>
      <c r="E70" s="37" t="s">
        <v>365</v>
      </c>
      <c r="F70" s="37" t="s">
        <v>101</v>
      </c>
      <c r="G70" s="37">
        <v>32.5</v>
      </c>
      <c r="H70" s="38">
        <v>234.42</v>
      </c>
      <c r="I70" s="39">
        <f t="shared" si="1"/>
        <v>7618.65</v>
      </c>
    </row>
    <row r="71" spans="1:9" x14ac:dyDescent="0.2">
      <c r="A71" s="623"/>
      <c r="B71" s="632"/>
      <c r="C71" s="632"/>
      <c r="D71" s="634"/>
      <c r="E71" s="15" t="s">
        <v>1976</v>
      </c>
      <c r="F71" s="15" t="s">
        <v>99</v>
      </c>
      <c r="G71" s="15">
        <v>2</v>
      </c>
      <c r="H71" s="16">
        <v>86.38</v>
      </c>
      <c r="I71" s="43">
        <f t="shared" si="1"/>
        <v>172.76</v>
      </c>
    </row>
    <row r="72" spans="1:9" x14ac:dyDescent="0.2">
      <c r="A72" s="623"/>
      <c r="B72" s="632"/>
      <c r="C72" s="632"/>
      <c r="D72" s="634"/>
      <c r="E72" s="15" t="s">
        <v>277</v>
      </c>
      <c r="F72" s="15" t="s">
        <v>99</v>
      </c>
      <c r="G72" s="15">
        <v>2</v>
      </c>
      <c r="H72" s="16">
        <v>27</v>
      </c>
      <c r="I72" s="43">
        <f t="shared" si="1"/>
        <v>54</v>
      </c>
    </row>
    <row r="73" spans="1:9" x14ac:dyDescent="0.2">
      <c r="A73" s="623"/>
      <c r="B73" s="632"/>
      <c r="C73" s="632"/>
      <c r="D73" s="634"/>
      <c r="E73" s="15" t="s">
        <v>368</v>
      </c>
      <c r="F73" s="15" t="s">
        <v>100</v>
      </c>
      <c r="G73" s="15">
        <v>2</v>
      </c>
      <c r="H73" s="16">
        <v>69.81</v>
      </c>
      <c r="I73" s="43">
        <f t="shared" si="1"/>
        <v>139.62</v>
      </c>
    </row>
    <row r="74" spans="1:9" x14ac:dyDescent="0.2">
      <c r="A74" s="623"/>
      <c r="B74" s="632"/>
      <c r="C74" s="632"/>
      <c r="D74" s="634"/>
      <c r="E74" s="15" t="s">
        <v>141</v>
      </c>
      <c r="F74" s="15" t="s">
        <v>101</v>
      </c>
      <c r="G74" s="15">
        <v>32.5</v>
      </c>
      <c r="H74" s="16">
        <v>190.59</v>
      </c>
      <c r="I74" s="43">
        <f t="shared" si="1"/>
        <v>6194.1750000000002</v>
      </c>
    </row>
    <row r="75" spans="1:9" x14ac:dyDescent="0.2">
      <c r="A75" s="623"/>
      <c r="B75" s="632"/>
      <c r="C75" s="632"/>
      <c r="D75" s="634"/>
      <c r="E75" s="15" t="s">
        <v>914</v>
      </c>
      <c r="F75" s="15" t="s">
        <v>99</v>
      </c>
      <c r="G75" s="15">
        <v>4</v>
      </c>
      <c r="H75" s="16">
        <v>57.2</v>
      </c>
      <c r="I75" s="43">
        <f t="shared" si="1"/>
        <v>228.8</v>
      </c>
    </row>
    <row r="76" spans="1:9" x14ac:dyDescent="0.2">
      <c r="A76" s="623"/>
      <c r="B76" s="632"/>
      <c r="C76" s="632"/>
      <c r="D76" s="634"/>
      <c r="E76" s="15" t="s">
        <v>1781</v>
      </c>
      <c r="F76" s="15" t="s">
        <v>99</v>
      </c>
      <c r="G76" s="15">
        <v>4</v>
      </c>
      <c r="H76" s="16">
        <v>42.08</v>
      </c>
      <c r="I76" s="43">
        <f t="shared" si="1"/>
        <v>168.32</v>
      </c>
    </row>
    <row r="77" spans="1:9" x14ac:dyDescent="0.2">
      <c r="A77" s="623"/>
      <c r="B77" s="632"/>
      <c r="C77" s="632"/>
      <c r="D77" s="634"/>
      <c r="E77" s="15" t="s">
        <v>140</v>
      </c>
      <c r="F77" s="15" t="s">
        <v>99</v>
      </c>
      <c r="G77" s="15">
        <v>4</v>
      </c>
      <c r="H77" s="16">
        <v>45</v>
      </c>
      <c r="I77" s="43">
        <f t="shared" si="1"/>
        <v>180</v>
      </c>
    </row>
    <row r="78" spans="1:9" ht="13.5" thickBot="1" x14ac:dyDescent="0.25">
      <c r="A78" s="624"/>
      <c r="B78" s="626"/>
      <c r="C78" s="626"/>
      <c r="D78" s="635"/>
      <c r="E78" s="40" t="s">
        <v>223</v>
      </c>
      <c r="F78" s="40" t="s">
        <v>99</v>
      </c>
      <c r="G78" s="40">
        <v>1</v>
      </c>
      <c r="H78" s="41">
        <v>290</v>
      </c>
      <c r="I78" s="42">
        <f t="shared" si="1"/>
        <v>290</v>
      </c>
    </row>
    <row r="79" spans="1:9" ht="26.25" thickBot="1" x14ac:dyDescent="0.25">
      <c r="A79" s="46" t="s">
        <v>329</v>
      </c>
      <c r="B79" s="625">
        <v>17990.349999999999</v>
      </c>
      <c r="C79" s="625" t="s">
        <v>80</v>
      </c>
      <c r="D79" s="85" t="s">
        <v>330</v>
      </c>
      <c r="E79" s="47" t="s">
        <v>331</v>
      </c>
      <c r="F79" s="47" t="s">
        <v>99</v>
      </c>
      <c r="G79" s="47">
        <v>5</v>
      </c>
      <c r="H79" s="48">
        <v>17</v>
      </c>
      <c r="I79" s="49">
        <f t="shared" si="1"/>
        <v>85</v>
      </c>
    </row>
    <row r="80" spans="1:9" x14ac:dyDescent="0.2">
      <c r="A80" s="622" t="s">
        <v>292</v>
      </c>
      <c r="B80" s="632"/>
      <c r="C80" s="632"/>
      <c r="D80" s="627" t="s">
        <v>2179</v>
      </c>
      <c r="E80" s="37" t="s">
        <v>277</v>
      </c>
      <c r="F80" s="37" t="s">
        <v>99</v>
      </c>
      <c r="G80" s="37">
        <v>8</v>
      </c>
      <c r="H80" s="38">
        <v>27</v>
      </c>
      <c r="I80" s="39">
        <f t="shared" si="1"/>
        <v>216</v>
      </c>
    </row>
    <row r="81" spans="1:9" x14ac:dyDescent="0.2">
      <c r="A81" s="623"/>
      <c r="B81" s="632"/>
      <c r="C81" s="632"/>
      <c r="D81" s="628"/>
      <c r="E81" s="15" t="s">
        <v>2180</v>
      </c>
      <c r="F81" s="15" t="s">
        <v>101</v>
      </c>
      <c r="G81" s="15">
        <v>10.5</v>
      </c>
      <c r="H81" s="16">
        <v>308</v>
      </c>
      <c r="I81" s="43">
        <f t="shared" si="1"/>
        <v>3234</v>
      </c>
    </row>
    <row r="82" spans="1:9" x14ac:dyDescent="0.2">
      <c r="A82" s="623"/>
      <c r="B82" s="632"/>
      <c r="C82" s="632"/>
      <c r="D82" s="628"/>
      <c r="E82" s="15" t="s">
        <v>239</v>
      </c>
      <c r="F82" s="15" t="s">
        <v>99</v>
      </c>
      <c r="G82" s="15">
        <v>2</v>
      </c>
      <c r="H82" s="16">
        <v>410.43</v>
      </c>
      <c r="I82" s="43">
        <f t="shared" si="1"/>
        <v>820.86</v>
      </c>
    </row>
    <row r="83" spans="1:9" x14ac:dyDescent="0.2">
      <c r="A83" s="623"/>
      <c r="B83" s="632"/>
      <c r="C83" s="632"/>
      <c r="D83" s="628"/>
      <c r="E83" s="15" t="s">
        <v>238</v>
      </c>
      <c r="F83" s="15" t="s">
        <v>99</v>
      </c>
      <c r="G83" s="15">
        <v>2</v>
      </c>
      <c r="H83" s="16">
        <v>11.51</v>
      </c>
      <c r="I83" s="43">
        <f t="shared" si="1"/>
        <v>23.02</v>
      </c>
    </row>
    <row r="84" spans="1:9" x14ac:dyDescent="0.2">
      <c r="A84" s="623"/>
      <c r="B84" s="632"/>
      <c r="C84" s="632"/>
      <c r="D84" s="628"/>
      <c r="E84" s="15" t="s">
        <v>314</v>
      </c>
      <c r="F84" s="15" t="s">
        <v>99</v>
      </c>
      <c r="G84" s="15">
        <v>2</v>
      </c>
      <c r="H84" s="16">
        <v>296.99</v>
      </c>
      <c r="I84" s="43">
        <f t="shared" si="1"/>
        <v>593.98</v>
      </c>
    </row>
    <row r="85" spans="1:9" x14ac:dyDescent="0.2">
      <c r="A85" s="623"/>
      <c r="B85" s="632"/>
      <c r="C85" s="632"/>
      <c r="D85" s="628"/>
      <c r="E85" s="15" t="s">
        <v>456</v>
      </c>
      <c r="F85" s="15" t="s">
        <v>100</v>
      </c>
      <c r="G85" s="15">
        <v>2</v>
      </c>
      <c r="H85" s="16">
        <v>57.98</v>
      </c>
      <c r="I85" s="43">
        <f t="shared" si="1"/>
        <v>115.96</v>
      </c>
    </row>
    <row r="86" spans="1:9" x14ac:dyDescent="0.2">
      <c r="A86" s="623"/>
      <c r="B86" s="632"/>
      <c r="C86" s="632"/>
      <c r="D86" s="628"/>
      <c r="E86" s="15" t="s">
        <v>457</v>
      </c>
      <c r="F86" s="15" t="s">
        <v>100</v>
      </c>
      <c r="G86" s="15">
        <v>1</v>
      </c>
      <c r="H86" s="16">
        <v>103.35</v>
      </c>
      <c r="I86" s="43">
        <f t="shared" si="1"/>
        <v>103.35</v>
      </c>
    </row>
    <row r="87" spans="1:9" x14ac:dyDescent="0.2">
      <c r="A87" s="623"/>
      <c r="B87" s="632"/>
      <c r="C87" s="632"/>
      <c r="D87" s="628"/>
      <c r="E87" s="15" t="s">
        <v>315</v>
      </c>
      <c r="F87" s="15" t="s">
        <v>99</v>
      </c>
      <c r="G87" s="15">
        <v>10</v>
      </c>
      <c r="H87" s="16">
        <v>8.3699999999999992</v>
      </c>
      <c r="I87" s="43">
        <f t="shared" si="1"/>
        <v>83.699999999999989</v>
      </c>
    </row>
    <row r="88" spans="1:9" x14ac:dyDescent="0.2">
      <c r="A88" s="623"/>
      <c r="B88" s="632"/>
      <c r="C88" s="632"/>
      <c r="D88" s="628"/>
      <c r="E88" s="15" t="s">
        <v>2181</v>
      </c>
      <c r="F88" s="15" t="s">
        <v>99</v>
      </c>
      <c r="G88" s="15">
        <v>2</v>
      </c>
      <c r="H88" s="16">
        <v>141.78</v>
      </c>
      <c r="I88" s="43">
        <f t="shared" si="1"/>
        <v>283.56</v>
      </c>
    </row>
    <row r="89" spans="1:9" ht="13.5" thickBot="1" x14ac:dyDescent="0.25">
      <c r="A89" s="624"/>
      <c r="B89" s="626"/>
      <c r="C89" s="626"/>
      <c r="D89" s="629"/>
      <c r="E89" s="40" t="s">
        <v>140</v>
      </c>
      <c r="F89" s="40" t="s">
        <v>99</v>
      </c>
      <c r="G89" s="40">
        <v>3</v>
      </c>
      <c r="H89" s="41">
        <v>60</v>
      </c>
      <c r="I89" s="42">
        <f t="shared" si="1"/>
        <v>180</v>
      </c>
    </row>
    <row r="90" spans="1:9" ht="13.5" thickBot="1" x14ac:dyDescent="0.25">
      <c r="A90" s="218"/>
      <c r="B90" s="167"/>
      <c r="C90" s="167" t="s">
        <v>87</v>
      </c>
      <c r="D90" s="83"/>
      <c r="E90" s="83"/>
      <c r="F90" s="83"/>
      <c r="G90" s="83"/>
      <c r="H90" s="84"/>
      <c r="I90" s="200">
        <v>1322.75</v>
      </c>
    </row>
    <row r="91" spans="1:9" ht="12.75" customHeight="1" thickBot="1" x14ac:dyDescent="0.25">
      <c r="A91" s="218"/>
      <c r="B91" s="223">
        <f>SUM(B26:B89)</f>
        <v>164789.6047</v>
      </c>
      <c r="C91" s="224"/>
      <c r="D91" s="223"/>
      <c r="E91" s="225"/>
      <c r="F91" s="224"/>
      <c r="G91" s="224"/>
      <c r="H91" s="223" t="s">
        <v>17</v>
      </c>
      <c r="I91" s="226">
        <f>SUM(I26:I90)</f>
        <v>32387.784999999996</v>
      </c>
    </row>
    <row r="92" spans="1:9" ht="64.5" thickBot="1" x14ac:dyDescent="0.25">
      <c r="A92" s="134" t="s">
        <v>144</v>
      </c>
      <c r="B92" s="79" t="s">
        <v>16</v>
      </c>
      <c r="C92" s="79" t="s">
        <v>5</v>
      </c>
      <c r="D92" s="79" t="s">
        <v>23</v>
      </c>
      <c r="E92" s="80" t="s">
        <v>18</v>
      </c>
      <c r="F92" s="79" t="s">
        <v>19</v>
      </c>
      <c r="G92" s="79" t="s">
        <v>10</v>
      </c>
      <c r="H92" s="79" t="s">
        <v>13</v>
      </c>
      <c r="I92" s="386" t="s">
        <v>12</v>
      </c>
    </row>
    <row r="93" spans="1:9" ht="12.75" customHeight="1" thickBot="1" x14ac:dyDescent="0.25">
      <c r="A93" s="227"/>
      <c r="B93" s="104">
        <v>5521.5518000000002</v>
      </c>
      <c r="C93" s="58" t="s">
        <v>66</v>
      </c>
      <c r="D93" s="64"/>
      <c r="E93" s="59"/>
      <c r="F93" s="59"/>
      <c r="G93" s="59"/>
      <c r="H93" s="60"/>
      <c r="I93" s="61"/>
    </row>
    <row r="94" spans="1:9" ht="12.75" customHeight="1" thickBot="1" x14ac:dyDescent="0.25">
      <c r="A94" s="227"/>
      <c r="B94" s="105">
        <v>5318.43</v>
      </c>
      <c r="C94" s="92" t="s">
        <v>67</v>
      </c>
      <c r="D94" s="93"/>
      <c r="E94" s="94"/>
      <c r="F94" s="94"/>
      <c r="G94" s="94"/>
      <c r="H94" s="95"/>
      <c r="I94" s="96"/>
    </row>
    <row r="95" spans="1:9" ht="12.75" customHeight="1" thickBot="1" x14ac:dyDescent="0.25">
      <c r="A95" s="227"/>
      <c r="B95" s="106">
        <v>5415.53</v>
      </c>
      <c r="C95" s="85" t="s">
        <v>70</v>
      </c>
      <c r="D95" s="86"/>
      <c r="E95" s="47"/>
      <c r="F95" s="47"/>
      <c r="G95" s="47"/>
      <c r="H95" s="48"/>
      <c r="I95" s="49"/>
    </row>
    <row r="96" spans="1:9" ht="12.75" customHeight="1" thickBot="1" x14ac:dyDescent="0.25">
      <c r="A96" s="227"/>
      <c r="B96" s="106">
        <v>3084.01</v>
      </c>
      <c r="C96" s="85" t="s">
        <v>72</v>
      </c>
      <c r="D96" s="86"/>
      <c r="E96" s="47"/>
      <c r="F96" s="47"/>
      <c r="G96" s="47"/>
      <c r="H96" s="48"/>
      <c r="I96" s="49"/>
    </row>
    <row r="97" spans="1:9" ht="12.75" customHeight="1" thickBot="1" x14ac:dyDescent="0.25">
      <c r="A97" s="227"/>
      <c r="B97" s="106">
        <v>5783.99</v>
      </c>
      <c r="C97" s="85" t="s">
        <v>73</v>
      </c>
      <c r="D97" s="86"/>
      <c r="E97" s="47"/>
      <c r="F97" s="47"/>
      <c r="G97" s="47"/>
      <c r="H97" s="48"/>
      <c r="I97" s="49"/>
    </row>
    <row r="98" spans="1:9" ht="12.75" customHeight="1" thickBot="1" x14ac:dyDescent="0.25">
      <c r="A98" s="227"/>
      <c r="B98" s="106">
        <v>5492.84</v>
      </c>
      <c r="C98" s="85" t="s">
        <v>74</v>
      </c>
      <c r="D98" s="86"/>
      <c r="E98" s="47"/>
      <c r="F98" s="47"/>
      <c r="G98" s="47"/>
      <c r="H98" s="48"/>
      <c r="I98" s="49"/>
    </row>
    <row r="99" spans="1:9" ht="12.75" customHeight="1" thickBot="1" x14ac:dyDescent="0.25">
      <c r="A99" s="227"/>
      <c r="B99" s="106">
        <v>4029.36</v>
      </c>
      <c r="C99" s="85" t="s">
        <v>75</v>
      </c>
      <c r="D99" s="86"/>
      <c r="E99" s="47"/>
      <c r="F99" s="47"/>
      <c r="G99" s="47"/>
      <c r="H99" s="48"/>
      <c r="I99" s="49"/>
    </row>
    <row r="100" spans="1:9" ht="12.75" customHeight="1" thickBot="1" x14ac:dyDescent="0.25">
      <c r="A100" s="221"/>
      <c r="B100" s="106">
        <v>5509.94</v>
      </c>
      <c r="C100" s="85" t="s">
        <v>76</v>
      </c>
      <c r="D100" s="86"/>
      <c r="E100" s="47"/>
      <c r="F100" s="47"/>
      <c r="G100" s="47"/>
      <c r="H100" s="48"/>
      <c r="I100" s="49"/>
    </row>
    <row r="101" spans="1:9" ht="12.75" customHeight="1" thickBot="1" x14ac:dyDescent="0.25">
      <c r="A101" s="221"/>
      <c r="B101" s="106">
        <v>7696.37</v>
      </c>
      <c r="C101" s="85" t="s">
        <v>77</v>
      </c>
      <c r="D101" s="86"/>
      <c r="E101" s="47"/>
      <c r="F101" s="47"/>
      <c r="G101" s="47"/>
      <c r="H101" s="48"/>
      <c r="I101" s="49"/>
    </row>
    <row r="102" spans="1:9" ht="12.75" customHeight="1" thickBot="1" x14ac:dyDescent="0.25">
      <c r="A102" s="221"/>
      <c r="B102" s="106">
        <v>8338.77</v>
      </c>
      <c r="C102" s="85" t="s">
        <v>78</v>
      </c>
      <c r="D102" s="86"/>
      <c r="E102" s="47"/>
      <c r="F102" s="47"/>
      <c r="G102" s="47"/>
      <c r="H102" s="48"/>
      <c r="I102" s="49"/>
    </row>
    <row r="103" spans="1:9" ht="12.75" customHeight="1" thickBot="1" x14ac:dyDescent="0.25">
      <c r="A103" s="221"/>
      <c r="B103" s="106">
        <v>7853.16</v>
      </c>
      <c r="C103" s="85" t="s">
        <v>79</v>
      </c>
      <c r="D103" s="86"/>
      <c r="E103" s="47"/>
      <c r="F103" s="47"/>
      <c r="G103" s="47"/>
      <c r="H103" s="48"/>
      <c r="I103" s="49"/>
    </row>
    <row r="104" spans="1:9" ht="12.75" customHeight="1" thickBot="1" x14ac:dyDescent="0.25">
      <c r="A104" s="221"/>
      <c r="B104" s="106">
        <v>8331.57</v>
      </c>
      <c r="C104" s="85" t="s">
        <v>80</v>
      </c>
      <c r="D104" s="86"/>
      <c r="E104" s="47"/>
      <c r="F104" s="47"/>
      <c r="G104" s="47"/>
      <c r="H104" s="48"/>
      <c r="I104" s="49"/>
    </row>
    <row r="105" spans="1:9" ht="12.75" customHeight="1" thickBot="1" x14ac:dyDescent="0.25">
      <c r="A105" s="228"/>
      <c r="B105" s="454">
        <f>SUM(B93:B104)</f>
        <v>72375.521800000017</v>
      </c>
      <c r="C105" s="458" t="s">
        <v>87</v>
      </c>
      <c r="D105" s="86"/>
      <c r="E105" s="47"/>
      <c r="F105" s="47"/>
      <c r="G105" s="47"/>
      <c r="H105" s="48"/>
      <c r="I105" s="49"/>
    </row>
    <row r="106" spans="1:9" ht="12.75" customHeight="1" thickBot="1" x14ac:dyDescent="0.25">
      <c r="A106" s="655" t="s">
        <v>106</v>
      </c>
      <c r="B106" s="164">
        <v>1041.01</v>
      </c>
      <c r="C106" s="85" t="s">
        <v>74</v>
      </c>
      <c r="D106" s="86"/>
      <c r="E106" s="47"/>
      <c r="F106" s="47"/>
      <c r="G106" s="47"/>
      <c r="H106" s="48"/>
      <c r="I106" s="49"/>
    </row>
    <row r="107" spans="1:9" ht="12.75" customHeight="1" thickBot="1" x14ac:dyDescent="0.25">
      <c r="A107" s="656"/>
      <c r="B107" s="164">
        <v>439.98</v>
      </c>
      <c r="C107" s="85" t="s">
        <v>75</v>
      </c>
      <c r="D107" s="86"/>
      <c r="E107" s="47"/>
      <c r="F107" s="47"/>
      <c r="G107" s="47"/>
      <c r="H107" s="48"/>
      <c r="I107" s="49"/>
    </row>
    <row r="108" spans="1:9" ht="12.75" customHeight="1" thickBot="1" x14ac:dyDescent="0.25">
      <c r="A108" s="657"/>
      <c r="B108" s="164">
        <v>547.36</v>
      </c>
      <c r="C108" s="85" t="s">
        <v>76</v>
      </c>
      <c r="D108" s="86"/>
      <c r="E108" s="47"/>
      <c r="F108" s="47"/>
      <c r="G108" s="47"/>
      <c r="H108" s="48"/>
      <c r="I108" s="49"/>
    </row>
    <row r="109" spans="1:9" ht="12.75" customHeight="1" thickBot="1" x14ac:dyDescent="0.25">
      <c r="A109" s="526"/>
      <c r="B109" s="459">
        <f>SUM(B106:B108)</f>
        <v>2028.35</v>
      </c>
      <c r="C109" s="259" t="s">
        <v>87</v>
      </c>
      <c r="D109" s="163"/>
      <c r="E109" s="53"/>
      <c r="F109" s="53"/>
      <c r="G109" s="53"/>
      <c r="H109" s="153"/>
      <c r="I109" s="49">
        <v>926.06</v>
      </c>
    </row>
    <row r="110" spans="1:9" ht="12.75" customHeight="1" thickBot="1" x14ac:dyDescent="0.25">
      <c r="A110" s="180"/>
      <c r="B110" s="108">
        <f>B105+B109</f>
        <v>74403.871800000023</v>
      </c>
      <c r="C110" s="109"/>
      <c r="D110" s="108"/>
      <c r="E110" s="110"/>
      <c r="F110" s="109"/>
      <c r="G110" s="109"/>
      <c r="H110" s="108" t="s">
        <v>17</v>
      </c>
      <c r="I110" s="232">
        <f>SUM(I93:I109)</f>
        <v>926.06</v>
      </c>
    </row>
    <row r="111" spans="1:9" ht="77.25" thickBot="1" x14ac:dyDescent="0.25">
      <c r="A111" s="134" t="s">
        <v>145</v>
      </c>
      <c r="B111" s="114" t="s">
        <v>16</v>
      </c>
      <c r="C111" s="114" t="s">
        <v>5</v>
      </c>
      <c r="D111" s="114" t="s">
        <v>23</v>
      </c>
      <c r="E111" s="118" t="s">
        <v>18</v>
      </c>
      <c r="F111" s="114" t="s">
        <v>19</v>
      </c>
      <c r="G111" s="114" t="s">
        <v>10</v>
      </c>
      <c r="H111" s="114" t="s">
        <v>13</v>
      </c>
      <c r="I111" s="115" t="s">
        <v>12</v>
      </c>
    </row>
    <row r="112" spans="1:9" ht="12.75" customHeight="1" thickBot="1" x14ac:dyDescent="0.25">
      <c r="A112" s="227"/>
      <c r="B112" s="106">
        <v>6920.8199000000004</v>
      </c>
      <c r="C112" s="33" t="s">
        <v>66</v>
      </c>
      <c r="D112" s="86"/>
      <c r="E112" s="47"/>
      <c r="F112" s="47"/>
      <c r="G112" s="47"/>
      <c r="H112" s="48"/>
      <c r="I112" s="49"/>
    </row>
    <row r="113" spans="1:9" ht="12.75" customHeight="1" thickBot="1" x14ac:dyDescent="0.25">
      <c r="A113" s="227"/>
      <c r="B113" s="106">
        <v>7093.99</v>
      </c>
      <c r="C113" s="13" t="s">
        <v>67</v>
      </c>
      <c r="D113" s="86"/>
      <c r="E113" s="47"/>
      <c r="F113" s="47"/>
      <c r="G113" s="47"/>
      <c r="H113" s="48"/>
      <c r="I113" s="49"/>
    </row>
    <row r="114" spans="1:9" ht="12.75" customHeight="1" thickBot="1" x14ac:dyDescent="0.25">
      <c r="A114" s="227"/>
      <c r="B114" s="106">
        <v>7450.65</v>
      </c>
      <c r="C114" s="33" t="s">
        <v>70</v>
      </c>
      <c r="D114" s="86"/>
      <c r="E114" s="47"/>
      <c r="F114" s="47"/>
      <c r="G114" s="47"/>
      <c r="H114" s="48"/>
      <c r="I114" s="49"/>
    </row>
    <row r="115" spans="1:9" ht="12.75" customHeight="1" thickBot="1" x14ac:dyDescent="0.25">
      <c r="A115" s="227"/>
      <c r="B115" s="106">
        <v>7091.48</v>
      </c>
      <c r="C115" s="13" t="s">
        <v>72</v>
      </c>
      <c r="D115" s="86"/>
      <c r="E115" s="47"/>
      <c r="F115" s="47"/>
      <c r="G115" s="47"/>
      <c r="H115" s="48"/>
      <c r="I115" s="49"/>
    </row>
    <row r="116" spans="1:9" ht="12.75" customHeight="1" thickBot="1" x14ac:dyDescent="0.25">
      <c r="A116" s="227"/>
      <c r="B116" s="106">
        <v>7225.63</v>
      </c>
      <c r="C116" s="33" t="s">
        <v>73</v>
      </c>
      <c r="D116" s="86"/>
      <c r="E116" s="47"/>
      <c r="F116" s="47"/>
      <c r="G116" s="47"/>
      <c r="H116" s="48"/>
      <c r="I116" s="49"/>
    </row>
    <row r="117" spans="1:9" ht="12.75" customHeight="1" thickBot="1" x14ac:dyDescent="0.25">
      <c r="A117" s="227"/>
      <c r="B117" s="106">
        <v>8315.14</v>
      </c>
      <c r="C117" s="13" t="s">
        <v>74</v>
      </c>
      <c r="D117" s="86"/>
      <c r="E117" s="47"/>
      <c r="F117" s="47"/>
      <c r="G117" s="47"/>
      <c r="H117" s="48"/>
      <c r="I117" s="49"/>
    </row>
    <row r="118" spans="1:9" ht="12.75" customHeight="1" thickBot="1" x14ac:dyDescent="0.25">
      <c r="A118" s="227"/>
      <c r="B118" s="106">
        <v>6954.23</v>
      </c>
      <c r="C118" s="33" t="s">
        <v>75</v>
      </c>
      <c r="D118" s="86"/>
      <c r="E118" s="47"/>
      <c r="F118" s="47"/>
      <c r="G118" s="47"/>
      <c r="H118" s="48"/>
      <c r="I118" s="49"/>
    </row>
    <row r="119" spans="1:9" ht="12.75" customHeight="1" thickBot="1" x14ac:dyDescent="0.25">
      <c r="A119" s="227"/>
      <c r="B119" s="106">
        <v>8581.7099999999991</v>
      </c>
      <c r="C119" s="13" t="s">
        <v>76</v>
      </c>
      <c r="D119" s="86"/>
      <c r="E119" s="47"/>
      <c r="F119" s="47"/>
      <c r="G119" s="47"/>
      <c r="H119" s="48"/>
      <c r="I119" s="49"/>
    </row>
    <row r="120" spans="1:9" ht="12.75" customHeight="1" x14ac:dyDescent="0.2">
      <c r="A120" s="670" t="s">
        <v>103</v>
      </c>
      <c r="B120" s="672">
        <v>8708.07</v>
      </c>
      <c r="C120" s="674" t="s">
        <v>77</v>
      </c>
      <c r="D120" s="658" t="s">
        <v>108</v>
      </c>
      <c r="E120" s="37" t="s">
        <v>444</v>
      </c>
      <c r="F120" s="37" t="s">
        <v>327</v>
      </c>
      <c r="G120" s="37">
        <v>0.5</v>
      </c>
      <c r="H120" s="38">
        <v>750</v>
      </c>
      <c r="I120" s="39">
        <f>H120*G120</f>
        <v>375</v>
      </c>
    </row>
    <row r="121" spans="1:9" ht="12.75" customHeight="1" thickBot="1" x14ac:dyDescent="0.25">
      <c r="A121" s="671"/>
      <c r="B121" s="673"/>
      <c r="C121" s="675"/>
      <c r="D121" s="659"/>
      <c r="E121" s="35" t="s">
        <v>1640</v>
      </c>
      <c r="F121" s="35" t="s">
        <v>327</v>
      </c>
      <c r="G121" s="35">
        <v>5.5</v>
      </c>
      <c r="H121" s="36">
        <v>250</v>
      </c>
      <c r="I121" s="157">
        <f>G121*H121</f>
        <v>1375</v>
      </c>
    </row>
    <row r="122" spans="1:9" ht="12.75" customHeight="1" thickBot="1" x14ac:dyDescent="0.25">
      <c r="A122" s="227"/>
      <c r="B122" s="106">
        <v>9322.61</v>
      </c>
      <c r="C122" s="13" t="s">
        <v>78</v>
      </c>
      <c r="D122" s="86"/>
      <c r="E122" s="47"/>
      <c r="F122" s="47"/>
      <c r="G122" s="47"/>
      <c r="H122" s="48"/>
      <c r="I122" s="49"/>
    </row>
    <row r="123" spans="1:9" ht="12.75" customHeight="1" thickBot="1" x14ac:dyDescent="0.25">
      <c r="A123" s="227"/>
      <c r="B123" s="106">
        <v>8958.01</v>
      </c>
      <c r="C123" s="13" t="s">
        <v>79</v>
      </c>
      <c r="D123" s="86"/>
      <c r="E123" s="47"/>
      <c r="F123" s="47"/>
      <c r="G123" s="47"/>
      <c r="H123" s="48"/>
      <c r="I123" s="49"/>
    </row>
    <row r="124" spans="1:9" ht="12.75" customHeight="1" thickBot="1" x14ac:dyDescent="0.25">
      <c r="A124" s="227"/>
      <c r="B124" s="106">
        <v>9066.3799999999992</v>
      </c>
      <c r="C124" s="13" t="s">
        <v>80</v>
      </c>
      <c r="D124" s="86"/>
      <c r="E124" s="47"/>
      <c r="F124" s="47"/>
      <c r="G124" s="47"/>
      <c r="H124" s="48"/>
      <c r="I124" s="49"/>
    </row>
    <row r="125" spans="1:9" ht="12.75" customHeight="1" thickBot="1" x14ac:dyDescent="0.25">
      <c r="A125" s="227"/>
      <c r="B125" s="106"/>
      <c r="C125" s="85" t="s">
        <v>87</v>
      </c>
      <c r="D125" s="86"/>
      <c r="E125" s="47"/>
      <c r="F125" s="47"/>
      <c r="G125" s="47"/>
      <c r="H125" s="48"/>
      <c r="I125" s="49">
        <v>1607.41</v>
      </c>
    </row>
    <row r="126" spans="1:9" ht="13.5" thickBot="1" x14ac:dyDescent="0.25">
      <c r="A126" s="180"/>
      <c r="B126" s="197">
        <f>SUM(B112:B125)</f>
        <v>95688.719899999996</v>
      </c>
      <c r="C126" s="198"/>
      <c r="D126" s="197"/>
      <c r="E126" s="199"/>
      <c r="F126" s="198"/>
      <c r="G126" s="198"/>
      <c r="H126" s="197" t="s">
        <v>17</v>
      </c>
      <c r="I126" s="230">
        <f>SUM(I112:I125)</f>
        <v>3357.41</v>
      </c>
    </row>
    <row r="127" spans="1:9" ht="26.25" thickBot="1" x14ac:dyDescent="0.25">
      <c r="A127" s="46" t="s">
        <v>8</v>
      </c>
      <c r="B127" s="114" t="s">
        <v>16</v>
      </c>
      <c r="C127" s="114" t="s">
        <v>5</v>
      </c>
      <c r="D127" s="114" t="s">
        <v>23</v>
      </c>
      <c r="E127" s="118" t="s">
        <v>18</v>
      </c>
      <c r="F127" s="114" t="s">
        <v>19</v>
      </c>
      <c r="G127" s="114" t="s">
        <v>10</v>
      </c>
      <c r="H127" s="114" t="s">
        <v>13</v>
      </c>
      <c r="I127" s="115" t="s">
        <v>12</v>
      </c>
    </row>
    <row r="128" spans="1:9" ht="12.75" customHeight="1" x14ac:dyDescent="0.2">
      <c r="A128" s="623" t="s">
        <v>82</v>
      </c>
      <c r="B128" s="33"/>
      <c r="C128" s="33" t="s">
        <v>66</v>
      </c>
      <c r="D128" s="34"/>
      <c r="E128" s="35"/>
      <c r="F128" s="35" t="s">
        <v>83</v>
      </c>
      <c r="G128" s="35">
        <v>2037.19</v>
      </c>
      <c r="H128" s="16">
        <v>4.8099999999999996</v>
      </c>
      <c r="I128" s="157">
        <f>G128*H128</f>
        <v>9798.8838999999989</v>
      </c>
    </row>
    <row r="129" spans="1:9" x14ac:dyDescent="0.2">
      <c r="A129" s="623"/>
      <c r="B129" s="13"/>
      <c r="C129" s="13" t="s">
        <v>67</v>
      </c>
      <c r="D129" s="14"/>
      <c r="E129" s="15"/>
      <c r="F129" s="15" t="s">
        <v>83</v>
      </c>
      <c r="G129" s="15">
        <f>-421.92</f>
        <v>-421.92</v>
      </c>
      <c r="H129" s="16">
        <v>4.8099999999999996</v>
      </c>
      <c r="I129" s="43">
        <f>G129*H129</f>
        <v>-2029.4351999999999</v>
      </c>
    </row>
    <row r="130" spans="1:9" x14ac:dyDescent="0.2">
      <c r="A130" s="623"/>
      <c r="B130" s="13"/>
      <c r="C130" s="13" t="s">
        <v>70</v>
      </c>
      <c r="D130" s="14"/>
      <c r="E130" s="15"/>
      <c r="F130" s="15" t="s">
        <v>83</v>
      </c>
      <c r="G130" s="15">
        <v>-429.68</v>
      </c>
      <c r="H130" s="16">
        <v>4.8099999999999996</v>
      </c>
      <c r="I130" s="43">
        <f>G130*H130</f>
        <v>-2066.7608</v>
      </c>
    </row>
    <row r="131" spans="1:9" ht="12.75" customHeight="1" x14ac:dyDescent="0.2">
      <c r="A131" s="623"/>
      <c r="B131" s="13"/>
      <c r="C131" s="13" t="s">
        <v>72</v>
      </c>
      <c r="D131" s="14"/>
      <c r="E131" s="15"/>
      <c r="F131" s="15" t="s">
        <v>83</v>
      </c>
      <c r="G131" s="15">
        <v>-457.11</v>
      </c>
      <c r="H131" s="16">
        <v>4.8099999999999996</v>
      </c>
      <c r="I131" s="43">
        <f t="shared" ref="I131:I137" si="2">G131*H131</f>
        <v>-2198.6990999999998</v>
      </c>
    </row>
    <row r="132" spans="1:9" x14ac:dyDescent="0.2">
      <c r="A132" s="623"/>
      <c r="B132" s="13"/>
      <c r="C132" s="13" t="s">
        <v>73</v>
      </c>
      <c r="D132" s="14"/>
      <c r="E132" s="15"/>
      <c r="F132" s="15" t="s">
        <v>83</v>
      </c>
      <c r="G132" s="15">
        <v>-172.39</v>
      </c>
      <c r="H132" s="16">
        <v>4.8099999999999996</v>
      </c>
      <c r="I132" s="43">
        <f t="shared" si="2"/>
        <v>-829.19589999999982</v>
      </c>
    </row>
    <row r="133" spans="1:9" ht="12.75" customHeight="1" x14ac:dyDescent="0.2">
      <c r="A133" s="623"/>
      <c r="B133" s="13"/>
      <c r="C133" s="13" t="s">
        <v>74</v>
      </c>
      <c r="D133" s="14"/>
      <c r="E133" s="15"/>
      <c r="F133" s="15" t="s">
        <v>83</v>
      </c>
      <c r="G133" s="15">
        <v>-127.38</v>
      </c>
      <c r="H133" s="16">
        <v>4.8099999999999996</v>
      </c>
      <c r="I133" s="43">
        <f t="shared" si="2"/>
        <v>-612.69779999999992</v>
      </c>
    </row>
    <row r="134" spans="1:9" ht="12.75" customHeight="1" x14ac:dyDescent="0.2">
      <c r="A134" s="623"/>
      <c r="B134" s="13"/>
      <c r="C134" s="13" t="s">
        <v>75</v>
      </c>
      <c r="D134" s="14"/>
      <c r="E134" s="15"/>
      <c r="F134" s="15" t="s">
        <v>83</v>
      </c>
      <c r="G134" s="15">
        <v>-134.71</v>
      </c>
      <c r="H134" s="16">
        <v>5.04</v>
      </c>
      <c r="I134" s="43">
        <f t="shared" si="2"/>
        <v>-678.9384</v>
      </c>
    </row>
    <row r="135" spans="1:9" ht="12.75" customHeight="1" x14ac:dyDescent="0.2">
      <c r="A135" s="623"/>
      <c r="B135" s="13"/>
      <c r="C135" s="13" t="s">
        <v>76</v>
      </c>
      <c r="D135" s="14"/>
      <c r="E135" s="15"/>
      <c r="F135" s="15" t="s">
        <v>83</v>
      </c>
      <c r="G135" s="15">
        <v>-136.75</v>
      </c>
      <c r="H135" s="16">
        <v>5.04</v>
      </c>
      <c r="I135" s="43">
        <f t="shared" si="2"/>
        <v>-689.22</v>
      </c>
    </row>
    <row r="136" spans="1:9" ht="12.75" customHeight="1" x14ac:dyDescent="0.2">
      <c r="A136" s="623"/>
      <c r="B136" s="13"/>
      <c r="C136" s="13" t="s">
        <v>77</v>
      </c>
      <c r="D136" s="14"/>
      <c r="E136" s="15"/>
      <c r="F136" s="15" t="s">
        <v>83</v>
      </c>
      <c r="G136" s="15">
        <v>-126.29</v>
      </c>
      <c r="H136" s="16">
        <v>5.04</v>
      </c>
      <c r="I136" s="43">
        <f t="shared" si="2"/>
        <v>-636.50160000000005</v>
      </c>
    </row>
    <row r="137" spans="1:9" ht="12.75" customHeight="1" x14ac:dyDescent="0.2">
      <c r="A137" s="623"/>
      <c r="B137" s="13"/>
      <c r="C137" s="13" t="s">
        <v>78</v>
      </c>
      <c r="D137" s="14"/>
      <c r="E137" s="15"/>
      <c r="F137" s="15" t="s">
        <v>83</v>
      </c>
      <c r="G137" s="15">
        <v>-25.6</v>
      </c>
      <c r="H137" s="16">
        <v>5.04</v>
      </c>
      <c r="I137" s="43">
        <f t="shared" si="2"/>
        <v>-129.024</v>
      </c>
    </row>
    <row r="138" spans="1:9" ht="12.75" customHeight="1" x14ac:dyDescent="0.2">
      <c r="A138" s="623"/>
      <c r="B138" s="13"/>
      <c r="C138" s="13" t="s">
        <v>79</v>
      </c>
      <c r="D138" s="14"/>
      <c r="E138" s="15"/>
      <c r="F138" s="15" t="s">
        <v>83</v>
      </c>
      <c r="G138" s="15">
        <v>96.22</v>
      </c>
      <c r="H138" s="16">
        <v>5.04</v>
      </c>
      <c r="I138" s="43">
        <f>G138*H138</f>
        <v>484.94880000000001</v>
      </c>
    </row>
    <row r="139" spans="1:9" ht="12.75" customHeight="1" x14ac:dyDescent="0.2">
      <c r="A139" s="623"/>
      <c r="B139" s="13"/>
      <c r="C139" s="13" t="s">
        <v>80</v>
      </c>
      <c r="D139" s="14"/>
      <c r="E139" s="15"/>
      <c r="F139" s="15" t="s">
        <v>83</v>
      </c>
      <c r="G139" s="15">
        <v>176.89</v>
      </c>
      <c r="H139" s="16">
        <v>5.04</v>
      </c>
      <c r="I139" s="43">
        <f>G139*H139</f>
        <v>891.52559999999994</v>
      </c>
    </row>
    <row r="140" spans="1:9" ht="12.75" customHeight="1" x14ac:dyDescent="0.2">
      <c r="A140" s="623"/>
      <c r="B140" s="71"/>
      <c r="C140" s="412" t="s">
        <v>87</v>
      </c>
      <c r="D140" s="14"/>
      <c r="E140" s="15"/>
      <c r="F140" s="15" t="s">
        <v>83</v>
      </c>
      <c r="G140" s="15">
        <f>SUM(G128:G139)</f>
        <v>278.46999999999986</v>
      </c>
      <c r="H140" s="16"/>
      <c r="I140" s="243">
        <f>SUM(I128:I139)</f>
        <v>1304.8854999999994</v>
      </c>
    </row>
    <row r="141" spans="1:9" ht="30" customHeight="1" x14ac:dyDescent="0.2">
      <c r="A141" s="652" t="s">
        <v>2272</v>
      </c>
      <c r="B141" s="71"/>
      <c r="C141" s="13" t="s">
        <v>2273</v>
      </c>
      <c r="D141" s="72"/>
      <c r="E141" s="73"/>
      <c r="F141" s="15"/>
      <c r="G141" s="327"/>
      <c r="H141" s="74"/>
      <c r="I141" s="598">
        <v>210.3</v>
      </c>
    </row>
    <row r="142" spans="1:9" ht="26.45" customHeight="1" x14ac:dyDescent="0.2">
      <c r="A142" s="653"/>
      <c r="B142" s="71"/>
      <c r="C142" s="13" t="s">
        <v>2274</v>
      </c>
      <c r="D142" s="72"/>
      <c r="E142" s="73"/>
      <c r="F142" s="15"/>
      <c r="G142" s="327"/>
      <c r="H142" s="74"/>
      <c r="I142" s="598">
        <v>210.3</v>
      </c>
    </row>
    <row r="143" spans="1:9" ht="27.6" customHeight="1" x14ac:dyDescent="0.2">
      <c r="A143" s="654"/>
      <c r="B143" s="412"/>
      <c r="C143" s="244" t="s">
        <v>87</v>
      </c>
      <c r="D143" s="72"/>
      <c r="E143" s="73"/>
      <c r="F143" s="15"/>
      <c r="G143" s="327"/>
      <c r="H143" s="74"/>
      <c r="I143" s="241">
        <f>SUM(I141:I142)</f>
        <v>420.6</v>
      </c>
    </row>
    <row r="144" spans="1:9" ht="33.6" customHeight="1" x14ac:dyDescent="0.2">
      <c r="A144" s="652" t="s">
        <v>2271</v>
      </c>
      <c r="B144" s="71"/>
      <c r="C144" s="33" t="s">
        <v>2273</v>
      </c>
      <c r="D144" s="72"/>
      <c r="E144" s="73"/>
      <c r="F144" s="15"/>
      <c r="G144" s="327"/>
      <c r="H144" s="74"/>
      <c r="I144" s="598">
        <v>1191.48</v>
      </c>
    </row>
    <row r="145" spans="1:255" ht="26.45" customHeight="1" x14ac:dyDescent="0.2">
      <c r="A145" s="653"/>
      <c r="B145" s="71"/>
      <c r="C145" s="71" t="s">
        <v>2274</v>
      </c>
      <c r="D145" s="72"/>
      <c r="E145" s="73"/>
      <c r="F145" s="15"/>
      <c r="G145" s="327"/>
      <c r="H145" s="74"/>
      <c r="I145" s="598">
        <v>1261.26</v>
      </c>
    </row>
    <row r="146" spans="1:255" ht="27" customHeight="1" x14ac:dyDescent="0.2">
      <c r="A146" s="654"/>
      <c r="B146" s="71"/>
      <c r="C146" s="244" t="s">
        <v>87</v>
      </c>
      <c r="D146" s="72"/>
      <c r="E146" s="73"/>
      <c r="F146" s="15"/>
      <c r="G146" s="327"/>
      <c r="H146" s="74"/>
      <c r="I146" s="241">
        <f>SUM(I144:I145)</f>
        <v>2452.7399999999998</v>
      </c>
    </row>
    <row r="147" spans="1:255" ht="25.5" x14ac:dyDescent="0.2">
      <c r="A147" s="221" t="s">
        <v>2270</v>
      </c>
      <c r="B147" s="13"/>
      <c r="C147" s="244" t="s">
        <v>87</v>
      </c>
      <c r="D147" s="14"/>
      <c r="E147" s="15"/>
      <c r="F147" s="15"/>
      <c r="G147" s="15"/>
      <c r="H147" s="16"/>
      <c r="I147" s="243">
        <v>121404.06</v>
      </c>
    </row>
    <row r="148" spans="1:255" ht="12.75" customHeight="1" x14ac:dyDescent="0.2">
      <c r="A148" s="11" t="s">
        <v>84</v>
      </c>
      <c r="B148" s="13"/>
      <c r="C148" s="244" t="s">
        <v>87</v>
      </c>
      <c r="D148" s="14"/>
      <c r="E148" s="15"/>
      <c r="F148" s="15"/>
      <c r="G148" s="15"/>
      <c r="H148" s="16"/>
      <c r="I148" s="243">
        <v>9010.99</v>
      </c>
    </row>
    <row r="149" spans="1:255" ht="12.75" customHeight="1" x14ac:dyDescent="0.2">
      <c r="A149" s="11" t="s">
        <v>86</v>
      </c>
      <c r="B149" s="13"/>
      <c r="C149" s="244" t="s">
        <v>87</v>
      </c>
      <c r="D149" s="14"/>
      <c r="E149" s="15"/>
      <c r="F149" s="15"/>
      <c r="G149" s="15"/>
      <c r="H149" s="16"/>
      <c r="I149" s="243">
        <v>8220.66</v>
      </c>
    </row>
    <row r="150" spans="1:255" ht="12.75" customHeight="1" x14ac:dyDescent="0.2">
      <c r="A150" s="240" t="s">
        <v>88</v>
      </c>
      <c r="B150" s="13"/>
      <c r="C150" s="244" t="s">
        <v>87</v>
      </c>
      <c r="D150" s="14"/>
      <c r="E150" s="15"/>
      <c r="F150" s="15"/>
      <c r="G150" s="15"/>
      <c r="H150" s="16"/>
      <c r="I150" s="243">
        <v>6030.6</v>
      </c>
    </row>
    <row r="151" spans="1:255" ht="12.75" customHeight="1" thickBot="1" x14ac:dyDescent="0.25">
      <c r="A151" s="219"/>
      <c r="B151" s="109"/>
      <c r="C151" s="109"/>
      <c r="D151" s="108"/>
      <c r="E151" s="110"/>
      <c r="F151" s="109"/>
      <c r="G151" s="109"/>
      <c r="H151" s="108" t="s">
        <v>17</v>
      </c>
      <c r="I151" s="232">
        <f>I140+I143+I146+I147+I148+I149+I150</f>
        <v>148844.5355</v>
      </c>
    </row>
    <row r="152" spans="1:255" s="45" customFormat="1" ht="66.599999999999994" customHeight="1" thickBot="1" x14ac:dyDescent="0.25">
      <c r="A152" s="117" t="s">
        <v>95</v>
      </c>
      <c r="B152" s="114" t="s">
        <v>16</v>
      </c>
      <c r="C152" s="114" t="s">
        <v>5</v>
      </c>
      <c r="D152" s="114" t="s">
        <v>23</v>
      </c>
      <c r="E152" s="118" t="s">
        <v>18</v>
      </c>
      <c r="F152" s="114" t="s">
        <v>19</v>
      </c>
      <c r="G152" s="114" t="s">
        <v>10</v>
      </c>
      <c r="H152" s="114" t="s">
        <v>13</v>
      </c>
      <c r="I152" s="115" t="s">
        <v>12</v>
      </c>
      <c r="J152" s="56"/>
      <c r="K152" s="56"/>
      <c r="L152" s="56"/>
      <c r="M152" s="56"/>
      <c r="N152" s="56"/>
      <c r="O152" s="56"/>
      <c r="P152" s="56"/>
      <c r="Q152" s="56"/>
      <c r="R152" s="56"/>
      <c r="T152" s="56"/>
      <c r="U152" s="56"/>
      <c r="V152" s="56"/>
      <c r="W152" s="56"/>
      <c r="X152" s="56"/>
      <c r="Y152" s="56"/>
      <c r="Z152" s="56"/>
      <c r="AA152" s="56"/>
      <c r="AB152" s="56"/>
      <c r="AD152" s="56"/>
      <c r="AE152" s="56"/>
      <c r="AF152" s="56"/>
      <c r="AG152" s="56"/>
      <c r="AH152" s="56"/>
      <c r="AI152" s="56"/>
      <c r="AJ152" s="56"/>
      <c r="AK152" s="56"/>
      <c r="AL152" s="56"/>
      <c r="AN152" s="56"/>
      <c r="AO152" s="56"/>
      <c r="AP152" s="56"/>
      <c r="AQ152" s="56"/>
      <c r="AR152" s="56"/>
      <c r="AS152" s="56"/>
      <c r="AT152" s="56"/>
      <c r="AU152" s="56"/>
      <c r="AV152" s="56"/>
      <c r="AX152" s="56"/>
      <c r="AY152" s="56"/>
      <c r="AZ152" s="56"/>
      <c r="BA152" s="56"/>
      <c r="BB152" s="56"/>
      <c r="BC152" s="56"/>
      <c r="BD152" s="56"/>
      <c r="BE152" s="56"/>
      <c r="BF152" s="56"/>
      <c r="BH152" s="56"/>
      <c r="BI152" s="56"/>
      <c r="BJ152" s="56"/>
      <c r="BK152" s="56"/>
      <c r="BL152" s="56"/>
      <c r="BM152" s="56"/>
      <c r="BN152" s="56"/>
      <c r="BO152" s="56"/>
      <c r="BP152" s="56"/>
      <c r="BR152" s="56"/>
      <c r="BS152" s="56"/>
      <c r="BT152" s="56"/>
      <c r="BU152" s="56"/>
      <c r="BV152" s="56"/>
      <c r="BW152" s="56"/>
      <c r="BX152" s="56"/>
      <c r="BY152" s="56"/>
      <c r="BZ152" s="56"/>
      <c r="CB152" s="56"/>
      <c r="CC152" s="56"/>
      <c r="CD152" s="56"/>
      <c r="CE152" s="56"/>
      <c r="CF152" s="56"/>
      <c r="CG152" s="56"/>
      <c r="CH152" s="56"/>
      <c r="CI152" s="56"/>
      <c r="CJ152" s="56"/>
      <c r="CL152" s="56"/>
      <c r="CM152" s="56"/>
      <c r="CN152" s="56"/>
      <c r="CO152" s="56"/>
      <c r="CP152" s="56"/>
      <c r="CQ152" s="56"/>
      <c r="CR152" s="56"/>
      <c r="CS152" s="56"/>
      <c r="CT152" s="56"/>
      <c r="CV152" s="56"/>
      <c r="CW152" s="56"/>
      <c r="CX152" s="56"/>
      <c r="CY152" s="56"/>
      <c r="CZ152" s="56"/>
      <c r="DA152" s="56"/>
      <c r="DB152" s="56"/>
      <c r="DC152" s="56"/>
      <c r="DD152" s="56"/>
      <c r="DF152" s="56"/>
      <c r="DG152" s="56"/>
      <c r="DH152" s="56"/>
      <c r="DI152" s="56"/>
      <c r="DJ152" s="56"/>
      <c r="DK152" s="56"/>
      <c r="DL152" s="56"/>
      <c r="DM152" s="56"/>
      <c r="DN152" s="56"/>
      <c r="DP152" s="56"/>
      <c r="DQ152" s="56"/>
      <c r="DR152" s="56"/>
      <c r="DS152" s="56"/>
      <c r="DT152" s="56"/>
      <c r="DU152" s="56"/>
      <c r="DV152" s="56"/>
      <c r="DW152" s="56"/>
      <c r="DX152" s="56"/>
      <c r="DZ152" s="56"/>
      <c r="EA152" s="56"/>
      <c r="EB152" s="56"/>
      <c r="EC152" s="56"/>
      <c r="ED152" s="56"/>
      <c r="EE152" s="56"/>
      <c r="EF152" s="56"/>
      <c r="EG152" s="56"/>
      <c r="EH152" s="56"/>
      <c r="EJ152" s="56"/>
      <c r="EK152" s="56"/>
      <c r="EL152" s="56"/>
      <c r="EM152" s="56"/>
      <c r="EN152" s="56"/>
      <c r="EO152" s="56"/>
      <c r="EP152" s="56"/>
      <c r="EQ152" s="56"/>
      <c r="ER152" s="56"/>
      <c r="ET152" s="56"/>
      <c r="EU152" s="56"/>
      <c r="EV152" s="56"/>
      <c r="EW152" s="56"/>
      <c r="EX152" s="56"/>
      <c r="EY152" s="56"/>
      <c r="EZ152" s="56"/>
      <c r="FA152" s="56"/>
      <c r="FB152" s="56"/>
      <c r="FD152" s="56"/>
      <c r="FE152" s="56"/>
      <c r="FF152" s="56"/>
      <c r="FG152" s="56"/>
      <c r="FH152" s="56"/>
      <c r="FI152" s="56"/>
      <c r="FJ152" s="56"/>
      <c r="FK152" s="56"/>
      <c r="FL152" s="56"/>
      <c r="FN152" s="56"/>
      <c r="FO152" s="56"/>
      <c r="FP152" s="56"/>
      <c r="FQ152" s="56"/>
      <c r="FR152" s="56"/>
      <c r="FS152" s="56"/>
      <c r="FT152" s="56"/>
      <c r="FU152" s="56"/>
      <c r="FV152" s="56"/>
      <c r="FX152" s="56"/>
      <c r="FY152" s="56"/>
      <c r="FZ152" s="56"/>
      <c r="GA152" s="56"/>
      <c r="GB152" s="56"/>
      <c r="GC152" s="56"/>
      <c r="GD152" s="56"/>
      <c r="GE152" s="56"/>
      <c r="GF152" s="56"/>
      <c r="GH152" s="56"/>
      <c r="GI152" s="56"/>
      <c r="GJ152" s="56"/>
      <c r="GK152" s="56"/>
      <c r="GL152" s="56"/>
      <c r="GM152" s="56"/>
      <c r="GN152" s="56"/>
      <c r="GO152" s="56"/>
      <c r="GP152" s="56"/>
      <c r="GR152" s="56"/>
      <c r="GS152" s="56"/>
      <c r="GT152" s="56"/>
      <c r="GU152" s="56"/>
      <c r="GV152" s="56"/>
      <c r="GW152" s="56"/>
      <c r="GX152" s="56"/>
      <c r="GY152" s="56"/>
      <c r="GZ152" s="56"/>
      <c r="HB152" s="56"/>
      <c r="HC152" s="56"/>
      <c r="HD152" s="56"/>
      <c r="HE152" s="56"/>
      <c r="HF152" s="56"/>
      <c r="HG152" s="56"/>
      <c r="HH152" s="56"/>
      <c r="HI152" s="56"/>
      <c r="HJ152" s="56"/>
      <c r="HL152" s="56"/>
      <c r="HM152" s="56"/>
      <c r="HN152" s="56"/>
      <c r="HO152" s="56"/>
      <c r="HP152" s="56"/>
      <c r="HQ152" s="56"/>
      <c r="HR152" s="56"/>
      <c r="HS152" s="56"/>
      <c r="HT152" s="56"/>
      <c r="HV152" s="56"/>
      <c r="HW152" s="56"/>
      <c r="HX152" s="56"/>
      <c r="HY152" s="56"/>
      <c r="HZ152" s="56"/>
      <c r="IA152" s="56"/>
      <c r="IB152" s="56"/>
      <c r="IC152" s="56"/>
      <c r="ID152" s="56"/>
      <c r="IF152" s="56"/>
      <c r="IG152" s="56"/>
      <c r="IH152" s="56"/>
      <c r="II152" s="56"/>
      <c r="IJ152" s="56"/>
      <c r="IK152" s="56"/>
      <c r="IL152" s="56"/>
      <c r="IM152" s="56"/>
      <c r="IN152" s="56"/>
      <c r="IP152" s="56"/>
      <c r="IQ152" s="56"/>
      <c r="IR152" s="56"/>
      <c r="IS152" s="56"/>
      <c r="IT152" s="56"/>
      <c r="IU152" s="56"/>
    </row>
    <row r="153" spans="1:255" ht="12.75" customHeight="1" thickBot="1" x14ac:dyDescent="0.25">
      <c r="A153" s="227"/>
      <c r="B153" s="104">
        <v>2936.75</v>
      </c>
      <c r="C153" s="58" t="s">
        <v>66</v>
      </c>
      <c r="D153" s="64"/>
      <c r="E153" s="59"/>
      <c r="F153" s="59"/>
      <c r="G153" s="59"/>
      <c r="H153" s="60"/>
      <c r="I153" s="61"/>
      <c r="J153" s="56"/>
      <c r="K153" s="56"/>
      <c r="L153" s="56"/>
      <c r="M153" s="56"/>
      <c r="N153" s="56"/>
      <c r="O153" s="56"/>
      <c r="P153" s="56"/>
      <c r="Q153" s="56"/>
      <c r="R153" s="56"/>
      <c r="T153" s="56"/>
      <c r="U153" s="56"/>
      <c r="V153" s="56"/>
      <c r="W153" s="56"/>
      <c r="X153" s="56"/>
      <c r="Y153" s="56"/>
      <c r="Z153" s="56"/>
      <c r="AA153" s="56"/>
      <c r="AB153" s="56"/>
      <c r="AD153" s="56"/>
      <c r="AE153" s="56"/>
      <c r="AF153" s="56"/>
      <c r="AG153" s="56"/>
      <c r="AH153" s="56"/>
      <c r="AI153" s="56"/>
      <c r="AJ153" s="56"/>
      <c r="AK153" s="56"/>
      <c r="AL153" s="56"/>
      <c r="AN153" s="56"/>
      <c r="AO153" s="56"/>
      <c r="AP153" s="56"/>
      <c r="AQ153" s="56"/>
      <c r="AR153" s="56"/>
      <c r="AS153" s="56"/>
      <c r="AT153" s="56"/>
      <c r="AU153" s="56"/>
      <c r="AV153" s="56"/>
      <c r="AX153" s="56"/>
      <c r="AY153" s="56"/>
      <c r="AZ153" s="56"/>
      <c r="BA153" s="56"/>
      <c r="BB153" s="56"/>
      <c r="BC153" s="56"/>
      <c r="BD153" s="56"/>
      <c r="BE153" s="56"/>
      <c r="BF153" s="56"/>
      <c r="BH153" s="56"/>
      <c r="BI153" s="56"/>
      <c r="BJ153" s="56"/>
      <c r="BK153" s="56"/>
      <c r="BL153" s="56"/>
      <c r="BM153" s="56"/>
      <c r="BN153" s="56"/>
      <c r="BO153" s="56"/>
      <c r="BP153" s="56"/>
      <c r="BR153" s="56"/>
      <c r="BS153" s="56"/>
      <c r="BT153" s="56"/>
      <c r="BU153" s="56"/>
      <c r="BV153" s="56"/>
      <c r="BW153" s="56"/>
      <c r="BX153" s="56"/>
      <c r="BY153" s="56"/>
      <c r="BZ153" s="56"/>
      <c r="CB153" s="56"/>
      <c r="CC153" s="56"/>
      <c r="CD153" s="56"/>
      <c r="CE153" s="56"/>
      <c r="CF153" s="56"/>
      <c r="CG153" s="56"/>
      <c r="CH153" s="56"/>
      <c r="CI153" s="56"/>
      <c r="CJ153" s="56"/>
      <c r="CL153" s="56"/>
      <c r="CM153" s="56"/>
      <c r="CN153" s="56"/>
      <c r="CO153" s="56"/>
      <c r="CP153" s="56"/>
      <c r="CQ153" s="56"/>
      <c r="CR153" s="56"/>
      <c r="CS153" s="56"/>
      <c r="CT153" s="56"/>
      <c r="CV153" s="56"/>
      <c r="CW153" s="56"/>
      <c r="CX153" s="56"/>
      <c r="CY153" s="56"/>
      <c r="CZ153" s="56"/>
      <c r="DA153" s="56"/>
      <c r="DB153" s="56"/>
      <c r="DC153" s="56"/>
      <c r="DD153" s="56"/>
      <c r="DF153" s="56"/>
      <c r="DG153" s="56"/>
      <c r="DH153" s="56"/>
      <c r="DI153" s="56"/>
      <c r="DJ153" s="56"/>
      <c r="DK153" s="56"/>
      <c r="DL153" s="56"/>
      <c r="DM153" s="56"/>
      <c r="DN153" s="56"/>
      <c r="DP153" s="56"/>
      <c r="DQ153" s="56"/>
      <c r="DR153" s="56"/>
      <c r="DS153" s="56"/>
      <c r="DT153" s="56"/>
      <c r="DU153" s="56"/>
      <c r="DV153" s="56"/>
      <c r="DW153" s="56"/>
      <c r="DX153" s="56"/>
      <c r="DZ153" s="56"/>
      <c r="EA153" s="56"/>
      <c r="EB153" s="56"/>
      <c r="EC153" s="56"/>
      <c r="ED153" s="56"/>
      <c r="EE153" s="56"/>
      <c r="EF153" s="56"/>
      <c r="EG153" s="56"/>
      <c r="EH153" s="56"/>
      <c r="EJ153" s="56"/>
      <c r="EK153" s="56"/>
      <c r="EL153" s="56"/>
      <c r="EM153" s="56"/>
      <c r="EN153" s="56"/>
      <c r="EO153" s="56"/>
      <c r="EP153" s="56"/>
      <c r="EQ153" s="56"/>
      <c r="ER153" s="56"/>
      <c r="ET153" s="56"/>
      <c r="EU153" s="56"/>
      <c r="EV153" s="56"/>
      <c r="EW153" s="56"/>
      <c r="EX153" s="56"/>
      <c r="EY153" s="56"/>
      <c r="EZ153" s="56"/>
      <c r="FA153" s="56"/>
      <c r="FB153" s="56"/>
      <c r="FD153" s="56"/>
      <c r="FE153" s="56"/>
      <c r="FF153" s="56"/>
      <c r="FG153" s="56"/>
      <c r="FH153" s="56"/>
      <c r="FI153" s="56"/>
      <c r="FJ153" s="56"/>
      <c r="FK153" s="56"/>
      <c r="FL153" s="56"/>
      <c r="FN153" s="56"/>
      <c r="FO153" s="56"/>
      <c r="FP153" s="56"/>
      <c r="FQ153" s="56"/>
      <c r="FR153" s="56"/>
      <c r="FS153" s="56"/>
      <c r="FT153" s="56"/>
      <c r="FU153" s="56"/>
      <c r="FV153" s="56"/>
      <c r="FX153" s="56"/>
      <c r="FY153" s="56"/>
      <c r="FZ153" s="56"/>
      <c r="GA153" s="56"/>
      <c r="GB153" s="56"/>
      <c r="GC153" s="56"/>
      <c r="GD153" s="56"/>
      <c r="GE153" s="56"/>
      <c r="GF153" s="56"/>
      <c r="GH153" s="56"/>
      <c r="GI153" s="56"/>
      <c r="GJ153" s="56"/>
      <c r="GK153" s="56"/>
      <c r="GL153" s="56"/>
      <c r="GM153" s="56"/>
      <c r="GN153" s="56"/>
      <c r="GO153" s="56"/>
      <c r="GP153" s="56"/>
      <c r="GR153" s="56"/>
      <c r="GS153" s="56"/>
      <c r="GT153" s="56"/>
      <c r="GU153" s="56"/>
      <c r="GV153" s="56"/>
      <c r="GW153" s="56"/>
      <c r="GX153" s="56"/>
      <c r="GY153" s="56"/>
      <c r="GZ153" s="56"/>
      <c r="HB153" s="56"/>
      <c r="HC153" s="56"/>
      <c r="HD153" s="56"/>
      <c r="HE153" s="56"/>
      <c r="HF153" s="56"/>
      <c r="HG153" s="56"/>
      <c r="HH153" s="56"/>
      <c r="HI153" s="56"/>
      <c r="HJ153" s="56"/>
      <c r="HL153" s="56"/>
      <c r="HM153" s="56"/>
      <c r="HN153" s="56"/>
      <c r="HO153" s="56"/>
      <c r="HP153" s="56"/>
      <c r="HQ153" s="56"/>
      <c r="HR153" s="56"/>
      <c r="HS153" s="56"/>
      <c r="HT153" s="56"/>
      <c r="HV153" s="56"/>
      <c r="HW153" s="56"/>
      <c r="HX153" s="56"/>
      <c r="HY153" s="56"/>
      <c r="HZ153" s="56"/>
      <c r="IA153" s="56"/>
      <c r="IB153" s="56"/>
      <c r="IC153" s="56"/>
      <c r="ID153" s="56"/>
      <c r="IF153" s="56"/>
      <c r="IG153" s="56"/>
      <c r="IH153" s="56"/>
      <c r="II153" s="56"/>
      <c r="IJ153" s="56"/>
      <c r="IK153" s="56"/>
      <c r="IL153" s="56"/>
      <c r="IM153" s="56"/>
      <c r="IN153" s="56"/>
      <c r="IP153" s="56"/>
      <c r="IQ153" s="56"/>
      <c r="IR153" s="56"/>
      <c r="IS153" s="56"/>
      <c r="IT153" s="56"/>
      <c r="IU153" s="56"/>
    </row>
    <row r="154" spans="1:255" ht="12.75" customHeight="1" thickBot="1" x14ac:dyDescent="0.25">
      <c r="A154" s="227"/>
      <c r="B154" s="105">
        <v>3566.55</v>
      </c>
      <c r="C154" s="92" t="s">
        <v>67</v>
      </c>
      <c r="D154" s="93"/>
      <c r="E154" s="94"/>
      <c r="F154" s="94"/>
      <c r="G154" s="94"/>
      <c r="H154" s="95"/>
      <c r="I154" s="96"/>
      <c r="J154" s="56"/>
      <c r="K154" s="56"/>
      <c r="L154" s="56"/>
      <c r="M154" s="56"/>
      <c r="N154" s="56"/>
      <c r="O154" s="56"/>
      <c r="P154" s="56"/>
      <c r="Q154" s="56"/>
      <c r="R154" s="56"/>
      <c r="T154" s="56"/>
      <c r="U154" s="56"/>
      <c r="V154" s="56"/>
      <c r="W154" s="56"/>
      <c r="X154" s="56"/>
      <c r="Y154" s="56"/>
      <c r="Z154" s="56"/>
      <c r="AA154" s="56"/>
      <c r="AB154" s="56"/>
      <c r="AD154" s="56"/>
      <c r="AE154" s="56"/>
      <c r="AF154" s="56"/>
      <c r="AG154" s="56"/>
      <c r="AH154" s="56"/>
      <c r="AI154" s="56"/>
      <c r="AJ154" s="56"/>
      <c r="AK154" s="56"/>
      <c r="AL154" s="56"/>
      <c r="AN154" s="56"/>
      <c r="AO154" s="56"/>
      <c r="AP154" s="56"/>
      <c r="AQ154" s="56"/>
      <c r="AR154" s="56"/>
      <c r="AS154" s="56"/>
      <c r="AT154" s="56"/>
      <c r="AU154" s="56"/>
      <c r="AV154" s="56"/>
      <c r="AX154" s="56"/>
      <c r="AY154" s="56"/>
      <c r="AZ154" s="56"/>
      <c r="BA154" s="56"/>
      <c r="BB154" s="56"/>
      <c r="BC154" s="56"/>
      <c r="BD154" s="56"/>
      <c r="BE154" s="56"/>
      <c r="BF154" s="56"/>
      <c r="BH154" s="56"/>
      <c r="BI154" s="56"/>
      <c r="BJ154" s="56"/>
      <c r="BK154" s="56"/>
      <c r="BL154" s="56"/>
      <c r="BM154" s="56"/>
      <c r="BN154" s="56"/>
      <c r="BO154" s="56"/>
      <c r="BP154" s="56"/>
      <c r="BR154" s="56"/>
      <c r="BS154" s="56"/>
      <c r="BT154" s="56"/>
      <c r="BU154" s="56"/>
      <c r="BV154" s="56"/>
      <c r="BW154" s="56"/>
      <c r="BX154" s="56"/>
      <c r="BY154" s="56"/>
      <c r="BZ154" s="56"/>
      <c r="CB154" s="56"/>
      <c r="CC154" s="56"/>
      <c r="CD154" s="56"/>
      <c r="CE154" s="56"/>
      <c r="CF154" s="56"/>
      <c r="CG154" s="56"/>
      <c r="CH154" s="56"/>
      <c r="CI154" s="56"/>
      <c r="CJ154" s="56"/>
      <c r="CL154" s="56"/>
      <c r="CM154" s="56"/>
      <c r="CN154" s="56"/>
      <c r="CO154" s="56"/>
      <c r="CP154" s="56"/>
      <c r="CQ154" s="56"/>
      <c r="CR154" s="56"/>
      <c r="CS154" s="56"/>
      <c r="CT154" s="56"/>
      <c r="CV154" s="56"/>
      <c r="CW154" s="56"/>
      <c r="CX154" s="56"/>
      <c r="CY154" s="56"/>
      <c r="CZ154" s="56"/>
      <c r="DA154" s="56"/>
      <c r="DB154" s="56"/>
      <c r="DC154" s="56"/>
      <c r="DD154" s="56"/>
      <c r="DF154" s="56"/>
      <c r="DG154" s="56"/>
      <c r="DH154" s="56"/>
      <c r="DI154" s="56"/>
      <c r="DJ154" s="56"/>
      <c r="DK154" s="56"/>
      <c r="DL154" s="56"/>
      <c r="DM154" s="56"/>
      <c r="DN154" s="56"/>
      <c r="DP154" s="56"/>
      <c r="DQ154" s="56"/>
      <c r="DR154" s="56"/>
      <c r="DS154" s="56"/>
      <c r="DT154" s="56"/>
      <c r="DU154" s="56"/>
      <c r="DV154" s="56"/>
      <c r="DW154" s="56"/>
      <c r="DX154" s="56"/>
      <c r="DZ154" s="56"/>
      <c r="EA154" s="56"/>
      <c r="EB154" s="56"/>
      <c r="EC154" s="56"/>
      <c r="ED154" s="56"/>
      <c r="EE154" s="56"/>
      <c r="EF154" s="56"/>
      <c r="EG154" s="56"/>
      <c r="EH154" s="56"/>
      <c r="EJ154" s="56"/>
      <c r="EK154" s="56"/>
      <c r="EL154" s="56"/>
      <c r="EM154" s="56"/>
      <c r="EN154" s="56"/>
      <c r="EO154" s="56"/>
      <c r="EP154" s="56"/>
      <c r="EQ154" s="56"/>
      <c r="ER154" s="56"/>
      <c r="ET154" s="56"/>
      <c r="EU154" s="56"/>
      <c r="EV154" s="56"/>
      <c r="EW154" s="56"/>
      <c r="EX154" s="56"/>
      <c r="EY154" s="56"/>
      <c r="EZ154" s="56"/>
      <c r="FA154" s="56"/>
      <c r="FB154" s="56"/>
      <c r="FD154" s="56"/>
      <c r="FE154" s="56"/>
      <c r="FF154" s="56"/>
      <c r="FG154" s="56"/>
      <c r="FH154" s="56"/>
      <c r="FI154" s="56"/>
      <c r="FJ154" s="56"/>
      <c r="FK154" s="56"/>
      <c r="FL154" s="56"/>
      <c r="FN154" s="56"/>
      <c r="FO154" s="56"/>
      <c r="FP154" s="56"/>
      <c r="FQ154" s="56"/>
      <c r="FR154" s="56"/>
      <c r="FS154" s="56"/>
      <c r="FT154" s="56"/>
      <c r="FU154" s="56"/>
      <c r="FV154" s="56"/>
      <c r="FX154" s="56"/>
      <c r="FY154" s="56"/>
      <c r="FZ154" s="56"/>
      <c r="GA154" s="56"/>
      <c r="GB154" s="56"/>
      <c r="GC154" s="56"/>
      <c r="GD154" s="56"/>
      <c r="GE154" s="56"/>
      <c r="GF154" s="56"/>
      <c r="GH154" s="56"/>
      <c r="GI154" s="56"/>
      <c r="GJ154" s="56"/>
      <c r="GK154" s="56"/>
      <c r="GL154" s="56"/>
      <c r="GM154" s="56"/>
      <c r="GN154" s="56"/>
      <c r="GO154" s="56"/>
      <c r="GP154" s="56"/>
      <c r="GR154" s="56"/>
      <c r="GS154" s="56"/>
      <c r="GT154" s="56"/>
      <c r="GU154" s="56"/>
      <c r="GV154" s="56"/>
      <c r="GW154" s="56"/>
      <c r="GX154" s="56"/>
      <c r="GY154" s="56"/>
      <c r="GZ154" s="56"/>
      <c r="HB154" s="56"/>
      <c r="HC154" s="56"/>
      <c r="HD154" s="56"/>
      <c r="HE154" s="56"/>
      <c r="HF154" s="56"/>
      <c r="HG154" s="56"/>
      <c r="HH154" s="56"/>
      <c r="HI154" s="56"/>
      <c r="HJ154" s="56"/>
      <c r="HL154" s="56"/>
      <c r="HM154" s="56"/>
      <c r="HN154" s="56"/>
      <c r="HO154" s="56"/>
      <c r="HP154" s="56"/>
      <c r="HQ154" s="56"/>
      <c r="HR154" s="56"/>
      <c r="HS154" s="56"/>
      <c r="HT154" s="56"/>
      <c r="HV154" s="56"/>
      <c r="HW154" s="56"/>
      <c r="HX154" s="56"/>
      <c r="HY154" s="56"/>
      <c r="HZ154" s="56"/>
      <c r="IA154" s="56"/>
      <c r="IB154" s="56"/>
      <c r="IC154" s="56"/>
      <c r="ID154" s="56"/>
      <c r="IF154" s="56"/>
      <c r="IG154" s="56"/>
      <c r="IH154" s="56"/>
      <c r="II154" s="56"/>
      <c r="IJ154" s="56"/>
      <c r="IK154" s="56"/>
      <c r="IL154" s="56"/>
      <c r="IM154" s="56"/>
      <c r="IN154" s="56"/>
      <c r="IP154" s="56"/>
      <c r="IQ154" s="56"/>
      <c r="IR154" s="56"/>
      <c r="IS154" s="56"/>
      <c r="IT154" s="56"/>
      <c r="IU154" s="56"/>
    </row>
    <row r="155" spans="1:255" ht="12.75" customHeight="1" thickBot="1" x14ac:dyDescent="0.25">
      <c r="A155" s="227"/>
      <c r="B155" s="106">
        <v>2970.34</v>
      </c>
      <c r="C155" s="85" t="s">
        <v>70</v>
      </c>
      <c r="D155" s="86"/>
      <c r="E155" s="47"/>
      <c r="F155" s="47"/>
      <c r="G155" s="47"/>
      <c r="H155" s="48"/>
      <c r="I155" s="49"/>
      <c r="J155" s="56"/>
      <c r="K155" s="56"/>
      <c r="L155" s="56"/>
      <c r="M155" s="56"/>
      <c r="N155" s="56"/>
      <c r="O155" s="56"/>
      <c r="P155" s="56"/>
      <c r="Q155" s="56"/>
      <c r="R155" s="56"/>
      <c r="T155" s="56"/>
      <c r="U155" s="56"/>
      <c r="V155" s="56"/>
      <c r="W155" s="56"/>
      <c r="X155" s="56"/>
      <c r="Y155" s="56"/>
      <c r="Z155" s="56"/>
      <c r="AA155" s="56"/>
      <c r="AB155" s="56"/>
      <c r="AD155" s="56"/>
      <c r="AE155" s="56"/>
      <c r="AF155" s="56"/>
      <c r="AG155" s="56"/>
      <c r="AH155" s="56"/>
      <c r="AI155" s="56"/>
      <c r="AJ155" s="56"/>
      <c r="AK155" s="56"/>
      <c r="AL155" s="56"/>
      <c r="AN155" s="56"/>
      <c r="AO155" s="56"/>
      <c r="AP155" s="56"/>
      <c r="AQ155" s="56"/>
      <c r="AR155" s="56"/>
      <c r="AS155" s="56"/>
      <c r="AT155" s="56"/>
      <c r="AU155" s="56"/>
      <c r="AV155" s="56"/>
      <c r="AX155" s="56"/>
      <c r="AY155" s="56"/>
      <c r="AZ155" s="56"/>
      <c r="BA155" s="56"/>
      <c r="BB155" s="56"/>
      <c r="BC155" s="56"/>
      <c r="BD155" s="56"/>
      <c r="BE155" s="56"/>
      <c r="BF155" s="56"/>
      <c r="BH155" s="56"/>
      <c r="BI155" s="56"/>
      <c r="BJ155" s="56"/>
      <c r="BK155" s="56"/>
      <c r="BL155" s="56"/>
      <c r="BM155" s="56"/>
      <c r="BN155" s="56"/>
      <c r="BO155" s="56"/>
      <c r="BP155" s="56"/>
      <c r="BR155" s="56"/>
      <c r="BS155" s="56"/>
      <c r="BT155" s="56"/>
      <c r="BU155" s="56"/>
      <c r="BV155" s="56"/>
      <c r="BW155" s="56"/>
      <c r="BX155" s="56"/>
      <c r="BY155" s="56"/>
      <c r="BZ155" s="56"/>
      <c r="CB155" s="56"/>
      <c r="CC155" s="56"/>
      <c r="CD155" s="56"/>
      <c r="CE155" s="56"/>
      <c r="CF155" s="56"/>
      <c r="CG155" s="56"/>
      <c r="CH155" s="56"/>
      <c r="CI155" s="56"/>
      <c r="CJ155" s="56"/>
      <c r="CL155" s="56"/>
      <c r="CM155" s="56"/>
      <c r="CN155" s="56"/>
      <c r="CO155" s="56"/>
      <c r="CP155" s="56"/>
      <c r="CQ155" s="56"/>
      <c r="CR155" s="56"/>
      <c r="CS155" s="56"/>
      <c r="CT155" s="56"/>
      <c r="CV155" s="56"/>
      <c r="CW155" s="56"/>
      <c r="CX155" s="56"/>
      <c r="CY155" s="56"/>
      <c r="CZ155" s="56"/>
      <c r="DA155" s="56"/>
      <c r="DB155" s="56"/>
      <c r="DC155" s="56"/>
      <c r="DD155" s="56"/>
      <c r="DF155" s="56"/>
      <c r="DG155" s="56"/>
      <c r="DH155" s="56"/>
      <c r="DI155" s="56"/>
      <c r="DJ155" s="56"/>
      <c r="DK155" s="56"/>
      <c r="DL155" s="56"/>
      <c r="DM155" s="56"/>
      <c r="DN155" s="56"/>
      <c r="DP155" s="56"/>
      <c r="DQ155" s="56"/>
      <c r="DR155" s="56"/>
      <c r="DS155" s="56"/>
      <c r="DT155" s="56"/>
      <c r="DU155" s="56"/>
      <c r="DV155" s="56"/>
      <c r="DW155" s="56"/>
      <c r="DX155" s="56"/>
      <c r="DZ155" s="56"/>
      <c r="EA155" s="56"/>
      <c r="EB155" s="56"/>
      <c r="EC155" s="56"/>
      <c r="ED155" s="56"/>
      <c r="EE155" s="56"/>
      <c r="EF155" s="56"/>
      <c r="EG155" s="56"/>
      <c r="EH155" s="56"/>
      <c r="EJ155" s="56"/>
      <c r="EK155" s="56"/>
      <c r="EL155" s="56"/>
      <c r="EM155" s="56"/>
      <c r="EN155" s="56"/>
      <c r="EO155" s="56"/>
      <c r="EP155" s="56"/>
      <c r="EQ155" s="56"/>
      <c r="ER155" s="56"/>
      <c r="ET155" s="56"/>
      <c r="EU155" s="56"/>
      <c r="EV155" s="56"/>
      <c r="EW155" s="56"/>
      <c r="EX155" s="56"/>
      <c r="EY155" s="56"/>
      <c r="EZ155" s="56"/>
      <c r="FA155" s="56"/>
      <c r="FB155" s="56"/>
      <c r="FD155" s="56"/>
      <c r="FE155" s="56"/>
      <c r="FF155" s="56"/>
      <c r="FG155" s="56"/>
      <c r="FH155" s="56"/>
      <c r="FI155" s="56"/>
      <c r="FJ155" s="56"/>
      <c r="FK155" s="56"/>
      <c r="FL155" s="56"/>
      <c r="FN155" s="56"/>
      <c r="FO155" s="56"/>
      <c r="FP155" s="56"/>
      <c r="FQ155" s="56"/>
      <c r="FR155" s="56"/>
      <c r="FS155" s="56"/>
      <c r="FT155" s="56"/>
      <c r="FU155" s="56"/>
      <c r="FV155" s="56"/>
      <c r="FX155" s="56"/>
      <c r="FY155" s="56"/>
      <c r="FZ155" s="56"/>
      <c r="GA155" s="56"/>
      <c r="GB155" s="56"/>
      <c r="GC155" s="56"/>
      <c r="GD155" s="56"/>
      <c r="GE155" s="56"/>
      <c r="GF155" s="56"/>
      <c r="GH155" s="56"/>
      <c r="GI155" s="56"/>
      <c r="GJ155" s="56"/>
      <c r="GK155" s="56"/>
      <c r="GL155" s="56"/>
      <c r="GM155" s="56"/>
      <c r="GN155" s="56"/>
      <c r="GO155" s="56"/>
      <c r="GP155" s="56"/>
      <c r="GR155" s="56"/>
      <c r="GS155" s="56"/>
      <c r="GT155" s="56"/>
      <c r="GU155" s="56"/>
      <c r="GV155" s="56"/>
      <c r="GW155" s="56"/>
      <c r="GX155" s="56"/>
      <c r="GY155" s="56"/>
      <c r="GZ155" s="56"/>
      <c r="HB155" s="56"/>
      <c r="HC155" s="56"/>
      <c r="HD155" s="56"/>
      <c r="HE155" s="56"/>
      <c r="HF155" s="56"/>
      <c r="HG155" s="56"/>
      <c r="HH155" s="56"/>
      <c r="HI155" s="56"/>
      <c r="HJ155" s="56"/>
      <c r="HL155" s="56"/>
      <c r="HM155" s="56"/>
      <c r="HN155" s="56"/>
      <c r="HO155" s="56"/>
      <c r="HP155" s="56"/>
      <c r="HQ155" s="56"/>
      <c r="HR155" s="56"/>
      <c r="HS155" s="56"/>
      <c r="HT155" s="56"/>
      <c r="HV155" s="56"/>
      <c r="HW155" s="56"/>
      <c r="HX155" s="56"/>
      <c r="HY155" s="56"/>
      <c r="HZ155" s="56"/>
      <c r="IA155" s="56"/>
      <c r="IB155" s="56"/>
      <c r="IC155" s="56"/>
      <c r="ID155" s="56"/>
      <c r="IF155" s="56"/>
      <c r="IG155" s="56"/>
      <c r="IH155" s="56"/>
      <c r="II155" s="56"/>
      <c r="IJ155" s="56"/>
      <c r="IK155" s="56"/>
      <c r="IL155" s="56"/>
      <c r="IM155" s="56"/>
      <c r="IN155" s="56"/>
      <c r="IP155" s="56"/>
      <c r="IQ155" s="56"/>
      <c r="IR155" s="56"/>
      <c r="IS155" s="56"/>
      <c r="IT155" s="56"/>
      <c r="IU155" s="56"/>
    </row>
    <row r="156" spans="1:255" ht="12.75" customHeight="1" thickBot="1" x14ac:dyDescent="0.25">
      <c r="A156" s="227"/>
      <c r="B156" s="106">
        <v>3166.26</v>
      </c>
      <c r="C156" s="85" t="s">
        <v>72</v>
      </c>
      <c r="D156" s="86"/>
      <c r="E156" s="47"/>
      <c r="F156" s="47"/>
      <c r="G156" s="47"/>
      <c r="H156" s="48"/>
      <c r="I156" s="49"/>
      <c r="J156" s="56"/>
      <c r="K156" s="56"/>
      <c r="L156" s="56"/>
      <c r="M156" s="56"/>
      <c r="N156" s="56"/>
      <c r="O156" s="56"/>
      <c r="P156" s="56"/>
      <c r="Q156" s="56"/>
      <c r="R156" s="56"/>
      <c r="T156" s="56"/>
      <c r="U156" s="56"/>
      <c r="V156" s="56"/>
      <c r="W156" s="56"/>
      <c r="X156" s="56"/>
      <c r="Y156" s="56"/>
      <c r="Z156" s="56"/>
      <c r="AA156" s="56"/>
      <c r="AB156" s="56"/>
      <c r="AD156" s="56"/>
      <c r="AE156" s="56"/>
      <c r="AF156" s="56"/>
      <c r="AG156" s="56"/>
      <c r="AH156" s="56"/>
      <c r="AI156" s="56"/>
      <c r="AJ156" s="56"/>
      <c r="AK156" s="56"/>
      <c r="AL156" s="56"/>
      <c r="AN156" s="56"/>
      <c r="AO156" s="56"/>
      <c r="AP156" s="56"/>
      <c r="AQ156" s="56"/>
      <c r="AR156" s="56"/>
      <c r="AS156" s="56"/>
      <c r="AT156" s="56"/>
      <c r="AU156" s="56"/>
      <c r="AV156" s="56"/>
      <c r="AX156" s="56"/>
      <c r="AY156" s="56"/>
      <c r="AZ156" s="56"/>
      <c r="BA156" s="56"/>
      <c r="BB156" s="56"/>
      <c r="BC156" s="56"/>
      <c r="BD156" s="56"/>
      <c r="BE156" s="56"/>
      <c r="BF156" s="56"/>
      <c r="BH156" s="56"/>
      <c r="BI156" s="56"/>
      <c r="BJ156" s="56"/>
      <c r="BK156" s="56"/>
      <c r="BL156" s="56"/>
      <c r="BM156" s="56"/>
      <c r="BN156" s="56"/>
      <c r="BO156" s="56"/>
      <c r="BP156" s="56"/>
      <c r="BR156" s="56"/>
      <c r="BS156" s="56"/>
      <c r="BT156" s="56"/>
      <c r="BU156" s="56"/>
      <c r="BV156" s="56"/>
      <c r="BW156" s="56"/>
      <c r="BX156" s="56"/>
      <c r="BY156" s="56"/>
      <c r="BZ156" s="56"/>
      <c r="CB156" s="56"/>
      <c r="CC156" s="56"/>
      <c r="CD156" s="56"/>
      <c r="CE156" s="56"/>
      <c r="CF156" s="56"/>
      <c r="CG156" s="56"/>
      <c r="CH156" s="56"/>
      <c r="CI156" s="56"/>
      <c r="CJ156" s="56"/>
      <c r="CL156" s="56"/>
      <c r="CM156" s="56"/>
      <c r="CN156" s="56"/>
      <c r="CO156" s="56"/>
      <c r="CP156" s="56"/>
      <c r="CQ156" s="56"/>
      <c r="CR156" s="56"/>
      <c r="CS156" s="56"/>
      <c r="CT156" s="56"/>
      <c r="CV156" s="56"/>
      <c r="CW156" s="56"/>
      <c r="CX156" s="56"/>
      <c r="CY156" s="56"/>
      <c r="CZ156" s="56"/>
      <c r="DA156" s="56"/>
      <c r="DB156" s="56"/>
      <c r="DC156" s="56"/>
      <c r="DD156" s="56"/>
      <c r="DF156" s="56"/>
      <c r="DG156" s="56"/>
      <c r="DH156" s="56"/>
      <c r="DI156" s="56"/>
      <c r="DJ156" s="56"/>
      <c r="DK156" s="56"/>
      <c r="DL156" s="56"/>
      <c r="DM156" s="56"/>
      <c r="DN156" s="56"/>
      <c r="DP156" s="56"/>
      <c r="DQ156" s="56"/>
      <c r="DR156" s="56"/>
      <c r="DS156" s="56"/>
      <c r="DT156" s="56"/>
      <c r="DU156" s="56"/>
      <c r="DV156" s="56"/>
      <c r="DW156" s="56"/>
      <c r="DX156" s="56"/>
      <c r="DZ156" s="56"/>
      <c r="EA156" s="56"/>
      <c r="EB156" s="56"/>
      <c r="EC156" s="56"/>
      <c r="ED156" s="56"/>
      <c r="EE156" s="56"/>
      <c r="EF156" s="56"/>
      <c r="EG156" s="56"/>
      <c r="EH156" s="56"/>
      <c r="EJ156" s="56"/>
      <c r="EK156" s="56"/>
      <c r="EL156" s="56"/>
      <c r="EM156" s="56"/>
      <c r="EN156" s="56"/>
      <c r="EO156" s="56"/>
      <c r="EP156" s="56"/>
      <c r="EQ156" s="56"/>
      <c r="ER156" s="56"/>
      <c r="ET156" s="56"/>
      <c r="EU156" s="56"/>
      <c r="EV156" s="56"/>
      <c r="EW156" s="56"/>
      <c r="EX156" s="56"/>
      <c r="EY156" s="56"/>
      <c r="EZ156" s="56"/>
      <c r="FA156" s="56"/>
      <c r="FB156" s="56"/>
      <c r="FD156" s="56"/>
      <c r="FE156" s="56"/>
      <c r="FF156" s="56"/>
      <c r="FG156" s="56"/>
      <c r="FH156" s="56"/>
      <c r="FI156" s="56"/>
      <c r="FJ156" s="56"/>
      <c r="FK156" s="56"/>
      <c r="FL156" s="56"/>
      <c r="FN156" s="56"/>
      <c r="FO156" s="56"/>
      <c r="FP156" s="56"/>
      <c r="FQ156" s="56"/>
      <c r="FR156" s="56"/>
      <c r="FS156" s="56"/>
      <c r="FT156" s="56"/>
      <c r="FU156" s="56"/>
      <c r="FV156" s="56"/>
      <c r="FX156" s="56"/>
      <c r="FY156" s="56"/>
      <c r="FZ156" s="56"/>
      <c r="GA156" s="56"/>
      <c r="GB156" s="56"/>
      <c r="GC156" s="56"/>
      <c r="GD156" s="56"/>
      <c r="GE156" s="56"/>
      <c r="GF156" s="56"/>
      <c r="GH156" s="56"/>
      <c r="GI156" s="56"/>
      <c r="GJ156" s="56"/>
      <c r="GK156" s="56"/>
      <c r="GL156" s="56"/>
      <c r="GM156" s="56"/>
      <c r="GN156" s="56"/>
      <c r="GO156" s="56"/>
      <c r="GP156" s="56"/>
      <c r="GR156" s="56"/>
      <c r="GS156" s="56"/>
      <c r="GT156" s="56"/>
      <c r="GU156" s="56"/>
      <c r="GV156" s="56"/>
      <c r="GW156" s="56"/>
      <c r="GX156" s="56"/>
      <c r="GY156" s="56"/>
      <c r="GZ156" s="56"/>
      <c r="HB156" s="56"/>
      <c r="HC156" s="56"/>
      <c r="HD156" s="56"/>
      <c r="HE156" s="56"/>
      <c r="HF156" s="56"/>
      <c r="HG156" s="56"/>
      <c r="HH156" s="56"/>
      <c r="HI156" s="56"/>
      <c r="HJ156" s="56"/>
      <c r="HL156" s="56"/>
      <c r="HM156" s="56"/>
      <c r="HN156" s="56"/>
      <c r="HO156" s="56"/>
      <c r="HP156" s="56"/>
      <c r="HQ156" s="56"/>
      <c r="HR156" s="56"/>
      <c r="HS156" s="56"/>
      <c r="HT156" s="56"/>
      <c r="HV156" s="56"/>
      <c r="HW156" s="56"/>
      <c r="HX156" s="56"/>
      <c r="HY156" s="56"/>
      <c r="HZ156" s="56"/>
      <c r="IA156" s="56"/>
      <c r="IB156" s="56"/>
      <c r="IC156" s="56"/>
      <c r="ID156" s="56"/>
      <c r="IF156" s="56"/>
      <c r="IG156" s="56"/>
      <c r="IH156" s="56"/>
      <c r="II156" s="56"/>
      <c r="IJ156" s="56"/>
      <c r="IK156" s="56"/>
      <c r="IL156" s="56"/>
      <c r="IM156" s="56"/>
      <c r="IN156" s="56"/>
      <c r="IP156" s="56"/>
      <c r="IQ156" s="56"/>
      <c r="IR156" s="56"/>
      <c r="IS156" s="56"/>
      <c r="IT156" s="56"/>
      <c r="IU156" s="56"/>
    </row>
    <row r="157" spans="1:255" ht="12.75" customHeight="1" thickBot="1" x14ac:dyDescent="0.25">
      <c r="A157" s="227"/>
      <c r="B157" s="106">
        <v>3518.87</v>
      </c>
      <c r="C157" s="85" t="s">
        <v>73</v>
      </c>
      <c r="D157" s="86"/>
      <c r="E157" s="47"/>
      <c r="F157" s="47"/>
      <c r="G157" s="47"/>
      <c r="H157" s="48"/>
      <c r="I157" s="49"/>
      <c r="J157" s="56"/>
      <c r="K157" s="56"/>
      <c r="L157" s="56"/>
      <c r="M157" s="56"/>
      <c r="N157" s="56"/>
      <c r="O157" s="56"/>
      <c r="P157" s="56"/>
      <c r="Q157" s="56"/>
      <c r="R157" s="56"/>
      <c r="T157" s="56"/>
      <c r="U157" s="56"/>
      <c r="V157" s="56"/>
      <c r="W157" s="56"/>
      <c r="X157" s="56"/>
      <c r="Y157" s="56"/>
      <c r="Z157" s="56"/>
      <c r="AA157" s="56"/>
      <c r="AB157" s="56"/>
      <c r="AD157" s="56"/>
      <c r="AE157" s="56"/>
      <c r="AF157" s="56"/>
      <c r="AG157" s="56"/>
      <c r="AH157" s="56"/>
      <c r="AI157" s="56"/>
      <c r="AJ157" s="56"/>
      <c r="AK157" s="56"/>
      <c r="AL157" s="56"/>
      <c r="AN157" s="56"/>
      <c r="AO157" s="56"/>
      <c r="AP157" s="56"/>
      <c r="AQ157" s="56"/>
      <c r="AR157" s="56"/>
      <c r="AS157" s="56"/>
      <c r="AT157" s="56"/>
      <c r="AU157" s="56"/>
      <c r="AV157" s="56"/>
      <c r="AX157" s="56"/>
      <c r="AY157" s="56"/>
      <c r="AZ157" s="56"/>
      <c r="BA157" s="56"/>
      <c r="BB157" s="56"/>
      <c r="BC157" s="56"/>
      <c r="BD157" s="56"/>
      <c r="BE157" s="56"/>
      <c r="BF157" s="56"/>
      <c r="BH157" s="56"/>
      <c r="BI157" s="56"/>
      <c r="BJ157" s="56"/>
      <c r="BK157" s="56"/>
      <c r="BL157" s="56"/>
      <c r="BM157" s="56"/>
      <c r="BN157" s="56"/>
      <c r="BO157" s="56"/>
      <c r="BP157" s="56"/>
      <c r="BR157" s="56"/>
      <c r="BS157" s="56"/>
      <c r="BT157" s="56"/>
      <c r="BU157" s="56"/>
      <c r="BV157" s="56"/>
      <c r="BW157" s="56"/>
      <c r="BX157" s="56"/>
      <c r="BY157" s="56"/>
      <c r="BZ157" s="56"/>
      <c r="CB157" s="56"/>
      <c r="CC157" s="56"/>
      <c r="CD157" s="56"/>
      <c r="CE157" s="56"/>
      <c r="CF157" s="56"/>
      <c r="CG157" s="56"/>
      <c r="CH157" s="56"/>
      <c r="CI157" s="56"/>
      <c r="CJ157" s="56"/>
      <c r="CL157" s="56"/>
      <c r="CM157" s="56"/>
      <c r="CN157" s="56"/>
      <c r="CO157" s="56"/>
      <c r="CP157" s="56"/>
      <c r="CQ157" s="56"/>
      <c r="CR157" s="56"/>
      <c r="CS157" s="56"/>
      <c r="CT157" s="56"/>
      <c r="CV157" s="56"/>
      <c r="CW157" s="56"/>
      <c r="CX157" s="56"/>
      <c r="CY157" s="56"/>
      <c r="CZ157" s="56"/>
      <c r="DA157" s="56"/>
      <c r="DB157" s="56"/>
      <c r="DC157" s="56"/>
      <c r="DD157" s="56"/>
      <c r="DF157" s="56"/>
      <c r="DG157" s="56"/>
      <c r="DH157" s="56"/>
      <c r="DI157" s="56"/>
      <c r="DJ157" s="56"/>
      <c r="DK157" s="56"/>
      <c r="DL157" s="56"/>
      <c r="DM157" s="56"/>
      <c r="DN157" s="56"/>
      <c r="DP157" s="56"/>
      <c r="DQ157" s="56"/>
      <c r="DR157" s="56"/>
      <c r="DS157" s="56"/>
      <c r="DT157" s="56"/>
      <c r="DU157" s="56"/>
      <c r="DV157" s="56"/>
      <c r="DW157" s="56"/>
      <c r="DX157" s="56"/>
      <c r="DZ157" s="56"/>
      <c r="EA157" s="56"/>
      <c r="EB157" s="56"/>
      <c r="EC157" s="56"/>
      <c r="ED157" s="56"/>
      <c r="EE157" s="56"/>
      <c r="EF157" s="56"/>
      <c r="EG157" s="56"/>
      <c r="EH157" s="56"/>
      <c r="EJ157" s="56"/>
      <c r="EK157" s="56"/>
      <c r="EL157" s="56"/>
      <c r="EM157" s="56"/>
      <c r="EN157" s="56"/>
      <c r="EO157" s="56"/>
      <c r="EP157" s="56"/>
      <c r="EQ157" s="56"/>
      <c r="ER157" s="56"/>
      <c r="ET157" s="56"/>
      <c r="EU157" s="56"/>
      <c r="EV157" s="56"/>
      <c r="EW157" s="56"/>
      <c r="EX157" s="56"/>
      <c r="EY157" s="56"/>
      <c r="EZ157" s="56"/>
      <c r="FA157" s="56"/>
      <c r="FB157" s="56"/>
      <c r="FD157" s="56"/>
      <c r="FE157" s="56"/>
      <c r="FF157" s="56"/>
      <c r="FG157" s="56"/>
      <c r="FH157" s="56"/>
      <c r="FI157" s="56"/>
      <c r="FJ157" s="56"/>
      <c r="FK157" s="56"/>
      <c r="FL157" s="56"/>
      <c r="FN157" s="56"/>
      <c r="FO157" s="56"/>
      <c r="FP157" s="56"/>
      <c r="FQ157" s="56"/>
      <c r="FR157" s="56"/>
      <c r="FS157" s="56"/>
      <c r="FT157" s="56"/>
      <c r="FU157" s="56"/>
      <c r="FV157" s="56"/>
      <c r="FX157" s="56"/>
      <c r="FY157" s="56"/>
      <c r="FZ157" s="56"/>
      <c r="GA157" s="56"/>
      <c r="GB157" s="56"/>
      <c r="GC157" s="56"/>
      <c r="GD157" s="56"/>
      <c r="GE157" s="56"/>
      <c r="GF157" s="56"/>
      <c r="GH157" s="56"/>
      <c r="GI157" s="56"/>
      <c r="GJ157" s="56"/>
      <c r="GK157" s="56"/>
      <c r="GL157" s="56"/>
      <c r="GM157" s="56"/>
      <c r="GN157" s="56"/>
      <c r="GO157" s="56"/>
      <c r="GP157" s="56"/>
      <c r="GR157" s="56"/>
      <c r="GS157" s="56"/>
      <c r="GT157" s="56"/>
      <c r="GU157" s="56"/>
      <c r="GV157" s="56"/>
      <c r="GW157" s="56"/>
      <c r="GX157" s="56"/>
      <c r="GY157" s="56"/>
      <c r="GZ157" s="56"/>
      <c r="HB157" s="56"/>
      <c r="HC157" s="56"/>
      <c r="HD157" s="56"/>
      <c r="HE157" s="56"/>
      <c r="HF157" s="56"/>
      <c r="HG157" s="56"/>
      <c r="HH157" s="56"/>
      <c r="HI157" s="56"/>
      <c r="HJ157" s="56"/>
      <c r="HL157" s="56"/>
      <c r="HM157" s="56"/>
      <c r="HN157" s="56"/>
      <c r="HO157" s="56"/>
      <c r="HP157" s="56"/>
      <c r="HQ157" s="56"/>
      <c r="HR157" s="56"/>
      <c r="HS157" s="56"/>
      <c r="HT157" s="56"/>
      <c r="HV157" s="56"/>
      <c r="HW157" s="56"/>
      <c r="HX157" s="56"/>
      <c r="HY157" s="56"/>
      <c r="HZ157" s="56"/>
      <c r="IA157" s="56"/>
      <c r="IB157" s="56"/>
      <c r="IC157" s="56"/>
      <c r="ID157" s="56"/>
      <c r="IF157" s="56"/>
      <c r="IG157" s="56"/>
      <c r="IH157" s="56"/>
      <c r="II157" s="56"/>
      <c r="IJ157" s="56"/>
      <c r="IK157" s="56"/>
      <c r="IL157" s="56"/>
      <c r="IM157" s="56"/>
      <c r="IN157" s="56"/>
      <c r="IP157" s="56"/>
      <c r="IQ157" s="56"/>
      <c r="IR157" s="56"/>
      <c r="IS157" s="56"/>
      <c r="IT157" s="56"/>
      <c r="IU157" s="56"/>
    </row>
    <row r="158" spans="1:255" ht="12.75" customHeight="1" thickBot="1" x14ac:dyDescent="0.25">
      <c r="A158" s="227"/>
      <c r="B158" s="106">
        <v>3187.14</v>
      </c>
      <c r="C158" s="85" t="s">
        <v>74</v>
      </c>
      <c r="D158" s="86"/>
      <c r="E158" s="47"/>
      <c r="F158" s="47"/>
      <c r="G158" s="47"/>
      <c r="H158" s="48"/>
      <c r="I158" s="49"/>
      <c r="J158" s="56"/>
      <c r="K158" s="56"/>
      <c r="L158" s="56"/>
      <c r="M158" s="56"/>
      <c r="N158" s="56"/>
      <c r="O158" s="56"/>
      <c r="P158" s="56"/>
      <c r="Q158" s="56"/>
      <c r="R158" s="56"/>
      <c r="T158" s="56"/>
      <c r="U158" s="56"/>
      <c r="V158" s="56"/>
      <c r="W158" s="56"/>
      <c r="X158" s="56"/>
      <c r="Y158" s="56"/>
      <c r="Z158" s="56"/>
      <c r="AA158" s="56"/>
      <c r="AB158" s="56"/>
      <c r="AD158" s="56"/>
      <c r="AE158" s="56"/>
      <c r="AF158" s="56"/>
      <c r="AG158" s="56"/>
      <c r="AH158" s="56"/>
      <c r="AI158" s="56"/>
      <c r="AJ158" s="56"/>
      <c r="AK158" s="56"/>
      <c r="AL158" s="56"/>
      <c r="AN158" s="56"/>
      <c r="AO158" s="56"/>
      <c r="AP158" s="56"/>
      <c r="AQ158" s="56"/>
      <c r="AR158" s="56"/>
      <c r="AS158" s="56"/>
      <c r="AT158" s="56"/>
      <c r="AU158" s="56"/>
      <c r="AV158" s="56"/>
      <c r="AX158" s="56"/>
      <c r="AY158" s="56"/>
      <c r="AZ158" s="56"/>
      <c r="BA158" s="56"/>
      <c r="BB158" s="56"/>
      <c r="BC158" s="56"/>
      <c r="BD158" s="56"/>
      <c r="BE158" s="56"/>
      <c r="BF158" s="56"/>
      <c r="BH158" s="56"/>
      <c r="BI158" s="56"/>
      <c r="BJ158" s="56"/>
      <c r="BK158" s="56"/>
      <c r="BL158" s="56"/>
      <c r="BM158" s="56"/>
      <c r="BN158" s="56"/>
      <c r="BO158" s="56"/>
      <c r="BP158" s="56"/>
      <c r="BR158" s="56"/>
      <c r="BS158" s="56"/>
      <c r="BT158" s="56"/>
      <c r="BU158" s="56"/>
      <c r="BV158" s="56"/>
      <c r="BW158" s="56"/>
      <c r="BX158" s="56"/>
      <c r="BY158" s="56"/>
      <c r="BZ158" s="56"/>
      <c r="CB158" s="56"/>
      <c r="CC158" s="56"/>
      <c r="CD158" s="56"/>
      <c r="CE158" s="56"/>
      <c r="CF158" s="56"/>
      <c r="CG158" s="56"/>
      <c r="CH158" s="56"/>
      <c r="CI158" s="56"/>
      <c r="CJ158" s="56"/>
      <c r="CL158" s="56"/>
      <c r="CM158" s="56"/>
      <c r="CN158" s="56"/>
      <c r="CO158" s="56"/>
      <c r="CP158" s="56"/>
      <c r="CQ158" s="56"/>
      <c r="CR158" s="56"/>
      <c r="CS158" s="56"/>
      <c r="CT158" s="56"/>
      <c r="CV158" s="56"/>
      <c r="CW158" s="56"/>
      <c r="CX158" s="56"/>
      <c r="CY158" s="56"/>
      <c r="CZ158" s="56"/>
      <c r="DA158" s="56"/>
      <c r="DB158" s="56"/>
      <c r="DC158" s="56"/>
      <c r="DD158" s="56"/>
      <c r="DF158" s="56"/>
      <c r="DG158" s="56"/>
      <c r="DH158" s="56"/>
      <c r="DI158" s="56"/>
      <c r="DJ158" s="56"/>
      <c r="DK158" s="56"/>
      <c r="DL158" s="56"/>
      <c r="DM158" s="56"/>
      <c r="DN158" s="56"/>
      <c r="DP158" s="56"/>
      <c r="DQ158" s="56"/>
      <c r="DR158" s="56"/>
      <c r="DS158" s="56"/>
      <c r="DT158" s="56"/>
      <c r="DU158" s="56"/>
      <c r="DV158" s="56"/>
      <c r="DW158" s="56"/>
      <c r="DX158" s="56"/>
      <c r="DZ158" s="56"/>
      <c r="EA158" s="56"/>
      <c r="EB158" s="56"/>
      <c r="EC158" s="56"/>
      <c r="ED158" s="56"/>
      <c r="EE158" s="56"/>
      <c r="EF158" s="56"/>
      <c r="EG158" s="56"/>
      <c r="EH158" s="56"/>
      <c r="EJ158" s="56"/>
      <c r="EK158" s="56"/>
      <c r="EL158" s="56"/>
      <c r="EM158" s="56"/>
      <c r="EN158" s="56"/>
      <c r="EO158" s="56"/>
      <c r="EP158" s="56"/>
      <c r="EQ158" s="56"/>
      <c r="ER158" s="56"/>
      <c r="ET158" s="56"/>
      <c r="EU158" s="56"/>
      <c r="EV158" s="56"/>
      <c r="EW158" s="56"/>
      <c r="EX158" s="56"/>
      <c r="EY158" s="56"/>
      <c r="EZ158" s="56"/>
      <c r="FA158" s="56"/>
      <c r="FB158" s="56"/>
      <c r="FD158" s="56"/>
      <c r="FE158" s="56"/>
      <c r="FF158" s="56"/>
      <c r="FG158" s="56"/>
      <c r="FH158" s="56"/>
      <c r="FI158" s="56"/>
      <c r="FJ158" s="56"/>
      <c r="FK158" s="56"/>
      <c r="FL158" s="56"/>
      <c r="FN158" s="56"/>
      <c r="FO158" s="56"/>
      <c r="FP158" s="56"/>
      <c r="FQ158" s="56"/>
      <c r="FR158" s="56"/>
      <c r="FS158" s="56"/>
      <c r="FT158" s="56"/>
      <c r="FU158" s="56"/>
      <c r="FV158" s="56"/>
      <c r="FX158" s="56"/>
      <c r="FY158" s="56"/>
      <c r="FZ158" s="56"/>
      <c r="GA158" s="56"/>
      <c r="GB158" s="56"/>
      <c r="GC158" s="56"/>
      <c r="GD158" s="56"/>
      <c r="GE158" s="56"/>
      <c r="GF158" s="56"/>
      <c r="GH158" s="56"/>
      <c r="GI158" s="56"/>
      <c r="GJ158" s="56"/>
      <c r="GK158" s="56"/>
      <c r="GL158" s="56"/>
      <c r="GM158" s="56"/>
      <c r="GN158" s="56"/>
      <c r="GO158" s="56"/>
      <c r="GP158" s="56"/>
      <c r="GR158" s="56"/>
      <c r="GS158" s="56"/>
      <c r="GT158" s="56"/>
      <c r="GU158" s="56"/>
      <c r="GV158" s="56"/>
      <c r="GW158" s="56"/>
      <c r="GX158" s="56"/>
      <c r="GY158" s="56"/>
      <c r="GZ158" s="56"/>
      <c r="HB158" s="56"/>
      <c r="HC158" s="56"/>
      <c r="HD158" s="56"/>
      <c r="HE158" s="56"/>
      <c r="HF158" s="56"/>
      <c r="HG158" s="56"/>
      <c r="HH158" s="56"/>
      <c r="HI158" s="56"/>
      <c r="HJ158" s="56"/>
      <c r="HL158" s="56"/>
      <c r="HM158" s="56"/>
      <c r="HN158" s="56"/>
      <c r="HO158" s="56"/>
      <c r="HP158" s="56"/>
      <c r="HQ158" s="56"/>
      <c r="HR158" s="56"/>
      <c r="HS158" s="56"/>
      <c r="HT158" s="56"/>
      <c r="HV158" s="56"/>
      <c r="HW158" s="56"/>
      <c r="HX158" s="56"/>
      <c r="HY158" s="56"/>
      <c r="HZ158" s="56"/>
      <c r="IA158" s="56"/>
      <c r="IB158" s="56"/>
      <c r="IC158" s="56"/>
      <c r="ID158" s="56"/>
      <c r="IF158" s="56"/>
      <c r="IG158" s="56"/>
      <c r="IH158" s="56"/>
      <c r="II158" s="56"/>
      <c r="IJ158" s="56"/>
      <c r="IK158" s="56"/>
      <c r="IL158" s="56"/>
      <c r="IM158" s="56"/>
      <c r="IN158" s="56"/>
      <c r="IP158" s="56"/>
      <c r="IQ158" s="56"/>
      <c r="IR158" s="56"/>
      <c r="IS158" s="56"/>
      <c r="IT158" s="56"/>
      <c r="IU158" s="56"/>
    </row>
    <row r="159" spans="1:255" ht="12.75" customHeight="1" thickBot="1" x14ac:dyDescent="0.25">
      <c r="A159" s="227"/>
      <c r="B159" s="106">
        <v>2739.57</v>
      </c>
      <c r="C159" s="85" t="s">
        <v>75</v>
      </c>
      <c r="D159" s="86"/>
      <c r="E159" s="47"/>
      <c r="F159" s="47"/>
      <c r="G159" s="47"/>
      <c r="H159" s="48"/>
      <c r="I159" s="49"/>
      <c r="J159" s="56"/>
      <c r="K159" s="56"/>
      <c r="L159" s="56"/>
      <c r="M159" s="56"/>
      <c r="N159" s="56"/>
      <c r="O159" s="56"/>
      <c r="P159" s="56"/>
      <c r="Q159" s="56"/>
      <c r="R159" s="56"/>
      <c r="T159" s="56"/>
      <c r="U159" s="56"/>
      <c r="V159" s="56"/>
      <c r="W159" s="56"/>
      <c r="X159" s="56"/>
      <c r="Y159" s="56"/>
      <c r="Z159" s="56"/>
      <c r="AA159" s="56"/>
      <c r="AB159" s="56"/>
      <c r="AD159" s="56"/>
      <c r="AE159" s="56"/>
      <c r="AF159" s="56"/>
      <c r="AG159" s="56"/>
      <c r="AH159" s="56"/>
      <c r="AI159" s="56"/>
      <c r="AJ159" s="56"/>
      <c r="AK159" s="56"/>
      <c r="AL159" s="56"/>
      <c r="AN159" s="56"/>
      <c r="AO159" s="56"/>
      <c r="AP159" s="56"/>
      <c r="AQ159" s="56"/>
      <c r="AR159" s="56"/>
      <c r="AS159" s="56"/>
      <c r="AT159" s="56"/>
      <c r="AU159" s="56"/>
      <c r="AV159" s="56"/>
      <c r="AX159" s="56"/>
      <c r="AY159" s="56"/>
      <c r="AZ159" s="56"/>
      <c r="BA159" s="56"/>
      <c r="BB159" s="56"/>
      <c r="BC159" s="56"/>
      <c r="BD159" s="56"/>
      <c r="BE159" s="56"/>
      <c r="BF159" s="56"/>
      <c r="BH159" s="56"/>
      <c r="BI159" s="56"/>
      <c r="BJ159" s="56"/>
      <c r="BK159" s="56"/>
      <c r="BL159" s="56"/>
      <c r="BM159" s="56"/>
      <c r="BN159" s="56"/>
      <c r="BO159" s="56"/>
      <c r="BP159" s="56"/>
      <c r="BR159" s="56"/>
      <c r="BS159" s="56"/>
      <c r="BT159" s="56"/>
      <c r="BU159" s="56"/>
      <c r="BV159" s="56"/>
      <c r="BW159" s="56"/>
      <c r="BX159" s="56"/>
      <c r="BY159" s="56"/>
      <c r="BZ159" s="56"/>
      <c r="CB159" s="56"/>
      <c r="CC159" s="56"/>
      <c r="CD159" s="56"/>
      <c r="CE159" s="56"/>
      <c r="CF159" s="56"/>
      <c r="CG159" s="56"/>
      <c r="CH159" s="56"/>
      <c r="CI159" s="56"/>
      <c r="CJ159" s="56"/>
      <c r="CL159" s="56"/>
      <c r="CM159" s="56"/>
      <c r="CN159" s="56"/>
      <c r="CO159" s="56"/>
      <c r="CP159" s="56"/>
      <c r="CQ159" s="56"/>
      <c r="CR159" s="56"/>
      <c r="CS159" s="56"/>
      <c r="CT159" s="56"/>
      <c r="CV159" s="56"/>
      <c r="CW159" s="56"/>
      <c r="CX159" s="56"/>
      <c r="CY159" s="56"/>
      <c r="CZ159" s="56"/>
      <c r="DA159" s="56"/>
      <c r="DB159" s="56"/>
      <c r="DC159" s="56"/>
      <c r="DD159" s="56"/>
      <c r="DF159" s="56"/>
      <c r="DG159" s="56"/>
      <c r="DH159" s="56"/>
      <c r="DI159" s="56"/>
      <c r="DJ159" s="56"/>
      <c r="DK159" s="56"/>
      <c r="DL159" s="56"/>
      <c r="DM159" s="56"/>
      <c r="DN159" s="56"/>
      <c r="DP159" s="56"/>
      <c r="DQ159" s="56"/>
      <c r="DR159" s="56"/>
      <c r="DS159" s="56"/>
      <c r="DT159" s="56"/>
      <c r="DU159" s="56"/>
      <c r="DV159" s="56"/>
      <c r="DW159" s="56"/>
      <c r="DX159" s="56"/>
      <c r="DZ159" s="56"/>
      <c r="EA159" s="56"/>
      <c r="EB159" s="56"/>
      <c r="EC159" s="56"/>
      <c r="ED159" s="56"/>
      <c r="EE159" s="56"/>
      <c r="EF159" s="56"/>
      <c r="EG159" s="56"/>
      <c r="EH159" s="56"/>
      <c r="EJ159" s="56"/>
      <c r="EK159" s="56"/>
      <c r="EL159" s="56"/>
      <c r="EM159" s="56"/>
      <c r="EN159" s="56"/>
      <c r="EO159" s="56"/>
      <c r="EP159" s="56"/>
      <c r="EQ159" s="56"/>
      <c r="ER159" s="56"/>
      <c r="ET159" s="56"/>
      <c r="EU159" s="56"/>
      <c r="EV159" s="56"/>
      <c r="EW159" s="56"/>
      <c r="EX159" s="56"/>
      <c r="EY159" s="56"/>
      <c r="EZ159" s="56"/>
      <c r="FA159" s="56"/>
      <c r="FB159" s="56"/>
      <c r="FD159" s="56"/>
      <c r="FE159" s="56"/>
      <c r="FF159" s="56"/>
      <c r="FG159" s="56"/>
      <c r="FH159" s="56"/>
      <c r="FI159" s="56"/>
      <c r="FJ159" s="56"/>
      <c r="FK159" s="56"/>
      <c r="FL159" s="56"/>
      <c r="FN159" s="56"/>
      <c r="FO159" s="56"/>
      <c r="FP159" s="56"/>
      <c r="FQ159" s="56"/>
      <c r="FR159" s="56"/>
      <c r="FS159" s="56"/>
      <c r="FT159" s="56"/>
      <c r="FU159" s="56"/>
      <c r="FV159" s="56"/>
      <c r="FX159" s="56"/>
      <c r="FY159" s="56"/>
      <c r="FZ159" s="56"/>
      <c r="GA159" s="56"/>
      <c r="GB159" s="56"/>
      <c r="GC159" s="56"/>
      <c r="GD159" s="56"/>
      <c r="GE159" s="56"/>
      <c r="GF159" s="56"/>
      <c r="GH159" s="56"/>
      <c r="GI159" s="56"/>
      <c r="GJ159" s="56"/>
      <c r="GK159" s="56"/>
      <c r="GL159" s="56"/>
      <c r="GM159" s="56"/>
      <c r="GN159" s="56"/>
      <c r="GO159" s="56"/>
      <c r="GP159" s="56"/>
      <c r="GR159" s="56"/>
      <c r="GS159" s="56"/>
      <c r="GT159" s="56"/>
      <c r="GU159" s="56"/>
      <c r="GV159" s="56"/>
      <c r="GW159" s="56"/>
      <c r="GX159" s="56"/>
      <c r="GY159" s="56"/>
      <c r="GZ159" s="56"/>
      <c r="HB159" s="56"/>
      <c r="HC159" s="56"/>
      <c r="HD159" s="56"/>
      <c r="HE159" s="56"/>
      <c r="HF159" s="56"/>
      <c r="HG159" s="56"/>
      <c r="HH159" s="56"/>
      <c r="HI159" s="56"/>
      <c r="HJ159" s="56"/>
      <c r="HL159" s="56"/>
      <c r="HM159" s="56"/>
      <c r="HN159" s="56"/>
      <c r="HO159" s="56"/>
      <c r="HP159" s="56"/>
      <c r="HQ159" s="56"/>
      <c r="HR159" s="56"/>
      <c r="HS159" s="56"/>
      <c r="HT159" s="56"/>
      <c r="HV159" s="56"/>
      <c r="HW159" s="56"/>
      <c r="HX159" s="56"/>
      <c r="HY159" s="56"/>
      <c r="HZ159" s="56"/>
      <c r="IA159" s="56"/>
      <c r="IB159" s="56"/>
      <c r="IC159" s="56"/>
      <c r="ID159" s="56"/>
      <c r="IF159" s="56"/>
      <c r="IG159" s="56"/>
      <c r="IH159" s="56"/>
      <c r="II159" s="56"/>
      <c r="IJ159" s="56"/>
      <c r="IK159" s="56"/>
      <c r="IL159" s="56"/>
      <c r="IM159" s="56"/>
      <c r="IN159" s="56"/>
      <c r="IP159" s="56"/>
      <c r="IQ159" s="56"/>
      <c r="IR159" s="56"/>
      <c r="IS159" s="56"/>
      <c r="IT159" s="56"/>
      <c r="IU159" s="56"/>
    </row>
    <row r="160" spans="1:255" ht="12.75" customHeight="1" thickBot="1" x14ac:dyDescent="0.25">
      <c r="A160" s="221"/>
      <c r="B160" s="106">
        <v>2992.95</v>
      </c>
      <c r="C160" s="85" t="s">
        <v>76</v>
      </c>
      <c r="D160" s="86"/>
      <c r="E160" s="47"/>
      <c r="F160" s="47"/>
      <c r="G160" s="47"/>
      <c r="H160" s="48"/>
      <c r="I160" s="49"/>
      <c r="J160" s="56"/>
      <c r="K160" s="56"/>
      <c r="L160" s="56"/>
      <c r="M160" s="56"/>
      <c r="N160" s="56"/>
      <c r="O160" s="56"/>
      <c r="P160" s="56"/>
      <c r="Q160" s="56"/>
      <c r="R160" s="56"/>
      <c r="T160" s="56"/>
      <c r="U160" s="56"/>
      <c r="V160" s="56"/>
      <c r="W160" s="56"/>
      <c r="X160" s="56"/>
      <c r="Y160" s="56"/>
      <c r="Z160" s="56"/>
      <c r="AA160" s="56"/>
      <c r="AB160" s="56"/>
      <c r="AD160" s="56"/>
      <c r="AE160" s="56"/>
      <c r="AF160" s="56"/>
      <c r="AG160" s="56"/>
      <c r="AH160" s="56"/>
      <c r="AI160" s="56"/>
      <c r="AJ160" s="56"/>
      <c r="AK160" s="56"/>
      <c r="AL160" s="56"/>
      <c r="AN160" s="56"/>
      <c r="AO160" s="56"/>
      <c r="AP160" s="56"/>
      <c r="AQ160" s="56"/>
      <c r="AR160" s="56"/>
      <c r="AS160" s="56"/>
      <c r="AT160" s="56"/>
      <c r="AU160" s="56"/>
      <c r="AV160" s="56"/>
      <c r="AX160" s="56"/>
      <c r="AY160" s="56"/>
      <c r="AZ160" s="56"/>
      <c r="BA160" s="56"/>
      <c r="BB160" s="56"/>
      <c r="BC160" s="56"/>
      <c r="BD160" s="56"/>
      <c r="BE160" s="56"/>
      <c r="BF160" s="56"/>
      <c r="BH160" s="56"/>
      <c r="BI160" s="56"/>
      <c r="BJ160" s="56"/>
      <c r="BK160" s="56"/>
      <c r="BL160" s="56"/>
      <c r="BM160" s="56"/>
      <c r="BN160" s="56"/>
      <c r="BO160" s="56"/>
      <c r="BP160" s="56"/>
      <c r="BR160" s="56"/>
      <c r="BS160" s="56"/>
      <c r="BT160" s="56"/>
      <c r="BU160" s="56"/>
      <c r="BV160" s="56"/>
      <c r="BW160" s="56"/>
      <c r="BX160" s="56"/>
      <c r="BY160" s="56"/>
      <c r="BZ160" s="56"/>
      <c r="CB160" s="56"/>
      <c r="CC160" s="56"/>
      <c r="CD160" s="56"/>
      <c r="CE160" s="56"/>
      <c r="CF160" s="56"/>
      <c r="CG160" s="56"/>
      <c r="CH160" s="56"/>
      <c r="CI160" s="56"/>
      <c r="CJ160" s="56"/>
      <c r="CL160" s="56"/>
      <c r="CM160" s="56"/>
      <c r="CN160" s="56"/>
      <c r="CO160" s="56"/>
      <c r="CP160" s="56"/>
      <c r="CQ160" s="56"/>
      <c r="CR160" s="56"/>
      <c r="CS160" s="56"/>
      <c r="CT160" s="56"/>
      <c r="CV160" s="56"/>
      <c r="CW160" s="56"/>
      <c r="CX160" s="56"/>
      <c r="CY160" s="56"/>
      <c r="CZ160" s="56"/>
      <c r="DA160" s="56"/>
      <c r="DB160" s="56"/>
      <c r="DC160" s="56"/>
      <c r="DD160" s="56"/>
      <c r="DF160" s="56"/>
      <c r="DG160" s="56"/>
      <c r="DH160" s="56"/>
      <c r="DI160" s="56"/>
      <c r="DJ160" s="56"/>
      <c r="DK160" s="56"/>
      <c r="DL160" s="56"/>
      <c r="DM160" s="56"/>
      <c r="DN160" s="56"/>
      <c r="DP160" s="56"/>
      <c r="DQ160" s="56"/>
      <c r="DR160" s="56"/>
      <c r="DS160" s="56"/>
      <c r="DT160" s="56"/>
      <c r="DU160" s="56"/>
      <c r="DV160" s="56"/>
      <c r="DW160" s="56"/>
      <c r="DX160" s="56"/>
      <c r="DZ160" s="56"/>
      <c r="EA160" s="56"/>
      <c r="EB160" s="56"/>
      <c r="EC160" s="56"/>
      <c r="ED160" s="56"/>
      <c r="EE160" s="56"/>
      <c r="EF160" s="56"/>
      <c r="EG160" s="56"/>
      <c r="EH160" s="56"/>
      <c r="EJ160" s="56"/>
      <c r="EK160" s="56"/>
      <c r="EL160" s="56"/>
      <c r="EM160" s="56"/>
      <c r="EN160" s="56"/>
      <c r="EO160" s="56"/>
      <c r="EP160" s="56"/>
      <c r="EQ160" s="56"/>
      <c r="ER160" s="56"/>
      <c r="ET160" s="56"/>
      <c r="EU160" s="56"/>
      <c r="EV160" s="56"/>
      <c r="EW160" s="56"/>
      <c r="EX160" s="56"/>
      <c r="EY160" s="56"/>
      <c r="EZ160" s="56"/>
      <c r="FA160" s="56"/>
      <c r="FB160" s="56"/>
      <c r="FD160" s="56"/>
      <c r="FE160" s="56"/>
      <c r="FF160" s="56"/>
      <c r="FG160" s="56"/>
      <c r="FH160" s="56"/>
      <c r="FI160" s="56"/>
      <c r="FJ160" s="56"/>
      <c r="FK160" s="56"/>
      <c r="FL160" s="56"/>
      <c r="FN160" s="56"/>
      <c r="FO160" s="56"/>
      <c r="FP160" s="56"/>
      <c r="FQ160" s="56"/>
      <c r="FR160" s="56"/>
      <c r="FS160" s="56"/>
      <c r="FT160" s="56"/>
      <c r="FU160" s="56"/>
      <c r="FV160" s="56"/>
      <c r="FX160" s="56"/>
      <c r="FY160" s="56"/>
      <c r="FZ160" s="56"/>
      <c r="GA160" s="56"/>
      <c r="GB160" s="56"/>
      <c r="GC160" s="56"/>
      <c r="GD160" s="56"/>
      <c r="GE160" s="56"/>
      <c r="GF160" s="56"/>
      <c r="GH160" s="56"/>
      <c r="GI160" s="56"/>
      <c r="GJ160" s="56"/>
      <c r="GK160" s="56"/>
      <c r="GL160" s="56"/>
      <c r="GM160" s="56"/>
      <c r="GN160" s="56"/>
      <c r="GO160" s="56"/>
      <c r="GP160" s="56"/>
      <c r="GR160" s="56"/>
      <c r="GS160" s="56"/>
      <c r="GT160" s="56"/>
      <c r="GU160" s="56"/>
      <c r="GV160" s="56"/>
      <c r="GW160" s="56"/>
      <c r="GX160" s="56"/>
      <c r="GY160" s="56"/>
      <c r="GZ160" s="56"/>
      <c r="HB160" s="56"/>
      <c r="HC160" s="56"/>
      <c r="HD160" s="56"/>
      <c r="HE160" s="56"/>
      <c r="HF160" s="56"/>
      <c r="HG160" s="56"/>
      <c r="HH160" s="56"/>
      <c r="HI160" s="56"/>
      <c r="HJ160" s="56"/>
      <c r="HL160" s="56"/>
      <c r="HM160" s="56"/>
      <c r="HN160" s="56"/>
      <c r="HO160" s="56"/>
      <c r="HP160" s="56"/>
      <c r="HQ160" s="56"/>
      <c r="HR160" s="56"/>
      <c r="HS160" s="56"/>
      <c r="HT160" s="56"/>
      <c r="HV160" s="56"/>
      <c r="HW160" s="56"/>
      <c r="HX160" s="56"/>
      <c r="HY160" s="56"/>
      <c r="HZ160" s="56"/>
      <c r="IA160" s="56"/>
      <c r="IB160" s="56"/>
      <c r="IC160" s="56"/>
      <c r="ID160" s="56"/>
      <c r="IF160" s="56"/>
      <c r="IG160" s="56"/>
      <c r="IH160" s="56"/>
      <c r="II160" s="56"/>
      <c r="IJ160" s="56"/>
      <c r="IK160" s="56"/>
      <c r="IL160" s="56"/>
      <c r="IM160" s="56"/>
      <c r="IN160" s="56"/>
      <c r="IP160" s="56"/>
      <c r="IQ160" s="56"/>
      <c r="IR160" s="56"/>
      <c r="IS160" s="56"/>
      <c r="IT160" s="56"/>
      <c r="IU160" s="56"/>
    </row>
    <row r="161" spans="1:255" ht="12.75" customHeight="1" thickBot="1" x14ac:dyDescent="0.25">
      <c r="A161" s="221"/>
      <c r="B161" s="106">
        <v>4173.6899999999996</v>
      </c>
      <c r="C161" s="85" t="s">
        <v>77</v>
      </c>
      <c r="D161" s="86"/>
      <c r="E161" s="47"/>
      <c r="F161" s="47"/>
      <c r="G161" s="47"/>
      <c r="H161" s="48"/>
      <c r="I161" s="49"/>
      <c r="J161" s="56"/>
      <c r="K161" s="56"/>
      <c r="L161" s="56"/>
      <c r="M161" s="56"/>
      <c r="N161" s="56"/>
      <c r="O161" s="56"/>
      <c r="P161" s="56"/>
      <c r="Q161" s="56"/>
      <c r="R161" s="56"/>
      <c r="T161" s="56"/>
      <c r="U161" s="56"/>
      <c r="V161" s="56"/>
      <c r="W161" s="56"/>
      <c r="X161" s="56"/>
      <c r="Y161" s="56"/>
      <c r="Z161" s="56"/>
      <c r="AA161" s="56"/>
      <c r="AB161" s="56"/>
      <c r="AD161" s="56"/>
      <c r="AE161" s="56"/>
      <c r="AF161" s="56"/>
      <c r="AG161" s="56"/>
      <c r="AH161" s="56"/>
      <c r="AI161" s="56"/>
      <c r="AJ161" s="56"/>
      <c r="AK161" s="56"/>
      <c r="AL161" s="56"/>
      <c r="AN161" s="56"/>
      <c r="AO161" s="56"/>
      <c r="AP161" s="56"/>
      <c r="AQ161" s="56"/>
      <c r="AR161" s="56"/>
      <c r="AS161" s="56"/>
      <c r="AT161" s="56"/>
      <c r="AU161" s="56"/>
      <c r="AV161" s="56"/>
      <c r="AX161" s="56"/>
      <c r="AY161" s="56"/>
      <c r="AZ161" s="56"/>
      <c r="BA161" s="56"/>
      <c r="BB161" s="56"/>
      <c r="BC161" s="56"/>
      <c r="BD161" s="56"/>
      <c r="BE161" s="56"/>
      <c r="BF161" s="56"/>
      <c r="BH161" s="56"/>
      <c r="BI161" s="56"/>
      <c r="BJ161" s="56"/>
      <c r="BK161" s="56"/>
      <c r="BL161" s="56"/>
      <c r="BM161" s="56"/>
      <c r="BN161" s="56"/>
      <c r="BO161" s="56"/>
      <c r="BP161" s="56"/>
      <c r="BR161" s="56"/>
      <c r="BS161" s="56"/>
      <c r="BT161" s="56"/>
      <c r="BU161" s="56"/>
      <c r="BV161" s="56"/>
      <c r="BW161" s="56"/>
      <c r="BX161" s="56"/>
      <c r="BY161" s="56"/>
      <c r="BZ161" s="56"/>
      <c r="CB161" s="56"/>
      <c r="CC161" s="56"/>
      <c r="CD161" s="56"/>
      <c r="CE161" s="56"/>
      <c r="CF161" s="56"/>
      <c r="CG161" s="56"/>
      <c r="CH161" s="56"/>
      <c r="CI161" s="56"/>
      <c r="CJ161" s="56"/>
      <c r="CL161" s="56"/>
      <c r="CM161" s="56"/>
      <c r="CN161" s="56"/>
      <c r="CO161" s="56"/>
      <c r="CP161" s="56"/>
      <c r="CQ161" s="56"/>
      <c r="CR161" s="56"/>
      <c r="CS161" s="56"/>
      <c r="CT161" s="56"/>
      <c r="CV161" s="56"/>
      <c r="CW161" s="56"/>
      <c r="CX161" s="56"/>
      <c r="CY161" s="56"/>
      <c r="CZ161" s="56"/>
      <c r="DA161" s="56"/>
      <c r="DB161" s="56"/>
      <c r="DC161" s="56"/>
      <c r="DD161" s="56"/>
      <c r="DF161" s="56"/>
      <c r="DG161" s="56"/>
      <c r="DH161" s="56"/>
      <c r="DI161" s="56"/>
      <c r="DJ161" s="56"/>
      <c r="DK161" s="56"/>
      <c r="DL161" s="56"/>
      <c r="DM161" s="56"/>
      <c r="DN161" s="56"/>
      <c r="DP161" s="56"/>
      <c r="DQ161" s="56"/>
      <c r="DR161" s="56"/>
      <c r="DS161" s="56"/>
      <c r="DT161" s="56"/>
      <c r="DU161" s="56"/>
      <c r="DV161" s="56"/>
      <c r="DW161" s="56"/>
      <c r="DX161" s="56"/>
      <c r="DZ161" s="56"/>
      <c r="EA161" s="56"/>
      <c r="EB161" s="56"/>
      <c r="EC161" s="56"/>
      <c r="ED161" s="56"/>
      <c r="EE161" s="56"/>
      <c r="EF161" s="56"/>
      <c r="EG161" s="56"/>
      <c r="EH161" s="56"/>
      <c r="EJ161" s="56"/>
      <c r="EK161" s="56"/>
      <c r="EL161" s="56"/>
      <c r="EM161" s="56"/>
      <c r="EN161" s="56"/>
      <c r="EO161" s="56"/>
      <c r="EP161" s="56"/>
      <c r="EQ161" s="56"/>
      <c r="ER161" s="56"/>
      <c r="ET161" s="56"/>
      <c r="EU161" s="56"/>
      <c r="EV161" s="56"/>
      <c r="EW161" s="56"/>
      <c r="EX161" s="56"/>
      <c r="EY161" s="56"/>
      <c r="EZ161" s="56"/>
      <c r="FA161" s="56"/>
      <c r="FB161" s="56"/>
      <c r="FD161" s="56"/>
      <c r="FE161" s="56"/>
      <c r="FF161" s="56"/>
      <c r="FG161" s="56"/>
      <c r="FH161" s="56"/>
      <c r="FI161" s="56"/>
      <c r="FJ161" s="56"/>
      <c r="FK161" s="56"/>
      <c r="FL161" s="56"/>
      <c r="FN161" s="56"/>
      <c r="FO161" s="56"/>
      <c r="FP161" s="56"/>
      <c r="FQ161" s="56"/>
      <c r="FR161" s="56"/>
      <c r="FS161" s="56"/>
      <c r="FT161" s="56"/>
      <c r="FU161" s="56"/>
      <c r="FV161" s="56"/>
      <c r="FX161" s="56"/>
      <c r="FY161" s="56"/>
      <c r="FZ161" s="56"/>
      <c r="GA161" s="56"/>
      <c r="GB161" s="56"/>
      <c r="GC161" s="56"/>
      <c r="GD161" s="56"/>
      <c r="GE161" s="56"/>
      <c r="GF161" s="56"/>
      <c r="GH161" s="56"/>
      <c r="GI161" s="56"/>
      <c r="GJ161" s="56"/>
      <c r="GK161" s="56"/>
      <c r="GL161" s="56"/>
      <c r="GM161" s="56"/>
      <c r="GN161" s="56"/>
      <c r="GO161" s="56"/>
      <c r="GP161" s="56"/>
      <c r="GR161" s="56"/>
      <c r="GS161" s="56"/>
      <c r="GT161" s="56"/>
      <c r="GU161" s="56"/>
      <c r="GV161" s="56"/>
      <c r="GW161" s="56"/>
      <c r="GX161" s="56"/>
      <c r="GY161" s="56"/>
      <c r="GZ161" s="56"/>
      <c r="HB161" s="56"/>
      <c r="HC161" s="56"/>
      <c r="HD161" s="56"/>
      <c r="HE161" s="56"/>
      <c r="HF161" s="56"/>
      <c r="HG161" s="56"/>
      <c r="HH161" s="56"/>
      <c r="HI161" s="56"/>
      <c r="HJ161" s="56"/>
      <c r="HL161" s="56"/>
      <c r="HM161" s="56"/>
      <c r="HN161" s="56"/>
      <c r="HO161" s="56"/>
      <c r="HP161" s="56"/>
      <c r="HQ161" s="56"/>
      <c r="HR161" s="56"/>
      <c r="HS161" s="56"/>
      <c r="HT161" s="56"/>
      <c r="HV161" s="56"/>
      <c r="HW161" s="56"/>
      <c r="HX161" s="56"/>
      <c r="HY161" s="56"/>
      <c r="HZ161" s="56"/>
      <c r="IA161" s="56"/>
      <c r="IB161" s="56"/>
      <c r="IC161" s="56"/>
      <c r="ID161" s="56"/>
      <c r="IF161" s="56"/>
      <c r="IG161" s="56"/>
      <c r="IH161" s="56"/>
      <c r="II161" s="56"/>
      <c r="IJ161" s="56"/>
      <c r="IK161" s="56"/>
      <c r="IL161" s="56"/>
      <c r="IM161" s="56"/>
      <c r="IN161" s="56"/>
      <c r="IP161" s="56"/>
      <c r="IQ161" s="56"/>
      <c r="IR161" s="56"/>
      <c r="IS161" s="56"/>
      <c r="IT161" s="56"/>
      <c r="IU161" s="56"/>
    </row>
    <row r="162" spans="1:255" ht="12.75" customHeight="1" thickBot="1" x14ac:dyDescent="0.25">
      <c r="A162" s="221"/>
      <c r="B162" s="106">
        <v>3218.34</v>
      </c>
      <c r="C162" s="85" t="s">
        <v>78</v>
      </c>
      <c r="D162" s="86"/>
      <c r="E162" s="47"/>
      <c r="F162" s="47"/>
      <c r="G162" s="47"/>
      <c r="H162" s="48"/>
      <c r="I162" s="49"/>
      <c r="J162" s="56"/>
      <c r="K162" s="56"/>
      <c r="L162" s="56"/>
      <c r="M162" s="56"/>
      <c r="N162" s="56"/>
      <c r="O162" s="56"/>
      <c r="P162" s="56"/>
      <c r="Q162" s="56"/>
      <c r="R162" s="56"/>
      <c r="T162" s="56"/>
      <c r="U162" s="56"/>
      <c r="V162" s="56"/>
      <c r="W162" s="56"/>
      <c r="X162" s="56"/>
      <c r="Y162" s="56"/>
      <c r="Z162" s="56"/>
      <c r="AA162" s="56"/>
      <c r="AB162" s="56"/>
      <c r="AD162" s="56"/>
      <c r="AE162" s="56"/>
      <c r="AF162" s="56"/>
      <c r="AG162" s="56"/>
      <c r="AH162" s="56"/>
      <c r="AI162" s="56"/>
      <c r="AJ162" s="56"/>
      <c r="AK162" s="56"/>
      <c r="AL162" s="56"/>
      <c r="AN162" s="56"/>
      <c r="AO162" s="56"/>
      <c r="AP162" s="56"/>
      <c r="AQ162" s="56"/>
      <c r="AR162" s="56"/>
      <c r="AS162" s="56"/>
      <c r="AT162" s="56"/>
      <c r="AU162" s="56"/>
      <c r="AV162" s="56"/>
      <c r="AX162" s="56"/>
      <c r="AY162" s="56"/>
      <c r="AZ162" s="56"/>
      <c r="BA162" s="56"/>
      <c r="BB162" s="56"/>
      <c r="BC162" s="56"/>
      <c r="BD162" s="56"/>
      <c r="BE162" s="56"/>
      <c r="BF162" s="56"/>
      <c r="BH162" s="56"/>
      <c r="BI162" s="56"/>
      <c r="BJ162" s="56"/>
      <c r="BK162" s="56"/>
      <c r="BL162" s="56"/>
      <c r="BM162" s="56"/>
      <c r="BN162" s="56"/>
      <c r="BO162" s="56"/>
      <c r="BP162" s="56"/>
      <c r="BR162" s="56"/>
      <c r="BS162" s="56"/>
      <c r="BT162" s="56"/>
      <c r="BU162" s="56"/>
      <c r="BV162" s="56"/>
      <c r="BW162" s="56"/>
      <c r="BX162" s="56"/>
      <c r="BY162" s="56"/>
      <c r="BZ162" s="56"/>
      <c r="CB162" s="56"/>
      <c r="CC162" s="56"/>
      <c r="CD162" s="56"/>
      <c r="CE162" s="56"/>
      <c r="CF162" s="56"/>
      <c r="CG162" s="56"/>
      <c r="CH162" s="56"/>
      <c r="CI162" s="56"/>
      <c r="CJ162" s="56"/>
      <c r="CL162" s="56"/>
      <c r="CM162" s="56"/>
      <c r="CN162" s="56"/>
      <c r="CO162" s="56"/>
      <c r="CP162" s="56"/>
      <c r="CQ162" s="56"/>
      <c r="CR162" s="56"/>
      <c r="CS162" s="56"/>
      <c r="CT162" s="56"/>
      <c r="CV162" s="56"/>
      <c r="CW162" s="56"/>
      <c r="CX162" s="56"/>
      <c r="CY162" s="56"/>
      <c r="CZ162" s="56"/>
      <c r="DA162" s="56"/>
      <c r="DB162" s="56"/>
      <c r="DC162" s="56"/>
      <c r="DD162" s="56"/>
      <c r="DF162" s="56"/>
      <c r="DG162" s="56"/>
      <c r="DH162" s="56"/>
      <c r="DI162" s="56"/>
      <c r="DJ162" s="56"/>
      <c r="DK162" s="56"/>
      <c r="DL162" s="56"/>
      <c r="DM162" s="56"/>
      <c r="DN162" s="56"/>
      <c r="DP162" s="56"/>
      <c r="DQ162" s="56"/>
      <c r="DR162" s="56"/>
      <c r="DS162" s="56"/>
      <c r="DT162" s="56"/>
      <c r="DU162" s="56"/>
      <c r="DV162" s="56"/>
      <c r="DW162" s="56"/>
      <c r="DX162" s="56"/>
      <c r="DZ162" s="56"/>
      <c r="EA162" s="56"/>
      <c r="EB162" s="56"/>
      <c r="EC162" s="56"/>
      <c r="ED162" s="56"/>
      <c r="EE162" s="56"/>
      <c r="EF162" s="56"/>
      <c r="EG162" s="56"/>
      <c r="EH162" s="56"/>
      <c r="EJ162" s="56"/>
      <c r="EK162" s="56"/>
      <c r="EL162" s="56"/>
      <c r="EM162" s="56"/>
      <c r="EN162" s="56"/>
      <c r="EO162" s="56"/>
      <c r="EP162" s="56"/>
      <c r="EQ162" s="56"/>
      <c r="ER162" s="56"/>
      <c r="ET162" s="56"/>
      <c r="EU162" s="56"/>
      <c r="EV162" s="56"/>
      <c r="EW162" s="56"/>
      <c r="EX162" s="56"/>
      <c r="EY162" s="56"/>
      <c r="EZ162" s="56"/>
      <c r="FA162" s="56"/>
      <c r="FB162" s="56"/>
      <c r="FD162" s="56"/>
      <c r="FE162" s="56"/>
      <c r="FF162" s="56"/>
      <c r="FG162" s="56"/>
      <c r="FH162" s="56"/>
      <c r="FI162" s="56"/>
      <c r="FJ162" s="56"/>
      <c r="FK162" s="56"/>
      <c r="FL162" s="56"/>
      <c r="FN162" s="56"/>
      <c r="FO162" s="56"/>
      <c r="FP162" s="56"/>
      <c r="FQ162" s="56"/>
      <c r="FR162" s="56"/>
      <c r="FS162" s="56"/>
      <c r="FT162" s="56"/>
      <c r="FU162" s="56"/>
      <c r="FV162" s="56"/>
      <c r="FX162" s="56"/>
      <c r="FY162" s="56"/>
      <c r="FZ162" s="56"/>
      <c r="GA162" s="56"/>
      <c r="GB162" s="56"/>
      <c r="GC162" s="56"/>
      <c r="GD162" s="56"/>
      <c r="GE162" s="56"/>
      <c r="GF162" s="56"/>
      <c r="GH162" s="56"/>
      <c r="GI162" s="56"/>
      <c r="GJ162" s="56"/>
      <c r="GK162" s="56"/>
      <c r="GL162" s="56"/>
      <c r="GM162" s="56"/>
      <c r="GN162" s="56"/>
      <c r="GO162" s="56"/>
      <c r="GP162" s="56"/>
      <c r="GR162" s="56"/>
      <c r="GS162" s="56"/>
      <c r="GT162" s="56"/>
      <c r="GU162" s="56"/>
      <c r="GV162" s="56"/>
      <c r="GW162" s="56"/>
      <c r="GX162" s="56"/>
      <c r="GY162" s="56"/>
      <c r="GZ162" s="56"/>
      <c r="HB162" s="56"/>
      <c r="HC162" s="56"/>
      <c r="HD162" s="56"/>
      <c r="HE162" s="56"/>
      <c r="HF162" s="56"/>
      <c r="HG162" s="56"/>
      <c r="HH162" s="56"/>
      <c r="HI162" s="56"/>
      <c r="HJ162" s="56"/>
      <c r="HL162" s="56"/>
      <c r="HM162" s="56"/>
      <c r="HN162" s="56"/>
      <c r="HO162" s="56"/>
      <c r="HP162" s="56"/>
      <c r="HQ162" s="56"/>
      <c r="HR162" s="56"/>
      <c r="HS162" s="56"/>
      <c r="HT162" s="56"/>
      <c r="HV162" s="56"/>
      <c r="HW162" s="56"/>
      <c r="HX162" s="56"/>
      <c r="HY162" s="56"/>
      <c r="HZ162" s="56"/>
      <c r="IA162" s="56"/>
      <c r="IB162" s="56"/>
      <c r="IC162" s="56"/>
      <c r="ID162" s="56"/>
      <c r="IF162" s="56"/>
      <c r="IG162" s="56"/>
      <c r="IH162" s="56"/>
      <c r="II162" s="56"/>
      <c r="IJ162" s="56"/>
      <c r="IK162" s="56"/>
      <c r="IL162" s="56"/>
      <c r="IM162" s="56"/>
      <c r="IN162" s="56"/>
      <c r="IP162" s="56"/>
      <c r="IQ162" s="56"/>
      <c r="IR162" s="56"/>
      <c r="IS162" s="56"/>
      <c r="IT162" s="56"/>
      <c r="IU162" s="56"/>
    </row>
    <row r="163" spans="1:255" ht="12.75" customHeight="1" thickBot="1" x14ac:dyDescent="0.25">
      <c r="A163" s="221"/>
      <c r="B163" s="106">
        <v>4080.79</v>
      </c>
      <c r="C163" s="85" t="s">
        <v>79</v>
      </c>
      <c r="D163" s="86"/>
      <c r="E163" s="47"/>
      <c r="F163" s="47"/>
      <c r="G163" s="47"/>
      <c r="H163" s="48"/>
      <c r="I163" s="49"/>
      <c r="J163" s="56"/>
      <c r="K163" s="56"/>
      <c r="L163" s="56"/>
      <c r="M163" s="56"/>
      <c r="N163" s="56"/>
      <c r="O163" s="56"/>
      <c r="P163" s="56"/>
      <c r="Q163" s="56"/>
      <c r="R163" s="56"/>
      <c r="T163" s="56"/>
      <c r="U163" s="56"/>
      <c r="V163" s="56"/>
      <c r="W163" s="56"/>
      <c r="X163" s="56"/>
      <c r="Y163" s="56"/>
      <c r="Z163" s="56"/>
      <c r="AA163" s="56"/>
      <c r="AB163" s="56"/>
      <c r="AD163" s="56"/>
      <c r="AE163" s="56"/>
      <c r="AF163" s="56"/>
      <c r="AG163" s="56"/>
      <c r="AH163" s="56"/>
      <c r="AI163" s="56"/>
      <c r="AJ163" s="56"/>
      <c r="AK163" s="56"/>
      <c r="AL163" s="56"/>
      <c r="AN163" s="56"/>
      <c r="AO163" s="56"/>
      <c r="AP163" s="56"/>
      <c r="AQ163" s="56"/>
      <c r="AR163" s="56"/>
      <c r="AS163" s="56"/>
      <c r="AT163" s="56"/>
      <c r="AU163" s="56"/>
      <c r="AV163" s="56"/>
      <c r="AX163" s="56"/>
      <c r="AY163" s="56"/>
      <c r="AZ163" s="56"/>
      <c r="BA163" s="56"/>
      <c r="BB163" s="56"/>
      <c r="BC163" s="56"/>
      <c r="BD163" s="56"/>
      <c r="BE163" s="56"/>
      <c r="BF163" s="56"/>
      <c r="BH163" s="56"/>
      <c r="BI163" s="56"/>
      <c r="BJ163" s="56"/>
      <c r="BK163" s="56"/>
      <c r="BL163" s="56"/>
      <c r="BM163" s="56"/>
      <c r="BN163" s="56"/>
      <c r="BO163" s="56"/>
      <c r="BP163" s="56"/>
      <c r="BR163" s="56"/>
      <c r="BS163" s="56"/>
      <c r="BT163" s="56"/>
      <c r="BU163" s="56"/>
      <c r="BV163" s="56"/>
      <c r="BW163" s="56"/>
      <c r="BX163" s="56"/>
      <c r="BY163" s="56"/>
      <c r="BZ163" s="56"/>
      <c r="CB163" s="56"/>
      <c r="CC163" s="56"/>
      <c r="CD163" s="56"/>
      <c r="CE163" s="56"/>
      <c r="CF163" s="56"/>
      <c r="CG163" s="56"/>
      <c r="CH163" s="56"/>
      <c r="CI163" s="56"/>
      <c r="CJ163" s="56"/>
      <c r="CL163" s="56"/>
      <c r="CM163" s="56"/>
      <c r="CN163" s="56"/>
      <c r="CO163" s="56"/>
      <c r="CP163" s="56"/>
      <c r="CQ163" s="56"/>
      <c r="CR163" s="56"/>
      <c r="CS163" s="56"/>
      <c r="CT163" s="56"/>
      <c r="CV163" s="56"/>
      <c r="CW163" s="56"/>
      <c r="CX163" s="56"/>
      <c r="CY163" s="56"/>
      <c r="CZ163" s="56"/>
      <c r="DA163" s="56"/>
      <c r="DB163" s="56"/>
      <c r="DC163" s="56"/>
      <c r="DD163" s="56"/>
      <c r="DF163" s="56"/>
      <c r="DG163" s="56"/>
      <c r="DH163" s="56"/>
      <c r="DI163" s="56"/>
      <c r="DJ163" s="56"/>
      <c r="DK163" s="56"/>
      <c r="DL163" s="56"/>
      <c r="DM163" s="56"/>
      <c r="DN163" s="56"/>
      <c r="DP163" s="56"/>
      <c r="DQ163" s="56"/>
      <c r="DR163" s="56"/>
      <c r="DS163" s="56"/>
      <c r="DT163" s="56"/>
      <c r="DU163" s="56"/>
      <c r="DV163" s="56"/>
      <c r="DW163" s="56"/>
      <c r="DX163" s="56"/>
      <c r="DZ163" s="56"/>
      <c r="EA163" s="56"/>
      <c r="EB163" s="56"/>
      <c r="EC163" s="56"/>
      <c r="ED163" s="56"/>
      <c r="EE163" s="56"/>
      <c r="EF163" s="56"/>
      <c r="EG163" s="56"/>
      <c r="EH163" s="56"/>
      <c r="EJ163" s="56"/>
      <c r="EK163" s="56"/>
      <c r="EL163" s="56"/>
      <c r="EM163" s="56"/>
      <c r="EN163" s="56"/>
      <c r="EO163" s="56"/>
      <c r="EP163" s="56"/>
      <c r="EQ163" s="56"/>
      <c r="ER163" s="56"/>
      <c r="ET163" s="56"/>
      <c r="EU163" s="56"/>
      <c r="EV163" s="56"/>
      <c r="EW163" s="56"/>
      <c r="EX163" s="56"/>
      <c r="EY163" s="56"/>
      <c r="EZ163" s="56"/>
      <c r="FA163" s="56"/>
      <c r="FB163" s="56"/>
      <c r="FD163" s="56"/>
      <c r="FE163" s="56"/>
      <c r="FF163" s="56"/>
      <c r="FG163" s="56"/>
      <c r="FH163" s="56"/>
      <c r="FI163" s="56"/>
      <c r="FJ163" s="56"/>
      <c r="FK163" s="56"/>
      <c r="FL163" s="56"/>
      <c r="FN163" s="56"/>
      <c r="FO163" s="56"/>
      <c r="FP163" s="56"/>
      <c r="FQ163" s="56"/>
      <c r="FR163" s="56"/>
      <c r="FS163" s="56"/>
      <c r="FT163" s="56"/>
      <c r="FU163" s="56"/>
      <c r="FV163" s="56"/>
      <c r="FX163" s="56"/>
      <c r="FY163" s="56"/>
      <c r="FZ163" s="56"/>
      <c r="GA163" s="56"/>
      <c r="GB163" s="56"/>
      <c r="GC163" s="56"/>
      <c r="GD163" s="56"/>
      <c r="GE163" s="56"/>
      <c r="GF163" s="56"/>
      <c r="GH163" s="56"/>
      <c r="GI163" s="56"/>
      <c r="GJ163" s="56"/>
      <c r="GK163" s="56"/>
      <c r="GL163" s="56"/>
      <c r="GM163" s="56"/>
      <c r="GN163" s="56"/>
      <c r="GO163" s="56"/>
      <c r="GP163" s="56"/>
      <c r="GR163" s="56"/>
      <c r="GS163" s="56"/>
      <c r="GT163" s="56"/>
      <c r="GU163" s="56"/>
      <c r="GV163" s="56"/>
      <c r="GW163" s="56"/>
      <c r="GX163" s="56"/>
      <c r="GY163" s="56"/>
      <c r="GZ163" s="56"/>
      <c r="HB163" s="56"/>
      <c r="HC163" s="56"/>
      <c r="HD163" s="56"/>
      <c r="HE163" s="56"/>
      <c r="HF163" s="56"/>
      <c r="HG163" s="56"/>
      <c r="HH163" s="56"/>
      <c r="HI163" s="56"/>
      <c r="HJ163" s="56"/>
      <c r="HL163" s="56"/>
      <c r="HM163" s="56"/>
      <c r="HN163" s="56"/>
      <c r="HO163" s="56"/>
      <c r="HP163" s="56"/>
      <c r="HQ163" s="56"/>
      <c r="HR163" s="56"/>
      <c r="HS163" s="56"/>
      <c r="HT163" s="56"/>
      <c r="HV163" s="56"/>
      <c r="HW163" s="56"/>
      <c r="HX163" s="56"/>
      <c r="HY163" s="56"/>
      <c r="HZ163" s="56"/>
      <c r="IA163" s="56"/>
      <c r="IB163" s="56"/>
      <c r="IC163" s="56"/>
      <c r="ID163" s="56"/>
      <c r="IF163" s="56"/>
      <c r="IG163" s="56"/>
      <c r="IH163" s="56"/>
      <c r="II163" s="56"/>
      <c r="IJ163" s="56"/>
      <c r="IK163" s="56"/>
      <c r="IL163" s="56"/>
      <c r="IM163" s="56"/>
      <c r="IN163" s="56"/>
      <c r="IP163" s="56"/>
      <c r="IQ163" s="56"/>
      <c r="IR163" s="56"/>
      <c r="IS163" s="56"/>
      <c r="IT163" s="56"/>
      <c r="IU163" s="56"/>
    </row>
    <row r="164" spans="1:255" ht="12.75" customHeight="1" thickBot="1" x14ac:dyDescent="0.25">
      <c r="A164" s="221"/>
      <c r="B164" s="106">
        <v>3021.49</v>
      </c>
      <c r="C164" s="85" t="s">
        <v>80</v>
      </c>
      <c r="D164" s="86"/>
      <c r="E164" s="47"/>
      <c r="F164" s="47"/>
      <c r="G164" s="47"/>
      <c r="H164" s="48"/>
      <c r="I164" s="49"/>
      <c r="J164" s="56"/>
      <c r="K164" s="56"/>
      <c r="L164" s="56"/>
      <c r="M164" s="56"/>
      <c r="N164" s="56"/>
      <c r="O164" s="56"/>
      <c r="P164" s="56"/>
      <c r="Q164" s="56"/>
      <c r="R164" s="56"/>
      <c r="T164" s="56"/>
      <c r="U164" s="56"/>
      <c r="V164" s="56"/>
      <c r="W164" s="56"/>
      <c r="X164" s="56"/>
      <c r="Y164" s="56"/>
      <c r="Z164" s="56"/>
      <c r="AA164" s="56"/>
      <c r="AB164" s="56"/>
      <c r="AD164" s="56"/>
      <c r="AE164" s="56"/>
      <c r="AF164" s="56"/>
      <c r="AG164" s="56"/>
      <c r="AH164" s="56"/>
      <c r="AI164" s="56"/>
      <c r="AJ164" s="56"/>
      <c r="AK164" s="56"/>
      <c r="AL164" s="56"/>
      <c r="AN164" s="56"/>
      <c r="AO164" s="56"/>
      <c r="AP164" s="56"/>
      <c r="AQ164" s="56"/>
      <c r="AR164" s="56"/>
      <c r="AS164" s="56"/>
      <c r="AT164" s="56"/>
      <c r="AU164" s="56"/>
      <c r="AV164" s="56"/>
      <c r="AX164" s="56"/>
      <c r="AY164" s="56"/>
      <c r="AZ164" s="56"/>
      <c r="BA164" s="56"/>
      <c r="BB164" s="56"/>
      <c r="BC164" s="56"/>
      <c r="BD164" s="56"/>
      <c r="BE164" s="56"/>
      <c r="BF164" s="56"/>
      <c r="BH164" s="56"/>
      <c r="BI164" s="56"/>
      <c r="BJ164" s="56"/>
      <c r="BK164" s="56"/>
      <c r="BL164" s="56"/>
      <c r="BM164" s="56"/>
      <c r="BN164" s="56"/>
      <c r="BO164" s="56"/>
      <c r="BP164" s="56"/>
      <c r="BR164" s="56"/>
      <c r="BS164" s="56"/>
      <c r="BT164" s="56"/>
      <c r="BU164" s="56"/>
      <c r="BV164" s="56"/>
      <c r="BW164" s="56"/>
      <c r="BX164" s="56"/>
      <c r="BY164" s="56"/>
      <c r="BZ164" s="56"/>
      <c r="CB164" s="56"/>
      <c r="CC164" s="56"/>
      <c r="CD164" s="56"/>
      <c r="CE164" s="56"/>
      <c r="CF164" s="56"/>
      <c r="CG164" s="56"/>
      <c r="CH164" s="56"/>
      <c r="CI164" s="56"/>
      <c r="CJ164" s="56"/>
      <c r="CL164" s="56"/>
      <c r="CM164" s="56"/>
      <c r="CN164" s="56"/>
      <c r="CO164" s="56"/>
      <c r="CP164" s="56"/>
      <c r="CQ164" s="56"/>
      <c r="CR164" s="56"/>
      <c r="CS164" s="56"/>
      <c r="CT164" s="56"/>
      <c r="CV164" s="56"/>
      <c r="CW164" s="56"/>
      <c r="CX164" s="56"/>
      <c r="CY164" s="56"/>
      <c r="CZ164" s="56"/>
      <c r="DA164" s="56"/>
      <c r="DB164" s="56"/>
      <c r="DC164" s="56"/>
      <c r="DD164" s="56"/>
      <c r="DF164" s="56"/>
      <c r="DG164" s="56"/>
      <c r="DH164" s="56"/>
      <c r="DI164" s="56"/>
      <c r="DJ164" s="56"/>
      <c r="DK164" s="56"/>
      <c r="DL164" s="56"/>
      <c r="DM164" s="56"/>
      <c r="DN164" s="56"/>
      <c r="DP164" s="56"/>
      <c r="DQ164" s="56"/>
      <c r="DR164" s="56"/>
      <c r="DS164" s="56"/>
      <c r="DT164" s="56"/>
      <c r="DU164" s="56"/>
      <c r="DV164" s="56"/>
      <c r="DW164" s="56"/>
      <c r="DX164" s="56"/>
      <c r="DZ164" s="56"/>
      <c r="EA164" s="56"/>
      <c r="EB164" s="56"/>
      <c r="EC164" s="56"/>
      <c r="ED164" s="56"/>
      <c r="EE164" s="56"/>
      <c r="EF164" s="56"/>
      <c r="EG164" s="56"/>
      <c r="EH164" s="56"/>
      <c r="EJ164" s="56"/>
      <c r="EK164" s="56"/>
      <c r="EL164" s="56"/>
      <c r="EM164" s="56"/>
      <c r="EN164" s="56"/>
      <c r="EO164" s="56"/>
      <c r="EP164" s="56"/>
      <c r="EQ164" s="56"/>
      <c r="ER164" s="56"/>
      <c r="ET164" s="56"/>
      <c r="EU164" s="56"/>
      <c r="EV164" s="56"/>
      <c r="EW164" s="56"/>
      <c r="EX164" s="56"/>
      <c r="EY164" s="56"/>
      <c r="EZ164" s="56"/>
      <c r="FA164" s="56"/>
      <c r="FB164" s="56"/>
      <c r="FD164" s="56"/>
      <c r="FE164" s="56"/>
      <c r="FF164" s="56"/>
      <c r="FG164" s="56"/>
      <c r="FH164" s="56"/>
      <c r="FI164" s="56"/>
      <c r="FJ164" s="56"/>
      <c r="FK164" s="56"/>
      <c r="FL164" s="56"/>
      <c r="FN164" s="56"/>
      <c r="FO164" s="56"/>
      <c r="FP164" s="56"/>
      <c r="FQ164" s="56"/>
      <c r="FR164" s="56"/>
      <c r="FS164" s="56"/>
      <c r="FT164" s="56"/>
      <c r="FU164" s="56"/>
      <c r="FV164" s="56"/>
      <c r="FX164" s="56"/>
      <c r="FY164" s="56"/>
      <c r="FZ164" s="56"/>
      <c r="GA164" s="56"/>
      <c r="GB164" s="56"/>
      <c r="GC164" s="56"/>
      <c r="GD164" s="56"/>
      <c r="GE164" s="56"/>
      <c r="GF164" s="56"/>
      <c r="GH164" s="56"/>
      <c r="GI164" s="56"/>
      <c r="GJ164" s="56"/>
      <c r="GK164" s="56"/>
      <c r="GL164" s="56"/>
      <c r="GM164" s="56"/>
      <c r="GN164" s="56"/>
      <c r="GO164" s="56"/>
      <c r="GP164" s="56"/>
      <c r="GR164" s="56"/>
      <c r="GS164" s="56"/>
      <c r="GT164" s="56"/>
      <c r="GU164" s="56"/>
      <c r="GV164" s="56"/>
      <c r="GW164" s="56"/>
      <c r="GX164" s="56"/>
      <c r="GY164" s="56"/>
      <c r="GZ164" s="56"/>
      <c r="HB164" s="56"/>
      <c r="HC164" s="56"/>
      <c r="HD164" s="56"/>
      <c r="HE164" s="56"/>
      <c r="HF164" s="56"/>
      <c r="HG164" s="56"/>
      <c r="HH164" s="56"/>
      <c r="HI164" s="56"/>
      <c r="HJ164" s="56"/>
      <c r="HL164" s="56"/>
      <c r="HM164" s="56"/>
      <c r="HN164" s="56"/>
      <c r="HO164" s="56"/>
      <c r="HP164" s="56"/>
      <c r="HQ164" s="56"/>
      <c r="HR164" s="56"/>
      <c r="HS164" s="56"/>
      <c r="HT164" s="56"/>
      <c r="HV164" s="56"/>
      <c r="HW164" s="56"/>
      <c r="HX164" s="56"/>
      <c r="HY164" s="56"/>
      <c r="HZ164" s="56"/>
      <c r="IA164" s="56"/>
      <c r="IB164" s="56"/>
      <c r="IC164" s="56"/>
      <c r="ID164" s="56"/>
      <c r="IF164" s="56"/>
      <c r="IG164" s="56"/>
      <c r="IH164" s="56"/>
      <c r="II164" s="56"/>
      <c r="IJ164" s="56"/>
      <c r="IK164" s="56"/>
      <c r="IL164" s="56"/>
      <c r="IM164" s="56"/>
      <c r="IN164" s="56"/>
      <c r="IP164" s="56"/>
      <c r="IQ164" s="56"/>
      <c r="IR164" s="56"/>
      <c r="IS164" s="56"/>
      <c r="IT164" s="56"/>
      <c r="IU164" s="56"/>
    </row>
    <row r="165" spans="1:255" ht="13.5" thickBot="1" x14ac:dyDescent="0.25">
      <c r="A165" s="221"/>
      <c r="B165" s="185"/>
      <c r="C165" s="70" t="s">
        <v>87</v>
      </c>
      <c r="D165" s="163"/>
      <c r="E165" s="53"/>
      <c r="F165" s="53"/>
      <c r="G165" s="53"/>
      <c r="H165" s="153"/>
      <c r="I165" s="49">
        <v>2024.19</v>
      </c>
      <c r="J165" s="56"/>
      <c r="K165" s="56"/>
      <c r="L165" s="56"/>
      <c r="M165" s="56"/>
      <c r="N165" s="56"/>
      <c r="O165" s="56"/>
      <c r="P165" s="56"/>
      <c r="Q165" s="56"/>
      <c r="R165" s="56"/>
      <c r="T165" s="56"/>
      <c r="U165" s="56"/>
      <c r="V165" s="56"/>
      <c r="W165" s="56"/>
      <c r="X165" s="56"/>
      <c r="Y165" s="56"/>
      <c r="Z165" s="56"/>
      <c r="AA165" s="56"/>
      <c r="AB165" s="56"/>
      <c r="AD165" s="56"/>
      <c r="AE165" s="56"/>
      <c r="AF165" s="56"/>
      <c r="AG165" s="56"/>
      <c r="AH165" s="56"/>
      <c r="AI165" s="56"/>
      <c r="AJ165" s="56"/>
      <c r="AK165" s="56"/>
      <c r="AL165" s="56"/>
      <c r="AN165" s="56"/>
      <c r="AO165" s="56"/>
      <c r="AP165" s="56"/>
      <c r="AQ165" s="56"/>
      <c r="AR165" s="56"/>
      <c r="AS165" s="56"/>
      <c r="AT165" s="56"/>
      <c r="AU165" s="56"/>
      <c r="AV165" s="56"/>
      <c r="AX165" s="56"/>
      <c r="AY165" s="56"/>
      <c r="AZ165" s="56"/>
      <c r="BA165" s="56"/>
      <c r="BB165" s="56"/>
      <c r="BC165" s="56"/>
      <c r="BD165" s="56"/>
      <c r="BE165" s="56"/>
      <c r="BF165" s="56"/>
      <c r="BH165" s="56"/>
      <c r="BI165" s="56"/>
      <c r="BJ165" s="56"/>
      <c r="BK165" s="56"/>
      <c r="BL165" s="56"/>
      <c r="BM165" s="56"/>
      <c r="BN165" s="56"/>
      <c r="BO165" s="56"/>
      <c r="BP165" s="56"/>
      <c r="BR165" s="56"/>
      <c r="BS165" s="56"/>
      <c r="BT165" s="56"/>
      <c r="BU165" s="56"/>
      <c r="BV165" s="56"/>
      <c r="BW165" s="56"/>
      <c r="BX165" s="56"/>
      <c r="BY165" s="56"/>
      <c r="BZ165" s="56"/>
      <c r="CB165" s="56"/>
      <c r="CC165" s="56"/>
      <c r="CD165" s="56"/>
      <c r="CE165" s="56"/>
      <c r="CF165" s="56"/>
      <c r="CG165" s="56"/>
      <c r="CH165" s="56"/>
      <c r="CI165" s="56"/>
      <c r="CJ165" s="56"/>
      <c r="CL165" s="56"/>
      <c r="CM165" s="56"/>
      <c r="CN165" s="56"/>
      <c r="CO165" s="56"/>
      <c r="CP165" s="56"/>
      <c r="CQ165" s="56"/>
      <c r="CR165" s="56"/>
      <c r="CS165" s="56"/>
      <c r="CT165" s="56"/>
      <c r="CV165" s="56"/>
      <c r="CW165" s="56"/>
      <c r="CX165" s="56"/>
      <c r="CY165" s="56"/>
      <c r="CZ165" s="56"/>
      <c r="DA165" s="56"/>
      <c r="DB165" s="56"/>
      <c r="DC165" s="56"/>
      <c r="DD165" s="56"/>
      <c r="DF165" s="56"/>
      <c r="DG165" s="56"/>
      <c r="DH165" s="56"/>
      <c r="DI165" s="56"/>
      <c r="DJ165" s="56"/>
      <c r="DK165" s="56"/>
      <c r="DL165" s="56"/>
      <c r="DM165" s="56"/>
      <c r="DN165" s="56"/>
      <c r="DP165" s="56"/>
      <c r="DQ165" s="56"/>
      <c r="DR165" s="56"/>
      <c r="DS165" s="56"/>
      <c r="DT165" s="56"/>
      <c r="DU165" s="56"/>
      <c r="DV165" s="56"/>
      <c r="DW165" s="56"/>
      <c r="DX165" s="56"/>
      <c r="DZ165" s="56"/>
      <c r="EA165" s="56"/>
      <c r="EB165" s="56"/>
      <c r="EC165" s="56"/>
      <c r="ED165" s="56"/>
      <c r="EE165" s="56"/>
      <c r="EF165" s="56"/>
      <c r="EG165" s="56"/>
      <c r="EH165" s="56"/>
      <c r="EJ165" s="56"/>
      <c r="EK165" s="56"/>
      <c r="EL165" s="56"/>
      <c r="EM165" s="56"/>
      <c r="EN165" s="56"/>
      <c r="EO165" s="56"/>
      <c r="EP165" s="56"/>
      <c r="EQ165" s="56"/>
      <c r="ER165" s="56"/>
      <c r="ET165" s="56"/>
      <c r="EU165" s="56"/>
      <c r="EV165" s="56"/>
      <c r="EW165" s="56"/>
      <c r="EX165" s="56"/>
      <c r="EY165" s="56"/>
      <c r="EZ165" s="56"/>
      <c r="FA165" s="56"/>
      <c r="FB165" s="56"/>
      <c r="FD165" s="56"/>
      <c r="FE165" s="56"/>
      <c r="FF165" s="56"/>
      <c r="FG165" s="56"/>
      <c r="FH165" s="56"/>
      <c r="FI165" s="56"/>
      <c r="FJ165" s="56"/>
      <c r="FK165" s="56"/>
      <c r="FL165" s="56"/>
      <c r="FN165" s="56"/>
      <c r="FO165" s="56"/>
      <c r="FP165" s="56"/>
      <c r="FQ165" s="56"/>
      <c r="FR165" s="56"/>
      <c r="FS165" s="56"/>
      <c r="FT165" s="56"/>
      <c r="FU165" s="56"/>
      <c r="FV165" s="56"/>
      <c r="FX165" s="56"/>
      <c r="FY165" s="56"/>
      <c r="FZ165" s="56"/>
      <c r="GA165" s="56"/>
      <c r="GB165" s="56"/>
      <c r="GC165" s="56"/>
      <c r="GD165" s="56"/>
      <c r="GE165" s="56"/>
      <c r="GF165" s="56"/>
      <c r="GH165" s="56"/>
      <c r="GI165" s="56"/>
      <c r="GJ165" s="56"/>
      <c r="GK165" s="56"/>
      <c r="GL165" s="56"/>
      <c r="GM165" s="56"/>
      <c r="GN165" s="56"/>
      <c r="GO165" s="56"/>
      <c r="GP165" s="56"/>
      <c r="GR165" s="56"/>
      <c r="GS165" s="56"/>
      <c r="GT165" s="56"/>
      <c r="GU165" s="56"/>
      <c r="GV165" s="56"/>
      <c r="GW165" s="56"/>
      <c r="GX165" s="56"/>
      <c r="GY165" s="56"/>
      <c r="GZ165" s="56"/>
      <c r="HB165" s="56"/>
      <c r="HC165" s="56"/>
      <c r="HD165" s="56"/>
      <c r="HE165" s="56"/>
      <c r="HF165" s="56"/>
      <c r="HG165" s="56"/>
      <c r="HH165" s="56"/>
      <c r="HI165" s="56"/>
      <c r="HJ165" s="56"/>
      <c r="HL165" s="56"/>
      <c r="HM165" s="56"/>
      <c r="HN165" s="56"/>
      <c r="HO165" s="56"/>
      <c r="HP165" s="56"/>
      <c r="HQ165" s="56"/>
      <c r="HR165" s="56"/>
      <c r="HS165" s="56"/>
      <c r="HT165" s="56"/>
      <c r="HV165" s="56"/>
      <c r="HW165" s="56"/>
      <c r="HX165" s="56"/>
      <c r="HY165" s="56"/>
      <c r="HZ165" s="56"/>
      <c r="IA165" s="56"/>
      <c r="IB165" s="56"/>
      <c r="IC165" s="56"/>
      <c r="ID165" s="56"/>
      <c r="IF165" s="56"/>
      <c r="IG165" s="56"/>
      <c r="IH165" s="56"/>
      <c r="II165" s="56"/>
      <c r="IJ165" s="56"/>
      <c r="IK165" s="56"/>
      <c r="IL165" s="56"/>
      <c r="IM165" s="56"/>
      <c r="IN165" s="56"/>
      <c r="IP165" s="56"/>
      <c r="IQ165" s="56"/>
      <c r="IR165" s="56"/>
      <c r="IS165" s="56"/>
      <c r="IT165" s="56"/>
      <c r="IU165" s="56"/>
    </row>
    <row r="166" spans="1:255" ht="12.75" customHeight="1" thickBot="1" x14ac:dyDescent="0.25">
      <c r="A166" s="221"/>
      <c r="B166" s="18">
        <f>SUM(B153:B165)</f>
        <v>39572.74</v>
      </c>
      <c r="C166" s="17"/>
      <c r="D166" s="18"/>
      <c r="E166" s="19"/>
      <c r="F166" s="17"/>
      <c r="G166" s="17"/>
      <c r="H166" s="18" t="s">
        <v>17</v>
      </c>
      <c r="I166" s="233">
        <f>SUM(I153:I165)</f>
        <v>2024.19</v>
      </c>
      <c r="J166" s="56"/>
      <c r="K166" s="56"/>
      <c r="L166" s="56"/>
      <c r="M166" s="56"/>
      <c r="N166" s="56"/>
      <c r="O166" s="56"/>
      <c r="P166" s="56"/>
      <c r="Q166" s="56"/>
      <c r="R166" s="56"/>
      <c r="T166" s="56"/>
      <c r="U166" s="56"/>
      <c r="V166" s="56"/>
      <c r="W166" s="56"/>
      <c r="X166" s="56"/>
      <c r="Y166" s="56"/>
      <c r="Z166" s="56"/>
      <c r="AA166" s="56"/>
      <c r="AB166" s="56"/>
      <c r="AD166" s="56"/>
      <c r="AE166" s="56"/>
      <c r="AF166" s="56"/>
      <c r="AG166" s="56"/>
      <c r="AH166" s="56"/>
      <c r="AI166" s="56"/>
      <c r="AJ166" s="56"/>
      <c r="AK166" s="56"/>
      <c r="AL166" s="56"/>
      <c r="AN166" s="56"/>
      <c r="AO166" s="56"/>
      <c r="AP166" s="56"/>
      <c r="AQ166" s="56"/>
      <c r="AR166" s="56"/>
      <c r="AS166" s="56"/>
      <c r="AT166" s="56"/>
      <c r="AU166" s="56"/>
      <c r="AV166" s="56"/>
      <c r="AX166" s="56"/>
      <c r="AY166" s="56"/>
      <c r="AZ166" s="56"/>
      <c r="BA166" s="56"/>
      <c r="BB166" s="56"/>
      <c r="BC166" s="56"/>
      <c r="BD166" s="56"/>
      <c r="BE166" s="56"/>
      <c r="BF166" s="56"/>
      <c r="BH166" s="56"/>
      <c r="BI166" s="56"/>
      <c r="BJ166" s="56"/>
      <c r="BK166" s="56"/>
      <c r="BL166" s="56"/>
      <c r="BM166" s="56"/>
      <c r="BN166" s="56"/>
      <c r="BO166" s="56"/>
      <c r="BP166" s="56"/>
      <c r="BR166" s="56"/>
      <c r="BS166" s="56"/>
      <c r="BT166" s="56"/>
      <c r="BU166" s="56"/>
      <c r="BV166" s="56"/>
      <c r="BW166" s="56"/>
      <c r="BX166" s="56"/>
      <c r="BY166" s="56"/>
      <c r="BZ166" s="56"/>
      <c r="CB166" s="56"/>
      <c r="CC166" s="56"/>
      <c r="CD166" s="56"/>
      <c r="CE166" s="56"/>
      <c r="CF166" s="56"/>
      <c r="CG166" s="56"/>
      <c r="CH166" s="56"/>
      <c r="CI166" s="56"/>
      <c r="CJ166" s="56"/>
      <c r="CL166" s="56"/>
      <c r="CM166" s="56"/>
      <c r="CN166" s="56"/>
      <c r="CO166" s="56"/>
      <c r="CP166" s="56"/>
      <c r="CQ166" s="56"/>
      <c r="CR166" s="56"/>
      <c r="CS166" s="56"/>
      <c r="CT166" s="56"/>
      <c r="CV166" s="56"/>
      <c r="CW166" s="56"/>
      <c r="CX166" s="56"/>
      <c r="CY166" s="56"/>
      <c r="CZ166" s="56"/>
      <c r="DA166" s="56"/>
      <c r="DB166" s="56"/>
      <c r="DC166" s="56"/>
      <c r="DD166" s="56"/>
      <c r="DF166" s="56"/>
      <c r="DG166" s="56"/>
      <c r="DH166" s="56"/>
      <c r="DI166" s="56"/>
      <c r="DJ166" s="56"/>
      <c r="DK166" s="56"/>
      <c r="DL166" s="56"/>
      <c r="DM166" s="56"/>
      <c r="DN166" s="56"/>
      <c r="DP166" s="56"/>
      <c r="DQ166" s="56"/>
      <c r="DR166" s="56"/>
      <c r="DS166" s="56"/>
      <c r="DT166" s="56"/>
      <c r="DU166" s="56"/>
      <c r="DV166" s="56"/>
      <c r="DW166" s="56"/>
      <c r="DX166" s="56"/>
      <c r="DZ166" s="56"/>
      <c r="EA166" s="56"/>
      <c r="EB166" s="56"/>
      <c r="EC166" s="56"/>
      <c r="ED166" s="56"/>
      <c r="EE166" s="56"/>
      <c r="EF166" s="56"/>
      <c r="EG166" s="56"/>
      <c r="EH166" s="56"/>
      <c r="EJ166" s="56"/>
      <c r="EK166" s="56"/>
      <c r="EL166" s="56"/>
      <c r="EM166" s="56"/>
      <c r="EN166" s="56"/>
      <c r="EO166" s="56"/>
      <c r="EP166" s="56"/>
      <c r="EQ166" s="56"/>
      <c r="ER166" s="56"/>
      <c r="ET166" s="56"/>
      <c r="EU166" s="56"/>
      <c r="EV166" s="56"/>
      <c r="EW166" s="56"/>
      <c r="EX166" s="56"/>
      <c r="EY166" s="56"/>
      <c r="EZ166" s="56"/>
      <c r="FA166" s="56"/>
      <c r="FB166" s="56"/>
      <c r="FD166" s="56"/>
      <c r="FE166" s="56"/>
      <c r="FF166" s="56"/>
      <c r="FG166" s="56"/>
      <c r="FH166" s="56"/>
      <c r="FI166" s="56"/>
      <c r="FJ166" s="56"/>
      <c r="FK166" s="56"/>
      <c r="FL166" s="56"/>
      <c r="FN166" s="56"/>
      <c r="FO166" s="56"/>
      <c r="FP166" s="56"/>
      <c r="FQ166" s="56"/>
      <c r="FR166" s="56"/>
      <c r="FS166" s="56"/>
      <c r="FT166" s="56"/>
      <c r="FU166" s="56"/>
      <c r="FV166" s="56"/>
      <c r="FX166" s="56"/>
      <c r="FY166" s="56"/>
      <c r="FZ166" s="56"/>
      <c r="GA166" s="56"/>
      <c r="GB166" s="56"/>
      <c r="GC166" s="56"/>
      <c r="GD166" s="56"/>
      <c r="GE166" s="56"/>
      <c r="GF166" s="56"/>
      <c r="GH166" s="56"/>
      <c r="GI166" s="56"/>
      <c r="GJ166" s="56"/>
      <c r="GK166" s="56"/>
      <c r="GL166" s="56"/>
      <c r="GM166" s="56"/>
      <c r="GN166" s="56"/>
      <c r="GO166" s="56"/>
      <c r="GP166" s="56"/>
      <c r="GR166" s="56"/>
      <c r="GS166" s="56"/>
      <c r="GT166" s="56"/>
      <c r="GU166" s="56"/>
      <c r="GV166" s="56"/>
      <c r="GW166" s="56"/>
      <c r="GX166" s="56"/>
      <c r="GY166" s="56"/>
      <c r="GZ166" s="56"/>
      <c r="HB166" s="56"/>
      <c r="HC166" s="56"/>
      <c r="HD166" s="56"/>
      <c r="HE166" s="56"/>
      <c r="HF166" s="56"/>
      <c r="HG166" s="56"/>
      <c r="HH166" s="56"/>
      <c r="HI166" s="56"/>
      <c r="HJ166" s="56"/>
      <c r="HL166" s="56"/>
      <c r="HM166" s="56"/>
      <c r="HN166" s="56"/>
      <c r="HO166" s="56"/>
      <c r="HP166" s="56"/>
      <c r="HQ166" s="56"/>
      <c r="HR166" s="56"/>
      <c r="HS166" s="56"/>
      <c r="HT166" s="56"/>
      <c r="HV166" s="56"/>
      <c r="HW166" s="56"/>
      <c r="HX166" s="56"/>
      <c r="HY166" s="56"/>
      <c r="HZ166" s="56"/>
      <c r="IA166" s="56"/>
      <c r="IB166" s="56"/>
      <c r="IC166" s="56"/>
      <c r="ID166" s="56"/>
      <c r="IF166" s="56"/>
      <c r="IG166" s="56"/>
      <c r="IH166" s="56"/>
      <c r="II166" s="56"/>
      <c r="IJ166" s="56"/>
      <c r="IK166" s="56"/>
      <c r="IL166" s="56"/>
      <c r="IM166" s="56"/>
      <c r="IN166" s="56"/>
      <c r="IP166" s="56"/>
      <c r="IQ166" s="56"/>
      <c r="IR166" s="56"/>
      <c r="IS166" s="56"/>
      <c r="IT166" s="56"/>
      <c r="IU166" s="56"/>
    </row>
    <row r="167" spans="1:255" ht="72.599999999999994" customHeight="1" thickBot="1" x14ac:dyDescent="0.25">
      <c r="A167" s="46" t="s">
        <v>97</v>
      </c>
      <c r="B167" s="114" t="s">
        <v>16</v>
      </c>
      <c r="C167" s="114" t="s">
        <v>5</v>
      </c>
      <c r="D167" s="114" t="s">
        <v>23</v>
      </c>
      <c r="E167" s="118" t="s">
        <v>18</v>
      </c>
      <c r="F167" s="114" t="s">
        <v>19</v>
      </c>
      <c r="G167" s="114" t="s">
        <v>10</v>
      </c>
      <c r="H167" s="114" t="s">
        <v>13</v>
      </c>
      <c r="I167" s="115" t="s">
        <v>12</v>
      </c>
      <c r="J167" s="56"/>
      <c r="K167" s="56"/>
      <c r="L167" s="56"/>
      <c r="M167" s="56"/>
      <c r="N167" s="56"/>
      <c r="O167" s="56"/>
      <c r="P167" s="56"/>
      <c r="Q167" s="56"/>
      <c r="R167" s="56"/>
      <c r="T167" s="56"/>
      <c r="U167" s="56"/>
      <c r="V167" s="56"/>
      <c r="W167" s="56"/>
      <c r="X167" s="56"/>
      <c r="Y167" s="56"/>
      <c r="Z167" s="56"/>
      <c r="AA167" s="56"/>
      <c r="AB167" s="56"/>
      <c r="AD167" s="56"/>
      <c r="AE167" s="56"/>
      <c r="AF167" s="56"/>
      <c r="AG167" s="56"/>
      <c r="AH167" s="56"/>
      <c r="AI167" s="56"/>
      <c r="AJ167" s="56"/>
      <c r="AK167" s="56"/>
      <c r="AL167" s="56"/>
      <c r="AN167" s="56"/>
      <c r="AO167" s="56"/>
      <c r="AP167" s="56"/>
      <c r="AQ167" s="56"/>
      <c r="AR167" s="56"/>
      <c r="AS167" s="56"/>
      <c r="AT167" s="56"/>
      <c r="AU167" s="56"/>
      <c r="AV167" s="56"/>
      <c r="AX167" s="56"/>
      <c r="AY167" s="56"/>
      <c r="AZ167" s="56"/>
      <c r="BA167" s="56"/>
      <c r="BB167" s="56"/>
      <c r="BC167" s="56"/>
      <c r="BD167" s="56"/>
      <c r="BE167" s="56"/>
      <c r="BF167" s="56"/>
      <c r="BH167" s="56"/>
      <c r="BI167" s="56"/>
      <c r="BJ167" s="56"/>
      <c r="BK167" s="56"/>
      <c r="BL167" s="56"/>
      <c r="BM167" s="56"/>
      <c r="BN167" s="56"/>
      <c r="BO167" s="56"/>
      <c r="BP167" s="56"/>
      <c r="BR167" s="56"/>
      <c r="BS167" s="56"/>
      <c r="BT167" s="56"/>
      <c r="BU167" s="56"/>
      <c r="BV167" s="56"/>
      <c r="BW167" s="56"/>
      <c r="BX167" s="56"/>
      <c r="BY167" s="56"/>
      <c r="BZ167" s="56"/>
      <c r="CB167" s="56"/>
      <c r="CC167" s="56"/>
      <c r="CD167" s="56"/>
      <c r="CE167" s="56"/>
      <c r="CF167" s="56"/>
      <c r="CG167" s="56"/>
      <c r="CH167" s="56"/>
      <c r="CI167" s="56"/>
      <c r="CJ167" s="56"/>
      <c r="CL167" s="56"/>
      <c r="CM167" s="56"/>
      <c r="CN167" s="56"/>
      <c r="CO167" s="56"/>
      <c r="CP167" s="56"/>
      <c r="CQ167" s="56"/>
      <c r="CR167" s="56"/>
      <c r="CS167" s="56"/>
      <c r="CT167" s="56"/>
      <c r="CV167" s="56"/>
      <c r="CW167" s="56"/>
      <c r="CX167" s="56"/>
      <c r="CY167" s="56"/>
      <c r="CZ167" s="56"/>
      <c r="DA167" s="56"/>
      <c r="DB167" s="56"/>
      <c r="DC167" s="56"/>
      <c r="DD167" s="56"/>
      <c r="DF167" s="56"/>
      <c r="DG167" s="56"/>
      <c r="DH167" s="56"/>
      <c r="DI167" s="56"/>
      <c r="DJ167" s="56"/>
      <c r="DK167" s="56"/>
      <c r="DL167" s="56"/>
      <c r="DM167" s="56"/>
      <c r="DN167" s="56"/>
      <c r="DP167" s="56"/>
      <c r="DQ167" s="56"/>
      <c r="DR167" s="56"/>
      <c r="DS167" s="56"/>
      <c r="DT167" s="56"/>
      <c r="DU167" s="56"/>
      <c r="DV167" s="56"/>
      <c r="DW167" s="56"/>
      <c r="DX167" s="56"/>
      <c r="DZ167" s="56"/>
      <c r="EA167" s="56"/>
      <c r="EB167" s="56"/>
      <c r="EC167" s="56"/>
      <c r="ED167" s="56"/>
      <c r="EE167" s="56"/>
      <c r="EF167" s="56"/>
      <c r="EG167" s="56"/>
      <c r="EH167" s="56"/>
      <c r="EJ167" s="56"/>
      <c r="EK167" s="56"/>
      <c r="EL167" s="56"/>
      <c r="EM167" s="56"/>
      <c r="EN167" s="56"/>
      <c r="EO167" s="56"/>
      <c r="EP167" s="56"/>
      <c r="EQ167" s="56"/>
      <c r="ER167" s="56"/>
      <c r="ET167" s="56"/>
      <c r="EU167" s="56"/>
      <c r="EV167" s="56"/>
      <c r="EW167" s="56"/>
      <c r="EX167" s="56"/>
      <c r="EY167" s="56"/>
      <c r="EZ167" s="56"/>
      <c r="FA167" s="56"/>
      <c r="FB167" s="56"/>
      <c r="FD167" s="56"/>
      <c r="FE167" s="56"/>
      <c r="FF167" s="56"/>
      <c r="FG167" s="56"/>
      <c r="FH167" s="56"/>
      <c r="FI167" s="56"/>
      <c r="FJ167" s="56"/>
      <c r="FK167" s="56"/>
      <c r="FL167" s="56"/>
      <c r="FN167" s="56"/>
      <c r="FO167" s="56"/>
      <c r="FP167" s="56"/>
      <c r="FQ167" s="56"/>
      <c r="FR167" s="56"/>
      <c r="FS167" s="56"/>
      <c r="FT167" s="56"/>
      <c r="FU167" s="56"/>
      <c r="FV167" s="56"/>
      <c r="FX167" s="56"/>
      <c r="FY167" s="56"/>
      <c r="FZ167" s="56"/>
      <c r="GA167" s="56"/>
      <c r="GB167" s="56"/>
      <c r="GC167" s="56"/>
      <c r="GD167" s="56"/>
      <c r="GE167" s="56"/>
      <c r="GF167" s="56"/>
      <c r="GH167" s="56"/>
      <c r="GI167" s="56"/>
      <c r="GJ167" s="56"/>
      <c r="GK167" s="56"/>
      <c r="GL167" s="56"/>
      <c r="GM167" s="56"/>
      <c r="GN167" s="56"/>
      <c r="GO167" s="56"/>
      <c r="GP167" s="56"/>
      <c r="GR167" s="56"/>
      <c r="GS167" s="56"/>
      <c r="GT167" s="56"/>
      <c r="GU167" s="56"/>
      <c r="GV167" s="56"/>
      <c r="GW167" s="56"/>
      <c r="GX167" s="56"/>
      <c r="GY167" s="56"/>
      <c r="GZ167" s="56"/>
      <c r="HB167" s="56"/>
      <c r="HC167" s="56"/>
      <c r="HD167" s="56"/>
      <c r="HE167" s="56"/>
      <c r="HF167" s="56"/>
      <c r="HG167" s="56"/>
      <c r="HH167" s="56"/>
      <c r="HI167" s="56"/>
      <c r="HJ167" s="56"/>
      <c r="HL167" s="56"/>
      <c r="HM167" s="56"/>
      <c r="HN167" s="56"/>
      <c r="HO167" s="56"/>
      <c r="HP167" s="56"/>
      <c r="HQ167" s="56"/>
      <c r="HR167" s="56"/>
      <c r="HS167" s="56"/>
      <c r="HT167" s="56"/>
      <c r="HV167" s="56"/>
      <c r="HW167" s="56"/>
      <c r="HX167" s="56"/>
      <c r="HY167" s="56"/>
      <c r="HZ167" s="56"/>
      <c r="IA167" s="56"/>
      <c r="IB167" s="56"/>
      <c r="IC167" s="56"/>
      <c r="ID167" s="56"/>
      <c r="IF167" s="56"/>
      <c r="IG167" s="56"/>
      <c r="IH167" s="56"/>
      <c r="II167" s="56"/>
      <c r="IJ167" s="56"/>
      <c r="IK167" s="56"/>
      <c r="IL167" s="56"/>
      <c r="IM167" s="56"/>
      <c r="IN167" s="56"/>
      <c r="IP167" s="56"/>
      <c r="IQ167" s="56"/>
      <c r="IR167" s="56"/>
      <c r="IS167" s="56"/>
      <c r="IT167" s="56"/>
      <c r="IU167" s="56"/>
    </row>
    <row r="168" spans="1:255" ht="39" thickBot="1" x14ac:dyDescent="0.25">
      <c r="A168" s="117" t="s">
        <v>2277</v>
      </c>
      <c r="B168" s="182"/>
      <c r="C168" s="167" t="s">
        <v>87</v>
      </c>
      <c r="D168" s="238"/>
      <c r="E168" s="239"/>
      <c r="F168" s="238"/>
      <c r="G168" s="239"/>
      <c r="H168" s="239"/>
      <c r="I168" s="200">
        <v>45492.99</v>
      </c>
    </row>
    <row r="169" spans="1:255" ht="13.5" thickBot="1" x14ac:dyDescent="0.25">
      <c r="A169" s="46"/>
      <c r="B169" s="76">
        <f>SUM(B168:B168)</f>
        <v>0</v>
      </c>
      <c r="C169" s="75"/>
      <c r="D169" s="76"/>
      <c r="E169" s="77"/>
      <c r="F169" s="75"/>
      <c r="G169" s="75"/>
      <c r="H169" s="76" t="s">
        <v>17</v>
      </c>
      <c r="I169" s="78">
        <f>SUM(I168:I168)</f>
        <v>45492.99</v>
      </c>
    </row>
    <row r="170" spans="1:255" ht="51.75" thickBot="1" x14ac:dyDescent="0.25">
      <c r="A170" s="134" t="s">
        <v>96</v>
      </c>
      <c r="B170" s="114" t="s">
        <v>16</v>
      </c>
      <c r="C170" s="114" t="s">
        <v>5</v>
      </c>
      <c r="D170" s="114" t="s">
        <v>23</v>
      </c>
      <c r="E170" s="279" t="s">
        <v>18</v>
      </c>
      <c r="F170" s="114" t="s">
        <v>19</v>
      </c>
      <c r="G170" s="114" t="s">
        <v>10</v>
      </c>
      <c r="H170" s="114" t="s">
        <v>13</v>
      </c>
      <c r="I170" s="115" t="s">
        <v>12</v>
      </c>
    </row>
    <row r="171" spans="1:255" ht="13.5" thickBot="1" x14ac:dyDescent="0.25">
      <c r="A171" s="206"/>
      <c r="B171" s="185"/>
      <c r="C171" s="70" t="s">
        <v>87</v>
      </c>
      <c r="D171" s="163"/>
      <c r="E171" s="53"/>
      <c r="F171" s="53"/>
      <c r="G171" s="53"/>
      <c r="H171" s="153"/>
      <c r="I171" s="278">
        <v>64262.92</v>
      </c>
    </row>
    <row r="172" spans="1:255" ht="13.5" thickBot="1" x14ac:dyDescent="0.25">
      <c r="A172" s="134"/>
      <c r="B172" s="271"/>
      <c r="C172" s="75"/>
      <c r="D172" s="76"/>
      <c r="E172" s="77"/>
      <c r="F172" s="75"/>
      <c r="G172" s="75"/>
      <c r="H172" s="76"/>
      <c r="I172" s="78">
        <f>SUM(I171)</f>
        <v>64262.92</v>
      </c>
    </row>
    <row r="173" spans="1:255" x14ac:dyDescent="0.2">
      <c r="A173" s="9"/>
      <c r="B173" s="9"/>
      <c r="C173" s="9"/>
      <c r="D173" s="9"/>
      <c r="E173" s="9"/>
      <c r="F173" s="20"/>
      <c r="G173" s="20"/>
      <c r="H173" s="20"/>
      <c r="I173" s="20"/>
    </row>
    <row r="174" spans="1:255" ht="12.75" customHeight="1" x14ac:dyDescent="0.2">
      <c r="A174" s="21" t="s">
        <v>21</v>
      </c>
      <c r="B174" s="22"/>
      <c r="C174" s="23"/>
      <c r="D174" s="4" t="s">
        <v>9</v>
      </c>
      <c r="E174" s="4" t="s">
        <v>6</v>
      </c>
      <c r="F174" s="119" t="s">
        <v>7</v>
      </c>
    </row>
    <row r="175" spans="1:255" ht="12.75" customHeight="1" x14ac:dyDescent="0.2">
      <c r="A175" s="642" t="s">
        <v>15</v>
      </c>
      <c r="B175" s="643"/>
      <c r="C175" s="25"/>
      <c r="D175" s="26">
        <f>B24</f>
        <v>89343.49</v>
      </c>
      <c r="E175" s="26">
        <f>I24</f>
        <v>13931.486000000001</v>
      </c>
      <c r="F175" s="120">
        <f>D175+E175</f>
        <v>103274.97600000001</v>
      </c>
    </row>
    <row r="176" spans="1:255" ht="12.75" customHeight="1" x14ac:dyDescent="0.2">
      <c r="A176" s="642" t="s">
        <v>1067</v>
      </c>
      <c r="B176" s="643"/>
      <c r="C176" s="25"/>
      <c r="D176" s="26">
        <f>B91</f>
        <v>164789.6047</v>
      </c>
      <c r="E176" s="26">
        <f>I91</f>
        <v>32387.784999999996</v>
      </c>
      <c r="F176" s="120">
        <f>D176+E176</f>
        <v>197177.3897</v>
      </c>
    </row>
    <row r="177" spans="1:7" ht="12.75" customHeight="1" x14ac:dyDescent="0.2">
      <c r="A177" s="642" t="s">
        <v>14</v>
      </c>
      <c r="B177" s="643"/>
      <c r="C177" s="25"/>
      <c r="D177" s="26">
        <f>B110</f>
        <v>74403.871800000023</v>
      </c>
      <c r="E177" s="26">
        <f>I110</f>
        <v>926.06</v>
      </c>
      <c r="F177" s="120">
        <f>D177+E177</f>
        <v>75329.93180000002</v>
      </c>
    </row>
    <row r="178" spans="1:7" ht="12.75" customHeight="1" x14ac:dyDescent="0.2">
      <c r="A178" s="642" t="s">
        <v>146</v>
      </c>
      <c r="B178" s="643"/>
      <c r="C178" s="25"/>
      <c r="D178" s="26">
        <f>B126</f>
        <v>95688.719899999996</v>
      </c>
      <c r="E178" s="26">
        <f>I126</f>
        <v>3357.41</v>
      </c>
      <c r="F178" s="120">
        <f>D178+E178</f>
        <v>99046.1299</v>
      </c>
    </row>
    <row r="179" spans="1:7" ht="12.75" customHeight="1" x14ac:dyDescent="0.2">
      <c r="A179" s="642" t="s">
        <v>26</v>
      </c>
      <c r="B179" s="643"/>
      <c r="C179" s="25"/>
      <c r="D179" s="26">
        <f>B166</f>
        <v>39572.74</v>
      </c>
      <c r="E179" s="26">
        <f>I166</f>
        <v>2024.19</v>
      </c>
      <c r="F179" s="120">
        <f>D179+E179</f>
        <v>41596.93</v>
      </c>
      <c r="G179" s="56"/>
    </row>
    <row r="180" spans="1:7" ht="12.75" customHeight="1" x14ac:dyDescent="0.2">
      <c r="A180" s="646" t="s">
        <v>69</v>
      </c>
      <c r="B180" s="647"/>
      <c r="C180" s="245"/>
      <c r="D180" s="246"/>
      <c r="E180" s="246"/>
      <c r="F180" s="242">
        <f>F181+F184+F185+F186+F187+F182+F183</f>
        <v>148844.5355</v>
      </c>
      <c r="G180" s="56"/>
    </row>
    <row r="181" spans="1:7" ht="12.75" customHeight="1" x14ac:dyDescent="0.2">
      <c r="A181" s="644" t="s">
        <v>82</v>
      </c>
      <c r="B181" s="645"/>
      <c r="C181" s="25"/>
      <c r="D181" s="26"/>
      <c r="E181" s="26"/>
      <c r="F181" s="120">
        <f>I140</f>
        <v>1304.8854999999994</v>
      </c>
      <c r="G181" s="56"/>
    </row>
    <row r="182" spans="1:7" ht="58.9" customHeight="1" x14ac:dyDescent="0.2">
      <c r="A182" s="650" t="s">
        <v>2275</v>
      </c>
      <c r="B182" s="651"/>
      <c r="C182" s="25"/>
      <c r="D182" s="26"/>
      <c r="E182" s="26"/>
      <c r="F182" s="120">
        <f>I143</f>
        <v>420.6</v>
      </c>
      <c r="G182" s="56"/>
    </row>
    <row r="183" spans="1:7" ht="60" customHeight="1" x14ac:dyDescent="0.2">
      <c r="A183" s="650" t="s">
        <v>2276</v>
      </c>
      <c r="B183" s="651"/>
      <c r="C183" s="25"/>
      <c r="D183" s="26"/>
      <c r="E183" s="26"/>
      <c r="F183" s="120">
        <f>I146</f>
        <v>2452.7399999999998</v>
      </c>
      <c r="G183" s="56"/>
    </row>
    <row r="184" spans="1:7" ht="12.75" customHeight="1" x14ac:dyDescent="0.2">
      <c r="A184" s="642" t="s">
        <v>2270</v>
      </c>
      <c r="B184" s="643"/>
      <c r="C184" s="25"/>
      <c r="D184" s="26"/>
      <c r="E184" s="26"/>
      <c r="F184" s="120">
        <f>I147</f>
        <v>121404.06</v>
      </c>
      <c r="G184" s="56"/>
    </row>
    <row r="185" spans="1:7" ht="12.75" customHeight="1" x14ac:dyDescent="0.2">
      <c r="A185" s="644" t="s">
        <v>84</v>
      </c>
      <c r="B185" s="645"/>
      <c r="C185" s="25"/>
      <c r="D185" s="26"/>
      <c r="E185" s="26"/>
      <c r="F185" s="120">
        <f>I148</f>
        <v>9010.99</v>
      </c>
      <c r="G185" s="56"/>
    </row>
    <row r="186" spans="1:7" ht="12.75" customHeight="1" x14ac:dyDescent="0.2">
      <c r="A186" s="644" t="s">
        <v>86</v>
      </c>
      <c r="B186" s="645"/>
      <c r="C186" s="25"/>
      <c r="D186" s="26"/>
      <c r="E186" s="26"/>
      <c r="F186" s="120">
        <f>I149</f>
        <v>8220.66</v>
      </c>
      <c r="G186" s="56"/>
    </row>
    <row r="187" spans="1:7" ht="12.75" customHeight="1" x14ac:dyDescent="0.2">
      <c r="A187" s="644" t="s">
        <v>88</v>
      </c>
      <c r="B187" s="645"/>
      <c r="C187" s="25"/>
      <c r="D187" s="26"/>
      <c r="E187" s="26"/>
      <c r="F187" s="120">
        <f>I150</f>
        <v>6030.6</v>
      </c>
      <c r="G187" s="56"/>
    </row>
    <row r="188" spans="1:7" ht="12.75" customHeight="1" x14ac:dyDescent="0.2">
      <c r="A188" s="650" t="s">
        <v>2</v>
      </c>
      <c r="B188" s="651"/>
      <c r="C188" s="25"/>
      <c r="D188" s="26">
        <f>B169</f>
        <v>0</v>
      </c>
      <c r="E188" s="26"/>
      <c r="F188" s="120">
        <f>D188+I169</f>
        <v>45492.99</v>
      </c>
      <c r="G188" s="56"/>
    </row>
    <row r="189" spans="1:7" ht="30" customHeight="1" x14ac:dyDescent="0.2">
      <c r="A189" s="650" t="s">
        <v>96</v>
      </c>
      <c r="B189" s="651"/>
      <c r="C189" s="25"/>
      <c r="D189" s="26"/>
      <c r="E189" s="26"/>
      <c r="F189" s="120">
        <f>I172</f>
        <v>64262.92</v>
      </c>
      <c r="G189" s="56"/>
    </row>
    <row r="190" spans="1:7" ht="12.75" customHeight="1" x14ac:dyDescent="0.2">
      <c r="A190" s="648" t="s">
        <v>22</v>
      </c>
      <c r="B190" s="649"/>
      <c r="C190" s="27"/>
      <c r="D190" s="28">
        <f>SUM(D175:D188)</f>
        <v>463798.4264</v>
      </c>
      <c r="E190" s="28">
        <f>SUM(E175:E179)</f>
        <v>52626.930999999997</v>
      </c>
      <c r="F190" s="121">
        <f>F175+F176+F177+F178+F179+F180+F188+F189</f>
        <v>775025.80290000013</v>
      </c>
      <c r="G190" s="56"/>
    </row>
  </sheetData>
  <autoFilter ref="A5:I166"/>
  <mergeCells count="64">
    <mergeCell ref="A186:B186"/>
    <mergeCell ref="A181:B181"/>
    <mergeCell ref="B21:B22"/>
    <mergeCell ref="D21:D22"/>
    <mergeCell ref="A80:A89"/>
    <mergeCell ref="C79:C89"/>
    <mergeCell ref="D80:D89"/>
    <mergeCell ref="B79:B89"/>
    <mergeCell ref="A178:B178"/>
    <mergeCell ref="A180:B180"/>
    <mergeCell ref="A190:B190"/>
    <mergeCell ref="A188:B188"/>
    <mergeCell ref="A175:B175"/>
    <mergeCell ref="A187:B187"/>
    <mergeCell ref="A189:B189"/>
    <mergeCell ref="A177:B177"/>
    <mergeCell ref="A184:B184"/>
    <mergeCell ref="A185:B185"/>
    <mergeCell ref="A182:B182"/>
    <mergeCell ref="A183:B183"/>
    <mergeCell ref="A176:B176"/>
    <mergeCell ref="A179:B179"/>
    <mergeCell ref="C67:C78"/>
    <mergeCell ref="D67:D69"/>
    <mergeCell ref="B120:B121"/>
    <mergeCell ref="A141:A143"/>
    <mergeCell ref="A128:A140"/>
    <mergeCell ref="A144:A146"/>
    <mergeCell ref="C120:C121"/>
    <mergeCell ref="D120:D121"/>
    <mergeCell ref="A120:A121"/>
    <mergeCell ref="A70:A78"/>
    <mergeCell ref="D70:D78"/>
    <mergeCell ref="A67:A69"/>
    <mergeCell ref="A43:A66"/>
    <mergeCell ref="B67:B78"/>
    <mergeCell ref="A106:A108"/>
    <mergeCell ref="C42:C66"/>
    <mergeCell ref="D37:D38"/>
    <mergeCell ref="C30:C36"/>
    <mergeCell ref="B30:B36"/>
    <mergeCell ref="B37:B38"/>
    <mergeCell ref="D43:D66"/>
    <mergeCell ref="D30:D36"/>
    <mergeCell ref="B17:B20"/>
    <mergeCell ref="A17:A18"/>
    <mergeCell ref="C17:C18"/>
    <mergeCell ref="B42:B66"/>
    <mergeCell ref="A30:A36"/>
    <mergeCell ref="A37:A38"/>
    <mergeCell ref="C37:C38"/>
    <mergeCell ref="A21:A22"/>
    <mergeCell ref="C19:C20"/>
    <mergeCell ref="C21:C22"/>
    <mergeCell ref="G1:H1"/>
    <mergeCell ref="A1:B1"/>
    <mergeCell ref="G2:H2"/>
    <mergeCell ref="A9:A10"/>
    <mergeCell ref="A19:A20"/>
    <mergeCell ref="D19:D20"/>
    <mergeCell ref="D9:D10"/>
    <mergeCell ref="D17:D18"/>
    <mergeCell ref="B9:B10"/>
    <mergeCell ref="C9:C10"/>
  </mergeCells>
  <phoneticPr fontId="0" type="noConversion"/>
  <pageMargins left="0" right="0" top="0.19685039370078741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64"/>
  <dimension ref="A1:IU248"/>
  <sheetViews>
    <sheetView topLeftCell="A231" zoomScaleNormal="100" workbookViewId="0">
      <selection activeCell="B152" sqref="B152"/>
    </sheetView>
  </sheetViews>
  <sheetFormatPr defaultRowHeight="12.75" customHeight="1" x14ac:dyDescent="0.2"/>
  <cols>
    <col min="1" max="1" width="27.28515625" customWidth="1"/>
    <col min="2" max="2" width="12.28515625" customWidth="1"/>
    <col min="3" max="3" width="12.85546875" customWidth="1"/>
    <col min="4" max="4" width="13.140625" customWidth="1"/>
    <col min="5" max="5" width="26.140625" customWidth="1"/>
    <col min="6" max="6" width="13.28515625" customWidth="1"/>
    <col min="7" max="7" width="9" customWidth="1"/>
    <col min="8" max="8" width="12.28515625" customWidth="1"/>
    <col min="9" max="9" width="13.7109375" customWidth="1"/>
  </cols>
  <sheetData>
    <row r="1" spans="1:9" ht="12.75" customHeight="1" x14ac:dyDescent="0.2">
      <c r="A1" s="708" t="s">
        <v>85</v>
      </c>
      <c r="B1" s="70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3262.5</v>
      </c>
      <c r="E2" s="5">
        <v>1048141.93</v>
      </c>
      <c r="F2" s="6">
        <v>1044090.38</v>
      </c>
      <c r="G2" s="640">
        <f>E2-F2</f>
        <v>4051.5500000000466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50</v>
      </c>
      <c r="E3" s="1" t="s">
        <v>61</v>
      </c>
      <c r="F3" s="1"/>
      <c r="G3" s="1"/>
      <c r="H3" s="1" t="s">
        <v>25</v>
      </c>
      <c r="I3" s="8">
        <f>F2-F248</f>
        <v>-430846.51894799981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51.75" thickBot="1" x14ac:dyDescent="0.25">
      <c r="A5" s="204" t="s">
        <v>94</v>
      </c>
      <c r="B5" s="87" t="s">
        <v>16</v>
      </c>
      <c r="C5" s="87" t="s">
        <v>5</v>
      </c>
      <c r="D5" s="87" t="s">
        <v>23</v>
      </c>
      <c r="E5" s="88" t="s">
        <v>18</v>
      </c>
      <c r="F5" s="87" t="s">
        <v>19</v>
      </c>
      <c r="G5" s="87" t="s">
        <v>10</v>
      </c>
      <c r="H5" s="87" t="s">
        <v>13</v>
      </c>
      <c r="I5" s="115" t="s">
        <v>12</v>
      </c>
    </row>
    <row r="6" spans="1:9" ht="12.75" customHeight="1" x14ac:dyDescent="0.2">
      <c r="A6" s="622" t="s">
        <v>126</v>
      </c>
      <c r="B6" s="625">
        <v>7080.3977480000003</v>
      </c>
      <c r="C6" s="625" t="s">
        <v>66</v>
      </c>
      <c r="D6" s="627" t="s">
        <v>193</v>
      </c>
      <c r="E6" s="37" t="s">
        <v>123</v>
      </c>
      <c r="F6" s="37" t="s">
        <v>110</v>
      </c>
      <c r="G6" s="37">
        <v>1.04</v>
      </c>
      <c r="H6" s="38">
        <v>197.09</v>
      </c>
      <c r="I6" s="39">
        <f>G6*H6</f>
        <v>204.9736</v>
      </c>
    </row>
    <row r="7" spans="1:9" ht="12.75" customHeight="1" thickBot="1" x14ac:dyDescent="0.25">
      <c r="A7" s="624"/>
      <c r="B7" s="626"/>
      <c r="C7" s="626"/>
      <c r="D7" s="629"/>
      <c r="E7" s="40" t="s">
        <v>124</v>
      </c>
      <c r="F7" s="40" t="s">
        <v>100</v>
      </c>
      <c r="G7" s="40">
        <v>0.05</v>
      </c>
      <c r="H7" s="41">
        <v>116</v>
      </c>
      <c r="I7" s="42">
        <f>G7*H7</f>
        <v>5.8000000000000007</v>
      </c>
    </row>
    <row r="8" spans="1:9" ht="12.75" customHeight="1" x14ac:dyDescent="0.2">
      <c r="A8" s="263"/>
      <c r="B8" s="13">
        <v>7695.1</v>
      </c>
      <c r="C8" s="13" t="s">
        <v>67</v>
      </c>
      <c r="D8" s="265"/>
      <c r="E8" s="15"/>
      <c r="F8" s="15"/>
      <c r="G8" s="15"/>
      <c r="H8" s="16"/>
      <c r="I8" s="43">
        <f t="shared" ref="I8:I53" si="0">G8*H8</f>
        <v>0</v>
      </c>
    </row>
    <row r="9" spans="1:9" ht="12.75" customHeight="1" thickBot="1" x14ac:dyDescent="0.25">
      <c r="A9" s="308"/>
      <c r="B9" s="71">
        <v>10725.25</v>
      </c>
      <c r="C9" s="71" t="s">
        <v>70</v>
      </c>
      <c r="D9" s="309"/>
      <c r="E9" s="73"/>
      <c r="F9" s="73"/>
      <c r="G9" s="73"/>
      <c r="H9" s="74"/>
      <c r="I9" s="201">
        <f t="shared" si="0"/>
        <v>0</v>
      </c>
    </row>
    <row r="10" spans="1:9" ht="13.5" thickBot="1" x14ac:dyDescent="0.25">
      <c r="A10" s="46" t="s">
        <v>768</v>
      </c>
      <c r="B10" s="85">
        <v>9150.2900000000009</v>
      </c>
      <c r="C10" s="85" t="s">
        <v>72</v>
      </c>
      <c r="D10" s="393"/>
      <c r="E10" s="47" t="s">
        <v>763</v>
      </c>
      <c r="F10" s="47" t="s">
        <v>100</v>
      </c>
      <c r="G10" s="47">
        <v>3</v>
      </c>
      <c r="H10" s="48">
        <v>175</v>
      </c>
      <c r="I10" s="49">
        <f t="shared" si="0"/>
        <v>525</v>
      </c>
    </row>
    <row r="11" spans="1:9" ht="12.75" customHeight="1" thickBot="1" x14ac:dyDescent="0.25">
      <c r="A11" s="260"/>
      <c r="B11" s="33">
        <v>8308.09</v>
      </c>
      <c r="C11" s="85" t="s">
        <v>73</v>
      </c>
      <c r="D11" s="306"/>
      <c r="E11" s="35"/>
      <c r="F11" s="35"/>
      <c r="G11" s="35"/>
      <c r="H11" s="36"/>
      <c r="I11" s="157">
        <f t="shared" si="0"/>
        <v>0</v>
      </c>
    </row>
    <row r="12" spans="1:9" ht="13.5" thickBot="1" x14ac:dyDescent="0.25">
      <c r="A12" s="11"/>
      <c r="B12" s="13">
        <v>9884.75</v>
      </c>
      <c r="C12" s="85" t="s">
        <v>74</v>
      </c>
      <c r="D12" s="57"/>
      <c r="E12" s="15"/>
      <c r="F12" s="15"/>
      <c r="G12" s="15"/>
      <c r="H12" s="16"/>
      <c r="I12" s="43">
        <f t="shared" si="0"/>
        <v>0</v>
      </c>
    </row>
    <row r="13" spans="1:9" ht="12.75" customHeight="1" thickBot="1" x14ac:dyDescent="0.25">
      <c r="A13" s="263"/>
      <c r="B13" s="13">
        <v>5850.32</v>
      </c>
      <c r="C13" s="85" t="s">
        <v>75</v>
      </c>
      <c r="D13" s="268"/>
      <c r="E13" s="15"/>
      <c r="F13" s="15"/>
      <c r="G13" s="15"/>
      <c r="H13" s="16"/>
      <c r="I13" s="43">
        <f t="shared" si="0"/>
        <v>0</v>
      </c>
    </row>
    <row r="14" spans="1:9" ht="12.75" customHeight="1" thickBot="1" x14ac:dyDescent="0.25">
      <c r="A14" s="263"/>
      <c r="B14" s="13">
        <v>8226.4</v>
      </c>
      <c r="C14" s="85" t="s">
        <v>76</v>
      </c>
      <c r="D14" s="268"/>
      <c r="E14" s="15"/>
      <c r="F14" s="15"/>
      <c r="G14" s="15"/>
      <c r="H14" s="16"/>
      <c r="I14" s="43">
        <f t="shared" si="0"/>
        <v>0</v>
      </c>
    </row>
    <row r="15" spans="1:9" ht="13.5" thickBot="1" x14ac:dyDescent="0.25">
      <c r="A15" s="11"/>
      <c r="B15" s="13">
        <v>8207.31</v>
      </c>
      <c r="C15" s="85" t="s">
        <v>77</v>
      </c>
      <c r="D15" s="264"/>
      <c r="E15" s="15"/>
      <c r="F15" s="15"/>
      <c r="G15" s="15"/>
      <c r="H15" s="16"/>
      <c r="I15" s="43">
        <f t="shared" si="0"/>
        <v>0</v>
      </c>
    </row>
    <row r="16" spans="1:9" ht="12.75" customHeight="1" thickBot="1" x14ac:dyDescent="0.25">
      <c r="A16" s="308"/>
      <c r="B16" s="71">
        <v>12167.78</v>
      </c>
      <c r="C16" s="154" t="s">
        <v>78</v>
      </c>
      <c r="D16" s="318"/>
      <c r="E16" s="73"/>
      <c r="F16" s="73"/>
      <c r="G16" s="73"/>
      <c r="H16" s="74"/>
      <c r="I16" s="201">
        <f t="shared" si="0"/>
        <v>0</v>
      </c>
    </row>
    <row r="17" spans="1:9" ht="12.75" customHeight="1" x14ac:dyDescent="0.2">
      <c r="A17" s="622" t="s">
        <v>126</v>
      </c>
      <c r="B17" s="625">
        <v>9983.1200000000008</v>
      </c>
      <c r="C17" s="625" t="s">
        <v>79</v>
      </c>
      <c r="D17" s="658" t="s">
        <v>1135</v>
      </c>
      <c r="E17" s="37" t="s">
        <v>123</v>
      </c>
      <c r="F17" s="37" t="s">
        <v>110</v>
      </c>
      <c r="G17" s="37">
        <v>2.08</v>
      </c>
      <c r="H17" s="38">
        <v>299.95</v>
      </c>
      <c r="I17" s="39">
        <f t="shared" si="0"/>
        <v>623.89599999999996</v>
      </c>
    </row>
    <row r="18" spans="1:9" ht="12.75" customHeight="1" thickBot="1" x14ac:dyDescent="0.25">
      <c r="A18" s="624"/>
      <c r="B18" s="626"/>
      <c r="C18" s="626"/>
      <c r="D18" s="659"/>
      <c r="E18" s="40" t="s">
        <v>124</v>
      </c>
      <c r="F18" s="40" t="s">
        <v>100</v>
      </c>
      <c r="G18" s="40">
        <v>0.1</v>
      </c>
      <c r="H18" s="41">
        <v>100</v>
      </c>
      <c r="I18" s="42">
        <f t="shared" si="0"/>
        <v>10</v>
      </c>
    </row>
    <row r="19" spans="1:9" x14ac:dyDescent="0.2">
      <c r="A19" s="622" t="s">
        <v>324</v>
      </c>
      <c r="B19" s="625">
        <v>10088.91</v>
      </c>
      <c r="C19" s="625" t="s">
        <v>80</v>
      </c>
      <c r="D19" s="658"/>
      <c r="E19" s="37" t="s">
        <v>248</v>
      </c>
      <c r="F19" s="37" t="s">
        <v>233</v>
      </c>
      <c r="G19" s="37">
        <v>1</v>
      </c>
      <c r="H19" s="38">
        <v>365</v>
      </c>
      <c r="I19" s="39">
        <f t="shared" si="0"/>
        <v>365</v>
      </c>
    </row>
    <row r="20" spans="1:9" ht="12.75" customHeight="1" x14ac:dyDescent="0.2">
      <c r="A20" s="623"/>
      <c r="B20" s="632"/>
      <c r="C20" s="632"/>
      <c r="D20" s="660"/>
      <c r="E20" s="15" t="s">
        <v>833</v>
      </c>
      <c r="F20" s="15" t="s">
        <v>99</v>
      </c>
      <c r="G20" s="15">
        <v>1</v>
      </c>
      <c r="H20" s="16">
        <v>332</v>
      </c>
      <c r="I20" s="43">
        <f t="shared" si="0"/>
        <v>332</v>
      </c>
    </row>
    <row r="21" spans="1:9" ht="12.75" customHeight="1" x14ac:dyDescent="0.2">
      <c r="A21" s="623"/>
      <c r="B21" s="632"/>
      <c r="C21" s="632"/>
      <c r="D21" s="660"/>
      <c r="E21" s="15" t="s">
        <v>2156</v>
      </c>
      <c r="F21" s="15" t="s">
        <v>349</v>
      </c>
      <c r="G21" s="15">
        <v>2</v>
      </c>
      <c r="H21" s="16">
        <v>1260</v>
      </c>
      <c r="I21" s="43">
        <f t="shared" si="0"/>
        <v>2520</v>
      </c>
    </row>
    <row r="22" spans="1:9" ht="12.75" customHeight="1" x14ac:dyDescent="0.2">
      <c r="A22" s="623"/>
      <c r="B22" s="632"/>
      <c r="C22" s="632"/>
      <c r="D22" s="660"/>
      <c r="E22" s="15" t="s">
        <v>2211</v>
      </c>
      <c r="F22" s="15" t="s">
        <v>349</v>
      </c>
      <c r="G22" s="15">
        <v>2</v>
      </c>
      <c r="H22" s="16">
        <v>1260</v>
      </c>
      <c r="I22" s="43">
        <f t="shared" si="0"/>
        <v>2520</v>
      </c>
    </row>
    <row r="23" spans="1:9" ht="12.75" customHeight="1" x14ac:dyDescent="0.2">
      <c r="A23" s="623"/>
      <c r="B23" s="632"/>
      <c r="C23" s="632"/>
      <c r="D23" s="660"/>
      <c r="E23" s="15" t="s">
        <v>252</v>
      </c>
      <c r="F23" s="15" t="s">
        <v>99</v>
      </c>
      <c r="G23" s="15">
        <v>10</v>
      </c>
      <c r="H23" s="16">
        <v>45</v>
      </c>
      <c r="I23" s="43">
        <f t="shared" si="0"/>
        <v>450</v>
      </c>
    </row>
    <row r="24" spans="1:9" ht="12.75" customHeight="1" x14ac:dyDescent="0.2">
      <c r="A24" s="623"/>
      <c r="B24" s="632"/>
      <c r="C24" s="632"/>
      <c r="D24" s="660"/>
      <c r="E24" s="15" t="s">
        <v>2212</v>
      </c>
      <c r="F24" s="15" t="s">
        <v>99</v>
      </c>
      <c r="G24" s="15">
        <v>7</v>
      </c>
      <c r="H24" s="16">
        <v>56</v>
      </c>
      <c r="I24" s="43">
        <f t="shared" si="0"/>
        <v>392</v>
      </c>
    </row>
    <row r="25" spans="1:9" ht="12.75" customHeight="1" x14ac:dyDescent="0.2">
      <c r="A25" s="623"/>
      <c r="B25" s="632"/>
      <c r="C25" s="632"/>
      <c r="D25" s="660"/>
      <c r="E25" s="15" t="s">
        <v>2213</v>
      </c>
      <c r="F25" s="15" t="s">
        <v>99</v>
      </c>
      <c r="G25" s="15">
        <v>9</v>
      </c>
      <c r="H25" s="16">
        <v>140</v>
      </c>
      <c r="I25" s="43">
        <f t="shared" si="0"/>
        <v>1260</v>
      </c>
    </row>
    <row r="26" spans="1:9" ht="12.75" customHeight="1" x14ac:dyDescent="0.2">
      <c r="A26" s="623"/>
      <c r="B26" s="632"/>
      <c r="C26" s="632"/>
      <c r="D26" s="660"/>
      <c r="E26" s="15" t="s">
        <v>1433</v>
      </c>
      <c r="F26" s="15" t="s">
        <v>99</v>
      </c>
      <c r="G26" s="15">
        <v>3</v>
      </c>
      <c r="H26" s="16">
        <v>73</v>
      </c>
      <c r="I26" s="43">
        <f t="shared" si="0"/>
        <v>219</v>
      </c>
    </row>
    <row r="27" spans="1:9" ht="12.75" customHeight="1" x14ac:dyDescent="0.2">
      <c r="A27" s="623"/>
      <c r="B27" s="632"/>
      <c r="C27" s="632"/>
      <c r="D27" s="660"/>
      <c r="E27" s="15" t="s">
        <v>247</v>
      </c>
      <c r="F27" s="15" t="s">
        <v>99</v>
      </c>
      <c r="G27" s="15">
        <v>1</v>
      </c>
      <c r="H27" s="16">
        <v>350</v>
      </c>
      <c r="I27" s="43">
        <f t="shared" si="0"/>
        <v>350</v>
      </c>
    </row>
    <row r="28" spans="1:9" ht="12.75" customHeight="1" x14ac:dyDescent="0.2">
      <c r="A28" s="623"/>
      <c r="B28" s="632"/>
      <c r="C28" s="632"/>
      <c r="D28" s="660"/>
      <c r="E28" s="15" t="s">
        <v>256</v>
      </c>
      <c r="F28" s="15" t="s">
        <v>100</v>
      </c>
      <c r="G28" s="15">
        <v>4</v>
      </c>
      <c r="H28" s="16">
        <v>68.569999999999993</v>
      </c>
      <c r="I28" s="43">
        <f t="shared" si="0"/>
        <v>274.27999999999997</v>
      </c>
    </row>
    <row r="29" spans="1:9" ht="12.75" customHeight="1" x14ac:dyDescent="0.2">
      <c r="A29" s="623"/>
      <c r="B29" s="632"/>
      <c r="C29" s="632"/>
      <c r="D29" s="660"/>
      <c r="E29" s="15" t="s">
        <v>879</v>
      </c>
      <c r="F29" s="15" t="s">
        <v>99</v>
      </c>
      <c r="G29" s="15">
        <v>5</v>
      </c>
      <c r="H29" s="16">
        <v>18</v>
      </c>
      <c r="I29" s="43">
        <f t="shared" si="0"/>
        <v>90</v>
      </c>
    </row>
    <row r="30" spans="1:9" ht="12.75" customHeight="1" x14ac:dyDescent="0.2">
      <c r="A30" s="623"/>
      <c r="B30" s="632"/>
      <c r="C30" s="632"/>
      <c r="D30" s="660"/>
      <c r="E30" s="15" t="s">
        <v>1949</v>
      </c>
      <c r="F30" s="15" t="s">
        <v>99</v>
      </c>
      <c r="G30" s="15">
        <v>4</v>
      </c>
      <c r="H30" s="16">
        <v>55</v>
      </c>
      <c r="I30" s="43">
        <f t="shared" si="0"/>
        <v>220</v>
      </c>
    </row>
    <row r="31" spans="1:9" ht="12.75" customHeight="1" x14ac:dyDescent="0.2">
      <c r="A31" s="623"/>
      <c r="B31" s="632"/>
      <c r="C31" s="632"/>
      <c r="D31" s="660"/>
      <c r="E31" s="15" t="s">
        <v>123</v>
      </c>
      <c r="F31" s="15" t="s">
        <v>110</v>
      </c>
      <c r="G31" s="15">
        <v>22.8</v>
      </c>
      <c r="H31" s="16">
        <v>258.05</v>
      </c>
      <c r="I31" s="43">
        <f t="shared" si="0"/>
        <v>5883.5400000000009</v>
      </c>
    </row>
    <row r="32" spans="1:9" ht="12.75" customHeight="1" x14ac:dyDescent="0.2">
      <c r="A32" s="623"/>
      <c r="B32" s="632"/>
      <c r="C32" s="632"/>
      <c r="D32" s="660"/>
      <c r="E32" s="15" t="s">
        <v>926</v>
      </c>
      <c r="F32" s="15" t="s">
        <v>99</v>
      </c>
      <c r="G32" s="15">
        <v>8</v>
      </c>
      <c r="H32" s="16">
        <v>90</v>
      </c>
      <c r="I32" s="43">
        <f t="shared" si="0"/>
        <v>720</v>
      </c>
    </row>
    <row r="33" spans="1:9" ht="12.75" customHeight="1" x14ac:dyDescent="0.2">
      <c r="A33" s="623"/>
      <c r="B33" s="632"/>
      <c r="C33" s="632"/>
      <c r="D33" s="660"/>
      <c r="E33" s="15" t="s">
        <v>1428</v>
      </c>
      <c r="F33" s="15" t="s">
        <v>99</v>
      </c>
      <c r="G33" s="15">
        <v>4</v>
      </c>
      <c r="H33" s="16">
        <v>52</v>
      </c>
      <c r="I33" s="43">
        <f t="shared" si="0"/>
        <v>208</v>
      </c>
    </row>
    <row r="34" spans="1:9" ht="12.75" customHeight="1" x14ac:dyDescent="0.2">
      <c r="A34" s="623"/>
      <c r="B34" s="632"/>
      <c r="C34" s="632"/>
      <c r="D34" s="660"/>
      <c r="E34" s="15" t="s">
        <v>2214</v>
      </c>
      <c r="F34" s="15" t="s">
        <v>99</v>
      </c>
      <c r="G34" s="15">
        <v>2</v>
      </c>
      <c r="H34" s="16">
        <v>76</v>
      </c>
      <c r="I34" s="43">
        <f t="shared" si="0"/>
        <v>152</v>
      </c>
    </row>
    <row r="35" spans="1:9" ht="12.75" customHeight="1" x14ac:dyDescent="0.2">
      <c r="A35" s="623"/>
      <c r="B35" s="632"/>
      <c r="C35" s="632"/>
      <c r="D35" s="660"/>
      <c r="E35" s="15" t="s">
        <v>1441</v>
      </c>
      <c r="F35" s="15" t="s">
        <v>99</v>
      </c>
      <c r="G35" s="15">
        <v>1</v>
      </c>
      <c r="H35" s="16">
        <v>33</v>
      </c>
      <c r="I35" s="43">
        <f t="shared" si="0"/>
        <v>33</v>
      </c>
    </row>
    <row r="36" spans="1:9" ht="12.75" customHeight="1" x14ac:dyDescent="0.2">
      <c r="A36" s="623"/>
      <c r="B36" s="632"/>
      <c r="C36" s="632"/>
      <c r="D36" s="660"/>
      <c r="E36" s="15" t="s">
        <v>1386</v>
      </c>
      <c r="F36" s="15" t="s">
        <v>99</v>
      </c>
      <c r="G36" s="15">
        <v>3</v>
      </c>
      <c r="H36" s="16">
        <v>40</v>
      </c>
      <c r="I36" s="43">
        <f t="shared" si="0"/>
        <v>120</v>
      </c>
    </row>
    <row r="37" spans="1:9" ht="12.75" customHeight="1" x14ac:dyDescent="0.2">
      <c r="A37" s="623"/>
      <c r="B37" s="632"/>
      <c r="C37" s="632"/>
      <c r="D37" s="660"/>
      <c r="E37" s="15" t="s">
        <v>2215</v>
      </c>
      <c r="F37" s="15" t="s">
        <v>258</v>
      </c>
      <c r="G37" s="15">
        <v>1</v>
      </c>
      <c r="H37" s="16">
        <v>1730</v>
      </c>
      <c r="I37" s="43">
        <f t="shared" si="0"/>
        <v>1730</v>
      </c>
    </row>
    <row r="38" spans="1:9" ht="12.75" customHeight="1" x14ac:dyDescent="0.2">
      <c r="A38" s="623"/>
      <c r="B38" s="632"/>
      <c r="C38" s="632"/>
      <c r="D38" s="660"/>
      <c r="E38" s="15" t="s">
        <v>260</v>
      </c>
      <c r="F38" s="15" t="s">
        <v>99</v>
      </c>
      <c r="G38" s="15">
        <v>2</v>
      </c>
      <c r="H38" s="16">
        <v>2100</v>
      </c>
      <c r="I38" s="43">
        <f t="shared" si="0"/>
        <v>4200</v>
      </c>
    </row>
    <row r="39" spans="1:9" ht="12.75" customHeight="1" x14ac:dyDescent="0.2">
      <c r="A39" s="623"/>
      <c r="B39" s="632"/>
      <c r="C39" s="632"/>
      <c r="D39" s="660"/>
      <c r="E39" s="15" t="s">
        <v>255</v>
      </c>
      <c r="F39" s="15" t="s">
        <v>258</v>
      </c>
      <c r="G39" s="15">
        <v>3</v>
      </c>
      <c r="H39" s="16">
        <v>35</v>
      </c>
      <c r="I39" s="43">
        <f t="shared" si="0"/>
        <v>105</v>
      </c>
    </row>
    <row r="40" spans="1:9" ht="12.75" customHeight="1" x14ac:dyDescent="0.2">
      <c r="A40" s="623"/>
      <c r="B40" s="632"/>
      <c r="C40" s="632"/>
      <c r="D40" s="660"/>
      <c r="E40" s="15" t="s">
        <v>745</v>
      </c>
      <c r="F40" s="15" t="s">
        <v>100</v>
      </c>
      <c r="G40" s="15">
        <v>3</v>
      </c>
      <c r="H40" s="16">
        <v>69.78</v>
      </c>
      <c r="I40" s="43">
        <f t="shared" si="0"/>
        <v>209.34</v>
      </c>
    </row>
    <row r="41" spans="1:9" ht="12.75" customHeight="1" x14ac:dyDescent="0.2">
      <c r="A41" s="623"/>
      <c r="B41" s="632"/>
      <c r="C41" s="632"/>
      <c r="D41" s="660"/>
      <c r="E41" s="15" t="s">
        <v>1362</v>
      </c>
      <c r="F41" s="15" t="s">
        <v>99</v>
      </c>
      <c r="G41" s="15">
        <v>14</v>
      </c>
      <c r="H41" s="16">
        <v>1440</v>
      </c>
      <c r="I41" s="43">
        <f t="shared" si="0"/>
        <v>20160</v>
      </c>
    </row>
    <row r="42" spans="1:9" ht="12.75" customHeight="1" x14ac:dyDescent="0.2">
      <c r="A42" s="623"/>
      <c r="B42" s="632"/>
      <c r="C42" s="632"/>
      <c r="D42" s="660"/>
      <c r="E42" s="15" t="s">
        <v>429</v>
      </c>
      <c r="F42" s="15" t="s">
        <v>99</v>
      </c>
      <c r="G42" s="15">
        <v>50</v>
      </c>
      <c r="H42" s="16">
        <v>2.34</v>
      </c>
      <c r="I42" s="43">
        <f t="shared" si="0"/>
        <v>117</v>
      </c>
    </row>
    <row r="43" spans="1:9" ht="12.75" customHeight="1" x14ac:dyDescent="0.2">
      <c r="A43" s="623"/>
      <c r="B43" s="632"/>
      <c r="C43" s="632"/>
      <c r="D43" s="660"/>
      <c r="E43" s="15" t="s">
        <v>2216</v>
      </c>
      <c r="F43" s="15" t="s">
        <v>99</v>
      </c>
      <c r="G43" s="15">
        <v>6</v>
      </c>
      <c r="H43" s="16">
        <v>270</v>
      </c>
      <c r="I43" s="43">
        <f t="shared" si="0"/>
        <v>1620</v>
      </c>
    </row>
    <row r="44" spans="1:9" ht="12.75" customHeight="1" x14ac:dyDescent="0.2">
      <c r="A44" s="623"/>
      <c r="B44" s="632"/>
      <c r="C44" s="632"/>
      <c r="D44" s="660"/>
      <c r="E44" s="15" t="s">
        <v>615</v>
      </c>
      <c r="F44" s="15" t="s">
        <v>99</v>
      </c>
      <c r="G44" s="15">
        <v>3</v>
      </c>
      <c r="H44" s="16">
        <v>705</v>
      </c>
      <c r="I44" s="43">
        <f t="shared" si="0"/>
        <v>2115</v>
      </c>
    </row>
    <row r="45" spans="1:9" ht="12.75" customHeight="1" x14ac:dyDescent="0.2">
      <c r="A45" s="623"/>
      <c r="B45" s="632"/>
      <c r="C45" s="632"/>
      <c r="D45" s="660"/>
      <c r="E45" s="15" t="s">
        <v>763</v>
      </c>
      <c r="F45" s="15" t="s">
        <v>99</v>
      </c>
      <c r="G45" s="15">
        <v>2</v>
      </c>
      <c r="H45" s="16">
        <v>655</v>
      </c>
      <c r="I45" s="43">
        <f t="shared" si="0"/>
        <v>1310</v>
      </c>
    </row>
    <row r="46" spans="1:9" ht="12.75" customHeight="1" x14ac:dyDescent="0.2">
      <c r="A46" s="623"/>
      <c r="B46" s="632"/>
      <c r="C46" s="632"/>
      <c r="D46" s="660"/>
      <c r="E46" s="15" t="s">
        <v>1381</v>
      </c>
      <c r="F46" s="15" t="s">
        <v>99</v>
      </c>
      <c r="G46" s="15">
        <v>4</v>
      </c>
      <c r="H46" s="16">
        <v>91</v>
      </c>
      <c r="I46" s="43">
        <f t="shared" si="0"/>
        <v>364</v>
      </c>
    </row>
    <row r="47" spans="1:9" ht="12.75" customHeight="1" x14ac:dyDescent="0.2">
      <c r="A47" s="623"/>
      <c r="B47" s="632"/>
      <c r="C47" s="632"/>
      <c r="D47" s="660"/>
      <c r="E47" s="15" t="s">
        <v>2145</v>
      </c>
      <c r="F47" s="15" t="s">
        <v>99</v>
      </c>
      <c r="G47" s="15">
        <v>4</v>
      </c>
      <c r="H47" s="16">
        <v>31</v>
      </c>
      <c r="I47" s="43">
        <f t="shared" si="0"/>
        <v>124</v>
      </c>
    </row>
    <row r="48" spans="1:9" ht="12.75" customHeight="1" x14ac:dyDescent="0.2">
      <c r="A48" s="623"/>
      <c r="B48" s="632"/>
      <c r="C48" s="632"/>
      <c r="D48" s="660"/>
      <c r="E48" s="15" t="s">
        <v>878</v>
      </c>
      <c r="F48" s="15" t="s">
        <v>99</v>
      </c>
      <c r="G48" s="15">
        <v>5</v>
      </c>
      <c r="H48" s="16">
        <v>46</v>
      </c>
      <c r="I48" s="43">
        <f t="shared" si="0"/>
        <v>230</v>
      </c>
    </row>
    <row r="49" spans="1:9" ht="12.75" customHeight="1" x14ac:dyDescent="0.2">
      <c r="A49" s="623"/>
      <c r="B49" s="632"/>
      <c r="C49" s="632"/>
      <c r="D49" s="660"/>
      <c r="E49" s="15" t="s">
        <v>2217</v>
      </c>
      <c r="F49" s="15" t="s">
        <v>99</v>
      </c>
      <c r="G49" s="15">
        <v>4</v>
      </c>
      <c r="H49" s="16">
        <v>550</v>
      </c>
      <c r="I49" s="43">
        <f t="shared" si="0"/>
        <v>2200</v>
      </c>
    </row>
    <row r="50" spans="1:9" ht="12.75" customHeight="1" x14ac:dyDescent="0.2">
      <c r="A50" s="623"/>
      <c r="B50" s="632"/>
      <c r="C50" s="632"/>
      <c r="D50" s="660"/>
      <c r="E50" s="15" t="s">
        <v>2189</v>
      </c>
      <c r="F50" s="15" t="s">
        <v>99</v>
      </c>
      <c r="G50" s="15">
        <v>2</v>
      </c>
      <c r="H50" s="16">
        <v>617</v>
      </c>
      <c r="I50" s="43">
        <f t="shared" si="0"/>
        <v>1234</v>
      </c>
    </row>
    <row r="51" spans="1:9" ht="12.75" customHeight="1" x14ac:dyDescent="0.2">
      <c r="A51" s="623"/>
      <c r="B51" s="632"/>
      <c r="C51" s="632"/>
      <c r="D51" s="660"/>
      <c r="E51" s="15" t="s">
        <v>1501</v>
      </c>
      <c r="F51" s="15" t="s">
        <v>99</v>
      </c>
      <c r="G51" s="15">
        <v>3</v>
      </c>
      <c r="H51" s="16">
        <v>40</v>
      </c>
      <c r="I51" s="43">
        <f t="shared" si="0"/>
        <v>120</v>
      </c>
    </row>
    <row r="52" spans="1:9" ht="12.75" customHeight="1" x14ac:dyDescent="0.2">
      <c r="A52" s="623"/>
      <c r="B52" s="632"/>
      <c r="C52" s="632"/>
      <c r="D52" s="660"/>
      <c r="E52" s="15" t="s">
        <v>1947</v>
      </c>
      <c r="F52" s="15" t="s">
        <v>99</v>
      </c>
      <c r="G52" s="15">
        <v>2</v>
      </c>
      <c r="H52" s="16">
        <v>35</v>
      </c>
      <c r="I52" s="43">
        <f t="shared" si="0"/>
        <v>70</v>
      </c>
    </row>
    <row r="53" spans="1:9" ht="12.75" customHeight="1" thickBot="1" x14ac:dyDescent="0.25">
      <c r="A53" s="624"/>
      <c r="B53" s="626"/>
      <c r="C53" s="626"/>
      <c r="D53" s="659"/>
      <c r="E53" s="40" t="s">
        <v>260</v>
      </c>
      <c r="F53" s="40" t="s">
        <v>258</v>
      </c>
      <c r="G53" s="40">
        <v>1</v>
      </c>
      <c r="H53" s="41">
        <v>1657.14</v>
      </c>
      <c r="I53" s="42">
        <f t="shared" si="0"/>
        <v>1657.14</v>
      </c>
    </row>
    <row r="54" spans="1:9" ht="12.75" customHeight="1" thickBot="1" x14ac:dyDescent="0.25">
      <c r="A54" s="440"/>
      <c r="B54" s="85"/>
      <c r="C54" s="85" t="s">
        <v>87</v>
      </c>
      <c r="D54" s="441"/>
      <c r="E54" s="47"/>
      <c r="F54" s="47"/>
      <c r="G54" s="47"/>
      <c r="H54" s="48"/>
      <c r="I54" s="49">
        <v>857.73</v>
      </c>
    </row>
    <row r="55" spans="1:9" ht="12.75" customHeight="1" thickBot="1" x14ac:dyDescent="0.25">
      <c r="A55" s="180"/>
      <c r="B55" s="197">
        <f>SUM(B6:B53)</f>
        <v>107367.717748</v>
      </c>
      <c r="C55" s="198"/>
      <c r="D55" s="197"/>
      <c r="E55" s="199"/>
      <c r="F55" s="198"/>
      <c r="G55" s="198"/>
      <c r="H55" s="197" t="s">
        <v>17</v>
      </c>
      <c r="I55" s="230">
        <f>SUM(I6:I54)</f>
        <v>55901.6996</v>
      </c>
    </row>
    <row r="56" spans="1:9" ht="77.25" thickBot="1" x14ac:dyDescent="0.25">
      <c r="A56" s="134" t="s">
        <v>1066</v>
      </c>
      <c r="B56" s="114" t="s">
        <v>16</v>
      </c>
      <c r="C56" s="114" t="s">
        <v>5</v>
      </c>
      <c r="D56" s="114" t="s">
        <v>23</v>
      </c>
      <c r="E56" s="118" t="s">
        <v>18</v>
      </c>
      <c r="F56" s="114" t="s">
        <v>19</v>
      </c>
      <c r="G56" s="114" t="s">
        <v>10</v>
      </c>
      <c r="H56" s="114" t="s">
        <v>13</v>
      </c>
      <c r="I56" s="115" t="s">
        <v>12</v>
      </c>
    </row>
    <row r="57" spans="1:9" x14ac:dyDescent="0.2">
      <c r="A57" s="622" t="s">
        <v>292</v>
      </c>
      <c r="B57" s="625">
        <v>12187.036899999999</v>
      </c>
      <c r="C57" s="625" t="s">
        <v>66</v>
      </c>
      <c r="D57" s="627" t="s">
        <v>293</v>
      </c>
      <c r="E57" s="37" t="s">
        <v>118</v>
      </c>
      <c r="F57" s="37" t="s">
        <v>99</v>
      </c>
      <c r="G57" s="37">
        <v>1</v>
      </c>
      <c r="H57" s="38">
        <v>117.24</v>
      </c>
      <c r="I57" s="39">
        <f t="shared" ref="I57:I131" si="1">G57*H57</f>
        <v>117.24</v>
      </c>
    </row>
    <row r="58" spans="1:9" ht="13.5" thickBot="1" x14ac:dyDescent="0.25">
      <c r="A58" s="624"/>
      <c r="B58" s="632"/>
      <c r="C58" s="632"/>
      <c r="D58" s="629"/>
      <c r="E58" s="40" t="s">
        <v>294</v>
      </c>
      <c r="F58" s="40" t="s">
        <v>99</v>
      </c>
      <c r="G58" s="40">
        <v>1</v>
      </c>
      <c r="H58" s="41">
        <v>35</v>
      </c>
      <c r="I58" s="42">
        <f t="shared" si="1"/>
        <v>35</v>
      </c>
    </row>
    <row r="59" spans="1:9" ht="12.75" customHeight="1" x14ac:dyDescent="0.2">
      <c r="A59" s="622" t="s">
        <v>292</v>
      </c>
      <c r="B59" s="632"/>
      <c r="C59" s="632"/>
      <c r="D59" s="627" t="s">
        <v>295</v>
      </c>
      <c r="E59" s="37" t="s">
        <v>296</v>
      </c>
      <c r="F59" s="37" t="s">
        <v>99</v>
      </c>
      <c r="G59" s="37">
        <v>1</v>
      </c>
      <c r="H59" s="38">
        <v>191.48</v>
      </c>
      <c r="I59" s="39">
        <f t="shared" si="1"/>
        <v>191.48</v>
      </c>
    </row>
    <row r="60" spans="1:9" ht="12.75" customHeight="1" thickBot="1" x14ac:dyDescent="0.25">
      <c r="A60" s="624"/>
      <c r="B60" s="632"/>
      <c r="C60" s="632"/>
      <c r="D60" s="629"/>
      <c r="E60" s="40" t="s">
        <v>297</v>
      </c>
      <c r="F60" s="40" t="s">
        <v>99</v>
      </c>
      <c r="G60" s="40">
        <v>2</v>
      </c>
      <c r="H60" s="41">
        <v>155.53</v>
      </c>
      <c r="I60" s="42">
        <f t="shared" si="1"/>
        <v>311.06</v>
      </c>
    </row>
    <row r="61" spans="1:9" ht="26.25" thickBot="1" x14ac:dyDescent="0.25">
      <c r="A61" s="46" t="s">
        <v>329</v>
      </c>
      <c r="B61" s="626"/>
      <c r="C61" s="626"/>
      <c r="D61" s="47" t="s">
        <v>330</v>
      </c>
      <c r="E61" s="47" t="s">
        <v>331</v>
      </c>
      <c r="F61" s="47" t="s">
        <v>99</v>
      </c>
      <c r="G61" s="47">
        <v>1</v>
      </c>
      <c r="H61" s="48">
        <v>17</v>
      </c>
      <c r="I61" s="49">
        <f>G61*H61</f>
        <v>17</v>
      </c>
    </row>
    <row r="62" spans="1:9" ht="26.25" thickBot="1" x14ac:dyDescent="0.25">
      <c r="A62" s="46" t="s">
        <v>329</v>
      </c>
      <c r="B62" s="625">
        <v>11858.57</v>
      </c>
      <c r="C62" s="625" t="s">
        <v>67</v>
      </c>
      <c r="D62" s="47" t="s">
        <v>330</v>
      </c>
      <c r="E62" s="47" t="s">
        <v>331</v>
      </c>
      <c r="F62" s="47" t="s">
        <v>99</v>
      </c>
      <c r="G62" s="47">
        <v>1</v>
      </c>
      <c r="H62" s="48">
        <v>17</v>
      </c>
      <c r="I62" s="49">
        <f>G62*H62</f>
        <v>17</v>
      </c>
    </row>
    <row r="63" spans="1:9" x14ac:dyDescent="0.2">
      <c r="A63" s="622" t="s">
        <v>292</v>
      </c>
      <c r="B63" s="632"/>
      <c r="C63" s="632"/>
      <c r="D63" s="627" t="s">
        <v>512</v>
      </c>
      <c r="E63" s="37" t="s">
        <v>115</v>
      </c>
      <c r="F63" s="37" t="s">
        <v>99</v>
      </c>
      <c r="G63" s="37">
        <v>2</v>
      </c>
      <c r="H63" s="38">
        <v>45</v>
      </c>
      <c r="I63" s="39">
        <f t="shared" si="1"/>
        <v>90</v>
      </c>
    </row>
    <row r="64" spans="1:9" ht="12.75" customHeight="1" x14ac:dyDescent="0.2">
      <c r="A64" s="623"/>
      <c r="B64" s="632"/>
      <c r="C64" s="632"/>
      <c r="D64" s="628"/>
      <c r="E64" s="15" t="s">
        <v>221</v>
      </c>
      <c r="F64" s="15" t="s">
        <v>99</v>
      </c>
      <c r="G64" s="15">
        <v>1</v>
      </c>
      <c r="H64" s="16">
        <v>42.52</v>
      </c>
      <c r="I64" s="43">
        <f t="shared" si="1"/>
        <v>42.52</v>
      </c>
    </row>
    <row r="65" spans="1:9" ht="12.75" customHeight="1" thickBot="1" x14ac:dyDescent="0.25">
      <c r="A65" s="624"/>
      <c r="B65" s="632"/>
      <c r="C65" s="632"/>
      <c r="D65" s="629"/>
      <c r="E65" s="40" t="s">
        <v>139</v>
      </c>
      <c r="F65" s="40" t="s">
        <v>99</v>
      </c>
      <c r="G65" s="40">
        <v>2</v>
      </c>
      <c r="H65" s="41">
        <v>163.63999999999999</v>
      </c>
      <c r="I65" s="42">
        <f t="shared" si="1"/>
        <v>327.27999999999997</v>
      </c>
    </row>
    <row r="66" spans="1:9" x14ac:dyDescent="0.2">
      <c r="A66" s="622" t="s">
        <v>486</v>
      </c>
      <c r="B66" s="632"/>
      <c r="C66" s="632"/>
      <c r="D66" s="627" t="s">
        <v>513</v>
      </c>
      <c r="E66" s="37" t="s">
        <v>157</v>
      </c>
      <c r="F66" s="37" t="s">
        <v>99</v>
      </c>
      <c r="G66" s="37">
        <v>1</v>
      </c>
      <c r="H66" s="38">
        <v>199.6</v>
      </c>
      <c r="I66" s="39">
        <f t="shared" si="1"/>
        <v>199.6</v>
      </c>
    </row>
    <row r="67" spans="1:9" ht="12.75" customHeight="1" x14ac:dyDescent="0.2">
      <c r="A67" s="623"/>
      <c r="B67" s="632"/>
      <c r="C67" s="632"/>
      <c r="D67" s="628"/>
      <c r="E67" s="15" t="s">
        <v>150</v>
      </c>
      <c r="F67" s="15" t="s">
        <v>99</v>
      </c>
      <c r="G67" s="15">
        <v>1</v>
      </c>
      <c r="H67" s="16">
        <v>32</v>
      </c>
      <c r="I67" s="43">
        <f t="shared" si="1"/>
        <v>32</v>
      </c>
    </row>
    <row r="68" spans="1:9" x14ac:dyDescent="0.2">
      <c r="A68" s="623"/>
      <c r="B68" s="632"/>
      <c r="C68" s="632"/>
      <c r="D68" s="628"/>
      <c r="E68" s="15" t="s">
        <v>492</v>
      </c>
      <c r="F68" s="15" t="s">
        <v>99</v>
      </c>
      <c r="G68" s="15">
        <v>2</v>
      </c>
      <c r="H68" s="16">
        <v>70</v>
      </c>
      <c r="I68" s="43">
        <f t="shared" si="1"/>
        <v>140</v>
      </c>
    </row>
    <row r="69" spans="1:9" ht="12.75" customHeight="1" x14ac:dyDescent="0.2">
      <c r="A69" s="623"/>
      <c r="B69" s="632"/>
      <c r="C69" s="632"/>
      <c r="D69" s="628"/>
      <c r="E69" s="15" t="s">
        <v>321</v>
      </c>
      <c r="F69" s="15" t="s">
        <v>99</v>
      </c>
      <c r="G69" s="15">
        <v>1</v>
      </c>
      <c r="H69" s="16">
        <v>57.25</v>
      </c>
      <c r="I69" s="43">
        <f t="shared" si="1"/>
        <v>57.25</v>
      </c>
    </row>
    <row r="70" spans="1:9" ht="12.75" customHeight="1" x14ac:dyDescent="0.2">
      <c r="A70" s="623"/>
      <c r="B70" s="632"/>
      <c r="C70" s="632"/>
      <c r="D70" s="628"/>
      <c r="E70" s="15" t="s">
        <v>310</v>
      </c>
      <c r="F70" s="15" t="s">
        <v>99</v>
      </c>
      <c r="G70" s="15">
        <v>6</v>
      </c>
      <c r="H70" s="16">
        <v>2.4</v>
      </c>
      <c r="I70" s="43">
        <f t="shared" si="1"/>
        <v>14.399999999999999</v>
      </c>
    </row>
    <row r="71" spans="1:9" ht="12.75" customHeight="1" thickBot="1" x14ac:dyDescent="0.25">
      <c r="A71" s="623"/>
      <c r="B71" s="632"/>
      <c r="C71" s="632"/>
      <c r="D71" s="629"/>
      <c r="E71" s="40" t="s">
        <v>277</v>
      </c>
      <c r="F71" s="40" t="s">
        <v>99</v>
      </c>
      <c r="G71" s="40">
        <v>2</v>
      </c>
      <c r="H71" s="41">
        <v>27</v>
      </c>
      <c r="I71" s="42">
        <f t="shared" si="1"/>
        <v>54</v>
      </c>
    </row>
    <row r="72" spans="1:9" ht="12.75" customHeight="1" x14ac:dyDescent="0.2">
      <c r="A72" s="623"/>
      <c r="B72" s="632"/>
      <c r="C72" s="632"/>
      <c r="D72" s="633" t="s">
        <v>108</v>
      </c>
      <c r="E72" s="37" t="s">
        <v>491</v>
      </c>
      <c r="F72" s="37" t="s">
        <v>99</v>
      </c>
      <c r="G72" s="37">
        <v>1</v>
      </c>
      <c r="H72" s="38">
        <v>32.4</v>
      </c>
      <c r="I72" s="39">
        <f t="shared" si="1"/>
        <v>32.4</v>
      </c>
    </row>
    <row r="73" spans="1:9" ht="12.75" customHeight="1" thickBot="1" x14ac:dyDescent="0.25">
      <c r="A73" s="624"/>
      <c r="B73" s="626"/>
      <c r="C73" s="626"/>
      <c r="D73" s="635"/>
      <c r="E73" s="40" t="s">
        <v>277</v>
      </c>
      <c r="F73" s="40" t="s">
        <v>99</v>
      </c>
      <c r="G73" s="40">
        <v>2</v>
      </c>
      <c r="H73" s="41">
        <v>27</v>
      </c>
      <c r="I73" s="42">
        <f t="shared" si="1"/>
        <v>54</v>
      </c>
    </row>
    <row r="74" spans="1:9" ht="12.75" customHeight="1" x14ac:dyDescent="0.2">
      <c r="A74" s="622" t="s">
        <v>329</v>
      </c>
      <c r="B74" s="625">
        <v>11702.97</v>
      </c>
      <c r="C74" s="625" t="s">
        <v>70</v>
      </c>
      <c r="D74" s="627" t="s">
        <v>330</v>
      </c>
      <c r="E74" s="37" t="s">
        <v>331</v>
      </c>
      <c r="F74" s="37" t="s">
        <v>99</v>
      </c>
      <c r="G74" s="37">
        <v>7</v>
      </c>
      <c r="H74" s="38">
        <v>17</v>
      </c>
      <c r="I74" s="39">
        <f t="shared" si="1"/>
        <v>119</v>
      </c>
    </row>
    <row r="75" spans="1:9" ht="12.75" customHeight="1" x14ac:dyDescent="0.2">
      <c r="A75" s="623"/>
      <c r="B75" s="632"/>
      <c r="C75" s="632"/>
      <c r="D75" s="628"/>
      <c r="E75" s="15" t="s">
        <v>338</v>
      </c>
      <c r="F75" s="15" t="s">
        <v>99</v>
      </c>
      <c r="G75" s="15">
        <v>2</v>
      </c>
      <c r="H75" s="16">
        <v>50</v>
      </c>
      <c r="I75" s="43">
        <f t="shared" si="1"/>
        <v>100</v>
      </c>
    </row>
    <row r="76" spans="1:9" ht="12.75" customHeight="1" thickBot="1" x14ac:dyDescent="0.25">
      <c r="A76" s="624"/>
      <c r="B76" s="632"/>
      <c r="C76" s="632"/>
      <c r="D76" s="629"/>
      <c r="E76" s="40" t="s">
        <v>339</v>
      </c>
      <c r="F76" s="40" t="s">
        <v>99</v>
      </c>
      <c r="G76" s="40">
        <v>3</v>
      </c>
      <c r="H76" s="41">
        <v>18.54</v>
      </c>
      <c r="I76" s="42">
        <f t="shared" si="1"/>
        <v>55.62</v>
      </c>
    </row>
    <row r="77" spans="1:9" ht="12.75" customHeight="1" x14ac:dyDescent="0.2">
      <c r="A77" s="622" t="s">
        <v>486</v>
      </c>
      <c r="B77" s="632"/>
      <c r="C77" s="632"/>
      <c r="D77" s="633" t="s">
        <v>624</v>
      </c>
      <c r="E77" s="37" t="s">
        <v>515</v>
      </c>
      <c r="F77" s="37" t="s">
        <v>99</v>
      </c>
      <c r="G77" s="37">
        <v>1</v>
      </c>
      <c r="H77" s="38">
        <v>58</v>
      </c>
      <c r="I77" s="39">
        <f t="shared" si="1"/>
        <v>58</v>
      </c>
    </row>
    <row r="78" spans="1:9" ht="12.75" customHeight="1" x14ac:dyDescent="0.2">
      <c r="A78" s="623"/>
      <c r="B78" s="632"/>
      <c r="C78" s="632"/>
      <c r="D78" s="634"/>
      <c r="E78" s="15" t="s">
        <v>321</v>
      </c>
      <c r="F78" s="15" t="s">
        <v>99</v>
      </c>
      <c r="G78" s="15">
        <v>1</v>
      </c>
      <c r="H78" s="16">
        <v>57.25</v>
      </c>
      <c r="I78" s="43">
        <f t="shared" si="1"/>
        <v>57.25</v>
      </c>
    </row>
    <row r="79" spans="1:9" x14ac:dyDescent="0.2">
      <c r="A79" s="623"/>
      <c r="B79" s="632"/>
      <c r="C79" s="632"/>
      <c r="D79" s="634"/>
      <c r="E79" s="15" t="s">
        <v>150</v>
      </c>
      <c r="F79" s="15" t="s">
        <v>99</v>
      </c>
      <c r="G79" s="15">
        <v>1</v>
      </c>
      <c r="H79" s="16">
        <v>32</v>
      </c>
      <c r="I79" s="43">
        <f t="shared" si="1"/>
        <v>32</v>
      </c>
    </row>
    <row r="80" spans="1:9" ht="12.75" customHeight="1" x14ac:dyDescent="0.2">
      <c r="A80" s="623"/>
      <c r="B80" s="632"/>
      <c r="C80" s="632"/>
      <c r="D80" s="634"/>
      <c r="E80" s="15" t="s">
        <v>492</v>
      </c>
      <c r="F80" s="15" t="s">
        <v>99</v>
      </c>
      <c r="G80" s="15">
        <v>2</v>
      </c>
      <c r="H80" s="16">
        <v>50</v>
      </c>
      <c r="I80" s="43">
        <f t="shared" si="1"/>
        <v>100</v>
      </c>
    </row>
    <row r="81" spans="1:9" x14ac:dyDescent="0.2">
      <c r="A81" s="623"/>
      <c r="B81" s="632"/>
      <c r="C81" s="632"/>
      <c r="D81" s="634"/>
      <c r="E81" s="15" t="s">
        <v>310</v>
      </c>
      <c r="F81" s="15" t="s">
        <v>99</v>
      </c>
      <c r="G81" s="15">
        <v>4</v>
      </c>
      <c r="H81" s="16">
        <v>2.33</v>
      </c>
      <c r="I81" s="43">
        <f t="shared" si="1"/>
        <v>9.32</v>
      </c>
    </row>
    <row r="82" spans="1:9" ht="12.75" customHeight="1" thickBot="1" x14ac:dyDescent="0.25">
      <c r="A82" s="624"/>
      <c r="B82" s="626"/>
      <c r="C82" s="626"/>
      <c r="D82" s="635"/>
      <c r="E82" s="40" t="s">
        <v>277</v>
      </c>
      <c r="F82" s="40" t="s">
        <v>99</v>
      </c>
      <c r="G82" s="40">
        <v>2</v>
      </c>
      <c r="H82" s="41">
        <v>27</v>
      </c>
      <c r="I82" s="42">
        <f t="shared" si="1"/>
        <v>54</v>
      </c>
    </row>
    <row r="83" spans="1:9" ht="12.75" customHeight="1" x14ac:dyDescent="0.2">
      <c r="A83" s="622" t="s">
        <v>797</v>
      </c>
      <c r="B83" s="625">
        <v>15609.34</v>
      </c>
      <c r="C83" s="625" t="s">
        <v>72</v>
      </c>
      <c r="D83" s="627" t="s">
        <v>798</v>
      </c>
      <c r="E83" s="37" t="s">
        <v>118</v>
      </c>
      <c r="F83" s="37" t="s">
        <v>99</v>
      </c>
      <c r="G83" s="37">
        <v>2</v>
      </c>
      <c r="H83" s="38">
        <v>117.24</v>
      </c>
      <c r="I83" s="39">
        <f t="shared" si="1"/>
        <v>234.48</v>
      </c>
    </row>
    <row r="84" spans="1:9" ht="12.75" customHeight="1" x14ac:dyDescent="0.2">
      <c r="A84" s="623"/>
      <c r="B84" s="632"/>
      <c r="C84" s="632"/>
      <c r="D84" s="628"/>
      <c r="E84" s="15" t="s">
        <v>362</v>
      </c>
      <c r="F84" s="15" t="s">
        <v>99</v>
      </c>
      <c r="G84" s="15">
        <v>3</v>
      </c>
      <c r="H84" s="16">
        <v>100</v>
      </c>
      <c r="I84" s="43">
        <f t="shared" si="1"/>
        <v>300</v>
      </c>
    </row>
    <row r="85" spans="1:9" ht="12.75" customHeight="1" x14ac:dyDescent="0.2">
      <c r="A85" s="623"/>
      <c r="B85" s="632"/>
      <c r="C85" s="632"/>
      <c r="D85" s="628"/>
      <c r="E85" s="15" t="s">
        <v>799</v>
      </c>
      <c r="F85" s="15" t="s">
        <v>99</v>
      </c>
      <c r="G85" s="15">
        <v>1</v>
      </c>
      <c r="H85" s="16">
        <v>46</v>
      </c>
      <c r="I85" s="43">
        <f t="shared" si="1"/>
        <v>46</v>
      </c>
    </row>
    <row r="86" spans="1:9" ht="13.5" thickBot="1" x14ac:dyDescent="0.25">
      <c r="A86" s="624"/>
      <c r="B86" s="626"/>
      <c r="C86" s="626"/>
      <c r="D86" s="629"/>
      <c r="E86" s="40" t="s">
        <v>223</v>
      </c>
      <c r="F86" s="40" t="s">
        <v>99</v>
      </c>
      <c r="G86" s="40">
        <v>1</v>
      </c>
      <c r="H86" s="41">
        <v>290</v>
      </c>
      <c r="I86" s="42">
        <f t="shared" si="1"/>
        <v>290</v>
      </c>
    </row>
    <row r="87" spans="1:9" ht="26.25" thickBot="1" x14ac:dyDescent="0.25">
      <c r="A87" s="46" t="s">
        <v>329</v>
      </c>
      <c r="B87" s="491">
        <v>15337.06</v>
      </c>
      <c r="C87" s="85" t="s">
        <v>73</v>
      </c>
      <c r="D87" s="47" t="s">
        <v>330</v>
      </c>
      <c r="E87" s="47" t="s">
        <v>331</v>
      </c>
      <c r="F87" s="47" t="s">
        <v>99</v>
      </c>
      <c r="G87" s="47">
        <v>3</v>
      </c>
      <c r="H87" s="48">
        <v>8.6999999999999993</v>
      </c>
      <c r="I87" s="49">
        <f t="shared" si="1"/>
        <v>26.099999999999998</v>
      </c>
    </row>
    <row r="88" spans="1:9" ht="26.25" thickBot="1" x14ac:dyDescent="0.25">
      <c r="A88" s="46" t="s">
        <v>329</v>
      </c>
      <c r="B88" s="491">
        <v>13263.9</v>
      </c>
      <c r="C88" s="85" t="s">
        <v>74</v>
      </c>
      <c r="D88" s="441"/>
      <c r="E88" s="47" t="s">
        <v>1152</v>
      </c>
      <c r="F88" s="47" t="s">
        <v>99</v>
      </c>
      <c r="G88" s="47">
        <v>3</v>
      </c>
      <c r="H88" s="48">
        <v>42</v>
      </c>
      <c r="I88" s="49">
        <f t="shared" si="1"/>
        <v>126</v>
      </c>
    </row>
    <row r="89" spans="1:9" ht="12.75" customHeight="1" x14ac:dyDescent="0.2">
      <c r="A89" s="260"/>
      <c r="B89" s="261">
        <v>13397.46</v>
      </c>
      <c r="C89" s="33" t="s">
        <v>75</v>
      </c>
      <c r="D89" s="262"/>
      <c r="E89" s="35"/>
      <c r="F89" s="35"/>
      <c r="G89" s="35"/>
      <c r="H89" s="36"/>
      <c r="I89" s="157">
        <f t="shared" si="1"/>
        <v>0</v>
      </c>
    </row>
    <row r="90" spans="1:9" ht="12.75" customHeight="1" thickBot="1" x14ac:dyDescent="0.25">
      <c r="A90" s="308"/>
      <c r="B90" s="267">
        <v>15136.42</v>
      </c>
      <c r="C90" s="71" t="s">
        <v>76</v>
      </c>
      <c r="D90" s="309"/>
      <c r="E90" s="73"/>
      <c r="F90" s="73"/>
      <c r="G90" s="73"/>
      <c r="H90" s="74"/>
      <c r="I90" s="201">
        <f t="shared" si="1"/>
        <v>0</v>
      </c>
    </row>
    <row r="91" spans="1:9" ht="12.75" customHeight="1" x14ac:dyDescent="0.2">
      <c r="A91" s="622" t="s">
        <v>486</v>
      </c>
      <c r="B91" s="625">
        <v>15647.16</v>
      </c>
      <c r="C91" s="625" t="s">
        <v>77</v>
      </c>
      <c r="D91" s="627" t="s">
        <v>1685</v>
      </c>
      <c r="E91" s="37" t="s">
        <v>317</v>
      </c>
      <c r="F91" s="37" t="s">
        <v>99</v>
      </c>
      <c r="G91" s="37">
        <v>1</v>
      </c>
      <c r="H91" s="38">
        <v>140</v>
      </c>
      <c r="I91" s="39">
        <f t="shared" si="1"/>
        <v>140</v>
      </c>
    </row>
    <row r="92" spans="1:9" ht="12.75" customHeight="1" x14ac:dyDescent="0.2">
      <c r="A92" s="623"/>
      <c r="B92" s="632"/>
      <c r="C92" s="632"/>
      <c r="D92" s="628"/>
      <c r="E92" s="15" t="s">
        <v>1686</v>
      </c>
      <c r="F92" s="15" t="s">
        <v>99</v>
      </c>
      <c r="G92" s="15">
        <v>1</v>
      </c>
      <c r="H92" s="16">
        <v>55</v>
      </c>
      <c r="I92" s="43">
        <f t="shared" si="1"/>
        <v>55</v>
      </c>
    </row>
    <row r="93" spans="1:9" s="45" customFormat="1" x14ac:dyDescent="0.2">
      <c r="A93" s="623"/>
      <c r="B93" s="632"/>
      <c r="C93" s="632"/>
      <c r="D93" s="628"/>
      <c r="E93" s="15" t="s">
        <v>155</v>
      </c>
      <c r="F93" s="15" t="s">
        <v>99</v>
      </c>
      <c r="G93" s="15">
        <v>1</v>
      </c>
      <c r="H93" s="16">
        <v>25.8</v>
      </c>
      <c r="I93" s="43">
        <f t="shared" si="1"/>
        <v>25.8</v>
      </c>
    </row>
    <row r="94" spans="1:9" ht="12.75" customHeight="1" x14ac:dyDescent="0.2">
      <c r="A94" s="623"/>
      <c r="B94" s="632"/>
      <c r="C94" s="632"/>
      <c r="D94" s="628"/>
      <c r="E94" s="15" t="s">
        <v>1687</v>
      </c>
      <c r="F94" s="15" t="s">
        <v>99</v>
      </c>
      <c r="G94" s="15">
        <v>1</v>
      </c>
      <c r="H94" s="16">
        <v>66.55</v>
      </c>
      <c r="I94" s="43">
        <f t="shared" si="1"/>
        <v>66.55</v>
      </c>
    </row>
    <row r="95" spans="1:9" x14ac:dyDescent="0.2">
      <c r="A95" s="623"/>
      <c r="B95" s="632"/>
      <c r="C95" s="632"/>
      <c r="D95" s="628"/>
      <c r="E95" s="15" t="s">
        <v>490</v>
      </c>
      <c r="F95" s="15" t="s">
        <v>99</v>
      </c>
      <c r="G95" s="15">
        <v>1</v>
      </c>
      <c r="H95" s="16">
        <v>33.659999999999997</v>
      </c>
      <c r="I95" s="43">
        <f t="shared" si="1"/>
        <v>33.659999999999997</v>
      </c>
    </row>
    <row r="96" spans="1:9" x14ac:dyDescent="0.2">
      <c r="A96" s="623"/>
      <c r="B96" s="632"/>
      <c r="C96" s="632"/>
      <c r="D96" s="628"/>
      <c r="E96" s="15" t="s">
        <v>492</v>
      </c>
      <c r="F96" s="15" t="s">
        <v>99</v>
      </c>
      <c r="G96" s="15">
        <v>1</v>
      </c>
      <c r="H96" s="16">
        <v>50</v>
      </c>
      <c r="I96" s="43">
        <f t="shared" si="1"/>
        <v>50</v>
      </c>
    </row>
    <row r="97" spans="1:9" x14ac:dyDescent="0.2">
      <c r="A97" s="623"/>
      <c r="B97" s="632"/>
      <c r="C97" s="632"/>
      <c r="D97" s="628"/>
      <c r="E97" s="15" t="s">
        <v>119</v>
      </c>
      <c r="F97" s="15" t="s">
        <v>99</v>
      </c>
      <c r="G97" s="15">
        <v>1</v>
      </c>
      <c r="H97" s="16">
        <v>10.8</v>
      </c>
      <c r="I97" s="43">
        <f t="shared" si="1"/>
        <v>10.8</v>
      </c>
    </row>
    <row r="98" spans="1:9" x14ac:dyDescent="0.2">
      <c r="A98" s="623"/>
      <c r="B98" s="632"/>
      <c r="C98" s="632"/>
      <c r="D98" s="628"/>
      <c r="E98" s="15" t="s">
        <v>1688</v>
      </c>
      <c r="F98" s="15" t="s">
        <v>99</v>
      </c>
      <c r="G98" s="15">
        <v>1</v>
      </c>
      <c r="H98" s="16">
        <v>130</v>
      </c>
      <c r="I98" s="43">
        <f t="shared" si="1"/>
        <v>130</v>
      </c>
    </row>
    <row r="99" spans="1:9" x14ac:dyDescent="0.2">
      <c r="A99" s="623"/>
      <c r="B99" s="632"/>
      <c r="C99" s="632"/>
      <c r="D99" s="628"/>
      <c r="E99" s="15" t="s">
        <v>1689</v>
      </c>
      <c r="F99" s="15" t="s">
        <v>99</v>
      </c>
      <c r="G99" s="15">
        <v>1</v>
      </c>
      <c r="H99" s="16">
        <v>595</v>
      </c>
      <c r="I99" s="43">
        <f t="shared" si="1"/>
        <v>595</v>
      </c>
    </row>
    <row r="100" spans="1:9" x14ac:dyDescent="0.2">
      <c r="A100" s="623"/>
      <c r="B100" s="632"/>
      <c r="C100" s="632"/>
      <c r="D100" s="628"/>
      <c r="E100" s="15" t="s">
        <v>1690</v>
      </c>
      <c r="F100" s="15" t="s">
        <v>99</v>
      </c>
      <c r="G100" s="15">
        <v>1</v>
      </c>
      <c r="H100" s="16">
        <v>190</v>
      </c>
      <c r="I100" s="43">
        <f t="shared" si="1"/>
        <v>190</v>
      </c>
    </row>
    <row r="101" spans="1:9" ht="13.5" thickBot="1" x14ac:dyDescent="0.25">
      <c r="A101" s="624"/>
      <c r="B101" s="626"/>
      <c r="C101" s="626"/>
      <c r="D101" s="629"/>
      <c r="E101" s="40" t="s">
        <v>1674</v>
      </c>
      <c r="F101" s="40" t="s">
        <v>99</v>
      </c>
      <c r="G101" s="40">
        <v>2</v>
      </c>
      <c r="H101" s="41">
        <v>15</v>
      </c>
      <c r="I101" s="42">
        <f t="shared" si="1"/>
        <v>30</v>
      </c>
    </row>
    <row r="102" spans="1:9" x14ac:dyDescent="0.2">
      <c r="A102" s="622" t="s">
        <v>329</v>
      </c>
      <c r="B102" s="625">
        <v>19506.45</v>
      </c>
      <c r="C102" s="625" t="s">
        <v>78</v>
      </c>
      <c r="D102" s="627" t="s">
        <v>330</v>
      </c>
      <c r="E102" s="37" t="s">
        <v>331</v>
      </c>
      <c r="F102" s="37" t="s">
        <v>99</v>
      </c>
      <c r="G102" s="37">
        <v>1</v>
      </c>
      <c r="H102" s="38">
        <v>7.53</v>
      </c>
      <c r="I102" s="39">
        <f t="shared" si="1"/>
        <v>7.53</v>
      </c>
    </row>
    <row r="103" spans="1:9" ht="13.5" thickBot="1" x14ac:dyDescent="0.25">
      <c r="A103" s="624"/>
      <c r="B103" s="626"/>
      <c r="C103" s="626"/>
      <c r="D103" s="629"/>
      <c r="E103" s="40" t="s">
        <v>1338</v>
      </c>
      <c r="F103" s="40" t="s">
        <v>102</v>
      </c>
      <c r="G103" s="40">
        <v>2</v>
      </c>
      <c r="H103" s="41">
        <v>98.92</v>
      </c>
      <c r="I103" s="42">
        <f t="shared" si="1"/>
        <v>197.84</v>
      </c>
    </row>
    <row r="104" spans="1:9" ht="26.25" thickBot="1" x14ac:dyDescent="0.25">
      <c r="A104" s="46" t="s">
        <v>329</v>
      </c>
      <c r="B104" s="625">
        <v>18023.740000000002</v>
      </c>
      <c r="C104" s="625" t="s">
        <v>79</v>
      </c>
      <c r="D104" s="47" t="s">
        <v>330</v>
      </c>
      <c r="E104" s="47" t="s">
        <v>331</v>
      </c>
      <c r="F104" s="47" t="s">
        <v>99</v>
      </c>
      <c r="G104" s="47">
        <v>6</v>
      </c>
      <c r="H104" s="48">
        <v>7.53</v>
      </c>
      <c r="I104" s="49">
        <f>G104*H104</f>
        <v>45.18</v>
      </c>
    </row>
    <row r="105" spans="1:9" ht="26.25" thickBot="1" x14ac:dyDescent="0.25">
      <c r="A105" s="46" t="s">
        <v>2038</v>
      </c>
      <c r="B105" s="632"/>
      <c r="C105" s="632"/>
      <c r="D105" s="47" t="s">
        <v>108</v>
      </c>
      <c r="E105" s="47" t="s">
        <v>2039</v>
      </c>
      <c r="F105" s="47" t="s">
        <v>99</v>
      </c>
      <c r="G105" s="47">
        <v>1</v>
      </c>
      <c r="H105" s="48">
        <v>17</v>
      </c>
      <c r="I105" s="49">
        <f t="shared" ref="I105:I121" si="2">G105*H105</f>
        <v>17</v>
      </c>
    </row>
    <row r="106" spans="1:9" x14ac:dyDescent="0.2">
      <c r="A106" s="622" t="s">
        <v>292</v>
      </c>
      <c r="B106" s="632"/>
      <c r="C106" s="632"/>
      <c r="D106" s="627" t="s">
        <v>2040</v>
      </c>
      <c r="E106" s="37" t="s">
        <v>131</v>
      </c>
      <c r="F106" s="37" t="s">
        <v>110</v>
      </c>
      <c r="G106" s="37">
        <v>16</v>
      </c>
      <c r="H106" s="38">
        <v>45.81</v>
      </c>
      <c r="I106" s="39">
        <f t="shared" si="2"/>
        <v>732.96</v>
      </c>
    </row>
    <row r="107" spans="1:9" x14ac:dyDescent="0.2">
      <c r="A107" s="623"/>
      <c r="B107" s="632"/>
      <c r="C107" s="632"/>
      <c r="D107" s="628"/>
      <c r="E107" s="35" t="s">
        <v>241</v>
      </c>
      <c r="F107" s="35" t="s">
        <v>99</v>
      </c>
      <c r="G107" s="35">
        <v>2</v>
      </c>
      <c r="H107" s="36">
        <v>48.75</v>
      </c>
      <c r="I107" s="157">
        <f t="shared" si="2"/>
        <v>97.5</v>
      </c>
    </row>
    <row r="108" spans="1:9" x14ac:dyDescent="0.2">
      <c r="A108" s="623"/>
      <c r="B108" s="632"/>
      <c r="C108" s="632"/>
      <c r="D108" s="628"/>
      <c r="E108" s="35" t="s">
        <v>118</v>
      </c>
      <c r="F108" s="35" t="s">
        <v>99</v>
      </c>
      <c r="G108" s="35">
        <v>2</v>
      </c>
      <c r="H108" s="36">
        <v>98.8</v>
      </c>
      <c r="I108" s="157">
        <f t="shared" si="2"/>
        <v>197.6</v>
      </c>
    </row>
    <row r="109" spans="1:9" x14ac:dyDescent="0.2">
      <c r="A109" s="623"/>
      <c r="B109" s="632"/>
      <c r="C109" s="632"/>
      <c r="D109" s="628"/>
      <c r="E109" s="35" t="s">
        <v>132</v>
      </c>
      <c r="F109" s="35" t="s">
        <v>99</v>
      </c>
      <c r="G109" s="35">
        <v>6</v>
      </c>
      <c r="H109" s="36">
        <v>5.26</v>
      </c>
      <c r="I109" s="157">
        <f t="shared" si="2"/>
        <v>31.56</v>
      </c>
    </row>
    <row r="110" spans="1:9" x14ac:dyDescent="0.2">
      <c r="A110" s="623"/>
      <c r="B110" s="632"/>
      <c r="C110" s="632"/>
      <c r="D110" s="628"/>
      <c r="E110" s="35" t="s">
        <v>419</v>
      </c>
      <c r="F110" s="35" t="s">
        <v>99</v>
      </c>
      <c r="G110" s="35">
        <v>3</v>
      </c>
      <c r="H110" s="36">
        <v>219.39</v>
      </c>
      <c r="I110" s="157">
        <f t="shared" si="2"/>
        <v>658.17</v>
      </c>
    </row>
    <row r="111" spans="1:9" x14ac:dyDescent="0.2">
      <c r="A111" s="623"/>
      <c r="B111" s="632"/>
      <c r="C111" s="632"/>
      <c r="D111" s="628"/>
      <c r="E111" s="35" t="s">
        <v>148</v>
      </c>
      <c r="F111" s="35" t="s">
        <v>99</v>
      </c>
      <c r="G111" s="35">
        <v>3</v>
      </c>
      <c r="H111" s="36">
        <v>43.49</v>
      </c>
      <c r="I111" s="157">
        <f t="shared" si="2"/>
        <v>130.47</v>
      </c>
    </row>
    <row r="112" spans="1:9" x14ac:dyDescent="0.2">
      <c r="A112" s="623"/>
      <c r="B112" s="632"/>
      <c r="C112" s="632"/>
      <c r="D112" s="628"/>
      <c r="E112" s="35" t="s">
        <v>240</v>
      </c>
      <c r="F112" s="35" t="s">
        <v>99</v>
      </c>
      <c r="G112" s="35">
        <v>3</v>
      </c>
      <c r="H112" s="36">
        <v>54.86</v>
      </c>
      <c r="I112" s="157">
        <f t="shared" si="2"/>
        <v>164.57999999999998</v>
      </c>
    </row>
    <row r="113" spans="1:9" ht="13.5" thickBot="1" x14ac:dyDescent="0.25">
      <c r="A113" s="623"/>
      <c r="B113" s="632"/>
      <c r="C113" s="632"/>
      <c r="D113" s="629"/>
      <c r="E113" s="83" t="s">
        <v>223</v>
      </c>
      <c r="F113" s="83" t="s">
        <v>99</v>
      </c>
      <c r="G113" s="83">
        <v>1</v>
      </c>
      <c r="H113" s="84">
        <v>290</v>
      </c>
      <c r="I113" s="200">
        <f t="shared" si="2"/>
        <v>290</v>
      </c>
    </row>
    <row r="114" spans="1:9" x14ac:dyDescent="0.2">
      <c r="A114" s="623"/>
      <c r="B114" s="632"/>
      <c r="C114" s="632"/>
      <c r="D114" s="633" t="s">
        <v>2041</v>
      </c>
      <c r="E114" s="35" t="s">
        <v>131</v>
      </c>
      <c r="F114" s="35" t="s">
        <v>110</v>
      </c>
      <c r="G114" s="35">
        <v>4</v>
      </c>
      <c r="H114" s="36">
        <v>45.81</v>
      </c>
      <c r="I114" s="157">
        <f t="shared" si="2"/>
        <v>183.24</v>
      </c>
    </row>
    <row r="115" spans="1:9" x14ac:dyDescent="0.2">
      <c r="A115" s="623"/>
      <c r="B115" s="632"/>
      <c r="C115" s="632"/>
      <c r="D115" s="634"/>
      <c r="E115" s="35" t="s">
        <v>139</v>
      </c>
      <c r="F115" s="35" t="s">
        <v>99</v>
      </c>
      <c r="G115" s="35">
        <v>5</v>
      </c>
      <c r="H115" s="36">
        <v>105.64</v>
      </c>
      <c r="I115" s="157">
        <f t="shared" si="2"/>
        <v>528.20000000000005</v>
      </c>
    </row>
    <row r="116" spans="1:9" ht="13.5" thickBot="1" x14ac:dyDescent="0.25">
      <c r="A116" s="624"/>
      <c r="B116" s="626"/>
      <c r="C116" s="626"/>
      <c r="D116" s="635"/>
      <c r="E116" s="83" t="s">
        <v>481</v>
      </c>
      <c r="F116" s="83" t="s">
        <v>99</v>
      </c>
      <c r="G116" s="83">
        <v>3</v>
      </c>
      <c r="H116" s="84">
        <v>3.85</v>
      </c>
      <c r="I116" s="200">
        <f t="shared" si="2"/>
        <v>11.55</v>
      </c>
    </row>
    <row r="117" spans="1:9" x14ac:dyDescent="0.2">
      <c r="A117" s="622" t="s">
        <v>329</v>
      </c>
      <c r="B117" s="625">
        <v>19232.27</v>
      </c>
      <c r="C117" s="625" t="s">
        <v>80</v>
      </c>
      <c r="D117" s="625" t="s">
        <v>330</v>
      </c>
      <c r="E117" s="82" t="s">
        <v>331</v>
      </c>
      <c r="F117" s="82" t="s">
        <v>99</v>
      </c>
      <c r="G117" s="82">
        <v>15</v>
      </c>
      <c r="H117" s="155">
        <v>7.53</v>
      </c>
      <c r="I117" s="156">
        <f t="shared" si="2"/>
        <v>112.95</v>
      </c>
    </row>
    <row r="118" spans="1:9" x14ac:dyDescent="0.2">
      <c r="A118" s="623"/>
      <c r="B118" s="632"/>
      <c r="C118" s="632"/>
      <c r="D118" s="632"/>
      <c r="E118" s="15" t="s">
        <v>1635</v>
      </c>
      <c r="F118" s="15" t="s">
        <v>110</v>
      </c>
      <c r="G118" s="15">
        <v>70</v>
      </c>
      <c r="H118" s="16">
        <v>8.56</v>
      </c>
      <c r="I118" s="43">
        <f t="shared" si="2"/>
        <v>599.20000000000005</v>
      </c>
    </row>
    <row r="119" spans="1:9" x14ac:dyDescent="0.2">
      <c r="A119" s="623"/>
      <c r="B119" s="632"/>
      <c r="C119" s="632"/>
      <c r="D119" s="632"/>
      <c r="E119" s="35" t="s">
        <v>338</v>
      </c>
      <c r="F119" s="35" t="s">
        <v>99</v>
      </c>
      <c r="G119" s="35">
        <v>3</v>
      </c>
      <c r="H119" s="36">
        <v>67.59</v>
      </c>
      <c r="I119" s="157">
        <f t="shared" si="2"/>
        <v>202.77</v>
      </c>
    </row>
    <row r="120" spans="1:9" x14ac:dyDescent="0.2">
      <c r="A120" s="623"/>
      <c r="B120" s="632"/>
      <c r="C120" s="632"/>
      <c r="D120" s="632"/>
      <c r="E120" s="35" t="s">
        <v>337</v>
      </c>
      <c r="F120" s="35" t="s">
        <v>99</v>
      </c>
      <c r="G120" s="35">
        <v>2</v>
      </c>
      <c r="H120" s="36">
        <v>48.26</v>
      </c>
      <c r="I120" s="157">
        <f t="shared" si="2"/>
        <v>96.52</v>
      </c>
    </row>
    <row r="121" spans="1:9" x14ac:dyDescent="0.2">
      <c r="A121" s="623"/>
      <c r="B121" s="632"/>
      <c r="C121" s="632"/>
      <c r="D121" s="632"/>
      <c r="E121" s="35" t="s">
        <v>2116</v>
      </c>
      <c r="F121" s="35" t="s">
        <v>99</v>
      </c>
      <c r="G121" s="35">
        <v>24</v>
      </c>
      <c r="H121" s="36">
        <v>120</v>
      </c>
      <c r="I121" s="157">
        <f t="shared" si="2"/>
        <v>2880</v>
      </c>
    </row>
    <row r="122" spans="1:9" x14ac:dyDescent="0.2">
      <c r="A122" s="623"/>
      <c r="B122" s="632"/>
      <c r="C122" s="632"/>
      <c r="D122" s="632"/>
      <c r="E122" s="15" t="s">
        <v>331</v>
      </c>
      <c r="F122" s="15" t="s">
        <v>99</v>
      </c>
      <c r="G122" s="15">
        <v>11</v>
      </c>
      <c r="H122" s="16">
        <v>17</v>
      </c>
      <c r="I122" s="43">
        <f t="shared" si="1"/>
        <v>187</v>
      </c>
    </row>
    <row r="123" spans="1:9" x14ac:dyDescent="0.2">
      <c r="A123" s="623"/>
      <c r="B123" s="632"/>
      <c r="C123" s="632"/>
      <c r="D123" s="632"/>
      <c r="E123" s="15" t="s">
        <v>2121</v>
      </c>
      <c r="F123" s="15" t="s">
        <v>99</v>
      </c>
      <c r="G123" s="15">
        <v>2</v>
      </c>
      <c r="H123" s="16">
        <v>67.59</v>
      </c>
      <c r="I123" s="43">
        <f t="shared" si="1"/>
        <v>135.18</v>
      </c>
    </row>
    <row r="124" spans="1:9" ht="13.5" thickBot="1" x14ac:dyDescent="0.25">
      <c r="A124" s="624"/>
      <c r="B124" s="632"/>
      <c r="C124" s="632"/>
      <c r="D124" s="626"/>
      <c r="E124" s="40" t="s">
        <v>2122</v>
      </c>
      <c r="F124" s="40" t="s">
        <v>99</v>
      </c>
      <c r="G124" s="40">
        <v>2</v>
      </c>
      <c r="H124" s="41">
        <v>91.66</v>
      </c>
      <c r="I124" s="42">
        <f t="shared" si="1"/>
        <v>183.32</v>
      </c>
    </row>
    <row r="125" spans="1:9" x14ac:dyDescent="0.2">
      <c r="A125" s="622" t="s">
        <v>153</v>
      </c>
      <c r="B125" s="632"/>
      <c r="C125" s="632"/>
      <c r="D125" s="627" t="s">
        <v>108</v>
      </c>
      <c r="E125" s="37" t="s">
        <v>137</v>
      </c>
      <c r="F125" s="37" t="s">
        <v>110</v>
      </c>
      <c r="G125" s="37">
        <v>3</v>
      </c>
      <c r="H125" s="38">
        <v>117.2</v>
      </c>
      <c r="I125" s="39">
        <f t="shared" si="1"/>
        <v>351.6</v>
      </c>
    </row>
    <row r="126" spans="1:9" x14ac:dyDescent="0.2">
      <c r="A126" s="623"/>
      <c r="B126" s="632"/>
      <c r="C126" s="632"/>
      <c r="D126" s="628"/>
      <c r="E126" s="35" t="s">
        <v>133</v>
      </c>
      <c r="F126" s="35" t="s">
        <v>99</v>
      </c>
      <c r="G126" s="35">
        <v>1</v>
      </c>
      <c r="H126" s="36">
        <v>303</v>
      </c>
      <c r="I126" s="157">
        <f t="shared" si="1"/>
        <v>303</v>
      </c>
    </row>
    <row r="127" spans="1:9" x14ac:dyDescent="0.2">
      <c r="A127" s="623"/>
      <c r="B127" s="632"/>
      <c r="C127" s="632"/>
      <c r="D127" s="628"/>
      <c r="E127" s="35" t="s">
        <v>159</v>
      </c>
      <c r="F127" s="35" t="s">
        <v>99</v>
      </c>
      <c r="G127" s="35">
        <v>1</v>
      </c>
      <c r="H127" s="36">
        <v>350.86</v>
      </c>
      <c r="I127" s="157">
        <f t="shared" si="1"/>
        <v>350.86</v>
      </c>
    </row>
    <row r="128" spans="1:9" x14ac:dyDescent="0.2">
      <c r="A128" s="623"/>
      <c r="B128" s="632"/>
      <c r="C128" s="632"/>
      <c r="D128" s="628"/>
      <c r="E128" s="35" t="s">
        <v>122</v>
      </c>
      <c r="F128" s="35" t="s">
        <v>99</v>
      </c>
      <c r="G128" s="35">
        <v>1</v>
      </c>
      <c r="H128" s="36">
        <v>173.33</v>
      </c>
      <c r="I128" s="157">
        <f t="shared" si="1"/>
        <v>173.33</v>
      </c>
    </row>
    <row r="129" spans="1:9" x14ac:dyDescent="0.2">
      <c r="A129" s="623"/>
      <c r="B129" s="632"/>
      <c r="C129" s="632"/>
      <c r="D129" s="628"/>
      <c r="E129" s="35" t="s">
        <v>129</v>
      </c>
      <c r="F129" s="35" t="s">
        <v>99</v>
      </c>
      <c r="G129" s="35">
        <v>2</v>
      </c>
      <c r="H129" s="36">
        <v>7.7</v>
      </c>
      <c r="I129" s="157">
        <f t="shared" si="1"/>
        <v>15.4</v>
      </c>
    </row>
    <row r="130" spans="1:9" x14ac:dyDescent="0.2">
      <c r="A130" s="623"/>
      <c r="B130" s="632"/>
      <c r="C130" s="632"/>
      <c r="D130" s="628"/>
      <c r="E130" s="15" t="s">
        <v>195</v>
      </c>
      <c r="F130" s="15" t="s">
        <v>99</v>
      </c>
      <c r="G130" s="15">
        <v>1</v>
      </c>
      <c r="H130" s="16">
        <v>130.08000000000001</v>
      </c>
      <c r="I130" s="43">
        <f t="shared" si="1"/>
        <v>130.08000000000001</v>
      </c>
    </row>
    <row r="131" spans="1:9" ht="12.75" customHeight="1" thickBot="1" x14ac:dyDescent="0.25">
      <c r="A131" s="624"/>
      <c r="B131" s="626"/>
      <c r="C131" s="626"/>
      <c r="D131" s="629"/>
      <c r="E131" s="40" t="s">
        <v>196</v>
      </c>
      <c r="F131" s="40" t="s">
        <v>99</v>
      </c>
      <c r="G131" s="40">
        <v>2</v>
      </c>
      <c r="H131" s="41">
        <v>230</v>
      </c>
      <c r="I131" s="42">
        <f t="shared" si="1"/>
        <v>460</v>
      </c>
    </row>
    <row r="132" spans="1:9" ht="12.75" customHeight="1" thickBot="1" x14ac:dyDescent="0.25">
      <c r="A132" s="440"/>
      <c r="B132" s="85"/>
      <c r="C132" s="85" t="s">
        <v>87</v>
      </c>
      <c r="D132" s="441"/>
      <c r="E132" s="47"/>
      <c r="F132" s="47"/>
      <c r="G132" s="47"/>
      <c r="H132" s="48"/>
      <c r="I132" s="49">
        <v>1414.06</v>
      </c>
    </row>
    <row r="133" spans="1:9" ht="12.75" customHeight="1" thickBot="1" x14ac:dyDescent="0.25">
      <c r="A133" s="180"/>
      <c r="B133" s="197">
        <f>SUM(B57:B131)</f>
        <v>180902.37689999997</v>
      </c>
      <c r="C133" s="198"/>
      <c r="D133" s="197"/>
      <c r="E133" s="199"/>
      <c r="F133" s="198"/>
      <c r="G133" s="198"/>
      <c r="H133" s="197" t="s">
        <v>17</v>
      </c>
      <c r="I133" s="230">
        <f>SUM(I57:I132)</f>
        <v>15555.460000000003</v>
      </c>
    </row>
    <row r="134" spans="1:9" ht="64.5" thickBot="1" x14ac:dyDescent="0.25">
      <c r="A134" s="134" t="s">
        <v>144</v>
      </c>
      <c r="B134" s="114" t="s">
        <v>16</v>
      </c>
      <c r="C134" s="114" t="s">
        <v>5</v>
      </c>
      <c r="D134" s="114" t="s">
        <v>23</v>
      </c>
      <c r="E134" s="118" t="s">
        <v>18</v>
      </c>
      <c r="F134" s="114" t="s">
        <v>19</v>
      </c>
      <c r="G134" s="114" t="s">
        <v>10</v>
      </c>
      <c r="H134" s="114" t="s">
        <v>13</v>
      </c>
      <c r="I134" s="115" t="s">
        <v>12</v>
      </c>
    </row>
    <row r="135" spans="1:9" ht="12.75" customHeight="1" thickBot="1" x14ac:dyDescent="0.25">
      <c r="A135" s="227"/>
      <c r="B135" s="104">
        <v>2308.5770000000002</v>
      </c>
      <c r="C135" s="58" t="s">
        <v>66</v>
      </c>
      <c r="D135" s="64"/>
      <c r="E135" s="59"/>
      <c r="F135" s="59"/>
      <c r="G135" s="59"/>
      <c r="H135" s="60"/>
      <c r="I135" s="61"/>
    </row>
    <row r="136" spans="1:9" ht="12.75" customHeight="1" thickBot="1" x14ac:dyDescent="0.25">
      <c r="A136" s="227"/>
      <c r="B136" s="105">
        <v>2223.9299999999998</v>
      </c>
      <c r="C136" s="92" t="s">
        <v>67</v>
      </c>
      <c r="D136" s="93"/>
      <c r="E136" s="94"/>
      <c r="F136" s="94"/>
      <c r="G136" s="94"/>
      <c r="H136" s="95"/>
      <c r="I136" s="96"/>
    </row>
    <row r="137" spans="1:9" ht="12.75" customHeight="1" thickBot="1" x14ac:dyDescent="0.25">
      <c r="A137" s="227"/>
      <c r="B137" s="106">
        <v>2264.4899999999998</v>
      </c>
      <c r="C137" s="85" t="s">
        <v>70</v>
      </c>
      <c r="D137" s="86"/>
      <c r="E137" s="47"/>
      <c r="F137" s="47"/>
      <c r="G137" s="47"/>
      <c r="H137" s="48"/>
      <c r="I137" s="49"/>
    </row>
    <row r="138" spans="1:9" ht="12.75" customHeight="1" thickBot="1" x14ac:dyDescent="0.25">
      <c r="A138" s="227"/>
      <c r="B138" s="106">
        <v>1289.4000000000001</v>
      </c>
      <c r="C138" s="85" t="s">
        <v>72</v>
      </c>
      <c r="D138" s="86"/>
      <c r="E138" s="47"/>
      <c r="F138" s="47"/>
      <c r="G138" s="47"/>
      <c r="H138" s="48"/>
      <c r="I138" s="49"/>
    </row>
    <row r="139" spans="1:9" ht="12.75" customHeight="1" thickBot="1" x14ac:dyDescent="0.25">
      <c r="A139" s="227"/>
      <c r="B139" s="106">
        <v>2418.64</v>
      </c>
      <c r="C139" s="85" t="s">
        <v>73</v>
      </c>
      <c r="D139" s="86"/>
      <c r="E139" s="47"/>
      <c r="F139" s="47"/>
      <c r="G139" s="47"/>
      <c r="H139" s="48"/>
      <c r="I139" s="49"/>
    </row>
    <row r="140" spans="1:9" ht="12.75" customHeight="1" thickBot="1" x14ac:dyDescent="0.25">
      <c r="A140" s="227"/>
      <c r="B140" s="106">
        <v>2296.8000000000002</v>
      </c>
      <c r="C140" s="85" t="s">
        <v>74</v>
      </c>
      <c r="D140" s="86"/>
      <c r="E140" s="47"/>
      <c r="F140" s="47"/>
      <c r="G140" s="47"/>
      <c r="H140" s="48"/>
      <c r="I140" s="49"/>
    </row>
    <row r="141" spans="1:9" ht="12.75" customHeight="1" thickBot="1" x14ac:dyDescent="0.25">
      <c r="A141" s="221"/>
      <c r="B141" s="106">
        <v>1892.58</v>
      </c>
      <c r="C141" s="85" t="s">
        <v>75</v>
      </c>
      <c r="D141" s="86"/>
      <c r="E141" s="47"/>
      <c r="F141" s="47"/>
      <c r="G141" s="47"/>
      <c r="H141" s="48"/>
      <c r="I141" s="49"/>
    </row>
    <row r="142" spans="1:9" ht="12.75" customHeight="1" thickBot="1" x14ac:dyDescent="0.25">
      <c r="A142" s="221"/>
      <c r="B142" s="106">
        <v>2155.5100000000002</v>
      </c>
      <c r="C142" s="85" t="s">
        <v>76</v>
      </c>
      <c r="D142" s="86"/>
      <c r="E142" s="47"/>
      <c r="F142" s="47"/>
      <c r="G142" s="47"/>
      <c r="H142" s="48"/>
      <c r="I142" s="49"/>
    </row>
    <row r="143" spans="1:9" ht="12.75" customHeight="1" thickBot="1" x14ac:dyDescent="0.25">
      <c r="A143" s="221"/>
      <c r="B143" s="106">
        <v>2536.38</v>
      </c>
      <c r="C143" s="85" t="s">
        <v>77</v>
      </c>
      <c r="D143" s="86"/>
      <c r="E143" s="47"/>
      <c r="F143" s="47"/>
      <c r="G143" s="47"/>
      <c r="H143" s="48"/>
      <c r="I143" s="49"/>
    </row>
    <row r="144" spans="1:9" ht="12.75" customHeight="1" thickBot="1" x14ac:dyDescent="0.25">
      <c r="A144" s="221"/>
      <c r="B144" s="106">
        <v>2667.67</v>
      </c>
      <c r="C144" s="85" t="s">
        <v>78</v>
      </c>
      <c r="D144" s="86"/>
      <c r="E144" s="47"/>
      <c r="F144" s="47"/>
      <c r="G144" s="47"/>
      <c r="H144" s="48"/>
      <c r="I144" s="49"/>
    </row>
    <row r="145" spans="1:9" ht="12.75" customHeight="1" thickBot="1" x14ac:dyDescent="0.25">
      <c r="A145" s="221"/>
      <c r="B145" s="106">
        <v>2557.04</v>
      </c>
      <c r="C145" s="85" t="s">
        <v>79</v>
      </c>
      <c r="D145" s="86"/>
      <c r="E145" s="47"/>
      <c r="F145" s="47"/>
      <c r="G145" s="47"/>
      <c r="H145" s="48"/>
      <c r="I145" s="49"/>
    </row>
    <row r="146" spans="1:9" ht="12.75" customHeight="1" thickBot="1" x14ac:dyDescent="0.25">
      <c r="A146" s="221"/>
      <c r="B146" s="106">
        <v>2674.27</v>
      </c>
      <c r="C146" s="85" t="s">
        <v>80</v>
      </c>
      <c r="D146" s="86"/>
      <c r="E146" s="47"/>
      <c r="F146" s="47"/>
      <c r="G146" s="47"/>
      <c r="H146" s="48"/>
      <c r="I146" s="49"/>
    </row>
    <row r="147" spans="1:9" ht="12.75" customHeight="1" thickBot="1" x14ac:dyDescent="0.25">
      <c r="A147" s="404"/>
      <c r="B147" s="454">
        <f>SUM(B135:B146)</f>
        <v>27285.287</v>
      </c>
      <c r="C147" s="458" t="s">
        <v>87</v>
      </c>
      <c r="D147" s="86"/>
      <c r="E147" s="47"/>
      <c r="F147" s="47"/>
      <c r="G147" s="47"/>
      <c r="H147" s="48"/>
      <c r="I147" s="49"/>
    </row>
    <row r="148" spans="1:9" ht="12.75" customHeight="1" thickBot="1" x14ac:dyDescent="0.25">
      <c r="A148" s="656" t="s">
        <v>106</v>
      </c>
      <c r="B148" s="106">
        <v>1284.04</v>
      </c>
      <c r="C148" s="85" t="s">
        <v>74</v>
      </c>
      <c r="D148" s="86"/>
      <c r="E148" s="47"/>
      <c r="F148" s="47"/>
      <c r="G148" s="47"/>
      <c r="H148" s="48"/>
      <c r="I148" s="49"/>
    </row>
    <row r="149" spans="1:9" ht="12.75" customHeight="1" thickBot="1" x14ac:dyDescent="0.25">
      <c r="A149" s="656"/>
      <c r="B149" s="106">
        <v>542.69000000000005</v>
      </c>
      <c r="C149" s="85" t="s">
        <v>75</v>
      </c>
      <c r="D149" s="86"/>
      <c r="E149" s="47"/>
      <c r="F149" s="47"/>
      <c r="G149" s="47"/>
      <c r="H149" s="48"/>
      <c r="I149" s="49"/>
    </row>
    <row r="150" spans="1:9" ht="12.75" customHeight="1" thickBot="1" x14ac:dyDescent="0.25">
      <c r="A150" s="656"/>
      <c r="B150" s="106">
        <v>675.14</v>
      </c>
      <c r="C150" s="85" t="s">
        <v>76</v>
      </c>
      <c r="D150" s="86"/>
      <c r="E150" s="47"/>
      <c r="F150" s="47"/>
      <c r="G150" s="47"/>
      <c r="H150" s="48"/>
      <c r="I150" s="49"/>
    </row>
    <row r="151" spans="1:9" ht="12.75" customHeight="1" thickBot="1" x14ac:dyDescent="0.25">
      <c r="A151" s="526"/>
      <c r="B151" s="454">
        <f>SUM(B148:B150)</f>
        <v>2501.87</v>
      </c>
      <c r="C151" s="458" t="s">
        <v>87</v>
      </c>
      <c r="D151" s="86"/>
      <c r="E151" s="47"/>
      <c r="F151" s="47"/>
      <c r="G151" s="47"/>
      <c r="H151" s="48"/>
      <c r="I151" s="49">
        <v>160.63</v>
      </c>
    </row>
    <row r="152" spans="1:9" ht="12.75" customHeight="1" thickBot="1" x14ac:dyDescent="0.25">
      <c r="A152" s="180"/>
      <c r="B152" s="197">
        <f>B147+B151</f>
        <v>29787.156999999999</v>
      </c>
      <c r="C152" s="198"/>
      <c r="D152" s="197"/>
      <c r="E152" s="199"/>
      <c r="F152" s="198"/>
      <c r="G152" s="198"/>
      <c r="H152" s="197" t="s">
        <v>17</v>
      </c>
      <c r="I152" s="230">
        <f>SUM(I135:I151)</f>
        <v>160.63</v>
      </c>
    </row>
    <row r="153" spans="1:9" ht="64.5" thickBot="1" x14ac:dyDescent="0.25">
      <c r="A153" s="134" t="s">
        <v>145</v>
      </c>
      <c r="B153" s="117" t="s">
        <v>16</v>
      </c>
      <c r="C153" s="131" t="s">
        <v>5</v>
      </c>
      <c r="D153" s="117" t="s">
        <v>23</v>
      </c>
      <c r="E153" s="132" t="s">
        <v>18</v>
      </c>
      <c r="F153" s="117" t="s">
        <v>19</v>
      </c>
      <c r="G153" s="131" t="s">
        <v>10</v>
      </c>
      <c r="H153" s="117" t="s">
        <v>13</v>
      </c>
      <c r="I153" s="117" t="s">
        <v>12</v>
      </c>
    </row>
    <row r="154" spans="1:9" ht="12.75" customHeight="1" thickBot="1" x14ac:dyDescent="0.25">
      <c r="A154" s="227"/>
      <c r="B154" s="106">
        <v>8627.9439999999995</v>
      </c>
      <c r="C154" s="55" t="s">
        <v>66</v>
      </c>
      <c r="D154" s="86"/>
      <c r="E154" s="47"/>
      <c r="F154" s="47"/>
      <c r="G154" s="47"/>
      <c r="H154" s="48"/>
      <c r="I154" s="49"/>
    </row>
    <row r="155" spans="1:9" ht="12.75" customHeight="1" thickBot="1" x14ac:dyDescent="0.25">
      <c r="A155" s="227"/>
      <c r="B155" s="106">
        <v>8843.67</v>
      </c>
      <c r="C155" s="55" t="s">
        <v>67</v>
      </c>
      <c r="D155" s="86"/>
      <c r="E155" s="47"/>
      <c r="F155" s="47"/>
      <c r="G155" s="47"/>
      <c r="H155" s="48"/>
      <c r="I155" s="49"/>
    </row>
    <row r="156" spans="1:9" ht="12.75" customHeight="1" thickBot="1" x14ac:dyDescent="0.25">
      <c r="A156" s="227"/>
      <c r="B156" s="106">
        <v>9288.81</v>
      </c>
      <c r="C156" s="85" t="s">
        <v>70</v>
      </c>
      <c r="D156" s="86"/>
      <c r="E156" s="47"/>
      <c r="F156" s="47"/>
      <c r="G156" s="47"/>
      <c r="H156" s="48"/>
      <c r="I156" s="49"/>
    </row>
    <row r="157" spans="1:9" ht="12.75" customHeight="1" thickBot="1" x14ac:dyDescent="0.25">
      <c r="A157" s="227"/>
      <c r="B157" s="106">
        <v>8840.9699999999993</v>
      </c>
      <c r="C157" s="85" t="s">
        <v>72</v>
      </c>
      <c r="D157" s="86"/>
      <c r="E157" s="47"/>
      <c r="F157" s="47"/>
      <c r="G157" s="47"/>
      <c r="H157" s="48"/>
      <c r="I157" s="49"/>
    </row>
    <row r="158" spans="1:9" ht="12.75" customHeight="1" thickBot="1" x14ac:dyDescent="0.25">
      <c r="A158" s="227"/>
      <c r="B158" s="106">
        <v>9008.2199999999993</v>
      </c>
      <c r="C158" s="85" t="s">
        <v>73</v>
      </c>
      <c r="D158" s="86"/>
      <c r="E158" s="47"/>
      <c r="F158" s="47"/>
      <c r="G158" s="47"/>
      <c r="H158" s="48"/>
      <c r="I158" s="49"/>
    </row>
    <row r="159" spans="1:9" ht="12.75" customHeight="1" thickBot="1" x14ac:dyDescent="0.25">
      <c r="A159" s="227"/>
      <c r="B159" s="106">
        <v>10366.540000000001</v>
      </c>
      <c r="C159" s="85" t="s">
        <v>74</v>
      </c>
      <c r="D159" s="86"/>
      <c r="E159" s="47"/>
      <c r="F159" s="47"/>
      <c r="G159" s="47"/>
      <c r="H159" s="48"/>
      <c r="I159" s="49"/>
    </row>
    <row r="160" spans="1:9" ht="12.75" customHeight="1" thickBot="1" x14ac:dyDescent="0.25">
      <c r="A160" s="227"/>
      <c r="B160" s="106">
        <v>7124.21</v>
      </c>
      <c r="C160" s="85" t="s">
        <v>75</v>
      </c>
      <c r="D160" s="86"/>
      <c r="E160" s="47"/>
      <c r="F160" s="47"/>
      <c r="G160" s="47"/>
      <c r="H160" s="48"/>
      <c r="I160" s="49"/>
    </row>
    <row r="161" spans="1:9" ht="12.75" customHeight="1" thickBot="1" x14ac:dyDescent="0.25">
      <c r="A161" s="228"/>
      <c r="B161" s="106">
        <v>8791.4599999999991</v>
      </c>
      <c r="C161" s="85" t="s">
        <v>76</v>
      </c>
      <c r="D161" s="86"/>
      <c r="E161" s="47"/>
      <c r="F161" s="47"/>
      <c r="G161" s="47"/>
      <c r="H161" s="48"/>
      <c r="I161" s="49"/>
    </row>
    <row r="162" spans="1:9" x14ac:dyDescent="0.2">
      <c r="A162" s="655" t="s">
        <v>103</v>
      </c>
      <c r="B162" s="672">
        <v>8920.91</v>
      </c>
      <c r="C162" s="625" t="s">
        <v>77</v>
      </c>
      <c r="D162" s="658" t="s">
        <v>108</v>
      </c>
      <c r="E162" s="37" t="s">
        <v>1640</v>
      </c>
      <c r="F162" s="37" t="s">
        <v>327</v>
      </c>
      <c r="G162" s="37">
        <v>5.5</v>
      </c>
      <c r="H162" s="38">
        <v>250</v>
      </c>
      <c r="I162" s="39">
        <f>G162*H162</f>
        <v>1375</v>
      </c>
    </row>
    <row r="163" spans="1:9" ht="13.5" thickBot="1" x14ac:dyDescent="0.25">
      <c r="A163" s="671"/>
      <c r="B163" s="673"/>
      <c r="C163" s="626"/>
      <c r="D163" s="659"/>
      <c r="E163" s="53" t="s">
        <v>447</v>
      </c>
      <c r="F163" s="53" t="s">
        <v>99</v>
      </c>
      <c r="G163" s="53">
        <v>1</v>
      </c>
      <c r="H163" s="153">
        <v>26</v>
      </c>
      <c r="I163" s="157">
        <f>G163*H163</f>
        <v>26</v>
      </c>
    </row>
    <row r="164" spans="1:9" ht="12.75" customHeight="1" thickBot="1" x14ac:dyDescent="0.25">
      <c r="A164" s="227"/>
      <c r="B164" s="106">
        <v>9550.49</v>
      </c>
      <c r="C164" s="85" t="s">
        <v>78</v>
      </c>
      <c r="D164" s="86"/>
      <c r="E164" s="47"/>
      <c r="F164" s="47"/>
      <c r="G164" s="47"/>
      <c r="H164" s="48"/>
      <c r="I164" s="39"/>
    </row>
    <row r="165" spans="1:9" ht="12.75" customHeight="1" thickBot="1" x14ac:dyDescent="0.25">
      <c r="A165" s="227"/>
      <c r="B165" s="106">
        <v>9176.9599999999991</v>
      </c>
      <c r="C165" s="85" t="s">
        <v>79</v>
      </c>
      <c r="D165" s="86"/>
      <c r="E165" s="47"/>
      <c r="F165" s="47"/>
      <c r="G165" s="47"/>
      <c r="H165" s="48"/>
      <c r="I165" s="39"/>
    </row>
    <row r="166" spans="1:9" ht="12.75" customHeight="1" thickBot="1" x14ac:dyDescent="0.25">
      <c r="A166" s="227"/>
      <c r="B166" s="106">
        <v>9287.99</v>
      </c>
      <c r="C166" s="85" t="s">
        <v>80</v>
      </c>
      <c r="D166" s="86"/>
      <c r="E166" s="47"/>
      <c r="F166" s="47"/>
      <c r="G166" s="47"/>
      <c r="H166" s="48"/>
      <c r="I166" s="39"/>
    </row>
    <row r="167" spans="1:9" ht="12.75" customHeight="1" thickBot="1" x14ac:dyDescent="0.25">
      <c r="A167" s="227"/>
      <c r="B167" s="106"/>
      <c r="C167" s="167" t="s">
        <v>87</v>
      </c>
      <c r="D167" s="86"/>
      <c r="E167" s="47"/>
      <c r="F167" s="47"/>
      <c r="G167" s="47"/>
      <c r="H167" s="48"/>
      <c r="I167" s="49">
        <v>1646.7</v>
      </c>
    </row>
    <row r="168" spans="1:9" ht="13.5" thickBot="1" x14ac:dyDescent="0.25">
      <c r="A168" s="180"/>
      <c r="B168" s="197">
        <f>SUM(B154:B167)</f>
        <v>107828.17400000001</v>
      </c>
      <c r="C168" s="198"/>
      <c r="D168" s="197"/>
      <c r="E168" s="199"/>
      <c r="F168" s="198"/>
      <c r="G168" s="198"/>
      <c r="H168" s="197" t="s">
        <v>17</v>
      </c>
      <c r="I168" s="230">
        <f>SUM(I154:I167)</f>
        <v>3047.7</v>
      </c>
    </row>
    <row r="169" spans="1:9" ht="26.25" thickBot="1" x14ac:dyDescent="0.25">
      <c r="A169" s="46" t="s">
        <v>8</v>
      </c>
      <c r="B169" s="114" t="s">
        <v>16</v>
      </c>
      <c r="C169" s="114" t="s">
        <v>5</v>
      </c>
      <c r="D169" s="114" t="s">
        <v>23</v>
      </c>
      <c r="E169" s="118" t="s">
        <v>18</v>
      </c>
      <c r="F169" s="114" t="s">
        <v>19</v>
      </c>
      <c r="G169" s="114" t="s">
        <v>10</v>
      </c>
      <c r="H169" s="114" t="s">
        <v>13</v>
      </c>
      <c r="I169" s="115" t="s">
        <v>12</v>
      </c>
    </row>
    <row r="170" spans="1:9" ht="12.75" customHeight="1" x14ac:dyDescent="0.2">
      <c r="A170" s="623" t="s">
        <v>68</v>
      </c>
      <c r="B170" s="350"/>
      <c r="C170" s="33" t="s">
        <v>66</v>
      </c>
      <c r="D170" s="350"/>
      <c r="E170" s="351"/>
      <c r="F170" s="33" t="s">
        <v>83</v>
      </c>
      <c r="G170" s="35">
        <v>1056.43</v>
      </c>
      <c r="H170" s="16">
        <v>4.8099999999999996</v>
      </c>
      <c r="I170" s="157">
        <f>G170*H170</f>
        <v>5081.4282999999996</v>
      </c>
    </row>
    <row r="171" spans="1:9" ht="12.75" customHeight="1" x14ac:dyDescent="0.2">
      <c r="A171" s="623"/>
      <c r="B171" s="188"/>
      <c r="C171" s="13" t="s">
        <v>67</v>
      </c>
      <c r="D171" s="188"/>
      <c r="E171" s="189"/>
      <c r="F171" s="13" t="s">
        <v>83</v>
      </c>
      <c r="G171" s="15">
        <v>787.82</v>
      </c>
      <c r="H171" s="16">
        <v>4.8099999999999996</v>
      </c>
      <c r="I171" s="43">
        <f t="shared" ref="I171:I181" si="3">G171*H171</f>
        <v>3789.4141999999997</v>
      </c>
    </row>
    <row r="172" spans="1:9" ht="15.75" x14ac:dyDescent="0.2">
      <c r="A172" s="623"/>
      <c r="B172" s="188"/>
      <c r="C172" s="13" t="s">
        <v>70</v>
      </c>
      <c r="D172" s="188"/>
      <c r="E172" s="189"/>
      <c r="F172" s="13" t="s">
        <v>83</v>
      </c>
      <c r="G172" s="15">
        <v>1253.71</v>
      </c>
      <c r="H172" s="16">
        <v>4.8099999999999996</v>
      </c>
      <c r="I172" s="43">
        <f t="shared" si="3"/>
        <v>6030.3450999999995</v>
      </c>
    </row>
    <row r="173" spans="1:9" ht="12.75" customHeight="1" x14ac:dyDescent="0.2">
      <c r="A173" s="623"/>
      <c r="B173" s="188"/>
      <c r="C173" s="13" t="s">
        <v>72</v>
      </c>
      <c r="D173" s="188"/>
      <c r="E173" s="189"/>
      <c r="F173" s="13" t="s">
        <v>83</v>
      </c>
      <c r="G173" s="15">
        <v>950.07</v>
      </c>
      <c r="H173" s="16">
        <v>4.8099999999999996</v>
      </c>
      <c r="I173" s="43">
        <f t="shared" si="3"/>
        <v>4569.8366999999998</v>
      </c>
    </row>
    <row r="174" spans="1:9" ht="15.75" x14ac:dyDescent="0.2">
      <c r="A174" s="623"/>
      <c r="B174" s="188"/>
      <c r="C174" s="13" t="s">
        <v>73</v>
      </c>
      <c r="D174" s="188"/>
      <c r="E174" s="189"/>
      <c r="F174" s="13" t="s">
        <v>83</v>
      </c>
      <c r="G174" s="15">
        <v>1253.69</v>
      </c>
      <c r="H174" s="16">
        <v>4.8099999999999996</v>
      </c>
      <c r="I174" s="43">
        <f t="shared" si="3"/>
        <v>6030.2488999999996</v>
      </c>
    </row>
    <row r="175" spans="1:9" ht="12.75" customHeight="1" x14ac:dyDescent="0.2">
      <c r="A175" s="623"/>
      <c r="B175" s="188"/>
      <c r="C175" s="13" t="s">
        <v>74</v>
      </c>
      <c r="D175" s="188"/>
      <c r="E175" s="189"/>
      <c r="F175" s="13" t="s">
        <v>83</v>
      </c>
      <c r="G175" s="15">
        <v>1025.8</v>
      </c>
      <c r="H175" s="16">
        <v>4.8099999999999996</v>
      </c>
      <c r="I175" s="43">
        <f t="shared" si="3"/>
        <v>4934.097999999999</v>
      </c>
    </row>
    <row r="176" spans="1:9" ht="12.75" customHeight="1" x14ac:dyDescent="0.2">
      <c r="A176" s="623"/>
      <c r="B176" s="188"/>
      <c r="C176" s="13" t="s">
        <v>75</v>
      </c>
      <c r="D176" s="188"/>
      <c r="E176" s="189"/>
      <c r="F176" s="13" t="s">
        <v>83</v>
      </c>
      <c r="G176" s="15">
        <v>859.9</v>
      </c>
      <c r="H176" s="16">
        <v>5.04</v>
      </c>
      <c r="I176" s="43">
        <f t="shared" si="3"/>
        <v>4333.8959999999997</v>
      </c>
    </row>
    <row r="177" spans="1:9" ht="12.75" customHeight="1" x14ac:dyDescent="0.2">
      <c r="A177" s="623"/>
      <c r="B177" s="188"/>
      <c r="C177" s="13" t="s">
        <v>76</v>
      </c>
      <c r="D177" s="188"/>
      <c r="E177" s="189"/>
      <c r="F177" s="13" t="s">
        <v>83</v>
      </c>
      <c r="G177" s="15">
        <v>940.67</v>
      </c>
      <c r="H177" s="16">
        <v>5.04</v>
      </c>
      <c r="I177" s="43">
        <f t="shared" si="3"/>
        <v>4740.9767999999995</v>
      </c>
    </row>
    <row r="178" spans="1:9" ht="12.75" customHeight="1" x14ac:dyDescent="0.2">
      <c r="A178" s="623"/>
      <c r="B178" s="13"/>
      <c r="C178" s="13" t="s">
        <v>77</v>
      </c>
      <c r="D178" s="14"/>
      <c r="E178" s="172"/>
      <c r="F178" s="13" t="s">
        <v>83</v>
      </c>
      <c r="G178" s="15">
        <v>1004.04</v>
      </c>
      <c r="H178" s="16">
        <v>5.04</v>
      </c>
      <c r="I178" s="43">
        <f t="shared" si="3"/>
        <v>5060.3616000000002</v>
      </c>
    </row>
    <row r="179" spans="1:9" ht="12.75" customHeight="1" x14ac:dyDescent="0.2">
      <c r="A179" s="623"/>
      <c r="B179" s="13"/>
      <c r="C179" s="13" t="s">
        <v>78</v>
      </c>
      <c r="D179" s="14"/>
      <c r="E179" s="15"/>
      <c r="F179" s="13" t="s">
        <v>83</v>
      </c>
      <c r="G179" s="15">
        <v>1085.98</v>
      </c>
      <c r="H179" s="16">
        <v>5.04</v>
      </c>
      <c r="I179" s="43">
        <f t="shared" si="3"/>
        <v>5473.3392000000003</v>
      </c>
    </row>
    <row r="180" spans="1:9" ht="12.75" customHeight="1" x14ac:dyDescent="0.2">
      <c r="A180" s="623"/>
      <c r="B180" s="13"/>
      <c r="C180" s="13" t="s">
        <v>79</v>
      </c>
      <c r="D180" s="14"/>
      <c r="E180" s="15"/>
      <c r="F180" s="13" t="s">
        <v>83</v>
      </c>
      <c r="G180" s="15">
        <v>1173.02</v>
      </c>
      <c r="H180" s="16">
        <v>5.04</v>
      </c>
      <c r="I180" s="43">
        <f t="shared" si="3"/>
        <v>5912.0208000000002</v>
      </c>
    </row>
    <row r="181" spans="1:9" ht="12.75" customHeight="1" x14ac:dyDescent="0.2">
      <c r="A181" s="623"/>
      <c r="B181" s="13"/>
      <c r="C181" s="13" t="s">
        <v>80</v>
      </c>
      <c r="D181" s="14"/>
      <c r="E181" s="15"/>
      <c r="F181" s="13" t="s">
        <v>83</v>
      </c>
      <c r="G181" s="15">
        <v>910.84</v>
      </c>
      <c r="H181" s="16">
        <v>5.04</v>
      </c>
      <c r="I181" s="43">
        <f t="shared" si="3"/>
        <v>4590.6336000000001</v>
      </c>
    </row>
    <row r="182" spans="1:9" ht="12.75" customHeight="1" x14ac:dyDescent="0.2">
      <c r="A182" s="704"/>
      <c r="B182" s="13"/>
      <c r="C182" s="244" t="s">
        <v>87</v>
      </c>
      <c r="D182" s="14"/>
      <c r="E182" s="15"/>
      <c r="F182" s="13" t="s">
        <v>83</v>
      </c>
      <c r="G182" s="15">
        <f>SUM(G170:G181)</f>
        <v>12301.970000000001</v>
      </c>
      <c r="H182" s="13"/>
      <c r="I182" s="243">
        <f>SUM(I170:I181)</f>
        <v>60546.599199999997</v>
      </c>
    </row>
    <row r="183" spans="1:9" ht="33" customHeight="1" x14ac:dyDescent="0.2">
      <c r="A183" s="652" t="s">
        <v>2272</v>
      </c>
      <c r="B183" s="71"/>
      <c r="C183" s="13" t="s">
        <v>2273</v>
      </c>
      <c r="D183" s="72"/>
      <c r="E183" s="73"/>
      <c r="F183" s="15"/>
      <c r="G183" s="327"/>
      <c r="H183" s="74"/>
      <c r="I183" s="598">
        <v>265.27999999999997</v>
      </c>
    </row>
    <row r="184" spans="1:9" ht="31.9" customHeight="1" x14ac:dyDescent="0.2">
      <c r="A184" s="653"/>
      <c r="B184" s="71"/>
      <c r="C184" s="13" t="s">
        <v>2274</v>
      </c>
      <c r="D184" s="72"/>
      <c r="E184" s="73"/>
      <c r="F184" s="15"/>
      <c r="G184" s="327"/>
      <c r="H184" s="74"/>
      <c r="I184" s="598">
        <v>272.61</v>
      </c>
    </row>
    <row r="185" spans="1:9" ht="28.9" customHeight="1" x14ac:dyDescent="0.2">
      <c r="A185" s="654"/>
      <c r="B185" s="412"/>
      <c r="C185" s="244" t="s">
        <v>87</v>
      </c>
      <c r="D185" s="72"/>
      <c r="E185" s="73"/>
      <c r="F185" s="15"/>
      <c r="G185" s="327"/>
      <c r="H185" s="74"/>
      <c r="I185" s="241">
        <f>SUM(I183:I184)</f>
        <v>537.89</v>
      </c>
    </row>
    <row r="186" spans="1:9" ht="33.6" customHeight="1" x14ac:dyDescent="0.2">
      <c r="A186" s="652" t="s">
        <v>2271</v>
      </c>
      <c r="B186" s="71"/>
      <c r="C186" s="33" t="s">
        <v>2273</v>
      </c>
      <c r="D186" s="72"/>
      <c r="E186" s="73"/>
      <c r="F186" s="15"/>
      <c r="G186" s="327"/>
      <c r="H186" s="74"/>
      <c r="I186" s="598">
        <v>1768.34</v>
      </c>
    </row>
    <row r="187" spans="1:9" ht="23.45" customHeight="1" x14ac:dyDescent="0.2">
      <c r="A187" s="653"/>
      <c r="B187" s="71"/>
      <c r="C187" s="71" t="s">
        <v>2274</v>
      </c>
      <c r="D187" s="72"/>
      <c r="E187" s="73"/>
      <c r="F187" s="15"/>
      <c r="G187" s="327"/>
      <c r="H187" s="74"/>
      <c r="I187" s="598">
        <v>1726.66</v>
      </c>
    </row>
    <row r="188" spans="1:9" ht="21.6" customHeight="1" x14ac:dyDescent="0.2">
      <c r="A188" s="654"/>
      <c r="B188" s="71"/>
      <c r="C188" s="412" t="s">
        <v>87</v>
      </c>
      <c r="D188" s="72"/>
      <c r="E188" s="73"/>
      <c r="F188" s="73"/>
      <c r="G188" s="327"/>
      <c r="H188" s="74"/>
      <c r="I188" s="241">
        <f>SUM(I186:I187)</f>
        <v>3495</v>
      </c>
    </row>
    <row r="189" spans="1:9" ht="25.5" x14ac:dyDescent="0.2">
      <c r="A189" s="221" t="s">
        <v>2270</v>
      </c>
      <c r="B189" s="13"/>
      <c r="C189" s="244" t="s">
        <v>87</v>
      </c>
      <c r="D189" s="14"/>
      <c r="E189" s="15"/>
      <c r="F189" s="13"/>
      <c r="G189" s="15"/>
      <c r="H189" s="13"/>
      <c r="I189" s="243">
        <v>149353.79999999999</v>
      </c>
    </row>
    <row r="190" spans="1:9" ht="12.75" customHeight="1" x14ac:dyDescent="0.2">
      <c r="A190" s="221" t="s">
        <v>84</v>
      </c>
      <c r="B190" s="13"/>
      <c r="C190" s="244" t="s">
        <v>87</v>
      </c>
      <c r="D190" s="14"/>
      <c r="E190" s="15"/>
      <c r="F190" s="13"/>
      <c r="G190" s="15"/>
      <c r="H190" s="13"/>
      <c r="I190" s="243">
        <v>11118.6</v>
      </c>
    </row>
    <row r="191" spans="1:9" ht="12.75" customHeight="1" x14ac:dyDescent="0.2">
      <c r="A191" s="221" t="s">
        <v>86</v>
      </c>
      <c r="B191" s="13"/>
      <c r="C191" s="244" t="s">
        <v>87</v>
      </c>
      <c r="D191" s="14"/>
      <c r="E191" s="15"/>
      <c r="F191" s="13"/>
      <c r="G191" s="15"/>
      <c r="H191" s="13"/>
      <c r="I191" s="243">
        <v>10139.85</v>
      </c>
    </row>
    <row r="192" spans="1:9" ht="12.75" customHeight="1" x14ac:dyDescent="0.2">
      <c r="A192" s="219" t="s">
        <v>88</v>
      </c>
      <c r="B192" s="13"/>
      <c r="C192" s="244" t="s">
        <v>87</v>
      </c>
      <c r="D192" s="14"/>
      <c r="E192" s="15"/>
      <c r="F192" s="13"/>
      <c r="G192" s="15"/>
      <c r="H192" s="13"/>
      <c r="I192" s="243">
        <v>7438.5</v>
      </c>
    </row>
    <row r="193" spans="1:255" ht="12.75" customHeight="1" thickBot="1" x14ac:dyDescent="0.25">
      <c r="A193" s="219"/>
      <c r="B193" s="109"/>
      <c r="C193" s="109"/>
      <c r="D193" s="108"/>
      <c r="E193" s="110"/>
      <c r="F193" s="109"/>
      <c r="G193" s="109"/>
      <c r="H193" s="108" t="s">
        <v>17</v>
      </c>
      <c r="I193" s="232">
        <f>I182+I185+I188+I189+I190+I191+I192</f>
        <v>242630.23920000001</v>
      </c>
    </row>
    <row r="194" spans="1:255" s="45" customFormat="1" ht="83.25" customHeight="1" thickBot="1" x14ac:dyDescent="0.25">
      <c r="A194" s="117" t="s">
        <v>95</v>
      </c>
      <c r="B194" s="114" t="s">
        <v>16</v>
      </c>
      <c r="C194" s="114" t="s">
        <v>5</v>
      </c>
      <c r="D194" s="114" t="s">
        <v>23</v>
      </c>
      <c r="E194" s="118" t="s">
        <v>18</v>
      </c>
      <c r="F194" s="114" t="s">
        <v>19</v>
      </c>
      <c r="G194" s="114" t="s">
        <v>10</v>
      </c>
      <c r="H194" s="114" t="s">
        <v>13</v>
      </c>
      <c r="I194" s="115" t="s">
        <v>12</v>
      </c>
      <c r="J194" s="56"/>
      <c r="K194" s="56"/>
      <c r="L194" s="56"/>
      <c r="M194" s="56"/>
      <c r="N194" s="56"/>
      <c r="O194" s="56"/>
      <c r="P194" s="56"/>
      <c r="Q194" s="56"/>
      <c r="R194" s="56"/>
      <c r="T194" s="56"/>
      <c r="U194" s="56"/>
      <c r="V194" s="56"/>
      <c r="W194" s="56"/>
      <c r="X194" s="56"/>
      <c r="Y194" s="56"/>
      <c r="Z194" s="56"/>
      <c r="AA194" s="56"/>
      <c r="AB194" s="56"/>
      <c r="AD194" s="56"/>
      <c r="AE194" s="56"/>
      <c r="AF194" s="56"/>
      <c r="AG194" s="56"/>
      <c r="AH194" s="56"/>
      <c r="AI194" s="56"/>
      <c r="AJ194" s="56"/>
      <c r="AK194" s="56"/>
      <c r="AL194" s="56"/>
      <c r="AN194" s="56"/>
      <c r="AO194" s="56"/>
      <c r="AP194" s="56"/>
      <c r="AQ194" s="56"/>
      <c r="AR194" s="56"/>
      <c r="AS194" s="56"/>
      <c r="AT194" s="56"/>
      <c r="AU194" s="56"/>
      <c r="AV194" s="56"/>
      <c r="AX194" s="56"/>
      <c r="AY194" s="56"/>
      <c r="AZ194" s="56"/>
      <c r="BA194" s="56"/>
      <c r="BB194" s="56"/>
      <c r="BC194" s="56"/>
      <c r="BD194" s="56"/>
      <c r="BE194" s="56"/>
      <c r="BF194" s="56"/>
      <c r="BH194" s="56"/>
      <c r="BI194" s="56"/>
      <c r="BJ194" s="56"/>
      <c r="BK194" s="56"/>
      <c r="BL194" s="56"/>
      <c r="BM194" s="56"/>
      <c r="BN194" s="56"/>
      <c r="BO194" s="56"/>
      <c r="BP194" s="56"/>
      <c r="BR194" s="56"/>
      <c r="BS194" s="56"/>
      <c r="BT194" s="56"/>
      <c r="BU194" s="56"/>
      <c r="BV194" s="56"/>
      <c r="BW194" s="56"/>
      <c r="BX194" s="56"/>
      <c r="BY194" s="56"/>
      <c r="BZ194" s="56"/>
      <c r="CB194" s="56"/>
      <c r="CC194" s="56"/>
      <c r="CD194" s="56"/>
      <c r="CE194" s="56"/>
      <c r="CF194" s="56"/>
      <c r="CG194" s="56"/>
      <c r="CH194" s="56"/>
      <c r="CI194" s="56"/>
      <c r="CJ194" s="56"/>
      <c r="CL194" s="56"/>
      <c r="CM194" s="56"/>
      <c r="CN194" s="56"/>
      <c r="CO194" s="56"/>
      <c r="CP194" s="56"/>
      <c r="CQ194" s="56"/>
      <c r="CR194" s="56"/>
      <c r="CS194" s="56"/>
      <c r="CT194" s="56"/>
      <c r="CV194" s="56"/>
      <c r="CW194" s="56"/>
      <c r="CX194" s="56"/>
      <c r="CY194" s="56"/>
      <c r="CZ194" s="56"/>
      <c r="DA194" s="56"/>
      <c r="DB194" s="56"/>
      <c r="DC194" s="56"/>
      <c r="DD194" s="56"/>
      <c r="DF194" s="56"/>
      <c r="DG194" s="56"/>
      <c r="DH194" s="56"/>
      <c r="DI194" s="56"/>
      <c r="DJ194" s="56"/>
      <c r="DK194" s="56"/>
      <c r="DL194" s="56"/>
      <c r="DM194" s="56"/>
      <c r="DN194" s="56"/>
      <c r="DP194" s="56"/>
      <c r="DQ194" s="56"/>
      <c r="DR194" s="56"/>
      <c r="DS194" s="56"/>
      <c r="DT194" s="56"/>
      <c r="DU194" s="56"/>
      <c r="DV194" s="56"/>
      <c r="DW194" s="56"/>
      <c r="DX194" s="56"/>
      <c r="DZ194" s="56"/>
      <c r="EA194" s="56"/>
      <c r="EB194" s="56"/>
      <c r="EC194" s="56"/>
      <c r="ED194" s="56"/>
      <c r="EE194" s="56"/>
      <c r="EF194" s="56"/>
      <c r="EG194" s="56"/>
      <c r="EH194" s="56"/>
      <c r="EJ194" s="56"/>
      <c r="EK194" s="56"/>
      <c r="EL194" s="56"/>
      <c r="EM194" s="56"/>
      <c r="EN194" s="56"/>
      <c r="EO194" s="56"/>
      <c r="EP194" s="56"/>
      <c r="EQ194" s="56"/>
      <c r="ER194" s="56"/>
      <c r="ET194" s="56"/>
      <c r="EU194" s="56"/>
      <c r="EV194" s="56"/>
      <c r="EW194" s="56"/>
      <c r="EX194" s="56"/>
      <c r="EY194" s="56"/>
      <c r="EZ194" s="56"/>
      <c r="FA194" s="56"/>
      <c r="FB194" s="56"/>
      <c r="FD194" s="56"/>
      <c r="FE194" s="56"/>
      <c r="FF194" s="56"/>
      <c r="FG194" s="56"/>
      <c r="FH194" s="56"/>
      <c r="FI194" s="56"/>
      <c r="FJ194" s="56"/>
      <c r="FK194" s="56"/>
      <c r="FL194" s="56"/>
      <c r="FN194" s="56"/>
      <c r="FO194" s="56"/>
      <c r="FP194" s="56"/>
      <c r="FQ194" s="56"/>
      <c r="FR194" s="56"/>
      <c r="FS194" s="56"/>
      <c r="FT194" s="56"/>
      <c r="FU194" s="56"/>
      <c r="FV194" s="56"/>
      <c r="FX194" s="56"/>
      <c r="FY194" s="56"/>
      <c r="FZ194" s="56"/>
      <c r="GA194" s="56"/>
      <c r="GB194" s="56"/>
      <c r="GC194" s="56"/>
      <c r="GD194" s="56"/>
      <c r="GE194" s="56"/>
      <c r="GF194" s="56"/>
      <c r="GH194" s="56"/>
      <c r="GI194" s="56"/>
      <c r="GJ194" s="56"/>
      <c r="GK194" s="56"/>
      <c r="GL194" s="56"/>
      <c r="GM194" s="56"/>
      <c r="GN194" s="56"/>
      <c r="GO194" s="56"/>
      <c r="GP194" s="56"/>
      <c r="GR194" s="56"/>
      <c r="GS194" s="56"/>
      <c r="GT194" s="56"/>
      <c r="GU194" s="56"/>
      <c r="GV194" s="56"/>
      <c r="GW194" s="56"/>
      <c r="GX194" s="56"/>
      <c r="GY194" s="56"/>
      <c r="GZ194" s="56"/>
      <c r="HB194" s="56"/>
      <c r="HC194" s="56"/>
      <c r="HD194" s="56"/>
      <c r="HE194" s="56"/>
      <c r="HF194" s="56"/>
      <c r="HG194" s="56"/>
      <c r="HH194" s="56"/>
      <c r="HI194" s="56"/>
      <c r="HJ194" s="56"/>
      <c r="HL194" s="56"/>
      <c r="HM194" s="56"/>
      <c r="HN194" s="56"/>
      <c r="HO194" s="56"/>
      <c r="HP194" s="56"/>
      <c r="HQ194" s="56"/>
      <c r="HR194" s="56"/>
      <c r="HS194" s="56"/>
      <c r="HT194" s="56"/>
      <c r="HV194" s="56"/>
      <c r="HW194" s="56"/>
      <c r="HX194" s="56"/>
      <c r="HY194" s="56"/>
      <c r="HZ194" s="56"/>
      <c r="IA194" s="56"/>
      <c r="IB194" s="56"/>
      <c r="IC194" s="56"/>
      <c r="ID194" s="56"/>
      <c r="IF194" s="56"/>
      <c r="IG194" s="56"/>
      <c r="IH194" s="56"/>
      <c r="II194" s="56"/>
      <c r="IJ194" s="56"/>
      <c r="IK194" s="56"/>
      <c r="IL194" s="56"/>
      <c r="IM194" s="56"/>
      <c r="IN194" s="56"/>
      <c r="IP194" s="56"/>
      <c r="IQ194" s="56"/>
      <c r="IR194" s="56"/>
      <c r="IS194" s="56"/>
      <c r="IT194" s="56"/>
      <c r="IU194" s="56"/>
    </row>
    <row r="195" spans="1:255" ht="12.75" customHeight="1" thickBot="1" x14ac:dyDescent="0.25">
      <c r="A195" s="227"/>
      <c r="B195" s="104">
        <v>3618.85</v>
      </c>
      <c r="C195" s="58" t="s">
        <v>66</v>
      </c>
      <c r="D195" s="64"/>
      <c r="E195" s="59"/>
      <c r="F195" s="59"/>
      <c r="G195" s="59"/>
      <c r="H195" s="60"/>
      <c r="I195" s="61"/>
      <c r="J195" s="56"/>
      <c r="K195" s="56"/>
      <c r="L195" s="56"/>
      <c r="M195" s="56"/>
      <c r="N195" s="56"/>
      <c r="O195" s="56"/>
      <c r="P195" s="56"/>
      <c r="Q195" s="56"/>
      <c r="R195" s="56"/>
      <c r="T195" s="56"/>
      <c r="U195" s="56"/>
      <c r="V195" s="56"/>
      <c r="W195" s="56"/>
      <c r="X195" s="56"/>
      <c r="Y195" s="56"/>
      <c r="Z195" s="56"/>
      <c r="AA195" s="56"/>
      <c r="AB195" s="56"/>
      <c r="AD195" s="56"/>
      <c r="AE195" s="56"/>
      <c r="AF195" s="56"/>
      <c r="AG195" s="56"/>
      <c r="AH195" s="56"/>
      <c r="AI195" s="56"/>
      <c r="AJ195" s="56"/>
      <c r="AK195" s="56"/>
      <c r="AL195" s="56"/>
      <c r="AN195" s="56"/>
      <c r="AO195" s="56"/>
      <c r="AP195" s="56"/>
      <c r="AQ195" s="56"/>
      <c r="AR195" s="56"/>
      <c r="AS195" s="56"/>
      <c r="AT195" s="56"/>
      <c r="AU195" s="56"/>
      <c r="AV195" s="56"/>
      <c r="AX195" s="56"/>
      <c r="AY195" s="56"/>
      <c r="AZ195" s="56"/>
      <c r="BA195" s="56"/>
      <c r="BB195" s="56"/>
      <c r="BC195" s="56"/>
      <c r="BD195" s="56"/>
      <c r="BE195" s="56"/>
      <c r="BF195" s="56"/>
      <c r="BH195" s="56"/>
      <c r="BI195" s="56"/>
      <c r="BJ195" s="56"/>
      <c r="BK195" s="56"/>
      <c r="BL195" s="56"/>
      <c r="BM195" s="56"/>
      <c r="BN195" s="56"/>
      <c r="BO195" s="56"/>
      <c r="BP195" s="56"/>
      <c r="BR195" s="56"/>
      <c r="BS195" s="56"/>
      <c r="BT195" s="56"/>
      <c r="BU195" s="56"/>
      <c r="BV195" s="56"/>
      <c r="BW195" s="56"/>
      <c r="BX195" s="56"/>
      <c r="BY195" s="56"/>
      <c r="BZ195" s="56"/>
      <c r="CB195" s="56"/>
      <c r="CC195" s="56"/>
      <c r="CD195" s="56"/>
      <c r="CE195" s="56"/>
      <c r="CF195" s="56"/>
      <c r="CG195" s="56"/>
      <c r="CH195" s="56"/>
      <c r="CI195" s="56"/>
      <c r="CJ195" s="56"/>
      <c r="CL195" s="56"/>
      <c r="CM195" s="56"/>
      <c r="CN195" s="56"/>
      <c r="CO195" s="56"/>
      <c r="CP195" s="56"/>
      <c r="CQ195" s="56"/>
      <c r="CR195" s="56"/>
      <c r="CS195" s="56"/>
      <c r="CT195" s="56"/>
      <c r="CV195" s="56"/>
      <c r="CW195" s="56"/>
      <c r="CX195" s="56"/>
      <c r="CY195" s="56"/>
      <c r="CZ195" s="56"/>
      <c r="DA195" s="56"/>
      <c r="DB195" s="56"/>
      <c r="DC195" s="56"/>
      <c r="DD195" s="56"/>
      <c r="DF195" s="56"/>
      <c r="DG195" s="56"/>
      <c r="DH195" s="56"/>
      <c r="DI195" s="56"/>
      <c r="DJ195" s="56"/>
      <c r="DK195" s="56"/>
      <c r="DL195" s="56"/>
      <c r="DM195" s="56"/>
      <c r="DN195" s="56"/>
      <c r="DP195" s="56"/>
      <c r="DQ195" s="56"/>
      <c r="DR195" s="56"/>
      <c r="DS195" s="56"/>
      <c r="DT195" s="56"/>
      <c r="DU195" s="56"/>
      <c r="DV195" s="56"/>
      <c r="DW195" s="56"/>
      <c r="DX195" s="56"/>
      <c r="DZ195" s="56"/>
      <c r="EA195" s="56"/>
      <c r="EB195" s="56"/>
      <c r="EC195" s="56"/>
      <c r="ED195" s="56"/>
      <c r="EE195" s="56"/>
      <c r="EF195" s="56"/>
      <c r="EG195" s="56"/>
      <c r="EH195" s="56"/>
      <c r="EJ195" s="56"/>
      <c r="EK195" s="56"/>
      <c r="EL195" s="56"/>
      <c r="EM195" s="56"/>
      <c r="EN195" s="56"/>
      <c r="EO195" s="56"/>
      <c r="EP195" s="56"/>
      <c r="EQ195" s="56"/>
      <c r="ER195" s="56"/>
      <c r="ET195" s="56"/>
      <c r="EU195" s="56"/>
      <c r="EV195" s="56"/>
      <c r="EW195" s="56"/>
      <c r="EX195" s="56"/>
      <c r="EY195" s="56"/>
      <c r="EZ195" s="56"/>
      <c r="FA195" s="56"/>
      <c r="FB195" s="56"/>
      <c r="FD195" s="56"/>
      <c r="FE195" s="56"/>
      <c r="FF195" s="56"/>
      <c r="FG195" s="56"/>
      <c r="FH195" s="56"/>
      <c r="FI195" s="56"/>
      <c r="FJ195" s="56"/>
      <c r="FK195" s="56"/>
      <c r="FL195" s="56"/>
      <c r="FN195" s="56"/>
      <c r="FO195" s="56"/>
      <c r="FP195" s="56"/>
      <c r="FQ195" s="56"/>
      <c r="FR195" s="56"/>
      <c r="FS195" s="56"/>
      <c r="FT195" s="56"/>
      <c r="FU195" s="56"/>
      <c r="FV195" s="56"/>
      <c r="FX195" s="56"/>
      <c r="FY195" s="56"/>
      <c r="FZ195" s="56"/>
      <c r="GA195" s="56"/>
      <c r="GB195" s="56"/>
      <c r="GC195" s="56"/>
      <c r="GD195" s="56"/>
      <c r="GE195" s="56"/>
      <c r="GF195" s="56"/>
      <c r="GH195" s="56"/>
      <c r="GI195" s="56"/>
      <c r="GJ195" s="56"/>
      <c r="GK195" s="56"/>
      <c r="GL195" s="56"/>
      <c r="GM195" s="56"/>
      <c r="GN195" s="56"/>
      <c r="GO195" s="56"/>
      <c r="GP195" s="56"/>
      <c r="GR195" s="56"/>
      <c r="GS195" s="56"/>
      <c r="GT195" s="56"/>
      <c r="GU195" s="56"/>
      <c r="GV195" s="56"/>
      <c r="GW195" s="56"/>
      <c r="GX195" s="56"/>
      <c r="GY195" s="56"/>
      <c r="GZ195" s="56"/>
      <c r="HB195" s="56"/>
      <c r="HC195" s="56"/>
      <c r="HD195" s="56"/>
      <c r="HE195" s="56"/>
      <c r="HF195" s="56"/>
      <c r="HG195" s="56"/>
      <c r="HH195" s="56"/>
      <c r="HI195" s="56"/>
      <c r="HJ195" s="56"/>
      <c r="HL195" s="56"/>
      <c r="HM195" s="56"/>
      <c r="HN195" s="56"/>
      <c r="HO195" s="56"/>
      <c r="HP195" s="56"/>
      <c r="HQ195" s="56"/>
      <c r="HR195" s="56"/>
      <c r="HS195" s="56"/>
      <c r="HT195" s="56"/>
      <c r="HV195" s="56"/>
      <c r="HW195" s="56"/>
      <c r="HX195" s="56"/>
      <c r="HY195" s="56"/>
      <c r="HZ195" s="56"/>
      <c r="IA195" s="56"/>
      <c r="IB195" s="56"/>
      <c r="IC195" s="56"/>
      <c r="ID195" s="56"/>
      <c r="IF195" s="56"/>
      <c r="IG195" s="56"/>
      <c r="IH195" s="56"/>
      <c r="II195" s="56"/>
      <c r="IJ195" s="56"/>
      <c r="IK195" s="56"/>
      <c r="IL195" s="56"/>
      <c r="IM195" s="56"/>
      <c r="IN195" s="56"/>
      <c r="IP195" s="56"/>
      <c r="IQ195" s="56"/>
      <c r="IR195" s="56"/>
      <c r="IS195" s="56"/>
      <c r="IT195" s="56"/>
      <c r="IU195" s="56"/>
    </row>
    <row r="196" spans="1:255" ht="12.75" customHeight="1" thickBot="1" x14ac:dyDescent="0.25">
      <c r="A196" s="227"/>
      <c r="B196" s="105">
        <v>4394.96</v>
      </c>
      <c r="C196" s="92" t="s">
        <v>67</v>
      </c>
      <c r="D196" s="93"/>
      <c r="E196" s="94"/>
      <c r="F196" s="94"/>
      <c r="G196" s="94"/>
      <c r="H196" s="95"/>
      <c r="I196" s="96"/>
      <c r="J196" s="56"/>
      <c r="K196" s="56"/>
      <c r="L196" s="56"/>
      <c r="M196" s="56"/>
      <c r="N196" s="56"/>
      <c r="O196" s="56"/>
      <c r="P196" s="56"/>
      <c r="Q196" s="56"/>
      <c r="R196" s="56"/>
      <c r="T196" s="56"/>
      <c r="U196" s="56"/>
      <c r="V196" s="56"/>
      <c r="W196" s="56"/>
      <c r="X196" s="56"/>
      <c r="Y196" s="56"/>
      <c r="Z196" s="56"/>
      <c r="AA196" s="56"/>
      <c r="AB196" s="56"/>
      <c r="AD196" s="56"/>
      <c r="AE196" s="56"/>
      <c r="AF196" s="56"/>
      <c r="AG196" s="56"/>
      <c r="AH196" s="56"/>
      <c r="AI196" s="56"/>
      <c r="AJ196" s="56"/>
      <c r="AK196" s="56"/>
      <c r="AL196" s="56"/>
      <c r="AN196" s="56"/>
      <c r="AO196" s="56"/>
      <c r="AP196" s="56"/>
      <c r="AQ196" s="56"/>
      <c r="AR196" s="56"/>
      <c r="AS196" s="56"/>
      <c r="AT196" s="56"/>
      <c r="AU196" s="56"/>
      <c r="AV196" s="56"/>
      <c r="AX196" s="56"/>
      <c r="AY196" s="56"/>
      <c r="AZ196" s="56"/>
      <c r="BA196" s="56"/>
      <c r="BB196" s="56"/>
      <c r="BC196" s="56"/>
      <c r="BD196" s="56"/>
      <c r="BE196" s="56"/>
      <c r="BF196" s="56"/>
      <c r="BH196" s="56"/>
      <c r="BI196" s="56"/>
      <c r="BJ196" s="56"/>
      <c r="BK196" s="56"/>
      <c r="BL196" s="56"/>
      <c r="BM196" s="56"/>
      <c r="BN196" s="56"/>
      <c r="BO196" s="56"/>
      <c r="BP196" s="56"/>
      <c r="BR196" s="56"/>
      <c r="BS196" s="56"/>
      <c r="BT196" s="56"/>
      <c r="BU196" s="56"/>
      <c r="BV196" s="56"/>
      <c r="BW196" s="56"/>
      <c r="BX196" s="56"/>
      <c r="BY196" s="56"/>
      <c r="BZ196" s="56"/>
      <c r="CB196" s="56"/>
      <c r="CC196" s="56"/>
      <c r="CD196" s="56"/>
      <c r="CE196" s="56"/>
      <c r="CF196" s="56"/>
      <c r="CG196" s="56"/>
      <c r="CH196" s="56"/>
      <c r="CI196" s="56"/>
      <c r="CJ196" s="56"/>
      <c r="CL196" s="56"/>
      <c r="CM196" s="56"/>
      <c r="CN196" s="56"/>
      <c r="CO196" s="56"/>
      <c r="CP196" s="56"/>
      <c r="CQ196" s="56"/>
      <c r="CR196" s="56"/>
      <c r="CS196" s="56"/>
      <c r="CT196" s="56"/>
      <c r="CV196" s="56"/>
      <c r="CW196" s="56"/>
      <c r="CX196" s="56"/>
      <c r="CY196" s="56"/>
      <c r="CZ196" s="56"/>
      <c r="DA196" s="56"/>
      <c r="DB196" s="56"/>
      <c r="DC196" s="56"/>
      <c r="DD196" s="56"/>
      <c r="DF196" s="56"/>
      <c r="DG196" s="56"/>
      <c r="DH196" s="56"/>
      <c r="DI196" s="56"/>
      <c r="DJ196" s="56"/>
      <c r="DK196" s="56"/>
      <c r="DL196" s="56"/>
      <c r="DM196" s="56"/>
      <c r="DN196" s="56"/>
      <c r="DP196" s="56"/>
      <c r="DQ196" s="56"/>
      <c r="DR196" s="56"/>
      <c r="DS196" s="56"/>
      <c r="DT196" s="56"/>
      <c r="DU196" s="56"/>
      <c r="DV196" s="56"/>
      <c r="DW196" s="56"/>
      <c r="DX196" s="56"/>
      <c r="DZ196" s="56"/>
      <c r="EA196" s="56"/>
      <c r="EB196" s="56"/>
      <c r="EC196" s="56"/>
      <c r="ED196" s="56"/>
      <c r="EE196" s="56"/>
      <c r="EF196" s="56"/>
      <c r="EG196" s="56"/>
      <c r="EH196" s="56"/>
      <c r="EJ196" s="56"/>
      <c r="EK196" s="56"/>
      <c r="EL196" s="56"/>
      <c r="EM196" s="56"/>
      <c r="EN196" s="56"/>
      <c r="EO196" s="56"/>
      <c r="EP196" s="56"/>
      <c r="EQ196" s="56"/>
      <c r="ER196" s="56"/>
      <c r="ET196" s="56"/>
      <c r="EU196" s="56"/>
      <c r="EV196" s="56"/>
      <c r="EW196" s="56"/>
      <c r="EX196" s="56"/>
      <c r="EY196" s="56"/>
      <c r="EZ196" s="56"/>
      <c r="FA196" s="56"/>
      <c r="FB196" s="56"/>
      <c r="FD196" s="56"/>
      <c r="FE196" s="56"/>
      <c r="FF196" s="56"/>
      <c r="FG196" s="56"/>
      <c r="FH196" s="56"/>
      <c r="FI196" s="56"/>
      <c r="FJ196" s="56"/>
      <c r="FK196" s="56"/>
      <c r="FL196" s="56"/>
      <c r="FN196" s="56"/>
      <c r="FO196" s="56"/>
      <c r="FP196" s="56"/>
      <c r="FQ196" s="56"/>
      <c r="FR196" s="56"/>
      <c r="FS196" s="56"/>
      <c r="FT196" s="56"/>
      <c r="FU196" s="56"/>
      <c r="FV196" s="56"/>
      <c r="FX196" s="56"/>
      <c r="FY196" s="56"/>
      <c r="FZ196" s="56"/>
      <c r="GA196" s="56"/>
      <c r="GB196" s="56"/>
      <c r="GC196" s="56"/>
      <c r="GD196" s="56"/>
      <c r="GE196" s="56"/>
      <c r="GF196" s="56"/>
      <c r="GH196" s="56"/>
      <c r="GI196" s="56"/>
      <c r="GJ196" s="56"/>
      <c r="GK196" s="56"/>
      <c r="GL196" s="56"/>
      <c r="GM196" s="56"/>
      <c r="GN196" s="56"/>
      <c r="GO196" s="56"/>
      <c r="GP196" s="56"/>
      <c r="GR196" s="56"/>
      <c r="GS196" s="56"/>
      <c r="GT196" s="56"/>
      <c r="GU196" s="56"/>
      <c r="GV196" s="56"/>
      <c r="GW196" s="56"/>
      <c r="GX196" s="56"/>
      <c r="GY196" s="56"/>
      <c r="GZ196" s="56"/>
      <c r="HB196" s="56"/>
      <c r="HC196" s="56"/>
      <c r="HD196" s="56"/>
      <c r="HE196" s="56"/>
      <c r="HF196" s="56"/>
      <c r="HG196" s="56"/>
      <c r="HH196" s="56"/>
      <c r="HI196" s="56"/>
      <c r="HJ196" s="56"/>
      <c r="HL196" s="56"/>
      <c r="HM196" s="56"/>
      <c r="HN196" s="56"/>
      <c r="HO196" s="56"/>
      <c r="HP196" s="56"/>
      <c r="HQ196" s="56"/>
      <c r="HR196" s="56"/>
      <c r="HS196" s="56"/>
      <c r="HT196" s="56"/>
      <c r="HV196" s="56"/>
      <c r="HW196" s="56"/>
      <c r="HX196" s="56"/>
      <c r="HY196" s="56"/>
      <c r="HZ196" s="56"/>
      <c r="IA196" s="56"/>
      <c r="IB196" s="56"/>
      <c r="IC196" s="56"/>
      <c r="ID196" s="56"/>
      <c r="IF196" s="56"/>
      <c r="IG196" s="56"/>
      <c r="IH196" s="56"/>
      <c r="II196" s="56"/>
      <c r="IJ196" s="56"/>
      <c r="IK196" s="56"/>
      <c r="IL196" s="56"/>
      <c r="IM196" s="56"/>
      <c r="IN196" s="56"/>
      <c r="IP196" s="56"/>
      <c r="IQ196" s="56"/>
      <c r="IR196" s="56"/>
      <c r="IS196" s="56"/>
      <c r="IT196" s="56"/>
      <c r="IU196" s="56"/>
    </row>
    <row r="197" spans="1:255" ht="12.75" customHeight="1" thickBot="1" x14ac:dyDescent="0.25">
      <c r="A197" s="227"/>
      <c r="B197" s="106">
        <v>3660.48</v>
      </c>
      <c r="C197" s="85" t="s">
        <v>70</v>
      </c>
      <c r="D197" s="86"/>
      <c r="E197" s="47"/>
      <c r="F197" s="47"/>
      <c r="G197" s="47"/>
      <c r="H197" s="48"/>
      <c r="I197" s="49"/>
      <c r="J197" s="56"/>
      <c r="K197" s="56"/>
      <c r="L197" s="56"/>
      <c r="M197" s="56"/>
      <c r="N197" s="56"/>
      <c r="O197" s="56"/>
      <c r="P197" s="56"/>
      <c r="Q197" s="56"/>
      <c r="R197" s="56"/>
      <c r="T197" s="56"/>
      <c r="U197" s="56"/>
      <c r="V197" s="56"/>
      <c r="W197" s="56"/>
      <c r="X197" s="56"/>
      <c r="Y197" s="56"/>
      <c r="Z197" s="56"/>
      <c r="AA197" s="56"/>
      <c r="AB197" s="56"/>
      <c r="AD197" s="56"/>
      <c r="AE197" s="56"/>
      <c r="AF197" s="56"/>
      <c r="AG197" s="56"/>
      <c r="AH197" s="56"/>
      <c r="AI197" s="56"/>
      <c r="AJ197" s="56"/>
      <c r="AK197" s="56"/>
      <c r="AL197" s="56"/>
      <c r="AN197" s="56"/>
      <c r="AO197" s="56"/>
      <c r="AP197" s="56"/>
      <c r="AQ197" s="56"/>
      <c r="AR197" s="56"/>
      <c r="AS197" s="56"/>
      <c r="AT197" s="56"/>
      <c r="AU197" s="56"/>
      <c r="AV197" s="56"/>
      <c r="AX197" s="56"/>
      <c r="AY197" s="56"/>
      <c r="AZ197" s="56"/>
      <c r="BA197" s="56"/>
      <c r="BB197" s="56"/>
      <c r="BC197" s="56"/>
      <c r="BD197" s="56"/>
      <c r="BE197" s="56"/>
      <c r="BF197" s="56"/>
      <c r="BH197" s="56"/>
      <c r="BI197" s="56"/>
      <c r="BJ197" s="56"/>
      <c r="BK197" s="56"/>
      <c r="BL197" s="56"/>
      <c r="BM197" s="56"/>
      <c r="BN197" s="56"/>
      <c r="BO197" s="56"/>
      <c r="BP197" s="56"/>
      <c r="BR197" s="56"/>
      <c r="BS197" s="56"/>
      <c r="BT197" s="56"/>
      <c r="BU197" s="56"/>
      <c r="BV197" s="56"/>
      <c r="BW197" s="56"/>
      <c r="BX197" s="56"/>
      <c r="BY197" s="56"/>
      <c r="BZ197" s="56"/>
      <c r="CB197" s="56"/>
      <c r="CC197" s="56"/>
      <c r="CD197" s="56"/>
      <c r="CE197" s="56"/>
      <c r="CF197" s="56"/>
      <c r="CG197" s="56"/>
      <c r="CH197" s="56"/>
      <c r="CI197" s="56"/>
      <c r="CJ197" s="56"/>
      <c r="CL197" s="56"/>
      <c r="CM197" s="56"/>
      <c r="CN197" s="56"/>
      <c r="CO197" s="56"/>
      <c r="CP197" s="56"/>
      <c r="CQ197" s="56"/>
      <c r="CR197" s="56"/>
      <c r="CS197" s="56"/>
      <c r="CT197" s="56"/>
      <c r="CV197" s="56"/>
      <c r="CW197" s="56"/>
      <c r="CX197" s="56"/>
      <c r="CY197" s="56"/>
      <c r="CZ197" s="56"/>
      <c r="DA197" s="56"/>
      <c r="DB197" s="56"/>
      <c r="DC197" s="56"/>
      <c r="DD197" s="56"/>
      <c r="DF197" s="56"/>
      <c r="DG197" s="56"/>
      <c r="DH197" s="56"/>
      <c r="DI197" s="56"/>
      <c r="DJ197" s="56"/>
      <c r="DK197" s="56"/>
      <c r="DL197" s="56"/>
      <c r="DM197" s="56"/>
      <c r="DN197" s="56"/>
      <c r="DP197" s="56"/>
      <c r="DQ197" s="56"/>
      <c r="DR197" s="56"/>
      <c r="DS197" s="56"/>
      <c r="DT197" s="56"/>
      <c r="DU197" s="56"/>
      <c r="DV197" s="56"/>
      <c r="DW197" s="56"/>
      <c r="DX197" s="56"/>
      <c r="DZ197" s="56"/>
      <c r="EA197" s="56"/>
      <c r="EB197" s="56"/>
      <c r="EC197" s="56"/>
      <c r="ED197" s="56"/>
      <c r="EE197" s="56"/>
      <c r="EF197" s="56"/>
      <c r="EG197" s="56"/>
      <c r="EH197" s="56"/>
      <c r="EJ197" s="56"/>
      <c r="EK197" s="56"/>
      <c r="EL197" s="56"/>
      <c r="EM197" s="56"/>
      <c r="EN197" s="56"/>
      <c r="EO197" s="56"/>
      <c r="EP197" s="56"/>
      <c r="EQ197" s="56"/>
      <c r="ER197" s="56"/>
      <c r="ET197" s="56"/>
      <c r="EU197" s="56"/>
      <c r="EV197" s="56"/>
      <c r="EW197" s="56"/>
      <c r="EX197" s="56"/>
      <c r="EY197" s="56"/>
      <c r="EZ197" s="56"/>
      <c r="FA197" s="56"/>
      <c r="FB197" s="56"/>
      <c r="FD197" s="56"/>
      <c r="FE197" s="56"/>
      <c r="FF197" s="56"/>
      <c r="FG197" s="56"/>
      <c r="FH197" s="56"/>
      <c r="FI197" s="56"/>
      <c r="FJ197" s="56"/>
      <c r="FK197" s="56"/>
      <c r="FL197" s="56"/>
      <c r="FN197" s="56"/>
      <c r="FO197" s="56"/>
      <c r="FP197" s="56"/>
      <c r="FQ197" s="56"/>
      <c r="FR197" s="56"/>
      <c r="FS197" s="56"/>
      <c r="FT197" s="56"/>
      <c r="FU197" s="56"/>
      <c r="FV197" s="56"/>
      <c r="FX197" s="56"/>
      <c r="FY197" s="56"/>
      <c r="FZ197" s="56"/>
      <c r="GA197" s="56"/>
      <c r="GB197" s="56"/>
      <c r="GC197" s="56"/>
      <c r="GD197" s="56"/>
      <c r="GE197" s="56"/>
      <c r="GF197" s="56"/>
      <c r="GH197" s="56"/>
      <c r="GI197" s="56"/>
      <c r="GJ197" s="56"/>
      <c r="GK197" s="56"/>
      <c r="GL197" s="56"/>
      <c r="GM197" s="56"/>
      <c r="GN197" s="56"/>
      <c r="GO197" s="56"/>
      <c r="GP197" s="56"/>
      <c r="GR197" s="56"/>
      <c r="GS197" s="56"/>
      <c r="GT197" s="56"/>
      <c r="GU197" s="56"/>
      <c r="GV197" s="56"/>
      <c r="GW197" s="56"/>
      <c r="GX197" s="56"/>
      <c r="GY197" s="56"/>
      <c r="GZ197" s="56"/>
      <c r="HB197" s="56"/>
      <c r="HC197" s="56"/>
      <c r="HD197" s="56"/>
      <c r="HE197" s="56"/>
      <c r="HF197" s="56"/>
      <c r="HG197" s="56"/>
      <c r="HH197" s="56"/>
      <c r="HI197" s="56"/>
      <c r="HJ197" s="56"/>
      <c r="HL197" s="56"/>
      <c r="HM197" s="56"/>
      <c r="HN197" s="56"/>
      <c r="HO197" s="56"/>
      <c r="HP197" s="56"/>
      <c r="HQ197" s="56"/>
      <c r="HR197" s="56"/>
      <c r="HS197" s="56"/>
      <c r="HT197" s="56"/>
      <c r="HV197" s="56"/>
      <c r="HW197" s="56"/>
      <c r="HX197" s="56"/>
      <c r="HY197" s="56"/>
      <c r="HZ197" s="56"/>
      <c r="IA197" s="56"/>
      <c r="IB197" s="56"/>
      <c r="IC197" s="56"/>
      <c r="ID197" s="56"/>
      <c r="IF197" s="56"/>
      <c r="IG197" s="56"/>
      <c r="IH197" s="56"/>
      <c r="II197" s="56"/>
      <c r="IJ197" s="56"/>
      <c r="IK197" s="56"/>
      <c r="IL197" s="56"/>
      <c r="IM197" s="56"/>
      <c r="IN197" s="56"/>
      <c r="IP197" s="56"/>
      <c r="IQ197" s="56"/>
      <c r="IR197" s="56"/>
      <c r="IS197" s="56"/>
      <c r="IT197" s="56"/>
      <c r="IU197" s="56"/>
    </row>
    <row r="198" spans="1:255" ht="12.75" customHeight="1" thickBot="1" x14ac:dyDescent="0.25">
      <c r="A198" s="227"/>
      <c r="B198" s="106">
        <v>3901.8</v>
      </c>
      <c r="C198" s="85" t="s">
        <v>72</v>
      </c>
      <c r="D198" s="86"/>
      <c r="E198" s="47"/>
      <c r="F198" s="47"/>
      <c r="G198" s="47"/>
      <c r="H198" s="48"/>
      <c r="I198" s="49"/>
      <c r="J198" s="56"/>
      <c r="K198" s="56"/>
      <c r="L198" s="56"/>
      <c r="M198" s="56"/>
      <c r="N198" s="56"/>
      <c r="O198" s="56"/>
      <c r="P198" s="56"/>
      <c r="Q198" s="56"/>
      <c r="R198" s="56"/>
      <c r="T198" s="56"/>
      <c r="U198" s="56"/>
      <c r="V198" s="56"/>
      <c r="W198" s="56"/>
      <c r="X198" s="56"/>
      <c r="Y198" s="56"/>
      <c r="Z198" s="56"/>
      <c r="AA198" s="56"/>
      <c r="AB198" s="56"/>
      <c r="AD198" s="56"/>
      <c r="AE198" s="56"/>
      <c r="AF198" s="56"/>
      <c r="AG198" s="56"/>
      <c r="AH198" s="56"/>
      <c r="AI198" s="56"/>
      <c r="AJ198" s="56"/>
      <c r="AK198" s="56"/>
      <c r="AL198" s="56"/>
      <c r="AN198" s="56"/>
      <c r="AO198" s="56"/>
      <c r="AP198" s="56"/>
      <c r="AQ198" s="56"/>
      <c r="AR198" s="56"/>
      <c r="AS198" s="56"/>
      <c r="AT198" s="56"/>
      <c r="AU198" s="56"/>
      <c r="AV198" s="56"/>
      <c r="AX198" s="56"/>
      <c r="AY198" s="56"/>
      <c r="AZ198" s="56"/>
      <c r="BA198" s="56"/>
      <c r="BB198" s="56"/>
      <c r="BC198" s="56"/>
      <c r="BD198" s="56"/>
      <c r="BE198" s="56"/>
      <c r="BF198" s="56"/>
      <c r="BH198" s="56"/>
      <c r="BI198" s="56"/>
      <c r="BJ198" s="56"/>
      <c r="BK198" s="56"/>
      <c r="BL198" s="56"/>
      <c r="BM198" s="56"/>
      <c r="BN198" s="56"/>
      <c r="BO198" s="56"/>
      <c r="BP198" s="56"/>
      <c r="BR198" s="56"/>
      <c r="BS198" s="56"/>
      <c r="BT198" s="56"/>
      <c r="BU198" s="56"/>
      <c r="BV198" s="56"/>
      <c r="BW198" s="56"/>
      <c r="BX198" s="56"/>
      <c r="BY198" s="56"/>
      <c r="BZ198" s="56"/>
      <c r="CB198" s="56"/>
      <c r="CC198" s="56"/>
      <c r="CD198" s="56"/>
      <c r="CE198" s="56"/>
      <c r="CF198" s="56"/>
      <c r="CG198" s="56"/>
      <c r="CH198" s="56"/>
      <c r="CI198" s="56"/>
      <c r="CJ198" s="56"/>
      <c r="CL198" s="56"/>
      <c r="CM198" s="56"/>
      <c r="CN198" s="56"/>
      <c r="CO198" s="56"/>
      <c r="CP198" s="56"/>
      <c r="CQ198" s="56"/>
      <c r="CR198" s="56"/>
      <c r="CS198" s="56"/>
      <c r="CT198" s="56"/>
      <c r="CV198" s="56"/>
      <c r="CW198" s="56"/>
      <c r="CX198" s="56"/>
      <c r="CY198" s="56"/>
      <c r="CZ198" s="56"/>
      <c r="DA198" s="56"/>
      <c r="DB198" s="56"/>
      <c r="DC198" s="56"/>
      <c r="DD198" s="56"/>
      <c r="DF198" s="56"/>
      <c r="DG198" s="56"/>
      <c r="DH198" s="56"/>
      <c r="DI198" s="56"/>
      <c r="DJ198" s="56"/>
      <c r="DK198" s="56"/>
      <c r="DL198" s="56"/>
      <c r="DM198" s="56"/>
      <c r="DN198" s="56"/>
      <c r="DP198" s="56"/>
      <c r="DQ198" s="56"/>
      <c r="DR198" s="56"/>
      <c r="DS198" s="56"/>
      <c r="DT198" s="56"/>
      <c r="DU198" s="56"/>
      <c r="DV198" s="56"/>
      <c r="DW198" s="56"/>
      <c r="DX198" s="56"/>
      <c r="DZ198" s="56"/>
      <c r="EA198" s="56"/>
      <c r="EB198" s="56"/>
      <c r="EC198" s="56"/>
      <c r="ED198" s="56"/>
      <c r="EE198" s="56"/>
      <c r="EF198" s="56"/>
      <c r="EG198" s="56"/>
      <c r="EH198" s="56"/>
      <c r="EJ198" s="56"/>
      <c r="EK198" s="56"/>
      <c r="EL198" s="56"/>
      <c r="EM198" s="56"/>
      <c r="EN198" s="56"/>
      <c r="EO198" s="56"/>
      <c r="EP198" s="56"/>
      <c r="EQ198" s="56"/>
      <c r="ER198" s="56"/>
      <c r="ET198" s="56"/>
      <c r="EU198" s="56"/>
      <c r="EV198" s="56"/>
      <c r="EW198" s="56"/>
      <c r="EX198" s="56"/>
      <c r="EY198" s="56"/>
      <c r="EZ198" s="56"/>
      <c r="FA198" s="56"/>
      <c r="FB198" s="56"/>
      <c r="FD198" s="56"/>
      <c r="FE198" s="56"/>
      <c r="FF198" s="56"/>
      <c r="FG198" s="56"/>
      <c r="FH198" s="56"/>
      <c r="FI198" s="56"/>
      <c r="FJ198" s="56"/>
      <c r="FK198" s="56"/>
      <c r="FL198" s="56"/>
      <c r="FN198" s="56"/>
      <c r="FO198" s="56"/>
      <c r="FP198" s="56"/>
      <c r="FQ198" s="56"/>
      <c r="FR198" s="56"/>
      <c r="FS198" s="56"/>
      <c r="FT198" s="56"/>
      <c r="FU198" s="56"/>
      <c r="FV198" s="56"/>
      <c r="FX198" s="56"/>
      <c r="FY198" s="56"/>
      <c r="FZ198" s="56"/>
      <c r="GA198" s="56"/>
      <c r="GB198" s="56"/>
      <c r="GC198" s="56"/>
      <c r="GD198" s="56"/>
      <c r="GE198" s="56"/>
      <c r="GF198" s="56"/>
      <c r="GH198" s="56"/>
      <c r="GI198" s="56"/>
      <c r="GJ198" s="56"/>
      <c r="GK198" s="56"/>
      <c r="GL198" s="56"/>
      <c r="GM198" s="56"/>
      <c r="GN198" s="56"/>
      <c r="GO198" s="56"/>
      <c r="GP198" s="56"/>
      <c r="GR198" s="56"/>
      <c r="GS198" s="56"/>
      <c r="GT198" s="56"/>
      <c r="GU198" s="56"/>
      <c r="GV198" s="56"/>
      <c r="GW198" s="56"/>
      <c r="GX198" s="56"/>
      <c r="GY198" s="56"/>
      <c r="GZ198" s="56"/>
      <c r="HB198" s="56"/>
      <c r="HC198" s="56"/>
      <c r="HD198" s="56"/>
      <c r="HE198" s="56"/>
      <c r="HF198" s="56"/>
      <c r="HG198" s="56"/>
      <c r="HH198" s="56"/>
      <c r="HI198" s="56"/>
      <c r="HJ198" s="56"/>
      <c r="HL198" s="56"/>
      <c r="HM198" s="56"/>
      <c r="HN198" s="56"/>
      <c r="HO198" s="56"/>
      <c r="HP198" s="56"/>
      <c r="HQ198" s="56"/>
      <c r="HR198" s="56"/>
      <c r="HS198" s="56"/>
      <c r="HT198" s="56"/>
      <c r="HV198" s="56"/>
      <c r="HW198" s="56"/>
      <c r="HX198" s="56"/>
      <c r="HY198" s="56"/>
      <c r="HZ198" s="56"/>
      <c r="IA198" s="56"/>
      <c r="IB198" s="56"/>
      <c r="IC198" s="56"/>
      <c r="ID198" s="56"/>
      <c r="IF198" s="56"/>
      <c r="IG198" s="56"/>
      <c r="IH198" s="56"/>
      <c r="II198" s="56"/>
      <c r="IJ198" s="56"/>
      <c r="IK198" s="56"/>
      <c r="IL198" s="56"/>
      <c r="IM198" s="56"/>
      <c r="IN198" s="56"/>
      <c r="IP198" s="56"/>
      <c r="IQ198" s="56"/>
      <c r="IR198" s="56"/>
      <c r="IS198" s="56"/>
      <c r="IT198" s="56"/>
      <c r="IU198" s="56"/>
    </row>
    <row r="199" spans="1:255" ht="12.75" customHeight="1" thickBot="1" x14ac:dyDescent="0.25">
      <c r="A199" s="227"/>
      <c r="B199" s="106">
        <v>4335.99</v>
      </c>
      <c r="C199" s="85" t="s">
        <v>73</v>
      </c>
      <c r="D199" s="86"/>
      <c r="E199" s="47"/>
      <c r="F199" s="47"/>
      <c r="G199" s="47"/>
      <c r="H199" s="48"/>
      <c r="I199" s="49"/>
      <c r="J199" s="56"/>
      <c r="K199" s="56"/>
      <c r="L199" s="56"/>
      <c r="M199" s="56"/>
      <c r="N199" s="56"/>
      <c r="O199" s="56"/>
      <c r="P199" s="56"/>
      <c r="Q199" s="56"/>
      <c r="R199" s="56"/>
      <c r="T199" s="56"/>
      <c r="U199" s="56"/>
      <c r="V199" s="56"/>
      <c r="W199" s="56"/>
      <c r="X199" s="56"/>
      <c r="Y199" s="56"/>
      <c r="Z199" s="56"/>
      <c r="AA199" s="56"/>
      <c r="AB199" s="56"/>
      <c r="AD199" s="56"/>
      <c r="AE199" s="56"/>
      <c r="AF199" s="56"/>
      <c r="AG199" s="56"/>
      <c r="AH199" s="56"/>
      <c r="AI199" s="56"/>
      <c r="AJ199" s="56"/>
      <c r="AK199" s="56"/>
      <c r="AL199" s="56"/>
      <c r="AN199" s="56"/>
      <c r="AO199" s="56"/>
      <c r="AP199" s="56"/>
      <c r="AQ199" s="56"/>
      <c r="AR199" s="56"/>
      <c r="AS199" s="56"/>
      <c r="AT199" s="56"/>
      <c r="AU199" s="56"/>
      <c r="AV199" s="56"/>
      <c r="AX199" s="56"/>
      <c r="AY199" s="56"/>
      <c r="AZ199" s="56"/>
      <c r="BA199" s="56"/>
      <c r="BB199" s="56"/>
      <c r="BC199" s="56"/>
      <c r="BD199" s="56"/>
      <c r="BE199" s="56"/>
      <c r="BF199" s="56"/>
      <c r="BH199" s="56"/>
      <c r="BI199" s="56"/>
      <c r="BJ199" s="56"/>
      <c r="BK199" s="56"/>
      <c r="BL199" s="56"/>
      <c r="BM199" s="56"/>
      <c r="BN199" s="56"/>
      <c r="BO199" s="56"/>
      <c r="BP199" s="56"/>
      <c r="BR199" s="56"/>
      <c r="BS199" s="56"/>
      <c r="BT199" s="56"/>
      <c r="BU199" s="56"/>
      <c r="BV199" s="56"/>
      <c r="BW199" s="56"/>
      <c r="BX199" s="56"/>
      <c r="BY199" s="56"/>
      <c r="BZ199" s="56"/>
      <c r="CB199" s="56"/>
      <c r="CC199" s="56"/>
      <c r="CD199" s="56"/>
      <c r="CE199" s="56"/>
      <c r="CF199" s="56"/>
      <c r="CG199" s="56"/>
      <c r="CH199" s="56"/>
      <c r="CI199" s="56"/>
      <c r="CJ199" s="56"/>
      <c r="CL199" s="56"/>
      <c r="CM199" s="56"/>
      <c r="CN199" s="56"/>
      <c r="CO199" s="56"/>
      <c r="CP199" s="56"/>
      <c r="CQ199" s="56"/>
      <c r="CR199" s="56"/>
      <c r="CS199" s="56"/>
      <c r="CT199" s="56"/>
      <c r="CV199" s="56"/>
      <c r="CW199" s="56"/>
      <c r="CX199" s="56"/>
      <c r="CY199" s="56"/>
      <c r="CZ199" s="56"/>
      <c r="DA199" s="56"/>
      <c r="DB199" s="56"/>
      <c r="DC199" s="56"/>
      <c r="DD199" s="56"/>
      <c r="DF199" s="56"/>
      <c r="DG199" s="56"/>
      <c r="DH199" s="56"/>
      <c r="DI199" s="56"/>
      <c r="DJ199" s="56"/>
      <c r="DK199" s="56"/>
      <c r="DL199" s="56"/>
      <c r="DM199" s="56"/>
      <c r="DN199" s="56"/>
      <c r="DP199" s="56"/>
      <c r="DQ199" s="56"/>
      <c r="DR199" s="56"/>
      <c r="DS199" s="56"/>
      <c r="DT199" s="56"/>
      <c r="DU199" s="56"/>
      <c r="DV199" s="56"/>
      <c r="DW199" s="56"/>
      <c r="DX199" s="56"/>
      <c r="DZ199" s="56"/>
      <c r="EA199" s="56"/>
      <c r="EB199" s="56"/>
      <c r="EC199" s="56"/>
      <c r="ED199" s="56"/>
      <c r="EE199" s="56"/>
      <c r="EF199" s="56"/>
      <c r="EG199" s="56"/>
      <c r="EH199" s="56"/>
      <c r="EJ199" s="56"/>
      <c r="EK199" s="56"/>
      <c r="EL199" s="56"/>
      <c r="EM199" s="56"/>
      <c r="EN199" s="56"/>
      <c r="EO199" s="56"/>
      <c r="EP199" s="56"/>
      <c r="EQ199" s="56"/>
      <c r="ER199" s="56"/>
      <c r="ET199" s="56"/>
      <c r="EU199" s="56"/>
      <c r="EV199" s="56"/>
      <c r="EW199" s="56"/>
      <c r="EX199" s="56"/>
      <c r="EY199" s="56"/>
      <c r="EZ199" s="56"/>
      <c r="FA199" s="56"/>
      <c r="FB199" s="56"/>
      <c r="FD199" s="56"/>
      <c r="FE199" s="56"/>
      <c r="FF199" s="56"/>
      <c r="FG199" s="56"/>
      <c r="FH199" s="56"/>
      <c r="FI199" s="56"/>
      <c r="FJ199" s="56"/>
      <c r="FK199" s="56"/>
      <c r="FL199" s="56"/>
      <c r="FN199" s="56"/>
      <c r="FO199" s="56"/>
      <c r="FP199" s="56"/>
      <c r="FQ199" s="56"/>
      <c r="FR199" s="56"/>
      <c r="FS199" s="56"/>
      <c r="FT199" s="56"/>
      <c r="FU199" s="56"/>
      <c r="FV199" s="56"/>
      <c r="FX199" s="56"/>
      <c r="FY199" s="56"/>
      <c r="FZ199" s="56"/>
      <c r="GA199" s="56"/>
      <c r="GB199" s="56"/>
      <c r="GC199" s="56"/>
      <c r="GD199" s="56"/>
      <c r="GE199" s="56"/>
      <c r="GF199" s="56"/>
      <c r="GH199" s="56"/>
      <c r="GI199" s="56"/>
      <c r="GJ199" s="56"/>
      <c r="GK199" s="56"/>
      <c r="GL199" s="56"/>
      <c r="GM199" s="56"/>
      <c r="GN199" s="56"/>
      <c r="GO199" s="56"/>
      <c r="GP199" s="56"/>
      <c r="GR199" s="56"/>
      <c r="GS199" s="56"/>
      <c r="GT199" s="56"/>
      <c r="GU199" s="56"/>
      <c r="GV199" s="56"/>
      <c r="GW199" s="56"/>
      <c r="GX199" s="56"/>
      <c r="GY199" s="56"/>
      <c r="GZ199" s="56"/>
      <c r="HB199" s="56"/>
      <c r="HC199" s="56"/>
      <c r="HD199" s="56"/>
      <c r="HE199" s="56"/>
      <c r="HF199" s="56"/>
      <c r="HG199" s="56"/>
      <c r="HH199" s="56"/>
      <c r="HI199" s="56"/>
      <c r="HJ199" s="56"/>
      <c r="HL199" s="56"/>
      <c r="HM199" s="56"/>
      <c r="HN199" s="56"/>
      <c r="HO199" s="56"/>
      <c r="HP199" s="56"/>
      <c r="HQ199" s="56"/>
      <c r="HR199" s="56"/>
      <c r="HS199" s="56"/>
      <c r="HT199" s="56"/>
      <c r="HV199" s="56"/>
      <c r="HW199" s="56"/>
      <c r="HX199" s="56"/>
      <c r="HY199" s="56"/>
      <c r="HZ199" s="56"/>
      <c r="IA199" s="56"/>
      <c r="IB199" s="56"/>
      <c r="IC199" s="56"/>
      <c r="ID199" s="56"/>
      <c r="IF199" s="56"/>
      <c r="IG199" s="56"/>
      <c r="IH199" s="56"/>
      <c r="II199" s="56"/>
      <c r="IJ199" s="56"/>
      <c r="IK199" s="56"/>
      <c r="IL199" s="56"/>
      <c r="IM199" s="56"/>
      <c r="IN199" s="56"/>
      <c r="IP199" s="56"/>
      <c r="IQ199" s="56"/>
      <c r="IR199" s="56"/>
      <c r="IS199" s="56"/>
      <c r="IT199" s="56"/>
      <c r="IU199" s="56"/>
    </row>
    <row r="200" spans="1:255" ht="12.75" customHeight="1" thickBot="1" x14ac:dyDescent="0.25">
      <c r="A200" s="227"/>
      <c r="B200" s="106">
        <v>3927.65</v>
      </c>
      <c r="C200" s="85" t="s">
        <v>74</v>
      </c>
      <c r="D200" s="86"/>
      <c r="E200" s="47"/>
      <c r="F200" s="47"/>
      <c r="G200" s="47"/>
      <c r="H200" s="48"/>
      <c r="I200" s="49"/>
      <c r="J200" s="56"/>
      <c r="K200" s="56"/>
      <c r="L200" s="56"/>
      <c r="M200" s="56"/>
      <c r="N200" s="56"/>
      <c r="O200" s="56"/>
      <c r="P200" s="56"/>
      <c r="Q200" s="56"/>
      <c r="R200" s="56"/>
      <c r="T200" s="56"/>
      <c r="U200" s="56"/>
      <c r="V200" s="56"/>
      <c r="W200" s="56"/>
      <c r="X200" s="56"/>
      <c r="Y200" s="56"/>
      <c r="Z200" s="56"/>
      <c r="AA200" s="56"/>
      <c r="AB200" s="56"/>
      <c r="AD200" s="56"/>
      <c r="AE200" s="56"/>
      <c r="AF200" s="56"/>
      <c r="AG200" s="56"/>
      <c r="AH200" s="56"/>
      <c r="AI200" s="56"/>
      <c r="AJ200" s="56"/>
      <c r="AK200" s="56"/>
      <c r="AL200" s="56"/>
      <c r="AN200" s="56"/>
      <c r="AO200" s="56"/>
      <c r="AP200" s="56"/>
      <c r="AQ200" s="56"/>
      <c r="AR200" s="56"/>
      <c r="AS200" s="56"/>
      <c r="AT200" s="56"/>
      <c r="AU200" s="56"/>
      <c r="AV200" s="56"/>
      <c r="AX200" s="56"/>
      <c r="AY200" s="56"/>
      <c r="AZ200" s="56"/>
      <c r="BA200" s="56"/>
      <c r="BB200" s="56"/>
      <c r="BC200" s="56"/>
      <c r="BD200" s="56"/>
      <c r="BE200" s="56"/>
      <c r="BF200" s="56"/>
      <c r="BH200" s="56"/>
      <c r="BI200" s="56"/>
      <c r="BJ200" s="56"/>
      <c r="BK200" s="56"/>
      <c r="BL200" s="56"/>
      <c r="BM200" s="56"/>
      <c r="BN200" s="56"/>
      <c r="BO200" s="56"/>
      <c r="BP200" s="56"/>
      <c r="BR200" s="56"/>
      <c r="BS200" s="56"/>
      <c r="BT200" s="56"/>
      <c r="BU200" s="56"/>
      <c r="BV200" s="56"/>
      <c r="BW200" s="56"/>
      <c r="BX200" s="56"/>
      <c r="BY200" s="56"/>
      <c r="BZ200" s="56"/>
      <c r="CB200" s="56"/>
      <c r="CC200" s="56"/>
      <c r="CD200" s="56"/>
      <c r="CE200" s="56"/>
      <c r="CF200" s="56"/>
      <c r="CG200" s="56"/>
      <c r="CH200" s="56"/>
      <c r="CI200" s="56"/>
      <c r="CJ200" s="56"/>
      <c r="CL200" s="56"/>
      <c r="CM200" s="56"/>
      <c r="CN200" s="56"/>
      <c r="CO200" s="56"/>
      <c r="CP200" s="56"/>
      <c r="CQ200" s="56"/>
      <c r="CR200" s="56"/>
      <c r="CS200" s="56"/>
      <c r="CT200" s="56"/>
      <c r="CV200" s="56"/>
      <c r="CW200" s="56"/>
      <c r="CX200" s="56"/>
      <c r="CY200" s="56"/>
      <c r="CZ200" s="56"/>
      <c r="DA200" s="56"/>
      <c r="DB200" s="56"/>
      <c r="DC200" s="56"/>
      <c r="DD200" s="56"/>
      <c r="DF200" s="56"/>
      <c r="DG200" s="56"/>
      <c r="DH200" s="56"/>
      <c r="DI200" s="56"/>
      <c r="DJ200" s="56"/>
      <c r="DK200" s="56"/>
      <c r="DL200" s="56"/>
      <c r="DM200" s="56"/>
      <c r="DN200" s="56"/>
      <c r="DP200" s="56"/>
      <c r="DQ200" s="56"/>
      <c r="DR200" s="56"/>
      <c r="DS200" s="56"/>
      <c r="DT200" s="56"/>
      <c r="DU200" s="56"/>
      <c r="DV200" s="56"/>
      <c r="DW200" s="56"/>
      <c r="DX200" s="56"/>
      <c r="DZ200" s="56"/>
      <c r="EA200" s="56"/>
      <c r="EB200" s="56"/>
      <c r="EC200" s="56"/>
      <c r="ED200" s="56"/>
      <c r="EE200" s="56"/>
      <c r="EF200" s="56"/>
      <c r="EG200" s="56"/>
      <c r="EH200" s="56"/>
      <c r="EJ200" s="56"/>
      <c r="EK200" s="56"/>
      <c r="EL200" s="56"/>
      <c r="EM200" s="56"/>
      <c r="EN200" s="56"/>
      <c r="EO200" s="56"/>
      <c r="EP200" s="56"/>
      <c r="EQ200" s="56"/>
      <c r="ER200" s="56"/>
      <c r="ET200" s="56"/>
      <c r="EU200" s="56"/>
      <c r="EV200" s="56"/>
      <c r="EW200" s="56"/>
      <c r="EX200" s="56"/>
      <c r="EY200" s="56"/>
      <c r="EZ200" s="56"/>
      <c r="FA200" s="56"/>
      <c r="FB200" s="56"/>
      <c r="FD200" s="56"/>
      <c r="FE200" s="56"/>
      <c r="FF200" s="56"/>
      <c r="FG200" s="56"/>
      <c r="FH200" s="56"/>
      <c r="FI200" s="56"/>
      <c r="FJ200" s="56"/>
      <c r="FK200" s="56"/>
      <c r="FL200" s="56"/>
      <c r="FN200" s="56"/>
      <c r="FO200" s="56"/>
      <c r="FP200" s="56"/>
      <c r="FQ200" s="56"/>
      <c r="FR200" s="56"/>
      <c r="FS200" s="56"/>
      <c r="FT200" s="56"/>
      <c r="FU200" s="56"/>
      <c r="FV200" s="56"/>
      <c r="FX200" s="56"/>
      <c r="FY200" s="56"/>
      <c r="FZ200" s="56"/>
      <c r="GA200" s="56"/>
      <c r="GB200" s="56"/>
      <c r="GC200" s="56"/>
      <c r="GD200" s="56"/>
      <c r="GE200" s="56"/>
      <c r="GF200" s="56"/>
      <c r="GH200" s="56"/>
      <c r="GI200" s="56"/>
      <c r="GJ200" s="56"/>
      <c r="GK200" s="56"/>
      <c r="GL200" s="56"/>
      <c r="GM200" s="56"/>
      <c r="GN200" s="56"/>
      <c r="GO200" s="56"/>
      <c r="GP200" s="56"/>
      <c r="GR200" s="56"/>
      <c r="GS200" s="56"/>
      <c r="GT200" s="56"/>
      <c r="GU200" s="56"/>
      <c r="GV200" s="56"/>
      <c r="GW200" s="56"/>
      <c r="GX200" s="56"/>
      <c r="GY200" s="56"/>
      <c r="GZ200" s="56"/>
      <c r="HB200" s="56"/>
      <c r="HC200" s="56"/>
      <c r="HD200" s="56"/>
      <c r="HE200" s="56"/>
      <c r="HF200" s="56"/>
      <c r="HG200" s="56"/>
      <c r="HH200" s="56"/>
      <c r="HI200" s="56"/>
      <c r="HJ200" s="56"/>
      <c r="HL200" s="56"/>
      <c r="HM200" s="56"/>
      <c r="HN200" s="56"/>
      <c r="HO200" s="56"/>
      <c r="HP200" s="56"/>
      <c r="HQ200" s="56"/>
      <c r="HR200" s="56"/>
      <c r="HS200" s="56"/>
      <c r="HT200" s="56"/>
      <c r="HV200" s="56"/>
      <c r="HW200" s="56"/>
      <c r="HX200" s="56"/>
      <c r="HY200" s="56"/>
      <c r="HZ200" s="56"/>
      <c r="IA200" s="56"/>
      <c r="IB200" s="56"/>
      <c r="IC200" s="56"/>
      <c r="ID200" s="56"/>
      <c r="IF200" s="56"/>
      <c r="IG200" s="56"/>
      <c r="IH200" s="56"/>
      <c r="II200" s="56"/>
      <c r="IJ200" s="56"/>
      <c r="IK200" s="56"/>
      <c r="IL200" s="56"/>
      <c r="IM200" s="56"/>
      <c r="IN200" s="56"/>
      <c r="IP200" s="56"/>
      <c r="IQ200" s="56"/>
      <c r="IR200" s="56"/>
      <c r="IS200" s="56"/>
      <c r="IT200" s="56"/>
      <c r="IU200" s="56"/>
    </row>
    <row r="201" spans="1:255" ht="12.75" customHeight="1" thickBot="1" x14ac:dyDescent="0.25">
      <c r="A201" s="221"/>
      <c r="B201" s="106">
        <v>3375.54</v>
      </c>
      <c r="C201" s="85" t="s">
        <v>75</v>
      </c>
      <c r="D201" s="86"/>
      <c r="E201" s="47"/>
      <c r="F201" s="47"/>
      <c r="G201" s="47"/>
      <c r="H201" s="48"/>
      <c r="I201" s="49"/>
      <c r="J201" s="56"/>
      <c r="K201" s="56"/>
      <c r="L201" s="56"/>
      <c r="M201" s="56"/>
      <c r="N201" s="56"/>
      <c r="O201" s="56"/>
      <c r="P201" s="56"/>
      <c r="Q201" s="56"/>
      <c r="R201" s="56"/>
      <c r="T201" s="56"/>
      <c r="U201" s="56"/>
      <c r="V201" s="56"/>
      <c r="W201" s="56"/>
      <c r="X201" s="56"/>
      <c r="Y201" s="56"/>
      <c r="Z201" s="56"/>
      <c r="AA201" s="56"/>
      <c r="AB201" s="56"/>
      <c r="AD201" s="56"/>
      <c r="AE201" s="56"/>
      <c r="AF201" s="56"/>
      <c r="AG201" s="56"/>
      <c r="AH201" s="56"/>
      <c r="AI201" s="56"/>
      <c r="AJ201" s="56"/>
      <c r="AK201" s="56"/>
      <c r="AL201" s="56"/>
      <c r="AN201" s="56"/>
      <c r="AO201" s="56"/>
      <c r="AP201" s="56"/>
      <c r="AQ201" s="56"/>
      <c r="AR201" s="56"/>
      <c r="AS201" s="56"/>
      <c r="AT201" s="56"/>
      <c r="AU201" s="56"/>
      <c r="AV201" s="56"/>
      <c r="AX201" s="56"/>
      <c r="AY201" s="56"/>
      <c r="AZ201" s="56"/>
      <c r="BA201" s="56"/>
      <c r="BB201" s="56"/>
      <c r="BC201" s="56"/>
      <c r="BD201" s="56"/>
      <c r="BE201" s="56"/>
      <c r="BF201" s="56"/>
      <c r="BH201" s="56"/>
      <c r="BI201" s="56"/>
      <c r="BJ201" s="56"/>
      <c r="BK201" s="56"/>
      <c r="BL201" s="56"/>
      <c r="BM201" s="56"/>
      <c r="BN201" s="56"/>
      <c r="BO201" s="56"/>
      <c r="BP201" s="56"/>
      <c r="BR201" s="56"/>
      <c r="BS201" s="56"/>
      <c r="BT201" s="56"/>
      <c r="BU201" s="56"/>
      <c r="BV201" s="56"/>
      <c r="BW201" s="56"/>
      <c r="BX201" s="56"/>
      <c r="BY201" s="56"/>
      <c r="BZ201" s="56"/>
      <c r="CB201" s="56"/>
      <c r="CC201" s="56"/>
      <c r="CD201" s="56"/>
      <c r="CE201" s="56"/>
      <c r="CF201" s="56"/>
      <c r="CG201" s="56"/>
      <c r="CH201" s="56"/>
      <c r="CI201" s="56"/>
      <c r="CJ201" s="56"/>
      <c r="CL201" s="56"/>
      <c r="CM201" s="56"/>
      <c r="CN201" s="56"/>
      <c r="CO201" s="56"/>
      <c r="CP201" s="56"/>
      <c r="CQ201" s="56"/>
      <c r="CR201" s="56"/>
      <c r="CS201" s="56"/>
      <c r="CT201" s="56"/>
      <c r="CV201" s="56"/>
      <c r="CW201" s="56"/>
      <c r="CX201" s="56"/>
      <c r="CY201" s="56"/>
      <c r="CZ201" s="56"/>
      <c r="DA201" s="56"/>
      <c r="DB201" s="56"/>
      <c r="DC201" s="56"/>
      <c r="DD201" s="56"/>
      <c r="DF201" s="56"/>
      <c r="DG201" s="56"/>
      <c r="DH201" s="56"/>
      <c r="DI201" s="56"/>
      <c r="DJ201" s="56"/>
      <c r="DK201" s="56"/>
      <c r="DL201" s="56"/>
      <c r="DM201" s="56"/>
      <c r="DN201" s="56"/>
      <c r="DP201" s="56"/>
      <c r="DQ201" s="56"/>
      <c r="DR201" s="56"/>
      <c r="DS201" s="56"/>
      <c r="DT201" s="56"/>
      <c r="DU201" s="56"/>
      <c r="DV201" s="56"/>
      <c r="DW201" s="56"/>
      <c r="DX201" s="56"/>
      <c r="DZ201" s="56"/>
      <c r="EA201" s="56"/>
      <c r="EB201" s="56"/>
      <c r="EC201" s="56"/>
      <c r="ED201" s="56"/>
      <c r="EE201" s="56"/>
      <c r="EF201" s="56"/>
      <c r="EG201" s="56"/>
      <c r="EH201" s="56"/>
      <c r="EJ201" s="56"/>
      <c r="EK201" s="56"/>
      <c r="EL201" s="56"/>
      <c r="EM201" s="56"/>
      <c r="EN201" s="56"/>
      <c r="EO201" s="56"/>
      <c r="EP201" s="56"/>
      <c r="EQ201" s="56"/>
      <c r="ER201" s="56"/>
      <c r="ET201" s="56"/>
      <c r="EU201" s="56"/>
      <c r="EV201" s="56"/>
      <c r="EW201" s="56"/>
      <c r="EX201" s="56"/>
      <c r="EY201" s="56"/>
      <c r="EZ201" s="56"/>
      <c r="FA201" s="56"/>
      <c r="FB201" s="56"/>
      <c r="FD201" s="56"/>
      <c r="FE201" s="56"/>
      <c r="FF201" s="56"/>
      <c r="FG201" s="56"/>
      <c r="FH201" s="56"/>
      <c r="FI201" s="56"/>
      <c r="FJ201" s="56"/>
      <c r="FK201" s="56"/>
      <c r="FL201" s="56"/>
      <c r="FN201" s="56"/>
      <c r="FO201" s="56"/>
      <c r="FP201" s="56"/>
      <c r="FQ201" s="56"/>
      <c r="FR201" s="56"/>
      <c r="FS201" s="56"/>
      <c r="FT201" s="56"/>
      <c r="FU201" s="56"/>
      <c r="FV201" s="56"/>
      <c r="FX201" s="56"/>
      <c r="FY201" s="56"/>
      <c r="FZ201" s="56"/>
      <c r="GA201" s="56"/>
      <c r="GB201" s="56"/>
      <c r="GC201" s="56"/>
      <c r="GD201" s="56"/>
      <c r="GE201" s="56"/>
      <c r="GF201" s="56"/>
      <c r="GH201" s="56"/>
      <c r="GI201" s="56"/>
      <c r="GJ201" s="56"/>
      <c r="GK201" s="56"/>
      <c r="GL201" s="56"/>
      <c r="GM201" s="56"/>
      <c r="GN201" s="56"/>
      <c r="GO201" s="56"/>
      <c r="GP201" s="56"/>
      <c r="GR201" s="56"/>
      <c r="GS201" s="56"/>
      <c r="GT201" s="56"/>
      <c r="GU201" s="56"/>
      <c r="GV201" s="56"/>
      <c r="GW201" s="56"/>
      <c r="GX201" s="56"/>
      <c r="GY201" s="56"/>
      <c r="GZ201" s="56"/>
      <c r="HB201" s="56"/>
      <c r="HC201" s="56"/>
      <c r="HD201" s="56"/>
      <c r="HE201" s="56"/>
      <c r="HF201" s="56"/>
      <c r="HG201" s="56"/>
      <c r="HH201" s="56"/>
      <c r="HI201" s="56"/>
      <c r="HJ201" s="56"/>
      <c r="HL201" s="56"/>
      <c r="HM201" s="56"/>
      <c r="HN201" s="56"/>
      <c r="HO201" s="56"/>
      <c r="HP201" s="56"/>
      <c r="HQ201" s="56"/>
      <c r="HR201" s="56"/>
      <c r="HS201" s="56"/>
      <c r="HT201" s="56"/>
      <c r="HV201" s="56"/>
      <c r="HW201" s="56"/>
      <c r="HX201" s="56"/>
      <c r="HY201" s="56"/>
      <c r="HZ201" s="56"/>
      <c r="IA201" s="56"/>
      <c r="IB201" s="56"/>
      <c r="IC201" s="56"/>
      <c r="ID201" s="56"/>
      <c r="IF201" s="56"/>
      <c r="IG201" s="56"/>
      <c r="IH201" s="56"/>
      <c r="II201" s="56"/>
      <c r="IJ201" s="56"/>
      <c r="IK201" s="56"/>
      <c r="IL201" s="56"/>
      <c r="IM201" s="56"/>
      <c r="IN201" s="56"/>
      <c r="IP201" s="56"/>
      <c r="IQ201" s="56"/>
      <c r="IR201" s="56"/>
      <c r="IS201" s="56"/>
      <c r="IT201" s="56"/>
      <c r="IU201" s="56"/>
    </row>
    <row r="202" spans="1:255" ht="12.75" customHeight="1" thickBot="1" x14ac:dyDescent="0.25">
      <c r="A202" s="221"/>
      <c r="B202" s="106">
        <v>3687.79</v>
      </c>
      <c r="C202" s="85" t="s">
        <v>76</v>
      </c>
      <c r="D202" s="86"/>
      <c r="E202" s="47"/>
      <c r="F202" s="47"/>
      <c r="G202" s="47"/>
      <c r="H202" s="48"/>
      <c r="I202" s="49"/>
      <c r="J202" s="56"/>
      <c r="K202" s="56"/>
      <c r="L202" s="56"/>
      <c r="M202" s="56"/>
      <c r="N202" s="56"/>
      <c r="O202" s="56"/>
      <c r="P202" s="56"/>
      <c r="Q202" s="56"/>
      <c r="R202" s="56"/>
      <c r="T202" s="56"/>
      <c r="U202" s="56"/>
      <c r="V202" s="56"/>
      <c r="W202" s="56"/>
      <c r="X202" s="56"/>
      <c r="Y202" s="56"/>
      <c r="Z202" s="56"/>
      <c r="AA202" s="56"/>
      <c r="AB202" s="56"/>
      <c r="AD202" s="56"/>
      <c r="AE202" s="56"/>
      <c r="AF202" s="56"/>
      <c r="AG202" s="56"/>
      <c r="AH202" s="56"/>
      <c r="AI202" s="56"/>
      <c r="AJ202" s="56"/>
      <c r="AK202" s="56"/>
      <c r="AL202" s="56"/>
      <c r="AN202" s="56"/>
      <c r="AO202" s="56"/>
      <c r="AP202" s="56"/>
      <c r="AQ202" s="56"/>
      <c r="AR202" s="56"/>
      <c r="AS202" s="56"/>
      <c r="AT202" s="56"/>
      <c r="AU202" s="56"/>
      <c r="AV202" s="56"/>
      <c r="AX202" s="56"/>
      <c r="AY202" s="56"/>
      <c r="AZ202" s="56"/>
      <c r="BA202" s="56"/>
      <c r="BB202" s="56"/>
      <c r="BC202" s="56"/>
      <c r="BD202" s="56"/>
      <c r="BE202" s="56"/>
      <c r="BF202" s="56"/>
      <c r="BH202" s="56"/>
      <c r="BI202" s="56"/>
      <c r="BJ202" s="56"/>
      <c r="BK202" s="56"/>
      <c r="BL202" s="56"/>
      <c r="BM202" s="56"/>
      <c r="BN202" s="56"/>
      <c r="BO202" s="56"/>
      <c r="BP202" s="56"/>
      <c r="BR202" s="56"/>
      <c r="BS202" s="56"/>
      <c r="BT202" s="56"/>
      <c r="BU202" s="56"/>
      <c r="BV202" s="56"/>
      <c r="BW202" s="56"/>
      <c r="BX202" s="56"/>
      <c r="BY202" s="56"/>
      <c r="BZ202" s="56"/>
      <c r="CB202" s="56"/>
      <c r="CC202" s="56"/>
      <c r="CD202" s="56"/>
      <c r="CE202" s="56"/>
      <c r="CF202" s="56"/>
      <c r="CG202" s="56"/>
      <c r="CH202" s="56"/>
      <c r="CI202" s="56"/>
      <c r="CJ202" s="56"/>
      <c r="CL202" s="56"/>
      <c r="CM202" s="56"/>
      <c r="CN202" s="56"/>
      <c r="CO202" s="56"/>
      <c r="CP202" s="56"/>
      <c r="CQ202" s="56"/>
      <c r="CR202" s="56"/>
      <c r="CS202" s="56"/>
      <c r="CT202" s="56"/>
      <c r="CV202" s="56"/>
      <c r="CW202" s="56"/>
      <c r="CX202" s="56"/>
      <c r="CY202" s="56"/>
      <c r="CZ202" s="56"/>
      <c r="DA202" s="56"/>
      <c r="DB202" s="56"/>
      <c r="DC202" s="56"/>
      <c r="DD202" s="56"/>
      <c r="DF202" s="56"/>
      <c r="DG202" s="56"/>
      <c r="DH202" s="56"/>
      <c r="DI202" s="56"/>
      <c r="DJ202" s="56"/>
      <c r="DK202" s="56"/>
      <c r="DL202" s="56"/>
      <c r="DM202" s="56"/>
      <c r="DN202" s="56"/>
      <c r="DP202" s="56"/>
      <c r="DQ202" s="56"/>
      <c r="DR202" s="56"/>
      <c r="DS202" s="56"/>
      <c r="DT202" s="56"/>
      <c r="DU202" s="56"/>
      <c r="DV202" s="56"/>
      <c r="DW202" s="56"/>
      <c r="DX202" s="56"/>
      <c r="DZ202" s="56"/>
      <c r="EA202" s="56"/>
      <c r="EB202" s="56"/>
      <c r="EC202" s="56"/>
      <c r="ED202" s="56"/>
      <c r="EE202" s="56"/>
      <c r="EF202" s="56"/>
      <c r="EG202" s="56"/>
      <c r="EH202" s="56"/>
      <c r="EJ202" s="56"/>
      <c r="EK202" s="56"/>
      <c r="EL202" s="56"/>
      <c r="EM202" s="56"/>
      <c r="EN202" s="56"/>
      <c r="EO202" s="56"/>
      <c r="EP202" s="56"/>
      <c r="EQ202" s="56"/>
      <c r="ER202" s="56"/>
      <c r="ET202" s="56"/>
      <c r="EU202" s="56"/>
      <c r="EV202" s="56"/>
      <c r="EW202" s="56"/>
      <c r="EX202" s="56"/>
      <c r="EY202" s="56"/>
      <c r="EZ202" s="56"/>
      <c r="FA202" s="56"/>
      <c r="FB202" s="56"/>
      <c r="FD202" s="56"/>
      <c r="FE202" s="56"/>
      <c r="FF202" s="56"/>
      <c r="FG202" s="56"/>
      <c r="FH202" s="56"/>
      <c r="FI202" s="56"/>
      <c r="FJ202" s="56"/>
      <c r="FK202" s="56"/>
      <c r="FL202" s="56"/>
      <c r="FN202" s="56"/>
      <c r="FO202" s="56"/>
      <c r="FP202" s="56"/>
      <c r="FQ202" s="56"/>
      <c r="FR202" s="56"/>
      <c r="FS202" s="56"/>
      <c r="FT202" s="56"/>
      <c r="FU202" s="56"/>
      <c r="FV202" s="56"/>
      <c r="FX202" s="56"/>
      <c r="FY202" s="56"/>
      <c r="FZ202" s="56"/>
      <c r="GA202" s="56"/>
      <c r="GB202" s="56"/>
      <c r="GC202" s="56"/>
      <c r="GD202" s="56"/>
      <c r="GE202" s="56"/>
      <c r="GF202" s="56"/>
      <c r="GH202" s="56"/>
      <c r="GI202" s="56"/>
      <c r="GJ202" s="56"/>
      <c r="GK202" s="56"/>
      <c r="GL202" s="56"/>
      <c r="GM202" s="56"/>
      <c r="GN202" s="56"/>
      <c r="GO202" s="56"/>
      <c r="GP202" s="56"/>
      <c r="GR202" s="56"/>
      <c r="GS202" s="56"/>
      <c r="GT202" s="56"/>
      <c r="GU202" s="56"/>
      <c r="GV202" s="56"/>
      <c r="GW202" s="56"/>
      <c r="GX202" s="56"/>
      <c r="GY202" s="56"/>
      <c r="GZ202" s="56"/>
      <c r="HB202" s="56"/>
      <c r="HC202" s="56"/>
      <c r="HD202" s="56"/>
      <c r="HE202" s="56"/>
      <c r="HF202" s="56"/>
      <c r="HG202" s="56"/>
      <c r="HH202" s="56"/>
      <c r="HI202" s="56"/>
      <c r="HJ202" s="56"/>
      <c r="HL202" s="56"/>
      <c r="HM202" s="56"/>
      <c r="HN202" s="56"/>
      <c r="HO202" s="56"/>
      <c r="HP202" s="56"/>
      <c r="HQ202" s="56"/>
      <c r="HR202" s="56"/>
      <c r="HS202" s="56"/>
      <c r="HT202" s="56"/>
      <c r="HV202" s="56"/>
      <c r="HW202" s="56"/>
      <c r="HX202" s="56"/>
      <c r="HY202" s="56"/>
      <c r="HZ202" s="56"/>
      <c r="IA202" s="56"/>
      <c r="IB202" s="56"/>
      <c r="IC202" s="56"/>
      <c r="ID202" s="56"/>
      <c r="IF202" s="56"/>
      <c r="IG202" s="56"/>
      <c r="IH202" s="56"/>
      <c r="II202" s="56"/>
      <c r="IJ202" s="56"/>
      <c r="IK202" s="56"/>
      <c r="IL202" s="56"/>
      <c r="IM202" s="56"/>
      <c r="IN202" s="56"/>
      <c r="IP202" s="56"/>
      <c r="IQ202" s="56"/>
      <c r="IR202" s="56"/>
      <c r="IS202" s="56"/>
      <c r="IT202" s="56"/>
      <c r="IU202" s="56"/>
    </row>
    <row r="203" spans="1:255" ht="12.75" customHeight="1" thickBot="1" x14ac:dyDescent="0.25">
      <c r="A203" s="221"/>
      <c r="B203" s="106">
        <v>5143.01</v>
      </c>
      <c r="C203" s="85" t="s">
        <v>77</v>
      </c>
      <c r="D203" s="86"/>
      <c r="E203" s="47"/>
      <c r="F203" s="47"/>
      <c r="G203" s="47"/>
      <c r="H203" s="48"/>
      <c r="I203" s="49"/>
      <c r="J203" s="56"/>
      <c r="K203" s="56"/>
      <c r="L203" s="56"/>
      <c r="M203" s="56"/>
      <c r="N203" s="56"/>
      <c r="O203" s="56"/>
      <c r="P203" s="56"/>
      <c r="Q203" s="56"/>
      <c r="R203" s="56"/>
      <c r="T203" s="56"/>
      <c r="U203" s="56"/>
      <c r="V203" s="56"/>
      <c r="W203" s="56"/>
      <c r="X203" s="56"/>
      <c r="Y203" s="56"/>
      <c r="Z203" s="56"/>
      <c r="AA203" s="56"/>
      <c r="AB203" s="56"/>
      <c r="AD203" s="56"/>
      <c r="AE203" s="56"/>
      <c r="AF203" s="56"/>
      <c r="AG203" s="56"/>
      <c r="AH203" s="56"/>
      <c r="AI203" s="56"/>
      <c r="AJ203" s="56"/>
      <c r="AK203" s="56"/>
      <c r="AL203" s="56"/>
      <c r="AN203" s="56"/>
      <c r="AO203" s="56"/>
      <c r="AP203" s="56"/>
      <c r="AQ203" s="56"/>
      <c r="AR203" s="56"/>
      <c r="AS203" s="56"/>
      <c r="AT203" s="56"/>
      <c r="AU203" s="56"/>
      <c r="AV203" s="56"/>
      <c r="AX203" s="56"/>
      <c r="AY203" s="56"/>
      <c r="AZ203" s="56"/>
      <c r="BA203" s="56"/>
      <c r="BB203" s="56"/>
      <c r="BC203" s="56"/>
      <c r="BD203" s="56"/>
      <c r="BE203" s="56"/>
      <c r="BF203" s="56"/>
      <c r="BH203" s="56"/>
      <c r="BI203" s="56"/>
      <c r="BJ203" s="56"/>
      <c r="BK203" s="56"/>
      <c r="BL203" s="56"/>
      <c r="BM203" s="56"/>
      <c r="BN203" s="56"/>
      <c r="BO203" s="56"/>
      <c r="BP203" s="56"/>
      <c r="BR203" s="56"/>
      <c r="BS203" s="56"/>
      <c r="BT203" s="56"/>
      <c r="BU203" s="56"/>
      <c r="BV203" s="56"/>
      <c r="BW203" s="56"/>
      <c r="BX203" s="56"/>
      <c r="BY203" s="56"/>
      <c r="BZ203" s="56"/>
      <c r="CB203" s="56"/>
      <c r="CC203" s="56"/>
      <c r="CD203" s="56"/>
      <c r="CE203" s="56"/>
      <c r="CF203" s="56"/>
      <c r="CG203" s="56"/>
      <c r="CH203" s="56"/>
      <c r="CI203" s="56"/>
      <c r="CJ203" s="56"/>
      <c r="CL203" s="56"/>
      <c r="CM203" s="56"/>
      <c r="CN203" s="56"/>
      <c r="CO203" s="56"/>
      <c r="CP203" s="56"/>
      <c r="CQ203" s="56"/>
      <c r="CR203" s="56"/>
      <c r="CS203" s="56"/>
      <c r="CT203" s="56"/>
      <c r="CV203" s="56"/>
      <c r="CW203" s="56"/>
      <c r="CX203" s="56"/>
      <c r="CY203" s="56"/>
      <c r="CZ203" s="56"/>
      <c r="DA203" s="56"/>
      <c r="DB203" s="56"/>
      <c r="DC203" s="56"/>
      <c r="DD203" s="56"/>
      <c r="DF203" s="56"/>
      <c r="DG203" s="56"/>
      <c r="DH203" s="56"/>
      <c r="DI203" s="56"/>
      <c r="DJ203" s="56"/>
      <c r="DK203" s="56"/>
      <c r="DL203" s="56"/>
      <c r="DM203" s="56"/>
      <c r="DN203" s="56"/>
      <c r="DP203" s="56"/>
      <c r="DQ203" s="56"/>
      <c r="DR203" s="56"/>
      <c r="DS203" s="56"/>
      <c r="DT203" s="56"/>
      <c r="DU203" s="56"/>
      <c r="DV203" s="56"/>
      <c r="DW203" s="56"/>
      <c r="DX203" s="56"/>
      <c r="DZ203" s="56"/>
      <c r="EA203" s="56"/>
      <c r="EB203" s="56"/>
      <c r="EC203" s="56"/>
      <c r="ED203" s="56"/>
      <c r="EE203" s="56"/>
      <c r="EF203" s="56"/>
      <c r="EG203" s="56"/>
      <c r="EH203" s="56"/>
      <c r="EJ203" s="56"/>
      <c r="EK203" s="56"/>
      <c r="EL203" s="56"/>
      <c r="EM203" s="56"/>
      <c r="EN203" s="56"/>
      <c r="EO203" s="56"/>
      <c r="EP203" s="56"/>
      <c r="EQ203" s="56"/>
      <c r="ER203" s="56"/>
      <c r="ET203" s="56"/>
      <c r="EU203" s="56"/>
      <c r="EV203" s="56"/>
      <c r="EW203" s="56"/>
      <c r="EX203" s="56"/>
      <c r="EY203" s="56"/>
      <c r="EZ203" s="56"/>
      <c r="FA203" s="56"/>
      <c r="FB203" s="56"/>
      <c r="FD203" s="56"/>
      <c r="FE203" s="56"/>
      <c r="FF203" s="56"/>
      <c r="FG203" s="56"/>
      <c r="FH203" s="56"/>
      <c r="FI203" s="56"/>
      <c r="FJ203" s="56"/>
      <c r="FK203" s="56"/>
      <c r="FL203" s="56"/>
      <c r="FN203" s="56"/>
      <c r="FO203" s="56"/>
      <c r="FP203" s="56"/>
      <c r="FQ203" s="56"/>
      <c r="FR203" s="56"/>
      <c r="FS203" s="56"/>
      <c r="FT203" s="56"/>
      <c r="FU203" s="56"/>
      <c r="FV203" s="56"/>
      <c r="FX203" s="56"/>
      <c r="FY203" s="56"/>
      <c r="FZ203" s="56"/>
      <c r="GA203" s="56"/>
      <c r="GB203" s="56"/>
      <c r="GC203" s="56"/>
      <c r="GD203" s="56"/>
      <c r="GE203" s="56"/>
      <c r="GF203" s="56"/>
      <c r="GH203" s="56"/>
      <c r="GI203" s="56"/>
      <c r="GJ203" s="56"/>
      <c r="GK203" s="56"/>
      <c r="GL203" s="56"/>
      <c r="GM203" s="56"/>
      <c r="GN203" s="56"/>
      <c r="GO203" s="56"/>
      <c r="GP203" s="56"/>
      <c r="GR203" s="56"/>
      <c r="GS203" s="56"/>
      <c r="GT203" s="56"/>
      <c r="GU203" s="56"/>
      <c r="GV203" s="56"/>
      <c r="GW203" s="56"/>
      <c r="GX203" s="56"/>
      <c r="GY203" s="56"/>
      <c r="GZ203" s="56"/>
      <c r="HB203" s="56"/>
      <c r="HC203" s="56"/>
      <c r="HD203" s="56"/>
      <c r="HE203" s="56"/>
      <c r="HF203" s="56"/>
      <c r="HG203" s="56"/>
      <c r="HH203" s="56"/>
      <c r="HI203" s="56"/>
      <c r="HJ203" s="56"/>
      <c r="HL203" s="56"/>
      <c r="HM203" s="56"/>
      <c r="HN203" s="56"/>
      <c r="HO203" s="56"/>
      <c r="HP203" s="56"/>
      <c r="HQ203" s="56"/>
      <c r="HR203" s="56"/>
      <c r="HS203" s="56"/>
      <c r="HT203" s="56"/>
      <c r="HV203" s="56"/>
      <c r="HW203" s="56"/>
      <c r="HX203" s="56"/>
      <c r="HY203" s="56"/>
      <c r="HZ203" s="56"/>
      <c r="IA203" s="56"/>
      <c r="IB203" s="56"/>
      <c r="IC203" s="56"/>
      <c r="ID203" s="56"/>
      <c r="IF203" s="56"/>
      <c r="IG203" s="56"/>
      <c r="IH203" s="56"/>
      <c r="II203" s="56"/>
      <c r="IJ203" s="56"/>
      <c r="IK203" s="56"/>
      <c r="IL203" s="56"/>
      <c r="IM203" s="56"/>
      <c r="IN203" s="56"/>
      <c r="IP203" s="56"/>
      <c r="IQ203" s="56"/>
      <c r="IR203" s="56"/>
      <c r="IS203" s="56"/>
      <c r="IT203" s="56"/>
      <c r="IU203" s="56"/>
    </row>
    <row r="204" spans="1:255" ht="12.75" customHeight="1" thickBot="1" x14ac:dyDescent="0.25">
      <c r="A204" s="221"/>
      <c r="B204" s="106">
        <v>3965.63</v>
      </c>
      <c r="C204" s="85" t="s">
        <v>78</v>
      </c>
      <c r="D204" s="86"/>
      <c r="E204" s="47"/>
      <c r="F204" s="47"/>
      <c r="G204" s="47"/>
      <c r="H204" s="48"/>
      <c r="I204" s="49"/>
      <c r="J204" s="56"/>
      <c r="K204" s="56"/>
      <c r="L204" s="56"/>
      <c r="M204" s="56"/>
      <c r="N204" s="56"/>
      <c r="O204" s="56"/>
      <c r="P204" s="56"/>
      <c r="Q204" s="56"/>
      <c r="R204" s="56"/>
      <c r="T204" s="56"/>
      <c r="U204" s="56"/>
      <c r="V204" s="56"/>
      <c r="W204" s="56"/>
      <c r="X204" s="56"/>
      <c r="Y204" s="56"/>
      <c r="Z204" s="56"/>
      <c r="AA204" s="56"/>
      <c r="AB204" s="56"/>
      <c r="AD204" s="56"/>
      <c r="AE204" s="56"/>
      <c r="AF204" s="56"/>
      <c r="AG204" s="56"/>
      <c r="AH204" s="56"/>
      <c r="AI204" s="56"/>
      <c r="AJ204" s="56"/>
      <c r="AK204" s="56"/>
      <c r="AL204" s="56"/>
      <c r="AN204" s="56"/>
      <c r="AO204" s="56"/>
      <c r="AP204" s="56"/>
      <c r="AQ204" s="56"/>
      <c r="AR204" s="56"/>
      <c r="AS204" s="56"/>
      <c r="AT204" s="56"/>
      <c r="AU204" s="56"/>
      <c r="AV204" s="56"/>
      <c r="AX204" s="56"/>
      <c r="AY204" s="56"/>
      <c r="AZ204" s="56"/>
      <c r="BA204" s="56"/>
      <c r="BB204" s="56"/>
      <c r="BC204" s="56"/>
      <c r="BD204" s="56"/>
      <c r="BE204" s="56"/>
      <c r="BF204" s="56"/>
      <c r="BH204" s="56"/>
      <c r="BI204" s="56"/>
      <c r="BJ204" s="56"/>
      <c r="BK204" s="56"/>
      <c r="BL204" s="56"/>
      <c r="BM204" s="56"/>
      <c r="BN204" s="56"/>
      <c r="BO204" s="56"/>
      <c r="BP204" s="56"/>
      <c r="BR204" s="56"/>
      <c r="BS204" s="56"/>
      <c r="BT204" s="56"/>
      <c r="BU204" s="56"/>
      <c r="BV204" s="56"/>
      <c r="BW204" s="56"/>
      <c r="BX204" s="56"/>
      <c r="BY204" s="56"/>
      <c r="BZ204" s="56"/>
      <c r="CB204" s="56"/>
      <c r="CC204" s="56"/>
      <c r="CD204" s="56"/>
      <c r="CE204" s="56"/>
      <c r="CF204" s="56"/>
      <c r="CG204" s="56"/>
      <c r="CH204" s="56"/>
      <c r="CI204" s="56"/>
      <c r="CJ204" s="56"/>
      <c r="CL204" s="56"/>
      <c r="CM204" s="56"/>
      <c r="CN204" s="56"/>
      <c r="CO204" s="56"/>
      <c r="CP204" s="56"/>
      <c r="CQ204" s="56"/>
      <c r="CR204" s="56"/>
      <c r="CS204" s="56"/>
      <c r="CT204" s="56"/>
      <c r="CV204" s="56"/>
      <c r="CW204" s="56"/>
      <c r="CX204" s="56"/>
      <c r="CY204" s="56"/>
      <c r="CZ204" s="56"/>
      <c r="DA204" s="56"/>
      <c r="DB204" s="56"/>
      <c r="DC204" s="56"/>
      <c r="DD204" s="56"/>
      <c r="DF204" s="56"/>
      <c r="DG204" s="56"/>
      <c r="DH204" s="56"/>
      <c r="DI204" s="56"/>
      <c r="DJ204" s="56"/>
      <c r="DK204" s="56"/>
      <c r="DL204" s="56"/>
      <c r="DM204" s="56"/>
      <c r="DN204" s="56"/>
      <c r="DP204" s="56"/>
      <c r="DQ204" s="56"/>
      <c r="DR204" s="56"/>
      <c r="DS204" s="56"/>
      <c r="DT204" s="56"/>
      <c r="DU204" s="56"/>
      <c r="DV204" s="56"/>
      <c r="DW204" s="56"/>
      <c r="DX204" s="56"/>
      <c r="DZ204" s="56"/>
      <c r="EA204" s="56"/>
      <c r="EB204" s="56"/>
      <c r="EC204" s="56"/>
      <c r="ED204" s="56"/>
      <c r="EE204" s="56"/>
      <c r="EF204" s="56"/>
      <c r="EG204" s="56"/>
      <c r="EH204" s="56"/>
      <c r="EJ204" s="56"/>
      <c r="EK204" s="56"/>
      <c r="EL204" s="56"/>
      <c r="EM204" s="56"/>
      <c r="EN204" s="56"/>
      <c r="EO204" s="56"/>
      <c r="EP204" s="56"/>
      <c r="EQ204" s="56"/>
      <c r="ER204" s="56"/>
      <c r="ET204" s="56"/>
      <c r="EU204" s="56"/>
      <c r="EV204" s="56"/>
      <c r="EW204" s="56"/>
      <c r="EX204" s="56"/>
      <c r="EY204" s="56"/>
      <c r="EZ204" s="56"/>
      <c r="FA204" s="56"/>
      <c r="FB204" s="56"/>
      <c r="FD204" s="56"/>
      <c r="FE204" s="56"/>
      <c r="FF204" s="56"/>
      <c r="FG204" s="56"/>
      <c r="FH204" s="56"/>
      <c r="FI204" s="56"/>
      <c r="FJ204" s="56"/>
      <c r="FK204" s="56"/>
      <c r="FL204" s="56"/>
      <c r="FN204" s="56"/>
      <c r="FO204" s="56"/>
      <c r="FP204" s="56"/>
      <c r="FQ204" s="56"/>
      <c r="FR204" s="56"/>
      <c r="FS204" s="56"/>
      <c r="FT204" s="56"/>
      <c r="FU204" s="56"/>
      <c r="FV204" s="56"/>
      <c r="FX204" s="56"/>
      <c r="FY204" s="56"/>
      <c r="FZ204" s="56"/>
      <c r="GA204" s="56"/>
      <c r="GB204" s="56"/>
      <c r="GC204" s="56"/>
      <c r="GD204" s="56"/>
      <c r="GE204" s="56"/>
      <c r="GF204" s="56"/>
      <c r="GH204" s="56"/>
      <c r="GI204" s="56"/>
      <c r="GJ204" s="56"/>
      <c r="GK204" s="56"/>
      <c r="GL204" s="56"/>
      <c r="GM204" s="56"/>
      <c r="GN204" s="56"/>
      <c r="GO204" s="56"/>
      <c r="GP204" s="56"/>
      <c r="GR204" s="56"/>
      <c r="GS204" s="56"/>
      <c r="GT204" s="56"/>
      <c r="GU204" s="56"/>
      <c r="GV204" s="56"/>
      <c r="GW204" s="56"/>
      <c r="GX204" s="56"/>
      <c r="GY204" s="56"/>
      <c r="GZ204" s="56"/>
      <c r="HB204" s="56"/>
      <c r="HC204" s="56"/>
      <c r="HD204" s="56"/>
      <c r="HE204" s="56"/>
      <c r="HF204" s="56"/>
      <c r="HG204" s="56"/>
      <c r="HH204" s="56"/>
      <c r="HI204" s="56"/>
      <c r="HJ204" s="56"/>
      <c r="HL204" s="56"/>
      <c r="HM204" s="56"/>
      <c r="HN204" s="56"/>
      <c r="HO204" s="56"/>
      <c r="HP204" s="56"/>
      <c r="HQ204" s="56"/>
      <c r="HR204" s="56"/>
      <c r="HS204" s="56"/>
      <c r="HT204" s="56"/>
      <c r="HV204" s="56"/>
      <c r="HW204" s="56"/>
      <c r="HX204" s="56"/>
      <c r="HY204" s="56"/>
      <c r="HZ204" s="56"/>
      <c r="IA204" s="56"/>
      <c r="IB204" s="56"/>
      <c r="IC204" s="56"/>
      <c r="ID204" s="56"/>
      <c r="IF204" s="56"/>
      <c r="IG204" s="56"/>
      <c r="IH204" s="56"/>
      <c r="II204" s="56"/>
      <c r="IJ204" s="56"/>
      <c r="IK204" s="56"/>
      <c r="IL204" s="56"/>
      <c r="IM204" s="56"/>
      <c r="IN204" s="56"/>
      <c r="IP204" s="56"/>
      <c r="IQ204" s="56"/>
      <c r="IR204" s="56"/>
      <c r="IS204" s="56"/>
      <c r="IT204" s="56"/>
      <c r="IU204" s="56"/>
    </row>
    <row r="205" spans="1:255" ht="12.75" customHeight="1" thickBot="1" x14ac:dyDescent="0.25">
      <c r="A205" s="221"/>
      <c r="B205" s="106">
        <v>5028.5600000000004</v>
      </c>
      <c r="C205" s="85" t="s">
        <v>79</v>
      </c>
      <c r="D205" s="86"/>
      <c r="E205" s="47"/>
      <c r="F205" s="47"/>
      <c r="G205" s="47"/>
      <c r="H205" s="48"/>
      <c r="I205" s="49"/>
      <c r="J205" s="56"/>
      <c r="K205" s="56"/>
      <c r="L205" s="56"/>
      <c r="M205" s="56"/>
      <c r="N205" s="56"/>
      <c r="O205" s="56"/>
      <c r="P205" s="56"/>
      <c r="Q205" s="56"/>
      <c r="R205" s="56"/>
      <c r="T205" s="56"/>
      <c r="U205" s="56"/>
      <c r="V205" s="56"/>
      <c r="W205" s="56"/>
      <c r="X205" s="56"/>
      <c r="Y205" s="56"/>
      <c r="Z205" s="56"/>
      <c r="AA205" s="56"/>
      <c r="AB205" s="56"/>
      <c r="AD205" s="56"/>
      <c r="AE205" s="56"/>
      <c r="AF205" s="56"/>
      <c r="AG205" s="56"/>
      <c r="AH205" s="56"/>
      <c r="AI205" s="56"/>
      <c r="AJ205" s="56"/>
      <c r="AK205" s="56"/>
      <c r="AL205" s="56"/>
      <c r="AN205" s="56"/>
      <c r="AO205" s="56"/>
      <c r="AP205" s="56"/>
      <c r="AQ205" s="56"/>
      <c r="AR205" s="56"/>
      <c r="AS205" s="56"/>
      <c r="AT205" s="56"/>
      <c r="AU205" s="56"/>
      <c r="AV205" s="56"/>
      <c r="AX205" s="56"/>
      <c r="AY205" s="56"/>
      <c r="AZ205" s="56"/>
      <c r="BA205" s="56"/>
      <c r="BB205" s="56"/>
      <c r="BC205" s="56"/>
      <c r="BD205" s="56"/>
      <c r="BE205" s="56"/>
      <c r="BF205" s="56"/>
      <c r="BH205" s="56"/>
      <c r="BI205" s="56"/>
      <c r="BJ205" s="56"/>
      <c r="BK205" s="56"/>
      <c r="BL205" s="56"/>
      <c r="BM205" s="56"/>
      <c r="BN205" s="56"/>
      <c r="BO205" s="56"/>
      <c r="BP205" s="56"/>
      <c r="BR205" s="56"/>
      <c r="BS205" s="56"/>
      <c r="BT205" s="56"/>
      <c r="BU205" s="56"/>
      <c r="BV205" s="56"/>
      <c r="BW205" s="56"/>
      <c r="BX205" s="56"/>
      <c r="BY205" s="56"/>
      <c r="BZ205" s="56"/>
      <c r="CB205" s="56"/>
      <c r="CC205" s="56"/>
      <c r="CD205" s="56"/>
      <c r="CE205" s="56"/>
      <c r="CF205" s="56"/>
      <c r="CG205" s="56"/>
      <c r="CH205" s="56"/>
      <c r="CI205" s="56"/>
      <c r="CJ205" s="56"/>
      <c r="CL205" s="56"/>
      <c r="CM205" s="56"/>
      <c r="CN205" s="56"/>
      <c r="CO205" s="56"/>
      <c r="CP205" s="56"/>
      <c r="CQ205" s="56"/>
      <c r="CR205" s="56"/>
      <c r="CS205" s="56"/>
      <c r="CT205" s="56"/>
      <c r="CV205" s="56"/>
      <c r="CW205" s="56"/>
      <c r="CX205" s="56"/>
      <c r="CY205" s="56"/>
      <c r="CZ205" s="56"/>
      <c r="DA205" s="56"/>
      <c r="DB205" s="56"/>
      <c r="DC205" s="56"/>
      <c r="DD205" s="56"/>
      <c r="DF205" s="56"/>
      <c r="DG205" s="56"/>
      <c r="DH205" s="56"/>
      <c r="DI205" s="56"/>
      <c r="DJ205" s="56"/>
      <c r="DK205" s="56"/>
      <c r="DL205" s="56"/>
      <c r="DM205" s="56"/>
      <c r="DN205" s="56"/>
      <c r="DP205" s="56"/>
      <c r="DQ205" s="56"/>
      <c r="DR205" s="56"/>
      <c r="DS205" s="56"/>
      <c r="DT205" s="56"/>
      <c r="DU205" s="56"/>
      <c r="DV205" s="56"/>
      <c r="DW205" s="56"/>
      <c r="DX205" s="56"/>
      <c r="DZ205" s="56"/>
      <c r="EA205" s="56"/>
      <c r="EB205" s="56"/>
      <c r="EC205" s="56"/>
      <c r="ED205" s="56"/>
      <c r="EE205" s="56"/>
      <c r="EF205" s="56"/>
      <c r="EG205" s="56"/>
      <c r="EH205" s="56"/>
      <c r="EJ205" s="56"/>
      <c r="EK205" s="56"/>
      <c r="EL205" s="56"/>
      <c r="EM205" s="56"/>
      <c r="EN205" s="56"/>
      <c r="EO205" s="56"/>
      <c r="EP205" s="56"/>
      <c r="EQ205" s="56"/>
      <c r="ER205" s="56"/>
      <c r="ET205" s="56"/>
      <c r="EU205" s="56"/>
      <c r="EV205" s="56"/>
      <c r="EW205" s="56"/>
      <c r="EX205" s="56"/>
      <c r="EY205" s="56"/>
      <c r="EZ205" s="56"/>
      <c r="FA205" s="56"/>
      <c r="FB205" s="56"/>
      <c r="FD205" s="56"/>
      <c r="FE205" s="56"/>
      <c r="FF205" s="56"/>
      <c r="FG205" s="56"/>
      <c r="FH205" s="56"/>
      <c r="FI205" s="56"/>
      <c r="FJ205" s="56"/>
      <c r="FK205" s="56"/>
      <c r="FL205" s="56"/>
      <c r="FN205" s="56"/>
      <c r="FO205" s="56"/>
      <c r="FP205" s="56"/>
      <c r="FQ205" s="56"/>
      <c r="FR205" s="56"/>
      <c r="FS205" s="56"/>
      <c r="FT205" s="56"/>
      <c r="FU205" s="56"/>
      <c r="FV205" s="56"/>
      <c r="FX205" s="56"/>
      <c r="FY205" s="56"/>
      <c r="FZ205" s="56"/>
      <c r="GA205" s="56"/>
      <c r="GB205" s="56"/>
      <c r="GC205" s="56"/>
      <c r="GD205" s="56"/>
      <c r="GE205" s="56"/>
      <c r="GF205" s="56"/>
      <c r="GH205" s="56"/>
      <c r="GI205" s="56"/>
      <c r="GJ205" s="56"/>
      <c r="GK205" s="56"/>
      <c r="GL205" s="56"/>
      <c r="GM205" s="56"/>
      <c r="GN205" s="56"/>
      <c r="GO205" s="56"/>
      <c r="GP205" s="56"/>
      <c r="GR205" s="56"/>
      <c r="GS205" s="56"/>
      <c r="GT205" s="56"/>
      <c r="GU205" s="56"/>
      <c r="GV205" s="56"/>
      <c r="GW205" s="56"/>
      <c r="GX205" s="56"/>
      <c r="GY205" s="56"/>
      <c r="GZ205" s="56"/>
      <c r="HB205" s="56"/>
      <c r="HC205" s="56"/>
      <c r="HD205" s="56"/>
      <c r="HE205" s="56"/>
      <c r="HF205" s="56"/>
      <c r="HG205" s="56"/>
      <c r="HH205" s="56"/>
      <c r="HI205" s="56"/>
      <c r="HJ205" s="56"/>
      <c r="HL205" s="56"/>
      <c r="HM205" s="56"/>
      <c r="HN205" s="56"/>
      <c r="HO205" s="56"/>
      <c r="HP205" s="56"/>
      <c r="HQ205" s="56"/>
      <c r="HR205" s="56"/>
      <c r="HS205" s="56"/>
      <c r="HT205" s="56"/>
      <c r="HV205" s="56"/>
      <c r="HW205" s="56"/>
      <c r="HX205" s="56"/>
      <c r="HY205" s="56"/>
      <c r="HZ205" s="56"/>
      <c r="IA205" s="56"/>
      <c r="IB205" s="56"/>
      <c r="IC205" s="56"/>
      <c r="ID205" s="56"/>
      <c r="IF205" s="56"/>
      <c r="IG205" s="56"/>
      <c r="IH205" s="56"/>
      <c r="II205" s="56"/>
      <c r="IJ205" s="56"/>
      <c r="IK205" s="56"/>
      <c r="IL205" s="56"/>
      <c r="IM205" s="56"/>
      <c r="IN205" s="56"/>
      <c r="IP205" s="56"/>
      <c r="IQ205" s="56"/>
      <c r="IR205" s="56"/>
      <c r="IS205" s="56"/>
      <c r="IT205" s="56"/>
      <c r="IU205" s="56"/>
    </row>
    <row r="206" spans="1:255" ht="12.75" customHeight="1" thickBot="1" x14ac:dyDescent="0.25">
      <c r="A206" s="221"/>
      <c r="B206" s="106">
        <v>3723.47</v>
      </c>
      <c r="C206" s="85" t="s">
        <v>80</v>
      </c>
      <c r="D206" s="86"/>
      <c r="E206" s="47"/>
      <c r="F206" s="47"/>
      <c r="G206" s="47"/>
      <c r="H206" s="48"/>
      <c r="I206" s="49"/>
      <c r="J206" s="56"/>
      <c r="K206" s="56"/>
      <c r="L206" s="56"/>
      <c r="M206" s="56"/>
      <c r="N206" s="56"/>
      <c r="O206" s="56"/>
      <c r="P206" s="56"/>
      <c r="Q206" s="56"/>
      <c r="R206" s="56"/>
      <c r="T206" s="56"/>
      <c r="U206" s="56"/>
      <c r="V206" s="56"/>
      <c r="W206" s="56"/>
      <c r="X206" s="56"/>
      <c r="Y206" s="56"/>
      <c r="Z206" s="56"/>
      <c r="AA206" s="56"/>
      <c r="AB206" s="56"/>
      <c r="AD206" s="56"/>
      <c r="AE206" s="56"/>
      <c r="AF206" s="56"/>
      <c r="AG206" s="56"/>
      <c r="AH206" s="56"/>
      <c r="AI206" s="56"/>
      <c r="AJ206" s="56"/>
      <c r="AK206" s="56"/>
      <c r="AL206" s="56"/>
      <c r="AN206" s="56"/>
      <c r="AO206" s="56"/>
      <c r="AP206" s="56"/>
      <c r="AQ206" s="56"/>
      <c r="AR206" s="56"/>
      <c r="AS206" s="56"/>
      <c r="AT206" s="56"/>
      <c r="AU206" s="56"/>
      <c r="AV206" s="56"/>
      <c r="AX206" s="56"/>
      <c r="AY206" s="56"/>
      <c r="AZ206" s="56"/>
      <c r="BA206" s="56"/>
      <c r="BB206" s="56"/>
      <c r="BC206" s="56"/>
      <c r="BD206" s="56"/>
      <c r="BE206" s="56"/>
      <c r="BF206" s="56"/>
      <c r="BH206" s="56"/>
      <c r="BI206" s="56"/>
      <c r="BJ206" s="56"/>
      <c r="BK206" s="56"/>
      <c r="BL206" s="56"/>
      <c r="BM206" s="56"/>
      <c r="BN206" s="56"/>
      <c r="BO206" s="56"/>
      <c r="BP206" s="56"/>
      <c r="BR206" s="56"/>
      <c r="BS206" s="56"/>
      <c r="BT206" s="56"/>
      <c r="BU206" s="56"/>
      <c r="BV206" s="56"/>
      <c r="BW206" s="56"/>
      <c r="BX206" s="56"/>
      <c r="BY206" s="56"/>
      <c r="BZ206" s="56"/>
      <c r="CB206" s="56"/>
      <c r="CC206" s="56"/>
      <c r="CD206" s="56"/>
      <c r="CE206" s="56"/>
      <c r="CF206" s="56"/>
      <c r="CG206" s="56"/>
      <c r="CH206" s="56"/>
      <c r="CI206" s="56"/>
      <c r="CJ206" s="56"/>
      <c r="CL206" s="56"/>
      <c r="CM206" s="56"/>
      <c r="CN206" s="56"/>
      <c r="CO206" s="56"/>
      <c r="CP206" s="56"/>
      <c r="CQ206" s="56"/>
      <c r="CR206" s="56"/>
      <c r="CS206" s="56"/>
      <c r="CT206" s="56"/>
      <c r="CV206" s="56"/>
      <c r="CW206" s="56"/>
      <c r="CX206" s="56"/>
      <c r="CY206" s="56"/>
      <c r="CZ206" s="56"/>
      <c r="DA206" s="56"/>
      <c r="DB206" s="56"/>
      <c r="DC206" s="56"/>
      <c r="DD206" s="56"/>
      <c r="DF206" s="56"/>
      <c r="DG206" s="56"/>
      <c r="DH206" s="56"/>
      <c r="DI206" s="56"/>
      <c r="DJ206" s="56"/>
      <c r="DK206" s="56"/>
      <c r="DL206" s="56"/>
      <c r="DM206" s="56"/>
      <c r="DN206" s="56"/>
      <c r="DP206" s="56"/>
      <c r="DQ206" s="56"/>
      <c r="DR206" s="56"/>
      <c r="DS206" s="56"/>
      <c r="DT206" s="56"/>
      <c r="DU206" s="56"/>
      <c r="DV206" s="56"/>
      <c r="DW206" s="56"/>
      <c r="DX206" s="56"/>
      <c r="DZ206" s="56"/>
      <c r="EA206" s="56"/>
      <c r="EB206" s="56"/>
      <c r="EC206" s="56"/>
      <c r="ED206" s="56"/>
      <c r="EE206" s="56"/>
      <c r="EF206" s="56"/>
      <c r="EG206" s="56"/>
      <c r="EH206" s="56"/>
      <c r="EJ206" s="56"/>
      <c r="EK206" s="56"/>
      <c r="EL206" s="56"/>
      <c r="EM206" s="56"/>
      <c r="EN206" s="56"/>
      <c r="EO206" s="56"/>
      <c r="EP206" s="56"/>
      <c r="EQ206" s="56"/>
      <c r="ER206" s="56"/>
      <c r="ET206" s="56"/>
      <c r="EU206" s="56"/>
      <c r="EV206" s="56"/>
      <c r="EW206" s="56"/>
      <c r="EX206" s="56"/>
      <c r="EY206" s="56"/>
      <c r="EZ206" s="56"/>
      <c r="FA206" s="56"/>
      <c r="FB206" s="56"/>
      <c r="FD206" s="56"/>
      <c r="FE206" s="56"/>
      <c r="FF206" s="56"/>
      <c r="FG206" s="56"/>
      <c r="FH206" s="56"/>
      <c r="FI206" s="56"/>
      <c r="FJ206" s="56"/>
      <c r="FK206" s="56"/>
      <c r="FL206" s="56"/>
      <c r="FN206" s="56"/>
      <c r="FO206" s="56"/>
      <c r="FP206" s="56"/>
      <c r="FQ206" s="56"/>
      <c r="FR206" s="56"/>
      <c r="FS206" s="56"/>
      <c r="FT206" s="56"/>
      <c r="FU206" s="56"/>
      <c r="FV206" s="56"/>
      <c r="FX206" s="56"/>
      <c r="FY206" s="56"/>
      <c r="FZ206" s="56"/>
      <c r="GA206" s="56"/>
      <c r="GB206" s="56"/>
      <c r="GC206" s="56"/>
      <c r="GD206" s="56"/>
      <c r="GE206" s="56"/>
      <c r="GF206" s="56"/>
      <c r="GH206" s="56"/>
      <c r="GI206" s="56"/>
      <c r="GJ206" s="56"/>
      <c r="GK206" s="56"/>
      <c r="GL206" s="56"/>
      <c r="GM206" s="56"/>
      <c r="GN206" s="56"/>
      <c r="GO206" s="56"/>
      <c r="GP206" s="56"/>
      <c r="GR206" s="56"/>
      <c r="GS206" s="56"/>
      <c r="GT206" s="56"/>
      <c r="GU206" s="56"/>
      <c r="GV206" s="56"/>
      <c r="GW206" s="56"/>
      <c r="GX206" s="56"/>
      <c r="GY206" s="56"/>
      <c r="GZ206" s="56"/>
      <c r="HB206" s="56"/>
      <c r="HC206" s="56"/>
      <c r="HD206" s="56"/>
      <c r="HE206" s="56"/>
      <c r="HF206" s="56"/>
      <c r="HG206" s="56"/>
      <c r="HH206" s="56"/>
      <c r="HI206" s="56"/>
      <c r="HJ206" s="56"/>
      <c r="HL206" s="56"/>
      <c r="HM206" s="56"/>
      <c r="HN206" s="56"/>
      <c r="HO206" s="56"/>
      <c r="HP206" s="56"/>
      <c r="HQ206" s="56"/>
      <c r="HR206" s="56"/>
      <c r="HS206" s="56"/>
      <c r="HT206" s="56"/>
      <c r="HV206" s="56"/>
      <c r="HW206" s="56"/>
      <c r="HX206" s="56"/>
      <c r="HY206" s="56"/>
      <c r="HZ206" s="56"/>
      <c r="IA206" s="56"/>
      <c r="IB206" s="56"/>
      <c r="IC206" s="56"/>
      <c r="ID206" s="56"/>
      <c r="IF206" s="56"/>
      <c r="IG206" s="56"/>
      <c r="IH206" s="56"/>
      <c r="II206" s="56"/>
      <c r="IJ206" s="56"/>
      <c r="IK206" s="56"/>
      <c r="IL206" s="56"/>
      <c r="IM206" s="56"/>
      <c r="IN206" s="56"/>
      <c r="IP206" s="56"/>
      <c r="IQ206" s="56"/>
      <c r="IR206" s="56"/>
      <c r="IS206" s="56"/>
      <c r="IT206" s="56"/>
      <c r="IU206" s="56"/>
    </row>
    <row r="207" spans="1:255" ht="13.5" thickBot="1" x14ac:dyDescent="0.25">
      <c r="A207" s="227"/>
      <c r="B207" s="106"/>
      <c r="C207" s="85" t="s">
        <v>87</v>
      </c>
      <c r="D207" s="86"/>
      <c r="E207" s="47"/>
      <c r="F207" s="47"/>
      <c r="G207" s="47"/>
      <c r="H207" s="48"/>
      <c r="I207" s="49">
        <v>2494.41</v>
      </c>
      <c r="J207" s="56"/>
      <c r="K207" s="56"/>
      <c r="L207" s="56"/>
      <c r="M207" s="56"/>
      <c r="N207" s="56"/>
      <c r="O207" s="56"/>
      <c r="P207" s="56"/>
      <c r="Q207" s="56"/>
      <c r="R207" s="56"/>
      <c r="T207" s="56"/>
      <c r="U207" s="56"/>
      <c r="V207" s="56"/>
      <c r="W207" s="56"/>
      <c r="X207" s="56"/>
      <c r="Y207" s="56"/>
      <c r="Z207" s="56"/>
      <c r="AA207" s="56"/>
      <c r="AB207" s="56"/>
      <c r="AD207" s="56"/>
      <c r="AE207" s="56"/>
      <c r="AF207" s="56"/>
      <c r="AG207" s="56"/>
      <c r="AH207" s="56"/>
      <c r="AI207" s="56"/>
      <c r="AJ207" s="56"/>
      <c r="AK207" s="56"/>
      <c r="AL207" s="56"/>
      <c r="AN207" s="56"/>
      <c r="AO207" s="56"/>
      <c r="AP207" s="56"/>
      <c r="AQ207" s="56"/>
      <c r="AR207" s="56"/>
      <c r="AS207" s="56"/>
      <c r="AT207" s="56"/>
      <c r="AU207" s="56"/>
      <c r="AV207" s="56"/>
      <c r="AX207" s="56"/>
      <c r="AY207" s="56"/>
      <c r="AZ207" s="56"/>
      <c r="BA207" s="56"/>
      <c r="BB207" s="56"/>
      <c r="BC207" s="56"/>
      <c r="BD207" s="56"/>
      <c r="BE207" s="56"/>
      <c r="BF207" s="56"/>
      <c r="BH207" s="56"/>
      <c r="BI207" s="56"/>
      <c r="BJ207" s="56"/>
      <c r="BK207" s="56"/>
      <c r="BL207" s="56"/>
      <c r="BM207" s="56"/>
      <c r="BN207" s="56"/>
      <c r="BO207" s="56"/>
      <c r="BP207" s="56"/>
      <c r="BR207" s="56"/>
      <c r="BS207" s="56"/>
      <c r="BT207" s="56"/>
      <c r="BU207" s="56"/>
      <c r="BV207" s="56"/>
      <c r="BW207" s="56"/>
      <c r="BX207" s="56"/>
      <c r="BY207" s="56"/>
      <c r="BZ207" s="56"/>
      <c r="CB207" s="56"/>
      <c r="CC207" s="56"/>
      <c r="CD207" s="56"/>
      <c r="CE207" s="56"/>
      <c r="CF207" s="56"/>
      <c r="CG207" s="56"/>
      <c r="CH207" s="56"/>
      <c r="CI207" s="56"/>
      <c r="CJ207" s="56"/>
      <c r="CL207" s="56"/>
      <c r="CM207" s="56"/>
      <c r="CN207" s="56"/>
      <c r="CO207" s="56"/>
      <c r="CP207" s="56"/>
      <c r="CQ207" s="56"/>
      <c r="CR207" s="56"/>
      <c r="CS207" s="56"/>
      <c r="CT207" s="56"/>
      <c r="CV207" s="56"/>
      <c r="CW207" s="56"/>
      <c r="CX207" s="56"/>
      <c r="CY207" s="56"/>
      <c r="CZ207" s="56"/>
      <c r="DA207" s="56"/>
      <c r="DB207" s="56"/>
      <c r="DC207" s="56"/>
      <c r="DD207" s="56"/>
      <c r="DF207" s="56"/>
      <c r="DG207" s="56"/>
      <c r="DH207" s="56"/>
      <c r="DI207" s="56"/>
      <c r="DJ207" s="56"/>
      <c r="DK207" s="56"/>
      <c r="DL207" s="56"/>
      <c r="DM207" s="56"/>
      <c r="DN207" s="56"/>
      <c r="DP207" s="56"/>
      <c r="DQ207" s="56"/>
      <c r="DR207" s="56"/>
      <c r="DS207" s="56"/>
      <c r="DT207" s="56"/>
      <c r="DU207" s="56"/>
      <c r="DV207" s="56"/>
      <c r="DW207" s="56"/>
      <c r="DX207" s="56"/>
      <c r="DZ207" s="56"/>
      <c r="EA207" s="56"/>
      <c r="EB207" s="56"/>
      <c r="EC207" s="56"/>
      <c r="ED207" s="56"/>
      <c r="EE207" s="56"/>
      <c r="EF207" s="56"/>
      <c r="EG207" s="56"/>
      <c r="EH207" s="56"/>
      <c r="EJ207" s="56"/>
      <c r="EK207" s="56"/>
      <c r="EL207" s="56"/>
      <c r="EM207" s="56"/>
      <c r="EN207" s="56"/>
      <c r="EO207" s="56"/>
      <c r="EP207" s="56"/>
      <c r="EQ207" s="56"/>
      <c r="ER207" s="56"/>
      <c r="ET207" s="56"/>
      <c r="EU207" s="56"/>
      <c r="EV207" s="56"/>
      <c r="EW207" s="56"/>
      <c r="EX207" s="56"/>
      <c r="EY207" s="56"/>
      <c r="EZ207" s="56"/>
      <c r="FA207" s="56"/>
      <c r="FB207" s="56"/>
      <c r="FD207" s="56"/>
      <c r="FE207" s="56"/>
      <c r="FF207" s="56"/>
      <c r="FG207" s="56"/>
      <c r="FH207" s="56"/>
      <c r="FI207" s="56"/>
      <c r="FJ207" s="56"/>
      <c r="FK207" s="56"/>
      <c r="FL207" s="56"/>
      <c r="FN207" s="56"/>
      <c r="FO207" s="56"/>
      <c r="FP207" s="56"/>
      <c r="FQ207" s="56"/>
      <c r="FR207" s="56"/>
      <c r="FS207" s="56"/>
      <c r="FT207" s="56"/>
      <c r="FU207" s="56"/>
      <c r="FV207" s="56"/>
      <c r="FX207" s="56"/>
      <c r="FY207" s="56"/>
      <c r="FZ207" s="56"/>
      <c r="GA207" s="56"/>
      <c r="GB207" s="56"/>
      <c r="GC207" s="56"/>
      <c r="GD207" s="56"/>
      <c r="GE207" s="56"/>
      <c r="GF207" s="56"/>
      <c r="GH207" s="56"/>
      <c r="GI207" s="56"/>
      <c r="GJ207" s="56"/>
      <c r="GK207" s="56"/>
      <c r="GL207" s="56"/>
      <c r="GM207" s="56"/>
      <c r="GN207" s="56"/>
      <c r="GO207" s="56"/>
      <c r="GP207" s="56"/>
      <c r="GR207" s="56"/>
      <c r="GS207" s="56"/>
      <c r="GT207" s="56"/>
      <c r="GU207" s="56"/>
      <c r="GV207" s="56"/>
      <c r="GW207" s="56"/>
      <c r="GX207" s="56"/>
      <c r="GY207" s="56"/>
      <c r="GZ207" s="56"/>
      <c r="HB207" s="56"/>
      <c r="HC207" s="56"/>
      <c r="HD207" s="56"/>
      <c r="HE207" s="56"/>
      <c r="HF207" s="56"/>
      <c r="HG207" s="56"/>
      <c r="HH207" s="56"/>
      <c r="HI207" s="56"/>
      <c r="HJ207" s="56"/>
      <c r="HL207" s="56"/>
      <c r="HM207" s="56"/>
      <c r="HN207" s="56"/>
      <c r="HO207" s="56"/>
      <c r="HP207" s="56"/>
      <c r="HQ207" s="56"/>
      <c r="HR207" s="56"/>
      <c r="HS207" s="56"/>
      <c r="HT207" s="56"/>
      <c r="HV207" s="56"/>
      <c r="HW207" s="56"/>
      <c r="HX207" s="56"/>
      <c r="HY207" s="56"/>
      <c r="HZ207" s="56"/>
      <c r="IA207" s="56"/>
      <c r="IB207" s="56"/>
      <c r="IC207" s="56"/>
      <c r="ID207" s="56"/>
      <c r="IF207" s="56"/>
      <c r="IG207" s="56"/>
      <c r="IH207" s="56"/>
      <c r="II207" s="56"/>
      <c r="IJ207" s="56"/>
      <c r="IK207" s="56"/>
      <c r="IL207" s="56"/>
      <c r="IM207" s="56"/>
      <c r="IN207" s="56"/>
      <c r="IP207" s="56"/>
      <c r="IQ207" s="56"/>
      <c r="IR207" s="56"/>
      <c r="IS207" s="56"/>
      <c r="IT207" s="56"/>
      <c r="IU207" s="56"/>
    </row>
    <row r="208" spans="1:255" ht="12.75" customHeight="1" thickBot="1" x14ac:dyDescent="0.25">
      <c r="A208" s="221"/>
      <c r="B208" s="51">
        <f>SUM(B195:B206)</f>
        <v>48763.73</v>
      </c>
      <c r="C208" s="50"/>
      <c r="D208" s="51"/>
      <c r="E208" s="52"/>
      <c r="F208" s="50"/>
      <c r="G208" s="50"/>
      <c r="H208" s="51" t="s">
        <v>17</v>
      </c>
      <c r="I208" s="237">
        <f>SUM(I195:I207)</f>
        <v>2494.41</v>
      </c>
      <c r="J208" s="56"/>
      <c r="K208" s="56"/>
      <c r="L208" s="56"/>
      <c r="M208" s="56"/>
      <c r="N208" s="56"/>
      <c r="O208" s="56"/>
      <c r="P208" s="56"/>
      <c r="Q208" s="56"/>
      <c r="R208" s="56"/>
      <c r="T208" s="56"/>
      <c r="U208" s="56"/>
      <c r="V208" s="56"/>
      <c r="W208" s="56"/>
      <c r="X208" s="56"/>
      <c r="Y208" s="56"/>
      <c r="Z208" s="56"/>
      <c r="AA208" s="56"/>
      <c r="AB208" s="56"/>
      <c r="AD208" s="56"/>
      <c r="AE208" s="56"/>
      <c r="AF208" s="56"/>
      <c r="AG208" s="56"/>
      <c r="AH208" s="56"/>
      <c r="AI208" s="56"/>
      <c r="AJ208" s="56"/>
      <c r="AK208" s="56"/>
      <c r="AL208" s="56"/>
      <c r="AN208" s="56"/>
      <c r="AO208" s="56"/>
      <c r="AP208" s="56"/>
      <c r="AQ208" s="56"/>
      <c r="AR208" s="56"/>
      <c r="AS208" s="56"/>
      <c r="AT208" s="56"/>
      <c r="AU208" s="56"/>
      <c r="AV208" s="56"/>
      <c r="AX208" s="56"/>
      <c r="AY208" s="56"/>
      <c r="AZ208" s="56"/>
      <c r="BA208" s="56"/>
      <c r="BB208" s="56"/>
      <c r="BC208" s="56"/>
      <c r="BD208" s="56"/>
      <c r="BE208" s="56"/>
      <c r="BF208" s="56"/>
      <c r="BH208" s="56"/>
      <c r="BI208" s="56"/>
      <c r="BJ208" s="56"/>
      <c r="BK208" s="56"/>
      <c r="BL208" s="56"/>
      <c r="BM208" s="56"/>
      <c r="BN208" s="56"/>
      <c r="BO208" s="56"/>
      <c r="BP208" s="56"/>
      <c r="BR208" s="56"/>
      <c r="BS208" s="56"/>
      <c r="BT208" s="56"/>
      <c r="BU208" s="56"/>
      <c r="BV208" s="56"/>
      <c r="BW208" s="56"/>
      <c r="BX208" s="56"/>
      <c r="BY208" s="56"/>
      <c r="BZ208" s="56"/>
      <c r="CB208" s="56"/>
      <c r="CC208" s="56"/>
      <c r="CD208" s="56"/>
      <c r="CE208" s="56"/>
      <c r="CF208" s="56"/>
      <c r="CG208" s="56"/>
      <c r="CH208" s="56"/>
      <c r="CI208" s="56"/>
      <c r="CJ208" s="56"/>
      <c r="CL208" s="56"/>
      <c r="CM208" s="56"/>
      <c r="CN208" s="56"/>
      <c r="CO208" s="56"/>
      <c r="CP208" s="56"/>
      <c r="CQ208" s="56"/>
      <c r="CR208" s="56"/>
      <c r="CS208" s="56"/>
      <c r="CT208" s="56"/>
      <c r="CV208" s="56"/>
      <c r="CW208" s="56"/>
      <c r="CX208" s="56"/>
      <c r="CY208" s="56"/>
      <c r="CZ208" s="56"/>
      <c r="DA208" s="56"/>
      <c r="DB208" s="56"/>
      <c r="DC208" s="56"/>
      <c r="DD208" s="56"/>
      <c r="DF208" s="56"/>
      <c r="DG208" s="56"/>
      <c r="DH208" s="56"/>
      <c r="DI208" s="56"/>
      <c r="DJ208" s="56"/>
      <c r="DK208" s="56"/>
      <c r="DL208" s="56"/>
      <c r="DM208" s="56"/>
      <c r="DN208" s="56"/>
      <c r="DP208" s="56"/>
      <c r="DQ208" s="56"/>
      <c r="DR208" s="56"/>
      <c r="DS208" s="56"/>
      <c r="DT208" s="56"/>
      <c r="DU208" s="56"/>
      <c r="DV208" s="56"/>
      <c r="DW208" s="56"/>
      <c r="DX208" s="56"/>
      <c r="DZ208" s="56"/>
      <c r="EA208" s="56"/>
      <c r="EB208" s="56"/>
      <c r="EC208" s="56"/>
      <c r="ED208" s="56"/>
      <c r="EE208" s="56"/>
      <c r="EF208" s="56"/>
      <c r="EG208" s="56"/>
      <c r="EH208" s="56"/>
      <c r="EJ208" s="56"/>
      <c r="EK208" s="56"/>
      <c r="EL208" s="56"/>
      <c r="EM208" s="56"/>
      <c r="EN208" s="56"/>
      <c r="EO208" s="56"/>
      <c r="EP208" s="56"/>
      <c r="EQ208" s="56"/>
      <c r="ER208" s="56"/>
      <c r="ET208" s="56"/>
      <c r="EU208" s="56"/>
      <c r="EV208" s="56"/>
      <c r="EW208" s="56"/>
      <c r="EX208" s="56"/>
      <c r="EY208" s="56"/>
      <c r="EZ208" s="56"/>
      <c r="FA208" s="56"/>
      <c r="FB208" s="56"/>
      <c r="FD208" s="56"/>
      <c r="FE208" s="56"/>
      <c r="FF208" s="56"/>
      <c r="FG208" s="56"/>
      <c r="FH208" s="56"/>
      <c r="FI208" s="56"/>
      <c r="FJ208" s="56"/>
      <c r="FK208" s="56"/>
      <c r="FL208" s="56"/>
      <c r="FN208" s="56"/>
      <c r="FO208" s="56"/>
      <c r="FP208" s="56"/>
      <c r="FQ208" s="56"/>
      <c r="FR208" s="56"/>
      <c r="FS208" s="56"/>
      <c r="FT208" s="56"/>
      <c r="FU208" s="56"/>
      <c r="FV208" s="56"/>
      <c r="FX208" s="56"/>
      <c r="FY208" s="56"/>
      <c r="FZ208" s="56"/>
      <c r="GA208" s="56"/>
      <c r="GB208" s="56"/>
      <c r="GC208" s="56"/>
      <c r="GD208" s="56"/>
      <c r="GE208" s="56"/>
      <c r="GF208" s="56"/>
      <c r="GH208" s="56"/>
      <c r="GI208" s="56"/>
      <c r="GJ208" s="56"/>
      <c r="GK208" s="56"/>
      <c r="GL208" s="56"/>
      <c r="GM208" s="56"/>
      <c r="GN208" s="56"/>
      <c r="GO208" s="56"/>
      <c r="GP208" s="56"/>
      <c r="GR208" s="56"/>
      <c r="GS208" s="56"/>
      <c r="GT208" s="56"/>
      <c r="GU208" s="56"/>
      <c r="GV208" s="56"/>
      <c r="GW208" s="56"/>
      <c r="GX208" s="56"/>
      <c r="GY208" s="56"/>
      <c r="GZ208" s="56"/>
      <c r="HB208" s="56"/>
      <c r="HC208" s="56"/>
      <c r="HD208" s="56"/>
      <c r="HE208" s="56"/>
      <c r="HF208" s="56"/>
      <c r="HG208" s="56"/>
      <c r="HH208" s="56"/>
      <c r="HI208" s="56"/>
      <c r="HJ208" s="56"/>
      <c r="HL208" s="56"/>
      <c r="HM208" s="56"/>
      <c r="HN208" s="56"/>
      <c r="HO208" s="56"/>
      <c r="HP208" s="56"/>
      <c r="HQ208" s="56"/>
      <c r="HR208" s="56"/>
      <c r="HS208" s="56"/>
      <c r="HT208" s="56"/>
      <c r="HV208" s="56"/>
      <c r="HW208" s="56"/>
      <c r="HX208" s="56"/>
      <c r="HY208" s="56"/>
      <c r="HZ208" s="56"/>
      <c r="IA208" s="56"/>
      <c r="IB208" s="56"/>
      <c r="IC208" s="56"/>
      <c r="ID208" s="56"/>
      <c r="IF208" s="56"/>
      <c r="IG208" s="56"/>
      <c r="IH208" s="56"/>
      <c r="II208" s="56"/>
      <c r="IJ208" s="56"/>
      <c r="IK208" s="56"/>
      <c r="IL208" s="56"/>
      <c r="IM208" s="56"/>
      <c r="IN208" s="56"/>
      <c r="IP208" s="56"/>
      <c r="IQ208" s="56"/>
      <c r="IR208" s="56"/>
      <c r="IS208" s="56"/>
      <c r="IT208" s="56"/>
      <c r="IU208" s="56"/>
    </row>
    <row r="209" spans="1:255" ht="58.5" customHeight="1" thickBot="1" x14ac:dyDescent="0.25">
      <c r="A209" s="46" t="s">
        <v>97</v>
      </c>
      <c r="B209" s="114" t="s">
        <v>16</v>
      </c>
      <c r="C209" s="114" t="s">
        <v>5</v>
      </c>
      <c r="D209" s="114" t="s">
        <v>23</v>
      </c>
      <c r="E209" s="118" t="s">
        <v>18</v>
      </c>
      <c r="F209" s="114" t="s">
        <v>19</v>
      </c>
      <c r="G209" s="114" t="s">
        <v>10</v>
      </c>
      <c r="H209" s="114" t="s">
        <v>13</v>
      </c>
      <c r="I209" s="115" t="s">
        <v>12</v>
      </c>
      <c r="J209" s="56"/>
      <c r="K209" s="56"/>
      <c r="L209" s="56"/>
      <c r="M209" s="56"/>
      <c r="N209" s="56"/>
      <c r="O209" s="56"/>
      <c r="P209" s="56"/>
      <c r="Q209" s="56"/>
      <c r="R209" s="56"/>
      <c r="T209" s="56"/>
      <c r="U209" s="56"/>
      <c r="V209" s="56"/>
      <c r="W209" s="56"/>
      <c r="X209" s="56"/>
      <c r="Y209" s="56"/>
      <c r="Z209" s="56"/>
      <c r="AA209" s="56"/>
      <c r="AB209" s="56"/>
      <c r="AD209" s="56"/>
      <c r="AE209" s="56"/>
      <c r="AF209" s="56"/>
      <c r="AG209" s="56"/>
      <c r="AH209" s="56"/>
      <c r="AI209" s="56"/>
      <c r="AJ209" s="56"/>
      <c r="AK209" s="56"/>
      <c r="AL209" s="56"/>
      <c r="AN209" s="56"/>
      <c r="AO209" s="56"/>
      <c r="AP209" s="56"/>
      <c r="AQ209" s="56"/>
      <c r="AR209" s="56"/>
      <c r="AS209" s="56"/>
      <c r="AT209" s="56"/>
      <c r="AU209" s="56"/>
      <c r="AV209" s="56"/>
      <c r="AX209" s="56"/>
      <c r="AY209" s="56"/>
      <c r="AZ209" s="56"/>
      <c r="BA209" s="56"/>
      <c r="BB209" s="56"/>
      <c r="BC209" s="56"/>
      <c r="BD209" s="56"/>
      <c r="BE209" s="56"/>
      <c r="BF209" s="56"/>
      <c r="BH209" s="56"/>
      <c r="BI209" s="56"/>
      <c r="BJ209" s="56"/>
      <c r="BK209" s="56"/>
      <c r="BL209" s="56"/>
      <c r="BM209" s="56"/>
      <c r="BN209" s="56"/>
      <c r="BO209" s="56"/>
      <c r="BP209" s="56"/>
      <c r="BR209" s="56"/>
      <c r="BS209" s="56"/>
      <c r="BT209" s="56"/>
      <c r="BU209" s="56"/>
      <c r="BV209" s="56"/>
      <c r="BW209" s="56"/>
      <c r="BX209" s="56"/>
      <c r="BY209" s="56"/>
      <c r="BZ209" s="56"/>
      <c r="CB209" s="56"/>
      <c r="CC209" s="56"/>
      <c r="CD209" s="56"/>
      <c r="CE209" s="56"/>
      <c r="CF209" s="56"/>
      <c r="CG209" s="56"/>
      <c r="CH209" s="56"/>
      <c r="CI209" s="56"/>
      <c r="CJ209" s="56"/>
      <c r="CL209" s="56"/>
      <c r="CM209" s="56"/>
      <c r="CN209" s="56"/>
      <c r="CO209" s="56"/>
      <c r="CP209" s="56"/>
      <c r="CQ209" s="56"/>
      <c r="CR209" s="56"/>
      <c r="CS209" s="56"/>
      <c r="CT209" s="56"/>
      <c r="CV209" s="56"/>
      <c r="CW209" s="56"/>
      <c r="CX209" s="56"/>
      <c r="CY209" s="56"/>
      <c r="CZ209" s="56"/>
      <c r="DA209" s="56"/>
      <c r="DB209" s="56"/>
      <c r="DC209" s="56"/>
      <c r="DD209" s="56"/>
      <c r="DF209" s="56"/>
      <c r="DG209" s="56"/>
      <c r="DH209" s="56"/>
      <c r="DI209" s="56"/>
      <c r="DJ209" s="56"/>
      <c r="DK209" s="56"/>
      <c r="DL209" s="56"/>
      <c r="DM209" s="56"/>
      <c r="DN209" s="56"/>
      <c r="DP209" s="56"/>
      <c r="DQ209" s="56"/>
      <c r="DR209" s="56"/>
      <c r="DS209" s="56"/>
      <c r="DT209" s="56"/>
      <c r="DU209" s="56"/>
      <c r="DV209" s="56"/>
      <c r="DW209" s="56"/>
      <c r="DX209" s="56"/>
      <c r="DZ209" s="56"/>
      <c r="EA209" s="56"/>
      <c r="EB209" s="56"/>
      <c r="EC209" s="56"/>
      <c r="ED209" s="56"/>
      <c r="EE209" s="56"/>
      <c r="EF209" s="56"/>
      <c r="EG209" s="56"/>
      <c r="EH209" s="56"/>
      <c r="EJ209" s="56"/>
      <c r="EK209" s="56"/>
      <c r="EL209" s="56"/>
      <c r="EM209" s="56"/>
      <c r="EN209" s="56"/>
      <c r="EO209" s="56"/>
      <c r="EP209" s="56"/>
      <c r="EQ209" s="56"/>
      <c r="ER209" s="56"/>
      <c r="ET209" s="56"/>
      <c r="EU209" s="56"/>
      <c r="EV209" s="56"/>
      <c r="EW209" s="56"/>
      <c r="EX209" s="56"/>
      <c r="EY209" s="56"/>
      <c r="EZ209" s="56"/>
      <c r="FA209" s="56"/>
      <c r="FB209" s="56"/>
      <c r="FD209" s="56"/>
      <c r="FE209" s="56"/>
      <c r="FF209" s="56"/>
      <c r="FG209" s="56"/>
      <c r="FH209" s="56"/>
      <c r="FI209" s="56"/>
      <c r="FJ209" s="56"/>
      <c r="FK209" s="56"/>
      <c r="FL209" s="56"/>
      <c r="FN209" s="56"/>
      <c r="FO209" s="56"/>
      <c r="FP209" s="56"/>
      <c r="FQ209" s="56"/>
      <c r="FR209" s="56"/>
      <c r="FS209" s="56"/>
      <c r="FT209" s="56"/>
      <c r="FU209" s="56"/>
      <c r="FV209" s="56"/>
      <c r="FX209" s="56"/>
      <c r="FY209" s="56"/>
      <c r="FZ209" s="56"/>
      <c r="GA209" s="56"/>
      <c r="GB209" s="56"/>
      <c r="GC209" s="56"/>
      <c r="GD209" s="56"/>
      <c r="GE209" s="56"/>
      <c r="GF209" s="56"/>
      <c r="GH209" s="56"/>
      <c r="GI209" s="56"/>
      <c r="GJ209" s="56"/>
      <c r="GK209" s="56"/>
      <c r="GL209" s="56"/>
      <c r="GM209" s="56"/>
      <c r="GN209" s="56"/>
      <c r="GO209" s="56"/>
      <c r="GP209" s="56"/>
      <c r="GR209" s="56"/>
      <c r="GS209" s="56"/>
      <c r="GT209" s="56"/>
      <c r="GU209" s="56"/>
      <c r="GV209" s="56"/>
      <c r="GW209" s="56"/>
      <c r="GX209" s="56"/>
      <c r="GY209" s="56"/>
      <c r="GZ209" s="56"/>
      <c r="HB209" s="56"/>
      <c r="HC209" s="56"/>
      <c r="HD209" s="56"/>
      <c r="HE209" s="56"/>
      <c r="HF209" s="56"/>
      <c r="HG209" s="56"/>
      <c r="HH209" s="56"/>
      <c r="HI209" s="56"/>
      <c r="HJ209" s="56"/>
      <c r="HL209" s="56"/>
      <c r="HM209" s="56"/>
      <c r="HN209" s="56"/>
      <c r="HO209" s="56"/>
      <c r="HP209" s="56"/>
      <c r="HQ209" s="56"/>
      <c r="HR209" s="56"/>
      <c r="HS209" s="56"/>
      <c r="HT209" s="56"/>
      <c r="HV209" s="56"/>
      <c r="HW209" s="56"/>
      <c r="HX209" s="56"/>
      <c r="HY209" s="56"/>
      <c r="HZ209" s="56"/>
      <c r="IA209" s="56"/>
      <c r="IB209" s="56"/>
      <c r="IC209" s="56"/>
      <c r="ID209" s="56"/>
      <c r="IF209" s="56"/>
      <c r="IG209" s="56"/>
      <c r="IH209" s="56"/>
      <c r="II209" s="56"/>
      <c r="IJ209" s="56"/>
      <c r="IK209" s="56"/>
      <c r="IL209" s="56"/>
      <c r="IM209" s="56"/>
      <c r="IN209" s="56"/>
      <c r="IP209" s="56"/>
      <c r="IQ209" s="56"/>
      <c r="IR209" s="56"/>
      <c r="IS209" s="56"/>
      <c r="IT209" s="56"/>
      <c r="IU209" s="56"/>
    </row>
    <row r="210" spans="1:255" ht="27" customHeight="1" thickBot="1" x14ac:dyDescent="0.25">
      <c r="A210" s="117" t="s">
        <v>2277</v>
      </c>
      <c r="B210" s="164"/>
      <c r="C210" s="85" t="s">
        <v>87</v>
      </c>
      <c r="D210" s="238"/>
      <c r="E210" s="239"/>
      <c r="F210" s="238"/>
      <c r="G210" s="239"/>
      <c r="H210" s="239"/>
      <c r="I210" s="49">
        <v>56113.760000000002</v>
      </c>
      <c r="J210" s="56"/>
      <c r="K210" s="56"/>
      <c r="L210" s="56"/>
      <c r="M210" s="56"/>
      <c r="N210" s="56"/>
      <c r="O210" s="56"/>
      <c r="P210" s="56"/>
      <c r="Q210" s="56"/>
      <c r="R210" s="56"/>
      <c r="T210" s="56"/>
      <c r="U210" s="56"/>
      <c r="V210" s="56"/>
      <c r="W210" s="56"/>
      <c r="X210" s="56"/>
      <c r="Y210" s="56"/>
      <c r="Z210" s="56"/>
      <c r="AA210" s="56"/>
      <c r="AB210" s="56"/>
      <c r="AD210" s="56"/>
      <c r="AE210" s="56"/>
      <c r="AF210" s="56"/>
      <c r="AG210" s="56"/>
      <c r="AH210" s="56"/>
      <c r="AI210" s="56"/>
      <c r="AJ210" s="56"/>
      <c r="AK210" s="56"/>
      <c r="AL210" s="56"/>
      <c r="AN210" s="56"/>
      <c r="AO210" s="56"/>
      <c r="AP210" s="56"/>
      <c r="AQ210" s="56"/>
      <c r="AR210" s="56"/>
      <c r="AS210" s="56"/>
      <c r="AT210" s="56"/>
      <c r="AU210" s="56"/>
      <c r="AV210" s="56"/>
      <c r="AX210" s="56"/>
      <c r="AY210" s="56"/>
      <c r="AZ210" s="56"/>
      <c r="BA210" s="56"/>
      <c r="BB210" s="56"/>
      <c r="BC210" s="56"/>
      <c r="BD210" s="56"/>
      <c r="BE210" s="56"/>
      <c r="BF210" s="56"/>
      <c r="BH210" s="56"/>
      <c r="BI210" s="56"/>
      <c r="BJ210" s="56"/>
      <c r="BK210" s="56"/>
      <c r="BL210" s="56"/>
      <c r="BM210" s="56"/>
      <c r="BN210" s="56"/>
      <c r="BO210" s="56"/>
      <c r="BP210" s="56"/>
      <c r="BR210" s="56"/>
      <c r="BS210" s="56"/>
      <c r="BT210" s="56"/>
      <c r="BU210" s="56"/>
      <c r="BV210" s="56"/>
      <c r="BW210" s="56"/>
      <c r="BX210" s="56"/>
      <c r="BY210" s="56"/>
      <c r="BZ210" s="56"/>
      <c r="CB210" s="56"/>
      <c r="CC210" s="56"/>
      <c r="CD210" s="56"/>
      <c r="CE210" s="56"/>
      <c r="CF210" s="56"/>
      <c r="CG210" s="56"/>
      <c r="CH210" s="56"/>
      <c r="CI210" s="56"/>
      <c r="CJ210" s="56"/>
      <c r="CL210" s="56"/>
      <c r="CM210" s="56"/>
      <c r="CN210" s="56"/>
      <c r="CO210" s="56"/>
      <c r="CP210" s="56"/>
      <c r="CQ210" s="56"/>
      <c r="CR210" s="56"/>
      <c r="CS210" s="56"/>
      <c r="CT210" s="56"/>
      <c r="CV210" s="56"/>
      <c r="CW210" s="56"/>
      <c r="CX210" s="56"/>
      <c r="CY210" s="56"/>
      <c r="CZ210" s="56"/>
      <c r="DA210" s="56"/>
      <c r="DB210" s="56"/>
      <c r="DC210" s="56"/>
      <c r="DD210" s="56"/>
      <c r="DF210" s="56"/>
      <c r="DG210" s="56"/>
      <c r="DH210" s="56"/>
      <c r="DI210" s="56"/>
      <c r="DJ210" s="56"/>
      <c r="DK210" s="56"/>
      <c r="DL210" s="56"/>
      <c r="DM210" s="56"/>
      <c r="DN210" s="56"/>
      <c r="DP210" s="56"/>
      <c r="DQ210" s="56"/>
      <c r="DR210" s="56"/>
      <c r="DS210" s="56"/>
      <c r="DT210" s="56"/>
      <c r="DU210" s="56"/>
      <c r="DV210" s="56"/>
      <c r="DW210" s="56"/>
      <c r="DX210" s="56"/>
      <c r="DZ210" s="56"/>
      <c r="EA210" s="56"/>
      <c r="EB210" s="56"/>
      <c r="EC210" s="56"/>
      <c r="ED210" s="56"/>
      <c r="EE210" s="56"/>
      <c r="EF210" s="56"/>
      <c r="EG210" s="56"/>
      <c r="EH210" s="56"/>
      <c r="EJ210" s="56"/>
      <c r="EK210" s="56"/>
      <c r="EL210" s="56"/>
      <c r="EM210" s="56"/>
      <c r="EN210" s="56"/>
      <c r="EO210" s="56"/>
      <c r="EP210" s="56"/>
      <c r="EQ210" s="56"/>
      <c r="ER210" s="56"/>
      <c r="ET210" s="56"/>
      <c r="EU210" s="56"/>
      <c r="EV210" s="56"/>
      <c r="EW210" s="56"/>
      <c r="EX210" s="56"/>
      <c r="EY210" s="56"/>
      <c r="EZ210" s="56"/>
      <c r="FA210" s="56"/>
      <c r="FB210" s="56"/>
      <c r="FD210" s="56"/>
      <c r="FE210" s="56"/>
      <c r="FF210" s="56"/>
      <c r="FG210" s="56"/>
      <c r="FH210" s="56"/>
      <c r="FI210" s="56"/>
      <c r="FJ210" s="56"/>
      <c r="FK210" s="56"/>
      <c r="FL210" s="56"/>
      <c r="FN210" s="56"/>
      <c r="FO210" s="56"/>
      <c r="FP210" s="56"/>
      <c r="FQ210" s="56"/>
      <c r="FR210" s="56"/>
      <c r="FS210" s="56"/>
      <c r="FT210" s="56"/>
      <c r="FU210" s="56"/>
      <c r="FV210" s="56"/>
      <c r="FX210" s="56"/>
      <c r="FY210" s="56"/>
      <c r="FZ210" s="56"/>
      <c r="GA210" s="56"/>
      <c r="GB210" s="56"/>
      <c r="GC210" s="56"/>
      <c r="GD210" s="56"/>
      <c r="GE210" s="56"/>
      <c r="GF210" s="56"/>
      <c r="GH210" s="56"/>
      <c r="GI210" s="56"/>
      <c r="GJ210" s="56"/>
      <c r="GK210" s="56"/>
      <c r="GL210" s="56"/>
      <c r="GM210" s="56"/>
      <c r="GN210" s="56"/>
      <c r="GO210" s="56"/>
      <c r="GP210" s="56"/>
      <c r="GR210" s="56"/>
      <c r="GS210" s="56"/>
      <c r="GT210" s="56"/>
      <c r="GU210" s="56"/>
      <c r="GV210" s="56"/>
      <c r="GW210" s="56"/>
      <c r="GX210" s="56"/>
      <c r="GY210" s="56"/>
      <c r="GZ210" s="56"/>
      <c r="HB210" s="56"/>
      <c r="HC210" s="56"/>
      <c r="HD210" s="56"/>
      <c r="HE210" s="56"/>
      <c r="HF210" s="56"/>
      <c r="HG210" s="56"/>
      <c r="HH210" s="56"/>
      <c r="HI210" s="56"/>
      <c r="HJ210" s="56"/>
      <c r="HL210" s="56"/>
      <c r="HM210" s="56"/>
      <c r="HN210" s="56"/>
      <c r="HO210" s="56"/>
      <c r="HP210" s="56"/>
      <c r="HQ210" s="56"/>
      <c r="HR210" s="56"/>
      <c r="HS210" s="56"/>
      <c r="HT210" s="56"/>
      <c r="HV210" s="56"/>
      <c r="HW210" s="56"/>
      <c r="HX210" s="56"/>
      <c r="HY210" s="56"/>
      <c r="HZ210" s="56"/>
      <c r="IA210" s="56"/>
      <c r="IB210" s="56"/>
      <c r="IC210" s="56"/>
      <c r="ID210" s="56"/>
      <c r="IF210" s="56"/>
      <c r="IG210" s="56"/>
      <c r="IH210" s="56"/>
      <c r="II210" s="56"/>
      <c r="IJ210" s="56"/>
      <c r="IK210" s="56"/>
      <c r="IL210" s="56"/>
      <c r="IM210" s="56"/>
      <c r="IN210" s="56"/>
      <c r="IP210" s="56"/>
      <c r="IQ210" s="56"/>
      <c r="IR210" s="56"/>
      <c r="IS210" s="56"/>
      <c r="IT210" s="56"/>
      <c r="IU210" s="56"/>
    </row>
    <row r="211" spans="1:255" ht="12.75" customHeight="1" thickBot="1" x14ac:dyDescent="0.25">
      <c r="A211" s="46"/>
      <c r="B211" s="76">
        <f>SUM(B210)</f>
        <v>0</v>
      </c>
      <c r="C211" s="75"/>
      <c r="D211" s="76"/>
      <c r="E211" s="77"/>
      <c r="F211" s="75"/>
      <c r="G211" s="75"/>
      <c r="H211" s="76" t="s">
        <v>17</v>
      </c>
      <c r="I211" s="78">
        <f>SUM(I210:I210)</f>
        <v>56113.760000000002</v>
      </c>
      <c r="J211" s="56"/>
      <c r="K211" s="56"/>
      <c r="L211" s="56"/>
      <c r="M211" s="56"/>
      <c r="N211" s="56"/>
      <c r="O211" s="56"/>
      <c r="P211" s="56"/>
      <c r="Q211" s="56"/>
      <c r="R211" s="56"/>
      <c r="T211" s="56"/>
      <c r="U211" s="56"/>
      <c r="V211" s="56"/>
      <c r="W211" s="56"/>
      <c r="X211" s="56"/>
      <c r="Y211" s="56"/>
      <c r="Z211" s="56"/>
      <c r="AA211" s="56"/>
      <c r="AB211" s="56"/>
      <c r="AD211" s="56"/>
      <c r="AE211" s="56"/>
      <c r="AF211" s="56"/>
      <c r="AG211" s="56"/>
      <c r="AH211" s="56"/>
      <c r="AI211" s="56"/>
      <c r="AJ211" s="56"/>
      <c r="AK211" s="56"/>
      <c r="AL211" s="56"/>
      <c r="AN211" s="56"/>
      <c r="AO211" s="56"/>
      <c r="AP211" s="56"/>
      <c r="AQ211" s="56"/>
      <c r="AR211" s="56"/>
      <c r="AS211" s="56"/>
      <c r="AT211" s="56"/>
      <c r="AU211" s="56"/>
      <c r="AV211" s="56"/>
      <c r="AX211" s="56"/>
      <c r="AY211" s="56"/>
      <c r="AZ211" s="56"/>
      <c r="BA211" s="56"/>
      <c r="BB211" s="56"/>
      <c r="BC211" s="56"/>
      <c r="BD211" s="56"/>
      <c r="BE211" s="56"/>
      <c r="BF211" s="56"/>
      <c r="BH211" s="56"/>
      <c r="BI211" s="56"/>
      <c r="BJ211" s="56"/>
      <c r="BK211" s="56"/>
      <c r="BL211" s="56"/>
      <c r="BM211" s="56"/>
      <c r="BN211" s="56"/>
      <c r="BO211" s="56"/>
      <c r="BP211" s="56"/>
      <c r="BR211" s="56"/>
      <c r="BS211" s="56"/>
      <c r="BT211" s="56"/>
      <c r="BU211" s="56"/>
      <c r="BV211" s="56"/>
      <c r="BW211" s="56"/>
      <c r="BX211" s="56"/>
      <c r="BY211" s="56"/>
      <c r="BZ211" s="56"/>
      <c r="CB211" s="56"/>
      <c r="CC211" s="56"/>
      <c r="CD211" s="56"/>
      <c r="CE211" s="56"/>
      <c r="CF211" s="56"/>
      <c r="CG211" s="56"/>
      <c r="CH211" s="56"/>
      <c r="CI211" s="56"/>
      <c r="CJ211" s="56"/>
      <c r="CL211" s="56"/>
      <c r="CM211" s="56"/>
      <c r="CN211" s="56"/>
      <c r="CO211" s="56"/>
      <c r="CP211" s="56"/>
      <c r="CQ211" s="56"/>
      <c r="CR211" s="56"/>
      <c r="CS211" s="56"/>
      <c r="CT211" s="56"/>
      <c r="CV211" s="56"/>
      <c r="CW211" s="56"/>
      <c r="CX211" s="56"/>
      <c r="CY211" s="56"/>
      <c r="CZ211" s="56"/>
      <c r="DA211" s="56"/>
      <c r="DB211" s="56"/>
      <c r="DC211" s="56"/>
      <c r="DD211" s="56"/>
      <c r="DF211" s="56"/>
      <c r="DG211" s="56"/>
      <c r="DH211" s="56"/>
      <c r="DI211" s="56"/>
      <c r="DJ211" s="56"/>
      <c r="DK211" s="56"/>
      <c r="DL211" s="56"/>
      <c r="DM211" s="56"/>
      <c r="DN211" s="56"/>
      <c r="DP211" s="56"/>
      <c r="DQ211" s="56"/>
      <c r="DR211" s="56"/>
      <c r="DS211" s="56"/>
      <c r="DT211" s="56"/>
      <c r="DU211" s="56"/>
      <c r="DV211" s="56"/>
      <c r="DW211" s="56"/>
      <c r="DX211" s="56"/>
      <c r="DZ211" s="56"/>
      <c r="EA211" s="56"/>
      <c r="EB211" s="56"/>
      <c r="EC211" s="56"/>
      <c r="ED211" s="56"/>
      <c r="EE211" s="56"/>
      <c r="EF211" s="56"/>
      <c r="EG211" s="56"/>
      <c r="EH211" s="56"/>
      <c r="EJ211" s="56"/>
      <c r="EK211" s="56"/>
      <c r="EL211" s="56"/>
      <c r="EM211" s="56"/>
      <c r="EN211" s="56"/>
      <c r="EO211" s="56"/>
      <c r="EP211" s="56"/>
      <c r="EQ211" s="56"/>
      <c r="ER211" s="56"/>
      <c r="ET211" s="56"/>
      <c r="EU211" s="56"/>
      <c r="EV211" s="56"/>
      <c r="EW211" s="56"/>
      <c r="EX211" s="56"/>
      <c r="EY211" s="56"/>
      <c r="EZ211" s="56"/>
      <c r="FA211" s="56"/>
      <c r="FB211" s="56"/>
      <c r="FD211" s="56"/>
      <c r="FE211" s="56"/>
      <c r="FF211" s="56"/>
      <c r="FG211" s="56"/>
      <c r="FH211" s="56"/>
      <c r="FI211" s="56"/>
      <c r="FJ211" s="56"/>
      <c r="FK211" s="56"/>
      <c r="FL211" s="56"/>
      <c r="FN211" s="56"/>
      <c r="FO211" s="56"/>
      <c r="FP211" s="56"/>
      <c r="FQ211" s="56"/>
      <c r="FR211" s="56"/>
      <c r="FS211" s="56"/>
      <c r="FT211" s="56"/>
      <c r="FU211" s="56"/>
      <c r="FV211" s="56"/>
      <c r="FX211" s="56"/>
      <c r="FY211" s="56"/>
      <c r="FZ211" s="56"/>
      <c r="GA211" s="56"/>
      <c r="GB211" s="56"/>
      <c r="GC211" s="56"/>
      <c r="GD211" s="56"/>
      <c r="GE211" s="56"/>
      <c r="GF211" s="56"/>
      <c r="GH211" s="56"/>
      <c r="GI211" s="56"/>
      <c r="GJ211" s="56"/>
      <c r="GK211" s="56"/>
      <c r="GL211" s="56"/>
      <c r="GM211" s="56"/>
      <c r="GN211" s="56"/>
      <c r="GO211" s="56"/>
      <c r="GP211" s="56"/>
      <c r="GR211" s="56"/>
      <c r="GS211" s="56"/>
      <c r="GT211" s="56"/>
      <c r="GU211" s="56"/>
      <c r="GV211" s="56"/>
      <c r="GW211" s="56"/>
      <c r="GX211" s="56"/>
      <c r="GY211" s="56"/>
      <c r="GZ211" s="56"/>
      <c r="HB211" s="56"/>
      <c r="HC211" s="56"/>
      <c r="HD211" s="56"/>
      <c r="HE211" s="56"/>
      <c r="HF211" s="56"/>
      <c r="HG211" s="56"/>
      <c r="HH211" s="56"/>
      <c r="HI211" s="56"/>
      <c r="HJ211" s="56"/>
      <c r="HL211" s="56"/>
      <c r="HM211" s="56"/>
      <c r="HN211" s="56"/>
      <c r="HO211" s="56"/>
      <c r="HP211" s="56"/>
      <c r="HQ211" s="56"/>
      <c r="HR211" s="56"/>
      <c r="HS211" s="56"/>
      <c r="HT211" s="56"/>
      <c r="HV211" s="56"/>
      <c r="HW211" s="56"/>
      <c r="HX211" s="56"/>
      <c r="HY211" s="56"/>
      <c r="HZ211" s="56"/>
      <c r="IA211" s="56"/>
      <c r="IB211" s="56"/>
      <c r="IC211" s="56"/>
      <c r="ID211" s="56"/>
      <c r="IF211" s="56"/>
      <c r="IG211" s="56"/>
      <c r="IH211" s="56"/>
      <c r="II211" s="56"/>
      <c r="IJ211" s="56"/>
      <c r="IK211" s="56"/>
      <c r="IL211" s="56"/>
      <c r="IM211" s="56"/>
      <c r="IN211" s="56"/>
      <c r="IP211" s="56"/>
      <c r="IQ211" s="56"/>
      <c r="IR211" s="56"/>
      <c r="IS211" s="56"/>
      <c r="IT211" s="56"/>
      <c r="IU211" s="56"/>
    </row>
    <row r="212" spans="1:255" ht="16.5" thickBot="1" x14ac:dyDescent="0.25">
      <c r="A212" s="117" t="s">
        <v>1</v>
      </c>
      <c r="B212" s="258" t="s">
        <v>16</v>
      </c>
      <c r="C212" s="114" t="s">
        <v>5</v>
      </c>
      <c r="D212" s="114" t="s">
        <v>23</v>
      </c>
      <c r="E212" s="118" t="s">
        <v>18</v>
      </c>
      <c r="F212" s="114" t="s">
        <v>19</v>
      </c>
      <c r="G212" s="114" t="s">
        <v>10</v>
      </c>
      <c r="H212" s="114" t="s">
        <v>13</v>
      </c>
      <c r="I212" s="115" t="s">
        <v>12</v>
      </c>
      <c r="J212" s="56"/>
      <c r="K212" s="56"/>
      <c r="L212" s="56"/>
      <c r="M212" s="56"/>
      <c r="N212" s="56"/>
      <c r="O212" s="56"/>
      <c r="P212" s="56"/>
      <c r="Q212" s="56"/>
      <c r="R212" s="56"/>
      <c r="T212" s="56"/>
      <c r="U212" s="56"/>
      <c r="V212" s="56"/>
      <c r="W212" s="56"/>
      <c r="X212" s="56"/>
      <c r="Y212" s="56"/>
      <c r="Z212" s="56"/>
      <c r="AA212" s="56"/>
      <c r="AB212" s="56"/>
      <c r="AD212" s="56"/>
      <c r="AE212" s="56"/>
      <c r="AF212" s="56"/>
      <c r="AG212" s="56"/>
      <c r="AH212" s="56"/>
      <c r="AI212" s="56"/>
      <c r="AJ212" s="56"/>
      <c r="AK212" s="56"/>
      <c r="AL212" s="56"/>
      <c r="AN212" s="56"/>
      <c r="AO212" s="56"/>
      <c r="AP212" s="56"/>
      <c r="AQ212" s="56"/>
      <c r="AR212" s="56"/>
      <c r="AS212" s="56"/>
      <c r="AT212" s="56"/>
      <c r="AU212" s="56"/>
      <c r="AV212" s="56"/>
      <c r="AX212" s="56"/>
      <c r="AY212" s="56"/>
      <c r="AZ212" s="56"/>
      <c r="BA212" s="56"/>
      <c r="BB212" s="56"/>
      <c r="BC212" s="56"/>
      <c r="BD212" s="56"/>
      <c r="BE212" s="56"/>
      <c r="BF212" s="56"/>
      <c r="BH212" s="56"/>
      <c r="BI212" s="56"/>
      <c r="BJ212" s="56"/>
      <c r="BK212" s="56"/>
      <c r="BL212" s="56"/>
      <c r="BM212" s="56"/>
      <c r="BN212" s="56"/>
      <c r="BO212" s="56"/>
      <c r="BP212" s="56"/>
      <c r="BR212" s="56"/>
      <c r="BS212" s="56"/>
      <c r="BT212" s="56"/>
      <c r="BU212" s="56"/>
      <c r="BV212" s="56"/>
      <c r="BW212" s="56"/>
      <c r="BX212" s="56"/>
      <c r="BY212" s="56"/>
      <c r="BZ212" s="56"/>
      <c r="CB212" s="56"/>
      <c r="CC212" s="56"/>
      <c r="CD212" s="56"/>
      <c r="CE212" s="56"/>
      <c r="CF212" s="56"/>
      <c r="CG212" s="56"/>
      <c r="CH212" s="56"/>
      <c r="CI212" s="56"/>
      <c r="CJ212" s="56"/>
      <c r="CL212" s="56"/>
      <c r="CM212" s="56"/>
      <c r="CN212" s="56"/>
      <c r="CO212" s="56"/>
      <c r="CP212" s="56"/>
      <c r="CQ212" s="56"/>
      <c r="CR212" s="56"/>
      <c r="CS212" s="56"/>
      <c r="CT212" s="56"/>
      <c r="CV212" s="56"/>
      <c r="CW212" s="56"/>
      <c r="CX212" s="56"/>
      <c r="CY212" s="56"/>
      <c r="CZ212" s="56"/>
      <c r="DA212" s="56"/>
      <c r="DB212" s="56"/>
      <c r="DC212" s="56"/>
      <c r="DD212" s="56"/>
      <c r="DF212" s="56"/>
      <c r="DG212" s="56"/>
      <c r="DH212" s="56"/>
      <c r="DI212" s="56"/>
      <c r="DJ212" s="56"/>
      <c r="DK212" s="56"/>
      <c r="DL212" s="56"/>
      <c r="DM212" s="56"/>
      <c r="DN212" s="56"/>
      <c r="DP212" s="56"/>
      <c r="DQ212" s="56"/>
      <c r="DR212" s="56"/>
      <c r="DS212" s="56"/>
      <c r="DT212" s="56"/>
      <c r="DU212" s="56"/>
      <c r="DV212" s="56"/>
      <c r="DW212" s="56"/>
      <c r="DX212" s="56"/>
      <c r="DZ212" s="56"/>
      <c r="EA212" s="56"/>
      <c r="EB212" s="56"/>
      <c r="EC212" s="56"/>
      <c r="ED212" s="56"/>
      <c r="EE212" s="56"/>
      <c r="EF212" s="56"/>
      <c r="EG212" s="56"/>
      <c r="EH212" s="56"/>
      <c r="EJ212" s="56"/>
      <c r="EK212" s="56"/>
      <c r="EL212" s="56"/>
      <c r="EM212" s="56"/>
      <c r="EN212" s="56"/>
      <c r="EO212" s="56"/>
      <c r="EP212" s="56"/>
      <c r="EQ212" s="56"/>
      <c r="ER212" s="56"/>
      <c r="ET212" s="56"/>
      <c r="EU212" s="56"/>
      <c r="EV212" s="56"/>
      <c r="EW212" s="56"/>
      <c r="EX212" s="56"/>
      <c r="EY212" s="56"/>
      <c r="EZ212" s="56"/>
      <c r="FA212" s="56"/>
      <c r="FB212" s="56"/>
      <c r="FD212" s="56"/>
      <c r="FE212" s="56"/>
      <c r="FF212" s="56"/>
      <c r="FG212" s="56"/>
      <c r="FH212" s="56"/>
      <c r="FI212" s="56"/>
      <c r="FJ212" s="56"/>
      <c r="FK212" s="56"/>
      <c r="FL212" s="56"/>
      <c r="FN212" s="56"/>
      <c r="FO212" s="56"/>
      <c r="FP212" s="56"/>
      <c r="FQ212" s="56"/>
      <c r="FR212" s="56"/>
      <c r="FS212" s="56"/>
      <c r="FT212" s="56"/>
      <c r="FU212" s="56"/>
      <c r="FV212" s="56"/>
      <c r="FX212" s="56"/>
      <c r="FY212" s="56"/>
      <c r="FZ212" s="56"/>
      <c r="GA212" s="56"/>
      <c r="GB212" s="56"/>
      <c r="GC212" s="56"/>
      <c r="GD212" s="56"/>
      <c r="GE212" s="56"/>
      <c r="GF212" s="56"/>
      <c r="GH212" s="56"/>
      <c r="GI212" s="56"/>
      <c r="GJ212" s="56"/>
      <c r="GK212" s="56"/>
      <c r="GL212" s="56"/>
      <c r="GM212" s="56"/>
      <c r="GN212" s="56"/>
      <c r="GO212" s="56"/>
      <c r="GP212" s="56"/>
      <c r="GR212" s="56"/>
      <c r="GS212" s="56"/>
      <c r="GT212" s="56"/>
      <c r="GU212" s="56"/>
      <c r="GV212" s="56"/>
      <c r="GW212" s="56"/>
      <c r="GX212" s="56"/>
      <c r="GY212" s="56"/>
      <c r="GZ212" s="56"/>
      <c r="HB212" s="56"/>
      <c r="HC212" s="56"/>
      <c r="HD212" s="56"/>
      <c r="HE212" s="56"/>
      <c r="HF212" s="56"/>
      <c r="HG212" s="56"/>
      <c r="HH212" s="56"/>
      <c r="HI212" s="56"/>
      <c r="HJ212" s="56"/>
      <c r="HL212" s="56"/>
      <c r="HM212" s="56"/>
      <c r="HN212" s="56"/>
      <c r="HO212" s="56"/>
      <c r="HP212" s="56"/>
      <c r="HQ212" s="56"/>
      <c r="HR212" s="56"/>
      <c r="HS212" s="56"/>
      <c r="HT212" s="56"/>
      <c r="HV212" s="56"/>
      <c r="HW212" s="56"/>
      <c r="HX212" s="56"/>
      <c r="HY212" s="56"/>
      <c r="HZ212" s="56"/>
      <c r="IA212" s="56"/>
      <c r="IB212" s="56"/>
      <c r="IC212" s="56"/>
      <c r="ID212" s="56"/>
      <c r="IF212" s="56"/>
      <c r="IG212" s="56"/>
      <c r="IH212" s="56"/>
      <c r="II212" s="56"/>
      <c r="IJ212" s="56"/>
      <c r="IK212" s="56"/>
      <c r="IL212" s="56"/>
      <c r="IM212" s="56"/>
      <c r="IN212" s="56"/>
      <c r="IP212" s="56"/>
      <c r="IQ212" s="56"/>
      <c r="IR212" s="56"/>
      <c r="IS212" s="56"/>
      <c r="IT212" s="56"/>
      <c r="IU212" s="56"/>
    </row>
    <row r="213" spans="1:255" ht="12.75" customHeight="1" x14ac:dyDescent="0.2">
      <c r="A213" s="656"/>
      <c r="B213" s="207">
        <v>35745.589999999997</v>
      </c>
      <c r="C213" s="33" t="s">
        <v>66</v>
      </c>
      <c r="D213" s="10"/>
      <c r="E213" s="302"/>
      <c r="F213" s="302"/>
      <c r="G213" s="302"/>
      <c r="H213" s="302"/>
      <c r="I213" s="348"/>
      <c r="J213" s="56"/>
      <c r="K213" s="56"/>
      <c r="L213" s="56"/>
      <c r="M213" s="56"/>
      <c r="N213" s="56"/>
      <c r="O213" s="56"/>
      <c r="P213" s="56"/>
      <c r="Q213" s="56"/>
      <c r="R213" s="56"/>
      <c r="T213" s="56"/>
      <c r="U213" s="56"/>
      <c r="V213" s="56"/>
      <c r="W213" s="56"/>
      <c r="X213" s="56"/>
      <c r="Y213" s="56"/>
      <c r="Z213" s="56"/>
      <c r="AA213" s="56"/>
      <c r="AB213" s="56"/>
      <c r="AD213" s="56"/>
      <c r="AE213" s="56"/>
      <c r="AF213" s="56"/>
      <c r="AG213" s="56"/>
      <c r="AH213" s="56"/>
      <c r="AI213" s="56"/>
      <c r="AJ213" s="56"/>
      <c r="AK213" s="56"/>
      <c r="AL213" s="56"/>
      <c r="AN213" s="56"/>
      <c r="AO213" s="56"/>
      <c r="AP213" s="56"/>
      <c r="AQ213" s="56"/>
      <c r="AR213" s="56"/>
      <c r="AS213" s="56"/>
      <c r="AT213" s="56"/>
      <c r="AU213" s="56"/>
      <c r="AV213" s="56"/>
      <c r="AX213" s="56"/>
      <c r="AY213" s="56"/>
      <c r="AZ213" s="56"/>
      <c r="BA213" s="56"/>
      <c r="BB213" s="56"/>
      <c r="BC213" s="56"/>
      <c r="BD213" s="56"/>
      <c r="BE213" s="56"/>
      <c r="BF213" s="56"/>
      <c r="BH213" s="56"/>
      <c r="BI213" s="56"/>
      <c r="BJ213" s="56"/>
      <c r="BK213" s="56"/>
      <c r="BL213" s="56"/>
      <c r="BM213" s="56"/>
      <c r="BN213" s="56"/>
      <c r="BO213" s="56"/>
      <c r="BP213" s="56"/>
      <c r="BR213" s="56"/>
      <c r="BS213" s="56"/>
      <c r="BT213" s="56"/>
      <c r="BU213" s="56"/>
      <c r="BV213" s="56"/>
      <c r="BW213" s="56"/>
      <c r="BX213" s="56"/>
      <c r="BY213" s="56"/>
      <c r="BZ213" s="56"/>
      <c r="CB213" s="56"/>
      <c r="CC213" s="56"/>
      <c r="CD213" s="56"/>
      <c r="CE213" s="56"/>
      <c r="CF213" s="56"/>
      <c r="CG213" s="56"/>
      <c r="CH213" s="56"/>
      <c r="CI213" s="56"/>
      <c r="CJ213" s="56"/>
      <c r="CL213" s="56"/>
      <c r="CM213" s="56"/>
      <c r="CN213" s="56"/>
      <c r="CO213" s="56"/>
      <c r="CP213" s="56"/>
      <c r="CQ213" s="56"/>
      <c r="CR213" s="56"/>
      <c r="CS213" s="56"/>
      <c r="CT213" s="56"/>
      <c r="CV213" s="56"/>
      <c r="CW213" s="56"/>
      <c r="CX213" s="56"/>
      <c r="CY213" s="56"/>
      <c r="CZ213" s="56"/>
      <c r="DA213" s="56"/>
      <c r="DB213" s="56"/>
      <c r="DC213" s="56"/>
      <c r="DD213" s="56"/>
      <c r="DF213" s="56"/>
      <c r="DG213" s="56"/>
      <c r="DH213" s="56"/>
      <c r="DI213" s="56"/>
      <c r="DJ213" s="56"/>
      <c r="DK213" s="56"/>
      <c r="DL213" s="56"/>
      <c r="DM213" s="56"/>
      <c r="DN213" s="56"/>
      <c r="DP213" s="56"/>
      <c r="DQ213" s="56"/>
      <c r="DR213" s="56"/>
      <c r="DS213" s="56"/>
      <c r="DT213" s="56"/>
      <c r="DU213" s="56"/>
      <c r="DV213" s="56"/>
      <c r="DW213" s="56"/>
      <c r="DX213" s="56"/>
      <c r="DZ213" s="56"/>
      <c r="EA213" s="56"/>
      <c r="EB213" s="56"/>
      <c r="EC213" s="56"/>
      <c r="ED213" s="56"/>
      <c r="EE213" s="56"/>
      <c r="EF213" s="56"/>
      <c r="EG213" s="56"/>
      <c r="EH213" s="56"/>
      <c r="EJ213" s="56"/>
      <c r="EK213" s="56"/>
      <c r="EL213" s="56"/>
      <c r="EM213" s="56"/>
      <c r="EN213" s="56"/>
      <c r="EO213" s="56"/>
      <c r="EP213" s="56"/>
      <c r="EQ213" s="56"/>
      <c r="ER213" s="56"/>
      <c r="ET213" s="56"/>
      <c r="EU213" s="56"/>
      <c r="EV213" s="56"/>
      <c r="EW213" s="56"/>
      <c r="EX213" s="56"/>
      <c r="EY213" s="56"/>
      <c r="EZ213" s="56"/>
      <c r="FA213" s="56"/>
      <c r="FB213" s="56"/>
      <c r="FD213" s="56"/>
      <c r="FE213" s="56"/>
      <c r="FF213" s="56"/>
      <c r="FG213" s="56"/>
      <c r="FH213" s="56"/>
      <c r="FI213" s="56"/>
      <c r="FJ213" s="56"/>
      <c r="FK213" s="56"/>
      <c r="FL213" s="56"/>
      <c r="FN213" s="56"/>
      <c r="FO213" s="56"/>
      <c r="FP213" s="56"/>
      <c r="FQ213" s="56"/>
      <c r="FR213" s="56"/>
      <c r="FS213" s="56"/>
      <c r="FT213" s="56"/>
      <c r="FU213" s="56"/>
      <c r="FV213" s="56"/>
      <c r="FX213" s="56"/>
      <c r="FY213" s="56"/>
      <c r="FZ213" s="56"/>
      <c r="GA213" s="56"/>
      <c r="GB213" s="56"/>
      <c r="GC213" s="56"/>
      <c r="GD213" s="56"/>
      <c r="GE213" s="56"/>
      <c r="GF213" s="56"/>
      <c r="GH213" s="56"/>
      <c r="GI213" s="56"/>
      <c r="GJ213" s="56"/>
      <c r="GK213" s="56"/>
      <c r="GL213" s="56"/>
      <c r="GM213" s="56"/>
      <c r="GN213" s="56"/>
      <c r="GO213" s="56"/>
      <c r="GP213" s="56"/>
      <c r="GR213" s="56"/>
      <c r="GS213" s="56"/>
      <c r="GT213" s="56"/>
      <c r="GU213" s="56"/>
      <c r="GV213" s="56"/>
      <c r="GW213" s="56"/>
      <c r="GX213" s="56"/>
      <c r="GY213" s="56"/>
      <c r="GZ213" s="56"/>
      <c r="HB213" s="56"/>
      <c r="HC213" s="56"/>
      <c r="HD213" s="56"/>
      <c r="HE213" s="56"/>
      <c r="HF213" s="56"/>
      <c r="HG213" s="56"/>
      <c r="HH213" s="56"/>
      <c r="HI213" s="56"/>
      <c r="HJ213" s="56"/>
      <c r="HL213" s="56"/>
      <c r="HM213" s="56"/>
      <c r="HN213" s="56"/>
      <c r="HO213" s="56"/>
      <c r="HP213" s="56"/>
      <c r="HQ213" s="56"/>
      <c r="HR213" s="56"/>
      <c r="HS213" s="56"/>
      <c r="HT213" s="56"/>
      <c r="HV213" s="56"/>
      <c r="HW213" s="56"/>
      <c r="HX213" s="56"/>
      <c r="HY213" s="56"/>
      <c r="HZ213" s="56"/>
      <c r="IA213" s="56"/>
      <c r="IB213" s="56"/>
      <c r="IC213" s="56"/>
      <c r="ID213" s="56"/>
      <c r="IF213" s="56"/>
      <c r="IG213" s="56"/>
      <c r="IH213" s="56"/>
      <c r="II213" s="56"/>
      <c r="IJ213" s="56"/>
      <c r="IK213" s="56"/>
      <c r="IL213" s="56"/>
      <c r="IM213" s="56"/>
      <c r="IN213" s="56"/>
      <c r="IP213" s="56"/>
      <c r="IQ213" s="56"/>
      <c r="IR213" s="56"/>
      <c r="IS213" s="56"/>
      <c r="IT213" s="56"/>
      <c r="IU213" s="56"/>
    </row>
    <row r="214" spans="1:255" ht="12.75" customHeight="1" x14ac:dyDescent="0.2">
      <c r="A214" s="656"/>
      <c r="B214" s="203">
        <v>34428.410000000003</v>
      </c>
      <c r="C214" s="13" t="s">
        <v>67</v>
      </c>
      <c r="D214" s="10"/>
      <c r="E214" s="202"/>
      <c r="F214" s="202"/>
      <c r="G214" s="202"/>
      <c r="H214" s="202"/>
      <c r="I214" s="257"/>
      <c r="J214" s="56"/>
      <c r="K214" s="56"/>
      <c r="L214" s="56"/>
      <c r="M214" s="56"/>
      <c r="N214" s="56"/>
      <c r="O214" s="56"/>
      <c r="P214" s="56"/>
      <c r="Q214" s="56"/>
      <c r="R214" s="56"/>
      <c r="T214" s="56"/>
      <c r="U214" s="56"/>
      <c r="V214" s="56"/>
      <c r="W214" s="56"/>
      <c r="X214" s="56"/>
      <c r="Y214" s="56"/>
      <c r="Z214" s="56"/>
      <c r="AA214" s="56"/>
      <c r="AB214" s="56"/>
      <c r="AD214" s="56"/>
      <c r="AE214" s="56"/>
      <c r="AF214" s="56"/>
      <c r="AG214" s="56"/>
      <c r="AH214" s="56"/>
      <c r="AI214" s="56"/>
      <c r="AJ214" s="56"/>
      <c r="AK214" s="56"/>
      <c r="AL214" s="56"/>
      <c r="AN214" s="56"/>
      <c r="AO214" s="56"/>
      <c r="AP214" s="56"/>
      <c r="AQ214" s="56"/>
      <c r="AR214" s="56"/>
      <c r="AS214" s="56"/>
      <c r="AT214" s="56"/>
      <c r="AU214" s="56"/>
      <c r="AV214" s="56"/>
      <c r="AX214" s="56"/>
      <c r="AY214" s="56"/>
      <c r="AZ214" s="56"/>
      <c r="BA214" s="56"/>
      <c r="BB214" s="56"/>
      <c r="BC214" s="56"/>
      <c r="BD214" s="56"/>
      <c r="BE214" s="56"/>
      <c r="BF214" s="56"/>
      <c r="BH214" s="56"/>
      <c r="BI214" s="56"/>
      <c r="BJ214" s="56"/>
      <c r="BK214" s="56"/>
      <c r="BL214" s="56"/>
      <c r="BM214" s="56"/>
      <c r="BN214" s="56"/>
      <c r="BO214" s="56"/>
      <c r="BP214" s="56"/>
      <c r="BR214" s="56"/>
      <c r="BS214" s="56"/>
      <c r="BT214" s="56"/>
      <c r="BU214" s="56"/>
      <c r="BV214" s="56"/>
      <c r="BW214" s="56"/>
      <c r="BX214" s="56"/>
      <c r="BY214" s="56"/>
      <c r="BZ214" s="56"/>
      <c r="CB214" s="56"/>
      <c r="CC214" s="56"/>
      <c r="CD214" s="56"/>
      <c r="CE214" s="56"/>
      <c r="CF214" s="56"/>
      <c r="CG214" s="56"/>
      <c r="CH214" s="56"/>
      <c r="CI214" s="56"/>
      <c r="CJ214" s="56"/>
      <c r="CL214" s="56"/>
      <c r="CM214" s="56"/>
      <c r="CN214" s="56"/>
      <c r="CO214" s="56"/>
      <c r="CP214" s="56"/>
      <c r="CQ214" s="56"/>
      <c r="CR214" s="56"/>
      <c r="CS214" s="56"/>
      <c r="CT214" s="56"/>
      <c r="CV214" s="56"/>
      <c r="CW214" s="56"/>
      <c r="CX214" s="56"/>
      <c r="CY214" s="56"/>
      <c r="CZ214" s="56"/>
      <c r="DA214" s="56"/>
      <c r="DB214" s="56"/>
      <c r="DC214" s="56"/>
      <c r="DD214" s="56"/>
      <c r="DF214" s="56"/>
      <c r="DG214" s="56"/>
      <c r="DH214" s="56"/>
      <c r="DI214" s="56"/>
      <c r="DJ214" s="56"/>
      <c r="DK214" s="56"/>
      <c r="DL214" s="56"/>
      <c r="DM214" s="56"/>
      <c r="DN214" s="56"/>
      <c r="DP214" s="56"/>
      <c r="DQ214" s="56"/>
      <c r="DR214" s="56"/>
      <c r="DS214" s="56"/>
      <c r="DT214" s="56"/>
      <c r="DU214" s="56"/>
      <c r="DV214" s="56"/>
      <c r="DW214" s="56"/>
      <c r="DX214" s="56"/>
      <c r="DZ214" s="56"/>
      <c r="EA214" s="56"/>
      <c r="EB214" s="56"/>
      <c r="EC214" s="56"/>
      <c r="ED214" s="56"/>
      <c r="EE214" s="56"/>
      <c r="EF214" s="56"/>
      <c r="EG214" s="56"/>
      <c r="EH214" s="56"/>
      <c r="EJ214" s="56"/>
      <c r="EK214" s="56"/>
      <c r="EL214" s="56"/>
      <c r="EM214" s="56"/>
      <c r="EN214" s="56"/>
      <c r="EO214" s="56"/>
      <c r="EP214" s="56"/>
      <c r="EQ214" s="56"/>
      <c r="ER214" s="56"/>
      <c r="ET214" s="56"/>
      <c r="EU214" s="56"/>
      <c r="EV214" s="56"/>
      <c r="EW214" s="56"/>
      <c r="EX214" s="56"/>
      <c r="EY214" s="56"/>
      <c r="EZ214" s="56"/>
      <c r="FA214" s="56"/>
      <c r="FB214" s="56"/>
      <c r="FD214" s="56"/>
      <c r="FE214" s="56"/>
      <c r="FF214" s="56"/>
      <c r="FG214" s="56"/>
      <c r="FH214" s="56"/>
      <c r="FI214" s="56"/>
      <c r="FJ214" s="56"/>
      <c r="FK214" s="56"/>
      <c r="FL214" s="56"/>
      <c r="FN214" s="56"/>
      <c r="FO214" s="56"/>
      <c r="FP214" s="56"/>
      <c r="FQ214" s="56"/>
      <c r="FR214" s="56"/>
      <c r="FS214" s="56"/>
      <c r="FT214" s="56"/>
      <c r="FU214" s="56"/>
      <c r="FV214" s="56"/>
      <c r="FX214" s="56"/>
      <c r="FY214" s="56"/>
      <c r="FZ214" s="56"/>
      <c r="GA214" s="56"/>
      <c r="GB214" s="56"/>
      <c r="GC214" s="56"/>
      <c r="GD214" s="56"/>
      <c r="GE214" s="56"/>
      <c r="GF214" s="56"/>
      <c r="GH214" s="56"/>
      <c r="GI214" s="56"/>
      <c r="GJ214" s="56"/>
      <c r="GK214" s="56"/>
      <c r="GL214" s="56"/>
      <c r="GM214" s="56"/>
      <c r="GN214" s="56"/>
      <c r="GO214" s="56"/>
      <c r="GP214" s="56"/>
      <c r="GR214" s="56"/>
      <c r="GS214" s="56"/>
      <c r="GT214" s="56"/>
      <c r="GU214" s="56"/>
      <c r="GV214" s="56"/>
      <c r="GW214" s="56"/>
      <c r="GX214" s="56"/>
      <c r="GY214" s="56"/>
      <c r="GZ214" s="56"/>
      <c r="HB214" s="56"/>
      <c r="HC214" s="56"/>
      <c r="HD214" s="56"/>
      <c r="HE214" s="56"/>
      <c r="HF214" s="56"/>
      <c r="HG214" s="56"/>
      <c r="HH214" s="56"/>
      <c r="HI214" s="56"/>
      <c r="HJ214" s="56"/>
      <c r="HL214" s="56"/>
      <c r="HM214" s="56"/>
      <c r="HN214" s="56"/>
      <c r="HO214" s="56"/>
      <c r="HP214" s="56"/>
      <c r="HQ214" s="56"/>
      <c r="HR214" s="56"/>
      <c r="HS214" s="56"/>
      <c r="HT214" s="56"/>
      <c r="HV214" s="56"/>
      <c r="HW214" s="56"/>
      <c r="HX214" s="56"/>
      <c r="HY214" s="56"/>
      <c r="HZ214" s="56"/>
      <c r="IA214" s="56"/>
      <c r="IB214" s="56"/>
      <c r="IC214" s="56"/>
      <c r="ID214" s="56"/>
      <c r="IF214" s="56"/>
      <c r="IG214" s="56"/>
      <c r="IH214" s="56"/>
      <c r="II214" s="56"/>
      <c r="IJ214" s="56"/>
      <c r="IK214" s="56"/>
      <c r="IL214" s="56"/>
      <c r="IM214" s="56"/>
      <c r="IN214" s="56"/>
      <c r="IP214" s="56"/>
      <c r="IQ214" s="56"/>
      <c r="IR214" s="56"/>
      <c r="IS214" s="56"/>
      <c r="IT214" s="56"/>
      <c r="IU214" s="56"/>
    </row>
    <row r="215" spans="1:255" ht="12.75" customHeight="1" x14ac:dyDescent="0.2">
      <c r="A215" s="656"/>
      <c r="B215" s="203">
        <v>30497.1</v>
      </c>
      <c r="C215" s="13" t="s">
        <v>70</v>
      </c>
      <c r="D215" s="10"/>
      <c r="E215" s="202"/>
      <c r="F215" s="202"/>
      <c r="G215" s="202"/>
      <c r="H215" s="202"/>
      <c r="I215" s="257"/>
    </row>
    <row r="216" spans="1:255" x14ac:dyDescent="0.2">
      <c r="A216" s="656"/>
      <c r="B216" s="203">
        <v>28074.67</v>
      </c>
      <c r="C216" s="13" t="s">
        <v>72</v>
      </c>
      <c r="D216" s="10"/>
      <c r="E216" s="202"/>
      <c r="F216" s="202"/>
      <c r="G216" s="202"/>
      <c r="H216" s="202"/>
      <c r="I216" s="257"/>
    </row>
    <row r="217" spans="1:255" ht="12.75" customHeight="1" x14ac:dyDescent="0.2">
      <c r="A217" s="656"/>
      <c r="B217" s="203">
        <v>39318.879999999997</v>
      </c>
      <c r="C217" s="13" t="s">
        <v>73</v>
      </c>
      <c r="D217" s="10"/>
      <c r="E217" s="202"/>
      <c r="F217" s="202"/>
      <c r="G217" s="202"/>
      <c r="H217" s="202"/>
      <c r="I217" s="257"/>
    </row>
    <row r="218" spans="1:255" ht="12.75" customHeight="1" x14ac:dyDescent="0.2">
      <c r="A218" s="656"/>
      <c r="B218" s="203">
        <v>24912.52</v>
      </c>
      <c r="C218" s="13" t="s">
        <v>74</v>
      </c>
      <c r="D218" s="9"/>
      <c r="E218" s="202"/>
      <c r="F218" s="202"/>
      <c r="G218" s="202"/>
      <c r="H218" s="202"/>
      <c r="I218" s="257"/>
    </row>
    <row r="219" spans="1:255" ht="12.75" customHeight="1" x14ac:dyDescent="0.2">
      <c r="A219" s="656"/>
      <c r="B219" s="203">
        <v>41323.86</v>
      </c>
      <c r="C219" s="13" t="s">
        <v>75</v>
      </c>
      <c r="D219" s="9"/>
      <c r="E219" s="202"/>
      <c r="F219" s="202"/>
      <c r="G219" s="202"/>
      <c r="H219" s="202"/>
      <c r="I219" s="257"/>
    </row>
    <row r="220" spans="1:255" x14ac:dyDescent="0.2">
      <c r="A220" s="656"/>
      <c r="B220" s="203">
        <v>41993.38</v>
      </c>
      <c r="C220" s="13" t="s">
        <v>76</v>
      </c>
      <c r="D220" s="9"/>
      <c r="E220" s="202"/>
      <c r="F220" s="20"/>
      <c r="G220" s="7"/>
      <c r="H220" s="7"/>
      <c r="I220" s="216"/>
    </row>
    <row r="221" spans="1:255" x14ac:dyDescent="0.2">
      <c r="A221" s="656"/>
      <c r="B221" s="203">
        <v>37360.6</v>
      </c>
      <c r="C221" s="13" t="s">
        <v>77</v>
      </c>
      <c r="D221" s="9"/>
      <c r="E221" s="202"/>
      <c r="F221" s="20"/>
      <c r="G221" s="7"/>
      <c r="H221" s="7"/>
      <c r="I221" s="216"/>
    </row>
    <row r="222" spans="1:255" x14ac:dyDescent="0.2">
      <c r="A222" s="656"/>
      <c r="B222" s="203">
        <v>40916.75</v>
      </c>
      <c r="C222" s="13" t="s">
        <v>78</v>
      </c>
      <c r="D222" s="9"/>
      <c r="E222" s="202"/>
      <c r="F222" s="20"/>
      <c r="G222" s="7"/>
      <c r="H222" s="7"/>
      <c r="I222" s="216"/>
    </row>
    <row r="223" spans="1:255" x14ac:dyDescent="0.2">
      <c r="A223" s="656"/>
      <c r="B223" s="203">
        <v>45786.23</v>
      </c>
      <c r="C223" s="13" t="s">
        <v>79</v>
      </c>
      <c r="D223" s="9"/>
      <c r="E223" s="202"/>
      <c r="F223" s="20"/>
      <c r="G223" s="7"/>
      <c r="H223" s="7"/>
      <c r="I223" s="216"/>
    </row>
    <row r="224" spans="1:255" ht="13.5" thickBot="1" x14ac:dyDescent="0.25">
      <c r="A224" s="656"/>
      <c r="B224" s="205">
        <v>40040.589999999997</v>
      </c>
      <c r="C224" s="71" t="s">
        <v>80</v>
      </c>
      <c r="D224" s="20"/>
      <c r="E224" s="7"/>
      <c r="F224" s="419"/>
      <c r="G224" s="7"/>
      <c r="H224" s="7"/>
      <c r="I224" s="305"/>
    </row>
    <row r="225" spans="1:9" ht="26.25" thickBot="1" x14ac:dyDescent="0.25">
      <c r="A225" s="117" t="s">
        <v>89</v>
      </c>
      <c r="B225" s="164"/>
      <c r="C225" s="85" t="s">
        <v>87</v>
      </c>
      <c r="D225" s="253"/>
      <c r="E225" s="254"/>
      <c r="F225" s="253"/>
      <c r="G225" s="254"/>
      <c r="H225" s="254"/>
      <c r="I225" s="49">
        <v>104719.56449999999</v>
      </c>
    </row>
    <row r="226" spans="1:9" ht="13.5" thickBot="1" x14ac:dyDescent="0.25">
      <c r="A226" s="46"/>
      <c r="B226" s="76">
        <f>SUM(B213:B225)</f>
        <v>440398.57999999996</v>
      </c>
      <c r="C226" s="75"/>
      <c r="D226" s="76"/>
      <c r="E226" s="77"/>
      <c r="F226" s="75"/>
      <c r="G226" s="75"/>
      <c r="H226" s="76" t="s">
        <v>17</v>
      </c>
      <c r="I226" s="78">
        <f>SUM(I213:I225)</f>
        <v>104719.56449999999</v>
      </c>
    </row>
    <row r="227" spans="1:9" ht="39" thickBot="1" x14ac:dyDescent="0.25">
      <c r="A227" s="134" t="s">
        <v>96</v>
      </c>
      <c r="B227" s="114" t="s">
        <v>16</v>
      </c>
      <c r="C227" s="114" t="s">
        <v>5</v>
      </c>
      <c r="D227" s="114" t="s">
        <v>23</v>
      </c>
      <c r="E227" s="279" t="s">
        <v>18</v>
      </c>
      <c r="F227" s="114" t="s">
        <v>19</v>
      </c>
      <c r="G227" s="114" t="s">
        <v>10</v>
      </c>
      <c r="H227" s="114" t="s">
        <v>13</v>
      </c>
      <c r="I227" s="115" t="s">
        <v>12</v>
      </c>
    </row>
    <row r="228" spans="1:9" ht="13.5" thickBot="1" x14ac:dyDescent="0.25">
      <c r="A228" s="206"/>
      <c r="B228" s="185"/>
      <c r="C228" s="70" t="s">
        <v>87</v>
      </c>
      <c r="D228" s="163"/>
      <c r="E228" s="53"/>
      <c r="F228" s="53"/>
      <c r="G228" s="53"/>
      <c r="H228" s="153"/>
      <c r="I228" s="278">
        <v>79265.7</v>
      </c>
    </row>
    <row r="229" spans="1:9" ht="13.5" thickBot="1" x14ac:dyDescent="0.25">
      <c r="A229" s="134"/>
      <c r="B229" s="271"/>
      <c r="C229" s="75"/>
      <c r="D229" s="76"/>
      <c r="E229" s="77"/>
      <c r="F229" s="75"/>
      <c r="G229" s="75"/>
      <c r="H229" s="76"/>
      <c r="I229" s="78">
        <f>SUM(I228)</f>
        <v>79265.7</v>
      </c>
    </row>
    <row r="230" spans="1:9" ht="27" customHeight="1" x14ac:dyDescent="0.2">
      <c r="A230" s="9"/>
      <c r="B230" s="9"/>
      <c r="C230" s="9"/>
      <c r="D230" s="9"/>
      <c r="E230" s="9"/>
      <c r="F230" s="20"/>
      <c r="G230" s="20"/>
      <c r="H230" s="20"/>
      <c r="I230" s="20"/>
    </row>
    <row r="231" spans="1:9" ht="15.75" x14ac:dyDescent="0.2">
      <c r="A231" s="21" t="s">
        <v>21</v>
      </c>
      <c r="B231" s="22"/>
      <c r="C231" s="23"/>
      <c r="D231" s="4" t="s">
        <v>9</v>
      </c>
      <c r="E231" s="4" t="s">
        <v>6</v>
      </c>
      <c r="F231" s="119" t="s">
        <v>7</v>
      </c>
    </row>
    <row r="232" spans="1:9" ht="12.75" customHeight="1" x14ac:dyDescent="0.2">
      <c r="A232" s="642" t="s">
        <v>15</v>
      </c>
      <c r="B232" s="643"/>
      <c r="C232" s="25"/>
      <c r="D232" s="26">
        <f>B55</f>
        <v>107367.717748</v>
      </c>
      <c r="E232" s="26">
        <f>I55</f>
        <v>55901.6996</v>
      </c>
      <c r="F232" s="120">
        <f>D232+E232</f>
        <v>163269.41734799999</v>
      </c>
    </row>
    <row r="233" spans="1:9" ht="12.75" customHeight="1" x14ac:dyDescent="0.2">
      <c r="A233" s="642" t="s">
        <v>1067</v>
      </c>
      <c r="B233" s="643"/>
      <c r="C233" s="25"/>
      <c r="D233" s="26">
        <f>B133</f>
        <v>180902.37689999997</v>
      </c>
      <c r="E233" s="26">
        <f>I133</f>
        <v>15555.460000000003</v>
      </c>
      <c r="F233" s="120">
        <f>D233+E233</f>
        <v>196457.83689999997</v>
      </c>
    </row>
    <row r="234" spans="1:9" ht="12.75" customHeight="1" x14ac:dyDescent="0.2">
      <c r="A234" s="642" t="s">
        <v>14</v>
      </c>
      <c r="B234" s="643"/>
      <c r="C234" s="25"/>
      <c r="D234" s="26">
        <f>B152</f>
        <v>29787.156999999999</v>
      </c>
      <c r="E234" s="26">
        <f>I152</f>
        <v>160.63</v>
      </c>
      <c r="F234" s="120">
        <f>D234+E234</f>
        <v>29947.787</v>
      </c>
    </row>
    <row r="235" spans="1:9" ht="12.75" customHeight="1" x14ac:dyDescent="0.2">
      <c r="A235" s="642" t="s">
        <v>146</v>
      </c>
      <c r="B235" s="643"/>
      <c r="C235" s="25"/>
      <c r="D235" s="26">
        <f>B168</f>
        <v>107828.17400000001</v>
      </c>
      <c r="E235" s="26">
        <f>I168</f>
        <v>3047.7</v>
      </c>
      <c r="F235" s="120">
        <f>D235+E235</f>
        <v>110875.87400000001</v>
      </c>
      <c r="G235" s="56"/>
    </row>
    <row r="236" spans="1:9" ht="12.75" customHeight="1" x14ac:dyDescent="0.2">
      <c r="A236" s="642" t="s">
        <v>26</v>
      </c>
      <c r="B236" s="643"/>
      <c r="C236" s="25"/>
      <c r="D236" s="26">
        <f>B208</f>
        <v>48763.73</v>
      </c>
      <c r="E236" s="26">
        <f>I208</f>
        <v>2494.41</v>
      </c>
      <c r="F236" s="120">
        <f>D236+E236</f>
        <v>51258.14</v>
      </c>
      <c r="G236" s="56"/>
    </row>
    <row r="237" spans="1:9" ht="12.75" customHeight="1" x14ac:dyDescent="0.2">
      <c r="A237" s="646" t="s">
        <v>69</v>
      </c>
      <c r="B237" s="647"/>
      <c r="C237" s="246"/>
      <c r="D237" s="246"/>
      <c r="E237" s="246"/>
      <c r="F237" s="242">
        <f>F238+F241+F242+F243+F244+F239+F240</f>
        <v>242630.23920000001</v>
      </c>
      <c r="G237" s="56"/>
    </row>
    <row r="238" spans="1:9" ht="12.75" customHeight="1" x14ac:dyDescent="0.2">
      <c r="A238" s="644" t="s">
        <v>82</v>
      </c>
      <c r="B238" s="645"/>
      <c r="C238" s="26"/>
      <c r="D238" s="26"/>
      <c r="E238" s="26"/>
      <c r="F238" s="120">
        <f>I182</f>
        <v>60546.599199999997</v>
      </c>
      <c r="G238" s="56"/>
    </row>
    <row r="239" spans="1:9" ht="67.150000000000006" customHeight="1" x14ac:dyDescent="0.2">
      <c r="A239" s="650" t="s">
        <v>2275</v>
      </c>
      <c r="B239" s="651"/>
      <c r="C239" s="25"/>
      <c r="D239" s="26"/>
      <c r="E239" s="26"/>
      <c r="F239" s="120">
        <f>I185</f>
        <v>537.89</v>
      </c>
      <c r="G239" s="56"/>
    </row>
    <row r="240" spans="1:9" ht="64.150000000000006" customHeight="1" x14ac:dyDescent="0.2">
      <c r="A240" s="650" t="s">
        <v>2276</v>
      </c>
      <c r="B240" s="651"/>
      <c r="C240" s="25"/>
      <c r="D240" s="26"/>
      <c r="E240" s="26"/>
      <c r="F240" s="120">
        <f>I188</f>
        <v>3495</v>
      </c>
      <c r="G240" s="56"/>
    </row>
    <row r="241" spans="1:7" ht="12.75" customHeight="1" x14ac:dyDescent="0.2">
      <c r="A241" s="642" t="s">
        <v>2270</v>
      </c>
      <c r="B241" s="643"/>
      <c r="C241" s="26"/>
      <c r="D241" s="26"/>
      <c r="E241" s="26"/>
      <c r="F241" s="120">
        <f>I189</f>
        <v>149353.79999999999</v>
      </c>
      <c r="G241" s="56"/>
    </row>
    <row r="242" spans="1:7" ht="12.75" customHeight="1" x14ac:dyDescent="0.2">
      <c r="A242" s="644" t="s">
        <v>84</v>
      </c>
      <c r="B242" s="645"/>
      <c r="C242" s="26"/>
      <c r="D242" s="26"/>
      <c r="E242" s="26"/>
      <c r="F242" s="120">
        <f>I190</f>
        <v>11118.6</v>
      </c>
      <c r="G242" s="56"/>
    </row>
    <row r="243" spans="1:7" ht="12.75" customHeight="1" x14ac:dyDescent="0.2">
      <c r="A243" s="644" t="s">
        <v>86</v>
      </c>
      <c r="B243" s="645"/>
      <c r="C243" s="26"/>
      <c r="D243" s="26"/>
      <c r="E243" s="26"/>
      <c r="F243" s="120">
        <f>I191</f>
        <v>10139.85</v>
      </c>
      <c r="G243" s="56"/>
    </row>
    <row r="244" spans="1:7" ht="12.75" customHeight="1" x14ac:dyDescent="0.2">
      <c r="A244" s="644" t="s">
        <v>88</v>
      </c>
      <c r="B244" s="645"/>
      <c r="C244" s="26"/>
      <c r="D244" s="26"/>
      <c r="E244" s="26"/>
      <c r="F244" s="120">
        <f>I192</f>
        <v>7438.5</v>
      </c>
      <c r="G244" s="56"/>
    </row>
    <row r="245" spans="1:7" ht="25.9" customHeight="1" x14ac:dyDescent="0.2">
      <c r="A245" s="650" t="s">
        <v>2</v>
      </c>
      <c r="B245" s="651"/>
      <c r="C245" s="26"/>
      <c r="D245" s="26">
        <f>B211</f>
        <v>0</v>
      </c>
      <c r="E245" s="26"/>
      <c r="F245" s="120">
        <f>D245+E245+I211</f>
        <v>56113.760000000002</v>
      </c>
      <c r="G245" s="56"/>
    </row>
    <row r="246" spans="1:7" ht="12.75" customHeight="1" x14ac:dyDescent="0.2">
      <c r="A246" s="644" t="s">
        <v>1</v>
      </c>
      <c r="B246" s="645"/>
      <c r="C246" s="26"/>
      <c r="D246" s="26">
        <f>B226</f>
        <v>440398.57999999996</v>
      </c>
      <c r="E246" s="26"/>
      <c r="F246" s="120">
        <f>D246+I226</f>
        <v>545118.14449999994</v>
      </c>
      <c r="G246" s="56"/>
    </row>
    <row r="247" spans="1:7" ht="27.6" customHeight="1" x14ac:dyDescent="0.2">
      <c r="A247" s="650" t="s">
        <v>96</v>
      </c>
      <c r="B247" s="651"/>
      <c r="C247" s="26"/>
      <c r="D247" s="26"/>
      <c r="E247" s="26"/>
      <c r="F247" s="120">
        <f>I229</f>
        <v>79265.7</v>
      </c>
      <c r="G247" s="56"/>
    </row>
    <row r="248" spans="1:7" ht="12.75" customHeight="1" x14ac:dyDescent="0.2">
      <c r="A248" s="648" t="s">
        <v>22</v>
      </c>
      <c r="B248" s="649"/>
      <c r="C248" s="28">
        <f>C237</f>
        <v>0</v>
      </c>
      <c r="D248" s="28">
        <f>SUM(D232:D246)</f>
        <v>915047.73564799991</v>
      </c>
      <c r="E248" s="28">
        <f>SUM(E232:E236)</f>
        <v>77159.899600000004</v>
      </c>
      <c r="F248" s="121">
        <f>F232+F233+F234+F235+F236+F237+F245+F246+F247</f>
        <v>1474936.8989479998</v>
      </c>
    </row>
  </sheetData>
  <autoFilter ref="A5:I208"/>
  <mergeCells count="83">
    <mergeCell ref="D117:D124"/>
    <mergeCell ref="C62:C73"/>
    <mergeCell ref="B62:B73"/>
    <mergeCell ref="D63:D65"/>
    <mergeCell ref="D114:D116"/>
    <mergeCell ref="C91:C101"/>
    <mergeCell ref="D91:D101"/>
    <mergeCell ref="B91:B101"/>
    <mergeCell ref="C102:C103"/>
    <mergeCell ref="D74:D76"/>
    <mergeCell ref="A125:A131"/>
    <mergeCell ref="D125:D131"/>
    <mergeCell ref="C117:C131"/>
    <mergeCell ref="B117:B131"/>
    <mergeCell ref="C57:C61"/>
    <mergeCell ref="A74:A76"/>
    <mergeCell ref="A91:A101"/>
    <mergeCell ref="D102:D103"/>
    <mergeCell ref="D83:D86"/>
    <mergeCell ref="B74:B82"/>
    <mergeCell ref="D66:D71"/>
    <mergeCell ref="A66:A73"/>
    <mergeCell ref="A63:A65"/>
    <mergeCell ref="D17:D18"/>
    <mergeCell ref="B17:B18"/>
    <mergeCell ref="D57:D58"/>
    <mergeCell ref="D162:D163"/>
    <mergeCell ref="B83:B86"/>
    <mergeCell ref="B104:B116"/>
    <mergeCell ref="B19:B53"/>
    <mergeCell ref="D19:D53"/>
    <mergeCell ref="D106:D113"/>
    <mergeCell ref="C74:C82"/>
    <mergeCell ref="C19:C53"/>
    <mergeCell ref="C104:C116"/>
    <mergeCell ref="D72:D73"/>
    <mergeCell ref="C162:C163"/>
    <mergeCell ref="A83:A86"/>
    <mergeCell ref="B57:B61"/>
    <mergeCell ref="A77:A82"/>
    <mergeCell ref="A17:A18"/>
    <mergeCell ref="C17:C18"/>
    <mergeCell ref="A102:A103"/>
    <mergeCell ref="A19:A53"/>
    <mergeCell ref="C83:C86"/>
    <mergeCell ref="B102:B103"/>
    <mergeCell ref="A106:A116"/>
    <mergeCell ref="A59:A60"/>
    <mergeCell ref="A243:B243"/>
    <mergeCell ref="A241:B241"/>
    <mergeCell ref="A235:B235"/>
    <mergeCell ref="A170:A182"/>
    <mergeCell ref="A117:A124"/>
    <mergeCell ref="B162:B163"/>
    <mergeCell ref="A213:A224"/>
    <mergeCell ref="A232:B232"/>
    <mergeCell ref="G1:H1"/>
    <mergeCell ref="G2:H2"/>
    <mergeCell ref="A1:B1"/>
    <mergeCell ref="D59:D60"/>
    <mergeCell ref="B6:B7"/>
    <mergeCell ref="D77:D82"/>
    <mergeCell ref="A57:A58"/>
    <mergeCell ref="D6:D7"/>
    <mergeCell ref="C6:C7"/>
    <mergeCell ref="A6:A7"/>
    <mergeCell ref="A248:B248"/>
    <mergeCell ref="A246:B246"/>
    <mergeCell ref="A245:B245"/>
    <mergeCell ref="A237:B237"/>
    <mergeCell ref="A238:B238"/>
    <mergeCell ref="A247:B247"/>
    <mergeCell ref="A244:B244"/>
    <mergeCell ref="A242:B242"/>
    <mergeCell ref="A239:B239"/>
    <mergeCell ref="A240:B240"/>
    <mergeCell ref="A236:B236"/>
    <mergeCell ref="A148:A150"/>
    <mergeCell ref="A162:A163"/>
    <mergeCell ref="A234:B234"/>
    <mergeCell ref="A233:B233"/>
    <mergeCell ref="A183:A185"/>
    <mergeCell ref="A186:A188"/>
  </mergeCells>
  <phoneticPr fontId="0" type="noConversion"/>
  <pageMargins left="0.15748031496062992" right="0.15748031496062992" top="0.19685039370078741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68"/>
  <dimension ref="A1:IU294"/>
  <sheetViews>
    <sheetView topLeftCell="A277" zoomScaleNormal="100" workbookViewId="0">
      <selection activeCell="B199" sqref="B199"/>
    </sheetView>
  </sheetViews>
  <sheetFormatPr defaultRowHeight="12.75" customHeight="1" x14ac:dyDescent="0.2"/>
  <cols>
    <col min="1" max="1" width="27.140625" customWidth="1"/>
    <col min="2" max="2" width="12.140625" customWidth="1"/>
    <col min="3" max="3" width="13" customWidth="1"/>
    <col min="4" max="4" width="16.85546875" customWidth="1"/>
    <col min="5" max="5" width="26.28515625" customWidth="1"/>
    <col min="6" max="6" width="13.5703125" customWidth="1"/>
    <col min="7" max="7" width="7.28515625" customWidth="1"/>
    <col min="8" max="8" width="10.28515625" customWidth="1"/>
    <col min="9" max="9" width="13.85546875" customWidth="1"/>
  </cols>
  <sheetData>
    <row r="1" spans="1:9" ht="12.75" customHeight="1" x14ac:dyDescent="0.2">
      <c r="A1" s="708" t="s">
        <v>85</v>
      </c>
      <c r="B1" s="70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3111.7</v>
      </c>
      <c r="E2" s="5">
        <v>1002585.28</v>
      </c>
      <c r="F2" s="6">
        <v>937109.32</v>
      </c>
      <c r="G2" s="640">
        <f>E2-F2</f>
        <v>65475.960000000079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50</v>
      </c>
      <c r="E3" s="1" t="s">
        <v>62</v>
      </c>
      <c r="F3" s="1"/>
      <c r="G3" s="1"/>
      <c r="H3" s="1" t="s">
        <v>25</v>
      </c>
      <c r="I3" s="8">
        <f>F2-F294</f>
        <v>-544969.32473000011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51.7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x14ac:dyDescent="0.2">
      <c r="A6" s="220"/>
      <c r="B6" s="33">
        <v>6753.13</v>
      </c>
      <c r="C6" s="33" t="s">
        <v>66</v>
      </c>
      <c r="D6" s="34"/>
      <c r="E6" s="35"/>
      <c r="F6" s="35"/>
      <c r="G6" s="35"/>
      <c r="H6" s="336"/>
      <c r="I6" s="43">
        <f t="shared" ref="I6:I53" si="0">G6*H6</f>
        <v>0</v>
      </c>
    </row>
    <row r="7" spans="1:9" ht="12.75" customHeight="1" x14ac:dyDescent="0.2">
      <c r="A7" s="221"/>
      <c r="B7" s="13">
        <v>7339.42</v>
      </c>
      <c r="C7" s="13" t="s">
        <v>67</v>
      </c>
      <c r="D7" s="14"/>
      <c r="E7" s="15"/>
      <c r="F7" s="15"/>
      <c r="G7" s="15"/>
      <c r="H7" s="334"/>
      <c r="I7" s="43">
        <f t="shared" si="0"/>
        <v>0</v>
      </c>
    </row>
    <row r="8" spans="1:9" ht="12.75" customHeight="1" x14ac:dyDescent="0.2">
      <c r="A8" s="219"/>
      <c r="B8" s="71">
        <v>10229.5</v>
      </c>
      <c r="C8" s="71" t="s">
        <v>70</v>
      </c>
      <c r="D8" s="72"/>
      <c r="E8" s="73"/>
      <c r="F8" s="73"/>
      <c r="G8" s="73"/>
      <c r="H8" s="338"/>
      <c r="I8" s="43">
        <f t="shared" si="0"/>
        <v>0</v>
      </c>
    </row>
    <row r="9" spans="1:9" ht="12.75" customHeight="1" x14ac:dyDescent="0.2">
      <c r="A9" s="263"/>
      <c r="B9" s="13">
        <v>8727.34</v>
      </c>
      <c r="C9" s="71" t="s">
        <v>72</v>
      </c>
      <c r="D9" s="268"/>
      <c r="E9" s="15"/>
      <c r="F9" s="15"/>
      <c r="G9" s="15"/>
      <c r="H9" s="16"/>
      <c r="I9" s="43">
        <f t="shared" si="0"/>
        <v>0</v>
      </c>
    </row>
    <row r="10" spans="1:9" ht="12.75" customHeight="1" thickBot="1" x14ac:dyDescent="0.25">
      <c r="A10" s="308"/>
      <c r="B10" s="71">
        <v>7924.07</v>
      </c>
      <c r="C10" s="71" t="s">
        <v>73</v>
      </c>
      <c r="D10" s="318"/>
      <c r="E10" s="73"/>
      <c r="F10" s="73"/>
      <c r="G10" s="73"/>
      <c r="H10" s="74"/>
      <c r="I10" s="201">
        <f t="shared" si="0"/>
        <v>0</v>
      </c>
    </row>
    <row r="11" spans="1:9" ht="12.75" customHeight="1" x14ac:dyDescent="0.2">
      <c r="A11" s="622" t="s">
        <v>1136</v>
      </c>
      <c r="B11" s="625">
        <v>9427.86</v>
      </c>
      <c r="C11" s="625" t="s">
        <v>74</v>
      </c>
      <c r="D11" s="658"/>
      <c r="E11" s="37" t="s">
        <v>1016</v>
      </c>
      <c r="F11" s="37" t="s">
        <v>445</v>
      </c>
      <c r="G11" s="37">
        <v>2.5000000000000001E-2</v>
      </c>
      <c r="H11" s="38">
        <v>300</v>
      </c>
      <c r="I11" s="39">
        <f t="shared" si="0"/>
        <v>7.5</v>
      </c>
    </row>
    <row r="12" spans="1:9" ht="12.75" customHeight="1" thickBot="1" x14ac:dyDescent="0.25">
      <c r="A12" s="624"/>
      <c r="B12" s="626"/>
      <c r="C12" s="626"/>
      <c r="D12" s="659"/>
      <c r="E12" s="40" t="s">
        <v>231</v>
      </c>
      <c r="F12" s="40" t="s">
        <v>233</v>
      </c>
      <c r="G12" s="40">
        <v>0.25</v>
      </c>
      <c r="H12" s="41">
        <v>260</v>
      </c>
      <c r="I12" s="42">
        <f t="shared" si="0"/>
        <v>65</v>
      </c>
    </row>
    <row r="13" spans="1:9" ht="12.75" customHeight="1" x14ac:dyDescent="0.2">
      <c r="A13" s="32"/>
      <c r="B13" s="33">
        <v>5850.32</v>
      </c>
      <c r="C13" s="71" t="s">
        <v>75</v>
      </c>
      <c r="D13" s="34"/>
      <c r="E13" s="35"/>
      <c r="F13" s="35"/>
      <c r="G13" s="35"/>
      <c r="H13" s="36"/>
      <c r="I13" s="157">
        <f t="shared" si="0"/>
        <v>0</v>
      </c>
    </row>
    <row r="14" spans="1:9" ht="12.75" customHeight="1" thickBot="1" x14ac:dyDescent="0.25">
      <c r="A14" s="79"/>
      <c r="B14" s="70">
        <v>8226.4</v>
      </c>
      <c r="C14" s="71" t="s">
        <v>76</v>
      </c>
      <c r="D14" s="163"/>
      <c r="E14" s="53"/>
      <c r="F14" s="53"/>
      <c r="G14" s="53"/>
      <c r="H14" s="153"/>
      <c r="I14" s="201">
        <f t="shared" si="0"/>
        <v>0</v>
      </c>
    </row>
    <row r="15" spans="1:9" ht="12.75" customHeight="1" x14ac:dyDescent="0.2">
      <c r="A15" s="622" t="s">
        <v>1691</v>
      </c>
      <c r="B15" s="625">
        <v>8207.31</v>
      </c>
      <c r="C15" s="625" t="s">
        <v>77</v>
      </c>
      <c r="D15" s="658" t="s">
        <v>1692</v>
      </c>
      <c r="E15" s="37" t="s">
        <v>1033</v>
      </c>
      <c r="F15" s="37" t="s">
        <v>101</v>
      </c>
      <c r="G15" s="37">
        <v>3</v>
      </c>
      <c r="H15" s="38">
        <v>104.87</v>
      </c>
      <c r="I15" s="39">
        <f t="shared" si="0"/>
        <v>314.61</v>
      </c>
    </row>
    <row r="16" spans="1:9" ht="12.75" customHeight="1" thickBot="1" x14ac:dyDescent="0.25">
      <c r="A16" s="624"/>
      <c r="B16" s="626"/>
      <c r="C16" s="626"/>
      <c r="D16" s="659"/>
      <c r="E16" s="83" t="s">
        <v>450</v>
      </c>
      <c r="F16" s="83" t="s">
        <v>100</v>
      </c>
      <c r="G16" s="83">
        <v>1</v>
      </c>
      <c r="H16" s="84">
        <v>116.04</v>
      </c>
      <c r="I16" s="42">
        <f t="shared" si="0"/>
        <v>116.04</v>
      </c>
    </row>
    <row r="17" spans="1:9" ht="12.75" customHeight="1" x14ac:dyDescent="0.2">
      <c r="A17" s="32"/>
      <c r="B17" s="33">
        <v>12167.78</v>
      </c>
      <c r="C17" s="70" t="s">
        <v>78</v>
      </c>
      <c r="D17" s="34"/>
      <c r="E17" s="35"/>
      <c r="F17" s="35"/>
      <c r="G17" s="35"/>
      <c r="H17" s="36"/>
      <c r="I17" s="157">
        <f t="shared" si="0"/>
        <v>0</v>
      </c>
    </row>
    <row r="18" spans="1:9" ht="12.75" customHeight="1" thickBot="1" x14ac:dyDescent="0.25">
      <c r="A18" s="79"/>
      <c r="B18" s="70">
        <v>9983.1200000000008</v>
      </c>
      <c r="C18" s="71" t="s">
        <v>79</v>
      </c>
      <c r="D18" s="163"/>
      <c r="E18" s="53"/>
      <c r="F18" s="53"/>
      <c r="G18" s="53"/>
      <c r="H18" s="153"/>
      <c r="I18" s="201">
        <f t="shared" si="0"/>
        <v>0</v>
      </c>
    </row>
    <row r="19" spans="1:9" ht="12.75" customHeight="1" x14ac:dyDescent="0.2">
      <c r="A19" s="622" t="s">
        <v>324</v>
      </c>
      <c r="B19" s="625">
        <v>10088.91</v>
      </c>
      <c r="C19" s="625" t="s">
        <v>80</v>
      </c>
      <c r="D19" s="627" t="s">
        <v>1135</v>
      </c>
      <c r="E19" s="37" t="s">
        <v>2189</v>
      </c>
      <c r="F19" s="37" t="s">
        <v>528</v>
      </c>
      <c r="G19" s="37">
        <v>2</v>
      </c>
      <c r="H19" s="38">
        <v>617</v>
      </c>
      <c r="I19" s="39">
        <f t="shared" si="0"/>
        <v>1234</v>
      </c>
    </row>
    <row r="20" spans="1:9" ht="12.75" customHeight="1" x14ac:dyDescent="0.2">
      <c r="A20" s="623"/>
      <c r="B20" s="632"/>
      <c r="C20" s="632"/>
      <c r="D20" s="628"/>
      <c r="E20" s="15" t="s">
        <v>938</v>
      </c>
      <c r="F20" s="15" t="s">
        <v>258</v>
      </c>
      <c r="G20" s="15">
        <v>2</v>
      </c>
      <c r="H20" s="16">
        <v>810</v>
      </c>
      <c r="I20" s="43">
        <f t="shared" si="0"/>
        <v>1620</v>
      </c>
    </row>
    <row r="21" spans="1:9" ht="12.75" customHeight="1" x14ac:dyDescent="0.2">
      <c r="A21" s="623"/>
      <c r="B21" s="632"/>
      <c r="C21" s="632"/>
      <c r="D21" s="628"/>
      <c r="E21" s="15" t="s">
        <v>2066</v>
      </c>
      <c r="F21" s="15" t="s">
        <v>100</v>
      </c>
      <c r="G21" s="15">
        <v>5</v>
      </c>
      <c r="H21" s="16">
        <v>55.6</v>
      </c>
      <c r="I21" s="43">
        <f t="shared" si="0"/>
        <v>278</v>
      </c>
    </row>
    <row r="22" spans="1:9" ht="12.75" customHeight="1" x14ac:dyDescent="0.2">
      <c r="A22" s="623"/>
      <c r="B22" s="632"/>
      <c r="C22" s="632"/>
      <c r="D22" s="628"/>
      <c r="E22" s="15" t="s">
        <v>123</v>
      </c>
      <c r="F22" s="15" t="s">
        <v>110</v>
      </c>
      <c r="G22" s="15">
        <v>10.4</v>
      </c>
      <c r="H22" s="16">
        <v>258.05</v>
      </c>
      <c r="I22" s="43">
        <f t="shared" si="0"/>
        <v>2683.7200000000003</v>
      </c>
    </row>
    <row r="23" spans="1:9" ht="12.75" customHeight="1" x14ac:dyDescent="0.2">
      <c r="A23" s="623"/>
      <c r="B23" s="632"/>
      <c r="C23" s="632"/>
      <c r="D23" s="628"/>
      <c r="E23" s="15" t="s">
        <v>551</v>
      </c>
      <c r="F23" s="15" t="s">
        <v>100</v>
      </c>
      <c r="G23" s="15">
        <v>0.2</v>
      </c>
      <c r="H23" s="16">
        <v>120</v>
      </c>
      <c r="I23" s="43">
        <f t="shared" si="0"/>
        <v>24</v>
      </c>
    </row>
    <row r="24" spans="1:9" ht="12.75" customHeight="1" x14ac:dyDescent="0.2">
      <c r="A24" s="623"/>
      <c r="B24" s="632"/>
      <c r="C24" s="632"/>
      <c r="D24" s="628"/>
      <c r="E24" s="15" t="s">
        <v>2218</v>
      </c>
      <c r="F24" s="15" t="s">
        <v>99</v>
      </c>
      <c r="G24" s="15">
        <v>14</v>
      </c>
      <c r="H24" s="16">
        <v>24</v>
      </c>
      <c r="I24" s="43">
        <f t="shared" si="0"/>
        <v>336</v>
      </c>
    </row>
    <row r="25" spans="1:9" ht="12.75" customHeight="1" x14ac:dyDescent="0.2">
      <c r="A25" s="623"/>
      <c r="B25" s="632"/>
      <c r="C25" s="632"/>
      <c r="D25" s="628"/>
      <c r="E25" s="15" t="s">
        <v>1585</v>
      </c>
      <c r="F25" s="15" t="s">
        <v>99</v>
      </c>
      <c r="G25" s="15">
        <v>6</v>
      </c>
      <c r="H25" s="16">
        <v>20</v>
      </c>
      <c r="I25" s="43">
        <f t="shared" si="0"/>
        <v>120</v>
      </c>
    </row>
    <row r="26" spans="1:9" ht="12.75" customHeight="1" x14ac:dyDescent="0.2">
      <c r="A26" s="623"/>
      <c r="B26" s="632"/>
      <c r="C26" s="632"/>
      <c r="D26" s="628"/>
      <c r="E26" s="15" t="s">
        <v>2206</v>
      </c>
      <c r="F26" s="15" t="s">
        <v>349</v>
      </c>
      <c r="G26" s="15">
        <v>2</v>
      </c>
      <c r="H26" s="16">
        <v>1260</v>
      </c>
      <c r="I26" s="43">
        <f t="shared" si="0"/>
        <v>2520</v>
      </c>
    </row>
    <row r="27" spans="1:9" ht="12.75" customHeight="1" x14ac:dyDescent="0.2">
      <c r="A27" s="623"/>
      <c r="B27" s="632"/>
      <c r="C27" s="632"/>
      <c r="D27" s="628"/>
      <c r="E27" s="15" t="s">
        <v>1777</v>
      </c>
      <c r="F27" s="15" t="s">
        <v>349</v>
      </c>
      <c r="G27" s="15">
        <v>4</v>
      </c>
      <c r="H27" s="16">
        <v>1100</v>
      </c>
      <c r="I27" s="43">
        <f t="shared" si="0"/>
        <v>4400</v>
      </c>
    </row>
    <row r="28" spans="1:9" ht="12.75" customHeight="1" x14ac:dyDescent="0.2">
      <c r="A28" s="623"/>
      <c r="B28" s="632"/>
      <c r="C28" s="632"/>
      <c r="D28" s="628"/>
      <c r="E28" s="15" t="s">
        <v>2148</v>
      </c>
      <c r="F28" s="15" t="s">
        <v>99</v>
      </c>
      <c r="G28" s="15">
        <v>2</v>
      </c>
      <c r="H28" s="16">
        <v>314</v>
      </c>
      <c r="I28" s="43">
        <f t="shared" si="0"/>
        <v>628</v>
      </c>
    </row>
    <row r="29" spans="1:9" ht="12.75" customHeight="1" x14ac:dyDescent="0.2">
      <c r="A29" s="623"/>
      <c r="B29" s="632"/>
      <c r="C29" s="632"/>
      <c r="D29" s="628"/>
      <c r="E29" s="15" t="s">
        <v>1426</v>
      </c>
      <c r="F29" s="15" t="s">
        <v>99</v>
      </c>
      <c r="G29" s="15">
        <v>3</v>
      </c>
      <c r="H29" s="16">
        <v>282</v>
      </c>
      <c r="I29" s="43">
        <f t="shared" si="0"/>
        <v>846</v>
      </c>
    </row>
    <row r="30" spans="1:9" ht="12.75" customHeight="1" x14ac:dyDescent="0.2">
      <c r="A30" s="623"/>
      <c r="B30" s="632"/>
      <c r="C30" s="632"/>
      <c r="D30" s="628"/>
      <c r="E30" s="15" t="s">
        <v>247</v>
      </c>
      <c r="F30" s="15" t="s">
        <v>233</v>
      </c>
      <c r="G30" s="15">
        <v>2</v>
      </c>
      <c r="H30" s="16">
        <v>350</v>
      </c>
      <c r="I30" s="43">
        <f t="shared" si="0"/>
        <v>700</v>
      </c>
    </row>
    <row r="31" spans="1:9" ht="12.75" customHeight="1" x14ac:dyDescent="0.2">
      <c r="A31" s="623"/>
      <c r="B31" s="632"/>
      <c r="C31" s="632"/>
      <c r="D31" s="628"/>
      <c r="E31" s="15" t="s">
        <v>248</v>
      </c>
      <c r="F31" s="15" t="s">
        <v>233</v>
      </c>
      <c r="G31" s="15">
        <v>3</v>
      </c>
      <c r="H31" s="16">
        <v>365</v>
      </c>
      <c r="I31" s="43">
        <f t="shared" si="0"/>
        <v>1095</v>
      </c>
    </row>
    <row r="32" spans="1:9" ht="12.75" customHeight="1" x14ac:dyDescent="0.2">
      <c r="A32" s="623"/>
      <c r="B32" s="632"/>
      <c r="C32" s="632"/>
      <c r="D32" s="628"/>
      <c r="E32" s="15" t="s">
        <v>926</v>
      </c>
      <c r="F32" s="15" t="s">
        <v>99</v>
      </c>
      <c r="G32" s="15">
        <v>7</v>
      </c>
      <c r="H32" s="16">
        <v>90</v>
      </c>
      <c r="I32" s="43">
        <f t="shared" si="0"/>
        <v>630</v>
      </c>
    </row>
    <row r="33" spans="1:9" ht="12.75" customHeight="1" x14ac:dyDescent="0.2">
      <c r="A33" s="623"/>
      <c r="B33" s="632"/>
      <c r="C33" s="632"/>
      <c r="D33" s="628"/>
      <c r="E33" s="15" t="s">
        <v>833</v>
      </c>
      <c r="F33" s="15" t="s">
        <v>1942</v>
      </c>
      <c r="G33" s="15">
        <v>2</v>
      </c>
      <c r="H33" s="16">
        <v>332</v>
      </c>
      <c r="I33" s="43">
        <f t="shared" si="0"/>
        <v>664</v>
      </c>
    </row>
    <row r="34" spans="1:9" ht="12.75" customHeight="1" x14ac:dyDescent="0.2">
      <c r="A34" s="623"/>
      <c r="B34" s="632"/>
      <c r="C34" s="632"/>
      <c r="D34" s="628"/>
      <c r="E34" s="15" t="s">
        <v>2219</v>
      </c>
      <c r="F34" s="15" t="s">
        <v>258</v>
      </c>
      <c r="G34" s="15">
        <v>6</v>
      </c>
      <c r="H34" s="16">
        <v>352</v>
      </c>
      <c r="I34" s="43">
        <f t="shared" si="0"/>
        <v>2112</v>
      </c>
    </row>
    <row r="35" spans="1:9" ht="12.75" customHeight="1" x14ac:dyDescent="0.2">
      <c r="A35" s="623"/>
      <c r="B35" s="632"/>
      <c r="C35" s="632"/>
      <c r="D35" s="628"/>
      <c r="E35" s="15" t="s">
        <v>2220</v>
      </c>
      <c r="F35" s="15" t="s">
        <v>258</v>
      </c>
      <c r="G35" s="15">
        <v>4</v>
      </c>
      <c r="H35" s="16">
        <v>705</v>
      </c>
      <c r="I35" s="43">
        <f t="shared" si="0"/>
        <v>2820</v>
      </c>
    </row>
    <row r="36" spans="1:9" ht="12.75" customHeight="1" x14ac:dyDescent="0.2">
      <c r="A36" s="623"/>
      <c r="B36" s="632"/>
      <c r="C36" s="632"/>
      <c r="D36" s="628"/>
      <c r="E36" s="15" t="s">
        <v>617</v>
      </c>
      <c r="F36" s="15" t="s">
        <v>99</v>
      </c>
      <c r="G36" s="15">
        <v>1</v>
      </c>
      <c r="H36" s="16">
        <v>108</v>
      </c>
      <c r="I36" s="43">
        <f t="shared" si="0"/>
        <v>108</v>
      </c>
    </row>
    <row r="37" spans="1:9" ht="12.75" customHeight="1" x14ac:dyDescent="0.2">
      <c r="A37" s="623"/>
      <c r="B37" s="632"/>
      <c r="C37" s="632"/>
      <c r="D37" s="628"/>
      <c r="E37" s="15" t="s">
        <v>255</v>
      </c>
      <c r="F37" s="15" t="s">
        <v>99</v>
      </c>
      <c r="G37" s="15">
        <v>1</v>
      </c>
      <c r="H37" s="16">
        <v>80</v>
      </c>
      <c r="I37" s="43">
        <f t="shared" si="0"/>
        <v>80</v>
      </c>
    </row>
    <row r="38" spans="1:9" ht="12.75" customHeight="1" x14ac:dyDescent="0.2">
      <c r="A38" s="623"/>
      <c r="B38" s="632"/>
      <c r="C38" s="632"/>
      <c r="D38" s="628"/>
      <c r="E38" s="15" t="s">
        <v>2211</v>
      </c>
      <c r="F38" s="15" t="s">
        <v>349</v>
      </c>
      <c r="G38" s="15">
        <v>8</v>
      </c>
      <c r="H38" s="16">
        <v>1260</v>
      </c>
      <c r="I38" s="43">
        <f t="shared" si="0"/>
        <v>10080</v>
      </c>
    </row>
    <row r="39" spans="1:9" ht="12.75" customHeight="1" x14ac:dyDescent="0.2">
      <c r="A39" s="623"/>
      <c r="B39" s="632"/>
      <c r="C39" s="632"/>
      <c r="D39" s="628"/>
      <c r="E39" s="15" t="s">
        <v>260</v>
      </c>
      <c r="F39" s="15" t="s">
        <v>258</v>
      </c>
      <c r="G39" s="15">
        <v>1</v>
      </c>
      <c r="H39" s="16">
        <v>1657</v>
      </c>
      <c r="I39" s="43">
        <f t="shared" si="0"/>
        <v>1657</v>
      </c>
    </row>
    <row r="40" spans="1:9" ht="12.75" customHeight="1" x14ac:dyDescent="0.2">
      <c r="A40" s="623"/>
      <c r="B40" s="632"/>
      <c r="C40" s="632"/>
      <c r="D40" s="628"/>
      <c r="E40" s="15" t="s">
        <v>2215</v>
      </c>
      <c r="F40" s="15" t="s">
        <v>100</v>
      </c>
      <c r="G40" s="15">
        <v>3</v>
      </c>
      <c r="H40" s="16">
        <v>68.569999999999993</v>
      </c>
      <c r="I40" s="43">
        <f t="shared" si="0"/>
        <v>205.70999999999998</v>
      </c>
    </row>
    <row r="41" spans="1:9" ht="12.75" customHeight="1" x14ac:dyDescent="0.2">
      <c r="A41" s="623"/>
      <c r="B41" s="632"/>
      <c r="C41" s="632"/>
      <c r="D41" s="628"/>
      <c r="E41" s="15" t="s">
        <v>738</v>
      </c>
      <c r="F41" s="15" t="s">
        <v>99</v>
      </c>
      <c r="G41" s="15">
        <v>1</v>
      </c>
      <c r="H41" s="16">
        <v>31</v>
      </c>
      <c r="I41" s="43">
        <f t="shared" si="0"/>
        <v>31</v>
      </c>
    </row>
    <row r="42" spans="1:9" ht="12.75" customHeight="1" x14ac:dyDescent="0.2">
      <c r="A42" s="623"/>
      <c r="B42" s="632"/>
      <c r="C42" s="632"/>
      <c r="D42" s="628"/>
      <c r="E42" s="15" t="s">
        <v>1362</v>
      </c>
      <c r="F42" s="15" t="s">
        <v>99</v>
      </c>
      <c r="G42" s="15">
        <v>14</v>
      </c>
      <c r="H42" s="16">
        <v>1440</v>
      </c>
      <c r="I42" s="43">
        <f t="shared" si="0"/>
        <v>20160</v>
      </c>
    </row>
    <row r="43" spans="1:9" ht="12.75" customHeight="1" x14ac:dyDescent="0.2">
      <c r="A43" s="623"/>
      <c r="B43" s="632"/>
      <c r="C43" s="632"/>
      <c r="D43" s="628"/>
      <c r="E43" s="15" t="s">
        <v>1188</v>
      </c>
      <c r="F43" s="15" t="s">
        <v>99</v>
      </c>
      <c r="G43" s="15">
        <v>2</v>
      </c>
      <c r="H43" s="16">
        <v>115</v>
      </c>
      <c r="I43" s="43">
        <f t="shared" si="0"/>
        <v>230</v>
      </c>
    </row>
    <row r="44" spans="1:9" ht="12.75" customHeight="1" x14ac:dyDescent="0.2">
      <c r="A44" s="623"/>
      <c r="B44" s="632"/>
      <c r="C44" s="632"/>
      <c r="D44" s="628"/>
      <c r="E44" s="15" t="s">
        <v>1386</v>
      </c>
      <c r="F44" s="15" t="s">
        <v>99</v>
      </c>
      <c r="G44" s="15">
        <v>2</v>
      </c>
      <c r="H44" s="16">
        <v>40</v>
      </c>
      <c r="I44" s="43">
        <f t="shared" si="0"/>
        <v>80</v>
      </c>
    </row>
    <row r="45" spans="1:9" ht="12.75" customHeight="1" x14ac:dyDescent="0.2">
      <c r="A45" s="623"/>
      <c r="B45" s="632"/>
      <c r="C45" s="632"/>
      <c r="D45" s="628"/>
      <c r="E45" s="15" t="s">
        <v>1501</v>
      </c>
      <c r="F45" s="15" t="s">
        <v>99</v>
      </c>
      <c r="G45" s="15">
        <v>3</v>
      </c>
      <c r="H45" s="16">
        <v>37</v>
      </c>
      <c r="I45" s="43">
        <f t="shared" si="0"/>
        <v>111</v>
      </c>
    </row>
    <row r="46" spans="1:9" ht="12.75" customHeight="1" x14ac:dyDescent="0.2">
      <c r="A46" s="623"/>
      <c r="B46" s="632"/>
      <c r="C46" s="632"/>
      <c r="D46" s="628"/>
      <c r="E46" s="15" t="s">
        <v>1947</v>
      </c>
      <c r="F46" s="15" t="s">
        <v>99</v>
      </c>
      <c r="G46" s="15">
        <v>2</v>
      </c>
      <c r="H46" s="16">
        <v>35</v>
      </c>
      <c r="I46" s="43">
        <f t="shared" si="0"/>
        <v>70</v>
      </c>
    </row>
    <row r="47" spans="1:9" ht="12.75" customHeight="1" x14ac:dyDescent="0.2">
      <c r="A47" s="623"/>
      <c r="B47" s="632"/>
      <c r="C47" s="632"/>
      <c r="D47" s="628"/>
      <c r="E47" s="15" t="s">
        <v>1381</v>
      </c>
      <c r="F47" s="15" t="s">
        <v>99</v>
      </c>
      <c r="G47" s="15">
        <v>4</v>
      </c>
      <c r="H47" s="16">
        <v>91</v>
      </c>
      <c r="I47" s="43">
        <f t="shared" si="0"/>
        <v>364</v>
      </c>
    </row>
    <row r="48" spans="1:9" ht="12.75" customHeight="1" x14ac:dyDescent="0.2">
      <c r="A48" s="623"/>
      <c r="B48" s="632"/>
      <c r="C48" s="632"/>
      <c r="D48" s="628"/>
      <c r="E48" s="15" t="s">
        <v>2221</v>
      </c>
      <c r="F48" s="15" t="s">
        <v>99</v>
      </c>
      <c r="G48" s="15">
        <v>4</v>
      </c>
      <c r="H48" s="16">
        <v>1260</v>
      </c>
      <c r="I48" s="43">
        <f t="shared" si="0"/>
        <v>5040</v>
      </c>
    </row>
    <row r="49" spans="1:9" ht="12.75" customHeight="1" x14ac:dyDescent="0.2">
      <c r="A49" s="623"/>
      <c r="B49" s="632"/>
      <c r="C49" s="632"/>
      <c r="D49" s="628"/>
      <c r="E49" s="15" t="s">
        <v>260</v>
      </c>
      <c r="F49" s="15" t="s">
        <v>99</v>
      </c>
      <c r="G49" s="15">
        <v>20</v>
      </c>
      <c r="H49" s="16">
        <v>2100</v>
      </c>
      <c r="I49" s="43">
        <f t="shared" si="0"/>
        <v>42000</v>
      </c>
    </row>
    <row r="50" spans="1:9" ht="12.75" customHeight="1" x14ac:dyDescent="0.2">
      <c r="A50" s="623"/>
      <c r="B50" s="632"/>
      <c r="C50" s="632"/>
      <c r="D50" s="628"/>
      <c r="E50" s="15" t="s">
        <v>1430</v>
      </c>
      <c r="F50" s="15" t="s">
        <v>99</v>
      </c>
      <c r="G50" s="15">
        <v>18</v>
      </c>
      <c r="H50" s="16">
        <v>69.709999999999994</v>
      </c>
      <c r="I50" s="43">
        <f t="shared" si="0"/>
        <v>1254.78</v>
      </c>
    </row>
    <row r="51" spans="1:9" ht="12.75" customHeight="1" x14ac:dyDescent="0.2">
      <c r="A51" s="623"/>
      <c r="B51" s="632"/>
      <c r="C51" s="632"/>
      <c r="D51" s="628"/>
      <c r="E51" s="15" t="s">
        <v>1437</v>
      </c>
      <c r="F51" s="15" t="s">
        <v>100</v>
      </c>
      <c r="G51" s="15">
        <v>0.1</v>
      </c>
      <c r="H51" s="16">
        <v>78</v>
      </c>
      <c r="I51" s="43">
        <f t="shared" si="0"/>
        <v>7.8000000000000007</v>
      </c>
    </row>
    <row r="52" spans="1:9" ht="12.75" customHeight="1" x14ac:dyDescent="0.2">
      <c r="A52" s="623"/>
      <c r="B52" s="632"/>
      <c r="C52" s="632"/>
      <c r="D52" s="628"/>
      <c r="E52" s="15" t="s">
        <v>770</v>
      </c>
      <c r="F52" s="15" t="s">
        <v>99</v>
      </c>
      <c r="G52" s="15">
        <v>1</v>
      </c>
      <c r="H52" s="16">
        <v>138</v>
      </c>
      <c r="I52" s="43">
        <f t="shared" si="0"/>
        <v>138</v>
      </c>
    </row>
    <row r="53" spans="1:9" ht="12.75" customHeight="1" thickBot="1" x14ac:dyDescent="0.25">
      <c r="A53" s="624"/>
      <c r="B53" s="626"/>
      <c r="C53" s="626"/>
      <c r="D53" s="629"/>
      <c r="E53" s="40" t="s">
        <v>928</v>
      </c>
      <c r="F53" s="40" t="s">
        <v>99</v>
      </c>
      <c r="G53" s="40">
        <v>2</v>
      </c>
      <c r="H53" s="41">
        <v>76</v>
      </c>
      <c r="I53" s="42">
        <f t="shared" si="0"/>
        <v>152</v>
      </c>
    </row>
    <row r="54" spans="1:9" ht="12.75" customHeight="1" thickBot="1" x14ac:dyDescent="0.25">
      <c r="A54" s="440"/>
      <c r="B54" s="85"/>
      <c r="C54" s="85" t="s">
        <v>87</v>
      </c>
      <c r="D54" s="441"/>
      <c r="E54" s="47"/>
      <c r="F54" s="47"/>
      <c r="G54" s="47"/>
      <c r="H54" s="48"/>
      <c r="I54" s="49">
        <v>857.73</v>
      </c>
    </row>
    <row r="55" spans="1:9" ht="12.75" customHeight="1" thickBot="1" x14ac:dyDescent="0.25">
      <c r="A55" s="384"/>
      <c r="B55" s="373">
        <f>SUM(B6:B53)</f>
        <v>104925.16</v>
      </c>
      <c r="C55" s="224"/>
      <c r="D55" s="223"/>
      <c r="E55" s="225"/>
      <c r="F55" s="224"/>
      <c r="G55" s="224"/>
      <c r="H55" s="223" t="s">
        <v>17</v>
      </c>
      <c r="I55" s="422">
        <f>SUM(I6:I54)</f>
        <v>105840.89</v>
      </c>
    </row>
    <row r="56" spans="1:9" ht="77.25" thickBot="1" x14ac:dyDescent="0.25">
      <c r="A56" s="134" t="s">
        <v>1066</v>
      </c>
      <c r="B56" s="114" t="s">
        <v>16</v>
      </c>
      <c r="C56" s="114" t="s">
        <v>5</v>
      </c>
      <c r="D56" s="114" t="s">
        <v>23</v>
      </c>
      <c r="E56" s="118" t="s">
        <v>18</v>
      </c>
      <c r="F56" s="114" t="s">
        <v>19</v>
      </c>
      <c r="G56" s="114" t="s">
        <v>10</v>
      </c>
      <c r="H56" s="114" t="s">
        <v>13</v>
      </c>
      <c r="I56" s="115" t="s">
        <v>12</v>
      </c>
    </row>
    <row r="57" spans="1:9" ht="26.25" thickBot="1" x14ac:dyDescent="0.25">
      <c r="A57" s="46" t="s">
        <v>329</v>
      </c>
      <c r="B57" s="491">
        <v>11623.724899999999</v>
      </c>
      <c r="C57" s="85" t="s">
        <v>66</v>
      </c>
      <c r="D57" s="47" t="s">
        <v>330</v>
      </c>
      <c r="E57" s="47" t="s">
        <v>331</v>
      </c>
      <c r="F57" s="47" t="s">
        <v>99</v>
      </c>
      <c r="G57" s="47">
        <v>2</v>
      </c>
      <c r="H57" s="48">
        <v>8.89</v>
      </c>
      <c r="I57" s="49">
        <f>G57*H57</f>
        <v>17.78</v>
      </c>
    </row>
    <row r="58" spans="1:9" ht="26.25" thickBot="1" x14ac:dyDescent="0.25">
      <c r="A58" s="46" t="s">
        <v>329</v>
      </c>
      <c r="B58" s="625">
        <v>11310.441500000001</v>
      </c>
      <c r="C58" s="625" t="s">
        <v>67</v>
      </c>
      <c r="D58" s="47" t="s">
        <v>330</v>
      </c>
      <c r="E58" s="47" t="s">
        <v>331</v>
      </c>
      <c r="F58" s="47" t="s">
        <v>99</v>
      </c>
      <c r="G58" s="47">
        <v>2</v>
      </c>
      <c r="H58" s="48">
        <v>8.89</v>
      </c>
      <c r="I58" s="49">
        <f>G58*H58</f>
        <v>17.78</v>
      </c>
    </row>
    <row r="59" spans="1:9" ht="12.75" customHeight="1" x14ac:dyDescent="0.2">
      <c r="A59" s="622" t="s">
        <v>486</v>
      </c>
      <c r="B59" s="632"/>
      <c r="C59" s="632"/>
      <c r="D59" s="627" t="s">
        <v>514</v>
      </c>
      <c r="E59" s="37" t="s">
        <v>157</v>
      </c>
      <c r="F59" s="37" t="s">
        <v>99</v>
      </c>
      <c r="G59" s="37">
        <v>2</v>
      </c>
      <c r="H59" s="38">
        <v>199.6</v>
      </c>
      <c r="I59" s="39">
        <f t="shared" ref="I59:I174" si="1">G59*H59</f>
        <v>399.2</v>
      </c>
    </row>
    <row r="60" spans="1:9" ht="12.75" customHeight="1" x14ac:dyDescent="0.2">
      <c r="A60" s="623"/>
      <c r="B60" s="632"/>
      <c r="C60" s="632"/>
      <c r="D60" s="628"/>
      <c r="E60" s="15" t="s">
        <v>515</v>
      </c>
      <c r="F60" s="15" t="s">
        <v>99</v>
      </c>
      <c r="G60" s="15">
        <v>1</v>
      </c>
      <c r="H60" s="16">
        <v>58</v>
      </c>
      <c r="I60" s="43">
        <f t="shared" si="1"/>
        <v>58</v>
      </c>
    </row>
    <row r="61" spans="1:9" ht="12.75" customHeight="1" x14ac:dyDescent="0.2">
      <c r="A61" s="623"/>
      <c r="B61" s="632"/>
      <c r="C61" s="632"/>
      <c r="D61" s="628"/>
      <c r="E61" s="15" t="s">
        <v>321</v>
      </c>
      <c r="F61" s="15" t="s">
        <v>99</v>
      </c>
      <c r="G61" s="15">
        <v>1</v>
      </c>
      <c r="H61" s="16">
        <v>57.25</v>
      </c>
      <c r="I61" s="43">
        <f t="shared" si="1"/>
        <v>57.25</v>
      </c>
    </row>
    <row r="62" spans="1:9" ht="12.75" customHeight="1" x14ac:dyDescent="0.2">
      <c r="A62" s="623"/>
      <c r="B62" s="632"/>
      <c r="C62" s="632"/>
      <c r="D62" s="628"/>
      <c r="E62" s="15" t="s">
        <v>492</v>
      </c>
      <c r="F62" s="15" t="s">
        <v>99</v>
      </c>
      <c r="G62" s="15">
        <v>2</v>
      </c>
      <c r="H62" s="16">
        <v>50</v>
      </c>
      <c r="I62" s="43">
        <f t="shared" si="1"/>
        <v>100</v>
      </c>
    </row>
    <row r="63" spans="1:9" ht="12.75" customHeight="1" x14ac:dyDescent="0.2">
      <c r="A63" s="623"/>
      <c r="B63" s="632"/>
      <c r="C63" s="632"/>
      <c r="D63" s="628"/>
      <c r="E63" s="15" t="s">
        <v>150</v>
      </c>
      <c r="F63" s="15" t="s">
        <v>99</v>
      </c>
      <c r="G63" s="15">
        <v>1</v>
      </c>
      <c r="H63" s="16">
        <v>32</v>
      </c>
      <c r="I63" s="43">
        <f t="shared" si="1"/>
        <v>32</v>
      </c>
    </row>
    <row r="64" spans="1:9" ht="12.75" customHeight="1" x14ac:dyDescent="0.2">
      <c r="A64" s="623"/>
      <c r="B64" s="632"/>
      <c r="C64" s="632"/>
      <c r="D64" s="628"/>
      <c r="E64" s="15" t="s">
        <v>516</v>
      </c>
      <c r="F64" s="15" t="s">
        <v>99</v>
      </c>
      <c r="G64" s="15">
        <v>1</v>
      </c>
      <c r="H64" s="16">
        <v>63.36</v>
      </c>
      <c r="I64" s="43">
        <f t="shared" si="1"/>
        <v>63.36</v>
      </c>
    </row>
    <row r="65" spans="1:9" ht="12.75" customHeight="1" x14ac:dyDescent="0.2">
      <c r="A65" s="623"/>
      <c r="B65" s="632"/>
      <c r="C65" s="632"/>
      <c r="D65" s="628"/>
      <c r="E65" s="15" t="s">
        <v>152</v>
      </c>
      <c r="F65" s="15" t="s">
        <v>99</v>
      </c>
      <c r="G65" s="15">
        <v>1</v>
      </c>
      <c r="H65" s="16">
        <v>137.69999999999999</v>
      </c>
      <c r="I65" s="43">
        <f t="shared" si="1"/>
        <v>137.69999999999999</v>
      </c>
    </row>
    <row r="66" spans="1:9" ht="12.75" customHeight="1" x14ac:dyDescent="0.2">
      <c r="A66" s="623"/>
      <c r="B66" s="632"/>
      <c r="C66" s="632"/>
      <c r="D66" s="628"/>
      <c r="E66" s="15" t="s">
        <v>517</v>
      </c>
      <c r="F66" s="15" t="s">
        <v>99</v>
      </c>
      <c r="G66" s="15">
        <v>1</v>
      </c>
      <c r="H66" s="16">
        <v>66.55</v>
      </c>
      <c r="I66" s="43">
        <f t="shared" si="1"/>
        <v>66.55</v>
      </c>
    </row>
    <row r="67" spans="1:9" ht="12.75" customHeight="1" x14ac:dyDescent="0.2">
      <c r="A67" s="623"/>
      <c r="B67" s="632"/>
      <c r="C67" s="632"/>
      <c r="D67" s="628"/>
      <c r="E67" s="15" t="s">
        <v>155</v>
      </c>
      <c r="F67" s="15" t="s">
        <v>99</v>
      </c>
      <c r="G67" s="15">
        <v>2</v>
      </c>
      <c r="H67" s="16">
        <v>25.8</v>
      </c>
      <c r="I67" s="43">
        <f t="shared" si="1"/>
        <v>51.6</v>
      </c>
    </row>
    <row r="68" spans="1:9" ht="13.5" thickBot="1" x14ac:dyDescent="0.25">
      <c r="A68" s="623"/>
      <c r="B68" s="632"/>
      <c r="C68" s="632"/>
      <c r="D68" s="629"/>
      <c r="E68" s="40" t="s">
        <v>518</v>
      </c>
      <c r="F68" s="40" t="s">
        <v>99</v>
      </c>
      <c r="G68" s="40">
        <v>1</v>
      </c>
      <c r="H68" s="41">
        <v>129</v>
      </c>
      <c r="I68" s="42">
        <f t="shared" si="1"/>
        <v>129</v>
      </c>
    </row>
    <row r="69" spans="1:9" ht="12.75" customHeight="1" x14ac:dyDescent="0.2">
      <c r="A69" s="623"/>
      <c r="B69" s="632"/>
      <c r="C69" s="632"/>
      <c r="D69" s="627" t="s">
        <v>519</v>
      </c>
      <c r="E69" s="37" t="s">
        <v>156</v>
      </c>
      <c r="F69" s="37" t="s">
        <v>99</v>
      </c>
      <c r="G69" s="37">
        <v>1</v>
      </c>
      <c r="H69" s="38">
        <v>235.8</v>
      </c>
      <c r="I69" s="39">
        <f t="shared" si="1"/>
        <v>235.8</v>
      </c>
    </row>
    <row r="70" spans="1:9" ht="12.75" customHeight="1" x14ac:dyDescent="0.2">
      <c r="A70" s="623"/>
      <c r="B70" s="632"/>
      <c r="C70" s="632"/>
      <c r="D70" s="628"/>
      <c r="E70" s="15" t="s">
        <v>515</v>
      </c>
      <c r="F70" s="15" t="s">
        <v>99</v>
      </c>
      <c r="G70" s="15">
        <v>2</v>
      </c>
      <c r="H70" s="16">
        <v>58</v>
      </c>
      <c r="I70" s="43">
        <f t="shared" si="1"/>
        <v>116</v>
      </c>
    </row>
    <row r="71" spans="1:9" ht="12.75" customHeight="1" x14ac:dyDescent="0.2">
      <c r="A71" s="623"/>
      <c r="B71" s="632"/>
      <c r="C71" s="632"/>
      <c r="D71" s="628"/>
      <c r="E71" s="15" t="s">
        <v>150</v>
      </c>
      <c r="F71" s="15" t="s">
        <v>99</v>
      </c>
      <c r="G71" s="15">
        <v>1</v>
      </c>
      <c r="H71" s="16">
        <v>32</v>
      </c>
      <c r="I71" s="43">
        <f t="shared" si="1"/>
        <v>32</v>
      </c>
    </row>
    <row r="72" spans="1:9" ht="12.75" customHeight="1" x14ac:dyDescent="0.2">
      <c r="A72" s="623"/>
      <c r="B72" s="632"/>
      <c r="C72" s="632"/>
      <c r="D72" s="628"/>
      <c r="E72" s="15" t="s">
        <v>520</v>
      </c>
      <c r="F72" s="15" t="s">
        <v>99</v>
      </c>
      <c r="G72" s="15">
        <v>2</v>
      </c>
      <c r="H72" s="16">
        <v>50</v>
      </c>
      <c r="I72" s="43">
        <f t="shared" si="1"/>
        <v>100</v>
      </c>
    </row>
    <row r="73" spans="1:9" x14ac:dyDescent="0.2">
      <c r="A73" s="623"/>
      <c r="B73" s="632"/>
      <c r="C73" s="632"/>
      <c r="D73" s="628"/>
      <c r="E73" s="15" t="s">
        <v>155</v>
      </c>
      <c r="F73" s="15" t="s">
        <v>99</v>
      </c>
      <c r="G73" s="15">
        <v>2</v>
      </c>
      <c r="H73" s="16">
        <v>25.8</v>
      </c>
      <c r="I73" s="43">
        <f t="shared" si="1"/>
        <v>51.6</v>
      </c>
    </row>
    <row r="74" spans="1:9" x14ac:dyDescent="0.2">
      <c r="A74" s="623"/>
      <c r="B74" s="632"/>
      <c r="C74" s="632"/>
      <c r="D74" s="628"/>
      <c r="E74" s="15" t="s">
        <v>521</v>
      </c>
      <c r="F74" s="15" t="s">
        <v>99</v>
      </c>
      <c r="G74" s="15">
        <v>1</v>
      </c>
      <c r="H74" s="16">
        <v>129</v>
      </c>
      <c r="I74" s="43">
        <f t="shared" si="1"/>
        <v>129</v>
      </c>
    </row>
    <row r="75" spans="1:9" x14ac:dyDescent="0.2">
      <c r="A75" s="623"/>
      <c r="B75" s="632"/>
      <c r="C75" s="632"/>
      <c r="D75" s="628"/>
      <c r="E75" s="15" t="s">
        <v>321</v>
      </c>
      <c r="F75" s="15" t="s">
        <v>99</v>
      </c>
      <c r="G75" s="15">
        <v>1</v>
      </c>
      <c r="H75" s="16">
        <v>57.25</v>
      </c>
      <c r="I75" s="43">
        <f t="shared" si="1"/>
        <v>57.25</v>
      </c>
    </row>
    <row r="76" spans="1:9" ht="12.75" customHeight="1" thickBot="1" x14ac:dyDescent="0.25">
      <c r="A76" s="623"/>
      <c r="B76" s="632"/>
      <c r="C76" s="632"/>
      <c r="D76" s="629"/>
      <c r="E76" s="40" t="s">
        <v>522</v>
      </c>
      <c r="F76" s="40" t="s">
        <v>99</v>
      </c>
      <c r="G76" s="40">
        <v>1</v>
      </c>
      <c r="H76" s="41">
        <v>66.55</v>
      </c>
      <c r="I76" s="42">
        <f t="shared" si="1"/>
        <v>66.55</v>
      </c>
    </row>
    <row r="77" spans="1:9" ht="12.75" customHeight="1" thickBot="1" x14ac:dyDescent="0.25">
      <c r="A77" s="624"/>
      <c r="B77" s="626"/>
      <c r="C77" s="626"/>
      <c r="D77" s="83" t="s">
        <v>108</v>
      </c>
      <c r="E77" s="83" t="s">
        <v>135</v>
      </c>
      <c r="F77" s="83" t="s">
        <v>99</v>
      </c>
      <c r="G77" s="83">
        <v>2</v>
      </c>
      <c r="H77" s="84">
        <v>8.52</v>
      </c>
      <c r="I77" s="200">
        <f t="shared" si="1"/>
        <v>17.04</v>
      </c>
    </row>
    <row r="78" spans="1:9" ht="12.75" customHeight="1" x14ac:dyDescent="0.2">
      <c r="A78" s="622" t="s">
        <v>329</v>
      </c>
      <c r="B78" s="625">
        <v>11162.03</v>
      </c>
      <c r="C78" s="625" t="s">
        <v>70</v>
      </c>
      <c r="D78" s="627" t="s">
        <v>330</v>
      </c>
      <c r="E78" s="37" t="s">
        <v>331</v>
      </c>
      <c r="F78" s="37" t="s">
        <v>99</v>
      </c>
      <c r="G78" s="37">
        <v>6</v>
      </c>
      <c r="H78" s="38">
        <v>17</v>
      </c>
      <c r="I78" s="39">
        <f t="shared" si="1"/>
        <v>102</v>
      </c>
    </row>
    <row r="79" spans="1:9" ht="13.5" thickBot="1" x14ac:dyDescent="0.25">
      <c r="A79" s="624"/>
      <c r="B79" s="626"/>
      <c r="C79" s="626"/>
      <c r="D79" s="629"/>
      <c r="E79" s="40" t="s">
        <v>337</v>
      </c>
      <c r="F79" s="40" t="s">
        <v>99</v>
      </c>
      <c r="G79" s="40">
        <v>1</v>
      </c>
      <c r="H79" s="41">
        <v>44.8</v>
      </c>
      <c r="I79" s="200">
        <f t="shared" si="1"/>
        <v>44.8</v>
      </c>
    </row>
    <row r="80" spans="1:9" ht="26.25" thickBot="1" x14ac:dyDescent="0.25">
      <c r="A80" s="46" t="s">
        <v>329</v>
      </c>
      <c r="B80" s="625">
        <v>14887.84</v>
      </c>
      <c r="C80" s="625" t="s">
        <v>72</v>
      </c>
      <c r="D80" s="452" t="s">
        <v>330</v>
      </c>
      <c r="E80" s="47" t="s">
        <v>331</v>
      </c>
      <c r="F80" s="47" t="s">
        <v>99</v>
      </c>
      <c r="G80" s="47">
        <v>4</v>
      </c>
      <c r="H80" s="48">
        <v>17</v>
      </c>
      <c r="I80" s="49">
        <f t="shared" si="1"/>
        <v>68</v>
      </c>
    </row>
    <row r="81" spans="1:9" ht="12.75" customHeight="1" x14ac:dyDescent="0.2">
      <c r="A81" s="622" t="s">
        <v>486</v>
      </c>
      <c r="B81" s="632"/>
      <c r="C81" s="632"/>
      <c r="D81" s="627" t="s">
        <v>800</v>
      </c>
      <c r="E81" s="37" t="s">
        <v>801</v>
      </c>
      <c r="F81" s="37" t="s">
        <v>99</v>
      </c>
      <c r="G81" s="37">
        <v>1</v>
      </c>
      <c r="H81" s="38">
        <v>82.2</v>
      </c>
      <c r="I81" s="39">
        <f t="shared" si="1"/>
        <v>82.2</v>
      </c>
    </row>
    <row r="82" spans="1:9" x14ac:dyDescent="0.2">
      <c r="A82" s="623"/>
      <c r="B82" s="632"/>
      <c r="C82" s="632"/>
      <c r="D82" s="628"/>
      <c r="E82" s="15" t="s">
        <v>202</v>
      </c>
      <c r="F82" s="15" t="s">
        <v>99</v>
      </c>
      <c r="G82" s="15">
        <v>1</v>
      </c>
      <c r="H82" s="16">
        <v>23.4</v>
      </c>
      <c r="I82" s="43">
        <f t="shared" si="1"/>
        <v>23.4</v>
      </c>
    </row>
    <row r="83" spans="1:9" x14ac:dyDescent="0.2">
      <c r="A83" s="623"/>
      <c r="B83" s="632"/>
      <c r="C83" s="632"/>
      <c r="D83" s="628"/>
      <c r="E83" s="15" t="s">
        <v>802</v>
      </c>
      <c r="F83" s="15" t="s">
        <v>99</v>
      </c>
      <c r="G83" s="15">
        <v>1</v>
      </c>
      <c r="H83" s="16">
        <v>48</v>
      </c>
      <c r="I83" s="43">
        <f t="shared" si="1"/>
        <v>48</v>
      </c>
    </row>
    <row r="84" spans="1:9" x14ac:dyDescent="0.2">
      <c r="A84" s="623"/>
      <c r="B84" s="632"/>
      <c r="C84" s="632"/>
      <c r="D84" s="628"/>
      <c r="E84" s="15" t="s">
        <v>223</v>
      </c>
      <c r="F84" s="15" t="s">
        <v>99</v>
      </c>
      <c r="G84" s="15">
        <v>1</v>
      </c>
      <c r="H84" s="16">
        <v>290</v>
      </c>
      <c r="I84" s="43">
        <f t="shared" si="1"/>
        <v>290</v>
      </c>
    </row>
    <row r="85" spans="1:9" ht="12.75" customHeight="1" x14ac:dyDescent="0.2">
      <c r="A85" s="623"/>
      <c r="B85" s="632"/>
      <c r="C85" s="632"/>
      <c r="D85" s="628"/>
      <c r="E85" s="15" t="s">
        <v>277</v>
      </c>
      <c r="F85" s="15" t="s">
        <v>99</v>
      </c>
      <c r="G85" s="15">
        <v>6</v>
      </c>
      <c r="H85" s="16">
        <v>27</v>
      </c>
      <c r="I85" s="43">
        <f t="shared" si="1"/>
        <v>162</v>
      </c>
    </row>
    <row r="86" spans="1:9" ht="12.75" customHeight="1" x14ac:dyDescent="0.2">
      <c r="A86" s="623"/>
      <c r="B86" s="632"/>
      <c r="C86" s="632"/>
      <c r="D86" s="628"/>
      <c r="E86" s="15" t="s">
        <v>803</v>
      </c>
      <c r="F86" s="15" t="s">
        <v>99</v>
      </c>
      <c r="G86" s="15">
        <v>10</v>
      </c>
      <c r="H86" s="16">
        <v>10</v>
      </c>
      <c r="I86" s="43">
        <f t="shared" si="1"/>
        <v>100</v>
      </c>
    </row>
    <row r="87" spans="1:9" ht="13.5" thickBot="1" x14ac:dyDescent="0.25">
      <c r="A87" s="624"/>
      <c r="B87" s="626"/>
      <c r="C87" s="626"/>
      <c r="D87" s="629"/>
      <c r="E87" s="40" t="s">
        <v>162</v>
      </c>
      <c r="F87" s="40" t="s">
        <v>99</v>
      </c>
      <c r="G87" s="40">
        <v>1</v>
      </c>
      <c r="H87" s="41">
        <v>27</v>
      </c>
      <c r="I87" s="42">
        <f t="shared" si="1"/>
        <v>27</v>
      </c>
    </row>
    <row r="88" spans="1:9" ht="26.25" thickBot="1" x14ac:dyDescent="0.25">
      <c r="A88" s="46" t="s">
        <v>329</v>
      </c>
      <c r="B88" s="625">
        <v>14628.15</v>
      </c>
      <c r="C88" s="625" t="s">
        <v>73</v>
      </c>
      <c r="D88" s="47" t="s">
        <v>330</v>
      </c>
      <c r="E88" s="47" t="s">
        <v>331</v>
      </c>
      <c r="F88" s="47" t="s">
        <v>99</v>
      </c>
      <c r="G88" s="47">
        <v>6</v>
      </c>
      <c r="H88" s="48">
        <v>8.6999999999999993</v>
      </c>
      <c r="I88" s="49">
        <f t="shared" si="1"/>
        <v>52.199999999999996</v>
      </c>
    </row>
    <row r="89" spans="1:9" ht="12.75" customHeight="1" x14ac:dyDescent="0.2">
      <c r="A89" s="622" t="s">
        <v>987</v>
      </c>
      <c r="B89" s="632"/>
      <c r="C89" s="632"/>
      <c r="D89" s="627" t="s">
        <v>988</v>
      </c>
      <c r="E89" s="37" t="s">
        <v>132</v>
      </c>
      <c r="F89" s="37" t="s">
        <v>99</v>
      </c>
      <c r="G89" s="37">
        <v>2</v>
      </c>
      <c r="H89" s="38">
        <v>4.59</v>
      </c>
      <c r="I89" s="39">
        <f t="shared" si="1"/>
        <v>9.18</v>
      </c>
    </row>
    <row r="90" spans="1:9" ht="12.75" customHeight="1" x14ac:dyDescent="0.2">
      <c r="A90" s="623"/>
      <c r="B90" s="632"/>
      <c r="C90" s="632"/>
      <c r="D90" s="628"/>
      <c r="E90" s="15" t="s">
        <v>187</v>
      </c>
      <c r="F90" s="15" t="s">
        <v>99</v>
      </c>
      <c r="G90" s="15">
        <v>2</v>
      </c>
      <c r="H90" s="16">
        <v>35.42</v>
      </c>
      <c r="I90" s="43">
        <f t="shared" si="1"/>
        <v>70.84</v>
      </c>
    </row>
    <row r="91" spans="1:9" ht="12.75" customHeight="1" x14ac:dyDescent="0.2">
      <c r="A91" s="623"/>
      <c r="B91" s="632"/>
      <c r="C91" s="632"/>
      <c r="D91" s="628"/>
      <c r="E91" s="15" t="s">
        <v>221</v>
      </c>
      <c r="F91" s="15" t="s">
        <v>99</v>
      </c>
      <c r="G91" s="15">
        <v>2</v>
      </c>
      <c r="H91" s="16">
        <v>39.590000000000003</v>
      </c>
      <c r="I91" s="43">
        <f t="shared" si="1"/>
        <v>79.180000000000007</v>
      </c>
    </row>
    <row r="92" spans="1:9" ht="12.75" customHeight="1" x14ac:dyDescent="0.2">
      <c r="A92" s="623"/>
      <c r="B92" s="632"/>
      <c r="C92" s="632"/>
      <c r="D92" s="628"/>
      <c r="E92" s="15" t="s">
        <v>308</v>
      </c>
      <c r="F92" s="15" t="s">
        <v>99</v>
      </c>
      <c r="G92" s="15">
        <v>2</v>
      </c>
      <c r="H92" s="16">
        <v>4.22</v>
      </c>
      <c r="I92" s="43">
        <f t="shared" si="1"/>
        <v>8.44</v>
      </c>
    </row>
    <row r="93" spans="1:9" ht="12.75" customHeight="1" thickBot="1" x14ac:dyDescent="0.25">
      <c r="A93" s="624"/>
      <c r="B93" s="632"/>
      <c r="C93" s="632"/>
      <c r="D93" s="629"/>
      <c r="E93" s="40" t="s">
        <v>116</v>
      </c>
      <c r="F93" s="40" t="s">
        <v>101</v>
      </c>
      <c r="G93" s="40">
        <v>1</v>
      </c>
      <c r="H93" s="41">
        <v>33.479999999999997</v>
      </c>
      <c r="I93" s="42">
        <f t="shared" si="1"/>
        <v>33.479999999999997</v>
      </c>
    </row>
    <row r="94" spans="1:9" ht="26.25" thickBot="1" x14ac:dyDescent="0.25">
      <c r="A94" s="46" t="s">
        <v>598</v>
      </c>
      <c r="B94" s="626"/>
      <c r="C94" s="626"/>
      <c r="D94" s="47" t="s">
        <v>108</v>
      </c>
      <c r="E94" s="47" t="s">
        <v>599</v>
      </c>
      <c r="F94" s="47" t="s">
        <v>99</v>
      </c>
      <c r="G94" s="47">
        <v>1</v>
      </c>
      <c r="H94" s="48">
        <v>3888.65</v>
      </c>
      <c r="I94" s="49">
        <f t="shared" si="1"/>
        <v>3888.65</v>
      </c>
    </row>
    <row r="95" spans="1:9" ht="12.75" customHeight="1" x14ac:dyDescent="0.2">
      <c r="A95" s="622" t="s">
        <v>486</v>
      </c>
      <c r="B95" s="625">
        <v>12650.81</v>
      </c>
      <c r="C95" s="625" t="s">
        <v>74</v>
      </c>
      <c r="D95" s="627" t="s">
        <v>994</v>
      </c>
      <c r="E95" s="37" t="s">
        <v>317</v>
      </c>
      <c r="F95" s="37" t="s">
        <v>99</v>
      </c>
      <c r="G95" s="37">
        <v>1</v>
      </c>
      <c r="H95" s="38">
        <v>140</v>
      </c>
      <c r="I95" s="39">
        <f t="shared" si="1"/>
        <v>140</v>
      </c>
    </row>
    <row r="96" spans="1:9" ht="13.5" thickBot="1" x14ac:dyDescent="0.25">
      <c r="A96" s="624"/>
      <c r="B96" s="626"/>
      <c r="C96" s="626"/>
      <c r="D96" s="629"/>
      <c r="E96" s="40" t="s">
        <v>967</v>
      </c>
      <c r="F96" s="40" t="s">
        <v>99</v>
      </c>
      <c r="G96" s="40">
        <v>1</v>
      </c>
      <c r="H96" s="41">
        <v>95</v>
      </c>
      <c r="I96" s="486">
        <f t="shared" si="1"/>
        <v>95</v>
      </c>
    </row>
    <row r="97" spans="1:9" ht="26.25" thickBot="1" x14ac:dyDescent="0.25">
      <c r="A97" s="46" t="s">
        <v>329</v>
      </c>
      <c r="B97" s="625">
        <v>13345.34</v>
      </c>
      <c r="C97" s="625" t="s">
        <v>75</v>
      </c>
      <c r="D97" s="55" t="s">
        <v>330</v>
      </c>
      <c r="E97" s="47" t="s">
        <v>331</v>
      </c>
      <c r="F97" s="47" t="s">
        <v>99</v>
      </c>
      <c r="G97" s="47">
        <v>1</v>
      </c>
      <c r="H97" s="48">
        <v>8.6999999999999993</v>
      </c>
      <c r="I97" s="49">
        <f t="shared" si="1"/>
        <v>8.6999999999999993</v>
      </c>
    </row>
    <row r="98" spans="1:9" x14ac:dyDescent="0.2">
      <c r="A98" s="622" t="s">
        <v>486</v>
      </c>
      <c r="B98" s="632"/>
      <c r="C98" s="632"/>
      <c r="D98" s="627" t="s">
        <v>607</v>
      </c>
      <c r="E98" s="37" t="s">
        <v>209</v>
      </c>
      <c r="F98" s="37" t="s">
        <v>99</v>
      </c>
      <c r="G98" s="37">
        <v>2</v>
      </c>
      <c r="H98" s="38">
        <v>50</v>
      </c>
      <c r="I98" s="536">
        <f t="shared" si="1"/>
        <v>100</v>
      </c>
    </row>
    <row r="99" spans="1:9" x14ac:dyDescent="0.2">
      <c r="A99" s="623"/>
      <c r="B99" s="632"/>
      <c r="C99" s="632"/>
      <c r="D99" s="628"/>
      <c r="E99" s="35" t="s">
        <v>156</v>
      </c>
      <c r="F99" s="35" t="s">
        <v>99</v>
      </c>
      <c r="G99" s="35">
        <v>1</v>
      </c>
      <c r="H99" s="36">
        <v>235.8</v>
      </c>
      <c r="I99" s="293">
        <f t="shared" si="1"/>
        <v>235.8</v>
      </c>
    </row>
    <row r="100" spans="1:9" x14ac:dyDescent="0.2">
      <c r="A100" s="623"/>
      <c r="B100" s="632"/>
      <c r="C100" s="632"/>
      <c r="D100" s="628"/>
      <c r="E100" s="35" t="s">
        <v>1230</v>
      </c>
      <c r="F100" s="35" t="s">
        <v>99</v>
      </c>
      <c r="G100" s="35">
        <v>1</v>
      </c>
      <c r="H100" s="36">
        <v>60</v>
      </c>
      <c r="I100" s="293">
        <f t="shared" si="1"/>
        <v>60</v>
      </c>
    </row>
    <row r="101" spans="1:9" x14ac:dyDescent="0.2">
      <c r="A101" s="623"/>
      <c r="B101" s="632"/>
      <c r="C101" s="632"/>
      <c r="D101" s="628"/>
      <c r="E101" s="35" t="s">
        <v>972</v>
      </c>
      <c r="F101" s="35" t="s">
        <v>99</v>
      </c>
      <c r="G101" s="35">
        <v>1</v>
      </c>
      <c r="H101" s="36">
        <v>57.25</v>
      </c>
      <c r="I101" s="293">
        <f t="shared" si="1"/>
        <v>57.25</v>
      </c>
    </row>
    <row r="102" spans="1:9" x14ac:dyDescent="0.2">
      <c r="A102" s="623"/>
      <c r="B102" s="632"/>
      <c r="C102" s="632"/>
      <c r="D102" s="628"/>
      <c r="E102" s="35" t="s">
        <v>966</v>
      </c>
      <c r="F102" s="35" t="s">
        <v>99</v>
      </c>
      <c r="G102" s="35">
        <v>1</v>
      </c>
      <c r="H102" s="36">
        <v>33.659999999999997</v>
      </c>
      <c r="I102" s="293">
        <f t="shared" si="1"/>
        <v>33.659999999999997</v>
      </c>
    </row>
    <row r="103" spans="1:9" x14ac:dyDescent="0.2">
      <c r="A103" s="623"/>
      <c r="B103" s="632"/>
      <c r="C103" s="632"/>
      <c r="D103" s="628"/>
      <c r="E103" s="35" t="s">
        <v>135</v>
      </c>
      <c r="F103" s="35" t="s">
        <v>99</v>
      </c>
      <c r="G103" s="35">
        <v>1</v>
      </c>
      <c r="H103" s="36">
        <v>8.52</v>
      </c>
      <c r="I103" s="293">
        <f t="shared" si="1"/>
        <v>8.52</v>
      </c>
    </row>
    <row r="104" spans="1:9" ht="13.5" thickBot="1" x14ac:dyDescent="0.25">
      <c r="A104" s="624"/>
      <c r="B104" s="626"/>
      <c r="C104" s="626"/>
      <c r="D104" s="629"/>
      <c r="E104" s="83" t="s">
        <v>223</v>
      </c>
      <c r="F104" s="83" t="s">
        <v>99</v>
      </c>
      <c r="G104" s="83">
        <v>1</v>
      </c>
      <c r="H104" s="84">
        <v>290</v>
      </c>
      <c r="I104" s="294">
        <f t="shared" si="1"/>
        <v>290</v>
      </c>
    </row>
    <row r="105" spans="1:9" ht="26.25" thickBot="1" x14ac:dyDescent="0.25">
      <c r="A105" s="46" t="s">
        <v>329</v>
      </c>
      <c r="B105" s="625">
        <v>15077.53</v>
      </c>
      <c r="C105" s="625" t="s">
        <v>76</v>
      </c>
      <c r="D105" s="55" t="s">
        <v>330</v>
      </c>
      <c r="E105" s="47" t="s">
        <v>331</v>
      </c>
      <c r="F105" s="47" t="s">
        <v>99</v>
      </c>
      <c r="G105" s="47">
        <v>5</v>
      </c>
      <c r="H105" s="48">
        <v>7.53</v>
      </c>
      <c r="I105" s="49">
        <f t="shared" si="1"/>
        <v>37.65</v>
      </c>
    </row>
    <row r="106" spans="1:9" x14ac:dyDescent="0.2">
      <c r="A106" s="622" t="s">
        <v>153</v>
      </c>
      <c r="B106" s="632"/>
      <c r="C106" s="632"/>
      <c r="D106" s="627" t="s">
        <v>1541</v>
      </c>
      <c r="E106" s="37" t="s">
        <v>565</v>
      </c>
      <c r="F106" s="37" t="s">
        <v>101</v>
      </c>
      <c r="G106" s="37">
        <v>2</v>
      </c>
      <c r="H106" s="38">
        <v>68.349999999999994</v>
      </c>
      <c r="I106" s="292">
        <f t="shared" si="1"/>
        <v>136.69999999999999</v>
      </c>
    </row>
    <row r="107" spans="1:9" x14ac:dyDescent="0.2">
      <c r="A107" s="623"/>
      <c r="B107" s="632"/>
      <c r="C107" s="632"/>
      <c r="D107" s="628"/>
      <c r="E107" s="35" t="s">
        <v>571</v>
      </c>
      <c r="F107" s="35" t="s">
        <v>99</v>
      </c>
      <c r="G107" s="35">
        <v>1</v>
      </c>
      <c r="H107" s="36">
        <v>5.4</v>
      </c>
      <c r="I107" s="293">
        <f t="shared" si="1"/>
        <v>5.4</v>
      </c>
    </row>
    <row r="108" spans="1:9" x14ac:dyDescent="0.2">
      <c r="A108" s="623"/>
      <c r="B108" s="632"/>
      <c r="C108" s="632"/>
      <c r="D108" s="628"/>
      <c r="E108" s="35" t="s">
        <v>1542</v>
      </c>
      <c r="F108" s="35" t="s">
        <v>99</v>
      </c>
      <c r="G108" s="35">
        <v>1</v>
      </c>
      <c r="H108" s="36">
        <v>395</v>
      </c>
      <c r="I108" s="293">
        <f t="shared" si="1"/>
        <v>395</v>
      </c>
    </row>
    <row r="109" spans="1:9" ht="13.5" thickBot="1" x14ac:dyDescent="0.25">
      <c r="A109" s="624"/>
      <c r="B109" s="632"/>
      <c r="C109" s="632"/>
      <c r="D109" s="629"/>
      <c r="E109" s="83" t="s">
        <v>1543</v>
      </c>
      <c r="F109" s="83" t="s">
        <v>99</v>
      </c>
      <c r="G109" s="83">
        <v>1</v>
      </c>
      <c r="H109" s="84">
        <v>191.27</v>
      </c>
      <c r="I109" s="294">
        <f t="shared" si="1"/>
        <v>191.27</v>
      </c>
    </row>
    <row r="110" spans="1:9" x14ac:dyDescent="0.2">
      <c r="A110" s="622" t="s">
        <v>1546</v>
      </c>
      <c r="B110" s="632"/>
      <c r="C110" s="632"/>
      <c r="D110" s="627" t="s">
        <v>1044</v>
      </c>
      <c r="E110" s="37" t="s">
        <v>118</v>
      </c>
      <c r="F110" s="37" t="s">
        <v>99</v>
      </c>
      <c r="G110" s="37">
        <v>2</v>
      </c>
      <c r="H110" s="38">
        <v>117.24</v>
      </c>
      <c r="I110" s="292">
        <f t="shared" si="1"/>
        <v>234.48</v>
      </c>
    </row>
    <row r="111" spans="1:9" x14ac:dyDescent="0.2">
      <c r="A111" s="623"/>
      <c r="B111" s="632"/>
      <c r="C111" s="632"/>
      <c r="D111" s="628"/>
      <c r="E111" s="35" t="s">
        <v>221</v>
      </c>
      <c r="F111" s="35" t="s">
        <v>99</v>
      </c>
      <c r="G111" s="35">
        <v>4</v>
      </c>
      <c r="H111" s="36">
        <v>35.42</v>
      </c>
      <c r="I111" s="293">
        <f t="shared" si="1"/>
        <v>141.68</v>
      </c>
    </row>
    <row r="112" spans="1:9" x14ac:dyDescent="0.2">
      <c r="A112" s="623"/>
      <c r="B112" s="632"/>
      <c r="C112" s="632"/>
      <c r="D112" s="628"/>
      <c r="E112" s="35" t="s">
        <v>187</v>
      </c>
      <c r="F112" s="35" t="s">
        <v>99</v>
      </c>
      <c r="G112" s="35">
        <v>4</v>
      </c>
      <c r="H112" s="36">
        <v>39.590000000000003</v>
      </c>
      <c r="I112" s="293">
        <f t="shared" si="1"/>
        <v>158.36000000000001</v>
      </c>
    </row>
    <row r="113" spans="1:9" x14ac:dyDescent="0.2">
      <c r="A113" s="623"/>
      <c r="B113" s="632"/>
      <c r="C113" s="632"/>
      <c r="D113" s="628"/>
      <c r="E113" s="35" t="s">
        <v>116</v>
      </c>
      <c r="F113" s="35" t="s">
        <v>101</v>
      </c>
      <c r="G113" s="35">
        <v>8</v>
      </c>
      <c r="H113" s="36">
        <v>32.020000000000003</v>
      </c>
      <c r="I113" s="293">
        <f t="shared" si="1"/>
        <v>256.16000000000003</v>
      </c>
    </row>
    <row r="114" spans="1:9" x14ac:dyDescent="0.2">
      <c r="A114" s="623"/>
      <c r="B114" s="632"/>
      <c r="C114" s="632"/>
      <c r="D114" s="628"/>
      <c r="E114" s="35" t="s">
        <v>320</v>
      </c>
      <c r="F114" s="35" t="s">
        <v>99</v>
      </c>
      <c r="G114" s="35">
        <v>2</v>
      </c>
      <c r="H114" s="36">
        <v>50</v>
      </c>
      <c r="I114" s="293">
        <f t="shared" si="1"/>
        <v>100</v>
      </c>
    </row>
    <row r="115" spans="1:9" x14ac:dyDescent="0.2">
      <c r="A115" s="623"/>
      <c r="B115" s="632"/>
      <c r="C115" s="632"/>
      <c r="D115" s="628"/>
      <c r="E115" s="35" t="s">
        <v>1076</v>
      </c>
      <c r="F115" s="35" t="s">
        <v>99</v>
      </c>
      <c r="G115" s="35">
        <v>1</v>
      </c>
      <c r="H115" s="36">
        <v>32</v>
      </c>
      <c r="I115" s="293">
        <f t="shared" si="1"/>
        <v>32</v>
      </c>
    </row>
    <row r="116" spans="1:9" x14ac:dyDescent="0.2">
      <c r="A116" s="623"/>
      <c r="B116" s="632"/>
      <c r="C116" s="632"/>
      <c r="D116" s="628"/>
      <c r="E116" s="35" t="s">
        <v>317</v>
      </c>
      <c r="F116" s="35" t="s">
        <v>99</v>
      </c>
      <c r="G116" s="35">
        <v>3</v>
      </c>
      <c r="H116" s="36">
        <v>140</v>
      </c>
      <c r="I116" s="293">
        <f t="shared" si="1"/>
        <v>420</v>
      </c>
    </row>
    <row r="117" spans="1:9" x14ac:dyDescent="0.2">
      <c r="A117" s="623"/>
      <c r="B117" s="632"/>
      <c r="C117" s="632"/>
      <c r="D117" s="628"/>
      <c r="E117" s="35" t="s">
        <v>1544</v>
      </c>
      <c r="F117" s="35" t="s">
        <v>99</v>
      </c>
      <c r="G117" s="35">
        <v>1</v>
      </c>
      <c r="H117" s="36">
        <v>43</v>
      </c>
      <c r="I117" s="293">
        <f t="shared" si="1"/>
        <v>43</v>
      </c>
    </row>
    <row r="118" spans="1:9" x14ac:dyDescent="0.2">
      <c r="A118" s="623"/>
      <c r="B118" s="632"/>
      <c r="C118" s="632"/>
      <c r="D118" s="628"/>
      <c r="E118" s="35" t="s">
        <v>1545</v>
      </c>
      <c r="F118" s="35" t="s">
        <v>99</v>
      </c>
      <c r="G118" s="35">
        <v>1</v>
      </c>
      <c r="H118" s="36">
        <v>66.55</v>
      </c>
      <c r="I118" s="293">
        <f t="shared" si="1"/>
        <v>66.55</v>
      </c>
    </row>
    <row r="119" spans="1:9" x14ac:dyDescent="0.2">
      <c r="A119" s="623"/>
      <c r="B119" s="632"/>
      <c r="C119" s="632"/>
      <c r="D119" s="628"/>
      <c r="E119" s="35" t="s">
        <v>223</v>
      </c>
      <c r="F119" s="35" t="s">
        <v>99</v>
      </c>
      <c r="G119" s="35">
        <v>1</v>
      </c>
      <c r="H119" s="36">
        <v>290</v>
      </c>
      <c r="I119" s="293">
        <f t="shared" si="1"/>
        <v>290</v>
      </c>
    </row>
    <row r="120" spans="1:9" ht="13.5" thickBot="1" x14ac:dyDescent="0.25">
      <c r="A120" s="624"/>
      <c r="B120" s="626"/>
      <c r="C120" s="626"/>
      <c r="D120" s="629"/>
      <c r="E120" s="83" t="s">
        <v>140</v>
      </c>
      <c r="F120" s="83" t="s">
        <v>99</v>
      </c>
      <c r="G120" s="83">
        <v>1</v>
      </c>
      <c r="H120" s="84">
        <v>60</v>
      </c>
      <c r="I120" s="294">
        <f t="shared" si="1"/>
        <v>60</v>
      </c>
    </row>
    <row r="121" spans="1:9" x14ac:dyDescent="0.2">
      <c r="A121" s="622" t="s">
        <v>329</v>
      </c>
      <c r="B121" s="625">
        <v>15586.29</v>
      </c>
      <c r="C121" s="625" t="s">
        <v>77</v>
      </c>
      <c r="D121" s="658" t="s">
        <v>330</v>
      </c>
      <c r="E121" s="37" t="s">
        <v>331</v>
      </c>
      <c r="F121" s="37" t="s">
        <v>99</v>
      </c>
      <c r="G121" s="37">
        <v>1</v>
      </c>
      <c r="H121" s="38">
        <v>7.53</v>
      </c>
      <c r="I121" s="39">
        <f t="shared" si="1"/>
        <v>7.53</v>
      </c>
    </row>
    <row r="122" spans="1:9" ht="13.5" thickBot="1" x14ac:dyDescent="0.25">
      <c r="A122" s="624"/>
      <c r="B122" s="626"/>
      <c r="C122" s="626"/>
      <c r="D122" s="659"/>
      <c r="E122" s="83" t="s">
        <v>339</v>
      </c>
      <c r="F122" s="83" t="s">
        <v>99</v>
      </c>
      <c r="G122" s="83">
        <v>1</v>
      </c>
      <c r="H122" s="84">
        <v>18.54</v>
      </c>
      <c r="I122" s="294">
        <f t="shared" si="1"/>
        <v>18.54</v>
      </c>
    </row>
    <row r="123" spans="1:9" ht="26.25" thickBot="1" x14ac:dyDescent="0.25">
      <c r="A123" s="46" t="s">
        <v>329</v>
      </c>
      <c r="B123" s="625">
        <v>19430.57</v>
      </c>
      <c r="C123" s="625" t="s">
        <v>78</v>
      </c>
      <c r="D123" s="47" t="s">
        <v>330</v>
      </c>
      <c r="E123" s="47" t="s">
        <v>331</v>
      </c>
      <c r="F123" s="47" t="s">
        <v>99</v>
      </c>
      <c r="G123" s="47">
        <v>4</v>
      </c>
      <c r="H123" s="48">
        <v>7.53</v>
      </c>
      <c r="I123" s="310">
        <f t="shared" si="1"/>
        <v>30.12</v>
      </c>
    </row>
    <row r="124" spans="1:9" x14ac:dyDescent="0.2">
      <c r="A124" s="622" t="s">
        <v>486</v>
      </c>
      <c r="B124" s="632"/>
      <c r="C124" s="632"/>
      <c r="D124" s="627" t="s">
        <v>108</v>
      </c>
      <c r="E124" s="37" t="s">
        <v>1809</v>
      </c>
      <c r="F124" s="37" t="s">
        <v>99</v>
      </c>
      <c r="G124" s="37">
        <v>4</v>
      </c>
      <c r="H124" s="38">
        <v>231.2</v>
      </c>
      <c r="I124" s="292">
        <f t="shared" si="1"/>
        <v>924.8</v>
      </c>
    </row>
    <row r="125" spans="1:9" x14ac:dyDescent="0.2">
      <c r="A125" s="623"/>
      <c r="B125" s="632"/>
      <c r="C125" s="632"/>
      <c r="D125" s="628"/>
      <c r="E125" s="35" t="s">
        <v>1783</v>
      </c>
      <c r="F125" s="35" t="s">
        <v>99</v>
      </c>
      <c r="G125" s="35">
        <v>8</v>
      </c>
      <c r="H125" s="36">
        <v>137.69999999999999</v>
      </c>
      <c r="I125" s="326">
        <f t="shared" si="1"/>
        <v>1101.5999999999999</v>
      </c>
    </row>
    <row r="126" spans="1:9" x14ac:dyDescent="0.2">
      <c r="A126" s="623"/>
      <c r="B126" s="632"/>
      <c r="C126" s="632"/>
      <c r="D126" s="628"/>
      <c r="E126" s="35" t="s">
        <v>1819</v>
      </c>
      <c r="F126" s="35" t="s">
        <v>99</v>
      </c>
      <c r="G126" s="35">
        <v>7</v>
      </c>
      <c r="H126" s="36">
        <v>90.1</v>
      </c>
      <c r="I126" s="326">
        <f t="shared" si="1"/>
        <v>630.69999999999993</v>
      </c>
    </row>
    <row r="127" spans="1:9" x14ac:dyDescent="0.2">
      <c r="A127" s="623"/>
      <c r="B127" s="632"/>
      <c r="C127" s="632"/>
      <c r="D127" s="628"/>
      <c r="E127" s="35" t="s">
        <v>1820</v>
      </c>
      <c r="F127" s="35" t="s">
        <v>99</v>
      </c>
      <c r="G127" s="35">
        <v>2</v>
      </c>
      <c r="H127" s="36">
        <v>344.19</v>
      </c>
      <c r="I127" s="326">
        <f t="shared" si="1"/>
        <v>688.38</v>
      </c>
    </row>
    <row r="128" spans="1:9" x14ac:dyDescent="0.2">
      <c r="A128" s="623"/>
      <c r="B128" s="632"/>
      <c r="C128" s="632"/>
      <c r="D128" s="628"/>
      <c r="E128" s="35" t="s">
        <v>150</v>
      </c>
      <c r="F128" s="35" t="s">
        <v>99</v>
      </c>
      <c r="G128" s="35">
        <v>4</v>
      </c>
      <c r="H128" s="36">
        <v>25.15</v>
      </c>
      <c r="I128" s="326">
        <f t="shared" si="1"/>
        <v>100.6</v>
      </c>
    </row>
    <row r="129" spans="1:9" x14ac:dyDescent="0.2">
      <c r="A129" s="623"/>
      <c r="B129" s="632"/>
      <c r="C129" s="632"/>
      <c r="D129" s="628"/>
      <c r="E129" s="35" t="s">
        <v>520</v>
      </c>
      <c r="F129" s="35" t="s">
        <v>99</v>
      </c>
      <c r="G129" s="35">
        <v>5</v>
      </c>
      <c r="H129" s="36">
        <v>21.33</v>
      </c>
      <c r="I129" s="326">
        <f t="shared" si="1"/>
        <v>106.64999999999999</v>
      </c>
    </row>
    <row r="130" spans="1:9" x14ac:dyDescent="0.2">
      <c r="A130" s="623"/>
      <c r="B130" s="632"/>
      <c r="C130" s="632"/>
      <c r="D130" s="628"/>
      <c r="E130" s="35" t="s">
        <v>1821</v>
      </c>
      <c r="F130" s="35" t="s">
        <v>99</v>
      </c>
      <c r="G130" s="35">
        <v>14</v>
      </c>
      <c r="H130" s="36">
        <v>60.26</v>
      </c>
      <c r="I130" s="326">
        <f t="shared" si="1"/>
        <v>843.64</v>
      </c>
    </row>
    <row r="131" spans="1:9" x14ac:dyDescent="0.2">
      <c r="A131" s="623"/>
      <c r="B131" s="632"/>
      <c r="C131" s="632"/>
      <c r="D131" s="628"/>
      <c r="E131" s="35" t="s">
        <v>1822</v>
      </c>
      <c r="F131" s="35" t="s">
        <v>99</v>
      </c>
      <c r="G131" s="35">
        <v>1</v>
      </c>
      <c r="H131" s="36">
        <v>66.55</v>
      </c>
      <c r="I131" s="326">
        <f t="shared" si="1"/>
        <v>66.55</v>
      </c>
    </row>
    <row r="132" spans="1:9" x14ac:dyDescent="0.2">
      <c r="A132" s="623"/>
      <c r="B132" s="632"/>
      <c r="C132" s="632"/>
      <c r="D132" s="628"/>
      <c r="E132" s="35" t="s">
        <v>155</v>
      </c>
      <c r="F132" s="35" t="s">
        <v>99</v>
      </c>
      <c r="G132" s="35">
        <v>2</v>
      </c>
      <c r="H132" s="36">
        <v>25.8</v>
      </c>
      <c r="I132" s="326">
        <f t="shared" si="1"/>
        <v>51.6</v>
      </c>
    </row>
    <row r="133" spans="1:9" x14ac:dyDescent="0.2">
      <c r="A133" s="623"/>
      <c r="B133" s="632"/>
      <c r="C133" s="632"/>
      <c r="D133" s="628"/>
      <c r="E133" s="35" t="s">
        <v>204</v>
      </c>
      <c r="F133" s="35" t="s">
        <v>99</v>
      </c>
      <c r="G133" s="35">
        <v>1</v>
      </c>
      <c r="H133" s="36">
        <v>66.599999999999994</v>
      </c>
      <c r="I133" s="326">
        <f t="shared" si="1"/>
        <v>66.599999999999994</v>
      </c>
    </row>
    <row r="134" spans="1:9" x14ac:dyDescent="0.2">
      <c r="A134" s="623"/>
      <c r="B134" s="632"/>
      <c r="C134" s="632"/>
      <c r="D134" s="628"/>
      <c r="E134" s="35" t="s">
        <v>1703</v>
      </c>
      <c r="F134" s="35" t="s">
        <v>99</v>
      </c>
      <c r="G134" s="35">
        <v>4</v>
      </c>
      <c r="H134" s="36">
        <v>48</v>
      </c>
      <c r="I134" s="326">
        <f t="shared" si="1"/>
        <v>192</v>
      </c>
    </row>
    <row r="135" spans="1:9" x14ac:dyDescent="0.2">
      <c r="A135" s="623"/>
      <c r="B135" s="632"/>
      <c r="C135" s="632"/>
      <c r="D135" s="628"/>
      <c r="E135" s="35" t="s">
        <v>1823</v>
      </c>
      <c r="F135" s="35" t="s">
        <v>99</v>
      </c>
      <c r="G135" s="35">
        <v>4</v>
      </c>
      <c r="H135" s="36">
        <v>16</v>
      </c>
      <c r="I135" s="326">
        <f t="shared" si="1"/>
        <v>64</v>
      </c>
    </row>
    <row r="136" spans="1:9" x14ac:dyDescent="0.2">
      <c r="A136" s="623"/>
      <c r="B136" s="632"/>
      <c r="C136" s="632"/>
      <c r="D136" s="628"/>
      <c r="E136" s="35" t="s">
        <v>204</v>
      </c>
      <c r="F136" s="35" t="s">
        <v>99</v>
      </c>
      <c r="G136" s="35">
        <v>1</v>
      </c>
      <c r="H136" s="36">
        <v>48</v>
      </c>
      <c r="I136" s="326">
        <f t="shared" si="1"/>
        <v>48</v>
      </c>
    </row>
    <row r="137" spans="1:9" x14ac:dyDescent="0.2">
      <c r="A137" s="623"/>
      <c r="B137" s="632"/>
      <c r="C137" s="632"/>
      <c r="D137" s="628"/>
      <c r="E137" s="35" t="s">
        <v>135</v>
      </c>
      <c r="F137" s="35" t="s">
        <v>99</v>
      </c>
      <c r="G137" s="35">
        <v>6</v>
      </c>
      <c r="H137" s="36">
        <v>8.52</v>
      </c>
      <c r="I137" s="326">
        <f t="shared" si="1"/>
        <v>51.12</v>
      </c>
    </row>
    <row r="138" spans="1:9" x14ac:dyDescent="0.2">
      <c r="A138" s="623"/>
      <c r="B138" s="632"/>
      <c r="C138" s="632"/>
      <c r="D138" s="628"/>
      <c r="E138" s="35" t="s">
        <v>1824</v>
      </c>
      <c r="F138" s="35" t="s">
        <v>99</v>
      </c>
      <c r="G138" s="35">
        <v>12</v>
      </c>
      <c r="H138" s="36">
        <v>32.4</v>
      </c>
      <c r="I138" s="326">
        <f t="shared" si="1"/>
        <v>388.79999999999995</v>
      </c>
    </row>
    <row r="139" spans="1:9" x14ac:dyDescent="0.2">
      <c r="A139" s="623"/>
      <c r="B139" s="632"/>
      <c r="C139" s="632"/>
      <c r="D139" s="628"/>
      <c r="E139" s="35" t="s">
        <v>490</v>
      </c>
      <c r="F139" s="35" t="s">
        <v>99</v>
      </c>
      <c r="G139" s="35">
        <v>2</v>
      </c>
      <c r="H139" s="36">
        <v>33.659999999999997</v>
      </c>
      <c r="I139" s="326">
        <f t="shared" si="1"/>
        <v>67.319999999999993</v>
      </c>
    </row>
    <row r="140" spans="1:9" ht="13.5" thickBot="1" x14ac:dyDescent="0.25">
      <c r="A140" s="624"/>
      <c r="B140" s="632"/>
      <c r="C140" s="632"/>
      <c r="D140" s="629"/>
      <c r="E140" s="83" t="s">
        <v>1825</v>
      </c>
      <c r="F140" s="83" t="s">
        <v>99</v>
      </c>
      <c r="G140" s="83">
        <v>2</v>
      </c>
      <c r="H140" s="84">
        <v>30</v>
      </c>
      <c r="I140" s="486">
        <f t="shared" si="1"/>
        <v>60</v>
      </c>
    </row>
    <row r="141" spans="1:9" x14ac:dyDescent="0.2">
      <c r="A141" s="622" t="s">
        <v>153</v>
      </c>
      <c r="B141" s="632"/>
      <c r="C141" s="632"/>
      <c r="D141" s="627" t="s">
        <v>1826</v>
      </c>
      <c r="E141" s="37" t="s">
        <v>1012</v>
      </c>
      <c r="F141" s="37" t="s">
        <v>99</v>
      </c>
      <c r="G141" s="37">
        <v>1</v>
      </c>
      <c r="H141" s="38">
        <v>235</v>
      </c>
      <c r="I141" s="292">
        <f t="shared" si="1"/>
        <v>235</v>
      </c>
    </row>
    <row r="142" spans="1:9" x14ac:dyDescent="0.2">
      <c r="A142" s="623"/>
      <c r="B142" s="632"/>
      <c r="C142" s="632"/>
      <c r="D142" s="628"/>
      <c r="E142" s="35" t="s">
        <v>1827</v>
      </c>
      <c r="F142" s="35" t="s">
        <v>99</v>
      </c>
      <c r="G142" s="35">
        <v>2</v>
      </c>
      <c r="H142" s="36">
        <v>110</v>
      </c>
      <c r="I142" s="326">
        <f t="shared" si="1"/>
        <v>220</v>
      </c>
    </row>
    <row r="143" spans="1:9" x14ac:dyDescent="0.2">
      <c r="A143" s="623"/>
      <c r="B143" s="632"/>
      <c r="C143" s="632"/>
      <c r="D143" s="628"/>
      <c r="E143" s="35" t="s">
        <v>1763</v>
      </c>
      <c r="F143" s="35" t="s">
        <v>99</v>
      </c>
      <c r="G143" s="35">
        <v>2</v>
      </c>
      <c r="H143" s="36">
        <v>120</v>
      </c>
      <c r="I143" s="326">
        <f t="shared" si="1"/>
        <v>240</v>
      </c>
    </row>
    <row r="144" spans="1:9" x14ac:dyDescent="0.2">
      <c r="A144" s="623"/>
      <c r="B144" s="632"/>
      <c r="C144" s="632"/>
      <c r="D144" s="628"/>
      <c r="E144" s="35" t="s">
        <v>1828</v>
      </c>
      <c r="F144" s="35" t="s">
        <v>99</v>
      </c>
      <c r="G144" s="35">
        <v>2</v>
      </c>
      <c r="H144" s="36">
        <v>110</v>
      </c>
      <c r="I144" s="326">
        <f t="shared" si="1"/>
        <v>220</v>
      </c>
    </row>
    <row r="145" spans="1:9" x14ac:dyDescent="0.2">
      <c r="A145" s="623"/>
      <c r="B145" s="632"/>
      <c r="C145" s="632"/>
      <c r="D145" s="628"/>
      <c r="E145" s="35" t="s">
        <v>370</v>
      </c>
      <c r="F145" s="35" t="s">
        <v>99</v>
      </c>
      <c r="G145" s="35">
        <v>1</v>
      </c>
      <c r="H145" s="36">
        <v>245</v>
      </c>
      <c r="I145" s="326">
        <f t="shared" si="1"/>
        <v>245</v>
      </c>
    </row>
    <row r="146" spans="1:9" x14ac:dyDescent="0.2">
      <c r="A146" s="623"/>
      <c r="B146" s="632"/>
      <c r="C146" s="632"/>
      <c r="D146" s="665"/>
      <c r="E146" s="35" t="s">
        <v>1074</v>
      </c>
      <c r="F146" s="35" t="s">
        <v>99</v>
      </c>
      <c r="G146" s="35">
        <v>4</v>
      </c>
      <c r="H146" s="36">
        <v>33</v>
      </c>
      <c r="I146" s="326">
        <f t="shared" si="1"/>
        <v>132</v>
      </c>
    </row>
    <row r="147" spans="1:9" x14ac:dyDescent="0.2">
      <c r="A147" s="623"/>
      <c r="B147" s="632"/>
      <c r="C147" s="632"/>
      <c r="D147" s="664" t="s">
        <v>108</v>
      </c>
      <c r="E147" s="35" t="s">
        <v>659</v>
      </c>
      <c r="F147" s="35" t="s">
        <v>99</v>
      </c>
      <c r="G147" s="35">
        <v>1</v>
      </c>
      <c r="H147" s="36">
        <v>370</v>
      </c>
      <c r="I147" s="326">
        <f t="shared" si="1"/>
        <v>370</v>
      </c>
    </row>
    <row r="148" spans="1:9" x14ac:dyDescent="0.2">
      <c r="A148" s="623"/>
      <c r="B148" s="632"/>
      <c r="C148" s="632"/>
      <c r="D148" s="628"/>
      <c r="E148" s="35" t="s">
        <v>661</v>
      </c>
      <c r="F148" s="35" t="s">
        <v>99</v>
      </c>
      <c r="G148" s="35">
        <v>2</v>
      </c>
      <c r="H148" s="36">
        <v>25</v>
      </c>
      <c r="I148" s="326">
        <f t="shared" si="1"/>
        <v>50</v>
      </c>
    </row>
    <row r="149" spans="1:9" x14ac:dyDescent="0.2">
      <c r="A149" s="623"/>
      <c r="B149" s="632"/>
      <c r="C149" s="632"/>
      <c r="D149" s="628"/>
      <c r="E149" s="35" t="s">
        <v>1829</v>
      </c>
      <c r="F149" s="35" t="s">
        <v>99</v>
      </c>
      <c r="G149" s="35">
        <v>1</v>
      </c>
      <c r="H149" s="36">
        <v>195</v>
      </c>
      <c r="I149" s="326">
        <f t="shared" si="1"/>
        <v>195</v>
      </c>
    </row>
    <row r="150" spans="1:9" x14ac:dyDescent="0.2">
      <c r="A150" s="623"/>
      <c r="B150" s="632"/>
      <c r="C150" s="632"/>
      <c r="D150" s="628"/>
      <c r="E150" s="35" t="s">
        <v>372</v>
      </c>
      <c r="F150" s="35" t="s">
        <v>99</v>
      </c>
      <c r="G150" s="35">
        <v>1</v>
      </c>
      <c r="H150" s="36">
        <v>35</v>
      </c>
      <c r="I150" s="326">
        <f t="shared" si="1"/>
        <v>35</v>
      </c>
    </row>
    <row r="151" spans="1:9" ht="13.5" thickBot="1" x14ac:dyDescent="0.25">
      <c r="A151" s="624"/>
      <c r="B151" s="632"/>
      <c r="C151" s="632"/>
      <c r="D151" s="629"/>
      <c r="E151" s="83" t="s">
        <v>380</v>
      </c>
      <c r="F151" s="83" t="s">
        <v>99</v>
      </c>
      <c r="G151" s="83">
        <v>1</v>
      </c>
      <c r="H151" s="84">
        <v>3</v>
      </c>
      <c r="I151" s="486">
        <f t="shared" si="1"/>
        <v>3</v>
      </c>
    </row>
    <row r="152" spans="1:9" x14ac:dyDescent="0.2">
      <c r="A152" s="622" t="s">
        <v>107</v>
      </c>
      <c r="B152" s="632"/>
      <c r="C152" s="632"/>
      <c r="D152" s="627" t="s">
        <v>1830</v>
      </c>
      <c r="E152" s="37" t="s">
        <v>139</v>
      </c>
      <c r="F152" s="37" t="s">
        <v>99</v>
      </c>
      <c r="G152" s="37">
        <v>1</v>
      </c>
      <c r="H152" s="38">
        <v>105.64</v>
      </c>
      <c r="I152" s="292">
        <f t="shared" si="1"/>
        <v>105.64</v>
      </c>
    </row>
    <row r="153" spans="1:9" x14ac:dyDescent="0.2">
      <c r="A153" s="623"/>
      <c r="B153" s="632"/>
      <c r="C153" s="632"/>
      <c r="D153" s="628"/>
      <c r="E153" s="35" t="s">
        <v>299</v>
      </c>
      <c r="F153" s="35" t="s">
        <v>99</v>
      </c>
      <c r="G153" s="35">
        <v>1</v>
      </c>
      <c r="H153" s="36">
        <v>157</v>
      </c>
      <c r="I153" s="326">
        <f t="shared" si="1"/>
        <v>157</v>
      </c>
    </row>
    <row r="154" spans="1:9" ht="13.5" thickBot="1" x14ac:dyDescent="0.25">
      <c r="A154" s="624"/>
      <c r="B154" s="632"/>
      <c r="C154" s="632"/>
      <c r="D154" s="629"/>
      <c r="E154" s="83" t="s">
        <v>906</v>
      </c>
      <c r="F154" s="83" t="s">
        <v>101</v>
      </c>
      <c r="G154" s="83">
        <v>4</v>
      </c>
      <c r="H154" s="84">
        <v>45.81</v>
      </c>
      <c r="I154" s="486">
        <f t="shared" si="1"/>
        <v>183.24</v>
      </c>
    </row>
    <row r="155" spans="1:9" x14ac:dyDescent="0.2">
      <c r="A155" s="622" t="s">
        <v>486</v>
      </c>
      <c r="B155" s="632"/>
      <c r="C155" s="632"/>
      <c r="D155" s="627" t="s">
        <v>1166</v>
      </c>
      <c r="E155" s="37" t="s">
        <v>1809</v>
      </c>
      <c r="F155" s="37" t="s">
        <v>99</v>
      </c>
      <c r="G155" s="37">
        <v>1</v>
      </c>
      <c r="H155" s="38">
        <v>231.8</v>
      </c>
      <c r="I155" s="292">
        <f t="shared" si="1"/>
        <v>231.8</v>
      </c>
    </row>
    <row r="156" spans="1:9" x14ac:dyDescent="0.2">
      <c r="A156" s="623"/>
      <c r="B156" s="632"/>
      <c r="C156" s="632"/>
      <c r="D156" s="628"/>
      <c r="E156" s="35" t="s">
        <v>1783</v>
      </c>
      <c r="F156" s="35" t="s">
        <v>99</v>
      </c>
      <c r="G156" s="35">
        <v>1</v>
      </c>
      <c r="H156" s="36">
        <v>137.69999999999999</v>
      </c>
      <c r="I156" s="326">
        <f t="shared" si="1"/>
        <v>137.69999999999999</v>
      </c>
    </row>
    <row r="157" spans="1:9" x14ac:dyDescent="0.2">
      <c r="A157" s="623"/>
      <c r="B157" s="632"/>
      <c r="C157" s="632"/>
      <c r="D157" s="628"/>
      <c r="E157" s="35" t="s">
        <v>152</v>
      </c>
      <c r="F157" s="35" t="s">
        <v>99</v>
      </c>
      <c r="G157" s="35">
        <v>1</v>
      </c>
      <c r="H157" s="36">
        <v>137.19999999999999</v>
      </c>
      <c r="I157" s="326">
        <f t="shared" si="1"/>
        <v>137.19999999999999</v>
      </c>
    </row>
    <row r="158" spans="1:9" x14ac:dyDescent="0.2">
      <c r="A158" s="623"/>
      <c r="B158" s="632"/>
      <c r="C158" s="632"/>
      <c r="D158" s="628"/>
      <c r="E158" s="35" t="s">
        <v>150</v>
      </c>
      <c r="F158" s="35" t="s">
        <v>99</v>
      </c>
      <c r="G158" s="35">
        <v>1</v>
      </c>
      <c r="H158" s="36">
        <v>25.15</v>
      </c>
      <c r="I158" s="326">
        <f t="shared" si="1"/>
        <v>25.15</v>
      </c>
    </row>
    <row r="159" spans="1:9" x14ac:dyDescent="0.2">
      <c r="A159" s="623"/>
      <c r="B159" s="632"/>
      <c r="C159" s="632"/>
      <c r="D159" s="628"/>
      <c r="E159" s="35" t="s">
        <v>520</v>
      </c>
      <c r="F159" s="35" t="s">
        <v>99</v>
      </c>
      <c r="G159" s="35">
        <v>2</v>
      </c>
      <c r="H159" s="36">
        <v>21.33</v>
      </c>
      <c r="I159" s="326">
        <f t="shared" si="1"/>
        <v>42.66</v>
      </c>
    </row>
    <row r="160" spans="1:9" x14ac:dyDescent="0.2">
      <c r="A160" s="623"/>
      <c r="B160" s="632"/>
      <c r="C160" s="632"/>
      <c r="D160" s="628"/>
      <c r="E160" s="35" t="s">
        <v>321</v>
      </c>
      <c r="F160" s="35" t="s">
        <v>99</v>
      </c>
      <c r="G160" s="35">
        <v>1</v>
      </c>
      <c r="H160" s="36">
        <v>57.25</v>
      </c>
      <c r="I160" s="326">
        <f t="shared" si="1"/>
        <v>57.25</v>
      </c>
    </row>
    <row r="161" spans="1:9" x14ac:dyDescent="0.2">
      <c r="A161" s="623"/>
      <c r="B161" s="632"/>
      <c r="C161" s="632"/>
      <c r="D161" s="628"/>
      <c r="E161" s="35" t="s">
        <v>277</v>
      </c>
      <c r="F161" s="35" t="s">
        <v>99</v>
      </c>
      <c r="G161" s="35">
        <v>5</v>
      </c>
      <c r="H161" s="36">
        <v>30</v>
      </c>
      <c r="I161" s="326">
        <f t="shared" si="1"/>
        <v>150</v>
      </c>
    </row>
    <row r="162" spans="1:9" x14ac:dyDescent="0.2">
      <c r="A162" s="623"/>
      <c r="B162" s="632"/>
      <c r="C162" s="632"/>
      <c r="D162" s="628"/>
      <c r="E162" s="35" t="s">
        <v>223</v>
      </c>
      <c r="F162" s="35" t="s">
        <v>99</v>
      </c>
      <c r="G162" s="35">
        <v>1</v>
      </c>
      <c r="H162" s="36">
        <v>290</v>
      </c>
      <c r="I162" s="326">
        <f t="shared" si="1"/>
        <v>290</v>
      </c>
    </row>
    <row r="163" spans="1:9" x14ac:dyDescent="0.2">
      <c r="A163" s="623"/>
      <c r="B163" s="632"/>
      <c r="C163" s="632"/>
      <c r="D163" s="628"/>
      <c r="E163" s="35" t="s">
        <v>966</v>
      </c>
      <c r="F163" s="35" t="s">
        <v>99</v>
      </c>
      <c r="G163" s="35">
        <v>1</v>
      </c>
      <c r="H163" s="36">
        <v>33.659999999999997</v>
      </c>
      <c r="I163" s="326">
        <f t="shared" si="1"/>
        <v>33.659999999999997</v>
      </c>
    </row>
    <row r="164" spans="1:9" ht="13.5" thickBot="1" x14ac:dyDescent="0.25">
      <c r="A164" s="624"/>
      <c r="B164" s="632"/>
      <c r="C164" s="632"/>
      <c r="D164" s="629"/>
      <c r="E164" s="83" t="s">
        <v>1813</v>
      </c>
      <c r="F164" s="83" t="s">
        <v>99</v>
      </c>
      <c r="G164" s="83">
        <v>1</v>
      </c>
      <c r="H164" s="84">
        <v>90.1</v>
      </c>
      <c r="I164" s="486">
        <f t="shared" si="1"/>
        <v>90.1</v>
      </c>
    </row>
    <row r="165" spans="1:9" x14ac:dyDescent="0.2">
      <c r="A165" s="622" t="s">
        <v>107</v>
      </c>
      <c r="B165" s="632"/>
      <c r="C165" s="632"/>
      <c r="D165" s="627" t="s">
        <v>1693</v>
      </c>
      <c r="E165" s="37" t="s">
        <v>1831</v>
      </c>
      <c r="F165" s="37" t="s">
        <v>99</v>
      </c>
      <c r="G165" s="37">
        <v>1</v>
      </c>
      <c r="H165" s="38">
        <v>8.3000000000000007</v>
      </c>
      <c r="I165" s="292">
        <f t="shared" si="1"/>
        <v>8.3000000000000007</v>
      </c>
    </row>
    <row r="166" spans="1:9" x14ac:dyDescent="0.2">
      <c r="A166" s="623"/>
      <c r="B166" s="632"/>
      <c r="C166" s="632"/>
      <c r="D166" s="628"/>
      <c r="E166" s="35" t="s">
        <v>277</v>
      </c>
      <c r="F166" s="35" t="s">
        <v>99</v>
      </c>
      <c r="G166" s="35">
        <v>2</v>
      </c>
      <c r="H166" s="36">
        <v>30</v>
      </c>
      <c r="I166" s="326">
        <f t="shared" si="1"/>
        <v>60</v>
      </c>
    </row>
    <row r="167" spans="1:9" x14ac:dyDescent="0.2">
      <c r="A167" s="623"/>
      <c r="B167" s="632"/>
      <c r="C167" s="632"/>
      <c r="D167" s="628"/>
      <c r="E167" s="35" t="s">
        <v>235</v>
      </c>
      <c r="F167" s="35" t="s">
        <v>101</v>
      </c>
      <c r="G167" s="35">
        <v>12</v>
      </c>
      <c r="H167" s="36">
        <v>144.69999999999999</v>
      </c>
      <c r="I167" s="326">
        <f t="shared" si="1"/>
        <v>1736.3999999999999</v>
      </c>
    </row>
    <row r="168" spans="1:9" x14ac:dyDescent="0.2">
      <c r="A168" s="623"/>
      <c r="B168" s="632"/>
      <c r="C168" s="632"/>
      <c r="D168" s="628"/>
      <c r="E168" s="35" t="s">
        <v>1832</v>
      </c>
      <c r="F168" s="35" t="s">
        <v>99</v>
      </c>
      <c r="G168" s="35">
        <v>3</v>
      </c>
      <c r="H168" s="36">
        <v>15.6</v>
      </c>
      <c r="I168" s="326">
        <f t="shared" si="1"/>
        <v>46.8</v>
      </c>
    </row>
    <row r="169" spans="1:9" x14ac:dyDescent="0.2">
      <c r="A169" s="623"/>
      <c r="B169" s="632"/>
      <c r="C169" s="632"/>
      <c r="D169" s="628"/>
      <c r="E169" s="35" t="s">
        <v>569</v>
      </c>
      <c r="F169" s="35" t="s">
        <v>99</v>
      </c>
      <c r="G169" s="35">
        <v>2</v>
      </c>
      <c r="H169" s="36">
        <v>10.62</v>
      </c>
      <c r="I169" s="326">
        <f t="shared" si="1"/>
        <v>21.24</v>
      </c>
    </row>
    <row r="170" spans="1:9" x14ac:dyDescent="0.2">
      <c r="A170" s="623"/>
      <c r="B170" s="632"/>
      <c r="C170" s="632"/>
      <c r="D170" s="628"/>
      <c r="E170" s="35" t="s">
        <v>1833</v>
      </c>
      <c r="F170" s="35" t="s">
        <v>99</v>
      </c>
      <c r="G170" s="35">
        <v>1</v>
      </c>
      <c r="H170" s="36">
        <v>15.7</v>
      </c>
      <c r="I170" s="326">
        <f t="shared" si="1"/>
        <v>15.7</v>
      </c>
    </row>
    <row r="171" spans="1:9" x14ac:dyDescent="0.2">
      <c r="A171" s="623"/>
      <c r="B171" s="632"/>
      <c r="C171" s="632"/>
      <c r="D171" s="628"/>
      <c r="E171" s="35" t="s">
        <v>221</v>
      </c>
      <c r="F171" s="35" t="s">
        <v>99</v>
      </c>
      <c r="G171" s="35">
        <v>2</v>
      </c>
      <c r="H171" s="36">
        <v>27.4</v>
      </c>
      <c r="I171" s="326">
        <f t="shared" si="1"/>
        <v>54.8</v>
      </c>
    </row>
    <row r="172" spans="1:9" x14ac:dyDescent="0.2">
      <c r="A172" s="623"/>
      <c r="B172" s="632"/>
      <c r="C172" s="632"/>
      <c r="D172" s="628"/>
      <c r="E172" s="35" t="s">
        <v>118</v>
      </c>
      <c r="F172" s="35" t="s">
        <v>99</v>
      </c>
      <c r="G172" s="35">
        <v>1</v>
      </c>
      <c r="H172" s="36">
        <v>98.8</v>
      </c>
      <c r="I172" s="326">
        <f t="shared" si="1"/>
        <v>98.8</v>
      </c>
    </row>
    <row r="173" spans="1:9" x14ac:dyDescent="0.2">
      <c r="A173" s="623"/>
      <c r="B173" s="632"/>
      <c r="C173" s="632"/>
      <c r="D173" s="628"/>
      <c r="E173" s="35" t="s">
        <v>138</v>
      </c>
      <c r="F173" s="35" t="s">
        <v>99</v>
      </c>
      <c r="G173" s="35">
        <v>1</v>
      </c>
      <c r="H173" s="36">
        <v>512</v>
      </c>
      <c r="I173" s="326">
        <f t="shared" si="1"/>
        <v>512</v>
      </c>
    </row>
    <row r="174" spans="1:9" ht="13.5" thickBot="1" x14ac:dyDescent="0.25">
      <c r="A174" s="624"/>
      <c r="B174" s="626"/>
      <c r="C174" s="626"/>
      <c r="D174" s="629"/>
      <c r="E174" s="83" t="s">
        <v>902</v>
      </c>
      <c r="F174" s="83" t="s">
        <v>99</v>
      </c>
      <c r="G174" s="83">
        <v>1</v>
      </c>
      <c r="H174" s="84">
        <v>267.42</v>
      </c>
      <c r="I174" s="486">
        <f t="shared" si="1"/>
        <v>267.42</v>
      </c>
    </row>
    <row r="175" spans="1:9" ht="26.25" thickBot="1" x14ac:dyDescent="0.25">
      <c r="A175" s="32" t="s">
        <v>329</v>
      </c>
      <c r="B175" s="625">
        <v>17953.63</v>
      </c>
      <c r="C175" s="625" t="s">
        <v>79</v>
      </c>
      <c r="D175" s="35" t="s">
        <v>330</v>
      </c>
      <c r="E175" s="35" t="s">
        <v>331</v>
      </c>
      <c r="F175" s="35" t="s">
        <v>99</v>
      </c>
      <c r="G175" s="35">
        <v>4</v>
      </c>
      <c r="H175" s="36">
        <v>7.53</v>
      </c>
      <c r="I175" s="157">
        <f>G175*H175</f>
        <v>30.12</v>
      </c>
    </row>
    <row r="176" spans="1:9" ht="26.25" thickBot="1" x14ac:dyDescent="0.25">
      <c r="A176" s="46" t="s">
        <v>2038</v>
      </c>
      <c r="B176" s="632"/>
      <c r="C176" s="632"/>
      <c r="D176" s="47" t="s">
        <v>108</v>
      </c>
      <c r="E176" s="47" t="s">
        <v>2039</v>
      </c>
      <c r="F176" s="47" t="s">
        <v>99</v>
      </c>
      <c r="G176" s="47">
        <v>1</v>
      </c>
      <c r="H176" s="48">
        <v>17</v>
      </c>
      <c r="I176" s="49">
        <f>G176*H176</f>
        <v>17</v>
      </c>
    </row>
    <row r="177" spans="1:9" ht="13.5" thickBot="1" x14ac:dyDescent="0.25">
      <c r="A177" s="46" t="s">
        <v>107</v>
      </c>
      <c r="B177" s="626"/>
      <c r="C177" s="626"/>
      <c r="D177" s="47" t="s">
        <v>1925</v>
      </c>
      <c r="E177" s="47" t="s">
        <v>660</v>
      </c>
      <c r="F177" s="47" t="s">
        <v>99</v>
      </c>
      <c r="G177" s="47">
        <v>1</v>
      </c>
      <c r="H177" s="48">
        <v>58.39</v>
      </c>
      <c r="I177" s="310">
        <f>G177*H177</f>
        <v>58.39</v>
      </c>
    </row>
    <row r="178" spans="1:9" ht="26.25" thickBot="1" x14ac:dyDescent="0.25">
      <c r="A178" s="46" t="s">
        <v>329</v>
      </c>
      <c r="B178" s="85">
        <v>19157.45</v>
      </c>
      <c r="C178" s="85" t="s">
        <v>80</v>
      </c>
      <c r="D178" s="47" t="s">
        <v>330</v>
      </c>
      <c r="E178" s="47" t="s">
        <v>2114</v>
      </c>
      <c r="F178" s="47" t="s">
        <v>110</v>
      </c>
      <c r="G178" s="47">
        <v>50</v>
      </c>
      <c r="H178" s="48">
        <v>8.56</v>
      </c>
      <c r="I178" s="49">
        <f>G178*H178</f>
        <v>428</v>
      </c>
    </row>
    <row r="179" spans="1:9" ht="13.5" thickBot="1" x14ac:dyDescent="0.25">
      <c r="A179" s="440"/>
      <c r="B179" s="85"/>
      <c r="C179" s="85" t="s">
        <v>87</v>
      </c>
      <c r="D179" s="441"/>
      <c r="E179" s="47"/>
      <c r="F179" s="47"/>
      <c r="G179" s="47"/>
      <c r="H179" s="48"/>
      <c r="I179" s="49">
        <v>1408.56</v>
      </c>
    </row>
    <row r="180" spans="1:9" ht="12.75" customHeight="1" thickBot="1" x14ac:dyDescent="0.25">
      <c r="A180" s="180"/>
      <c r="B180" s="197">
        <f>SUM(B57:B178)</f>
        <v>176813.80640000003</v>
      </c>
      <c r="C180" s="198"/>
      <c r="D180" s="197"/>
      <c r="E180" s="199"/>
      <c r="F180" s="198"/>
      <c r="G180" s="198"/>
      <c r="H180" s="197" t="s">
        <v>17</v>
      </c>
      <c r="I180" s="230">
        <f>SUM(I57:I179)</f>
        <v>24480.49</v>
      </c>
    </row>
    <row r="181" spans="1:9" ht="64.5" thickBot="1" x14ac:dyDescent="0.25">
      <c r="A181" s="134" t="s">
        <v>144</v>
      </c>
      <c r="B181" s="114" t="s">
        <v>16</v>
      </c>
      <c r="C181" s="114" t="s">
        <v>5</v>
      </c>
      <c r="D181" s="114" t="s">
        <v>23</v>
      </c>
      <c r="E181" s="118" t="s">
        <v>18</v>
      </c>
      <c r="F181" s="114" t="s">
        <v>19</v>
      </c>
      <c r="G181" s="114" t="s">
        <v>10</v>
      </c>
      <c r="H181" s="114" t="s">
        <v>13</v>
      </c>
      <c r="I181" s="115" t="s">
        <v>12</v>
      </c>
    </row>
    <row r="182" spans="1:9" ht="12.75" customHeight="1" thickBot="1" x14ac:dyDescent="0.25">
      <c r="A182" s="227"/>
      <c r="B182" s="104">
        <v>2201.87</v>
      </c>
      <c r="C182" s="58" t="s">
        <v>66</v>
      </c>
      <c r="D182" s="64"/>
      <c r="E182" s="59"/>
      <c r="F182" s="59"/>
      <c r="G182" s="59"/>
      <c r="H182" s="60"/>
      <c r="I182" s="61">
        <f t="shared" ref="I182:I197" si="2">G182*H182</f>
        <v>0</v>
      </c>
    </row>
    <row r="183" spans="1:9" ht="12.75" customHeight="1" thickBot="1" x14ac:dyDescent="0.25">
      <c r="A183" s="227"/>
      <c r="B183" s="105">
        <v>2121.14</v>
      </c>
      <c r="C183" s="92" t="s">
        <v>67</v>
      </c>
      <c r="D183" s="93"/>
      <c r="E183" s="94"/>
      <c r="F183" s="94"/>
      <c r="G183" s="94"/>
      <c r="H183" s="95"/>
      <c r="I183" s="96">
        <f t="shared" si="2"/>
        <v>0</v>
      </c>
    </row>
    <row r="184" spans="1:9" ht="12.75" customHeight="1" thickBot="1" x14ac:dyDescent="0.25">
      <c r="A184" s="227"/>
      <c r="B184" s="106">
        <v>2159.8200000000002</v>
      </c>
      <c r="C184" s="85" t="s">
        <v>70</v>
      </c>
      <c r="D184" s="86"/>
      <c r="E184" s="47"/>
      <c r="F184" s="47"/>
      <c r="G184" s="47"/>
      <c r="H184" s="48"/>
      <c r="I184" s="49">
        <f t="shared" si="2"/>
        <v>0</v>
      </c>
    </row>
    <row r="185" spans="1:9" ht="12.75" customHeight="1" thickBot="1" x14ac:dyDescent="0.25">
      <c r="A185" s="227"/>
      <c r="B185" s="106">
        <v>1229.8</v>
      </c>
      <c r="C185" s="85" t="s">
        <v>72</v>
      </c>
      <c r="D185" s="86"/>
      <c r="E185" s="47"/>
      <c r="F185" s="47"/>
      <c r="G185" s="47"/>
      <c r="H185" s="48"/>
      <c r="I185" s="49">
        <f t="shared" si="2"/>
        <v>0</v>
      </c>
    </row>
    <row r="186" spans="1:9" ht="12.75" customHeight="1" thickBot="1" x14ac:dyDescent="0.25">
      <c r="A186" s="227"/>
      <c r="B186" s="106">
        <v>2306.84</v>
      </c>
      <c r="C186" s="85" t="s">
        <v>73</v>
      </c>
      <c r="D186" s="86"/>
      <c r="E186" s="47"/>
      <c r="F186" s="47"/>
      <c r="G186" s="47"/>
      <c r="H186" s="48"/>
      <c r="I186" s="49">
        <f t="shared" si="2"/>
        <v>0</v>
      </c>
    </row>
    <row r="187" spans="1:9" ht="12.75" customHeight="1" thickBot="1" x14ac:dyDescent="0.25">
      <c r="A187" s="227"/>
      <c r="B187" s="106">
        <v>2190.64</v>
      </c>
      <c r="C187" s="85" t="s">
        <v>74</v>
      </c>
      <c r="D187" s="86"/>
      <c r="E187" s="47"/>
      <c r="F187" s="47"/>
      <c r="G187" s="47"/>
      <c r="H187" s="48"/>
      <c r="I187" s="49">
        <f t="shared" si="2"/>
        <v>0</v>
      </c>
    </row>
    <row r="188" spans="1:9" ht="12.75" customHeight="1" thickBot="1" x14ac:dyDescent="0.25">
      <c r="A188" s="219"/>
      <c r="B188" s="161">
        <v>2222.9299999999998</v>
      </c>
      <c r="C188" s="154" t="s">
        <v>75</v>
      </c>
      <c r="D188" s="162"/>
      <c r="E188" s="82"/>
      <c r="F188" s="82"/>
      <c r="G188" s="82"/>
      <c r="H188" s="155"/>
      <c r="I188" s="156">
        <f t="shared" si="2"/>
        <v>0</v>
      </c>
    </row>
    <row r="189" spans="1:9" ht="12.75" customHeight="1" thickBot="1" x14ac:dyDescent="0.25">
      <c r="A189" s="425"/>
      <c r="B189" s="106">
        <v>2685.96</v>
      </c>
      <c r="C189" s="85" t="s">
        <v>76</v>
      </c>
      <c r="D189" s="393"/>
      <c r="E189" s="47"/>
      <c r="F189" s="47"/>
      <c r="G189" s="47"/>
      <c r="H189" s="48"/>
      <c r="I189" s="49">
        <f t="shared" si="2"/>
        <v>0</v>
      </c>
    </row>
    <row r="190" spans="1:9" ht="12.75" customHeight="1" thickBot="1" x14ac:dyDescent="0.25">
      <c r="A190" s="220"/>
      <c r="B190" s="169">
        <v>3363.67</v>
      </c>
      <c r="C190" s="167" t="s">
        <v>77</v>
      </c>
      <c r="D190" s="179"/>
      <c r="E190" s="83"/>
      <c r="F190" s="83"/>
      <c r="G190" s="83"/>
      <c r="H190" s="84"/>
      <c r="I190" s="200">
        <f t="shared" si="2"/>
        <v>0</v>
      </c>
    </row>
    <row r="191" spans="1:9" ht="12.75" customHeight="1" thickBot="1" x14ac:dyDescent="0.25">
      <c r="A191" s="221"/>
      <c r="B191" s="106">
        <v>3578.64</v>
      </c>
      <c r="C191" s="85" t="s">
        <v>78</v>
      </c>
      <c r="D191" s="86"/>
      <c r="E191" s="47"/>
      <c r="F191" s="47"/>
      <c r="G191" s="47"/>
      <c r="H191" s="48"/>
      <c r="I191" s="49">
        <f t="shared" si="2"/>
        <v>0</v>
      </c>
    </row>
    <row r="192" spans="1:9" ht="12.75" customHeight="1" thickBot="1" x14ac:dyDescent="0.25">
      <c r="A192" s="221"/>
      <c r="B192" s="106">
        <v>3406.84</v>
      </c>
      <c r="C192" s="85" t="s">
        <v>79</v>
      </c>
      <c r="D192" s="86"/>
      <c r="E192" s="47"/>
      <c r="F192" s="47"/>
      <c r="G192" s="47"/>
      <c r="H192" s="48"/>
      <c r="I192" s="49">
        <f t="shared" si="2"/>
        <v>0</v>
      </c>
    </row>
    <row r="193" spans="1:9" ht="12.75" customHeight="1" thickBot="1" x14ac:dyDescent="0.25">
      <c r="A193" s="228"/>
      <c r="B193" s="106">
        <v>3582.85</v>
      </c>
      <c r="C193" s="85" t="s">
        <v>80</v>
      </c>
      <c r="D193" s="86"/>
      <c r="E193" s="47"/>
      <c r="F193" s="47"/>
      <c r="G193" s="47"/>
      <c r="H193" s="48"/>
      <c r="I193" s="49">
        <f t="shared" si="2"/>
        <v>0</v>
      </c>
    </row>
    <row r="194" spans="1:9" ht="12.75" customHeight="1" thickBot="1" x14ac:dyDescent="0.25">
      <c r="A194" s="228"/>
      <c r="B194" s="454">
        <f>SUM(B182:B193)</f>
        <v>31050.999999999996</v>
      </c>
      <c r="C194" s="458" t="s">
        <v>87</v>
      </c>
      <c r="D194" s="86"/>
      <c r="E194" s="47"/>
      <c r="F194" s="47"/>
      <c r="G194" s="47"/>
      <c r="H194" s="48"/>
      <c r="I194" s="49">
        <f t="shared" si="2"/>
        <v>0</v>
      </c>
    </row>
    <row r="195" spans="1:9" ht="12.75" customHeight="1" thickBot="1" x14ac:dyDescent="0.25">
      <c r="A195" s="655" t="s">
        <v>106</v>
      </c>
      <c r="B195" s="106">
        <v>1224.69</v>
      </c>
      <c r="C195" s="85" t="s">
        <v>74</v>
      </c>
      <c r="D195" s="86"/>
      <c r="E195" s="47"/>
      <c r="F195" s="47"/>
      <c r="G195" s="47"/>
      <c r="H195" s="48"/>
      <c r="I195" s="49">
        <f t="shared" si="2"/>
        <v>0</v>
      </c>
    </row>
    <row r="196" spans="1:9" ht="12.75" customHeight="1" thickBot="1" x14ac:dyDescent="0.25">
      <c r="A196" s="656"/>
      <c r="B196" s="106">
        <v>517.61</v>
      </c>
      <c r="C196" s="85" t="s">
        <v>75</v>
      </c>
      <c r="D196" s="86"/>
      <c r="E196" s="47"/>
      <c r="F196" s="47"/>
      <c r="G196" s="47"/>
      <c r="H196" s="48"/>
      <c r="I196" s="49">
        <f t="shared" si="2"/>
        <v>0</v>
      </c>
    </row>
    <row r="197" spans="1:9" ht="12.75" customHeight="1" thickBot="1" x14ac:dyDescent="0.25">
      <c r="A197" s="657"/>
      <c r="B197" s="106">
        <v>643.94000000000005</v>
      </c>
      <c r="C197" s="85" t="s">
        <v>76</v>
      </c>
      <c r="D197" s="86"/>
      <c r="E197" s="47"/>
      <c r="F197" s="47"/>
      <c r="G197" s="47"/>
      <c r="H197" s="48"/>
      <c r="I197" s="49">
        <f t="shared" si="2"/>
        <v>0</v>
      </c>
    </row>
    <row r="198" spans="1:9" ht="12.75" customHeight="1" thickBot="1" x14ac:dyDescent="0.25">
      <c r="A198" s="526"/>
      <c r="B198" s="454">
        <f>SUM(B195:B197)</f>
        <v>2386.2400000000002</v>
      </c>
      <c r="C198" s="458" t="s">
        <v>87</v>
      </c>
      <c r="D198" s="86"/>
      <c r="E198" s="47"/>
      <c r="F198" s="47"/>
      <c r="G198" s="47"/>
      <c r="H198" s="48"/>
      <c r="I198" s="49">
        <v>286.48</v>
      </c>
    </row>
    <row r="199" spans="1:9" ht="12.75" customHeight="1" thickBot="1" x14ac:dyDescent="0.25">
      <c r="A199" s="180"/>
      <c r="B199" s="197">
        <f>B194+B198</f>
        <v>33437.24</v>
      </c>
      <c r="C199" s="198"/>
      <c r="D199" s="197"/>
      <c r="E199" s="199"/>
      <c r="F199" s="198"/>
      <c r="G199" s="198"/>
      <c r="H199" s="197" t="s">
        <v>17</v>
      </c>
      <c r="I199" s="230">
        <f>SUM(I182:I198)</f>
        <v>286.48</v>
      </c>
    </row>
    <row r="200" spans="1:9" ht="64.5" thickBot="1" x14ac:dyDescent="0.25">
      <c r="A200" s="134" t="s">
        <v>145</v>
      </c>
      <c r="B200" s="117" t="s">
        <v>16</v>
      </c>
      <c r="C200" s="131" t="s">
        <v>5</v>
      </c>
      <c r="D200" s="117" t="s">
        <v>23</v>
      </c>
      <c r="E200" s="132" t="s">
        <v>18</v>
      </c>
      <c r="F200" s="117" t="s">
        <v>19</v>
      </c>
      <c r="G200" s="131" t="s">
        <v>10</v>
      </c>
      <c r="H200" s="117" t="s">
        <v>13</v>
      </c>
      <c r="I200" s="117" t="s">
        <v>12</v>
      </c>
    </row>
    <row r="201" spans="1:9" ht="12.75" customHeight="1" thickBot="1" x14ac:dyDescent="0.25">
      <c r="A201" s="227"/>
      <c r="B201" s="106">
        <v>8229.14</v>
      </c>
      <c r="C201" s="55" t="s">
        <v>66</v>
      </c>
      <c r="D201" s="86"/>
      <c r="E201" s="47"/>
      <c r="F201" s="47"/>
      <c r="G201" s="47"/>
      <c r="H201" s="48"/>
      <c r="I201" s="49"/>
    </row>
    <row r="202" spans="1:9" ht="12.75" customHeight="1" thickBot="1" x14ac:dyDescent="0.25">
      <c r="A202" s="227"/>
      <c r="B202" s="106">
        <v>8435.3022999999994</v>
      </c>
      <c r="C202" s="55" t="s">
        <v>67</v>
      </c>
      <c r="D202" s="86"/>
      <c r="E202" s="47"/>
      <c r="F202" s="47"/>
      <c r="G202" s="47"/>
      <c r="H202" s="48"/>
      <c r="I202" s="49"/>
    </row>
    <row r="203" spans="1:9" ht="12.75" customHeight="1" thickBot="1" x14ac:dyDescent="0.25">
      <c r="A203" s="227"/>
      <c r="B203" s="106">
        <v>8859.25</v>
      </c>
      <c r="C203" s="85" t="s">
        <v>70</v>
      </c>
      <c r="D203" s="86"/>
      <c r="E203" s="47"/>
      <c r="F203" s="47"/>
      <c r="G203" s="47"/>
      <c r="H203" s="48"/>
      <c r="I203" s="49"/>
    </row>
    <row r="204" spans="1:9" ht="12.75" customHeight="1" thickBot="1" x14ac:dyDescent="0.25">
      <c r="A204" s="227"/>
      <c r="B204" s="106">
        <v>8432.32</v>
      </c>
      <c r="C204" s="85" t="s">
        <v>72</v>
      </c>
      <c r="D204" s="86"/>
      <c r="E204" s="47"/>
      <c r="F204" s="47"/>
      <c r="G204" s="47"/>
      <c r="H204" s="48"/>
      <c r="I204" s="49"/>
    </row>
    <row r="205" spans="1:9" ht="12.75" customHeight="1" thickBot="1" x14ac:dyDescent="0.25">
      <c r="A205" s="227"/>
      <c r="B205" s="106">
        <v>8591.84</v>
      </c>
      <c r="C205" s="85" t="s">
        <v>73</v>
      </c>
      <c r="D205" s="86"/>
      <c r="E205" s="47"/>
      <c r="F205" s="47"/>
      <c r="G205" s="47"/>
      <c r="H205" s="48"/>
      <c r="I205" s="49"/>
    </row>
    <row r="206" spans="1:9" ht="12.75" customHeight="1" thickBot="1" x14ac:dyDescent="0.25">
      <c r="A206" s="227"/>
      <c r="B206" s="106">
        <v>9887.3700000000008</v>
      </c>
      <c r="C206" s="85" t="s">
        <v>74</v>
      </c>
      <c r="D206" s="86"/>
      <c r="E206" s="47"/>
      <c r="F206" s="47"/>
      <c r="G206" s="47"/>
      <c r="H206" s="48"/>
      <c r="I206" s="49"/>
    </row>
    <row r="207" spans="1:9" ht="12.75" customHeight="1" thickBot="1" x14ac:dyDescent="0.25">
      <c r="A207" s="227"/>
      <c r="B207" s="106">
        <v>6993.11</v>
      </c>
      <c r="C207" s="85" t="s">
        <v>75</v>
      </c>
      <c r="D207" s="86"/>
      <c r="E207" s="47"/>
      <c r="F207" s="47"/>
      <c r="G207" s="47"/>
      <c r="H207" s="48"/>
      <c r="I207" s="49"/>
    </row>
    <row r="208" spans="1:9" ht="12.75" customHeight="1" thickBot="1" x14ac:dyDescent="0.25">
      <c r="A208" s="227"/>
      <c r="B208" s="106">
        <v>8629.68</v>
      </c>
      <c r="C208" s="85" t="s">
        <v>76</v>
      </c>
      <c r="D208" s="86"/>
      <c r="E208" s="47"/>
      <c r="F208" s="47"/>
      <c r="G208" s="47"/>
      <c r="H208" s="48"/>
      <c r="I208" s="49"/>
    </row>
    <row r="209" spans="1:9" ht="12.75" customHeight="1" thickBot="1" x14ac:dyDescent="0.25">
      <c r="A209" s="227"/>
      <c r="B209" s="106">
        <v>8756.74</v>
      </c>
      <c r="C209" s="85" t="s">
        <v>77</v>
      </c>
      <c r="D209" s="86"/>
      <c r="E209" s="47"/>
      <c r="F209" s="47"/>
      <c r="G209" s="47"/>
      <c r="H209" s="48"/>
      <c r="I209" s="49"/>
    </row>
    <row r="210" spans="1:9" ht="12.75" customHeight="1" thickBot="1" x14ac:dyDescent="0.25">
      <c r="A210" s="227"/>
      <c r="B210" s="106">
        <v>9374.73</v>
      </c>
      <c r="C210" s="85" t="s">
        <v>78</v>
      </c>
      <c r="D210" s="86"/>
      <c r="E210" s="47"/>
      <c r="F210" s="47"/>
      <c r="G210" s="47"/>
      <c r="H210" s="48"/>
      <c r="I210" s="49"/>
    </row>
    <row r="211" spans="1:9" ht="12.75" customHeight="1" thickBot="1" x14ac:dyDescent="0.25">
      <c r="A211" s="227"/>
      <c r="B211" s="106">
        <v>9008.08</v>
      </c>
      <c r="C211" s="85" t="s">
        <v>79</v>
      </c>
      <c r="D211" s="86"/>
      <c r="E211" s="47"/>
      <c r="F211" s="47"/>
      <c r="G211" s="47"/>
      <c r="H211" s="48"/>
      <c r="I211" s="49"/>
    </row>
    <row r="212" spans="1:9" ht="12.75" customHeight="1" thickBot="1" x14ac:dyDescent="0.25">
      <c r="A212" s="227"/>
      <c r="B212" s="106">
        <v>9117.06</v>
      </c>
      <c r="C212" s="85" t="s">
        <v>80</v>
      </c>
      <c r="D212" s="86"/>
      <c r="E212" s="47"/>
      <c r="F212" s="47"/>
      <c r="G212" s="47"/>
      <c r="H212" s="48"/>
      <c r="I212" s="49"/>
    </row>
    <row r="213" spans="1:9" ht="12.75" customHeight="1" thickBot="1" x14ac:dyDescent="0.25">
      <c r="A213" s="227"/>
      <c r="B213" s="106"/>
      <c r="C213" s="167" t="s">
        <v>87</v>
      </c>
      <c r="D213" s="86"/>
      <c r="E213" s="47"/>
      <c r="F213" s="47"/>
      <c r="G213" s="47"/>
      <c r="H213" s="48"/>
      <c r="I213" s="49">
        <v>1616.4</v>
      </c>
    </row>
    <row r="214" spans="1:9" ht="13.5" thickBot="1" x14ac:dyDescent="0.25">
      <c r="A214" s="180"/>
      <c r="B214" s="197">
        <f>SUM(B201:B213)</f>
        <v>104314.6223</v>
      </c>
      <c r="C214" s="198"/>
      <c r="D214" s="197"/>
      <c r="E214" s="199"/>
      <c r="F214" s="198"/>
      <c r="G214" s="198"/>
      <c r="H214" s="197" t="s">
        <v>17</v>
      </c>
      <c r="I214" s="230">
        <f>SUM(I201:I213)</f>
        <v>1616.4</v>
      </c>
    </row>
    <row r="215" spans="1:9" ht="26.25" thickBot="1" x14ac:dyDescent="0.25">
      <c r="A215" s="46" t="s">
        <v>8</v>
      </c>
      <c r="B215" s="114" t="s">
        <v>16</v>
      </c>
      <c r="C215" s="114" t="s">
        <v>5</v>
      </c>
      <c r="D215" s="114" t="s">
        <v>23</v>
      </c>
      <c r="E215" s="118" t="s">
        <v>18</v>
      </c>
      <c r="F215" s="114" t="s">
        <v>19</v>
      </c>
      <c r="G215" s="114" t="s">
        <v>10</v>
      </c>
      <c r="H215" s="114" t="s">
        <v>13</v>
      </c>
      <c r="I215" s="115" t="s">
        <v>12</v>
      </c>
    </row>
    <row r="216" spans="1:9" ht="12.75" customHeight="1" x14ac:dyDescent="0.2">
      <c r="A216" s="623" t="s">
        <v>82</v>
      </c>
      <c r="B216" s="33"/>
      <c r="C216" s="33" t="s">
        <v>66</v>
      </c>
      <c r="D216" s="34"/>
      <c r="E216" s="35"/>
      <c r="F216" s="35" t="s">
        <v>83</v>
      </c>
      <c r="G216" s="35">
        <v>1119.18</v>
      </c>
      <c r="H216" s="16">
        <v>4.8099999999999996</v>
      </c>
      <c r="I216" s="157">
        <f>G216*H216</f>
        <v>5383.2557999999999</v>
      </c>
    </row>
    <row r="217" spans="1:9" ht="12.75" customHeight="1" x14ac:dyDescent="0.2">
      <c r="A217" s="623"/>
      <c r="B217" s="13"/>
      <c r="C217" s="13" t="s">
        <v>67</v>
      </c>
      <c r="D217" s="14"/>
      <c r="E217" s="15"/>
      <c r="F217" s="15" t="s">
        <v>83</v>
      </c>
      <c r="G217" s="15">
        <v>785.52</v>
      </c>
      <c r="H217" s="16">
        <v>4.8099999999999996</v>
      </c>
      <c r="I217" s="43">
        <f t="shared" ref="I217:I225" si="3">G217*H217</f>
        <v>3778.3511999999996</v>
      </c>
    </row>
    <row r="218" spans="1:9" x14ac:dyDescent="0.2">
      <c r="A218" s="623"/>
      <c r="B218" s="13"/>
      <c r="C218" s="13" t="s">
        <v>70</v>
      </c>
      <c r="D218" s="14"/>
      <c r="E218" s="15"/>
      <c r="F218" s="15" t="s">
        <v>83</v>
      </c>
      <c r="G218" s="15">
        <v>1293.05</v>
      </c>
      <c r="H218" s="16">
        <v>4.8099999999999996</v>
      </c>
      <c r="I218" s="43">
        <f t="shared" si="3"/>
        <v>6219.5704999999989</v>
      </c>
    </row>
    <row r="219" spans="1:9" ht="12.75" customHeight="1" x14ac:dyDescent="0.2">
      <c r="A219" s="623"/>
      <c r="B219" s="13"/>
      <c r="C219" s="13" t="s">
        <v>72</v>
      </c>
      <c r="D219" s="14"/>
      <c r="E219" s="15"/>
      <c r="F219" s="15" t="s">
        <v>83</v>
      </c>
      <c r="G219" s="15">
        <v>890.75</v>
      </c>
      <c r="H219" s="16">
        <v>4.8099999999999996</v>
      </c>
      <c r="I219" s="43">
        <f t="shared" si="3"/>
        <v>4284.5074999999997</v>
      </c>
    </row>
    <row r="220" spans="1:9" x14ac:dyDescent="0.2">
      <c r="A220" s="623"/>
      <c r="B220" s="13"/>
      <c r="C220" s="13" t="s">
        <v>73</v>
      </c>
      <c r="D220" s="14"/>
      <c r="E220" s="15"/>
      <c r="F220" s="15" t="s">
        <v>83</v>
      </c>
      <c r="G220" s="15">
        <v>1177.0899999999999</v>
      </c>
      <c r="H220" s="16">
        <v>4.8099999999999996</v>
      </c>
      <c r="I220" s="43">
        <f t="shared" si="3"/>
        <v>5661.8028999999988</v>
      </c>
    </row>
    <row r="221" spans="1:9" ht="12.75" customHeight="1" x14ac:dyDescent="0.2">
      <c r="A221" s="623"/>
      <c r="B221" s="13"/>
      <c r="C221" s="13" t="s">
        <v>74</v>
      </c>
      <c r="D221" s="14"/>
      <c r="E221" s="15"/>
      <c r="F221" s="15" t="s">
        <v>83</v>
      </c>
      <c r="G221" s="15">
        <v>929.96</v>
      </c>
      <c r="H221" s="16">
        <v>4.8099999999999996</v>
      </c>
      <c r="I221" s="43">
        <f t="shared" si="3"/>
        <v>4473.1075999999994</v>
      </c>
    </row>
    <row r="222" spans="1:9" ht="12.75" customHeight="1" x14ac:dyDescent="0.2">
      <c r="A222" s="623"/>
      <c r="B222" s="13"/>
      <c r="C222" s="13" t="s">
        <v>75</v>
      </c>
      <c r="D222" s="14"/>
      <c r="E222" s="15"/>
      <c r="F222" s="15" t="s">
        <v>83</v>
      </c>
      <c r="G222" s="15">
        <v>887.77</v>
      </c>
      <c r="H222" s="16">
        <v>5.04</v>
      </c>
      <c r="I222" s="43">
        <f t="shared" si="3"/>
        <v>4474.3608000000004</v>
      </c>
    </row>
    <row r="223" spans="1:9" ht="12.75" customHeight="1" x14ac:dyDescent="0.2">
      <c r="A223" s="623"/>
      <c r="B223" s="13"/>
      <c r="C223" s="13" t="s">
        <v>76</v>
      </c>
      <c r="D223" s="14"/>
      <c r="E223" s="15"/>
      <c r="F223" s="15" t="s">
        <v>83</v>
      </c>
      <c r="G223" s="15">
        <v>988.25</v>
      </c>
      <c r="H223" s="16">
        <v>5.04</v>
      </c>
      <c r="I223" s="43">
        <f t="shared" si="3"/>
        <v>4980.78</v>
      </c>
    </row>
    <row r="224" spans="1:9" ht="12.75" customHeight="1" x14ac:dyDescent="0.2">
      <c r="A224" s="623"/>
      <c r="B224" s="13"/>
      <c r="C224" s="13" t="s">
        <v>77</v>
      </c>
      <c r="D224" s="14"/>
      <c r="E224" s="15"/>
      <c r="F224" s="15" t="s">
        <v>83</v>
      </c>
      <c r="G224" s="15">
        <v>976.59</v>
      </c>
      <c r="H224" s="16">
        <v>5.04</v>
      </c>
      <c r="I224" s="43">
        <f t="shared" si="3"/>
        <v>4922.0136000000002</v>
      </c>
    </row>
    <row r="225" spans="1:255" ht="12.75" customHeight="1" x14ac:dyDescent="0.2">
      <c r="A225" s="623"/>
      <c r="B225" s="13"/>
      <c r="C225" s="13" t="s">
        <v>78</v>
      </c>
      <c r="D225" s="14"/>
      <c r="E225" s="15"/>
      <c r="F225" s="15" t="s">
        <v>83</v>
      </c>
      <c r="G225" s="15">
        <v>1050.57</v>
      </c>
      <c r="H225" s="16">
        <v>5.04</v>
      </c>
      <c r="I225" s="43">
        <f t="shared" si="3"/>
        <v>5294.8728000000001</v>
      </c>
    </row>
    <row r="226" spans="1:255" ht="12.75" customHeight="1" x14ac:dyDescent="0.2">
      <c r="A226" s="623"/>
      <c r="B226" s="13"/>
      <c r="C226" s="13" t="s">
        <v>79</v>
      </c>
      <c r="D226" s="14"/>
      <c r="E226" s="15"/>
      <c r="F226" s="15" t="s">
        <v>83</v>
      </c>
      <c r="G226" s="15">
        <v>994.33</v>
      </c>
      <c r="H226" s="16">
        <v>5.04</v>
      </c>
      <c r="I226" s="43">
        <f>G226*H226</f>
        <v>5011.4232000000002</v>
      </c>
    </row>
    <row r="227" spans="1:255" ht="12.75" customHeight="1" x14ac:dyDescent="0.2">
      <c r="A227" s="623"/>
      <c r="B227" s="13"/>
      <c r="C227" s="13" t="s">
        <v>80</v>
      </c>
      <c r="D227" s="14"/>
      <c r="E227" s="15"/>
      <c r="F227" s="15" t="s">
        <v>83</v>
      </c>
      <c r="G227" s="15">
        <v>753.45</v>
      </c>
      <c r="H227" s="16">
        <v>5.04</v>
      </c>
      <c r="I227" s="43">
        <f>G227*H227</f>
        <v>3797.3880000000004</v>
      </c>
    </row>
    <row r="228" spans="1:255" ht="12.75" customHeight="1" x14ac:dyDescent="0.2">
      <c r="A228" s="704"/>
      <c r="B228" s="13"/>
      <c r="C228" s="244" t="s">
        <v>87</v>
      </c>
      <c r="D228" s="14"/>
      <c r="E228" s="15"/>
      <c r="F228" s="15" t="s">
        <v>83</v>
      </c>
      <c r="G228" s="15">
        <f>SUM(G216:G227)</f>
        <v>11846.51</v>
      </c>
      <c r="H228" s="16"/>
      <c r="I228" s="243">
        <f>SUM(I216:I227)</f>
        <v>58281.433899999989</v>
      </c>
    </row>
    <row r="229" spans="1:255" ht="30" customHeight="1" x14ac:dyDescent="0.2">
      <c r="A229" s="652" t="s">
        <v>2272</v>
      </c>
      <c r="B229" s="71"/>
      <c r="C229" s="13" t="s">
        <v>2273</v>
      </c>
      <c r="D229" s="72"/>
      <c r="E229" s="73"/>
      <c r="F229" s="15"/>
      <c r="G229" s="327"/>
      <c r="H229" s="74"/>
      <c r="I229" s="598">
        <v>256.62</v>
      </c>
    </row>
    <row r="230" spans="1:255" ht="30.6" customHeight="1" x14ac:dyDescent="0.2">
      <c r="A230" s="653"/>
      <c r="B230" s="71"/>
      <c r="C230" s="13" t="s">
        <v>2274</v>
      </c>
      <c r="D230" s="72"/>
      <c r="E230" s="73"/>
      <c r="F230" s="15"/>
      <c r="G230" s="327"/>
      <c r="H230" s="74"/>
      <c r="I230" s="598">
        <v>267.48</v>
      </c>
    </row>
    <row r="231" spans="1:255" ht="30" customHeight="1" x14ac:dyDescent="0.2">
      <c r="A231" s="654"/>
      <c r="B231" s="412"/>
      <c r="C231" s="244" t="s">
        <v>87</v>
      </c>
      <c r="D231" s="72"/>
      <c r="E231" s="73"/>
      <c r="F231" s="15"/>
      <c r="G231" s="327"/>
      <c r="H231" s="74"/>
      <c r="I231" s="241">
        <f>SUM(I229:I230)</f>
        <v>524.1</v>
      </c>
    </row>
    <row r="232" spans="1:255" ht="27" customHeight="1" x14ac:dyDescent="0.2">
      <c r="A232" s="652" t="s">
        <v>2271</v>
      </c>
      <c r="B232" s="71"/>
      <c r="C232" s="33" t="s">
        <v>2273</v>
      </c>
      <c r="D232" s="72"/>
      <c r="E232" s="73"/>
      <c r="F232" s="15"/>
      <c r="G232" s="327"/>
      <c r="H232" s="74"/>
      <c r="I232" s="598">
        <v>1709.62</v>
      </c>
    </row>
    <row r="233" spans="1:255" ht="27.6" customHeight="1" x14ac:dyDescent="0.2">
      <c r="A233" s="653"/>
      <c r="B233" s="71"/>
      <c r="C233" s="71" t="s">
        <v>2274</v>
      </c>
      <c r="D233" s="72"/>
      <c r="E233" s="73"/>
      <c r="F233" s="15"/>
      <c r="G233" s="327"/>
      <c r="H233" s="74"/>
      <c r="I233" s="598">
        <v>1693.44</v>
      </c>
    </row>
    <row r="234" spans="1:255" ht="30" customHeight="1" x14ac:dyDescent="0.2">
      <c r="A234" s="654"/>
      <c r="B234" s="71"/>
      <c r="C234" s="412" t="s">
        <v>87</v>
      </c>
      <c r="D234" s="72"/>
      <c r="E234" s="73"/>
      <c r="F234" s="73"/>
      <c r="G234" s="327"/>
      <c r="H234" s="74"/>
      <c r="I234" s="241">
        <f>SUM(I232:I233)</f>
        <v>3403.06</v>
      </c>
    </row>
    <row r="235" spans="1:255" ht="25.5" x14ac:dyDescent="0.2">
      <c r="A235" s="221" t="s">
        <v>2270</v>
      </c>
      <c r="B235" s="13"/>
      <c r="C235" s="244" t="s">
        <v>87</v>
      </c>
      <c r="D235" s="14"/>
      <c r="E235" s="15"/>
      <c r="F235" s="15"/>
      <c r="G235" s="15"/>
      <c r="H235" s="16"/>
      <c r="I235" s="243">
        <v>142852.32</v>
      </c>
    </row>
    <row r="236" spans="1:255" ht="12.75" customHeight="1" x14ac:dyDescent="0.2">
      <c r="A236" s="221" t="s">
        <v>84</v>
      </c>
      <c r="B236" s="13"/>
      <c r="C236" s="244" t="s">
        <v>87</v>
      </c>
      <c r="D236" s="14"/>
      <c r="E236" s="15"/>
      <c r="F236" s="15"/>
      <c r="G236" s="15"/>
      <c r="H236" s="16"/>
      <c r="I236" s="243">
        <v>10604.67</v>
      </c>
    </row>
    <row r="237" spans="1:255" ht="12.75" customHeight="1" x14ac:dyDescent="0.2">
      <c r="A237" s="221" t="s">
        <v>86</v>
      </c>
      <c r="B237" s="13"/>
      <c r="C237" s="244" t="s">
        <v>87</v>
      </c>
      <c r="D237" s="14"/>
      <c r="E237" s="15"/>
      <c r="F237" s="15"/>
      <c r="G237" s="15"/>
      <c r="H237" s="16"/>
      <c r="I237" s="243">
        <v>9671.16</v>
      </c>
    </row>
    <row r="238" spans="1:255" ht="12.75" customHeight="1" x14ac:dyDescent="0.2">
      <c r="A238" s="219" t="s">
        <v>88</v>
      </c>
      <c r="B238" s="13"/>
      <c r="C238" s="244" t="s">
        <v>87</v>
      </c>
      <c r="D238" s="14"/>
      <c r="E238" s="15"/>
      <c r="F238" s="15"/>
      <c r="G238" s="15"/>
      <c r="H238" s="16"/>
      <c r="I238" s="243">
        <v>7094.68</v>
      </c>
    </row>
    <row r="239" spans="1:255" ht="12.75" customHeight="1" thickBot="1" x14ac:dyDescent="0.25">
      <c r="A239" s="219"/>
      <c r="B239" s="109"/>
      <c r="C239" s="109"/>
      <c r="D239" s="108"/>
      <c r="E239" s="110"/>
      <c r="F239" s="109"/>
      <c r="G239" s="109"/>
      <c r="H239" s="108" t="s">
        <v>17</v>
      </c>
      <c r="I239" s="232">
        <f>I228+I231+I234+I235+I236+I237+I238</f>
        <v>232431.42389999999</v>
      </c>
    </row>
    <row r="240" spans="1:255" s="45" customFormat="1" ht="83.25" customHeight="1" thickBot="1" x14ac:dyDescent="0.25">
      <c r="A240" s="117" t="s">
        <v>95</v>
      </c>
      <c r="B240" s="114" t="s">
        <v>16</v>
      </c>
      <c r="C240" s="114" t="s">
        <v>5</v>
      </c>
      <c r="D240" s="114" t="s">
        <v>23</v>
      </c>
      <c r="E240" s="118" t="s">
        <v>18</v>
      </c>
      <c r="F240" s="114" t="s">
        <v>19</v>
      </c>
      <c r="G240" s="114" t="s">
        <v>10</v>
      </c>
      <c r="H240" s="114" t="s">
        <v>13</v>
      </c>
      <c r="I240" s="115" t="s">
        <v>12</v>
      </c>
      <c r="J240" s="56"/>
      <c r="K240" s="56"/>
      <c r="L240" s="56"/>
      <c r="M240" s="56"/>
      <c r="N240" s="56"/>
      <c r="O240" s="56"/>
      <c r="P240" s="56"/>
      <c r="Q240" s="56"/>
      <c r="R240" s="56"/>
      <c r="T240" s="56"/>
      <c r="U240" s="56"/>
      <c r="V240" s="56"/>
      <c r="W240" s="56"/>
      <c r="X240" s="56"/>
      <c r="Y240" s="56"/>
      <c r="Z240" s="56"/>
      <c r="AA240" s="56"/>
      <c r="AB240" s="56"/>
      <c r="AD240" s="56"/>
      <c r="AE240" s="56"/>
      <c r="AF240" s="56"/>
      <c r="AG240" s="56"/>
      <c r="AH240" s="56"/>
      <c r="AI240" s="56"/>
      <c r="AJ240" s="56"/>
      <c r="AK240" s="56"/>
      <c r="AL240" s="56"/>
      <c r="AN240" s="56"/>
      <c r="AO240" s="56"/>
      <c r="AP240" s="56"/>
      <c r="AQ240" s="56"/>
      <c r="AR240" s="56"/>
      <c r="AS240" s="56"/>
      <c r="AT240" s="56"/>
      <c r="AU240" s="56"/>
      <c r="AV240" s="56"/>
      <c r="AX240" s="56"/>
      <c r="AY240" s="56"/>
      <c r="AZ240" s="56"/>
      <c r="BA240" s="56"/>
      <c r="BB240" s="56"/>
      <c r="BC240" s="56"/>
      <c r="BD240" s="56"/>
      <c r="BE240" s="56"/>
      <c r="BF240" s="56"/>
      <c r="BH240" s="56"/>
      <c r="BI240" s="56"/>
      <c r="BJ240" s="56"/>
      <c r="BK240" s="56"/>
      <c r="BL240" s="56"/>
      <c r="BM240" s="56"/>
      <c r="BN240" s="56"/>
      <c r="BO240" s="56"/>
      <c r="BP240" s="56"/>
      <c r="BR240" s="56"/>
      <c r="BS240" s="56"/>
      <c r="BT240" s="56"/>
      <c r="BU240" s="56"/>
      <c r="BV240" s="56"/>
      <c r="BW240" s="56"/>
      <c r="BX240" s="56"/>
      <c r="BY240" s="56"/>
      <c r="BZ240" s="56"/>
      <c r="CB240" s="56"/>
      <c r="CC240" s="56"/>
      <c r="CD240" s="56"/>
      <c r="CE240" s="56"/>
      <c r="CF240" s="56"/>
      <c r="CG240" s="56"/>
      <c r="CH240" s="56"/>
      <c r="CI240" s="56"/>
      <c r="CJ240" s="56"/>
      <c r="CL240" s="56"/>
      <c r="CM240" s="56"/>
      <c r="CN240" s="56"/>
      <c r="CO240" s="56"/>
      <c r="CP240" s="56"/>
      <c r="CQ240" s="56"/>
      <c r="CR240" s="56"/>
      <c r="CS240" s="56"/>
      <c r="CT240" s="56"/>
      <c r="CV240" s="56"/>
      <c r="CW240" s="56"/>
      <c r="CX240" s="56"/>
      <c r="CY240" s="56"/>
      <c r="CZ240" s="56"/>
      <c r="DA240" s="56"/>
      <c r="DB240" s="56"/>
      <c r="DC240" s="56"/>
      <c r="DD240" s="56"/>
      <c r="DF240" s="56"/>
      <c r="DG240" s="56"/>
      <c r="DH240" s="56"/>
      <c r="DI240" s="56"/>
      <c r="DJ240" s="56"/>
      <c r="DK240" s="56"/>
      <c r="DL240" s="56"/>
      <c r="DM240" s="56"/>
      <c r="DN240" s="56"/>
      <c r="DP240" s="56"/>
      <c r="DQ240" s="56"/>
      <c r="DR240" s="56"/>
      <c r="DS240" s="56"/>
      <c r="DT240" s="56"/>
      <c r="DU240" s="56"/>
      <c r="DV240" s="56"/>
      <c r="DW240" s="56"/>
      <c r="DX240" s="56"/>
      <c r="DZ240" s="56"/>
      <c r="EA240" s="56"/>
      <c r="EB240" s="56"/>
      <c r="EC240" s="56"/>
      <c r="ED240" s="56"/>
      <c r="EE240" s="56"/>
      <c r="EF240" s="56"/>
      <c r="EG240" s="56"/>
      <c r="EH240" s="56"/>
      <c r="EJ240" s="56"/>
      <c r="EK240" s="56"/>
      <c r="EL240" s="56"/>
      <c r="EM240" s="56"/>
      <c r="EN240" s="56"/>
      <c r="EO240" s="56"/>
      <c r="EP240" s="56"/>
      <c r="EQ240" s="56"/>
      <c r="ER240" s="56"/>
      <c r="ET240" s="56"/>
      <c r="EU240" s="56"/>
      <c r="EV240" s="56"/>
      <c r="EW240" s="56"/>
      <c r="EX240" s="56"/>
      <c r="EY240" s="56"/>
      <c r="EZ240" s="56"/>
      <c r="FA240" s="56"/>
      <c r="FB240" s="56"/>
      <c r="FD240" s="56"/>
      <c r="FE240" s="56"/>
      <c r="FF240" s="56"/>
      <c r="FG240" s="56"/>
      <c r="FH240" s="56"/>
      <c r="FI240" s="56"/>
      <c r="FJ240" s="56"/>
      <c r="FK240" s="56"/>
      <c r="FL240" s="56"/>
      <c r="FN240" s="56"/>
      <c r="FO240" s="56"/>
      <c r="FP240" s="56"/>
      <c r="FQ240" s="56"/>
      <c r="FR240" s="56"/>
      <c r="FS240" s="56"/>
      <c r="FT240" s="56"/>
      <c r="FU240" s="56"/>
      <c r="FV240" s="56"/>
      <c r="FX240" s="56"/>
      <c r="FY240" s="56"/>
      <c r="FZ240" s="56"/>
      <c r="GA240" s="56"/>
      <c r="GB240" s="56"/>
      <c r="GC240" s="56"/>
      <c r="GD240" s="56"/>
      <c r="GE240" s="56"/>
      <c r="GF240" s="56"/>
      <c r="GH240" s="56"/>
      <c r="GI240" s="56"/>
      <c r="GJ240" s="56"/>
      <c r="GK240" s="56"/>
      <c r="GL240" s="56"/>
      <c r="GM240" s="56"/>
      <c r="GN240" s="56"/>
      <c r="GO240" s="56"/>
      <c r="GP240" s="56"/>
      <c r="GR240" s="56"/>
      <c r="GS240" s="56"/>
      <c r="GT240" s="56"/>
      <c r="GU240" s="56"/>
      <c r="GV240" s="56"/>
      <c r="GW240" s="56"/>
      <c r="GX240" s="56"/>
      <c r="GY240" s="56"/>
      <c r="GZ240" s="56"/>
      <c r="HB240" s="56"/>
      <c r="HC240" s="56"/>
      <c r="HD240" s="56"/>
      <c r="HE240" s="56"/>
      <c r="HF240" s="56"/>
      <c r="HG240" s="56"/>
      <c r="HH240" s="56"/>
      <c r="HI240" s="56"/>
      <c r="HJ240" s="56"/>
      <c r="HL240" s="56"/>
      <c r="HM240" s="56"/>
      <c r="HN240" s="56"/>
      <c r="HO240" s="56"/>
      <c r="HP240" s="56"/>
      <c r="HQ240" s="56"/>
      <c r="HR240" s="56"/>
      <c r="HS240" s="56"/>
      <c r="HT240" s="56"/>
      <c r="HV240" s="56"/>
      <c r="HW240" s="56"/>
      <c r="HX240" s="56"/>
      <c r="HY240" s="56"/>
      <c r="HZ240" s="56"/>
      <c r="IA240" s="56"/>
      <c r="IB240" s="56"/>
      <c r="IC240" s="56"/>
      <c r="ID240" s="56"/>
      <c r="IF240" s="56"/>
      <c r="IG240" s="56"/>
      <c r="IH240" s="56"/>
      <c r="II240" s="56"/>
      <c r="IJ240" s="56"/>
      <c r="IK240" s="56"/>
      <c r="IL240" s="56"/>
      <c r="IM240" s="56"/>
      <c r="IN240" s="56"/>
      <c r="IP240" s="56"/>
      <c r="IQ240" s="56"/>
      <c r="IR240" s="56"/>
      <c r="IS240" s="56"/>
      <c r="IT240" s="56"/>
      <c r="IU240" s="56"/>
    </row>
    <row r="241" spans="1:255" ht="12.75" customHeight="1" thickBot="1" x14ac:dyDescent="0.25">
      <c r="A241" s="227"/>
      <c r="B241" s="104">
        <v>3451.58</v>
      </c>
      <c r="C241" s="58" t="s">
        <v>66</v>
      </c>
      <c r="D241" s="64"/>
      <c r="E241" s="59"/>
      <c r="F241" s="59"/>
      <c r="G241" s="59"/>
      <c r="H241" s="60"/>
      <c r="I241" s="61"/>
      <c r="J241" s="56"/>
      <c r="K241" s="56"/>
      <c r="L241" s="56"/>
      <c r="M241" s="56"/>
      <c r="N241" s="56"/>
      <c r="O241" s="56"/>
      <c r="P241" s="56"/>
      <c r="Q241" s="56"/>
      <c r="R241" s="56"/>
      <c r="T241" s="56"/>
      <c r="U241" s="56"/>
      <c r="V241" s="56"/>
      <c r="W241" s="56"/>
      <c r="X241" s="56"/>
      <c r="Y241" s="56"/>
      <c r="Z241" s="56"/>
      <c r="AA241" s="56"/>
      <c r="AB241" s="56"/>
      <c r="AD241" s="56"/>
      <c r="AE241" s="56"/>
      <c r="AF241" s="56"/>
      <c r="AG241" s="56"/>
      <c r="AH241" s="56"/>
      <c r="AI241" s="56"/>
      <c r="AJ241" s="56"/>
      <c r="AK241" s="56"/>
      <c r="AL241" s="56"/>
      <c r="AN241" s="56"/>
      <c r="AO241" s="56"/>
      <c r="AP241" s="56"/>
      <c r="AQ241" s="56"/>
      <c r="AR241" s="56"/>
      <c r="AS241" s="56"/>
      <c r="AT241" s="56"/>
      <c r="AU241" s="56"/>
      <c r="AV241" s="56"/>
      <c r="AX241" s="56"/>
      <c r="AY241" s="56"/>
      <c r="AZ241" s="56"/>
      <c r="BA241" s="56"/>
      <c r="BB241" s="56"/>
      <c r="BC241" s="56"/>
      <c r="BD241" s="56"/>
      <c r="BE241" s="56"/>
      <c r="BF241" s="56"/>
      <c r="BH241" s="56"/>
      <c r="BI241" s="56"/>
      <c r="BJ241" s="56"/>
      <c r="BK241" s="56"/>
      <c r="BL241" s="56"/>
      <c r="BM241" s="56"/>
      <c r="BN241" s="56"/>
      <c r="BO241" s="56"/>
      <c r="BP241" s="56"/>
      <c r="BR241" s="56"/>
      <c r="BS241" s="56"/>
      <c r="BT241" s="56"/>
      <c r="BU241" s="56"/>
      <c r="BV241" s="56"/>
      <c r="BW241" s="56"/>
      <c r="BX241" s="56"/>
      <c r="BY241" s="56"/>
      <c r="BZ241" s="56"/>
      <c r="CB241" s="56"/>
      <c r="CC241" s="56"/>
      <c r="CD241" s="56"/>
      <c r="CE241" s="56"/>
      <c r="CF241" s="56"/>
      <c r="CG241" s="56"/>
      <c r="CH241" s="56"/>
      <c r="CI241" s="56"/>
      <c r="CJ241" s="56"/>
      <c r="CL241" s="56"/>
      <c r="CM241" s="56"/>
      <c r="CN241" s="56"/>
      <c r="CO241" s="56"/>
      <c r="CP241" s="56"/>
      <c r="CQ241" s="56"/>
      <c r="CR241" s="56"/>
      <c r="CS241" s="56"/>
      <c r="CT241" s="56"/>
      <c r="CV241" s="56"/>
      <c r="CW241" s="56"/>
      <c r="CX241" s="56"/>
      <c r="CY241" s="56"/>
      <c r="CZ241" s="56"/>
      <c r="DA241" s="56"/>
      <c r="DB241" s="56"/>
      <c r="DC241" s="56"/>
      <c r="DD241" s="56"/>
      <c r="DF241" s="56"/>
      <c r="DG241" s="56"/>
      <c r="DH241" s="56"/>
      <c r="DI241" s="56"/>
      <c r="DJ241" s="56"/>
      <c r="DK241" s="56"/>
      <c r="DL241" s="56"/>
      <c r="DM241" s="56"/>
      <c r="DN241" s="56"/>
      <c r="DP241" s="56"/>
      <c r="DQ241" s="56"/>
      <c r="DR241" s="56"/>
      <c r="DS241" s="56"/>
      <c r="DT241" s="56"/>
      <c r="DU241" s="56"/>
      <c r="DV241" s="56"/>
      <c r="DW241" s="56"/>
      <c r="DX241" s="56"/>
      <c r="DZ241" s="56"/>
      <c r="EA241" s="56"/>
      <c r="EB241" s="56"/>
      <c r="EC241" s="56"/>
      <c r="ED241" s="56"/>
      <c r="EE241" s="56"/>
      <c r="EF241" s="56"/>
      <c r="EG241" s="56"/>
      <c r="EH241" s="56"/>
      <c r="EJ241" s="56"/>
      <c r="EK241" s="56"/>
      <c r="EL241" s="56"/>
      <c r="EM241" s="56"/>
      <c r="EN241" s="56"/>
      <c r="EO241" s="56"/>
      <c r="EP241" s="56"/>
      <c r="EQ241" s="56"/>
      <c r="ER241" s="56"/>
      <c r="ET241" s="56"/>
      <c r="EU241" s="56"/>
      <c r="EV241" s="56"/>
      <c r="EW241" s="56"/>
      <c r="EX241" s="56"/>
      <c r="EY241" s="56"/>
      <c r="EZ241" s="56"/>
      <c r="FA241" s="56"/>
      <c r="FB241" s="56"/>
      <c r="FD241" s="56"/>
      <c r="FE241" s="56"/>
      <c r="FF241" s="56"/>
      <c r="FG241" s="56"/>
      <c r="FH241" s="56"/>
      <c r="FI241" s="56"/>
      <c r="FJ241" s="56"/>
      <c r="FK241" s="56"/>
      <c r="FL241" s="56"/>
      <c r="FN241" s="56"/>
      <c r="FO241" s="56"/>
      <c r="FP241" s="56"/>
      <c r="FQ241" s="56"/>
      <c r="FR241" s="56"/>
      <c r="FS241" s="56"/>
      <c r="FT241" s="56"/>
      <c r="FU241" s="56"/>
      <c r="FV241" s="56"/>
      <c r="FX241" s="56"/>
      <c r="FY241" s="56"/>
      <c r="FZ241" s="56"/>
      <c r="GA241" s="56"/>
      <c r="GB241" s="56"/>
      <c r="GC241" s="56"/>
      <c r="GD241" s="56"/>
      <c r="GE241" s="56"/>
      <c r="GF241" s="56"/>
      <c r="GH241" s="56"/>
      <c r="GI241" s="56"/>
      <c r="GJ241" s="56"/>
      <c r="GK241" s="56"/>
      <c r="GL241" s="56"/>
      <c r="GM241" s="56"/>
      <c r="GN241" s="56"/>
      <c r="GO241" s="56"/>
      <c r="GP241" s="56"/>
      <c r="GR241" s="56"/>
      <c r="GS241" s="56"/>
      <c r="GT241" s="56"/>
      <c r="GU241" s="56"/>
      <c r="GV241" s="56"/>
      <c r="GW241" s="56"/>
      <c r="GX241" s="56"/>
      <c r="GY241" s="56"/>
      <c r="GZ241" s="56"/>
      <c r="HB241" s="56"/>
      <c r="HC241" s="56"/>
      <c r="HD241" s="56"/>
      <c r="HE241" s="56"/>
      <c r="HF241" s="56"/>
      <c r="HG241" s="56"/>
      <c r="HH241" s="56"/>
      <c r="HI241" s="56"/>
      <c r="HJ241" s="56"/>
      <c r="HL241" s="56"/>
      <c r="HM241" s="56"/>
      <c r="HN241" s="56"/>
      <c r="HO241" s="56"/>
      <c r="HP241" s="56"/>
      <c r="HQ241" s="56"/>
      <c r="HR241" s="56"/>
      <c r="HS241" s="56"/>
      <c r="HT241" s="56"/>
      <c r="HV241" s="56"/>
      <c r="HW241" s="56"/>
      <c r="HX241" s="56"/>
      <c r="HY241" s="56"/>
      <c r="HZ241" s="56"/>
      <c r="IA241" s="56"/>
      <c r="IB241" s="56"/>
      <c r="IC241" s="56"/>
      <c r="ID241" s="56"/>
      <c r="IF241" s="56"/>
      <c r="IG241" s="56"/>
      <c r="IH241" s="56"/>
      <c r="II241" s="56"/>
      <c r="IJ241" s="56"/>
      <c r="IK241" s="56"/>
      <c r="IL241" s="56"/>
      <c r="IM241" s="56"/>
      <c r="IN241" s="56"/>
      <c r="IP241" s="56"/>
      <c r="IQ241" s="56"/>
      <c r="IR241" s="56"/>
      <c r="IS241" s="56"/>
      <c r="IT241" s="56"/>
      <c r="IU241" s="56"/>
    </row>
    <row r="242" spans="1:255" ht="12.75" customHeight="1" thickBot="1" x14ac:dyDescent="0.25">
      <c r="A242" s="227"/>
      <c r="B242" s="105">
        <v>4191.82</v>
      </c>
      <c r="C242" s="92" t="s">
        <v>67</v>
      </c>
      <c r="D242" s="93"/>
      <c r="E242" s="94"/>
      <c r="F242" s="94"/>
      <c r="G242" s="94"/>
      <c r="H242" s="95"/>
      <c r="I242" s="96"/>
      <c r="J242" s="56"/>
      <c r="K242" s="56"/>
      <c r="L242" s="56"/>
      <c r="M242" s="56"/>
      <c r="N242" s="56"/>
      <c r="O242" s="56"/>
      <c r="P242" s="56"/>
      <c r="Q242" s="56"/>
      <c r="R242" s="56"/>
      <c r="T242" s="56"/>
      <c r="U242" s="56"/>
      <c r="V242" s="56"/>
      <c r="W242" s="56"/>
      <c r="X242" s="56"/>
      <c r="Y242" s="56"/>
      <c r="Z242" s="56"/>
      <c r="AA242" s="56"/>
      <c r="AB242" s="56"/>
      <c r="AD242" s="56"/>
      <c r="AE242" s="56"/>
      <c r="AF242" s="56"/>
      <c r="AG242" s="56"/>
      <c r="AH242" s="56"/>
      <c r="AI242" s="56"/>
      <c r="AJ242" s="56"/>
      <c r="AK242" s="56"/>
      <c r="AL242" s="56"/>
      <c r="AN242" s="56"/>
      <c r="AO242" s="56"/>
      <c r="AP242" s="56"/>
      <c r="AQ242" s="56"/>
      <c r="AR242" s="56"/>
      <c r="AS242" s="56"/>
      <c r="AT242" s="56"/>
      <c r="AU242" s="56"/>
      <c r="AV242" s="56"/>
      <c r="AX242" s="56"/>
      <c r="AY242" s="56"/>
      <c r="AZ242" s="56"/>
      <c r="BA242" s="56"/>
      <c r="BB242" s="56"/>
      <c r="BC242" s="56"/>
      <c r="BD242" s="56"/>
      <c r="BE242" s="56"/>
      <c r="BF242" s="56"/>
      <c r="BH242" s="56"/>
      <c r="BI242" s="56"/>
      <c r="BJ242" s="56"/>
      <c r="BK242" s="56"/>
      <c r="BL242" s="56"/>
      <c r="BM242" s="56"/>
      <c r="BN242" s="56"/>
      <c r="BO242" s="56"/>
      <c r="BP242" s="56"/>
      <c r="BR242" s="56"/>
      <c r="BS242" s="56"/>
      <c r="BT242" s="56"/>
      <c r="BU242" s="56"/>
      <c r="BV242" s="56"/>
      <c r="BW242" s="56"/>
      <c r="BX242" s="56"/>
      <c r="BY242" s="56"/>
      <c r="BZ242" s="56"/>
      <c r="CB242" s="56"/>
      <c r="CC242" s="56"/>
      <c r="CD242" s="56"/>
      <c r="CE242" s="56"/>
      <c r="CF242" s="56"/>
      <c r="CG242" s="56"/>
      <c r="CH242" s="56"/>
      <c r="CI242" s="56"/>
      <c r="CJ242" s="56"/>
      <c r="CL242" s="56"/>
      <c r="CM242" s="56"/>
      <c r="CN242" s="56"/>
      <c r="CO242" s="56"/>
      <c r="CP242" s="56"/>
      <c r="CQ242" s="56"/>
      <c r="CR242" s="56"/>
      <c r="CS242" s="56"/>
      <c r="CT242" s="56"/>
      <c r="CV242" s="56"/>
      <c r="CW242" s="56"/>
      <c r="CX242" s="56"/>
      <c r="CY242" s="56"/>
      <c r="CZ242" s="56"/>
      <c r="DA242" s="56"/>
      <c r="DB242" s="56"/>
      <c r="DC242" s="56"/>
      <c r="DD242" s="56"/>
      <c r="DF242" s="56"/>
      <c r="DG242" s="56"/>
      <c r="DH242" s="56"/>
      <c r="DI242" s="56"/>
      <c r="DJ242" s="56"/>
      <c r="DK242" s="56"/>
      <c r="DL242" s="56"/>
      <c r="DM242" s="56"/>
      <c r="DN242" s="56"/>
      <c r="DP242" s="56"/>
      <c r="DQ242" s="56"/>
      <c r="DR242" s="56"/>
      <c r="DS242" s="56"/>
      <c r="DT242" s="56"/>
      <c r="DU242" s="56"/>
      <c r="DV242" s="56"/>
      <c r="DW242" s="56"/>
      <c r="DX242" s="56"/>
      <c r="DZ242" s="56"/>
      <c r="EA242" s="56"/>
      <c r="EB242" s="56"/>
      <c r="EC242" s="56"/>
      <c r="ED242" s="56"/>
      <c r="EE242" s="56"/>
      <c r="EF242" s="56"/>
      <c r="EG242" s="56"/>
      <c r="EH242" s="56"/>
      <c r="EJ242" s="56"/>
      <c r="EK242" s="56"/>
      <c r="EL242" s="56"/>
      <c r="EM242" s="56"/>
      <c r="EN242" s="56"/>
      <c r="EO242" s="56"/>
      <c r="EP242" s="56"/>
      <c r="EQ242" s="56"/>
      <c r="ER242" s="56"/>
      <c r="ET242" s="56"/>
      <c r="EU242" s="56"/>
      <c r="EV242" s="56"/>
      <c r="EW242" s="56"/>
      <c r="EX242" s="56"/>
      <c r="EY242" s="56"/>
      <c r="EZ242" s="56"/>
      <c r="FA242" s="56"/>
      <c r="FB242" s="56"/>
      <c r="FD242" s="56"/>
      <c r="FE242" s="56"/>
      <c r="FF242" s="56"/>
      <c r="FG242" s="56"/>
      <c r="FH242" s="56"/>
      <c r="FI242" s="56"/>
      <c r="FJ242" s="56"/>
      <c r="FK242" s="56"/>
      <c r="FL242" s="56"/>
      <c r="FN242" s="56"/>
      <c r="FO242" s="56"/>
      <c r="FP242" s="56"/>
      <c r="FQ242" s="56"/>
      <c r="FR242" s="56"/>
      <c r="FS242" s="56"/>
      <c r="FT242" s="56"/>
      <c r="FU242" s="56"/>
      <c r="FV242" s="56"/>
      <c r="FX242" s="56"/>
      <c r="FY242" s="56"/>
      <c r="FZ242" s="56"/>
      <c r="GA242" s="56"/>
      <c r="GB242" s="56"/>
      <c r="GC242" s="56"/>
      <c r="GD242" s="56"/>
      <c r="GE242" s="56"/>
      <c r="GF242" s="56"/>
      <c r="GH242" s="56"/>
      <c r="GI242" s="56"/>
      <c r="GJ242" s="56"/>
      <c r="GK242" s="56"/>
      <c r="GL242" s="56"/>
      <c r="GM242" s="56"/>
      <c r="GN242" s="56"/>
      <c r="GO242" s="56"/>
      <c r="GP242" s="56"/>
      <c r="GR242" s="56"/>
      <c r="GS242" s="56"/>
      <c r="GT242" s="56"/>
      <c r="GU242" s="56"/>
      <c r="GV242" s="56"/>
      <c r="GW242" s="56"/>
      <c r="GX242" s="56"/>
      <c r="GY242" s="56"/>
      <c r="GZ242" s="56"/>
      <c r="HB242" s="56"/>
      <c r="HC242" s="56"/>
      <c r="HD242" s="56"/>
      <c r="HE242" s="56"/>
      <c r="HF242" s="56"/>
      <c r="HG242" s="56"/>
      <c r="HH242" s="56"/>
      <c r="HI242" s="56"/>
      <c r="HJ242" s="56"/>
      <c r="HL242" s="56"/>
      <c r="HM242" s="56"/>
      <c r="HN242" s="56"/>
      <c r="HO242" s="56"/>
      <c r="HP242" s="56"/>
      <c r="HQ242" s="56"/>
      <c r="HR242" s="56"/>
      <c r="HS242" s="56"/>
      <c r="HT242" s="56"/>
      <c r="HV242" s="56"/>
      <c r="HW242" s="56"/>
      <c r="HX242" s="56"/>
      <c r="HY242" s="56"/>
      <c r="HZ242" s="56"/>
      <c r="IA242" s="56"/>
      <c r="IB242" s="56"/>
      <c r="IC242" s="56"/>
      <c r="ID242" s="56"/>
      <c r="IF242" s="56"/>
      <c r="IG242" s="56"/>
      <c r="IH242" s="56"/>
      <c r="II242" s="56"/>
      <c r="IJ242" s="56"/>
      <c r="IK242" s="56"/>
      <c r="IL242" s="56"/>
      <c r="IM242" s="56"/>
      <c r="IN242" s="56"/>
      <c r="IP242" s="56"/>
      <c r="IQ242" s="56"/>
      <c r="IR242" s="56"/>
      <c r="IS242" s="56"/>
      <c r="IT242" s="56"/>
      <c r="IU242" s="56"/>
    </row>
    <row r="243" spans="1:255" ht="12.75" customHeight="1" thickBot="1" x14ac:dyDescent="0.25">
      <c r="A243" s="227"/>
      <c r="B243" s="106">
        <v>3491.28</v>
      </c>
      <c r="C243" s="85" t="s">
        <v>70</v>
      </c>
      <c r="D243" s="86"/>
      <c r="E243" s="47"/>
      <c r="F243" s="47"/>
      <c r="G243" s="47"/>
      <c r="H243" s="48"/>
      <c r="I243" s="49"/>
      <c r="J243" s="56"/>
      <c r="K243" s="56"/>
      <c r="L243" s="56"/>
      <c r="M243" s="56"/>
      <c r="N243" s="56"/>
      <c r="O243" s="56"/>
      <c r="P243" s="56"/>
      <c r="Q243" s="56"/>
      <c r="R243" s="56"/>
      <c r="T243" s="56"/>
      <c r="U243" s="56"/>
      <c r="V243" s="56"/>
      <c r="W243" s="56"/>
      <c r="X243" s="56"/>
      <c r="Y243" s="56"/>
      <c r="Z243" s="56"/>
      <c r="AA243" s="56"/>
      <c r="AB243" s="56"/>
      <c r="AD243" s="56"/>
      <c r="AE243" s="56"/>
      <c r="AF243" s="56"/>
      <c r="AG243" s="56"/>
      <c r="AH243" s="56"/>
      <c r="AI243" s="56"/>
      <c r="AJ243" s="56"/>
      <c r="AK243" s="56"/>
      <c r="AL243" s="56"/>
      <c r="AN243" s="56"/>
      <c r="AO243" s="56"/>
      <c r="AP243" s="56"/>
      <c r="AQ243" s="56"/>
      <c r="AR243" s="56"/>
      <c r="AS243" s="56"/>
      <c r="AT243" s="56"/>
      <c r="AU243" s="56"/>
      <c r="AV243" s="56"/>
      <c r="AX243" s="56"/>
      <c r="AY243" s="56"/>
      <c r="AZ243" s="56"/>
      <c r="BA243" s="56"/>
      <c r="BB243" s="56"/>
      <c r="BC243" s="56"/>
      <c r="BD243" s="56"/>
      <c r="BE243" s="56"/>
      <c r="BF243" s="56"/>
      <c r="BH243" s="56"/>
      <c r="BI243" s="56"/>
      <c r="BJ243" s="56"/>
      <c r="BK243" s="56"/>
      <c r="BL243" s="56"/>
      <c r="BM243" s="56"/>
      <c r="BN243" s="56"/>
      <c r="BO243" s="56"/>
      <c r="BP243" s="56"/>
      <c r="BR243" s="56"/>
      <c r="BS243" s="56"/>
      <c r="BT243" s="56"/>
      <c r="BU243" s="56"/>
      <c r="BV243" s="56"/>
      <c r="BW243" s="56"/>
      <c r="BX243" s="56"/>
      <c r="BY243" s="56"/>
      <c r="BZ243" s="56"/>
      <c r="CB243" s="56"/>
      <c r="CC243" s="56"/>
      <c r="CD243" s="56"/>
      <c r="CE243" s="56"/>
      <c r="CF243" s="56"/>
      <c r="CG243" s="56"/>
      <c r="CH243" s="56"/>
      <c r="CI243" s="56"/>
      <c r="CJ243" s="56"/>
      <c r="CL243" s="56"/>
      <c r="CM243" s="56"/>
      <c r="CN243" s="56"/>
      <c r="CO243" s="56"/>
      <c r="CP243" s="56"/>
      <c r="CQ243" s="56"/>
      <c r="CR243" s="56"/>
      <c r="CS243" s="56"/>
      <c r="CT243" s="56"/>
      <c r="CV243" s="56"/>
      <c r="CW243" s="56"/>
      <c r="CX243" s="56"/>
      <c r="CY243" s="56"/>
      <c r="CZ243" s="56"/>
      <c r="DA243" s="56"/>
      <c r="DB243" s="56"/>
      <c r="DC243" s="56"/>
      <c r="DD243" s="56"/>
      <c r="DF243" s="56"/>
      <c r="DG243" s="56"/>
      <c r="DH243" s="56"/>
      <c r="DI243" s="56"/>
      <c r="DJ243" s="56"/>
      <c r="DK243" s="56"/>
      <c r="DL243" s="56"/>
      <c r="DM243" s="56"/>
      <c r="DN243" s="56"/>
      <c r="DP243" s="56"/>
      <c r="DQ243" s="56"/>
      <c r="DR243" s="56"/>
      <c r="DS243" s="56"/>
      <c r="DT243" s="56"/>
      <c r="DU243" s="56"/>
      <c r="DV243" s="56"/>
      <c r="DW243" s="56"/>
      <c r="DX243" s="56"/>
      <c r="DZ243" s="56"/>
      <c r="EA243" s="56"/>
      <c r="EB243" s="56"/>
      <c r="EC243" s="56"/>
      <c r="ED243" s="56"/>
      <c r="EE243" s="56"/>
      <c r="EF243" s="56"/>
      <c r="EG243" s="56"/>
      <c r="EH243" s="56"/>
      <c r="EJ243" s="56"/>
      <c r="EK243" s="56"/>
      <c r="EL243" s="56"/>
      <c r="EM243" s="56"/>
      <c r="EN243" s="56"/>
      <c r="EO243" s="56"/>
      <c r="EP243" s="56"/>
      <c r="EQ243" s="56"/>
      <c r="ER243" s="56"/>
      <c r="ET243" s="56"/>
      <c r="EU243" s="56"/>
      <c r="EV243" s="56"/>
      <c r="EW243" s="56"/>
      <c r="EX243" s="56"/>
      <c r="EY243" s="56"/>
      <c r="EZ243" s="56"/>
      <c r="FA243" s="56"/>
      <c r="FB243" s="56"/>
      <c r="FD243" s="56"/>
      <c r="FE243" s="56"/>
      <c r="FF243" s="56"/>
      <c r="FG243" s="56"/>
      <c r="FH243" s="56"/>
      <c r="FI243" s="56"/>
      <c r="FJ243" s="56"/>
      <c r="FK243" s="56"/>
      <c r="FL243" s="56"/>
      <c r="FN243" s="56"/>
      <c r="FO243" s="56"/>
      <c r="FP243" s="56"/>
      <c r="FQ243" s="56"/>
      <c r="FR243" s="56"/>
      <c r="FS243" s="56"/>
      <c r="FT243" s="56"/>
      <c r="FU243" s="56"/>
      <c r="FV243" s="56"/>
      <c r="FX243" s="56"/>
      <c r="FY243" s="56"/>
      <c r="FZ243" s="56"/>
      <c r="GA243" s="56"/>
      <c r="GB243" s="56"/>
      <c r="GC243" s="56"/>
      <c r="GD243" s="56"/>
      <c r="GE243" s="56"/>
      <c r="GF243" s="56"/>
      <c r="GH243" s="56"/>
      <c r="GI243" s="56"/>
      <c r="GJ243" s="56"/>
      <c r="GK243" s="56"/>
      <c r="GL243" s="56"/>
      <c r="GM243" s="56"/>
      <c r="GN243" s="56"/>
      <c r="GO243" s="56"/>
      <c r="GP243" s="56"/>
      <c r="GR243" s="56"/>
      <c r="GS243" s="56"/>
      <c r="GT243" s="56"/>
      <c r="GU243" s="56"/>
      <c r="GV243" s="56"/>
      <c r="GW243" s="56"/>
      <c r="GX243" s="56"/>
      <c r="GY243" s="56"/>
      <c r="GZ243" s="56"/>
      <c r="HB243" s="56"/>
      <c r="HC243" s="56"/>
      <c r="HD243" s="56"/>
      <c r="HE243" s="56"/>
      <c r="HF243" s="56"/>
      <c r="HG243" s="56"/>
      <c r="HH243" s="56"/>
      <c r="HI243" s="56"/>
      <c r="HJ243" s="56"/>
      <c r="HL243" s="56"/>
      <c r="HM243" s="56"/>
      <c r="HN243" s="56"/>
      <c r="HO243" s="56"/>
      <c r="HP243" s="56"/>
      <c r="HQ243" s="56"/>
      <c r="HR243" s="56"/>
      <c r="HS243" s="56"/>
      <c r="HT243" s="56"/>
      <c r="HV243" s="56"/>
      <c r="HW243" s="56"/>
      <c r="HX243" s="56"/>
      <c r="HY243" s="56"/>
      <c r="HZ243" s="56"/>
      <c r="IA243" s="56"/>
      <c r="IB243" s="56"/>
      <c r="IC243" s="56"/>
      <c r="ID243" s="56"/>
      <c r="IF243" s="56"/>
      <c r="IG243" s="56"/>
      <c r="IH243" s="56"/>
      <c r="II243" s="56"/>
      <c r="IJ243" s="56"/>
      <c r="IK243" s="56"/>
      <c r="IL243" s="56"/>
      <c r="IM243" s="56"/>
      <c r="IN243" s="56"/>
      <c r="IP243" s="56"/>
      <c r="IQ243" s="56"/>
      <c r="IR243" s="56"/>
      <c r="IS243" s="56"/>
      <c r="IT243" s="56"/>
      <c r="IU243" s="56"/>
    </row>
    <row r="244" spans="1:255" ht="12.75" customHeight="1" thickBot="1" x14ac:dyDescent="0.25">
      <c r="A244" s="227"/>
      <c r="B244" s="106">
        <v>3721.45</v>
      </c>
      <c r="C244" s="85" t="s">
        <v>72</v>
      </c>
      <c r="D244" s="86"/>
      <c r="E244" s="47"/>
      <c r="F244" s="47"/>
      <c r="G244" s="47"/>
      <c r="H244" s="48"/>
      <c r="I244" s="49"/>
      <c r="J244" s="56"/>
      <c r="K244" s="56"/>
      <c r="L244" s="56"/>
      <c r="M244" s="56"/>
      <c r="N244" s="56"/>
      <c r="O244" s="56"/>
      <c r="P244" s="56"/>
      <c r="Q244" s="56"/>
      <c r="R244" s="56"/>
      <c r="T244" s="56"/>
      <c r="U244" s="56"/>
      <c r="V244" s="56"/>
      <c r="W244" s="56"/>
      <c r="X244" s="56"/>
      <c r="Y244" s="56"/>
      <c r="Z244" s="56"/>
      <c r="AA244" s="56"/>
      <c r="AB244" s="56"/>
      <c r="AD244" s="56"/>
      <c r="AE244" s="56"/>
      <c r="AF244" s="56"/>
      <c r="AG244" s="56"/>
      <c r="AH244" s="56"/>
      <c r="AI244" s="56"/>
      <c r="AJ244" s="56"/>
      <c r="AK244" s="56"/>
      <c r="AL244" s="56"/>
      <c r="AN244" s="56"/>
      <c r="AO244" s="56"/>
      <c r="AP244" s="56"/>
      <c r="AQ244" s="56"/>
      <c r="AR244" s="56"/>
      <c r="AS244" s="56"/>
      <c r="AT244" s="56"/>
      <c r="AU244" s="56"/>
      <c r="AV244" s="56"/>
      <c r="AX244" s="56"/>
      <c r="AY244" s="56"/>
      <c r="AZ244" s="56"/>
      <c r="BA244" s="56"/>
      <c r="BB244" s="56"/>
      <c r="BC244" s="56"/>
      <c r="BD244" s="56"/>
      <c r="BE244" s="56"/>
      <c r="BF244" s="56"/>
      <c r="BH244" s="56"/>
      <c r="BI244" s="56"/>
      <c r="BJ244" s="56"/>
      <c r="BK244" s="56"/>
      <c r="BL244" s="56"/>
      <c r="BM244" s="56"/>
      <c r="BN244" s="56"/>
      <c r="BO244" s="56"/>
      <c r="BP244" s="56"/>
      <c r="BR244" s="56"/>
      <c r="BS244" s="56"/>
      <c r="BT244" s="56"/>
      <c r="BU244" s="56"/>
      <c r="BV244" s="56"/>
      <c r="BW244" s="56"/>
      <c r="BX244" s="56"/>
      <c r="BY244" s="56"/>
      <c r="BZ244" s="56"/>
      <c r="CB244" s="56"/>
      <c r="CC244" s="56"/>
      <c r="CD244" s="56"/>
      <c r="CE244" s="56"/>
      <c r="CF244" s="56"/>
      <c r="CG244" s="56"/>
      <c r="CH244" s="56"/>
      <c r="CI244" s="56"/>
      <c r="CJ244" s="56"/>
      <c r="CL244" s="56"/>
      <c r="CM244" s="56"/>
      <c r="CN244" s="56"/>
      <c r="CO244" s="56"/>
      <c r="CP244" s="56"/>
      <c r="CQ244" s="56"/>
      <c r="CR244" s="56"/>
      <c r="CS244" s="56"/>
      <c r="CT244" s="56"/>
      <c r="CV244" s="56"/>
      <c r="CW244" s="56"/>
      <c r="CX244" s="56"/>
      <c r="CY244" s="56"/>
      <c r="CZ244" s="56"/>
      <c r="DA244" s="56"/>
      <c r="DB244" s="56"/>
      <c r="DC244" s="56"/>
      <c r="DD244" s="56"/>
      <c r="DF244" s="56"/>
      <c r="DG244" s="56"/>
      <c r="DH244" s="56"/>
      <c r="DI244" s="56"/>
      <c r="DJ244" s="56"/>
      <c r="DK244" s="56"/>
      <c r="DL244" s="56"/>
      <c r="DM244" s="56"/>
      <c r="DN244" s="56"/>
      <c r="DP244" s="56"/>
      <c r="DQ244" s="56"/>
      <c r="DR244" s="56"/>
      <c r="DS244" s="56"/>
      <c r="DT244" s="56"/>
      <c r="DU244" s="56"/>
      <c r="DV244" s="56"/>
      <c r="DW244" s="56"/>
      <c r="DX244" s="56"/>
      <c r="DZ244" s="56"/>
      <c r="EA244" s="56"/>
      <c r="EB244" s="56"/>
      <c r="EC244" s="56"/>
      <c r="ED244" s="56"/>
      <c r="EE244" s="56"/>
      <c r="EF244" s="56"/>
      <c r="EG244" s="56"/>
      <c r="EH244" s="56"/>
      <c r="EJ244" s="56"/>
      <c r="EK244" s="56"/>
      <c r="EL244" s="56"/>
      <c r="EM244" s="56"/>
      <c r="EN244" s="56"/>
      <c r="EO244" s="56"/>
      <c r="EP244" s="56"/>
      <c r="EQ244" s="56"/>
      <c r="ER244" s="56"/>
      <c r="ET244" s="56"/>
      <c r="EU244" s="56"/>
      <c r="EV244" s="56"/>
      <c r="EW244" s="56"/>
      <c r="EX244" s="56"/>
      <c r="EY244" s="56"/>
      <c r="EZ244" s="56"/>
      <c r="FA244" s="56"/>
      <c r="FB244" s="56"/>
      <c r="FD244" s="56"/>
      <c r="FE244" s="56"/>
      <c r="FF244" s="56"/>
      <c r="FG244" s="56"/>
      <c r="FH244" s="56"/>
      <c r="FI244" s="56"/>
      <c r="FJ244" s="56"/>
      <c r="FK244" s="56"/>
      <c r="FL244" s="56"/>
      <c r="FN244" s="56"/>
      <c r="FO244" s="56"/>
      <c r="FP244" s="56"/>
      <c r="FQ244" s="56"/>
      <c r="FR244" s="56"/>
      <c r="FS244" s="56"/>
      <c r="FT244" s="56"/>
      <c r="FU244" s="56"/>
      <c r="FV244" s="56"/>
      <c r="FX244" s="56"/>
      <c r="FY244" s="56"/>
      <c r="FZ244" s="56"/>
      <c r="GA244" s="56"/>
      <c r="GB244" s="56"/>
      <c r="GC244" s="56"/>
      <c r="GD244" s="56"/>
      <c r="GE244" s="56"/>
      <c r="GF244" s="56"/>
      <c r="GH244" s="56"/>
      <c r="GI244" s="56"/>
      <c r="GJ244" s="56"/>
      <c r="GK244" s="56"/>
      <c r="GL244" s="56"/>
      <c r="GM244" s="56"/>
      <c r="GN244" s="56"/>
      <c r="GO244" s="56"/>
      <c r="GP244" s="56"/>
      <c r="GR244" s="56"/>
      <c r="GS244" s="56"/>
      <c r="GT244" s="56"/>
      <c r="GU244" s="56"/>
      <c r="GV244" s="56"/>
      <c r="GW244" s="56"/>
      <c r="GX244" s="56"/>
      <c r="GY244" s="56"/>
      <c r="GZ244" s="56"/>
      <c r="HB244" s="56"/>
      <c r="HC244" s="56"/>
      <c r="HD244" s="56"/>
      <c r="HE244" s="56"/>
      <c r="HF244" s="56"/>
      <c r="HG244" s="56"/>
      <c r="HH244" s="56"/>
      <c r="HI244" s="56"/>
      <c r="HJ244" s="56"/>
      <c r="HL244" s="56"/>
      <c r="HM244" s="56"/>
      <c r="HN244" s="56"/>
      <c r="HO244" s="56"/>
      <c r="HP244" s="56"/>
      <c r="HQ244" s="56"/>
      <c r="HR244" s="56"/>
      <c r="HS244" s="56"/>
      <c r="HT244" s="56"/>
      <c r="HV244" s="56"/>
      <c r="HW244" s="56"/>
      <c r="HX244" s="56"/>
      <c r="HY244" s="56"/>
      <c r="HZ244" s="56"/>
      <c r="IA244" s="56"/>
      <c r="IB244" s="56"/>
      <c r="IC244" s="56"/>
      <c r="ID244" s="56"/>
      <c r="IF244" s="56"/>
      <c r="IG244" s="56"/>
      <c r="IH244" s="56"/>
      <c r="II244" s="56"/>
      <c r="IJ244" s="56"/>
      <c r="IK244" s="56"/>
      <c r="IL244" s="56"/>
      <c r="IM244" s="56"/>
      <c r="IN244" s="56"/>
      <c r="IP244" s="56"/>
      <c r="IQ244" s="56"/>
      <c r="IR244" s="56"/>
      <c r="IS244" s="56"/>
      <c r="IT244" s="56"/>
      <c r="IU244" s="56"/>
    </row>
    <row r="245" spans="1:255" ht="12.75" customHeight="1" thickBot="1" x14ac:dyDescent="0.25">
      <c r="A245" s="227"/>
      <c r="B245" s="106">
        <v>4135.37</v>
      </c>
      <c r="C245" s="85" t="s">
        <v>73</v>
      </c>
      <c r="D245" s="86"/>
      <c r="E245" s="47"/>
      <c r="F245" s="47"/>
      <c r="G245" s="47"/>
      <c r="H245" s="48"/>
      <c r="I245" s="49"/>
      <c r="J245" s="56"/>
      <c r="K245" s="56"/>
      <c r="L245" s="56"/>
      <c r="M245" s="56"/>
      <c r="N245" s="56"/>
      <c r="O245" s="56"/>
      <c r="P245" s="56"/>
      <c r="Q245" s="56"/>
      <c r="R245" s="56"/>
      <c r="T245" s="56"/>
      <c r="U245" s="56"/>
      <c r="V245" s="56"/>
      <c r="W245" s="56"/>
      <c r="X245" s="56"/>
      <c r="Y245" s="56"/>
      <c r="Z245" s="56"/>
      <c r="AA245" s="56"/>
      <c r="AB245" s="56"/>
      <c r="AD245" s="56"/>
      <c r="AE245" s="56"/>
      <c r="AF245" s="56"/>
      <c r="AG245" s="56"/>
      <c r="AH245" s="56"/>
      <c r="AI245" s="56"/>
      <c r="AJ245" s="56"/>
      <c r="AK245" s="56"/>
      <c r="AL245" s="56"/>
      <c r="AN245" s="56"/>
      <c r="AO245" s="56"/>
      <c r="AP245" s="56"/>
      <c r="AQ245" s="56"/>
      <c r="AR245" s="56"/>
      <c r="AS245" s="56"/>
      <c r="AT245" s="56"/>
      <c r="AU245" s="56"/>
      <c r="AV245" s="56"/>
      <c r="AX245" s="56"/>
      <c r="AY245" s="56"/>
      <c r="AZ245" s="56"/>
      <c r="BA245" s="56"/>
      <c r="BB245" s="56"/>
      <c r="BC245" s="56"/>
      <c r="BD245" s="56"/>
      <c r="BE245" s="56"/>
      <c r="BF245" s="56"/>
      <c r="BH245" s="56"/>
      <c r="BI245" s="56"/>
      <c r="BJ245" s="56"/>
      <c r="BK245" s="56"/>
      <c r="BL245" s="56"/>
      <c r="BM245" s="56"/>
      <c r="BN245" s="56"/>
      <c r="BO245" s="56"/>
      <c r="BP245" s="56"/>
      <c r="BR245" s="56"/>
      <c r="BS245" s="56"/>
      <c r="BT245" s="56"/>
      <c r="BU245" s="56"/>
      <c r="BV245" s="56"/>
      <c r="BW245" s="56"/>
      <c r="BX245" s="56"/>
      <c r="BY245" s="56"/>
      <c r="BZ245" s="56"/>
      <c r="CB245" s="56"/>
      <c r="CC245" s="56"/>
      <c r="CD245" s="56"/>
      <c r="CE245" s="56"/>
      <c r="CF245" s="56"/>
      <c r="CG245" s="56"/>
      <c r="CH245" s="56"/>
      <c r="CI245" s="56"/>
      <c r="CJ245" s="56"/>
      <c r="CL245" s="56"/>
      <c r="CM245" s="56"/>
      <c r="CN245" s="56"/>
      <c r="CO245" s="56"/>
      <c r="CP245" s="56"/>
      <c r="CQ245" s="56"/>
      <c r="CR245" s="56"/>
      <c r="CS245" s="56"/>
      <c r="CT245" s="56"/>
      <c r="CV245" s="56"/>
      <c r="CW245" s="56"/>
      <c r="CX245" s="56"/>
      <c r="CY245" s="56"/>
      <c r="CZ245" s="56"/>
      <c r="DA245" s="56"/>
      <c r="DB245" s="56"/>
      <c r="DC245" s="56"/>
      <c r="DD245" s="56"/>
      <c r="DF245" s="56"/>
      <c r="DG245" s="56"/>
      <c r="DH245" s="56"/>
      <c r="DI245" s="56"/>
      <c r="DJ245" s="56"/>
      <c r="DK245" s="56"/>
      <c r="DL245" s="56"/>
      <c r="DM245" s="56"/>
      <c r="DN245" s="56"/>
      <c r="DP245" s="56"/>
      <c r="DQ245" s="56"/>
      <c r="DR245" s="56"/>
      <c r="DS245" s="56"/>
      <c r="DT245" s="56"/>
      <c r="DU245" s="56"/>
      <c r="DV245" s="56"/>
      <c r="DW245" s="56"/>
      <c r="DX245" s="56"/>
      <c r="DZ245" s="56"/>
      <c r="EA245" s="56"/>
      <c r="EB245" s="56"/>
      <c r="EC245" s="56"/>
      <c r="ED245" s="56"/>
      <c r="EE245" s="56"/>
      <c r="EF245" s="56"/>
      <c r="EG245" s="56"/>
      <c r="EH245" s="56"/>
      <c r="EJ245" s="56"/>
      <c r="EK245" s="56"/>
      <c r="EL245" s="56"/>
      <c r="EM245" s="56"/>
      <c r="EN245" s="56"/>
      <c r="EO245" s="56"/>
      <c r="EP245" s="56"/>
      <c r="EQ245" s="56"/>
      <c r="ER245" s="56"/>
      <c r="ET245" s="56"/>
      <c r="EU245" s="56"/>
      <c r="EV245" s="56"/>
      <c r="EW245" s="56"/>
      <c r="EX245" s="56"/>
      <c r="EY245" s="56"/>
      <c r="EZ245" s="56"/>
      <c r="FA245" s="56"/>
      <c r="FB245" s="56"/>
      <c r="FD245" s="56"/>
      <c r="FE245" s="56"/>
      <c r="FF245" s="56"/>
      <c r="FG245" s="56"/>
      <c r="FH245" s="56"/>
      <c r="FI245" s="56"/>
      <c r="FJ245" s="56"/>
      <c r="FK245" s="56"/>
      <c r="FL245" s="56"/>
      <c r="FN245" s="56"/>
      <c r="FO245" s="56"/>
      <c r="FP245" s="56"/>
      <c r="FQ245" s="56"/>
      <c r="FR245" s="56"/>
      <c r="FS245" s="56"/>
      <c r="FT245" s="56"/>
      <c r="FU245" s="56"/>
      <c r="FV245" s="56"/>
      <c r="FX245" s="56"/>
      <c r="FY245" s="56"/>
      <c r="FZ245" s="56"/>
      <c r="GA245" s="56"/>
      <c r="GB245" s="56"/>
      <c r="GC245" s="56"/>
      <c r="GD245" s="56"/>
      <c r="GE245" s="56"/>
      <c r="GF245" s="56"/>
      <c r="GH245" s="56"/>
      <c r="GI245" s="56"/>
      <c r="GJ245" s="56"/>
      <c r="GK245" s="56"/>
      <c r="GL245" s="56"/>
      <c r="GM245" s="56"/>
      <c r="GN245" s="56"/>
      <c r="GO245" s="56"/>
      <c r="GP245" s="56"/>
      <c r="GR245" s="56"/>
      <c r="GS245" s="56"/>
      <c r="GT245" s="56"/>
      <c r="GU245" s="56"/>
      <c r="GV245" s="56"/>
      <c r="GW245" s="56"/>
      <c r="GX245" s="56"/>
      <c r="GY245" s="56"/>
      <c r="GZ245" s="56"/>
      <c r="HB245" s="56"/>
      <c r="HC245" s="56"/>
      <c r="HD245" s="56"/>
      <c r="HE245" s="56"/>
      <c r="HF245" s="56"/>
      <c r="HG245" s="56"/>
      <c r="HH245" s="56"/>
      <c r="HI245" s="56"/>
      <c r="HJ245" s="56"/>
      <c r="HL245" s="56"/>
      <c r="HM245" s="56"/>
      <c r="HN245" s="56"/>
      <c r="HO245" s="56"/>
      <c r="HP245" s="56"/>
      <c r="HQ245" s="56"/>
      <c r="HR245" s="56"/>
      <c r="HS245" s="56"/>
      <c r="HT245" s="56"/>
      <c r="HV245" s="56"/>
      <c r="HW245" s="56"/>
      <c r="HX245" s="56"/>
      <c r="HY245" s="56"/>
      <c r="HZ245" s="56"/>
      <c r="IA245" s="56"/>
      <c r="IB245" s="56"/>
      <c r="IC245" s="56"/>
      <c r="ID245" s="56"/>
      <c r="IF245" s="56"/>
      <c r="IG245" s="56"/>
      <c r="IH245" s="56"/>
      <c r="II245" s="56"/>
      <c r="IJ245" s="56"/>
      <c r="IK245" s="56"/>
      <c r="IL245" s="56"/>
      <c r="IM245" s="56"/>
      <c r="IN245" s="56"/>
      <c r="IP245" s="56"/>
      <c r="IQ245" s="56"/>
      <c r="IR245" s="56"/>
      <c r="IS245" s="56"/>
      <c r="IT245" s="56"/>
      <c r="IU245" s="56"/>
    </row>
    <row r="246" spans="1:255" ht="12.75" customHeight="1" thickBot="1" x14ac:dyDescent="0.25">
      <c r="A246" s="227"/>
      <c r="B246" s="106">
        <v>3746.11</v>
      </c>
      <c r="C246" s="85" t="s">
        <v>74</v>
      </c>
      <c r="D246" s="86"/>
      <c r="E246" s="47"/>
      <c r="F246" s="47"/>
      <c r="G246" s="47"/>
      <c r="H246" s="48"/>
      <c r="I246" s="49"/>
      <c r="J246" s="56"/>
      <c r="K246" s="56"/>
      <c r="L246" s="56"/>
      <c r="M246" s="56"/>
      <c r="N246" s="56"/>
      <c r="O246" s="56"/>
      <c r="P246" s="56"/>
      <c r="Q246" s="56"/>
      <c r="R246" s="56"/>
      <c r="T246" s="56"/>
      <c r="U246" s="56"/>
      <c r="V246" s="56"/>
      <c r="W246" s="56"/>
      <c r="X246" s="56"/>
      <c r="Y246" s="56"/>
      <c r="Z246" s="56"/>
      <c r="AA246" s="56"/>
      <c r="AB246" s="56"/>
      <c r="AD246" s="56"/>
      <c r="AE246" s="56"/>
      <c r="AF246" s="56"/>
      <c r="AG246" s="56"/>
      <c r="AH246" s="56"/>
      <c r="AI246" s="56"/>
      <c r="AJ246" s="56"/>
      <c r="AK246" s="56"/>
      <c r="AL246" s="56"/>
      <c r="AN246" s="56"/>
      <c r="AO246" s="56"/>
      <c r="AP246" s="56"/>
      <c r="AQ246" s="56"/>
      <c r="AR246" s="56"/>
      <c r="AS246" s="56"/>
      <c r="AT246" s="56"/>
      <c r="AU246" s="56"/>
      <c r="AV246" s="56"/>
      <c r="AX246" s="56"/>
      <c r="AY246" s="56"/>
      <c r="AZ246" s="56"/>
      <c r="BA246" s="56"/>
      <c r="BB246" s="56"/>
      <c r="BC246" s="56"/>
      <c r="BD246" s="56"/>
      <c r="BE246" s="56"/>
      <c r="BF246" s="56"/>
      <c r="BH246" s="56"/>
      <c r="BI246" s="56"/>
      <c r="BJ246" s="56"/>
      <c r="BK246" s="56"/>
      <c r="BL246" s="56"/>
      <c r="BM246" s="56"/>
      <c r="BN246" s="56"/>
      <c r="BO246" s="56"/>
      <c r="BP246" s="56"/>
      <c r="BR246" s="56"/>
      <c r="BS246" s="56"/>
      <c r="BT246" s="56"/>
      <c r="BU246" s="56"/>
      <c r="BV246" s="56"/>
      <c r="BW246" s="56"/>
      <c r="BX246" s="56"/>
      <c r="BY246" s="56"/>
      <c r="BZ246" s="56"/>
      <c r="CB246" s="56"/>
      <c r="CC246" s="56"/>
      <c r="CD246" s="56"/>
      <c r="CE246" s="56"/>
      <c r="CF246" s="56"/>
      <c r="CG246" s="56"/>
      <c r="CH246" s="56"/>
      <c r="CI246" s="56"/>
      <c r="CJ246" s="56"/>
      <c r="CL246" s="56"/>
      <c r="CM246" s="56"/>
      <c r="CN246" s="56"/>
      <c r="CO246" s="56"/>
      <c r="CP246" s="56"/>
      <c r="CQ246" s="56"/>
      <c r="CR246" s="56"/>
      <c r="CS246" s="56"/>
      <c r="CT246" s="56"/>
      <c r="CV246" s="56"/>
      <c r="CW246" s="56"/>
      <c r="CX246" s="56"/>
      <c r="CY246" s="56"/>
      <c r="CZ246" s="56"/>
      <c r="DA246" s="56"/>
      <c r="DB246" s="56"/>
      <c r="DC246" s="56"/>
      <c r="DD246" s="56"/>
      <c r="DF246" s="56"/>
      <c r="DG246" s="56"/>
      <c r="DH246" s="56"/>
      <c r="DI246" s="56"/>
      <c r="DJ246" s="56"/>
      <c r="DK246" s="56"/>
      <c r="DL246" s="56"/>
      <c r="DM246" s="56"/>
      <c r="DN246" s="56"/>
      <c r="DP246" s="56"/>
      <c r="DQ246" s="56"/>
      <c r="DR246" s="56"/>
      <c r="DS246" s="56"/>
      <c r="DT246" s="56"/>
      <c r="DU246" s="56"/>
      <c r="DV246" s="56"/>
      <c r="DW246" s="56"/>
      <c r="DX246" s="56"/>
      <c r="DZ246" s="56"/>
      <c r="EA246" s="56"/>
      <c r="EB246" s="56"/>
      <c r="EC246" s="56"/>
      <c r="ED246" s="56"/>
      <c r="EE246" s="56"/>
      <c r="EF246" s="56"/>
      <c r="EG246" s="56"/>
      <c r="EH246" s="56"/>
      <c r="EJ246" s="56"/>
      <c r="EK246" s="56"/>
      <c r="EL246" s="56"/>
      <c r="EM246" s="56"/>
      <c r="EN246" s="56"/>
      <c r="EO246" s="56"/>
      <c r="EP246" s="56"/>
      <c r="EQ246" s="56"/>
      <c r="ER246" s="56"/>
      <c r="ET246" s="56"/>
      <c r="EU246" s="56"/>
      <c r="EV246" s="56"/>
      <c r="EW246" s="56"/>
      <c r="EX246" s="56"/>
      <c r="EY246" s="56"/>
      <c r="EZ246" s="56"/>
      <c r="FA246" s="56"/>
      <c r="FB246" s="56"/>
      <c r="FD246" s="56"/>
      <c r="FE246" s="56"/>
      <c r="FF246" s="56"/>
      <c r="FG246" s="56"/>
      <c r="FH246" s="56"/>
      <c r="FI246" s="56"/>
      <c r="FJ246" s="56"/>
      <c r="FK246" s="56"/>
      <c r="FL246" s="56"/>
      <c r="FN246" s="56"/>
      <c r="FO246" s="56"/>
      <c r="FP246" s="56"/>
      <c r="FQ246" s="56"/>
      <c r="FR246" s="56"/>
      <c r="FS246" s="56"/>
      <c r="FT246" s="56"/>
      <c r="FU246" s="56"/>
      <c r="FV246" s="56"/>
      <c r="FX246" s="56"/>
      <c r="FY246" s="56"/>
      <c r="FZ246" s="56"/>
      <c r="GA246" s="56"/>
      <c r="GB246" s="56"/>
      <c r="GC246" s="56"/>
      <c r="GD246" s="56"/>
      <c r="GE246" s="56"/>
      <c r="GF246" s="56"/>
      <c r="GH246" s="56"/>
      <c r="GI246" s="56"/>
      <c r="GJ246" s="56"/>
      <c r="GK246" s="56"/>
      <c r="GL246" s="56"/>
      <c r="GM246" s="56"/>
      <c r="GN246" s="56"/>
      <c r="GO246" s="56"/>
      <c r="GP246" s="56"/>
      <c r="GR246" s="56"/>
      <c r="GS246" s="56"/>
      <c r="GT246" s="56"/>
      <c r="GU246" s="56"/>
      <c r="GV246" s="56"/>
      <c r="GW246" s="56"/>
      <c r="GX246" s="56"/>
      <c r="GY246" s="56"/>
      <c r="GZ246" s="56"/>
      <c r="HB246" s="56"/>
      <c r="HC246" s="56"/>
      <c r="HD246" s="56"/>
      <c r="HE246" s="56"/>
      <c r="HF246" s="56"/>
      <c r="HG246" s="56"/>
      <c r="HH246" s="56"/>
      <c r="HI246" s="56"/>
      <c r="HJ246" s="56"/>
      <c r="HL246" s="56"/>
      <c r="HM246" s="56"/>
      <c r="HN246" s="56"/>
      <c r="HO246" s="56"/>
      <c r="HP246" s="56"/>
      <c r="HQ246" s="56"/>
      <c r="HR246" s="56"/>
      <c r="HS246" s="56"/>
      <c r="HT246" s="56"/>
      <c r="HV246" s="56"/>
      <c r="HW246" s="56"/>
      <c r="HX246" s="56"/>
      <c r="HY246" s="56"/>
      <c r="HZ246" s="56"/>
      <c r="IA246" s="56"/>
      <c r="IB246" s="56"/>
      <c r="IC246" s="56"/>
      <c r="ID246" s="56"/>
      <c r="IF246" s="56"/>
      <c r="IG246" s="56"/>
      <c r="IH246" s="56"/>
      <c r="II246" s="56"/>
      <c r="IJ246" s="56"/>
      <c r="IK246" s="56"/>
      <c r="IL246" s="56"/>
      <c r="IM246" s="56"/>
      <c r="IN246" s="56"/>
      <c r="IP246" s="56"/>
      <c r="IQ246" s="56"/>
      <c r="IR246" s="56"/>
      <c r="IS246" s="56"/>
      <c r="IT246" s="56"/>
      <c r="IU246" s="56"/>
    </row>
    <row r="247" spans="1:255" ht="12.75" customHeight="1" thickBot="1" x14ac:dyDescent="0.25">
      <c r="A247" s="221"/>
      <c r="B247" s="106">
        <v>3219.51</v>
      </c>
      <c r="C247" s="85" t="s">
        <v>75</v>
      </c>
      <c r="D247" s="86"/>
      <c r="E247" s="47"/>
      <c r="F247" s="47"/>
      <c r="G247" s="47"/>
      <c r="H247" s="48"/>
      <c r="I247" s="49"/>
      <c r="J247" s="56"/>
      <c r="K247" s="56"/>
      <c r="L247" s="56"/>
      <c r="M247" s="56"/>
      <c r="N247" s="56"/>
      <c r="O247" s="56"/>
      <c r="P247" s="56"/>
      <c r="Q247" s="56"/>
      <c r="R247" s="56"/>
      <c r="T247" s="56"/>
      <c r="U247" s="56"/>
      <c r="V247" s="56"/>
      <c r="W247" s="56"/>
      <c r="X247" s="56"/>
      <c r="Y247" s="56"/>
      <c r="Z247" s="56"/>
      <c r="AA247" s="56"/>
      <c r="AB247" s="56"/>
      <c r="AD247" s="56"/>
      <c r="AE247" s="56"/>
      <c r="AF247" s="56"/>
      <c r="AG247" s="56"/>
      <c r="AH247" s="56"/>
      <c r="AI247" s="56"/>
      <c r="AJ247" s="56"/>
      <c r="AK247" s="56"/>
      <c r="AL247" s="56"/>
      <c r="AN247" s="56"/>
      <c r="AO247" s="56"/>
      <c r="AP247" s="56"/>
      <c r="AQ247" s="56"/>
      <c r="AR247" s="56"/>
      <c r="AS247" s="56"/>
      <c r="AT247" s="56"/>
      <c r="AU247" s="56"/>
      <c r="AV247" s="56"/>
      <c r="AX247" s="56"/>
      <c r="AY247" s="56"/>
      <c r="AZ247" s="56"/>
      <c r="BA247" s="56"/>
      <c r="BB247" s="56"/>
      <c r="BC247" s="56"/>
      <c r="BD247" s="56"/>
      <c r="BE247" s="56"/>
      <c r="BF247" s="56"/>
      <c r="BH247" s="56"/>
      <c r="BI247" s="56"/>
      <c r="BJ247" s="56"/>
      <c r="BK247" s="56"/>
      <c r="BL247" s="56"/>
      <c r="BM247" s="56"/>
      <c r="BN247" s="56"/>
      <c r="BO247" s="56"/>
      <c r="BP247" s="56"/>
      <c r="BR247" s="56"/>
      <c r="BS247" s="56"/>
      <c r="BT247" s="56"/>
      <c r="BU247" s="56"/>
      <c r="BV247" s="56"/>
      <c r="BW247" s="56"/>
      <c r="BX247" s="56"/>
      <c r="BY247" s="56"/>
      <c r="BZ247" s="56"/>
      <c r="CB247" s="56"/>
      <c r="CC247" s="56"/>
      <c r="CD247" s="56"/>
      <c r="CE247" s="56"/>
      <c r="CF247" s="56"/>
      <c r="CG247" s="56"/>
      <c r="CH247" s="56"/>
      <c r="CI247" s="56"/>
      <c r="CJ247" s="56"/>
      <c r="CL247" s="56"/>
      <c r="CM247" s="56"/>
      <c r="CN247" s="56"/>
      <c r="CO247" s="56"/>
      <c r="CP247" s="56"/>
      <c r="CQ247" s="56"/>
      <c r="CR247" s="56"/>
      <c r="CS247" s="56"/>
      <c r="CT247" s="56"/>
      <c r="CV247" s="56"/>
      <c r="CW247" s="56"/>
      <c r="CX247" s="56"/>
      <c r="CY247" s="56"/>
      <c r="CZ247" s="56"/>
      <c r="DA247" s="56"/>
      <c r="DB247" s="56"/>
      <c r="DC247" s="56"/>
      <c r="DD247" s="56"/>
      <c r="DF247" s="56"/>
      <c r="DG247" s="56"/>
      <c r="DH247" s="56"/>
      <c r="DI247" s="56"/>
      <c r="DJ247" s="56"/>
      <c r="DK247" s="56"/>
      <c r="DL247" s="56"/>
      <c r="DM247" s="56"/>
      <c r="DN247" s="56"/>
      <c r="DP247" s="56"/>
      <c r="DQ247" s="56"/>
      <c r="DR247" s="56"/>
      <c r="DS247" s="56"/>
      <c r="DT247" s="56"/>
      <c r="DU247" s="56"/>
      <c r="DV247" s="56"/>
      <c r="DW247" s="56"/>
      <c r="DX247" s="56"/>
      <c r="DZ247" s="56"/>
      <c r="EA247" s="56"/>
      <c r="EB247" s="56"/>
      <c r="EC247" s="56"/>
      <c r="ED247" s="56"/>
      <c r="EE247" s="56"/>
      <c r="EF247" s="56"/>
      <c r="EG247" s="56"/>
      <c r="EH247" s="56"/>
      <c r="EJ247" s="56"/>
      <c r="EK247" s="56"/>
      <c r="EL247" s="56"/>
      <c r="EM247" s="56"/>
      <c r="EN247" s="56"/>
      <c r="EO247" s="56"/>
      <c r="EP247" s="56"/>
      <c r="EQ247" s="56"/>
      <c r="ER247" s="56"/>
      <c r="ET247" s="56"/>
      <c r="EU247" s="56"/>
      <c r="EV247" s="56"/>
      <c r="EW247" s="56"/>
      <c r="EX247" s="56"/>
      <c r="EY247" s="56"/>
      <c r="EZ247" s="56"/>
      <c r="FA247" s="56"/>
      <c r="FB247" s="56"/>
      <c r="FD247" s="56"/>
      <c r="FE247" s="56"/>
      <c r="FF247" s="56"/>
      <c r="FG247" s="56"/>
      <c r="FH247" s="56"/>
      <c r="FI247" s="56"/>
      <c r="FJ247" s="56"/>
      <c r="FK247" s="56"/>
      <c r="FL247" s="56"/>
      <c r="FN247" s="56"/>
      <c r="FO247" s="56"/>
      <c r="FP247" s="56"/>
      <c r="FQ247" s="56"/>
      <c r="FR247" s="56"/>
      <c r="FS247" s="56"/>
      <c r="FT247" s="56"/>
      <c r="FU247" s="56"/>
      <c r="FV247" s="56"/>
      <c r="FX247" s="56"/>
      <c r="FY247" s="56"/>
      <c r="FZ247" s="56"/>
      <c r="GA247" s="56"/>
      <c r="GB247" s="56"/>
      <c r="GC247" s="56"/>
      <c r="GD247" s="56"/>
      <c r="GE247" s="56"/>
      <c r="GF247" s="56"/>
      <c r="GH247" s="56"/>
      <c r="GI247" s="56"/>
      <c r="GJ247" s="56"/>
      <c r="GK247" s="56"/>
      <c r="GL247" s="56"/>
      <c r="GM247" s="56"/>
      <c r="GN247" s="56"/>
      <c r="GO247" s="56"/>
      <c r="GP247" s="56"/>
      <c r="GR247" s="56"/>
      <c r="GS247" s="56"/>
      <c r="GT247" s="56"/>
      <c r="GU247" s="56"/>
      <c r="GV247" s="56"/>
      <c r="GW247" s="56"/>
      <c r="GX247" s="56"/>
      <c r="GY247" s="56"/>
      <c r="GZ247" s="56"/>
      <c r="HB247" s="56"/>
      <c r="HC247" s="56"/>
      <c r="HD247" s="56"/>
      <c r="HE247" s="56"/>
      <c r="HF247" s="56"/>
      <c r="HG247" s="56"/>
      <c r="HH247" s="56"/>
      <c r="HI247" s="56"/>
      <c r="HJ247" s="56"/>
      <c r="HL247" s="56"/>
      <c r="HM247" s="56"/>
      <c r="HN247" s="56"/>
      <c r="HO247" s="56"/>
      <c r="HP247" s="56"/>
      <c r="HQ247" s="56"/>
      <c r="HR247" s="56"/>
      <c r="HS247" s="56"/>
      <c r="HT247" s="56"/>
      <c r="HV247" s="56"/>
      <c r="HW247" s="56"/>
      <c r="HX247" s="56"/>
      <c r="HY247" s="56"/>
      <c r="HZ247" s="56"/>
      <c r="IA247" s="56"/>
      <c r="IB247" s="56"/>
      <c r="IC247" s="56"/>
      <c r="ID247" s="56"/>
      <c r="IF247" s="56"/>
      <c r="IG247" s="56"/>
      <c r="IH247" s="56"/>
      <c r="II247" s="56"/>
      <c r="IJ247" s="56"/>
      <c r="IK247" s="56"/>
      <c r="IL247" s="56"/>
      <c r="IM247" s="56"/>
      <c r="IN247" s="56"/>
      <c r="IP247" s="56"/>
      <c r="IQ247" s="56"/>
      <c r="IR247" s="56"/>
      <c r="IS247" s="56"/>
      <c r="IT247" s="56"/>
      <c r="IU247" s="56"/>
    </row>
    <row r="248" spans="1:255" ht="12.75" customHeight="1" thickBot="1" x14ac:dyDescent="0.25">
      <c r="A248" s="221"/>
      <c r="B248" s="106">
        <v>3517.33</v>
      </c>
      <c r="C248" s="85" t="s">
        <v>76</v>
      </c>
      <c r="D248" s="86"/>
      <c r="E248" s="47"/>
      <c r="F248" s="47"/>
      <c r="G248" s="47"/>
      <c r="H248" s="48"/>
      <c r="I248" s="49"/>
      <c r="J248" s="56"/>
      <c r="K248" s="56"/>
      <c r="L248" s="56"/>
      <c r="M248" s="56"/>
      <c r="N248" s="56"/>
      <c r="O248" s="56"/>
      <c r="P248" s="56"/>
      <c r="Q248" s="56"/>
      <c r="R248" s="56"/>
      <c r="T248" s="56"/>
      <c r="U248" s="56"/>
      <c r="V248" s="56"/>
      <c r="W248" s="56"/>
      <c r="X248" s="56"/>
      <c r="Y248" s="56"/>
      <c r="Z248" s="56"/>
      <c r="AA248" s="56"/>
      <c r="AB248" s="56"/>
      <c r="AD248" s="56"/>
      <c r="AE248" s="56"/>
      <c r="AF248" s="56"/>
      <c r="AG248" s="56"/>
      <c r="AH248" s="56"/>
      <c r="AI248" s="56"/>
      <c r="AJ248" s="56"/>
      <c r="AK248" s="56"/>
      <c r="AL248" s="56"/>
      <c r="AN248" s="56"/>
      <c r="AO248" s="56"/>
      <c r="AP248" s="56"/>
      <c r="AQ248" s="56"/>
      <c r="AR248" s="56"/>
      <c r="AS248" s="56"/>
      <c r="AT248" s="56"/>
      <c r="AU248" s="56"/>
      <c r="AV248" s="56"/>
      <c r="AX248" s="56"/>
      <c r="AY248" s="56"/>
      <c r="AZ248" s="56"/>
      <c r="BA248" s="56"/>
      <c r="BB248" s="56"/>
      <c r="BC248" s="56"/>
      <c r="BD248" s="56"/>
      <c r="BE248" s="56"/>
      <c r="BF248" s="56"/>
      <c r="BH248" s="56"/>
      <c r="BI248" s="56"/>
      <c r="BJ248" s="56"/>
      <c r="BK248" s="56"/>
      <c r="BL248" s="56"/>
      <c r="BM248" s="56"/>
      <c r="BN248" s="56"/>
      <c r="BO248" s="56"/>
      <c r="BP248" s="56"/>
      <c r="BR248" s="56"/>
      <c r="BS248" s="56"/>
      <c r="BT248" s="56"/>
      <c r="BU248" s="56"/>
      <c r="BV248" s="56"/>
      <c r="BW248" s="56"/>
      <c r="BX248" s="56"/>
      <c r="BY248" s="56"/>
      <c r="BZ248" s="56"/>
      <c r="CB248" s="56"/>
      <c r="CC248" s="56"/>
      <c r="CD248" s="56"/>
      <c r="CE248" s="56"/>
      <c r="CF248" s="56"/>
      <c r="CG248" s="56"/>
      <c r="CH248" s="56"/>
      <c r="CI248" s="56"/>
      <c r="CJ248" s="56"/>
      <c r="CL248" s="56"/>
      <c r="CM248" s="56"/>
      <c r="CN248" s="56"/>
      <c r="CO248" s="56"/>
      <c r="CP248" s="56"/>
      <c r="CQ248" s="56"/>
      <c r="CR248" s="56"/>
      <c r="CS248" s="56"/>
      <c r="CT248" s="56"/>
      <c r="CV248" s="56"/>
      <c r="CW248" s="56"/>
      <c r="CX248" s="56"/>
      <c r="CY248" s="56"/>
      <c r="CZ248" s="56"/>
      <c r="DA248" s="56"/>
      <c r="DB248" s="56"/>
      <c r="DC248" s="56"/>
      <c r="DD248" s="56"/>
      <c r="DF248" s="56"/>
      <c r="DG248" s="56"/>
      <c r="DH248" s="56"/>
      <c r="DI248" s="56"/>
      <c r="DJ248" s="56"/>
      <c r="DK248" s="56"/>
      <c r="DL248" s="56"/>
      <c r="DM248" s="56"/>
      <c r="DN248" s="56"/>
      <c r="DP248" s="56"/>
      <c r="DQ248" s="56"/>
      <c r="DR248" s="56"/>
      <c r="DS248" s="56"/>
      <c r="DT248" s="56"/>
      <c r="DU248" s="56"/>
      <c r="DV248" s="56"/>
      <c r="DW248" s="56"/>
      <c r="DX248" s="56"/>
      <c r="DZ248" s="56"/>
      <c r="EA248" s="56"/>
      <c r="EB248" s="56"/>
      <c r="EC248" s="56"/>
      <c r="ED248" s="56"/>
      <c r="EE248" s="56"/>
      <c r="EF248" s="56"/>
      <c r="EG248" s="56"/>
      <c r="EH248" s="56"/>
      <c r="EJ248" s="56"/>
      <c r="EK248" s="56"/>
      <c r="EL248" s="56"/>
      <c r="EM248" s="56"/>
      <c r="EN248" s="56"/>
      <c r="EO248" s="56"/>
      <c r="EP248" s="56"/>
      <c r="EQ248" s="56"/>
      <c r="ER248" s="56"/>
      <c r="ET248" s="56"/>
      <c r="EU248" s="56"/>
      <c r="EV248" s="56"/>
      <c r="EW248" s="56"/>
      <c r="EX248" s="56"/>
      <c r="EY248" s="56"/>
      <c r="EZ248" s="56"/>
      <c r="FA248" s="56"/>
      <c r="FB248" s="56"/>
      <c r="FD248" s="56"/>
      <c r="FE248" s="56"/>
      <c r="FF248" s="56"/>
      <c r="FG248" s="56"/>
      <c r="FH248" s="56"/>
      <c r="FI248" s="56"/>
      <c r="FJ248" s="56"/>
      <c r="FK248" s="56"/>
      <c r="FL248" s="56"/>
      <c r="FN248" s="56"/>
      <c r="FO248" s="56"/>
      <c r="FP248" s="56"/>
      <c r="FQ248" s="56"/>
      <c r="FR248" s="56"/>
      <c r="FS248" s="56"/>
      <c r="FT248" s="56"/>
      <c r="FU248" s="56"/>
      <c r="FV248" s="56"/>
      <c r="FX248" s="56"/>
      <c r="FY248" s="56"/>
      <c r="FZ248" s="56"/>
      <c r="GA248" s="56"/>
      <c r="GB248" s="56"/>
      <c r="GC248" s="56"/>
      <c r="GD248" s="56"/>
      <c r="GE248" s="56"/>
      <c r="GF248" s="56"/>
      <c r="GH248" s="56"/>
      <c r="GI248" s="56"/>
      <c r="GJ248" s="56"/>
      <c r="GK248" s="56"/>
      <c r="GL248" s="56"/>
      <c r="GM248" s="56"/>
      <c r="GN248" s="56"/>
      <c r="GO248" s="56"/>
      <c r="GP248" s="56"/>
      <c r="GR248" s="56"/>
      <c r="GS248" s="56"/>
      <c r="GT248" s="56"/>
      <c r="GU248" s="56"/>
      <c r="GV248" s="56"/>
      <c r="GW248" s="56"/>
      <c r="GX248" s="56"/>
      <c r="GY248" s="56"/>
      <c r="GZ248" s="56"/>
      <c r="HB248" s="56"/>
      <c r="HC248" s="56"/>
      <c r="HD248" s="56"/>
      <c r="HE248" s="56"/>
      <c r="HF248" s="56"/>
      <c r="HG248" s="56"/>
      <c r="HH248" s="56"/>
      <c r="HI248" s="56"/>
      <c r="HJ248" s="56"/>
      <c r="HL248" s="56"/>
      <c r="HM248" s="56"/>
      <c r="HN248" s="56"/>
      <c r="HO248" s="56"/>
      <c r="HP248" s="56"/>
      <c r="HQ248" s="56"/>
      <c r="HR248" s="56"/>
      <c r="HS248" s="56"/>
      <c r="HT248" s="56"/>
      <c r="HV248" s="56"/>
      <c r="HW248" s="56"/>
      <c r="HX248" s="56"/>
      <c r="HY248" s="56"/>
      <c r="HZ248" s="56"/>
      <c r="IA248" s="56"/>
      <c r="IB248" s="56"/>
      <c r="IC248" s="56"/>
      <c r="ID248" s="56"/>
      <c r="IF248" s="56"/>
      <c r="IG248" s="56"/>
      <c r="IH248" s="56"/>
      <c r="II248" s="56"/>
      <c r="IJ248" s="56"/>
      <c r="IK248" s="56"/>
      <c r="IL248" s="56"/>
      <c r="IM248" s="56"/>
      <c r="IN248" s="56"/>
      <c r="IP248" s="56"/>
      <c r="IQ248" s="56"/>
      <c r="IR248" s="56"/>
      <c r="IS248" s="56"/>
      <c r="IT248" s="56"/>
      <c r="IU248" s="56"/>
    </row>
    <row r="249" spans="1:255" ht="12.75" customHeight="1" thickBot="1" x14ac:dyDescent="0.25">
      <c r="A249" s="221"/>
      <c r="B249" s="106">
        <v>4905.29</v>
      </c>
      <c r="C249" s="85" t="s">
        <v>77</v>
      </c>
      <c r="D249" s="86"/>
      <c r="E249" s="47"/>
      <c r="F249" s="47"/>
      <c r="G249" s="47"/>
      <c r="H249" s="48"/>
      <c r="I249" s="49"/>
      <c r="J249" s="56"/>
      <c r="K249" s="56"/>
      <c r="L249" s="56"/>
      <c r="M249" s="56"/>
      <c r="N249" s="56"/>
      <c r="O249" s="56"/>
      <c r="P249" s="56"/>
      <c r="Q249" s="56"/>
      <c r="R249" s="56"/>
      <c r="T249" s="56"/>
      <c r="U249" s="56"/>
      <c r="V249" s="56"/>
      <c r="W249" s="56"/>
      <c r="X249" s="56"/>
      <c r="Y249" s="56"/>
      <c r="Z249" s="56"/>
      <c r="AA249" s="56"/>
      <c r="AB249" s="56"/>
      <c r="AD249" s="56"/>
      <c r="AE249" s="56"/>
      <c r="AF249" s="56"/>
      <c r="AG249" s="56"/>
      <c r="AH249" s="56"/>
      <c r="AI249" s="56"/>
      <c r="AJ249" s="56"/>
      <c r="AK249" s="56"/>
      <c r="AL249" s="56"/>
      <c r="AN249" s="56"/>
      <c r="AO249" s="56"/>
      <c r="AP249" s="56"/>
      <c r="AQ249" s="56"/>
      <c r="AR249" s="56"/>
      <c r="AS249" s="56"/>
      <c r="AT249" s="56"/>
      <c r="AU249" s="56"/>
      <c r="AV249" s="56"/>
      <c r="AX249" s="56"/>
      <c r="AY249" s="56"/>
      <c r="AZ249" s="56"/>
      <c r="BA249" s="56"/>
      <c r="BB249" s="56"/>
      <c r="BC249" s="56"/>
      <c r="BD249" s="56"/>
      <c r="BE249" s="56"/>
      <c r="BF249" s="56"/>
      <c r="BH249" s="56"/>
      <c r="BI249" s="56"/>
      <c r="BJ249" s="56"/>
      <c r="BK249" s="56"/>
      <c r="BL249" s="56"/>
      <c r="BM249" s="56"/>
      <c r="BN249" s="56"/>
      <c r="BO249" s="56"/>
      <c r="BP249" s="56"/>
      <c r="BR249" s="56"/>
      <c r="BS249" s="56"/>
      <c r="BT249" s="56"/>
      <c r="BU249" s="56"/>
      <c r="BV249" s="56"/>
      <c r="BW249" s="56"/>
      <c r="BX249" s="56"/>
      <c r="BY249" s="56"/>
      <c r="BZ249" s="56"/>
      <c r="CB249" s="56"/>
      <c r="CC249" s="56"/>
      <c r="CD249" s="56"/>
      <c r="CE249" s="56"/>
      <c r="CF249" s="56"/>
      <c r="CG249" s="56"/>
      <c r="CH249" s="56"/>
      <c r="CI249" s="56"/>
      <c r="CJ249" s="56"/>
      <c r="CL249" s="56"/>
      <c r="CM249" s="56"/>
      <c r="CN249" s="56"/>
      <c r="CO249" s="56"/>
      <c r="CP249" s="56"/>
      <c r="CQ249" s="56"/>
      <c r="CR249" s="56"/>
      <c r="CS249" s="56"/>
      <c r="CT249" s="56"/>
      <c r="CV249" s="56"/>
      <c r="CW249" s="56"/>
      <c r="CX249" s="56"/>
      <c r="CY249" s="56"/>
      <c r="CZ249" s="56"/>
      <c r="DA249" s="56"/>
      <c r="DB249" s="56"/>
      <c r="DC249" s="56"/>
      <c r="DD249" s="56"/>
      <c r="DF249" s="56"/>
      <c r="DG249" s="56"/>
      <c r="DH249" s="56"/>
      <c r="DI249" s="56"/>
      <c r="DJ249" s="56"/>
      <c r="DK249" s="56"/>
      <c r="DL249" s="56"/>
      <c r="DM249" s="56"/>
      <c r="DN249" s="56"/>
      <c r="DP249" s="56"/>
      <c r="DQ249" s="56"/>
      <c r="DR249" s="56"/>
      <c r="DS249" s="56"/>
      <c r="DT249" s="56"/>
      <c r="DU249" s="56"/>
      <c r="DV249" s="56"/>
      <c r="DW249" s="56"/>
      <c r="DX249" s="56"/>
      <c r="DZ249" s="56"/>
      <c r="EA249" s="56"/>
      <c r="EB249" s="56"/>
      <c r="EC249" s="56"/>
      <c r="ED249" s="56"/>
      <c r="EE249" s="56"/>
      <c r="EF249" s="56"/>
      <c r="EG249" s="56"/>
      <c r="EH249" s="56"/>
      <c r="EJ249" s="56"/>
      <c r="EK249" s="56"/>
      <c r="EL249" s="56"/>
      <c r="EM249" s="56"/>
      <c r="EN249" s="56"/>
      <c r="EO249" s="56"/>
      <c r="EP249" s="56"/>
      <c r="EQ249" s="56"/>
      <c r="ER249" s="56"/>
      <c r="ET249" s="56"/>
      <c r="EU249" s="56"/>
      <c r="EV249" s="56"/>
      <c r="EW249" s="56"/>
      <c r="EX249" s="56"/>
      <c r="EY249" s="56"/>
      <c r="EZ249" s="56"/>
      <c r="FA249" s="56"/>
      <c r="FB249" s="56"/>
      <c r="FD249" s="56"/>
      <c r="FE249" s="56"/>
      <c r="FF249" s="56"/>
      <c r="FG249" s="56"/>
      <c r="FH249" s="56"/>
      <c r="FI249" s="56"/>
      <c r="FJ249" s="56"/>
      <c r="FK249" s="56"/>
      <c r="FL249" s="56"/>
      <c r="FN249" s="56"/>
      <c r="FO249" s="56"/>
      <c r="FP249" s="56"/>
      <c r="FQ249" s="56"/>
      <c r="FR249" s="56"/>
      <c r="FS249" s="56"/>
      <c r="FT249" s="56"/>
      <c r="FU249" s="56"/>
      <c r="FV249" s="56"/>
      <c r="FX249" s="56"/>
      <c r="FY249" s="56"/>
      <c r="FZ249" s="56"/>
      <c r="GA249" s="56"/>
      <c r="GB249" s="56"/>
      <c r="GC249" s="56"/>
      <c r="GD249" s="56"/>
      <c r="GE249" s="56"/>
      <c r="GF249" s="56"/>
      <c r="GH249" s="56"/>
      <c r="GI249" s="56"/>
      <c r="GJ249" s="56"/>
      <c r="GK249" s="56"/>
      <c r="GL249" s="56"/>
      <c r="GM249" s="56"/>
      <c r="GN249" s="56"/>
      <c r="GO249" s="56"/>
      <c r="GP249" s="56"/>
      <c r="GR249" s="56"/>
      <c r="GS249" s="56"/>
      <c r="GT249" s="56"/>
      <c r="GU249" s="56"/>
      <c r="GV249" s="56"/>
      <c r="GW249" s="56"/>
      <c r="GX249" s="56"/>
      <c r="GY249" s="56"/>
      <c r="GZ249" s="56"/>
      <c r="HB249" s="56"/>
      <c r="HC249" s="56"/>
      <c r="HD249" s="56"/>
      <c r="HE249" s="56"/>
      <c r="HF249" s="56"/>
      <c r="HG249" s="56"/>
      <c r="HH249" s="56"/>
      <c r="HI249" s="56"/>
      <c r="HJ249" s="56"/>
      <c r="HL249" s="56"/>
      <c r="HM249" s="56"/>
      <c r="HN249" s="56"/>
      <c r="HO249" s="56"/>
      <c r="HP249" s="56"/>
      <c r="HQ249" s="56"/>
      <c r="HR249" s="56"/>
      <c r="HS249" s="56"/>
      <c r="HT249" s="56"/>
      <c r="HV249" s="56"/>
      <c r="HW249" s="56"/>
      <c r="HX249" s="56"/>
      <c r="HY249" s="56"/>
      <c r="HZ249" s="56"/>
      <c r="IA249" s="56"/>
      <c r="IB249" s="56"/>
      <c r="IC249" s="56"/>
      <c r="ID249" s="56"/>
      <c r="IF249" s="56"/>
      <c r="IG249" s="56"/>
      <c r="IH249" s="56"/>
      <c r="II249" s="56"/>
      <c r="IJ249" s="56"/>
      <c r="IK249" s="56"/>
      <c r="IL249" s="56"/>
      <c r="IM249" s="56"/>
      <c r="IN249" s="56"/>
      <c r="IP249" s="56"/>
      <c r="IQ249" s="56"/>
      <c r="IR249" s="56"/>
      <c r="IS249" s="56"/>
      <c r="IT249" s="56"/>
      <c r="IU249" s="56"/>
    </row>
    <row r="250" spans="1:255" ht="12.75" customHeight="1" thickBot="1" x14ac:dyDescent="0.25">
      <c r="A250" s="221"/>
      <c r="B250" s="106">
        <v>3782.33</v>
      </c>
      <c r="C250" s="85" t="s">
        <v>78</v>
      </c>
      <c r="D250" s="86"/>
      <c r="E250" s="47"/>
      <c r="F250" s="47"/>
      <c r="G250" s="47"/>
      <c r="H250" s="48"/>
      <c r="I250" s="49"/>
      <c r="J250" s="56"/>
      <c r="K250" s="56"/>
      <c r="L250" s="56"/>
      <c r="M250" s="56"/>
      <c r="N250" s="56"/>
      <c r="O250" s="56"/>
      <c r="P250" s="56"/>
      <c r="Q250" s="56"/>
      <c r="R250" s="56"/>
      <c r="T250" s="56"/>
      <c r="U250" s="56"/>
      <c r="V250" s="56"/>
      <c r="W250" s="56"/>
      <c r="X250" s="56"/>
      <c r="Y250" s="56"/>
      <c r="Z250" s="56"/>
      <c r="AA250" s="56"/>
      <c r="AB250" s="56"/>
      <c r="AD250" s="56"/>
      <c r="AE250" s="56"/>
      <c r="AF250" s="56"/>
      <c r="AG250" s="56"/>
      <c r="AH250" s="56"/>
      <c r="AI250" s="56"/>
      <c r="AJ250" s="56"/>
      <c r="AK250" s="56"/>
      <c r="AL250" s="56"/>
      <c r="AN250" s="56"/>
      <c r="AO250" s="56"/>
      <c r="AP250" s="56"/>
      <c r="AQ250" s="56"/>
      <c r="AR250" s="56"/>
      <c r="AS250" s="56"/>
      <c r="AT250" s="56"/>
      <c r="AU250" s="56"/>
      <c r="AV250" s="56"/>
      <c r="AX250" s="56"/>
      <c r="AY250" s="56"/>
      <c r="AZ250" s="56"/>
      <c r="BA250" s="56"/>
      <c r="BB250" s="56"/>
      <c r="BC250" s="56"/>
      <c r="BD250" s="56"/>
      <c r="BE250" s="56"/>
      <c r="BF250" s="56"/>
      <c r="BH250" s="56"/>
      <c r="BI250" s="56"/>
      <c r="BJ250" s="56"/>
      <c r="BK250" s="56"/>
      <c r="BL250" s="56"/>
      <c r="BM250" s="56"/>
      <c r="BN250" s="56"/>
      <c r="BO250" s="56"/>
      <c r="BP250" s="56"/>
      <c r="BR250" s="56"/>
      <c r="BS250" s="56"/>
      <c r="BT250" s="56"/>
      <c r="BU250" s="56"/>
      <c r="BV250" s="56"/>
      <c r="BW250" s="56"/>
      <c r="BX250" s="56"/>
      <c r="BY250" s="56"/>
      <c r="BZ250" s="56"/>
      <c r="CB250" s="56"/>
      <c r="CC250" s="56"/>
      <c r="CD250" s="56"/>
      <c r="CE250" s="56"/>
      <c r="CF250" s="56"/>
      <c r="CG250" s="56"/>
      <c r="CH250" s="56"/>
      <c r="CI250" s="56"/>
      <c r="CJ250" s="56"/>
      <c r="CL250" s="56"/>
      <c r="CM250" s="56"/>
      <c r="CN250" s="56"/>
      <c r="CO250" s="56"/>
      <c r="CP250" s="56"/>
      <c r="CQ250" s="56"/>
      <c r="CR250" s="56"/>
      <c r="CS250" s="56"/>
      <c r="CT250" s="56"/>
      <c r="CV250" s="56"/>
      <c r="CW250" s="56"/>
      <c r="CX250" s="56"/>
      <c r="CY250" s="56"/>
      <c r="CZ250" s="56"/>
      <c r="DA250" s="56"/>
      <c r="DB250" s="56"/>
      <c r="DC250" s="56"/>
      <c r="DD250" s="56"/>
      <c r="DF250" s="56"/>
      <c r="DG250" s="56"/>
      <c r="DH250" s="56"/>
      <c r="DI250" s="56"/>
      <c r="DJ250" s="56"/>
      <c r="DK250" s="56"/>
      <c r="DL250" s="56"/>
      <c r="DM250" s="56"/>
      <c r="DN250" s="56"/>
      <c r="DP250" s="56"/>
      <c r="DQ250" s="56"/>
      <c r="DR250" s="56"/>
      <c r="DS250" s="56"/>
      <c r="DT250" s="56"/>
      <c r="DU250" s="56"/>
      <c r="DV250" s="56"/>
      <c r="DW250" s="56"/>
      <c r="DX250" s="56"/>
      <c r="DZ250" s="56"/>
      <c r="EA250" s="56"/>
      <c r="EB250" s="56"/>
      <c r="EC250" s="56"/>
      <c r="ED250" s="56"/>
      <c r="EE250" s="56"/>
      <c r="EF250" s="56"/>
      <c r="EG250" s="56"/>
      <c r="EH250" s="56"/>
      <c r="EJ250" s="56"/>
      <c r="EK250" s="56"/>
      <c r="EL250" s="56"/>
      <c r="EM250" s="56"/>
      <c r="EN250" s="56"/>
      <c r="EO250" s="56"/>
      <c r="EP250" s="56"/>
      <c r="EQ250" s="56"/>
      <c r="ER250" s="56"/>
      <c r="ET250" s="56"/>
      <c r="EU250" s="56"/>
      <c r="EV250" s="56"/>
      <c r="EW250" s="56"/>
      <c r="EX250" s="56"/>
      <c r="EY250" s="56"/>
      <c r="EZ250" s="56"/>
      <c r="FA250" s="56"/>
      <c r="FB250" s="56"/>
      <c r="FD250" s="56"/>
      <c r="FE250" s="56"/>
      <c r="FF250" s="56"/>
      <c r="FG250" s="56"/>
      <c r="FH250" s="56"/>
      <c r="FI250" s="56"/>
      <c r="FJ250" s="56"/>
      <c r="FK250" s="56"/>
      <c r="FL250" s="56"/>
      <c r="FN250" s="56"/>
      <c r="FO250" s="56"/>
      <c r="FP250" s="56"/>
      <c r="FQ250" s="56"/>
      <c r="FR250" s="56"/>
      <c r="FS250" s="56"/>
      <c r="FT250" s="56"/>
      <c r="FU250" s="56"/>
      <c r="FV250" s="56"/>
      <c r="FX250" s="56"/>
      <c r="FY250" s="56"/>
      <c r="FZ250" s="56"/>
      <c r="GA250" s="56"/>
      <c r="GB250" s="56"/>
      <c r="GC250" s="56"/>
      <c r="GD250" s="56"/>
      <c r="GE250" s="56"/>
      <c r="GF250" s="56"/>
      <c r="GH250" s="56"/>
      <c r="GI250" s="56"/>
      <c r="GJ250" s="56"/>
      <c r="GK250" s="56"/>
      <c r="GL250" s="56"/>
      <c r="GM250" s="56"/>
      <c r="GN250" s="56"/>
      <c r="GO250" s="56"/>
      <c r="GP250" s="56"/>
      <c r="GR250" s="56"/>
      <c r="GS250" s="56"/>
      <c r="GT250" s="56"/>
      <c r="GU250" s="56"/>
      <c r="GV250" s="56"/>
      <c r="GW250" s="56"/>
      <c r="GX250" s="56"/>
      <c r="GY250" s="56"/>
      <c r="GZ250" s="56"/>
      <c r="HB250" s="56"/>
      <c r="HC250" s="56"/>
      <c r="HD250" s="56"/>
      <c r="HE250" s="56"/>
      <c r="HF250" s="56"/>
      <c r="HG250" s="56"/>
      <c r="HH250" s="56"/>
      <c r="HI250" s="56"/>
      <c r="HJ250" s="56"/>
      <c r="HL250" s="56"/>
      <c r="HM250" s="56"/>
      <c r="HN250" s="56"/>
      <c r="HO250" s="56"/>
      <c r="HP250" s="56"/>
      <c r="HQ250" s="56"/>
      <c r="HR250" s="56"/>
      <c r="HS250" s="56"/>
      <c r="HT250" s="56"/>
      <c r="HV250" s="56"/>
      <c r="HW250" s="56"/>
      <c r="HX250" s="56"/>
      <c r="HY250" s="56"/>
      <c r="HZ250" s="56"/>
      <c r="IA250" s="56"/>
      <c r="IB250" s="56"/>
      <c r="IC250" s="56"/>
      <c r="ID250" s="56"/>
      <c r="IF250" s="56"/>
      <c r="IG250" s="56"/>
      <c r="IH250" s="56"/>
      <c r="II250" s="56"/>
      <c r="IJ250" s="56"/>
      <c r="IK250" s="56"/>
      <c r="IL250" s="56"/>
      <c r="IM250" s="56"/>
      <c r="IN250" s="56"/>
      <c r="IP250" s="56"/>
      <c r="IQ250" s="56"/>
      <c r="IR250" s="56"/>
      <c r="IS250" s="56"/>
      <c r="IT250" s="56"/>
      <c r="IU250" s="56"/>
    </row>
    <row r="251" spans="1:255" ht="12.75" customHeight="1" thickBot="1" x14ac:dyDescent="0.25">
      <c r="A251" s="221"/>
      <c r="B251" s="106">
        <v>4796.13</v>
      </c>
      <c r="C251" s="85" t="s">
        <v>79</v>
      </c>
      <c r="D251" s="86"/>
      <c r="E251" s="47"/>
      <c r="F251" s="47"/>
      <c r="G251" s="47"/>
      <c r="H251" s="48"/>
      <c r="I251" s="49"/>
      <c r="J251" s="56"/>
      <c r="K251" s="56"/>
      <c r="L251" s="56"/>
      <c r="M251" s="56"/>
      <c r="N251" s="56"/>
      <c r="O251" s="56"/>
      <c r="P251" s="56"/>
      <c r="Q251" s="56"/>
      <c r="R251" s="56"/>
      <c r="T251" s="56"/>
      <c r="U251" s="56"/>
      <c r="V251" s="56"/>
      <c r="W251" s="56"/>
      <c r="X251" s="56"/>
      <c r="Y251" s="56"/>
      <c r="Z251" s="56"/>
      <c r="AA251" s="56"/>
      <c r="AB251" s="56"/>
      <c r="AD251" s="56"/>
      <c r="AE251" s="56"/>
      <c r="AF251" s="56"/>
      <c r="AG251" s="56"/>
      <c r="AH251" s="56"/>
      <c r="AI251" s="56"/>
      <c r="AJ251" s="56"/>
      <c r="AK251" s="56"/>
      <c r="AL251" s="56"/>
      <c r="AN251" s="56"/>
      <c r="AO251" s="56"/>
      <c r="AP251" s="56"/>
      <c r="AQ251" s="56"/>
      <c r="AR251" s="56"/>
      <c r="AS251" s="56"/>
      <c r="AT251" s="56"/>
      <c r="AU251" s="56"/>
      <c r="AV251" s="56"/>
      <c r="AX251" s="56"/>
      <c r="AY251" s="56"/>
      <c r="AZ251" s="56"/>
      <c r="BA251" s="56"/>
      <c r="BB251" s="56"/>
      <c r="BC251" s="56"/>
      <c r="BD251" s="56"/>
      <c r="BE251" s="56"/>
      <c r="BF251" s="56"/>
      <c r="BH251" s="56"/>
      <c r="BI251" s="56"/>
      <c r="BJ251" s="56"/>
      <c r="BK251" s="56"/>
      <c r="BL251" s="56"/>
      <c r="BM251" s="56"/>
      <c r="BN251" s="56"/>
      <c r="BO251" s="56"/>
      <c r="BP251" s="56"/>
      <c r="BR251" s="56"/>
      <c r="BS251" s="56"/>
      <c r="BT251" s="56"/>
      <c r="BU251" s="56"/>
      <c r="BV251" s="56"/>
      <c r="BW251" s="56"/>
      <c r="BX251" s="56"/>
      <c r="BY251" s="56"/>
      <c r="BZ251" s="56"/>
      <c r="CB251" s="56"/>
      <c r="CC251" s="56"/>
      <c r="CD251" s="56"/>
      <c r="CE251" s="56"/>
      <c r="CF251" s="56"/>
      <c r="CG251" s="56"/>
      <c r="CH251" s="56"/>
      <c r="CI251" s="56"/>
      <c r="CJ251" s="56"/>
      <c r="CL251" s="56"/>
      <c r="CM251" s="56"/>
      <c r="CN251" s="56"/>
      <c r="CO251" s="56"/>
      <c r="CP251" s="56"/>
      <c r="CQ251" s="56"/>
      <c r="CR251" s="56"/>
      <c r="CS251" s="56"/>
      <c r="CT251" s="56"/>
      <c r="CV251" s="56"/>
      <c r="CW251" s="56"/>
      <c r="CX251" s="56"/>
      <c r="CY251" s="56"/>
      <c r="CZ251" s="56"/>
      <c r="DA251" s="56"/>
      <c r="DB251" s="56"/>
      <c r="DC251" s="56"/>
      <c r="DD251" s="56"/>
      <c r="DF251" s="56"/>
      <c r="DG251" s="56"/>
      <c r="DH251" s="56"/>
      <c r="DI251" s="56"/>
      <c r="DJ251" s="56"/>
      <c r="DK251" s="56"/>
      <c r="DL251" s="56"/>
      <c r="DM251" s="56"/>
      <c r="DN251" s="56"/>
      <c r="DP251" s="56"/>
      <c r="DQ251" s="56"/>
      <c r="DR251" s="56"/>
      <c r="DS251" s="56"/>
      <c r="DT251" s="56"/>
      <c r="DU251" s="56"/>
      <c r="DV251" s="56"/>
      <c r="DW251" s="56"/>
      <c r="DX251" s="56"/>
      <c r="DZ251" s="56"/>
      <c r="EA251" s="56"/>
      <c r="EB251" s="56"/>
      <c r="EC251" s="56"/>
      <c r="ED251" s="56"/>
      <c r="EE251" s="56"/>
      <c r="EF251" s="56"/>
      <c r="EG251" s="56"/>
      <c r="EH251" s="56"/>
      <c r="EJ251" s="56"/>
      <c r="EK251" s="56"/>
      <c r="EL251" s="56"/>
      <c r="EM251" s="56"/>
      <c r="EN251" s="56"/>
      <c r="EO251" s="56"/>
      <c r="EP251" s="56"/>
      <c r="EQ251" s="56"/>
      <c r="ER251" s="56"/>
      <c r="ET251" s="56"/>
      <c r="EU251" s="56"/>
      <c r="EV251" s="56"/>
      <c r="EW251" s="56"/>
      <c r="EX251" s="56"/>
      <c r="EY251" s="56"/>
      <c r="EZ251" s="56"/>
      <c r="FA251" s="56"/>
      <c r="FB251" s="56"/>
      <c r="FD251" s="56"/>
      <c r="FE251" s="56"/>
      <c r="FF251" s="56"/>
      <c r="FG251" s="56"/>
      <c r="FH251" s="56"/>
      <c r="FI251" s="56"/>
      <c r="FJ251" s="56"/>
      <c r="FK251" s="56"/>
      <c r="FL251" s="56"/>
      <c r="FN251" s="56"/>
      <c r="FO251" s="56"/>
      <c r="FP251" s="56"/>
      <c r="FQ251" s="56"/>
      <c r="FR251" s="56"/>
      <c r="FS251" s="56"/>
      <c r="FT251" s="56"/>
      <c r="FU251" s="56"/>
      <c r="FV251" s="56"/>
      <c r="FX251" s="56"/>
      <c r="FY251" s="56"/>
      <c r="FZ251" s="56"/>
      <c r="GA251" s="56"/>
      <c r="GB251" s="56"/>
      <c r="GC251" s="56"/>
      <c r="GD251" s="56"/>
      <c r="GE251" s="56"/>
      <c r="GF251" s="56"/>
      <c r="GH251" s="56"/>
      <c r="GI251" s="56"/>
      <c r="GJ251" s="56"/>
      <c r="GK251" s="56"/>
      <c r="GL251" s="56"/>
      <c r="GM251" s="56"/>
      <c r="GN251" s="56"/>
      <c r="GO251" s="56"/>
      <c r="GP251" s="56"/>
      <c r="GR251" s="56"/>
      <c r="GS251" s="56"/>
      <c r="GT251" s="56"/>
      <c r="GU251" s="56"/>
      <c r="GV251" s="56"/>
      <c r="GW251" s="56"/>
      <c r="GX251" s="56"/>
      <c r="GY251" s="56"/>
      <c r="GZ251" s="56"/>
      <c r="HB251" s="56"/>
      <c r="HC251" s="56"/>
      <c r="HD251" s="56"/>
      <c r="HE251" s="56"/>
      <c r="HF251" s="56"/>
      <c r="HG251" s="56"/>
      <c r="HH251" s="56"/>
      <c r="HI251" s="56"/>
      <c r="HJ251" s="56"/>
      <c r="HL251" s="56"/>
      <c r="HM251" s="56"/>
      <c r="HN251" s="56"/>
      <c r="HO251" s="56"/>
      <c r="HP251" s="56"/>
      <c r="HQ251" s="56"/>
      <c r="HR251" s="56"/>
      <c r="HS251" s="56"/>
      <c r="HT251" s="56"/>
      <c r="HV251" s="56"/>
      <c r="HW251" s="56"/>
      <c r="HX251" s="56"/>
      <c r="HY251" s="56"/>
      <c r="HZ251" s="56"/>
      <c r="IA251" s="56"/>
      <c r="IB251" s="56"/>
      <c r="IC251" s="56"/>
      <c r="ID251" s="56"/>
      <c r="IF251" s="56"/>
      <c r="IG251" s="56"/>
      <c r="IH251" s="56"/>
      <c r="II251" s="56"/>
      <c r="IJ251" s="56"/>
      <c r="IK251" s="56"/>
      <c r="IL251" s="56"/>
      <c r="IM251" s="56"/>
      <c r="IN251" s="56"/>
      <c r="IP251" s="56"/>
      <c r="IQ251" s="56"/>
      <c r="IR251" s="56"/>
      <c r="IS251" s="56"/>
      <c r="IT251" s="56"/>
      <c r="IU251" s="56"/>
    </row>
    <row r="252" spans="1:255" ht="12.75" customHeight="1" thickBot="1" x14ac:dyDescent="0.25">
      <c r="A252" s="221"/>
      <c r="B252" s="106">
        <v>3551.36</v>
      </c>
      <c r="C252" s="85" t="s">
        <v>80</v>
      </c>
      <c r="D252" s="86"/>
      <c r="E252" s="47"/>
      <c r="F252" s="47"/>
      <c r="G252" s="47"/>
      <c r="H252" s="48"/>
      <c r="I252" s="49"/>
      <c r="J252" s="56"/>
      <c r="K252" s="56"/>
      <c r="L252" s="56"/>
      <c r="M252" s="56"/>
      <c r="N252" s="56"/>
      <c r="O252" s="56"/>
      <c r="P252" s="56"/>
      <c r="Q252" s="56"/>
      <c r="R252" s="56"/>
      <c r="T252" s="56"/>
      <c r="U252" s="56"/>
      <c r="V252" s="56"/>
      <c r="W252" s="56"/>
      <c r="X252" s="56"/>
      <c r="Y252" s="56"/>
      <c r="Z252" s="56"/>
      <c r="AA252" s="56"/>
      <c r="AB252" s="56"/>
      <c r="AD252" s="56"/>
      <c r="AE252" s="56"/>
      <c r="AF252" s="56"/>
      <c r="AG252" s="56"/>
      <c r="AH252" s="56"/>
      <c r="AI252" s="56"/>
      <c r="AJ252" s="56"/>
      <c r="AK252" s="56"/>
      <c r="AL252" s="56"/>
      <c r="AN252" s="56"/>
      <c r="AO252" s="56"/>
      <c r="AP252" s="56"/>
      <c r="AQ252" s="56"/>
      <c r="AR252" s="56"/>
      <c r="AS252" s="56"/>
      <c r="AT252" s="56"/>
      <c r="AU252" s="56"/>
      <c r="AV252" s="56"/>
      <c r="AX252" s="56"/>
      <c r="AY252" s="56"/>
      <c r="AZ252" s="56"/>
      <c r="BA252" s="56"/>
      <c r="BB252" s="56"/>
      <c r="BC252" s="56"/>
      <c r="BD252" s="56"/>
      <c r="BE252" s="56"/>
      <c r="BF252" s="56"/>
      <c r="BH252" s="56"/>
      <c r="BI252" s="56"/>
      <c r="BJ252" s="56"/>
      <c r="BK252" s="56"/>
      <c r="BL252" s="56"/>
      <c r="BM252" s="56"/>
      <c r="BN252" s="56"/>
      <c r="BO252" s="56"/>
      <c r="BP252" s="56"/>
      <c r="BR252" s="56"/>
      <c r="BS252" s="56"/>
      <c r="BT252" s="56"/>
      <c r="BU252" s="56"/>
      <c r="BV252" s="56"/>
      <c r="BW252" s="56"/>
      <c r="BX252" s="56"/>
      <c r="BY252" s="56"/>
      <c r="BZ252" s="56"/>
      <c r="CB252" s="56"/>
      <c r="CC252" s="56"/>
      <c r="CD252" s="56"/>
      <c r="CE252" s="56"/>
      <c r="CF252" s="56"/>
      <c r="CG252" s="56"/>
      <c r="CH252" s="56"/>
      <c r="CI252" s="56"/>
      <c r="CJ252" s="56"/>
      <c r="CL252" s="56"/>
      <c r="CM252" s="56"/>
      <c r="CN252" s="56"/>
      <c r="CO252" s="56"/>
      <c r="CP252" s="56"/>
      <c r="CQ252" s="56"/>
      <c r="CR252" s="56"/>
      <c r="CS252" s="56"/>
      <c r="CT252" s="56"/>
      <c r="CV252" s="56"/>
      <c r="CW252" s="56"/>
      <c r="CX252" s="56"/>
      <c r="CY252" s="56"/>
      <c r="CZ252" s="56"/>
      <c r="DA252" s="56"/>
      <c r="DB252" s="56"/>
      <c r="DC252" s="56"/>
      <c r="DD252" s="56"/>
      <c r="DF252" s="56"/>
      <c r="DG252" s="56"/>
      <c r="DH252" s="56"/>
      <c r="DI252" s="56"/>
      <c r="DJ252" s="56"/>
      <c r="DK252" s="56"/>
      <c r="DL252" s="56"/>
      <c r="DM252" s="56"/>
      <c r="DN252" s="56"/>
      <c r="DP252" s="56"/>
      <c r="DQ252" s="56"/>
      <c r="DR252" s="56"/>
      <c r="DS252" s="56"/>
      <c r="DT252" s="56"/>
      <c r="DU252" s="56"/>
      <c r="DV252" s="56"/>
      <c r="DW252" s="56"/>
      <c r="DX252" s="56"/>
      <c r="DZ252" s="56"/>
      <c r="EA252" s="56"/>
      <c r="EB252" s="56"/>
      <c r="EC252" s="56"/>
      <c r="ED252" s="56"/>
      <c r="EE252" s="56"/>
      <c r="EF252" s="56"/>
      <c r="EG252" s="56"/>
      <c r="EH252" s="56"/>
      <c r="EJ252" s="56"/>
      <c r="EK252" s="56"/>
      <c r="EL252" s="56"/>
      <c r="EM252" s="56"/>
      <c r="EN252" s="56"/>
      <c r="EO252" s="56"/>
      <c r="EP252" s="56"/>
      <c r="EQ252" s="56"/>
      <c r="ER252" s="56"/>
      <c r="ET252" s="56"/>
      <c r="EU252" s="56"/>
      <c r="EV252" s="56"/>
      <c r="EW252" s="56"/>
      <c r="EX252" s="56"/>
      <c r="EY252" s="56"/>
      <c r="EZ252" s="56"/>
      <c r="FA252" s="56"/>
      <c r="FB252" s="56"/>
      <c r="FD252" s="56"/>
      <c r="FE252" s="56"/>
      <c r="FF252" s="56"/>
      <c r="FG252" s="56"/>
      <c r="FH252" s="56"/>
      <c r="FI252" s="56"/>
      <c r="FJ252" s="56"/>
      <c r="FK252" s="56"/>
      <c r="FL252" s="56"/>
      <c r="FN252" s="56"/>
      <c r="FO252" s="56"/>
      <c r="FP252" s="56"/>
      <c r="FQ252" s="56"/>
      <c r="FR252" s="56"/>
      <c r="FS252" s="56"/>
      <c r="FT252" s="56"/>
      <c r="FU252" s="56"/>
      <c r="FV252" s="56"/>
      <c r="FX252" s="56"/>
      <c r="FY252" s="56"/>
      <c r="FZ252" s="56"/>
      <c r="GA252" s="56"/>
      <c r="GB252" s="56"/>
      <c r="GC252" s="56"/>
      <c r="GD252" s="56"/>
      <c r="GE252" s="56"/>
      <c r="GF252" s="56"/>
      <c r="GH252" s="56"/>
      <c r="GI252" s="56"/>
      <c r="GJ252" s="56"/>
      <c r="GK252" s="56"/>
      <c r="GL252" s="56"/>
      <c r="GM252" s="56"/>
      <c r="GN252" s="56"/>
      <c r="GO252" s="56"/>
      <c r="GP252" s="56"/>
      <c r="GR252" s="56"/>
      <c r="GS252" s="56"/>
      <c r="GT252" s="56"/>
      <c r="GU252" s="56"/>
      <c r="GV252" s="56"/>
      <c r="GW252" s="56"/>
      <c r="GX252" s="56"/>
      <c r="GY252" s="56"/>
      <c r="GZ252" s="56"/>
      <c r="HB252" s="56"/>
      <c r="HC252" s="56"/>
      <c r="HD252" s="56"/>
      <c r="HE252" s="56"/>
      <c r="HF252" s="56"/>
      <c r="HG252" s="56"/>
      <c r="HH252" s="56"/>
      <c r="HI252" s="56"/>
      <c r="HJ252" s="56"/>
      <c r="HL252" s="56"/>
      <c r="HM252" s="56"/>
      <c r="HN252" s="56"/>
      <c r="HO252" s="56"/>
      <c r="HP252" s="56"/>
      <c r="HQ252" s="56"/>
      <c r="HR252" s="56"/>
      <c r="HS252" s="56"/>
      <c r="HT252" s="56"/>
      <c r="HV252" s="56"/>
      <c r="HW252" s="56"/>
      <c r="HX252" s="56"/>
      <c r="HY252" s="56"/>
      <c r="HZ252" s="56"/>
      <c r="IA252" s="56"/>
      <c r="IB252" s="56"/>
      <c r="IC252" s="56"/>
      <c r="ID252" s="56"/>
      <c r="IF252" s="56"/>
      <c r="IG252" s="56"/>
      <c r="IH252" s="56"/>
      <c r="II252" s="56"/>
      <c r="IJ252" s="56"/>
      <c r="IK252" s="56"/>
      <c r="IL252" s="56"/>
      <c r="IM252" s="56"/>
      <c r="IN252" s="56"/>
      <c r="IP252" s="56"/>
      <c r="IQ252" s="56"/>
      <c r="IR252" s="56"/>
      <c r="IS252" s="56"/>
      <c r="IT252" s="56"/>
      <c r="IU252" s="56"/>
    </row>
    <row r="253" spans="1:255" ht="13.5" thickBot="1" x14ac:dyDescent="0.25">
      <c r="A253" s="221"/>
      <c r="B253" s="185"/>
      <c r="C253" s="70" t="s">
        <v>87</v>
      </c>
      <c r="D253" s="163"/>
      <c r="E253" s="53"/>
      <c r="F253" s="53"/>
      <c r="G253" s="53"/>
      <c r="H253" s="153"/>
      <c r="I253" s="49">
        <v>2379.11</v>
      </c>
      <c r="J253" s="56"/>
      <c r="K253" s="56"/>
      <c r="L253" s="56"/>
      <c r="M253" s="56"/>
      <c r="N253" s="56"/>
      <c r="O253" s="56"/>
      <c r="P253" s="56"/>
      <c r="Q253" s="56"/>
      <c r="R253" s="56"/>
      <c r="T253" s="56"/>
      <c r="U253" s="56"/>
      <c r="V253" s="56"/>
      <c r="W253" s="56"/>
      <c r="X253" s="56"/>
      <c r="Y253" s="56"/>
      <c r="Z253" s="56"/>
      <c r="AA253" s="56"/>
      <c r="AB253" s="56"/>
      <c r="AD253" s="56"/>
      <c r="AE253" s="56"/>
      <c r="AF253" s="56"/>
      <c r="AG253" s="56"/>
      <c r="AH253" s="56"/>
      <c r="AI253" s="56"/>
      <c r="AJ253" s="56"/>
      <c r="AK253" s="56"/>
      <c r="AL253" s="56"/>
      <c r="AN253" s="56"/>
      <c r="AO253" s="56"/>
      <c r="AP253" s="56"/>
      <c r="AQ253" s="56"/>
      <c r="AR253" s="56"/>
      <c r="AS253" s="56"/>
      <c r="AT253" s="56"/>
      <c r="AU253" s="56"/>
      <c r="AV253" s="56"/>
      <c r="AX253" s="56"/>
      <c r="AY253" s="56"/>
      <c r="AZ253" s="56"/>
      <c r="BA253" s="56"/>
      <c r="BB253" s="56"/>
      <c r="BC253" s="56"/>
      <c r="BD253" s="56"/>
      <c r="BE253" s="56"/>
      <c r="BF253" s="56"/>
      <c r="BH253" s="56"/>
      <c r="BI253" s="56"/>
      <c r="BJ253" s="56"/>
      <c r="BK253" s="56"/>
      <c r="BL253" s="56"/>
      <c r="BM253" s="56"/>
      <c r="BN253" s="56"/>
      <c r="BO253" s="56"/>
      <c r="BP253" s="56"/>
      <c r="BR253" s="56"/>
      <c r="BS253" s="56"/>
      <c r="BT253" s="56"/>
      <c r="BU253" s="56"/>
      <c r="BV253" s="56"/>
      <c r="BW253" s="56"/>
      <c r="BX253" s="56"/>
      <c r="BY253" s="56"/>
      <c r="BZ253" s="56"/>
      <c r="CB253" s="56"/>
      <c r="CC253" s="56"/>
      <c r="CD253" s="56"/>
      <c r="CE253" s="56"/>
      <c r="CF253" s="56"/>
      <c r="CG253" s="56"/>
      <c r="CH253" s="56"/>
      <c r="CI253" s="56"/>
      <c r="CJ253" s="56"/>
      <c r="CL253" s="56"/>
      <c r="CM253" s="56"/>
      <c r="CN253" s="56"/>
      <c r="CO253" s="56"/>
      <c r="CP253" s="56"/>
      <c r="CQ253" s="56"/>
      <c r="CR253" s="56"/>
      <c r="CS253" s="56"/>
      <c r="CT253" s="56"/>
      <c r="CV253" s="56"/>
      <c r="CW253" s="56"/>
      <c r="CX253" s="56"/>
      <c r="CY253" s="56"/>
      <c r="CZ253" s="56"/>
      <c r="DA253" s="56"/>
      <c r="DB253" s="56"/>
      <c r="DC253" s="56"/>
      <c r="DD253" s="56"/>
      <c r="DF253" s="56"/>
      <c r="DG253" s="56"/>
      <c r="DH253" s="56"/>
      <c r="DI253" s="56"/>
      <c r="DJ253" s="56"/>
      <c r="DK253" s="56"/>
      <c r="DL253" s="56"/>
      <c r="DM253" s="56"/>
      <c r="DN253" s="56"/>
      <c r="DP253" s="56"/>
      <c r="DQ253" s="56"/>
      <c r="DR253" s="56"/>
      <c r="DS253" s="56"/>
      <c r="DT253" s="56"/>
      <c r="DU253" s="56"/>
      <c r="DV253" s="56"/>
      <c r="DW253" s="56"/>
      <c r="DX253" s="56"/>
      <c r="DZ253" s="56"/>
      <c r="EA253" s="56"/>
      <c r="EB253" s="56"/>
      <c r="EC253" s="56"/>
      <c r="ED253" s="56"/>
      <c r="EE253" s="56"/>
      <c r="EF253" s="56"/>
      <c r="EG253" s="56"/>
      <c r="EH253" s="56"/>
      <c r="EJ253" s="56"/>
      <c r="EK253" s="56"/>
      <c r="EL253" s="56"/>
      <c r="EM253" s="56"/>
      <c r="EN253" s="56"/>
      <c r="EO253" s="56"/>
      <c r="EP253" s="56"/>
      <c r="EQ253" s="56"/>
      <c r="ER253" s="56"/>
      <c r="ET253" s="56"/>
      <c r="EU253" s="56"/>
      <c r="EV253" s="56"/>
      <c r="EW253" s="56"/>
      <c r="EX253" s="56"/>
      <c r="EY253" s="56"/>
      <c r="EZ253" s="56"/>
      <c r="FA253" s="56"/>
      <c r="FB253" s="56"/>
      <c r="FD253" s="56"/>
      <c r="FE253" s="56"/>
      <c r="FF253" s="56"/>
      <c r="FG253" s="56"/>
      <c r="FH253" s="56"/>
      <c r="FI253" s="56"/>
      <c r="FJ253" s="56"/>
      <c r="FK253" s="56"/>
      <c r="FL253" s="56"/>
      <c r="FN253" s="56"/>
      <c r="FO253" s="56"/>
      <c r="FP253" s="56"/>
      <c r="FQ253" s="56"/>
      <c r="FR253" s="56"/>
      <c r="FS253" s="56"/>
      <c r="FT253" s="56"/>
      <c r="FU253" s="56"/>
      <c r="FV253" s="56"/>
      <c r="FX253" s="56"/>
      <c r="FY253" s="56"/>
      <c r="FZ253" s="56"/>
      <c r="GA253" s="56"/>
      <c r="GB253" s="56"/>
      <c r="GC253" s="56"/>
      <c r="GD253" s="56"/>
      <c r="GE253" s="56"/>
      <c r="GF253" s="56"/>
      <c r="GH253" s="56"/>
      <c r="GI253" s="56"/>
      <c r="GJ253" s="56"/>
      <c r="GK253" s="56"/>
      <c r="GL253" s="56"/>
      <c r="GM253" s="56"/>
      <c r="GN253" s="56"/>
      <c r="GO253" s="56"/>
      <c r="GP253" s="56"/>
      <c r="GR253" s="56"/>
      <c r="GS253" s="56"/>
      <c r="GT253" s="56"/>
      <c r="GU253" s="56"/>
      <c r="GV253" s="56"/>
      <c r="GW253" s="56"/>
      <c r="GX253" s="56"/>
      <c r="GY253" s="56"/>
      <c r="GZ253" s="56"/>
      <c r="HB253" s="56"/>
      <c r="HC253" s="56"/>
      <c r="HD253" s="56"/>
      <c r="HE253" s="56"/>
      <c r="HF253" s="56"/>
      <c r="HG253" s="56"/>
      <c r="HH253" s="56"/>
      <c r="HI253" s="56"/>
      <c r="HJ253" s="56"/>
      <c r="HL253" s="56"/>
      <c r="HM253" s="56"/>
      <c r="HN253" s="56"/>
      <c r="HO253" s="56"/>
      <c r="HP253" s="56"/>
      <c r="HQ253" s="56"/>
      <c r="HR253" s="56"/>
      <c r="HS253" s="56"/>
      <c r="HT253" s="56"/>
      <c r="HV253" s="56"/>
      <c r="HW253" s="56"/>
      <c r="HX253" s="56"/>
      <c r="HY253" s="56"/>
      <c r="HZ253" s="56"/>
      <c r="IA253" s="56"/>
      <c r="IB253" s="56"/>
      <c r="IC253" s="56"/>
      <c r="ID253" s="56"/>
      <c r="IF253" s="56"/>
      <c r="IG253" s="56"/>
      <c r="IH253" s="56"/>
      <c r="II253" s="56"/>
      <c r="IJ253" s="56"/>
      <c r="IK253" s="56"/>
      <c r="IL253" s="56"/>
      <c r="IM253" s="56"/>
      <c r="IN253" s="56"/>
      <c r="IP253" s="56"/>
      <c r="IQ253" s="56"/>
      <c r="IR253" s="56"/>
      <c r="IS253" s="56"/>
      <c r="IT253" s="56"/>
      <c r="IU253" s="56"/>
    </row>
    <row r="254" spans="1:255" ht="12.75" customHeight="1" thickBot="1" x14ac:dyDescent="0.25">
      <c r="A254" s="221"/>
      <c r="B254" s="18">
        <f>SUM(B241:B253)</f>
        <v>46509.560000000005</v>
      </c>
      <c r="C254" s="17"/>
      <c r="D254" s="18"/>
      <c r="E254" s="19"/>
      <c r="F254" s="17"/>
      <c r="G254" s="17"/>
      <c r="H254" s="18" t="s">
        <v>17</v>
      </c>
      <c r="I254" s="233">
        <f>SUM(I241:I253)</f>
        <v>2379.11</v>
      </c>
      <c r="J254" s="56"/>
      <c r="K254" s="56"/>
      <c r="L254" s="56"/>
      <c r="M254" s="56"/>
      <c r="N254" s="56"/>
      <c r="O254" s="56"/>
      <c r="P254" s="56"/>
      <c r="Q254" s="56"/>
      <c r="R254" s="56"/>
      <c r="T254" s="56"/>
      <c r="U254" s="56"/>
      <c r="V254" s="56"/>
      <c r="W254" s="56"/>
      <c r="X254" s="56"/>
      <c r="Y254" s="56"/>
      <c r="Z254" s="56"/>
      <c r="AA254" s="56"/>
      <c r="AB254" s="56"/>
      <c r="AD254" s="56"/>
      <c r="AE254" s="56"/>
      <c r="AF254" s="56"/>
      <c r="AG254" s="56"/>
      <c r="AH254" s="56"/>
      <c r="AI254" s="56"/>
      <c r="AJ254" s="56"/>
      <c r="AK254" s="56"/>
      <c r="AL254" s="56"/>
      <c r="AN254" s="56"/>
      <c r="AO254" s="56"/>
      <c r="AP254" s="56"/>
      <c r="AQ254" s="56"/>
      <c r="AR254" s="56"/>
      <c r="AS254" s="56"/>
      <c r="AT254" s="56"/>
      <c r="AU254" s="56"/>
      <c r="AV254" s="56"/>
      <c r="AX254" s="56"/>
      <c r="AY254" s="56"/>
      <c r="AZ254" s="56"/>
      <c r="BA254" s="56"/>
      <c r="BB254" s="56"/>
      <c r="BC254" s="56"/>
      <c r="BD254" s="56"/>
      <c r="BE254" s="56"/>
      <c r="BF254" s="56"/>
      <c r="BH254" s="56"/>
      <c r="BI254" s="56"/>
      <c r="BJ254" s="56"/>
      <c r="BK254" s="56"/>
      <c r="BL254" s="56"/>
      <c r="BM254" s="56"/>
      <c r="BN254" s="56"/>
      <c r="BO254" s="56"/>
      <c r="BP254" s="56"/>
      <c r="BR254" s="56"/>
      <c r="BS254" s="56"/>
      <c r="BT254" s="56"/>
      <c r="BU254" s="56"/>
      <c r="BV254" s="56"/>
      <c r="BW254" s="56"/>
      <c r="BX254" s="56"/>
      <c r="BY254" s="56"/>
      <c r="BZ254" s="56"/>
      <c r="CB254" s="56"/>
      <c r="CC254" s="56"/>
      <c r="CD254" s="56"/>
      <c r="CE254" s="56"/>
      <c r="CF254" s="56"/>
      <c r="CG254" s="56"/>
      <c r="CH254" s="56"/>
      <c r="CI254" s="56"/>
      <c r="CJ254" s="56"/>
      <c r="CL254" s="56"/>
      <c r="CM254" s="56"/>
      <c r="CN254" s="56"/>
      <c r="CO254" s="56"/>
      <c r="CP254" s="56"/>
      <c r="CQ254" s="56"/>
      <c r="CR254" s="56"/>
      <c r="CS254" s="56"/>
      <c r="CT254" s="56"/>
      <c r="CV254" s="56"/>
      <c r="CW254" s="56"/>
      <c r="CX254" s="56"/>
      <c r="CY254" s="56"/>
      <c r="CZ254" s="56"/>
      <c r="DA254" s="56"/>
      <c r="DB254" s="56"/>
      <c r="DC254" s="56"/>
      <c r="DD254" s="56"/>
      <c r="DF254" s="56"/>
      <c r="DG254" s="56"/>
      <c r="DH254" s="56"/>
      <c r="DI254" s="56"/>
      <c r="DJ254" s="56"/>
      <c r="DK254" s="56"/>
      <c r="DL254" s="56"/>
      <c r="DM254" s="56"/>
      <c r="DN254" s="56"/>
      <c r="DP254" s="56"/>
      <c r="DQ254" s="56"/>
      <c r="DR254" s="56"/>
      <c r="DS254" s="56"/>
      <c r="DT254" s="56"/>
      <c r="DU254" s="56"/>
      <c r="DV254" s="56"/>
      <c r="DW254" s="56"/>
      <c r="DX254" s="56"/>
      <c r="DZ254" s="56"/>
      <c r="EA254" s="56"/>
      <c r="EB254" s="56"/>
      <c r="EC254" s="56"/>
      <c r="ED254" s="56"/>
      <c r="EE254" s="56"/>
      <c r="EF254" s="56"/>
      <c r="EG254" s="56"/>
      <c r="EH254" s="56"/>
      <c r="EJ254" s="56"/>
      <c r="EK254" s="56"/>
      <c r="EL254" s="56"/>
      <c r="EM254" s="56"/>
      <c r="EN254" s="56"/>
      <c r="EO254" s="56"/>
      <c r="EP254" s="56"/>
      <c r="EQ254" s="56"/>
      <c r="ER254" s="56"/>
      <c r="ET254" s="56"/>
      <c r="EU254" s="56"/>
      <c r="EV254" s="56"/>
      <c r="EW254" s="56"/>
      <c r="EX254" s="56"/>
      <c r="EY254" s="56"/>
      <c r="EZ254" s="56"/>
      <c r="FA254" s="56"/>
      <c r="FB254" s="56"/>
      <c r="FD254" s="56"/>
      <c r="FE254" s="56"/>
      <c r="FF254" s="56"/>
      <c r="FG254" s="56"/>
      <c r="FH254" s="56"/>
      <c r="FI254" s="56"/>
      <c r="FJ254" s="56"/>
      <c r="FK254" s="56"/>
      <c r="FL254" s="56"/>
      <c r="FN254" s="56"/>
      <c r="FO254" s="56"/>
      <c r="FP254" s="56"/>
      <c r="FQ254" s="56"/>
      <c r="FR254" s="56"/>
      <c r="FS254" s="56"/>
      <c r="FT254" s="56"/>
      <c r="FU254" s="56"/>
      <c r="FV254" s="56"/>
      <c r="FX254" s="56"/>
      <c r="FY254" s="56"/>
      <c r="FZ254" s="56"/>
      <c r="GA254" s="56"/>
      <c r="GB254" s="56"/>
      <c r="GC254" s="56"/>
      <c r="GD254" s="56"/>
      <c r="GE254" s="56"/>
      <c r="GF254" s="56"/>
      <c r="GH254" s="56"/>
      <c r="GI254" s="56"/>
      <c r="GJ254" s="56"/>
      <c r="GK254" s="56"/>
      <c r="GL254" s="56"/>
      <c r="GM254" s="56"/>
      <c r="GN254" s="56"/>
      <c r="GO254" s="56"/>
      <c r="GP254" s="56"/>
      <c r="GR254" s="56"/>
      <c r="GS254" s="56"/>
      <c r="GT254" s="56"/>
      <c r="GU254" s="56"/>
      <c r="GV254" s="56"/>
      <c r="GW254" s="56"/>
      <c r="GX254" s="56"/>
      <c r="GY254" s="56"/>
      <c r="GZ254" s="56"/>
      <c r="HB254" s="56"/>
      <c r="HC254" s="56"/>
      <c r="HD254" s="56"/>
      <c r="HE254" s="56"/>
      <c r="HF254" s="56"/>
      <c r="HG254" s="56"/>
      <c r="HH254" s="56"/>
      <c r="HI254" s="56"/>
      <c r="HJ254" s="56"/>
      <c r="HL254" s="56"/>
      <c r="HM254" s="56"/>
      <c r="HN254" s="56"/>
      <c r="HO254" s="56"/>
      <c r="HP254" s="56"/>
      <c r="HQ254" s="56"/>
      <c r="HR254" s="56"/>
      <c r="HS254" s="56"/>
      <c r="HT254" s="56"/>
      <c r="HV254" s="56"/>
      <c r="HW254" s="56"/>
      <c r="HX254" s="56"/>
      <c r="HY254" s="56"/>
      <c r="HZ254" s="56"/>
      <c r="IA254" s="56"/>
      <c r="IB254" s="56"/>
      <c r="IC254" s="56"/>
      <c r="ID254" s="56"/>
      <c r="IF254" s="56"/>
      <c r="IG254" s="56"/>
      <c r="IH254" s="56"/>
      <c r="II254" s="56"/>
      <c r="IJ254" s="56"/>
      <c r="IK254" s="56"/>
      <c r="IL254" s="56"/>
      <c r="IM254" s="56"/>
      <c r="IN254" s="56"/>
      <c r="IP254" s="56"/>
      <c r="IQ254" s="56"/>
      <c r="IR254" s="56"/>
      <c r="IS254" s="56"/>
      <c r="IT254" s="56"/>
      <c r="IU254" s="56"/>
    </row>
    <row r="255" spans="1:255" ht="58.5" customHeight="1" thickBot="1" x14ac:dyDescent="0.25">
      <c r="A255" s="46" t="s">
        <v>97</v>
      </c>
      <c r="B255" s="114" t="s">
        <v>16</v>
      </c>
      <c r="C255" s="114" t="s">
        <v>5</v>
      </c>
      <c r="D255" s="114" t="s">
        <v>23</v>
      </c>
      <c r="E255" s="118" t="s">
        <v>18</v>
      </c>
      <c r="F255" s="114" t="s">
        <v>19</v>
      </c>
      <c r="G255" s="114" t="s">
        <v>10</v>
      </c>
      <c r="H255" s="114" t="s">
        <v>13</v>
      </c>
      <c r="I255" s="115" t="s">
        <v>12</v>
      </c>
      <c r="J255" s="56"/>
      <c r="K255" s="56"/>
      <c r="L255" s="56"/>
      <c r="M255" s="56"/>
      <c r="N255" s="56"/>
      <c r="O255" s="56"/>
      <c r="P255" s="56"/>
      <c r="Q255" s="56"/>
      <c r="R255" s="56"/>
      <c r="T255" s="56"/>
      <c r="U255" s="56"/>
      <c r="V255" s="56"/>
      <c r="W255" s="56"/>
      <c r="X255" s="56"/>
      <c r="Y255" s="56"/>
      <c r="Z255" s="56"/>
      <c r="AA255" s="56"/>
      <c r="AB255" s="56"/>
      <c r="AD255" s="56"/>
      <c r="AE255" s="56"/>
      <c r="AF255" s="56"/>
      <c r="AG255" s="56"/>
      <c r="AH255" s="56"/>
      <c r="AI255" s="56"/>
      <c r="AJ255" s="56"/>
      <c r="AK255" s="56"/>
      <c r="AL255" s="56"/>
      <c r="AN255" s="56"/>
      <c r="AO255" s="56"/>
      <c r="AP255" s="56"/>
      <c r="AQ255" s="56"/>
      <c r="AR255" s="56"/>
      <c r="AS255" s="56"/>
      <c r="AT255" s="56"/>
      <c r="AU255" s="56"/>
      <c r="AV255" s="56"/>
      <c r="AX255" s="56"/>
      <c r="AY255" s="56"/>
      <c r="AZ255" s="56"/>
      <c r="BA255" s="56"/>
      <c r="BB255" s="56"/>
      <c r="BC255" s="56"/>
      <c r="BD255" s="56"/>
      <c r="BE255" s="56"/>
      <c r="BF255" s="56"/>
      <c r="BH255" s="56"/>
      <c r="BI255" s="56"/>
      <c r="BJ255" s="56"/>
      <c r="BK255" s="56"/>
      <c r="BL255" s="56"/>
      <c r="BM255" s="56"/>
      <c r="BN255" s="56"/>
      <c r="BO255" s="56"/>
      <c r="BP255" s="56"/>
      <c r="BR255" s="56"/>
      <c r="BS255" s="56"/>
      <c r="BT255" s="56"/>
      <c r="BU255" s="56"/>
      <c r="BV255" s="56"/>
      <c r="BW255" s="56"/>
      <c r="BX255" s="56"/>
      <c r="BY255" s="56"/>
      <c r="BZ255" s="56"/>
      <c r="CB255" s="56"/>
      <c r="CC255" s="56"/>
      <c r="CD255" s="56"/>
      <c r="CE255" s="56"/>
      <c r="CF255" s="56"/>
      <c r="CG255" s="56"/>
      <c r="CH255" s="56"/>
      <c r="CI255" s="56"/>
      <c r="CJ255" s="56"/>
      <c r="CL255" s="56"/>
      <c r="CM255" s="56"/>
      <c r="CN255" s="56"/>
      <c r="CO255" s="56"/>
      <c r="CP255" s="56"/>
      <c r="CQ255" s="56"/>
      <c r="CR255" s="56"/>
      <c r="CS255" s="56"/>
      <c r="CT255" s="56"/>
      <c r="CV255" s="56"/>
      <c r="CW255" s="56"/>
      <c r="CX255" s="56"/>
      <c r="CY255" s="56"/>
      <c r="CZ255" s="56"/>
      <c r="DA255" s="56"/>
      <c r="DB255" s="56"/>
      <c r="DC255" s="56"/>
      <c r="DD255" s="56"/>
      <c r="DF255" s="56"/>
      <c r="DG255" s="56"/>
      <c r="DH255" s="56"/>
      <c r="DI255" s="56"/>
      <c r="DJ255" s="56"/>
      <c r="DK255" s="56"/>
      <c r="DL255" s="56"/>
      <c r="DM255" s="56"/>
      <c r="DN255" s="56"/>
      <c r="DP255" s="56"/>
      <c r="DQ255" s="56"/>
      <c r="DR255" s="56"/>
      <c r="DS255" s="56"/>
      <c r="DT255" s="56"/>
      <c r="DU255" s="56"/>
      <c r="DV255" s="56"/>
      <c r="DW255" s="56"/>
      <c r="DX255" s="56"/>
      <c r="DZ255" s="56"/>
      <c r="EA255" s="56"/>
      <c r="EB255" s="56"/>
      <c r="EC255" s="56"/>
      <c r="ED255" s="56"/>
      <c r="EE255" s="56"/>
      <c r="EF255" s="56"/>
      <c r="EG255" s="56"/>
      <c r="EH255" s="56"/>
      <c r="EJ255" s="56"/>
      <c r="EK255" s="56"/>
      <c r="EL255" s="56"/>
      <c r="EM255" s="56"/>
      <c r="EN255" s="56"/>
      <c r="EO255" s="56"/>
      <c r="EP255" s="56"/>
      <c r="EQ255" s="56"/>
      <c r="ER255" s="56"/>
      <c r="ET255" s="56"/>
      <c r="EU255" s="56"/>
      <c r="EV255" s="56"/>
      <c r="EW255" s="56"/>
      <c r="EX255" s="56"/>
      <c r="EY255" s="56"/>
      <c r="EZ255" s="56"/>
      <c r="FA255" s="56"/>
      <c r="FB255" s="56"/>
      <c r="FD255" s="56"/>
      <c r="FE255" s="56"/>
      <c r="FF255" s="56"/>
      <c r="FG255" s="56"/>
      <c r="FH255" s="56"/>
      <c r="FI255" s="56"/>
      <c r="FJ255" s="56"/>
      <c r="FK255" s="56"/>
      <c r="FL255" s="56"/>
      <c r="FN255" s="56"/>
      <c r="FO255" s="56"/>
      <c r="FP255" s="56"/>
      <c r="FQ255" s="56"/>
      <c r="FR255" s="56"/>
      <c r="FS255" s="56"/>
      <c r="FT255" s="56"/>
      <c r="FU255" s="56"/>
      <c r="FV255" s="56"/>
      <c r="FX255" s="56"/>
      <c r="FY255" s="56"/>
      <c r="FZ255" s="56"/>
      <c r="GA255" s="56"/>
      <c r="GB255" s="56"/>
      <c r="GC255" s="56"/>
      <c r="GD255" s="56"/>
      <c r="GE255" s="56"/>
      <c r="GF255" s="56"/>
      <c r="GH255" s="56"/>
      <c r="GI255" s="56"/>
      <c r="GJ255" s="56"/>
      <c r="GK255" s="56"/>
      <c r="GL255" s="56"/>
      <c r="GM255" s="56"/>
      <c r="GN255" s="56"/>
      <c r="GO255" s="56"/>
      <c r="GP255" s="56"/>
      <c r="GR255" s="56"/>
      <c r="GS255" s="56"/>
      <c r="GT255" s="56"/>
      <c r="GU255" s="56"/>
      <c r="GV255" s="56"/>
      <c r="GW255" s="56"/>
      <c r="GX255" s="56"/>
      <c r="GY255" s="56"/>
      <c r="GZ255" s="56"/>
      <c r="HB255" s="56"/>
      <c r="HC255" s="56"/>
      <c r="HD255" s="56"/>
      <c r="HE255" s="56"/>
      <c r="HF255" s="56"/>
      <c r="HG255" s="56"/>
      <c r="HH255" s="56"/>
      <c r="HI255" s="56"/>
      <c r="HJ255" s="56"/>
      <c r="HL255" s="56"/>
      <c r="HM255" s="56"/>
      <c r="HN255" s="56"/>
      <c r="HO255" s="56"/>
      <c r="HP255" s="56"/>
      <c r="HQ255" s="56"/>
      <c r="HR255" s="56"/>
      <c r="HS255" s="56"/>
      <c r="HT255" s="56"/>
      <c r="HV255" s="56"/>
      <c r="HW255" s="56"/>
      <c r="HX255" s="56"/>
      <c r="HY255" s="56"/>
      <c r="HZ255" s="56"/>
      <c r="IA255" s="56"/>
      <c r="IB255" s="56"/>
      <c r="IC255" s="56"/>
      <c r="ID255" s="56"/>
      <c r="IF255" s="56"/>
      <c r="IG255" s="56"/>
      <c r="IH255" s="56"/>
      <c r="II255" s="56"/>
      <c r="IJ255" s="56"/>
      <c r="IK255" s="56"/>
      <c r="IL255" s="56"/>
      <c r="IM255" s="56"/>
      <c r="IN255" s="56"/>
      <c r="IP255" s="56"/>
      <c r="IQ255" s="56"/>
      <c r="IR255" s="56"/>
      <c r="IS255" s="56"/>
      <c r="IT255" s="56"/>
      <c r="IU255" s="56"/>
    </row>
    <row r="256" spans="1:255" ht="25.15" customHeight="1" thickBot="1" x14ac:dyDescent="0.25">
      <c r="A256" s="117" t="s">
        <v>2277</v>
      </c>
      <c r="B256" s="164"/>
      <c r="C256" s="85" t="s">
        <v>87</v>
      </c>
      <c r="D256" s="238"/>
      <c r="E256" s="239"/>
      <c r="F256" s="238"/>
      <c r="G256" s="239"/>
      <c r="H256" s="239"/>
      <c r="I256" s="49">
        <v>53520.06</v>
      </c>
      <c r="J256" s="56"/>
      <c r="K256" s="56"/>
      <c r="L256" s="56"/>
      <c r="M256" s="56"/>
      <c r="N256" s="56"/>
      <c r="O256" s="56"/>
      <c r="P256" s="56"/>
      <c r="Q256" s="56"/>
      <c r="R256" s="56"/>
      <c r="T256" s="56"/>
      <c r="U256" s="56"/>
      <c r="V256" s="56"/>
      <c r="W256" s="56"/>
      <c r="X256" s="56"/>
      <c r="Y256" s="56"/>
      <c r="Z256" s="56"/>
      <c r="AA256" s="56"/>
      <c r="AB256" s="56"/>
      <c r="AD256" s="56"/>
      <c r="AE256" s="56"/>
      <c r="AF256" s="56"/>
      <c r="AG256" s="56"/>
      <c r="AH256" s="56"/>
      <c r="AI256" s="56"/>
      <c r="AJ256" s="56"/>
      <c r="AK256" s="56"/>
      <c r="AL256" s="56"/>
      <c r="AN256" s="56"/>
      <c r="AO256" s="56"/>
      <c r="AP256" s="56"/>
      <c r="AQ256" s="56"/>
      <c r="AR256" s="56"/>
      <c r="AS256" s="56"/>
      <c r="AT256" s="56"/>
      <c r="AU256" s="56"/>
      <c r="AV256" s="56"/>
      <c r="AX256" s="56"/>
      <c r="AY256" s="56"/>
      <c r="AZ256" s="56"/>
      <c r="BA256" s="56"/>
      <c r="BB256" s="56"/>
      <c r="BC256" s="56"/>
      <c r="BD256" s="56"/>
      <c r="BE256" s="56"/>
      <c r="BF256" s="56"/>
      <c r="BH256" s="56"/>
      <c r="BI256" s="56"/>
      <c r="BJ256" s="56"/>
      <c r="BK256" s="56"/>
      <c r="BL256" s="56"/>
      <c r="BM256" s="56"/>
      <c r="BN256" s="56"/>
      <c r="BO256" s="56"/>
      <c r="BP256" s="56"/>
      <c r="BR256" s="56"/>
      <c r="BS256" s="56"/>
      <c r="BT256" s="56"/>
      <c r="BU256" s="56"/>
      <c r="BV256" s="56"/>
      <c r="BW256" s="56"/>
      <c r="BX256" s="56"/>
      <c r="BY256" s="56"/>
      <c r="BZ256" s="56"/>
      <c r="CB256" s="56"/>
      <c r="CC256" s="56"/>
      <c r="CD256" s="56"/>
      <c r="CE256" s="56"/>
      <c r="CF256" s="56"/>
      <c r="CG256" s="56"/>
      <c r="CH256" s="56"/>
      <c r="CI256" s="56"/>
      <c r="CJ256" s="56"/>
      <c r="CL256" s="56"/>
      <c r="CM256" s="56"/>
      <c r="CN256" s="56"/>
      <c r="CO256" s="56"/>
      <c r="CP256" s="56"/>
      <c r="CQ256" s="56"/>
      <c r="CR256" s="56"/>
      <c r="CS256" s="56"/>
      <c r="CT256" s="56"/>
      <c r="CV256" s="56"/>
      <c r="CW256" s="56"/>
      <c r="CX256" s="56"/>
      <c r="CY256" s="56"/>
      <c r="CZ256" s="56"/>
      <c r="DA256" s="56"/>
      <c r="DB256" s="56"/>
      <c r="DC256" s="56"/>
      <c r="DD256" s="56"/>
      <c r="DF256" s="56"/>
      <c r="DG256" s="56"/>
      <c r="DH256" s="56"/>
      <c r="DI256" s="56"/>
      <c r="DJ256" s="56"/>
      <c r="DK256" s="56"/>
      <c r="DL256" s="56"/>
      <c r="DM256" s="56"/>
      <c r="DN256" s="56"/>
      <c r="DP256" s="56"/>
      <c r="DQ256" s="56"/>
      <c r="DR256" s="56"/>
      <c r="DS256" s="56"/>
      <c r="DT256" s="56"/>
      <c r="DU256" s="56"/>
      <c r="DV256" s="56"/>
      <c r="DW256" s="56"/>
      <c r="DX256" s="56"/>
      <c r="DZ256" s="56"/>
      <c r="EA256" s="56"/>
      <c r="EB256" s="56"/>
      <c r="EC256" s="56"/>
      <c r="ED256" s="56"/>
      <c r="EE256" s="56"/>
      <c r="EF256" s="56"/>
      <c r="EG256" s="56"/>
      <c r="EH256" s="56"/>
      <c r="EJ256" s="56"/>
      <c r="EK256" s="56"/>
      <c r="EL256" s="56"/>
      <c r="EM256" s="56"/>
      <c r="EN256" s="56"/>
      <c r="EO256" s="56"/>
      <c r="EP256" s="56"/>
      <c r="EQ256" s="56"/>
      <c r="ER256" s="56"/>
      <c r="ET256" s="56"/>
      <c r="EU256" s="56"/>
      <c r="EV256" s="56"/>
      <c r="EW256" s="56"/>
      <c r="EX256" s="56"/>
      <c r="EY256" s="56"/>
      <c r="EZ256" s="56"/>
      <c r="FA256" s="56"/>
      <c r="FB256" s="56"/>
      <c r="FD256" s="56"/>
      <c r="FE256" s="56"/>
      <c r="FF256" s="56"/>
      <c r="FG256" s="56"/>
      <c r="FH256" s="56"/>
      <c r="FI256" s="56"/>
      <c r="FJ256" s="56"/>
      <c r="FK256" s="56"/>
      <c r="FL256" s="56"/>
      <c r="FN256" s="56"/>
      <c r="FO256" s="56"/>
      <c r="FP256" s="56"/>
      <c r="FQ256" s="56"/>
      <c r="FR256" s="56"/>
      <c r="FS256" s="56"/>
      <c r="FT256" s="56"/>
      <c r="FU256" s="56"/>
      <c r="FV256" s="56"/>
      <c r="FX256" s="56"/>
      <c r="FY256" s="56"/>
      <c r="FZ256" s="56"/>
      <c r="GA256" s="56"/>
      <c r="GB256" s="56"/>
      <c r="GC256" s="56"/>
      <c r="GD256" s="56"/>
      <c r="GE256" s="56"/>
      <c r="GF256" s="56"/>
      <c r="GH256" s="56"/>
      <c r="GI256" s="56"/>
      <c r="GJ256" s="56"/>
      <c r="GK256" s="56"/>
      <c r="GL256" s="56"/>
      <c r="GM256" s="56"/>
      <c r="GN256" s="56"/>
      <c r="GO256" s="56"/>
      <c r="GP256" s="56"/>
      <c r="GR256" s="56"/>
      <c r="GS256" s="56"/>
      <c r="GT256" s="56"/>
      <c r="GU256" s="56"/>
      <c r="GV256" s="56"/>
      <c r="GW256" s="56"/>
      <c r="GX256" s="56"/>
      <c r="GY256" s="56"/>
      <c r="GZ256" s="56"/>
      <c r="HB256" s="56"/>
      <c r="HC256" s="56"/>
      <c r="HD256" s="56"/>
      <c r="HE256" s="56"/>
      <c r="HF256" s="56"/>
      <c r="HG256" s="56"/>
      <c r="HH256" s="56"/>
      <c r="HI256" s="56"/>
      <c r="HJ256" s="56"/>
      <c r="HL256" s="56"/>
      <c r="HM256" s="56"/>
      <c r="HN256" s="56"/>
      <c r="HO256" s="56"/>
      <c r="HP256" s="56"/>
      <c r="HQ256" s="56"/>
      <c r="HR256" s="56"/>
      <c r="HS256" s="56"/>
      <c r="HT256" s="56"/>
      <c r="HV256" s="56"/>
      <c r="HW256" s="56"/>
      <c r="HX256" s="56"/>
      <c r="HY256" s="56"/>
      <c r="HZ256" s="56"/>
      <c r="IA256" s="56"/>
      <c r="IB256" s="56"/>
      <c r="IC256" s="56"/>
      <c r="ID256" s="56"/>
      <c r="IF256" s="56"/>
      <c r="IG256" s="56"/>
      <c r="IH256" s="56"/>
      <c r="II256" s="56"/>
      <c r="IJ256" s="56"/>
      <c r="IK256" s="56"/>
      <c r="IL256" s="56"/>
      <c r="IM256" s="56"/>
      <c r="IN256" s="56"/>
      <c r="IP256" s="56"/>
      <c r="IQ256" s="56"/>
      <c r="IR256" s="56"/>
      <c r="IS256" s="56"/>
      <c r="IT256" s="56"/>
      <c r="IU256" s="56"/>
    </row>
    <row r="257" spans="1:255" ht="12.75" customHeight="1" thickBot="1" x14ac:dyDescent="0.25">
      <c r="A257" s="46"/>
      <c r="B257" s="76">
        <f>SUM(B256)</f>
        <v>0</v>
      </c>
      <c r="C257" s="75"/>
      <c r="D257" s="76"/>
      <c r="E257" s="77"/>
      <c r="F257" s="75"/>
      <c r="G257" s="75"/>
      <c r="H257" s="76" t="s">
        <v>17</v>
      </c>
      <c r="I257" s="78">
        <f>SUM(I256:I256)</f>
        <v>53520.06</v>
      </c>
      <c r="J257" s="56"/>
      <c r="K257" s="56"/>
      <c r="L257" s="56"/>
      <c r="M257" s="56"/>
      <c r="N257" s="56"/>
      <c r="O257" s="56"/>
      <c r="P257" s="56"/>
      <c r="Q257" s="56"/>
      <c r="R257" s="56"/>
      <c r="T257" s="56"/>
      <c r="U257" s="56"/>
      <c r="V257" s="56"/>
      <c r="W257" s="56"/>
      <c r="X257" s="56"/>
      <c r="Y257" s="56"/>
      <c r="Z257" s="56"/>
      <c r="AA257" s="56"/>
      <c r="AB257" s="56"/>
      <c r="AD257" s="56"/>
      <c r="AE257" s="56"/>
      <c r="AF257" s="56"/>
      <c r="AG257" s="56"/>
      <c r="AH257" s="56"/>
      <c r="AI257" s="56"/>
      <c r="AJ257" s="56"/>
      <c r="AK257" s="56"/>
      <c r="AL257" s="56"/>
      <c r="AN257" s="56"/>
      <c r="AO257" s="56"/>
      <c r="AP257" s="56"/>
      <c r="AQ257" s="56"/>
      <c r="AR257" s="56"/>
      <c r="AS257" s="56"/>
      <c r="AT257" s="56"/>
      <c r="AU257" s="56"/>
      <c r="AV257" s="56"/>
      <c r="AX257" s="56"/>
      <c r="AY257" s="56"/>
      <c r="AZ257" s="56"/>
      <c r="BA257" s="56"/>
      <c r="BB257" s="56"/>
      <c r="BC257" s="56"/>
      <c r="BD257" s="56"/>
      <c r="BE257" s="56"/>
      <c r="BF257" s="56"/>
      <c r="BH257" s="56"/>
      <c r="BI257" s="56"/>
      <c r="BJ257" s="56"/>
      <c r="BK257" s="56"/>
      <c r="BL257" s="56"/>
      <c r="BM257" s="56"/>
      <c r="BN257" s="56"/>
      <c r="BO257" s="56"/>
      <c r="BP257" s="56"/>
      <c r="BR257" s="56"/>
      <c r="BS257" s="56"/>
      <c r="BT257" s="56"/>
      <c r="BU257" s="56"/>
      <c r="BV257" s="56"/>
      <c r="BW257" s="56"/>
      <c r="BX257" s="56"/>
      <c r="BY257" s="56"/>
      <c r="BZ257" s="56"/>
      <c r="CB257" s="56"/>
      <c r="CC257" s="56"/>
      <c r="CD257" s="56"/>
      <c r="CE257" s="56"/>
      <c r="CF257" s="56"/>
      <c r="CG257" s="56"/>
      <c r="CH257" s="56"/>
      <c r="CI257" s="56"/>
      <c r="CJ257" s="56"/>
      <c r="CL257" s="56"/>
      <c r="CM257" s="56"/>
      <c r="CN257" s="56"/>
      <c r="CO257" s="56"/>
      <c r="CP257" s="56"/>
      <c r="CQ257" s="56"/>
      <c r="CR257" s="56"/>
      <c r="CS257" s="56"/>
      <c r="CT257" s="56"/>
      <c r="CV257" s="56"/>
      <c r="CW257" s="56"/>
      <c r="CX257" s="56"/>
      <c r="CY257" s="56"/>
      <c r="CZ257" s="56"/>
      <c r="DA257" s="56"/>
      <c r="DB257" s="56"/>
      <c r="DC257" s="56"/>
      <c r="DD257" s="56"/>
      <c r="DF257" s="56"/>
      <c r="DG257" s="56"/>
      <c r="DH257" s="56"/>
      <c r="DI257" s="56"/>
      <c r="DJ257" s="56"/>
      <c r="DK257" s="56"/>
      <c r="DL257" s="56"/>
      <c r="DM257" s="56"/>
      <c r="DN257" s="56"/>
      <c r="DP257" s="56"/>
      <c r="DQ257" s="56"/>
      <c r="DR257" s="56"/>
      <c r="DS257" s="56"/>
      <c r="DT257" s="56"/>
      <c r="DU257" s="56"/>
      <c r="DV257" s="56"/>
      <c r="DW257" s="56"/>
      <c r="DX257" s="56"/>
      <c r="DZ257" s="56"/>
      <c r="EA257" s="56"/>
      <c r="EB257" s="56"/>
      <c r="EC257" s="56"/>
      <c r="ED257" s="56"/>
      <c r="EE257" s="56"/>
      <c r="EF257" s="56"/>
      <c r="EG257" s="56"/>
      <c r="EH257" s="56"/>
      <c r="EJ257" s="56"/>
      <c r="EK257" s="56"/>
      <c r="EL257" s="56"/>
      <c r="EM257" s="56"/>
      <c r="EN257" s="56"/>
      <c r="EO257" s="56"/>
      <c r="EP257" s="56"/>
      <c r="EQ257" s="56"/>
      <c r="ER257" s="56"/>
      <c r="ET257" s="56"/>
      <c r="EU257" s="56"/>
      <c r="EV257" s="56"/>
      <c r="EW257" s="56"/>
      <c r="EX257" s="56"/>
      <c r="EY257" s="56"/>
      <c r="EZ257" s="56"/>
      <c r="FA257" s="56"/>
      <c r="FB257" s="56"/>
      <c r="FD257" s="56"/>
      <c r="FE257" s="56"/>
      <c r="FF257" s="56"/>
      <c r="FG257" s="56"/>
      <c r="FH257" s="56"/>
      <c r="FI257" s="56"/>
      <c r="FJ257" s="56"/>
      <c r="FK257" s="56"/>
      <c r="FL257" s="56"/>
      <c r="FN257" s="56"/>
      <c r="FO257" s="56"/>
      <c r="FP257" s="56"/>
      <c r="FQ257" s="56"/>
      <c r="FR257" s="56"/>
      <c r="FS257" s="56"/>
      <c r="FT257" s="56"/>
      <c r="FU257" s="56"/>
      <c r="FV257" s="56"/>
      <c r="FX257" s="56"/>
      <c r="FY257" s="56"/>
      <c r="FZ257" s="56"/>
      <c r="GA257" s="56"/>
      <c r="GB257" s="56"/>
      <c r="GC257" s="56"/>
      <c r="GD257" s="56"/>
      <c r="GE257" s="56"/>
      <c r="GF257" s="56"/>
      <c r="GH257" s="56"/>
      <c r="GI257" s="56"/>
      <c r="GJ257" s="56"/>
      <c r="GK257" s="56"/>
      <c r="GL257" s="56"/>
      <c r="GM257" s="56"/>
      <c r="GN257" s="56"/>
      <c r="GO257" s="56"/>
      <c r="GP257" s="56"/>
      <c r="GR257" s="56"/>
      <c r="GS257" s="56"/>
      <c r="GT257" s="56"/>
      <c r="GU257" s="56"/>
      <c r="GV257" s="56"/>
      <c r="GW257" s="56"/>
      <c r="GX257" s="56"/>
      <c r="GY257" s="56"/>
      <c r="GZ257" s="56"/>
      <c r="HB257" s="56"/>
      <c r="HC257" s="56"/>
      <c r="HD257" s="56"/>
      <c r="HE257" s="56"/>
      <c r="HF257" s="56"/>
      <c r="HG257" s="56"/>
      <c r="HH257" s="56"/>
      <c r="HI257" s="56"/>
      <c r="HJ257" s="56"/>
      <c r="HL257" s="56"/>
      <c r="HM257" s="56"/>
      <c r="HN257" s="56"/>
      <c r="HO257" s="56"/>
      <c r="HP257" s="56"/>
      <c r="HQ257" s="56"/>
      <c r="HR257" s="56"/>
      <c r="HS257" s="56"/>
      <c r="HT257" s="56"/>
      <c r="HV257" s="56"/>
      <c r="HW257" s="56"/>
      <c r="HX257" s="56"/>
      <c r="HY257" s="56"/>
      <c r="HZ257" s="56"/>
      <c r="IA257" s="56"/>
      <c r="IB257" s="56"/>
      <c r="IC257" s="56"/>
      <c r="ID257" s="56"/>
      <c r="IF257" s="56"/>
      <c r="IG257" s="56"/>
      <c r="IH257" s="56"/>
      <c r="II257" s="56"/>
      <c r="IJ257" s="56"/>
      <c r="IK257" s="56"/>
      <c r="IL257" s="56"/>
      <c r="IM257" s="56"/>
      <c r="IN257" s="56"/>
      <c r="IP257" s="56"/>
      <c r="IQ257" s="56"/>
      <c r="IR257" s="56"/>
      <c r="IS257" s="56"/>
      <c r="IT257" s="56"/>
      <c r="IU257" s="56"/>
    </row>
    <row r="258" spans="1:255" ht="16.5" thickBot="1" x14ac:dyDescent="0.25">
      <c r="A258" s="117" t="s">
        <v>1</v>
      </c>
      <c r="B258" s="258" t="s">
        <v>16</v>
      </c>
      <c r="C258" s="114" t="s">
        <v>5</v>
      </c>
      <c r="D258" s="114" t="s">
        <v>23</v>
      </c>
      <c r="E258" s="118" t="s">
        <v>18</v>
      </c>
      <c r="F258" s="114" t="s">
        <v>19</v>
      </c>
      <c r="G258" s="114" t="s">
        <v>10</v>
      </c>
      <c r="H258" s="114" t="s">
        <v>13</v>
      </c>
      <c r="I258" s="115" t="s">
        <v>12</v>
      </c>
      <c r="J258" s="56"/>
      <c r="K258" s="56"/>
      <c r="L258" s="56"/>
      <c r="M258" s="56"/>
      <c r="N258" s="56"/>
      <c r="O258" s="56"/>
      <c r="P258" s="56"/>
      <c r="Q258" s="56"/>
      <c r="R258" s="56"/>
      <c r="T258" s="56"/>
      <c r="U258" s="56"/>
      <c r="V258" s="56"/>
      <c r="W258" s="56"/>
      <c r="X258" s="56"/>
      <c r="Y258" s="56"/>
      <c r="Z258" s="56"/>
      <c r="AA258" s="56"/>
      <c r="AB258" s="56"/>
      <c r="AD258" s="56"/>
      <c r="AE258" s="56"/>
      <c r="AF258" s="56"/>
      <c r="AG258" s="56"/>
      <c r="AH258" s="56"/>
      <c r="AI258" s="56"/>
      <c r="AJ258" s="56"/>
      <c r="AK258" s="56"/>
      <c r="AL258" s="56"/>
      <c r="AN258" s="56"/>
      <c r="AO258" s="56"/>
      <c r="AP258" s="56"/>
      <c r="AQ258" s="56"/>
      <c r="AR258" s="56"/>
      <c r="AS258" s="56"/>
      <c r="AT258" s="56"/>
      <c r="AU258" s="56"/>
      <c r="AV258" s="56"/>
      <c r="AX258" s="56"/>
      <c r="AY258" s="56"/>
      <c r="AZ258" s="56"/>
      <c r="BA258" s="56"/>
      <c r="BB258" s="56"/>
      <c r="BC258" s="56"/>
      <c r="BD258" s="56"/>
      <c r="BE258" s="56"/>
      <c r="BF258" s="56"/>
      <c r="BH258" s="56"/>
      <c r="BI258" s="56"/>
      <c r="BJ258" s="56"/>
      <c r="BK258" s="56"/>
      <c r="BL258" s="56"/>
      <c r="BM258" s="56"/>
      <c r="BN258" s="56"/>
      <c r="BO258" s="56"/>
      <c r="BP258" s="56"/>
      <c r="BR258" s="56"/>
      <c r="BS258" s="56"/>
      <c r="BT258" s="56"/>
      <c r="BU258" s="56"/>
      <c r="BV258" s="56"/>
      <c r="BW258" s="56"/>
      <c r="BX258" s="56"/>
      <c r="BY258" s="56"/>
      <c r="BZ258" s="56"/>
      <c r="CB258" s="56"/>
      <c r="CC258" s="56"/>
      <c r="CD258" s="56"/>
      <c r="CE258" s="56"/>
      <c r="CF258" s="56"/>
      <c r="CG258" s="56"/>
      <c r="CH258" s="56"/>
      <c r="CI258" s="56"/>
      <c r="CJ258" s="56"/>
      <c r="CL258" s="56"/>
      <c r="CM258" s="56"/>
      <c r="CN258" s="56"/>
      <c r="CO258" s="56"/>
      <c r="CP258" s="56"/>
      <c r="CQ258" s="56"/>
      <c r="CR258" s="56"/>
      <c r="CS258" s="56"/>
      <c r="CT258" s="56"/>
      <c r="CV258" s="56"/>
      <c r="CW258" s="56"/>
      <c r="CX258" s="56"/>
      <c r="CY258" s="56"/>
      <c r="CZ258" s="56"/>
      <c r="DA258" s="56"/>
      <c r="DB258" s="56"/>
      <c r="DC258" s="56"/>
      <c r="DD258" s="56"/>
      <c r="DF258" s="56"/>
      <c r="DG258" s="56"/>
      <c r="DH258" s="56"/>
      <c r="DI258" s="56"/>
      <c r="DJ258" s="56"/>
      <c r="DK258" s="56"/>
      <c r="DL258" s="56"/>
      <c r="DM258" s="56"/>
      <c r="DN258" s="56"/>
      <c r="DP258" s="56"/>
      <c r="DQ258" s="56"/>
      <c r="DR258" s="56"/>
      <c r="DS258" s="56"/>
      <c r="DT258" s="56"/>
      <c r="DU258" s="56"/>
      <c r="DV258" s="56"/>
      <c r="DW258" s="56"/>
      <c r="DX258" s="56"/>
      <c r="DZ258" s="56"/>
      <c r="EA258" s="56"/>
      <c r="EB258" s="56"/>
      <c r="EC258" s="56"/>
      <c r="ED258" s="56"/>
      <c r="EE258" s="56"/>
      <c r="EF258" s="56"/>
      <c r="EG258" s="56"/>
      <c r="EH258" s="56"/>
      <c r="EJ258" s="56"/>
      <c r="EK258" s="56"/>
      <c r="EL258" s="56"/>
      <c r="EM258" s="56"/>
      <c r="EN258" s="56"/>
      <c r="EO258" s="56"/>
      <c r="EP258" s="56"/>
      <c r="EQ258" s="56"/>
      <c r="ER258" s="56"/>
      <c r="ET258" s="56"/>
      <c r="EU258" s="56"/>
      <c r="EV258" s="56"/>
      <c r="EW258" s="56"/>
      <c r="EX258" s="56"/>
      <c r="EY258" s="56"/>
      <c r="EZ258" s="56"/>
      <c r="FA258" s="56"/>
      <c r="FB258" s="56"/>
      <c r="FD258" s="56"/>
      <c r="FE258" s="56"/>
      <c r="FF258" s="56"/>
      <c r="FG258" s="56"/>
      <c r="FH258" s="56"/>
      <c r="FI258" s="56"/>
      <c r="FJ258" s="56"/>
      <c r="FK258" s="56"/>
      <c r="FL258" s="56"/>
      <c r="FN258" s="56"/>
      <c r="FO258" s="56"/>
      <c r="FP258" s="56"/>
      <c r="FQ258" s="56"/>
      <c r="FR258" s="56"/>
      <c r="FS258" s="56"/>
      <c r="FT258" s="56"/>
      <c r="FU258" s="56"/>
      <c r="FV258" s="56"/>
      <c r="FX258" s="56"/>
      <c r="FY258" s="56"/>
      <c r="FZ258" s="56"/>
      <c r="GA258" s="56"/>
      <c r="GB258" s="56"/>
      <c r="GC258" s="56"/>
      <c r="GD258" s="56"/>
      <c r="GE258" s="56"/>
      <c r="GF258" s="56"/>
      <c r="GH258" s="56"/>
      <c r="GI258" s="56"/>
      <c r="GJ258" s="56"/>
      <c r="GK258" s="56"/>
      <c r="GL258" s="56"/>
      <c r="GM258" s="56"/>
      <c r="GN258" s="56"/>
      <c r="GO258" s="56"/>
      <c r="GP258" s="56"/>
      <c r="GR258" s="56"/>
      <c r="GS258" s="56"/>
      <c r="GT258" s="56"/>
      <c r="GU258" s="56"/>
      <c r="GV258" s="56"/>
      <c r="GW258" s="56"/>
      <c r="GX258" s="56"/>
      <c r="GY258" s="56"/>
      <c r="GZ258" s="56"/>
      <c r="HB258" s="56"/>
      <c r="HC258" s="56"/>
      <c r="HD258" s="56"/>
      <c r="HE258" s="56"/>
      <c r="HF258" s="56"/>
      <c r="HG258" s="56"/>
      <c r="HH258" s="56"/>
      <c r="HI258" s="56"/>
      <c r="HJ258" s="56"/>
      <c r="HL258" s="56"/>
      <c r="HM258" s="56"/>
      <c r="HN258" s="56"/>
      <c r="HO258" s="56"/>
      <c r="HP258" s="56"/>
      <c r="HQ258" s="56"/>
      <c r="HR258" s="56"/>
      <c r="HS258" s="56"/>
      <c r="HT258" s="56"/>
      <c r="HV258" s="56"/>
      <c r="HW258" s="56"/>
      <c r="HX258" s="56"/>
      <c r="HY258" s="56"/>
      <c r="HZ258" s="56"/>
      <c r="IA258" s="56"/>
      <c r="IB258" s="56"/>
      <c r="IC258" s="56"/>
      <c r="ID258" s="56"/>
      <c r="IF258" s="56"/>
      <c r="IG258" s="56"/>
      <c r="IH258" s="56"/>
      <c r="II258" s="56"/>
      <c r="IJ258" s="56"/>
      <c r="IK258" s="56"/>
      <c r="IL258" s="56"/>
      <c r="IM258" s="56"/>
      <c r="IN258" s="56"/>
      <c r="IP258" s="56"/>
      <c r="IQ258" s="56"/>
      <c r="IR258" s="56"/>
      <c r="IS258" s="56"/>
      <c r="IT258" s="56"/>
      <c r="IU258" s="56"/>
    </row>
    <row r="259" spans="1:255" ht="12.75" customHeight="1" x14ac:dyDescent="0.2">
      <c r="A259" s="656"/>
      <c r="B259" s="207">
        <v>34093.35</v>
      </c>
      <c r="C259" s="33" t="s">
        <v>66</v>
      </c>
      <c r="D259" s="302"/>
      <c r="E259" s="302"/>
      <c r="F259" s="302"/>
      <c r="G259" s="302"/>
      <c r="H259" s="302"/>
      <c r="I259" s="348"/>
      <c r="J259" s="56"/>
      <c r="K259" s="56"/>
      <c r="L259" s="56"/>
      <c r="M259" s="56"/>
      <c r="N259" s="56"/>
      <c r="O259" s="56"/>
      <c r="P259" s="56"/>
      <c r="Q259" s="56"/>
      <c r="R259" s="56"/>
      <c r="T259" s="56"/>
      <c r="U259" s="56"/>
      <c r="V259" s="56"/>
      <c r="W259" s="56"/>
      <c r="X259" s="56"/>
      <c r="Y259" s="56"/>
      <c r="Z259" s="56"/>
      <c r="AA259" s="56"/>
      <c r="AB259" s="56"/>
      <c r="AD259" s="56"/>
      <c r="AE259" s="56"/>
      <c r="AF259" s="56"/>
      <c r="AG259" s="56"/>
      <c r="AH259" s="56"/>
      <c r="AI259" s="56"/>
      <c r="AJ259" s="56"/>
      <c r="AK259" s="56"/>
      <c r="AL259" s="56"/>
      <c r="AN259" s="56"/>
      <c r="AO259" s="56"/>
      <c r="AP259" s="56"/>
      <c r="AQ259" s="56"/>
      <c r="AR259" s="56"/>
      <c r="AS259" s="56"/>
      <c r="AT259" s="56"/>
      <c r="AU259" s="56"/>
      <c r="AV259" s="56"/>
      <c r="AX259" s="56"/>
      <c r="AY259" s="56"/>
      <c r="AZ259" s="56"/>
      <c r="BA259" s="56"/>
      <c r="BB259" s="56"/>
      <c r="BC259" s="56"/>
      <c r="BD259" s="56"/>
      <c r="BE259" s="56"/>
      <c r="BF259" s="56"/>
      <c r="BH259" s="56"/>
      <c r="BI259" s="56"/>
      <c r="BJ259" s="56"/>
      <c r="BK259" s="56"/>
      <c r="BL259" s="56"/>
      <c r="BM259" s="56"/>
      <c r="BN259" s="56"/>
      <c r="BO259" s="56"/>
      <c r="BP259" s="56"/>
      <c r="BR259" s="56"/>
      <c r="BS259" s="56"/>
      <c r="BT259" s="56"/>
      <c r="BU259" s="56"/>
      <c r="BV259" s="56"/>
      <c r="BW259" s="56"/>
      <c r="BX259" s="56"/>
      <c r="BY259" s="56"/>
      <c r="BZ259" s="56"/>
      <c r="CB259" s="56"/>
      <c r="CC259" s="56"/>
      <c r="CD259" s="56"/>
      <c r="CE259" s="56"/>
      <c r="CF259" s="56"/>
      <c r="CG259" s="56"/>
      <c r="CH259" s="56"/>
      <c r="CI259" s="56"/>
      <c r="CJ259" s="56"/>
      <c r="CL259" s="56"/>
      <c r="CM259" s="56"/>
      <c r="CN259" s="56"/>
      <c r="CO259" s="56"/>
      <c r="CP259" s="56"/>
      <c r="CQ259" s="56"/>
      <c r="CR259" s="56"/>
      <c r="CS259" s="56"/>
      <c r="CT259" s="56"/>
      <c r="CV259" s="56"/>
      <c r="CW259" s="56"/>
      <c r="CX259" s="56"/>
      <c r="CY259" s="56"/>
      <c r="CZ259" s="56"/>
      <c r="DA259" s="56"/>
      <c r="DB259" s="56"/>
      <c r="DC259" s="56"/>
      <c r="DD259" s="56"/>
      <c r="DF259" s="56"/>
      <c r="DG259" s="56"/>
      <c r="DH259" s="56"/>
      <c r="DI259" s="56"/>
      <c r="DJ259" s="56"/>
      <c r="DK259" s="56"/>
      <c r="DL259" s="56"/>
      <c r="DM259" s="56"/>
      <c r="DN259" s="56"/>
      <c r="DP259" s="56"/>
      <c r="DQ259" s="56"/>
      <c r="DR259" s="56"/>
      <c r="DS259" s="56"/>
      <c r="DT259" s="56"/>
      <c r="DU259" s="56"/>
      <c r="DV259" s="56"/>
      <c r="DW259" s="56"/>
      <c r="DX259" s="56"/>
      <c r="DZ259" s="56"/>
      <c r="EA259" s="56"/>
      <c r="EB259" s="56"/>
      <c r="EC259" s="56"/>
      <c r="ED259" s="56"/>
      <c r="EE259" s="56"/>
      <c r="EF259" s="56"/>
      <c r="EG259" s="56"/>
      <c r="EH259" s="56"/>
      <c r="EJ259" s="56"/>
      <c r="EK259" s="56"/>
      <c r="EL259" s="56"/>
      <c r="EM259" s="56"/>
      <c r="EN259" s="56"/>
      <c r="EO259" s="56"/>
      <c r="EP259" s="56"/>
      <c r="EQ259" s="56"/>
      <c r="ER259" s="56"/>
      <c r="ET259" s="56"/>
      <c r="EU259" s="56"/>
      <c r="EV259" s="56"/>
      <c r="EW259" s="56"/>
      <c r="EX259" s="56"/>
      <c r="EY259" s="56"/>
      <c r="EZ259" s="56"/>
      <c r="FA259" s="56"/>
      <c r="FB259" s="56"/>
      <c r="FD259" s="56"/>
      <c r="FE259" s="56"/>
      <c r="FF259" s="56"/>
      <c r="FG259" s="56"/>
      <c r="FH259" s="56"/>
      <c r="FI259" s="56"/>
      <c r="FJ259" s="56"/>
      <c r="FK259" s="56"/>
      <c r="FL259" s="56"/>
      <c r="FN259" s="56"/>
      <c r="FO259" s="56"/>
      <c r="FP259" s="56"/>
      <c r="FQ259" s="56"/>
      <c r="FR259" s="56"/>
      <c r="FS259" s="56"/>
      <c r="FT259" s="56"/>
      <c r="FU259" s="56"/>
      <c r="FV259" s="56"/>
      <c r="FX259" s="56"/>
      <c r="FY259" s="56"/>
      <c r="FZ259" s="56"/>
      <c r="GA259" s="56"/>
      <c r="GB259" s="56"/>
      <c r="GC259" s="56"/>
      <c r="GD259" s="56"/>
      <c r="GE259" s="56"/>
      <c r="GF259" s="56"/>
      <c r="GH259" s="56"/>
      <c r="GI259" s="56"/>
      <c r="GJ259" s="56"/>
      <c r="GK259" s="56"/>
      <c r="GL259" s="56"/>
      <c r="GM259" s="56"/>
      <c r="GN259" s="56"/>
      <c r="GO259" s="56"/>
      <c r="GP259" s="56"/>
      <c r="GR259" s="56"/>
      <c r="GS259" s="56"/>
      <c r="GT259" s="56"/>
      <c r="GU259" s="56"/>
      <c r="GV259" s="56"/>
      <c r="GW259" s="56"/>
      <c r="GX259" s="56"/>
      <c r="GY259" s="56"/>
      <c r="GZ259" s="56"/>
      <c r="HB259" s="56"/>
      <c r="HC259" s="56"/>
      <c r="HD259" s="56"/>
      <c r="HE259" s="56"/>
      <c r="HF259" s="56"/>
      <c r="HG259" s="56"/>
      <c r="HH259" s="56"/>
      <c r="HI259" s="56"/>
      <c r="HJ259" s="56"/>
      <c r="HL259" s="56"/>
      <c r="HM259" s="56"/>
      <c r="HN259" s="56"/>
      <c r="HO259" s="56"/>
      <c r="HP259" s="56"/>
      <c r="HQ259" s="56"/>
      <c r="HR259" s="56"/>
      <c r="HS259" s="56"/>
      <c r="HT259" s="56"/>
      <c r="HV259" s="56"/>
      <c r="HW259" s="56"/>
      <c r="HX259" s="56"/>
      <c r="HY259" s="56"/>
      <c r="HZ259" s="56"/>
      <c r="IA259" s="56"/>
      <c r="IB259" s="56"/>
      <c r="IC259" s="56"/>
      <c r="ID259" s="56"/>
      <c r="IF259" s="56"/>
      <c r="IG259" s="56"/>
      <c r="IH259" s="56"/>
      <c r="II259" s="56"/>
      <c r="IJ259" s="56"/>
      <c r="IK259" s="56"/>
      <c r="IL259" s="56"/>
      <c r="IM259" s="56"/>
      <c r="IN259" s="56"/>
      <c r="IP259" s="56"/>
      <c r="IQ259" s="56"/>
      <c r="IR259" s="56"/>
      <c r="IS259" s="56"/>
      <c r="IT259" s="56"/>
      <c r="IU259" s="56"/>
    </row>
    <row r="260" spans="1:255" ht="12.75" customHeight="1" x14ac:dyDescent="0.2">
      <c r="A260" s="656"/>
      <c r="B260" s="203">
        <v>32837.050000000003</v>
      </c>
      <c r="C260" s="13" t="s">
        <v>67</v>
      </c>
      <c r="D260" s="202"/>
      <c r="E260" s="302"/>
      <c r="F260" s="202"/>
      <c r="G260" s="202"/>
      <c r="H260" s="202"/>
      <c r="I260" s="257"/>
      <c r="J260" s="56"/>
      <c r="K260" s="56"/>
      <c r="L260" s="56"/>
      <c r="M260" s="56"/>
      <c r="N260" s="56"/>
      <c r="O260" s="56"/>
      <c r="P260" s="56"/>
      <c r="Q260" s="56"/>
      <c r="R260" s="56"/>
      <c r="T260" s="56"/>
      <c r="U260" s="56"/>
      <c r="V260" s="56"/>
      <c r="W260" s="56"/>
      <c r="X260" s="56"/>
      <c r="Y260" s="56"/>
      <c r="Z260" s="56"/>
      <c r="AA260" s="56"/>
      <c r="AB260" s="56"/>
      <c r="AD260" s="56"/>
      <c r="AE260" s="56"/>
      <c r="AF260" s="56"/>
      <c r="AG260" s="56"/>
      <c r="AH260" s="56"/>
      <c r="AI260" s="56"/>
      <c r="AJ260" s="56"/>
      <c r="AK260" s="56"/>
      <c r="AL260" s="56"/>
      <c r="AN260" s="56"/>
      <c r="AO260" s="56"/>
      <c r="AP260" s="56"/>
      <c r="AQ260" s="56"/>
      <c r="AR260" s="56"/>
      <c r="AS260" s="56"/>
      <c r="AT260" s="56"/>
      <c r="AU260" s="56"/>
      <c r="AV260" s="56"/>
      <c r="AX260" s="56"/>
      <c r="AY260" s="56"/>
      <c r="AZ260" s="56"/>
      <c r="BA260" s="56"/>
      <c r="BB260" s="56"/>
      <c r="BC260" s="56"/>
      <c r="BD260" s="56"/>
      <c r="BE260" s="56"/>
      <c r="BF260" s="56"/>
      <c r="BH260" s="56"/>
      <c r="BI260" s="56"/>
      <c r="BJ260" s="56"/>
      <c r="BK260" s="56"/>
      <c r="BL260" s="56"/>
      <c r="BM260" s="56"/>
      <c r="BN260" s="56"/>
      <c r="BO260" s="56"/>
      <c r="BP260" s="56"/>
      <c r="BR260" s="56"/>
      <c r="BS260" s="56"/>
      <c r="BT260" s="56"/>
      <c r="BU260" s="56"/>
      <c r="BV260" s="56"/>
      <c r="BW260" s="56"/>
      <c r="BX260" s="56"/>
      <c r="BY260" s="56"/>
      <c r="BZ260" s="56"/>
      <c r="CB260" s="56"/>
      <c r="CC260" s="56"/>
      <c r="CD260" s="56"/>
      <c r="CE260" s="56"/>
      <c r="CF260" s="56"/>
      <c r="CG260" s="56"/>
      <c r="CH260" s="56"/>
      <c r="CI260" s="56"/>
      <c r="CJ260" s="56"/>
      <c r="CL260" s="56"/>
      <c r="CM260" s="56"/>
      <c r="CN260" s="56"/>
      <c r="CO260" s="56"/>
      <c r="CP260" s="56"/>
      <c r="CQ260" s="56"/>
      <c r="CR260" s="56"/>
      <c r="CS260" s="56"/>
      <c r="CT260" s="56"/>
      <c r="CV260" s="56"/>
      <c r="CW260" s="56"/>
      <c r="CX260" s="56"/>
      <c r="CY260" s="56"/>
      <c r="CZ260" s="56"/>
      <c r="DA260" s="56"/>
      <c r="DB260" s="56"/>
      <c r="DC260" s="56"/>
      <c r="DD260" s="56"/>
      <c r="DF260" s="56"/>
      <c r="DG260" s="56"/>
      <c r="DH260" s="56"/>
      <c r="DI260" s="56"/>
      <c r="DJ260" s="56"/>
      <c r="DK260" s="56"/>
      <c r="DL260" s="56"/>
      <c r="DM260" s="56"/>
      <c r="DN260" s="56"/>
      <c r="DP260" s="56"/>
      <c r="DQ260" s="56"/>
      <c r="DR260" s="56"/>
      <c r="DS260" s="56"/>
      <c r="DT260" s="56"/>
      <c r="DU260" s="56"/>
      <c r="DV260" s="56"/>
      <c r="DW260" s="56"/>
      <c r="DX260" s="56"/>
      <c r="DZ260" s="56"/>
      <c r="EA260" s="56"/>
      <c r="EB260" s="56"/>
      <c r="EC260" s="56"/>
      <c r="ED260" s="56"/>
      <c r="EE260" s="56"/>
      <c r="EF260" s="56"/>
      <c r="EG260" s="56"/>
      <c r="EH260" s="56"/>
      <c r="EJ260" s="56"/>
      <c r="EK260" s="56"/>
      <c r="EL260" s="56"/>
      <c r="EM260" s="56"/>
      <c r="EN260" s="56"/>
      <c r="EO260" s="56"/>
      <c r="EP260" s="56"/>
      <c r="EQ260" s="56"/>
      <c r="ER260" s="56"/>
      <c r="ET260" s="56"/>
      <c r="EU260" s="56"/>
      <c r="EV260" s="56"/>
      <c r="EW260" s="56"/>
      <c r="EX260" s="56"/>
      <c r="EY260" s="56"/>
      <c r="EZ260" s="56"/>
      <c r="FA260" s="56"/>
      <c r="FB260" s="56"/>
      <c r="FD260" s="56"/>
      <c r="FE260" s="56"/>
      <c r="FF260" s="56"/>
      <c r="FG260" s="56"/>
      <c r="FH260" s="56"/>
      <c r="FI260" s="56"/>
      <c r="FJ260" s="56"/>
      <c r="FK260" s="56"/>
      <c r="FL260" s="56"/>
      <c r="FN260" s="56"/>
      <c r="FO260" s="56"/>
      <c r="FP260" s="56"/>
      <c r="FQ260" s="56"/>
      <c r="FR260" s="56"/>
      <c r="FS260" s="56"/>
      <c r="FT260" s="56"/>
      <c r="FU260" s="56"/>
      <c r="FV260" s="56"/>
      <c r="FX260" s="56"/>
      <c r="FY260" s="56"/>
      <c r="FZ260" s="56"/>
      <c r="GA260" s="56"/>
      <c r="GB260" s="56"/>
      <c r="GC260" s="56"/>
      <c r="GD260" s="56"/>
      <c r="GE260" s="56"/>
      <c r="GF260" s="56"/>
      <c r="GH260" s="56"/>
      <c r="GI260" s="56"/>
      <c r="GJ260" s="56"/>
      <c r="GK260" s="56"/>
      <c r="GL260" s="56"/>
      <c r="GM260" s="56"/>
      <c r="GN260" s="56"/>
      <c r="GO260" s="56"/>
      <c r="GP260" s="56"/>
      <c r="GR260" s="56"/>
      <c r="GS260" s="56"/>
      <c r="GT260" s="56"/>
      <c r="GU260" s="56"/>
      <c r="GV260" s="56"/>
      <c r="GW260" s="56"/>
      <c r="GX260" s="56"/>
      <c r="GY260" s="56"/>
      <c r="GZ260" s="56"/>
      <c r="HB260" s="56"/>
      <c r="HC260" s="56"/>
      <c r="HD260" s="56"/>
      <c r="HE260" s="56"/>
      <c r="HF260" s="56"/>
      <c r="HG260" s="56"/>
      <c r="HH260" s="56"/>
      <c r="HI260" s="56"/>
      <c r="HJ260" s="56"/>
      <c r="HL260" s="56"/>
      <c r="HM260" s="56"/>
      <c r="HN260" s="56"/>
      <c r="HO260" s="56"/>
      <c r="HP260" s="56"/>
      <c r="HQ260" s="56"/>
      <c r="HR260" s="56"/>
      <c r="HS260" s="56"/>
      <c r="HT260" s="56"/>
      <c r="HV260" s="56"/>
      <c r="HW260" s="56"/>
      <c r="HX260" s="56"/>
      <c r="HY260" s="56"/>
      <c r="HZ260" s="56"/>
      <c r="IA260" s="56"/>
      <c r="IB260" s="56"/>
      <c r="IC260" s="56"/>
      <c r="ID260" s="56"/>
      <c r="IF260" s="56"/>
      <c r="IG260" s="56"/>
      <c r="IH260" s="56"/>
      <c r="II260" s="56"/>
      <c r="IJ260" s="56"/>
      <c r="IK260" s="56"/>
      <c r="IL260" s="56"/>
      <c r="IM260" s="56"/>
      <c r="IN260" s="56"/>
      <c r="IP260" s="56"/>
      <c r="IQ260" s="56"/>
      <c r="IR260" s="56"/>
      <c r="IS260" s="56"/>
      <c r="IT260" s="56"/>
      <c r="IU260" s="56"/>
    </row>
    <row r="261" spans="1:255" ht="12.75" customHeight="1" x14ac:dyDescent="0.2">
      <c r="A261" s="656"/>
      <c r="B261" s="203">
        <v>29087.4</v>
      </c>
      <c r="C261" s="13" t="s">
        <v>70</v>
      </c>
      <c r="D261" s="202"/>
      <c r="E261" s="302"/>
      <c r="F261" s="202"/>
      <c r="G261" s="202"/>
      <c r="H261" s="202"/>
      <c r="I261" s="257"/>
    </row>
    <row r="262" spans="1:255" x14ac:dyDescent="0.2">
      <c r="A262" s="656"/>
      <c r="B262" s="203">
        <v>26776.99</v>
      </c>
      <c r="C262" s="13" t="s">
        <v>72</v>
      </c>
      <c r="D262" s="202"/>
      <c r="E262" s="302"/>
      <c r="F262" s="202"/>
      <c r="G262" s="202"/>
      <c r="H262" s="202"/>
      <c r="I262" s="257"/>
    </row>
    <row r="263" spans="1:255" ht="12.75" customHeight="1" x14ac:dyDescent="0.2">
      <c r="A263" s="656"/>
      <c r="B263" s="203">
        <v>37501.480000000003</v>
      </c>
      <c r="C263" s="13" t="s">
        <v>73</v>
      </c>
      <c r="D263" s="202"/>
      <c r="E263" s="302"/>
      <c r="F263" s="202"/>
      <c r="G263" s="202"/>
      <c r="H263" s="202"/>
      <c r="I263" s="257"/>
    </row>
    <row r="264" spans="1:255" ht="12.75" customHeight="1" x14ac:dyDescent="0.2">
      <c r="A264" s="656"/>
      <c r="B264" s="207">
        <v>23761</v>
      </c>
      <c r="C264" s="70" t="s">
        <v>74</v>
      </c>
      <c r="D264" s="302"/>
      <c r="E264" s="202"/>
      <c r="F264" s="20"/>
      <c r="G264" s="7"/>
      <c r="H264" s="7"/>
      <c r="I264" s="216"/>
    </row>
    <row r="265" spans="1:255" ht="12.75" customHeight="1" x14ac:dyDescent="0.2">
      <c r="A265" s="656"/>
      <c r="B265" s="203">
        <v>39413.78</v>
      </c>
      <c r="C265" s="13" t="s">
        <v>75</v>
      </c>
      <c r="D265" s="202"/>
      <c r="E265" s="202"/>
      <c r="F265" s="20"/>
      <c r="G265" s="7"/>
      <c r="H265" s="7"/>
      <c r="I265" s="216"/>
    </row>
    <row r="266" spans="1:255" x14ac:dyDescent="0.2">
      <c r="A266" s="656"/>
      <c r="B266" s="203">
        <v>40052.35</v>
      </c>
      <c r="C266" s="13" t="s">
        <v>76</v>
      </c>
      <c r="D266" s="202"/>
      <c r="E266" s="202"/>
      <c r="F266" s="20"/>
      <c r="G266" s="7"/>
      <c r="H266" s="7"/>
      <c r="I266" s="216"/>
    </row>
    <row r="267" spans="1:255" x14ac:dyDescent="0.2">
      <c r="A267" s="656"/>
      <c r="B267" s="203">
        <v>35633.71</v>
      </c>
      <c r="C267" s="13" t="s">
        <v>77</v>
      </c>
      <c r="D267" s="202"/>
      <c r="E267" s="202"/>
      <c r="F267" s="20"/>
      <c r="G267" s="7"/>
      <c r="H267" s="7"/>
      <c r="I267" s="216"/>
    </row>
    <row r="268" spans="1:255" x14ac:dyDescent="0.2">
      <c r="A268" s="656"/>
      <c r="B268" s="203">
        <v>39025.49</v>
      </c>
      <c r="C268" s="13" t="s">
        <v>78</v>
      </c>
      <c r="D268" s="202"/>
      <c r="E268" s="202"/>
      <c r="F268" s="20"/>
      <c r="G268" s="7"/>
      <c r="H268" s="7"/>
      <c r="I268" s="216"/>
    </row>
    <row r="269" spans="1:255" x14ac:dyDescent="0.2">
      <c r="A269" s="656"/>
      <c r="B269" s="203">
        <v>43669.89</v>
      </c>
      <c r="C269" s="13" t="s">
        <v>79</v>
      </c>
      <c r="D269" s="202"/>
      <c r="E269" s="202"/>
      <c r="F269" s="20"/>
      <c r="G269" s="7"/>
      <c r="H269" s="7"/>
      <c r="I269" s="216"/>
    </row>
    <row r="270" spans="1:255" ht="13.5" thickBot="1" x14ac:dyDescent="0.25">
      <c r="A270" s="656"/>
      <c r="B270" s="205">
        <v>38189.83</v>
      </c>
      <c r="C270" s="71" t="s">
        <v>80</v>
      </c>
      <c r="D270" s="7"/>
      <c r="E270" s="7"/>
      <c r="F270" s="7"/>
      <c r="G270" s="7"/>
      <c r="H270" s="7"/>
      <c r="I270" s="305"/>
    </row>
    <row r="271" spans="1:255" ht="26.25" thickBot="1" x14ac:dyDescent="0.25">
      <c r="A271" s="117" t="s">
        <v>89</v>
      </c>
      <c r="B271" s="164"/>
      <c r="C271" s="85" t="s">
        <v>87</v>
      </c>
      <c r="D271" s="253"/>
      <c r="E271" s="254"/>
      <c r="F271" s="253"/>
      <c r="G271" s="254"/>
      <c r="H271" s="254"/>
      <c r="I271" s="619">
        <v>99879.222129999995</v>
      </c>
    </row>
    <row r="272" spans="1:255" ht="13.5" thickBot="1" x14ac:dyDescent="0.25">
      <c r="A272" s="46"/>
      <c r="B272" s="76">
        <f>SUM(B259:B271)</f>
        <v>420042.32</v>
      </c>
      <c r="C272" s="75"/>
      <c r="D272" s="76"/>
      <c r="E272" s="77"/>
      <c r="F272" s="75"/>
      <c r="G272" s="75"/>
      <c r="H272" s="76" t="s">
        <v>17</v>
      </c>
      <c r="I272" s="78">
        <f>SUM(I259:I271)</f>
        <v>99879.222129999995</v>
      </c>
    </row>
    <row r="273" spans="1:9" ht="39" thickBot="1" x14ac:dyDescent="0.25">
      <c r="A273" s="134" t="s">
        <v>96</v>
      </c>
      <c r="B273" s="114" t="s">
        <v>16</v>
      </c>
      <c r="C273" s="114" t="s">
        <v>5</v>
      </c>
      <c r="D273" s="114" t="s">
        <v>23</v>
      </c>
      <c r="E273" s="279" t="s">
        <v>18</v>
      </c>
      <c r="F273" s="114" t="s">
        <v>19</v>
      </c>
      <c r="G273" s="114" t="s">
        <v>10</v>
      </c>
      <c r="H273" s="114" t="s">
        <v>13</v>
      </c>
      <c r="I273" s="115" t="s">
        <v>12</v>
      </c>
    </row>
    <row r="274" spans="1:9" ht="13.5" thickBot="1" x14ac:dyDescent="0.25">
      <c r="A274" s="206"/>
      <c r="B274" s="185"/>
      <c r="C274" s="70" t="s">
        <v>87</v>
      </c>
      <c r="D274" s="163"/>
      <c r="E274" s="53"/>
      <c r="F274" s="53"/>
      <c r="G274" s="53"/>
      <c r="H274" s="153"/>
      <c r="I274" s="471">
        <v>75601.86</v>
      </c>
    </row>
    <row r="275" spans="1:9" ht="13.5" thickBot="1" x14ac:dyDescent="0.25">
      <c r="A275" s="134"/>
      <c r="B275" s="271"/>
      <c r="C275" s="75"/>
      <c r="D275" s="76"/>
      <c r="E275" s="77"/>
      <c r="F275" s="75"/>
      <c r="G275" s="75"/>
      <c r="H275" s="76"/>
      <c r="I275" s="78">
        <f>SUM(I274)</f>
        <v>75601.86</v>
      </c>
    </row>
    <row r="276" spans="1:9" ht="28.5" customHeight="1" x14ac:dyDescent="0.2">
      <c r="A276" s="9"/>
      <c r="B276" s="9"/>
      <c r="C276" s="9"/>
      <c r="D276" s="9"/>
      <c r="E276" s="9"/>
      <c r="F276" s="20"/>
      <c r="G276" s="20"/>
      <c r="H276" s="20"/>
      <c r="I276" s="20"/>
    </row>
    <row r="277" spans="1:9" ht="15.75" x14ac:dyDescent="0.2">
      <c r="A277" s="21" t="s">
        <v>21</v>
      </c>
      <c r="B277" s="22"/>
      <c r="C277" s="23"/>
      <c r="D277" s="4" t="s">
        <v>9</v>
      </c>
      <c r="E277" s="4" t="s">
        <v>6</v>
      </c>
      <c r="F277" s="119" t="s">
        <v>7</v>
      </c>
    </row>
    <row r="278" spans="1:9" ht="12.75" customHeight="1" x14ac:dyDescent="0.2">
      <c r="A278" s="642" t="s">
        <v>15</v>
      </c>
      <c r="B278" s="643"/>
      <c r="C278" s="25"/>
      <c r="D278" s="26">
        <f>B55</f>
        <v>104925.16</v>
      </c>
      <c r="E278" s="26">
        <f>I55</f>
        <v>105840.89</v>
      </c>
      <c r="F278" s="120">
        <f>D278+E278</f>
        <v>210766.05</v>
      </c>
    </row>
    <row r="279" spans="1:9" ht="12.75" customHeight="1" x14ac:dyDescent="0.2">
      <c r="A279" s="642" t="s">
        <v>1067</v>
      </c>
      <c r="B279" s="643"/>
      <c r="C279" s="25"/>
      <c r="D279" s="26">
        <f>B180</f>
        <v>176813.80640000003</v>
      </c>
      <c r="E279" s="26">
        <f>I180</f>
        <v>24480.49</v>
      </c>
      <c r="F279" s="120">
        <f>D279+E279</f>
        <v>201294.29640000002</v>
      </c>
    </row>
    <row r="280" spans="1:9" ht="12.75" customHeight="1" x14ac:dyDescent="0.2">
      <c r="A280" s="642" t="s">
        <v>14</v>
      </c>
      <c r="B280" s="643"/>
      <c r="C280" s="25"/>
      <c r="D280" s="26">
        <f>B199</f>
        <v>33437.24</v>
      </c>
      <c r="E280" s="26">
        <f>I199</f>
        <v>286.48</v>
      </c>
      <c r="F280" s="120">
        <f>D280+E280</f>
        <v>33723.72</v>
      </c>
    </row>
    <row r="281" spans="1:9" ht="12.75" customHeight="1" x14ac:dyDescent="0.2">
      <c r="A281" s="642" t="s">
        <v>146</v>
      </c>
      <c r="B281" s="643"/>
      <c r="C281" s="25"/>
      <c r="D281" s="26">
        <f>B214</f>
        <v>104314.6223</v>
      </c>
      <c r="E281" s="26">
        <f>I214</f>
        <v>1616.4</v>
      </c>
      <c r="F281" s="120">
        <f>D281+E281</f>
        <v>105931.0223</v>
      </c>
      <c r="G281" s="56"/>
    </row>
    <row r="282" spans="1:9" ht="12.75" customHeight="1" x14ac:dyDescent="0.2">
      <c r="A282" s="642" t="s">
        <v>26</v>
      </c>
      <c r="B282" s="643"/>
      <c r="C282" s="25"/>
      <c r="D282" s="26">
        <f>B254</f>
        <v>46509.560000000005</v>
      </c>
      <c r="E282" s="26">
        <f>I254</f>
        <v>2379.11</v>
      </c>
      <c r="F282" s="120">
        <f>D282+E282</f>
        <v>48888.670000000006</v>
      </c>
      <c r="G282" s="56"/>
    </row>
    <row r="283" spans="1:9" ht="12.75" customHeight="1" x14ac:dyDescent="0.2">
      <c r="A283" s="646" t="s">
        <v>69</v>
      </c>
      <c r="B283" s="647"/>
      <c r="C283" s="245"/>
      <c r="D283" s="246"/>
      <c r="E283" s="246"/>
      <c r="F283" s="242">
        <f>F284+F287+F288+F289+F290+F285+F286</f>
        <v>232431.42390000002</v>
      </c>
      <c r="G283" s="56"/>
    </row>
    <row r="284" spans="1:9" ht="12.75" customHeight="1" x14ac:dyDescent="0.2">
      <c r="A284" s="644" t="s">
        <v>82</v>
      </c>
      <c r="B284" s="645"/>
      <c r="C284" s="25"/>
      <c r="D284" s="26"/>
      <c r="E284" s="26"/>
      <c r="F284" s="120">
        <f>I228</f>
        <v>58281.433899999989</v>
      </c>
      <c r="G284" s="56"/>
    </row>
    <row r="285" spans="1:9" ht="55.15" customHeight="1" x14ac:dyDescent="0.2">
      <c r="A285" s="650" t="s">
        <v>2275</v>
      </c>
      <c r="B285" s="651"/>
      <c r="C285" s="25"/>
      <c r="D285" s="26"/>
      <c r="E285" s="26"/>
      <c r="F285" s="120">
        <f>I231</f>
        <v>524.1</v>
      </c>
      <c r="G285" s="56"/>
    </row>
    <row r="286" spans="1:9" ht="62.45" customHeight="1" x14ac:dyDescent="0.2">
      <c r="A286" s="650" t="s">
        <v>2276</v>
      </c>
      <c r="B286" s="651"/>
      <c r="C286" s="25"/>
      <c r="D286" s="26"/>
      <c r="E286" s="26"/>
      <c r="F286" s="120">
        <f>I234</f>
        <v>3403.06</v>
      </c>
      <c r="G286" s="56"/>
    </row>
    <row r="287" spans="1:9" ht="12.75" customHeight="1" x14ac:dyDescent="0.2">
      <c r="A287" s="642" t="s">
        <v>2270</v>
      </c>
      <c r="B287" s="643"/>
      <c r="C287" s="25"/>
      <c r="D287" s="26"/>
      <c r="E287" s="26"/>
      <c r="F287" s="120">
        <f>I235</f>
        <v>142852.32</v>
      </c>
      <c r="G287" s="56"/>
    </row>
    <row r="288" spans="1:9" ht="12.75" customHeight="1" x14ac:dyDescent="0.2">
      <c r="A288" s="644" t="s">
        <v>84</v>
      </c>
      <c r="B288" s="645"/>
      <c r="C288" s="25"/>
      <c r="D288" s="26"/>
      <c r="E288" s="26"/>
      <c r="F288" s="120">
        <f>I236</f>
        <v>10604.67</v>
      </c>
      <c r="G288" s="56"/>
    </row>
    <row r="289" spans="1:7" ht="12.75" customHeight="1" x14ac:dyDescent="0.2">
      <c r="A289" s="644" t="s">
        <v>86</v>
      </c>
      <c r="B289" s="645"/>
      <c r="C289" s="25"/>
      <c r="D289" s="26"/>
      <c r="E289" s="26"/>
      <c r="F289" s="120">
        <f>I237</f>
        <v>9671.16</v>
      </c>
      <c r="G289" s="56"/>
    </row>
    <row r="290" spans="1:7" ht="12.75" customHeight="1" x14ac:dyDescent="0.2">
      <c r="A290" s="644" t="s">
        <v>88</v>
      </c>
      <c r="B290" s="645"/>
      <c r="C290" s="25"/>
      <c r="D290" s="26"/>
      <c r="E290" s="26"/>
      <c r="F290" s="120">
        <f>I238</f>
        <v>7094.68</v>
      </c>
      <c r="G290" s="56"/>
    </row>
    <row r="291" spans="1:7" ht="25.9" customHeight="1" x14ac:dyDescent="0.2">
      <c r="A291" s="650" t="s">
        <v>2</v>
      </c>
      <c r="B291" s="651"/>
      <c r="C291" s="25"/>
      <c r="D291" s="26">
        <f>B257</f>
        <v>0</v>
      </c>
      <c r="E291" s="26"/>
      <c r="F291" s="120">
        <f>D291+E291+I257</f>
        <v>53520.06</v>
      </c>
      <c r="G291" s="56"/>
    </row>
    <row r="292" spans="1:7" ht="12.75" customHeight="1" x14ac:dyDescent="0.2">
      <c r="A292" s="644" t="s">
        <v>1</v>
      </c>
      <c r="B292" s="645"/>
      <c r="C292" s="25"/>
      <c r="D292" s="26">
        <f>B272</f>
        <v>420042.32</v>
      </c>
      <c r="E292" s="26"/>
      <c r="F292" s="120">
        <f>D292+I271</f>
        <v>519921.54213000002</v>
      </c>
      <c r="G292" s="56"/>
    </row>
    <row r="293" spans="1:7" ht="25.9" customHeight="1" x14ac:dyDescent="0.2">
      <c r="A293" s="650" t="s">
        <v>96</v>
      </c>
      <c r="B293" s="651"/>
      <c r="C293" s="25"/>
      <c r="D293" s="26"/>
      <c r="E293" s="26"/>
      <c r="F293" s="120">
        <f>I275</f>
        <v>75601.86</v>
      </c>
      <c r="G293" s="56"/>
    </row>
    <row r="294" spans="1:7" ht="12.75" customHeight="1" x14ac:dyDescent="0.2">
      <c r="A294" s="648" t="s">
        <v>22</v>
      </c>
      <c r="B294" s="649"/>
      <c r="C294" s="27"/>
      <c r="D294" s="28">
        <f>SUM(D278:D292)</f>
        <v>886042.70870000008</v>
      </c>
      <c r="E294" s="28">
        <f>SUM(E278:E282)</f>
        <v>134603.37</v>
      </c>
      <c r="F294" s="121">
        <f>F278+F279+F280+F281+F282+F283+F291+F292+F293</f>
        <v>1482078.6447300001</v>
      </c>
    </row>
  </sheetData>
  <autoFilter ref="A5:I254"/>
  <mergeCells count="87">
    <mergeCell ref="A195:A197"/>
    <mergeCell ref="A229:A231"/>
    <mergeCell ref="A232:A234"/>
    <mergeCell ref="D59:D68"/>
    <mergeCell ref="D69:D76"/>
    <mergeCell ref="A78:A79"/>
    <mergeCell ref="D78:D79"/>
    <mergeCell ref="C175:C177"/>
    <mergeCell ref="B175:B177"/>
    <mergeCell ref="C80:C87"/>
    <mergeCell ref="B80:B87"/>
    <mergeCell ref="A11:A12"/>
    <mergeCell ref="C11:C12"/>
    <mergeCell ref="D11:D12"/>
    <mergeCell ref="B11:B12"/>
    <mergeCell ref="C58:C77"/>
    <mergeCell ref="B58:B77"/>
    <mergeCell ref="A19:A53"/>
    <mergeCell ref="C19:C53"/>
    <mergeCell ref="B19:B53"/>
    <mergeCell ref="D19:D53"/>
    <mergeCell ref="A15:A16"/>
    <mergeCell ref="C15:C16"/>
    <mergeCell ref="D15:D16"/>
    <mergeCell ref="B15:B16"/>
    <mergeCell ref="C95:C96"/>
    <mergeCell ref="D95:D96"/>
    <mergeCell ref="C88:C94"/>
    <mergeCell ref="B95:B96"/>
    <mergeCell ref="B78:B79"/>
    <mergeCell ref="D81:D87"/>
    <mergeCell ref="G1:H1"/>
    <mergeCell ref="A1:B1"/>
    <mergeCell ref="G2:H2"/>
    <mergeCell ref="A279:B279"/>
    <mergeCell ref="A216:A228"/>
    <mergeCell ref="D89:D93"/>
    <mergeCell ref="A259:A270"/>
    <mergeCell ref="A81:A87"/>
    <mergeCell ref="C78:C79"/>
    <mergeCell ref="A59:A77"/>
    <mergeCell ref="A89:A93"/>
    <mergeCell ref="A284:B284"/>
    <mergeCell ref="A290:B290"/>
    <mergeCell ref="B88:B94"/>
    <mergeCell ref="A95:A96"/>
    <mergeCell ref="B97:B104"/>
    <mergeCell ref="B121:B122"/>
    <mergeCell ref="A98:A104"/>
    <mergeCell ref="A106:A109"/>
    <mergeCell ref="D98:D104"/>
    <mergeCell ref="C97:C104"/>
    <mergeCell ref="A294:B294"/>
    <mergeCell ref="A283:B283"/>
    <mergeCell ref="A292:B292"/>
    <mergeCell ref="A282:B282"/>
    <mergeCell ref="A293:B293"/>
    <mergeCell ref="A278:B278"/>
    <mergeCell ref="A289:B289"/>
    <mergeCell ref="A287:B287"/>
    <mergeCell ref="A291:B291"/>
    <mergeCell ref="A280:B280"/>
    <mergeCell ref="D147:D151"/>
    <mergeCell ref="A152:A154"/>
    <mergeCell ref="D152:D154"/>
    <mergeCell ref="A288:B288"/>
    <mergeCell ref="A281:B281"/>
    <mergeCell ref="A141:A151"/>
    <mergeCell ref="A285:B285"/>
    <mergeCell ref="A286:B286"/>
    <mergeCell ref="D106:D109"/>
    <mergeCell ref="A110:A120"/>
    <mergeCell ref="D110:D120"/>
    <mergeCell ref="C105:C120"/>
    <mergeCell ref="B105:B120"/>
    <mergeCell ref="D141:D146"/>
    <mergeCell ref="C121:C122"/>
    <mergeCell ref="A121:A122"/>
    <mergeCell ref="D121:D122"/>
    <mergeCell ref="A165:A174"/>
    <mergeCell ref="D165:D174"/>
    <mergeCell ref="C123:C174"/>
    <mergeCell ref="B123:B174"/>
    <mergeCell ref="A124:A140"/>
    <mergeCell ref="D124:D140"/>
    <mergeCell ref="A155:A164"/>
    <mergeCell ref="D155:D164"/>
  </mergeCells>
  <phoneticPr fontId="0" type="noConversion"/>
  <pageMargins left="0" right="0" top="0.19685039370078741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67"/>
  <dimension ref="A1:IU148"/>
  <sheetViews>
    <sheetView topLeftCell="A115" zoomScaleNormal="100" workbookViewId="0">
      <selection activeCell="B69" sqref="B69"/>
    </sheetView>
  </sheetViews>
  <sheetFormatPr defaultRowHeight="12.75" customHeight="1" x14ac:dyDescent="0.2"/>
  <cols>
    <col min="1" max="1" width="27.140625" customWidth="1"/>
    <col min="2" max="2" width="12" customWidth="1"/>
    <col min="3" max="3" width="12.7109375" customWidth="1"/>
    <col min="4" max="4" width="16.28515625" customWidth="1"/>
    <col min="5" max="5" width="25.85546875" customWidth="1"/>
    <col min="6" max="6" width="12.42578125" customWidth="1"/>
    <col min="7" max="7" width="7.28515625" customWidth="1"/>
    <col min="8" max="8" width="12.85546875" customWidth="1"/>
    <col min="9" max="9" width="13.42578125" customWidth="1"/>
  </cols>
  <sheetData>
    <row r="1" spans="1:9" ht="12.75" customHeight="1" x14ac:dyDescent="0.2">
      <c r="A1" s="708" t="s">
        <v>85</v>
      </c>
      <c r="B1" s="70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2680.2</v>
      </c>
      <c r="E2" s="5">
        <v>778867.97</v>
      </c>
      <c r="F2" s="6">
        <v>773611.47</v>
      </c>
      <c r="G2" s="640">
        <f>E2-F2</f>
        <v>5256.5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50</v>
      </c>
      <c r="E3" s="1" t="s">
        <v>63</v>
      </c>
      <c r="F3" s="1"/>
      <c r="G3" s="1"/>
      <c r="H3" s="1" t="s">
        <v>25</v>
      </c>
      <c r="I3" s="8">
        <f>F2-F148</f>
        <v>27944.154199999874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7.150000000000006" customHeight="1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89" t="s">
        <v>12</v>
      </c>
    </row>
    <row r="6" spans="1:9" ht="12.75" customHeight="1" x14ac:dyDescent="0.2">
      <c r="A6" s="79"/>
      <c r="B6" s="70">
        <v>6435.73</v>
      </c>
      <c r="C6" s="70" t="s">
        <v>66</v>
      </c>
      <c r="D6" s="163"/>
      <c r="E6" s="53"/>
      <c r="F6" s="53"/>
      <c r="G6" s="53"/>
      <c r="H6" s="335"/>
      <c r="I6" s="43">
        <f t="shared" ref="I6:I17" si="0">G6*H6</f>
        <v>0</v>
      </c>
    </row>
    <row r="7" spans="1:9" ht="12.75" customHeight="1" x14ac:dyDescent="0.2">
      <c r="A7" s="263"/>
      <c r="B7" s="13">
        <v>6994.92</v>
      </c>
      <c r="C7" s="13" t="s">
        <v>67</v>
      </c>
      <c r="D7" s="268"/>
      <c r="E7" s="15"/>
      <c r="F7" s="15"/>
      <c r="G7" s="15"/>
      <c r="H7" s="16"/>
      <c r="I7" s="43">
        <f t="shared" si="0"/>
        <v>0</v>
      </c>
    </row>
    <row r="8" spans="1:9" ht="12.75" customHeight="1" x14ac:dyDescent="0.2">
      <c r="A8" s="263"/>
      <c r="B8" s="13">
        <v>9749.24</v>
      </c>
      <c r="C8" s="13" t="s">
        <v>70</v>
      </c>
      <c r="D8" s="268"/>
      <c r="E8" s="15"/>
      <c r="F8" s="15"/>
      <c r="G8" s="15"/>
      <c r="H8" s="16"/>
      <c r="I8" s="43">
        <f t="shared" si="0"/>
        <v>0</v>
      </c>
    </row>
    <row r="9" spans="1:9" ht="12.75" customHeight="1" x14ac:dyDescent="0.2">
      <c r="A9" s="263"/>
      <c r="B9" s="13">
        <v>8316.25</v>
      </c>
      <c r="C9" s="13" t="s">
        <v>72</v>
      </c>
      <c r="D9" s="268"/>
      <c r="E9" s="15"/>
      <c r="F9" s="15"/>
      <c r="G9" s="15"/>
      <c r="H9" s="16"/>
      <c r="I9" s="43">
        <f t="shared" si="0"/>
        <v>0</v>
      </c>
    </row>
    <row r="10" spans="1:9" ht="12.75" customHeight="1" x14ac:dyDescent="0.2">
      <c r="A10" s="30"/>
      <c r="B10" s="71">
        <v>7551.14</v>
      </c>
      <c r="C10" s="71" t="s">
        <v>73</v>
      </c>
      <c r="D10" s="318"/>
      <c r="E10" s="73"/>
      <c r="F10" s="73"/>
      <c r="G10" s="73"/>
      <c r="H10" s="74"/>
      <c r="I10" s="201">
        <f t="shared" si="0"/>
        <v>0</v>
      </c>
    </row>
    <row r="11" spans="1:9" x14ac:dyDescent="0.2">
      <c r="A11" s="11"/>
      <c r="B11" s="13">
        <v>8985.17</v>
      </c>
      <c r="C11" s="13" t="s">
        <v>74</v>
      </c>
      <c r="D11" s="57"/>
      <c r="E11" s="15"/>
      <c r="F11" s="15"/>
      <c r="G11" s="15"/>
      <c r="H11" s="16"/>
      <c r="I11" s="13">
        <f t="shared" si="0"/>
        <v>0</v>
      </c>
    </row>
    <row r="12" spans="1:9" ht="12.75" customHeight="1" x14ac:dyDescent="0.2">
      <c r="A12" s="263"/>
      <c r="B12" s="13">
        <v>4650.25</v>
      </c>
      <c r="C12" s="13" t="s">
        <v>75</v>
      </c>
      <c r="D12" s="268"/>
      <c r="E12" s="15"/>
      <c r="F12" s="15"/>
      <c r="G12" s="15"/>
      <c r="H12" s="16"/>
      <c r="I12" s="13">
        <f t="shared" si="0"/>
        <v>0</v>
      </c>
    </row>
    <row r="13" spans="1:9" ht="12.75" customHeight="1" x14ac:dyDescent="0.2">
      <c r="A13" s="263"/>
      <c r="B13" s="13">
        <v>6538.93</v>
      </c>
      <c r="C13" s="13" t="s">
        <v>76</v>
      </c>
      <c r="D13" s="268"/>
      <c r="E13" s="15"/>
      <c r="F13" s="15"/>
      <c r="G13" s="15"/>
      <c r="H13" s="16"/>
      <c r="I13" s="43">
        <f t="shared" si="0"/>
        <v>0</v>
      </c>
    </row>
    <row r="14" spans="1:9" ht="12.75" customHeight="1" x14ac:dyDescent="0.2">
      <c r="A14" s="263"/>
      <c r="B14" s="13">
        <v>6523.76</v>
      </c>
      <c r="C14" s="33" t="s">
        <v>77</v>
      </c>
      <c r="D14" s="268"/>
      <c r="E14" s="15"/>
      <c r="F14" s="15"/>
      <c r="G14" s="15"/>
      <c r="H14" s="16"/>
      <c r="I14" s="43">
        <f t="shared" si="0"/>
        <v>0</v>
      </c>
    </row>
    <row r="15" spans="1:9" ht="12.75" customHeight="1" x14ac:dyDescent="0.2">
      <c r="A15" s="263"/>
      <c r="B15" s="13">
        <v>9671.82</v>
      </c>
      <c r="C15" s="33" t="s">
        <v>78</v>
      </c>
      <c r="D15" s="268"/>
      <c r="E15" s="15"/>
      <c r="F15" s="15"/>
      <c r="G15" s="15"/>
      <c r="H15" s="16"/>
      <c r="I15" s="43">
        <f t="shared" si="0"/>
        <v>0</v>
      </c>
    </row>
    <row r="16" spans="1:9" ht="12.75" customHeight="1" x14ac:dyDescent="0.2">
      <c r="A16" s="263"/>
      <c r="B16" s="13">
        <v>7935.3</v>
      </c>
      <c r="C16" s="33" t="s">
        <v>79</v>
      </c>
      <c r="D16" s="268"/>
      <c r="E16" s="15"/>
      <c r="F16" s="15"/>
      <c r="G16" s="15"/>
      <c r="H16" s="16"/>
      <c r="I16" s="43">
        <f t="shared" si="0"/>
        <v>0</v>
      </c>
    </row>
    <row r="17" spans="1:9" ht="12.75" customHeight="1" thickBot="1" x14ac:dyDescent="0.25">
      <c r="A17" s="263"/>
      <c r="B17" s="13">
        <v>8019.38</v>
      </c>
      <c r="C17" s="33" t="s">
        <v>80</v>
      </c>
      <c r="D17" s="265"/>
      <c r="E17" s="15"/>
      <c r="F17" s="15"/>
      <c r="G17" s="15"/>
      <c r="H17" s="16"/>
      <c r="I17" s="43">
        <f t="shared" si="0"/>
        <v>0</v>
      </c>
    </row>
    <row r="18" spans="1:9" ht="12.75" customHeight="1" thickBot="1" x14ac:dyDescent="0.25">
      <c r="A18" s="440"/>
      <c r="B18" s="85"/>
      <c r="C18" s="85" t="s">
        <v>87</v>
      </c>
      <c r="D18" s="441"/>
      <c r="E18" s="47"/>
      <c r="F18" s="47"/>
      <c r="G18" s="47"/>
      <c r="H18" s="48"/>
      <c r="I18" s="49">
        <v>681.78</v>
      </c>
    </row>
    <row r="19" spans="1:9" ht="12.75" customHeight="1" thickBot="1" x14ac:dyDescent="0.25">
      <c r="A19" s="312"/>
      <c r="B19" s="373">
        <f>SUM(B6:B17)</f>
        <v>91371.89</v>
      </c>
      <c r="C19" s="224"/>
      <c r="D19" s="223"/>
      <c r="E19" s="225"/>
      <c r="F19" s="224"/>
      <c r="G19" s="224"/>
      <c r="H19" s="226" t="s">
        <v>17</v>
      </c>
      <c r="I19" s="346">
        <f>SUM(I6:I18)</f>
        <v>681.78</v>
      </c>
    </row>
    <row r="20" spans="1:9" ht="77.25" thickBot="1" x14ac:dyDescent="0.25">
      <c r="A20" s="134" t="s">
        <v>1066</v>
      </c>
      <c r="B20" s="114" t="s">
        <v>16</v>
      </c>
      <c r="C20" s="114" t="s">
        <v>5</v>
      </c>
      <c r="D20" s="114" t="s">
        <v>23</v>
      </c>
      <c r="E20" s="118" t="s">
        <v>18</v>
      </c>
      <c r="F20" s="114" t="s">
        <v>19</v>
      </c>
      <c r="G20" s="114" t="s">
        <v>10</v>
      </c>
      <c r="H20" s="114" t="s">
        <v>13</v>
      </c>
      <c r="I20" s="115" t="s">
        <v>12</v>
      </c>
    </row>
    <row r="21" spans="1:9" x14ac:dyDescent="0.2">
      <c r="A21" s="622" t="s">
        <v>329</v>
      </c>
      <c r="B21" s="625">
        <v>10867.720499999999</v>
      </c>
      <c r="C21" s="625" t="s">
        <v>66</v>
      </c>
      <c r="D21" s="627" t="s">
        <v>330</v>
      </c>
      <c r="E21" s="37" t="s">
        <v>331</v>
      </c>
      <c r="F21" s="37" t="s">
        <v>99</v>
      </c>
      <c r="G21" s="37">
        <v>6</v>
      </c>
      <c r="H21" s="38">
        <v>8.89</v>
      </c>
      <c r="I21" s="39">
        <f>G21*H21</f>
        <v>53.34</v>
      </c>
    </row>
    <row r="22" spans="1:9" ht="12.75" customHeight="1" thickBot="1" x14ac:dyDescent="0.25">
      <c r="A22" s="624"/>
      <c r="B22" s="626"/>
      <c r="C22" s="626"/>
      <c r="D22" s="629"/>
      <c r="E22" s="40" t="s">
        <v>340</v>
      </c>
      <c r="F22" s="40" t="s">
        <v>99</v>
      </c>
      <c r="G22" s="40">
        <v>1</v>
      </c>
      <c r="H22" s="41">
        <v>40</v>
      </c>
      <c r="I22" s="42">
        <f t="shared" ref="I22:I48" si="1">G22*H22</f>
        <v>40</v>
      </c>
    </row>
    <row r="23" spans="1:9" ht="26.25" thickBot="1" x14ac:dyDescent="0.25">
      <c r="A23" s="46" t="s">
        <v>329</v>
      </c>
      <c r="B23" s="491">
        <v>10574.51</v>
      </c>
      <c r="C23" s="85" t="s">
        <v>67</v>
      </c>
      <c r="D23" s="47" t="s">
        <v>330</v>
      </c>
      <c r="E23" s="47" t="s">
        <v>331</v>
      </c>
      <c r="F23" s="47" t="s">
        <v>99</v>
      </c>
      <c r="G23" s="47">
        <v>4</v>
      </c>
      <c r="H23" s="48">
        <v>17</v>
      </c>
      <c r="I23" s="49">
        <f t="shared" si="1"/>
        <v>68</v>
      </c>
    </row>
    <row r="24" spans="1:9" ht="26.25" thickBot="1" x14ac:dyDescent="0.25">
      <c r="A24" s="46" t="s">
        <v>329</v>
      </c>
      <c r="B24" s="625">
        <v>10435.82</v>
      </c>
      <c r="C24" s="625" t="s">
        <v>70</v>
      </c>
      <c r="D24" s="47" t="s">
        <v>330</v>
      </c>
      <c r="E24" s="47" t="s">
        <v>338</v>
      </c>
      <c r="F24" s="47" t="s">
        <v>99</v>
      </c>
      <c r="G24" s="47">
        <v>2</v>
      </c>
      <c r="H24" s="48">
        <v>50</v>
      </c>
      <c r="I24" s="49">
        <f t="shared" si="1"/>
        <v>100</v>
      </c>
    </row>
    <row r="25" spans="1:9" ht="12.75" customHeight="1" x14ac:dyDescent="0.2">
      <c r="A25" s="622" t="s">
        <v>107</v>
      </c>
      <c r="B25" s="632"/>
      <c r="C25" s="632"/>
      <c r="D25" s="627" t="s">
        <v>625</v>
      </c>
      <c r="E25" s="453" t="s">
        <v>136</v>
      </c>
      <c r="F25" s="453" t="s">
        <v>101</v>
      </c>
      <c r="G25" s="453">
        <v>2</v>
      </c>
      <c r="H25" s="502">
        <v>66.39</v>
      </c>
      <c r="I25" s="39">
        <f t="shared" si="1"/>
        <v>132.78</v>
      </c>
    </row>
    <row r="26" spans="1:9" ht="12.75" customHeight="1" x14ac:dyDescent="0.2">
      <c r="A26" s="623"/>
      <c r="B26" s="632"/>
      <c r="C26" s="632"/>
      <c r="D26" s="628"/>
      <c r="E26" s="15" t="s">
        <v>626</v>
      </c>
      <c r="F26" s="15" t="s">
        <v>99</v>
      </c>
      <c r="G26" s="15">
        <v>1</v>
      </c>
      <c r="H26" s="16">
        <v>155.53</v>
      </c>
      <c r="I26" s="43">
        <f t="shared" si="1"/>
        <v>155.53</v>
      </c>
    </row>
    <row r="27" spans="1:9" x14ac:dyDescent="0.2">
      <c r="A27" s="623"/>
      <c r="B27" s="632"/>
      <c r="C27" s="632"/>
      <c r="D27" s="628"/>
      <c r="E27" s="15" t="s">
        <v>627</v>
      </c>
      <c r="F27" s="15" t="s">
        <v>99</v>
      </c>
      <c r="G27" s="15">
        <v>1</v>
      </c>
      <c r="H27" s="16">
        <v>84.72</v>
      </c>
      <c r="I27" s="43">
        <f t="shared" si="1"/>
        <v>84.72</v>
      </c>
    </row>
    <row r="28" spans="1:9" ht="12.75" customHeight="1" thickBot="1" x14ac:dyDescent="0.25">
      <c r="A28" s="624"/>
      <c r="B28" s="626"/>
      <c r="C28" s="626"/>
      <c r="D28" s="629"/>
      <c r="E28" s="40" t="s">
        <v>267</v>
      </c>
      <c r="F28" s="40" t="s">
        <v>99</v>
      </c>
      <c r="G28" s="40">
        <v>1</v>
      </c>
      <c r="H28" s="41">
        <v>159.21</v>
      </c>
      <c r="I28" s="42">
        <f t="shared" si="1"/>
        <v>159.21</v>
      </c>
    </row>
    <row r="29" spans="1:9" ht="26.25" thickBot="1" x14ac:dyDescent="0.25">
      <c r="A29" s="46" t="s">
        <v>329</v>
      </c>
      <c r="B29" s="491">
        <v>13919.41</v>
      </c>
      <c r="C29" s="85" t="s">
        <v>72</v>
      </c>
      <c r="D29" s="469" t="s">
        <v>330</v>
      </c>
      <c r="E29" s="47" t="s">
        <v>331</v>
      </c>
      <c r="F29" s="47" t="s">
        <v>99</v>
      </c>
      <c r="G29" s="47">
        <v>2</v>
      </c>
      <c r="H29" s="48">
        <v>17</v>
      </c>
      <c r="I29" s="49">
        <f t="shared" si="1"/>
        <v>34</v>
      </c>
    </row>
    <row r="30" spans="1:9" ht="13.5" thickBot="1" x14ac:dyDescent="0.25">
      <c r="A30" s="308"/>
      <c r="B30" s="267">
        <v>13676.44</v>
      </c>
      <c r="C30" s="71" t="s">
        <v>73</v>
      </c>
      <c r="D30" s="392"/>
      <c r="E30" s="73"/>
      <c r="F30" s="73"/>
      <c r="G30" s="73"/>
      <c r="H30" s="74"/>
      <c r="I30" s="201">
        <f t="shared" si="1"/>
        <v>0</v>
      </c>
    </row>
    <row r="31" spans="1:9" ht="12.75" customHeight="1" x14ac:dyDescent="0.2">
      <c r="A31" s="622" t="s">
        <v>486</v>
      </c>
      <c r="B31" s="625">
        <v>11827.71</v>
      </c>
      <c r="C31" s="625" t="s">
        <v>74</v>
      </c>
      <c r="D31" s="633" t="s">
        <v>640</v>
      </c>
      <c r="E31" s="37" t="s">
        <v>317</v>
      </c>
      <c r="F31" s="37" t="s">
        <v>99</v>
      </c>
      <c r="G31" s="37">
        <v>2</v>
      </c>
      <c r="H31" s="38">
        <v>140</v>
      </c>
      <c r="I31" s="39">
        <f t="shared" si="1"/>
        <v>280</v>
      </c>
    </row>
    <row r="32" spans="1:9" ht="12.75" customHeight="1" x14ac:dyDescent="0.2">
      <c r="A32" s="623"/>
      <c r="B32" s="632"/>
      <c r="C32" s="632"/>
      <c r="D32" s="634"/>
      <c r="E32" s="15" t="s">
        <v>1137</v>
      </c>
      <c r="F32" s="15" t="s">
        <v>99</v>
      </c>
      <c r="G32" s="15">
        <v>2</v>
      </c>
      <c r="H32" s="16">
        <v>32.4</v>
      </c>
      <c r="I32" s="43">
        <f t="shared" si="1"/>
        <v>64.8</v>
      </c>
    </row>
    <row r="33" spans="1:9" ht="12.75" customHeight="1" x14ac:dyDescent="0.2">
      <c r="A33" s="623"/>
      <c r="B33" s="632"/>
      <c r="C33" s="632"/>
      <c r="D33" s="634"/>
      <c r="E33" s="15" t="s">
        <v>1138</v>
      </c>
      <c r="F33" s="15" t="s">
        <v>99</v>
      </c>
      <c r="G33" s="15">
        <v>1</v>
      </c>
      <c r="H33" s="16">
        <v>66.55</v>
      </c>
      <c r="I33" s="43">
        <f t="shared" si="1"/>
        <v>66.55</v>
      </c>
    </row>
    <row r="34" spans="1:9" ht="12.75" customHeight="1" thickBot="1" x14ac:dyDescent="0.25">
      <c r="A34" s="624"/>
      <c r="B34" s="626"/>
      <c r="C34" s="626"/>
      <c r="D34" s="635"/>
      <c r="E34" s="40" t="s">
        <v>156</v>
      </c>
      <c r="F34" s="40" t="s">
        <v>99</v>
      </c>
      <c r="G34" s="40">
        <v>1</v>
      </c>
      <c r="H34" s="41">
        <v>235.8</v>
      </c>
      <c r="I34" s="42">
        <f t="shared" si="1"/>
        <v>235.8</v>
      </c>
    </row>
    <row r="35" spans="1:9" ht="26.25" thickBot="1" x14ac:dyDescent="0.25">
      <c r="A35" s="46" t="s">
        <v>329</v>
      </c>
      <c r="B35" s="625">
        <v>12556.65</v>
      </c>
      <c r="C35" s="625" t="s">
        <v>75</v>
      </c>
      <c r="D35" s="55" t="s">
        <v>330</v>
      </c>
      <c r="E35" s="47" t="s">
        <v>331</v>
      </c>
      <c r="F35" s="47" t="s">
        <v>99</v>
      </c>
      <c r="G35" s="47">
        <v>5</v>
      </c>
      <c r="H35" s="48">
        <v>8.6999999999999993</v>
      </c>
      <c r="I35" s="49">
        <f t="shared" si="1"/>
        <v>43.5</v>
      </c>
    </row>
    <row r="36" spans="1:9" ht="12.75" customHeight="1" x14ac:dyDescent="0.2">
      <c r="A36" s="622" t="s">
        <v>486</v>
      </c>
      <c r="B36" s="632"/>
      <c r="C36" s="632"/>
      <c r="D36" s="627" t="s">
        <v>356</v>
      </c>
      <c r="E36" s="37" t="s">
        <v>156</v>
      </c>
      <c r="F36" s="37" t="s">
        <v>99</v>
      </c>
      <c r="G36" s="37">
        <v>4</v>
      </c>
      <c r="H36" s="38">
        <v>235.8</v>
      </c>
      <c r="I36" s="39">
        <f t="shared" si="1"/>
        <v>943.2</v>
      </c>
    </row>
    <row r="37" spans="1:9" ht="12.75" customHeight="1" x14ac:dyDescent="0.2">
      <c r="A37" s="623"/>
      <c r="B37" s="632"/>
      <c r="C37" s="632"/>
      <c r="D37" s="628"/>
      <c r="E37" s="15" t="s">
        <v>154</v>
      </c>
      <c r="F37" s="15" t="s">
        <v>99</v>
      </c>
      <c r="G37" s="15">
        <v>4</v>
      </c>
      <c r="H37" s="16">
        <v>125.8</v>
      </c>
      <c r="I37" s="43">
        <f t="shared" si="1"/>
        <v>503.2</v>
      </c>
    </row>
    <row r="38" spans="1:9" ht="12.75" customHeight="1" x14ac:dyDescent="0.2">
      <c r="A38" s="623"/>
      <c r="B38" s="632"/>
      <c r="C38" s="632"/>
      <c r="D38" s="628"/>
      <c r="E38" s="15" t="s">
        <v>1037</v>
      </c>
      <c r="F38" s="15" t="s">
        <v>99</v>
      </c>
      <c r="G38" s="15">
        <v>3</v>
      </c>
      <c r="H38" s="16">
        <v>50</v>
      </c>
      <c r="I38" s="43">
        <f t="shared" si="1"/>
        <v>150</v>
      </c>
    </row>
    <row r="39" spans="1:9" ht="12.75" customHeight="1" x14ac:dyDescent="0.2">
      <c r="A39" s="623"/>
      <c r="B39" s="632"/>
      <c r="C39" s="632"/>
      <c r="D39" s="628"/>
      <c r="E39" s="15" t="s">
        <v>321</v>
      </c>
      <c r="F39" s="15" t="s">
        <v>99</v>
      </c>
      <c r="G39" s="15">
        <v>2</v>
      </c>
      <c r="H39" s="16">
        <v>57.25</v>
      </c>
      <c r="I39" s="43">
        <f t="shared" si="1"/>
        <v>114.5</v>
      </c>
    </row>
    <row r="40" spans="1:9" ht="12.75" customHeight="1" thickBot="1" x14ac:dyDescent="0.25">
      <c r="A40" s="624"/>
      <c r="B40" s="626"/>
      <c r="C40" s="626"/>
      <c r="D40" s="629"/>
      <c r="E40" s="40" t="s">
        <v>135</v>
      </c>
      <c r="F40" s="40" t="s">
        <v>99</v>
      </c>
      <c r="G40" s="40">
        <v>1</v>
      </c>
      <c r="H40" s="41">
        <v>8.52</v>
      </c>
      <c r="I40" s="42">
        <f t="shared" si="1"/>
        <v>8.52</v>
      </c>
    </row>
    <row r="41" spans="1:9" ht="26.25" thickBot="1" x14ac:dyDescent="0.25">
      <c r="A41" s="46" t="s">
        <v>329</v>
      </c>
      <c r="B41" s="491">
        <v>14186.47</v>
      </c>
      <c r="C41" s="85" t="s">
        <v>76</v>
      </c>
      <c r="D41" s="86" t="s">
        <v>1348</v>
      </c>
      <c r="E41" s="47" t="s">
        <v>1349</v>
      </c>
      <c r="F41" s="47" t="s">
        <v>99</v>
      </c>
      <c r="G41" s="47">
        <v>1</v>
      </c>
      <c r="H41" s="48">
        <v>950</v>
      </c>
      <c r="I41" s="49">
        <f t="shared" si="1"/>
        <v>950</v>
      </c>
    </row>
    <row r="42" spans="1:9" ht="13.5" thickBot="1" x14ac:dyDescent="0.25">
      <c r="A42" s="79"/>
      <c r="B42" s="71">
        <v>14665.16</v>
      </c>
      <c r="C42" s="523" t="s">
        <v>77</v>
      </c>
      <c r="D42" s="53"/>
      <c r="E42" s="523"/>
      <c r="F42" s="523"/>
      <c r="G42" s="523"/>
      <c r="H42" s="153"/>
      <c r="I42" s="165">
        <f t="shared" si="1"/>
        <v>0</v>
      </c>
    </row>
    <row r="43" spans="1:9" ht="12.75" customHeight="1" x14ac:dyDescent="0.2">
      <c r="A43" s="622" t="s">
        <v>329</v>
      </c>
      <c r="B43" s="625">
        <v>18282.240000000002</v>
      </c>
      <c r="C43" s="625" t="s">
        <v>78</v>
      </c>
      <c r="D43" s="627" t="s">
        <v>330</v>
      </c>
      <c r="E43" s="37" t="s">
        <v>331</v>
      </c>
      <c r="F43" s="37" t="s">
        <v>99</v>
      </c>
      <c r="G43" s="37">
        <v>1</v>
      </c>
      <c r="H43" s="38">
        <v>7.53</v>
      </c>
      <c r="I43" s="292">
        <f t="shared" si="1"/>
        <v>7.53</v>
      </c>
    </row>
    <row r="44" spans="1:9" ht="12.75" customHeight="1" x14ac:dyDescent="0.2">
      <c r="A44" s="623"/>
      <c r="B44" s="632"/>
      <c r="C44" s="632"/>
      <c r="D44" s="628"/>
      <c r="E44" s="15" t="s">
        <v>396</v>
      </c>
      <c r="F44" s="15" t="s">
        <v>99</v>
      </c>
      <c r="G44" s="15">
        <v>20</v>
      </c>
      <c r="H44" s="16">
        <v>2.34</v>
      </c>
      <c r="I44" s="43">
        <f t="shared" si="1"/>
        <v>46.8</v>
      </c>
    </row>
    <row r="45" spans="1:9" ht="12.75" customHeight="1" thickBot="1" x14ac:dyDescent="0.25">
      <c r="A45" s="624"/>
      <c r="B45" s="626"/>
      <c r="C45" s="626"/>
      <c r="D45" s="629"/>
      <c r="E45" s="40" t="s">
        <v>344</v>
      </c>
      <c r="F45" s="40" t="s">
        <v>99</v>
      </c>
      <c r="G45" s="40">
        <v>2</v>
      </c>
      <c r="H45" s="41">
        <v>56.09</v>
      </c>
      <c r="I45" s="42">
        <f t="shared" si="1"/>
        <v>112.18</v>
      </c>
    </row>
    <row r="46" spans="1:9" ht="26.25" thickBot="1" x14ac:dyDescent="0.25">
      <c r="A46" s="79" t="s">
        <v>329</v>
      </c>
      <c r="B46" s="70">
        <v>16892.59</v>
      </c>
      <c r="C46" s="70" t="s">
        <v>79</v>
      </c>
      <c r="D46" s="53" t="s">
        <v>330</v>
      </c>
      <c r="E46" s="53" t="s">
        <v>331</v>
      </c>
      <c r="F46" s="53" t="s">
        <v>99</v>
      </c>
      <c r="G46" s="53">
        <v>7</v>
      </c>
      <c r="H46" s="153">
        <v>7.53</v>
      </c>
      <c r="I46" s="165">
        <f t="shared" si="1"/>
        <v>52.71</v>
      </c>
    </row>
    <row r="47" spans="1:9" ht="12.75" customHeight="1" x14ac:dyDescent="0.2">
      <c r="A47" s="622" t="s">
        <v>329</v>
      </c>
      <c r="B47" s="625">
        <v>18025.259999999998</v>
      </c>
      <c r="C47" s="625" t="s">
        <v>80</v>
      </c>
      <c r="D47" s="627" t="s">
        <v>330</v>
      </c>
      <c r="E47" s="37" t="s">
        <v>1349</v>
      </c>
      <c r="F47" s="37" t="s">
        <v>99</v>
      </c>
      <c r="G47" s="37">
        <v>1</v>
      </c>
      <c r="H47" s="38">
        <v>950</v>
      </c>
      <c r="I47" s="39">
        <f>G47*H47</f>
        <v>950</v>
      </c>
    </row>
    <row r="48" spans="1:9" ht="12.75" customHeight="1" thickBot="1" x14ac:dyDescent="0.25">
      <c r="A48" s="624"/>
      <c r="B48" s="626"/>
      <c r="C48" s="626"/>
      <c r="D48" s="629"/>
      <c r="E48" s="40" t="s">
        <v>331</v>
      </c>
      <c r="F48" s="40" t="s">
        <v>99</v>
      </c>
      <c r="G48" s="40">
        <v>7</v>
      </c>
      <c r="H48" s="41">
        <v>17</v>
      </c>
      <c r="I48" s="42">
        <f t="shared" si="1"/>
        <v>119</v>
      </c>
    </row>
    <row r="49" spans="1:9" ht="12.75" customHeight="1" thickBot="1" x14ac:dyDescent="0.25">
      <c r="A49" s="440"/>
      <c r="B49" s="85"/>
      <c r="C49" s="85" t="s">
        <v>87</v>
      </c>
      <c r="D49" s="441"/>
      <c r="E49" s="47"/>
      <c r="F49" s="47"/>
      <c r="G49" s="47"/>
      <c r="H49" s="48"/>
      <c r="I49" s="49">
        <v>1325.31</v>
      </c>
    </row>
    <row r="50" spans="1:9" ht="12.75" customHeight="1" thickBot="1" x14ac:dyDescent="0.25">
      <c r="A50" s="79"/>
      <c r="B50" s="197">
        <f>SUM(B21:B48)</f>
        <v>165909.98050000003</v>
      </c>
      <c r="C50" s="198"/>
      <c r="D50" s="197"/>
      <c r="E50" s="199"/>
      <c r="F50" s="198"/>
      <c r="G50" s="198"/>
      <c r="H50" s="197" t="s">
        <v>17</v>
      </c>
      <c r="I50" s="197">
        <f>SUM(I21:I49)</f>
        <v>6801.18</v>
      </c>
    </row>
    <row r="51" spans="1:9" ht="64.5" thickBot="1" x14ac:dyDescent="0.25">
      <c r="A51" s="134" t="s">
        <v>144</v>
      </c>
      <c r="B51" s="114" t="s">
        <v>16</v>
      </c>
      <c r="C51" s="114" t="s">
        <v>5</v>
      </c>
      <c r="D51" s="114" t="s">
        <v>23</v>
      </c>
      <c r="E51" s="118" t="s">
        <v>18</v>
      </c>
      <c r="F51" s="114" t="s">
        <v>19</v>
      </c>
      <c r="G51" s="114" t="s">
        <v>10</v>
      </c>
      <c r="H51" s="114" t="s">
        <v>13</v>
      </c>
      <c r="I51" s="115" t="s">
        <v>12</v>
      </c>
    </row>
    <row r="52" spans="1:9" ht="12.75" customHeight="1" thickBot="1" x14ac:dyDescent="0.25">
      <c r="A52" s="103"/>
      <c r="B52" s="104">
        <v>5594.6723000000002</v>
      </c>
      <c r="C52" s="58" t="s">
        <v>66</v>
      </c>
      <c r="D52" s="64"/>
      <c r="E52" s="59"/>
      <c r="F52" s="59"/>
      <c r="G52" s="59"/>
      <c r="H52" s="60"/>
      <c r="I52" s="61"/>
    </row>
    <row r="53" spans="1:9" ht="12.75" customHeight="1" thickBot="1" x14ac:dyDescent="0.25">
      <c r="A53" s="103"/>
      <c r="B53" s="105">
        <v>5389.21</v>
      </c>
      <c r="C53" s="92" t="s">
        <v>67</v>
      </c>
      <c r="D53" s="93"/>
      <c r="E53" s="94"/>
      <c r="F53" s="94"/>
      <c r="G53" s="94"/>
      <c r="H53" s="95"/>
      <c r="I53" s="96"/>
    </row>
    <row r="54" spans="1:9" ht="12.75" customHeight="1" thickBot="1" x14ac:dyDescent="0.25">
      <c r="A54" s="103"/>
      <c r="B54" s="106">
        <v>5487.64</v>
      </c>
      <c r="C54" s="85" t="s">
        <v>70</v>
      </c>
      <c r="D54" s="86"/>
      <c r="E54" s="47"/>
      <c r="F54" s="47"/>
      <c r="G54" s="47"/>
      <c r="H54" s="48"/>
      <c r="I54" s="49"/>
    </row>
    <row r="55" spans="1:9" ht="12.75" customHeight="1" thickBot="1" x14ac:dyDescent="0.25">
      <c r="A55" s="103"/>
      <c r="B55" s="106">
        <v>3125.05</v>
      </c>
      <c r="C55" s="85" t="s">
        <v>72</v>
      </c>
      <c r="D55" s="86"/>
      <c r="E55" s="47"/>
      <c r="F55" s="47"/>
      <c r="G55" s="47"/>
      <c r="H55" s="48"/>
      <c r="I55" s="49"/>
    </row>
    <row r="56" spans="1:9" ht="12.75" customHeight="1" thickBot="1" x14ac:dyDescent="0.25">
      <c r="A56" s="103"/>
      <c r="B56" s="106">
        <v>5860.97</v>
      </c>
      <c r="C56" s="85" t="s">
        <v>73</v>
      </c>
      <c r="D56" s="86"/>
      <c r="E56" s="47"/>
      <c r="F56" s="47"/>
      <c r="G56" s="47"/>
      <c r="H56" s="48"/>
      <c r="I56" s="49"/>
    </row>
    <row r="57" spans="1:9" ht="12.75" customHeight="1" thickBot="1" x14ac:dyDescent="0.25">
      <c r="A57" s="103"/>
      <c r="B57" s="106">
        <v>5565.94</v>
      </c>
      <c r="C57" s="85" t="s">
        <v>74</v>
      </c>
      <c r="D57" s="86"/>
      <c r="E57" s="47"/>
      <c r="F57" s="47"/>
      <c r="G57" s="47"/>
      <c r="H57" s="48"/>
      <c r="I57" s="49"/>
    </row>
    <row r="58" spans="1:9" ht="12.75" customHeight="1" thickBot="1" x14ac:dyDescent="0.25">
      <c r="A58" s="11"/>
      <c r="B58" s="106">
        <v>3268.24</v>
      </c>
      <c r="C58" s="85" t="s">
        <v>75</v>
      </c>
      <c r="D58" s="86"/>
      <c r="E58" s="47"/>
      <c r="F58" s="47"/>
      <c r="G58" s="47"/>
      <c r="H58" s="48"/>
      <c r="I58" s="49"/>
    </row>
    <row r="59" spans="1:9" ht="12.75" customHeight="1" thickBot="1" x14ac:dyDescent="0.25">
      <c r="A59" s="11"/>
      <c r="B59" s="106">
        <v>4355.08</v>
      </c>
      <c r="C59" s="85" t="s">
        <v>76</v>
      </c>
      <c r="D59" s="86"/>
      <c r="E59" s="47"/>
      <c r="F59" s="47"/>
      <c r="G59" s="47"/>
      <c r="H59" s="48"/>
      <c r="I59" s="49"/>
    </row>
    <row r="60" spans="1:9" ht="12.75" customHeight="1" thickBot="1" x14ac:dyDescent="0.25">
      <c r="A60" s="11"/>
      <c r="B60" s="106">
        <v>5958.11</v>
      </c>
      <c r="C60" s="85" t="s">
        <v>77</v>
      </c>
      <c r="D60" s="86"/>
      <c r="E60" s="47"/>
      <c r="F60" s="47"/>
      <c r="G60" s="47"/>
      <c r="H60" s="48"/>
      <c r="I60" s="49"/>
    </row>
    <row r="61" spans="1:9" ht="12.75" customHeight="1" thickBot="1" x14ac:dyDescent="0.25">
      <c r="A61" s="11"/>
      <c r="B61" s="106">
        <v>6434.2</v>
      </c>
      <c r="C61" s="85" t="s">
        <v>78</v>
      </c>
      <c r="D61" s="86"/>
      <c r="E61" s="47"/>
      <c r="F61" s="47"/>
      <c r="G61" s="47"/>
      <c r="H61" s="48"/>
      <c r="I61" s="49"/>
    </row>
    <row r="62" spans="1:9" ht="12.75" customHeight="1" thickBot="1" x14ac:dyDescent="0.25">
      <c r="A62" s="11"/>
      <c r="B62" s="106">
        <v>6071.31</v>
      </c>
      <c r="C62" s="85" t="s">
        <v>79</v>
      </c>
      <c r="D62" s="86"/>
      <c r="E62" s="47"/>
      <c r="F62" s="47"/>
      <c r="G62" s="47"/>
      <c r="H62" s="48"/>
      <c r="I62" s="49"/>
    </row>
    <row r="63" spans="1:9" ht="12.75" customHeight="1" thickBot="1" x14ac:dyDescent="0.25">
      <c r="A63" s="11"/>
      <c r="B63" s="106">
        <v>6430.99</v>
      </c>
      <c r="C63" s="85" t="s">
        <v>80</v>
      </c>
      <c r="D63" s="86"/>
      <c r="E63" s="47"/>
      <c r="F63" s="47"/>
      <c r="G63" s="47"/>
      <c r="H63" s="48"/>
      <c r="I63" s="49"/>
    </row>
    <row r="64" spans="1:9" ht="12.75" customHeight="1" thickBot="1" x14ac:dyDescent="0.25">
      <c r="A64" s="418"/>
      <c r="B64" s="454">
        <f>SUM(B52:B63)</f>
        <v>63541.412299999996</v>
      </c>
      <c r="C64" s="458" t="s">
        <v>87</v>
      </c>
      <c r="D64" s="86"/>
      <c r="E64" s="47"/>
      <c r="F64" s="47"/>
      <c r="G64" s="47"/>
      <c r="H64" s="48"/>
      <c r="I64" s="49"/>
    </row>
    <row r="65" spans="1:9" ht="12.75" customHeight="1" thickBot="1" x14ac:dyDescent="0.25">
      <c r="A65" s="655" t="s">
        <v>106</v>
      </c>
      <c r="B65" s="106">
        <v>1054.8599999999999</v>
      </c>
      <c r="C65" s="85" t="s">
        <v>74</v>
      </c>
      <c r="D65" s="86"/>
      <c r="E65" s="47"/>
      <c r="F65" s="47"/>
      <c r="G65" s="47"/>
      <c r="H65" s="48"/>
      <c r="I65" s="49"/>
    </row>
    <row r="66" spans="1:9" ht="12.75" customHeight="1" thickBot="1" x14ac:dyDescent="0.25">
      <c r="A66" s="656"/>
      <c r="B66" s="106">
        <v>445.5</v>
      </c>
      <c r="C66" s="85" t="s">
        <v>75</v>
      </c>
      <c r="D66" s="86"/>
      <c r="E66" s="47"/>
      <c r="F66" s="47"/>
      <c r="G66" s="47"/>
      <c r="H66" s="48"/>
      <c r="I66" s="49"/>
    </row>
    <row r="67" spans="1:9" ht="12.75" customHeight="1" thickBot="1" x14ac:dyDescent="0.25">
      <c r="A67" s="656"/>
      <c r="B67" s="106">
        <v>554.23</v>
      </c>
      <c r="C67" s="85" t="s">
        <v>76</v>
      </c>
      <c r="D67" s="86"/>
      <c r="E67" s="47"/>
      <c r="F67" s="47"/>
      <c r="G67" s="47"/>
      <c r="H67" s="48"/>
      <c r="I67" s="49"/>
    </row>
    <row r="68" spans="1:9" ht="12.75" customHeight="1" thickBot="1" x14ac:dyDescent="0.25">
      <c r="A68" s="657"/>
      <c r="B68" s="454">
        <f>SUM(B65:B67)</f>
        <v>2054.59</v>
      </c>
      <c r="C68" s="458" t="s">
        <v>87</v>
      </c>
      <c r="D68" s="86"/>
      <c r="E68" s="47"/>
      <c r="F68" s="47"/>
      <c r="G68" s="47"/>
      <c r="H68" s="48"/>
      <c r="I68" s="49">
        <v>678.78</v>
      </c>
    </row>
    <row r="69" spans="1:9" ht="12.75" customHeight="1" thickBot="1" x14ac:dyDescent="0.25">
      <c r="A69" s="79"/>
      <c r="B69" s="197">
        <f>B64+B68</f>
        <v>65596.002299999993</v>
      </c>
      <c r="C69" s="198"/>
      <c r="D69" s="197"/>
      <c r="E69" s="199"/>
      <c r="F69" s="198"/>
      <c r="G69" s="198"/>
      <c r="H69" s="197" t="s">
        <v>17</v>
      </c>
      <c r="I69" s="197">
        <f>SUM(I52:I68)</f>
        <v>678.78</v>
      </c>
    </row>
    <row r="70" spans="1:9" ht="64.5" thickBot="1" x14ac:dyDescent="0.25">
      <c r="A70" s="134" t="s">
        <v>145</v>
      </c>
      <c r="B70" s="117" t="s">
        <v>16</v>
      </c>
      <c r="C70" s="131" t="s">
        <v>5</v>
      </c>
      <c r="D70" s="117" t="s">
        <v>23</v>
      </c>
      <c r="E70" s="132" t="s">
        <v>18</v>
      </c>
      <c r="F70" s="117" t="s">
        <v>19</v>
      </c>
      <c r="G70" s="131" t="s">
        <v>10</v>
      </c>
      <c r="H70" s="117" t="s">
        <v>13</v>
      </c>
      <c r="I70" s="117" t="s">
        <v>12</v>
      </c>
    </row>
    <row r="71" spans="1:9" ht="12.75" customHeight="1" thickBot="1" x14ac:dyDescent="0.25">
      <c r="A71" s="227"/>
      <c r="B71" s="106">
        <v>7012.9229999999998</v>
      </c>
      <c r="C71" s="55" t="s">
        <v>66</v>
      </c>
      <c r="D71" s="86"/>
      <c r="E71" s="47"/>
      <c r="F71" s="47"/>
      <c r="G71" s="47"/>
      <c r="H71" s="48"/>
      <c r="I71" s="49"/>
    </row>
    <row r="72" spans="1:9" ht="12.75" customHeight="1" thickBot="1" x14ac:dyDescent="0.25">
      <c r="A72" s="227"/>
      <c r="B72" s="106">
        <v>7188.05</v>
      </c>
      <c r="C72" s="55" t="s">
        <v>67</v>
      </c>
      <c r="D72" s="86"/>
      <c r="E72" s="47"/>
      <c r="F72" s="47"/>
      <c r="G72" s="47"/>
      <c r="H72" s="48"/>
      <c r="I72" s="49"/>
    </row>
    <row r="73" spans="1:9" ht="12.75" customHeight="1" thickBot="1" x14ac:dyDescent="0.25">
      <c r="A73" s="227"/>
      <c r="B73" s="106">
        <v>7549.44</v>
      </c>
      <c r="C73" s="85" t="s">
        <v>70</v>
      </c>
      <c r="D73" s="86"/>
      <c r="E73" s="47"/>
      <c r="F73" s="47"/>
      <c r="G73" s="47"/>
      <c r="H73" s="48"/>
      <c r="I73" s="49"/>
    </row>
    <row r="74" spans="1:9" ht="12.75" customHeight="1" thickBot="1" x14ac:dyDescent="0.25">
      <c r="A74" s="227"/>
      <c r="B74" s="106">
        <v>7185.86</v>
      </c>
      <c r="C74" s="85" t="s">
        <v>72</v>
      </c>
      <c r="D74" s="86"/>
      <c r="E74" s="47"/>
      <c r="F74" s="47"/>
      <c r="G74" s="47"/>
      <c r="H74" s="48"/>
      <c r="I74" s="49"/>
    </row>
    <row r="75" spans="1:9" ht="12.75" customHeight="1" thickBot="1" x14ac:dyDescent="0.25">
      <c r="A75" s="227"/>
      <c r="B75" s="106">
        <v>7321.79</v>
      </c>
      <c r="C75" s="85" t="s">
        <v>73</v>
      </c>
      <c r="D75" s="86"/>
      <c r="E75" s="47"/>
      <c r="F75" s="47"/>
      <c r="G75" s="47"/>
      <c r="H75" s="48"/>
      <c r="I75" s="49"/>
    </row>
    <row r="76" spans="1:9" ht="12.75" customHeight="1" thickBot="1" x14ac:dyDescent="0.25">
      <c r="A76" s="227"/>
      <c r="B76" s="106">
        <v>8425.76</v>
      </c>
      <c r="C76" s="85" t="s">
        <v>74</v>
      </c>
      <c r="D76" s="86"/>
      <c r="E76" s="47"/>
      <c r="F76" s="47"/>
      <c r="G76" s="47"/>
      <c r="H76" s="48"/>
      <c r="I76" s="49"/>
    </row>
    <row r="77" spans="1:9" ht="12.75" customHeight="1" thickBot="1" x14ac:dyDescent="0.25">
      <c r="A77" s="227"/>
      <c r="B77" s="106">
        <v>6483.63</v>
      </c>
      <c r="C77" s="85" t="s">
        <v>75</v>
      </c>
      <c r="D77" s="86"/>
      <c r="E77" s="47"/>
      <c r="F77" s="47"/>
      <c r="G77" s="47"/>
      <c r="H77" s="48"/>
      <c r="I77" s="49"/>
    </row>
    <row r="78" spans="1:9" ht="12.75" customHeight="1" thickBot="1" x14ac:dyDescent="0.25">
      <c r="A78" s="227"/>
      <c r="B78" s="106">
        <v>8000.96</v>
      </c>
      <c r="C78" s="85" t="s">
        <v>76</v>
      </c>
      <c r="D78" s="86"/>
      <c r="E78" s="47"/>
      <c r="F78" s="47"/>
      <c r="G78" s="47"/>
      <c r="H78" s="48"/>
      <c r="I78" s="49"/>
    </row>
    <row r="79" spans="1:9" ht="12.75" customHeight="1" thickBot="1" x14ac:dyDescent="0.25">
      <c r="A79" s="227"/>
      <c r="B79" s="106">
        <v>8118.78</v>
      </c>
      <c r="C79" s="85" t="s">
        <v>77</v>
      </c>
      <c r="D79" s="86"/>
      <c r="E79" s="47"/>
      <c r="F79" s="47"/>
      <c r="G79" s="47"/>
      <c r="H79" s="48"/>
      <c r="I79" s="49"/>
    </row>
    <row r="80" spans="1:9" ht="12.75" customHeight="1" thickBot="1" x14ac:dyDescent="0.25">
      <c r="A80" s="227"/>
      <c r="B80" s="106">
        <v>8691.75</v>
      </c>
      <c r="C80" s="85" t="s">
        <v>78</v>
      </c>
      <c r="D80" s="86"/>
      <c r="E80" s="47"/>
      <c r="F80" s="47"/>
      <c r="G80" s="47"/>
      <c r="H80" s="48"/>
      <c r="I80" s="49"/>
    </row>
    <row r="81" spans="1:9" ht="12.75" customHeight="1" thickBot="1" x14ac:dyDescent="0.25">
      <c r="A81" s="227"/>
      <c r="B81" s="106">
        <v>8351.7999999999993</v>
      </c>
      <c r="C81" s="85" t="s">
        <v>79</v>
      </c>
      <c r="D81" s="86"/>
      <c r="E81" s="47"/>
      <c r="F81" s="47"/>
      <c r="G81" s="47"/>
      <c r="H81" s="48"/>
      <c r="I81" s="49"/>
    </row>
    <row r="82" spans="1:9" ht="12.75" customHeight="1" thickBot="1" x14ac:dyDescent="0.25">
      <c r="A82" s="227"/>
      <c r="B82" s="106">
        <v>8452.84</v>
      </c>
      <c r="C82" s="85" t="s">
        <v>80</v>
      </c>
      <c r="D82" s="86"/>
      <c r="E82" s="47"/>
      <c r="F82" s="47"/>
      <c r="G82" s="47"/>
      <c r="H82" s="48"/>
      <c r="I82" s="49"/>
    </row>
    <row r="83" spans="1:9" ht="12.75" customHeight="1" thickBot="1" x14ac:dyDescent="0.25">
      <c r="A83" s="227"/>
      <c r="B83" s="106"/>
      <c r="C83" s="167" t="s">
        <v>87</v>
      </c>
      <c r="D83" s="86"/>
      <c r="E83" s="47"/>
      <c r="F83" s="47"/>
      <c r="G83" s="47"/>
      <c r="H83" s="48"/>
      <c r="I83" s="49">
        <v>1498.64</v>
      </c>
    </row>
    <row r="84" spans="1:9" ht="13.5" thickBot="1" x14ac:dyDescent="0.25">
      <c r="A84" s="180"/>
      <c r="B84" s="197">
        <f>SUM(B71:B83)</f>
        <v>92783.582999999999</v>
      </c>
      <c r="C84" s="198"/>
      <c r="D84" s="197"/>
      <c r="E84" s="199"/>
      <c r="F84" s="198"/>
      <c r="G84" s="198"/>
      <c r="H84" s="197" t="s">
        <v>17</v>
      </c>
      <c r="I84" s="230">
        <f>SUM(I71:I83)</f>
        <v>1498.64</v>
      </c>
    </row>
    <row r="85" spans="1:9" ht="26.25" thickBot="1" x14ac:dyDescent="0.25">
      <c r="A85" s="46" t="s">
        <v>8</v>
      </c>
      <c r="B85" s="114" t="s">
        <v>16</v>
      </c>
      <c r="C85" s="114" t="s">
        <v>5</v>
      </c>
      <c r="D85" s="114" t="s">
        <v>23</v>
      </c>
      <c r="E85" s="118" t="s">
        <v>18</v>
      </c>
      <c r="F85" s="114" t="s">
        <v>19</v>
      </c>
      <c r="G85" s="114" t="s">
        <v>10</v>
      </c>
      <c r="H85" s="114" t="s">
        <v>13</v>
      </c>
      <c r="I85" s="115" t="s">
        <v>12</v>
      </c>
    </row>
    <row r="86" spans="1:9" ht="12.75" customHeight="1" x14ac:dyDescent="0.2">
      <c r="A86" s="679" t="s">
        <v>82</v>
      </c>
      <c r="B86" s="33"/>
      <c r="C86" s="33" t="s">
        <v>66</v>
      </c>
      <c r="D86" s="34"/>
      <c r="E86" s="35"/>
      <c r="F86" s="35" t="s">
        <v>83</v>
      </c>
      <c r="G86" s="35">
        <v>536</v>
      </c>
      <c r="H86" s="16">
        <v>4.8099999999999996</v>
      </c>
      <c r="I86" s="33">
        <f>G86*H86</f>
        <v>2578.16</v>
      </c>
    </row>
    <row r="87" spans="1:9" ht="12.75" customHeight="1" x14ac:dyDescent="0.2">
      <c r="A87" s="679"/>
      <c r="B87" s="13"/>
      <c r="C87" s="13" t="s">
        <v>67</v>
      </c>
      <c r="D87" s="14"/>
      <c r="E87" s="15"/>
      <c r="F87" s="15" t="s">
        <v>83</v>
      </c>
      <c r="G87" s="15">
        <v>484</v>
      </c>
      <c r="H87" s="16">
        <v>4.8099999999999996</v>
      </c>
      <c r="I87" s="13">
        <f t="shared" ref="I87:I95" si="2">G87*H87</f>
        <v>2328.04</v>
      </c>
    </row>
    <row r="88" spans="1:9" x14ac:dyDescent="0.2">
      <c r="A88" s="679"/>
      <c r="B88" s="13"/>
      <c r="C88" s="13" t="s">
        <v>70</v>
      </c>
      <c r="D88" s="14"/>
      <c r="E88" s="15"/>
      <c r="F88" s="15" t="s">
        <v>83</v>
      </c>
      <c r="G88" s="15">
        <v>536</v>
      </c>
      <c r="H88" s="16">
        <v>4.8099999999999996</v>
      </c>
      <c r="I88" s="13">
        <f t="shared" si="2"/>
        <v>2578.16</v>
      </c>
    </row>
    <row r="89" spans="1:9" ht="12.75" customHeight="1" x14ac:dyDescent="0.2">
      <c r="A89" s="679"/>
      <c r="B89" s="13"/>
      <c r="C89" s="13" t="s">
        <v>72</v>
      </c>
      <c r="D89" s="14"/>
      <c r="E89" s="15"/>
      <c r="F89" s="15" t="s">
        <v>83</v>
      </c>
      <c r="G89" s="15">
        <v>518</v>
      </c>
      <c r="H89" s="16">
        <v>4.8099999999999996</v>
      </c>
      <c r="I89" s="13">
        <f t="shared" si="2"/>
        <v>2491.58</v>
      </c>
    </row>
    <row r="90" spans="1:9" x14ac:dyDescent="0.2">
      <c r="A90" s="679"/>
      <c r="B90" s="13"/>
      <c r="C90" s="13" t="s">
        <v>73</v>
      </c>
      <c r="D90" s="14"/>
      <c r="E90" s="15"/>
      <c r="F90" s="15" t="s">
        <v>83</v>
      </c>
      <c r="G90" s="15">
        <v>200</v>
      </c>
      <c r="H90" s="16">
        <v>4.8099999999999996</v>
      </c>
      <c r="I90" s="13">
        <f t="shared" si="2"/>
        <v>961.99999999999989</v>
      </c>
    </row>
    <row r="91" spans="1:9" ht="12.75" customHeight="1" x14ac:dyDescent="0.2">
      <c r="A91" s="679"/>
      <c r="B91" s="13"/>
      <c r="C91" s="13" t="s">
        <v>74</v>
      </c>
      <c r="D91" s="14"/>
      <c r="E91" s="15"/>
      <c r="F91" s="15" t="s">
        <v>83</v>
      </c>
      <c r="G91" s="15">
        <v>200</v>
      </c>
      <c r="H91" s="16">
        <v>4.8099999999999996</v>
      </c>
      <c r="I91" s="13">
        <f t="shared" si="2"/>
        <v>961.99999999999989</v>
      </c>
    </row>
    <row r="92" spans="1:9" ht="12.75" customHeight="1" x14ac:dyDescent="0.2">
      <c r="A92" s="679"/>
      <c r="B92" s="13"/>
      <c r="C92" s="13" t="s">
        <v>75</v>
      </c>
      <c r="D92" s="14"/>
      <c r="E92" s="15"/>
      <c r="F92" s="15" t="s">
        <v>83</v>
      </c>
      <c r="G92" s="15">
        <v>200</v>
      </c>
      <c r="H92" s="16">
        <v>5.04</v>
      </c>
      <c r="I92" s="13">
        <f t="shared" si="2"/>
        <v>1008</v>
      </c>
    </row>
    <row r="93" spans="1:9" ht="12.75" customHeight="1" x14ac:dyDescent="0.2">
      <c r="A93" s="679"/>
      <c r="B93" s="13"/>
      <c r="C93" s="13" t="s">
        <v>76</v>
      </c>
      <c r="D93" s="14"/>
      <c r="E93" s="15"/>
      <c r="F93" s="15" t="s">
        <v>83</v>
      </c>
      <c r="G93" s="15">
        <v>200</v>
      </c>
      <c r="H93" s="16">
        <v>5.04</v>
      </c>
      <c r="I93" s="13">
        <f t="shared" si="2"/>
        <v>1008</v>
      </c>
    </row>
    <row r="94" spans="1:9" ht="12.75" customHeight="1" x14ac:dyDescent="0.2">
      <c r="A94" s="679"/>
      <c r="B94" s="13"/>
      <c r="C94" s="13" t="s">
        <v>77</v>
      </c>
      <c r="D94" s="14"/>
      <c r="E94" s="15"/>
      <c r="F94" s="15" t="s">
        <v>83</v>
      </c>
      <c r="G94" s="15">
        <v>200</v>
      </c>
      <c r="H94" s="16">
        <v>5.04</v>
      </c>
      <c r="I94" s="13">
        <f t="shared" si="2"/>
        <v>1008</v>
      </c>
    </row>
    <row r="95" spans="1:9" ht="12.75" customHeight="1" x14ac:dyDescent="0.2">
      <c r="A95" s="679"/>
      <c r="B95" s="13"/>
      <c r="C95" s="13" t="s">
        <v>78</v>
      </c>
      <c r="D95" s="14"/>
      <c r="E95" s="15"/>
      <c r="F95" s="15" t="s">
        <v>83</v>
      </c>
      <c r="G95" s="15">
        <v>200</v>
      </c>
      <c r="H95" s="16">
        <v>5.04</v>
      </c>
      <c r="I95" s="13">
        <f t="shared" si="2"/>
        <v>1008</v>
      </c>
    </row>
    <row r="96" spans="1:9" ht="12.75" customHeight="1" x14ac:dyDescent="0.2">
      <c r="A96" s="679"/>
      <c r="B96" s="13"/>
      <c r="C96" s="13" t="s">
        <v>79</v>
      </c>
      <c r="D96" s="14"/>
      <c r="E96" s="15"/>
      <c r="F96" s="15" t="s">
        <v>83</v>
      </c>
      <c r="G96" s="15">
        <v>200</v>
      </c>
      <c r="H96" s="16">
        <v>5.04</v>
      </c>
      <c r="I96" s="13">
        <f>G96*H96</f>
        <v>1008</v>
      </c>
    </row>
    <row r="97" spans="1:255" ht="12.75" customHeight="1" x14ac:dyDescent="0.2">
      <c r="A97" s="679"/>
      <c r="B97" s="13"/>
      <c r="C97" s="13" t="s">
        <v>80</v>
      </c>
      <c r="D97" s="14"/>
      <c r="E97" s="15"/>
      <c r="F97" s="15" t="s">
        <v>83</v>
      </c>
      <c r="G97" s="15">
        <v>200</v>
      </c>
      <c r="H97" s="16">
        <v>5.04</v>
      </c>
      <c r="I97" s="13">
        <f>G97*H97</f>
        <v>1008</v>
      </c>
    </row>
    <row r="98" spans="1:255" ht="12.75" customHeight="1" x14ac:dyDescent="0.2">
      <c r="A98" s="693"/>
      <c r="B98" s="13"/>
      <c r="C98" s="244" t="s">
        <v>87</v>
      </c>
      <c r="D98" s="14"/>
      <c r="E98" s="15"/>
      <c r="F98" s="15" t="s">
        <v>83</v>
      </c>
      <c r="G98" s="15">
        <f>SUM(G86:G97)</f>
        <v>3674</v>
      </c>
      <c r="H98" s="16"/>
      <c r="I98" s="244">
        <f>SUM(I86:I97)</f>
        <v>17947.939999999999</v>
      </c>
    </row>
    <row r="99" spans="1:255" ht="31.15" customHeight="1" x14ac:dyDescent="0.2">
      <c r="A99" s="652" t="s">
        <v>2272</v>
      </c>
      <c r="B99" s="71"/>
      <c r="C99" s="13" t="s">
        <v>2273</v>
      </c>
      <c r="D99" s="72"/>
      <c r="E99" s="73"/>
      <c r="F99" s="15"/>
      <c r="G99" s="327"/>
      <c r="H99" s="74"/>
      <c r="I99" s="598">
        <v>243.77</v>
      </c>
    </row>
    <row r="100" spans="1:255" ht="34.15" customHeight="1" x14ac:dyDescent="0.2">
      <c r="A100" s="653"/>
      <c r="B100" s="71"/>
      <c r="C100" s="13" t="s">
        <v>2274</v>
      </c>
      <c r="D100" s="72"/>
      <c r="E100" s="73"/>
      <c r="F100" s="15"/>
      <c r="G100" s="327"/>
      <c r="H100" s="74"/>
      <c r="I100" s="598">
        <v>256.98</v>
      </c>
    </row>
    <row r="101" spans="1:255" ht="30" customHeight="1" x14ac:dyDescent="0.2">
      <c r="A101" s="654"/>
      <c r="B101" s="412"/>
      <c r="C101" s="244" t="s">
        <v>87</v>
      </c>
      <c r="D101" s="72"/>
      <c r="E101" s="73"/>
      <c r="F101" s="15"/>
      <c r="G101" s="327"/>
      <c r="H101" s="74"/>
      <c r="I101" s="241">
        <f>SUM(I99:I100)</f>
        <v>500.75</v>
      </c>
    </row>
    <row r="102" spans="1:255" ht="29.45" customHeight="1" x14ac:dyDescent="0.2">
      <c r="A102" s="652" t="s">
        <v>2271</v>
      </c>
      <c r="B102" s="71"/>
      <c r="C102" s="33" t="s">
        <v>2273</v>
      </c>
      <c r="D102" s="72"/>
      <c r="E102" s="73"/>
      <c r="F102" s="15"/>
      <c r="G102" s="327"/>
      <c r="H102" s="74"/>
      <c r="I102" s="598">
        <v>1381.2</v>
      </c>
    </row>
    <row r="103" spans="1:255" ht="30.6" customHeight="1" x14ac:dyDescent="0.2">
      <c r="A103" s="653"/>
      <c r="B103" s="71"/>
      <c r="C103" s="71" t="s">
        <v>2274</v>
      </c>
      <c r="D103" s="72"/>
      <c r="E103" s="73"/>
      <c r="F103" s="15"/>
      <c r="G103" s="327"/>
      <c r="H103" s="74"/>
      <c r="I103" s="598">
        <v>1541.58</v>
      </c>
    </row>
    <row r="104" spans="1:255" ht="28.15" customHeight="1" x14ac:dyDescent="0.2">
      <c r="A104" s="654"/>
      <c r="B104" s="71"/>
      <c r="C104" s="412" t="s">
        <v>87</v>
      </c>
      <c r="D104" s="72"/>
      <c r="E104" s="73"/>
      <c r="F104" s="73"/>
      <c r="G104" s="327"/>
      <c r="H104" s="74"/>
      <c r="I104" s="241">
        <f>SUM(I102:I103)</f>
        <v>2922.7799999999997</v>
      </c>
    </row>
    <row r="105" spans="1:255" ht="25.5" x14ac:dyDescent="0.2">
      <c r="A105" s="221" t="s">
        <v>2270</v>
      </c>
      <c r="B105" s="13"/>
      <c r="C105" s="244" t="s">
        <v>87</v>
      </c>
      <c r="D105" s="14"/>
      <c r="E105" s="15"/>
      <c r="F105" s="15"/>
      <c r="G105" s="15"/>
      <c r="H105" s="16"/>
      <c r="I105" s="244">
        <v>122157.18</v>
      </c>
    </row>
    <row r="106" spans="1:255" ht="12.75" customHeight="1" x14ac:dyDescent="0.2">
      <c r="A106" s="11" t="s">
        <v>84</v>
      </c>
      <c r="B106" s="13"/>
      <c r="C106" s="244" t="s">
        <v>87</v>
      </c>
      <c r="D106" s="14"/>
      <c r="E106" s="15"/>
      <c r="F106" s="15"/>
      <c r="G106" s="15"/>
      <c r="H106" s="16"/>
      <c r="I106" s="244">
        <v>9117.66</v>
      </c>
    </row>
    <row r="107" spans="1:255" ht="12.75" customHeight="1" x14ac:dyDescent="0.2">
      <c r="A107" s="11" t="s">
        <v>86</v>
      </c>
      <c r="B107" s="13"/>
      <c r="C107" s="244" t="s">
        <v>87</v>
      </c>
      <c r="D107" s="14"/>
      <c r="E107" s="15"/>
      <c r="F107" s="15"/>
      <c r="G107" s="15"/>
      <c r="H107" s="16"/>
      <c r="I107" s="244">
        <v>8323.85</v>
      </c>
    </row>
    <row r="108" spans="1:255" ht="12.75" customHeight="1" x14ac:dyDescent="0.2">
      <c r="A108" s="240" t="s">
        <v>88</v>
      </c>
      <c r="B108" s="13"/>
      <c r="C108" s="244" t="s">
        <v>87</v>
      </c>
      <c r="D108" s="14"/>
      <c r="E108" s="15"/>
      <c r="F108" s="15"/>
      <c r="G108" s="15"/>
      <c r="H108" s="16"/>
      <c r="I108" s="244">
        <v>6106.3</v>
      </c>
    </row>
    <row r="109" spans="1:255" ht="12.75" customHeight="1" thickBot="1" x14ac:dyDescent="0.25">
      <c r="A109" s="30"/>
      <c r="B109" s="109"/>
      <c r="C109" s="109"/>
      <c r="D109" s="108"/>
      <c r="E109" s="110"/>
      <c r="F109" s="109"/>
      <c r="G109" s="109"/>
      <c r="H109" s="108" t="s">
        <v>17</v>
      </c>
      <c r="I109" s="108">
        <f>I98+I101+I104+I105+I106+I107+I108</f>
        <v>167076.46</v>
      </c>
    </row>
    <row r="110" spans="1:255" s="45" customFormat="1" ht="83.25" customHeight="1" thickBot="1" x14ac:dyDescent="0.25">
      <c r="A110" s="117" t="s">
        <v>95</v>
      </c>
      <c r="B110" s="114" t="s">
        <v>16</v>
      </c>
      <c r="C110" s="114" t="s">
        <v>5</v>
      </c>
      <c r="D110" s="114" t="s">
        <v>23</v>
      </c>
      <c r="E110" s="118" t="s">
        <v>18</v>
      </c>
      <c r="F110" s="114" t="s">
        <v>19</v>
      </c>
      <c r="G110" s="114" t="s">
        <v>10</v>
      </c>
      <c r="H110" s="114" t="s">
        <v>13</v>
      </c>
      <c r="I110" s="115" t="s">
        <v>12</v>
      </c>
      <c r="J110" s="56"/>
      <c r="K110" s="56"/>
      <c r="L110" s="56"/>
      <c r="M110" s="56"/>
      <c r="N110" s="56"/>
      <c r="O110" s="56"/>
      <c r="P110" s="56"/>
      <c r="Q110" s="56"/>
      <c r="R110" s="56"/>
      <c r="T110" s="56"/>
      <c r="U110" s="56"/>
      <c r="V110" s="56"/>
      <c r="W110" s="56"/>
      <c r="X110" s="56"/>
      <c r="Y110" s="56"/>
      <c r="Z110" s="56"/>
      <c r="AA110" s="56"/>
      <c r="AB110" s="56"/>
      <c r="AD110" s="56"/>
      <c r="AE110" s="56"/>
      <c r="AF110" s="56"/>
      <c r="AG110" s="56"/>
      <c r="AH110" s="56"/>
      <c r="AI110" s="56"/>
      <c r="AJ110" s="56"/>
      <c r="AK110" s="56"/>
      <c r="AL110" s="56"/>
      <c r="AN110" s="56"/>
      <c r="AO110" s="56"/>
      <c r="AP110" s="56"/>
      <c r="AQ110" s="56"/>
      <c r="AR110" s="56"/>
      <c r="AS110" s="56"/>
      <c r="AT110" s="56"/>
      <c r="AU110" s="56"/>
      <c r="AV110" s="56"/>
      <c r="AX110" s="56"/>
      <c r="AY110" s="56"/>
      <c r="AZ110" s="56"/>
      <c r="BA110" s="56"/>
      <c r="BB110" s="56"/>
      <c r="BC110" s="56"/>
      <c r="BD110" s="56"/>
      <c r="BE110" s="56"/>
      <c r="BF110" s="56"/>
      <c r="BH110" s="56"/>
      <c r="BI110" s="56"/>
      <c r="BJ110" s="56"/>
      <c r="BK110" s="56"/>
      <c r="BL110" s="56"/>
      <c r="BM110" s="56"/>
      <c r="BN110" s="56"/>
      <c r="BO110" s="56"/>
      <c r="BP110" s="56"/>
      <c r="BR110" s="56"/>
      <c r="BS110" s="56"/>
      <c r="BT110" s="56"/>
      <c r="BU110" s="56"/>
      <c r="BV110" s="56"/>
      <c r="BW110" s="56"/>
      <c r="BX110" s="56"/>
      <c r="BY110" s="56"/>
      <c r="BZ110" s="56"/>
      <c r="CB110" s="56"/>
      <c r="CC110" s="56"/>
      <c r="CD110" s="56"/>
      <c r="CE110" s="56"/>
      <c r="CF110" s="56"/>
      <c r="CG110" s="56"/>
      <c r="CH110" s="56"/>
      <c r="CI110" s="56"/>
      <c r="CJ110" s="56"/>
      <c r="CL110" s="56"/>
      <c r="CM110" s="56"/>
      <c r="CN110" s="56"/>
      <c r="CO110" s="56"/>
      <c r="CP110" s="56"/>
      <c r="CQ110" s="56"/>
      <c r="CR110" s="56"/>
      <c r="CS110" s="56"/>
      <c r="CT110" s="56"/>
      <c r="CV110" s="56"/>
      <c r="CW110" s="56"/>
      <c r="CX110" s="56"/>
      <c r="CY110" s="56"/>
      <c r="CZ110" s="56"/>
      <c r="DA110" s="56"/>
      <c r="DB110" s="56"/>
      <c r="DC110" s="56"/>
      <c r="DD110" s="56"/>
      <c r="DF110" s="56"/>
      <c r="DG110" s="56"/>
      <c r="DH110" s="56"/>
      <c r="DI110" s="56"/>
      <c r="DJ110" s="56"/>
      <c r="DK110" s="56"/>
      <c r="DL110" s="56"/>
      <c r="DM110" s="56"/>
      <c r="DN110" s="56"/>
      <c r="DP110" s="56"/>
      <c r="DQ110" s="56"/>
      <c r="DR110" s="56"/>
      <c r="DS110" s="56"/>
      <c r="DT110" s="56"/>
      <c r="DU110" s="56"/>
      <c r="DV110" s="56"/>
      <c r="DW110" s="56"/>
      <c r="DX110" s="56"/>
      <c r="DZ110" s="56"/>
      <c r="EA110" s="56"/>
      <c r="EB110" s="56"/>
      <c r="EC110" s="56"/>
      <c r="ED110" s="56"/>
      <c r="EE110" s="56"/>
      <c r="EF110" s="56"/>
      <c r="EG110" s="56"/>
      <c r="EH110" s="56"/>
      <c r="EJ110" s="56"/>
      <c r="EK110" s="56"/>
      <c r="EL110" s="56"/>
      <c r="EM110" s="56"/>
      <c r="EN110" s="56"/>
      <c r="EO110" s="56"/>
      <c r="EP110" s="56"/>
      <c r="EQ110" s="56"/>
      <c r="ER110" s="56"/>
      <c r="ET110" s="56"/>
      <c r="EU110" s="56"/>
      <c r="EV110" s="56"/>
      <c r="EW110" s="56"/>
      <c r="EX110" s="56"/>
      <c r="EY110" s="56"/>
      <c r="EZ110" s="56"/>
      <c r="FA110" s="56"/>
      <c r="FB110" s="56"/>
      <c r="FD110" s="56"/>
      <c r="FE110" s="56"/>
      <c r="FF110" s="56"/>
      <c r="FG110" s="56"/>
      <c r="FH110" s="56"/>
      <c r="FI110" s="56"/>
      <c r="FJ110" s="56"/>
      <c r="FK110" s="56"/>
      <c r="FL110" s="56"/>
      <c r="FN110" s="56"/>
      <c r="FO110" s="56"/>
      <c r="FP110" s="56"/>
      <c r="FQ110" s="56"/>
      <c r="FR110" s="56"/>
      <c r="FS110" s="56"/>
      <c r="FT110" s="56"/>
      <c r="FU110" s="56"/>
      <c r="FV110" s="56"/>
      <c r="FX110" s="56"/>
      <c r="FY110" s="56"/>
      <c r="FZ110" s="56"/>
      <c r="GA110" s="56"/>
      <c r="GB110" s="56"/>
      <c r="GC110" s="56"/>
      <c r="GD110" s="56"/>
      <c r="GE110" s="56"/>
      <c r="GF110" s="56"/>
      <c r="GH110" s="56"/>
      <c r="GI110" s="56"/>
      <c r="GJ110" s="56"/>
      <c r="GK110" s="56"/>
      <c r="GL110" s="56"/>
      <c r="GM110" s="56"/>
      <c r="GN110" s="56"/>
      <c r="GO110" s="56"/>
      <c r="GP110" s="56"/>
      <c r="GR110" s="56"/>
      <c r="GS110" s="56"/>
      <c r="GT110" s="56"/>
      <c r="GU110" s="56"/>
      <c r="GV110" s="56"/>
      <c r="GW110" s="56"/>
      <c r="GX110" s="56"/>
      <c r="GY110" s="56"/>
      <c r="GZ110" s="56"/>
      <c r="HB110" s="56"/>
      <c r="HC110" s="56"/>
      <c r="HD110" s="56"/>
      <c r="HE110" s="56"/>
      <c r="HF110" s="56"/>
      <c r="HG110" s="56"/>
      <c r="HH110" s="56"/>
      <c r="HI110" s="56"/>
      <c r="HJ110" s="56"/>
      <c r="HL110" s="56"/>
      <c r="HM110" s="56"/>
      <c r="HN110" s="56"/>
      <c r="HO110" s="56"/>
      <c r="HP110" s="56"/>
      <c r="HQ110" s="56"/>
      <c r="HR110" s="56"/>
      <c r="HS110" s="56"/>
      <c r="HT110" s="56"/>
      <c r="HV110" s="56"/>
      <c r="HW110" s="56"/>
      <c r="HX110" s="56"/>
      <c r="HY110" s="56"/>
      <c r="HZ110" s="56"/>
      <c r="IA110" s="56"/>
      <c r="IB110" s="56"/>
      <c r="IC110" s="56"/>
      <c r="ID110" s="56"/>
      <c r="IF110" s="56"/>
      <c r="IG110" s="56"/>
      <c r="IH110" s="56"/>
      <c r="II110" s="56"/>
      <c r="IJ110" s="56"/>
      <c r="IK110" s="56"/>
      <c r="IL110" s="56"/>
      <c r="IM110" s="56"/>
      <c r="IN110" s="56"/>
      <c r="IP110" s="56"/>
      <c r="IQ110" s="56"/>
      <c r="IR110" s="56"/>
      <c r="IS110" s="56"/>
      <c r="IT110" s="56"/>
      <c r="IU110" s="56"/>
    </row>
    <row r="111" spans="1:255" ht="12.75" customHeight="1" thickBot="1" x14ac:dyDescent="0.25">
      <c r="A111" s="103"/>
      <c r="B111" s="104">
        <v>2975.84</v>
      </c>
      <c r="C111" s="58" t="s">
        <v>66</v>
      </c>
      <c r="D111" s="64"/>
      <c r="E111" s="59"/>
      <c r="F111" s="59"/>
      <c r="G111" s="59"/>
      <c r="H111" s="60"/>
      <c r="I111" s="61"/>
      <c r="J111" s="56"/>
      <c r="K111" s="56"/>
      <c r="L111" s="56"/>
      <c r="M111" s="56"/>
      <c r="N111" s="56"/>
      <c r="O111" s="56"/>
      <c r="P111" s="56"/>
      <c r="Q111" s="56"/>
      <c r="R111" s="56"/>
      <c r="T111" s="56"/>
      <c r="U111" s="56"/>
      <c r="V111" s="56"/>
      <c r="W111" s="56"/>
      <c r="X111" s="56"/>
      <c r="Y111" s="56"/>
      <c r="Z111" s="56"/>
      <c r="AA111" s="56"/>
      <c r="AB111" s="56"/>
      <c r="AD111" s="56"/>
      <c r="AE111" s="56"/>
      <c r="AF111" s="56"/>
      <c r="AG111" s="56"/>
      <c r="AH111" s="56"/>
      <c r="AI111" s="56"/>
      <c r="AJ111" s="56"/>
      <c r="AK111" s="56"/>
      <c r="AL111" s="56"/>
      <c r="AN111" s="56"/>
      <c r="AO111" s="56"/>
      <c r="AP111" s="56"/>
      <c r="AQ111" s="56"/>
      <c r="AR111" s="56"/>
      <c r="AS111" s="56"/>
      <c r="AT111" s="56"/>
      <c r="AU111" s="56"/>
      <c r="AV111" s="56"/>
      <c r="AX111" s="56"/>
      <c r="AY111" s="56"/>
      <c r="AZ111" s="56"/>
      <c r="BA111" s="56"/>
      <c r="BB111" s="56"/>
      <c r="BC111" s="56"/>
      <c r="BD111" s="56"/>
      <c r="BE111" s="56"/>
      <c r="BF111" s="56"/>
      <c r="BH111" s="56"/>
      <c r="BI111" s="56"/>
      <c r="BJ111" s="56"/>
      <c r="BK111" s="56"/>
      <c r="BL111" s="56"/>
      <c r="BM111" s="56"/>
      <c r="BN111" s="56"/>
      <c r="BO111" s="56"/>
      <c r="BP111" s="56"/>
      <c r="BR111" s="56"/>
      <c r="BS111" s="56"/>
      <c r="BT111" s="56"/>
      <c r="BU111" s="56"/>
      <c r="BV111" s="56"/>
      <c r="BW111" s="56"/>
      <c r="BX111" s="56"/>
      <c r="BY111" s="56"/>
      <c r="BZ111" s="56"/>
      <c r="CB111" s="56"/>
      <c r="CC111" s="56"/>
      <c r="CD111" s="56"/>
      <c r="CE111" s="56"/>
      <c r="CF111" s="56"/>
      <c r="CG111" s="56"/>
      <c r="CH111" s="56"/>
      <c r="CI111" s="56"/>
      <c r="CJ111" s="56"/>
      <c r="CL111" s="56"/>
      <c r="CM111" s="56"/>
      <c r="CN111" s="56"/>
      <c r="CO111" s="56"/>
      <c r="CP111" s="56"/>
      <c r="CQ111" s="56"/>
      <c r="CR111" s="56"/>
      <c r="CS111" s="56"/>
      <c r="CT111" s="56"/>
      <c r="CV111" s="56"/>
      <c r="CW111" s="56"/>
      <c r="CX111" s="56"/>
      <c r="CY111" s="56"/>
      <c r="CZ111" s="56"/>
      <c r="DA111" s="56"/>
      <c r="DB111" s="56"/>
      <c r="DC111" s="56"/>
      <c r="DD111" s="56"/>
      <c r="DF111" s="56"/>
      <c r="DG111" s="56"/>
      <c r="DH111" s="56"/>
      <c r="DI111" s="56"/>
      <c r="DJ111" s="56"/>
      <c r="DK111" s="56"/>
      <c r="DL111" s="56"/>
      <c r="DM111" s="56"/>
      <c r="DN111" s="56"/>
      <c r="DP111" s="56"/>
      <c r="DQ111" s="56"/>
      <c r="DR111" s="56"/>
      <c r="DS111" s="56"/>
      <c r="DT111" s="56"/>
      <c r="DU111" s="56"/>
      <c r="DV111" s="56"/>
      <c r="DW111" s="56"/>
      <c r="DX111" s="56"/>
      <c r="DZ111" s="56"/>
      <c r="EA111" s="56"/>
      <c r="EB111" s="56"/>
      <c r="EC111" s="56"/>
      <c r="ED111" s="56"/>
      <c r="EE111" s="56"/>
      <c r="EF111" s="56"/>
      <c r="EG111" s="56"/>
      <c r="EH111" s="56"/>
      <c r="EJ111" s="56"/>
      <c r="EK111" s="56"/>
      <c r="EL111" s="56"/>
      <c r="EM111" s="56"/>
      <c r="EN111" s="56"/>
      <c r="EO111" s="56"/>
      <c r="EP111" s="56"/>
      <c r="EQ111" s="56"/>
      <c r="ER111" s="56"/>
      <c r="ET111" s="56"/>
      <c r="EU111" s="56"/>
      <c r="EV111" s="56"/>
      <c r="EW111" s="56"/>
      <c r="EX111" s="56"/>
      <c r="EY111" s="56"/>
      <c r="EZ111" s="56"/>
      <c r="FA111" s="56"/>
      <c r="FB111" s="56"/>
      <c r="FD111" s="56"/>
      <c r="FE111" s="56"/>
      <c r="FF111" s="56"/>
      <c r="FG111" s="56"/>
      <c r="FH111" s="56"/>
      <c r="FI111" s="56"/>
      <c r="FJ111" s="56"/>
      <c r="FK111" s="56"/>
      <c r="FL111" s="56"/>
      <c r="FN111" s="56"/>
      <c r="FO111" s="56"/>
      <c r="FP111" s="56"/>
      <c r="FQ111" s="56"/>
      <c r="FR111" s="56"/>
      <c r="FS111" s="56"/>
      <c r="FT111" s="56"/>
      <c r="FU111" s="56"/>
      <c r="FV111" s="56"/>
      <c r="FX111" s="56"/>
      <c r="FY111" s="56"/>
      <c r="FZ111" s="56"/>
      <c r="GA111" s="56"/>
      <c r="GB111" s="56"/>
      <c r="GC111" s="56"/>
      <c r="GD111" s="56"/>
      <c r="GE111" s="56"/>
      <c r="GF111" s="56"/>
      <c r="GH111" s="56"/>
      <c r="GI111" s="56"/>
      <c r="GJ111" s="56"/>
      <c r="GK111" s="56"/>
      <c r="GL111" s="56"/>
      <c r="GM111" s="56"/>
      <c r="GN111" s="56"/>
      <c r="GO111" s="56"/>
      <c r="GP111" s="56"/>
      <c r="GR111" s="56"/>
      <c r="GS111" s="56"/>
      <c r="GT111" s="56"/>
      <c r="GU111" s="56"/>
      <c r="GV111" s="56"/>
      <c r="GW111" s="56"/>
      <c r="GX111" s="56"/>
      <c r="GY111" s="56"/>
      <c r="GZ111" s="56"/>
      <c r="HB111" s="56"/>
      <c r="HC111" s="56"/>
      <c r="HD111" s="56"/>
      <c r="HE111" s="56"/>
      <c r="HF111" s="56"/>
      <c r="HG111" s="56"/>
      <c r="HH111" s="56"/>
      <c r="HI111" s="56"/>
      <c r="HJ111" s="56"/>
      <c r="HL111" s="56"/>
      <c r="HM111" s="56"/>
      <c r="HN111" s="56"/>
      <c r="HO111" s="56"/>
      <c r="HP111" s="56"/>
      <c r="HQ111" s="56"/>
      <c r="HR111" s="56"/>
      <c r="HS111" s="56"/>
      <c r="HT111" s="56"/>
      <c r="HV111" s="56"/>
      <c r="HW111" s="56"/>
      <c r="HX111" s="56"/>
      <c r="HY111" s="56"/>
      <c r="HZ111" s="56"/>
      <c r="IA111" s="56"/>
      <c r="IB111" s="56"/>
      <c r="IC111" s="56"/>
      <c r="ID111" s="56"/>
      <c r="IF111" s="56"/>
      <c r="IG111" s="56"/>
      <c r="IH111" s="56"/>
      <c r="II111" s="56"/>
      <c r="IJ111" s="56"/>
      <c r="IK111" s="56"/>
      <c r="IL111" s="56"/>
      <c r="IM111" s="56"/>
      <c r="IN111" s="56"/>
      <c r="IP111" s="56"/>
      <c r="IQ111" s="56"/>
      <c r="IR111" s="56"/>
      <c r="IS111" s="56"/>
      <c r="IT111" s="56"/>
      <c r="IU111" s="56"/>
    </row>
    <row r="112" spans="1:255" ht="12.75" customHeight="1" thickBot="1" x14ac:dyDescent="0.25">
      <c r="A112" s="103"/>
      <c r="B112" s="105">
        <v>3615.75</v>
      </c>
      <c r="C112" s="92" t="s">
        <v>67</v>
      </c>
      <c r="D112" s="93"/>
      <c r="E112" s="94"/>
      <c r="F112" s="94"/>
      <c r="G112" s="94"/>
      <c r="H112" s="95"/>
      <c r="I112" s="96"/>
      <c r="J112" s="56"/>
      <c r="K112" s="56"/>
      <c r="L112" s="56"/>
      <c r="M112" s="56"/>
      <c r="N112" s="56"/>
      <c r="O112" s="56"/>
      <c r="P112" s="56"/>
      <c r="Q112" s="56"/>
      <c r="R112" s="56"/>
      <c r="T112" s="56"/>
      <c r="U112" s="56"/>
      <c r="V112" s="56"/>
      <c r="W112" s="56"/>
      <c r="X112" s="56"/>
      <c r="Y112" s="56"/>
      <c r="Z112" s="56"/>
      <c r="AA112" s="56"/>
      <c r="AB112" s="56"/>
      <c r="AD112" s="56"/>
      <c r="AE112" s="56"/>
      <c r="AF112" s="56"/>
      <c r="AG112" s="56"/>
      <c r="AH112" s="56"/>
      <c r="AI112" s="56"/>
      <c r="AJ112" s="56"/>
      <c r="AK112" s="56"/>
      <c r="AL112" s="56"/>
      <c r="AN112" s="56"/>
      <c r="AO112" s="56"/>
      <c r="AP112" s="56"/>
      <c r="AQ112" s="56"/>
      <c r="AR112" s="56"/>
      <c r="AS112" s="56"/>
      <c r="AT112" s="56"/>
      <c r="AU112" s="56"/>
      <c r="AV112" s="56"/>
      <c r="AX112" s="56"/>
      <c r="AY112" s="56"/>
      <c r="AZ112" s="56"/>
      <c r="BA112" s="56"/>
      <c r="BB112" s="56"/>
      <c r="BC112" s="56"/>
      <c r="BD112" s="56"/>
      <c r="BE112" s="56"/>
      <c r="BF112" s="56"/>
      <c r="BH112" s="56"/>
      <c r="BI112" s="56"/>
      <c r="BJ112" s="56"/>
      <c r="BK112" s="56"/>
      <c r="BL112" s="56"/>
      <c r="BM112" s="56"/>
      <c r="BN112" s="56"/>
      <c r="BO112" s="56"/>
      <c r="BP112" s="56"/>
      <c r="BR112" s="56"/>
      <c r="BS112" s="56"/>
      <c r="BT112" s="56"/>
      <c r="BU112" s="56"/>
      <c r="BV112" s="56"/>
      <c r="BW112" s="56"/>
      <c r="BX112" s="56"/>
      <c r="BY112" s="56"/>
      <c r="BZ112" s="56"/>
      <c r="CB112" s="56"/>
      <c r="CC112" s="56"/>
      <c r="CD112" s="56"/>
      <c r="CE112" s="56"/>
      <c r="CF112" s="56"/>
      <c r="CG112" s="56"/>
      <c r="CH112" s="56"/>
      <c r="CI112" s="56"/>
      <c r="CJ112" s="56"/>
      <c r="CL112" s="56"/>
      <c r="CM112" s="56"/>
      <c r="CN112" s="56"/>
      <c r="CO112" s="56"/>
      <c r="CP112" s="56"/>
      <c r="CQ112" s="56"/>
      <c r="CR112" s="56"/>
      <c r="CS112" s="56"/>
      <c r="CT112" s="56"/>
      <c r="CV112" s="56"/>
      <c r="CW112" s="56"/>
      <c r="CX112" s="56"/>
      <c r="CY112" s="56"/>
      <c r="CZ112" s="56"/>
      <c r="DA112" s="56"/>
      <c r="DB112" s="56"/>
      <c r="DC112" s="56"/>
      <c r="DD112" s="56"/>
      <c r="DF112" s="56"/>
      <c r="DG112" s="56"/>
      <c r="DH112" s="56"/>
      <c r="DI112" s="56"/>
      <c r="DJ112" s="56"/>
      <c r="DK112" s="56"/>
      <c r="DL112" s="56"/>
      <c r="DM112" s="56"/>
      <c r="DN112" s="56"/>
      <c r="DP112" s="56"/>
      <c r="DQ112" s="56"/>
      <c r="DR112" s="56"/>
      <c r="DS112" s="56"/>
      <c r="DT112" s="56"/>
      <c r="DU112" s="56"/>
      <c r="DV112" s="56"/>
      <c r="DW112" s="56"/>
      <c r="DX112" s="56"/>
      <c r="DZ112" s="56"/>
      <c r="EA112" s="56"/>
      <c r="EB112" s="56"/>
      <c r="EC112" s="56"/>
      <c r="ED112" s="56"/>
      <c r="EE112" s="56"/>
      <c r="EF112" s="56"/>
      <c r="EG112" s="56"/>
      <c r="EH112" s="56"/>
      <c r="EJ112" s="56"/>
      <c r="EK112" s="56"/>
      <c r="EL112" s="56"/>
      <c r="EM112" s="56"/>
      <c r="EN112" s="56"/>
      <c r="EO112" s="56"/>
      <c r="EP112" s="56"/>
      <c r="EQ112" s="56"/>
      <c r="ER112" s="56"/>
      <c r="ET112" s="56"/>
      <c r="EU112" s="56"/>
      <c r="EV112" s="56"/>
      <c r="EW112" s="56"/>
      <c r="EX112" s="56"/>
      <c r="EY112" s="56"/>
      <c r="EZ112" s="56"/>
      <c r="FA112" s="56"/>
      <c r="FB112" s="56"/>
      <c r="FD112" s="56"/>
      <c r="FE112" s="56"/>
      <c r="FF112" s="56"/>
      <c r="FG112" s="56"/>
      <c r="FH112" s="56"/>
      <c r="FI112" s="56"/>
      <c r="FJ112" s="56"/>
      <c r="FK112" s="56"/>
      <c r="FL112" s="56"/>
      <c r="FN112" s="56"/>
      <c r="FO112" s="56"/>
      <c r="FP112" s="56"/>
      <c r="FQ112" s="56"/>
      <c r="FR112" s="56"/>
      <c r="FS112" s="56"/>
      <c r="FT112" s="56"/>
      <c r="FU112" s="56"/>
      <c r="FV112" s="56"/>
      <c r="FX112" s="56"/>
      <c r="FY112" s="56"/>
      <c r="FZ112" s="56"/>
      <c r="GA112" s="56"/>
      <c r="GB112" s="56"/>
      <c r="GC112" s="56"/>
      <c r="GD112" s="56"/>
      <c r="GE112" s="56"/>
      <c r="GF112" s="56"/>
      <c r="GH112" s="56"/>
      <c r="GI112" s="56"/>
      <c r="GJ112" s="56"/>
      <c r="GK112" s="56"/>
      <c r="GL112" s="56"/>
      <c r="GM112" s="56"/>
      <c r="GN112" s="56"/>
      <c r="GO112" s="56"/>
      <c r="GP112" s="56"/>
      <c r="GR112" s="56"/>
      <c r="GS112" s="56"/>
      <c r="GT112" s="56"/>
      <c r="GU112" s="56"/>
      <c r="GV112" s="56"/>
      <c r="GW112" s="56"/>
      <c r="GX112" s="56"/>
      <c r="GY112" s="56"/>
      <c r="GZ112" s="56"/>
      <c r="HB112" s="56"/>
      <c r="HC112" s="56"/>
      <c r="HD112" s="56"/>
      <c r="HE112" s="56"/>
      <c r="HF112" s="56"/>
      <c r="HG112" s="56"/>
      <c r="HH112" s="56"/>
      <c r="HI112" s="56"/>
      <c r="HJ112" s="56"/>
      <c r="HL112" s="56"/>
      <c r="HM112" s="56"/>
      <c r="HN112" s="56"/>
      <c r="HO112" s="56"/>
      <c r="HP112" s="56"/>
      <c r="HQ112" s="56"/>
      <c r="HR112" s="56"/>
      <c r="HS112" s="56"/>
      <c r="HT112" s="56"/>
      <c r="HV112" s="56"/>
      <c r="HW112" s="56"/>
      <c r="HX112" s="56"/>
      <c r="HY112" s="56"/>
      <c r="HZ112" s="56"/>
      <c r="IA112" s="56"/>
      <c r="IB112" s="56"/>
      <c r="IC112" s="56"/>
      <c r="ID112" s="56"/>
      <c r="IF112" s="56"/>
      <c r="IG112" s="56"/>
      <c r="IH112" s="56"/>
      <c r="II112" s="56"/>
      <c r="IJ112" s="56"/>
      <c r="IK112" s="56"/>
      <c r="IL112" s="56"/>
      <c r="IM112" s="56"/>
      <c r="IN112" s="56"/>
      <c r="IP112" s="56"/>
      <c r="IQ112" s="56"/>
      <c r="IR112" s="56"/>
      <c r="IS112" s="56"/>
      <c r="IT112" s="56"/>
      <c r="IU112" s="56"/>
    </row>
    <row r="113" spans="1:255" ht="12.75" customHeight="1" thickBot="1" x14ac:dyDescent="0.25">
      <c r="A113" s="103"/>
      <c r="B113" s="106">
        <v>3009.91</v>
      </c>
      <c r="C113" s="85" t="s">
        <v>70</v>
      </c>
      <c r="D113" s="86"/>
      <c r="E113" s="47"/>
      <c r="F113" s="47"/>
      <c r="G113" s="47"/>
      <c r="H113" s="48"/>
      <c r="I113" s="49"/>
      <c r="J113" s="56"/>
      <c r="K113" s="56"/>
      <c r="L113" s="56"/>
      <c r="M113" s="56"/>
      <c r="N113" s="56"/>
      <c r="O113" s="56"/>
      <c r="P113" s="56"/>
      <c r="Q113" s="56"/>
      <c r="R113" s="56"/>
      <c r="T113" s="56"/>
      <c r="U113" s="56"/>
      <c r="V113" s="56"/>
      <c r="W113" s="56"/>
      <c r="X113" s="56"/>
      <c r="Y113" s="56"/>
      <c r="Z113" s="56"/>
      <c r="AA113" s="56"/>
      <c r="AB113" s="56"/>
      <c r="AD113" s="56"/>
      <c r="AE113" s="56"/>
      <c r="AF113" s="56"/>
      <c r="AG113" s="56"/>
      <c r="AH113" s="56"/>
      <c r="AI113" s="56"/>
      <c r="AJ113" s="56"/>
      <c r="AK113" s="56"/>
      <c r="AL113" s="56"/>
      <c r="AN113" s="56"/>
      <c r="AO113" s="56"/>
      <c r="AP113" s="56"/>
      <c r="AQ113" s="56"/>
      <c r="AR113" s="56"/>
      <c r="AS113" s="56"/>
      <c r="AT113" s="56"/>
      <c r="AU113" s="56"/>
      <c r="AV113" s="56"/>
      <c r="AX113" s="56"/>
      <c r="AY113" s="56"/>
      <c r="AZ113" s="56"/>
      <c r="BA113" s="56"/>
      <c r="BB113" s="56"/>
      <c r="BC113" s="56"/>
      <c r="BD113" s="56"/>
      <c r="BE113" s="56"/>
      <c r="BF113" s="56"/>
      <c r="BH113" s="56"/>
      <c r="BI113" s="56"/>
      <c r="BJ113" s="56"/>
      <c r="BK113" s="56"/>
      <c r="BL113" s="56"/>
      <c r="BM113" s="56"/>
      <c r="BN113" s="56"/>
      <c r="BO113" s="56"/>
      <c r="BP113" s="56"/>
      <c r="BR113" s="56"/>
      <c r="BS113" s="56"/>
      <c r="BT113" s="56"/>
      <c r="BU113" s="56"/>
      <c r="BV113" s="56"/>
      <c r="BW113" s="56"/>
      <c r="BX113" s="56"/>
      <c r="BY113" s="56"/>
      <c r="BZ113" s="56"/>
      <c r="CB113" s="56"/>
      <c r="CC113" s="56"/>
      <c r="CD113" s="56"/>
      <c r="CE113" s="56"/>
      <c r="CF113" s="56"/>
      <c r="CG113" s="56"/>
      <c r="CH113" s="56"/>
      <c r="CI113" s="56"/>
      <c r="CJ113" s="56"/>
      <c r="CL113" s="56"/>
      <c r="CM113" s="56"/>
      <c r="CN113" s="56"/>
      <c r="CO113" s="56"/>
      <c r="CP113" s="56"/>
      <c r="CQ113" s="56"/>
      <c r="CR113" s="56"/>
      <c r="CS113" s="56"/>
      <c r="CT113" s="56"/>
      <c r="CV113" s="56"/>
      <c r="CW113" s="56"/>
      <c r="CX113" s="56"/>
      <c r="CY113" s="56"/>
      <c r="CZ113" s="56"/>
      <c r="DA113" s="56"/>
      <c r="DB113" s="56"/>
      <c r="DC113" s="56"/>
      <c r="DD113" s="56"/>
      <c r="DF113" s="56"/>
      <c r="DG113" s="56"/>
      <c r="DH113" s="56"/>
      <c r="DI113" s="56"/>
      <c r="DJ113" s="56"/>
      <c r="DK113" s="56"/>
      <c r="DL113" s="56"/>
      <c r="DM113" s="56"/>
      <c r="DN113" s="56"/>
      <c r="DP113" s="56"/>
      <c r="DQ113" s="56"/>
      <c r="DR113" s="56"/>
      <c r="DS113" s="56"/>
      <c r="DT113" s="56"/>
      <c r="DU113" s="56"/>
      <c r="DV113" s="56"/>
      <c r="DW113" s="56"/>
      <c r="DX113" s="56"/>
      <c r="DZ113" s="56"/>
      <c r="EA113" s="56"/>
      <c r="EB113" s="56"/>
      <c r="EC113" s="56"/>
      <c r="ED113" s="56"/>
      <c r="EE113" s="56"/>
      <c r="EF113" s="56"/>
      <c r="EG113" s="56"/>
      <c r="EH113" s="56"/>
      <c r="EJ113" s="56"/>
      <c r="EK113" s="56"/>
      <c r="EL113" s="56"/>
      <c r="EM113" s="56"/>
      <c r="EN113" s="56"/>
      <c r="EO113" s="56"/>
      <c r="EP113" s="56"/>
      <c r="EQ113" s="56"/>
      <c r="ER113" s="56"/>
      <c r="ET113" s="56"/>
      <c r="EU113" s="56"/>
      <c r="EV113" s="56"/>
      <c r="EW113" s="56"/>
      <c r="EX113" s="56"/>
      <c r="EY113" s="56"/>
      <c r="EZ113" s="56"/>
      <c r="FA113" s="56"/>
      <c r="FB113" s="56"/>
      <c r="FD113" s="56"/>
      <c r="FE113" s="56"/>
      <c r="FF113" s="56"/>
      <c r="FG113" s="56"/>
      <c r="FH113" s="56"/>
      <c r="FI113" s="56"/>
      <c r="FJ113" s="56"/>
      <c r="FK113" s="56"/>
      <c r="FL113" s="56"/>
      <c r="FN113" s="56"/>
      <c r="FO113" s="56"/>
      <c r="FP113" s="56"/>
      <c r="FQ113" s="56"/>
      <c r="FR113" s="56"/>
      <c r="FS113" s="56"/>
      <c r="FT113" s="56"/>
      <c r="FU113" s="56"/>
      <c r="FV113" s="56"/>
      <c r="FX113" s="56"/>
      <c r="FY113" s="56"/>
      <c r="FZ113" s="56"/>
      <c r="GA113" s="56"/>
      <c r="GB113" s="56"/>
      <c r="GC113" s="56"/>
      <c r="GD113" s="56"/>
      <c r="GE113" s="56"/>
      <c r="GF113" s="56"/>
      <c r="GH113" s="56"/>
      <c r="GI113" s="56"/>
      <c r="GJ113" s="56"/>
      <c r="GK113" s="56"/>
      <c r="GL113" s="56"/>
      <c r="GM113" s="56"/>
      <c r="GN113" s="56"/>
      <c r="GO113" s="56"/>
      <c r="GP113" s="56"/>
      <c r="GR113" s="56"/>
      <c r="GS113" s="56"/>
      <c r="GT113" s="56"/>
      <c r="GU113" s="56"/>
      <c r="GV113" s="56"/>
      <c r="GW113" s="56"/>
      <c r="GX113" s="56"/>
      <c r="GY113" s="56"/>
      <c r="GZ113" s="56"/>
      <c r="HB113" s="56"/>
      <c r="HC113" s="56"/>
      <c r="HD113" s="56"/>
      <c r="HE113" s="56"/>
      <c r="HF113" s="56"/>
      <c r="HG113" s="56"/>
      <c r="HH113" s="56"/>
      <c r="HI113" s="56"/>
      <c r="HJ113" s="56"/>
      <c r="HL113" s="56"/>
      <c r="HM113" s="56"/>
      <c r="HN113" s="56"/>
      <c r="HO113" s="56"/>
      <c r="HP113" s="56"/>
      <c r="HQ113" s="56"/>
      <c r="HR113" s="56"/>
      <c r="HS113" s="56"/>
      <c r="HT113" s="56"/>
      <c r="HV113" s="56"/>
      <c r="HW113" s="56"/>
      <c r="HX113" s="56"/>
      <c r="HY113" s="56"/>
      <c r="HZ113" s="56"/>
      <c r="IA113" s="56"/>
      <c r="IB113" s="56"/>
      <c r="IC113" s="56"/>
      <c r="ID113" s="56"/>
      <c r="IF113" s="56"/>
      <c r="IG113" s="56"/>
      <c r="IH113" s="56"/>
      <c r="II113" s="56"/>
      <c r="IJ113" s="56"/>
      <c r="IK113" s="56"/>
      <c r="IL113" s="56"/>
      <c r="IM113" s="56"/>
      <c r="IN113" s="56"/>
      <c r="IP113" s="56"/>
      <c r="IQ113" s="56"/>
      <c r="IR113" s="56"/>
      <c r="IS113" s="56"/>
      <c r="IT113" s="56"/>
      <c r="IU113" s="56"/>
    </row>
    <row r="114" spans="1:255" ht="12.75" customHeight="1" thickBot="1" x14ac:dyDescent="0.25">
      <c r="A114" s="103"/>
      <c r="B114" s="106">
        <v>3208.4</v>
      </c>
      <c r="C114" s="85" t="s">
        <v>72</v>
      </c>
      <c r="D114" s="86"/>
      <c r="E114" s="47"/>
      <c r="F114" s="47"/>
      <c r="G114" s="47"/>
      <c r="H114" s="48"/>
      <c r="I114" s="49"/>
      <c r="J114" s="56"/>
      <c r="K114" s="56"/>
      <c r="L114" s="56"/>
      <c r="M114" s="56"/>
      <c r="N114" s="56"/>
      <c r="O114" s="56"/>
      <c r="P114" s="56"/>
      <c r="Q114" s="56"/>
      <c r="R114" s="56"/>
      <c r="T114" s="56"/>
      <c r="U114" s="56"/>
      <c r="V114" s="56"/>
      <c r="W114" s="56"/>
      <c r="X114" s="56"/>
      <c r="Y114" s="56"/>
      <c r="Z114" s="56"/>
      <c r="AA114" s="56"/>
      <c r="AB114" s="56"/>
      <c r="AD114" s="56"/>
      <c r="AE114" s="56"/>
      <c r="AF114" s="56"/>
      <c r="AG114" s="56"/>
      <c r="AH114" s="56"/>
      <c r="AI114" s="56"/>
      <c r="AJ114" s="56"/>
      <c r="AK114" s="56"/>
      <c r="AL114" s="56"/>
      <c r="AN114" s="56"/>
      <c r="AO114" s="56"/>
      <c r="AP114" s="56"/>
      <c r="AQ114" s="56"/>
      <c r="AR114" s="56"/>
      <c r="AS114" s="56"/>
      <c r="AT114" s="56"/>
      <c r="AU114" s="56"/>
      <c r="AV114" s="56"/>
      <c r="AX114" s="56"/>
      <c r="AY114" s="56"/>
      <c r="AZ114" s="56"/>
      <c r="BA114" s="56"/>
      <c r="BB114" s="56"/>
      <c r="BC114" s="56"/>
      <c r="BD114" s="56"/>
      <c r="BE114" s="56"/>
      <c r="BF114" s="56"/>
      <c r="BH114" s="56"/>
      <c r="BI114" s="56"/>
      <c r="BJ114" s="56"/>
      <c r="BK114" s="56"/>
      <c r="BL114" s="56"/>
      <c r="BM114" s="56"/>
      <c r="BN114" s="56"/>
      <c r="BO114" s="56"/>
      <c r="BP114" s="56"/>
      <c r="BR114" s="56"/>
      <c r="BS114" s="56"/>
      <c r="BT114" s="56"/>
      <c r="BU114" s="56"/>
      <c r="BV114" s="56"/>
      <c r="BW114" s="56"/>
      <c r="BX114" s="56"/>
      <c r="BY114" s="56"/>
      <c r="BZ114" s="56"/>
      <c r="CB114" s="56"/>
      <c r="CC114" s="56"/>
      <c r="CD114" s="56"/>
      <c r="CE114" s="56"/>
      <c r="CF114" s="56"/>
      <c r="CG114" s="56"/>
      <c r="CH114" s="56"/>
      <c r="CI114" s="56"/>
      <c r="CJ114" s="56"/>
      <c r="CL114" s="56"/>
      <c r="CM114" s="56"/>
      <c r="CN114" s="56"/>
      <c r="CO114" s="56"/>
      <c r="CP114" s="56"/>
      <c r="CQ114" s="56"/>
      <c r="CR114" s="56"/>
      <c r="CS114" s="56"/>
      <c r="CT114" s="56"/>
      <c r="CV114" s="56"/>
      <c r="CW114" s="56"/>
      <c r="CX114" s="56"/>
      <c r="CY114" s="56"/>
      <c r="CZ114" s="56"/>
      <c r="DA114" s="56"/>
      <c r="DB114" s="56"/>
      <c r="DC114" s="56"/>
      <c r="DD114" s="56"/>
      <c r="DF114" s="56"/>
      <c r="DG114" s="56"/>
      <c r="DH114" s="56"/>
      <c r="DI114" s="56"/>
      <c r="DJ114" s="56"/>
      <c r="DK114" s="56"/>
      <c r="DL114" s="56"/>
      <c r="DM114" s="56"/>
      <c r="DN114" s="56"/>
      <c r="DP114" s="56"/>
      <c r="DQ114" s="56"/>
      <c r="DR114" s="56"/>
      <c r="DS114" s="56"/>
      <c r="DT114" s="56"/>
      <c r="DU114" s="56"/>
      <c r="DV114" s="56"/>
      <c r="DW114" s="56"/>
      <c r="DX114" s="56"/>
      <c r="DZ114" s="56"/>
      <c r="EA114" s="56"/>
      <c r="EB114" s="56"/>
      <c r="EC114" s="56"/>
      <c r="ED114" s="56"/>
      <c r="EE114" s="56"/>
      <c r="EF114" s="56"/>
      <c r="EG114" s="56"/>
      <c r="EH114" s="56"/>
      <c r="EJ114" s="56"/>
      <c r="EK114" s="56"/>
      <c r="EL114" s="56"/>
      <c r="EM114" s="56"/>
      <c r="EN114" s="56"/>
      <c r="EO114" s="56"/>
      <c r="EP114" s="56"/>
      <c r="EQ114" s="56"/>
      <c r="ER114" s="56"/>
      <c r="ET114" s="56"/>
      <c r="EU114" s="56"/>
      <c r="EV114" s="56"/>
      <c r="EW114" s="56"/>
      <c r="EX114" s="56"/>
      <c r="EY114" s="56"/>
      <c r="EZ114" s="56"/>
      <c r="FA114" s="56"/>
      <c r="FB114" s="56"/>
      <c r="FD114" s="56"/>
      <c r="FE114" s="56"/>
      <c r="FF114" s="56"/>
      <c r="FG114" s="56"/>
      <c r="FH114" s="56"/>
      <c r="FI114" s="56"/>
      <c r="FJ114" s="56"/>
      <c r="FK114" s="56"/>
      <c r="FL114" s="56"/>
      <c r="FN114" s="56"/>
      <c r="FO114" s="56"/>
      <c r="FP114" s="56"/>
      <c r="FQ114" s="56"/>
      <c r="FR114" s="56"/>
      <c r="FS114" s="56"/>
      <c r="FT114" s="56"/>
      <c r="FU114" s="56"/>
      <c r="FV114" s="56"/>
      <c r="FX114" s="56"/>
      <c r="FY114" s="56"/>
      <c r="FZ114" s="56"/>
      <c r="GA114" s="56"/>
      <c r="GB114" s="56"/>
      <c r="GC114" s="56"/>
      <c r="GD114" s="56"/>
      <c r="GE114" s="56"/>
      <c r="GF114" s="56"/>
      <c r="GH114" s="56"/>
      <c r="GI114" s="56"/>
      <c r="GJ114" s="56"/>
      <c r="GK114" s="56"/>
      <c r="GL114" s="56"/>
      <c r="GM114" s="56"/>
      <c r="GN114" s="56"/>
      <c r="GO114" s="56"/>
      <c r="GP114" s="56"/>
      <c r="GR114" s="56"/>
      <c r="GS114" s="56"/>
      <c r="GT114" s="56"/>
      <c r="GU114" s="56"/>
      <c r="GV114" s="56"/>
      <c r="GW114" s="56"/>
      <c r="GX114" s="56"/>
      <c r="GY114" s="56"/>
      <c r="GZ114" s="56"/>
      <c r="HB114" s="56"/>
      <c r="HC114" s="56"/>
      <c r="HD114" s="56"/>
      <c r="HE114" s="56"/>
      <c r="HF114" s="56"/>
      <c r="HG114" s="56"/>
      <c r="HH114" s="56"/>
      <c r="HI114" s="56"/>
      <c r="HJ114" s="56"/>
      <c r="HL114" s="56"/>
      <c r="HM114" s="56"/>
      <c r="HN114" s="56"/>
      <c r="HO114" s="56"/>
      <c r="HP114" s="56"/>
      <c r="HQ114" s="56"/>
      <c r="HR114" s="56"/>
      <c r="HS114" s="56"/>
      <c r="HT114" s="56"/>
      <c r="HV114" s="56"/>
      <c r="HW114" s="56"/>
      <c r="HX114" s="56"/>
      <c r="HY114" s="56"/>
      <c r="HZ114" s="56"/>
      <c r="IA114" s="56"/>
      <c r="IB114" s="56"/>
      <c r="IC114" s="56"/>
      <c r="ID114" s="56"/>
      <c r="IF114" s="56"/>
      <c r="IG114" s="56"/>
      <c r="IH114" s="56"/>
      <c r="II114" s="56"/>
      <c r="IJ114" s="56"/>
      <c r="IK114" s="56"/>
      <c r="IL114" s="56"/>
      <c r="IM114" s="56"/>
      <c r="IN114" s="56"/>
      <c r="IP114" s="56"/>
      <c r="IQ114" s="56"/>
      <c r="IR114" s="56"/>
      <c r="IS114" s="56"/>
      <c r="IT114" s="56"/>
      <c r="IU114" s="56"/>
    </row>
    <row r="115" spans="1:255" ht="12.75" customHeight="1" thickBot="1" x14ac:dyDescent="0.25">
      <c r="A115" s="103"/>
      <c r="B115" s="106">
        <v>3565.7</v>
      </c>
      <c r="C115" s="85" t="s">
        <v>73</v>
      </c>
      <c r="D115" s="86"/>
      <c r="E115" s="47"/>
      <c r="F115" s="47"/>
      <c r="G115" s="47"/>
      <c r="H115" s="48"/>
      <c r="I115" s="49"/>
      <c r="J115" s="56"/>
      <c r="K115" s="56"/>
      <c r="L115" s="56"/>
      <c r="M115" s="56"/>
      <c r="N115" s="56"/>
      <c r="O115" s="56"/>
      <c r="P115" s="56"/>
      <c r="Q115" s="56"/>
      <c r="R115" s="56"/>
      <c r="T115" s="56"/>
      <c r="U115" s="56"/>
      <c r="V115" s="56"/>
      <c r="W115" s="56"/>
      <c r="X115" s="56"/>
      <c r="Y115" s="56"/>
      <c r="Z115" s="56"/>
      <c r="AA115" s="56"/>
      <c r="AB115" s="56"/>
      <c r="AD115" s="56"/>
      <c r="AE115" s="56"/>
      <c r="AF115" s="56"/>
      <c r="AG115" s="56"/>
      <c r="AH115" s="56"/>
      <c r="AI115" s="56"/>
      <c r="AJ115" s="56"/>
      <c r="AK115" s="56"/>
      <c r="AL115" s="56"/>
      <c r="AN115" s="56"/>
      <c r="AO115" s="56"/>
      <c r="AP115" s="56"/>
      <c r="AQ115" s="56"/>
      <c r="AR115" s="56"/>
      <c r="AS115" s="56"/>
      <c r="AT115" s="56"/>
      <c r="AU115" s="56"/>
      <c r="AV115" s="56"/>
      <c r="AX115" s="56"/>
      <c r="AY115" s="56"/>
      <c r="AZ115" s="56"/>
      <c r="BA115" s="56"/>
      <c r="BB115" s="56"/>
      <c r="BC115" s="56"/>
      <c r="BD115" s="56"/>
      <c r="BE115" s="56"/>
      <c r="BF115" s="56"/>
      <c r="BH115" s="56"/>
      <c r="BI115" s="56"/>
      <c r="BJ115" s="56"/>
      <c r="BK115" s="56"/>
      <c r="BL115" s="56"/>
      <c r="BM115" s="56"/>
      <c r="BN115" s="56"/>
      <c r="BO115" s="56"/>
      <c r="BP115" s="56"/>
      <c r="BR115" s="56"/>
      <c r="BS115" s="56"/>
      <c r="BT115" s="56"/>
      <c r="BU115" s="56"/>
      <c r="BV115" s="56"/>
      <c r="BW115" s="56"/>
      <c r="BX115" s="56"/>
      <c r="BY115" s="56"/>
      <c r="BZ115" s="56"/>
      <c r="CB115" s="56"/>
      <c r="CC115" s="56"/>
      <c r="CD115" s="56"/>
      <c r="CE115" s="56"/>
      <c r="CF115" s="56"/>
      <c r="CG115" s="56"/>
      <c r="CH115" s="56"/>
      <c r="CI115" s="56"/>
      <c r="CJ115" s="56"/>
      <c r="CL115" s="56"/>
      <c r="CM115" s="56"/>
      <c r="CN115" s="56"/>
      <c r="CO115" s="56"/>
      <c r="CP115" s="56"/>
      <c r="CQ115" s="56"/>
      <c r="CR115" s="56"/>
      <c r="CS115" s="56"/>
      <c r="CT115" s="56"/>
      <c r="CV115" s="56"/>
      <c r="CW115" s="56"/>
      <c r="CX115" s="56"/>
      <c r="CY115" s="56"/>
      <c r="CZ115" s="56"/>
      <c r="DA115" s="56"/>
      <c r="DB115" s="56"/>
      <c r="DC115" s="56"/>
      <c r="DD115" s="56"/>
      <c r="DF115" s="56"/>
      <c r="DG115" s="56"/>
      <c r="DH115" s="56"/>
      <c r="DI115" s="56"/>
      <c r="DJ115" s="56"/>
      <c r="DK115" s="56"/>
      <c r="DL115" s="56"/>
      <c r="DM115" s="56"/>
      <c r="DN115" s="56"/>
      <c r="DP115" s="56"/>
      <c r="DQ115" s="56"/>
      <c r="DR115" s="56"/>
      <c r="DS115" s="56"/>
      <c r="DT115" s="56"/>
      <c r="DU115" s="56"/>
      <c r="DV115" s="56"/>
      <c r="DW115" s="56"/>
      <c r="DX115" s="56"/>
      <c r="DZ115" s="56"/>
      <c r="EA115" s="56"/>
      <c r="EB115" s="56"/>
      <c r="EC115" s="56"/>
      <c r="ED115" s="56"/>
      <c r="EE115" s="56"/>
      <c r="EF115" s="56"/>
      <c r="EG115" s="56"/>
      <c r="EH115" s="56"/>
      <c r="EJ115" s="56"/>
      <c r="EK115" s="56"/>
      <c r="EL115" s="56"/>
      <c r="EM115" s="56"/>
      <c r="EN115" s="56"/>
      <c r="EO115" s="56"/>
      <c r="EP115" s="56"/>
      <c r="EQ115" s="56"/>
      <c r="ER115" s="56"/>
      <c r="ET115" s="56"/>
      <c r="EU115" s="56"/>
      <c r="EV115" s="56"/>
      <c r="EW115" s="56"/>
      <c r="EX115" s="56"/>
      <c r="EY115" s="56"/>
      <c r="EZ115" s="56"/>
      <c r="FA115" s="56"/>
      <c r="FB115" s="56"/>
      <c r="FD115" s="56"/>
      <c r="FE115" s="56"/>
      <c r="FF115" s="56"/>
      <c r="FG115" s="56"/>
      <c r="FH115" s="56"/>
      <c r="FI115" s="56"/>
      <c r="FJ115" s="56"/>
      <c r="FK115" s="56"/>
      <c r="FL115" s="56"/>
      <c r="FN115" s="56"/>
      <c r="FO115" s="56"/>
      <c r="FP115" s="56"/>
      <c r="FQ115" s="56"/>
      <c r="FR115" s="56"/>
      <c r="FS115" s="56"/>
      <c r="FT115" s="56"/>
      <c r="FU115" s="56"/>
      <c r="FV115" s="56"/>
      <c r="FX115" s="56"/>
      <c r="FY115" s="56"/>
      <c r="FZ115" s="56"/>
      <c r="GA115" s="56"/>
      <c r="GB115" s="56"/>
      <c r="GC115" s="56"/>
      <c r="GD115" s="56"/>
      <c r="GE115" s="56"/>
      <c r="GF115" s="56"/>
      <c r="GH115" s="56"/>
      <c r="GI115" s="56"/>
      <c r="GJ115" s="56"/>
      <c r="GK115" s="56"/>
      <c r="GL115" s="56"/>
      <c r="GM115" s="56"/>
      <c r="GN115" s="56"/>
      <c r="GO115" s="56"/>
      <c r="GP115" s="56"/>
      <c r="GR115" s="56"/>
      <c r="GS115" s="56"/>
      <c r="GT115" s="56"/>
      <c r="GU115" s="56"/>
      <c r="GV115" s="56"/>
      <c r="GW115" s="56"/>
      <c r="GX115" s="56"/>
      <c r="GY115" s="56"/>
      <c r="GZ115" s="56"/>
      <c r="HB115" s="56"/>
      <c r="HC115" s="56"/>
      <c r="HD115" s="56"/>
      <c r="HE115" s="56"/>
      <c r="HF115" s="56"/>
      <c r="HG115" s="56"/>
      <c r="HH115" s="56"/>
      <c r="HI115" s="56"/>
      <c r="HJ115" s="56"/>
      <c r="HL115" s="56"/>
      <c r="HM115" s="56"/>
      <c r="HN115" s="56"/>
      <c r="HO115" s="56"/>
      <c r="HP115" s="56"/>
      <c r="HQ115" s="56"/>
      <c r="HR115" s="56"/>
      <c r="HS115" s="56"/>
      <c r="HT115" s="56"/>
      <c r="HV115" s="56"/>
      <c r="HW115" s="56"/>
      <c r="HX115" s="56"/>
      <c r="HY115" s="56"/>
      <c r="HZ115" s="56"/>
      <c r="IA115" s="56"/>
      <c r="IB115" s="56"/>
      <c r="IC115" s="56"/>
      <c r="ID115" s="56"/>
      <c r="IF115" s="56"/>
      <c r="IG115" s="56"/>
      <c r="IH115" s="56"/>
      <c r="II115" s="56"/>
      <c r="IJ115" s="56"/>
      <c r="IK115" s="56"/>
      <c r="IL115" s="56"/>
      <c r="IM115" s="56"/>
      <c r="IN115" s="56"/>
      <c r="IP115" s="56"/>
      <c r="IQ115" s="56"/>
      <c r="IR115" s="56"/>
      <c r="IS115" s="56"/>
      <c r="IT115" s="56"/>
      <c r="IU115" s="56"/>
    </row>
    <row r="116" spans="1:255" ht="12.75" customHeight="1" thickBot="1" x14ac:dyDescent="0.25">
      <c r="A116" s="103"/>
      <c r="B116" s="106">
        <v>3229.56</v>
      </c>
      <c r="C116" s="85" t="s">
        <v>74</v>
      </c>
      <c r="D116" s="86"/>
      <c r="E116" s="47"/>
      <c r="F116" s="47"/>
      <c r="G116" s="47"/>
      <c r="H116" s="48"/>
      <c r="I116" s="49"/>
      <c r="J116" s="56"/>
      <c r="K116" s="56"/>
      <c r="L116" s="56"/>
      <c r="M116" s="56"/>
      <c r="N116" s="56"/>
      <c r="O116" s="56"/>
      <c r="P116" s="56"/>
      <c r="Q116" s="56"/>
      <c r="R116" s="56"/>
      <c r="T116" s="56"/>
      <c r="U116" s="56"/>
      <c r="V116" s="56"/>
      <c r="W116" s="56"/>
      <c r="X116" s="56"/>
      <c r="Y116" s="56"/>
      <c r="Z116" s="56"/>
      <c r="AA116" s="56"/>
      <c r="AB116" s="56"/>
      <c r="AD116" s="56"/>
      <c r="AE116" s="56"/>
      <c r="AF116" s="56"/>
      <c r="AG116" s="56"/>
      <c r="AH116" s="56"/>
      <c r="AI116" s="56"/>
      <c r="AJ116" s="56"/>
      <c r="AK116" s="56"/>
      <c r="AL116" s="56"/>
      <c r="AN116" s="56"/>
      <c r="AO116" s="56"/>
      <c r="AP116" s="56"/>
      <c r="AQ116" s="56"/>
      <c r="AR116" s="56"/>
      <c r="AS116" s="56"/>
      <c r="AT116" s="56"/>
      <c r="AU116" s="56"/>
      <c r="AV116" s="56"/>
      <c r="AX116" s="56"/>
      <c r="AY116" s="56"/>
      <c r="AZ116" s="56"/>
      <c r="BA116" s="56"/>
      <c r="BB116" s="56"/>
      <c r="BC116" s="56"/>
      <c r="BD116" s="56"/>
      <c r="BE116" s="56"/>
      <c r="BF116" s="56"/>
      <c r="BH116" s="56"/>
      <c r="BI116" s="56"/>
      <c r="BJ116" s="56"/>
      <c r="BK116" s="56"/>
      <c r="BL116" s="56"/>
      <c r="BM116" s="56"/>
      <c r="BN116" s="56"/>
      <c r="BO116" s="56"/>
      <c r="BP116" s="56"/>
      <c r="BR116" s="56"/>
      <c r="BS116" s="56"/>
      <c r="BT116" s="56"/>
      <c r="BU116" s="56"/>
      <c r="BV116" s="56"/>
      <c r="BW116" s="56"/>
      <c r="BX116" s="56"/>
      <c r="BY116" s="56"/>
      <c r="BZ116" s="56"/>
      <c r="CB116" s="56"/>
      <c r="CC116" s="56"/>
      <c r="CD116" s="56"/>
      <c r="CE116" s="56"/>
      <c r="CF116" s="56"/>
      <c r="CG116" s="56"/>
      <c r="CH116" s="56"/>
      <c r="CI116" s="56"/>
      <c r="CJ116" s="56"/>
      <c r="CL116" s="56"/>
      <c r="CM116" s="56"/>
      <c r="CN116" s="56"/>
      <c r="CO116" s="56"/>
      <c r="CP116" s="56"/>
      <c r="CQ116" s="56"/>
      <c r="CR116" s="56"/>
      <c r="CS116" s="56"/>
      <c r="CT116" s="56"/>
      <c r="CV116" s="56"/>
      <c r="CW116" s="56"/>
      <c r="CX116" s="56"/>
      <c r="CY116" s="56"/>
      <c r="CZ116" s="56"/>
      <c r="DA116" s="56"/>
      <c r="DB116" s="56"/>
      <c r="DC116" s="56"/>
      <c r="DD116" s="56"/>
      <c r="DF116" s="56"/>
      <c r="DG116" s="56"/>
      <c r="DH116" s="56"/>
      <c r="DI116" s="56"/>
      <c r="DJ116" s="56"/>
      <c r="DK116" s="56"/>
      <c r="DL116" s="56"/>
      <c r="DM116" s="56"/>
      <c r="DN116" s="56"/>
      <c r="DP116" s="56"/>
      <c r="DQ116" s="56"/>
      <c r="DR116" s="56"/>
      <c r="DS116" s="56"/>
      <c r="DT116" s="56"/>
      <c r="DU116" s="56"/>
      <c r="DV116" s="56"/>
      <c r="DW116" s="56"/>
      <c r="DX116" s="56"/>
      <c r="DZ116" s="56"/>
      <c r="EA116" s="56"/>
      <c r="EB116" s="56"/>
      <c r="EC116" s="56"/>
      <c r="ED116" s="56"/>
      <c r="EE116" s="56"/>
      <c r="EF116" s="56"/>
      <c r="EG116" s="56"/>
      <c r="EH116" s="56"/>
      <c r="EJ116" s="56"/>
      <c r="EK116" s="56"/>
      <c r="EL116" s="56"/>
      <c r="EM116" s="56"/>
      <c r="EN116" s="56"/>
      <c r="EO116" s="56"/>
      <c r="EP116" s="56"/>
      <c r="EQ116" s="56"/>
      <c r="ER116" s="56"/>
      <c r="ET116" s="56"/>
      <c r="EU116" s="56"/>
      <c r="EV116" s="56"/>
      <c r="EW116" s="56"/>
      <c r="EX116" s="56"/>
      <c r="EY116" s="56"/>
      <c r="EZ116" s="56"/>
      <c r="FA116" s="56"/>
      <c r="FB116" s="56"/>
      <c r="FD116" s="56"/>
      <c r="FE116" s="56"/>
      <c r="FF116" s="56"/>
      <c r="FG116" s="56"/>
      <c r="FH116" s="56"/>
      <c r="FI116" s="56"/>
      <c r="FJ116" s="56"/>
      <c r="FK116" s="56"/>
      <c r="FL116" s="56"/>
      <c r="FN116" s="56"/>
      <c r="FO116" s="56"/>
      <c r="FP116" s="56"/>
      <c r="FQ116" s="56"/>
      <c r="FR116" s="56"/>
      <c r="FS116" s="56"/>
      <c r="FT116" s="56"/>
      <c r="FU116" s="56"/>
      <c r="FV116" s="56"/>
      <c r="FX116" s="56"/>
      <c r="FY116" s="56"/>
      <c r="FZ116" s="56"/>
      <c r="GA116" s="56"/>
      <c r="GB116" s="56"/>
      <c r="GC116" s="56"/>
      <c r="GD116" s="56"/>
      <c r="GE116" s="56"/>
      <c r="GF116" s="56"/>
      <c r="GH116" s="56"/>
      <c r="GI116" s="56"/>
      <c r="GJ116" s="56"/>
      <c r="GK116" s="56"/>
      <c r="GL116" s="56"/>
      <c r="GM116" s="56"/>
      <c r="GN116" s="56"/>
      <c r="GO116" s="56"/>
      <c r="GP116" s="56"/>
      <c r="GR116" s="56"/>
      <c r="GS116" s="56"/>
      <c r="GT116" s="56"/>
      <c r="GU116" s="56"/>
      <c r="GV116" s="56"/>
      <c r="GW116" s="56"/>
      <c r="GX116" s="56"/>
      <c r="GY116" s="56"/>
      <c r="GZ116" s="56"/>
      <c r="HB116" s="56"/>
      <c r="HC116" s="56"/>
      <c r="HD116" s="56"/>
      <c r="HE116" s="56"/>
      <c r="HF116" s="56"/>
      <c r="HG116" s="56"/>
      <c r="HH116" s="56"/>
      <c r="HI116" s="56"/>
      <c r="HJ116" s="56"/>
      <c r="HL116" s="56"/>
      <c r="HM116" s="56"/>
      <c r="HN116" s="56"/>
      <c r="HO116" s="56"/>
      <c r="HP116" s="56"/>
      <c r="HQ116" s="56"/>
      <c r="HR116" s="56"/>
      <c r="HS116" s="56"/>
      <c r="HT116" s="56"/>
      <c r="HV116" s="56"/>
      <c r="HW116" s="56"/>
      <c r="HX116" s="56"/>
      <c r="HY116" s="56"/>
      <c r="HZ116" s="56"/>
      <c r="IA116" s="56"/>
      <c r="IB116" s="56"/>
      <c r="IC116" s="56"/>
      <c r="ID116" s="56"/>
      <c r="IF116" s="56"/>
      <c r="IG116" s="56"/>
      <c r="IH116" s="56"/>
      <c r="II116" s="56"/>
      <c r="IJ116" s="56"/>
      <c r="IK116" s="56"/>
      <c r="IL116" s="56"/>
      <c r="IM116" s="56"/>
      <c r="IN116" s="56"/>
      <c r="IP116" s="56"/>
      <c r="IQ116" s="56"/>
      <c r="IR116" s="56"/>
      <c r="IS116" s="56"/>
      <c r="IT116" s="56"/>
      <c r="IU116" s="56"/>
    </row>
    <row r="117" spans="1:255" ht="12.75" customHeight="1" thickBot="1" x14ac:dyDescent="0.25">
      <c r="A117" s="11"/>
      <c r="B117" s="106">
        <v>2773.96</v>
      </c>
      <c r="C117" s="85" t="s">
        <v>75</v>
      </c>
      <c r="D117" s="86"/>
      <c r="E117" s="47"/>
      <c r="F117" s="47"/>
      <c r="G117" s="47"/>
      <c r="H117" s="48"/>
      <c r="I117" s="49"/>
      <c r="J117" s="56"/>
      <c r="K117" s="56"/>
      <c r="L117" s="56"/>
      <c r="M117" s="56"/>
      <c r="N117" s="56"/>
      <c r="O117" s="56"/>
      <c r="P117" s="56"/>
      <c r="Q117" s="56"/>
      <c r="R117" s="56"/>
      <c r="T117" s="56"/>
      <c r="U117" s="56"/>
      <c r="V117" s="56"/>
      <c r="W117" s="56"/>
      <c r="X117" s="56"/>
      <c r="Y117" s="56"/>
      <c r="Z117" s="56"/>
      <c r="AA117" s="56"/>
      <c r="AB117" s="56"/>
      <c r="AD117" s="56"/>
      <c r="AE117" s="56"/>
      <c r="AF117" s="56"/>
      <c r="AG117" s="56"/>
      <c r="AH117" s="56"/>
      <c r="AI117" s="56"/>
      <c r="AJ117" s="56"/>
      <c r="AK117" s="56"/>
      <c r="AL117" s="56"/>
      <c r="AN117" s="56"/>
      <c r="AO117" s="56"/>
      <c r="AP117" s="56"/>
      <c r="AQ117" s="56"/>
      <c r="AR117" s="56"/>
      <c r="AS117" s="56"/>
      <c r="AT117" s="56"/>
      <c r="AU117" s="56"/>
      <c r="AV117" s="56"/>
      <c r="AX117" s="56"/>
      <c r="AY117" s="56"/>
      <c r="AZ117" s="56"/>
      <c r="BA117" s="56"/>
      <c r="BB117" s="56"/>
      <c r="BC117" s="56"/>
      <c r="BD117" s="56"/>
      <c r="BE117" s="56"/>
      <c r="BF117" s="56"/>
      <c r="BH117" s="56"/>
      <c r="BI117" s="56"/>
      <c r="BJ117" s="56"/>
      <c r="BK117" s="56"/>
      <c r="BL117" s="56"/>
      <c r="BM117" s="56"/>
      <c r="BN117" s="56"/>
      <c r="BO117" s="56"/>
      <c r="BP117" s="56"/>
      <c r="BR117" s="56"/>
      <c r="BS117" s="56"/>
      <c r="BT117" s="56"/>
      <c r="BU117" s="56"/>
      <c r="BV117" s="56"/>
      <c r="BW117" s="56"/>
      <c r="BX117" s="56"/>
      <c r="BY117" s="56"/>
      <c r="BZ117" s="56"/>
      <c r="CB117" s="56"/>
      <c r="CC117" s="56"/>
      <c r="CD117" s="56"/>
      <c r="CE117" s="56"/>
      <c r="CF117" s="56"/>
      <c r="CG117" s="56"/>
      <c r="CH117" s="56"/>
      <c r="CI117" s="56"/>
      <c r="CJ117" s="56"/>
      <c r="CL117" s="56"/>
      <c r="CM117" s="56"/>
      <c r="CN117" s="56"/>
      <c r="CO117" s="56"/>
      <c r="CP117" s="56"/>
      <c r="CQ117" s="56"/>
      <c r="CR117" s="56"/>
      <c r="CS117" s="56"/>
      <c r="CT117" s="56"/>
      <c r="CV117" s="56"/>
      <c r="CW117" s="56"/>
      <c r="CX117" s="56"/>
      <c r="CY117" s="56"/>
      <c r="CZ117" s="56"/>
      <c r="DA117" s="56"/>
      <c r="DB117" s="56"/>
      <c r="DC117" s="56"/>
      <c r="DD117" s="56"/>
      <c r="DF117" s="56"/>
      <c r="DG117" s="56"/>
      <c r="DH117" s="56"/>
      <c r="DI117" s="56"/>
      <c r="DJ117" s="56"/>
      <c r="DK117" s="56"/>
      <c r="DL117" s="56"/>
      <c r="DM117" s="56"/>
      <c r="DN117" s="56"/>
      <c r="DP117" s="56"/>
      <c r="DQ117" s="56"/>
      <c r="DR117" s="56"/>
      <c r="DS117" s="56"/>
      <c r="DT117" s="56"/>
      <c r="DU117" s="56"/>
      <c r="DV117" s="56"/>
      <c r="DW117" s="56"/>
      <c r="DX117" s="56"/>
      <c r="DZ117" s="56"/>
      <c r="EA117" s="56"/>
      <c r="EB117" s="56"/>
      <c r="EC117" s="56"/>
      <c r="ED117" s="56"/>
      <c r="EE117" s="56"/>
      <c r="EF117" s="56"/>
      <c r="EG117" s="56"/>
      <c r="EH117" s="56"/>
      <c r="EJ117" s="56"/>
      <c r="EK117" s="56"/>
      <c r="EL117" s="56"/>
      <c r="EM117" s="56"/>
      <c r="EN117" s="56"/>
      <c r="EO117" s="56"/>
      <c r="EP117" s="56"/>
      <c r="EQ117" s="56"/>
      <c r="ER117" s="56"/>
      <c r="ET117" s="56"/>
      <c r="EU117" s="56"/>
      <c r="EV117" s="56"/>
      <c r="EW117" s="56"/>
      <c r="EX117" s="56"/>
      <c r="EY117" s="56"/>
      <c r="EZ117" s="56"/>
      <c r="FA117" s="56"/>
      <c r="FB117" s="56"/>
      <c r="FD117" s="56"/>
      <c r="FE117" s="56"/>
      <c r="FF117" s="56"/>
      <c r="FG117" s="56"/>
      <c r="FH117" s="56"/>
      <c r="FI117" s="56"/>
      <c r="FJ117" s="56"/>
      <c r="FK117" s="56"/>
      <c r="FL117" s="56"/>
      <c r="FN117" s="56"/>
      <c r="FO117" s="56"/>
      <c r="FP117" s="56"/>
      <c r="FQ117" s="56"/>
      <c r="FR117" s="56"/>
      <c r="FS117" s="56"/>
      <c r="FT117" s="56"/>
      <c r="FU117" s="56"/>
      <c r="FV117" s="56"/>
      <c r="FX117" s="56"/>
      <c r="FY117" s="56"/>
      <c r="FZ117" s="56"/>
      <c r="GA117" s="56"/>
      <c r="GB117" s="56"/>
      <c r="GC117" s="56"/>
      <c r="GD117" s="56"/>
      <c r="GE117" s="56"/>
      <c r="GF117" s="56"/>
      <c r="GH117" s="56"/>
      <c r="GI117" s="56"/>
      <c r="GJ117" s="56"/>
      <c r="GK117" s="56"/>
      <c r="GL117" s="56"/>
      <c r="GM117" s="56"/>
      <c r="GN117" s="56"/>
      <c r="GO117" s="56"/>
      <c r="GP117" s="56"/>
      <c r="GR117" s="56"/>
      <c r="GS117" s="56"/>
      <c r="GT117" s="56"/>
      <c r="GU117" s="56"/>
      <c r="GV117" s="56"/>
      <c r="GW117" s="56"/>
      <c r="GX117" s="56"/>
      <c r="GY117" s="56"/>
      <c r="GZ117" s="56"/>
      <c r="HB117" s="56"/>
      <c r="HC117" s="56"/>
      <c r="HD117" s="56"/>
      <c r="HE117" s="56"/>
      <c r="HF117" s="56"/>
      <c r="HG117" s="56"/>
      <c r="HH117" s="56"/>
      <c r="HI117" s="56"/>
      <c r="HJ117" s="56"/>
      <c r="HL117" s="56"/>
      <c r="HM117" s="56"/>
      <c r="HN117" s="56"/>
      <c r="HO117" s="56"/>
      <c r="HP117" s="56"/>
      <c r="HQ117" s="56"/>
      <c r="HR117" s="56"/>
      <c r="HS117" s="56"/>
      <c r="HT117" s="56"/>
      <c r="HV117" s="56"/>
      <c r="HW117" s="56"/>
      <c r="HX117" s="56"/>
      <c r="HY117" s="56"/>
      <c r="HZ117" s="56"/>
      <c r="IA117" s="56"/>
      <c r="IB117" s="56"/>
      <c r="IC117" s="56"/>
      <c r="ID117" s="56"/>
      <c r="IF117" s="56"/>
      <c r="IG117" s="56"/>
      <c r="IH117" s="56"/>
      <c r="II117" s="56"/>
      <c r="IJ117" s="56"/>
      <c r="IK117" s="56"/>
      <c r="IL117" s="56"/>
      <c r="IM117" s="56"/>
      <c r="IN117" s="56"/>
      <c r="IP117" s="56"/>
      <c r="IQ117" s="56"/>
      <c r="IR117" s="56"/>
      <c r="IS117" s="56"/>
      <c r="IT117" s="56"/>
      <c r="IU117" s="56"/>
    </row>
    <row r="118" spans="1:255" ht="12.75" customHeight="1" thickBot="1" x14ac:dyDescent="0.25">
      <c r="A118" s="11"/>
      <c r="B118" s="106">
        <v>3030.52</v>
      </c>
      <c r="C118" s="85" t="s">
        <v>76</v>
      </c>
      <c r="D118" s="86"/>
      <c r="E118" s="47"/>
      <c r="F118" s="47"/>
      <c r="G118" s="47"/>
      <c r="H118" s="48"/>
      <c r="I118" s="49"/>
      <c r="J118" s="56"/>
      <c r="K118" s="56"/>
      <c r="L118" s="56"/>
      <c r="M118" s="56"/>
      <c r="N118" s="56"/>
      <c r="O118" s="56"/>
      <c r="P118" s="56"/>
      <c r="Q118" s="56"/>
      <c r="R118" s="56"/>
      <c r="T118" s="56"/>
      <c r="U118" s="56"/>
      <c r="V118" s="56"/>
      <c r="W118" s="56"/>
      <c r="X118" s="56"/>
      <c r="Y118" s="56"/>
      <c r="Z118" s="56"/>
      <c r="AA118" s="56"/>
      <c r="AB118" s="56"/>
      <c r="AD118" s="56"/>
      <c r="AE118" s="56"/>
      <c r="AF118" s="56"/>
      <c r="AG118" s="56"/>
      <c r="AH118" s="56"/>
      <c r="AI118" s="56"/>
      <c r="AJ118" s="56"/>
      <c r="AK118" s="56"/>
      <c r="AL118" s="56"/>
      <c r="AN118" s="56"/>
      <c r="AO118" s="56"/>
      <c r="AP118" s="56"/>
      <c r="AQ118" s="56"/>
      <c r="AR118" s="56"/>
      <c r="AS118" s="56"/>
      <c r="AT118" s="56"/>
      <c r="AU118" s="56"/>
      <c r="AV118" s="56"/>
      <c r="AX118" s="56"/>
      <c r="AY118" s="56"/>
      <c r="AZ118" s="56"/>
      <c r="BA118" s="56"/>
      <c r="BB118" s="56"/>
      <c r="BC118" s="56"/>
      <c r="BD118" s="56"/>
      <c r="BE118" s="56"/>
      <c r="BF118" s="56"/>
      <c r="BH118" s="56"/>
      <c r="BI118" s="56"/>
      <c r="BJ118" s="56"/>
      <c r="BK118" s="56"/>
      <c r="BL118" s="56"/>
      <c r="BM118" s="56"/>
      <c r="BN118" s="56"/>
      <c r="BO118" s="56"/>
      <c r="BP118" s="56"/>
      <c r="BR118" s="56"/>
      <c r="BS118" s="56"/>
      <c r="BT118" s="56"/>
      <c r="BU118" s="56"/>
      <c r="BV118" s="56"/>
      <c r="BW118" s="56"/>
      <c r="BX118" s="56"/>
      <c r="BY118" s="56"/>
      <c r="BZ118" s="56"/>
      <c r="CB118" s="56"/>
      <c r="CC118" s="56"/>
      <c r="CD118" s="56"/>
      <c r="CE118" s="56"/>
      <c r="CF118" s="56"/>
      <c r="CG118" s="56"/>
      <c r="CH118" s="56"/>
      <c r="CI118" s="56"/>
      <c r="CJ118" s="56"/>
      <c r="CL118" s="56"/>
      <c r="CM118" s="56"/>
      <c r="CN118" s="56"/>
      <c r="CO118" s="56"/>
      <c r="CP118" s="56"/>
      <c r="CQ118" s="56"/>
      <c r="CR118" s="56"/>
      <c r="CS118" s="56"/>
      <c r="CT118" s="56"/>
      <c r="CV118" s="56"/>
      <c r="CW118" s="56"/>
      <c r="CX118" s="56"/>
      <c r="CY118" s="56"/>
      <c r="CZ118" s="56"/>
      <c r="DA118" s="56"/>
      <c r="DB118" s="56"/>
      <c r="DC118" s="56"/>
      <c r="DD118" s="56"/>
      <c r="DF118" s="56"/>
      <c r="DG118" s="56"/>
      <c r="DH118" s="56"/>
      <c r="DI118" s="56"/>
      <c r="DJ118" s="56"/>
      <c r="DK118" s="56"/>
      <c r="DL118" s="56"/>
      <c r="DM118" s="56"/>
      <c r="DN118" s="56"/>
      <c r="DP118" s="56"/>
      <c r="DQ118" s="56"/>
      <c r="DR118" s="56"/>
      <c r="DS118" s="56"/>
      <c r="DT118" s="56"/>
      <c r="DU118" s="56"/>
      <c r="DV118" s="56"/>
      <c r="DW118" s="56"/>
      <c r="DX118" s="56"/>
      <c r="DZ118" s="56"/>
      <c r="EA118" s="56"/>
      <c r="EB118" s="56"/>
      <c r="EC118" s="56"/>
      <c r="ED118" s="56"/>
      <c r="EE118" s="56"/>
      <c r="EF118" s="56"/>
      <c r="EG118" s="56"/>
      <c r="EH118" s="56"/>
      <c r="EJ118" s="56"/>
      <c r="EK118" s="56"/>
      <c r="EL118" s="56"/>
      <c r="EM118" s="56"/>
      <c r="EN118" s="56"/>
      <c r="EO118" s="56"/>
      <c r="EP118" s="56"/>
      <c r="EQ118" s="56"/>
      <c r="ER118" s="56"/>
      <c r="ET118" s="56"/>
      <c r="EU118" s="56"/>
      <c r="EV118" s="56"/>
      <c r="EW118" s="56"/>
      <c r="EX118" s="56"/>
      <c r="EY118" s="56"/>
      <c r="EZ118" s="56"/>
      <c r="FA118" s="56"/>
      <c r="FB118" s="56"/>
      <c r="FD118" s="56"/>
      <c r="FE118" s="56"/>
      <c r="FF118" s="56"/>
      <c r="FG118" s="56"/>
      <c r="FH118" s="56"/>
      <c r="FI118" s="56"/>
      <c r="FJ118" s="56"/>
      <c r="FK118" s="56"/>
      <c r="FL118" s="56"/>
      <c r="FN118" s="56"/>
      <c r="FO118" s="56"/>
      <c r="FP118" s="56"/>
      <c r="FQ118" s="56"/>
      <c r="FR118" s="56"/>
      <c r="FS118" s="56"/>
      <c r="FT118" s="56"/>
      <c r="FU118" s="56"/>
      <c r="FV118" s="56"/>
      <c r="FX118" s="56"/>
      <c r="FY118" s="56"/>
      <c r="FZ118" s="56"/>
      <c r="GA118" s="56"/>
      <c r="GB118" s="56"/>
      <c r="GC118" s="56"/>
      <c r="GD118" s="56"/>
      <c r="GE118" s="56"/>
      <c r="GF118" s="56"/>
      <c r="GH118" s="56"/>
      <c r="GI118" s="56"/>
      <c r="GJ118" s="56"/>
      <c r="GK118" s="56"/>
      <c r="GL118" s="56"/>
      <c r="GM118" s="56"/>
      <c r="GN118" s="56"/>
      <c r="GO118" s="56"/>
      <c r="GP118" s="56"/>
      <c r="GR118" s="56"/>
      <c r="GS118" s="56"/>
      <c r="GT118" s="56"/>
      <c r="GU118" s="56"/>
      <c r="GV118" s="56"/>
      <c r="GW118" s="56"/>
      <c r="GX118" s="56"/>
      <c r="GY118" s="56"/>
      <c r="GZ118" s="56"/>
      <c r="HB118" s="56"/>
      <c r="HC118" s="56"/>
      <c r="HD118" s="56"/>
      <c r="HE118" s="56"/>
      <c r="HF118" s="56"/>
      <c r="HG118" s="56"/>
      <c r="HH118" s="56"/>
      <c r="HI118" s="56"/>
      <c r="HJ118" s="56"/>
      <c r="HL118" s="56"/>
      <c r="HM118" s="56"/>
      <c r="HN118" s="56"/>
      <c r="HO118" s="56"/>
      <c r="HP118" s="56"/>
      <c r="HQ118" s="56"/>
      <c r="HR118" s="56"/>
      <c r="HS118" s="56"/>
      <c r="HT118" s="56"/>
      <c r="HV118" s="56"/>
      <c r="HW118" s="56"/>
      <c r="HX118" s="56"/>
      <c r="HY118" s="56"/>
      <c r="HZ118" s="56"/>
      <c r="IA118" s="56"/>
      <c r="IB118" s="56"/>
      <c r="IC118" s="56"/>
      <c r="ID118" s="56"/>
      <c r="IF118" s="56"/>
      <c r="IG118" s="56"/>
      <c r="IH118" s="56"/>
      <c r="II118" s="56"/>
      <c r="IJ118" s="56"/>
      <c r="IK118" s="56"/>
      <c r="IL118" s="56"/>
      <c r="IM118" s="56"/>
      <c r="IN118" s="56"/>
      <c r="IP118" s="56"/>
      <c r="IQ118" s="56"/>
      <c r="IR118" s="56"/>
      <c r="IS118" s="56"/>
      <c r="IT118" s="56"/>
      <c r="IU118" s="56"/>
    </row>
    <row r="119" spans="1:255" ht="12.75" customHeight="1" thickBot="1" x14ac:dyDescent="0.25">
      <c r="A119" s="11"/>
      <c r="B119" s="106">
        <v>4226.08</v>
      </c>
      <c r="C119" s="85" t="s">
        <v>77</v>
      </c>
      <c r="D119" s="86"/>
      <c r="E119" s="47"/>
      <c r="F119" s="47"/>
      <c r="G119" s="47"/>
      <c r="H119" s="48"/>
      <c r="I119" s="49"/>
      <c r="J119" s="56"/>
      <c r="K119" s="56"/>
      <c r="L119" s="56"/>
      <c r="M119" s="56"/>
      <c r="N119" s="56"/>
      <c r="O119" s="56"/>
      <c r="P119" s="56"/>
      <c r="Q119" s="56"/>
      <c r="R119" s="56"/>
      <c r="T119" s="56"/>
      <c r="U119" s="56"/>
      <c r="V119" s="56"/>
      <c r="W119" s="56"/>
      <c r="X119" s="56"/>
      <c r="Y119" s="56"/>
      <c r="Z119" s="56"/>
      <c r="AA119" s="56"/>
      <c r="AB119" s="56"/>
      <c r="AD119" s="56"/>
      <c r="AE119" s="56"/>
      <c r="AF119" s="56"/>
      <c r="AG119" s="56"/>
      <c r="AH119" s="56"/>
      <c r="AI119" s="56"/>
      <c r="AJ119" s="56"/>
      <c r="AK119" s="56"/>
      <c r="AL119" s="56"/>
      <c r="AN119" s="56"/>
      <c r="AO119" s="56"/>
      <c r="AP119" s="56"/>
      <c r="AQ119" s="56"/>
      <c r="AR119" s="56"/>
      <c r="AS119" s="56"/>
      <c r="AT119" s="56"/>
      <c r="AU119" s="56"/>
      <c r="AV119" s="56"/>
      <c r="AX119" s="56"/>
      <c r="AY119" s="56"/>
      <c r="AZ119" s="56"/>
      <c r="BA119" s="56"/>
      <c r="BB119" s="56"/>
      <c r="BC119" s="56"/>
      <c r="BD119" s="56"/>
      <c r="BE119" s="56"/>
      <c r="BF119" s="56"/>
      <c r="BH119" s="56"/>
      <c r="BI119" s="56"/>
      <c r="BJ119" s="56"/>
      <c r="BK119" s="56"/>
      <c r="BL119" s="56"/>
      <c r="BM119" s="56"/>
      <c r="BN119" s="56"/>
      <c r="BO119" s="56"/>
      <c r="BP119" s="56"/>
      <c r="BR119" s="56"/>
      <c r="BS119" s="56"/>
      <c r="BT119" s="56"/>
      <c r="BU119" s="56"/>
      <c r="BV119" s="56"/>
      <c r="BW119" s="56"/>
      <c r="BX119" s="56"/>
      <c r="BY119" s="56"/>
      <c r="BZ119" s="56"/>
      <c r="CB119" s="56"/>
      <c r="CC119" s="56"/>
      <c r="CD119" s="56"/>
      <c r="CE119" s="56"/>
      <c r="CF119" s="56"/>
      <c r="CG119" s="56"/>
      <c r="CH119" s="56"/>
      <c r="CI119" s="56"/>
      <c r="CJ119" s="56"/>
      <c r="CL119" s="56"/>
      <c r="CM119" s="56"/>
      <c r="CN119" s="56"/>
      <c r="CO119" s="56"/>
      <c r="CP119" s="56"/>
      <c r="CQ119" s="56"/>
      <c r="CR119" s="56"/>
      <c r="CS119" s="56"/>
      <c r="CT119" s="56"/>
      <c r="CV119" s="56"/>
      <c r="CW119" s="56"/>
      <c r="CX119" s="56"/>
      <c r="CY119" s="56"/>
      <c r="CZ119" s="56"/>
      <c r="DA119" s="56"/>
      <c r="DB119" s="56"/>
      <c r="DC119" s="56"/>
      <c r="DD119" s="56"/>
      <c r="DF119" s="56"/>
      <c r="DG119" s="56"/>
      <c r="DH119" s="56"/>
      <c r="DI119" s="56"/>
      <c r="DJ119" s="56"/>
      <c r="DK119" s="56"/>
      <c r="DL119" s="56"/>
      <c r="DM119" s="56"/>
      <c r="DN119" s="56"/>
      <c r="DP119" s="56"/>
      <c r="DQ119" s="56"/>
      <c r="DR119" s="56"/>
      <c r="DS119" s="56"/>
      <c r="DT119" s="56"/>
      <c r="DU119" s="56"/>
      <c r="DV119" s="56"/>
      <c r="DW119" s="56"/>
      <c r="DX119" s="56"/>
      <c r="DZ119" s="56"/>
      <c r="EA119" s="56"/>
      <c r="EB119" s="56"/>
      <c r="EC119" s="56"/>
      <c r="ED119" s="56"/>
      <c r="EE119" s="56"/>
      <c r="EF119" s="56"/>
      <c r="EG119" s="56"/>
      <c r="EH119" s="56"/>
      <c r="EJ119" s="56"/>
      <c r="EK119" s="56"/>
      <c r="EL119" s="56"/>
      <c r="EM119" s="56"/>
      <c r="EN119" s="56"/>
      <c r="EO119" s="56"/>
      <c r="EP119" s="56"/>
      <c r="EQ119" s="56"/>
      <c r="ER119" s="56"/>
      <c r="ET119" s="56"/>
      <c r="EU119" s="56"/>
      <c r="EV119" s="56"/>
      <c r="EW119" s="56"/>
      <c r="EX119" s="56"/>
      <c r="EY119" s="56"/>
      <c r="EZ119" s="56"/>
      <c r="FA119" s="56"/>
      <c r="FB119" s="56"/>
      <c r="FD119" s="56"/>
      <c r="FE119" s="56"/>
      <c r="FF119" s="56"/>
      <c r="FG119" s="56"/>
      <c r="FH119" s="56"/>
      <c r="FI119" s="56"/>
      <c r="FJ119" s="56"/>
      <c r="FK119" s="56"/>
      <c r="FL119" s="56"/>
      <c r="FN119" s="56"/>
      <c r="FO119" s="56"/>
      <c r="FP119" s="56"/>
      <c r="FQ119" s="56"/>
      <c r="FR119" s="56"/>
      <c r="FS119" s="56"/>
      <c r="FT119" s="56"/>
      <c r="FU119" s="56"/>
      <c r="FV119" s="56"/>
      <c r="FX119" s="56"/>
      <c r="FY119" s="56"/>
      <c r="FZ119" s="56"/>
      <c r="GA119" s="56"/>
      <c r="GB119" s="56"/>
      <c r="GC119" s="56"/>
      <c r="GD119" s="56"/>
      <c r="GE119" s="56"/>
      <c r="GF119" s="56"/>
      <c r="GH119" s="56"/>
      <c r="GI119" s="56"/>
      <c r="GJ119" s="56"/>
      <c r="GK119" s="56"/>
      <c r="GL119" s="56"/>
      <c r="GM119" s="56"/>
      <c r="GN119" s="56"/>
      <c r="GO119" s="56"/>
      <c r="GP119" s="56"/>
      <c r="GR119" s="56"/>
      <c r="GS119" s="56"/>
      <c r="GT119" s="56"/>
      <c r="GU119" s="56"/>
      <c r="GV119" s="56"/>
      <c r="GW119" s="56"/>
      <c r="GX119" s="56"/>
      <c r="GY119" s="56"/>
      <c r="GZ119" s="56"/>
      <c r="HB119" s="56"/>
      <c r="HC119" s="56"/>
      <c r="HD119" s="56"/>
      <c r="HE119" s="56"/>
      <c r="HF119" s="56"/>
      <c r="HG119" s="56"/>
      <c r="HH119" s="56"/>
      <c r="HI119" s="56"/>
      <c r="HJ119" s="56"/>
      <c r="HL119" s="56"/>
      <c r="HM119" s="56"/>
      <c r="HN119" s="56"/>
      <c r="HO119" s="56"/>
      <c r="HP119" s="56"/>
      <c r="HQ119" s="56"/>
      <c r="HR119" s="56"/>
      <c r="HS119" s="56"/>
      <c r="HT119" s="56"/>
      <c r="HV119" s="56"/>
      <c r="HW119" s="56"/>
      <c r="HX119" s="56"/>
      <c r="HY119" s="56"/>
      <c r="HZ119" s="56"/>
      <c r="IA119" s="56"/>
      <c r="IB119" s="56"/>
      <c r="IC119" s="56"/>
      <c r="ID119" s="56"/>
      <c r="IF119" s="56"/>
      <c r="IG119" s="56"/>
      <c r="IH119" s="56"/>
      <c r="II119" s="56"/>
      <c r="IJ119" s="56"/>
      <c r="IK119" s="56"/>
      <c r="IL119" s="56"/>
      <c r="IM119" s="56"/>
      <c r="IN119" s="56"/>
      <c r="IP119" s="56"/>
      <c r="IQ119" s="56"/>
      <c r="IR119" s="56"/>
      <c r="IS119" s="56"/>
      <c r="IT119" s="56"/>
      <c r="IU119" s="56"/>
    </row>
    <row r="120" spans="1:255" ht="12.75" customHeight="1" thickBot="1" x14ac:dyDescent="0.25">
      <c r="A120" s="11"/>
      <c r="B120" s="106">
        <v>3258.73</v>
      </c>
      <c r="C120" s="85" t="s">
        <v>78</v>
      </c>
      <c r="D120" s="86"/>
      <c r="E120" s="47"/>
      <c r="F120" s="47"/>
      <c r="G120" s="47"/>
      <c r="H120" s="48"/>
      <c r="I120" s="49"/>
      <c r="J120" s="56"/>
      <c r="K120" s="56"/>
      <c r="L120" s="56"/>
      <c r="M120" s="56"/>
      <c r="N120" s="56"/>
      <c r="O120" s="56"/>
      <c r="P120" s="56"/>
      <c r="Q120" s="56"/>
      <c r="R120" s="56"/>
      <c r="T120" s="56"/>
      <c r="U120" s="56"/>
      <c r="V120" s="56"/>
      <c r="W120" s="56"/>
      <c r="X120" s="56"/>
      <c r="Y120" s="56"/>
      <c r="Z120" s="56"/>
      <c r="AA120" s="56"/>
      <c r="AB120" s="56"/>
      <c r="AD120" s="56"/>
      <c r="AE120" s="56"/>
      <c r="AF120" s="56"/>
      <c r="AG120" s="56"/>
      <c r="AH120" s="56"/>
      <c r="AI120" s="56"/>
      <c r="AJ120" s="56"/>
      <c r="AK120" s="56"/>
      <c r="AL120" s="56"/>
      <c r="AN120" s="56"/>
      <c r="AO120" s="56"/>
      <c r="AP120" s="56"/>
      <c r="AQ120" s="56"/>
      <c r="AR120" s="56"/>
      <c r="AS120" s="56"/>
      <c r="AT120" s="56"/>
      <c r="AU120" s="56"/>
      <c r="AV120" s="56"/>
      <c r="AX120" s="56"/>
      <c r="AY120" s="56"/>
      <c r="AZ120" s="56"/>
      <c r="BA120" s="56"/>
      <c r="BB120" s="56"/>
      <c r="BC120" s="56"/>
      <c r="BD120" s="56"/>
      <c r="BE120" s="56"/>
      <c r="BF120" s="56"/>
      <c r="BH120" s="56"/>
      <c r="BI120" s="56"/>
      <c r="BJ120" s="56"/>
      <c r="BK120" s="56"/>
      <c r="BL120" s="56"/>
      <c r="BM120" s="56"/>
      <c r="BN120" s="56"/>
      <c r="BO120" s="56"/>
      <c r="BP120" s="56"/>
      <c r="BR120" s="56"/>
      <c r="BS120" s="56"/>
      <c r="BT120" s="56"/>
      <c r="BU120" s="56"/>
      <c r="BV120" s="56"/>
      <c r="BW120" s="56"/>
      <c r="BX120" s="56"/>
      <c r="BY120" s="56"/>
      <c r="BZ120" s="56"/>
      <c r="CB120" s="56"/>
      <c r="CC120" s="56"/>
      <c r="CD120" s="56"/>
      <c r="CE120" s="56"/>
      <c r="CF120" s="56"/>
      <c r="CG120" s="56"/>
      <c r="CH120" s="56"/>
      <c r="CI120" s="56"/>
      <c r="CJ120" s="56"/>
      <c r="CL120" s="56"/>
      <c r="CM120" s="56"/>
      <c r="CN120" s="56"/>
      <c r="CO120" s="56"/>
      <c r="CP120" s="56"/>
      <c r="CQ120" s="56"/>
      <c r="CR120" s="56"/>
      <c r="CS120" s="56"/>
      <c r="CT120" s="56"/>
      <c r="CV120" s="56"/>
      <c r="CW120" s="56"/>
      <c r="CX120" s="56"/>
      <c r="CY120" s="56"/>
      <c r="CZ120" s="56"/>
      <c r="DA120" s="56"/>
      <c r="DB120" s="56"/>
      <c r="DC120" s="56"/>
      <c r="DD120" s="56"/>
      <c r="DF120" s="56"/>
      <c r="DG120" s="56"/>
      <c r="DH120" s="56"/>
      <c r="DI120" s="56"/>
      <c r="DJ120" s="56"/>
      <c r="DK120" s="56"/>
      <c r="DL120" s="56"/>
      <c r="DM120" s="56"/>
      <c r="DN120" s="56"/>
      <c r="DP120" s="56"/>
      <c r="DQ120" s="56"/>
      <c r="DR120" s="56"/>
      <c r="DS120" s="56"/>
      <c r="DT120" s="56"/>
      <c r="DU120" s="56"/>
      <c r="DV120" s="56"/>
      <c r="DW120" s="56"/>
      <c r="DX120" s="56"/>
      <c r="DZ120" s="56"/>
      <c r="EA120" s="56"/>
      <c r="EB120" s="56"/>
      <c r="EC120" s="56"/>
      <c r="ED120" s="56"/>
      <c r="EE120" s="56"/>
      <c r="EF120" s="56"/>
      <c r="EG120" s="56"/>
      <c r="EH120" s="56"/>
      <c r="EJ120" s="56"/>
      <c r="EK120" s="56"/>
      <c r="EL120" s="56"/>
      <c r="EM120" s="56"/>
      <c r="EN120" s="56"/>
      <c r="EO120" s="56"/>
      <c r="EP120" s="56"/>
      <c r="EQ120" s="56"/>
      <c r="ER120" s="56"/>
      <c r="ET120" s="56"/>
      <c r="EU120" s="56"/>
      <c r="EV120" s="56"/>
      <c r="EW120" s="56"/>
      <c r="EX120" s="56"/>
      <c r="EY120" s="56"/>
      <c r="EZ120" s="56"/>
      <c r="FA120" s="56"/>
      <c r="FB120" s="56"/>
      <c r="FD120" s="56"/>
      <c r="FE120" s="56"/>
      <c r="FF120" s="56"/>
      <c r="FG120" s="56"/>
      <c r="FH120" s="56"/>
      <c r="FI120" s="56"/>
      <c r="FJ120" s="56"/>
      <c r="FK120" s="56"/>
      <c r="FL120" s="56"/>
      <c r="FN120" s="56"/>
      <c r="FO120" s="56"/>
      <c r="FP120" s="56"/>
      <c r="FQ120" s="56"/>
      <c r="FR120" s="56"/>
      <c r="FS120" s="56"/>
      <c r="FT120" s="56"/>
      <c r="FU120" s="56"/>
      <c r="FV120" s="56"/>
      <c r="FX120" s="56"/>
      <c r="FY120" s="56"/>
      <c r="FZ120" s="56"/>
      <c r="GA120" s="56"/>
      <c r="GB120" s="56"/>
      <c r="GC120" s="56"/>
      <c r="GD120" s="56"/>
      <c r="GE120" s="56"/>
      <c r="GF120" s="56"/>
      <c r="GH120" s="56"/>
      <c r="GI120" s="56"/>
      <c r="GJ120" s="56"/>
      <c r="GK120" s="56"/>
      <c r="GL120" s="56"/>
      <c r="GM120" s="56"/>
      <c r="GN120" s="56"/>
      <c r="GO120" s="56"/>
      <c r="GP120" s="56"/>
      <c r="GR120" s="56"/>
      <c r="GS120" s="56"/>
      <c r="GT120" s="56"/>
      <c r="GU120" s="56"/>
      <c r="GV120" s="56"/>
      <c r="GW120" s="56"/>
      <c r="GX120" s="56"/>
      <c r="GY120" s="56"/>
      <c r="GZ120" s="56"/>
      <c r="HB120" s="56"/>
      <c r="HC120" s="56"/>
      <c r="HD120" s="56"/>
      <c r="HE120" s="56"/>
      <c r="HF120" s="56"/>
      <c r="HG120" s="56"/>
      <c r="HH120" s="56"/>
      <c r="HI120" s="56"/>
      <c r="HJ120" s="56"/>
      <c r="HL120" s="56"/>
      <c r="HM120" s="56"/>
      <c r="HN120" s="56"/>
      <c r="HO120" s="56"/>
      <c r="HP120" s="56"/>
      <c r="HQ120" s="56"/>
      <c r="HR120" s="56"/>
      <c r="HS120" s="56"/>
      <c r="HT120" s="56"/>
      <c r="HV120" s="56"/>
      <c r="HW120" s="56"/>
      <c r="HX120" s="56"/>
      <c r="HY120" s="56"/>
      <c r="HZ120" s="56"/>
      <c r="IA120" s="56"/>
      <c r="IB120" s="56"/>
      <c r="IC120" s="56"/>
      <c r="ID120" s="56"/>
      <c r="IF120" s="56"/>
      <c r="IG120" s="56"/>
      <c r="IH120" s="56"/>
      <c r="II120" s="56"/>
      <c r="IJ120" s="56"/>
      <c r="IK120" s="56"/>
      <c r="IL120" s="56"/>
      <c r="IM120" s="56"/>
      <c r="IN120" s="56"/>
      <c r="IP120" s="56"/>
      <c r="IQ120" s="56"/>
      <c r="IR120" s="56"/>
      <c r="IS120" s="56"/>
      <c r="IT120" s="56"/>
      <c r="IU120" s="56"/>
    </row>
    <row r="121" spans="1:255" ht="12.75" customHeight="1" thickBot="1" x14ac:dyDescent="0.25">
      <c r="A121" s="11"/>
      <c r="B121" s="106">
        <v>4132.01</v>
      </c>
      <c r="C121" s="85" t="s">
        <v>79</v>
      </c>
      <c r="D121" s="86"/>
      <c r="E121" s="47"/>
      <c r="F121" s="47"/>
      <c r="G121" s="47"/>
      <c r="H121" s="48"/>
      <c r="I121" s="49"/>
      <c r="J121" s="56"/>
      <c r="K121" s="56"/>
      <c r="L121" s="56"/>
      <c r="M121" s="56"/>
      <c r="N121" s="56"/>
      <c r="O121" s="56"/>
      <c r="P121" s="56"/>
      <c r="Q121" s="56"/>
      <c r="R121" s="56"/>
      <c r="T121" s="56"/>
      <c r="U121" s="56"/>
      <c r="V121" s="56"/>
      <c r="W121" s="56"/>
      <c r="X121" s="56"/>
      <c r="Y121" s="56"/>
      <c r="Z121" s="56"/>
      <c r="AA121" s="56"/>
      <c r="AB121" s="56"/>
      <c r="AD121" s="56"/>
      <c r="AE121" s="56"/>
      <c r="AF121" s="56"/>
      <c r="AG121" s="56"/>
      <c r="AH121" s="56"/>
      <c r="AI121" s="56"/>
      <c r="AJ121" s="56"/>
      <c r="AK121" s="56"/>
      <c r="AL121" s="56"/>
      <c r="AN121" s="56"/>
      <c r="AO121" s="56"/>
      <c r="AP121" s="56"/>
      <c r="AQ121" s="56"/>
      <c r="AR121" s="56"/>
      <c r="AS121" s="56"/>
      <c r="AT121" s="56"/>
      <c r="AU121" s="56"/>
      <c r="AV121" s="56"/>
      <c r="AX121" s="56"/>
      <c r="AY121" s="56"/>
      <c r="AZ121" s="56"/>
      <c r="BA121" s="56"/>
      <c r="BB121" s="56"/>
      <c r="BC121" s="56"/>
      <c r="BD121" s="56"/>
      <c r="BE121" s="56"/>
      <c r="BF121" s="56"/>
      <c r="BH121" s="56"/>
      <c r="BI121" s="56"/>
      <c r="BJ121" s="56"/>
      <c r="BK121" s="56"/>
      <c r="BL121" s="56"/>
      <c r="BM121" s="56"/>
      <c r="BN121" s="56"/>
      <c r="BO121" s="56"/>
      <c r="BP121" s="56"/>
      <c r="BR121" s="56"/>
      <c r="BS121" s="56"/>
      <c r="BT121" s="56"/>
      <c r="BU121" s="56"/>
      <c r="BV121" s="56"/>
      <c r="BW121" s="56"/>
      <c r="BX121" s="56"/>
      <c r="BY121" s="56"/>
      <c r="BZ121" s="56"/>
      <c r="CB121" s="56"/>
      <c r="CC121" s="56"/>
      <c r="CD121" s="56"/>
      <c r="CE121" s="56"/>
      <c r="CF121" s="56"/>
      <c r="CG121" s="56"/>
      <c r="CH121" s="56"/>
      <c r="CI121" s="56"/>
      <c r="CJ121" s="56"/>
      <c r="CL121" s="56"/>
      <c r="CM121" s="56"/>
      <c r="CN121" s="56"/>
      <c r="CO121" s="56"/>
      <c r="CP121" s="56"/>
      <c r="CQ121" s="56"/>
      <c r="CR121" s="56"/>
      <c r="CS121" s="56"/>
      <c r="CT121" s="56"/>
      <c r="CV121" s="56"/>
      <c r="CW121" s="56"/>
      <c r="CX121" s="56"/>
      <c r="CY121" s="56"/>
      <c r="CZ121" s="56"/>
      <c r="DA121" s="56"/>
      <c r="DB121" s="56"/>
      <c r="DC121" s="56"/>
      <c r="DD121" s="56"/>
      <c r="DF121" s="56"/>
      <c r="DG121" s="56"/>
      <c r="DH121" s="56"/>
      <c r="DI121" s="56"/>
      <c r="DJ121" s="56"/>
      <c r="DK121" s="56"/>
      <c r="DL121" s="56"/>
      <c r="DM121" s="56"/>
      <c r="DN121" s="56"/>
      <c r="DP121" s="56"/>
      <c r="DQ121" s="56"/>
      <c r="DR121" s="56"/>
      <c r="DS121" s="56"/>
      <c r="DT121" s="56"/>
      <c r="DU121" s="56"/>
      <c r="DV121" s="56"/>
      <c r="DW121" s="56"/>
      <c r="DX121" s="56"/>
      <c r="DZ121" s="56"/>
      <c r="EA121" s="56"/>
      <c r="EB121" s="56"/>
      <c r="EC121" s="56"/>
      <c r="ED121" s="56"/>
      <c r="EE121" s="56"/>
      <c r="EF121" s="56"/>
      <c r="EG121" s="56"/>
      <c r="EH121" s="56"/>
      <c r="EJ121" s="56"/>
      <c r="EK121" s="56"/>
      <c r="EL121" s="56"/>
      <c r="EM121" s="56"/>
      <c r="EN121" s="56"/>
      <c r="EO121" s="56"/>
      <c r="EP121" s="56"/>
      <c r="EQ121" s="56"/>
      <c r="ER121" s="56"/>
      <c r="ET121" s="56"/>
      <c r="EU121" s="56"/>
      <c r="EV121" s="56"/>
      <c r="EW121" s="56"/>
      <c r="EX121" s="56"/>
      <c r="EY121" s="56"/>
      <c r="EZ121" s="56"/>
      <c r="FA121" s="56"/>
      <c r="FB121" s="56"/>
      <c r="FD121" s="56"/>
      <c r="FE121" s="56"/>
      <c r="FF121" s="56"/>
      <c r="FG121" s="56"/>
      <c r="FH121" s="56"/>
      <c r="FI121" s="56"/>
      <c r="FJ121" s="56"/>
      <c r="FK121" s="56"/>
      <c r="FL121" s="56"/>
      <c r="FN121" s="56"/>
      <c r="FO121" s="56"/>
      <c r="FP121" s="56"/>
      <c r="FQ121" s="56"/>
      <c r="FR121" s="56"/>
      <c r="FS121" s="56"/>
      <c r="FT121" s="56"/>
      <c r="FU121" s="56"/>
      <c r="FV121" s="56"/>
      <c r="FX121" s="56"/>
      <c r="FY121" s="56"/>
      <c r="FZ121" s="56"/>
      <c r="GA121" s="56"/>
      <c r="GB121" s="56"/>
      <c r="GC121" s="56"/>
      <c r="GD121" s="56"/>
      <c r="GE121" s="56"/>
      <c r="GF121" s="56"/>
      <c r="GH121" s="56"/>
      <c r="GI121" s="56"/>
      <c r="GJ121" s="56"/>
      <c r="GK121" s="56"/>
      <c r="GL121" s="56"/>
      <c r="GM121" s="56"/>
      <c r="GN121" s="56"/>
      <c r="GO121" s="56"/>
      <c r="GP121" s="56"/>
      <c r="GR121" s="56"/>
      <c r="GS121" s="56"/>
      <c r="GT121" s="56"/>
      <c r="GU121" s="56"/>
      <c r="GV121" s="56"/>
      <c r="GW121" s="56"/>
      <c r="GX121" s="56"/>
      <c r="GY121" s="56"/>
      <c r="GZ121" s="56"/>
      <c r="HB121" s="56"/>
      <c r="HC121" s="56"/>
      <c r="HD121" s="56"/>
      <c r="HE121" s="56"/>
      <c r="HF121" s="56"/>
      <c r="HG121" s="56"/>
      <c r="HH121" s="56"/>
      <c r="HI121" s="56"/>
      <c r="HJ121" s="56"/>
      <c r="HL121" s="56"/>
      <c r="HM121" s="56"/>
      <c r="HN121" s="56"/>
      <c r="HO121" s="56"/>
      <c r="HP121" s="56"/>
      <c r="HQ121" s="56"/>
      <c r="HR121" s="56"/>
      <c r="HS121" s="56"/>
      <c r="HT121" s="56"/>
      <c r="HV121" s="56"/>
      <c r="HW121" s="56"/>
      <c r="HX121" s="56"/>
      <c r="HY121" s="56"/>
      <c r="HZ121" s="56"/>
      <c r="IA121" s="56"/>
      <c r="IB121" s="56"/>
      <c r="IC121" s="56"/>
      <c r="ID121" s="56"/>
      <c r="IF121" s="56"/>
      <c r="IG121" s="56"/>
      <c r="IH121" s="56"/>
      <c r="II121" s="56"/>
      <c r="IJ121" s="56"/>
      <c r="IK121" s="56"/>
      <c r="IL121" s="56"/>
      <c r="IM121" s="56"/>
      <c r="IN121" s="56"/>
      <c r="IP121" s="56"/>
      <c r="IQ121" s="56"/>
      <c r="IR121" s="56"/>
      <c r="IS121" s="56"/>
      <c r="IT121" s="56"/>
      <c r="IU121" s="56"/>
    </row>
    <row r="122" spans="1:255" ht="12.75" customHeight="1" thickBot="1" x14ac:dyDescent="0.25">
      <c r="A122" s="11"/>
      <c r="B122" s="106">
        <v>3059.41</v>
      </c>
      <c r="C122" s="85" t="s">
        <v>80</v>
      </c>
      <c r="D122" s="86"/>
      <c r="E122" s="47"/>
      <c r="F122" s="47"/>
      <c r="G122" s="47"/>
      <c r="H122" s="48"/>
      <c r="I122" s="49"/>
      <c r="J122" s="56"/>
      <c r="K122" s="56"/>
      <c r="L122" s="56"/>
      <c r="M122" s="56"/>
      <c r="N122" s="56"/>
      <c r="O122" s="56"/>
      <c r="P122" s="56"/>
      <c r="Q122" s="56"/>
      <c r="R122" s="56"/>
      <c r="T122" s="56"/>
      <c r="U122" s="56"/>
      <c r="V122" s="56"/>
      <c r="W122" s="56"/>
      <c r="X122" s="56"/>
      <c r="Y122" s="56"/>
      <c r="Z122" s="56"/>
      <c r="AA122" s="56"/>
      <c r="AB122" s="56"/>
      <c r="AD122" s="56"/>
      <c r="AE122" s="56"/>
      <c r="AF122" s="56"/>
      <c r="AG122" s="56"/>
      <c r="AH122" s="56"/>
      <c r="AI122" s="56"/>
      <c r="AJ122" s="56"/>
      <c r="AK122" s="56"/>
      <c r="AL122" s="56"/>
      <c r="AN122" s="56"/>
      <c r="AO122" s="56"/>
      <c r="AP122" s="56"/>
      <c r="AQ122" s="56"/>
      <c r="AR122" s="56"/>
      <c r="AS122" s="56"/>
      <c r="AT122" s="56"/>
      <c r="AU122" s="56"/>
      <c r="AV122" s="56"/>
      <c r="AX122" s="56"/>
      <c r="AY122" s="56"/>
      <c r="AZ122" s="56"/>
      <c r="BA122" s="56"/>
      <c r="BB122" s="56"/>
      <c r="BC122" s="56"/>
      <c r="BD122" s="56"/>
      <c r="BE122" s="56"/>
      <c r="BF122" s="56"/>
      <c r="BH122" s="56"/>
      <c r="BI122" s="56"/>
      <c r="BJ122" s="56"/>
      <c r="BK122" s="56"/>
      <c r="BL122" s="56"/>
      <c r="BM122" s="56"/>
      <c r="BN122" s="56"/>
      <c r="BO122" s="56"/>
      <c r="BP122" s="56"/>
      <c r="BR122" s="56"/>
      <c r="BS122" s="56"/>
      <c r="BT122" s="56"/>
      <c r="BU122" s="56"/>
      <c r="BV122" s="56"/>
      <c r="BW122" s="56"/>
      <c r="BX122" s="56"/>
      <c r="BY122" s="56"/>
      <c r="BZ122" s="56"/>
      <c r="CB122" s="56"/>
      <c r="CC122" s="56"/>
      <c r="CD122" s="56"/>
      <c r="CE122" s="56"/>
      <c r="CF122" s="56"/>
      <c r="CG122" s="56"/>
      <c r="CH122" s="56"/>
      <c r="CI122" s="56"/>
      <c r="CJ122" s="56"/>
      <c r="CL122" s="56"/>
      <c r="CM122" s="56"/>
      <c r="CN122" s="56"/>
      <c r="CO122" s="56"/>
      <c r="CP122" s="56"/>
      <c r="CQ122" s="56"/>
      <c r="CR122" s="56"/>
      <c r="CS122" s="56"/>
      <c r="CT122" s="56"/>
      <c r="CV122" s="56"/>
      <c r="CW122" s="56"/>
      <c r="CX122" s="56"/>
      <c r="CY122" s="56"/>
      <c r="CZ122" s="56"/>
      <c r="DA122" s="56"/>
      <c r="DB122" s="56"/>
      <c r="DC122" s="56"/>
      <c r="DD122" s="56"/>
      <c r="DF122" s="56"/>
      <c r="DG122" s="56"/>
      <c r="DH122" s="56"/>
      <c r="DI122" s="56"/>
      <c r="DJ122" s="56"/>
      <c r="DK122" s="56"/>
      <c r="DL122" s="56"/>
      <c r="DM122" s="56"/>
      <c r="DN122" s="56"/>
      <c r="DP122" s="56"/>
      <c r="DQ122" s="56"/>
      <c r="DR122" s="56"/>
      <c r="DS122" s="56"/>
      <c r="DT122" s="56"/>
      <c r="DU122" s="56"/>
      <c r="DV122" s="56"/>
      <c r="DW122" s="56"/>
      <c r="DX122" s="56"/>
      <c r="DZ122" s="56"/>
      <c r="EA122" s="56"/>
      <c r="EB122" s="56"/>
      <c r="EC122" s="56"/>
      <c r="ED122" s="56"/>
      <c r="EE122" s="56"/>
      <c r="EF122" s="56"/>
      <c r="EG122" s="56"/>
      <c r="EH122" s="56"/>
      <c r="EJ122" s="56"/>
      <c r="EK122" s="56"/>
      <c r="EL122" s="56"/>
      <c r="EM122" s="56"/>
      <c r="EN122" s="56"/>
      <c r="EO122" s="56"/>
      <c r="EP122" s="56"/>
      <c r="EQ122" s="56"/>
      <c r="ER122" s="56"/>
      <c r="ET122" s="56"/>
      <c r="EU122" s="56"/>
      <c r="EV122" s="56"/>
      <c r="EW122" s="56"/>
      <c r="EX122" s="56"/>
      <c r="EY122" s="56"/>
      <c r="EZ122" s="56"/>
      <c r="FA122" s="56"/>
      <c r="FB122" s="56"/>
      <c r="FD122" s="56"/>
      <c r="FE122" s="56"/>
      <c r="FF122" s="56"/>
      <c r="FG122" s="56"/>
      <c r="FH122" s="56"/>
      <c r="FI122" s="56"/>
      <c r="FJ122" s="56"/>
      <c r="FK122" s="56"/>
      <c r="FL122" s="56"/>
      <c r="FN122" s="56"/>
      <c r="FO122" s="56"/>
      <c r="FP122" s="56"/>
      <c r="FQ122" s="56"/>
      <c r="FR122" s="56"/>
      <c r="FS122" s="56"/>
      <c r="FT122" s="56"/>
      <c r="FU122" s="56"/>
      <c r="FV122" s="56"/>
      <c r="FX122" s="56"/>
      <c r="FY122" s="56"/>
      <c r="FZ122" s="56"/>
      <c r="GA122" s="56"/>
      <c r="GB122" s="56"/>
      <c r="GC122" s="56"/>
      <c r="GD122" s="56"/>
      <c r="GE122" s="56"/>
      <c r="GF122" s="56"/>
      <c r="GH122" s="56"/>
      <c r="GI122" s="56"/>
      <c r="GJ122" s="56"/>
      <c r="GK122" s="56"/>
      <c r="GL122" s="56"/>
      <c r="GM122" s="56"/>
      <c r="GN122" s="56"/>
      <c r="GO122" s="56"/>
      <c r="GP122" s="56"/>
      <c r="GR122" s="56"/>
      <c r="GS122" s="56"/>
      <c r="GT122" s="56"/>
      <c r="GU122" s="56"/>
      <c r="GV122" s="56"/>
      <c r="GW122" s="56"/>
      <c r="GX122" s="56"/>
      <c r="GY122" s="56"/>
      <c r="GZ122" s="56"/>
      <c r="HB122" s="56"/>
      <c r="HC122" s="56"/>
      <c r="HD122" s="56"/>
      <c r="HE122" s="56"/>
      <c r="HF122" s="56"/>
      <c r="HG122" s="56"/>
      <c r="HH122" s="56"/>
      <c r="HI122" s="56"/>
      <c r="HJ122" s="56"/>
      <c r="HL122" s="56"/>
      <c r="HM122" s="56"/>
      <c r="HN122" s="56"/>
      <c r="HO122" s="56"/>
      <c r="HP122" s="56"/>
      <c r="HQ122" s="56"/>
      <c r="HR122" s="56"/>
      <c r="HS122" s="56"/>
      <c r="HT122" s="56"/>
      <c r="HV122" s="56"/>
      <c r="HW122" s="56"/>
      <c r="HX122" s="56"/>
      <c r="HY122" s="56"/>
      <c r="HZ122" s="56"/>
      <c r="IA122" s="56"/>
      <c r="IB122" s="56"/>
      <c r="IC122" s="56"/>
      <c r="ID122" s="56"/>
      <c r="IF122" s="56"/>
      <c r="IG122" s="56"/>
      <c r="IH122" s="56"/>
      <c r="II122" s="56"/>
      <c r="IJ122" s="56"/>
      <c r="IK122" s="56"/>
      <c r="IL122" s="56"/>
      <c r="IM122" s="56"/>
      <c r="IN122" s="56"/>
      <c r="IP122" s="56"/>
      <c r="IQ122" s="56"/>
      <c r="IR122" s="56"/>
      <c r="IS122" s="56"/>
      <c r="IT122" s="56"/>
      <c r="IU122" s="56"/>
    </row>
    <row r="123" spans="1:255" ht="13.5" thickBot="1" x14ac:dyDescent="0.25">
      <c r="A123" s="11"/>
      <c r="B123" s="185"/>
      <c r="C123" s="70" t="s">
        <v>87</v>
      </c>
      <c r="D123" s="163"/>
      <c r="E123" s="53"/>
      <c r="F123" s="53"/>
      <c r="G123" s="53"/>
      <c r="H123" s="153"/>
      <c r="I123" s="49">
        <v>2049.6</v>
      </c>
      <c r="J123" s="56"/>
      <c r="K123" s="56"/>
      <c r="L123" s="56"/>
      <c r="M123" s="56"/>
      <c r="N123" s="56"/>
      <c r="O123" s="56"/>
      <c r="P123" s="56"/>
      <c r="Q123" s="56"/>
      <c r="R123" s="56"/>
      <c r="T123" s="56"/>
      <c r="U123" s="56"/>
      <c r="V123" s="56"/>
      <c r="W123" s="56"/>
      <c r="X123" s="56"/>
      <c r="Y123" s="56"/>
      <c r="Z123" s="56"/>
      <c r="AA123" s="56"/>
      <c r="AB123" s="56"/>
      <c r="AD123" s="56"/>
      <c r="AE123" s="56"/>
      <c r="AF123" s="56"/>
      <c r="AG123" s="56"/>
      <c r="AH123" s="56"/>
      <c r="AI123" s="56"/>
      <c r="AJ123" s="56"/>
      <c r="AK123" s="56"/>
      <c r="AL123" s="56"/>
      <c r="AN123" s="56"/>
      <c r="AO123" s="56"/>
      <c r="AP123" s="56"/>
      <c r="AQ123" s="56"/>
      <c r="AR123" s="56"/>
      <c r="AS123" s="56"/>
      <c r="AT123" s="56"/>
      <c r="AU123" s="56"/>
      <c r="AV123" s="56"/>
      <c r="AX123" s="56"/>
      <c r="AY123" s="56"/>
      <c r="AZ123" s="56"/>
      <c r="BA123" s="56"/>
      <c r="BB123" s="56"/>
      <c r="BC123" s="56"/>
      <c r="BD123" s="56"/>
      <c r="BE123" s="56"/>
      <c r="BF123" s="56"/>
      <c r="BH123" s="56"/>
      <c r="BI123" s="56"/>
      <c r="BJ123" s="56"/>
      <c r="BK123" s="56"/>
      <c r="BL123" s="56"/>
      <c r="BM123" s="56"/>
      <c r="BN123" s="56"/>
      <c r="BO123" s="56"/>
      <c r="BP123" s="56"/>
      <c r="BR123" s="56"/>
      <c r="BS123" s="56"/>
      <c r="BT123" s="56"/>
      <c r="BU123" s="56"/>
      <c r="BV123" s="56"/>
      <c r="BW123" s="56"/>
      <c r="BX123" s="56"/>
      <c r="BY123" s="56"/>
      <c r="BZ123" s="56"/>
      <c r="CB123" s="56"/>
      <c r="CC123" s="56"/>
      <c r="CD123" s="56"/>
      <c r="CE123" s="56"/>
      <c r="CF123" s="56"/>
      <c r="CG123" s="56"/>
      <c r="CH123" s="56"/>
      <c r="CI123" s="56"/>
      <c r="CJ123" s="56"/>
      <c r="CL123" s="56"/>
      <c r="CM123" s="56"/>
      <c r="CN123" s="56"/>
      <c r="CO123" s="56"/>
      <c r="CP123" s="56"/>
      <c r="CQ123" s="56"/>
      <c r="CR123" s="56"/>
      <c r="CS123" s="56"/>
      <c r="CT123" s="56"/>
      <c r="CV123" s="56"/>
      <c r="CW123" s="56"/>
      <c r="CX123" s="56"/>
      <c r="CY123" s="56"/>
      <c r="CZ123" s="56"/>
      <c r="DA123" s="56"/>
      <c r="DB123" s="56"/>
      <c r="DC123" s="56"/>
      <c r="DD123" s="56"/>
      <c r="DF123" s="56"/>
      <c r="DG123" s="56"/>
      <c r="DH123" s="56"/>
      <c r="DI123" s="56"/>
      <c r="DJ123" s="56"/>
      <c r="DK123" s="56"/>
      <c r="DL123" s="56"/>
      <c r="DM123" s="56"/>
      <c r="DN123" s="56"/>
      <c r="DP123" s="56"/>
      <c r="DQ123" s="56"/>
      <c r="DR123" s="56"/>
      <c r="DS123" s="56"/>
      <c r="DT123" s="56"/>
      <c r="DU123" s="56"/>
      <c r="DV123" s="56"/>
      <c r="DW123" s="56"/>
      <c r="DX123" s="56"/>
      <c r="DZ123" s="56"/>
      <c r="EA123" s="56"/>
      <c r="EB123" s="56"/>
      <c r="EC123" s="56"/>
      <c r="ED123" s="56"/>
      <c r="EE123" s="56"/>
      <c r="EF123" s="56"/>
      <c r="EG123" s="56"/>
      <c r="EH123" s="56"/>
      <c r="EJ123" s="56"/>
      <c r="EK123" s="56"/>
      <c r="EL123" s="56"/>
      <c r="EM123" s="56"/>
      <c r="EN123" s="56"/>
      <c r="EO123" s="56"/>
      <c r="EP123" s="56"/>
      <c r="EQ123" s="56"/>
      <c r="ER123" s="56"/>
      <c r="ET123" s="56"/>
      <c r="EU123" s="56"/>
      <c r="EV123" s="56"/>
      <c r="EW123" s="56"/>
      <c r="EX123" s="56"/>
      <c r="EY123" s="56"/>
      <c r="EZ123" s="56"/>
      <c r="FA123" s="56"/>
      <c r="FB123" s="56"/>
      <c r="FD123" s="56"/>
      <c r="FE123" s="56"/>
      <c r="FF123" s="56"/>
      <c r="FG123" s="56"/>
      <c r="FH123" s="56"/>
      <c r="FI123" s="56"/>
      <c r="FJ123" s="56"/>
      <c r="FK123" s="56"/>
      <c r="FL123" s="56"/>
      <c r="FN123" s="56"/>
      <c r="FO123" s="56"/>
      <c r="FP123" s="56"/>
      <c r="FQ123" s="56"/>
      <c r="FR123" s="56"/>
      <c r="FS123" s="56"/>
      <c r="FT123" s="56"/>
      <c r="FU123" s="56"/>
      <c r="FV123" s="56"/>
      <c r="FX123" s="56"/>
      <c r="FY123" s="56"/>
      <c r="FZ123" s="56"/>
      <c r="GA123" s="56"/>
      <c r="GB123" s="56"/>
      <c r="GC123" s="56"/>
      <c r="GD123" s="56"/>
      <c r="GE123" s="56"/>
      <c r="GF123" s="56"/>
      <c r="GH123" s="56"/>
      <c r="GI123" s="56"/>
      <c r="GJ123" s="56"/>
      <c r="GK123" s="56"/>
      <c r="GL123" s="56"/>
      <c r="GM123" s="56"/>
      <c r="GN123" s="56"/>
      <c r="GO123" s="56"/>
      <c r="GP123" s="56"/>
      <c r="GR123" s="56"/>
      <c r="GS123" s="56"/>
      <c r="GT123" s="56"/>
      <c r="GU123" s="56"/>
      <c r="GV123" s="56"/>
      <c r="GW123" s="56"/>
      <c r="GX123" s="56"/>
      <c r="GY123" s="56"/>
      <c r="GZ123" s="56"/>
      <c r="HB123" s="56"/>
      <c r="HC123" s="56"/>
      <c r="HD123" s="56"/>
      <c r="HE123" s="56"/>
      <c r="HF123" s="56"/>
      <c r="HG123" s="56"/>
      <c r="HH123" s="56"/>
      <c r="HI123" s="56"/>
      <c r="HJ123" s="56"/>
      <c r="HL123" s="56"/>
      <c r="HM123" s="56"/>
      <c r="HN123" s="56"/>
      <c r="HO123" s="56"/>
      <c r="HP123" s="56"/>
      <c r="HQ123" s="56"/>
      <c r="HR123" s="56"/>
      <c r="HS123" s="56"/>
      <c r="HT123" s="56"/>
      <c r="HV123" s="56"/>
      <c r="HW123" s="56"/>
      <c r="HX123" s="56"/>
      <c r="HY123" s="56"/>
      <c r="HZ123" s="56"/>
      <c r="IA123" s="56"/>
      <c r="IB123" s="56"/>
      <c r="IC123" s="56"/>
      <c r="ID123" s="56"/>
      <c r="IF123" s="56"/>
      <c r="IG123" s="56"/>
      <c r="IH123" s="56"/>
      <c r="II123" s="56"/>
      <c r="IJ123" s="56"/>
      <c r="IK123" s="56"/>
      <c r="IL123" s="56"/>
      <c r="IM123" s="56"/>
      <c r="IN123" s="56"/>
      <c r="IP123" s="56"/>
      <c r="IQ123" s="56"/>
      <c r="IR123" s="56"/>
      <c r="IS123" s="56"/>
      <c r="IT123" s="56"/>
      <c r="IU123" s="56"/>
    </row>
    <row r="124" spans="1:255" ht="12.75" customHeight="1" thickBot="1" x14ac:dyDescent="0.25">
      <c r="A124" s="11"/>
      <c r="B124" s="18">
        <f>SUM(B111:B122)</f>
        <v>40085.87000000001</v>
      </c>
      <c r="C124" s="17"/>
      <c r="D124" s="18"/>
      <c r="E124" s="19"/>
      <c r="F124" s="17"/>
      <c r="G124" s="17"/>
      <c r="H124" s="18" t="s">
        <v>17</v>
      </c>
      <c r="I124" s="18">
        <f>SUM(I111:I123)</f>
        <v>2049.6</v>
      </c>
      <c r="J124" s="56"/>
      <c r="K124" s="56"/>
      <c r="L124" s="56"/>
      <c r="M124" s="56"/>
      <c r="N124" s="56"/>
      <c r="O124" s="56"/>
      <c r="P124" s="56"/>
      <c r="Q124" s="56"/>
      <c r="R124" s="56"/>
      <c r="T124" s="56"/>
      <c r="U124" s="56"/>
      <c r="V124" s="56"/>
      <c r="W124" s="56"/>
      <c r="X124" s="56"/>
      <c r="Y124" s="56"/>
      <c r="Z124" s="56"/>
      <c r="AA124" s="56"/>
      <c r="AB124" s="56"/>
      <c r="AD124" s="56"/>
      <c r="AE124" s="56"/>
      <c r="AF124" s="56"/>
      <c r="AG124" s="56"/>
      <c r="AH124" s="56"/>
      <c r="AI124" s="56"/>
      <c r="AJ124" s="56"/>
      <c r="AK124" s="56"/>
      <c r="AL124" s="56"/>
      <c r="AN124" s="56"/>
      <c r="AO124" s="56"/>
      <c r="AP124" s="56"/>
      <c r="AQ124" s="56"/>
      <c r="AR124" s="56"/>
      <c r="AS124" s="56"/>
      <c r="AT124" s="56"/>
      <c r="AU124" s="56"/>
      <c r="AV124" s="56"/>
      <c r="AX124" s="56"/>
      <c r="AY124" s="56"/>
      <c r="AZ124" s="56"/>
      <c r="BA124" s="56"/>
      <c r="BB124" s="56"/>
      <c r="BC124" s="56"/>
      <c r="BD124" s="56"/>
      <c r="BE124" s="56"/>
      <c r="BF124" s="56"/>
      <c r="BH124" s="56"/>
      <c r="BI124" s="56"/>
      <c r="BJ124" s="56"/>
      <c r="BK124" s="56"/>
      <c r="BL124" s="56"/>
      <c r="BM124" s="56"/>
      <c r="BN124" s="56"/>
      <c r="BO124" s="56"/>
      <c r="BP124" s="56"/>
      <c r="BR124" s="56"/>
      <c r="BS124" s="56"/>
      <c r="BT124" s="56"/>
      <c r="BU124" s="56"/>
      <c r="BV124" s="56"/>
      <c r="BW124" s="56"/>
      <c r="BX124" s="56"/>
      <c r="BY124" s="56"/>
      <c r="BZ124" s="56"/>
      <c r="CB124" s="56"/>
      <c r="CC124" s="56"/>
      <c r="CD124" s="56"/>
      <c r="CE124" s="56"/>
      <c r="CF124" s="56"/>
      <c r="CG124" s="56"/>
      <c r="CH124" s="56"/>
      <c r="CI124" s="56"/>
      <c r="CJ124" s="56"/>
      <c r="CL124" s="56"/>
      <c r="CM124" s="56"/>
      <c r="CN124" s="56"/>
      <c r="CO124" s="56"/>
      <c r="CP124" s="56"/>
      <c r="CQ124" s="56"/>
      <c r="CR124" s="56"/>
      <c r="CS124" s="56"/>
      <c r="CT124" s="56"/>
      <c r="CV124" s="56"/>
      <c r="CW124" s="56"/>
      <c r="CX124" s="56"/>
      <c r="CY124" s="56"/>
      <c r="CZ124" s="56"/>
      <c r="DA124" s="56"/>
      <c r="DB124" s="56"/>
      <c r="DC124" s="56"/>
      <c r="DD124" s="56"/>
      <c r="DF124" s="56"/>
      <c r="DG124" s="56"/>
      <c r="DH124" s="56"/>
      <c r="DI124" s="56"/>
      <c r="DJ124" s="56"/>
      <c r="DK124" s="56"/>
      <c r="DL124" s="56"/>
      <c r="DM124" s="56"/>
      <c r="DN124" s="56"/>
      <c r="DP124" s="56"/>
      <c r="DQ124" s="56"/>
      <c r="DR124" s="56"/>
      <c r="DS124" s="56"/>
      <c r="DT124" s="56"/>
      <c r="DU124" s="56"/>
      <c r="DV124" s="56"/>
      <c r="DW124" s="56"/>
      <c r="DX124" s="56"/>
      <c r="DZ124" s="56"/>
      <c r="EA124" s="56"/>
      <c r="EB124" s="56"/>
      <c r="EC124" s="56"/>
      <c r="ED124" s="56"/>
      <c r="EE124" s="56"/>
      <c r="EF124" s="56"/>
      <c r="EG124" s="56"/>
      <c r="EH124" s="56"/>
      <c r="EJ124" s="56"/>
      <c r="EK124" s="56"/>
      <c r="EL124" s="56"/>
      <c r="EM124" s="56"/>
      <c r="EN124" s="56"/>
      <c r="EO124" s="56"/>
      <c r="EP124" s="56"/>
      <c r="EQ124" s="56"/>
      <c r="ER124" s="56"/>
      <c r="ET124" s="56"/>
      <c r="EU124" s="56"/>
      <c r="EV124" s="56"/>
      <c r="EW124" s="56"/>
      <c r="EX124" s="56"/>
      <c r="EY124" s="56"/>
      <c r="EZ124" s="56"/>
      <c r="FA124" s="56"/>
      <c r="FB124" s="56"/>
      <c r="FD124" s="56"/>
      <c r="FE124" s="56"/>
      <c r="FF124" s="56"/>
      <c r="FG124" s="56"/>
      <c r="FH124" s="56"/>
      <c r="FI124" s="56"/>
      <c r="FJ124" s="56"/>
      <c r="FK124" s="56"/>
      <c r="FL124" s="56"/>
      <c r="FN124" s="56"/>
      <c r="FO124" s="56"/>
      <c r="FP124" s="56"/>
      <c r="FQ124" s="56"/>
      <c r="FR124" s="56"/>
      <c r="FS124" s="56"/>
      <c r="FT124" s="56"/>
      <c r="FU124" s="56"/>
      <c r="FV124" s="56"/>
      <c r="FX124" s="56"/>
      <c r="FY124" s="56"/>
      <c r="FZ124" s="56"/>
      <c r="GA124" s="56"/>
      <c r="GB124" s="56"/>
      <c r="GC124" s="56"/>
      <c r="GD124" s="56"/>
      <c r="GE124" s="56"/>
      <c r="GF124" s="56"/>
      <c r="GH124" s="56"/>
      <c r="GI124" s="56"/>
      <c r="GJ124" s="56"/>
      <c r="GK124" s="56"/>
      <c r="GL124" s="56"/>
      <c r="GM124" s="56"/>
      <c r="GN124" s="56"/>
      <c r="GO124" s="56"/>
      <c r="GP124" s="56"/>
      <c r="GR124" s="56"/>
      <c r="GS124" s="56"/>
      <c r="GT124" s="56"/>
      <c r="GU124" s="56"/>
      <c r="GV124" s="56"/>
      <c r="GW124" s="56"/>
      <c r="GX124" s="56"/>
      <c r="GY124" s="56"/>
      <c r="GZ124" s="56"/>
      <c r="HB124" s="56"/>
      <c r="HC124" s="56"/>
      <c r="HD124" s="56"/>
      <c r="HE124" s="56"/>
      <c r="HF124" s="56"/>
      <c r="HG124" s="56"/>
      <c r="HH124" s="56"/>
      <c r="HI124" s="56"/>
      <c r="HJ124" s="56"/>
      <c r="HL124" s="56"/>
      <c r="HM124" s="56"/>
      <c r="HN124" s="56"/>
      <c r="HO124" s="56"/>
      <c r="HP124" s="56"/>
      <c r="HQ124" s="56"/>
      <c r="HR124" s="56"/>
      <c r="HS124" s="56"/>
      <c r="HT124" s="56"/>
      <c r="HV124" s="56"/>
      <c r="HW124" s="56"/>
      <c r="HX124" s="56"/>
      <c r="HY124" s="56"/>
      <c r="HZ124" s="56"/>
      <c r="IA124" s="56"/>
      <c r="IB124" s="56"/>
      <c r="IC124" s="56"/>
      <c r="ID124" s="56"/>
      <c r="IF124" s="56"/>
      <c r="IG124" s="56"/>
      <c r="IH124" s="56"/>
      <c r="II124" s="56"/>
      <c r="IJ124" s="56"/>
      <c r="IK124" s="56"/>
      <c r="IL124" s="56"/>
      <c r="IM124" s="56"/>
      <c r="IN124" s="56"/>
      <c r="IP124" s="56"/>
      <c r="IQ124" s="56"/>
      <c r="IR124" s="56"/>
      <c r="IS124" s="56"/>
      <c r="IT124" s="56"/>
      <c r="IU124" s="56"/>
    </row>
    <row r="125" spans="1:255" ht="64.5" thickBot="1" x14ac:dyDescent="0.25">
      <c r="A125" s="46" t="s">
        <v>97</v>
      </c>
      <c r="B125" s="114" t="s">
        <v>16</v>
      </c>
      <c r="C125" s="114" t="s">
        <v>5</v>
      </c>
      <c r="D125" s="114" t="s">
        <v>23</v>
      </c>
      <c r="E125" s="118" t="s">
        <v>18</v>
      </c>
      <c r="F125" s="114" t="s">
        <v>19</v>
      </c>
      <c r="G125" s="114" t="s">
        <v>10</v>
      </c>
      <c r="H125" s="114" t="s">
        <v>13</v>
      </c>
      <c r="I125" s="115" t="s">
        <v>12</v>
      </c>
      <c r="J125" s="56"/>
      <c r="K125" s="56"/>
      <c r="L125" s="56"/>
      <c r="M125" s="56"/>
      <c r="N125" s="56"/>
      <c r="O125" s="56"/>
      <c r="P125" s="56"/>
      <c r="Q125" s="56"/>
      <c r="R125" s="56"/>
      <c r="T125" s="56"/>
      <c r="U125" s="56"/>
      <c r="V125" s="56"/>
      <c r="W125" s="56"/>
      <c r="X125" s="56"/>
      <c r="Y125" s="56"/>
      <c r="Z125" s="56"/>
      <c r="AA125" s="56"/>
      <c r="AB125" s="56"/>
      <c r="AD125" s="56"/>
      <c r="AE125" s="56"/>
      <c r="AF125" s="56"/>
      <c r="AG125" s="56"/>
      <c r="AH125" s="56"/>
      <c r="AI125" s="56"/>
      <c r="AJ125" s="56"/>
      <c r="AK125" s="56"/>
      <c r="AL125" s="56"/>
      <c r="AN125" s="56"/>
      <c r="AO125" s="56"/>
      <c r="AP125" s="56"/>
      <c r="AQ125" s="56"/>
      <c r="AR125" s="56"/>
      <c r="AS125" s="56"/>
      <c r="AT125" s="56"/>
      <c r="AU125" s="56"/>
      <c r="AV125" s="56"/>
      <c r="AX125" s="56"/>
      <c r="AY125" s="56"/>
      <c r="AZ125" s="56"/>
      <c r="BA125" s="56"/>
      <c r="BB125" s="56"/>
      <c r="BC125" s="56"/>
      <c r="BD125" s="56"/>
      <c r="BE125" s="56"/>
      <c r="BF125" s="56"/>
      <c r="BH125" s="56"/>
      <c r="BI125" s="56"/>
      <c r="BJ125" s="56"/>
      <c r="BK125" s="56"/>
      <c r="BL125" s="56"/>
      <c r="BM125" s="56"/>
      <c r="BN125" s="56"/>
      <c r="BO125" s="56"/>
      <c r="BP125" s="56"/>
      <c r="BR125" s="56"/>
      <c r="BS125" s="56"/>
      <c r="BT125" s="56"/>
      <c r="BU125" s="56"/>
      <c r="BV125" s="56"/>
      <c r="BW125" s="56"/>
      <c r="BX125" s="56"/>
      <c r="BY125" s="56"/>
      <c r="BZ125" s="56"/>
      <c r="CB125" s="56"/>
      <c r="CC125" s="56"/>
      <c r="CD125" s="56"/>
      <c r="CE125" s="56"/>
      <c r="CF125" s="56"/>
      <c r="CG125" s="56"/>
      <c r="CH125" s="56"/>
      <c r="CI125" s="56"/>
      <c r="CJ125" s="56"/>
      <c r="CL125" s="56"/>
      <c r="CM125" s="56"/>
      <c r="CN125" s="56"/>
      <c r="CO125" s="56"/>
      <c r="CP125" s="56"/>
      <c r="CQ125" s="56"/>
      <c r="CR125" s="56"/>
      <c r="CS125" s="56"/>
      <c r="CT125" s="56"/>
      <c r="CV125" s="56"/>
      <c r="CW125" s="56"/>
      <c r="CX125" s="56"/>
      <c r="CY125" s="56"/>
      <c r="CZ125" s="56"/>
      <c r="DA125" s="56"/>
      <c r="DB125" s="56"/>
      <c r="DC125" s="56"/>
      <c r="DD125" s="56"/>
      <c r="DF125" s="56"/>
      <c r="DG125" s="56"/>
      <c r="DH125" s="56"/>
      <c r="DI125" s="56"/>
      <c r="DJ125" s="56"/>
      <c r="DK125" s="56"/>
      <c r="DL125" s="56"/>
      <c r="DM125" s="56"/>
      <c r="DN125" s="56"/>
      <c r="DP125" s="56"/>
      <c r="DQ125" s="56"/>
      <c r="DR125" s="56"/>
      <c r="DS125" s="56"/>
      <c r="DT125" s="56"/>
      <c r="DU125" s="56"/>
      <c r="DV125" s="56"/>
      <c r="DW125" s="56"/>
      <c r="DX125" s="56"/>
      <c r="DZ125" s="56"/>
      <c r="EA125" s="56"/>
      <c r="EB125" s="56"/>
      <c r="EC125" s="56"/>
      <c r="ED125" s="56"/>
      <c r="EE125" s="56"/>
      <c r="EF125" s="56"/>
      <c r="EG125" s="56"/>
      <c r="EH125" s="56"/>
      <c r="EJ125" s="56"/>
      <c r="EK125" s="56"/>
      <c r="EL125" s="56"/>
      <c r="EM125" s="56"/>
      <c r="EN125" s="56"/>
      <c r="EO125" s="56"/>
      <c r="EP125" s="56"/>
      <c r="EQ125" s="56"/>
      <c r="ER125" s="56"/>
      <c r="ET125" s="56"/>
      <c r="EU125" s="56"/>
      <c r="EV125" s="56"/>
      <c r="EW125" s="56"/>
      <c r="EX125" s="56"/>
      <c r="EY125" s="56"/>
      <c r="EZ125" s="56"/>
      <c r="FA125" s="56"/>
      <c r="FB125" s="56"/>
      <c r="FD125" s="56"/>
      <c r="FE125" s="56"/>
      <c r="FF125" s="56"/>
      <c r="FG125" s="56"/>
      <c r="FH125" s="56"/>
      <c r="FI125" s="56"/>
      <c r="FJ125" s="56"/>
      <c r="FK125" s="56"/>
      <c r="FL125" s="56"/>
      <c r="FN125" s="56"/>
      <c r="FO125" s="56"/>
      <c r="FP125" s="56"/>
      <c r="FQ125" s="56"/>
      <c r="FR125" s="56"/>
      <c r="FS125" s="56"/>
      <c r="FT125" s="56"/>
      <c r="FU125" s="56"/>
      <c r="FV125" s="56"/>
      <c r="FX125" s="56"/>
      <c r="FY125" s="56"/>
      <c r="FZ125" s="56"/>
      <c r="GA125" s="56"/>
      <c r="GB125" s="56"/>
      <c r="GC125" s="56"/>
      <c r="GD125" s="56"/>
      <c r="GE125" s="56"/>
      <c r="GF125" s="56"/>
      <c r="GH125" s="56"/>
      <c r="GI125" s="56"/>
      <c r="GJ125" s="56"/>
      <c r="GK125" s="56"/>
      <c r="GL125" s="56"/>
      <c r="GM125" s="56"/>
      <c r="GN125" s="56"/>
      <c r="GO125" s="56"/>
      <c r="GP125" s="56"/>
      <c r="GR125" s="56"/>
      <c r="GS125" s="56"/>
      <c r="GT125" s="56"/>
      <c r="GU125" s="56"/>
      <c r="GV125" s="56"/>
      <c r="GW125" s="56"/>
      <c r="GX125" s="56"/>
      <c r="GY125" s="56"/>
      <c r="GZ125" s="56"/>
      <c r="HB125" s="56"/>
      <c r="HC125" s="56"/>
      <c r="HD125" s="56"/>
      <c r="HE125" s="56"/>
      <c r="HF125" s="56"/>
      <c r="HG125" s="56"/>
      <c r="HH125" s="56"/>
      <c r="HI125" s="56"/>
      <c r="HJ125" s="56"/>
      <c r="HL125" s="56"/>
      <c r="HM125" s="56"/>
      <c r="HN125" s="56"/>
      <c r="HO125" s="56"/>
      <c r="HP125" s="56"/>
      <c r="HQ125" s="56"/>
      <c r="HR125" s="56"/>
      <c r="HS125" s="56"/>
      <c r="HT125" s="56"/>
      <c r="HV125" s="56"/>
      <c r="HW125" s="56"/>
      <c r="HX125" s="56"/>
      <c r="HY125" s="56"/>
      <c r="HZ125" s="56"/>
      <c r="IA125" s="56"/>
      <c r="IB125" s="56"/>
      <c r="IC125" s="56"/>
      <c r="ID125" s="56"/>
      <c r="IF125" s="56"/>
      <c r="IG125" s="56"/>
      <c r="IH125" s="56"/>
      <c r="II125" s="56"/>
      <c r="IJ125" s="56"/>
      <c r="IK125" s="56"/>
      <c r="IL125" s="56"/>
      <c r="IM125" s="56"/>
      <c r="IN125" s="56"/>
      <c r="IP125" s="56"/>
      <c r="IQ125" s="56"/>
      <c r="IR125" s="56"/>
      <c r="IS125" s="56"/>
      <c r="IT125" s="56"/>
      <c r="IU125" s="56"/>
    </row>
    <row r="126" spans="1:255" ht="39" thickBot="1" x14ac:dyDescent="0.25">
      <c r="A126" s="117" t="s">
        <v>2277</v>
      </c>
      <c r="B126" s="164"/>
      <c r="C126" s="85" t="s">
        <v>87</v>
      </c>
      <c r="D126" s="238"/>
      <c r="E126" s="239"/>
      <c r="F126" s="238"/>
      <c r="G126" s="239"/>
      <c r="H126" s="239"/>
      <c r="I126" s="49">
        <v>46064</v>
      </c>
    </row>
    <row r="127" spans="1:255" ht="13.5" thickBot="1" x14ac:dyDescent="0.25">
      <c r="A127" s="46"/>
      <c r="B127" s="76">
        <f>SUM(B126:B126)</f>
        <v>0</v>
      </c>
      <c r="C127" s="75"/>
      <c r="D127" s="76"/>
      <c r="E127" s="77"/>
      <c r="F127" s="75"/>
      <c r="G127" s="75"/>
      <c r="H127" s="76" t="s">
        <v>17</v>
      </c>
      <c r="I127" s="76">
        <f>SUM(I126:I126)</f>
        <v>46064</v>
      </c>
    </row>
    <row r="128" spans="1:255" ht="39" thickBot="1" x14ac:dyDescent="0.25">
      <c r="A128" s="134" t="s">
        <v>96</v>
      </c>
      <c r="B128" s="114" t="s">
        <v>16</v>
      </c>
      <c r="C128" s="114" t="s">
        <v>5</v>
      </c>
      <c r="D128" s="114" t="s">
        <v>23</v>
      </c>
      <c r="E128" s="279" t="s">
        <v>18</v>
      </c>
      <c r="F128" s="114" t="s">
        <v>19</v>
      </c>
      <c r="G128" s="114" t="s">
        <v>10</v>
      </c>
      <c r="H128" s="114" t="s">
        <v>13</v>
      </c>
      <c r="I128" s="115" t="s">
        <v>12</v>
      </c>
    </row>
    <row r="129" spans="1:9" ht="13.5" thickBot="1" x14ac:dyDescent="0.25">
      <c r="A129" s="206"/>
      <c r="B129" s="185"/>
      <c r="C129" s="70" t="s">
        <v>87</v>
      </c>
      <c r="D129" s="163"/>
      <c r="E129" s="53"/>
      <c r="F129" s="53"/>
      <c r="G129" s="53"/>
      <c r="H129" s="153"/>
      <c r="I129" s="471">
        <v>65069.55</v>
      </c>
    </row>
    <row r="130" spans="1:9" ht="12.6" customHeight="1" thickBot="1" x14ac:dyDescent="0.25">
      <c r="A130" s="134"/>
      <c r="B130" s="271"/>
      <c r="C130" s="75"/>
      <c r="D130" s="76"/>
      <c r="E130" s="77"/>
      <c r="F130" s="75"/>
      <c r="G130" s="75"/>
      <c r="H130" s="76"/>
      <c r="I130" s="78">
        <f>SUM(I129)</f>
        <v>65069.55</v>
      </c>
    </row>
    <row r="131" spans="1:9" x14ac:dyDescent="0.2">
      <c r="A131" s="9"/>
      <c r="B131" s="9"/>
      <c r="C131" s="9"/>
      <c r="D131" s="9"/>
      <c r="E131" s="9"/>
      <c r="F131" s="20"/>
      <c r="G131" s="20"/>
      <c r="H131" s="20"/>
      <c r="I131" s="20"/>
    </row>
    <row r="132" spans="1:9" ht="12.75" customHeight="1" x14ac:dyDescent="0.2">
      <c r="A132" s="21" t="s">
        <v>21</v>
      </c>
      <c r="B132" s="22"/>
      <c r="C132" s="23"/>
      <c r="D132" s="4" t="s">
        <v>9</v>
      </c>
      <c r="E132" s="4" t="s">
        <v>6</v>
      </c>
      <c r="F132" s="119" t="s">
        <v>7</v>
      </c>
    </row>
    <row r="133" spans="1:9" ht="12.75" customHeight="1" x14ac:dyDescent="0.2">
      <c r="A133" s="642" t="s">
        <v>15</v>
      </c>
      <c r="B133" s="643"/>
      <c r="C133" s="25"/>
      <c r="D133" s="26">
        <f>B19</f>
        <v>91371.89</v>
      </c>
      <c r="E133" s="26">
        <f>I19</f>
        <v>681.78</v>
      </c>
      <c r="F133" s="120">
        <f>D133+E133</f>
        <v>92053.67</v>
      </c>
    </row>
    <row r="134" spans="1:9" ht="12.75" customHeight="1" x14ac:dyDescent="0.2">
      <c r="A134" s="642" t="s">
        <v>1067</v>
      </c>
      <c r="B134" s="643"/>
      <c r="C134" s="25"/>
      <c r="D134" s="26">
        <f>B50</f>
        <v>165909.98050000003</v>
      </c>
      <c r="E134" s="26">
        <f>I50</f>
        <v>6801.18</v>
      </c>
      <c r="F134" s="120">
        <f>D134+E134</f>
        <v>172711.16050000003</v>
      </c>
    </row>
    <row r="135" spans="1:9" ht="12.75" customHeight="1" x14ac:dyDescent="0.2">
      <c r="A135" s="642" t="s">
        <v>14</v>
      </c>
      <c r="B135" s="643"/>
      <c r="C135" s="25"/>
      <c r="D135" s="26">
        <f>B69</f>
        <v>65596.002299999993</v>
      </c>
      <c r="E135" s="26">
        <f>I69</f>
        <v>678.78</v>
      </c>
      <c r="F135" s="120">
        <f>D135+E135</f>
        <v>66274.782299999992</v>
      </c>
    </row>
    <row r="136" spans="1:9" ht="12.75" customHeight="1" x14ac:dyDescent="0.2">
      <c r="A136" s="642" t="s">
        <v>146</v>
      </c>
      <c r="B136" s="643"/>
      <c r="C136" s="25"/>
      <c r="D136" s="26">
        <f>B84</f>
        <v>92783.582999999999</v>
      </c>
      <c r="E136" s="26">
        <f>I84</f>
        <v>1498.64</v>
      </c>
      <c r="F136" s="120">
        <f>D136+E136</f>
        <v>94282.222999999998</v>
      </c>
      <c r="G136" s="56"/>
    </row>
    <row r="137" spans="1:9" ht="12.75" customHeight="1" x14ac:dyDescent="0.2">
      <c r="A137" s="642" t="s">
        <v>26</v>
      </c>
      <c r="B137" s="643"/>
      <c r="C137" s="25"/>
      <c r="D137" s="26">
        <f>B124</f>
        <v>40085.87000000001</v>
      </c>
      <c r="E137" s="26">
        <f>I124</f>
        <v>2049.6</v>
      </c>
      <c r="F137" s="120">
        <f>D137+E137</f>
        <v>42135.470000000008</v>
      </c>
      <c r="G137" s="56"/>
    </row>
    <row r="138" spans="1:9" ht="12.75" customHeight="1" x14ac:dyDescent="0.2">
      <c r="A138" s="646" t="s">
        <v>69</v>
      </c>
      <c r="B138" s="647"/>
      <c r="C138" s="245"/>
      <c r="D138" s="246"/>
      <c r="E138" s="246"/>
      <c r="F138" s="242">
        <f>F139+F142+F143+F144+F145+F140+F141</f>
        <v>167076.46</v>
      </c>
      <c r="G138" s="56"/>
    </row>
    <row r="139" spans="1:9" ht="12.75" customHeight="1" x14ac:dyDescent="0.2">
      <c r="A139" s="644" t="s">
        <v>82</v>
      </c>
      <c r="B139" s="645"/>
      <c r="C139" s="25"/>
      <c r="D139" s="26"/>
      <c r="E139" s="26"/>
      <c r="F139" s="120">
        <f>I98</f>
        <v>17947.939999999999</v>
      </c>
      <c r="G139" s="56"/>
    </row>
    <row r="140" spans="1:9" ht="58.9" customHeight="1" x14ac:dyDescent="0.2">
      <c r="A140" s="650" t="s">
        <v>2275</v>
      </c>
      <c r="B140" s="651"/>
      <c r="C140" s="25"/>
      <c r="D140" s="26"/>
      <c r="E140" s="26"/>
      <c r="F140" s="120">
        <f>I101</f>
        <v>500.75</v>
      </c>
      <c r="G140" s="56"/>
    </row>
    <row r="141" spans="1:9" ht="57" customHeight="1" x14ac:dyDescent="0.2">
      <c r="A141" s="650" t="s">
        <v>2276</v>
      </c>
      <c r="B141" s="651"/>
      <c r="C141" s="25"/>
      <c r="D141" s="26"/>
      <c r="E141" s="26"/>
      <c r="F141" s="120">
        <f>I104</f>
        <v>2922.7799999999997</v>
      </c>
      <c r="G141" s="56"/>
    </row>
    <row r="142" spans="1:9" ht="12.75" customHeight="1" x14ac:dyDescent="0.2">
      <c r="A142" s="642" t="s">
        <v>2270</v>
      </c>
      <c r="B142" s="643"/>
      <c r="C142" s="25"/>
      <c r="D142" s="26"/>
      <c r="E142" s="26"/>
      <c r="F142" s="120">
        <f>I105</f>
        <v>122157.18</v>
      </c>
      <c r="G142" s="56"/>
    </row>
    <row r="143" spans="1:9" ht="12.75" customHeight="1" x14ac:dyDescent="0.2">
      <c r="A143" s="644" t="s">
        <v>84</v>
      </c>
      <c r="B143" s="645"/>
      <c r="C143" s="25"/>
      <c r="D143" s="26"/>
      <c r="E143" s="26"/>
      <c r="F143" s="120">
        <f>I106</f>
        <v>9117.66</v>
      </c>
      <c r="G143" s="56"/>
    </row>
    <row r="144" spans="1:9" ht="12.75" customHeight="1" x14ac:dyDescent="0.2">
      <c r="A144" s="644" t="s">
        <v>86</v>
      </c>
      <c r="B144" s="645"/>
      <c r="C144" s="25"/>
      <c r="D144" s="26"/>
      <c r="E144" s="26"/>
      <c r="F144" s="120">
        <f>I107</f>
        <v>8323.85</v>
      </c>
      <c r="G144" s="56"/>
    </row>
    <row r="145" spans="1:7" ht="12.75" customHeight="1" x14ac:dyDescent="0.2">
      <c r="A145" s="644" t="s">
        <v>88</v>
      </c>
      <c r="B145" s="645"/>
      <c r="C145" s="25"/>
      <c r="D145" s="26"/>
      <c r="E145" s="26"/>
      <c r="F145" s="120">
        <f>I108</f>
        <v>6106.3</v>
      </c>
      <c r="G145" s="56"/>
    </row>
    <row r="146" spans="1:7" ht="12.75" customHeight="1" x14ac:dyDescent="0.2">
      <c r="A146" s="650" t="s">
        <v>2</v>
      </c>
      <c r="B146" s="651"/>
      <c r="C146" s="25"/>
      <c r="D146" s="26">
        <f>B127</f>
        <v>0</v>
      </c>
      <c r="E146" s="26"/>
      <c r="F146" s="120">
        <f>D146+E146+I127</f>
        <v>46064</v>
      </c>
      <c r="G146" s="56"/>
    </row>
    <row r="147" spans="1:7" ht="12.75" customHeight="1" x14ac:dyDescent="0.2">
      <c r="A147" s="650" t="s">
        <v>96</v>
      </c>
      <c r="B147" s="651"/>
      <c r="C147" s="25"/>
      <c r="D147" s="26"/>
      <c r="E147" s="26"/>
      <c r="F147" s="120">
        <f>I130</f>
        <v>65069.55</v>
      </c>
      <c r="G147" s="56"/>
    </row>
    <row r="148" spans="1:7" ht="12.75" customHeight="1" x14ac:dyDescent="0.2">
      <c r="A148" s="648" t="s">
        <v>22</v>
      </c>
      <c r="B148" s="649"/>
      <c r="C148" s="27"/>
      <c r="D148" s="28">
        <f>SUM(D133:D146)</f>
        <v>455747.32579999999</v>
      </c>
      <c r="E148" s="28">
        <f>SUM(E133:E137)</f>
        <v>11709.98</v>
      </c>
      <c r="F148" s="121">
        <f>F133+F134+F135+F136+F137+F138+F146+F147</f>
        <v>745667.3158000001</v>
      </c>
    </row>
  </sheetData>
  <autoFilter ref="A5:I124"/>
  <mergeCells count="47">
    <mergeCell ref="D47:D48"/>
    <mergeCell ref="B47:B48"/>
    <mergeCell ref="C35:C40"/>
    <mergeCell ref="A43:A45"/>
    <mergeCell ref="C43:C45"/>
    <mergeCell ref="A47:A48"/>
    <mergeCell ref="D43:D45"/>
    <mergeCell ref="D36:D40"/>
    <mergeCell ref="A133:B133"/>
    <mergeCell ref="A86:A98"/>
    <mergeCell ref="A134:B134"/>
    <mergeCell ref="A136:B136"/>
    <mergeCell ref="A137:B137"/>
    <mergeCell ref="A99:A101"/>
    <mergeCell ref="A102:A104"/>
    <mergeCell ref="C24:C28"/>
    <mergeCell ref="A65:A68"/>
    <mergeCell ref="B24:B28"/>
    <mergeCell ref="B21:B22"/>
    <mergeCell ref="A31:A34"/>
    <mergeCell ref="C31:C34"/>
    <mergeCell ref="C47:C48"/>
    <mergeCell ref="D25:D28"/>
    <mergeCell ref="A141:B141"/>
    <mergeCell ref="B43:B45"/>
    <mergeCell ref="D31:D34"/>
    <mergeCell ref="B35:B40"/>
    <mergeCell ref="B31:B34"/>
    <mergeCell ref="A25:A28"/>
    <mergeCell ref="A36:A40"/>
    <mergeCell ref="A140:B140"/>
    <mergeCell ref="A139:B139"/>
    <mergeCell ref="G1:H1"/>
    <mergeCell ref="A1:B1"/>
    <mergeCell ref="G2:H2"/>
    <mergeCell ref="D21:D22"/>
    <mergeCell ref="C21:C22"/>
    <mergeCell ref="A21:A22"/>
    <mergeCell ref="A148:B148"/>
    <mergeCell ref="A135:B135"/>
    <mergeCell ref="A143:B143"/>
    <mergeCell ref="A144:B144"/>
    <mergeCell ref="A142:B142"/>
    <mergeCell ref="A147:B147"/>
    <mergeCell ref="A146:B146"/>
    <mergeCell ref="A145:B145"/>
    <mergeCell ref="A138:B138"/>
  </mergeCells>
  <phoneticPr fontId="0" type="noConversion"/>
  <pageMargins left="0.15748031496062992" right="0.15748031496062992" top="0.19685039370078741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69"/>
  <dimension ref="A1:IU141"/>
  <sheetViews>
    <sheetView topLeftCell="A131" zoomScaleNormal="100" workbookViewId="0">
      <selection activeCell="E86" sqref="E86"/>
    </sheetView>
  </sheetViews>
  <sheetFormatPr defaultRowHeight="12.75" customHeight="1" x14ac:dyDescent="0.2"/>
  <cols>
    <col min="1" max="1" width="26.85546875" customWidth="1"/>
    <col min="2" max="2" width="12" customWidth="1"/>
    <col min="3" max="3" width="13.28515625" customWidth="1"/>
    <col min="4" max="4" width="15.5703125" customWidth="1"/>
    <col min="5" max="5" width="27.5703125" customWidth="1"/>
    <col min="6" max="6" width="11.42578125" customWidth="1"/>
    <col min="7" max="7" width="7.28515625" customWidth="1"/>
    <col min="8" max="9" width="11.42578125" customWidth="1"/>
  </cols>
  <sheetData>
    <row r="1" spans="1:9" ht="12.75" customHeight="1" x14ac:dyDescent="0.2">
      <c r="A1" s="708" t="s">
        <v>85</v>
      </c>
      <c r="B1" s="70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354.3</v>
      </c>
      <c r="E2" s="5">
        <v>20742.05</v>
      </c>
      <c r="F2" s="6">
        <v>27110.71</v>
      </c>
      <c r="G2" s="640">
        <f>E2-F2</f>
        <v>-6368.66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50</v>
      </c>
      <c r="E3" s="1">
        <v>16</v>
      </c>
      <c r="F3" s="1"/>
      <c r="G3" s="1"/>
      <c r="H3" s="1" t="s">
        <v>25</v>
      </c>
      <c r="I3" s="8">
        <f>F2-F141</f>
        <v>-11177.480000000003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51.7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x14ac:dyDescent="0.2">
      <c r="A6" s="220"/>
      <c r="B6" s="33">
        <v>1164.82</v>
      </c>
      <c r="C6" s="33" t="s">
        <v>66</v>
      </c>
      <c r="D6" s="34"/>
      <c r="E6" s="35"/>
      <c r="F6" s="35"/>
      <c r="G6" s="35"/>
      <c r="H6" s="336"/>
      <c r="I6" s="43"/>
    </row>
    <row r="7" spans="1:9" ht="12.75" customHeight="1" x14ac:dyDescent="0.2">
      <c r="A7" s="219"/>
      <c r="B7" s="71">
        <v>1266.03</v>
      </c>
      <c r="C7" s="71" t="s">
        <v>67</v>
      </c>
      <c r="D7" s="72"/>
      <c r="E7" s="73"/>
      <c r="F7" s="73"/>
      <c r="G7" s="73"/>
      <c r="H7" s="338"/>
      <c r="I7" s="43"/>
    </row>
    <row r="8" spans="1:9" ht="12.75" customHeight="1" x14ac:dyDescent="0.2">
      <c r="A8" s="358"/>
      <c r="B8" s="71">
        <v>1764.61</v>
      </c>
      <c r="C8" s="71" t="s">
        <v>70</v>
      </c>
      <c r="D8" s="265"/>
      <c r="E8" s="15"/>
      <c r="F8" s="15"/>
      <c r="G8" s="15"/>
      <c r="H8" s="16"/>
      <c r="I8" s="43"/>
    </row>
    <row r="9" spans="1:9" ht="12.75" customHeight="1" x14ac:dyDescent="0.2">
      <c r="A9" s="358"/>
      <c r="B9" s="71">
        <v>1502.25</v>
      </c>
      <c r="C9" s="71" t="s">
        <v>72</v>
      </c>
      <c r="D9" s="265"/>
      <c r="E9" s="15"/>
      <c r="F9" s="15"/>
      <c r="G9" s="15"/>
      <c r="H9" s="16"/>
      <c r="I9" s="43"/>
    </row>
    <row r="10" spans="1:9" ht="12.75" customHeight="1" x14ac:dyDescent="0.2">
      <c r="A10" s="358"/>
      <c r="B10" s="71">
        <v>1366.92</v>
      </c>
      <c r="C10" s="71" t="s">
        <v>73</v>
      </c>
      <c r="D10" s="265"/>
      <c r="E10" s="15"/>
      <c r="F10" s="15"/>
      <c r="G10" s="15"/>
      <c r="H10" s="16"/>
      <c r="I10" s="43"/>
    </row>
    <row r="11" spans="1:9" ht="12.75" customHeight="1" x14ac:dyDescent="0.2">
      <c r="A11" s="221"/>
      <c r="B11" s="71">
        <v>1625.84</v>
      </c>
      <c r="C11" s="71" t="s">
        <v>74</v>
      </c>
      <c r="D11" s="14"/>
      <c r="E11" s="15"/>
      <c r="F11" s="15"/>
      <c r="G11" s="15"/>
      <c r="H11" s="16"/>
      <c r="I11" s="43"/>
    </row>
    <row r="12" spans="1:9" ht="12.75" customHeight="1" x14ac:dyDescent="0.2">
      <c r="A12" s="221"/>
      <c r="B12" s="71">
        <v>0</v>
      </c>
      <c r="C12" s="71" t="s">
        <v>75</v>
      </c>
      <c r="D12" s="14"/>
      <c r="E12" s="15"/>
      <c r="F12" s="15"/>
      <c r="G12" s="15"/>
      <c r="H12" s="16"/>
      <c r="I12" s="43"/>
    </row>
    <row r="13" spans="1:9" ht="12.75" customHeight="1" x14ac:dyDescent="0.2">
      <c r="A13" s="221"/>
      <c r="B13" s="71">
        <v>0</v>
      </c>
      <c r="C13" s="71" t="s">
        <v>76</v>
      </c>
      <c r="D13" s="14"/>
      <c r="E13" s="15"/>
      <c r="F13" s="15"/>
      <c r="G13" s="15"/>
      <c r="H13" s="16"/>
      <c r="I13" s="43"/>
    </row>
    <row r="14" spans="1:9" ht="12.75" customHeight="1" x14ac:dyDescent="0.2">
      <c r="A14" s="221"/>
      <c r="B14" s="71">
        <v>0</v>
      </c>
      <c r="C14" s="71" t="s">
        <v>77</v>
      </c>
      <c r="D14" s="14"/>
      <c r="E14" s="15"/>
      <c r="F14" s="15"/>
      <c r="G14" s="15"/>
      <c r="H14" s="16"/>
      <c r="I14" s="43"/>
    </row>
    <row r="15" spans="1:9" ht="12.75" customHeight="1" x14ac:dyDescent="0.2">
      <c r="A15" s="358"/>
      <c r="B15" s="71">
        <v>0</v>
      </c>
      <c r="C15" s="71" t="s">
        <v>78</v>
      </c>
      <c r="D15" s="268"/>
      <c r="E15" s="15"/>
      <c r="F15" s="15"/>
      <c r="G15" s="15"/>
      <c r="H15" s="16"/>
      <c r="I15" s="43"/>
    </row>
    <row r="16" spans="1:9" ht="12.75" customHeight="1" x14ac:dyDescent="0.2">
      <c r="A16" s="358"/>
      <c r="B16" s="71">
        <v>0</v>
      </c>
      <c r="C16" s="71" t="s">
        <v>79</v>
      </c>
      <c r="D16" s="268"/>
      <c r="E16" s="15"/>
      <c r="F16" s="15"/>
      <c r="G16" s="15"/>
      <c r="H16" s="16"/>
      <c r="I16" s="43"/>
    </row>
    <row r="17" spans="1:9" ht="12.75" customHeight="1" thickBot="1" x14ac:dyDescent="0.25">
      <c r="A17" s="358"/>
      <c r="B17" s="71">
        <v>0</v>
      </c>
      <c r="C17" s="13" t="s">
        <v>80</v>
      </c>
      <c r="D17" s="268"/>
      <c r="E17" s="15"/>
      <c r="F17" s="15"/>
      <c r="G17" s="15"/>
      <c r="H17" s="16"/>
      <c r="I17" s="43"/>
    </row>
    <row r="18" spans="1:9" ht="12.75" customHeight="1" thickBot="1" x14ac:dyDescent="0.25">
      <c r="A18" s="440"/>
      <c r="B18" s="85"/>
      <c r="C18" s="85" t="s">
        <v>87</v>
      </c>
      <c r="D18" s="441"/>
      <c r="E18" s="47"/>
      <c r="F18" s="47"/>
      <c r="G18" s="47"/>
      <c r="H18" s="48"/>
      <c r="I18" s="49"/>
    </row>
    <row r="19" spans="1:9" ht="12.75" customHeight="1" thickBot="1" x14ac:dyDescent="0.25">
      <c r="A19" s="384"/>
      <c r="B19" s="374">
        <f>SUM(B6:B17)</f>
        <v>8690.4699999999993</v>
      </c>
      <c r="C19" s="198"/>
      <c r="D19" s="197"/>
      <c r="E19" s="199"/>
      <c r="F19" s="198"/>
      <c r="G19" s="198"/>
      <c r="H19" s="197" t="s">
        <v>17</v>
      </c>
      <c r="I19" s="424">
        <f>SUM(I6:I17)</f>
        <v>0</v>
      </c>
    </row>
    <row r="20" spans="1:9" ht="77.25" thickBot="1" x14ac:dyDescent="0.25">
      <c r="A20" s="134" t="s">
        <v>1066</v>
      </c>
      <c r="B20" s="46" t="s">
        <v>16</v>
      </c>
      <c r="C20" s="114" t="s">
        <v>5</v>
      </c>
      <c r="D20" s="114" t="s">
        <v>23</v>
      </c>
      <c r="E20" s="118" t="s">
        <v>18</v>
      </c>
      <c r="F20" s="114" t="s">
        <v>19</v>
      </c>
      <c r="G20" s="114" t="s">
        <v>10</v>
      </c>
      <c r="H20" s="114" t="s">
        <v>13</v>
      </c>
      <c r="I20" s="115" t="s">
        <v>12</v>
      </c>
    </row>
    <row r="21" spans="1:9" s="45" customFormat="1" ht="12.75" customHeight="1" x14ac:dyDescent="0.2">
      <c r="A21" s="180"/>
      <c r="B21" s="70">
        <v>1293.04</v>
      </c>
      <c r="C21" s="70" t="s">
        <v>66</v>
      </c>
      <c r="D21" s="389"/>
      <c r="E21" s="53"/>
      <c r="F21" s="53"/>
      <c r="G21" s="53"/>
      <c r="H21" s="153"/>
      <c r="I21" s="39"/>
    </row>
    <row r="22" spans="1:9" s="45" customFormat="1" ht="12.75" customHeight="1" x14ac:dyDescent="0.2">
      <c r="A22" s="263"/>
      <c r="B22" s="13">
        <v>1257.71</v>
      </c>
      <c r="C22" s="13" t="s">
        <v>67</v>
      </c>
      <c r="D22" s="268"/>
      <c r="E22" s="15"/>
      <c r="F22" s="15"/>
      <c r="G22" s="15"/>
      <c r="H22" s="16"/>
      <c r="I22" s="157"/>
    </row>
    <row r="23" spans="1:9" s="45" customFormat="1" ht="12.75" customHeight="1" x14ac:dyDescent="0.2">
      <c r="A23" s="263"/>
      <c r="B23" s="13">
        <v>981.94</v>
      </c>
      <c r="C23" s="13" t="s">
        <v>70</v>
      </c>
      <c r="D23" s="268"/>
      <c r="E23" s="15"/>
      <c r="F23" s="15"/>
      <c r="G23" s="15"/>
      <c r="H23" s="16"/>
      <c r="I23" s="43"/>
    </row>
    <row r="24" spans="1:9" s="45" customFormat="1" ht="12.75" customHeight="1" x14ac:dyDescent="0.2">
      <c r="A24" s="263"/>
      <c r="B24" s="13">
        <v>1655.75</v>
      </c>
      <c r="C24" s="13" t="s">
        <v>72</v>
      </c>
      <c r="D24" s="268"/>
      <c r="E24" s="15"/>
      <c r="F24" s="15"/>
      <c r="G24" s="15"/>
      <c r="H24" s="16"/>
      <c r="I24" s="43"/>
    </row>
    <row r="25" spans="1:9" s="45" customFormat="1" ht="12.75" customHeight="1" x14ac:dyDescent="0.2">
      <c r="A25" s="263"/>
      <c r="B25" s="13">
        <v>1627.15</v>
      </c>
      <c r="C25" s="13" t="s">
        <v>73</v>
      </c>
      <c r="D25" s="268"/>
      <c r="E25" s="15"/>
      <c r="F25" s="15"/>
      <c r="G25" s="15"/>
      <c r="H25" s="16"/>
      <c r="I25" s="43"/>
    </row>
    <row r="26" spans="1:9" s="45" customFormat="1" ht="12.75" customHeight="1" x14ac:dyDescent="0.2">
      <c r="A26" s="263"/>
      <c r="B26" s="13">
        <v>1406.71</v>
      </c>
      <c r="C26" s="13" t="s">
        <v>74</v>
      </c>
      <c r="D26" s="268"/>
      <c r="E26" s="15"/>
      <c r="F26" s="15"/>
      <c r="G26" s="15"/>
      <c r="H26" s="16"/>
      <c r="I26" s="43"/>
    </row>
    <row r="27" spans="1:9" s="45" customFormat="1" x14ac:dyDescent="0.2">
      <c r="A27" s="263"/>
      <c r="B27" s="13">
        <v>764.37</v>
      </c>
      <c r="C27" s="13" t="s">
        <v>75</v>
      </c>
      <c r="D27" s="268"/>
      <c r="E27" s="15"/>
      <c r="F27" s="15"/>
      <c r="G27" s="15"/>
      <c r="H27" s="16"/>
      <c r="I27" s="43"/>
    </row>
    <row r="28" spans="1:9" s="45" customFormat="1" x14ac:dyDescent="0.2">
      <c r="A28" s="263"/>
      <c r="B28" s="13">
        <v>863.58</v>
      </c>
      <c r="C28" s="13" t="s">
        <v>76</v>
      </c>
      <c r="D28" s="268"/>
      <c r="E28" s="15"/>
      <c r="F28" s="15"/>
      <c r="G28" s="15"/>
      <c r="H28" s="16"/>
      <c r="I28" s="43"/>
    </row>
    <row r="29" spans="1:9" s="45" customFormat="1" ht="12.75" customHeight="1" thickBot="1" x14ac:dyDescent="0.25">
      <c r="A29" s="308"/>
      <c r="B29" s="71">
        <v>892.74</v>
      </c>
      <c r="C29" s="71" t="s">
        <v>77</v>
      </c>
      <c r="D29" s="318"/>
      <c r="E29" s="73"/>
      <c r="F29" s="73"/>
      <c r="G29" s="73"/>
      <c r="H29" s="74"/>
      <c r="I29" s="201"/>
    </row>
    <row r="30" spans="1:9" ht="12.75" customHeight="1" x14ac:dyDescent="0.2">
      <c r="A30" s="622" t="s">
        <v>107</v>
      </c>
      <c r="B30" s="625">
        <v>1112.92</v>
      </c>
      <c r="C30" s="625" t="s">
        <v>78</v>
      </c>
      <c r="D30" s="658"/>
      <c r="E30" s="37" t="s">
        <v>138</v>
      </c>
      <c r="F30" s="37" t="s">
        <v>99</v>
      </c>
      <c r="G30" s="37">
        <v>2</v>
      </c>
      <c r="H30" s="38">
        <v>512</v>
      </c>
      <c r="I30" s="39">
        <f>H30*G30</f>
        <v>1024</v>
      </c>
    </row>
    <row r="31" spans="1:9" ht="12.75" customHeight="1" x14ac:dyDescent="0.2">
      <c r="A31" s="623"/>
      <c r="B31" s="632"/>
      <c r="C31" s="632"/>
      <c r="D31" s="660"/>
      <c r="E31" s="15" t="s">
        <v>565</v>
      </c>
      <c r="F31" s="15" t="s">
        <v>101</v>
      </c>
      <c r="G31" s="15">
        <v>6</v>
      </c>
      <c r="H31" s="16">
        <v>75.900000000000006</v>
      </c>
      <c r="I31" s="43">
        <f t="shared" ref="I31:I50" si="0">H31*G31</f>
        <v>455.40000000000003</v>
      </c>
    </row>
    <row r="32" spans="1:9" ht="12.75" customHeight="1" x14ac:dyDescent="0.2">
      <c r="A32" s="623"/>
      <c r="B32" s="632"/>
      <c r="C32" s="632"/>
      <c r="D32" s="660"/>
      <c r="E32" s="15" t="s">
        <v>131</v>
      </c>
      <c r="F32" s="15" t="s">
        <v>101</v>
      </c>
      <c r="G32" s="15">
        <v>16</v>
      </c>
      <c r="H32" s="16">
        <v>45.81</v>
      </c>
      <c r="I32" s="43">
        <f t="shared" si="0"/>
        <v>732.96</v>
      </c>
    </row>
    <row r="33" spans="1:9" ht="12.75" customHeight="1" x14ac:dyDescent="0.2">
      <c r="A33" s="623"/>
      <c r="B33" s="632"/>
      <c r="C33" s="632"/>
      <c r="D33" s="660"/>
      <c r="E33" s="15" t="s">
        <v>139</v>
      </c>
      <c r="F33" s="15" t="s">
        <v>99</v>
      </c>
      <c r="G33" s="15">
        <v>1</v>
      </c>
      <c r="H33" s="16">
        <v>105.64</v>
      </c>
      <c r="I33" s="43">
        <f t="shared" si="0"/>
        <v>105.64</v>
      </c>
    </row>
    <row r="34" spans="1:9" ht="12.75" customHeight="1" x14ac:dyDescent="0.2">
      <c r="A34" s="623"/>
      <c r="B34" s="632"/>
      <c r="C34" s="632"/>
      <c r="D34" s="660"/>
      <c r="E34" s="15" t="s">
        <v>1193</v>
      </c>
      <c r="F34" s="15" t="s">
        <v>99</v>
      </c>
      <c r="G34" s="15">
        <v>1</v>
      </c>
      <c r="H34" s="16">
        <v>365</v>
      </c>
      <c r="I34" s="43">
        <f t="shared" si="0"/>
        <v>365</v>
      </c>
    </row>
    <row r="35" spans="1:9" ht="12.75" customHeight="1" x14ac:dyDescent="0.2">
      <c r="A35" s="623"/>
      <c r="B35" s="632"/>
      <c r="C35" s="632"/>
      <c r="D35" s="660"/>
      <c r="E35" s="15" t="s">
        <v>1701</v>
      </c>
      <c r="F35" s="15" t="s">
        <v>99</v>
      </c>
      <c r="G35" s="15">
        <v>1</v>
      </c>
      <c r="H35" s="16">
        <v>16.149999999999999</v>
      </c>
      <c r="I35" s="43">
        <f t="shared" si="0"/>
        <v>16.149999999999999</v>
      </c>
    </row>
    <row r="36" spans="1:9" ht="12.75" customHeight="1" x14ac:dyDescent="0.2">
      <c r="A36" s="623"/>
      <c r="B36" s="632"/>
      <c r="C36" s="632"/>
      <c r="D36" s="660"/>
      <c r="E36" s="15" t="s">
        <v>129</v>
      </c>
      <c r="F36" s="15" t="s">
        <v>99</v>
      </c>
      <c r="G36" s="15">
        <v>2</v>
      </c>
      <c r="H36" s="16">
        <v>7.7</v>
      </c>
      <c r="I36" s="43">
        <f t="shared" si="0"/>
        <v>15.4</v>
      </c>
    </row>
    <row r="37" spans="1:9" ht="12.75" customHeight="1" x14ac:dyDescent="0.2">
      <c r="A37" s="623"/>
      <c r="B37" s="632"/>
      <c r="C37" s="632"/>
      <c r="D37" s="660"/>
      <c r="E37" s="15" t="s">
        <v>644</v>
      </c>
      <c r="F37" s="15" t="s">
        <v>99</v>
      </c>
      <c r="G37" s="15">
        <v>1</v>
      </c>
      <c r="H37" s="16">
        <v>191.27</v>
      </c>
      <c r="I37" s="43">
        <f t="shared" si="0"/>
        <v>191.27</v>
      </c>
    </row>
    <row r="38" spans="1:9" ht="12.75" customHeight="1" x14ac:dyDescent="0.2">
      <c r="A38" s="623"/>
      <c r="B38" s="632"/>
      <c r="C38" s="632"/>
      <c r="D38" s="660"/>
      <c r="E38" s="15" t="s">
        <v>571</v>
      </c>
      <c r="F38" s="15" t="s">
        <v>99</v>
      </c>
      <c r="G38" s="15">
        <v>2</v>
      </c>
      <c r="H38" s="16">
        <v>5.4</v>
      </c>
      <c r="I38" s="43">
        <f t="shared" si="0"/>
        <v>10.8</v>
      </c>
    </row>
    <row r="39" spans="1:9" ht="12.75" customHeight="1" x14ac:dyDescent="0.2">
      <c r="A39" s="623"/>
      <c r="B39" s="632"/>
      <c r="C39" s="632"/>
      <c r="D39" s="660"/>
      <c r="E39" s="15" t="s">
        <v>481</v>
      </c>
      <c r="F39" s="15" t="s">
        <v>99</v>
      </c>
      <c r="G39" s="15">
        <v>4</v>
      </c>
      <c r="H39" s="16">
        <v>3.85</v>
      </c>
      <c r="I39" s="43">
        <f t="shared" si="0"/>
        <v>15.4</v>
      </c>
    </row>
    <row r="40" spans="1:9" ht="12.75" customHeight="1" x14ac:dyDescent="0.2">
      <c r="A40" s="623"/>
      <c r="B40" s="632"/>
      <c r="C40" s="632"/>
      <c r="D40" s="660"/>
      <c r="E40" s="15" t="s">
        <v>1140</v>
      </c>
      <c r="F40" s="15" t="s">
        <v>99</v>
      </c>
      <c r="G40" s="15">
        <v>1</v>
      </c>
      <c r="H40" s="16">
        <v>9.15</v>
      </c>
      <c r="I40" s="43">
        <f t="shared" si="0"/>
        <v>9.15</v>
      </c>
    </row>
    <row r="41" spans="1:9" ht="12.75" customHeight="1" x14ac:dyDescent="0.2">
      <c r="A41" s="623"/>
      <c r="B41" s="632"/>
      <c r="C41" s="632"/>
      <c r="D41" s="660"/>
      <c r="E41" s="15" t="s">
        <v>132</v>
      </c>
      <c r="F41" s="15" t="s">
        <v>99</v>
      </c>
      <c r="G41" s="15">
        <v>3</v>
      </c>
      <c r="H41" s="16">
        <v>5.26</v>
      </c>
      <c r="I41" s="43">
        <f t="shared" si="0"/>
        <v>15.78</v>
      </c>
    </row>
    <row r="42" spans="1:9" ht="12.75" customHeight="1" x14ac:dyDescent="0.2">
      <c r="A42" s="623"/>
      <c r="B42" s="632"/>
      <c r="C42" s="632"/>
      <c r="D42" s="660"/>
      <c r="E42" s="15" t="s">
        <v>916</v>
      </c>
      <c r="F42" s="15" t="s">
        <v>99</v>
      </c>
      <c r="G42" s="15">
        <v>1</v>
      </c>
      <c r="H42" s="16">
        <v>8.3000000000000007</v>
      </c>
      <c r="I42" s="43">
        <f t="shared" si="0"/>
        <v>8.3000000000000007</v>
      </c>
    </row>
    <row r="43" spans="1:9" ht="12.75" customHeight="1" x14ac:dyDescent="0.2">
      <c r="A43" s="623"/>
      <c r="B43" s="632"/>
      <c r="C43" s="632"/>
      <c r="D43" s="660"/>
      <c r="E43" s="15" t="s">
        <v>1144</v>
      </c>
      <c r="F43" s="15" t="s">
        <v>99</v>
      </c>
      <c r="G43" s="15">
        <v>2</v>
      </c>
      <c r="H43" s="16">
        <v>5.84</v>
      </c>
      <c r="I43" s="43">
        <f t="shared" si="0"/>
        <v>11.68</v>
      </c>
    </row>
    <row r="44" spans="1:9" ht="12.75" customHeight="1" x14ac:dyDescent="0.2">
      <c r="A44" s="623"/>
      <c r="B44" s="632"/>
      <c r="C44" s="632"/>
      <c r="D44" s="660"/>
      <c r="E44" s="15" t="s">
        <v>913</v>
      </c>
      <c r="F44" s="15" t="s">
        <v>99</v>
      </c>
      <c r="G44" s="15">
        <v>2</v>
      </c>
      <c r="H44" s="16">
        <v>83.98</v>
      </c>
      <c r="I44" s="43">
        <f t="shared" si="0"/>
        <v>167.96</v>
      </c>
    </row>
    <row r="45" spans="1:9" ht="12.75" customHeight="1" x14ac:dyDescent="0.2">
      <c r="A45" s="623"/>
      <c r="B45" s="632"/>
      <c r="C45" s="632"/>
      <c r="D45" s="660"/>
      <c r="E45" s="15" t="s">
        <v>896</v>
      </c>
      <c r="F45" s="15" t="s">
        <v>99</v>
      </c>
      <c r="G45" s="15">
        <v>1</v>
      </c>
      <c r="H45" s="16">
        <v>10.62</v>
      </c>
      <c r="I45" s="43">
        <f t="shared" si="0"/>
        <v>10.62</v>
      </c>
    </row>
    <row r="46" spans="1:9" ht="12.75" customHeight="1" x14ac:dyDescent="0.2">
      <c r="A46" s="623"/>
      <c r="B46" s="632"/>
      <c r="C46" s="632"/>
      <c r="D46" s="660"/>
      <c r="E46" s="15" t="s">
        <v>115</v>
      </c>
      <c r="F46" s="15" t="s">
        <v>99</v>
      </c>
      <c r="G46" s="15">
        <v>1</v>
      </c>
      <c r="H46" s="16">
        <v>45</v>
      </c>
      <c r="I46" s="43">
        <f t="shared" si="0"/>
        <v>45</v>
      </c>
    </row>
    <row r="47" spans="1:9" ht="12.75" customHeight="1" thickBot="1" x14ac:dyDescent="0.25">
      <c r="A47" s="624"/>
      <c r="B47" s="626"/>
      <c r="C47" s="626"/>
      <c r="D47" s="659"/>
      <c r="E47" s="40" t="s">
        <v>1193</v>
      </c>
      <c r="F47" s="40" t="s">
        <v>99</v>
      </c>
      <c r="G47" s="40">
        <v>1</v>
      </c>
      <c r="H47" s="41">
        <v>365</v>
      </c>
      <c r="I47" s="42">
        <f t="shared" si="0"/>
        <v>365</v>
      </c>
    </row>
    <row r="48" spans="1:9" ht="12.75" customHeight="1" thickBot="1" x14ac:dyDescent="0.25">
      <c r="A48" s="313"/>
      <c r="B48" s="70">
        <v>1028.32</v>
      </c>
      <c r="C48" s="70" t="s">
        <v>79</v>
      </c>
      <c r="D48" s="389"/>
      <c r="E48" s="53"/>
      <c r="F48" s="53"/>
      <c r="G48" s="53"/>
      <c r="H48" s="153"/>
      <c r="I48" s="165">
        <f t="shared" si="0"/>
        <v>0</v>
      </c>
    </row>
    <row r="49" spans="1:9" ht="12.75" customHeight="1" x14ac:dyDescent="0.2">
      <c r="A49" s="622" t="s">
        <v>107</v>
      </c>
      <c r="B49" s="625">
        <v>1097.27</v>
      </c>
      <c r="C49" s="625" t="s">
        <v>80</v>
      </c>
      <c r="D49" s="627" t="s">
        <v>534</v>
      </c>
      <c r="E49" s="37" t="s">
        <v>136</v>
      </c>
      <c r="F49" s="37" t="s">
        <v>101</v>
      </c>
      <c r="G49" s="37">
        <v>1</v>
      </c>
      <c r="H49" s="38">
        <v>66.39</v>
      </c>
      <c r="I49" s="39">
        <f t="shared" si="0"/>
        <v>66.39</v>
      </c>
    </row>
    <row r="50" spans="1:9" ht="12.75" customHeight="1" thickBot="1" x14ac:dyDescent="0.25">
      <c r="A50" s="624"/>
      <c r="B50" s="626"/>
      <c r="C50" s="626"/>
      <c r="D50" s="629"/>
      <c r="E50" s="40" t="s">
        <v>865</v>
      </c>
      <c r="F50" s="40" t="s">
        <v>99</v>
      </c>
      <c r="G50" s="40">
        <v>1</v>
      </c>
      <c r="H50" s="41">
        <v>152.99</v>
      </c>
      <c r="I50" s="42">
        <f t="shared" si="0"/>
        <v>152.99</v>
      </c>
    </row>
    <row r="51" spans="1:9" ht="12.75" customHeight="1" thickBot="1" x14ac:dyDescent="0.25">
      <c r="A51" s="440"/>
      <c r="B51" s="85"/>
      <c r="C51" s="85" t="s">
        <v>87</v>
      </c>
      <c r="D51" s="441"/>
      <c r="E51" s="47"/>
      <c r="F51" s="47"/>
      <c r="G51" s="47"/>
      <c r="H51" s="48"/>
      <c r="I51" s="49">
        <v>80.680000000000007</v>
      </c>
    </row>
    <row r="52" spans="1:9" ht="12.75" customHeight="1" thickBot="1" x14ac:dyDescent="0.25">
      <c r="A52" s="384"/>
      <c r="B52" s="373">
        <f>SUM(B21:B50)</f>
        <v>13981.5</v>
      </c>
      <c r="C52" s="224"/>
      <c r="D52" s="223"/>
      <c r="E52" s="225"/>
      <c r="F52" s="224"/>
      <c r="G52" s="224"/>
      <c r="H52" s="226" t="s">
        <v>17</v>
      </c>
      <c r="I52" s="422">
        <f>SUM(I21:I51)</f>
        <v>3865.57</v>
      </c>
    </row>
    <row r="53" spans="1:9" ht="64.5" thickBot="1" x14ac:dyDescent="0.25">
      <c r="A53" s="134" t="s">
        <v>144</v>
      </c>
      <c r="B53" s="114" t="s">
        <v>16</v>
      </c>
      <c r="C53" s="114" t="s">
        <v>5</v>
      </c>
      <c r="D53" s="114" t="s">
        <v>23</v>
      </c>
      <c r="E53" s="118" t="s">
        <v>18</v>
      </c>
      <c r="F53" s="114" t="s">
        <v>19</v>
      </c>
      <c r="G53" s="114" t="s">
        <v>10</v>
      </c>
      <c r="H53" s="114" t="s">
        <v>13</v>
      </c>
      <c r="I53" s="115" t="s">
        <v>12</v>
      </c>
    </row>
    <row r="54" spans="1:9" ht="12.75" customHeight="1" thickBot="1" x14ac:dyDescent="0.25">
      <c r="A54" s="227"/>
      <c r="B54" s="104">
        <v>134.85</v>
      </c>
      <c r="C54" s="58" t="s">
        <v>66</v>
      </c>
      <c r="D54" s="64"/>
      <c r="E54" s="59"/>
      <c r="F54" s="59"/>
      <c r="G54" s="59"/>
      <c r="H54" s="60"/>
      <c r="I54" s="61"/>
    </row>
    <row r="55" spans="1:9" ht="12.75" customHeight="1" thickBot="1" x14ac:dyDescent="0.25">
      <c r="A55" s="227"/>
      <c r="B55" s="122">
        <v>129.88</v>
      </c>
      <c r="C55" s="123" t="s">
        <v>67</v>
      </c>
      <c r="D55" s="124"/>
      <c r="E55" s="125"/>
      <c r="F55" s="125"/>
      <c r="G55" s="125"/>
      <c r="H55" s="126"/>
      <c r="I55" s="127"/>
    </row>
    <row r="56" spans="1:9" ht="12.75" customHeight="1" thickBot="1" x14ac:dyDescent="0.25">
      <c r="A56" s="227"/>
      <c r="B56" s="106">
        <v>132.04</v>
      </c>
      <c r="C56" s="85" t="s">
        <v>70</v>
      </c>
      <c r="D56" s="86"/>
      <c r="E56" s="47"/>
      <c r="F56" s="47"/>
      <c r="G56" s="47"/>
      <c r="H56" s="48"/>
      <c r="I56" s="49"/>
    </row>
    <row r="57" spans="1:9" ht="12.75" customHeight="1" thickBot="1" x14ac:dyDescent="0.25">
      <c r="A57" s="227"/>
      <c r="B57" s="106">
        <v>75.319999999999993</v>
      </c>
      <c r="C57" s="85" t="s">
        <v>72</v>
      </c>
      <c r="D57" s="86"/>
      <c r="E57" s="47"/>
      <c r="F57" s="47"/>
      <c r="G57" s="47"/>
      <c r="H57" s="48"/>
      <c r="I57" s="49"/>
    </row>
    <row r="58" spans="1:9" ht="12.75" customHeight="1" thickBot="1" x14ac:dyDescent="0.25">
      <c r="A58" s="227"/>
      <c r="B58" s="106">
        <v>140.77000000000001</v>
      </c>
      <c r="C58" s="85" t="s">
        <v>73</v>
      </c>
      <c r="D58" s="86"/>
      <c r="E58" s="47"/>
      <c r="F58" s="47"/>
      <c r="G58" s="47"/>
      <c r="H58" s="48"/>
      <c r="I58" s="49"/>
    </row>
    <row r="59" spans="1:9" ht="12.75" customHeight="1" thickBot="1" x14ac:dyDescent="0.25">
      <c r="A59" s="227"/>
      <c r="B59" s="106">
        <v>133.77000000000001</v>
      </c>
      <c r="C59" s="85" t="s">
        <v>74</v>
      </c>
      <c r="D59" s="86"/>
      <c r="E59" s="47"/>
      <c r="F59" s="47"/>
      <c r="G59" s="47"/>
      <c r="H59" s="48"/>
      <c r="I59" s="49"/>
    </row>
    <row r="60" spans="1:9" ht="12.75" customHeight="1" thickBot="1" x14ac:dyDescent="0.25">
      <c r="A60" s="221"/>
      <c r="B60" s="106">
        <v>13.45</v>
      </c>
      <c r="C60" s="85" t="s">
        <v>75</v>
      </c>
      <c r="D60" s="86"/>
      <c r="E60" s="47"/>
      <c r="F60" s="47"/>
      <c r="G60" s="47"/>
      <c r="H60" s="48"/>
      <c r="I60" s="49"/>
    </row>
    <row r="61" spans="1:9" ht="12.75" customHeight="1" thickBot="1" x14ac:dyDescent="0.25">
      <c r="A61" s="221"/>
      <c r="B61" s="106">
        <v>13.52</v>
      </c>
      <c r="C61" s="85" t="s">
        <v>76</v>
      </c>
      <c r="D61" s="86"/>
      <c r="E61" s="47"/>
      <c r="F61" s="47"/>
      <c r="G61" s="47"/>
      <c r="H61" s="48"/>
      <c r="I61" s="49"/>
    </row>
    <row r="62" spans="1:9" ht="12.75" customHeight="1" thickBot="1" x14ac:dyDescent="0.25">
      <c r="A62" s="221"/>
      <c r="B62" s="106">
        <v>13.54</v>
      </c>
      <c r="C62" s="85" t="s">
        <v>77</v>
      </c>
      <c r="D62" s="86"/>
      <c r="E62" s="47"/>
      <c r="F62" s="47"/>
      <c r="G62" s="47"/>
      <c r="H62" s="48"/>
      <c r="I62" s="49"/>
    </row>
    <row r="63" spans="1:9" ht="12.75" customHeight="1" thickBot="1" x14ac:dyDescent="0.25">
      <c r="A63" s="221"/>
      <c r="B63" s="106">
        <v>13.76</v>
      </c>
      <c r="C63" s="85" t="s">
        <v>78</v>
      </c>
      <c r="D63" s="86"/>
      <c r="E63" s="47"/>
      <c r="F63" s="47"/>
      <c r="G63" s="47"/>
      <c r="H63" s="48"/>
      <c r="I63" s="49"/>
    </row>
    <row r="64" spans="1:9" ht="12.75" customHeight="1" thickBot="1" x14ac:dyDescent="0.25">
      <c r="A64" s="221"/>
      <c r="B64" s="106">
        <v>13.47</v>
      </c>
      <c r="C64" s="85" t="s">
        <v>79</v>
      </c>
      <c r="D64" s="86"/>
      <c r="E64" s="47"/>
      <c r="F64" s="47"/>
      <c r="G64" s="47"/>
      <c r="H64" s="48"/>
      <c r="I64" s="49"/>
    </row>
    <row r="65" spans="1:9" ht="12.75" customHeight="1" thickBot="1" x14ac:dyDescent="0.25">
      <c r="A65" s="227"/>
      <c r="B65" s="106">
        <v>13.85</v>
      </c>
      <c r="C65" s="85" t="s">
        <v>80</v>
      </c>
      <c r="D65" s="86"/>
      <c r="E65" s="47"/>
      <c r="F65" s="47"/>
      <c r="G65" s="47"/>
      <c r="H65" s="48"/>
      <c r="I65" s="49"/>
    </row>
    <row r="66" spans="1:9" ht="12.75" customHeight="1" thickBot="1" x14ac:dyDescent="0.25">
      <c r="A66" s="228"/>
      <c r="B66" s="466">
        <f>SUM(B54:B65)</f>
        <v>828.22</v>
      </c>
      <c r="C66" s="467" t="s">
        <v>87</v>
      </c>
      <c r="D66" s="179"/>
      <c r="E66" s="83"/>
      <c r="F66" s="83"/>
      <c r="G66" s="83"/>
      <c r="H66" s="84"/>
      <c r="I66" s="49"/>
    </row>
    <row r="67" spans="1:9" ht="12.75" customHeight="1" thickBot="1" x14ac:dyDescent="0.25">
      <c r="A67" s="655" t="s">
        <v>106</v>
      </c>
      <c r="B67" s="182"/>
      <c r="C67" s="167" t="s">
        <v>73</v>
      </c>
      <c r="D67" s="179"/>
      <c r="E67" s="83"/>
      <c r="F67" s="83"/>
      <c r="G67" s="83"/>
      <c r="H67" s="84"/>
      <c r="I67" s="49"/>
    </row>
    <row r="68" spans="1:9" ht="12.75" customHeight="1" thickBot="1" x14ac:dyDescent="0.25">
      <c r="A68" s="656"/>
      <c r="B68" s="182">
        <v>139.33000000000001</v>
      </c>
      <c r="C68" s="167" t="s">
        <v>74</v>
      </c>
      <c r="D68" s="179"/>
      <c r="E68" s="83"/>
      <c r="F68" s="83"/>
      <c r="G68" s="83"/>
      <c r="H68" s="84"/>
      <c r="I68" s="49"/>
    </row>
    <row r="69" spans="1:9" ht="12.75" customHeight="1" thickBot="1" x14ac:dyDescent="0.25">
      <c r="A69" s="656"/>
      <c r="B69" s="182">
        <v>0</v>
      </c>
      <c r="C69" s="167" t="s">
        <v>75</v>
      </c>
      <c r="D69" s="179"/>
      <c r="E69" s="83"/>
      <c r="F69" s="83"/>
      <c r="G69" s="83"/>
      <c r="H69" s="84"/>
      <c r="I69" s="49"/>
    </row>
    <row r="70" spans="1:9" ht="12.75" customHeight="1" thickBot="1" x14ac:dyDescent="0.25">
      <c r="A70" s="656"/>
      <c r="B70" s="164"/>
      <c r="C70" s="167" t="s">
        <v>76</v>
      </c>
      <c r="D70" s="86"/>
      <c r="E70" s="47"/>
      <c r="F70" s="47"/>
      <c r="G70" s="47"/>
      <c r="H70" s="48"/>
      <c r="I70" s="49"/>
    </row>
    <row r="71" spans="1:9" ht="12.75" customHeight="1" thickBot="1" x14ac:dyDescent="0.25">
      <c r="A71" s="526"/>
      <c r="B71" s="459">
        <f>SUM(B67:B70)</f>
        <v>139.33000000000001</v>
      </c>
      <c r="C71" s="259" t="s">
        <v>87</v>
      </c>
      <c r="D71" s="163"/>
      <c r="E71" s="53"/>
      <c r="F71" s="53"/>
      <c r="G71" s="53"/>
      <c r="H71" s="153"/>
      <c r="I71" s="49"/>
    </row>
    <row r="72" spans="1:9" ht="12.75" customHeight="1" thickBot="1" x14ac:dyDescent="0.25">
      <c r="A72" s="180"/>
      <c r="B72" s="108">
        <f>B66+B71</f>
        <v>967.55000000000007</v>
      </c>
      <c r="C72" s="109"/>
      <c r="D72" s="108"/>
      <c r="E72" s="110"/>
      <c r="F72" s="109"/>
      <c r="G72" s="109"/>
      <c r="H72" s="108" t="s">
        <v>17</v>
      </c>
      <c r="I72" s="232">
        <f>SUM(I54:I71)</f>
        <v>0</v>
      </c>
    </row>
    <row r="73" spans="1:9" ht="64.5" thickBot="1" x14ac:dyDescent="0.25">
      <c r="A73" s="134" t="s">
        <v>145</v>
      </c>
      <c r="B73" s="117" t="s">
        <v>16</v>
      </c>
      <c r="C73" s="131" t="s">
        <v>5</v>
      </c>
      <c r="D73" s="117" t="s">
        <v>23</v>
      </c>
      <c r="E73" s="132" t="s">
        <v>18</v>
      </c>
      <c r="F73" s="117" t="s">
        <v>19</v>
      </c>
      <c r="G73" s="131" t="s">
        <v>10</v>
      </c>
      <c r="H73" s="117" t="s">
        <v>13</v>
      </c>
      <c r="I73" s="117" t="s">
        <v>12</v>
      </c>
    </row>
    <row r="74" spans="1:9" ht="12.75" customHeight="1" thickBot="1" x14ac:dyDescent="0.25">
      <c r="A74" s="227"/>
      <c r="B74" s="106"/>
      <c r="C74" s="55" t="s">
        <v>66</v>
      </c>
      <c r="D74" s="86"/>
      <c r="E74" s="47"/>
      <c r="F74" s="47"/>
      <c r="G74" s="47"/>
      <c r="H74" s="48"/>
      <c r="I74" s="49"/>
    </row>
    <row r="75" spans="1:9" ht="12.75" customHeight="1" thickBot="1" x14ac:dyDescent="0.25">
      <c r="A75" s="227"/>
      <c r="B75" s="106"/>
      <c r="C75" s="55" t="s">
        <v>67</v>
      </c>
      <c r="D75" s="86"/>
      <c r="E75" s="47"/>
      <c r="F75" s="47"/>
      <c r="G75" s="47"/>
      <c r="H75" s="48"/>
      <c r="I75" s="49"/>
    </row>
    <row r="76" spans="1:9" ht="12.75" customHeight="1" thickBot="1" x14ac:dyDescent="0.25">
      <c r="A76" s="227"/>
      <c r="B76" s="106"/>
      <c r="C76" s="85" t="s">
        <v>70</v>
      </c>
      <c r="D76" s="86"/>
      <c r="E76" s="47"/>
      <c r="F76" s="47"/>
      <c r="G76" s="47"/>
      <c r="H76" s="48"/>
      <c r="I76" s="49"/>
    </row>
    <row r="77" spans="1:9" ht="12.75" customHeight="1" thickBot="1" x14ac:dyDescent="0.25">
      <c r="A77" s="227"/>
      <c r="B77" s="106"/>
      <c r="C77" s="85" t="s">
        <v>72</v>
      </c>
      <c r="D77" s="86"/>
      <c r="E77" s="47"/>
      <c r="F77" s="47"/>
      <c r="G77" s="47"/>
      <c r="H77" s="48"/>
      <c r="I77" s="49"/>
    </row>
    <row r="78" spans="1:9" ht="12.75" customHeight="1" thickBot="1" x14ac:dyDescent="0.25">
      <c r="A78" s="227"/>
      <c r="B78" s="106"/>
      <c r="C78" s="85" t="s">
        <v>73</v>
      </c>
      <c r="D78" s="86"/>
      <c r="E78" s="47"/>
      <c r="F78" s="47"/>
      <c r="G78" s="47"/>
      <c r="H78" s="48"/>
      <c r="I78" s="49"/>
    </row>
    <row r="79" spans="1:9" ht="12.75" customHeight="1" thickBot="1" x14ac:dyDescent="0.25">
      <c r="A79" s="227"/>
      <c r="B79" s="106"/>
      <c r="C79" s="85" t="s">
        <v>74</v>
      </c>
      <c r="D79" s="86"/>
      <c r="E79" s="47"/>
      <c r="F79" s="47"/>
      <c r="G79" s="47"/>
      <c r="H79" s="48"/>
      <c r="I79" s="49"/>
    </row>
    <row r="80" spans="1:9" ht="12.75" customHeight="1" thickBot="1" x14ac:dyDescent="0.25">
      <c r="A80" s="227"/>
      <c r="B80" s="106"/>
      <c r="C80" s="85" t="s">
        <v>75</v>
      </c>
      <c r="D80" s="86"/>
      <c r="E80" s="47"/>
      <c r="F80" s="47"/>
      <c r="G80" s="47"/>
      <c r="H80" s="48"/>
      <c r="I80" s="49"/>
    </row>
    <row r="81" spans="1:9" ht="12.75" customHeight="1" thickBot="1" x14ac:dyDescent="0.25">
      <c r="A81" s="227"/>
      <c r="B81" s="106"/>
      <c r="C81" s="85" t="s">
        <v>76</v>
      </c>
      <c r="D81" s="86"/>
      <c r="E81" s="47"/>
      <c r="F81" s="47"/>
      <c r="G81" s="47"/>
      <c r="H81" s="48"/>
      <c r="I81" s="49"/>
    </row>
    <row r="82" spans="1:9" ht="12.75" customHeight="1" thickBot="1" x14ac:dyDescent="0.25">
      <c r="A82" s="227"/>
      <c r="B82" s="106"/>
      <c r="C82" s="85" t="s">
        <v>77</v>
      </c>
      <c r="D82" s="86"/>
      <c r="E82" s="47"/>
      <c r="F82" s="47"/>
      <c r="G82" s="47"/>
      <c r="H82" s="48"/>
      <c r="I82" s="49"/>
    </row>
    <row r="83" spans="1:9" ht="12.75" customHeight="1" thickBot="1" x14ac:dyDescent="0.25">
      <c r="A83" s="227"/>
      <c r="B83" s="106"/>
      <c r="C83" s="85" t="s">
        <v>78</v>
      </c>
      <c r="D83" s="86"/>
      <c r="E83" s="47"/>
      <c r="F83" s="47"/>
      <c r="G83" s="47"/>
      <c r="H83" s="48"/>
      <c r="I83" s="49"/>
    </row>
    <row r="84" spans="1:9" ht="12.75" customHeight="1" thickBot="1" x14ac:dyDescent="0.25">
      <c r="A84" s="227"/>
      <c r="B84" s="106"/>
      <c r="C84" s="85" t="s">
        <v>79</v>
      </c>
      <c r="D84" s="86"/>
      <c r="E84" s="47"/>
      <c r="F84" s="47"/>
      <c r="G84" s="47"/>
      <c r="H84" s="48"/>
      <c r="I84" s="49"/>
    </row>
    <row r="85" spans="1:9" ht="12.75" customHeight="1" thickBot="1" x14ac:dyDescent="0.25">
      <c r="A85" s="227"/>
      <c r="B85" s="106"/>
      <c r="C85" s="85" t="s">
        <v>80</v>
      </c>
      <c r="D85" s="86"/>
      <c r="E85" s="47"/>
      <c r="F85" s="47"/>
      <c r="G85" s="47"/>
      <c r="H85" s="48"/>
      <c r="I85" s="49"/>
    </row>
    <row r="86" spans="1:9" ht="12.75" customHeight="1" thickBot="1" x14ac:dyDescent="0.25">
      <c r="A86" s="227"/>
      <c r="B86" s="106"/>
      <c r="C86" s="167" t="s">
        <v>87</v>
      </c>
      <c r="D86" s="86"/>
      <c r="E86" s="47"/>
      <c r="F86" s="47"/>
      <c r="G86" s="47"/>
      <c r="H86" s="48"/>
      <c r="I86" s="49"/>
    </row>
    <row r="87" spans="1:9" ht="13.5" thickBot="1" x14ac:dyDescent="0.25">
      <c r="A87" s="180"/>
      <c r="B87" s="197">
        <f>SUM(B85)</f>
        <v>0</v>
      </c>
      <c r="C87" s="198"/>
      <c r="D87" s="197"/>
      <c r="E87" s="199"/>
      <c r="F87" s="198"/>
      <c r="G87" s="198"/>
      <c r="H87" s="197" t="s">
        <v>17</v>
      </c>
      <c r="I87" s="230">
        <f>SUM(I85)</f>
        <v>0</v>
      </c>
    </row>
    <row r="88" spans="1:9" ht="26.25" thickBot="1" x14ac:dyDescent="0.25">
      <c r="A88" s="46" t="s">
        <v>8</v>
      </c>
      <c r="B88" s="114" t="s">
        <v>16</v>
      </c>
      <c r="C88" s="114" t="s">
        <v>5</v>
      </c>
      <c r="D88" s="114" t="s">
        <v>23</v>
      </c>
      <c r="E88" s="118" t="s">
        <v>18</v>
      </c>
      <c r="F88" s="114" t="s">
        <v>19</v>
      </c>
      <c r="G88" s="114" t="s">
        <v>10</v>
      </c>
      <c r="H88" s="114" t="s">
        <v>13</v>
      </c>
      <c r="I88" s="115" t="s">
        <v>12</v>
      </c>
    </row>
    <row r="89" spans="1:9" ht="12.75" customHeight="1" x14ac:dyDescent="0.2">
      <c r="A89" s="623" t="s">
        <v>82</v>
      </c>
      <c r="B89" s="33"/>
      <c r="C89" s="33" t="s">
        <v>66</v>
      </c>
      <c r="D89" s="34"/>
      <c r="E89" s="35"/>
      <c r="F89" s="35" t="s">
        <v>83</v>
      </c>
      <c r="G89" s="35">
        <v>89</v>
      </c>
      <c r="H89" s="16">
        <v>4.8099999999999996</v>
      </c>
      <c r="I89" s="157">
        <f>G89*H89</f>
        <v>428.09</v>
      </c>
    </row>
    <row r="90" spans="1:9" x14ac:dyDescent="0.2">
      <c r="A90" s="623"/>
      <c r="B90" s="13"/>
      <c r="C90" s="13" t="s">
        <v>67</v>
      </c>
      <c r="D90" s="14"/>
      <c r="E90" s="15"/>
      <c r="F90" s="15" t="s">
        <v>83</v>
      </c>
      <c r="G90" s="15">
        <v>81</v>
      </c>
      <c r="H90" s="16">
        <v>4.8099999999999996</v>
      </c>
      <c r="I90" s="43">
        <f t="shared" ref="I90:I97" si="1">G90*H90</f>
        <v>389.60999999999996</v>
      </c>
    </row>
    <row r="91" spans="1:9" ht="12.75" customHeight="1" x14ac:dyDescent="0.2">
      <c r="A91" s="623"/>
      <c r="B91" s="13"/>
      <c r="C91" s="13" t="s">
        <v>70</v>
      </c>
      <c r="D91" s="14"/>
      <c r="E91" s="15"/>
      <c r="F91" s="15" t="s">
        <v>83</v>
      </c>
      <c r="G91" s="15">
        <v>89</v>
      </c>
      <c r="H91" s="16">
        <v>4.8099999999999996</v>
      </c>
      <c r="I91" s="43">
        <f t="shared" si="1"/>
        <v>428.09</v>
      </c>
    </row>
    <row r="92" spans="1:9" x14ac:dyDescent="0.2">
      <c r="A92" s="623"/>
      <c r="B92" s="13"/>
      <c r="C92" s="13" t="s">
        <v>72</v>
      </c>
      <c r="D92" s="14"/>
      <c r="E92" s="15"/>
      <c r="F92" s="15" t="s">
        <v>83</v>
      </c>
      <c r="G92" s="15">
        <v>86</v>
      </c>
      <c r="H92" s="16">
        <v>4.8099999999999996</v>
      </c>
      <c r="I92" s="43">
        <f t="shared" si="1"/>
        <v>413.65999999999997</v>
      </c>
    </row>
    <row r="93" spans="1:9" ht="12.75" customHeight="1" x14ac:dyDescent="0.2">
      <c r="A93" s="623"/>
      <c r="B93" s="13"/>
      <c r="C93" s="13" t="s">
        <v>73</v>
      </c>
      <c r="D93" s="14"/>
      <c r="E93" s="15"/>
      <c r="F93" s="15" t="s">
        <v>83</v>
      </c>
      <c r="G93" s="15">
        <v>27</v>
      </c>
      <c r="H93" s="16">
        <v>4.8099999999999996</v>
      </c>
      <c r="I93" s="43">
        <f t="shared" si="1"/>
        <v>129.86999999999998</v>
      </c>
    </row>
    <row r="94" spans="1:9" ht="12.75" customHeight="1" x14ac:dyDescent="0.2">
      <c r="A94" s="623"/>
      <c r="B94" s="13"/>
      <c r="C94" s="13" t="s">
        <v>74</v>
      </c>
      <c r="D94" s="14"/>
      <c r="E94" s="15"/>
      <c r="F94" s="15" t="s">
        <v>83</v>
      </c>
      <c r="G94" s="15">
        <v>27</v>
      </c>
      <c r="H94" s="16">
        <v>4.8099999999999996</v>
      </c>
      <c r="I94" s="43">
        <f t="shared" si="1"/>
        <v>129.86999999999998</v>
      </c>
    </row>
    <row r="95" spans="1:9" ht="12.75" customHeight="1" x14ac:dyDescent="0.2">
      <c r="A95" s="623"/>
      <c r="B95" s="13"/>
      <c r="C95" s="13" t="s">
        <v>75</v>
      </c>
      <c r="D95" s="14"/>
      <c r="E95" s="15"/>
      <c r="F95" s="15" t="s">
        <v>83</v>
      </c>
      <c r="G95" s="15">
        <v>27</v>
      </c>
      <c r="H95" s="16">
        <v>5.04</v>
      </c>
      <c r="I95" s="43">
        <f t="shared" si="1"/>
        <v>136.08000000000001</v>
      </c>
    </row>
    <row r="96" spans="1:9" ht="12.75" customHeight="1" x14ac:dyDescent="0.2">
      <c r="A96" s="623"/>
      <c r="B96" s="13"/>
      <c r="C96" s="13" t="s">
        <v>76</v>
      </c>
      <c r="D96" s="14"/>
      <c r="E96" s="15"/>
      <c r="F96" s="15" t="s">
        <v>83</v>
      </c>
      <c r="G96" s="15">
        <v>27</v>
      </c>
      <c r="H96" s="16">
        <v>5.04</v>
      </c>
      <c r="I96" s="43">
        <f t="shared" si="1"/>
        <v>136.08000000000001</v>
      </c>
    </row>
    <row r="97" spans="1:255" ht="12.75" customHeight="1" x14ac:dyDescent="0.2">
      <c r="A97" s="623"/>
      <c r="B97" s="13"/>
      <c r="C97" s="13" t="s">
        <v>77</v>
      </c>
      <c r="D97" s="14"/>
      <c r="E97" s="15"/>
      <c r="F97" s="15" t="s">
        <v>83</v>
      </c>
      <c r="G97" s="15">
        <v>27</v>
      </c>
      <c r="H97" s="16">
        <v>5.04</v>
      </c>
      <c r="I97" s="43">
        <f t="shared" si="1"/>
        <v>136.08000000000001</v>
      </c>
    </row>
    <row r="98" spans="1:255" ht="12.75" customHeight="1" x14ac:dyDescent="0.2">
      <c r="A98" s="623"/>
      <c r="B98" s="13"/>
      <c r="C98" s="13" t="s">
        <v>78</v>
      </c>
      <c r="D98" s="14"/>
      <c r="E98" s="15"/>
      <c r="F98" s="15" t="s">
        <v>83</v>
      </c>
      <c r="G98" s="15">
        <v>27</v>
      </c>
      <c r="H98" s="16">
        <v>5.04</v>
      </c>
      <c r="I98" s="43">
        <f>G98*H98</f>
        <v>136.08000000000001</v>
      </c>
    </row>
    <row r="99" spans="1:255" ht="12.75" customHeight="1" x14ac:dyDescent="0.2">
      <c r="A99" s="623"/>
      <c r="B99" s="13"/>
      <c r="C99" s="13" t="s">
        <v>79</v>
      </c>
      <c r="D99" s="14"/>
      <c r="E99" s="15"/>
      <c r="F99" s="15" t="s">
        <v>83</v>
      </c>
      <c r="G99" s="15">
        <v>27</v>
      </c>
      <c r="H99" s="16">
        <v>5.04</v>
      </c>
      <c r="I99" s="43">
        <f>G99*H99</f>
        <v>136.08000000000001</v>
      </c>
    </row>
    <row r="100" spans="1:255" ht="12.75" customHeight="1" x14ac:dyDescent="0.2">
      <c r="A100" s="623"/>
      <c r="B100" s="13"/>
      <c r="C100" s="13" t="s">
        <v>80</v>
      </c>
      <c r="D100" s="14"/>
      <c r="E100" s="15"/>
      <c r="F100" s="15" t="s">
        <v>83</v>
      </c>
      <c r="G100" s="15">
        <v>27</v>
      </c>
      <c r="H100" s="16">
        <v>5.04</v>
      </c>
      <c r="I100" s="43">
        <f>G100*H100</f>
        <v>136.08000000000001</v>
      </c>
    </row>
    <row r="101" spans="1:255" ht="12.75" customHeight="1" x14ac:dyDescent="0.2">
      <c r="A101" s="704"/>
      <c r="B101" s="13"/>
      <c r="C101" s="244" t="s">
        <v>87</v>
      </c>
      <c r="D101" s="14"/>
      <c r="E101" s="15"/>
      <c r="F101" s="15" t="s">
        <v>83</v>
      </c>
      <c r="G101" s="15">
        <f>SUM(G89:G100)</f>
        <v>561</v>
      </c>
      <c r="H101" s="16"/>
      <c r="I101" s="243">
        <f>SUM(I89:I100)</f>
        <v>2735.6699999999992</v>
      </c>
    </row>
    <row r="102" spans="1:255" ht="25.5" x14ac:dyDescent="0.2">
      <c r="A102" s="221" t="s">
        <v>2270</v>
      </c>
      <c r="B102" s="13"/>
      <c r="C102" s="244" t="s">
        <v>87</v>
      </c>
      <c r="D102" s="14"/>
      <c r="E102" s="15"/>
      <c r="F102" s="15"/>
      <c r="G102" s="15"/>
      <c r="H102" s="16"/>
      <c r="I102" s="243">
        <v>3699.37</v>
      </c>
    </row>
    <row r="103" spans="1:255" ht="12.75" customHeight="1" x14ac:dyDescent="0.2">
      <c r="A103" s="221" t="s">
        <v>86</v>
      </c>
      <c r="B103" s="13"/>
      <c r="C103" s="244" t="s">
        <v>87</v>
      </c>
      <c r="D103" s="14"/>
      <c r="E103" s="15"/>
      <c r="F103" s="15"/>
      <c r="G103" s="15"/>
      <c r="H103" s="16"/>
      <c r="I103" s="243">
        <v>0</v>
      </c>
    </row>
    <row r="104" spans="1:255" ht="12.75" customHeight="1" x14ac:dyDescent="0.2">
      <c r="A104" s="219" t="s">
        <v>90</v>
      </c>
      <c r="B104" s="13"/>
      <c r="C104" s="244" t="s">
        <v>87</v>
      </c>
      <c r="D104" s="14"/>
      <c r="E104" s="15"/>
      <c r="F104" s="15"/>
      <c r="G104" s="15"/>
      <c r="H104" s="16"/>
      <c r="I104" s="243">
        <v>462.62</v>
      </c>
    </row>
    <row r="105" spans="1:255" ht="12.75" customHeight="1" thickBot="1" x14ac:dyDescent="0.25">
      <c r="A105" s="219"/>
      <c r="B105" s="109"/>
      <c r="C105" s="109"/>
      <c r="D105" s="108"/>
      <c r="E105" s="110"/>
      <c r="F105" s="109"/>
      <c r="G105" s="109"/>
      <c r="H105" s="108" t="s">
        <v>17</v>
      </c>
      <c r="I105" s="232">
        <f>SUM(I101:I104)</f>
        <v>6897.6599999999989</v>
      </c>
    </row>
    <row r="106" spans="1:255" s="45" customFormat="1" ht="83.25" customHeight="1" thickBot="1" x14ac:dyDescent="0.25">
      <c r="A106" s="117" t="s">
        <v>95</v>
      </c>
      <c r="B106" s="114" t="s">
        <v>16</v>
      </c>
      <c r="C106" s="114" t="s">
        <v>5</v>
      </c>
      <c r="D106" s="114" t="s">
        <v>23</v>
      </c>
      <c r="E106" s="118" t="s">
        <v>18</v>
      </c>
      <c r="F106" s="114" t="s">
        <v>19</v>
      </c>
      <c r="G106" s="114" t="s">
        <v>10</v>
      </c>
      <c r="H106" s="114" t="s">
        <v>13</v>
      </c>
      <c r="I106" s="115" t="s">
        <v>12</v>
      </c>
      <c r="J106" s="56"/>
      <c r="K106" s="56"/>
      <c r="L106" s="56"/>
      <c r="M106" s="56"/>
      <c r="N106" s="56"/>
      <c r="O106" s="56"/>
      <c r="P106" s="56"/>
      <c r="Q106" s="56"/>
      <c r="R106" s="56"/>
      <c r="T106" s="56"/>
      <c r="U106" s="56"/>
      <c r="V106" s="56"/>
      <c r="W106" s="56"/>
      <c r="X106" s="56"/>
      <c r="Y106" s="56"/>
      <c r="Z106" s="56"/>
      <c r="AA106" s="56"/>
      <c r="AB106" s="56"/>
      <c r="AD106" s="56"/>
      <c r="AE106" s="56"/>
      <c r="AF106" s="56"/>
      <c r="AG106" s="56"/>
      <c r="AH106" s="56"/>
      <c r="AI106" s="56"/>
      <c r="AJ106" s="56"/>
      <c r="AK106" s="56"/>
      <c r="AL106" s="56"/>
      <c r="AN106" s="56"/>
      <c r="AO106" s="56"/>
      <c r="AP106" s="56"/>
      <c r="AQ106" s="56"/>
      <c r="AR106" s="56"/>
      <c r="AS106" s="56"/>
      <c r="AT106" s="56"/>
      <c r="AU106" s="56"/>
      <c r="AV106" s="56"/>
      <c r="AX106" s="56"/>
      <c r="AY106" s="56"/>
      <c r="AZ106" s="56"/>
      <c r="BA106" s="56"/>
      <c r="BB106" s="56"/>
      <c r="BC106" s="56"/>
      <c r="BD106" s="56"/>
      <c r="BE106" s="56"/>
      <c r="BF106" s="56"/>
      <c r="BH106" s="56"/>
      <c r="BI106" s="56"/>
      <c r="BJ106" s="56"/>
      <c r="BK106" s="56"/>
      <c r="BL106" s="56"/>
      <c r="BM106" s="56"/>
      <c r="BN106" s="56"/>
      <c r="BO106" s="56"/>
      <c r="BP106" s="56"/>
      <c r="BR106" s="56"/>
      <c r="BS106" s="56"/>
      <c r="BT106" s="56"/>
      <c r="BU106" s="56"/>
      <c r="BV106" s="56"/>
      <c r="BW106" s="56"/>
      <c r="BX106" s="56"/>
      <c r="BY106" s="56"/>
      <c r="BZ106" s="56"/>
      <c r="CB106" s="56"/>
      <c r="CC106" s="56"/>
      <c r="CD106" s="56"/>
      <c r="CE106" s="56"/>
      <c r="CF106" s="56"/>
      <c r="CG106" s="56"/>
      <c r="CH106" s="56"/>
      <c r="CI106" s="56"/>
      <c r="CJ106" s="56"/>
      <c r="CL106" s="56"/>
      <c r="CM106" s="56"/>
      <c r="CN106" s="56"/>
      <c r="CO106" s="56"/>
      <c r="CP106" s="56"/>
      <c r="CQ106" s="56"/>
      <c r="CR106" s="56"/>
      <c r="CS106" s="56"/>
      <c r="CT106" s="56"/>
      <c r="CV106" s="56"/>
      <c r="CW106" s="56"/>
      <c r="CX106" s="56"/>
      <c r="CY106" s="56"/>
      <c r="CZ106" s="56"/>
      <c r="DA106" s="56"/>
      <c r="DB106" s="56"/>
      <c r="DC106" s="56"/>
      <c r="DD106" s="56"/>
      <c r="DF106" s="56"/>
      <c r="DG106" s="56"/>
      <c r="DH106" s="56"/>
      <c r="DI106" s="56"/>
      <c r="DJ106" s="56"/>
      <c r="DK106" s="56"/>
      <c r="DL106" s="56"/>
      <c r="DM106" s="56"/>
      <c r="DN106" s="56"/>
      <c r="DP106" s="56"/>
      <c r="DQ106" s="56"/>
      <c r="DR106" s="56"/>
      <c r="DS106" s="56"/>
      <c r="DT106" s="56"/>
      <c r="DU106" s="56"/>
      <c r="DV106" s="56"/>
      <c r="DW106" s="56"/>
      <c r="DX106" s="56"/>
      <c r="DZ106" s="56"/>
      <c r="EA106" s="56"/>
      <c r="EB106" s="56"/>
      <c r="EC106" s="56"/>
      <c r="ED106" s="56"/>
      <c r="EE106" s="56"/>
      <c r="EF106" s="56"/>
      <c r="EG106" s="56"/>
      <c r="EH106" s="56"/>
      <c r="EJ106" s="56"/>
      <c r="EK106" s="56"/>
      <c r="EL106" s="56"/>
      <c r="EM106" s="56"/>
      <c r="EN106" s="56"/>
      <c r="EO106" s="56"/>
      <c r="EP106" s="56"/>
      <c r="EQ106" s="56"/>
      <c r="ER106" s="56"/>
      <c r="ET106" s="56"/>
      <c r="EU106" s="56"/>
      <c r="EV106" s="56"/>
      <c r="EW106" s="56"/>
      <c r="EX106" s="56"/>
      <c r="EY106" s="56"/>
      <c r="EZ106" s="56"/>
      <c r="FA106" s="56"/>
      <c r="FB106" s="56"/>
      <c r="FD106" s="56"/>
      <c r="FE106" s="56"/>
      <c r="FF106" s="56"/>
      <c r="FG106" s="56"/>
      <c r="FH106" s="56"/>
      <c r="FI106" s="56"/>
      <c r="FJ106" s="56"/>
      <c r="FK106" s="56"/>
      <c r="FL106" s="56"/>
      <c r="FN106" s="56"/>
      <c r="FO106" s="56"/>
      <c r="FP106" s="56"/>
      <c r="FQ106" s="56"/>
      <c r="FR106" s="56"/>
      <c r="FS106" s="56"/>
      <c r="FT106" s="56"/>
      <c r="FU106" s="56"/>
      <c r="FV106" s="56"/>
      <c r="FX106" s="56"/>
      <c r="FY106" s="56"/>
      <c r="FZ106" s="56"/>
      <c r="GA106" s="56"/>
      <c r="GB106" s="56"/>
      <c r="GC106" s="56"/>
      <c r="GD106" s="56"/>
      <c r="GE106" s="56"/>
      <c r="GF106" s="56"/>
      <c r="GH106" s="56"/>
      <c r="GI106" s="56"/>
      <c r="GJ106" s="56"/>
      <c r="GK106" s="56"/>
      <c r="GL106" s="56"/>
      <c r="GM106" s="56"/>
      <c r="GN106" s="56"/>
      <c r="GO106" s="56"/>
      <c r="GP106" s="56"/>
      <c r="GR106" s="56"/>
      <c r="GS106" s="56"/>
      <c r="GT106" s="56"/>
      <c r="GU106" s="56"/>
      <c r="GV106" s="56"/>
      <c r="GW106" s="56"/>
      <c r="GX106" s="56"/>
      <c r="GY106" s="56"/>
      <c r="GZ106" s="56"/>
      <c r="HB106" s="56"/>
      <c r="HC106" s="56"/>
      <c r="HD106" s="56"/>
      <c r="HE106" s="56"/>
      <c r="HF106" s="56"/>
      <c r="HG106" s="56"/>
      <c r="HH106" s="56"/>
      <c r="HI106" s="56"/>
      <c r="HJ106" s="56"/>
      <c r="HL106" s="56"/>
      <c r="HM106" s="56"/>
      <c r="HN106" s="56"/>
      <c r="HO106" s="56"/>
      <c r="HP106" s="56"/>
      <c r="HQ106" s="56"/>
      <c r="HR106" s="56"/>
      <c r="HS106" s="56"/>
      <c r="HT106" s="56"/>
      <c r="HV106" s="56"/>
      <c r="HW106" s="56"/>
      <c r="HX106" s="56"/>
      <c r="HY106" s="56"/>
      <c r="HZ106" s="56"/>
      <c r="IA106" s="56"/>
      <c r="IB106" s="56"/>
      <c r="IC106" s="56"/>
      <c r="ID106" s="56"/>
      <c r="IF106" s="56"/>
      <c r="IG106" s="56"/>
      <c r="IH106" s="56"/>
      <c r="II106" s="56"/>
      <c r="IJ106" s="56"/>
      <c r="IK106" s="56"/>
      <c r="IL106" s="56"/>
      <c r="IM106" s="56"/>
      <c r="IN106" s="56"/>
      <c r="IP106" s="56"/>
      <c r="IQ106" s="56"/>
      <c r="IR106" s="56"/>
      <c r="IS106" s="56"/>
      <c r="IT106" s="56"/>
      <c r="IU106" s="56"/>
    </row>
    <row r="107" spans="1:255" ht="12.75" customHeight="1" thickBot="1" x14ac:dyDescent="0.25">
      <c r="A107" s="227"/>
      <c r="B107" s="104">
        <v>391.71</v>
      </c>
      <c r="C107" s="58" t="s">
        <v>66</v>
      </c>
      <c r="D107" s="64"/>
      <c r="E107" s="59"/>
      <c r="F107" s="59"/>
      <c r="G107" s="59"/>
      <c r="H107" s="60"/>
      <c r="I107" s="61"/>
      <c r="J107" s="56"/>
      <c r="K107" s="56"/>
      <c r="L107" s="56"/>
      <c r="M107" s="56"/>
      <c r="N107" s="56"/>
      <c r="O107" s="56"/>
      <c r="P107" s="56"/>
      <c r="Q107" s="56"/>
      <c r="R107" s="56"/>
      <c r="T107" s="56"/>
      <c r="U107" s="56"/>
      <c r="V107" s="56"/>
      <c r="W107" s="56"/>
      <c r="X107" s="56"/>
      <c r="Y107" s="56"/>
      <c r="Z107" s="56"/>
      <c r="AA107" s="56"/>
      <c r="AB107" s="56"/>
      <c r="AD107" s="56"/>
      <c r="AE107" s="56"/>
      <c r="AF107" s="56"/>
      <c r="AG107" s="56"/>
      <c r="AH107" s="56"/>
      <c r="AI107" s="56"/>
      <c r="AJ107" s="56"/>
      <c r="AK107" s="56"/>
      <c r="AL107" s="56"/>
      <c r="AN107" s="56"/>
      <c r="AO107" s="56"/>
      <c r="AP107" s="56"/>
      <c r="AQ107" s="56"/>
      <c r="AR107" s="56"/>
      <c r="AS107" s="56"/>
      <c r="AT107" s="56"/>
      <c r="AU107" s="56"/>
      <c r="AV107" s="56"/>
      <c r="AX107" s="56"/>
      <c r="AY107" s="56"/>
      <c r="AZ107" s="56"/>
      <c r="BA107" s="56"/>
      <c r="BB107" s="56"/>
      <c r="BC107" s="56"/>
      <c r="BD107" s="56"/>
      <c r="BE107" s="56"/>
      <c r="BF107" s="56"/>
      <c r="BH107" s="56"/>
      <c r="BI107" s="56"/>
      <c r="BJ107" s="56"/>
      <c r="BK107" s="56"/>
      <c r="BL107" s="56"/>
      <c r="BM107" s="56"/>
      <c r="BN107" s="56"/>
      <c r="BO107" s="56"/>
      <c r="BP107" s="56"/>
      <c r="BR107" s="56"/>
      <c r="BS107" s="56"/>
      <c r="BT107" s="56"/>
      <c r="BU107" s="56"/>
      <c r="BV107" s="56"/>
      <c r="BW107" s="56"/>
      <c r="BX107" s="56"/>
      <c r="BY107" s="56"/>
      <c r="BZ107" s="56"/>
      <c r="CB107" s="56"/>
      <c r="CC107" s="56"/>
      <c r="CD107" s="56"/>
      <c r="CE107" s="56"/>
      <c r="CF107" s="56"/>
      <c r="CG107" s="56"/>
      <c r="CH107" s="56"/>
      <c r="CI107" s="56"/>
      <c r="CJ107" s="56"/>
      <c r="CL107" s="56"/>
      <c r="CM107" s="56"/>
      <c r="CN107" s="56"/>
      <c r="CO107" s="56"/>
      <c r="CP107" s="56"/>
      <c r="CQ107" s="56"/>
      <c r="CR107" s="56"/>
      <c r="CS107" s="56"/>
      <c r="CT107" s="56"/>
      <c r="CV107" s="56"/>
      <c r="CW107" s="56"/>
      <c r="CX107" s="56"/>
      <c r="CY107" s="56"/>
      <c r="CZ107" s="56"/>
      <c r="DA107" s="56"/>
      <c r="DB107" s="56"/>
      <c r="DC107" s="56"/>
      <c r="DD107" s="56"/>
      <c r="DF107" s="56"/>
      <c r="DG107" s="56"/>
      <c r="DH107" s="56"/>
      <c r="DI107" s="56"/>
      <c r="DJ107" s="56"/>
      <c r="DK107" s="56"/>
      <c r="DL107" s="56"/>
      <c r="DM107" s="56"/>
      <c r="DN107" s="56"/>
      <c r="DP107" s="56"/>
      <c r="DQ107" s="56"/>
      <c r="DR107" s="56"/>
      <c r="DS107" s="56"/>
      <c r="DT107" s="56"/>
      <c r="DU107" s="56"/>
      <c r="DV107" s="56"/>
      <c r="DW107" s="56"/>
      <c r="DX107" s="56"/>
      <c r="DZ107" s="56"/>
      <c r="EA107" s="56"/>
      <c r="EB107" s="56"/>
      <c r="EC107" s="56"/>
      <c r="ED107" s="56"/>
      <c r="EE107" s="56"/>
      <c r="EF107" s="56"/>
      <c r="EG107" s="56"/>
      <c r="EH107" s="56"/>
      <c r="EJ107" s="56"/>
      <c r="EK107" s="56"/>
      <c r="EL107" s="56"/>
      <c r="EM107" s="56"/>
      <c r="EN107" s="56"/>
      <c r="EO107" s="56"/>
      <c r="EP107" s="56"/>
      <c r="EQ107" s="56"/>
      <c r="ER107" s="56"/>
      <c r="ET107" s="56"/>
      <c r="EU107" s="56"/>
      <c r="EV107" s="56"/>
      <c r="EW107" s="56"/>
      <c r="EX107" s="56"/>
      <c r="EY107" s="56"/>
      <c r="EZ107" s="56"/>
      <c r="FA107" s="56"/>
      <c r="FB107" s="56"/>
      <c r="FD107" s="56"/>
      <c r="FE107" s="56"/>
      <c r="FF107" s="56"/>
      <c r="FG107" s="56"/>
      <c r="FH107" s="56"/>
      <c r="FI107" s="56"/>
      <c r="FJ107" s="56"/>
      <c r="FK107" s="56"/>
      <c r="FL107" s="56"/>
      <c r="FN107" s="56"/>
      <c r="FO107" s="56"/>
      <c r="FP107" s="56"/>
      <c r="FQ107" s="56"/>
      <c r="FR107" s="56"/>
      <c r="FS107" s="56"/>
      <c r="FT107" s="56"/>
      <c r="FU107" s="56"/>
      <c r="FV107" s="56"/>
      <c r="FX107" s="56"/>
      <c r="FY107" s="56"/>
      <c r="FZ107" s="56"/>
      <c r="GA107" s="56"/>
      <c r="GB107" s="56"/>
      <c r="GC107" s="56"/>
      <c r="GD107" s="56"/>
      <c r="GE107" s="56"/>
      <c r="GF107" s="56"/>
      <c r="GH107" s="56"/>
      <c r="GI107" s="56"/>
      <c r="GJ107" s="56"/>
      <c r="GK107" s="56"/>
      <c r="GL107" s="56"/>
      <c r="GM107" s="56"/>
      <c r="GN107" s="56"/>
      <c r="GO107" s="56"/>
      <c r="GP107" s="56"/>
      <c r="GR107" s="56"/>
      <c r="GS107" s="56"/>
      <c r="GT107" s="56"/>
      <c r="GU107" s="56"/>
      <c r="GV107" s="56"/>
      <c r="GW107" s="56"/>
      <c r="GX107" s="56"/>
      <c r="GY107" s="56"/>
      <c r="GZ107" s="56"/>
      <c r="HB107" s="56"/>
      <c r="HC107" s="56"/>
      <c r="HD107" s="56"/>
      <c r="HE107" s="56"/>
      <c r="HF107" s="56"/>
      <c r="HG107" s="56"/>
      <c r="HH107" s="56"/>
      <c r="HI107" s="56"/>
      <c r="HJ107" s="56"/>
      <c r="HL107" s="56"/>
      <c r="HM107" s="56"/>
      <c r="HN107" s="56"/>
      <c r="HO107" s="56"/>
      <c r="HP107" s="56"/>
      <c r="HQ107" s="56"/>
      <c r="HR107" s="56"/>
      <c r="HS107" s="56"/>
      <c r="HT107" s="56"/>
      <c r="HV107" s="56"/>
      <c r="HW107" s="56"/>
      <c r="HX107" s="56"/>
      <c r="HY107" s="56"/>
      <c r="HZ107" s="56"/>
      <c r="IA107" s="56"/>
      <c r="IB107" s="56"/>
      <c r="IC107" s="56"/>
      <c r="ID107" s="56"/>
      <c r="IF107" s="56"/>
      <c r="IG107" s="56"/>
      <c r="IH107" s="56"/>
      <c r="II107" s="56"/>
      <c r="IJ107" s="56"/>
      <c r="IK107" s="56"/>
      <c r="IL107" s="56"/>
      <c r="IM107" s="56"/>
      <c r="IN107" s="56"/>
      <c r="IP107" s="56"/>
      <c r="IQ107" s="56"/>
      <c r="IR107" s="56"/>
      <c r="IS107" s="56"/>
      <c r="IT107" s="56"/>
      <c r="IU107" s="56"/>
    </row>
    <row r="108" spans="1:255" ht="12.75" customHeight="1" thickBot="1" x14ac:dyDescent="0.25">
      <c r="A108" s="227"/>
      <c r="B108" s="105">
        <v>474.02</v>
      </c>
      <c r="C108" s="92" t="s">
        <v>67</v>
      </c>
      <c r="D108" s="93"/>
      <c r="E108" s="94"/>
      <c r="F108" s="94"/>
      <c r="G108" s="94"/>
      <c r="H108" s="95"/>
      <c r="I108" s="96"/>
      <c r="J108" s="56"/>
      <c r="K108" s="56"/>
      <c r="L108" s="56"/>
      <c r="M108" s="56"/>
      <c r="N108" s="56"/>
      <c r="O108" s="56"/>
      <c r="P108" s="56"/>
      <c r="Q108" s="56"/>
      <c r="R108" s="56"/>
      <c r="T108" s="56"/>
      <c r="U108" s="56"/>
      <c r="V108" s="56"/>
      <c r="W108" s="56"/>
      <c r="X108" s="56"/>
      <c r="Y108" s="56"/>
      <c r="Z108" s="56"/>
      <c r="AA108" s="56"/>
      <c r="AB108" s="56"/>
      <c r="AD108" s="56"/>
      <c r="AE108" s="56"/>
      <c r="AF108" s="56"/>
      <c r="AG108" s="56"/>
      <c r="AH108" s="56"/>
      <c r="AI108" s="56"/>
      <c r="AJ108" s="56"/>
      <c r="AK108" s="56"/>
      <c r="AL108" s="56"/>
      <c r="AN108" s="56"/>
      <c r="AO108" s="56"/>
      <c r="AP108" s="56"/>
      <c r="AQ108" s="56"/>
      <c r="AR108" s="56"/>
      <c r="AS108" s="56"/>
      <c r="AT108" s="56"/>
      <c r="AU108" s="56"/>
      <c r="AV108" s="56"/>
      <c r="AX108" s="56"/>
      <c r="AY108" s="56"/>
      <c r="AZ108" s="56"/>
      <c r="BA108" s="56"/>
      <c r="BB108" s="56"/>
      <c r="BC108" s="56"/>
      <c r="BD108" s="56"/>
      <c r="BE108" s="56"/>
      <c r="BF108" s="56"/>
      <c r="BH108" s="56"/>
      <c r="BI108" s="56"/>
      <c r="BJ108" s="56"/>
      <c r="BK108" s="56"/>
      <c r="BL108" s="56"/>
      <c r="BM108" s="56"/>
      <c r="BN108" s="56"/>
      <c r="BO108" s="56"/>
      <c r="BP108" s="56"/>
      <c r="BR108" s="56"/>
      <c r="BS108" s="56"/>
      <c r="BT108" s="56"/>
      <c r="BU108" s="56"/>
      <c r="BV108" s="56"/>
      <c r="BW108" s="56"/>
      <c r="BX108" s="56"/>
      <c r="BY108" s="56"/>
      <c r="BZ108" s="56"/>
      <c r="CB108" s="56"/>
      <c r="CC108" s="56"/>
      <c r="CD108" s="56"/>
      <c r="CE108" s="56"/>
      <c r="CF108" s="56"/>
      <c r="CG108" s="56"/>
      <c r="CH108" s="56"/>
      <c r="CI108" s="56"/>
      <c r="CJ108" s="56"/>
      <c r="CL108" s="56"/>
      <c r="CM108" s="56"/>
      <c r="CN108" s="56"/>
      <c r="CO108" s="56"/>
      <c r="CP108" s="56"/>
      <c r="CQ108" s="56"/>
      <c r="CR108" s="56"/>
      <c r="CS108" s="56"/>
      <c r="CT108" s="56"/>
      <c r="CV108" s="56"/>
      <c r="CW108" s="56"/>
      <c r="CX108" s="56"/>
      <c r="CY108" s="56"/>
      <c r="CZ108" s="56"/>
      <c r="DA108" s="56"/>
      <c r="DB108" s="56"/>
      <c r="DC108" s="56"/>
      <c r="DD108" s="56"/>
      <c r="DF108" s="56"/>
      <c r="DG108" s="56"/>
      <c r="DH108" s="56"/>
      <c r="DI108" s="56"/>
      <c r="DJ108" s="56"/>
      <c r="DK108" s="56"/>
      <c r="DL108" s="56"/>
      <c r="DM108" s="56"/>
      <c r="DN108" s="56"/>
      <c r="DP108" s="56"/>
      <c r="DQ108" s="56"/>
      <c r="DR108" s="56"/>
      <c r="DS108" s="56"/>
      <c r="DT108" s="56"/>
      <c r="DU108" s="56"/>
      <c r="DV108" s="56"/>
      <c r="DW108" s="56"/>
      <c r="DX108" s="56"/>
      <c r="DZ108" s="56"/>
      <c r="EA108" s="56"/>
      <c r="EB108" s="56"/>
      <c r="EC108" s="56"/>
      <c r="ED108" s="56"/>
      <c r="EE108" s="56"/>
      <c r="EF108" s="56"/>
      <c r="EG108" s="56"/>
      <c r="EH108" s="56"/>
      <c r="EJ108" s="56"/>
      <c r="EK108" s="56"/>
      <c r="EL108" s="56"/>
      <c r="EM108" s="56"/>
      <c r="EN108" s="56"/>
      <c r="EO108" s="56"/>
      <c r="EP108" s="56"/>
      <c r="EQ108" s="56"/>
      <c r="ER108" s="56"/>
      <c r="ET108" s="56"/>
      <c r="EU108" s="56"/>
      <c r="EV108" s="56"/>
      <c r="EW108" s="56"/>
      <c r="EX108" s="56"/>
      <c r="EY108" s="56"/>
      <c r="EZ108" s="56"/>
      <c r="FA108" s="56"/>
      <c r="FB108" s="56"/>
      <c r="FD108" s="56"/>
      <c r="FE108" s="56"/>
      <c r="FF108" s="56"/>
      <c r="FG108" s="56"/>
      <c r="FH108" s="56"/>
      <c r="FI108" s="56"/>
      <c r="FJ108" s="56"/>
      <c r="FK108" s="56"/>
      <c r="FL108" s="56"/>
      <c r="FN108" s="56"/>
      <c r="FO108" s="56"/>
      <c r="FP108" s="56"/>
      <c r="FQ108" s="56"/>
      <c r="FR108" s="56"/>
      <c r="FS108" s="56"/>
      <c r="FT108" s="56"/>
      <c r="FU108" s="56"/>
      <c r="FV108" s="56"/>
      <c r="FX108" s="56"/>
      <c r="FY108" s="56"/>
      <c r="FZ108" s="56"/>
      <c r="GA108" s="56"/>
      <c r="GB108" s="56"/>
      <c r="GC108" s="56"/>
      <c r="GD108" s="56"/>
      <c r="GE108" s="56"/>
      <c r="GF108" s="56"/>
      <c r="GH108" s="56"/>
      <c r="GI108" s="56"/>
      <c r="GJ108" s="56"/>
      <c r="GK108" s="56"/>
      <c r="GL108" s="56"/>
      <c r="GM108" s="56"/>
      <c r="GN108" s="56"/>
      <c r="GO108" s="56"/>
      <c r="GP108" s="56"/>
      <c r="GR108" s="56"/>
      <c r="GS108" s="56"/>
      <c r="GT108" s="56"/>
      <c r="GU108" s="56"/>
      <c r="GV108" s="56"/>
      <c r="GW108" s="56"/>
      <c r="GX108" s="56"/>
      <c r="GY108" s="56"/>
      <c r="GZ108" s="56"/>
      <c r="HB108" s="56"/>
      <c r="HC108" s="56"/>
      <c r="HD108" s="56"/>
      <c r="HE108" s="56"/>
      <c r="HF108" s="56"/>
      <c r="HG108" s="56"/>
      <c r="HH108" s="56"/>
      <c r="HI108" s="56"/>
      <c r="HJ108" s="56"/>
      <c r="HL108" s="56"/>
      <c r="HM108" s="56"/>
      <c r="HN108" s="56"/>
      <c r="HO108" s="56"/>
      <c r="HP108" s="56"/>
      <c r="HQ108" s="56"/>
      <c r="HR108" s="56"/>
      <c r="HS108" s="56"/>
      <c r="HT108" s="56"/>
      <c r="HV108" s="56"/>
      <c r="HW108" s="56"/>
      <c r="HX108" s="56"/>
      <c r="HY108" s="56"/>
      <c r="HZ108" s="56"/>
      <c r="IA108" s="56"/>
      <c r="IB108" s="56"/>
      <c r="IC108" s="56"/>
      <c r="ID108" s="56"/>
      <c r="IF108" s="56"/>
      <c r="IG108" s="56"/>
      <c r="IH108" s="56"/>
      <c r="II108" s="56"/>
      <c r="IJ108" s="56"/>
      <c r="IK108" s="56"/>
      <c r="IL108" s="56"/>
      <c r="IM108" s="56"/>
      <c r="IN108" s="56"/>
      <c r="IP108" s="56"/>
      <c r="IQ108" s="56"/>
      <c r="IR108" s="56"/>
      <c r="IS108" s="56"/>
      <c r="IT108" s="56"/>
      <c r="IU108" s="56"/>
    </row>
    <row r="109" spans="1:255" ht="12.75" customHeight="1" thickBot="1" x14ac:dyDescent="0.25">
      <c r="A109" s="227"/>
      <c r="B109" s="106">
        <v>395.47</v>
      </c>
      <c r="C109" s="85" t="s">
        <v>70</v>
      </c>
      <c r="D109" s="86"/>
      <c r="E109" s="47"/>
      <c r="F109" s="47"/>
      <c r="G109" s="47"/>
      <c r="H109" s="48"/>
      <c r="I109" s="49"/>
      <c r="J109" s="56"/>
      <c r="K109" s="56"/>
      <c r="L109" s="56"/>
      <c r="M109" s="56"/>
      <c r="N109" s="56"/>
      <c r="O109" s="56"/>
      <c r="P109" s="56"/>
      <c r="Q109" s="56"/>
      <c r="R109" s="56"/>
      <c r="T109" s="56"/>
      <c r="U109" s="56"/>
      <c r="V109" s="56"/>
      <c r="W109" s="56"/>
      <c r="X109" s="56"/>
      <c r="Y109" s="56"/>
      <c r="Z109" s="56"/>
      <c r="AA109" s="56"/>
      <c r="AB109" s="56"/>
      <c r="AD109" s="56"/>
      <c r="AE109" s="56"/>
      <c r="AF109" s="56"/>
      <c r="AG109" s="56"/>
      <c r="AH109" s="56"/>
      <c r="AI109" s="56"/>
      <c r="AJ109" s="56"/>
      <c r="AK109" s="56"/>
      <c r="AL109" s="56"/>
      <c r="AN109" s="56"/>
      <c r="AO109" s="56"/>
      <c r="AP109" s="56"/>
      <c r="AQ109" s="56"/>
      <c r="AR109" s="56"/>
      <c r="AS109" s="56"/>
      <c r="AT109" s="56"/>
      <c r="AU109" s="56"/>
      <c r="AV109" s="56"/>
      <c r="AX109" s="56"/>
      <c r="AY109" s="56"/>
      <c r="AZ109" s="56"/>
      <c r="BA109" s="56"/>
      <c r="BB109" s="56"/>
      <c r="BC109" s="56"/>
      <c r="BD109" s="56"/>
      <c r="BE109" s="56"/>
      <c r="BF109" s="56"/>
      <c r="BH109" s="56"/>
      <c r="BI109" s="56"/>
      <c r="BJ109" s="56"/>
      <c r="BK109" s="56"/>
      <c r="BL109" s="56"/>
      <c r="BM109" s="56"/>
      <c r="BN109" s="56"/>
      <c r="BO109" s="56"/>
      <c r="BP109" s="56"/>
      <c r="BR109" s="56"/>
      <c r="BS109" s="56"/>
      <c r="BT109" s="56"/>
      <c r="BU109" s="56"/>
      <c r="BV109" s="56"/>
      <c r="BW109" s="56"/>
      <c r="BX109" s="56"/>
      <c r="BY109" s="56"/>
      <c r="BZ109" s="56"/>
      <c r="CB109" s="56"/>
      <c r="CC109" s="56"/>
      <c r="CD109" s="56"/>
      <c r="CE109" s="56"/>
      <c r="CF109" s="56"/>
      <c r="CG109" s="56"/>
      <c r="CH109" s="56"/>
      <c r="CI109" s="56"/>
      <c r="CJ109" s="56"/>
      <c r="CL109" s="56"/>
      <c r="CM109" s="56"/>
      <c r="CN109" s="56"/>
      <c r="CO109" s="56"/>
      <c r="CP109" s="56"/>
      <c r="CQ109" s="56"/>
      <c r="CR109" s="56"/>
      <c r="CS109" s="56"/>
      <c r="CT109" s="56"/>
      <c r="CV109" s="56"/>
      <c r="CW109" s="56"/>
      <c r="CX109" s="56"/>
      <c r="CY109" s="56"/>
      <c r="CZ109" s="56"/>
      <c r="DA109" s="56"/>
      <c r="DB109" s="56"/>
      <c r="DC109" s="56"/>
      <c r="DD109" s="56"/>
      <c r="DF109" s="56"/>
      <c r="DG109" s="56"/>
      <c r="DH109" s="56"/>
      <c r="DI109" s="56"/>
      <c r="DJ109" s="56"/>
      <c r="DK109" s="56"/>
      <c r="DL109" s="56"/>
      <c r="DM109" s="56"/>
      <c r="DN109" s="56"/>
      <c r="DP109" s="56"/>
      <c r="DQ109" s="56"/>
      <c r="DR109" s="56"/>
      <c r="DS109" s="56"/>
      <c r="DT109" s="56"/>
      <c r="DU109" s="56"/>
      <c r="DV109" s="56"/>
      <c r="DW109" s="56"/>
      <c r="DX109" s="56"/>
      <c r="DZ109" s="56"/>
      <c r="EA109" s="56"/>
      <c r="EB109" s="56"/>
      <c r="EC109" s="56"/>
      <c r="ED109" s="56"/>
      <c r="EE109" s="56"/>
      <c r="EF109" s="56"/>
      <c r="EG109" s="56"/>
      <c r="EH109" s="56"/>
      <c r="EJ109" s="56"/>
      <c r="EK109" s="56"/>
      <c r="EL109" s="56"/>
      <c r="EM109" s="56"/>
      <c r="EN109" s="56"/>
      <c r="EO109" s="56"/>
      <c r="EP109" s="56"/>
      <c r="EQ109" s="56"/>
      <c r="ER109" s="56"/>
      <c r="ET109" s="56"/>
      <c r="EU109" s="56"/>
      <c r="EV109" s="56"/>
      <c r="EW109" s="56"/>
      <c r="EX109" s="56"/>
      <c r="EY109" s="56"/>
      <c r="EZ109" s="56"/>
      <c r="FA109" s="56"/>
      <c r="FB109" s="56"/>
      <c r="FD109" s="56"/>
      <c r="FE109" s="56"/>
      <c r="FF109" s="56"/>
      <c r="FG109" s="56"/>
      <c r="FH109" s="56"/>
      <c r="FI109" s="56"/>
      <c r="FJ109" s="56"/>
      <c r="FK109" s="56"/>
      <c r="FL109" s="56"/>
      <c r="FN109" s="56"/>
      <c r="FO109" s="56"/>
      <c r="FP109" s="56"/>
      <c r="FQ109" s="56"/>
      <c r="FR109" s="56"/>
      <c r="FS109" s="56"/>
      <c r="FT109" s="56"/>
      <c r="FU109" s="56"/>
      <c r="FV109" s="56"/>
      <c r="FX109" s="56"/>
      <c r="FY109" s="56"/>
      <c r="FZ109" s="56"/>
      <c r="GA109" s="56"/>
      <c r="GB109" s="56"/>
      <c r="GC109" s="56"/>
      <c r="GD109" s="56"/>
      <c r="GE109" s="56"/>
      <c r="GF109" s="56"/>
      <c r="GH109" s="56"/>
      <c r="GI109" s="56"/>
      <c r="GJ109" s="56"/>
      <c r="GK109" s="56"/>
      <c r="GL109" s="56"/>
      <c r="GM109" s="56"/>
      <c r="GN109" s="56"/>
      <c r="GO109" s="56"/>
      <c r="GP109" s="56"/>
      <c r="GR109" s="56"/>
      <c r="GS109" s="56"/>
      <c r="GT109" s="56"/>
      <c r="GU109" s="56"/>
      <c r="GV109" s="56"/>
      <c r="GW109" s="56"/>
      <c r="GX109" s="56"/>
      <c r="GY109" s="56"/>
      <c r="GZ109" s="56"/>
      <c r="HB109" s="56"/>
      <c r="HC109" s="56"/>
      <c r="HD109" s="56"/>
      <c r="HE109" s="56"/>
      <c r="HF109" s="56"/>
      <c r="HG109" s="56"/>
      <c r="HH109" s="56"/>
      <c r="HI109" s="56"/>
      <c r="HJ109" s="56"/>
      <c r="HL109" s="56"/>
      <c r="HM109" s="56"/>
      <c r="HN109" s="56"/>
      <c r="HO109" s="56"/>
      <c r="HP109" s="56"/>
      <c r="HQ109" s="56"/>
      <c r="HR109" s="56"/>
      <c r="HS109" s="56"/>
      <c r="HT109" s="56"/>
      <c r="HV109" s="56"/>
      <c r="HW109" s="56"/>
      <c r="HX109" s="56"/>
      <c r="HY109" s="56"/>
      <c r="HZ109" s="56"/>
      <c r="IA109" s="56"/>
      <c r="IB109" s="56"/>
      <c r="IC109" s="56"/>
      <c r="ID109" s="56"/>
      <c r="IF109" s="56"/>
      <c r="IG109" s="56"/>
      <c r="IH109" s="56"/>
      <c r="II109" s="56"/>
      <c r="IJ109" s="56"/>
      <c r="IK109" s="56"/>
      <c r="IL109" s="56"/>
      <c r="IM109" s="56"/>
      <c r="IN109" s="56"/>
      <c r="IP109" s="56"/>
      <c r="IQ109" s="56"/>
      <c r="IR109" s="56"/>
      <c r="IS109" s="56"/>
      <c r="IT109" s="56"/>
      <c r="IU109" s="56"/>
    </row>
    <row r="110" spans="1:255" ht="12.75" customHeight="1" thickBot="1" x14ac:dyDescent="0.25">
      <c r="A110" s="227"/>
      <c r="B110" s="106">
        <v>421.71</v>
      </c>
      <c r="C110" s="85" t="s">
        <v>72</v>
      </c>
      <c r="D110" s="86"/>
      <c r="E110" s="47"/>
      <c r="F110" s="47"/>
      <c r="G110" s="47"/>
      <c r="H110" s="48"/>
      <c r="I110" s="49"/>
      <c r="J110" s="56"/>
      <c r="K110" s="56"/>
      <c r="L110" s="56"/>
      <c r="M110" s="56"/>
      <c r="N110" s="56"/>
      <c r="O110" s="56"/>
      <c r="P110" s="56"/>
      <c r="Q110" s="56"/>
      <c r="R110" s="56"/>
      <c r="T110" s="56"/>
      <c r="U110" s="56"/>
      <c r="V110" s="56"/>
      <c r="W110" s="56"/>
      <c r="X110" s="56"/>
      <c r="Y110" s="56"/>
      <c r="Z110" s="56"/>
      <c r="AA110" s="56"/>
      <c r="AB110" s="56"/>
      <c r="AD110" s="56"/>
      <c r="AE110" s="56"/>
      <c r="AF110" s="56"/>
      <c r="AG110" s="56"/>
      <c r="AH110" s="56"/>
      <c r="AI110" s="56"/>
      <c r="AJ110" s="56"/>
      <c r="AK110" s="56"/>
      <c r="AL110" s="56"/>
      <c r="AN110" s="56"/>
      <c r="AO110" s="56"/>
      <c r="AP110" s="56"/>
      <c r="AQ110" s="56"/>
      <c r="AR110" s="56"/>
      <c r="AS110" s="56"/>
      <c r="AT110" s="56"/>
      <c r="AU110" s="56"/>
      <c r="AV110" s="56"/>
      <c r="AX110" s="56"/>
      <c r="AY110" s="56"/>
      <c r="AZ110" s="56"/>
      <c r="BA110" s="56"/>
      <c r="BB110" s="56"/>
      <c r="BC110" s="56"/>
      <c r="BD110" s="56"/>
      <c r="BE110" s="56"/>
      <c r="BF110" s="56"/>
      <c r="BH110" s="56"/>
      <c r="BI110" s="56"/>
      <c r="BJ110" s="56"/>
      <c r="BK110" s="56"/>
      <c r="BL110" s="56"/>
      <c r="BM110" s="56"/>
      <c r="BN110" s="56"/>
      <c r="BO110" s="56"/>
      <c r="BP110" s="56"/>
      <c r="BR110" s="56"/>
      <c r="BS110" s="56"/>
      <c r="BT110" s="56"/>
      <c r="BU110" s="56"/>
      <c r="BV110" s="56"/>
      <c r="BW110" s="56"/>
      <c r="BX110" s="56"/>
      <c r="BY110" s="56"/>
      <c r="BZ110" s="56"/>
      <c r="CB110" s="56"/>
      <c r="CC110" s="56"/>
      <c r="CD110" s="56"/>
      <c r="CE110" s="56"/>
      <c r="CF110" s="56"/>
      <c r="CG110" s="56"/>
      <c r="CH110" s="56"/>
      <c r="CI110" s="56"/>
      <c r="CJ110" s="56"/>
      <c r="CL110" s="56"/>
      <c r="CM110" s="56"/>
      <c r="CN110" s="56"/>
      <c r="CO110" s="56"/>
      <c r="CP110" s="56"/>
      <c r="CQ110" s="56"/>
      <c r="CR110" s="56"/>
      <c r="CS110" s="56"/>
      <c r="CT110" s="56"/>
      <c r="CV110" s="56"/>
      <c r="CW110" s="56"/>
      <c r="CX110" s="56"/>
      <c r="CY110" s="56"/>
      <c r="CZ110" s="56"/>
      <c r="DA110" s="56"/>
      <c r="DB110" s="56"/>
      <c r="DC110" s="56"/>
      <c r="DD110" s="56"/>
      <c r="DF110" s="56"/>
      <c r="DG110" s="56"/>
      <c r="DH110" s="56"/>
      <c r="DI110" s="56"/>
      <c r="DJ110" s="56"/>
      <c r="DK110" s="56"/>
      <c r="DL110" s="56"/>
      <c r="DM110" s="56"/>
      <c r="DN110" s="56"/>
      <c r="DP110" s="56"/>
      <c r="DQ110" s="56"/>
      <c r="DR110" s="56"/>
      <c r="DS110" s="56"/>
      <c r="DT110" s="56"/>
      <c r="DU110" s="56"/>
      <c r="DV110" s="56"/>
      <c r="DW110" s="56"/>
      <c r="DX110" s="56"/>
      <c r="DZ110" s="56"/>
      <c r="EA110" s="56"/>
      <c r="EB110" s="56"/>
      <c r="EC110" s="56"/>
      <c r="ED110" s="56"/>
      <c r="EE110" s="56"/>
      <c r="EF110" s="56"/>
      <c r="EG110" s="56"/>
      <c r="EH110" s="56"/>
      <c r="EJ110" s="56"/>
      <c r="EK110" s="56"/>
      <c r="EL110" s="56"/>
      <c r="EM110" s="56"/>
      <c r="EN110" s="56"/>
      <c r="EO110" s="56"/>
      <c r="EP110" s="56"/>
      <c r="EQ110" s="56"/>
      <c r="ER110" s="56"/>
      <c r="ET110" s="56"/>
      <c r="EU110" s="56"/>
      <c r="EV110" s="56"/>
      <c r="EW110" s="56"/>
      <c r="EX110" s="56"/>
      <c r="EY110" s="56"/>
      <c r="EZ110" s="56"/>
      <c r="FA110" s="56"/>
      <c r="FB110" s="56"/>
      <c r="FD110" s="56"/>
      <c r="FE110" s="56"/>
      <c r="FF110" s="56"/>
      <c r="FG110" s="56"/>
      <c r="FH110" s="56"/>
      <c r="FI110" s="56"/>
      <c r="FJ110" s="56"/>
      <c r="FK110" s="56"/>
      <c r="FL110" s="56"/>
      <c r="FN110" s="56"/>
      <c r="FO110" s="56"/>
      <c r="FP110" s="56"/>
      <c r="FQ110" s="56"/>
      <c r="FR110" s="56"/>
      <c r="FS110" s="56"/>
      <c r="FT110" s="56"/>
      <c r="FU110" s="56"/>
      <c r="FV110" s="56"/>
      <c r="FX110" s="56"/>
      <c r="FY110" s="56"/>
      <c r="FZ110" s="56"/>
      <c r="GA110" s="56"/>
      <c r="GB110" s="56"/>
      <c r="GC110" s="56"/>
      <c r="GD110" s="56"/>
      <c r="GE110" s="56"/>
      <c r="GF110" s="56"/>
      <c r="GH110" s="56"/>
      <c r="GI110" s="56"/>
      <c r="GJ110" s="56"/>
      <c r="GK110" s="56"/>
      <c r="GL110" s="56"/>
      <c r="GM110" s="56"/>
      <c r="GN110" s="56"/>
      <c r="GO110" s="56"/>
      <c r="GP110" s="56"/>
      <c r="GR110" s="56"/>
      <c r="GS110" s="56"/>
      <c r="GT110" s="56"/>
      <c r="GU110" s="56"/>
      <c r="GV110" s="56"/>
      <c r="GW110" s="56"/>
      <c r="GX110" s="56"/>
      <c r="GY110" s="56"/>
      <c r="GZ110" s="56"/>
      <c r="HB110" s="56"/>
      <c r="HC110" s="56"/>
      <c r="HD110" s="56"/>
      <c r="HE110" s="56"/>
      <c r="HF110" s="56"/>
      <c r="HG110" s="56"/>
      <c r="HH110" s="56"/>
      <c r="HI110" s="56"/>
      <c r="HJ110" s="56"/>
      <c r="HL110" s="56"/>
      <c r="HM110" s="56"/>
      <c r="HN110" s="56"/>
      <c r="HO110" s="56"/>
      <c r="HP110" s="56"/>
      <c r="HQ110" s="56"/>
      <c r="HR110" s="56"/>
      <c r="HS110" s="56"/>
      <c r="HT110" s="56"/>
      <c r="HV110" s="56"/>
      <c r="HW110" s="56"/>
      <c r="HX110" s="56"/>
      <c r="HY110" s="56"/>
      <c r="HZ110" s="56"/>
      <c r="IA110" s="56"/>
      <c r="IB110" s="56"/>
      <c r="IC110" s="56"/>
      <c r="ID110" s="56"/>
      <c r="IF110" s="56"/>
      <c r="IG110" s="56"/>
      <c r="IH110" s="56"/>
      <c r="II110" s="56"/>
      <c r="IJ110" s="56"/>
      <c r="IK110" s="56"/>
      <c r="IL110" s="56"/>
      <c r="IM110" s="56"/>
      <c r="IN110" s="56"/>
      <c r="IP110" s="56"/>
      <c r="IQ110" s="56"/>
      <c r="IR110" s="56"/>
      <c r="IS110" s="56"/>
      <c r="IT110" s="56"/>
      <c r="IU110" s="56"/>
    </row>
    <row r="111" spans="1:255" ht="12.75" customHeight="1" thickBot="1" x14ac:dyDescent="0.25">
      <c r="A111" s="227"/>
      <c r="B111" s="106">
        <v>468.07</v>
      </c>
      <c r="C111" s="85" t="s">
        <v>73</v>
      </c>
      <c r="D111" s="86"/>
      <c r="E111" s="47"/>
      <c r="F111" s="47"/>
      <c r="G111" s="47"/>
      <c r="H111" s="48"/>
      <c r="I111" s="49"/>
      <c r="J111" s="56"/>
      <c r="K111" s="56"/>
      <c r="L111" s="56"/>
      <c r="M111" s="56"/>
      <c r="N111" s="56"/>
      <c r="O111" s="56"/>
      <c r="P111" s="56"/>
      <c r="Q111" s="56"/>
      <c r="R111" s="56"/>
      <c r="T111" s="56"/>
      <c r="U111" s="56"/>
      <c r="V111" s="56"/>
      <c r="W111" s="56"/>
      <c r="X111" s="56"/>
      <c r="Y111" s="56"/>
      <c r="Z111" s="56"/>
      <c r="AA111" s="56"/>
      <c r="AB111" s="56"/>
      <c r="AD111" s="56"/>
      <c r="AE111" s="56"/>
      <c r="AF111" s="56"/>
      <c r="AG111" s="56"/>
      <c r="AH111" s="56"/>
      <c r="AI111" s="56"/>
      <c r="AJ111" s="56"/>
      <c r="AK111" s="56"/>
      <c r="AL111" s="56"/>
      <c r="AN111" s="56"/>
      <c r="AO111" s="56"/>
      <c r="AP111" s="56"/>
      <c r="AQ111" s="56"/>
      <c r="AR111" s="56"/>
      <c r="AS111" s="56"/>
      <c r="AT111" s="56"/>
      <c r="AU111" s="56"/>
      <c r="AV111" s="56"/>
      <c r="AX111" s="56"/>
      <c r="AY111" s="56"/>
      <c r="AZ111" s="56"/>
      <c r="BA111" s="56"/>
      <c r="BB111" s="56"/>
      <c r="BC111" s="56"/>
      <c r="BD111" s="56"/>
      <c r="BE111" s="56"/>
      <c r="BF111" s="56"/>
      <c r="BH111" s="56"/>
      <c r="BI111" s="56"/>
      <c r="BJ111" s="56"/>
      <c r="BK111" s="56"/>
      <c r="BL111" s="56"/>
      <c r="BM111" s="56"/>
      <c r="BN111" s="56"/>
      <c r="BO111" s="56"/>
      <c r="BP111" s="56"/>
      <c r="BR111" s="56"/>
      <c r="BS111" s="56"/>
      <c r="BT111" s="56"/>
      <c r="BU111" s="56"/>
      <c r="BV111" s="56"/>
      <c r="BW111" s="56"/>
      <c r="BX111" s="56"/>
      <c r="BY111" s="56"/>
      <c r="BZ111" s="56"/>
      <c r="CB111" s="56"/>
      <c r="CC111" s="56"/>
      <c r="CD111" s="56"/>
      <c r="CE111" s="56"/>
      <c r="CF111" s="56"/>
      <c r="CG111" s="56"/>
      <c r="CH111" s="56"/>
      <c r="CI111" s="56"/>
      <c r="CJ111" s="56"/>
      <c r="CL111" s="56"/>
      <c r="CM111" s="56"/>
      <c r="CN111" s="56"/>
      <c r="CO111" s="56"/>
      <c r="CP111" s="56"/>
      <c r="CQ111" s="56"/>
      <c r="CR111" s="56"/>
      <c r="CS111" s="56"/>
      <c r="CT111" s="56"/>
      <c r="CV111" s="56"/>
      <c r="CW111" s="56"/>
      <c r="CX111" s="56"/>
      <c r="CY111" s="56"/>
      <c r="CZ111" s="56"/>
      <c r="DA111" s="56"/>
      <c r="DB111" s="56"/>
      <c r="DC111" s="56"/>
      <c r="DD111" s="56"/>
      <c r="DF111" s="56"/>
      <c r="DG111" s="56"/>
      <c r="DH111" s="56"/>
      <c r="DI111" s="56"/>
      <c r="DJ111" s="56"/>
      <c r="DK111" s="56"/>
      <c r="DL111" s="56"/>
      <c r="DM111" s="56"/>
      <c r="DN111" s="56"/>
      <c r="DP111" s="56"/>
      <c r="DQ111" s="56"/>
      <c r="DR111" s="56"/>
      <c r="DS111" s="56"/>
      <c r="DT111" s="56"/>
      <c r="DU111" s="56"/>
      <c r="DV111" s="56"/>
      <c r="DW111" s="56"/>
      <c r="DX111" s="56"/>
      <c r="DZ111" s="56"/>
      <c r="EA111" s="56"/>
      <c r="EB111" s="56"/>
      <c r="EC111" s="56"/>
      <c r="ED111" s="56"/>
      <c r="EE111" s="56"/>
      <c r="EF111" s="56"/>
      <c r="EG111" s="56"/>
      <c r="EH111" s="56"/>
      <c r="EJ111" s="56"/>
      <c r="EK111" s="56"/>
      <c r="EL111" s="56"/>
      <c r="EM111" s="56"/>
      <c r="EN111" s="56"/>
      <c r="EO111" s="56"/>
      <c r="EP111" s="56"/>
      <c r="EQ111" s="56"/>
      <c r="ER111" s="56"/>
      <c r="ET111" s="56"/>
      <c r="EU111" s="56"/>
      <c r="EV111" s="56"/>
      <c r="EW111" s="56"/>
      <c r="EX111" s="56"/>
      <c r="EY111" s="56"/>
      <c r="EZ111" s="56"/>
      <c r="FA111" s="56"/>
      <c r="FB111" s="56"/>
      <c r="FD111" s="56"/>
      <c r="FE111" s="56"/>
      <c r="FF111" s="56"/>
      <c r="FG111" s="56"/>
      <c r="FH111" s="56"/>
      <c r="FI111" s="56"/>
      <c r="FJ111" s="56"/>
      <c r="FK111" s="56"/>
      <c r="FL111" s="56"/>
      <c r="FN111" s="56"/>
      <c r="FO111" s="56"/>
      <c r="FP111" s="56"/>
      <c r="FQ111" s="56"/>
      <c r="FR111" s="56"/>
      <c r="FS111" s="56"/>
      <c r="FT111" s="56"/>
      <c r="FU111" s="56"/>
      <c r="FV111" s="56"/>
      <c r="FX111" s="56"/>
      <c r="FY111" s="56"/>
      <c r="FZ111" s="56"/>
      <c r="GA111" s="56"/>
      <c r="GB111" s="56"/>
      <c r="GC111" s="56"/>
      <c r="GD111" s="56"/>
      <c r="GE111" s="56"/>
      <c r="GF111" s="56"/>
      <c r="GH111" s="56"/>
      <c r="GI111" s="56"/>
      <c r="GJ111" s="56"/>
      <c r="GK111" s="56"/>
      <c r="GL111" s="56"/>
      <c r="GM111" s="56"/>
      <c r="GN111" s="56"/>
      <c r="GO111" s="56"/>
      <c r="GP111" s="56"/>
      <c r="GR111" s="56"/>
      <c r="GS111" s="56"/>
      <c r="GT111" s="56"/>
      <c r="GU111" s="56"/>
      <c r="GV111" s="56"/>
      <c r="GW111" s="56"/>
      <c r="GX111" s="56"/>
      <c r="GY111" s="56"/>
      <c r="GZ111" s="56"/>
      <c r="HB111" s="56"/>
      <c r="HC111" s="56"/>
      <c r="HD111" s="56"/>
      <c r="HE111" s="56"/>
      <c r="HF111" s="56"/>
      <c r="HG111" s="56"/>
      <c r="HH111" s="56"/>
      <c r="HI111" s="56"/>
      <c r="HJ111" s="56"/>
      <c r="HL111" s="56"/>
      <c r="HM111" s="56"/>
      <c r="HN111" s="56"/>
      <c r="HO111" s="56"/>
      <c r="HP111" s="56"/>
      <c r="HQ111" s="56"/>
      <c r="HR111" s="56"/>
      <c r="HS111" s="56"/>
      <c r="HT111" s="56"/>
      <c r="HV111" s="56"/>
      <c r="HW111" s="56"/>
      <c r="HX111" s="56"/>
      <c r="HY111" s="56"/>
      <c r="HZ111" s="56"/>
      <c r="IA111" s="56"/>
      <c r="IB111" s="56"/>
      <c r="IC111" s="56"/>
      <c r="ID111" s="56"/>
      <c r="IF111" s="56"/>
      <c r="IG111" s="56"/>
      <c r="IH111" s="56"/>
      <c r="II111" s="56"/>
      <c r="IJ111" s="56"/>
      <c r="IK111" s="56"/>
      <c r="IL111" s="56"/>
      <c r="IM111" s="56"/>
      <c r="IN111" s="56"/>
      <c r="IP111" s="56"/>
      <c r="IQ111" s="56"/>
      <c r="IR111" s="56"/>
      <c r="IS111" s="56"/>
      <c r="IT111" s="56"/>
      <c r="IU111" s="56"/>
    </row>
    <row r="112" spans="1:255" ht="12.75" customHeight="1" thickBot="1" x14ac:dyDescent="0.25">
      <c r="A112" s="227"/>
      <c r="B112" s="106">
        <v>423.2</v>
      </c>
      <c r="C112" s="85" t="s">
        <v>74</v>
      </c>
      <c r="D112" s="86"/>
      <c r="E112" s="47"/>
      <c r="F112" s="47"/>
      <c r="G112" s="47"/>
      <c r="H112" s="48"/>
      <c r="I112" s="49"/>
      <c r="J112" s="56"/>
      <c r="K112" s="56"/>
      <c r="L112" s="56"/>
      <c r="M112" s="56"/>
      <c r="N112" s="56"/>
      <c r="O112" s="56"/>
      <c r="P112" s="56"/>
      <c r="Q112" s="56"/>
      <c r="R112" s="56"/>
      <c r="T112" s="56"/>
      <c r="U112" s="56"/>
      <c r="V112" s="56"/>
      <c r="W112" s="56"/>
      <c r="X112" s="56"/>
      <c r="Y112" s="56"/>
      <c r="Z112" s="56"/>
      <c r="AA112" s="56"/>
      <c r="AB112" s="56"/>
      <c r="AD112" s="56"/>
      <c r="AE112" s="56"/>
      <c r="AF112" s="56"/>
      <c r="AG112" s="56"/>
      <c r="AH112" s="56"/>
      <c r="AI112" s="56"/>
      <c r="AJ112" s="56"/>
      <c r="AK112" s="56"/>
      <c r="AL112" s="56"/>
      <c r="AN112" s="56"/>
      <c r="AO112" s="56"/>
      <c r="AP112" s="56"/>
      <c r="AQ112" s="56"/>
      <c r="AR112" s="56"/>
      <c r="AS112" s="56"/>
      <c r="AT112" s="56"/>
      <c r="AU112" s="56"/>
      <c r="AV112" s="56"/>
      <c r="AX112" s="56"/>
      <c r="AY112" s="56"/>
      <c r="AZ112" s="56"/>
      <c r="BA112" s="56"/>
      <c r="BB112" s="56"/>
      <c r="BC112" s="56"/>
      <c r="BD112" s="56"/>
      <c r="BE112" s="56"/>
      <c r="BF112" s="56"/>
      <c r="BH112" s="56"/>
      <c r="BI112" s="56"/>
      <c r="BJ112" s="56"/>
      <c r="BK112" s="56"/>
      <c r="BL112" s="56"/>
      <c r="BM112" s="56"/>
      <c r="BN112" s="56"/>
      <c r="BO112" s="56"/>
      <c r="BP112" s="56"/>
      <c r="BR112" s="56"/>
      <c r="BS112" s="56"/>
      <c r="BT112" s="56"/>
      <c r="BU112" s="56"/>
      <c r="BV112" s="56"/>
      <c r="BW112" s="56"/>
      <c r="BX112" s="56"/>
      <c r="BY112" s="56"/>
      <c r="BZ112" s="56"/>
      <c r="CB112" s="56"/>
      <c r="CC112" s="56"/>
      <c r="CD112" s="56"/>
      <c r="CE112" s="56"/>
      <c r="CF112" s="56"/>
      <c r="CG112" s="56"/>
      <c r="CH112" s="56"/>
      <c r="CI112" s="56"/>
      <c r="CJ112" s="56"/>
      <c r="CL112" s="56"/>
      <c r="CM112" s="56"/>
      <c r="CN112" s="56"/>
      <c r="CO112" s="56"/>
      <c r="CP112" s="56"/>
      <c r="CQ112" s="56"/>
      <c r="CR112" s="56"/>
      <c r="CS112" s="56"/>
      <c r="CT112" s="56"/>
      <c r="CV112" s="56"/>
      <c r="CW112" s="56"/>
      <c r="CX112" s="56"/>
      <c r="CY112" s="56"/>
      <c r="CZ112" s="56"/>
      <c r="DA112" s="56"/>
      <c r="DB112" s="56"/>
      <c r="DC112" s="56"/>
      <c r="DD112" s="56"/>
      <c r="DF112" s="56"/>
      <c r="DG112" s="56"/>
      <c r="DH112" s="56"/>
      <c r="DI112" s="56"/>
      <c r="DJ112" s="56"/>
      <c r="DK112" s="56"/>
      <c r="DL112" s="56"/>
      <c r="DM112" s="56"/>
      <c r="DN112" s="56"/>
      <c r="DP112" s="56"/>
      <c r="DQ112" s="56"/>
      <c r="DR112" s="56"/>
      <c r="DS112" s="56"/>
      <c r="DT112" s="56"/>
      <c r="DU112" s="56"/>
      <c r="DV112" s="56"/>
      <c r="DW112" s="56"/>
      <c r="DX112" s="56"/>
      <c r="DZ112" s="56"/>
      <c r="EA112" s="56"/>
      <c r="EB112" s="56"/>
      <c r="EC112" s="56"/>
      <c r="ED112" s="56"/>
      <c r="EE112" s="56"/>
      <c r="EF112" s="56"/>
      <c r="EG112" s="56"/>
      <c r="EH112" s="56"/>
      <c r="EJ112" s="56"/>
      <c r="EK112" s="56"/>
      <c r="EL112" s="56"/>
      <c r="EM112" s="56"/>
      <c r="EN112" s="56"/>
      <c r="EO112" s="56"/>
      <c r="EP112" s="56"/>
      <c r="EQ112" s="56"/>
      <c r="ER112" s="56"/>
      <c r="ET112" s="56"/>
      <c r="EU112" s="56"/>
      <c r="EV112" s="56"/>
      <c r="EW112" s="56"/>
      <c r="EX112" s="56"/>
      <c r="EY112" s="56"/>
      <c r="EZ112" s="56"/>
      <c r="FA112" s="56"/>
      <c r="FB112" s="56"/>
      <c r="FD112" s="56"/>
      <c r="FE112" s="56"/>
      <c r="FF112" s="56"/>
      <c r="FG112" s="56"/>
      <c r="FH112" s="56"/>
      <c r="FI112" s="56"/>
      <c r="FJ112" s="56"/>
      <c r="FK112" s="56"/>
      <c r="FL112" s="56"/>
      <c r="FN112" s="56"/>
      <c r="FO112" s="56"/>
      <c r="FP112" s="56"/>
      <c r="FQ112" s="56"/>
      <c r="FR112" s="56"/>
      <c r="FS112" s="56"/>
      <c r="FT112" s="56"/>
      <c r="FU112" s="56"/>
      <c r="FV112" s="56"/>
      <c r="FX112" s="56"/>
      <c r="FY112" s="56"/>
      <c r="FZ112" s="56"/>
      <c r="GA112" s="56"/>
      <c r="GB112" s="56"/>
      <c r="GC112" s="56"/>
      <c r="GD112" s="56"/>
      <c r="GE112" s="56"/>
      <c r="GF112" s="56"/>
      <c r="GH112" s="56"/>
      <c r="GI112" s="56"/>
      <c r="GJ112" s="56"/>
      <c r="GK112" s="56"/>
      <c r="GL112" s="56"/>
      <c r="GM112" s="56"/>
      <c r="GN112" s="56"/>
      <c r="GO112" s="56"/>
      <c r="GP112" s="56"/>
      <c r="GR112" s="56"/>
      <c r="GS112" s="56"/>
      <c r="GT112" s="56"/>
      <c r="GU112" s="56"/>
      <c r="GV112" s="56"/>
      <c r="GW112" s="56"/>
      <c r="GX112" s="56"/>
      <c r="GY112" s="56"/>
      <c r="GZ112" s="56"/>
      <c r="HB112" s="56"/>
      <c r="HC112" s="56"/>
      <c r="HD112" s="56"/>
      <c r="HE112" s="56"/>
      <c r="HF112" s="56"/>
      <c r="HG112" s="56"/>
      <c r="HH112" s="56"/>
      <c r="HI112" s="56"/>
      <c r="HJ112" s="56"/>
      <c r="HL112" s="56"/>
      <c r="HM112" s="56"/>
      <c r="HN112" s="56"/>
      <c r="HO112" s="56"/>
      <c r="HP112" s="56"/>
      <c r="HQ112" s="56"/>
      <c r="HR112" s="56"/>
      <c r="HS112" s="56"/>
      <c r="HT112" s="56"/>
      <c r="HV112" s="56"/>
      <c r="HW112" s="56"/>
      <c r="HX112" s="56"/>
      <c r="HY112" s="56"/>
      <c r="HZ112" s="56"/>
      <c r="IA112" s="56"/>
      <c r="IB112" s="56"/>
      <c r="IC112" s="56"/>
      <c r="ID112" s="56"/>
      <c r="IF112" s="56"/>
      <c r="IG112" s="56"/>
      <c r="IH112" s="56"/>
      <c r="II112" s="56"/>
      <c r="IJ112" s="56"/>
      <c r="IK112" s="56"/>
      <c r="IL112" s="56"/>
      <c r="IM112" s="56"/>
      <c r="IN112" s="56"/>
      <c r="IP112" s="56"/>
      <c r="IQ112" s="56"/>
      <c r="IR112" s="56"/>
      <c r="IS112" s="56"/>
      <c r="IT112" s="56"/>
      <c r="IU112" s="56"/>
    </row>
    <row r="113" spans="1:255" ht="12.75" customHeight="1" thickBot="1" x14ac:dyDescent="0.25">
      <c r="A113" s="221"/>
      <c r="B113" s="106">
        <v>0</v>
      </c>
      <c r="C113" s="85" t="s">
        <v>75</v>
      </c>
      <c r="D113" s="86"/>
      <c r="E113" s="47"/>
      <c r="F113" s="47"/>
      <c r="G113" s="47"/>
      <c r="H113" s="48"/>
      <c r="I113" s="49"/>
      <c r="J113" s="56"/>
      <c r="K113" s="56"/>
      <c r="L113" s="56"/>
      <c r="M113" s="56"/>
      <c r="N113" s="56"/>
      <c r="O113" s="56"/>
      <c r="P113" s="56"/>
      <c r="Q113" s="56"/>
      <c r="R113" s="56"/>
      <c r="T113" s="56"/>
      <c r="U113" s="56"/>
      <c r="V113" s="56"/>
      <c r="W113" s="56"/>
      <c r="X113" s="56"/>
      <c r="Y113" s="56"/>
      <c r="Z113" s="56"/>
      <c r="AA113" s="56"/>
      <c r="AB113" s="56"/>
      <c r="AD113" s="56"/>
      <c r="AE113" s="56"/>
      <c r="AF113" s="56"/>
      <c r="AG113" s="56"/>
      <c r="AH113" s="56"/>
      <c r="AI113" s="56"/>
      <c r="AJ113" s="56"/>
      <c r="AK113" s="56"/>
      <c r="AL113" s="56"/>
      <c r="AN113" s="56"/>
      <c r="AO113" s="56"/>
      <c r="AP113" s="56"/>
      <c r="AQ113" s="56"/>
      <c r="AR113" s="56"/>
      <c r="AS113" s="56"/>
      <c r="AT113" s="56"/>
      <c r="AU113" s="56"/>
      <c r="AV113" s="56"/>
      <c r="AX113" s="56"/>
      <c r="AY113" s="56"/>
      <c r="AZ113" s="56"/>
      <c r="BA113" s="56"/>
      <c r="BB113" s="56"/>
      <c r="BC113" s="56"/>
      <c r="BD113" s="56"/>
      <c r="BE113" s="56"/>
      <c r="BF113" s="56"/>
      <c r="BH113" s="56"/>
      <c r="BI113" s="56"/>
      <c r="BJ113" s="56"/>
      <c r="BK113" s="56"/>
      <c r="BL113" s="56"/>
      <c r="BM113" s="56"/>
      <c r="BN113" s="56"/>
      <c r="BO113" s="56"/>
      <c r="BP113" s="56"/>
      <c r="BR113" s="56"/>
      <c r="BS113" s="56"/>
      <c r="BT113" s="56"/>
      <c r="BU113" s="56"/>
      <c r="BV113" s="56"/>
      <c r="BW113" s="56"/>
      <c r="BX113" s="56"/>
      <c r="BY113" s="56"/>
      <c r="BZ113" s="56"/>
      <c r="CB113" s="56"/>
      <c r="CC113" s="56"/>
      <c r="CD113" s="56"/>
      <c r="CE113" s="56"/>
      <c r="CF113" s="56"/>
      <c r="CG113" s="56"/>
      <c r="CH113" s="56"/>
      <c r="CI113" s="56"/>
      <c r="CJ113" s="56"/>
      <c r="CL113" s="56"/>
      <c r="CM113" s="56"/>
      <c r="CN113" s="56"/>
      <c r="CO113" s="56"/>
      <c r="CP113" s="56"/>
      <c r="CQ113" s="56"/>
      <c r="CR113" s="56"/>
      <c r="CS113" s="56"/>
      <c r="CT113" s="56"/>
      <c r="CV113" s="56"/>
      <c r="CW113" s="56"/>
      <c r="CX113" s="56"/>
      <c r="CY113" s="56"/>
      <c r="CZ113" s="56"/>
      <c r="DA113" s="56"/>
      <c r="DB113" s="56"/>
      <c r="DC113" s="56"/>
      <c r="DD113" s="56"/>
      <c r="DF113" s="56"/>
      <c r="DG113" s="56"/>
      <c r="DH113" s="56"/>
      <c r="DI113" s="56"/>
      <c r="DJ113" s="56"/>
      <c r="DK113" s="56"/>
      <c r="DL113" s="56"/>
      <c r="DM113" s="56"/>
      <c r="DN113" s="56"/>
      <c r="DP113" s="56"/>
      <c r="DQ113" s="56"/>
      <c r="DR113" s="56"/>
      <c r="DS113" s="56"/>
      <c r="DT113" s="56"/>
      <c r="DU113" s="56"/>
      <c r="DV113" s="56"/>
      <c r="DW113" s="56"/>
      <c r="DX113" s="56"/>
      <c r="DZ113" s="56"/>
      <c r="EA113" s="56"/>
      <c r="EB113" s="56"/>
      <c r="EC113" s="56"/>
      <c r="ED113" s="56"/>
      <c r="EE113" s="56"/>
      <c r="EF113" s="56"/>
      <c r="EG113" s="56"/>
      <c r="EH113" s="56"/>
      <c r="EJ113" s="56"/>
      <c r="EK113" s="56"/>
      <c r="EL113" s="56"/>
      <c r="EM113" s="56"/>
      <c r="EN113" s="56"/>
      <c r="EO113" s="56"/>
      <c r="EP113" s="56"/>
      <c r="EQ113" s="56"/>
      <c r="ER113" s="56"/>
      <c r="ET113" s="56"/>
      <c r="EU113" s="56"/>
      <c r="EV113" s="56"/>
      <c r="EW113" s="56"/>
      <c r="EX113" s="56"/>
      <c r="EY113" s="56"/>
      <c r="EZ113" s="56"/>
      <c r="FA113" s="56"/>
      <c r="FB113" s="56"/>
      <c r="FD113" s="56"/>
      <c r="FE113" s="56"/>
      <c r="FF113" s="56"/>
      <c r="FG113" s="56"/>
      <c r="FH113" s="56"/>
      <c r="FI113" s="56"/>
      <c r="FJ113" s="56"/>
      <c r="FK113" s="56"/>
      <c r="FL113" s="56"/>
      <c r="FN113" s="56"/>
      <c r="FO113" s="56"/>
      <c r="FP113" s="56"/>
      <c r="FQ113" s="56"/>
      <c r="FR113" s="56"/>
      <c r="FS113" s="56"/>
      <c r="FT113" s="56"/>
      <c r="FU113" s="56"/>
      <c r="FV113" s="56"/>
      <c r="FX113" s="56"/>
      <c r="FY113" s="56"/>
      <c r="FZ113" s="56"/>
      <c r="GA113" s="56"/>
      <c r="GB113" s="56"/>
      <c r="GC113" s="56"/>
      <c r="GD113" s="56"/>
      <c r="GE113" s="56"/>
      <c r="GF113" s="56"/>
      <c r="GH113" s="56"/>
      <c r="GI113" s="56"/>
      <c r="GJ113" s="56"/>
      <c r="GK113" s="56"/>
      <c r="GL113" s="56"/>
      <c r="GM113" s="56"/>
      <c r="GN113" s="56"/>
      <c r="GO113" s="56"/>
      <c r="GP113" s="56"/>
      <c r="GR113" s="56"/>
      <c r="GS113" s="56"/>
      <c r="GT113" s="56"/>
      <c r="GU113" s="56"/>
      <c r="GV113" s="56"/>
      <c r="GW113" s="56"/>
      <c r="GX113" s="56"/>
      <c r="GY113" s="56"/>
      <c r="GZ113" s="56"/>
      <c r="HB113" s="56"/>
      <c r="HC113" s="56"/>
      <c r="HD113" s="56"/>
      <c r="HE113" s="56"/>
      <c r="HF113" s="56"/>
      <c r="HG113" s="56"/>
      <c r="HH113" s="56"/>
      <c r="HI113" s="56"/>
      <c r="HJ113" s="56"/>
      <c r="HL113" s="56"/>
      <c r="HM113" s="56"/>
      <c r="HN113" s="56"/>
      <c r="HO113" s="56"/>
      <c r="HP113" s="56"/>
      <c r="HQ113" s="56"/>
      <c r="HR113" s="56"/>
      <c r="HS113" s="56"/>
      <c r="HT113" s="56"/>
      <c r="HV113" s="56"/>
      <c r="HW113" s="56"/>
      <c r="HX113" s="56"/>
      <c r="HY113" s="56"/>
      <c r="HZ113" s="56"/>
      <c r="IA113" s="56"/>
      <c r="IB113" s="56"/>
      <c r="IC113" s="56"/>
      <c r="ID113" s="56"/>
      <c r="IF113" s="56"/>
      <c r="IG113" s="56"/>
      <c r="IH113" s="56"/>
      <c r="II113" s="56"/>
      <c r="IJ113" s="56"/>
      <c r="IK113" s="56"/>
      <c r="IL113" s="56"/>
      <c r="IM113" s="56"/>
      <c r="IN113" s="56"/>
      <c r="IP113" s="56"/>
      <c r="IQ113" s="56"/>
      <c r="IR113" s="56"/>
      <c r="IS113" s="56"/>
      <c r="IT113" s="56"/>
      <c r="IU113" s="56"/>
    </row>
    <row r="114" spans="1:255" ht="12.75" customHeight="1" thickBot="1" x14ac:dyDescent="0.25">
      <c r="A114" s="221"/>
      <c r="B114" s="106">
        <v>0</v>
      </c>
      <c r="C114" s="85" t="s">
        <v>76</v>
      </c>
      <c r="D114" s="86"/>
      <c r="E114" s="47"/>
      <c r="F114" s="47"/>
      <c r="G114" s="47"/>
      <c r="H114" s="48"/>
      <c r="I114" s="49"/>
      <c r="J114" s="56"/>
      <c r="K114" s="56"/>
      <c r="L114" s="56"/>
      <c r="M114" s="56"/>
      <c r="N114" s="56"/>
      <c r="O114" s="56"/>
      <c r="P114" s="56"/>
      <c r="Q114" s="56"/>
      <c r="R114" s="56"/>
      <c r="T114" s="56"/>
      <c r="U114" s="56"/>
      <c r="V114" s="56"/>
      <c r="W114" s="56"/>
      <c r="X114" s="56"/>
      <c r="Y114" s="56"/>
      <c r="Z114" s="56"/>
      <c r="AA114" s="56"/>
      <c r="AB114" s="56"/>
      <c r="AD114" s="56"/>
      <c r="AE114" s="56"/>
      <c r="AF114" s="56"/>
      <c r="AG114" s="56"/>
      <c r="AH114" s="56"/>
      <c r="AI114" s="56"/>
      <c r="AJ114" s="56"/>
      <c r="AK114" s="56"/>
      <c r="AL114" s="56"/>
      <c r="AN114" s="56"/>
      <c r="AO114" s="56"/>
      <c r="AP114" s="56"/>
      <c r="AQ114" s="56"/>
      <c r="AR114" s="56"/>
      <c r="AS114" s="56"/>
      <c r="AT114" s="56"/>
      <c r="AU114" s="56"/>
      <c r="AV114" s="56"/>
      <c r="AX114" s="56"/>
      <c r="AY114" s="56"/>
      <c r="AZ114" s="56"/>
      <c r="BA114" s="56"/>
      <c r="BB114" s="56"/>
      <c r="BC114" s="56"/>
      <c r="BD114" s="56"/>
      <c r="BE114" s="56"/>
      <c r="BF114" s="56"/>
      <c r="BH114" s="56"/>
      <c r="BI114" s="56"/>
      <c r="BJ114" s="56"/>
      <c r="BK114" s="56"/>
      <c r="BL114" s="56"/>
      <c r="BM114" s="56"/>
      <c r="BN114" s="56"/>
      <c r="BO114" s="56"/>
      <c r="BP114" s="56"/>
      <c r="BR114" s="56"/>
      <c r="BS114" s="56"/>
      <c r="BT114" s="56"/>
      <c r="BU114" s="56"/>
      <c r="BV114" s="56"/>
      <c r="BW114" s="56"/>
      <c r="BX114" s="56"/>
      <c r="BY114" s="56"/>
      <c r="BZ114" s="56"/>
      <c r="CB114" s="56"/>
      <c r="CC114" s="56"/>
      <c r="CD114" s="56"/>
      <c r="CE114" s="56"/>
      <c r="CF114" s="56"/>
      <c r="CG114" s="56"/>
      <c r="CH114" s="56"/>
      <c r="CI114" s="56"/>
      <c r="CJ114" s="56"/>
      <c r="CL114" s="56"/>
      <c r="CM114" s="56"/>
      <c r="CN114" s="56"/>
      <c r="CO114" s="56"/>
      <c r="CP114" s="56"/>
      <c r="CQ114" s="56"/>
      <c r="CR114" s="56"/>
      <c r="CS114" s="56"/>
      <c r="CT114" s="56"/>
      <c r="CV114" s="56"/>
      <c r="CW114" s="56"/>
      <c r="CX114" s="56"/>
      <c r="CY114" s="56"/>
      <c r="CZ114" s="56"/>
      <c r="DA114" s="56"/>
      <c r="DB114" s="56"/>
      <c r="DC114" s="56"/>
      <c r="DD114" s="56"/>
      <c r="DF114" s="56"/>
      <c r="DG114" s="56"/>
      <c r="DH114" s="56"/>
      <c r="DI114" s="56"/>
      <c r="DJ114" s="56"/>
      <c r="DK114" s="56"/>
      <c r="DL114" s="56"/>
      <c r="DM114" s="56"/>
      <c r="DN114" s="56"/>
      <c r="DP114" s="56"/>
      <c r="DQ114" s="56"/>
      <c r="DR114" s="56"/>
      <c r="DS114" s="56"/>
      <c r="DT114" s="56"/>
      <c r="DU114" s="56"/>
      <c r="DV114" s="56"/>
      <c r="DW114" s="56"/>
      <c r="DX114" s="56"/>
      <c r="DZ114" s="56"/>
      <c r="EA114" s="56"/>
      <c r="EB114" s="56"/>
      <c r="EC114" s="56"/>
      <c r="ED114" s="56"/>
      <c r="EE114" s="56"/>
      <c r="EF114" s="56"/>
      <c r="EG114" s="56"/>
      <c r="EH114" s="56"/>
      <c r="EJ114" s="56"/>
      <c r="EK114" s="56"/>
      <c r="EL114" s="56"/>
      <c r="EM114" s="56"/>
      <c r="EN114" s="56"/>
      <c r="EO114" s="56"/>
      <c r="EP114" s="56"/>
      <c r="EQ114" s="56"/>
      <c r="ER114" s="56"/>
      <c r="ET114" s="56"/>
      <c r="EU114" s="56"/>
      <c r="EV114" s="56"/>
      <c r="EW114" s="56"/>
      <c r="EX114" s="56"/>
      <c r="EY114" s="56"/>
      <c r="EZ114" s="56"/>
      <c r="FA114" s="56"/>
      <c r="FB114" s="56"/>
      <c r="FD114" s="56"/>
      <c r="FE114" s="56"/>
      <c r="FF114" s="56"/>
      <c r="FG114" s="56"/>
      <c r="FH114" s="56"/>
      <c r="FI114" s="56"/>
      <c r="FJ114" s="56"/>
      <c r="FK114" s="56"/>
      <c r="FL114" s="56"/>
      <c r="FN114" s="56"/>
      <c r="FO114" s="56"/>
      <c r="FP114" s="56"/>
      <c r="FQ114" s="56"/>
      <c r="FR114" s="56"/>
      <c r="FS114" s="56"/>
      <c r="FT114" s="56"/>
      <c r="FU114" s="56"/>
      <c r="FV114" s="56"/>
      <c r="FX114" s="56"/>
      <c r="FY114" s="56"/>
      <c r="FZ114" s="56"/>
      <c r="GA114" s="56"/>
      <c r="GB114" s="56"/>
      <c r="GC114" s="56"/>
      <c r="GD114" s="56"/>
      <c r="GE114" s="56"/>
      <c r="GF114" s="56"/>
      <c r="GH114" s="56"/>
      <c r="GI114" s="56"/>
      <c r="GJ114" s="56"/>
      <c r="GK114" s="56"/>
      <c r="GL114" s="56"/>
      <c r="GM114" s="56"/>
      <c r="GN114" s="56"/>
      <c r="GO114" s="56"/>
      <c r="GP114" s="56"/>
      <c r="GR114" s="56"/>
      <c r="GS114" s="56"/>
      <c r="GT114" s="56"/>
      <c r="GU114" s="56"/>
      <c r="GV114" s="56"/>
      <c r="GW114" s="56"/>
      <c r="GX114" s="56"/>
      <c r="GY114" s="56"/>
      <c r="GZ114" s="56"/>
      <c r="HB114" s="56"/>
      <c r="HC114" s="56"/>
      <c r="HD114" s="56"/>
      <c r="HE114" s="56"/>
      <c r="HF114" s="56"/>
      <c r="HG114" s="56"/>
      <c r="HH114" s="56"/>
      <c r="HI114" s="56"/>
      <c r="HJ114" s="56"/>
      <c r="HL114" s="56"/>
      <c r="HM114" s="56"/>
      <c r="HN114" s="56"/>
      <c r="HO114" s="56"/>
      <c r="HP114" s="56"/>
      <c r="HQ114" s="56"/>
      <c r="HR114" s="56"/>
      <c r="HS114" s="56"/>
      <c r="HT114" s="56"/>
      <c r="HV114" s="56"/>
      <c r="HW114" s="56"/>
      <c r="HX114" s="56"/>
      <c r="HY114" s="56"/>
      <c r="HZ114" s="56"/>
      <c r="IA114" s="56"/>
      <c r="IB114" s="56"/>
      <c r="IC114" s="56"/>
      <c r="ID114" s="56"/>
      <c r="IF114" s="56"/>
      <c r="IG114" s="56"/>
      <c r="IH114" s="56"/>
      <c r="II114" s="56"/>
      <c r="IJ114" s="56"/>
      <c r="IK114" s="56"/>
      <c r="IL114" s="56"/>
      <c r="IM114" s="56"/>
      <c r="IN114" s="56"/>
      <c r="IP114" s="56"/>
      <c r="IQ114" s="56"/>
      <c r="IR114" s="56"/>
      <c r="IS114" s="56"/>
      <c r="IT114" s="56"/>
      <c r="IU114" s="56"/>
    </row>
    <row r="115" spans="1:255" ht="12.75" customHeight="1" thickBot="1" x14ac:dyDescent="0.25">
      <c r="A115" s="221"/>
      <c r="B115" s="106">
        <v>0</v>
      </c>
      <c r="C115" s="85" t="s">
        <v>77</v>
      </c>
      <c r="D115" s="86"/>
      <c r="E115" s="47"/>
      <c r="F115" s="47"/>
      <c r="G115" s="47"/>
      <c r="H115" s="48"/>
      <c r="I115" s="49"/>
      <c r="J115" s="56"/>
      <c r="K115" s="56"/>
      <c r="L115" s="56"/>
      <c r="M115" s="56"/>
      <c r="N115" s="56"/>
      <c r="O115" s="56"/>
      <c r="P115" s="56"/>
      <c r="Q115" s="56"/>
      <c r="R115" s="56"/>
      <c r="T115" s="56"/>
      <c r="U115" s="56"/>
      <c r="V115" s="56"/>
      <c r="W115" s="56"/>
      <c r="X115" s="56"/>
      <c r="Y115" s="56"/>
      <c r="Z115" s="56"/>
      <c r="AA115" s="56"/>
      <c r="AB115" s="56"/>
      <c r="AD115" s="56"/>
      <c r="AE115" s="56"/>
      <c r="AF115" s="56"/>
      <c r="AG115" s="56"/>
      <c r="AH115" s="56"/>
      <c r="AI115" s="56"/>
      <c r="AJ115" s="56"/>
      <c r="AK115" s="56"/>
      <c r="AL115" s="56"/>
      <c r="AN115" s="56"/>
      <c r="AO115" s="56"/>
      <c r="AP115" s="56"/>
      <c r="AQ115" s="56"/>
      <c r="AR115" s="56"/>
      <c r="AS115" s="56"/>
      <c r="AT115" s="56"/>
      <c r="AU115" s="56"/>
      <c r="AV115" s="56"/>
      <c r="AX115" s="56"/>
      <c r="AY115" s="56"/>
      <c r="AZ115" s="56"/>
      <c r="BA115" s="56"/>
      <c r="BB115" s="56"/>
      <c r="BC115" s="56"/>
      <c r="BD115" s="56"/>
      <c r="BE115" s="56"/>
      <c r="BF115" s="56"/>
      <c r="BH115" s="56"/>
      <c r="BI115" s="56"/>
      <c r="BJ115" s="56"/>
      <c r="BK115" s="56"/>
      <c r="BL115" s="56"/>
      <c r="BM115" s="56"/>
      <c r="BN115" s="56"/>
      <c r="BO115" s="56"/>
      <c r="BP115" s="56"/>
      <c r="BR115" s="56"/>
      <c r="BS115" s="56"/>
      <c r="BT115" s="56"/>
      <c r="BU115" s="56"/>
      <c r="BV115" s="56"/>
      <c r="BW115" s="56"/>
      <c r="BX115" s="56"/>
      <c r="BY115" s="56"/>
      <c r="BZ115" s="56"/>
      <c r="CB115" s="56"/>
      <c r="CC115" s="56"/>
      <c r="CD115" s="56"/>
      <c r="CE115" s="56"/>
      <c r="CF115" s="56"/>
      <c r="CG115" s="56"/>
      <c r="CH115" s="56"/>
      <c r="CI115" s="56"/>
      <c r="CJ115" s="56"/>
      <c r="CL115" s="56"/>
      <c r="CM115" s="56"/>
      <c r="CN115" s="56"/>
      <c r="CO115" s="56"/>
      <c r="CP115" s="56"/>
      <c r="CQ115" s="56"/>
      <c r="CR115" s="56"/>
      <c r="CS115" s="56"/>
      <c r="CT115" s="56"/>
      <c r="CV115" s="56"/>
      <c r="CW115" s="56"/>
      <c r="CX115" s="56"/>
      <c r="CY115" s="56"/>
      <c r="CZ115" s="56"/>
      <c r="DA115" s="56"/>
      <c r="DB115" s="56"/>
      <c r="DC115" s="56"/>
      <c r="DD115" s="56"/>
      <c r="DF115" s="56"/>
      <c r="DG115" s="56"/>
      <c r="DH115" s="56"/>
      <c r="DI115" s="56"/>
      <c r="DJ115" s="56"/>
      <c r="DK115" s="56"/>
      <c r="DL115" s="56"/>
      <c r="DM115" s="56"/>
      <c r="DN115" s="56"/>
      <c r="DP115" s="56"/>
      <c r="DQ115" s="56"/>
      <c r="DR115" s="56"/>
      <c r="DS115" s="56"/>
      <c r="DT115" s="56"/>
      <c r="DU115" s="56"/>
      <c r="DV115" s="56"/>
      <c r="DW115" s="56"/>
      <c r="DX115" s="56"/>
      <c r="DZ115" s="56"/>
      <c r="EA115" s="56"/>
      <c r="EB115" s="56"/>
      <c r="EC115" s="56"/>
      <c r="ED115" s="56"/>
      <c r="EE115" s="56"/>
      <c r="EF115" s="56"/>
      <c r="EG115" s="56"/>
      <c r="EH115" s="56"/>
      <c r="EJ115" s="56"/>
      <c r="EK115" s="56"/>
      <c r="EL115" s="56"/>
      <c r="EM115" s="56"/>
      <c r="EN115" s="56"/>
      <c r="EO115" s="56"/>
      <c r="EP115" s="56"/>
      <c r="EQ115" s="56"/>
      <c r="ER115" s="56"/>
      <c r="ET115" s="56"/>
      <c r="EU115" s="56"/>
      <c r="EV115" s="56"/>
      <c r="EW115" s="56"/>
      <c r="EX115" s="56"/>
      <c r="EY115" s="56"/>
      <c r="EZ115" s="56"/>
      <c r="FA115" s="56"/>
      <c r="FB115" s="56"/>
      <c r="FD115" s="56"/>
      <c r="FE115" s="56"/>
      <c r="FF115" s="56"/>
      <c r="FG115" s="56"/>
      <c r="FH115" s="56"/>
      <c r="FI115" s="56"/>
      <c r="FJ115" s="56"/>
      <c r="FK115" s="56"/>
      <c r="FL115" s="56"/>
      <c r="FN115" s="56"/>
      <c r="FO115" s="56"/>
      <c r="FP115" s="56"/>
      <c r="FQ115" s="56"/>
      <c r="FR115" s="56"/>
      <c r="FS115" s="56"/>
      <c r="FT115" s="56"/>
      <c r="FU115" s="56"/>
      <c r="FV115" s="56"/>
      <c r="FX115" s="56"/>
      <c r="FY115" s="56"/>
      <c r="FZ115" s="56"/>
      <c r="GA115" s="56"/>
      <c r="GB115" s="56"/>
      <c r="GC115" s="56"/>
      <c r="GD115" s="56"/>
      <c r="GE115" s="56"/>
      <c r="GF115" s="56"/>
      <c r="GH115" s="56"/>
      <c r="GI115" s="56"/>
      <c r="GJ115" s="56"/>
      <c r="GK115" s="56"/>
      <c r="GL115" s="56"/>
      <c r="GM115" s="56"/>
      <c r="GN115" s="56"/>
      <c r="GO115" s="56"/>
      <c r="GP115" s="56"/>
      <c r="GR115" s="56"/>
      <c r="GS115" s="56"/>
      <c r="GT115" s="56"/>
      <c r="GU115" s="56"/>
      <c r="GV115" s="56"/>
      <c r="GW115" s="56"/>
      <c r="GX115" s="56"/>
      <c r="GY115" s="56"/>
      <c r="GZ115" s="56"/>
      <c r="HB115" s="56"/>
      <c r="HC115" s="56"/>
      <c r="HD115" s="56"/>
      <c r="HE115" s="56"/>
      <c r="HF115" s="56"/>
      <c r="HG115" s="56"/>
      <c r="HH115" s="56"/>
      <c r="HI115" s="56"/>
      <c r="HJ115" s="56"/>
      <c r="HL115" s="56"/>
      <c r="HM115" s="56"/>
      <c r="HN115" s="56"/>
      <c r="HO115" s="56"/>
      <c r="HP115" s="56"/>
      <c r="HQ115" s="56"/>
      <c r="HR115" s="56"/>
      <c r="HS115" s="56"/>
      <c r="HT115" s="56"/>
      <c r="HV115" s="56"/>
      <c r="HW115" s="56"/>
      <c r="HX115" s="56"/>
      <c r="HY115" s="56"/>
      <c r="HZ115" s="56"/>
      <c r="IA115" s="56"/>
      <c r="IB115" s="56"/>
      <c r="IC115" s="56"/>
      <c r="ID115" s="56"/>
      <c r="IF115" s="56"/>
      <c r="IG115" s="56"/>
      <c r="IH115" s="56"/>
      <c r="II115" s="56"/>
      <c r="IJ115" s="56"/>
      <c r="IK115" s="56"/>
      <c r="IL115" s="56"/>
      <c r="IM115" s="56"/>
      <c r="IN115" s="56"/>
      <c r="IP115" s="56"/>
      <c r="IQ115" s="56"/>
      <c r="IR115" s="56"/>
      <c r="IS115" s="56"/>
      <c r="IT115" s="56"/>
      <c r="IU115" s="56"/>
    </row>
    <row r="116" spans="1:255" ht="12.75" customHeight="1" thickBot="1" x14ac:dyDescent="0.25">
      <c r="A116" s="221"/>
      <c r="B116" s="106">
        <v>0</v>
      </c>
      <c r="C116" s="85" t="s">
        <v>78</v>
      </c>
      <c r="D116" s="86"/>
      <c r="E116" s="47"/>
      <c r="F116" s="47"/>
      <c r="G116" s="47"/>
      <c r="H116" s="48"/>
      <c r="I116" s="49"/>
      <c r="J116" s="56"/>
      <c r="K116" s="56"/>
      <c r="L116" s="56"/>
      <c r="M116" s="56"/>
      <c r="N116" s="56"/>
      <c r="O116" s="56"/>
      <c r="P116" s="56"/>
      <c r="Q116" s="56"/>
      <c r="R116" s="56"/>
      <c r="T116" s="56"/>
      <c r="U116" s="56"/>
      <c r="V116" s="56"/>
      <c r="W116" s="56"/>
      <c r="X116" s="56"/>
      <c r="Y116" s="56"/>
      <c r="Z116" s="56"/>
      <c r="AA116" s="56"/>
      <c r="AB116" s="56"/>
      <c r="AD116" s="56"/>
      <c r="AE116" s="56"/>
      <c r="AF116" s="56"/>
      <c r="AG116" s="56"/>
      <c r="AH116" s="56"/>
      <c r="AI116" s="56"/>
      <c r="AJ116" s="56"/>
      <c r="AK116" s="56"/>
      <c r="AL116" s="56"/>
      <c r="AN116" s="56"/>
      <c r="AO116" s="56"/>
      <c r="AP116" s="56"/>
      <c r="AQ116" s="56"/>
      <c r="AR116" s="56"/>
      <c r="AS116" s="56"/>
      <c r="AT116" s="56"/>
      <c r="AU116" s="56"/>
      <c r="AV116" s="56"/>
      <c r="AX116" s="56"/>
      <c r="AY116" s="56"/>
      <c r="AZ116" s="56"/>
      <c r="BA116" s="56"/>
      <c r="BB116" s="56"/>
      <c r="BC116" s="56"/>
      <c r="BD116" s="56"/>
      <c r="BE116" s="56"/>
      <c r="BF116" s="56"/>
      <c r="BH116" s="56"/>
      <c r="BI116" s="56"/>
      <c r="BJ116" s="56"/>
      <c r="BK116" s="56"/>
      <c r="BL116" s="56"/>
      <c r="BM116" s="56"/>
      <c r="BN116" s="56"/>
      <c r="BO116" s="56"/>
      <c r="BP116" s="56"/>
      <c r="BR116" s="56"/>
      <c r="BS116" s="56"/>
      <c r="BT116" s="56"/>
      <c r="BU116" s="56"/>
      <c r="BV116" s="56"/>
      <c r="BW116" s="56"/>
      <c r="BX116" s="56"/>
      <c r="BY116" s="56"/>
      <c r="BZ116" s="56"/>
      <c r="CB116" s="56"/>
      <c r="CC116" s="56"/>
      <c r="CD116" s="56"/>
      <c r="CE116" s="56"/>
      <c r="CF116" s="56"/>
      <c r="CG116" s="56"/>
      <c r="CH116" s="56"/>
      <c r="CI116" s="56"/>
      <c r="CJ116" s="56"/>
      <c r="CL116" s="56"/>
      <c r="CM116" s="56"/>
      <c r="CN116" s="56"/>
      <c r="CO116" s="56"/>
      <c r="CP116" s="56"/>
      <c r="CQ116" s="56"/>
      <c r="CR116" s="56"/>
      <c r="CS116" s="56"/>
      <c r="CT116" s="56"/>
      <c r="CV116" s="56"/>
      <c r="CW116" s="56"/>
      <c r="CX116" s="56"/>
      <c r="CY116" s="56"/>
      <c r="CZ116" s="56"/>
      <c r="DA116" s="56"/>
      <c r="DB116" s="56"/>
      <c r="DC116" s="56"/>
      <c r="DD116" s="56"/>
      <c r="DF116" s="56"/>
      <c r="DG116" s="56"/>
      <c r="DH116" s="56"/>
      <c r="DI116" s="56"/>
      <c r="DJ116" s="56"/>
      <c r="DK116" s="56"/>
      <c r="DL116" s="56"/>
      <c r="DM116" s="56"/>
      <c r="DN116" s="56"/>
      <c r="DP116" s="56"/>
      <c r="DQ116" s="56"/>
      <c r="DR116" s="56"/>
      <c r="DS116" s="56"/>
      <c r="DT116" s="56"/>
      <c r="DU116" s="56"/>
      <c r="DV116" s="56"/>
      <c r="DW116" s="56"/>
      <c r="DX116" s="56"/>
      <c r="DZ116" s="56"/>
      <c r="EA116" s="56"/>
      <c r="EB116" s="56"/>
      <c r="EC116" s="56"/>
      <c r="ED116" s="56"/>
      <c r="EE116" s="56"/>
      <c r="EF116" s="56"/>
      <c r="EG116" s="56"/>
      <c r="EH116" s="56"/>
      <c r="EJ116" s="56"/>
      <c r="EK116" s="56"/>
      <c r="EL116" s="56"/>
      <c r="EM116" s="56"/>
      <c r="EN116" s="56"/>
      <c r="EO116" s="56"/>
      <c r="EP116" s="56"/>
      <c r="EQ116" s="56"/>
      <c r="ER116" s="56"/>
      <c r="ET116" s="56"/>
      <c r="EU116" s="56"/>
      <c r="EV116" s="56"/>
      <c r="EW116" s="56"/>
      <c r="EX116" s="56"/>
      <c r="EY116" s="56"/>
      <c r="EZ116" s="56"/>
      <c r="FA116" s="56"/>
      <c r="FB116" s="56"/>
      <c r="FD116" s="56"/>
      <c r="FE116" s="56"/>
      <c r="FF116" s="56"/>
      <c r="FG116" s="56"/>
      <c r="FH116" s="56"/>
      <c r="FI116" s="56"/>
      <c r="FJ116" s="56"/>
      <c r="FK116" s="56"/>
      <c r="FL116" s="56"/>
      <c r="FN116" s="56"/>
      <c r="FO116" s="56"/>
      <c r="FP116" s="56"/>
      <c r="FQ116" s="56"/>
      <c r="FR116" s="56"/>
      <c r="FS116" s="56"/>
      <c r="FT116" s="56"/>
      <c r="FU116" s="56"/>
      <c r="FV116" s="56"/>
      <c r="FX116" s="56"/>
      <c r="FY116" s="56"/>
      <c r="FZ116" s="56"/>
      <c r="GA116" s="56"/>
      <c r="GB116" s="56"/>
      <c r="GC116" s="56"/>
      <c r="GD116" s="56"/>
      <c r="GE116" s="56"/>
      <c r="GF116" s="56"/>
      <c r="GH116" s="56"/>
      <c r="GI116" s="56"/>
      <c r="GJ116" s="56"/>
      <c r="GK116" s="56"/>
      <c r="GL116" s="56"/>
      <c r="GM116" s="56"/>
      <c r="GN116" s="56"/>
      <c r="GO116" s="56"/>
      <c r="GP116" s="56"/>
      <c r="GR116" s="56"/>
      <c r="GS116" s="56"/>
      <c r="GT116" s="56"/>
      <c r="GU116" s="56"/>
      <c r="GV116" s="56"/>
      <c r="GW116" s="56"/>
      <c r="GX116" s="56"/>
      <c r="GY116" s="56"/>
      <c r="GZ116" s="56"/>
      <c r="HB116" s="56"/>
      <c r="HC116" s="56"/>
      <c r="HD116" s="56"/>
      <c r="HE116" s="56"/>
      <c r="HF116" s="56"/>
      <c r="HG116" s="56"/>
      <c r="HH116" s="56"/>
      <c r="HI116" s="56"/>
      <c r="HJ116" s="56"/>
      <c r="HL116" s="56"/>
      <c r="HM116" s="56"/>
      <c r="HN116" s="56"/>
      <c r="HO116" s="56"/>
      <c r="HP116" s="56"/>
      <c r="HQ116" s="56"/>
      <c r="HR116" s="56"/>
      <c r="HS116" s="56"/>
      <c r="HT116" s="56"/>
      <c r="HV116" s="56"/>
      <c r="HW116" s="56"/>
      <c r="HX116" s="56"/>
      <c r="HY116" s="56"/>
      <c r="HZ116" s="56"/>
      <c r="IA116" s="56"/>
      <c r="IB116" s="56"/>
      <c r="IC116" s="56"/>
      <c r="ID116" s="56"/>
      <c r="IF116" s="56"/>
      <c r="IG116" s="56"/>
      <c r="IH116" s="56"/>
      <c r="II116" s="56"/>
      <c r="IJ116" s="56"/>
      <c r="IK116" s="56"/>
      <c r="IL116" s="56"/>
      <c r="IM116" s="56"/>
      <c r="IN116" s="56"/>
      <c r="IP116" s="56"/>
      <c r="IQ116" s="56"/>
      <c r="IR116" s="56"/>
      <c r="IS116" s="56"/>
      <c r="IT116" s="56"/>
      <c r="IU116" s="56"/>
    </row>
    <row r="117" spans="1:255" ht="12.75" customHeight="1" thickBot="1" x14ac:dyDescent="0.25">
      <c r="A117" s="221"/>
      <c r="B117" s="106">
        <v>0</v>
      </c>
      <c r="C117" s="85" t="s">
        <v>79</v>
      </c>
      <c r="D117" s="86"/>
      <c r="E117" s="47"/>
      <c r="F117" s="47"/>
      <c r="G117" s="47"/>
      <c r="H117" s="48"/>
      <c r="I117" s="49"/>
      <c r="J117" s="56"/>
      <c r="K117" s="56"/>
      <c r="L117" s="56"/>
      <c r="M117" s="56"/>
      <c r="N117" s="56"/>
      <c r="O117" s="56"/>
      <c r="P117" s="56"/>
      <c r="Q117" s="56"/>
      <c r="R117" s="56"/>
      <c r="T117" s="56"/>
      <c r="U117" s="56"/>
      <c r="V117" s="56"/>
      <c r="W117" s="56"/>
      <c r="X117" s="56"/>
      <c r="Y117" s="56"/>
      <c r="Z117" s="56"/>
      <c r="AA117" s="56"/>
      <c r="AB117" s="56"/>
      <c r="AD117" s="56"/>
      <c r="AE117" s="56"/>
      <c r="AF117" s="56"/>
      <c r="AG117" s="56"/>
      <c r="AH117" s="56"/>
      <c r="AI117" s="56"/>
      <c r="AJ117" s="56"/>
      <c r="AK117" s="56"/>
      <c r="AL117" s="56"/>
      <c r="AN117" s="56"/>
      <c r="AO117" s="56"/>
      <c r="AP117" s="56"/>
      <c r="AQ117" s="56"/>
      <c r="AR117" s="56"/>
      <c r="AS117" s="56"/>
      <c r="AT117" s="56"/>
      <c r="AU117" s="56"/>
      <c r="AV117" s="56"/>
      <c r="AX117" s="56"/>
      <c r="AY117" s="56"/>
      <c r="AZ117" s="56"/>
      <c r="BA117" s="56"/>
      <c r="BB117" s="56"/>
      <c r="BC117" s="56"/>
      <c r="BD117" s="56"/>
      <c r="BE117" s="56"/>
      <c r="BF117" s="56"/>
      <c r="BH117" s="56"/>
      <c r="BI117" s="56"/>
      <c r="BJ117" s="56"/>
      <c r="BK117" s="56"/>
      <c r="BL117" s="56"/>
      <c r="BM117" s="56"/>
      <c r="BN117" s="56"/>
      <c r="BO117" s="56"/>
      <c r="BP117" s="56"/>
      <c r="BR117" s="56"/>
      <c r="BS117" s="56"/>
      <c r="BT117" s="56"/>
      <c r="BU117" s="56"/>
      <c r="BV117" s="56"/>
      <c r="BW117" s="56"/>
      <c r="BX117" s="56"/>
      <c r="BY117" s="56"/>
      <c r="BZ117" s="56"/>
      <c r="CB117" s="56"/>
      <c r="CC117" s="56"/>
      <c r="CD117" s="56"/>
      <c r="CE117" s="56"/>
      <c r="CF117" s="56"/>
      <c r="CG117" s="56"/>
      <c r="CH117" s="56"/>
      <c r="CI117" s="56"/>
      <c r="CJ117" s="56"/>
      <c r="CL117" s="56"/>
      <c r="CM117" s="56"/>
      <c r="CN117" s="56"/>
      <c r="CO117" s="56"/>
      <c r="CP117" s="56"/>
      <c r="CQ117" s="56"/>
      <c r="CR117" s="56"/>
      <c r="CS117" s="56"/>
      <c r="CT117" s="56"/>
      <c r="CV117" s="56"/>
      <c r="CW117" s="56"/>
      <c r="CX117" s="56"/>
      <c r="CY117" s="56"/>
      <c r="CZ117" s="56"/>
      <c r="DA117" s="56"/>
      <c r="DB117" s="56"/>
      <c r="DC117" s="56"/>
      <c r="DD117" s="56"/>
      <c r="DF117" s="56"/>
      <c r="DG117" s="56"/>
      <c r="DH117" s="56"/>
      <c r="DI117" s="56"/>
      <c r="DJ117" s="56"/>
      <c r="DK117" s="56"/>
      <c r="DL117" s="56"/>
      <c r="DM117" s="56"/>
      <c r="DN117" s="56"/>
      <c r="DP117" s="56"/>
      <c r="DQ117" s="56"/>
      <c r="DR117" s="56"/>
      <c r="DS117" s="56"/>
      <c r="DT117" s="56"/>
      <c r="DU117" s="56"/>
      <c r="DV117" s="56"/>
      <c r="DW117" s="56"/>
      <c r="DX117" s="56"/>
      <c r="DZ117" s="56"/>
      <c r="EA117" s="56"/>
      <c r="EB117" s="56"/>
      <c r="EC117" s="56"/>
      <c r="ED117" s="56"/>
      <c r="EE117" s="56"/>
      <c r="EF117" s="56"/>
      <c r="EG117" s="56"/>
      <c r="EH117" s="56"/>
      <c r="EJ117" s="56"/>
      <c r="EK117" s="56"/>
      <c r="EL117" s="56"/>
      <c r="EM117" s="56"/>
      <c r="EN117" s="56"/>
      <c r="EO117" s="56"/>
      <c r="EP117" s="56"/>
      <c r="EQ117" s="56"/>
      <c r="ER117" s="56"/>
      <c r="ET117" s="56"/>
      <c r="EU117" s="56"/>
      <c r="EV117" s="56"/>
      <c r="EW117" s="56"/>
      <c r="EX117" s="56"/>
      <c r="EY117" s="56"/>
      <c r="EZ117" s="56"/>
      <c r="FA117" s="56"/>
      <c r="FB117" s="56"/>
      <c r="FD117" s="56"/>
      <c r="FE117" s="56"/>
      <c r="FF117" s="56"/>
      <c r="FG117" s="56"/>
      <c r="FH117" s="56"/>
      <c r="FI117" s="56"/>
      <c r="FJ117" s="56"/>
      <c r="FK117" s="56"/>
      <c r="FL117" s="56"/>
      <c r="FN117" s="56"/>
      <c r="FO117" s="56"/>
      <c r="FP117" s="56"/>
      <c r="FQ117" s="56"/>
      <c r="FR117" s="56"/>
      <c r="FS117" s="56"/>
      <c r="FT117" s="56"/>
      <c r="FU117" s="56"/>
      <c r="FV117" s="56"/>
      <c r="FX117" s="56"/>
      <c r="FY117" s="56"/>
      <c r="FZ117" s="56"/>
      <c r="GA117" s="56"/>
      <c r="GB117" s="56"/>
      <c r="GC117" s="56"/>
      <c r="GD117" s="56"/>
      <c r="GE117" s="56"/>
      <c r="GF117" s="56"/>
      <c r="GH117" s="56"/>
      <c r="GI117" s="56"/>
      <c r="GJ117" s="56"/>
      <c r="GK117" s="56"/>
      <c r="GL117" s="56"/>
      <c r="GM117" s="56"/>
      <c r="GN117" s="56"/>
      <c r="GO117" s="56"/>
      <c r="GP117" s="56"/>
      <c r="GR117" s="56"/>
      <c r="GS117" s="56"/>
      <c r="GT117" s="56"/>
      <c r="GU117" s="56"/>
      <c r="GV117" s="56"/>
      <c r="GW117" s="56"/>
      <c r="GX117" s="56"/>
      <c r="GY117" s="56"/>
      <c r="GZ117" s="56"/>
      <c r="HB117" s="56"/>
      <c r="HC117" s="56"/>
      <c r="HD117" s="56"/>
      <c r="HE117" s="56"/>
      <c r="HF117" s="56"/>
      <c r="HG117" s="56"/>
      <c r="HH117" s="56"/>
      <c r="HI117" s="56"/>
      <c r="HJ117" s="56"/>
      <c r="HL117" s="56"/>
      <c r="HM117" s="56"/>
      <c r="HN117" s="56"/>
      <c r="HO117" s="56"/>
      <c r="HP117" s="56"/>
      <c r="HQ117" s="56"/>
      <c r="HR117" s="56"/>
      <c r="HS117" s="56"/>
      <c r="HT117" s="56"/>
      <c r="HV117" s="56"/>
      <c r="HW117" s="56"/>
      <c r="HX117" s="56"/>
      <c r="HY117" s="56"/>
      <c r="HZ117" s="56"/>
      <c r="IA117" s="56"/>
      <c r="IB117" s="56"/>
      <c r="IC117" s="56"/>
      <c r="ID117" s="56"/>
      <c r="IF117" s="56"/>
      <c r="IG117" s="56"/>
      <c r="IH117" s="56"/>
      <c r="II117" s="56"/>
      <c r="IJ117" s="56"/>
      <c r="IK117" s="56"/>
      <c r="IL117" s="56"/>
      <c r="IM117" s="56"/>
      <c r="IN117" s="56"/>
      <c r="IP117" s="56"/>
      <c r="IQ117" s="56"/>
      <c r="IR117" s="56"/>
      <c r="IS117" s="56"/>
      <c r="IT117" s="56"/>
      <c r="IU117" s="56"/>
    </row>
    <row r="118" spans="1:255" ht="12.75" customHeight="1" thickBot="1" x14ac:dyDescent="0.25">
      <c r="A118" s="221"/>
      <c r="B118" s="106">
        <v>0</v>
      </c>
      <c r="C118" s="85" t="s">
        <v>80</v>
      </c>
      <c r="D118" s="86"/>
      <c r="E118" s="47"/>
      <c r="F118" s="47"/>
      <c r="G118" s="47"/>
      <c r="H118" s="48"/>
      <c r="I118" s="49"/>
      <c r="J118" s="56"/>
      <c r="K118" s="56"/>
      <c r="L118" s="56"/>
      <c r="M118" s="56"/>
      <c r="N118" s="56"/>
      <c r="O118" s="56"/>
      <c r="P118" s="56"/>
      <c r="Q118" s="56"/>
      <c r="R118" s="56"/>
      <c r="T118" s="56"/>
      <c r="U118" s="56"/>
      <c r="V118" s="56"/>
      <c r="W118" s="56"/>
      <c r="X118" s="56"/>
      <c r="Y118" s="56"/>
      <c r="Z118" s="56"/>
      <c r="AA118" s="56"/>
      <c r="AB118" s="56"/>
      <c r="AD118" s="56"/>
      <c r="AE118" s="56"/>
      <c r="AF118" s="56"/>
      <c r="AG118" s="56"/>
      <c r="AH118" s="56"/>
      <c r="AI118" s="56"/>
      <c r="AJ118" s="56"/>
      <c r="AK118" s="56"/>
      <c r="AL118" s="56"/>
      <c r="AN118" s="56"/>
      <c r="AO118" s="56"/>
      <c r="AP118" s="56"/>
      <c r="AQ118" s="56"/>
      <c r="AR118" s="56"/>
      <c r="AS118" s="56"/>
      <c r="AT118" s="56"/>
      <c r="AU118" s="56"/>
      <c r="AV118" s="56"/>
      <c r="AX118" s="56"/>
      <c r="AY118" s="56"/>
      <c r="AZ118" s="56"/>
      <c r="BA118" s="56"/>
      <c r="BB118" s="56"/>
      <c r="BC118" s="56"/>
      <c r="BD118" s="56"/>
      <c r="BE118" s="56"/>
      <c r="BF118" s="56"/>
      <c r="BH118" s="56"/>
      <c r="BI118" s="56"/>
      <c r="BJ118" s="56"/>
      <c r="BK118" s="56"/>
      <c r="BL118" s="56"/>
      <c r="BM118" s="56"/>
      <c r="BN118" s="56"/>
      <c r="BO118" s="56"/>
      <c r="BP118" s="56"/>
      <c r="BR118" s="56"/>
      <c r="BS118" s="56"/>
      <c r="BT118" s="56"/>
      <c r="BU118" s="56"/>
      <c r="BV118" s="56"/>
      <c r="BW118" s="56"/>
      <c r="BX118" s="56"/>
      <c r="BY118" s="56"/>
      <c r="BZ118" s="56"/>
      <c r="CB118" s="56"/>
      <c r="CC118" s="56"/>
      <c r="CD118" s="56"/>
      <c r="CE118" s="56"/>
      <c r="CF118" s="56"/>
      <c r="CG118" s="56"/>
      <c r="CH118" s="56"/>
      <c r="CI118" s="56"/>
      <c r="CJ118" s="56"/>
      <c r="CL118" s="56"/>
      <c r="CM118" s="56"/>
      <c r="CN118" s="56"/>
      <c r="CO118" s="56"/>
      <c r="CP118" s="56"/>
      <c r="CQ118" s="56"/>
      <c r="CR118" s="56"/>
      <c r="CS118" s="56"/>
      <c r="CT118" s="56"/>
      <c r="CV118" s="56"/>
      <c r="CW118" s="56"/>
      <c r="CX118" s="56"/>
      <c r="CY118" s="56"/>
      <c r="CZ118" s="56"/>
      <c r="DA118" s="56"/>
      <c r="DB118" s="56"/>
      <c r="DC118" s="56"/>
      <c r="DD118" s="56"/>
      <c r="DF118" s="56"/>
      <c r="DG118" s="56"/>
      <c r="DH118" s="56"/>
      <c r="DI118" s="56"/>
      <c r="DJ118" s="56"/>
      <c r="DK118" s="56"/>
      <c r="DL118" s="56"/>
      <c r="DM118" s="56"/>
      <c r="DN118" s="56"/>
      <c r="DP118" s="56"/>
      <c r="DQ118" s="56"/>
      <c r="DR118" s="56"/>
      <c r="DS118" s="56"/>
      <c r="DT118" s="56"/>
      <c r="DU118" s="56"/>
      <c r="DV118" s="56"/>
      <c r="DW118" s="56"/>
      <c r="DX118" s="56"/>
      <c r="DZ118" s="56"/>
      <c r="EA118" s="56"/>
      <c r="EB118" s="56"/>
      <c r="EC118" s="56"/>
      <c r="ED118" s="56"/>
      <c r="EE118" s="56"/>
      <c r="EF118" s="56"/>
      <c r="EG118" s="56"/>
      <c r="EH118" s="56"/>
      <c r="EJ118" s="56"/>
      <c r="EK118" s="56"/>
      <c r="EL118" s="56"/>
      <c r="EM118" s="56"/>
      <c r="EN118" s="56"/>
      <c r="EO118" s="56"/>
      <c r="EP118" s="56"/>
      <c r="EQ118" s="56"/>
      <c r="ER118" s="56"/>
      <c r="ET118" s="56"/>
      <c r="EU118" s="56"/>
      <c r="EV118" s="56"/>
      <c r="EW118" s="56"/>
      <c r="EX118" s="56"/>
      <c r="EY118" s="56"/>
      <c r="EZ118" s="56"/>
      <c r="FA118" s="56"/>
      <c r="FB118" s="56"/>
      <c r="FD118" s="56"/>
      <c r="FE118" s="56"/>
      <c r="FF118" s="56"/>
      <c r="FG118" s="56"/>
      <c r="FH118" s="56"/>
      <c r="FI118" s="56"/>
      <c r="FJ118" s="56"/>
      <c r="FK118" s="56"/>
      <c r="FL118" s="56"/>
      <c r="FN118" s="56"/>
      <c r="FO118" s="56"/>
      <c r="FP118" s="56"/>
      <c r="FQ118" s="56"/>
      <c r="FR118" s="56"/>
      <c r="FS118" s="56"/>
      <c r="FT118" s="56"/>
      <c r="FU118" s="56"/>
      <c r="FV118" s="56"/>
      <c r="FX118" s="56"/>
      <c r="FY118" s="56"/>
      <c r="FZ118" s="56"/>
      <c r="GA118" s="56"/>
      <c r="GB118" s="56"/>
      <c r="GC118" s="56"/>
      <c r="GD118" s="56"/>
      <c r="GE118" s="56"/>
      <c r="GF118" s="56"/>
      <c r="GH118" s="56"/>
      <c r="GI118" s="56"/>
      <c r="GJ118" s="56"/>
      <c r="GK118" s="56"/>
      <c r="GL118" s="56"/>
      <c r="GM118" s="56"/>
      <c r="GN118" s="56"/>
      <c r="GO118" s="56"/>
      <c r="GP118" s="56"/>
      <c r="GR118" s="56"/>
      <c r="GS118" s="56"/>
      <c r="GT118" s="56"/>
      <c r="GU118" s="56"/>
      <c r="GV118" s="56"/>
      <c r="GW118" s="56"/>
      <c r="GX118" s="56"/>
      <c r="GY118" s="56"/>
      <c r="GZ118" s="56"/>
      <c r="HB118" s="56"/>
      <c r="HC118" s="56"/>
      <c r="HD118" s="56"/>
      <c r="HE118" s="56"/>
      <c r="HF118" s="56"/>
      <c r="HG118" s="56"/>
      <c r="HH118" s="56"/>
      <c r="HI118" s="56"/>
      <c r="HJ118" s="56"/>
      <c r="HL118" s="56"/>
      <c r="HM118" s="56"/>
      <c r="HN118" s="56"/>
      <c r="HO118" s="56"/>
      <c r="HP118" s="56"/>
      <c r="HQ118" s="56"/>
      <c r="HR118" s="56"/>
      <c r="HS118" s="56"/>
      <c r="HT118" s="56"/>
      <c r="HV118" s="56"/>
      <c r="HW118" s="56"/>
      <c r="HX118" s="56"/>
      <c r="HY118" s="56"/>
      <c r="HZ118" s="56"/>
      <c r="IA118" s="56"/>
      <c r="IB118" s="56"/>
      <c r="IC118" s="56"/>
      <c r="ID118" s="56"/>
      <c r="IF118" s="56"/>
      <c r="IG118" s="56"/>
      <c r="IH118" s="56"/>
      <c r="II118" s="56"/>
      <c r="IJ118" s="56"/>
      <c r="IK118" s="56"/>
      <c r="IL118" s="56"/>
      <c r="IM118" s="56"/>
      <c r="IN118" s="56"/>
      <c r="IP118" s="56"/>
      <c r="IQ118" s="56"/>
      <c r="IR118" s="56"/>
      <c r="IS118" s="56"/>
      <c r="IT118" s="56"/>
      <c r="IU118" s="56"/>
    </row>
    <row r="119" spans="1:255" ht="13.5" thickBot="1" x14ac:dyDescent="0.25">
      <c r="A119" s="221"/>
      <c r="B119" s="185"/>
      <c r="C119" s="70" t="s">
        <v>87</v>
      </c>
      <c r="D119" s="163"/>
      <c r="E119" s="53"/>
      <c r="F119" s="53"/>
      <c r="G119" s="53"/>
      <c r="H119" s="153"/>
      <c r="I119" s="49"/>
      <c r="J119" s="56"/>
      <c r="K119" s="56"/>
      <c r="L119" s="56"/>
      <c r="M119" s="56"/>
      <c r="N119" s="56"/>
      <c r="O119" s="56"/>
      <c r="P119" s="56"/>
      <c r="Q119" s="56"/>
      <c r="R119" s="56"/>
      <c r="T119" s="56"/>
      <c r="U119" s="56"/>
      <c r="V119" s="56"/>
      <c r="W119" s="56"/>
      <c r="X119" s="56"/>
      <c r="Y119" s="56"/>
      <c r="Z119" s="56"/>
      <c r="AA119" s="56"/>
      <c r="AB119" s="56"/>
      <c r="AD119" s="56"/>
      <c r="AE119" s="56"/>
      <c r="AF119" s="56"/>
      <c r="AG119" s="56"/>
      <c r="AH119" s="56"/>
      <c r="AI119" s="56"/>
      <c r="AJ119" s="56"/>
      <c r="AK119" s="56"/>
      <c r="AL119" s="56"/>
      <c r="AN119" s="56"/>
      <c r="AO119" s="56"/>
      <c r="AP119" s="56"/>
      <c r="AQ119" s="56"/>
      <c r="AR119" s="56"/>
      <c r="AS119" s="56"/>
      <c r="AT119" s="56"/>
      <c r="AU119" s="56"/>
      <c r="AV119" s="56"/>
      <c r="AX119" s="56"/>
      <c r="AY119" s="56"/>
      <c r="AZ119" s="56"/>
      <c r="BA119" s="56"/>
      <c r="BB119" s="56"/>
      <c r="BC119" s="56"/>
      <c r="BD119" s="56"/>
      <c r="BE119" s="56"/>
      <c r="BF119" s="56"/>
      <c r="BH119" s="56"/>
      <c r="BI119" s="56"/>
      <c r="BJ119" s="56"/>
      <c r="BK119" s="56"/>
      <c r="BL119" s="56"/>
      <c r="BM119" s="56"/>
      <c r="BN119" s="56"/>
      <c r="BO119" s="56"/>
      <c r="BP119" s="56"/>
      <c r="BR119" s="56"/>
      <c r="BS119" s="56"/>
      <c r="BT119" s="56"/>
      <c r="BU119" s="56"/>
      <c r="BV119" s="56"/>
      <c r="BW119" s="56"/>
      <c r="BX119" s="56"/>
      <c r="BY119" s="56"/>
      <c r="BZ119" s="56"/>
      <c r="CB119" s="56"/>
      <c r="CC119" s="56"/>
      <c r="CD119" s="56"/>
      <c r="CE119" s="56"/>
      <c r="CF119" s="56"/>
      <c r="CG119" s="56"/>
      <c r="CH119" s="56"/>
      <c r="CI119" s="56"/>
      <c r="CJ119" s="56"/>
      <c r="CL119" s="56"/>
      <c r="CM119" s="56"/>
      <c r="CN119" s="56"/>
      <c r="CO119" s="56"/>
      <c r="CP119" s="56"/>
      <c r="CQ119" s="56"/>
      <c r="CR119" s="56"/>
      <c r="CS119" s="56"/>
      <c r="CT119" s="56"/>
      <c r="CV119" s="56"/>
      <c r="CW119" s="56"/>
      <c r="CX119" s="56"/>
      <c r="CY119" s="56"/>
      <c r="CZ119" s="56"/>
      <c r="DA119" s="56"/>
      <c r="DB119" s="56"/>
      <c r="DC119" s="56"/>
      <c r="DD119" s="56"/>
      <c r="DF119" s="56"/>
      <c r="DG119" s="56"/>
      <c r="DH119" s="56"/>
      <c r="DI119" s="56"/>
      <c r="DJ119" s="56"/>
      <c r="DK119" s="56"/>
      <c r="DL119" s="56"/>
      <c r="DM119" s="56"/>
      <c r="DN119" s="56"/>
      <c r="DP119" s="56"/>
      <c r="DQ119" s="56"/>
      <c r="DR119" s="56"/>
      <c r="DS119" s="56"/>
      <c r="DT119" s="56"/>
      <c r="DU119" s="56"/>
      <c r="DV119" s="56"/>
      <c r="DW119" s="56"/>
      <c r="DX119" s="56"/>
      <c r="DZ119" s="56"/>
      <c r="EA119" s="56"/>
      <c r="EB119" s="56"/>
      <c r="EC119" s="56"/>
      <c r="ED119" s="56"/>
      <c r="EE119" s="56"/>
      <c r="EF119" s="56"/>
      <c r="EG119" s="56"/>
      <c r="EH119" s="56"/>
      <c r="EJ119" s="56"/>
      <c r="EK119" s="56"/>
      <c r="EL119" s="56"/>
      <c r="EM119" s="56"/>
      <c r="EN119" s="56"/>
      <c r="EO119" s="56"/>
      <c r="EP119" s="56"/>
      <c r="EQ119" s="56"/>
      <c r="ER119" s="56"/>
      <c r="ET119" s="56"/>
      <c r="EU119" s="56"/>
      <c r="EV119" s="56"/>
      <c r="EW119" s="56"/>
      <c r="EX119" s="56"/>
      <c r="EY119" s="56"/>
      <c r="EZ119" s="56"/>
      <c r="FA119" s="56"/>
      <c r="FB119" s="56"/>
      <c r="FD119" s="56"/>
      <c r="FE119" s="56"/>
      <c r="FF119" s="56"/>
      <c r="FG119" s="56"/>
      <c r="FH119" s="56"/>
      <c r="FI119" s="56"/>
      <c r="FJ119" s="56"/>
      <c r="FK119" s="56"/>
      <c r="FL119" s="56"/>
      <c r="FN119" s="56"/>
      <c r="FO119" s="56"/>
      <c r="FP119" s="56"/>
      <c r="FQ119" s="56"/>
      <c r="FR119" s="56"/>
      <c r="FS119" s="56"/>
      <c r="FT119" s="56"/>
      <c r="FU119" s="56"/>
      <c r="FV119" s="56"/>
      <c r="FX119" s="56"/>
      <c r="FY119" s="56"/>
      <c r="FZ119" s="56"/>
      <c r="GA119" s="56"/>
      <c r="GB119" s="56"/>
      <c r="GC119" s="56"/>
      <c r="GD119" s="56"/>
      <c r="GE119" s="56"/>
      <c r="GF119" s="56"/>
      <c r="GH119" s="56"/>
      <c r="GI119" s="56"/>
      <c r="GJ119" s="56"/>
      <c r="GK119" s="56"/>
      <c r="GL119" s="56"/>
      <c r="GM119" s="56"/>
      <c r="GN119" s="56"/>
      <c r="GO119" s="56"/>
      <c r="GP119" s="56"/>
      <c r="GR119" s="56"/>
      <c r="GS119" s="56"/>
      <c r="GT119" s="56"/>
      <c r="GU119" s="56"/>
      <c r="GV119" s="56"/>
      <c r="GW119" s="56"/>
      <c r="GX119" s="56"/>
      <c r="GY119" s="56"/>
      <c r="GZ119" s="56"/>
      <c r="HB119" s="56"/>
      <c r="HC119" s="56"/>
      <c r="HD119" s="56"/>
      <c r="HE119" s="56"/>
      <c r="HF119" s="56"/>
      <c r="HG119" s="56"/>
      <c r="HH119" s="56"/>
      <c r="HI119" s="56"/>
      <c r="HJ119" s="56"/>
      <c r="HL119" s="56"/>
      <c r="HM119" s="56"/>
      <c r="HN119" s="56"/>
      <c r="HO119" s="56"/>
      <c r="HP119" s="56"/>
      <c r="HQ119" s="56"/>
      <c r="HR119" s="56"/>
      <c r="HS119" s="56"/>
      <c r="HT119" s="56"/>
      <c r="HV119" s="56"/>
      <c r="HW119" s="56"/>
      <c r="HX119" s="56"/>
      <c r="HY119" s="56"/>
      <c r="HZ119" s="56"/>
      <c r="IA119" s="56"/>
      <c r="IB119" s="56"/>
      <c r="IC119" s="56"/>
      <c r="ID119" s="56"/>
      <c r="IF119" s="56"/>
      <c r="IG119" s="56"/>
      <c r="IH119" s="56"/>
      <c r="II119" s="56"/>
      <c r="IJ119" s="56"/>
      <c r="IK119" s="56"/>
      <c r="IL119" s="56"/>
      <c r="IM119" s="56"/>
      <c r="IN119" s="56"/>
      <c r="IP119" s="56"/>
      <c r="IQ119" s="56"/>
      <c r="IR119" s="56"/>
      <c r="IS119" s="56"/>
      <c r="IT119" s="56"/>
      <c r="IU119" s="56"/>
    </row>
    <row r="120" spans="1:255" ht="12.75" customHeight="1" thickBot="1" x14ac:dyDescent="0.25">
      <c r="A120" s="221"/>
      <c r="B120" s="18">
        <f>SUM(B107:B118)</f>
        <v>2574.1799999999998</v>
      </c>
      <c r="C120" s="17"/>
      <c r="D120" s="18"/>
      <c r="E120" s="19"/>
      <c r="F120" s="17"/>
      <c r="G120" s="17"/>
      <c r="H120" s="18" t="s">
        <v>17</v>
      </c>
      <c r="I120" s="233">
        <f>SUM(I107:I119)</f>
        <v>0</v>
      </c>
      <c r="J120" s="56"/>
      <c r="K120" s="56"/>
      <c r="L120" s="56"/>
      <c r="M120" s="56"/>
      <c r="N120" s="56"/>
      <c r="O120" s="56"/>
      <c r="P120" s="56"/>
      <c r="Q120" s="56"/>
      <c r="R120" s="56"/>
      <c r="T120" s="56"/>
      <c r="U120" s="56"/>
      <c r="V120" s="56"/>
      <c r="W120" s="56"/>
      <c r="X120" s="56"/>
      <c r="Y120" s="56"/>
      <c r="Z120" s="56"/>
      <c r="AA120" s="56"/>
      <c r="AB120" s="56"/>
      <c r="AD120" s="56"/>
      <c r="AE120" s="56"/>
      <c r="AF120" s="56"/>
      <c r="AG120" s="56"/>
      <c r="AH120" s="56"/>
      <c r="AI120" s="56"/>
      <c r="AJ120" s="56"/>
      <c r="AK120" s="56"/>
      <c r="AL120" s="56"/>
      <c r="AN120" s="56"/>
      <c r="AO120" s="56"/>
      <c r="AP120" s="56"/>
      <c r="AQ120" s="56"/>
      <c r="AR120" s="56"/>
      <c r="AS120" s="56"/>
      <c r="AT120" s="56"/>
      <c r="AU120" s="56"/>
      <c r="AV120" s="56"/>
      <c r="AX120" s="56"/>
      <c r="AY120" s="56"/>
      <c r="AZ120" s="56"/>
      <c r="BA120" s="56"/>
      <c r="BB120" s="56"/>
      <c r="BC120" s="56"/>
      <c r="BD120" s="56"/>
      <c r="BE120" s="56"/>
      <c r="BF120" s="56"/>
      <c r="BH120" s="56"/>
      <c r="BI120" s="56"/>
      <c r="BJ120" s="56"/>
      <c r="BK120" s="56"/>
      <c r="BL120" s="56"/>
      <c r="BM120" s="56"/>
      <c r="BN120" s="56"/>
      <c r="BO120" s="56"/>
      <c r="BP120" s="56"/>
      <c r="BR120" s="56"/>
      <c r="BS120" s="56"/>
      <c r="BT120" s="56"/>
      <c r="BU120" s="56"/>
      <c r="BV120" s="56"/>
      <c r="BW120" s="56"/>
      <c r="BX120" s="56"/>
      <c r="BY120" s="56"/>
      <c r="BZ120" s="56"/>
      <c r="CB120" s="56"/>
      <c r="CC120" s="56"/>
      <c r="CD120" s="56"/>
      <c r="CE120" s="56"/>
      <c r="CF120" s="56"/>
      <c r="CG120" s="56"/>
      <c r="CH120" s="56"/>
      <c r="CI120" s="56"/>
      <c r="CJ120" s="56"/>
      <c r="CL120" s="56"/>
      <c r="CM120" s="56"/>
      <c r="CN120" s="56"/>
      <c r="CO120" s="56"/>
      <c r="CP120" s="56"/>
      <c r="CQ120" s="56"/>
      <c r="CR120" s="56"/>
      <c r="CS120" s="56"/>
      <c r="CT120" s="56"/>
      <c r="CV120" s="56"/>
      <c r="CW120" s="56"/>
      <c r="CX120" s="56"/>
      <c r="CY120" s="56"/>
      <c r="CZ120" s="56"/>
      <c r="DA120" s="56"/>
      <c r="DB120" s="56"/>
      <c r="DC120" s="56"/>
      <c r="DD120" s="56"/>
      <c r="DF120" s="56"/>
      <c r="DG120" s="56"/>
      <c r="DH120" s="56"/>
      <c r="DI120" s="56"/>
      <c r="DJ120" s="56"/>
      <c r="DK120" s="56"/>
      <c r="DL120" s="56"/>
      <c r="DM120" s="56"/>
      <c r="DN120" s="56"/>
      <c r="DP120" s="56"/>
      <c r="DQ120" s="56"/>
      <c r="DR120" s="56"/>
      <c r="DS120" s="56"/>
      <c r="DT120" s="56"/>
      <c r="DU120" s="56"/>
      <c r="DV120" s="56"/>
      <c r="DW120" s="56"/>
      <c r="DX120" s="56"/>
      <c r="DZ120" s="56"/>
      <c r="EA120" s="56"/>
      <c r="EB120" s="56"/>
      <c r="EC120" s="56"/>
      <c r="ED120" s="56"/>
      <c r="EE120" s="56"/>
      <c r="EF120" s="56"/>
      <c r="EG120" s="56"/>
      <c r="EH120" s="56"/>
      <c r="EJ120" s="56"/>
      <c r="EK120" s="56"/>
      <c r="EL120" s="56"/>
      <c r="EM120" s="56"/>
      <c r="EN120" s="56"/>
      <c r="EO120" s="56"/>
      <c r="EP120" s="56"/>
      <c r="EQ120" s="56"/>
      <c r="ER120" s="56"/>
      <c r="ET120" s="56"/>
      <c r="EU120" s="56"/>
      <c r="EV120" s="56"/>
      <c r="EW120" s="56"/>
      <c r="EX120" s="56"/>
      <c r="EY120" s="56"/>
      <c r="EZ120" s="56"/>
      <c r="FA120" s="56"/>
      <c r="FB120" s="56"/>
      <c r="FD120" s="56"/>
      <c r="FE120" s="56"/>
      <c r="FF120" s="56"/>
      <c r="FG120" s="56"/>
      <c r="FH120" s="56"/>
      <c r="FI120" s="56"/>
      <c r="FJ120" s="56"/>
      <c r="FK120" s="56"/>
      <c r="FL120" s="56"/>
      <c r="FN120" s="56"/>
      <c r="FO120" s="56"/>
      <c r="FP120" s="56"/>
      <c r="FQ120" s="56"/>
      <c r="FR120" s="56"/>
      <c r="FS120" s="56"/>
      <c r="FT120" s="56"/>
      <c r="FU120" s="56"/>
      <c r="FV120" s="56"/>
      <c r="FX120" s="56"/>
      <c r="FY120" s="56"/>
      <c r="FZ120" s="56"/>
      <c r="GA120" s="56"/>
      <c r="GB120" s="56"/>
      <c r="GC120" s="56"/>
      <c r="GD120" s="56"/>
      <c r="GE120" s="56"/>
      <c r="GF120" s="56"/>
      <c r="GH120" s="56"/>
      <c r="GI120" s="56"/>
      <c r="GJ120" s="56"/>
      <c r="GK120" s="56"/>
      <c r="GL120" s="56"/>
      <c r="GM120" s="56"/>
      <c r="GN120" s="56"/>
      <c r="GO120" s="56"/>
      <c r="GP120" s="56"/>
      <c r="GR120" s="56"/>
      <c r="GS120" s="56"/>
      <c r="GT120" s="56"/>
      <c r="GU120" s="56"/>
      <c r="GV120" s="56"/>
      <c r="GW120" s="56"/>
      <c r="GX120" s="56"/>
      <c r="GY120" s="56"/>
      <c r="GZ120" s="56"/>
      <c r="HB120" s="56"/>
      <c r="HC120" s="56"/>
      <c r="HD120" s="56"/>
      <c r="HE120" s="56"/>
      <c r="HF120" s="56"/>
      <c r="HG120" s="56"/>
      <c r="HH120" s="56"/>
      <c r="HI120" s="56"/>
      <c r="HJ120" s="56"/>
      <c r="HL120" s="56"/>
      <c r="HM120" s="56"/>
      <c r="HN120" s="56"/>
      <c r="HO120" s="56"/>
      <c r="HP120" s="56"/>
      <c r="HQ120" s="56"/>
      <c r="HR120" s="56"/>
      <c r="HS120" s="56"/>
      <c r="HT120" s="56"/>
      <c r="HV120" s="56"/>
      <c r="HW120" s="56"/>
      <c r="HX120" s="56"/>
      <c r="HY120" s="56"/>
      <c r="HZ120" s="56"/>
      <c r="IA120" s="56"/>
      <c r="IB120" s="56"/>
      <c r="IC120" s="56"/>
      <c r="ID120" s="56"/>
      <c r="IF120" s="56"/>
      <c r="IG120" s="56"/>
      <c r="IH120" s="56"/>
      <c r="II120" s="56"/>
      <c r="IJ120" s="56"/>
      <c r="IK120" s="56"/>
      <c r="IL120" s="56"/>
      <c r="IM120" s="56"/>
      <c r="IN120" s="56"/>
      <c r="IP120" s="56"/>
      <c r="IQ120" s="56"/>
      <c r="IR120" s="56"/>
      <c r="IS120" s="56"/>
      <c r="IT120" s="56"/>
      <c r="IU120" s="56"/>
    </row>
    <row r="121" spans="1:255" ht="64.5" thickBot="1" x14ac:dyDescent="0.25">
      <c r="A121" s="46" t="s">
        <v>97</v>
      </c>
      <c r="B121" s="114" t="s">
        <v>16</v>
      </c>
      <c r="C121" s="114" t="s">
        <v>5</v>
      </c>
      <c r="D121" s="114" t="s">
        <v>23</v>
      </c>
      <c r="E121" s="118" t="s">
        <v>18</v>
      </c>
      <c r="F121" s="114" t="s">
        <v>19</v>
      </c>
      <c r="G121" s="114" t="s">
        <v>10</v>
      </c>
      <c r="H121" s="114" t="s">
        <v>13</v>
      </c>
      <c r="I121" s="115" t="s">
        <v>12</v>
      </c>
      <c r="J121" s="56"/>
      <c r="K121" s="56"/>
      <c r="L121" s="56"/>
      <c r="M121" s="56"/>
      <c r="N121" s="56"/>
      <c r="O121" s="56"/>
      <c r="P121" s="56"/>
      <c r="Q121" s="56"/>
      <c r="R121" s="56"/>
      <c r="T121" s="56"/>
      <c r="U121" s="56"/>
      <c r="V121" s="56"/>
      <c r="W121" s="56"/>
      <c r="X121" s="56"/>
      <c r="Y121" s="56"/>
      <c r="Z121" s="56"/>
      <c r="AA121" s="56"/>
      <c r="AB121" s="56"/>
      <c r="AD121" s="56"/>
      <c r="AE121" s="56"/>
      <c r="AF121" s="56"/>
      <c r="AG121" s="56"/>
      <c r="AH121" s="56"/>
      <c r="AI121" s="56"/>
      <c r="AJ121" s="56"/>
      <c r="AK121" s="56"/>
      <c r="AL121" s="56"/>
      <c r="AN121" s="56"/>
      <c r="AO121" s="56"/>
      <c r="AP121" s="56"/>
      <c r="AQ121" s="56"/>
      <c r="AR121" s="56"/>
      <c r="AS121" s="56"/>
      <c r="AT121" s="56"/>
      <c r="AU121" s="56"/>
      <c r="AV121" s="56"/>
      <c r="AX121" s="56"/>
      <c r="AY121" s="56"/>
      <c r="AZ121" s="56"/>
      <c r="BA121" s="56"/>
      <c r="BB121" s="56"/>
      <c r="BC121" s="56"/>
      <c r="BD121" s="56"/>
      <c r="BE121" s="56"/>
      <c r="BF121" s="56"/>
      <c r="BH121" s="56"/>
      <c r="BI121" s="56"/>
      <c r="BJ121" s="56"/>
      <c r="BK121" s="56"/>
      <c r="BL121" s="56"/>
      <c r="BM121" s="56"/>
      <c r="BN121" s="56"/>
      <c r="BO121" s="56"/>
      <c r="BP121" s="56"/>
      <c r="BR121" s="56"/>
      <c r="BS121" s="56"/>
      <c r="BT121" s="56"/>
      <c r="BU121" s="56"/>
      <c r="BV121" s="56"/>
      <c r="BW121" s="56"/>
      <c r="BX121" s="56"/>
      <c r="BY121" s="56"/>
      <c r="BZ121" s="56"/>
      <c r="CB121" s="56"/>
      <c r="CC121" s="56"/>
      <c r="CD121" s="56"/>
      <c r="CE121" s="56"/>
      <c r="CF121" s="56"/>
      <c r="CG121" s="56"/>
      <c r="CH121" s="56"/>
      <c r="CI121" s="56"/>
      <c r="CJ121" s="56"/>
      <c r="CL121" s="56"/>
      <c r="CM121" s="56"/>
      <c r="CN121" s="56"/>
      <c r="CO121" s="56"/>
      <c r="CP121" s="56"/>
      <c r="CQ121" s="56"/>
      <c r="CR121" s="56"/>
      <c r="CS121" s="56"/>
      <c r="CT121" s="56"/>
      <c r="CV121" s="56"/>
      <c r="CW121" s="56"/>
      <c r="CX121" s="56"/>
      <c r="CY121" s="56"/>
      <c r="CZ121" s="56"/>
      <c r="DA121" s="56"/>
      <c r="DB121" s="56"/>
      <c r="DC121" s="56"/>
      <c r="DD121" s="56"/>
      <c r="DF121" s="56"/>
      <c r="DG121" s="56"/>
      <c r="DH121" s="56"/>
      <c r="DI121" s="56"/>
      <c r="DJ121" s="56"/>
      <c r="DK121" s="56"/>
      <c r="DL121" s="56"/>
      <c r="DM121" s="56"/>
      <c r="DN121" s="56"/>
      <c r="DP121" s="56"/>
      <c r="DQ121" s="56"/>
      <c r="DR121" s="56"/>
      <c r="DS121" s="56"/>
      <c r="DT121" s="56"/>
      <c r="DU121" s="56"/>
      <c r="DV121" s="56"/>
      <c r="DW121" s="56"/>
      <c r="DX121" s="56"/>
      <c r="DZ121" s="56"/>
      <c r="EA121" s="56"/>
      <c r="EB121" s="56"/>
      <c r="EC121" s="56"/>
      <c r="ED121" s="56"/>
      <c r="EE121" s="56"/>
      <c r="EF121" s="56"/>
      <c r="EG121" s="56"/>
      <c r="EH121" s="56"/>
      <c r="EJ121" s="56"/>
      <c r="EK121" s="56"/>
      <c r="EL121" s="56"/>
      <c r="EM121" s="56"/>
      <c r="EN121" s="56"/>
      <c r="EO121" s="56"/>
      <c r="EP121" s="56"/>
      <c r="EQ121" s="56"/>
      <c r="ER121" s="56"/>
      <c r="ET121" s="56"/>
      <c r="EU121" s="56"/>
      <c r="EV121" s="56"/>
      <c r="EW121" s="56"/>
      <c r="EX121" s="56"/>
      <c r="EY121" s="56"/>
      <c r="EZ121" s="56"/>
      <c r="FA121" s="56"/>
      <c r="FB121" s="56"/>
      <c r="FD121" s="56"/>
      <c r="FE121" s="56"/>
      <c r="FF121" s="56"/>
      <c r="FG121" s="56"/>
      <c r="FH121" s="56"/>
      <c r="FI121" s="56"/>
      <c r="FJ121" s="56"/>
      <c r="FK121" s="56"/>
      <c r="FL121" s="56"/>
      <c r="FN121" s="56"/>
      <c r="FO121" s="56"/>
      <c r="FP121" s="56"/>
      <c r="FQ121" s="56"/>
      <c r="FR121" s="56"/>
      <c r="FS121" s="56"/>
      <c r="FT121" s="56"/>
      <c r="FU121" s="56"/>
      <c r="FV121" s="56"/>
      <c r="FX121" s="56"/>
      <c r="FY121" s="56"/>
      <c r="FZ121" s="56"/>
      <c r="GA121" s="56"/>
      <c r="GB121" s="56"/>
      <c r="GC121" s="56"/>
      <c r="GD121" s="56"/>
      <c r="GE121" s="56"/>
      <c r="GF121" s="56"/>
      <c r="GH121" s="56"/>
      <c r="GI121" s="56"/>
      <c r="GJ121" s="56"/>
      <c r="GK121" s="56"/>
      <c r="GL121" s="56"/>
      <c r="GM121" s="56"/>
      <c r="GN121" s="56"/>
      <c r="GO121" s="56"/>
      <c r="GP121" s="56"/>
      <c r="GR121" s="56"/>
      <c r="GS121" s="56"/>
      <c r="GT121" s="56"/>
      <c r="GU121" s="56"/>
      <c r="GV121" s="56"/>
      <c r="GW121" s="56"/>
      <c r="GX121" s="56"/>
      <c r="GY121" s="56"/>
      <c r="GZ121" s="56"/>
      <c r="HB121" s="56"/>
      <c r="HC121" s="56"/>
      <c r="HD121" s="56"/>
      <c r="HE121" s="56"/>
      <c r="HF121" s="56"/>
      <c r="HG121" s="56"/>
      <c r="HH121" s="56"/>
      <c r="HI121" s="56"/>
      <c r="HJ121" s="56"/>
      <c r="HL121" s="56"/>
      <c r="HM121" s="56"/>
      <c r="HN121" s="56"/>
      <c r="HO121" s="56"/>
      <c r="HP121" s="56"/>
      <c r="HQ121" s="56"/>
      <c r="HR121" s="56"/>
      <c r="HS121" s="56"/>
      <c r="HT121" s="56"/>
      <c r="HV121" s="56"/>
      <c r="HW121" s="56"/>
      <c r="HX121" s="56"/>
      <c r="HY121" s="56"/>
      <c r="HZ121" s="56"/>
      <c r="IA121" s="56"/>
      <c r="IB121" s="56"/>
      <c r="IC121" s="56"/>
      <c r="ID121" s="56"/>
      <c r="IF121" s="56"/>
      <c r="IG121" s="56"/>
      <c r="IH121" s="56"/>
      <c r="II121" s="56"/>
      <c r="IJ121" s="56"/>
      <c r="IK121" s="56"/>
      <c r="IL121" s="56"/>
      <c r="IM121" s="56"/>
      <c r="IN121" s="56"/>
      <c r="IP121" s="56"/>
      <c r="IQ121" s="56"/>
      <c r="IR121" s="56"/>
      <c r="IS121" s="56"/>
      <c r="IT121" s="56"/>
      <c r="IU121" s="56"/>
    </row>
    <row r="122" spans="1:255" ht="39" thickBot="1" x14ac:dyDescent="0.25">
      <c r="A122" s="117" t="s">
        <v>2277</v>
      </c>
      <c r="B122" s="164"/>
      <c r="C122" s="85" t="s">
        <v>87</v>
      </c>
      <c r="D122" s="238"/>
      <c r="E122" s="239"/>
      <c r="F122" s="238"/>
      <c r="G122" s="239"/>
      <c r="H122" s="239"/>
      <c r="I122" s="49">
        <v>543.51</v>
      </c>
    </row>
    <row r="123" spans="1:255" ht="13.5" thickBot="1" x14ac:dyDescent="0.25">
      <c r="A123" s="46"/>
      <c r="B123" s="76">
        <f>SUM(B122:B122)</f>
        <v>0</v>
      </c>
      <c r="C123" s="75"/>
      <c r="D123" s="76"/>
      <c r="E123" s="77"/>
      <c r="F123" s="75"/>
      <c r="G123" s="75"/>
      <c r="H123" s="76" t="s">
        <v>17</v>
      </c>
      <c r="I123" s="78">
        <f>SUM(I122:I122)</f>
        <v>543.51</v>
      </c>
    </row>
    <row r="124" spans="1:255" ht="39" thickBot="1" x14ac:dyDescent="0.25">
      <c r="A124" s="134" t="s">
        <v>96</v>
      </c>
      <c r="B124" s="114" t="s">
        <v>16</v>
      </c>
      <c r="C124" s="114" t="s">
        <v>5</v>
      </c>
      <c r="D124" s="114" t="s">
        <v>23</v>
      </c>
      <c r="E124" s="279" t="s">
        <v>18</v>
      </c>
      <c r="F124" s="114" t="s">
        <v>19</v>
      </c>
      <c r="G124" s="114" t="s">
        <v>10</v>
      </c>
      <c r="H124" s="114" t="s">
        <v>13</v>
      </c>
      <c r="I124" s="115" t="s">
        <v>12</v>
      </c>
    </row>
    <row r="125" spans="1:255" ht="13.5" thickBot="1" x14ac:dyDescent="0.25">
      <c r="A125" s="206"/>
      <c r="B125" s="185"/>
      <c r="C125" s="70" t="s">
        <v>87</v>
      </c>
      <c r="D125" s="163"/>
      <c r="E125" s="53"/>
      <c r="F125" s="53"/>
      <c r="G125" s="53"/>
      <c r="H125" s="153"/>
      <c r="I125" s="471">
        <v>767.75</v>
      </c>
    </row>
    <row r="126" spans="1:255" ht="13.5" thickBot="1" x14ac:dyDescent="0.25">
      <c r="A126" s="134"/>
      <c r="B126" s="271"/>
      <c r="C126" s="75"/>
      <c r="D126" s="76"/>
      <c r="E126" s="77"/>
      <c r="F126" s="75"/>
      <c r="G126" s="75"/>
      <c r="H126" s="76"/>
      <c r="I126" s="78">
        <f>SUM(I125)</f>
        <v>767.75</v>
      </c>
    </row>
    <row r="127" spans="1:255" ht="12.75" customHeight="1" x14ac:dyDescent="0.2">
      <c r="A127" s="9"/>
      <c r="B127" s="9"/>
      <c r="C127" s="9"/>
      <c r="D127" s="9"/>
      <c r="E127" s="9"/>
      <c r="F127" s="20"/>
      <c r="G127" s="20"/>
      <c r="H127" s="20"/>
      <c r="I127" s="20"/>
    </row>
    <row r="128" spans="1:255" ht="12.75" customHeight="1" x14ac:dyDescent="0.2">
      <c r="A128" s="21" t="s">
        <v>21</v>
      </c>
      <c r="B128" s="22"/>
      <c r="C128" s="23"/>
      <c r="D128" s="4" t="s">
        <v>9</v>
      </c>
      <c r="E128" s="4" t="s">
        <v>6</v>
      </c>
      <c r="F128" s="119" t="s">
        <v>7</v>
      </c>
    </row>
    <row r="129" spans="1:7" ht="12.75" customHeight="1" x14ac:dyDescent="0.2">
      <c r="A129" s="642" t="s">
        <v>15</v>
      </c>
      <c r="B129" s="643"/>
      <c r="C129" s="25"/>
      <c r="D129" s="26">
        <f>B19</f>
        <v>8690.4699999999993</v>
      </c>
      <c r="E129" s="26">
        <f>I19</f>
        <v>0</v>
      </c>
      <c r="F129" s="120">
        <f>D129+E129</f>
        <v>8690.4699999999993</v>
      </c>
    </row>
    <row r="130" spans="1:7" ht="12.75" customHeight="1" x14ac:dyDescent="0.2">
      <c r="A130" s="642" t="s">
        <v>1067</v>
      </c>
      <c r="B130" s="643"/>
      <c r="C130" s="25"/>
      <c r="D130" s="26">
        <f>B52</f>
        <v>13981.5</v>
      </c>
      <c r="E130" s="26">
        <f>I52</f>
        <v>3865.57</v>
      </c>
      <c r="F130" s="120">
        <f>D130+E130</f>
        <v>17847.07</v>
      </c>
    </row>
    <row r="131" spans="1:7" ht="12.75" customHeight="1" x14ac:dyDescent="0.2">
      <c r="A131" s="642" t="s">
        <v>14</v>
      </c>
      <c r="B131" s="643"/>
      <c r="C131" s="25"/>
      <c r="D131" s="26">
        <f>B72</f>
        <v>967.55000000000007</v>
      </c>
      <c r="E131" s="26">
        <f>I72</f>
        <v>0</v>
      </c>
      <c r="F131" s="120">
        <f>D131+E131</f>
        <v>967.55000000000007</v>
      </c>
    </row>
    <row r="132" spans="1:7" ht="12.75" customHeight="1" x14ac:dyDescent="0.2">
      <c r="A132" s="642" t="s">
        <v>146</v>
      </c>
      <c r="B132" s="643"/>
      <c r="C132" s="25"/>
      <c r="D132" s="26">
        <f>B87</f>
        <v>0</v>
      </c>
      <c r="E132" s="26">
        <f>I87</f>
        <v>0</v>
      </c>
      <c r="F132" s="120">
        <f>D132+E132</f>
        <v>0</v>
      </c>
      <c r="G132" s="56"/>
    </row>
    <row r="133" spans="1:7" ht="12.75" customHeight="1" x14ac:dyDescent="0.2">
      <c r="A133" s="642" t="s">
        <v>26</v>
      </c>
      <c r="B133" s="643"/>
      <c r="C133" s="25"/>
      <c r="D133" s="26">
        <f>B120</f>
        <v>2574.1799999999998</v>
      </c>
      <c r="E133" s="26">
        <f>I120</f>
        <v>0</v>
      </c>
      <c r="F133" s="120">
        <f>D133+E133</f>
        <v>2574.1799999999998</v>
      </c>
      <c r="G133" s="56"/>
    </row>
    <row r="134" spans="1:7" ht="12.75" customHeight="1" x14ac:dyDescent="0.2">
      <c r="A134" s="646" t="s">
        <v>69</v>
      </c>
      <c r="B134" s="647"/>
      <c r="C134" s="245"/>
      <c r="D134" s="246"/>
      <c r="E134" s="246"/>
      <c r="F134" s="242">
        <f>F135+F136+F137+F138</f>
        <v>6897.6599999999989</v>
      </c>
      <c r="G134" s="56"/>
    </row>
    <row r="135" spans="1:7" ht="12.75" customHeight="1" x14ac:dyDescent="0.2">
      <c r="A135" s="644" t="s">
        <v>82</v>
      </c>
      <c r="B135" s="645"/>
      <c r="C135" s="25"/>
      <c r="D135" s="26"/>
      <c r="E135" s="26"/>
      <c r="F135" s="120">
        <f>I101</f>
        <v>2735.6699999999992</v>
      </c>
      <c r="G135" s="56"/>
    </row>
    <row r="136" spans="1:7" ht="12.75" customHeight="1" x14ac:dyDescent="0.2">
      <c r="A136" s="642" t="s">
        <v>2270</v>
      </c>
      <c r="B136" s="643"/>
      <c r="C136" s="25"/>
      <c r="D136" s="26"/>
      <c r="E136" s="26"/>
      <c r="F136" s="120">
        <f>I102</f>
        <v>3699.37</v>
      </c>
      <c r="G136" s="56"/>
    </row>
    <row r="137" spans="1:7" ht="12.75" customHeight="1" x14ac:dyDescent="0.2">
      <c r="A137" s="644" t="s">
        <v>86</v>
      </c>
      <c r="B137" s="645"/>
      <c r="C137" s="25"/>
      <c r="D137" s="26"/>
      <c r="E137" s="26"/>
      <c r="F137" s="120">
        <f>I103</f>
        <v>0</v>
      </c>
      <c r="G137" s="56"/>
    </row>
    <row r="138" spans="1:7" ht="12.75" customHeight="1" x14ac:dyDescent="0.2">
      <c r="A138" s="644" t="s">
        <v>90</v>
      </c>
      <c r="B138" s="645"/>
      <c r="C138" s="25"/>
      <c r="D138" s="26"/>
      <c r="E138" s="26"/>
      <c r="F138" s="120">
        <f>I104</f>
        <v>462.62</v>
      </c>
      <c r="G138" s="56"/>
    </row>
    <row r="139" spans="1:7" ht="27" customHeight="1" x14ac:dyDescent="0.2">
      <c r="A139" s="650" t="s">
        <v>2</v>
      </c>
      <c r="B139" s="651"/>
      <c r="C139" s="25"/>
      <c r="D139" s="26">
        <f>B123</f>
        <v>0</v>
      </c>
      <c r="E139" s="26"/>
      <c r="F139" s="120">
        <f>D139+E139+I123</f>
        <v>543.51</v>
      </c>
      <c r="G139" s="56"/>
    </row>
    <row r="140" spans="1:7" ht="27.6" customHeight="1" x14ac:dyDescent="0.2">
      <c r="A140" s="650" t="s">
        <v>96</v>
      </c>
      <c r="B140" s="651"/>
      <c r="C140" s="25"/>
      <c r="D140" s="26"/>
      <c r="E140" s="26"/>
      <c r="F140" s="120">
        <f>I126</f>
        <v>767.75</v>
      </c>
      <c r="G140" s="56"/>
    </row>
    <row r="141" spans="1:7" ht="12.75" customHeight="1" x14ac:dyDescent="0.2">
      <c r="A141" s="648" t="s">
        <v>22</v>
      </c>
      <c r="B141" s="649"/>
      <c r="C141" s="27"/>
      <c r="D141" s="28">
        <f>SUM(D129:D139)</f>
        <v>26213.7</v>
      </c>
      <c r="E141" s="28">
        <f>SUM(E129:E133)</f>
        <v>3865.57</v>
      </c>
      <c r="F141" s="121">
        <f>F129+F130+F131+F132+F133+F134+F139+F140</f>
        <v>38288.19</v>
      </c>
    </row>
  </sheetData>
  <autoFilter ref="A5:I120"/>
  <mergeCells count="26">
    <mergeCell ref="A138:B138"/>
    <mergeCell ref="A134:B134"/>
    <mergeCell ref="A30:A47"/>
    <mergeCell ref="A137:B137"/>
    <mergeCell ref="A89:A101"/>
    <mergeCell ref="A49:A50"/>
    <mergeCell ref="B49:B50"/>
    <mergeCell ref="A141:B141"/>
    <mergeCell ref="A136:B136"/>
    <mergeCell ref="A135:B135"/>
    <mergeCell ref="A140:B140"/>
    <mergeCell ref="A133:B133"/>
    <mergeCell ref="C30:C47"/>
    <mergeCell ref="B30:B47"/>
    <mergeCell ref="A132:B132"/>
    <mergeCell ref="A130:B130"/>
    <mergeCell ref="A139:B139"/>
    <mergeCell ref="G1:H1"/>
    <mergeCell ref="A1:B1"/>
    <mergeCell ref="A131:B131"/>
    <mergeCell ref="G2:H2"/>
    <mergeCell ref="A129:B129"/>
    <mergeCell ref="D30:D47"/>
    <mergeCell ref="C49:C50"/>
    <mergeCell ref="D49:D50"/>
    <mergeCell ref="A67:A70"/>
  </mergeCells>
  <phoneticPr fontId="0" type="noConversion"/>
  <pageMargins left="0.15748031496062992" right="0.15748031496062992" top="0.19685039370078741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0"/>
  <dimension ref="A1:IU151"/>
  <sheetViews>
    <sheetView topLeftCell="A125" zoomScaleNormal="100" workbookViewId="0">
      <selection activeCell="B82" sqref="B82"/>
    </sheetView>
  </sheetViews>
  <sheetFormatPr defaultRowHeight="12.75" customHeight="1" x14ac:dyDescent="0.2"/>
  <cols>
    <col min="1" max="1" width="27.28515625" customWidth="1"/>
    <col min="2" max="2" width="13" customWidth="1"/>
    <col min="3" max="3" width="12.7109375" customWidth="1"/>
    <col min="4" max="4" width="17.42578125" customWidth="1"/>
    <col min="5" max="5" width="25.7109375" customWidth="1"/>
    <col min="6" max="6" width="11" customWidth="1"/>
    <col min="7" max="7" width="9.42578125" customWidth="1"/>
    <col min="8" max="8" width="11.85546875" customWidth="1"/>
    <col min="9" max="9" width="11.42578125" customWidth="1"/>
  </cols>
  <sheetData>
    <row r="1" spans="1:9" ht="12.75" customHeight="1" x14ac:dyDescent="0.2">
      <c r="A1" s="708" t="s">
        <v>85</v>
      </c>
      <c r="B1" s="70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353.5</v>
      </c>
      <c r="E2" s="5">
        <v>31486.19</v>
      </c>
      <c r="F2" s="6">
        <v>23853.77</v>
      </c>
      <c r="G2" s="640">
        <f>E2-F2</f>
        <v>7632.4199999999983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50</v>
      </c>
      <c r="E3" s="1">
        <v>17</v>
      </c>
      <c r="F3" s="1"/>
      <c r="G3" s="1"/>
      <c r="H3" s="1" t="s">
        <v>25</v>
      </c>
      <c r="I3" s="8">
        <f>F2-F151</f>
        <v>-20010.360000000004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51.7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x14ac:dyDescent="0.2">
      <c r="A6" s="231"/>
      <c r="B6" s="353">
        <v>1162.19</v>
      </c>
      <c r="C6" s="353" t="s">
        <v>66</v>
      </c>
      <c r="D6" s="354"/>
      <c r="E6" s="355"/>
      <c r="F6" s="355"/>
      <c r="G6" s="355"/>
      <c r="H6" s="356"/>
      <c r="I6" s="357">
        <f t="shared" ref="I6:I17" si="0">G6*H6</f>
        <v>0</v>
      </c>
    </row>
    <row r="7" spans="1:9" ht="12.75" customHeight="1" x14ac:dyDescent="0.2">
      <c r="A7" s="227"/>
      <c r="B7" s="13">
        <v>1263.17</v>
      </c>
      <c r="C7" s="13" t="s">
        <v>67</v>
      </c>
      <c r="D7" s="14"/>
      <c r="E7" s="15"/>
      <c r="F7" s="15"/>
      <c r="G7" s="15"/>
      <c r="H7" s="334"/>
      <c r="I7" s="43">
        <f t="shared" si="0"/>
        <v>0</v>
      </c>
    </row>
    <row r="8" spans="1:9" ht="12.75" customHeight="1" x14ac:dyDescent="0.2">
      <c r="A8" s="227"/>
      <c r="B8" s="13">
        <v>1760.63</v>
      </c>
      <c r="C8" s="13" t="s">
        <v>70</v>
      </c>
      <c r="D8" s="14"/>
      <c r="E8" s="15"/>
      <c r="F8" s="15"/>
      <c r="G8" s="15"/>
      <c r="H8" s="334"/>
      <c r="I8" s="43">
        <f t="shared" si="0"/>
        <v>0</v>
      </c>
    </row>
    <row r="9" spans="1:9" ht="12.75" customHeight="1" x14ac:dyDescent="0.2">
      <c r="A9" s="227"/>
      <c r="B9" s="13">
        <v>1498.85</v>
      </c>
      <c r="C9" s="13" t="s">
        <v>72</v>
      </c>
      <c r="D9" s="14"/>
      <c r="E9" s="15"/>
      <c r="F9" s="15"/>
      <c r="G9" s="15"/>
      <c r="H9" s="334"/>
      <c r="I9" s="43">
        <f t="shared" si="0"/>
        <v>0</v>
      </c>
    </row>
    <row r="10" spans="1:9" ht="12.75" customHeight="1" x14ac:dyDescent="0.2">
      <c r="A10" s="228"/>
      <c r="B10" s="71">
        <v>1363.83</v>
      </c>
      <c r="C10" s="71" t="s">
        <v>73</v>
      </c>
      <c r="D10" s="72"/>
      <c r="E10" s="73"/>
      <c r="F10" s="73"/>
      <c r="G10" s="73"/>
      <c r="H10" s="338"/>
      <c r="I10" s="43">
        <f t="shared" si="0"/>
        <v>0</v>
      </c>
    </row>
    <row r="11" spans="1:9" ht="12.75" customHeight="1" x14ac:dyDescent="0.2">
      <c r="A11" s="263"/>
      <c r="B11" s="13">
        <v>1622.17</v>
      </c>
      <c r="C11" s="71" t="s">
        <v>74</v>
      </c>
      <c r="D11" s="265"/>
      <c r="E11" s="15"/>
      <c r="F11" s="15"/>
      <c r="G11" s="15"/>
      <c r="H11" s="16"/>
      <c r="I11" s="157">
        <f t="shared" si="0"/>
        <v>0</v>
      </c>
    </row>
    <row r="12" spans="1:9" ht="12.75" customHeight="1" x14ac:dyDescent="0.2">
      <c r="A12" s="263"/>
      <c r="B12" s="13">
        <v>0</v>
      </c>
      <c r="C12" s="71" t="s">
        <v>75</v>
      </c>
      <c r="D12" s="265"/>
      <c r="E12" s="15"/>
      <c r="F12" s="15"/>
      <c r="G12" s="15"/>
      <c r="H12" s="16"/>
      <c r="I12" s="43">
        <f t="shared" si="0"/>
        <v>0</v>
      </c>
    </row>
    <row r="13" spans="1:9" ht="12.75" customHeight="1" x14ac:dyDescent="0.2">
      <c r="A13" s="263"/>
      <c r="B13" s="13">
        <v>0</v>
      </c>
      <c r="C13" s="71" t="s">
        <v>76</v>
      </c>
      <c r="D13" s="265"/>
      <c r="E13" s="15"/>
      <c r="F13" s="15"/>
      <c r="G13" s="15"/>
      <c r="H13" s="16"/>
      <c r="I13" s="43">
        <f t="shared" si="0"/>
        <v>0</v>
      </c>
    </row>
    <row r="14" spans="1:9" ht="12.75" customHeight="1" x14ac:dyDescent="0.2">
      <c r="A14" s="384"/>
      <c r="B14" s="13">
        <v>0</v>
      </c>
      <c r="C14" s="71" t="s">
        <v>77</v>
      </c>
      <c r="D14" s="163"/>
      <c r="E14" s="53"/>
      <c r="F14" s="53"/>
      <c r="G14" s="53"/>
      <c r="H14" s="335"/>
      <c r="I14" s="157">
        <f t="shared" si="0"/>
        <v>0</v>
      </c>
    </row>
    <row r="15" spans="1:9" ht="12.75" customHeight="1" x14ac:dyDescent="0.2">
      <c r="A15" s="358"/>
      <c r="B15" s="13">
        <v>0</v>
      </c>
      <c r="C15" s="71" t="s">
        <v>78</v>
      </c>
      <c r="D15" s="268"/>
      <c r="E15" s="15"/>
      <c r="F15" s="15"/>
      <c r="G15" s="15"/>
      <c r="H15" s="16"/>
      <c r="I15" s="43">
        <f t="shared" si="0"/>
        <v>0</v>
      </c>
    </row>
    <row r="16" spans="1:9" ht="12.75" customHeight="1" x14ac:dyDescent="0.2">
      <c r="A16" s="221"/>
      <c r="B16" s="13">
        <v>0</v>
      </c>
      <c r="C16" s="71" t="s">
        <v>79</v>
      </c>
      <c r="D16" s="14"/>
      <c r="E16" s="15"/>
      <c r="F16" s="15"/>
      <c r="G16" s="15"/>
      <c r="H16" s="16"/>
      <c r="I16" s="43">
        <f t="shared" si="0"/>
        <v>0</v>
      </c>
    </row>
    <row r="17" spans="1:9" ht="12.75" customHeight="1" thickBot="1" x14ac:dyDescent="0.25">
      <c r="A17" s="221"/>
      <c r="B17" s="13">
        <v>0</v>
      </c>
      <c r="C17" s="13" t="s">
        <v>80</v>
      </c>
      <c r="D17" s="14"/>
      <c r="E17" s="15"/>
      <c r="F17" s="15"/>
      <c r="G17" s="15"/>
      <c r="H17" s="16"/>
      <c r="I17" s="43">
        <f t="shared" si="0"/>
        <v>0</v>
      </c>
    </row>
    <row r="18" spans="1:9" ht="12.75" customHeight="1" thickBot="1" x14ac:dyDescent="0.25">
      <c r="A18" s="440"/>
      <c r="B18" s="85"/>
      <c r="C18" s="85" t="s">
        <v>87</v>
      </c>
      <c r="D18" s="441"/>
      <c r="E18" s="47"/>
      <c r="F18" s="47"/>
      <c r="G18" s="47"/>
      <c r="H18" s="48"/>
      <c r="I18" s="49">
        <v>0</v>
      </c>
    </row>
    <row r="19" spans="1:9" ht="12.75" customHeight="1" thickBot="1" x14ac:dyDescent="0.25">
      <c r="A19" s="384"/>
      <c r="B19" s="373">
        <f>SUM(B6:B17)</f>
        <v>8670.84</v>
      </c>
      <c r="C19" s="224"/>
      <c r="D19" s="223"/>
      <c r="E19" s="225"/>
      <c r="F19" s="224"/>
      <c r="G19" s="224"/>
      <c r="H19" s="223" t="s">
        <v>17</v>
      </c>
      <c r="I19" s="226">
        <f>SUM(I6:I17)</f>
        <v>0</v>
      </c>
    </row>
    <row r="20" spans="1:9" ht="77.25" thickBot="1" x14ac:dyDescent="0.25">
      <c r="A20" s="134" t="s">
        <v>1066</v>
      </c>
      <c r="B20" s="114" t="s">
        <v>16</v>
      </c>
      <c r="C20" s="114" t="s">
        <v>5</v>
      </c>
      <c r="D20" s="114" t="s">
        <v>23</v>
      </c>
      <c r="E20" s="118" t="s">
        <v>18</v>
      </c>
      <c r="F20" s="114" t="s">
        <v>19</v>
      </c>
      <c r="G20" s="114" t="s">
        <v>10</v>
      </c>
      <c r="H20" s="114" t="s">
        <v>13</v>
      </c>
      <c r="I20" s="115" t="s">
        <v>12</v>
      </c>
    </row>
    <row r="21" spans="1:9" ht="12.75" customHeight="1" thickBot="1" x14ac:dyDescent="0.25">
      <c r="A21" s="406"/>
      <c r="B21" s="71">
        <v>1290.1199999999999</v>
      </c>
      <c r="C21" s="71" t="s">
        <v>66</v>
      </c>
      <c r="D21" s="318"/>
      <c r="E21" s="73"/>
      <c r="F21" s="73"/>
      <c r="G21" s="73"/>
      <c r="H21" s="74"/>
      <c r="I21" s="201">
        <f t="shared" ref="I21:I30" si="1">G21*H21</f>
        <v>0</v>
      </c>
    </row>
    <row r="22" spans="1:9" ht="12.75" customHeight="1" x14ac:dyDescent="0.2">
      <c r="A22" s="622" t="s">
        <v>524</v>
      </c>
      <c r="B22" s="625">
        <v>1254.8699999999999</v>
      </c>
      <c r="C22" s="625" t="s">
        <v>67</v>
      </c>
      <c r="D22" s="658"/>
      <c r="E22" s="37" t="s">
        <v>523</v>
      </c>
      <c r="F22" s="37" t="s">
        <v>99</v>
      </c>
      <c r="G22" s="37">
        <v>2</v>
      </c>
      <c r="H22" s="38">
        <v>10</v>
      </c>
      <c r="I22" s="39">
        <f t="shared" si="1"/>
        <v>20</v>
      </c>
    </row>
    <row r="23" spans="1:9" ht="12.75" customHeight="1" thickBot="1" x14ac:dyDescent="0.25">
      <c r="A23" s="624"/>
      <c r="B23" s="626"/>
      <c r="C23" s="626"/>
      <c r="D23" s="659"/>
      <c r="E23" s="40" t="s">
        <v>227</v>
      </c>
      <c r="F23" s="40" t="s">
        <v>99</v>
      </c>
      <c r="G23" s="40">
        <v>2</v>
      </c>
      <c r="H23" s="41">
        <v>8</v>
      </c>
      <c r="I23" s="42">
        <f t="shared" si="1"/>
        <v>16</v>
      </c>
    </row>
    <row r="24" spans="1:9" ht="12.75" customHeight="1" x14ac:dyDescent="0.2">
      <c r="A24" s="180"/>
      <c r="B24" s="70">
        <v>979.67</v>
      </c>
      <c r="C24" s="70" t="s">
        <v>70</v>
      </c>
      <c r="D24" s="389"/>
      <c r="E24" s="53"/>
      <c r="F24" s="53"/>
      <c r="G24" s="53"/>
      <c r="H24" s="153"/>
      <c r="I24" s="43">
        <f t="shared" si="1"/>
        <v>0</v>
      </c>
    </row>
    <row r="25" spans="1:9" ht="12.75" customHeight="1" x14ac:dyDescent="0.2">
      <c r="A25" s="358"/>
      <c r="B25" s="13">
        <v>1652.01</v>
      </c>
      <c r="C25" s="13" t="s">
        <v>72</v>
      </c>
      <c r="D25" s="268"/>
      <c r="E25" s="15"/>
      <c r="F25" s="15"/>
      <c r="G25" s="15"/>
      <c r="H25" s="16"/>
      <c r="I25" s="43">
        <f t="shared" si="1"/>
        <v>0</v>
      </c>
    </row>
    <row r="26" spans="1:9" ht="12.75" customHeight="1" x14ac:dyDescent="0.2">
      <c r="A26" s="358"/>
      <c r="B26" s="13">
        <v>1623.47</v>
      </c>
      <c r="C26" s="13" t="s">
        <v>73</v>
      </c>
      <c r="D26" s="268"/>
      <c r="E26" s="15"/>
      <c r="F26" s="15"/>
      <c r="G26" s="15"/>
      <c r="H26" s="16"/>
      <c r="I26" s="43">
        <f t="shared" si="1"/>
        <v>0</v>
      </c>
    </row>
    <row r="27" spans="1:9" ht="12.75" customHeight="1" x14ac:dyDescent="0.2">
      <c r="A27" s="358"/>
      <c r="B27" s="13">
        <v>1403.53</v>
      </c>
      <c r="C27" s="13" t="s">
        <v>74</v>
      </c>
      <c r="D27" s="268"/>
      <c r="E27" s="15"/>
      <c r="F27" s="15"/>
      <c r="G27" s="15"/>
      <c r="H27" s="16"/>
      <c r="I27" s="43">
        <f t="shared" si="1"/>
        <v>0</v>
      </c>
    </row>
    <row r="28" spans="1:9" x14ac:dyDescent="0.2">
      <c r="A28" s="406"/>
      <c r="B28" s="71">
        <v>799.12</v>
      </c>
      <c r="C28" s="71" t="s">
        <v>75</v>
      </c>
      <c r="D28" s="318"/>
      <c r="E28" s="73"/>
      <c r="F28" s="73"/>
      <c r="G28" s="73"/>
      <c r="H28" s="74"/>
      <c r="I28" s="43">
        <f t="shared" si="1"/>
        <v>0</v>
      </c>
    </row>
    <row r="29" spans="1:9" x14ac:dyDescent="0.2">
      <c r="A29" s="263"/>
      <c r="B29" s="13">
        <v>902.84</v>
      </c>
      <c r="C29" s="71" t="s">
        <v>76</v>
      </c>
      <c r="D29" s="265"/>
      <c r="E29" s="15"/>
      <c r="F29" s="15"/>
      <c r="G29" s="15"/>
      <c r="H29" s="16"/>
      <c r="I29" s="43">
        <f t="shared" si="1"/>
        <v>0</v>
      </c>
    </row>
    <row r="30" spans="1:9" ht="13.5" thickBot="1" x14ac:dyDescent="0.25">
      <c r="A30" s="263"/>
      <c r="B30" s="13">
        <v>933.32</v>
      </c>
      <c r="C30" s="71" t="s">
        <v>77</v>
      </c>
      <c r="D30" s="265"/>
      <c r="E30" s="15"/>
      <c r="F30" s="15"/>
      <c r="G30" s="15"/>
      <c r="H30" s="16"/>
      <c r="I30" s="43">
        <f t="shared" si="1"/>
        <v>0</v>
      </c>
    </row>
    <row r="31" spans="1:9" x14ac:dyDescent="0.2">
      <c r="A31" s="622" t="s">
        <v>107</v>
      </c>
      <c r="B31" s="625">
        <v>1163.5</v>
      </c>
      <c r="C31" s="625" t="s">
        <v>78</v>
      </c>
      <c r="D31" s="658"/>
      <c r="E31" s="37" t="s">
        <v>138</v>
      </c>
      <c r="F31" s="37" t="s">
        <v>99</v>
      </c>
      <c r="G31" s="37">
        <v>2</v>
      </c>
      <c r="H31" s="38">
        <v>512</v>
      </c>
      <c r="I31" s="39">
        <f>H31*G31</f>
        <v>1024</v>
      </c>
    </row>
    <row r="32" spans="1:9" x14ac:dyDescent="0.2">
      <c r="A32" s="623"/>
      <c r="B32" s="632"/>
      <c r="C32" s="632"/>
      <c r="D32" s="660"/>
      <c r="E32" s="15" t="s">
        <v>565</v>
      </c>
      <c r="F32" s="15" t="s">
        <v>101</v>
      </c>
      <c r="G32" s="15">
        <v>6</v>
      </c>
      <c r="H32" s="16">
        <v>75.900000000000006</v>
      </c>
      <c r="I32" s="43">
        <f t="shared" ref="I32:I58" si="2">H32*G32</f>
        <v>455.40000000000003</v>
      </c>
    </row>
    <row r="33" spans="1:9" x14ac:dyDescent="0.2">
      <c r="A33" s="623"/>
      <c r="B33" s="632"/>
      <c r="C33" s="632"/>
      <c r="D33" s="660"/>
      <c r="E33" s="15" t="s">
        <v>131</v>
      </c>
      <c r="F33" s="15" t="s">
        <v>101</v>
      </c>
      <c r="G33" s="15">
        <v>16</v>
      </c>
      <c r="H33" s="16">
        <v>45.81</v>
      </c>
      <c r="I33" s="43">
        <f t="shared" si="2"/>
        <v>732.96</v>
      </c>
    </row>
    <row r="34" spans="1:9" x14ac:dyDescent="0.2">
      <c r="A34" s="623"/>
      <c r="B34" s="632"/>
      <c r="C34" s="632"/>
      <c r="D34" s="660"/>
      <c r="E34" s="15" t="s">
        <v>139</v>
      </c>
      <c r="F34" s="15" t="s">
        <v>99</v>
      </c>
      <c r="G34" s="15">
        <v>1</v>
      </c>
      <c r="H34" s="16">
        <v>105.64</v>
      </c>
      <c r="I34" s="43">
        <f t="shared" si="2"/>
        <v>105.64</v>
      </c>
    </row>
    <row r="35" spans="1:9" x14ac:dyDescent="0.2">
      <c r="A35" s="623"/>
      <c r="B35" s="632"/>
      <c r="C35" s="632"/>
      <c r="D35" s="660"/>
      <c r="E35" s="15" t="s">
        <v>1193</v>
      </c>
      <c r="F35" s="15" t="s">
        <v>99</v>
      </c>
      <c r="G35" s="15">
        <v>1</v>
      </c>
      <c r="H35" s="16">
        <v>365</v>
      </c>
      <c r="I35" s="43">
        <f t="shared" si="2"/>
        <v>365</v>
      </c>
    </row>
    <row r="36" spans="1:9" x14ac:dyDescent="0.2">
      <c r="A36" s="623"/>
      <c r="B36" s="632"/>
      <c r="C36" s="632"/>
      <c r="D36" s="660"/>
      <c r="E36" s="15" t="s">
        <v>1701</v>
      </c>
      <c r="F36" s="15" t="s">
        <v>99</v>
      </c>
      <c r="G36" s="15">
        <v>1</v>
      </c>
      <c r="H36" s="16">
        <v>16.149999999999999</v>
      </c>
      <c r="I36" s="43">
        <f t="shared" si="2"/>
        <v>16.149999999999999</v>
      </c>
    </row>
    <row r="37" spans="1:9" x14ac:dyDescent="0.2">
      <c r="A37" s="623"/>
      <c r="B37" s="632"/>
      <c r="C37" s="632"/>
      <c r="D37" s="660"/>
      <c r="E37" s="15" t="s">
        <v>129</v>
      </c>
      <c r="F37" s="15" t="s">
        <v>99</v>
      </c>
      <c r="G37" s="15">
        <v>2</v>
      </c>
      <c r="H37" s="16">
        <v>7.7</v>
      </c>
      <c r="I37" s="43">
        <f t="shared" si="2"/>
        <v>15.4</v>
      </c>
    </row>
    <row r="38" spans="1:9" x14ac:dyDescent="0.2">
      <c r="A38" s="623"/>
      <c r="B38" s="632"/>
      <c r="C38" s="632"/>
      <c r="D38" s="660"/>
      <c r="E38" s="15" t="s">
        <v>644</v>
      </c>
      <c r="F38" s="15" t="s">
        <v>99</v>
      </c>
      <c r="G38" s="15">
        <v>1</v>
      </c>
      <c r="H38" s="16">
        <v>191.27</v>
      </c>
      <c r="I38" s="43">
        <f t="shared" si="2"/>
        <v>191.27</v>
      </c>
    </row>
    <row r="39" spans="1:9" x14ac:dyDescent="0.2">
      <c r="A39" s="623"/>
      <c r="B39" s="632"/>
      <c r="C39" s="632"/>
      <c r="D39" s="660"/>
      <c r="E39" s="15" t="s">
        <v>571</v>
      </c>
      <c r="F39" s="15" t="s">
        <v>99</v>
      </c>
      <c r="G39" s="15">
        <v>2</v>
      </c>
      <c r="H39" s="16">
        <v>5.4</v>
      </c>
      <c r="I39" s="43">
        <f t="shared" si="2"/>
        <v>10.8</v>
      </c>
    </row>
    <row r="40" spans="1:9" x14ac:dyDescent="0.2">
      <c r="A40" s="623"/>
      <c r="B40" s="632"/>
      <c r="C40" s="632"/>
      <c r="D40" s="660"/>
      <c r="E40" s="15" t="s">
        <v>481</v>
      </c>
      <c r="F40" s="15" t="s">
        <v>99</v>
      </c>
      <c r="G40" s="15">
        <v>4</v>
      </c>
      <c r="H40" s="16">
        <v>3.85</v>
      </c>
      <c r="I40" s="43">
        <f t="shared" si="2"/>
        <v>15.4</v>
      </c>
    </row>
    <row r="41" spans="1:9" x14ac:dyDescent="0.2">
      <c r="A41" s="623"/>
      <c r="B41" s="632"/>
      <c r="C41" s="632"/>
      <c r="D41" s="660"/>
      <c r="E41" s="15" t="s">
        <v>1140</v>
      </c>
      <c r="F41" s="15" t="s">
        <v>99</v>
      </c>
      <c r="G41" s="15">
        <v>1</v>
      </c>
      <c r="H41" s="16">
        <v>9.15</v>
      </c>
      <c r="I41" s="43">
        <f t="shared" si="2"/>
        <v>9.15</v>
      </c>
    </row>
    <row r="42" spans="1:9" x14ac:dyDescent="0.2">
      <c r="A42" s="623"/>
      <c r="B42" s="632"/>
      <c r="C42" s="632"/>
      <c r="D42" s="660"/>
      <c r="E42" s="15" t="s">
        <v>132</v>
      </c>
      <c r="F42" s="15" t="s">
        <v>99</v>
      </c>
      <c r="G42" s="15">
        <v>3</v>
      </c>
      <c r="H42" s="16">
        <v>5.26</v>
      </c>
      <c r="I42" s="43">
        <f t="shared" si="2"/>
        <v>15.78</v>
      </c>
    </row>
    <row r="43" spans="1:9" x14ac:dyDescent="0.2">
      <c r="A43" s="623"/>
      <c r="B43" s="632"/>
      <c r="C43" s="632"/>
      <c r="D43" s="660"/>
      <c r="E43" s="15" t="s">
        <v>916</v>
      </c>
      <c r="F43" s="15" t="s">
        <v>99</v>
      </c>
      <c r="G43" s="15">
        <v>1</v>
      </c>
      <c r="H43" s="16">
        <v>8.3000000000000007</v>
      </c>
      <c r="I43" s="43">
        <f t="shared" si="2"/>
        <v>8.3000000000000007</v>
      </c>
    </row>
    <row r="44" spans="1:9" x14ac:dyDescent="0.2">
      <c r="A44" s="623"/>
      <c r="B44" s="632"/>
      <c r="C44" s="632"/>
      <c r="D44" s="660"/>
      <c r="E44" s="15" t="s">
        <v>1144</v>
      </c>
      <c r="F44" s="15" t="s">
        <v>99</v>
      </c>
      <c r="G44" s="15">
        <v>2</v>
      </c>
      <c r="H44" s="16">
        <v>5.84</v>
      </c>
      <c r="I44" s="43">
        <f t="shared" si="2"/>
        <v>11.68</v>
      </c>
    </row>
    <row r="45" spans="1:9" x14ac:dyDescent="0.2">
      <c r="A45" s="623"/>
      <c r="B45" s="632"/>
      <c r="C45" s="632"/>
      <c r="D45" s="660"/>
      <c r="E45" s="15" t="s">
        <v>913</v>
      </c>
      <c r="F45" s="15" t="s">
        <v>99</v>
      </c>
      <c r="G45" s="15">
        <v>2</v>
      </c>
      <c r="H45" s="16">
        <v>83.98</v>
      </c>
      <c r="I45" s="43">
        <f t="shared" si="2"/>
        <v>167.96</v>
      </c>
    </row>
    <row r="46" spans="1:9" x14ac:dyDescent="0.2">
      <c r="A46" s="623"/>
      <c r="B46" s="632"/>
      <c r="C46" s="632"/>
      <c r="D46" s="660"/>
      <c r="E46" s="15" t="s">
        <v>896</v>
      </c>
      <c r="F46" s="15" t="s">
        <v>99</v>
      </c>
      <c r="G46" s="15">
        <v>1</v>
      </c>
      <c r="H46" s="16">
        <v>10.62</v>
      </c>
      <c r="I46" s="43">
        <f t="shared" si="2"/>
        <v>10.62</v>
      </c>
    </row>
    <row r="47" spans="1:9" x14ac:dyDescent="0.2">
      <c r="A47" s="623"/>
      <c r="B47" s="632"/>
      <c r="C47" s="632"/>
      <c r="D47" s="660"/>
      <c r="E47" s="15" t="s">
        <v>115</v>
      </c>
      <c r="F47" s="15" t="s">
        <v>99</v>
      </c>
      <c r="G47" s="15">
        <v>1</v>
      </c>
      <c r="H47" s="16">
        <v>45</v>
      </c>
      <c r="I47" s="43">
        <f t="shared" si="2"/>
        <v>45</v>
      </c>
    </row>
    <row r="48" spans="1:9" x14ac:dyDescent="0.2">
      <c r="A48" s="623"/>
      <c r="B48" s="632"/>
      <c r="C48" s="632"/>
      <c r="D48" s="660"/>
      <c r="E48" s="15" t="s">
        <v>1193</v>
      </c>
      <c r="F48" s="15" t="s">
        <v>99</v>
      </c>
      <c r="G48" s="15">
        <v>1</v>
      </c>
      <c r="H48" s="16">
        <v>365</v>
      </c>
      <c r="I48" s="43">
        <f t="shared" si="2"/>
        <v>365</v>
      </c>
    </row>
    <row r="49" spans="1:9" x14ac:dyDescent="0.2">
      <c r="A49" s="623"/>
      <c r="B49" s="632"/>
      <c r="C49" s="632"/>
      <c r="D49" s="660"/>
      <c r="E49" s="53" t="s">
        <v>1834</v>
      </c>
      <c r="F49" s="53" t="s">
        <v>101</v>
      </c>
      <c r="G49" s="53">
        <v>20</v>
      </c>
      <c r="H49" s="153">
        <v>75.900000000000006</v>
      </c>
      <c r="I49" s="165">
        <f t="shared" si="2"/>
        <v>1518</v>
      </c>
    </row>
    <row r="50" spans="1:9" x14ac:dyDescent="0.2">
      <c r="A50" s="623"/>
      <c r="B50" s="632"/>
      <c r="C50" s="632"/>
      <c r="D50" s="660"/>
      <c r="E50" s="15" t="s">
        <v>129</v>
      </c>
      <c r="F50" s="15" t="s">
        <v>99</v>
      </c>
      <c r="G50" s="15">
        <v>4</v>
      </c>
      <c r="H50" s="16">
        <v>7.7</v>
      </c>
      <c r="I50" s="43">
        <f t="shared" si="2"/>
        <v>30.8</v>
      </c>
    </row>
    <row r="51" spans="1:9" x14ac:dyDescent="0.2">
      <c r="A51" s="623"/>
      <c r="B51" s="632"/>
      <c r="C51" s="632"/>
      <c r="D51" s="660"/>
      <c r="E51" s="15" t="s">
        <v>644</v>
      </c>
      <c r="F51" s="15" t="s">
        <v>99</v>
      </c>
      <c r="G51" s="15">
        <v>4</v>
      </c>
      <c r="H51" s="16">
        <v>172.07</v>
      </c>
      <c r="I51" s="43">
        <f t="shared" si="2"/>
        <v>688.28</v>
      </c>
    </row>
    <row r="52" spans="1:9" x14ac:dyDescent="0.2">
      <c r="A52" s="623"/>
      <c r="B52" s="632"/>
      <c r="C52" s="632"/>
      <c r="D52" s="660"/>
      <c r="E52" s="15" t="s">
        <v>1600</v>
      </c>
      <c r="F52" s="15" t="s">
        <v>99</v>
      </c>
      <c r="G52" s="15">
        <v>1</v>
      </c>
      <c r="H52" s="16">
        <v>15.67</v>
      </c>
      <c r="I52" s="43">
        <f t="shared" si="2"/>
        <v>15.67</v>
      </c>
    </row>
    <row r="53" spans="1:9" x14ac:dyDescent="0.2">
      <c r="A53" s="623"/>
      <c r="B53" s="632"/>
      <c r="C53" s="632"/>
      <c r="D53" s="660"/>
      <c r="E53" s="15" t="s">
        <v>571</v>
      </c>
      <c r="F53" s="15" t="s">
        <v>99</v>
      </c>
      <c r="G53" s="15">
        <v>2</v>
      </c>
      <c r="H53" s="16">
        <v>5.4</v>
      </c>
      <c r="I53" s="43">
        <f t="shared" si="2"/>
        <v>10.8</v>
      </c>
    </row>
    <row r="54" spans="1:9" x14ac:dyDescent="0.2">
      <c r="A54" s="623"/>
      <c r="B54" s="632"/>
      <c r="C54" s="632"/>
      <c r="D54" s="660"/>
      <c r="E54" s="15" t="s">
        <v>576</v>
      </c>
      <c r="F54" s="15" t="s">
        <v>99</v>
      </c>
      <c r="G54" s="15">
        <v>1</v>
      </c>
      <c r="H54" s="16">
        <v>9.14</v>
      </c>
      <c r="I54" s="43">
        <f t="shared" si="2"/>
        <v>9.14</v>
      </c>
    </row>
    <row r="55" spans="1:9" x14ac:dyDescent="0.2">
      <c r="A55" s="623"/>
      <c r="B55" s="632"/>
      <c r="C55" s="632"/>
      <c r="D55" s="660"/>
      <c r="E55" s="15" t="s">
        <v>139</v>
      </c>
      <c r="F55" s="15" t="s">
        <v>99</v>
      </c>
      <c r="G55" s="15">
        <v>3</v>
      </c>
      <c r="H55" s="16">
        <v>105.64</v>
      </c>
      <c r="I55" s="43">
        <f t="shared" si="2"/>
        <v>316.92</v>
      </c>
    </row>
    <row r="56" spans="1:9" x14ac:dyDescent="0.2">
      <c r="A56" s="623"/>
      <c r="B56" s="632"/>
      <c r="C56" s="632"/>
      <c r="D56" s="660"/>
      <c r="E56" s="15" t="s">
        <v>1140</v>
      </c>
      <c r="F56" s="15" t="s">
        <v>99</v>
      </c>
      <c r="G56" s="15">
        <v>2</v>
      </c>
      <c r="H56" s="16">
        <v>9.15</v>
      </c>
      <c r="I56" s="43">
        <f t="shared" si="2"/>
        <v>18.3</v>
      </c>
    </row>
    <row r="57" spans="1:9" x14ac:dyDescent="0.2">
      <c r="A57" s="623"/>
      <c r="B57" s="632"/>
      <c r="C57" s="632"/>
      <c r="D57" s="660"/>
      <c r="E57" s="15" t="s">
        <v>481</v>
      </c>
      <c r="F57" s="15" t="s">
        <v>99</v>
      </c>
      <c r="G57" s="15">
        <v>1</v>
      </c>
      <c r="H57" s="16">
        <v>3.85</v>
      </c>
      <c r="I57" s="43">
        <f t="shared" si="2"/>
        <v>3.85</v>
      </c>
    </row>
    <row r="58" spans="1:9" ht="13.5" thickBot="1" x14ac:dyDescent="0.25">
      <c r="A58" s="624"/>
      <c r="B58" s="626"/>
      <c r="C58" s="626"/>
      <c r="D58" s="659"/>
      <c r="E58" s="40" t="s">
        <v>132</v>
      </c>
      <c r="F58" s="40" t="s">
        <v>99</v>
      </c>
      <c r="G58" s="40">
        <v>1</v>
      </c>
      <c r="H58" s="41">
        <v>5.26</v>
      </c>
      <c r="I58" s="42">
        <f t="shared" si="2"/>
        <v>5.26</v>
      </c>
    </row>
    <row r="59" spans="1:9" x14ac:dyDescent="0.2">
      <c r="A59" s="180"/>
      <c r="B59" s="70">
        <v>1075.06</v>
      </c>
      <c r="C59" s="70" t="s">
        <v>79</v>
      </c>
      <c r="D59" s="53"/>
      <c r="E59" s="53"/>
      <c r="F59" s="53"/>
      <c r="G59" s="53"/>
      <c r="H59" s="153"/>
      <c r="I59" s="561">
        <f>G59*H59</f>
        <v>0</v>
      </c>
    </row>
    <row r="60" spans="1:9" ht="12.75" customHeight="1" thickBot="1" x14ac:dyDescent="0.25">
      <c r="A60" s="263"/>
      <c r="B60" s="13">
        <v>1147.1600000000001</v>
      </c>
      <c r="C60" s="13" t="s">
        <v>80</v>
      </c>
      <c r="D60" s="268"/>
      <c r="E60" s="15"/>
      <c r="F60" s="15"/>
      <c r="G60" s="15"/>
      <c r="H60" s="16"/>
      <c r="I60" s="13">
        <f>G60*H60</f>
        <v>0</v>
      </c>
    </row>
    <row r="61" spans="1:9" ht="12.75" customHeight="1" thickBot="1" x14ac:dyDescent="0.25">
      <c r="A61" s="440"/>
      <c r="B61" s="85"/>
      <c r="C61" s="85" t="s">
        <v>87</v>
      </c>
      <c r="D61" s="441"/>
      <c r="E61" s="47"/>
      <c r="F61" s="47"/>
      <c r="G61" s="47"/>
      <c r="H61" s="48"/>
      <c r="I61" s="49">
        <v>84.34</v>
      </c>
    </row>
    <row r="62" spans="1:9" ht="12.75" customHeight="1" thickBot="1" x14ac:dyDescent="0.25">
      <c r="A62" s="180"/>
      <c r="B62" s="197">
        <f>SUM(B21:B60)</f>
        <v>14224.67</v>
      </c>
      <c r="C62" s="198"/>
      <c r="D62" s="197"/>
      <c r="E62" s="199"/>
      <c r="F62" s="198"/>
      <c r="G62" s="198"/>
      <c r="H62" s="197" t="s">
        <v>17</v>
      </c>
      <c r="I62" s="230">
        <f>SUM(I21:I61)</f>
        <v>6302.8700000000017</v>
      </c>
    </row>
    <row r="63" spans="1:9" ht="64.5" thickBot="1" x14ac:dyDescent="0.25">
      <c r="A63" s="134" t="s">
        <v>144</v>
      </c>
      <c r="B63" s="114" t="s">
        <v>16</v>
      </c>
      <c r="C63" s="114" t="s">
        <v>5</v>
      </c>
      <c r="D63" s="114" t="s">
        <v>23</v>
      </c>
      <c r="E63" s="118" t="s">
        <v>18</v>
      </c>
      <c r="F63" s="114" t="s">
        <v>19</v>
      </c>
      <c r="G63" s="114" t="s">
        <v>10</v>
      </c>
      <c r="H63" s="114" t="s">
        <v>13</v>
      </c>
      <c r="I63" s="115" t="s">
        <v>12</v>
      </c>
    </row>
    <row r="64" spans="1:9" ht="12.75" customHeight="1" thickBot="1" x14ac:dyDescent="0.25">
      <c r="A64" s="227"/>
      <c r="B64" s="104">
        <v>134.54</v>
      </c>
      <c r="C64" s="58" t="s">
        <v>66</v>
      </c>
      <c r="D64" s="64"/>
      <c r="E64" s="59"/>
      <c r="F64" s="59"/>
      <c r="G64" s="59"/>
      <c r="H64" s="60"/>
      <c r="I64" s="61"/>
    </row>
    <row r="65" spans="1:9" ht="12.75" customHeight="1" thickBot="1" x14ac:dyDescent="0.25">
      <c r="A65" s="227"/>
      <c r="B65" s="122">
        <v>129.59</v>
      </c>
      <c r="C65" s="123" t="s">
        <v>67</v>
      </c>
      <c r="D65" s="124"/>
      <c r="E65" s="125"/>
      <c r="F65" s="125"/>
      <c r="G65" s="125"/>
      <c r="H65" s="126"/>
      <c r="I65" s="127"/>
    </row>
    <row r="66" spans="1:9" ht="12.75" customHeight="1" thickBot="1" x14ac:dyDescent="0.25">
      <c r="A66" s="227"/>
      <c r="B66" s="106">
        <v>131.74</v>
      </c>
      <c r="C66" s="85" t="s">
        <v>70</v>
      </c>
      <c r="D66" s="86"/>
      <c r="E66" s="47"/>
      <c r="F66" s="47"/>
      <c r="G66" s="47"/>
      <c r="H66" s="48"/>
      <c r="I66" s="49"/>
    </row>
    <row r="67" spans="1:9" ht="12.75" customHeight="1" thickBot="1" x14ac:dyDescent="0.25">
      <c r="A67" s="227"/>
      <c r="B67" s="106">
        <v>75.150000000000006</v>
      </c>
      <c r="C67" s="85" t="s">
        <v>72</v>
      </c>
      <c r="D67" s="86"/>
      <c r="E67" s="47"/>
      <c r="F67" s="47"/>
      <c r="G67" s="47"/>
      <c r="H67" s="48"/>
      <c r="I67" s="49"/>
    </row>
    <row r="68" spans="1:9" ht="12.75" customHeight="1" thickBot="1" x14ac:dyDescent="0.25">
      <c r="A68" s="227"/>
      <c r="B68" s="106">
        <v>140.44999999999999</v>
      </c>
      <c r="C68" s="85" t="s">
        <v>73</v>
      </c>
      <c r="D68" s="86"/>
      <c r="E68" s="47"/>
      <c r="F68" s="47"/>
      <c r="G68" s="47"/>
      <c r="H68" s="48"/>
      <c r="I68" s="49"/>
    </row>
    <row r="69" spans="1:9" ht="12.75" customHeight="1" thickBot="1" x14ac:dyDescent="0.25">
      <c r="A69" s="227"/>
      <c r="B69" s="106">
        <v>133.47</v>
      </c>
      <c r="C69" s="85" t="s">
        <v>74</v>
      </c>
      <c r="D69" s="86"/>
      <c r="E69" s="47"/>
      <c r="F69" s="47"/>
      <c r="G69" s="47"/>
      <c r="H69" s="48"/>
      <c r="I69" s="49"/>
    </row>
    <row r="70" spans="1:9" ht="12.75" customHeight="1" thickBot="1" x14ac:dyDescent="0.25">
      <c r="A70" s="221"/>
      <c r="B70" s="106">
        <v>24.95</v>
      </c>
      <c r="C70" s="85" t="s">
        <v>75</v>
      </c>
      <c r="D70" s="86"/>
      <c r="E70" s="47"/>
      <c r="F70" s="47"/>
      <c r="G70" s="47"/>
      <c r="H70" s="48"/>
      <c r="I70" s="49"/>
    </row>
    <row r="71" spans="1:9" ht="12.75" customHeight="1" thickBot="1" x14ac:dyDescent="0.25">
      <c r="A71" s="221"/>
      <c r="B71" s="106">
        <v>25.08</v>
      </c>
      <c r="C71" s="85" t="s">
        <v>76</v>
      </c>
      <c r="D71" s="86"/>
      <c r="E71" s="47"/>
      <c r="F71" s="47"/>
      <c r="G71" s="47"/>
      <c r="H71" s="48"/>
      <c r="I71" s="49"/>
    </row>
    <row r="72" spans="1:9" ht="12.75" customHeight="1" thickBot="1" x14ac:dyDescent="0.25">
      <c r="A72" s="221"/>
      <c r="B72" s="106">
        <v>25.11</v>
      </c>
      <c r="C72" s="85" t="s">
        <v>77</v>
      </c>
      <c r="D72" s="86"/>
      <c r="E72" s="47"/>
      <c r="F72" s="47"/>
      <c r="G72" s="47"/>
      <c r="H72" s="48"/>
      <c r="I72" s="49"/>
    </row>
    <row r="73" spans="1:9" ht="12.75" customHeight="1" thickBot="1" x14ac:dyDescent="0.25">
      <c r="A73" s="221"/>
      <c r="B73" s="106">
        <v>25.53</v>
      </c>
      <c r="C73" s="85" t="s">
        <v>78</v>
      </c>
      <c r="D73" s="86"/>
      <c r="E73" s="47"/>
      <c r="F73" s="47"/>
      <c r="G73" s="47"/>
      <c r="H73" s="48"/>
      <c r="I73" s="49"/>
    </row>
    <row r="74" spans="1:9" ht="12.75" customHeight="1" thickBot="1" x14ac:dyDescent="0.25">
      <c r="A74" s="221"/>
      <c r="B74" s="106">
        <v>24.97</v>
      </c>
      <c r="C74" s="85" t="s">
        <v>79</v>
      </c>
      <c r="D74" s="86"/>
      <c r="E74" s="47"/>
      <c r="F74" s="47"/>
      <c r="G74" s="47"/>
      <c r="H74" s="48"/>
      <c r="I74" s="49"/>
    </row>
    <row r="75" spans="1:9" ht="12.75" customHeight="1" thickBot="1" x14ac:dyDescent="0.25">
      <c r="A75" s="221"/>
      <c r="B75" s="106">
        <v>25.69</v>
      </c>
      <c r="C75" s="85" t="s">
        <v>80</v>
      </c>
      <c r="D75" s="86"/>
      <c r="E75" s="47"/>
      <c r="F75" s="47"/>
      <c r="G75" s="47"/>
      <c r="H75" s="48"/>
      <c r="I75" s="49"/>
    </row>
    <row r="76" spans="1:9" ht="12.75" customHeight="1" thickBot="1" x14ac:dyDescent="0.25">
      <c r="A76" s="228"/>
      <c r="B76" s="454">
        <f>SUM(B64:B75)</f>
        <v>896.27000000000021</v>
      </c>
      <c r="C76" s="458" t="s">
        <v>87</v>
      </c>
      <c r="D76" s="86"/>
      <c r="E76" s="47"/>
      <c r="F76" s="47"/>
      <c r="G76" s="47"/>
      <c r="H76" s="48"/>
      <c r="I76" s="49"/>
    </row>
    <row r="77" spans="1:9" ht="12.75" customHeight="1" thickBot="1" x14ac:dyDescent="0.25">
      <c r="A77" s="655" t="s">
        <v>106</v>
      </c>
      <c r="B77" s="164"/>
      <c r="C77" s="85" t="s">
        <v>73</v>
      </c>
      <c r="D77" s="86"/>
      <c r="E77" s="47"/>
      <c r="F77" s="47"/>
      <c r="G77" s="47"/>
      <c r="H77" s="48"/>
      <c r="I77" s="49"/>
    </row>
    <row r="78" spans="1:9" ht="12.75" customHeight="1" thickBot="1" x14ac:dyDescent="0.25">
      <c r="A78" s="656"/>
      <c r="B78" s="164">
        <v>139.13</v>
      </c>
      <c r="C78" s="85" t="s">
        <v>74</v>
      </c>
      <c r="D78" s="86"/>
      <c r="E78" s="47"/>
      <c r="F78" s="47"/>
      <c r="G78" s="47"/>
      <c r="H78" s="48"/>
      <c r="I78" s="49"/>
    </row>
    <row r="79" spans="1:9" ht="12.75" customHeight="1" thickBot="1" x14ac:dyDescent="0.25">
      <c r="A79" s="656"/>
      <c r="B79" s="164">
        <v>0</v>
      </c>
      <c r="C79" s="85" t="s">
        <v>75</v>
      </c>
      <c r="D79" s="86"/>
      <c r="E79" s="47"/>
      <c r="F79" s="47"/>
      <c r="G79" s="47"/>
      <c r="H79" s="48"/>
      <c r="I79" s="49"/>
    </row>
    <row r="80" spans="1:9" ht="12.75" customHeight="1" thickBot="1" x14ac:dyDescent="0.25">
      <c r="A80" s="657"/>
      <c r="B80" s="164"/>
      <c r="C80" s="85" t="s">
        <v>76</v>
      </c>
      <c r="D80" s="86"/>
      <c r="E80" s="47"/>
      <c r="F80" s="47"/>
      <c r="G80" s="47"/>
      <c r="H80" s="48"/>
      <c r="I80" s="49"/>
    </row>
    <row r="81" spans="1:9" ht="12.75" customHeight="1" thickBot="1" x14ac:dyDescent="0.25">
      <c r="A81" s="526"/>
      <c r="B81" s="454">
        <f>SUM(B77:B80)</f>
        <v>139.13</v>
      </c>
      <c r="C81" s="458" t="s">
        <v>87</v>
      </c>
      <c r="D81" s="86"/>
      <c r="E81" s="47"/>
      <c r="F81" s="47"/>
      <c r="G81" s="47"/>
      <c r="H81" s="48"/>
      <c r="I81" s="49"/>
    </row>
    <row r="82" spans="1:9" ht="12.75" customHeight="1" thickBot="1" x14ac:dyDescent="0.25">
      <c r="A82" s="180"/>
      <c r="B82" s="197">
        <f>B76+B81</f>
        <v>1035.4000000000001</v>
      </c>
      <c r="C82" s="198"/>
      <c r="D82" s="197"/>
      <c r="E82" s="199"/>
      <c r="F82" s="198"/>
      <c r="G82" s="198"/>
      <c r="H82" s="197" t="s">
        <v>17</v>
      </c>
      <c r="I82" s="230">
        <f>SUM(I64:I81)</f>
        <v>0</v>
      </c>
    </row>
    <row r="83" spans="1:9" ht="64.5" thickBot="1" x14ac:dyDescent="0.25">
      <c r="A83" s="134" t="s">
        <v>145</v>
      </c>
      <c r="B83" s="117" t="s">
        <v>16</v>
      </c>
      <c r="C83" s="131" t="s">
        <v>5</v>
      </c>
      <c r="D83" s="117" t="s">
        <v>23</v>
      </c>
      <c r="E83" s="132" t="s">
        <v>18</v>
      </c>
      <c r="F83" s="117" t="s">
        <v>19</v>
      </c>
      <c r="G83" s="131" t="s">
        <v>10</v>
      </c>
      <c r="H83" s="117" t="s">
        <v>13</v>
      </c>
      <c r="I83" s="117" t="s">
        <v>12</v>
      </c>
    </row>
    <row r="84" spans="1:9" ht="12.75" customHeight="1" thickBot="1" x14ac:dyDescent="0.25">
      <c r="A84" s="227"/>
      <c r="B84" s="106"/>
      <c r="C84" s="55" t="s">
        <v>66</v>
      </c>
      <c r="D84" s="86"/>
      <c r="E84" s="47"/>
      <c r="F84" s="47"/>
      <c r="G84" s="47"/>
      <c r="H84" s="48"/>
      <c r="I84" s="49"/>
    </row>
    <row r="85" spans="1:9" ht="12.75" customHeight="1" thickBot="1" x14ac:dyDescent="0.25">
      <c r="A85" s="227"/>
      <c r="B85" s="106"/>
      <c r="C85" s="55" t="s">
        <v>67</v>
      </c>
      <c r="D85" s="86"/>
      <c r="E85" s="47"/>
      <c r="F85" s="47"/>
      <c r="G85" s="47"/>
      <c r="H85" s="48"/>
      <c r="I85" s="49"/>
    </row>
    <row r="86" spans="1:9" ht="12.75" customHeight="1" thickBot="1" x14ac:dyDescent="0.25">
      <c r="A86" s="227"/>
      <c r="B86" s="106"/>
      <c r="C86" s="85" t="s">
        <v>70</v>
      </c>
      <c r="D86" s="86"/>
      <c r="E86" s="47"/>
      <c r="F86" s="47"/>
      <c r="G86" s="47"/>
      <c r="H86" s="48"/>
      <c r="I86" s="49"/>
    </row>
    <row r="87" spans="1:9" ht="12.75" customHeight="1" thickBot="1" x14ac:dyDescent="0.25">
      <c r="A87" s="227"/>
      <c r="B87" s="106"/>
      <c r="C87" s="85" t="s">
        <v>72</v>
      </c>
      <c r="D87" s="86"/>
      <c r="E87" s="47"/>
      <c r="F87" s="47"/>
      <c r="G87" s="47"/>
      <c r="H87" s="48"/>
      <c r="I87" s="49"/>
    </row>
    <row r="88" spans="1:9" ht="12.75" customHeight="1" thickBot="1" x14ac:dyDescent="0.25">
      <c r="A88" s="227"/>
      <c r="B88" s="106"/>
      <c r="C88" s="85" t="s">
        <v>73</v>
      </c>
      <c r="D88" s="86"/>
      <c r="E88" s="47"/>
      <c r="F88" s="47"/>
      <c r="G88" s="47"/>
      <c r="H88" s="48"/>
      <c r="I88" s="49"/>
    </row>
    <row r="89" spans="1:9" ht="12.75" customHeight="1" thickBot="1" x14ac:dyDescent="0.25">
      <c r="A89" s="227"/>
      <c r="B89" s="106"/>
      <c r="C89" s="85" t="s">
        <v>74</v>
      </c>
      <c r="D89" s="86"/>
      <c r="E89" s="47"/>
      <c r="F89" s="47"/>
      <c r="G89" s="47"/>
      <c r="H89" s="48"/>
      <c r="I89" s="49"/>
    </row>
    <row r="90" spans="1:9" ht="12.75" customHeight="1" thickBot="1" x14ac:dyDescent="0.25">
      <c r="A90" s="227"/>
      <c r="B90" s="106"/>
      <c r="C90" s="85" t="s">
        <v>75</v>
      </c>
      <c r="D90" s="86"/>
      <c r="E90" s="47"/>
      <c r="F90" s="47"/>
      <c r="G90" s="47"/>
      <c r="H90" s="48"/>
      <c r="I90" s="49"/>
    </row>
    <row r="91" spans="1:9" ht="12.75" customHeight="1" thickBot="1" x14ac:dyDescent="0.25">
      <c r="A91" s="227"/>
      <c r="B91" s="106"/>
      <c r="C91" s="85" t="s">
        <v>76</v>
      </c>
      <c r="D91" s="86"/>
      <c r="E91" s="47"/>
      <c r="F91" s="47"/>
      <c r="G91" s="47"/>
      <c r="H91" s="48"/>
      <c r="I91" s="49"/>
    </row>
    <row r="92" spans="1:9" ht="12.75" customHeight="1" thickBot="1" x14ac:dyDescent="0.25">
      <c r="A92" s="227"/>
      <c r="B92" s="106"/>
      <c r="C92" s="85" t="s">
        <v>77</v>
      </c>
      <c r="D92" s="86"/>
      <c r="E92" s="47"/>
      <c r="F92" s="47"/>
      <c r="G92" s="47"/>
      <c r="H92" s="48"/>
      <c r="I92" s="49"/>
    </row>
    <row r="93" spans="1:9" ht="12.75" customHeight="1" thickBot="1" x14ac:dyDescent="0.25">
      <c r="A93" s="227"/>
      <c r="B93" s="106"/>
      <c r="C93" s="85" t="s">
        <v>78</v>
      </c>
      <c r="D93" s="86"/>
      <c r="E93" s="47"/>
      <c r="F93" s="47"/>
      <c r="G93" s="47"/>
      <c r="H93" s="48"/>
      <c r="I93" s="49"/>
    </row>
    <row r="94" spans="1:9" ht="12.75" customHeight="1" thickBot="1" x14ac:dyDescent="0.25">
      <c r="A94" s="227"/>
      <c r="B94" s="106"/>
      <c r="C94" s="85" t="s">
        <v>79</v>
      </c>
      <c r="D94" s="86"/>
      <c r="E94" s="47"/>
      <c r="F94" s="47"/>
      <c r="G94" s="47"/>
      <c r="H94" s="48"/>
      <c r="I94" s="49"/>
    </row>
    <row r="95" spans="1:9" ht="12.75" customHeight="1" thickBot="1" x14ac:dyDescent="0.25">
      <c r="A95" s="227"/>
      <c r="B95" s="106"/>
      <c r="C95" s="85" t="s">
        <v>80</v>
      </c>
      <c r="D95" s="86"/>
      <c r="E95" s="47"/>
      <c r="F95" s="47"/>
      <c r="G95" s="47"/>
      <c r="H95" s="48"/>
      <c r="I95" s="49"/>
    </row>
    <row r="96" spans="1:9" ht="12.75" customHeight="1" thickBot="1" x14ac:dyDescent="0.25">
      <c r="A96" s="227"/>
      <c r="B96" s="106"/>
      <c r="C96" s="167" t="s">
        <v>87</v>
      </c>
      <c r="D96" s="86"/>
      <c r="E96" s="47"/>
      <c r="F96" s="47"/>
      <c r="G96" s="47"/>
      <c r="H96" s="48"/>
      <c r="I96" s="49"/>
    </row>
    <row r="97" spans="1:9" ht="13.5" thickBot="1" x14ac:dyDescent="0.25">
      <c r="A97" s="180"/>
      <c r="B97" s="197">
        <f>SUM(B95)</f>
        <v>0</v>
      </c>
      <c r="C97" s="198"/>
      <c r="D97" s="197"/>
      <c r="E97" s="199"/>
      <c r="F97" s="198"/>
      <c r="G97" s="198"/>
      <c r="H97" s="197" t="s">
        <v>17</v>
      </c>
      <c r="I97" s="230">
        <f>SUM(I95)</f>
        <v>0</v>
      </c>
    </row>
    <row r="98" spans="1:9" ht="26.25" thickBot="1" x14ac:dyDescent="0.25">
      <c r="A98" s="46" t="s">
        <v>8</v>
      </c>
      <c r="B98" s="114" t="s">
        <v>16</v>
      </c>
      <c r="C98" s="114" t="s">
        <v>5</v>
      </c>
      <c r="D98" s="114" t="s">
        <v>23</v>
      </c>
      <c r="E98" s="118" t="s">
        <v>18</v>
      </c>
      <c r="F98" s="114" t="s">
        <v>19</v>
      </c>
      <c r="G98" s="114" t="s">
        <v>10</v>
      </c>
      <c r="H98" s="114" t="s">
        <v>13</v>
      </c>
      <c r="I98" s="115" t="s">
        <v>12</v>
      </c>
    </row>
    <row r="99" spans="1:9" ht="12.75" customHeight="1" x14ac:dyDescent="0.2">
      <c r="A99" s="623" t="s">
        <v>82</v>
      </c>
      <c r="B99" s="33"/>
      <c r="C99" s="33" t="s">
        <v>66</v>
      </c>
      <c r="D99" s="34"/>
      <c r="E99" s="35"/>
      <c r="F99" s="35" t="s">
        <v>83</v>
      </c>
      <c r="G99" s="35">
        <v>67</v>
      </c>
      <c r="H99" s="16">
        <v>4.8099999999999996</v>
      </c>
      <c r="I99" s="157">
        <f>G99*H99</f>
        <v>322.27</v>
      </c>
    </row>
    <row r="100" spans="1:9" x14ac:dyDescent="0.2">
      <c r="A100" s="623"/>
      <c r="B100" s="13"/>
      <c r="C100" s="13" t="s">
        <v>67</v>
      </c>
      <c r="D100" s="14"/>
      <c r="E100" s="15"/>
      <c r="F100" s="15" t="s">
        <v>83</v>
      </c>
      <c r="G100" s="15">
        <v>60</v>
      </c>
      <c r="H100" s="16">
        <v>4.8099999999999996</v>
      </c>
      <c r="I100" s="43">
        <f t="shared" ref="I100:I107" si="3">G100*H100</f>
        <v>288.59999999999997</v>
      </c>
    </row>
    <row r="101" spans="1:9" ht="12.75" customHeight="1" x14ac:dyDescent="0.2">
      <c r="A101" s="623"/>
      <c r="B101" s="13"/>
      <c r="C101" s="13" t="s">
        <v>70</v>
      </c>
      <c r="D101" s="14"/>
      <c r="E101" s="15"/>
      <c r="F101" s="15" t="s">
        <v>83</v>
      </c>
      <c r="G101" s="15">
        <v>67</v>
      </c>
      <c r="H101" s="16">
        <v>4.8099999999999996</v>
      </c>
      <c r="I101" s="43">
        <f t="shared" si="3"/>
        <v>322.27</v>
      </c>
    </row>
    <row r="102" spans="1:9" x14ac:dyDescent="0.2">
      <c r="A102" s="623"/>
      <c r="B102" s="13"/>
      <c r="C102" s="13" t="s">
        <v>72</v>
      </c>
      <c r="D102" s="14"/>
      <c r="E102" s="15"/>
      <c r="F102" s="15" t="s">
        <v>83</v>
      </c>
      <c r="G102" s="15">
        <v>65</v>
      </c>
      <c r="H102" s="16">
        <v>4.8099999999999996</v>
      </c>
      <c r="I102" s="43">
        <f t="shared" si="3"/>
        <v>312.64999999999998</v>
      </c>
    </row>
    <row r="103" spans="1:9" ht="12.75" customHeight="1" x14ac:dyDescent="0.2">
      <c r="A103" s="623"/>
      <c r="B103" s="13"/>
      <c r="C103" s="13" t="s">
        <v>73</v>
      </c>
      <c r="D103" s="14"/>
      <c r="E103" s="15"/>
      <c r="F103" s="15" t="s">
        <v>83</v>
      </c>
      <c r="G103" s="15">
        <v>26</v>
      </c>
      <c r="H103" s="16">
        <v>4.8099999999999996</v>
      </c>
      <c r="I103" s="43">
        <f t="shared" si="3"/>
        <v>125.05999999999999</v>
      </c>
    </row>
    <row r="104" spans="1:9" ht="12.75" customHeight="1" x14ac:dyDescent="0.2">
      <c r="A104" s="623"/>
      <c r="B104" s="13"/>
      <c r="C104" s="13" t="s">
        <v>74</v>
      </c>
      <c r="D104" s="14"/>
      <c r="E104" s="15"/>
      <c r="F104" s="15" t="s">
        <v>83</v>
      </c>
      <c r="G104" s="15">
        <v>26</v>
      </c>
      <c r="H104" s="16">
        <v>4.8099999999999996</v>
      </c>
      <c r="I104" s="43">
        <f t="shared" si="3"/>
        <v>125.05999999999999</v>
      </c>
    </row>
    <row r="105" spans="1:9" ht="12.75" customHeight="1" x14ac:dyDescent="0.2">
      <c r="A105" s="623"/>
      <c r="B105" s="13"/>
      <c r="C105" s="13" t="s">
        <v>75</v>
      </c>
      <c r="D105" s="14"/>
      <c r="E105" s="15"/>
      <c r="F105" s="15" t="s">
        <v>83</v>
      </c>
      <c r="G105" s="15">
        <v>26</v>
      </c>
      <c r="H105" s="16">
        <v>5.04</v>
      </c>
      <c r="I105" s="43">
        <f t="shared" si="3"/>
        <v>131.04</v>
      </c>
    </row>
    <row r="106" spans="1:9" ht="12.75" customHeight="1" x14ac:dyDescent="0.2">
      <c r="A106" s="623"/>
      <c r="B106" s="13"/>
      <c r="C106" s="13" t="s">
        <v>76</v>
      </c>
      <c r="D106" s="14"/>
      <c r="E106" s="15"/>
      <c r="F106" s="15" t="s">
        <v>83</v>
      </c>
      <c r="G106" s="15">
        <v>26</v>
      </c>
      <c r="H106" s="16">
        <v>5.04</v>
      </c>
      <c r="I106" s="43">
        <f t="shared" si="3"/>
        <v>131.04</v>
      </c>
    </row>
    <row r="107" spans="1:9" ht="12.75" customHeight="1" x14ac:dyDescent="0.2">
      <c r="A107" s="623"/>
      <c r="B107" s="13"/>
      <c r="C107" s="13" t="s">
        <v>77</v>
      </c>
      <c r="D107" s="14"/>
      <c r="E107" s="15"/>
      <c r="F107" s="15" t="s">
        <v>83</v>
      </c>
      <c r="G107" s="15">
        <v>26</v>
      </c>
      <c r="H107" s="16">
        <v>5.04</v>
      </c>
      <c r="I107" s="43">
        <f t="shared" si="3"/>
        <v>131.04</v>
      </c>
    </row>
    <row r="108" spans="1:9" ht="12.75" customHeight="1" x14ac:dyDescent="0.2">
      <c r="A108" s="623"/>
      <c r="B108" s="13"/>
      <c r="C108" s="13" t="s">
        <v>78</v>
      </c>
      <c r="D108" s="14"/>
      <c r="E108" s="15"/>
      <c r="F108" s="15" t="s">
        <v>83</v>
      </c>
      <c r="G108" s="15">
        <v>26</v>
      </c>
      <c r="H108" s="16">
        <v>5.04</v>
      </c>
      <c r="I108" s="43">
        <f>G108*H108</f>
        <v>131.04</v>
      </c>
    </row>
    <row r="109" spans="1:9" ht="12.75" customHeight="1" x14ac:dyDescent="0.2">
      <c r="A109" s="623"/>
      <c r="B109" s="13"/>
      <c r="C109" s="13" t="s">
        <v>79</v>
      </c>
      <c r="D109" s="14"/>
      <c r="E109" s="15"/>
      <c r="F109" s="15" t="s">
        <v>83</v>
      </c>
      <c r="G109" s="15">
        <v>26</v>
      </c>
      <c r="H109" s="16">
        <v>5.04</v>
      </c>
      <c r="I109" s="43">
        <f>G109*H109</f>
        <v>131.04</v>
      </c>
    </row>
    <row r="110" spans="1:9" ht="12.75" customHeight="1" x14ac:dyDescent="0.2">
      <c r="A110" s="623"/>
      <c r="B110" s="13"/>
      <c r="C110" s="13" t="s">
        <v>80</v>
      </c>
      <c r="D110" s="14"/>
      <c r="E110" s="15"/>
      <c r="F110" s="15" t="s">
        <v>83</v>
      </c>
      <c r="G110" s="15">
        <v>26</v>
      </c>
      <c r="H110" s="16">
        <v>5.04</v>
      </c>
      <c r="I110" s="43">
        <f>G110*H110</f>
        <v>131.04</v>
      </c>
    </row>
    <row r="111" spans="1:9" ht="12.75" customHeight="1" x14ac:dyDescent="0.2">
      <c r="A111" s="704"/>
      <c r="B111" s="13"/>
      <c r="C111" s="244" t="s">
        <v>87</v>
      </c>
      <c r="D111" s="14"/>
      <c r="E111" s="15"/>
      <c r="F111" s="15" t="s">
        <v>83</v>
      </c>
      <c r="G111" s="15">
        <f>SUM(G99:G110)</f>
        <v>467</v>
      </c>
      <c r="H111" s="16"/>
      <c r="I111" s="243">
        <f>SUM(I99:I110)</f>
        <v>2282.1499999999996</v>
      </c>
    </row>
    <row r="112" spans="1:9" ht="25.5" x14ac:dyDescent="0.2">
      <c r="A112" s="221" t="s">
        <v>2270</v>
      </c>
      <c r="B112" s="13"/>
      <c r="C112" s="244" t="s">
        <v>87</v>
      </c>
      <c r="D112" s="14"/>
      <c r="E112" s="15"/>
      <c r="F112" s="15"/>
      <c r="G112" s="15"/>
      <c r="H112" s="16"/>
      <c r="I112" s="243">
        <v>5490.27</v>
      </c>
    </row>
    <row r="113" spans="1:255" ht="12.75" customHeight="1" x14ac:dyDescent="0.2">
      <c r="A113" s="221" t="s">
        <v>86</v>
      </c>
      <c r="B113" s="13"/>
      <c r="C113" s="244" t="s">
        <v>87</v>
      </c>
      <c r="D113" s="14"/>
      <c r="E113" s="15"/>
      <c r="F113" s="15"/>
      <c r="G113" s="15"/>
      <c r="H113" s="16"/>
      <c r="I113" s="243">
        <v>0</v>
      </c>
    </row>
    <row r="114" spans="1:255" ht="12.75" customHeight="1" x14ac:dyDescent="0.2">
      <c r="A114" s="219" t="s">
        <v>90</v>
      </c>
      <c r="B114" s="13"/>
      <c r="C114" s="244" t="s">
        <v>87</v>
      </c>
      <c r="D114" s="14"/>
      <c r="E114" s="15"/>
      <c r="F114" s="15"/>
      <c r="G114" s="15"/>
      <c r="H114" s="16"/>
      <c r="I114" s="243">
        <v>857.9</v>
      </c>
    </row>
    <row r="115" spans="1:255" ht="12.75" customHeight="1" thickBot="1" x14ac:dyDescent="0.25">
      <c r="A115" s="219"/>
      <c r="B115" s="109"/>
      <c r="C115" s="109"/>
      <c r="D115" s="108"/>
      <c r="E115" s="110"/>
      <c r="F115" s="109"/>
      <c r="G115" s="109"/>
      <c r="H115" s="108" t="s">
        <v>17</v>
      </c>
      <c r="I115" s="232">
        <f>SUM(I111:I114)</f>
        <v>8630.32</v>
      </c>
    </row>
    <row r="116" spans="1:255" s="45" customFormat="1" ht="83.25" customHeight="1" thickBot="1" x14ac:dyDescent="0.25">
      <c r="A116" s="117" t="s">
        <v>95</v>
      </c>
      <c r="B116" s="114" t="s">
        <v>16</v>
      </c>
      <c r="C116" s="114" t="s">
        <v>5</v>
      </c>
      <c r="D116" s="114" t="s">
        <v>23</v>
      </c>
      <c r="E116" s="118" t="s">
        <v>18</v>
      </c>
      <c r="F116" s="114" t="s">
        <v>19</v>
      </c>
      <c r="G116" s="114" t="s">
        <v>10</v>
      </c>
      <c r="H116" s="114" t="s">
        <v>13</v>
      </c>
      <c r="I116" s="115" t="s">
        <v>12</v>
      </c>
      <c r="J116" s="56"/>
      <c r="K116" s="56"/>
      <c r="L116" s="56"/>
      <c r="M116" s="56"/>
      <c r="N116" s="56"/>
      <c r="O116" s="56"/>
      <c r="P116" s="56"/>
      <c r="Q116" s="56"/>
      <c r="R116" s="56"/>
      <c r="T116" s="56"/>
      <c r="U116" s="56"/>
      <c r="V116" s="56"/>
      <c r="W116" s="56"/>
      <c r="X116" s="56"/>
      <c r="Y116" s="56"/>
      <c r="Z116" s="56"/>
      <c r="AA116" s="56"/>
      <c r="AB116" s="56"/>
      <c r="AD116" s="56"/>
      <c r="AE116" s="56"/>
      <c r="AF116" s="56"/>
      <c r="AG116" s="56"/>
      <c r="AH116" s="56"/>
      <c r="AI116" s="56"/>
      <c r="AJ116" s="56"/>
      <c r="AK116" s="56"/>
      <c r="AL116" s="56"/>
      <c r="AN116" s="56"/>
      <c r="AO116" s="56"/>
      <c r="AP116" s="56"/>
      <c r="AQ116" s="56"/>
      <c r="AR116" s="56"/>
      <c r="AS116" s="56"/>
      <c r="AT116" s="56"/>
      <c r="AU116" s="56"/>
      <c r="AV116" s="56"/>
      <c r="AX116" s="56"/>
      <c r="AY116" s="56"/>
      <c r="AZ116" s="56"/>
      <c r="BA116" s="56"/>
      <c r="BB116" s="56"/>
      <c r="BC116" s="56"/>
      <c r="BD116" s="56"/>
      <c r="BE116" s="56"/>
      <c r="BF116" s="56"/>
      <c r="BH116" s="56"/>
      <c r="BI116" s="56"/>
      <c r="BJ116" s="56"/>
      <c r="BK116" s="56"/>
      <c r="BL116" s="56"/>
      <c r="BM116" s="56"/>
      <c r="BN116" s="56"/>
      <c r="BO116" s="56"/>
      <c r="BP116" s="56"/>
      <c r="BR116" s="56"/>
      <c r="BS116" s="56"/>
      <c r="BT116" s="56"/>
      <c r="BU116" s="56"/>
      <c r="BV116" s="56"/>
      <c r="BW116" s="56"/>
      <c r="BX116" s="56"/>
      <c r="BY116" s="56"/>
      <c r="BZ116" s="56"/>
      <c r="CB116" s="56"/>
      <c r="CC116" s="56"/>
      <c r="CD116" s="56"/>
      <c r="CE116" s="56"/>
      <c r="CF116" s="56"/>
      <c r="CG116" s="56"/>
      <c r="CH116" s="56"/>
      <c r="CI116" s="56"/>
      <c r="CJ116" s="56"/>
      <c r="CL116" s="56"/>
      <c r="CM116" s="56"/>
      <c r="CN116" s="56"/>
      <c r="CO116" s="56"/>
      <c r="CP116" s="56"/>
      <c r="CQ116" s="56"/>
      <c r="CR116" s="56"/>
      <c r="CS116" s="56"/>
      <c r="CT116" s="56"/>
      <c r="CV116" s="56"/>
      <c r="CW116" s="56"/>
      <c r="CX116" s="56"/>
      <c r="CY116" s="56"/>
      <c r="CZ116" s="56"/>
      <c r="DA116" s="56"/>
      <c r="DB116" s="56"/>
      <c r="DC116" s="56"/>
      <c r="DD116" s="56"/>
      <c r="DF116" s="56"/>
      <c r="DG116" s="56"/>
      <c r="DH116" s="56"/>
      <c r="DI116" s="56"/>
      <c r="DJ116" s="56"/>
      <c r="DK116" s="56"/>
      <c r="DL116" s="56"/>
      <c r="DM116" s="56"/>
      <c r="DN116" s="56"/>
      <c r="DP116" s="56"/>
      <c r="DQ116" s="56"/>
      <c r="DR116" s="56"/>
      <c r="DS116" s="56"/>
      <c r="DT116" s="56"/>
      <c r="DU116" s="56"/>
      <c r="DV116" s="56"/>
      <c r="DW116" s="56"/>
      <c r="DX116" s="56"/>
      <c r="DZ116" s="56"/>
      <c r="EA116" s="56"/>
      <c r="EB116" s="56"/>
      <c r="EC116" s="56"/>
      <c r="ED116" s="56"/>
      <c r="EE116" s="56"/>
      <c r="EF116" s="56"/>
      <c r="EG116" s="56"/>
      <c r="EH116" s="56"/>
      <c r="EJ116" s="56"/>
      <c r="EK116" s="56"/>
      <c r="EL116" s="56"/>
      <c r="EM116" s="56"/>
      <c r="EN116" s="56"/>
      <c r="EO116" s="56"/>
      <c r="EP116" s="56"/>
      <c r="EQ116" s="56"/>
      <c r="ER116" s="56"/>
      <c r="ET116" s="56"/>
      <c r="EU116" s="56"/>
      <c r="EV116" s="56"/>
      <c r="EW116" s="56"/>
      <c r="EX116" s="56"/>
      <c r="EY116" s="56"/>
      <c r="EZ116" s="56"/>
      <c r="FA116" s="56"/>
      <c r="FB116" s="56"/>
      <c r="FD116" s="56"/>
      <c r="FE116" s="56"/>
      <c r="FF116" s="56"/>
      <c r="FG116" s="56"/>
      <c r="FH116" s="56"/>
      <c r="FI116" s="56"/>
      <c r="FJ116" s="56"/>
      <c r="FK116" s="56"/>
      <c r="FL116" s="56"/>
      <c r="FN116" s="56"/>
      <c r="FO116" s="56"/>
      <c r="FP116" s="56"/>
      <c r="FQ116" s="56"/>
      <c r="FR116" s="56"/>
      <c r="FS116" s="56"/>
      <c r="FT116" s="56"/>
      <c r="FU116" s="56"/>
      <c r="FV116" s="56"/>
      <c r="FX116" s="56"/>
      <c r="FY116" s="56"/>
      <c r="FZ116" s="56"/>
      <c r="GA116" s="56"/>
      <c r="GB116" s="56"/>
      <c r="GC116" s="56"/>
      <c r="GD116" s="56"/>
      <c r="GE116" s="56"/>
      <c r="GF116" s="56"/>
      <c r="GH116" s="56"/>
      <c r="GI116" s="56"/>
      <c r="GJ116" s="56"/>
      <c r="GK116" s="56"/>
      <c r="GL116" s="56"/>
      <c r="GM116" s="56"/>
      <c r="GN116" s="56"/>
      <c r="GO116" s="56"/>
      <c r="GP116" s="56"/>
      <c r="GR116" s="56"/>
      <c r="GS116" s="56"/>
      <c r="GT116" s="56"/>
      <c r="GU116" s="56"/>
      <c r="GV116" s="56"/>
      <c r="GW116" s="56"/>
      <c r="GX116" s="56"/>
      <c r="GY116" s="56"/>
      <c r="GZ116" s="56"/>
      <c r="HB116" s="56"/>
      <c r="HC116" s="56"/>
      <c r="HD116" s="56"/>
      <c r="HE116" s="56"/>
      <c r="HF116" s="56"/>
      <c r="HG116" s="56"/>
      <c r="HH116" s="56"/>
      <c r="HI116" s="56"/>
      <c r="HJ116" s="56"/>
      <c r="HL116" s="56"/>
      <c r="HM116" s="56"/>
      <c r="HN116" s="56"/>
      <c r="HO116" s="56"/>
      <c r="HP116" s="56"/>
      <c r="HQ116" s="56"/>
      <c r="HR116" s="56"/>
      <c r="HS116" s="56"/>
      <c r="HT116" s="56"/>
      <c r="HV116" s="56"/>
      <c r="HW116" s="56"/>
      <c r="HX116" s="56"/>
      <c r="HY116" s="56"/>
      <c r="HZ116" s="56"/>
      <c r="IA116" s="56"/>
      <c r="IB116" s="56"/>
      <c r="IC116" s="56"/>
      <c r="ID116" s="56"/>
      <c r="IF116" s="56"/>
      <c r="IG116" s="56"/>
      <c r="IH116" s="56"/>
      <c r="II116" s="56"/>
      <c r="IJ116" s="56"/>
      <c r="IK116" s="56"/>
      <c r="IL116" s="56"/>
      <c r="IM116" s="56"/>
      <c r="IN116" s="56"/>
      <c r="IP116" s="56"/>
      <c r="IQ116" s="56"/>
      <c r="IR116" s="56"/>
      <c r="IS116" s="56"/>
      <c r="IT116" s="56"/>
      <c r="IU116" s="56"/>
    </row>
    <row r="117" spans="1:255" ht="12.75" customHeight="1" thickBot="1" x14ac:dyDescent="0.25">
      <c r="A117" s="227"/>
      <c r="B117" s="104">
        <v>390.83</v>
      </c>
      <c r="C117" s="58" t="s">
        <v>66</v>
      </c>
      <c r="D117" s="64"/>
      <c r="E117" s="59"/>
      <c r="F117" s="59"/>
      <c r="G117" s="59"/>
      <c r="H117" s="60"/>
      <c r="I117" s="61"/>
      <c r="J117" s="56"/>
      <c r="K117" s="56"/>
      <c r="L117" s="56"/>
      <c r="M117" s="56"/>
      <c r="N117" s="56"/>
      <c r="O117" s="56"/>
      <c r="P117" s="56"/>
      <c r="Q117" s="56"/>
      <c r="R117" s="56"/>
      <c r="T117" s="56"/>
      <c r="U117" s="56"/>
      <c r="V117" s="56"/>
      <c r="W117" s="56"/>
      <c r="X117" s="56"/>
      <c r="Y117" s="56"/>
      <c r="Z117" s="56"/>
      <c r="AA117" s="56"/>
      <c r="AB117" s="56"/>
      <c r="AD117" s="56"/>
      <c r="AE117" s="56"/>
      <c r="AF117" s="56"/>
      <c r="AG117" s="56"/>
      <c r="AH117" s="56"/>
      <c r="AI117" s="56"/>
      <c r="AJ117" s="56"/>
      <c r="AK117" s="56"/>
      <c r="AL117" s="56"/>
      <c r="AN117" s="56"/>
      <c r="AO117" s="56"/>
      <c r="AP117" s="56"/>
      <c r="AQ117" s="56"/>
      <c r="AR117" s="56"/>
      <c r="AS117" s="56"/>
      <c r="AT117" s="56"/>
      <c r="AU117" s="56"/>
      <c r="AV117" s="56"/>
      <c r="AX117" s="56"/>
      <c r="AY117" s="56"/>
      <c r="AZ117" s="56"/>
      <c r="BA117" s="56"/>
      <c r="BB117" s="56"/>
      <c r="BC117" s="56"/>
      <c r="BD117" s="56"/>
      <c r="BE117" s="56"/>
      <c r="BF117" s="56"/>
      <c r="BH117" s="56"/>
      <c r="BI117" s="56"/>
      <c r="BJ117" s="56"/>
      <c r="BK117" s="56"/>
      <c r="BL117" s="56"/>
      <c r="BM117" s="56"/>
      <c r="BN117" s="56"/>
      <c r="BO117" s="56"/>
      <c r="BP117" s="56"/>
      <c r="BR117" s="56"/>
      <c r="BS117" s="56"/>
      <c r="BT117" s="56"/>
      <c r="BU117" s="56"/>
      <c r="BV117" s="56"/>
      <c r="BW117" s="56"/>
      <c r="BX117" s="56"/>
      <c r="BY117" s="56"/>
      <c r="BZ117" s="56"/>
      <c r="CB117" s="56"/>
      <c r="CC117" s="56"/>
      <c r="CD117" s="56"/>
      <c r="CE117" s="56"/>
      <c r="CF117" s="56"/>
      <c r="CG117" s="56"/>
      <c r="CH117" s="56"/>
      <c r="CI117" s="56"/>
      <c r="CJ117" s="56"/>
      <c r="CL117" s="56"/>
      <c r="CM117" s="56"/>
      <c r="CN117" s="56"/>
      <c r="CO117" s="56"/>
      <c r="CP117" s="56"/>
      <c r="CQ117" s="56"/>
      <c r="CR117" s="56"/>
      <c r="CS117" s="56"/>
      <c r="CT117" s="56"/>
      <c r="CV117" s="56"/>
      <c r="CW117" s="56"/>
      <c r="CX117" s="56"/>
      <c r="CY117" s="56"/>
      <c r="CZ117" s="56"/>
      <c r="DA117" s="56"/>
      <c r="DB117" s="56"/>
      <c r="DC117" s="56"/>
      <c r="DD117" s="56"/>
      <c r="DF117" s="56"/>
      <c r="DG117" s="56"/>
      <c r="DH117" s="56"/>
      <c r="DI117" s="56"/>
      <c r="DJ117" s="56"/>
      <c r="DK117" s="56"/>
      <c r="DL117" s="56"/>
      <c r="DM117" s="56"/>
      <c r="DN117" s="56"/>
      <c r="DP117" s="56"/>
      <c r="DQ117" s="56"/>
      <c r="DR117" s="56"/>
      <c r="DS117" s="56"/>
      <c r="DT117" s="56"/>
      <c r="DU117" s="56"/>
      <c r="DV117" s="56"/>
      <c r="DW117" s="56"/>
      <c r="DX117" s="56"/>
      <c r="DZ117" s="56"/>
      <c r="EA117" s="56"/>
      <c r="EB117" s="56"/>
      <c r="EC117" s="56"/>
      <c r="ED117" s="56"/>
      <c r="EE117" s="56"/>
      <c r="EF117" s="56"/>
      <c r="EG117" s="56"/>
      <c r="EH117" s="56"/>
      <c r="EJ117" s="56"/>
      <c r="EK117" s="56"/>
      <c r="EL117" s="56"/>
      <c r="EM117" s="56"/>
      <c r="EN117" s="56"/>
      <c r="EO117" s="56"/>
      <c r="EP117" s="56"/>
      <c r="EQ117" s="56"/>
      <c r="ER117" s="56"/>
      <c r="ET117" s="56"/>
      <c r="EU117" s="56"/>
      <c r="EV117" s="56"/>
      <c r="EW117" s="56"/>
      <c r="EX117" s="56"/>
      <c r="EY117" s="56"/>
      <c r="EZ117" s="56"/>
      <c r="FA117" s="56"/>
      <c r="FB117" s="56"/>
      <c r="FD117" s="56"/>
      <c r="FE117" s="56"/>
      <c r="FF117" s="56"/>
      <c r="FG117" s="56"/>
      <c r="FH117" s="56"/>
      <c r="FI117" s="56"/>
      <c r="FJ117" s="56"/>
      <c r="FK117" s="56"/>
      <c r="FL117" s="56"/>
      <c r="FN117" s="56"/>
      <c r="FO117" s="56"/>
      <c r="FP117" s="56"/>
      <c r="FQ117" s="56"/>
      <c r="FR117" s="56"/>
      <c r="FS117" s="56"/>
      <c r="FT117" s="56"/>
      <c r="FU117" s="56"/>
      <c r="FV117" s="56"/>
      <c r="FX117" s="56"/>
      <c r="FY117" s="56"/>
      <c r="FZ117" s="56"/>
      <c r="GA117" s="56"/>
      <c r="GB117" s="56"/>
      <c r="GC117" s="56"/>
      <c r="GD117" s="56"/>
      <c r="GE117" s="56"/>
      <c r="GF117" s="56"/>
      <c r="GH117" s="56"/>
      <c r="GI117" s="56"/>
      <c r="GJ117" s="56"/>
      <c r="GK117" s="56"/>
      <c r="GL117" s="56"/>
      <c r="GM117" s="56"/>
      <c r="GN117" s="56"/>
      <c r="GO117" s="56"/>
      <c r="GP117" s="56"/>
      <c r="GR117" s="56"/>
      <c r="GS117" s="56"/>
      <c r="GT117" s="56"/>
      <c r="GU117" s="56"/>
      <c r="GV117" s="56"/>
      <c r="GW117" s="56"/>
      <c r="GX117" s="56"/>
      <c r="GY117" s="56"/>
      <c r="GZ117" s="56"/>
      <c r="HB117" s="56"/>
      <c r="HC117" s="56"/>
      <c r="HD117" s="56"/>
      <c r="HE117" s="56"/>
      <c r="HF117" s="56"/>
      <c r="HG117" s="56"/>
      <c r="HH117" s="56"/>
      <c r="HI117" s="56"/>
      <c r="HJ117" s="56"/>
      <c r="HL117" s="56"/>
      <c r="HM117" s="56"/>
      <c r="HN117" s="56"/>
      <c r="HO117" s="56"/>
      <c r="HP117" s="56"/>
      <c r="HQ117" s="56"/>
      <c r="HR117" s="56"/>
      <c r="HS117" s="56"/>
      <c r="HT117" s="56"/>
      <c r="HV117" s="56"/>
      <c r="HW117" s="56"/>
      <c r="HX117" s="56"/>
      <c r="HY117" s="56"/>
      <c r="HZ117" s="56"/>
      <c r="IA117" s="56"/>
      <c r="IB117" s="56"/>
      <c r="IC117" s="56"/>
      <c r="ID117" s="56"/>
      <c r="IF117" s="56"/>
      <c r="IG117" s="56"/>
      <c r="IH117" s="56"/>
      <c r="II117" s="56"/>
      <c r="IJ117" s="56"/>
      <c r="IK117" s="56"/>
      <c r="IL117" s="56"/>
      <c r="IM117" s="56"/>
      <c r="IN117" s="56"/>
      <c r="IP117" s="56"/>
      <c r="IQ117" s="56"/>
      <c r="IR117" s="56"/>
      <c r="IS117" s="56"/>
      <c r="IT117" s="56"/>
      <c r="IU117" s="56"/>
    </row>
    <row r="118" spans="1:255" ht="12.75" customHeight="1" thickBot="1" x14ac:dyDescent="0.25">
      <c r="A118" s="227"/>
      <c r="B118" s="105">
        <v>472.95</v>
      </c>
      <c r="C118" s="92" t="s">
        <v>67</v>
      </c>
      <c r="D118" s="93"/>
      <c r="E118" s="94"/>
      <c r="F118" s="94"/>
      <c r="G118" s="94"/>
      <c r="H118" s="95"/>
      <c r="I118" s="96"/>
      <c r="J118" s="56"/>
      <c r="K118" s="56"/>
      <c r="L118" s="56"/>
      <c r="M118" s="56"/>
      <c r="N118" s="56"/>
      <c r="O118" s="56"/>
      <c r="P118" s="56"/>
      <c r="Q118" s="56"/>
      <c r="R118" s="56"/>
      <c r="T118" s="56"/>
      <c r="U118" s="56"/>
      <c r="V118" s="56"/>
      <c r="W118" s="56"/>
      <c r="X118" s="56"/>
      <c r="Y118" s="56"/>
      <c r="Z118" s="56"/>
      <c r="AA118" s="56"/>
      <c r="AB118" s="56"/>
      <c r="AD118" s="56"/>
      <c r="AE118" s="56"/>
      <c r="AF118" s="56"/>
      <c r="AG118" s="56"/>
      <c r="AH118" s="56"/>
      <c r="AI118" s="56"/>
      <c r="AJ118" s="56"/>
      <c r="AK118" s="56"/>
      <c r="AL118" s="56"/>
      <c r="AN118" s="56"/>
      <c r="AO118" s="56"/>
      <c r="AP118" s="56"/>
      <c r="AQ118" s="56"/>
      <c r="AR118" s="56"/>
      <c r="AS118" s="56"/>
      <c r="AT118" s="56"/>
      <c r="AU118" s="56"/>
      <c r="AV118" s="56"/>
      <c r="AX118" s="56"/>
      <c r="AY118" s="56"/>
      <c r="AZ118" s="56"/>
      <c r="BA118" s="56"/>
      <c r="BB118" s="56"/>
      <c r="BC118" s="56"/>
      <c r="BD118" s="56"/>
      <c r="BE118" s="56"/>
      <c r="BF118" s="56"/>
      <c r="BH118" s="56"/>
      <c r="BI118" s="56"/>
      <c r="BJ118" s="56"/>
      <c r="BK118" s="56"/>
      <c r="BL118" s="56"/>
      <c r="BM118" s="56"/>
      <c r="BN118" s="56"/>
      <c r="BO118" s="56"/>
      <c r="BP118" s="56"/>
      <c r="BR118" s="56"/>
      <c r="BS118" s="56"/>
      <c r="BT118" s="56"/>
      <c r="BU118" s="56"/>
      <c r="BV118" s="56"/>
      <c r="BW118" s="56"/>
      <c r="BX118" s="56"/>
      <c r="BY118" s="56"/>
      <c r="BZ118" s="56"/>
      <c r="CB118" s="56"/>
      <c r="CC118" s="56"/>
      <c r="CD118" s="56"/>
      <c r="CE118" s="56"/>
      <c r="CF118" s="56"/>
      <c r="CG118" s="56"/>
      <c r="CH118" s="56"/>
      <c r="CI118" s="56"/>
      <c r="CJ118" s="56"/>
      <c r="CL118" s="56"/>
      <c r="CM118" s="56"/>
      <c r="CN118" s="56"/>
      <c r="CO118" s="56"/>
      <c r="CP118" s="56"/>
      <c r="CQ118" s="56"/>
      <c r="CR118" s="56"/>
      <c r="CS118" s="56"/>
      <c r="CT118" s="56"/>
      <c r="CV118" s="56"/>
      <c r="CW118" s="56"/>
      <c r="CX118" s="56"/>
      <c r="CY118" s="56"/>
      <c r="CZ118" s="56"/>
      <c r="DA118" s="56"/>
      <c r="DB118" s="56"/>
      <c r="DC118" s="56"/>
      <c r="DD118" s="56"/>
      <c r="DF118" s="56"/>
      <c r="DG118" s="56"/>
      <c r="DH118" s="56"/>
      <c r="DI118" s="56"/>
      <c r="DJ118" s="56"/>
      <c r="DK118" s="56"/>
      <c r="DL118" s="56"/>
      <c r="DM118" s="56"/>
      <c r="DN118" s="56"/>
      <c r="DP118" s="56"/>
      <c r="DQ118" s="56"/>
      <c r="DR118" s="56"/>
      <c r="DS118" s="56"/>
      <c r="DT118" s="56"/>
      <c r="DU118" s="56"/>
      <c r="DV118" s="56"/>
      <c r="DW118" s="56"/>
      <c r="DX118" s="56"/>
      <c r="DZ118" s="56"/>
      <c r="EA118" s="56"/>
      <c r="EB118" s="56"/>
      <c r="EC118" s="56"/>
      <c r="ED118" s="56"/>
      <c r="EE118" s="56"/>
      <c r="EF118" s="56"/>
      <c r="EG118" s="56"/>
      <c r="EH118" s="56"/>
      <c r="EJ118" s="56"/>
      <c r="EK118" s="56"/>
      <c r="EL118" s="56"/>
      <c r="EM118" s="56"/>
      <c r="EN118" s="56"/>
      <c r="EO118" s="56"/>
      <c r="EP118" s="56"/>
      <c r="EQ118" s="56"/>
      <c r="ER118" s="56"/>
      <c r="ET118" s="56"/>
      <c r="EU118" s="56"/>
      <c r="EV118" s="56"/>
      <c r="EW118" s="56"/>
      <c r="EX118" s="56"/>
      <c r="EY118" s="56"/>
      <c r="EZ118" s="56"/>
      <c r="FA118" s="56"/>
      <c r="FB118" s="56"/>
      <c r="FD118" s="56"/>
      <c r="FE118" s="56"/>
      <c r="FF118" s="56"/>
      <c r="FG118" s="56"/>
      <c r="FH118" s="56"/>
      <c r="FI118" s="56"/>
      <c r="FJ118" s="56"/>
      <c r="FK118" s="56"/>
      <c r="FL118" s="56"/>
      <c r="FN118" s="56"/>
      <c r="FO118" s="56"/>
      <c r="FP118" s="56"/>
      <c r="FQ118" s="56"/>
      <c r="FR118" s="56"/>
      <c r="FS118" s="56"/>
      <c r="FT118" s="56"/>
      <c r="FU118" s="56"/>
      <c r="FV118" s="56"/>
      <c r="FX118" s="56"/>
      <c r="FY118" s="56"/>
      <c r="FZ118" s="56"/>
      <c r="GA118" s="56"/>
      <c r="GB118" s="56"/>
      <c r="GC118" s="56"/>
      <c r="GD118" s="56"/>
      <c r="GE118" s="56"/>
      <c r="GF118" s="56"/>
      <c r="GH118" s="56"/>
      <c r="GI118" s="56"/>
      <c r="GJ118" s="56"/>
      <c r="GK118" s="56"/>
      <c r="GL118" s="56"/>
      <c r="GM118" s="56"/>
      <c r="GN118" s="56"/>
      <c r="GO118" s="56"/>
      <c r="GP118" s="56"/>
      <c r="GR118" s="56"/>
      <c r="GS118" s="56"/>
      <c r="GT118" s="56"/>
      <c r="GU118" s="56"/>
      <c r="GV118" s="56"/>
      <c r="GW118" s="56"/>
      <c r="GX118" s="56"/>
      <c r="GY118" s="56"/>
      <c r="GZ118" s="56"/>
      <c r="HB118" s="56"/>
      <c r="HC118" s="56"/>
      <c r="HD118" s="56"/>
      <c r="HE118" s="56"/>
      <c r="HF118" s="56"/>
      <c r="HG118" s="56"/>
      <c r="HH118" s="56"/>
      <c r="HI118" s="56"/>
      <c r="HJ118" s="56"/>
      <c r="HL118" s="56"/>
      <c r="HM118" s="56"/>
      <c r="HN118" s="56"/>
      <c r="HO118" s="56"/>
      <c r="HP118" s="56"/>
      <c r="HQ118" s="56"/>
      <c r="HR118" s="56"/>
      <c r="HS118" s="56"/>
      <c r="HT118" s="56"/>
      <c r="HV118" s="56"/>
      <c r="HW118" s="56"/>
      <c r="HX118" s="56"/>
      <c r="HY118" s="56"/>
      <c r="HZ118" s="56"/>
      <c r="IA118" s="56"/>
      <c r="IB118" s="56"/>
      <c r="IC118" s="56"/>
      <c r="ID118" s="56"/>
      <c r="IF118" s="56"/>
      <c r="IG118" s="56"/>
      <c r="IH118" s="56"/>
      <c r="II118" s="56"/>
      <c r="IJ118" s="56"/>
      <c r="IK118" s="56"/>
      <c r="IL118" s="56"/>
      <c r="IM118" s="56"/>
      <c r="IN118" s="56"/>
      <c r="IP118" s="56"/>
      <c r="IQ118" s="56"/>
      <c r="IR118" s="56"/>
      <c r="IS118" s="56"/>
      <c r="IT118" s="56"/>
      <c r="IU118" s="56"/>
    </row>
    <row r="119" spans="1:255" ht="12.75" customHeight="1" thickBot="1" x14ac:dyDescent="0.25">
      <c r="A119" s="227"/>
      <c r="B119" s="106">
        <v>394.58</v>
      </c>
      <c r="C119" s="85" t="s">
        <v>70</v>
      </c>
      <c r="D119" s="86"/>
      <c r="E119" s="47"/>
      <c r="F119" s="47"/>
      <c r="G119" s="47"/>
      <c r="H119" s="48"/>
      <c r="I119" s="49"/>
      <c r="J119" s="56"/>
      <c r="K119" s="56"/>
      <c r="L119" s="56"/>
      <c r="M119" s="56"/>
      <c r="N119" s="56"/>
      <c r="O119" s="56"/>
      <c r="P119" s="56"/>
      <c r="Q119" s="56"/>
      <c r="R119" s="56"/>
      <c r="T119" s="56"/>
      <c r="U119" s="56"/>
      <c r="V119" s="56"/>
      <c r="W119" s="56"/>
      <c r="X119" s="56"/>
      <c r="Y119" s="56"/>
      <c r="Z119" s="56"/>
      <c r="AA119" s="56"/>
      <c r="AB119" s="56"/>
      <c r="AD119" s="56"/>
      <c r="AE119" s="56"/>
      <c r="AF119" s="56"/>
      <c r="AG119" s="56"/>
      <c r="AH119" s="56"/>
      <c r="AI119" s="56"/>
      <c r="AJ119" s="56"/>
      <c r="AK119" s="56"/>
      <c r="AL119" s="56"/>
      <c r="AN119" s="56"/>
      <c r="AO119" s="56"/>
      <c r="AP119" s="56"/>
      <c r="AQ119" s="56"/>
      <c r="AR119" s="56"/>
      <c r="AS119" s="56"/>
      <c r="AT119" s="56"/>
      <c r="AU119" s="56"/>
      <c r="AV119" s="56"/>
      <c r="AX119" s="56"/>
      <c r="AY119" s="56"/>
      <c r="AZ119" s="56"/>
      <c r="BA119" s="56"/>
      <c r="BB119" s="56"/>
      <c r="BC119" s="56"/>
      <c r="BD119" s="56"/>
      <c r="BE119" s="56"/>
      <c r="BF119" s="56"/>
      <c r="BH119" s="56"/>
      <c r="BI119" s="56"/>
      <c r="BJ119" s="56"/>
      <c r="BK119" s="56"/>
      <c r="BL119" s="56"/>
      <c r="BM119" s="56"/>
      <c r="BN119" s="56"/>
      <c r="BO119" s="56"/>
      <c r="BP119" s="56"/>
      <c r="BR119" s="56"/>
      <c r="BS119" s="56"/>
      <c r="BT119" s="56"/>
      <c r="BU119" s="56"/>
      <c r="BV119" s="56"/>
      <c r="BW119" s="56"/>
      <c r="BX119" s="56"/>
      <c r="BY119" s="56"/>
      <c r="BZ119" s="56"/>
      <c r="CB119" s="56"/>
      <c r="CC119" s="56"/>
      <c r="CD119" s="56"/>
      <c r="CE119" s="56"/>
      <c r="CF119" s="56"/>
      <c r="CG119" s="56"/>
      <c r="CH119" s="56"/>
      <c r="CI119" s="56"/>
      <c r="CJ119" s="56"/>
      <c r="CL119" s="56"/>
      <c r="CM119" s="56"/>
      <c r="CN119" s="56"/>
      <c r="CO119" s="56"/>
      <c r="CP119" s="56"/>
      <c r="CQ119" s="56"/>
      <c r="CR119" s="56"/>
      <c r="CS119" s="56"/>
      <c r="CT119" s="56"/>
      <c r="CV119" s="56"/>
      <c r="CW119" s="56"/>
      <c r="CX119" s="56"/>
      <c r="CY119" s="56"/>
      <c r="CZ119" s="56"/>
      <c r="DA119" s="56"/>
      <c r="DB119" s="56"/>
      <c r="DC119" s="56"/>
      <c r="DD119" s="56"/>
      <c r="DF119" s="56"/>
      <c r="DG119" s="56"/>
      <c r="DH119" s="56"/>
      <c r="DI119" s="56"/>
      <c r="DJ119" s="56"/>
      <c r="DK119" s="56"/>
      <c r="DL119" s="56"/>
      <c r="DM119" s="56"/>
      <c r="DN119" s="56"/>
      <c r="DP119" s="56"/>
      <c r="DQ119" s="56"/>
      <c r="DR119" s="56"/>
      <c r="DS119" s="56"/>
      <c r="DT119" s="56"/>
      <c r="DU119" s="56"/>
      <c r="DV119" s="56"/>
      <c r="DW119" s="56"/>
      <c r="DX119" s="56"/>
      <c r="DZ119" s="56"/>
      <c r="EA119" s="56"/>
      <c r="EB119" s="56"/>
      <c r="EC119" s="56"/>
      <c r="ED119" s="56"/>
      <c r="EE119" s="56"/>
      <c r="EF119" s="56"/>
      <c r="EG119" s="56"/>
      <c r="EH119" s="56"/>
      <c r="EJ119" s="56"/>
      <c r="EK119" s="56"/>
      <c r="EL119" s="56"/>
      <c r="EM119" s="56"/>
      <c r="EN119" s="56"/>
      <c r="EO119" s="56"/>
      <c r="EP119" s="56"/>
      <c r="EQ119" s="56"/>
      <c r="ER119" s="56"/>
      <c r="ET119" s="56"/>
      <c r="EU119" s="56"/>
      <c r="EV119" s="56"/>
      <c r="EW119" s="56"/>
      <c r="EX119" s="56"/>
      <c r="EY119" s="56"/>
      <c r="EZ119" s="56"/>
      <c r="FA119" s="56"/>
      <c r="FB119" s="56"/>
      <c r="FD119" s="56"/>
      <c r="FE119" s="56"/>
      <c r="FF119" s="56"/>
      <c r="FG119" s="56"/>
      <c r="FH119" s="56"/>
      <c r="FI119" s="56"/>
      <c r="FJ119" s="56"/>
      <c r="FK119" s="56"/>
      <c r="FL119" s="56"/>
      <c r="FN119" s="56"/>
      <c r="FO119" s="56"/>
      <c r="FP119" s="56"/>
      <c r="FQ119" s="56"/>
      <c r="FR119" s="56"/>
      <c r="FS119" s="56"/>
      <c r="FT119" s="56"/>
      <c r="FU119" s="56"/>
      <c r="FV119" s="56"/>
      <c r="FX119" s="56"/>
      <c r="FY119" s="56"/>
      <c r="FZ119" s="56"/>
      <c r="GA119" s="56"/>
      <c r="GB119" s="56"/>
      <c r="GC119" s="56"/>
      <c r="GD119" s="56"/>
      <c r="GE119" s="56"/>
      <c r="GF119" s="56"/>
      <c r="GH119" s="56"/>
      <c r="GI119" s="56"/>
      <c r="GJ119" s="56"/>
      <c r="GK119" s="56"/>
      <c r="GL119" s="56"/>
      <c r="GM119" s="56"/>
      <c r="GN119" s="56"/>
      <c r="GO119" s="56"/>
      <c r="GP119" s="56"/>
      <c r="GR119" s="56"/>
      <c r="GS119" s="56"/>
      <c r="GT119" s="56"/>
      <c r="GU119" s="56"/>
      <c r="GV119" s="56"/>
      <c r="GW119" s="56"/>
      <c r="GX119" s="56"/>
      <c r="GY119" s="56"/>
      <c r="GZ119" s="56"/>
      <c r="HB119" s="56"/>
      <c r="HC119" s="56"/>
      <c r="HD119" s="56"/>
      <c r="HE119" s="56"/>
      <c r="HF119" s="56"/>
      <c r="HG119" s="56"/>
      <c r="HH119" s="56"/>
      <c r="HI119" s="56"/>
      <c r="HJ119" s="56"/>
      <c r="HL119" s="56"/>
      <c r="HM119" s="56"/>
      <c r="HN119" s="56"/>
      <c r="HO119" s="56"/>
      <c r="HP119" s="56"/>
      <c r="HQ119" s="56"/>
      <c r="HR119" s="56"/>
      <c r="HS119" s="56"/>
      <c r="HT119" s="56"/>
      <c r="HV119" s="56"/>
      <c r="HW119" s="56"/>
      <c r="HX119" s="56"/>
      <c r="HY119" s="56"/>
      <c r="HZ119" s="56"/>
      <c r="IA119" s="56"/>
      <c r="IB119" s="56"/>
      <c r="IC119" s="56"/>
      <c r="ID119" s="56"/>
      <c r="IF119" s="56"/>
      <c r="IG119" s="56"/>
      <c r="IH119" s="56"/>
      <c r="II119" s="56"/>
      <c r="IJ119" s="56"/>
      <c r="IK119" s="56"/>
      <c r="IL119" s="56"/>
      <c r="IM119" s="56"/>
      <c r="IN119" s="56"/>
      <c r="IP119" s="56"/>
      <c r="IQ119" s="56"/>
      <c r="IR119" s="56"/>
      <c r="IS119" s="56"/>
      <c r="IT119" s="56"/>
      <c r="IU119" s="56"/>
    </row>
    <row r="120" spans="1:255" ht="12.75" customHeight="1" thickBot="1" x14ac:dyDescent="0.25">
      <c r="A120" s="227"/>
      <c r="B120" s="106">
        <v>420.76</v>
      </c>
      <c r="C120" s="85" t="s">
        <v>72</v>
      </c>
      <c r="D120" s="86"/>
      <c r="E120" s="47"/>
      <c r="F120" s="47"/>
      <c r="G120" s="47"/>
      <c r="H120" s="48"/>
      <c r="I120" s="49"/>
      <c r="J120" s="56"/>
      <c r="K120" s="56"/>
      <c r="L120" s="56"/>
      <c r="M120" s="56"/>
      <c r="N120" s="56"/>
      <c r="O120" s="56"/>
      <c r="P120" s="56"/>
      <c r="Q120" s="56"/>
      <c r="R120" s="56"/>
      <c r="T120" s="56"/>
      <c r="U120" s="56"/>
      <c r="V120" s="56"/>
      <c r="W120" s="56"/>
      <c r="X120" s="56"/>
      <c r="Y120" s="56"/>
      <c r="Z120" s="56"/>
      <c r="AA120" s="56"/>
      <c r="AB120" s="56"/>
      <c r="AD120" s="56"/>
      <c r="AE120" s="56"/>
      <c r="AF120" s="56"/>
      <c r="AG120" s="56"/>
      <c r="AH120" s="56"/>
      <c r="AI120" s="56"/>
      <c r="AJ120" s="56"/>
      <c r="AK120" s="56"/>
      <c r="AL120" s="56"/>
      <c r="AN120" s="56"/>
      <c r="AO120" s="56"/>
      <c r="AP120" s="56"/>
      <c r="AQ120" s="56"/>
      <c r="AR120" s="56"/>
      <c r="AS120" s="56"/>
      <c r="AT120" s="56"/>
      <c r="AU120" s="56"/>
      <c r="AV120" s="56"/>
      <c r="AX120" s="56"/>
      <c r="AY120" s="56"/>
      <c r="AZ120" s="56"/>
      <c r="BA120" s="56"/>
      <c r="BB120" s="56"/>
      <c r="BC120" s="56"/>
      <c r="BD120" s="56"/>
      <c r="BE120" s="56"/>
      <c r="BF120" s="56"/>
      <c r="BH120" s="56"/>
      <c r="BI120" s="56"/>
      <c r="BJ120" s="56"/>
      <c r="BK120" s="56"/>
      <c r="BL120" s="56"/>
      <c r="BM120" s="56"/>
      <c r="BN120" s="56"/>
      <c r="BO120" s="56"/>
      <c r="BP120" s="56"/>
      <c r="BR120" s="56"/>
      <c r="BS120" s="56"/>
      <c r="BT120" s="56"/>
      <c r="BU120" s="56"/>
      <c r="BV120" s="56"/>
      <c r="BW120" s="56"/>
      <c r="BX120" s="56"/>
      <c r="BY120" s="56"/>
      <c r="BZ120" s="56"/>
      <c r="CB120" s="56"/>
      <c r="CC120" s="56"/>
      <c r="CD120" s="56"/>
      <c r="CE120" s="56"/>
      <c r="CF120" s="56"/>
      <c r="CG120" s="56"/>
      <c r="CH120" s="56"/>
      <c r="CI120" s="56"/>
      <c r="CJ120" s="56"/>
      <c r="CL120" s="56"/>
      <c r="CM120" s="56"/>
      <c r="CN120" s="56"/>
      <c r="CO120" s="56"/>
      <c r="CP120" s="56"/>
      <c r="CQ120" s="56"/>
      <c r="CR120" s="56"/>
      <c r="CS120" s="56"/>
      <c r="CT120" s="56"/>
      <c r="CV120" s="56"/>
      <c r="CW120" s="56"/>
      <c r="CX120" s="56"/>
      <c r="CY120" s="56"/>
      <c r="CZ120" s="56"/>
      <c r="DA120" s="56"/>
      <c r="DB120" s="56"/>
      <c r="DC120" s="56"/>
      <c r="DD120" s="56"/>
      <c r="DF120" s="56"/>
      <c r="DG120" s="56"/>
      <c r="DH120" s="56"/>
      <c r="DI120" s="56"/>
      <c r="DJ120" s="56"/>
      <c r="DK120" s="56"/>
      <c r="DL120" s="56"/>
      <c r="DM120" s="56"/>
      <c r="DN120" s="56"/>
      <c r="DP120" s="56"/>
      <c r="DQ120" s="56"/>
      <c r="DR120" s="56"/>
      <c r="DS120" s="56"/>
      <c r="DT120" s="56"/>
      <c r="DU120" s="56"/>
      <c r="DV120" s="56"/>
      <c r="DW120" s="56"/>
      <c r="DX120" s="56"/>
      <c r="DZ120" s="56"/>
      <c r="EA120" s="56"/>
      <c r="EB120" s="56"/>
      <c r="EC120" s="56"/>
      <c r="ED120" s="56"/>
      <c r="EE120" s="56"/>
      <c r="EF120" s="56"/>
      <c r="EG120" s="56"/>
      <c r="EH120" s="56"/>
      <c r="EJ120" s="56"/>
      <c r="EK120" s="56"/>
      <c r="EL120" s="56"/>
      <c r="EM120" s="56"/>
      <c r="EN120" s="56"/>
      <c r="EO120" s="56"/>
      <c r="EP120" s="56"/>
      <c r="EQ120" s="56"/>
      <c r="ER120" s="56"/>
      <c r="ET120" s="56"/>
      <c r="EU120" s="56"/>
      <c r="EV120" s="56"/>
      <c r="EW120" s="56"/>
      <c r="EX120" s="56"/>
      <c r="EY120" s="56"/>
      <c r="EZ120" s="56"/>
      <c r="FA120" s="56"/>
      <c r="FB120" s="56"/>
      <c r="FD120" s="56"/>
      <c r="FE120" s="56"/>
      <c r="FF120" s="56"/>
      <c r="FG120" s="56"/>
      <c r="FH120" s="56"/>
      <c r="FI120" s="56"/>
      <c r="FJ120" s="56"/>
      <c r="FK120" s="56"/>
      <c r="FL120" s="56"/>
      <c r="FN120" s="56"/>
      <c r="FO120" s="56"/>
      <c r="FP120" s="56"/>
      <c r="FQ120" s="56"/>
      <c r="FR120" s="56"/>
      <c r="FS120" s="56"/>
      <c r="FT120" s="56"/>
      <c r="FU120" s="56"/>
      <c r="FV120" s="56"/>
      <c r="FX120" s="56"/>
      <c r="FY120" s="56"/>
      <c r="FZ120" s="56"/>
      <c r="GA120" s="56"/>
      <c r="GB120" s="56"/>
      <c r="GC120" s="56"/>
      <c r="GD120" s="56"/>
      <c r="GE120" s="56"/>
      <c r="GF120" s="56"/>
      <c r="GH120" s="56"/>
      <c r="GI120" s="56"/>
      <c r="GJ120" s="56"/>
      <c r="GK120" s="56"/>
      <c r="GL120" s="56"/>
      <c r="GM120" s="56"/>
      <c r="GN120" s="56"/>
      <c r="GO120" s="56"/>
      <c r="GP120" s="56"/>
      <c r="GR120" s="56"/>
      <c r="GS120" s="56"/>
      <c r="GT120" s="56"/>
      <c r="GU120" s="56"/>
      <c r="GV120" s="56"/>
      <c r="GW120" s="56"/>
      <c r="GX120" s="56"/>
      <c r="GY120" s="56"/>
      <c r="GZ120" s="56"/>
      <c r="HB120" s="56"/>
      <c r="HC120" s="56"/>
      <c r="HD120" s="56"/>
      <c r="HE120" s="56"/>
      <c r="HF120" s="56"/>
      <c r="HG120" s="56"/>
      <c r="HH120" s="56"/>
      <c r="HI120" s="56"/>
      <c r="HJ120" s="56"/>
      <c r="HL120" s="56"/>
      <c r="HM120" s="56"/>
      <c r="HN120" s="56"/>
      <c r="HO120" s="56"/>
      <c r="HP120" s="56"/>
      <c r="HQ120" s="56"/>
      <c r="HR120" s="56"/>
      <c r="HS120" s="56"/>
      <c r="HT120" s="56"/>
      <c r="HV120" s="56"/>
      <c r="HW120" s="56"/>
      <c r="HX120" s="56"/>
      <c r="HY120" s="56"/>
      <c r="HZ120" s="56"/>
      <c r="IA120" s="56"/>
      <c r="IB120" s="56"/>
      <c r="IC120" s="56"/>
      <c r="ID120" s="56"/>
      <c r="IF120" s="56"/>
      <c r="IG120" s="56"/>
      <c r="IH120" s="56"/>
      <c r="II120" s="56"/>
      <c r="IJ120" s="56"/>
      <c r="IK120" s="56"/>
      <c r="IL120" s="56"/>
      <c r="IM120" s="56"/>
      <c r="IN120" s="56"/>
      <c r="IP120" s="56"/>
      <c r="IQ120" s="56"/>
      <c r="IR120" s="56"/>
      <c r="IS120" s="56"/>
      <c r="IT120" s="56"/>
      <c r="IU120" s="56"/>
    </row>
    <row r="121" spans="1:255" ht="12.75" customHeight="1" thickBot="1" x14ac:dyDescent="0.25">
      <c r="A121" s="227"/>
      <c r="B121" s="106">
        <v>467.01</v>
      </c>
      <c r="C121" s="85" t="s">
        <v>73</v>
      </c>
      <c r="D121" s="86"/>
      <c r="E121" s="47"/>
      <c r="F121" s="47"/>
      <c r="G121" s="47"/>
      <c r="H121" s="48"/>
      <c r="I121" s="49"/>
      <c r="J121" s="56"/>
      <c r="K121" s="56"/>
      <c r="L121" s="56"/>
      <c r="M121" s="56"/>
      <c r="N121" s="56"/>
      <c r="O121" s="56"/>
      <c r="P121" s="56"/>
      <c r="Q121" s="56"/>
      <c r="R121" s="56"/>
      <c r="T121" s="56"/>
      <c r="U121" s="56"/>
      <c r="V121" s="56"/>
      <c r="W121" s="56"/>
      <c r="X121" s="56"/>
      <c r="Y121" s="56"/>
      <c r="Z121" s="56"/>
      <c r="AA121" s="56"/>
      <c r="AB121" s="56"/>
      <c r="AD121" s="56"/>
      <c r="AE121" s="56"/>
      <c r="AF121" s="56"/>
      <c r="AG121" s="56"/>
      <c r="AH121" s="56"/>
      <c r="AI121" s="56"/>
      <c r="AJ121" s="56"/>
      <c r="AK121" s="56"/>
      <c r="AL121" s="56"/>
      <c r="AN121" s="56"/>
      <c r="AO121" s="56"/>
      <c r="AP121" s="56"/>
      <c r="AQ121" s="56"/>
      <c r="AR121" s="56"/>
      <c r="AS121" s="56"/>
      <c r="AT121" s="56"/>
      <c r="AU121" s="56"/>
      <c r="AV121" s="56"/>
      <c r="AX121" s="56"/>
      <c r="AY121" s="56"/>
      <c r="AZ121" s="56"/>
      <c r="BA121" s="56"/>
      <c r="BB121" s="56"/>
      <c r="BC121" s="56"/>
      <c r="BD121" s="56"/>
      <c r="BE121" s="56"/>
      <c r="BF121" s="56"/>
      <c r="BH121" s="56"/>
      <c r="BI121" s="56"/>
      <c r="BJ121" s="56"/>
      <c r="BK121" s="56"/>
      <c r="BL121" s="56"/>
      <c r="BM121" s="56"/>
      <c r="BN121" s="56"/>
      <c r="BO121" s="56"/>
      <c r="BP121" s="56"/>
      <c r="BR121" s="56"/>
      <c r="BS121" s="56"/>
      <c r="BT121" s="56"/>
      <c r="BU121" s="56"/>
      <c r="BV121" s="56"/>
      <c r="BW121" s="56"/>
      <c r="BX121" s="56"/>
      <c r="BY121" s="56"/>
      <c r="BZ121" s="56"/>
      <c r="CB121" s="56"/>
      <c r="CC121" s="56"/>
      <c r="CD121" s="56"/>
      <c r="CE121" s="56"/>
      <c r="CF121" s="56"/>
      <c r="CG121" s="56"/>
      <c r="CH121" s="56"/>
      <c r="CI121" s="56"/>
      <c r="CJ121" s="56"/>
      <c r="CL121" s="56"/>
      <c r="CM121" s="56"/>
      <c r="CN121" s="56"/>
      <c r="CO121" s="56"/>
      <c r="CP121" s="56"/>
      <c r="CQ121" s="56"/>
      <c r="CR121" s="56"/>
      <c r="CS121" s="56"/>
      <c r="CT121" s="56"/>
      <c r="CV121" s="56"/>
      <c r="CW121" s="56"/>
      <c r="CX121" s="56"/>
      <c r="CY121" s="56"/>
      <c r="CZ121" s="56"/>
      <c r="DA121" s="56"/>
      <c r="DB121" s="56"/>
      <c r="DC121" s="56"/>
      <c r="DD121" s="56"/>
      <c r="DF121" s="56"/>
      <c r="DG121" s="56"/>
      <c r="DH121" s="56"/>
      <c r="DI121" s="56"/>
      <c r="DJ121" s="56"/>
      <c r="DK121" s="56"/>
      <c r="DL121" s="56"/>
      <c r="DM121" s="56"/>
      <c r="DN121" s="56"/>
      <c r="DP121" s="56"/>
      <c r="DQ121" s="56"/>
      <c r="DR121" s="56"/>
      <c r="DS121" s="56"/>
      <c r="DT121" s="56"/>
      <c r="DU121" s="56"/>
      <c r="DV121" s="56"/>
      <c r="DW121" s="56"/>
      <c r="DX121" s="56"/>
      <c r="DZ121" s="56"/>
      <c r="EA121" s="56"/>
      <c r="EB121" s="56"/>
      <c r="EC121" s="56"/>
      <c r="ED121" s="56"/>
      <c r="EE121" s="56"/>
      <c r="EF121" s="56"/>
      <c r="EG121" s="56"/>
      <c r="EH121" s="56"/>
      <c r="EJ121" s="56"/>
      <c r="EK121" s="56"/>
      <c r="EL121" s="56"/>
      <c r="EM121" s="56"/>
      <c r="EN121" s="56"/>
      <c r="EO121" s="56"/>
      <c r="EP121" s="56"/>
      <c r="EQ121" s="56"/>
      <c r="ER121" s="56"/>
      <c r="ET121" s="56"/>
      <c r="EU121" s="56"/>
      <c r="EV121" s="56"/>
      <c r="EW121" s="56"/>
      <c r="EX121" s="56"/>
      <c r="EY121" s="56"/>
      <c r="EZ121" s="56"/>
      <c r="FA121" s="56"/>
      <c r="FB121" s="56"/>
      <c r="FD121" s="56"/>
      <c r="FE121" s="56"/>
      <c r="FF121" s="56"/>
      <c r="FG121" s="56"/>
      <c r="FH121" s="56"/>
      <c r="FI121" s="56"/>
      <c r="FJ121" s="56"/>
      <c r="FK121" s="56"/>
      <c r="FL121" s="56"/>
      <c r="FN121" s="56"/>
      <c r="FO121" s="56"/>
      <c r="FP121" s="56"/>
      <c r="FQ121" s="56"/>
      <c r="FR121" s="56"/>
      <c r="FS121" s="56"/>
      <c r="FT121" s="56"/>
      <c r="FU121" s="56"/>
      <c r="FV121" s="56"/>
      <c r="FX121" s="56"/>
      <c r="FY121" s="56"/>
      <c r="FZ121" s="56"/>
      <c r="GA121" s="56"/>
      <c r="GB121" s="56"/>
      <c r="GC121" s="56"/>
      <c r="GD121" s="56"/>
      <c r="GE121" s="56"/>
      <c r="GF121" s="56"/>
      <c r="GH121" s="56"/>
      <c r="GI121" s="56"/>
      <c r="GJ121" s="56"/>
      <c r="GK121" s="56"/>
      <c r="GL121" s="56"/>
      <c r="GM121" s="56"/>
      <c r="GN121" s="56"/>
      <c r="GO121" s="56"/>
      <c r="GP121" s="56"/>
      <c r="GR121" s="56"/>
      <c r="GS121" s="56"/>
      <c r="GT121" s="56"/>
      <c r="GU121" s="56"/>
      <c r="GV121" s="56"/>
      <c r="GW121" s="56"/>
      <c r="GX121" s="56"/>
      <c r="GY121" s="56"/>
      <c r="GZ121" s="56"/>
      <c r="HB121" s="56"/>
      <c r="HC121" s="56"/>
      <c r="HD121" s="56"/>
      <c r="HE121" s="56"/>
      <c r="HF121" s="56"/>
      <c r="HG121" s="56"/>
      <c r="HH121" s="56"/>
      <c r="HI121" s="56"/>
      <c r="HJ121" s="56"/>
      <c r="HL121" s="56"/>
      <c r="HM121" s="56"/>
      <c r="HN121" s="56"/>
      <c r="HO121" s="56"/>
      <c r="HP121" s="56"/>
      <c r="HQ121" s="56"/>
      <c r="HR121" s="56"/>
      <c r="HS121" s="56"/>
      <c r="HT121" s="56"/>
      <c r="HV121" s="56"/>
      <c r="HW121" s="56"/>
      <c r="HX121" s="56"/>
      <c r="HY121" s="56"/>
      <c r="HZ121" s="56"/>
      <c r="IA121" s="56"/>
      <c r="IB121" s="56"/>
      <c r="IC121" s="56"/>
      <c r="ID121" s="56"/>
      <c r="IF121" s="56"/>
      <c r="IG121" s="56"/>
      <c r="IH121" s="56"/>
      <c r="II121" s="56"/>
      <c r="IJ121" s="56"/>
      <c r="IK121" s="56"/>
      <c r="IL121" s="56"/>
      <c r="IM121" s="56"/>
      <c r="IN121" s="56"/>
      <c r="IP121" s="56"/>
      <c r="IQ121" s="56"/>
      <c r="IR121" s="56"/>
      <c r="IS121" s="56"/>
      <c r="IT121" s="56"/>
      <c r="IU121" s="56"/>
    </row>
    <row r="122" spans="1:255" ht="12.75" customHeight="1" thickBot="1" x14ac:dyDescent="0.25">
      <c r="A122" s="227"/>
      <c r="B122" s="106">
        <v>422.25</v>
      </c>
      <c r="C122" s="85" t="s">
        <v>74</v>
      </c>
      <c r="D122" s="86"/>
      <c r="E122" s="47"/>
      <c r="F122" s="47"/>
      <c r="G122" s="47"/>
      <c r="H122" s="48"/>
      <c r="I122" s="49"/>
      <c r="J122" s="56"/>
      <c r="K122" s="56"/>
      <c r="L122" s="56"/>
      <c r="M122" s="56"/>
      <c r="N122" s="56"/>
      <c r="O122" s="56"/>
      <c r="P122" s="56"/>
      <c r="Q122" s="56"/>
      <c r="R122" s="56"/>
      <c r="T122" s="56"/>
      <c r="U122" s="56"/>
      <c r="V122" s="56"/>
      <c r="W122" s="56"/>
      <c r="X122" s="56"/>
      <c r="Y122" s="56"/>
      <c r="Z122" s="56"/>
      <c r="AA122" s="56"/>
      <c r="AB122" s="56"/>
      <c r="AD122" s="56"/>
      <c r="AE122" s="56"/>
      <c r="AF122" s="56"/>
      <c r="AG122" s="56"/>
      <c r="AH122" s="56"/>
      <c r="AI122" s="56"/>
      <c r="AJ122" s="56"/>
      <c r="AK122" s="56"/>
      <c r="AL122" s="56"/>
      <c r="AN122" s="56"/>
      <c r="AO122" s="56"/>
      <c r="AP122" s="56"/>
      <c r="AQ122" s="56"/>
      <c r="AR122" s="56"/>
      <c r="AS122" s="56"/>
      <c r="AT122" s="56"/>
      <c r="AU122" s="56"/>
      <c r="AV122" s="56"/>
      <c r="AX122" s="56"/>
      <c r="AY122" s="56"/>
      <c r="AZ122" s="56"/>
      <c r="BA122" s="56"/>
      <c r="BB122" s="56"/>
      <c r="BC122" s="56"/>
      <c r="BD122" s="56"/>
      <c r="BE122" s="56"/>
      <c r="BF122" s="56"/>
      <c r="BH122" s="56"/>
      <c r="BI122" s="56"/>
      <c r="BJ122" s="56"/>
      <c r="BK122" s="56"/>
      <c r="BL122" s="56"/>
      <c r="BM122" s="56"/>
      <c r="BN122" s="56"/>
      <c r="BO122" s="56"/>
      <c r="BP122" s="56"/>
      <c r="BR122" s="56"/>
      <c r="BS122" s="56"/>
      <c r="BT122" s="56"/>
      <c r="BU122" s="56"/>
      <c r="BV122" s="56"/>
      <c r="BW122" s="56"/>
      <c r="BX122" s="56"/>
      <c r="BY122" s="56"/>
      <c r="BZ122" s="56"/>
      <c r="CB122" s="56"/>
      <c r="CC122" s="56"/>
      <c r="CD122" s="56"/>
      <c r="CE122" s="56"/>
      <c r="CF122" s="56"/>
      <c r="CG122" s="56"/>
      <c r="CH122" s="56"/>
      <c r="CI122" s="56"/>
      <c r="CJ122" s="56"/>
      <c r="CL122" s="56"/>
      <c r="CM122" s="56"/>
      <c r="CN122" s="56"/>
      <c r="CO122" s="56"/>
      <c r="CP122" s="56"/>
      <c r="CQ122" s="56"/>
      <c r="CR122" s="56"/>
      <c r="CS122" s="56"/>
      <c r="CT122" s="56"/>
      <c r="CV122" s="56"/>
      <c r="CW122" s="56"/>
      <c r="CX122" s="56"/>
      <c r="CY122" s="56"/>
      <c r="CZ122" s="56"/>
      <c r="DA122" s="56"/>
      <c r="DB122" s="56"/>
      <c r="DC122" s="56"/>
      <c r="DD122" s="56"/>
      <c r="DF122" s="56"/>
      <c r="DG122" s="56"/>
      <c r="DH122" s="56"/>
      <c r="DI122" s="56"/>
      <c r="DJ122" s="56"/>
      <c r="DK122" s="56"/>
      <c r="DL122" s="56"/>
      <c r="DM122" s="56"/>
      <c r="DN122" s="56"/>
      <c r="DP122" s="56"/>
      <c r="DQ122" s="56"/>
      <c r="DR122" s="56"/>
      <c r="DS122" s="56"/>
      <c r="DT122" s="56"/>
      <c r="DU122" s="56"/>
      <c r="DV122" s="56"/>
      <c r="DW122" s="56"/>
      <c r="DX122" s="56"/>
      <c r="DZ122" s="56"/>
      <c r="EA122" s="56"/>
      <c r="EB122" s="56"/>
      <c r="EC122" s="56"/>
      <c r="ED122" s="56"/>
      <c r="EE122" s="56"/>
      <c r="EF122" s="56"/>
      <c r="EG122" s="56"/>
      <c r="EH122" s="56"/>
      <c r="EJ122" s="56"/>
      <c r="EK122" s="56"/>
      <c r="EL122" s="56"/>
      <c r="EM122" s="56"/>
      <c r="EN122" s="56"/>
      <c r="EO122" s="56"/>
      <c r="EP122" s="56"/>
      <c r="EQ122" s="56"/>
      <c r="ER122" s="56"/>
      <c r="ET122" s="56"/>
      <c r="EU122" s="56"/>
      <c r="EV122" s="56"/>
      <c r="EW122" s="56"/>
      <c r="EX122" s="56"/>
      <c r="EY122" s="56"/>
      <c r="EZ122" s="56"/>
      <c r="FA122" s="56"/>
      <c r="FB122" s="56"/>
      <c r="FD122" s="56"/>
      <c r="FE122" s="56"/>
      <c r="FF122" s="56"/>
      <c r="FG122" s="56"/>
      <c r="FH122" s="56"/>
      <c r="FI122" s="56"/>
      <c r="FJ122" s="56"/>
      <c r="FK122" s="56"/>
      <c r="FL122" s="56"/>
      <c r="FN122" s="56"/>
      <c r="FO122" s="56"/>
      <c r="FP122" s="56"/>
      <c r="FQ122" s="56"/>
      <c r="FR122" s="56"/>
      <c r="FS122" s="56"/>
      <c r="FT122" s="56"/>
      <c r="FU122" s="56"/>
      <c r="FV122" s="56"/>
      <c r="FX122" s="56"/>
      <c r="FY122" s="56"/>
      <c r="FZ122" s="56"/>
      <c r="GA122" s="56"/>
      <c r="GB122" s="56"/>
      <c r="GC122" s="56"/>
      <c r="GD122" s="56"/>
      <c r="GE122" s="56"/>
      <c r="GF122" s="56"/>
      <c r="GH122" s="56"/>
      <c r="GI122" s="56"/>
      <c r="GJ122" s="56"/>
      <c r="GK122" s="56"/>
      <c r="GL122" s="56"/>
      <c r="GM122" s="56"/>
      <c r="GN122" s="56"/>
      <c r="GO122" s="56"/>
      <c r="GP122" s="56"/>
      <c r="GR122" s="56"/>
      <c r="GS122" s="56"/>
      <c r="GT122" s="56"/>
      <c r="GU122" s="56"/>
      <c r="GV122" s="56"/>
      <c r="GW122" s="56"/>
      <c r="GX122" s="56"/>
      <c r="GY122" s="56"/>
      <c r="GZ122" s="56"/>
      <c r="HB122" s="56"/>
      <c r="HC122" s="56"/>
      <c r="HD122" s="56"/>
      <c r="HE122" s="56"/>
      <c r="HF122" s="56"/>
      <c r="HG122" s="56"/>
      <c r="HH122" s="56"/>
      <c r="HI122" s="56"/>
      <c r="HJ122" s="56"/>
      <c r="HL122" s="56"/>
      <c r="HM122" s="56"/>
      <c r="HN122" s="56"/>
      <c r="HO122" s="56"/>
      <c r="HP122" s="56"/>
      <c r="HQ122" s="56"/>
      <c r="HR122" s="56"/>
      <c r="HS122" s="56"/>
      <c r="HT122" s="56"/>
      <c r="HV122" s="56"/>
      <c r="HW122" s="56"/>
      <c r="HX122" s="56"/>
      <c r="HY122" s="56"/>
      <c r="HZ122" s="56"/>
      <c r="IA122" s="56"/>
      <c r="IB122" s="56"/>
      <c r="IC122" s="56"/>
      <c r="ID122" s="56"/>
      <c r="IF122" s="56"/>
      <c r="IG122" s="56"/>
      <c r="IH122" s="56"/>
      <c r="II122" s="56"/>
      <c r="IJ122" s="56"/>
      <c r="IK122" s="56"/>
      <c r="IL122" s="56"/>
      <c r="IM122" s="56"/>
      <c r="IN122" s="56"/>
      <c r="IP122" s="56"/>
      <c r="IQ122" s="56"/>
      <c r="IR122" s="56"/>
      <c r="IS122" s="56"/>
      <c r="IT122" s="56"/>
      <c r="IU122" s="56"/>
    </row>
    <row r="123" spans="1:255" ht="12.75" customHeight="1" thickBot="1" x14ac:dyDescent="0.25">
      <c r="A123" s="221"/>
      <c r="B123" s="106">
        <v>0</v>
      </c>
      <c r="C123" s="85" t="s">
        <v>75</v>
      </c>
      <c r="D123" s="86"/>
      <c r="E123" s="47"/>
      <c r="F123" s="47"/>
      <c r="G123" s="47"/>
      <c r="H123" s="48"/>
      <c r="I123" s="49"/>
      <c r="J123" s="56"/>
      <c r="K123" s="56"/>
      <c r="L123" s="56"/>
      <c r="M123" s="56"/>
      <c r="N123" s="56"/>
      <c r="O123" s="56"/>
      <c r="P123" s="56"/>
      <c r="Q123" s="56"/>
      <c r="R123" s="56"/>
      <c r="T123" s="56"/>
      <c r="U123" s="56"/>
      <c r="V123" s="56"/>
      <c r="W123" s="56"/>
      <c r="X123" s="56"/>
      <c r="Y123" s="56"/>
      <c r="Z123" s="56"/>
      <c r="AA123" s="56"/>
      <c r="AB123" s="56"/>
      <c r="AD123" s="56"/>
      <c r="AE123" s="56"/>
      <c r="AF123" s="56"/>
      <c r="AG123" s="56"/>
      <c r="AH123" s="56"/>
      <c r="AI123" s="56"/>
      <c r="AJ123" s="56"/>
      <c r="AK123" s="56"/>
      <c r="AL123" s="56"/>
      <c r="AN123" s="56"/>
      <c r="AO123" s="56"/>
      <c r="AP123" s="56"/>
      <c r="AQ123" s="56"/>
      <c r="AR123" s="56"/>
      <c r="AS123" s="56"/>
      <c r="AT123" s="56"/>
      <c r="AU123" s="56"/>
      <c r="AV123" s="56"/>
      <c r="AX123" s="56"/>
      <c r="AY123" s="56"/>
      <c r="AZ123" s="56"/>
      <c r="BA123" s="56"/>
      <c r="BB123" s="56"/>
      <c r="BC123" s="56"/>
      <c r="BD123" s="56"/>
      <c r="BE123" s="56"/>
      <c r="BF123" s="56"/>
      <c r="BH123" s="56"/>
      <c r="BI123" s="56"/>
      <c r="BJ123" s="56"/>
      <c r="BK123" s="56"/>
      <c r="BL123" s="56"/>
      <c r="BM123" s="56"/>
      <c r="BN123" s="56"/>
      <c r="BO123" s="56"/>
      <c r="BP123" s="56"/>
      <c r="BR123" s="56"/>
      <c r="BS123" s="56"/>
      <c r="BT123" s="56"/>
      <c r="BU123" s="56"/>
      <c r="BV123" s="56"/>
      <c r="BW123" s="56"/>
      <c r="BX123" s="56"/>
      <c r="BY123" s="56"/>
      <c r="BZ123" s="56"/>
      <c r="CB123" s="56"/>
      <c r="CC123" s="56"/>
      <c r="CD123" s="56"/>
      <c r="CE123" s="56"/>
      <c r="CF123" s="56"/>
      <c r="CG123" s="56"/>
      <c r="CH123" s="56"/>
      <c r="CI123" s="56"/>
      <c r="CJ123" s="56"/>
      <c r="CL123" s="56"/>
      <c r="CM123" s="56"/>
      <c r="CN123" s="56"/>
      <c r="CO123" s="56"/>
      <c r="CP123" s="56"/>
      <c r="CQ123" s="56"/>
      <c r="CR123" s="56"/>
      <c r="CS123" s="56"/>
      <c r="CT123" s="56"/>
      <c r="CV123" s="56"/>
      <c r="CW123" s="56"/>
      <c r="CX123" s="56"/>
      <c r="CY123" s="56"/>
      <c r="CZ123" s="56"/>
      <c r="DA123" s="56"/>
      <c r="DB123" s="56"/>
      <c r="DC123" s="56"/>
      <c r="DD123" s="56"/>
      <c r="DF123" s="56"/>
      <c r="DG123" s="56"/>
      <c r="DH123" s="56"/>
      <c r="DI123" s="56"/>
      <c r="DJ123" s="56"/>
      <c r="DK123" s="56"/>
      <c r="DL123" s="56"/>
      <c r="DM123" s="56"/>
      <c r="DN123" s="56"/>
      <c r="DP123" s="56"/>
      <c r="DQ123" s="56"/>
      <c r="DR123" s="56"/>
      <c r="DS123" s="56"/>
      <c r="DT123" s="56"/>
      <c r="DU123" s="56"/>
      <c r="DV123" s="56"/>
      <c r="DW123" s="56"/>
      <c r="DX123" s="56"/>
      <c r="DZ123" s="56"/>
      <c r="EA123" s="56"/>
      <c r="EB123" s="56"/>
      <c r="EC123" s="56"/>
      <c r="ED123" s="56"/>
      <c r="EE123" s="56"/>
      <c r="EF123" s="56"/>
      <c r="EG123" s="56"/>
      <c r="EH123" s="56"/>
      <c r="EJ123" s="56"/>
      <c r="EK123" s="56"/>
      <c r="EL123" s="56"/>
      <c r="EM123" s="56"/>
      <c r="EN123" s="56"/>
      <c r="EO123" s="56"/>
      <c r="EP123" s="56"/>
      <c r="EQ123" s="56"/>
      <c r="ER123" s="56"/>
      <c r="ET123" s="56"/>
      <c r="EU123" s="56"/>
      <c r="EV123" s="56"/>
      <c r="EW123" s="56"/>
      <c r="EX123" s="56"/>
      <c r="EY123" s="56"/>
      <c r="EZ123" s="56"/>
      <c r="FA123" s="56"/>
      <c r="FB123" s="56"/>
      <c r="FD123" s="56"/>
      <c r="FE123" s="56"/>
      <c r="FF123" s="56"/>
      <c r="FG123" s="56"/>
      <c r="FH123" s="56"/>
      <c r="FI123" s="56"/>
      <c r="FJ123" s="56"/>
      <c r="FK123" s="56"/>
      <c r="FL123" s="56"/>
      <c r="FN123" s="56"/>
      <c r="FO123" s="56"/>
      <c r="FP123" s="56"/>
      <c r="FQ123" s="56"/>
      <c r="FR123" s="56"/>
      <c r="FS123" s="56"/>
      <c r="FT123" s="56"/>
      <c r="FU123" s="56"/>
      <c r="FV123" s="56"/>
      <c r="FX123" s="56"/>
      <c r="FY123" s="56"/>
      <c r="FZ123" s="56"/>
      <c r="GA123" s="56"/>
      <c r="GB123" s="56"/>
      <c r="GC123" s="56"/>
      <c r="GD123" s="56"/>
      <c r="GE123" s="56"/>
      <c r="GF123" s="56"/>
      <c r="GH123" s="56"/>
      <c r="GI123" s="56"/>
      <c r="GJ123" s="56"/>
      <c r="GK123" s="56"/>
      <c r="GL123" s="56"/>
      <c r="GM123" s="56"/>
      <c r="GN123" s="56"/>
      <c r="GO123" s="56"/>
      <c r="GP123" s="56"/>
      <c r="GR123" s="56"/>
      <c r="GS123" s="56"/>
      <c r="GT123" s="56"/>
      <c r="GU123" s="56"/>
      <c r="GV123" s="56"/>
      <c r="GW123" s="56"/>
      <c r="GX123" s="56"/>
      <c r="GY123" s="56"/>
      <c r="GZ123" s="56"/>
      <c r="HB123" s="56"/>
      <c r="HC123" s="56"/>
      <c r="HD123" s="56"/>
      <c r="HE123" s="56"/>
      <c r="HF123" s="56"/>
      <c r="HG123" s="56"/>
      <c r="HH123" s="56"/>
      <c r="HI123" s="56"/>
      <c r="HJ123" s="56"/>
      <c r="HL123" s="56"/>
      <c r="HM123" s="56"/>
      <c r="HN123" s="56"/>
      <c r="HO123" s="56"/>
      <c r="HP123" s="56"/>
      <c r="HQ123" s="56"/>
      <c r="HR123" s="56"/>
      <c r="HS123" s="56"/>
      <c r="HT123" s="56"/>
      <c r="HV123" s="56"/>
      <c r="HW123" s="56"/>
      <c r="HX123" s="56"/>
      <c r="HY123" s="56"/>
      <c r="HZ123" s="56"/>
      <c r="IA123" s="56"/>
      <c r="IB123" s="56"/>
      <c r="IC123" s="56"/>
      <c r="ID123" s="56"/>
      <c r="IF123" s="56"/>
      <c r="IG123" s="56"/>
      <c r="IH123" s="56"/>
      <c r="II123" s="56"/>
      <c r="IJ123" s="56"/>
      <c r="IK123" s="56"/>
      <c r="IL123" s="56"/>
      <c r="IM123" s="56"/>
      <c r="IN123" s="56"/>
      <c r="IP123" s="56"/>
      <c r="IQ123" s="56"/>
      <c r="IR123" s="56"/>
      <c r="IS123" s="56"/>
      <c r="IT123" s="56"/>
      <c r="IU123" s="56"/>
    </row>
    <row r="124" spans="1:255" ht="12.75" customHeight="1" thickBot="1" x14ac:dyDescent="0.25">
      <c r="A124" s="221"/>
      <c r="B124" s="106">
        <v>0</v>
      </c>
      <c r="C124" s="85" t="s">
        <v>76</v>
      </c>
      <c r="D124" s="86"/>
      <c r="E124" s="47"/>
      <c r="F124" s="47"/>
      <c r="G124" s="47"/>
      <c r="H124" s="48"/>
      <c r="I124" s="49"/>
      <c r="J124" s="56"/>
      <c r="K124" s="56"/>
      <c r="L124" s="56"/>
      <c r="M124" s="56"/>
      <c r="N124" s="56"/>
      <c r="O124" s="56"/>
      <c r="P124" s="56"/>
      <c r="Q124" s="56"/>
      <c r="R124" s="56"/>
      <c r="T124" s="56"/>
      <c r="U124" s="56"/>
      <c r="V124" s="56"/>
      <c r="W124" s="56"/>
      <c r="X124" s="56"/>
      <c r="Y124" s="56"/>
      <c r="Z124" s="56"/>
      <c r="AA124" s="56"/>
      <c r="AB124" s="56"/>
      <c r="AD124" s="56"/>
      <c r="AE124" s="56"/>
      <c r="AF124" s="56"/>
      <c r="AG124" s="56"/>
      <c r="AH124" s="56"/>
      <c r="AI124" s="56"/>
      <c r="AJ124" s="56"/>
      <c r="AK124" s="56"/>
      <c r="AL124" s="56"/>
      <c r="AN124" s="56"/>
      <c r="AO124" s="56"/>
      <c r="AP124" s="56"/>
      <c r="AQ124" s="56"/>
      <c r="AR124" s="56"/>
      <c r="AS124" s="56"/>
      <c r="AT124" s="56"/>
      <c r="AU124" s="56"/>
      <c r="AV124" s="56"/>
      <c r="AX124" s="56"/>
      <c r="AY124" s="56"/>
      <c r="AZ124" s="56"/>
      <c r="BA124" s="56"/>
      <c r="BB124" s="56"/>
      <c r="BC124" s="56"/>
      <c r="BD124" s="56"/>
      <c r="BE124" s="56"/>
      <c r="BF124" s="56"/>
      <c r="BH124" s="56"/>
      <c r="BI124" s="56"/>
      <c r="BJ124" s="56"/>
      <c r="BK124" s="56"/>
      <c r="BL124" s="56"/>
      <c r="BM124" s="56"/>
      <c r="BN124" s="56"/>
      <c r="BO124" s="56"/>
      <c r="BP124" s="56"/>
      <c r="BR124" s="56"/>
      <c r="BS124" s="56"/>
      <c r="BT124" s="56"/>
      <c r="BU124" s="56"/>
      <c r="BV124" s="56"/>
      <c r="BW124" s="56"/>
      <c r="BX124" s="56"/>
      <c r="BY124" s="56"/>
      <c r="BZ124" s="56"/>
      <c r="CB124" s="56"/>
      <c r="CC124" s="56"/>
      <c r="CD124" s="56"/>
      <c r="CE124" s="56"/>
      <c r="CF124" s="56"/>
      <c r="CG124" s="56"/>
      <c r="CH124" s="56"/>
      <c r="CI124" s="56"/>
      <c r="CJ124" s="56"/>
      <c r="CL124" s="56"/>
      <c r="CM124" s="56"/>
      <c r="CN124" s="56"/>
      <c r="CO124" s="56"/>
      <c r="CP124" s="56"/>
      <c r="CQ124" s="56"/>
      <c r="CR124" s="56"/>
      <c r="CS124" s="56"/>
      <c r="CT124" s="56"/>
      <c r="CV124" s="56"/>
      <c r="CW124" s="56"/>
      <c r="CX124" s="56"/>
      <c r="CY124" s="56"/>
      <c r="CZ124" s="56"/>
      <c r="DA124" s="56"/>
      <c r="DB124" s="56"/>
      <c r="DC124" s="56"/>
      <c r="DD124" s="56"/>
      <c r="DF124" s="56"/>
      <c r="DG124" s="56"/>
      <c r="DH124" s="56"/>
      <c r="DI124" s="56"/>
      <c r="DJ124" s="56"/>
      <c r="DK124" s="56"/>
      <c r="DL124" s="56"/>
      <c r="DM124" s="56"/>
      <c r="DN124" s="56"/>
      <c r="DP124" s="56"/>
      <c r="DQ124" s="56"/>
      <c r="DR124" s="56"/>
      <c r="DS124" s="56"/>
      <c r="DT124" s="56"/>
      <c r="DU124" s="56"/>
      <c r="DV124" s="56"/>
      <c r="DW124" s="56"/>
      <c r="DX124" s="56"/>
      <c r="DZ124" s="56"/>
      <c r="EA124" s="56"/>
      <c r="EB124" s="56"/>
      <c r="EC124" s="56"/>
      <c r="ED124" s="56"/>
      <c r="EE124" s="56"/>
      <c r="EF124" s="56"/>
      <c r="EG124" s="56"/>
      <c r="EH124" s="56"/>
      <c r="EJ124" s="56"/>
      <c r="EK124" s="56"/>
      <c r="EL124" s="56"/>
      <c r="EM124" s="56"/>
      <c r="EN124" s="56"/>
      <c r="EO124" s="56"/>
      <c r="EP124" s="56"/>
      <c r="EQ124" s="56"/>
      <c r="ER124" s="56"/>
      <c r="ET124" s="56"/>
      <c r="EU124" s="56"/>
      <c r="EV124" s="56"/>
      <c r="EW124" s="56"/>
      <c r="EX124" s="56"/>
      <c r="EY124" s="56"/>
      <c r="EZ124" s="56"/>
      <c r="FA124" s="56"/>
      <c r="FB124" s="56"/>
      <c r="FD124" s="56"/>
      <c r="FE124" s="56"/>
      <c r="FF124" s="56"/>
      <c r="FG124" s="56"/>
      <c r="FH124" s="56"/>
      <c r="FI124" s="56"/>
      <c r="FJ124" s="56"/>
      <c r="FK124" s="56"/>
      <c r="FL124" s="56"/>
      <c r="FN124" s="56"/>
      <c r="FO124" s="56"/>
      <c r="FP124" s="56"/>
      <c r="FQ124" s="56"/>
      <c r="FR124" s="56"/>
      <c r="FS124" s="56"/>
      <c r="FT124" s="56"/>
      <c r="FU124" s="56"/>
      <c r="FV124" s="56"/>
      <c r="FX124" s="56"/>
      <c r="FY124" s="56"/>
      <c r="FZ124" s="56"/>
      <c r="GA124" s="56"/>
      <c r="GB124" s="56"/>
      <c r="GC124" s="56"/>
      <c r="GD124" s="56"/>
      <c r="GE124" s="56"/>
      <c r="GF124" s="56"/>
      <c r="GH124" s="56"/>
      <c r="GI124" s="56"/>
      <c r="GJ124" s="56"/>
      <c r="GK124" s="56"/>
      <c r="GL124" s="56"/>
      <c r="GM124" s="56"/>
      <c r="GN124" s="56"/>
      <c r="GO124" s="56"/>
      <c r="GP124" s="56"/>
      <c r="GR124" s="56"/>
      <c r="GS124" s="56"/>
      <c r="GT124" s="56"/>
      <c r="GU124" s="56"/>
      <c r="GV124" s="56"/>
      <c r="GW124" s="56"/>
      <c r="GX124" s="56"/>
      <c r="GY124" s="56"/>
      <c r="GZ124" s="56"/>
      <c r="HB124" s="56"/>
      <c r="HC124" s="56"/>
      <c r="HD124" s="56"/>
      <c r="HE124" s="56"/>
      <c r="HF124" s="56"/>
      <c r="HG124" s="56"/>
      <c r="HH124" s="56"/>
      <c r="HI124" s="56"/>
      <c r="HJ124" s="56"/>
      <c r="HL124" s="56"/>
      <c r="HM124" s="56"/>
      <c r="HN124" s="56"/>
      <c r="HO124" s="56"/>
      <c r="HP124" s="56"/>
      <c r="HQ124" s="56"/>
      <c r="HR124" s="56"/>
      <c r="HS124" s="56"/>
      <c r="HT124" s="56"/>
      <c r="HV124" s="56"/>
      <c r="HW124" s="56"/>
      <c r="HX124" s="56"/>
      <c r="HY124" s="56"/>
      <c r="HZ124" s="56"/>
      <c r="IA124" s="56"/>
      <c r="IB124" s="56"/>
      <c r="IC124" s="56"/>
      <c r="ID124" s="56"/>
      <c r="IF124" s="56"/>
      <c r="IG124" s="56"/>
      <c r="IH124" s="56"/>
      <c r="II124" s="56"/>
      <c r="IJ124" s="56"/>
      <c r="IK124" s="56"/>
      <c r="IL124" s="56"/>
      <c r="IM124" s="56"/>
      <c r="IN124" s="56"/>
      <c r="IP124" s="56"/>
      <c r="IQ124" s="56"/>
      <c r="IR124" s="56"/>
      <c r="IS124" s="56"/>
      <c r="IT124" s="56"/>
      <c r="IU124" s="56"/>
    </row>
    <row r="125" spans="1:255" ht="12.75" customHeight="1" thickBot="1" x14ac:dyDescent="0.25">
      <c r="A125" s="221"/>
      <c r="B125" s="106">
        <v>0</v>
      </c>
      <c r="C125" s="85" t="s">
        <v>77</v>
      </c>
      <c r="D125" s="86"/>
      <c r="E125" s="47"/>
      <c r="F125" s="47"/>
      <c r="G125" s="47"/>
      <c r="H125" s="48"/>
      <c r="I125" s="49"/>
      <c r="J125" s="56"/>
      <c r="K125" s="56"/>
      <c r="L125" s="56"/>
      <c r="M125" s="56"/>
      <c r="N125" s="56"/>
      <c r="O125" s="56"/>
      <c r="P125" s="56"/>
      <c r="Q125" s="56"/>
      <c r="R125" s="56"/>
      <c r="T125" s="56"/>
      <c r="U125" s="56"/>
      <c r="V125" s="56"/>
      <c r="W125" s="56"/>
      <c r="X125" s="56"/>
      <c r="Y125" s="56"/>
      <c r="Z125" s="56"/>
      <c r="AA125" s="56"/>
      <c r="AB125" s="56"/>
      <c r="AD125" s="56"/>
      <c r="AE125" s="56"/>
      <c r="AF125" s="56"/>
      <c r="AG125" s="56"/>
      <c r="AH125" s="56"/>
      <c r="AI125" s="56"/>
      <c r="AJ125" s="56"/>
      <c r="AK125" s="56"/>
      <c r="AL125" s="56"/>
      <c r="AN125" s="56"/>
      <c r="AO125" s="56"/>
      <c r="AP125" s="56"/>
      <c r="AQ125" s="56"/>
      <c r="AR125" s="56"/>
      <c r="AS125" s="56"/>
      <c r="AT125" s="56"/>
      <c r="AU125" s="56"/>
      <c r="AV125" s="56"/>
      <c r="AX125" s="56"/>
      <c r="AY125" s="56"/>
      <c r="AZ125" s="56"/>
      <c r="BA125" s="56"/>
      <c r="BB125" s="56"/>
      <c r="BC125" s="56"/>
      <c r="BD125" s="56"/>
      <c r="BE125" s="56"/>
      <c r="BF125" s="56"/>
      <c r="BH125" s="56"/>
      <c r="BI125" s="56"/>
      <c r="BJ125" s="56"/>
      <c r="BK125" s="56"/>
      <c r="BL125" s="56"/>
      <c r="BM125" s="56"/>
      <c r="BN125" s="56"/>
      <c r="BO125" s="56"/>
      <c r="BP125" s="56"/>
      <c r="BR125" s="56"/>
      <c r="BS125" s="56"/>
      <c r="BT125" s="56"/>
      <c r="BU125" s="56"/>
      <c r="BV125" s="56"/>
      <c r="BW125" s="56"/>
      <c r="BX125" s="56"/>
      <c r="BY125" s="56"/>
      <c r="BZ125" s="56"/>
      <c r="CB125" s="56"/>
      <c r="CC125" s="56"/>
      <c r="CD125" s="56"/>
      <c r="CE125" s="56"/>
      <c r="CF125" s="56"/>
      <c r="CG125" s="56"/>
      <c r="CH125" s="56"/>
      <c r="CI125" s="56"/>
      <c r="CJ125" s="56"/>
      <c r="CL125" s="56"/>
      <c r="CM125" s="56"/>
      <c r="CN125" s="56"/>
      <c r="CO125" s="56"/>
      <c r="CP125" s="56"/>
      <c r="CQ125" s="56"/>
      <c r="CR125" s="56"/>
      <c r="CS125" s="56"/>
      <c r="CT125" s="56"/>
      <c r="CV125" s="56"/>
      <c r="CW125" s="56"/>
      <c r="CX125" s="56"/>
      <c r="CY125" s="56"/>
      <c r="CZ125" s="56"/>
      <c r="DA125" s="56"/>
      <c r="DB125" s="56"/>
      <c r="DC125" s="56"/>
      <c r="DD125" s="56"/>
      <c r="DF125" s="56"/>
      <c r="DG125" s="56"/>
      <c r="DH125" s="56"/>
      <c r="DI125" s="56"/>
      <c r="DJ125" s="56"/>
      <c r="DK125" s="56"/>
      <c r="DL125" s="56"/>
      <c r="DM125" s="56"/>
      <c r="DN125" s="56"/>
      <c r="DP125" s="56"/>
      <c r="DQ125" s="56"/>
      <c r="DR125" s="56"/>
      <c r="DS125" s="56"/>
      <c r="DT125" s="56"/>
      <c r="DU125" s="56"/>
      <c r="DV125" s="56"/>
      <c r="DW125" s="56"/>
      <c r="DX125" s="56"/>
      <c r="DZ125" s="56"/>
      <c r="EA125" s="56"/>
      <c r="EB125" s="56"/>
      <c r="EC125" s="56"/>
      <c r="ED125" s="56"/>
      <c r="EE125" s="56"/>
      <c r="EF125" s="56"/>
      <c r="EG125" s="56"/>
      <c r="EH125" s="56"/>
      <c r="EJ125" s="56"/>
      <c r="EK125" s="56"/>
      <c r="EL125" s="56"/>
      <c r="EM125" s="56"/>
      <c r="EN125" s="56"/>
      <c r="EO125" s="56"/>
      <c r="EP125" s="56"/>
      <c r="EQ125" s="56"/>
      <c r="ER125" s="56"/>
      <c r="ET125" s="56"/>
      <c r="EU125" s="56"/>
      <c r="EV125" s="56"/>
      <c r="EW125" s="56"/>
      <c r="EX125" s="56"/>
      <c r="EY125" s="56"/>
      <c r="EZ125" s="56"/>
      <c r="FA125" s="56"/>
      <c r="FB125" s="56"/>
      <c r="FD125" s="56"/>
      <c r="FE125" s="56"/>
      <c r="FF125" s="56"/>
      <c r="FG125" s="56"/>
      <c r="FH125" s="56"/>
      <c r="FI125" s="56"/>
      <c r="FJ125" s="56"/>
      <c r="FK125" s="56"/>
      <c r="FL125" s="56"/>
      <c r="FN125" s="56"/>
      <c r="FO125" s="56"/>
      <c r="FP125" s="56"/>
      <c r="FQ125" s="56"/>
      <c r="FR125" s="56"/>
      <c r="FS125" s="56"/>
      <c r="FT125" s="56"/>
      <c r="FU125" s="56"/>
      <c r="FV125" s="56"/>
      <c r="FX125" s="56"/>
      <c r="FY125" s="56"/>
      <c r="FZ125" s="56"/>
      <c r="GA125" s="56"/>
      <c r="GB125" s="56"/>
      <c r="GC125" s="56"/>
      <c r="GD125" s="56"/>
      <c r="GE125" s="56"/>
      <c r="GF125" s="56"/>
      <c r="GH125" s="56"/>
      <c r="GI125" s="56"/>
      <c r="GJ125" s="56"/>
      <c r="GK125" s="56"/>
      <c r="GL125" s="56"/>
      <c r="GM125" s="56"/>
      <c r="GN125" s="56"/>
      <c r="GO125" s="56"/>
      <c r="GP125" s="56"/>
      <c r="GR125" s="56"/>
      <c r="GS125" s="56"/>
      <c r="GT125" s="56"/>
      <c r="GU125" s="56"/>
      <c r="GV125" s="56"/>
      <c r="GW125" s="56"/>
      <c r="GX125" s="56"/>
      <c r="GY125" s="56"/>
      <c r="GZ125" s="56"/>
      <c r="HB125" s="56"/>
      <c r="HC125" s="56"/>
      <c r="HD125" s="56"/>
      <c r="HE125" s="56"/>
      <c r="HF125" s="56"/>
      <c r="HG125" s="56"/>
      <c r="HH125" s="56"/>
      <c r="HI125" s="56"/>
      <c r="HJ125" s="56"/>
      <c r="HL125" s="56"/>
      <c r="HM125" s="56"/>
      <c r="HN125" s="56"/>
      <c r="HO125" s="56"/>
      <c r="HP125" s="56"/>
      <c r="HQ125" s="56"/>
      <c r="HR125" s="56"/>
      <c r="HS125" s="56"/>
      <c r="HT125" s="56"/>
      <c r="HV125" s="56"/>
      <c r="HW125" s="56"/>
      <c r="HX125" s="56"/>
      <c r="HY125" s="56"/>
      <c r="HZ125" s="56"/>
      <c r="IA125" s="56"/>
      <c r="IB125" s="56"/>
      <c r="IC125" s="56"/>
      <c r="ID125" s="56"/>
      <c r="IF125" s="56"/>
      <c r="IG125" s="56"/>
      <c r="IH125" s="56"/>
      <c r="II125" s="56"/>
      <c r="IJ125" s="56"/>
      <c r="IK125" s="56"/>
      <c r="IL125" s="56"/>
      <c r="IM125" s="56"/>
      <c r="IN125" s="56"/>
      <c r="IP125" s="56"/>
      <c r="IQ125" s="56"/>
      <c r="IR125" s="56"/>
      <c r="IS125" s="56"/>
      <c r="IT125" s="56"/>
      <c r="IU125" s="56"/>
    </row>
    <row r="126" spans="1:255" ht="12.75" customHeight="1" thickBot="1" x14ac:dyDescent="0.25">
      <c r="A126" s="221"/>
      <c r="B126" s="106">
        <v>0</v>
      </c>
      <c r="C126" s="85" t="s">
        <v>78</v>
      </c>
      <c r="D126" s="86"/>
      <c r="E126" s="47"/>
      <c r="F126" s="47"/>
      <c r="G126" s="47"/>
      <c r="H126" s="48"/>
      <c r="I126" s="49"/>
      <c r="J126" s="56"/>
      <c r="K126" s="56"/>
      <c r="L126" s="56"/>
      <c r="M126" s="56"/>
      <c r="N126" s="56"/>
      <c r="O126" s="56"/>
      <c r="P126" s="56"/>
      <c r="Q126" s="56"/>
      <c r="R126" s="56"/>
      <c r="T126" s="56"/>
      <c r="U126" s="56"/>
      <c r="V126" s="56"/>
      <c r="W126" s="56"/>
      <c r="X126" s="56"/>
      <c r="Y126" s="56"/>
      <c r="Z126" s="56"/>
      <c r="AA126" s="56"/>
      <c r="AB126" s="56"/>
      <c r="AD126" s="56"/>
      <c r="AE126" s="56"/>
      <c r="AF126" s="56"/>
      <c r="AG126" s="56"/>
      <c r="AH126" s="56"/>
      <c r="AI126" s="56"/>
      <c r="AJ126" s="56"/>
      <c r="AK126" s="56"/>
      <c r="AL126" s="56"/>
      <c r="AN126" s="56"/>
      <c r="AO126" s="56"/>
      <c r="AP126" s="56"/>
      <c r="AQ126" s="56"/>
      <c r="AR126" s="56"/>
      <c r="AS126" s="56"/>
      <c r="AT126" s="56"/>
      <c r="AU126" s="56"/>
      <c r="AV126" s="56"/>
      <c r="AX126" s="56"/>
      <c r="AY126" s="56"/>
      <c r="AZ126" s="56"/>
      <c r="BA126" s="56"/>
      <c r="BB126" s="56"/>
      <c r="BC126" s="56"/>
      <c r="BD126" s="56"/>
      <c r="BE126" s="56"/>
      <c r="BF126" s="56"/>
      <c r="BH126" s="56"/>
      <c r="BI126" s="56"/>
      <c r="BJ126" s="56"/>
      <c r="BK126" s="56"/>
      <c r="BL126" s="56"/>
      <c r="BM126" s="56"/>
      <c r="BN126" s="56"/>
      <c r="BO126" s="56"/>
      <c r="BP126" s="56"/>
      <c r="BR126" s="56"/>
      <c r="BS126" s="56"/>
      <c r="BT126" s="56"/>
      <c r="BU126" s="56"/>
      <c r="BV126" s="56"/>
      <c r="BW126" s="56"/>
      <c r="BX126" s="56"/>
      <c r="BY126" s="56"/>
      <c r="BZ126" s="56"/>
      <c r="CB126" s="56"/>
      <c r="CC126" s="56"/>
      <c r="CD126" s="56"/>
      <c r="CE126" s="56"/>
      <c r="CF126" s="56"/>
      <c r="CG126" s="56"/>
      <c r="CH126" s="56"/>
      <c r="CI126" s="56"/>
      <c r="CJ126" s="56"/>
      <c r="CL126" s="56"/>
      <c r="CM126" s="56"/>
      <c r="CN126" s="56"/>
      <c r="CO126" s="56"/>
      <c r="CP126" s="56"/>
      <c r="CQ126" s="56"/>
      <c r="CR126" s="56"/>
      <c r="CS126" s="56"/>
      <c r="CT126" s="56"/>
      <c r="CV126" s="56"/>
      <c r="CW126" s="56"/>
      <c r="CX126" s="56"/>
      <c r="CY126" s="56"/>
      <c r="CZ126" s="56"/>
      <c r="DA126" s="56"/>
      <c r="DB126" s="56"/>
      <c r="DC126" s="56"/>
      <c r="DD126" s="56"/>
      <c r="DF126" s="56"/>
      <c r="DG126" s="56"/>
      <c r="DH126" s="56"/>
      <c r="DI126" s="56"/>
      <c r="DJ126" s="56"/>
      <c r="DK126" s="56"/>
      <c r="DL126" s="56"/>
      <c r="DM126" s="56"/>
      <c r="DN126" s="56"/>
      <c r="DP126" s="56"/>
      <c r="DQ126" s="56"/>
      <c r="DR126" s="56"/>
      <c r="DS126" s="56"/>
      <c r="DT126" s="56"/>
      <c r="DU126" s="56"/>
      <c r="DV126" s="56"/>
      <c r="DW126" s="56"/>
      <c r="DX126" s="56"/>
      <c r="DZ126" s="56"/>
      <c r="EA126" s="56"/>
      <c r="EB126" s="56"/>
      <c r="EC126" s="56"/>
      <c r="ED126" s="56"/>
      <c r="EE126" s="56"/>
      <c r="EF126" s="56"/>
      <c r="EG126" s="56"/>
      <c r="EH126" s="56"/>
      <c r="EJ126" s="56"/>
      <c r="EK126" s="56"/>
      <c r="EL126" s="56"/>
      <c r="EM126" s="56"/>
      <c r="EN126" s="56"/>
      <c r="EO126" s="56"/>
      <c r="EP126" s="56"/>
      <c r="EQ126" s="56"/>
      <c r="ER126" s="56"/>
      <c r="ET126" s="56"/>
      <c r="EU126" s="56"/>
      <c r="EV126" s="56"/>
      <c r="EW126" s="56"/>
      <c r="EX126" s="56"/>
      <c r="EY126" s="56"/>
      <c r="EZ126" s="56"/>
      <c r="FA126" s="56"/>
      <c r="FB126" s="56"/>
      <c r="FD126" s="56"/>
      <c r="FE126" s="56"/>
      <c r="FF126" s="56"/>
      <c r="FG126" s="56"/>
      <c r="FH126" s="56"/>
      <c r="FI126" s="56"/>
      <c r="FJ126" s="56"/>
      <c r="FK126" s="56"/>
      <c r="FL126" s="56"/>
      <c r="FN126" s="56"/>
      <c r="FO126" s="56"/>
      <c r="FP126" s="56"/>
      <c r="FQ126" s="56"/>
      <c r="FR126" s="56"/>
      <c r="FS126" s="56"/>
      <c r="FT126" s="56"/>
      <c r="FU126" s="56"/>
      <c r="FV126" s="56"/>
      <c r="FX126" s="56"/>
      <c r="FY126" s="56"/>
      <c r="FZ126" s="56"/>
      <c r="GA126" s="56"/>
      <c r="GB126" s="56"/>
      <c r="GC126" s="56"/>
      <c r="GD126" s="56"/>
      <c r="GE126" s="56"/>
      <c r="GF126" s="56"/>
      <c r="GH126" s="56"/>
      <c r="GI126" s="56"/>
      <c r="GJ126" s="56"/>
      <c r="GK126" s="56"/>
      <c r="GL126" s="56"/>
      <c r="GM126" s="56"/>
      <c r="GN126" s="56"/>
      <c r="GO126" s="56"/>
      <c r="GP126" s="56"/>
      <c r="GR126" s="56"/>
      <c r="GS126" s="56"/>
      <c r="GT126" s="56"/>
      <c r="GU126" s="56"/>
      <c r="GV126" s="56"/>
      <c r="GW126" s="56"/>
      <c r="GX126" s="56"/>
      <c r="GY126" s="56"/>
      <c r="GZ126" s="56"/>
      <c r="HB126" s="56"/>
      <c r="HC126" s="56"/>
      <c r="HD126" s="56"/>
      <c r="HE126" s="56"/>
      <c r="HF126" s="56"/>
      <c r="HG126" s="56"/>
      <c r="HH126" s="56"/>
      <c r="HI126" s="56"/>
      <c r="HJ126" s="56"/>
      <c r="HL126" s="56"/>
      <c r="HM126" s="56"/>
      <c r="HN126" s="56"/>
      <c r="HO126" s="56"/>
      <c r="HP126" s="56"/>
      <c r="HQ126" s="56"/>
      <c r="HR126" s="56"/>
      <c r="HS126" s="56"/>
      <c r="HT126" s="56"/>
      <c r="HV126" s="56"/>
      <c r="HW126" s="56"/>
      <c r="HX126" s="56"/>
      <c r="HY126" s="56"/>
      <c r="HZ126" s="56"/>
      <c r="IA126" s="56"/>
      <c r="IB126" s="56"/>
      <c r="IC126" s="56"/>
      <c r="ID126" s="56"/>
      <c r="IF126" s="56"/>
      <c r="IG126" s="56"/>
      <c r="IH126" s="56"/>
      <c r="II126" s="56"/>
      <c r="IJ126" s="56"/>
      <c r="IK126" s="56"/>
      <c r="IL126" s="56"/>
      <c r="IM126" s="56"/>
      <c r="IN126" s="56"/>
      <c r="IP126" s="56"/>
      <c r="IQ126" s="56"/>
      <c r="IR126" s="56"/>
      <c r="IS126" s="56"/>
      <c r="IT126" s="56"/>
      <c r="IU126" s="56"/>
    </row>
    <row r="127" spans="1:255" ht="12.75" customHeight="1" thickBot="1" x14ac:dyDescent="0.25">
      <c r="A127" s="221"/>
      <c r="B127" s="106">
        <v>0</v>
      </c>
      <c r="C127" s="85" t="s">
        <v>79</v>
      </c>
      <c r="D127" s="86"/>
      <c r="E127" s="47"/>
      <c r="F127" s="47"/>
      <c r="G127" s="47"/>
      <c r="H127" s="48"/>
      <c r="I127" s="49"/>
      <c r="J127" s="56"/>
      <c r="K127" s="56"/>
      <c r="L127" s="56"/>
      <c r="M127" s="56"/>
      <c r="N127" s="56"/>
      <c r="O127" s="56"/>
      <c r="P127" s="56"/>
      <c r="Q127" s="56"/>
      <c r="R127" s="56"/>
      <c r="T127" s="56"/>
      <c r="U127" s="56"/>
      <c r="V127" s="56"/>
      <c r="W127" s="56"/>
      <c r="X127" s="56"/>
      <c r="Y127" s="56"/>
      <c r="Z127" s="56"/>
      <c r="AA127" s="56"/>
      <c r="AB127" s="56"/>
      <c r="AD127" s="56"/>
      <c r="AE127" s="56"/>
      <c r="AF127" s="56"/>
      <c r="AG127" s="56"/>
      <c r="AH127" s="56"/>
      <c r="AI127" s="56"/>
      <c r="AJ127" s="56"/>
      <c r="AK127" s="56"/>
      <c r="AL127" s="56"/>
      <c r="AN127" s="56"/>
      <c r="AO127" s="56"/>
      <c r="AP127" s="56"/>
      <c r="AQ127" s="56"/>
      <c r="AR127" s="56"/>
      <c r="AS127" s="56"/>
      <c r="AT127" s="56"/>
      <c r="AU127" s="56"/>
      <c r="AV127" s="56"/>
      <c r="AX127" s="56"/>
      <c r="AY127" s="56"/>
      <c r="AZ127" s="56"/>
      <c r="BA127" s="56"/>
      <c r="BB127" s="56"/>
      <c r="BC127" s="56"/>
      <c r="BD127" s="56"/>
      <c r="BE127" s="56"/>
      <c r="BF127" s="56"/>
      <c r="BH127" s="56"/>
      <c r="BI127" s="56"/>
      <c r="BJ127" s="56"/>
      <c r="BK127" s="56"/>
      <c r="BL127" s="56"/>
      <c r="BM127" s="56"/>
      <c r="BN127" s="56"/>
      <c r="BO127" s="56"/>
      <c r="BP127" s="56"/>
      <c r="BR127" s="56"/>
      <c r="BS127" s="56"/>
      <c r="BT127" s="56"/>
      <c r="BU127" s="56"/>
      <c r="BV127" s="56"/>
      <c r="BW127" s="56"/>
      <c r="BX127" s="56"/>
      <c r="BY127" s="56"/>
      <c r="BZ127" s="56"/>
      <c r="CB127" s="56"/>
      <c r="CC127" s="56"/>
      <c r="CD127" s="56"/>
      <c r="CE127" s="56"/>
      <c r="CF127" s="56"/>
      <c r="CG127" s="56"/>
      <c r="CH127" s="56"/>
      <c r="CI127" s="56"/>
      <c r="CJ127" s="56"/>
      <c r="CL127" s="56"/>
      <c r="CM127" s="56"/>
      <c r="CN127" s="56"/>
      <c r="CO127" s="56"/>
      <c r="CP127" s="56"/>
      <c r="CQ127" s="56"/>
      <c r="CR127" s="56"/>
      <c r="CS127" s="56"/>
      <c r="CT127" s="56"/>
      <c r="CV127" s="56"/>
      <c r="CW127" s="56"/>
      <c r="CX127" s="56"/>
      <c r="CY127" s="56"/>
      <c r="CZ127" s="56"/>
      <c r="DA127" s="56"/>
      <c r="DB127" s="56"/>
      <c r="DC127" s="56"/>
      <c r="DD127" s="56"/>
      <c r="DF127" s="56"/>
      <c r="DG127" s="56"/>
      <c r="DH127" s="56"/>
      <c r="DI127" s="56"/>
      <c r="DJ127" s="56"/>
      <c r="DK127" s="56"/>
      <c r="DL127" s="56"/>
      <c r="DM127" s="56"/>
      <c r="DN127" s="56"/>
      <c r="DP127" s="56"/>
      <c r="DQ127" s="56"/>
      <c r="DR127" s="56"/>
      <c r="DS127" s="56"/>
      <c r="DT127" s="56"/>
      <c r="DU127" s="56"/>
      <c r="DV127" s="56"/>
      <c r="DW127" s="56"/>
      <c r="DX127" s="56"/>
      <c r="DZ127" s="56"/>
      <c r="EA127" s="56"/>
      <c r="EB127" s="56"/>
      <c r="EC127" s="56"/>
      <c r="ED127" s="56"/>
      <c r="EE127" s="56"/>
      <c r="EF127" s="56"/>
      <c r="EG127" s="56"/>
      <c r="EH127" s="56"/>
      <c r="EJ127" s="56"/>
      <c r="EK127" s="56"/>
      <c r="EL127" s="56"/>
      <c r="EM127" s="56"/>
      <c r="EN127" s="56"/>
      <c r="EO127" s="56"/>
      <c r="EP127" s="56"/>
      <c r="EQ127" s="56"/>
      <c r="ER127" s="56"/>
      <c r="ET127" s="56"/>
      <c r="EU127" s="56"/>
      <c r="EV127" s="56"/>
      <c r="EW127" s="56"/>
      <c r="EX127" s="56"/>
      <c r="EY127" s="56"/>
      <c r="EZ127" s="56"/>
      <c r="FA127" s="56"/>
      <c r="FB127" s="56"/>
      <c r="FD127" s="56"/>
      <c r="FE127" s="56"/>
      <c r="FF127" s="56"/>
      <c r="FG127" s="56"/>
      <c r="FH127" s="56"/>
      <c r="FI127" s="56"/>
      <c r="FJ127" s="56"/>
      <c r="FK127" s="56"/>
      <c r="FL127" s="56"/>
      <c r="FN127" s="56"/>
      <c r="FO127" s="56"/>
      <c r="FP127" s="56"/>
      <c r="FQ127" s="56"/>
      <c r="FR127" s="56"/>
      <c r="FS127" s="56"/>
      <c r="FT127" s="56"/>
      <c r="FU127" s="56"/>
      <c r="FV127" s="56"/>
      <c r="FX127" s="56"/>
      <c r="FY127" s="56"/>
      <c r="FZ127" s="56"/>
      <c r="GA127" s="56"/>
      <c r="GB127" s="56"/>
      <c r="GC127" s="56"/>
      <c r="GD127" s="56"/>
      <c r="GE127" s="56"/>
      <c r="GF127" s="56"/>
      <c r="GH127" s="56"/>
      <c r="GI127" s="56"/>
      <c r="GJ127" s="56"/>
      <c r="GK127" s="56"/>
      <c r="GL127" s="56"/>
      <c r="GM127" s="56"/>
      <c r="GN127" s="56"/>
      <c r="GO127" s="56"/>
      <c r="GP127" s="56"/>
      <c r="GR127" s="56"/>
      <c r="GS127" s="56"/>
      <c r="GT127" s="56"/>
      <c r="GU127" s="56"/>
      <c r="GV127" s="56"/>
      <c r="GW127" s="56"/>
      <c r="GX127" s="56"/>
      <c r="GY127" s="56"/>
      <c r="GZ127" s="56"/>
      <c r="HB127" s="56"/>
      <c r="HC127" s="56"/>
      <c r="HD127" s="56"/>
      <c r="HE127" s="56"/>
      <c r="HF127" s="56"/>
      <c r="HG127" s="56"/>
      <c r="HH127" s="56"/>
      <c r="HI127" s="56"/>
      <c r="HJ127" s="56"/>
      <c r="HL127" s="56"/>
      <c r="HM127" s="56"/>
      <c r="HN127" s="56"/>
      <c r="HO127" s="56"/>
      <c r="HP127" s="56"/>
      <c r="HQ127" s="56"/>
      <c r="HR127" s="56"/>
      <c r="HS127" s="56"/>
      <c r="HT127" s="56"/>
      <c r="HV127" s="56"/>
      <c r="HW127" s="56"/>
      <c r="HX127" s="56"/>
      <c r="HY127" s="56"/>
      <c r="HZ127" s="56"/>
      <c r="IA127" s="56"/>
      <c r="IB127" s="56"/>
      <c r="IC127" s="56"/>
      <c r="ID127" s="56"/>
      <c r="IF127" s="56"/>
      <c r="IG127" s="56"/>
      <c r="IH127" s="56"/>
      <c r="II127" s="56"/>
      <c r="IJ127" s="56"/>
      <c r="IK127" s="56"/>
      <c r="IL127" s="56"/>
      <c r="IM127" s="56"/>
      <c r="IN127" s="56"/>
      <c r="IP127" s="56"/>
      <c r="IQ127" s="56"/>
      <c r="IR127" s="56"/>
      <c r="IS127" s="56"/>
      <c r="IT127" s="56"/>
      <c r="IU127" s="56"/>
    </row>
    <row r="128" spans="1:255" ht="12.75" customHeight="1" thickBot="1" x14ac:dyDescent="0.25">
      <c r="A128" s="221"/>
      <c r="B128" s="106">
        <v>0</v>
      </c>
      <c r="C128" s="85" t="s">
        <v>80</v>
      </c>
      <c r="D128" s="86"/>
      <c r="E128" s="47"/>
      <c r="F128" s="47"/>
      <c r="G128" s="47"/>
      <c r="H128" s="48"/>
      <c r="I128" s="49"/>
      <c r="J128" s="56"/>
      <c r="K128" s="56"/>
      <c r="L128" s="56"/>
      <c r="M128" s="56"/>
      <c r="N128" s="56"/>
      <c r="O128" s="56"/>
      <c r="P128" s="56"/>
      <c r="Q128" s="56"/>
      <c r="R128" s="56"/>
      <c r="T128" s="56"/>
      <c r="U128" s="56"/>
      <c r="V128" s="56"/>
      <c r="W128" s="56"/>
      <c r="X128" s="56"/>
      <c r="Y128" s="56"/>
      <c r="Z128" s="56"/>
      <c r="AA128" s="56"/>
      <c r="AB128" s="56"/>
      <c r="AD128" s="56"/>
      <c r="AE128" s="56"/>
      <c r="AF128" s="56"/>
      <c r="AG128" s="56"/>
      <c r="AH128" s="56"/>
      <c r="AI128" s="56"/>
      <c r="AJ128" s="56"/>
      <c r="AK128" s="56"/>
      <c r="AL128" s="56"/>
      <c r="AN128" s="56"/>
      <c r="AO128" s="56"/>
      <c r="AP128" s="56"/>
      <c r="AQ128" s="56"/>
      <c r="AR128" s="56"/>
      <c r="AS128" s="56"/>
      <c r="AT128" s="56"/>
      <c r="AU128" s="56"/>
      <c r="AV128" s="56"/>
      <c r="AX128" s="56"/>
      <c r="AY128" s="56"/>
      <c r="AZ128" s="56"/>
      <c r="BA128" s="56"/>
      <c r="BB128" s="56"/>
      <c r="BC128" s="56"/>
      <c r="BD128" s="56"/>
      <c r="BE128" s="56"/>
      <c r="BF128" s="56"/>
      <c r="BH128" s="56"/>
      <c r="BI128" s="56"/>
      <c r="BJ128" s="56"/>
      <c r="BK128" s="56"/>
      <c r="BL128" s="56"/>
      <c r="BM128" s="56"/>
      <c r="BN128" s="56"/>
      <c r="BO128" s="56"/>
      <c r="BP128" s="56"/>
      <c r="BR128" s="56"/>
      <c r="BS128" s="56"/>
      <c r="BT128" s="56"/>
      <c r="BU128" s="56"/>
      <c r="BV128" s="56"/>
      <c r="BW128" s="56"/>
      <c r="BX128" s="56"/>
      <c r="BY128" s="56"/>
      <c r="BZ128" s="56"/>
      <c r="CB128" s="56"/>
      <c r="CC128" s="56"/>
      <c r="CD128" s="56"/>
      <c r="CE128" s="56"/>
      <c r="CF128" s="56"/>
      <c r="CG128" s="56"/>
      <c r="CH128" s="56"/>
      <c r="CI128" s="56"/>
      <c r="CJ128" s="56"/>
      <c r="CL128" s="56"/>
      <c r="CM128" s="56"/>
      <c r="CN128" s="56"/>
      <c r="CO128" s="56"/>
      <c r="CP128" s="56"/>
      <c r="CQ128" s="56"/>
      <c r="CR128" s="56"/>
      <c r="CS128" s="56"/>
      <c r="CT128" s="56"/>
      <c r="CV128" s="56"/>
      <c r="CW128" s="56"/>
      <c r="CX128" s="56"/>
      <c r="CY128" s="56"/>
      <c r="CZ128" s="56"/>
      <c r="DA128" s="56"/>
      <c r="DB128" s="56"/>
      <c r="DC128" s="56"/>
      <c r="DD128" s="56"/>
      <c r="DF128" s="56"/>
      <c r="DG128" s="56"/>
      <c r="DH128" s="56"/>
      <c r="DI128" s="56"/>
      <c r="DJ128" s="56"/>
      <c r="DK128" s="56"/>
      <c r="DL128" s="56"/>
      <c r="DM128" s="56"/>
      <c r="DN128" s="56"/>
      <c r="DP128" s="56"/>
      <c r="DQ128" s="56"/>
      <c r="DR128" s="56"/>
      <c r="DS128" s="56"/>
      <c r="DT128" s="56"/>
      <c r="DU128" s="56"/>
      <c r="DV128" s="56"/>
      <c r="DW128" s="56"/>
      <c r="DX128" s="56"/>
      <c r="DZ128" s="56"/>
      <c r="EA128" s="56"/>
      <c r="EB128" s="56"/>
      <c r="EC128" s="56"/>
      <c r="ED128" s="56"/>
      <c r="EE128" s="56"/>
      <c r="EF128" s="56"/>
      <c r="EG128" s="56"/>
      <c r="EH128" s="56"/>
      <c r="EJ128" s="56"/>
      <c r="EK128" s="56"/>
      <c r="EL128" s="56"/>
      <c r="EM128" s="56"/>
      <c r="EN128" s="56"/>
      <c r="EO128" s="56"/>
      <c r="EP128" s="56"/>
      <c r="EQ128" s="56"/>
      <c r="ER128" s="56"/>
      <c r="ET128" s="56"/>
      <c r="EU128" s="56"/>
      <c r="EV128" s="56"/>
      <c r="EW128" s="56"/>
      <c r="EX128" s="56"/>
      <c r="EY128" s="56"/>
      <c r="EZ128" s="56"/>
      <c r="FA128" s="56"/>
      <c r="FB128" s="56"/>
      <c r="FD128" s="56"/>
      <c r="FE128" s="56"/>
      <c r="FF128" s="56"/>
      <c r="FG128" s="56"/>
      <c r="FH128" s="56"/>
      <c r="FI128" s="56"/>
      <c r="FJ128" s="56"/>
      <c r="FK128" s="56"/>
      <c r="FL128" s="56"/>
      <c r="FN128" s="56"/>
      <c r="FO128" s="56"/>
      <c r="FP128" s="56"/>
      <c r="FQ128" s="56"/>
      <c r="FR128" s="56"/>
      <c r="FS128" s="56"/>
      <c r="FT128" s="56"/>
      <c r="FU128" s="56"/>
      <c r="FV128" s="56"/>
      <c r="FX128" s="56"/>
      <c r="FY128" s="56"/>
      <c r="FZ128" s="56"/>
      <c r="GA128" s="56"/>
      <c r="GB128" s="56"/>
      <c r="GC128" s="56"/>
      <c r="GD128" s="56"/>
      <c r="GE128" s="56"/>
      <c r="GF128" s="56"/>
      <c r="GH128" s="56"/>
      <c r="GI128" s="56"/>
      <c r="GJ128" s="56"/>
      <c r="GK128" s="56"/>
      <c r="GL128" s="56"/>
      <c r="GM128" s="56"/>
      <c r="GN128" s="56"/>
      <c r="GO128" s="56"/>
      <c r="GP128" s="56"/>
      <c r="GR128" s="56"/>
      <c r="GS128" s="56"/>
      <c r="GT128" s="56"/>
      <c r="GU128" s="56"/>
      <c r="GV128" s="56"/>
      <c r="GW128" s="56"/>
      <c r="GX128" s="56"/>
      <c r="GY128" s="56"/>
      <c r="GZ128" s="56"/>
      <c r="HB128" s="56"/>
      <c r="HC128" s="56"/>
      <c r="HD128" s="56"/>
      <c r="HE128" s="56"/>
      <c r="HF128" s="56"/>
      <c r="HG128" s="56"/>
      <c r="HH128" s="56"/>
      <c r="HI128" s="56"/>
      <c r="HJ128" s="56"/>
      <c r="HL128" s="56"/>
      <c r="HM128" s="56"/>
      <c r="HN128" s="56"/>
      <c r="HO128" s="56"/>
      <c r="HP128" s="56"/>
      <c r="HQ128" s="56"/>
      <c r="HR128" s="56"/>
      <c r="HS128" s="56"/>
      <c r="HT128" s="56"/>
      <c r="HV128" s="56"/>
      <c r="HW128" s="56"/>
      <c r="HX128" s="56"/>
      <c r="HY128" s="56"/>
      <c r="HZ128" s="56"/>
      <c r="IA128" s="56"/>
      <c r="IB128" s="56"/>
      <c r="IC128" s="56"/>
      <c r="ID128" s="56"/>
      <c r="IF128" s="56"/>
      <c r="IG128" s="56"/>
      <c r="IH128" s="56"/>
      <c r="II128" s="56"/>
      <c r="IJ128" s="56"/>
      <c r="IK128" s="56"/>
      <c r="IL128" s="56"/>
      <c r="IM128" s="56"/>
      <c r="IN128" s="56"/>
      <c r="IP128" s="56"/>
      <c r="IQ128" s="56"/>
      <c r="IR128" s="56"/>
      <c r="IS128" s="56"/>
      <c r="IT128" s="56"/>
      <c r="IU128" s="56"/>
    </row>
    <row r="129" spans="1:255" ht="13.5" thickBot="1" x14ac:dyDescent="0.25">
      <c r="A129" s="221"/>
      <c r="B129" s="185"/>
      <c r="C129" s="70" t="s">
        <v>87</v>
      </c>
      <c r="D129" s="163"/>
      <c r="E129" s="53"/>
      <c r="F129" s="53"/>
      <c r="G129" s="53"/>
      <c r="H129" s="153"/>
      <c r="I129" s="49"/>
      <c r="J129" s="56"/>
      <c r="K129" s="56"/>
      <c r="L129" s="56"/>
      <c r="M129" s="56"/>
      <c r="N129" s="56"/>
      <c r="O129" s="56"/>
      <c r="P129" s="56"/>
      <c r="Q129" s="56"/>
      <c r="R129" s="56"/>
      <c r="T129" s="56"/>
      <c r="U129" s="56"/>
      <c r="V129" s="56"/>
      <c r="W129" s="56"/>
      <c r="X129" s="56"/>
      <c r="Y129" s="56"/>
      <c r="Z129" s="56"/>
      <c r="AA129" s="56"/>
      <c r="AB129" s="56"/>
      <c r="AD129" s="56"/>
      <c r="AE129" s="56"/>
      <c r="AF129" s="56"/>
      <c r="AG129" s="56"/>
      <c r="AH129" s="56"/>
      <c r="AI129" s="56"/>
      <c r="AJ129" s="56"/>
      <c r="AK129" s="56"/>
      <c r="AL129" s="56"/>
      <c r="AN129" s="56"/>
      <c r="AO129" s="56"/>
      <c r="AP129" s="56"/>
      <c r="AQ129" s="56"/>
      <c r="AR129" s="56"/>
      <c r="AS129" s="56"/>
      <c r="AT129" s="56"/>
      <c r="AU129" s="56"/>
      <c r="AV129" s="56"/>
      <c r="AX129" s="56"/>
      <c r="AY129" s="56"/>
      <c r="AZ129" s="56"/>
      <c r="BA129" s="56"/>
      <c r="BB129" s="56"/>
      <c r="BC129" s="56"/>
      <c r="BD129" s="56"/>
      <c r="BE129" s="56"/>
      <c r="BF129" s="56"/>
      <c r="BH129" s="56"/>
      <c r="BI129" s="56"/>
      <c r="BJ129" s="56"/>
      <c r="BK129" s="56"/>
      <c r="BL129" s="56"/>
      <c r="BM129" s="56"/>
      <c r="BN129" s="56"/>
      <c r="BO129" s="56"/>
      <c r="BP129" s="56"/>
      <c r="BR129" s="56"/>
      <c r="BS129" s="56"/>
      <c r="BT129" s="56"/>
      <c r="BU129" s="56"/>
      <c r="BV129" s="56"/>
      <c r="BW129" s="56"/>
      <c r="BX129" s="56"/>
      <c r="BY129" s="56"/>
      <c r="BZ129" s="56"/>
      <c r="CB129" s="56"/>
      <c r="CC129" s="56"/>
      <c r="CD129" s="56"/>
      <c r="CE129" s="56"/>
      <c r="CF129" s="56"/>
      <c r="CG129" s="56"/>
      <c r="CH129" s="56"/>
      <c r="CI129" s="56"/>
      <c r="CJ129" s="56"/>
      <c r="CL129" s="56"/>
      <c r="CM129" s="56"/>
      <c r="CN129" s="56"/>
      <c r="CO129" s="56"/>
      <c r="CP129" s="56"/>
      <c r="CQ129" s="56"/>
      <c r="CR129" s="56"/>
      <c r="CS129" s="56"/>
      <c r="CT129" s="56"/>
      <c r="CV129" s="56"/>
      <c r="CW129" s="56"/>
      <c r="CX129" s="56"/>
      <c r="CY129" s="56"/>
      <c r="CZ129" s="56"/>
      <c r="DA129" s="56"/>
      <c r="DB129" s="56"/>
      <c r="DC129" s="56"/>
      <c r="DD129" s="56"/>
      <c r="DF129" s="56"/>
      <c r="DG129" s="56"/>
      <c r="DH129" s="56"/>
      <c r="DI129" s="56"/>
      <c r="DJ129" s="56"/>
      <c r="DK129" s="56"/>
      <c r="DL129" s="56"/>
      <c r="DM129" s="56"/>
      <c r="DN129" s="56"/>
      <c r="DP129" s="56"/>
      <c r="DQ129" s="56"/>
      <c r="DR129" s="56"/>
      <c r="DS129" s="56"/>
      <c r="DT129" s="56"/>
      <c r="DU129" s="56"/>
      <c r="DV129" s="56"/>
      <c r="DW129" s="56"/>
      <c r="DX129" s="56"/>
      <c r="DZ129" s="56"/>
      <c r="EA129" s="56"/>
      <c r="EB129" s="56"/>
      <c r="EC129" s="56"/>
      <c r="ED129" s="56"/>
      <c r="EE129" s="56"/>
      <c r="EF129" s="56"/>
      <c r="EG129" s="56"/>
      <c r="EH129" s="56"/>
      <c r="EJ129" s="56"/>
      <c r="EK129" s="56"/>
      <c r="EL129" s="56"/>
      <c r="EM129" s="56"/>
      <c r="EN129" s="56"/>
      <c r="EO129" s="56"/>
      <c r="EP129" s="56"/>
      <c r="EQ129" s="56"/>
      <c r="ER129" s="56"/>
      <c r="ET129" s="56"/>
      <c r="EU129" s="56"/>
      <c r="EV129" s="56"/>
      <c r="EW129" s="56"/>
      <c r="EX129" s="56"/>
      <c r="EY129" s="56"/>
      <c r="EZ129" s="56"/>
      <c r="FA129" s="56"/>
      <c r="FB129" s="56"/>
      <c r="FD129" s="56"/>
      <c r="FE129" s="56"/>
      <c r="FF129" s="56"/>
      <c r="FG129" s="56"/>
      <c r="FH129" s="56"/>
      <c r="FI129" s="56"/>
      <c r="FJ129" s="56"/>
      <c r="FK129" s="56"/>
      <c r="FL129" s="56"/>
      <c r="FN129" s="56"/>
      <c r="FO129" s="56"/>
      <c r="FP129" s="56"/>
      <c r="FQ129" s="56"/>
      <c r="FR129" s="56"/>
      <c r="FS129" s="56"/>
      <c r="FT129" s="56"/>
      <c r="FU129" s="56"/>
      <c r="FV129" s="56"/>
      <c r="FX129" s="56"/>
      <c r="FY129" s="56"/>
      <c r="FZ129" s="56"/>
      <c r="GA129" s="56"/>
      <c r="GB129" s="56"/>
      <c r="GC129" s="56"/>
      <c r="GD129" s="56"/>
      <c r="GE129" s="56"/>
      <c r="GF129" s="56"/>
      <c r="GH129" s="56"/>
      <c r="GI129" s="56"/>
      <c r="GJ129" s="56"/>
      <c r="GK129" s="56"/>
      <c r="GL129" s="56"/>
      <c r="GM129" s="56"/>
      <c r="GN129" s="56"/>
      <c r="GO129" s="56"/>
      <c r="GP129" s="56"/>
      <c r="GR129" s="56"/>
      <c r="GS129" s="56"/>
      <c r="GT129" s="56"/>
      <c r="GU129" s="56"/>
      <c r="GV129" s="56"/>
      <c r="GW129" s="56"/>
      <c r="GX129" s="56"/>
      <c r="GY129" s="56"/>
      <c r="GZ129" s="56"/>
      <c r="HB129" s="56"/>
      <c r="HC129" s="56"/>
      <c r="HD129" s="56"/>
      <c r="HE129" s="56"/>
      <c r="HF129" s="56"/>
      <c r="HG129" s="56"/>
      <c r="HH129" s="56"/>
      <c r="HI129" s="56"/>
      <c r="HJ129" s="56"/>
      <c r="HL129" s="56"/>
      <c r="HM129" s="56"/>
      <c r="HN129" s="56"/>
      <c r="HO129" s="56"/>
      <c r="HP129" s="56"/>
      <c r="HQ129" s="56"/>
      <c r="HR129" s="56"/>
      <c r="HS129" s="56"/>
      <c r="HT129" s="56"/>
      <c r="HV129" s="56"/>
      <c r="HW129" s="56"/>
      <c r="HX129" s="56"/>
      <c r="HY129" s="56"/>
      <c r="HZ129" s="56"/>
      <c r="IA129" s="56"/>
      <c r="IB129" s="56"/>
      <c r="IC129" s="56"/>
      <c r="ID129" s="56"/>
      <c r="IF129" s="56"/>
      <c r="IG129" s="56"/>
      <c r="IH129" s="56"/>
      <c r="II129" s="56"/>
      <c r="IJ129" s="56"/>
      <c r="IK129" s="56"/>
      <c r="IL129" s="56"/>
      <c r="IM129" s="56"/>
      <c r="IN129" s="56"/>
      <c r="IP129" s="56"/>
      <c r="IQ129" s="56"/>
      <c r="IR129" s="56"/>
      <c r="IS129" s="56"/>
      <c r="IT129" s="56"/>
      <c r="IU129" s="56"/>
    </row>
    <row r="130" spans="1:255" ht="12.75" customHeight="1" thickBot="1" x14ac:dyDescent="0.25">
      <c r="A130" s="221"/>
      <c r="B130" s="18">
        <f>SUM(B117:B128)</f>
        <v>2568.38</v>
      </c>
      <c r="C130" s="17"/>
      <c r="D130" s="18"/>
      <c r="E130" s="19"/>
      <c r="F130" s="17"/>
      <c r="G130" s="17"/>
      <c r="H130" s="18" t="s">
        <v>17</v>
      </c>
      <c r="I130" s="233">
        <f>SUM(I117:I129)</f>
        <v>0</v>
      </c>
      <c r="J130" s="56"/>
      <c r="K130" s="56"/>
      <c r="L130" s="56"/>
      <c r="M130" s="56"/>
      <c r="N130" s="56"/>
      <c r="O130" s="56"/>
      <c r="P130" s="56"/>
      <c r="Q130" s="56"/>
      <c r="R130" s="56"/>
      <c r="T130" s="56"/>
      <c r="U130" s="56"/>
      <c r="V130" s="56"/>
      <c r="W130" s="56"/>
      <c r="X130" s="56"/>
      <c r="Y130" s="56"/>
      <c r="Z130" s="56"/>
      <c r="AA130" s="56"/>
      <c r="AB130" s="56"/>
      <c r="AD130" s="56"/>
      <c r="AE130" s="56"/>
      <c r="AF130" s="56"/>
      <c r="AG130" s="56"/>
      <c r="AH130" s="56"/>
      <c r="AI130" s="56"/>
      <c r="AJ130" s="56"/>
      <c r="AK130" s="56"/>
      <c r="AL130" s="56"/>
      <c r="AN130" s="56"/>
      <c r="AO130" s="56"/>
      <c r="AP130" s="56"/>
      <c r="AQ130" s="56"/>
      <c r="AR130" s="56"/>
      <c r="AS130" s="56"/>
      <c r="AT130" s="56"/>
      <c r="AU130" s="56"/>
      <c r="AV130" s="56"/>
      <c r="AX130" s="56"/>
      <c r="AY130" s="56"/>
      <c r="AZ130" s="56"/>
      <c r="BA130" s="56"/>
      <c r="BB130" s="56"/>
      <c r="BC130" s="56"/>
      <c r="BD130" s="56"/>
      <c r="BE130" s="56"/>
      <c r="BF130" s="56"/>
      <c r="BH130" s="56"/>
      <c r="BI130" s="56"/>
      <c r="BJ130" s="56"/>
      <c r="BK130" s="56"/>
      <c r="BL130" s="56"/>
      <c r="BM130" s="56"/>
      <c r="BN130" s="56"/>
      <c r="BO130" s="56"/>
      <c r="BP130" s="56"/>
      <c r="BR130" s="56"/>
      <c r="BS130" s="56"/>
      <c r="BT130" s="56"/>
      <c r="BU130" s="56"/>
      <c r="BV130" s="56"/>
      <c r="BW130" s="56"/>
      <c r="BX130" s="56"/>
      <c r="BY130" s="56"/>
      <c r="BZ130" s="56"/>
      <c r="CB130" s="56"/>
      <c r="CC130" s="56"/>
      <c r="CD130" s="56"/>
      <c r="CE130" s="56"/>
      <c r="CF130" s="56"/>
      <c r="CG130" s="56"/>
      <c r="CH130" s="56"/>
      <c r="CI130" s="56"/>
      <c r="CJ130" s="56"/>
      <c r="CL130" s="56"/>
      <c r="CM130" s="56"/>
      <c r="CN130" s="56"/>
      <c r="CO130" s="56"/>
      <c r="CP130" s="56"/>
      <c r="CQ130" s="56"/>
      <c r="CR130" s="56"/>
      <c r="CS130" s="56"/>
      <c r="CT130" s="56"/>
      <c r="CV130" s="56"/>
      <c r="CW130" s="56"/>
      <c r="CX130" s="56"/>
      <c r="CY130" s="56"/>
      <c r="CZ130" s="56"/>
      <c r="DA130" s="56"/>
      <c r="DB130" s="56"/>
      <c r="DC130" s="56"/>
      <c r="DD130" s="56"/>
      <c r="DF130" s="56"/>
      <c r="DG130" s="56"/>
      <c r="DH130" s="56"/>
      <c r="DI130" s="56"/>
      <c r="DJ130" s="56"/>
      <c r="DK130" s="56"/>
      <c r="DL130" s="56"/>
      <c r="DM130" s="56"/>
      <c r="DN130" s="56"/>
      <c r="DP130" s="56"/>
      <c r="DQ130" s="56"/>
      <c r="DR130" s="56"/>
      <c r="DS130" s="56"/>
      <c r="DT130" s="56"/>
      <c r="DU130" s="56"/>
      <c r="DV130" s="56"/>
      <c r="DW130" s="56"/>
      <c r="DX130" s="56"/>
      <c r="DZ130" s="56"/>
      <c r="EA130" s="56"/>
      <c r="EB130" s="56"/>
      <c r="EC130" s="56"/>
      <c r="ED130" s="56"/>
      <c r="EE130" s="56"/>
      <c r="EF130" s="56"/>
      <c r="EG130" s="56"/>
      <c r="EH130" s="56"/>
      <c r="EJ130" s="56"/>
      <c r="EK130" s="56"/>
      <c r="EL130" s="56"/>
      <c r="EM130" s="56"/>
      <c r="EN130" s="56"/>
      <c r="EO130" s="56"/>
      <c r="EP130" s="56"/>
      <c r="EQ130" s="56"/>
      <c r="ER130" s="56"/>
      <c r="ET130" s="56"/>
      <c r="EU130" s="56"/>
      <c r="EV130" s="56"/>
      <c r="EW130" s="56"/>
      <c r="EX130" s="56"/>
      <c r="EY130" s="56"/>
      <c r="EZ130" s="56"/>
      <c r="FA130" s="56"/>
      <c r="FB130" s="56"/>
      <c r="FD130" s="56"/>
      <c r="FE130" s="56"/>
      <c r="FF130" s="56"/>
      <c r="FG130" s="56"/>
      <c r="FH130" s="56"/>
      <c r="FI130" s="56"/>
      <c r="FJ130" s="56"/>
      <c r="FK130" s="56"/>
      <c r="FL130" s="56"/>
      <c r="FN130" s="56"/>
      <c r="FO130" s="56"/>
      <c r="FP130" s="56"/>
      <c r="FQ130" s="56"/>
      <c r="FR130" s="56"/>
      <c r="FS130" s="56"/>
      <c r="FT130" s="56"/>
      <c r="FU130" s="56"/>
      <c r="FV130" s="56"/>
      <c r="FX130" s="56"/>
      <c r="FY130" s="56"/>
      <c r="FZ130" s="56"/>
      <c r="GA130" s="56"/>
      <c r="GB130" s="56"/>
      <c r="GC130" s="56"/>
      <c r="GD130" s="56"/>
      <c r="GE130" s="56"/>
      <c r="GF130" s="56"/>
      <c r="GH130" s="56"/>
      <c r="GI130" s="56"/>
      <c r="GJ130" s="56"/>
      <c r="GK130" s="56"/>
      <c r="GL130" s="56"/>
      <c r="GM130" s="56"/>
      <c r="GN130" s="56"/>
      <c r="GO130" s="56"/>
      <c r="GP130" s="56"/>
      <c r="GR130" s="56"/>
      <c r="GS130" s="56"/>
      <c r="GT130" s="56"/>
      <c r="GU130" s="56"/>
      <c r="GV130" s="56"/>
      <c r="GW130" s="56"/>
      <c r="GX130" s="56"/>
      <c r="GY130" s="56"/>
      <c r="GZ130" s="56"/>
      <c r="HB130" s="56"/>
      <c r="HC130" s="56"/>
      <c r="HD130" s="56"/>
      <c r="HE130" s="56"/>
      <c r="HF130" s="56"/>
      <c r="HG130" s="56"/>
      <c r="HH130" s="56"/>
      <c r="HI130" s="56"/>
      <c r="HJ130" s="56"/>
      <c r="HL130" s="56"/>
      <c r="HM130" s="56"/>
      <c r="HN130" s="56"/>
      <c r="HO130" s="56"/>
      <c r="HP130" s="56"/>
      <c r="HQ130" s="56"/>
      <c r="HR130" s="56"/>
      <c r="HS130" s="56"/>
      <c r="HT130" s="56"/>
      <c r="HV130" s="56"/>
      <c r="HW130" s="56"/>
      <c r="HX130" s="56"/>
      <c r="HY130" s="56"/>
      <c r="HZ130" s="56"/>
      <c r="IA130" s="56"/>
      <c r="IB130" s="56"/>
      <c r="IC130" s="56"/>
      <c r="ID130" s="56"/>
      <c r="IF130" s="56"/>
      <c r="IG130" s="56"/>
      <c r="IH130" s="56"/>
      <c r="II130" s="56"/>
      <c r="IJ130" s="56"/>
      <c r="IK130" s="56"/>
      <c r="IL130" s="56"/>
      <c r="IM130" s="56"/>
      <c r="IN130" s="56"/>
      <c r="IP130" s="56"/>
      <c r="IQ130" s="56"/>
      <c r="IR130" s="56"/>
      <c r="IS130" s="56"/>
      <c r="IT130" s="56"/>
      <c r="IU130" s="56"/>
    </row>
    <row r="131" spans="1:255" ht="64.5" thickBot="1" x14ac:dyDescent="0.25">
      <c r="A131" s="46" t="s">
        <v>97</v>
      </c>
      <c r="B131" s="114" t="s">
        <v>16</v>
      </c>
      <c r="C131" s="114" t="s">
        <v>5</v>
      </c>
      <c r="D131" s="114" t="s">
        <v>23</v>
      </c>
      <c r="E131" s="118" t="s">
        <v>18</v>
      </c>
      <c r="F131" s="114" t="s">
        <v>19</v>
      </c>
      <c r="G131" s="114" t="s">
        <v>10</v>
      </c>
      <c r="H131" s="114" t="s">
        <v>13</v>
      </c>
      <c r="I131" s="115" t="s">
        <v>12</v>
      </c>
      <c r="J131" s="56"/>
      <c r="K131" s="56"/>
      <c r="L131" s="56"/>
      <c r="M131" s="56"/>
      <c r="N131" s="56"/>
      <c r="O131" s="56"/>
      <c r="P131" s="56"/>
      <c r="Q131" s="56"/>
      <c r="R131" s="56"/>
      <c r="T131" s="56"/>
      <c r="U131" s="56"/>
      <c r="V131" s="56"/>
      <c r="W131" s="56"/>
      <c r="X131" s="56"/>
      <c r="Y131" s="56"/>
      <c r="Z131" s="56"/>
      <c r="AA131" s="56"/>
      <c r="AB131" s="56"/>
      <c r="AD131" s="56"/>
      <c r="AE131" s="56"/>
      <c r="AF131" s="56"/>
      <c r="AG131" s="56"/>
      <c r="AH131" s="56"/>
      <c r="AI131" s="56"/>
      <c r="AJ131" s="56"/>
      <c r="AK131" s="56"/>
      <c r="AL131" s="56"/>
      <c r="AN131" s="56"/>
      <c r="AO131" s="56"/>
      <c r="AP131" s="56"/>
      <c r="AQ131" s="56"/>
      <c r="AR131" s="56"/>
      <c r="AS131" s="56"/>
      <c r="AT131" s="56"/>
      <c r="AU131" s="56"/>
      <c r="AV131" s="56"/>
      <c r="AX131" s="56"/>
      <c r="AY131" s="56"/>
      <c r="AZ131" s="56"/>
      <c r="BA131" s="56"/>
      <c r="BB131" s="56"/>
      <c r="BC131" s="56"/>
      <c r="BD131" s="56"/>
      <c r="BE131" s="56"/>
      <c r="BF131" s="56"/>
      <c r="BH131" s="56"/>
      <c r="BI131" s="56"/>
      <c r="BJ131" s="56"/>
      <c r="BK131" s="56"/>
      <c r="BL131" s="56"/>
      <c r="BM131" s="56"/>
      <c r="BN131" s="56"/>
      <c r="BO131" s="56"/>
      <c r="BP131" s="56"/>
      <c r="BR131" s="56"/>
      <c r="BS131" s="56"/>
      <c r="BT131" s="56"/>
      <c r="BU131" s="56"/>
      <c r="BV131" s="56"/>
      <c r="BW131" s="56"/>
      <c r="BX131" s="56"/>
      <c r="BY131" s="56"/>
      <c r="BZ131" s="56"/>
      <c r="CB131" s="56"/>
      <c r="CC131" s="56"/>
      <c r="CD131" s="56"/>
      <c r="CE131" s="56"/>
      <c r="CF131" s="56"/>
      <c r="CG131" s="56"/>
      <c r="CH131" s="56"/>
      <c r="CI131" s="56"/>
      <c r="CJ131" s="56"/>
      <c r="CL131" s="56"/>
      <c r="CM131" s="56"/>
      <c r="CN131" s="56"/>
      <c r="CO131" s="56"/>
      <c r="CP131" s="56"/>
      <c r="CQ131" s="56"/>
      <c r="CR131" s="56"/>
      <c r="CS131" s="56"/>
      <c r="CT131" s="56"/>
      <c r="CV131" s="56"/>
      <c r="CW131" s="56"/>
      <c r="CX131" s="56"/>
      <c r="CY131" s="56"/>
      <c r="CZ131" s="56"/>
      <c r="DA131" s="56"/>
      <c r="DB131" s="56"/>
      <c r="DC131" s="56"/>
      <c r="DD131" s="56"/>
      <c r="DF131" s="56"/>
      <c r="DG131" s="56"/>
      <c r="DH131" s="56"/>
      <c r="DI131" s="56"/>
      <c r="DJ131" s="56"/>
      <c r="DK131" s="56"/>
      <c r="DL131" s="56"/>
      <c r="DM131" s="56"/>
      <c r="DN131" s="56"/>
      <c r="DP131" s="56"/>
      <c r="DQ131" s="56"/>
      <c r="DR131" s="56"/>
      <c r="DS131" s="56"/>
      <c r="DT131" s="56"/>
      <c r="DU131" s="56"/>
      <c r="DV131" s="56"/>
      <c r="DW131" s="56"/>
      <c r="DX131" s="56"/>
      <c r="DZ131" s="56"/>
      <c r="EA131" s="56"/>
      <c r="EB131" s="56"/>
      <c r="EC131" s="56"/>
      <c r="ED131" s="56"/>
      <c r="EE131" s="56"/>
      <c r="EF131" s="56"/>
      <c r="EG131" s="56"/>
      <c r="EH131" s="56"/>
      <c r="EJ131" s="56"/>
      <c r="EK131" s="56"/>
      <c r="EL131" s="56"/>
      <c r="EM131" s="56"/>
      <c r="EN131" s="56"/>
      <c r="EO131" s="56"/>
      <c r="EP131" s="56"/>
      <c r="EQ131" s="56"/>
      <c r="ER131" s="56"/>
      <c r="ET131" s="56"/>
      <c r="EU131" s="56"/>
      <c r="EV131" s="56"/>
      <c r="EW131" s="56"/>
      <c r="EX131" s="56"/>
      <c r="EY131" s="56"/>
      <c r="EZ131" s="56"/>
      <c r="FA131" s="56"/>
      <c r="FB131" s="56"/>
      <c r="FD131" s="56"/>
      <c r="FE131" s="56"/>
      <c r="FF131" s="56"/>
      <c r="FG131" s="56"/>
      <c r="FH131" s="56"/>
      <c r="FI131" s="56"/>
      <c r="FJ131" s="56"/>
      <c r="FK131" s="56"/>
      <c r="FL131" s="56"/>
      <c r="FN131" s="56"/>
      <c r="FO131" s="56"/>
      <c r="FP131" s="56"/>
      <c r="FQ131" s="56"/>
      <c r="FR131" s="56"/>
      <c r="FS131" s="56"/>
      <c r="FT131" s="56"/>
      <c r="FU131" s="56"/>
      <c r="FV131" s="56"/>
      <c r="FX131" s="56"/>
      <c r="FY131" s="56"/>
      <c r="FZ131" s="56"/>
      <c r="GA131" s="56"/>
      <c r="GB131" s="56"/>
      <c r="GC131" s="56"/>
      <c r="GD131" s="56"/>
      <c r="GE131" s="56"/>
      <c r="GF131" s="56"/>
      <c r="GH131" s="56"/>
      <c r="GI131" s="56"/>
      <c r="GJ131" s="56"/>
      <c r="GK131" s="56"/>
      <c r="GL131" s="56"/>
      <c r="GM131" s="56"/>
      <c r="GN131" s="56"/>
      <c r="GO131" s="56"/>
      <c r="GP131" s="56"/>
      <c r="GR131" s="56"/>
      <c r="GS131" s="56"/>
      <c r="GT131" s="56"/>
      <c r="GU131" s="56"/>
      <c r="GV131" s="56"/>
      <c r="GW131" s="56"/>
      <c r="GX131" s="56"/>
      <c r="GY131" s="56"/>
      <c r="GZ131" s="56"/>
      <c r="HB131" s="56"/>
      <c r="HC131" s="56"/>
      <c r="HD131" s="56"/>
      <c r="HE131" s="56"/>
      <c r="HF131" s="56"/>
      <c r="HG131" s="56"/>
      <c r="HH131" s="56"/>
      <c r="HI131" s="56"/>
      <c r="HJ131" s="56"/>
      <c r="HL131" s="56"/>
      <c r="HM131" s="56"/>
      <c r="HN131" s="56"/>
      <c r="HO131" s="56"/>
      <c r="HP131" s="56"/>
      <c r="HQ131" s="56"/>
      <c r="HR131" s="56"/>
      <c r="HS131" s="56"/>
      <c r="HT131" s="56"/>
      <c r="HV131" s="56"/>
      <c r="HW131" s="56"/>
      <c r="HX131" s="56"/>
      <c r="HY131" s="56"/>
      <c r="HZ131" s="56"/>
      <c r="IA131" s="56"/>
      <c r="IB131" s="56"/>
      <c r="IC131" s="56"/>
      <c r="ID131" s="56"/>
      <c r="IF131" s="56"/>
      <c r="IG131" s="56"/>
      <c r="IH131" s="56"/>
      <c r="II131" s="56"/>
      <c r="IJ131" s="56"/>
      <c r="IK131" s="56"/>
      <c r="IL131" s="56"/>
      <c r="IM131" s="56"/>
      <c r="IN131" s="56"/>
      <c r="IP131" s="56"/>
      <c r="IQ131" s="56"/>
      <c r="IR131" s="56"/>
      <c r="IS131" s="56"/>
      <c r="IT131" s="56"/>
      <c r="IU131" s="56"/>
    </row>
    <row r="132" spans="1:255" ht="39" thickBot="1" x14ac:dyDescent="0.25">
      <c r="A132" s="117" t="s">
        <v>2277</v>
      </c>
      <c r="B132" s="164"/>
      <c r="C132" s="85" t="s">
        <v>87</v>
      </c>
      <c r="D132" s="238"/>
      <c r="E132" s="239"/>
      <c r="F132" s="238"/>
      <c r="G132" s="239"/>
      <c r="H132" s="239"/>
      <c r="I132" s="49">
        <v>1007.9</v>
      </c>
    </row>
    <row r="133" spans="1:255" ht="13.5" thickBot="1" x14ac:dyDescent="0.25">
      <c r="A133" s="46"/>
      <c r="B133" s="76">
        <f>SUM(B132:B132)</f>
        <v>0</v>
      </c>
      <c r="C133" s="75"/>
      <c r="D133" s="76"/>
      <c r="E133" s="77"/>
      <c r="F133" s="75"/>
      <c r="G133" s="75"/>
      <c r="H133" s="76" t="s">
        <v>17</v>
      </c>
      <c r="I133" s="78">
        <f>SUM(I132:I132)</f>
        <v>1007.9</v>
      </c>
    </row>
    <row r="134" spans="1:255" ht="39.75" customHeight="1" thickBot="1" x14ac:dyDescent="0.25">
      <c r="A134" s="134" t="s">
        <v>96</v>
      </c>
      <c r="B134" s="114" t="s">
        <v>16</v>
      </c>
      <c r="C134" s="114" t="s">
        <v>5</v>
      </c>
      <c r="D134" s="114" t="s">
        <v>23</v>
      </c>
      <c r="E134" s="279" t="s">
        <v>18</v>
      </c>
      <c r="F134" s="114" t="s">
        <v>19</v>
      </c>
      <c r="G134" s="114" t="s">
        <v>10</v>
      </c>
      <c r="H134" s="114" t="s">
        <v>13</v>
      </c>
      <c r="I134" s="115" t="s">
        <v>12</v>
      </c>
    </row>
    <row r="135" spans="1:255" ht="13.5" thickBot="1" x14ac:dyDescent="0.25">
      <c r="A135" s="206"/>
      <c r="B135" s="185"/>
      <c r="C135" s="70" t="s">
        <v>87</v>
      </c>
      <c r="D135" s="163"/>
      <c r="E135" s="53"/>
      <c r="F135" s="53"/>
      <c r="G135" s="53"/>
      <c r="H135" s="153"/>
      <c r="I135" s="471">
        <v>1423.75</v>
      </c>
    </row>
    <row r="136" spans="1:255" ht="13.5" thickBot="1" x14ac:dyDescent="0.25">
      <c r="A136" s="134"/>
      <c r="B136" s="271"/>
      <c r="C136" s="75"/>
      <c r="D136" s="76"/>
      <c r="E136" s="77"/>
      <c r="F136" s="75"/>
      <c r="G136" s="75"/>
      <c r="H136" s="76"/>
      <c r="I136" s="78">
        <f>SUM(I135)</f>
        <v>1423.75</v>
      </c>
    </row>
    <row r="137" spans="1:255" ht="12.75" customHeight="1" x14ac:dyDescent="0.2">
      <c r="A137" s="9"/>
      <c r="B137" s="9"/>
      <c r="C137" s="9"/>
      <c r="D137" s="9"/>
      <c r="E137" s="9"/>
      <c r="F137" s="20"/>
      <c r="G137" s="20"/>
      <c r="H137" s="20"/>
      <c r="I137" s="20"/>
    </row>
    <row r="138" spans="1:255" ht="12.75" customHeight="1" x14ac:dyDescent="0.2">
      <c r="A138" s="21" t="s">
        <v>21</v>
      </c>
      <c r="B138" s="22"/>
      <c r="C138" s="23"/>
      <c r="D138" s="4" t="s">
        <v>9</v>
      </c>
      <c r="E138" s="4" t="s">
        <v>6</v>
      </c>
      <c r="F138" s="119" t="s">
        <v>7</v>
      </c>
    </row>
    <row r="139" spans="1:255" ht="12.75" customHeight="1" x14ac:dyDescent="0.2">
      <c r="A139" s="642" t="s">
        <v>15</v>
      </c>
      <c r="B139" s="643"/>
      <c r="C139" s="25"/>
      <c r="D139" s="26">
        <f>B19</f>
        <v>8670.84</v>
      </c>
      <c r="E139" s="26">
        <f>I19</f>
        <v>0</v>
      </c>
      <c r="F139" s="120">
        <f>D139+E139</f>
        <v>8670.84</v>
      </c>
    </row>
    <row r="140" spans="1:255" ht="12.75" customHeight="1" x14ac:dyDescent="0.2">
      <c r="A140" s="642" t="s">
        <v>1067</v>
      </c>
      <c r="B140" s="643"/>
      <c r="C140" s="25"/>
      <c r="D140" s="26">
        <f>B62</f>
        <v>14224.67</v>
      </c>
      <c r="E140" s="26">
        <f>I62</f>
        <v>6302.8700000000017</v>
      </c>
      <c r="F140" s="120">
        <f>D140+E140</f>
        <v>20527.54</v>
      </c>
    </row>
    <row r="141" spans="1:255" ht="12.75" customHeight="1" x14ac:dyDescent="0.2">
      <c r="A141" s="642" t="s">
        <v>14</v>
      </c>
      <c r="B141" s="643"/>
      <c r="C141" s="25"/>
      <c r="D141" s="26">
        <f>B82</f>
        <v>1035.4000000000001</v>
      </c>
      <c r="E141" s="26">
        <f>I82</f>
        <v>0</v>
      </c>
      <c r="F141" s="120">
        <f>D141+E141</f>
        <v>1035.4000000000001</v>
      </c>
    </row>
    <row r="142" spans="1:255" ht="12.75" customHeight="1" x14ac:dyDescent="0.2">
      <c r="A142" s="642" t="s">
        <v>146</v>
      </c>
      <c r="B142" s="643"/>
      <c r="C142" s="25"/>
      <c r="D142" s="26">
        <f>B97</f>
        <v>0</v>
      </c>
      <c r="E142" s="26">
        <f>I97</f>
        <v>0</v>
      </c>
      <c r="F142" s="120">
        <f>D142+E142</f>
        <v>0</v>
      </c>
      <c r="G142" s="56"/>
    </row>
    <row r="143" spans="1:255" ht="12.75" customHeight="1" x14ac:dyDescent="0.2">
      <c r="A143" s="642" t="s">
        <v>26</v>
      </c>
      <c r="B143" s="643"/>
      <c r="C143" s="25"/>
      <c r="D143" s="26">
        <f>B130</f>
        <v>2568.38</v>
      </c>
      <c r="E143" s="26">
        <f>I130</f>
        <v>0</v>
      </c>
      <c r="F143" s="120">
        <f>D143+E143</f>
        <v>2568.38</v>
      </c>
      <c r="G143" s="56"/>
    </row>
    <row r="144" spans="1:255" ht="12.75" customHeight="1" x14ac:dyDescent="0.2">
      <c r="A144" s="646" t="s">
        <v>69</v>
      </c>
      <c r="B144" s="647"/>
      <c r="C144" s="245"/>
      <c r="D144" s="246"/>
      <c r="E144" s="246"/>
      <c r="F144" s="242">
        <f>F145+F146+F147+F148</f>
        <v>8630.32</v>
      </c>
      <c r="G144" s="56"/>
    </row>
    <row r="145" spans="1:7" ht="12.75" customHeight="1" x14ac:dyDescent="0.2">
      <c r="A145" s="644" t="s">
        <v>82</v>
      </c>
      <c r="B145" s="645"/>
      <c r="C145" s="25"/>
      <c r="D145" s="26"/>
      <c r="E145" s="26"/>
      <c r="F145" s="120">
        <f>I111</f>
        <v>2282.1499999999996</v>
      </c>
      <c r="G145" s="56"/>
    </row>
    <row r="146" spans="1:7" ht="12.75" customHeight="1" x14ac:dyDescent="0.2">
      <c r="A146" s="642" t="s">
        <v>2270</v>
      </c>
      <c r="B146" s="643"/>
      <c r="C146" s="25"/>
      <c r="D146" s="26"/>
      <c r="E146" s="26"/>
      <c r="F146" s="120">
        <f>I112</f>
        <v>5490.27</v>
      </c>
      <c r="G146" s="56"/>
    </row>
    <row r="147" spans="1:7" ht="12.75" customHeight="1" x14ac:dyDescent="0.2">
      <c r="A147" s="644" t="s">
        <v>86</v>
      </c>
      <c r="B147" s="645"/>
      <c r="C147" s="25"/>
      <c r="D147" s="26"/>
      <c r="E147" s="26"/>
      <c r="F147" s="120">
        <f>I113</f>
        <v>0</v>
      </c>
      <c r="G147" s="56"/>
    </row>
    <row r="148" spans="1:7" ht="12.75" customHeight="1" x14ac:dyDescent="0.2">
      <c r="A148" s="644" t="s">
        <v>90</v>
      </c>
      <c r="B148" s="645"/>
      <c r="C148" s="25"/>
      <c r="D148" s="26"/>
      <c r="E148" s="26"/>
      <c r="F148" s="120">
        <f>I114</f>
        <v>857.9</v>
      </c>
      <c r="G148" s="56"/>
    </row>
    <row r="149" spans="1:7" ht="25.9" customHeight="1" x14ac:dyDescent="0.2">
      <c r="A149" s="650" t="s">
        <v>2</v>
      </c>
      <c r="B149" s="651"/>
      <c r="C149" s="25"/>
      <c r="D149" s="26">
        <f>B133</f>
        <v>0</v>
      </c>
      <c r="E149" s="26"/>
      <c r="F149" s="120">
        <f>D149+E149+I133</f>
        <v>1007.9</v>
      </c>
      <c r="G149" s="56"/>
    </row>
    <row r="150" spans="1:7" ht="30.6" customHeight="1" x14ac:dyDescent="0.2">
      <c r="A150" s="650" t="s">
        <v>96</v>
      </c>
      <c r="B150" s="651"/>
      <c r="C150" s="25"/>
      <c r="D150" s="26"/>
      <c r="E150" s="26"/>
      <c r="F150" s="120">
        <f>I136</f>
        <v>1423.75</v>
      </c>
      <c r="G150" s="56"/>
    </row>
    <row r="151" spans="1:7" ht="15.6" customHeight="1" x14ac:dyDescent="0.2">
      <c r="A151" s="648" t="s">
        <v>22</v>
      </c>
      <c r="B151" s="649"/>
      <c r="C151" s="27"/>
      <c r="D151" s="28">
        <f>SUM(D139:D149)</f>
        <v>26499.290000000005</v>
      </c>
      <c r="E151" s="28">
        <f>SUM(E139:E143)</f>
        <v>6302.8700000000017</v>
      </c>
      <c r="F151" s="121">
        <f>F139+F140+F141+F142+F143+F144+F149+F150</f>
        <v>43864.130000000005</v>
      </c>
    </row>
  </sheetData>
  <autoFilter ref="A5:I130"/>
  <mergeCells count="26">
    <mergeCell ref="G2:H2"/>
    <mergeCell ref="G1:H1"/>
    <mergeCell ref="A1:B1"/>
    <mergeCell ref="A146:B146"/>
    <mergeCell ref="A145:B145"/>
    <mergeCell ref="A139:B139"/>
    <mergeCell ref="A144:B144"/>
    <mergeCell ref="A99:A111"/>
    <mergeCell ref="C22:C23"/>
    <mergeCell ref="D22:D23"/>
    <mergeCell ref="A150:B150"/>
    <mergeCell ref="A148:B148"/>
    <mergeCell ref="B22:B23"/>
    <mergeCell ref="A22:A23"/>
    <mergeCell ref="A151:B151"/>
    <mergeCell ref="A140:B140"/>
    <mergeCell ref="A141:B141"/>
    <mergeCell ref="A143:B143"/>
    <mergeCell ref="A149:B149"/>
    <mergeCell ref="A147:B147"/>
    <mergeCell ref="A142:B142"/>
    <mergeCell ref="A31:A58"/>
    <mergeCell ref="B31:B58"/>
    <mergeCell ref="C31:C58"/>
    <mergeCell ref="D31:D58"/>
    <mergeCell ref="A77:A80"/>
  </mergeCells>
  <phoneticPr fontId="0" type="noConversion"/>
  <pageMargins left="0" right="0" top="0.19685039370078741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1"/>
  <dimension ref="A1:IU126"/>
  <sheetViews>
    <sheetView topLeftCell="A105" zoomScaleNormal="100" workbookViewId="0">
      <selection activeCell="B61" sqref="B61"/>
    </sheetView>
  </sheetViews>
  <sheetFormatPr defaultRowHeight="12.75" customHeight="1" x14ac:dyDescent="0.2"/>
  <cols>
    <col min="1" max="1" width="27.28515625" customWidth="1"/>
    <col min="2" max="2" width="11.140625" customWidth="1"/>
    <col min="3" max="3" width="12.85546875" customWidth="1"/>
    <col min="4" max="4" width="17.5703125" customWidth="1"/>
    <col min="5" max="5" width="26.42578125" customWidth="1"/>
    <col min="6" max="6" width="12.42578125" customWidth="1"/>
    <col min="7" max="7" width="7.28515625" customWidth="1"/>
    <col min="8" max="8" width="12.85546875" customWidth="1"/>
    <col min="9" max="9" width="11.42578125" customWidth="1"/>
  </cols>
  <sheetData>
    <row r="1" spans="1:9" ht="12.75" customHeight="1" x14ac:dyDescent="0.2">
      <c r="A1" s="708" t="s">
        <v>85</v>
      </c>
      <c r="B1" s="70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494.6</v>
      </c>
      <c r="E2" s="5">
        <v>106068</v>
      </c>
      <c r="F2" s="6">
        <v>99503.07</v>
      </c>
      <c r="G2" s="640">
        <f>E2-F2</f>
        <v>6564.929999999993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50</v>
      </c>
      <c r="E3" s="1">
        <v>18</v>
      </c>
      <c r="F3" s="1"/>
      <c r="G3" s="1"/>
      <c r="H3" s="1" t="s">
        <v>25</v>
      </c>
      <c r="I3" s="8">
        <f>F2-F126</f>
        <v>-17756.740000000005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51.7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x14ac:dyDescent="0.2">
      <c r="A6" s="390"/>
      <c r="B6" s="33">
        <v>1792.55</v>
      </c>
      <c r="C6" s="33" t="s">
        <v>66</v>
      </c>
      <c r="D6" s="306"/>
      <c r="E6" s="35"/>
      <c r="F6" s="35"/>
      <c r="G6" s="35"/>
      <c r="H6" s="336"/>
      <c r="I6" s="39">
        <f t="shared" ref="I6:I17" si="0">G6*H6</f>
        <v>0</v>
      </c>
    </row>
    <row r="7" spans="1:9" ht="12.75" customHeight="1" x14ac:dyDescent="0.2">
      <c r="A7" s="406"/>
      <c r="B7" s="71">
        <v>1948.36</v>
      </c>
      <c r="C7" s="71" t="s">
        <v>67</v>
      </c>
      <c r="D7" s="318"/>
      <c r="E7" s="73"/>
      <c r="F7" s="73"/>
      <c r="G7" s="73"/>
      <c r="H7" s="338"/>
      <c r="I7" s="157">
        <f t="shared" si="0"/>
        <v>0</v>
      </c>
    </row>
    <row r="8" spans="1:9" ht="12.75" customHeight="1" x14ac:dyDescent="0.2">
      <c r="A8" s="263"/>
      <c r="B8" s="13">
        <v>2715.66</v>
      </c>
      <c r="C8" s="71" t="s">
        <v>70</v>
      </c>
      <c r="D8" s="268"/>
      <c r="E8" s="15"/>
      <c r="F8" s="15"/>
      <c r="G8" s="15"/>
      <c r="H8" s="16"/>
      <c r="I8" s="157">
        <f t="shared" si="0"/>
        <v>0</v>
      </c>
    </row>
    <row r="9" spans="1:9" ht="12.75" customHeight="1" x14ac:dyDescent="0.2">
      <c r="A9" s="263"/>
      <c r="B9" s="13">
        <v>2316.11</v>
      </c>
      <c r="C9" s="71" t="s">
        <v>72</v>
      </c>
      <c r="D9" s="268"/>
      <c r="E9" s="15"/>
      <c r="F9" s="15"/>
      <c r="G9" s="15"/>
      <c r="H9" s="16"/>
      <c r="I9" s="157">
        <f t="shared" si="0"/>
        <v>0</v>
      </c>
    </row>
    <row r="10" spans="1:9" ht="12.75" customHeight="1" x14ac:dyDescent="0.2">
      <c r="A10" s="263"/>
      <c r="B10" s="13">
        <v>2102.92</v>
      </c>
      <c r="C10" s="71" t="s">
        <v>73</v>
      </c>
      <c r="D10" s="268"/>
      <c r="E10" s="15"/>
      <c r="F10" s="15"/>
      <c r="G10" s="15"/>
      <c r="H10" s="16"/>
      <c r="I10" s="157">
        <f t="shared" si="0"/>
        <v>0</v>
      </c>
    </row>
    <row r="11" spans="1:9" ht="12.75" customHeight="1" x14ac:dyDescent="0.2">
      <c r="A11" s="263"/>
      <c r="B11" s="13">
        <v>2502.0700000000002</v>
      </c>
      <c r="C11" s="71" t="s">
        <v>74</v>
      </c>
      <c r="D11" s="268"/>
      <c r="E11" s="15"/>
      <c r="F11" s="15"/>
      <c r="G11" s="15"/>
      <c r="H11" s="16"/>
      <c r="I11" s="157">
        <f t="shared" si="0"/>
        <v>0</v>
      </c>
    </row>
    <row r="12" spans="1:9" ht="12.75" customHeight="1" x14ac:dyDescent="0.2">
      <c r="A12" s="263"/>
      <c r="B12" s="13">
        <v>1329.07</v>
      </c>
      <c r="C12" s="71" t="s">
        <v>75</v>
      </c>
      <c r="D12" s="268"/>
      <c r="E12" s="15"/>
      <c r="F12" s="15"/>
      <c r="G12" s="15"/>
      <c r="H12" s="16"/>
      <c r="I12" s="157">
        <f t="shared" si="0"/>
        <v>0</v>
      </c>
    </row>
    <row r="13" spans="1:9" ht="12.75" customHeight="1" x14ac:dyDescent="0.2">
      <c r="A13" s="263"/>
      <c r="B13" s="13">
        <v>1868.87</v>
      </c>
      <c r="C13" s="71" t="s">
        <v>76</v>
      </c>
      <c r="D13" s="268"/>
      <c r="E13" s="15"/>
      <c r="F13" s="15"/>
      <c r="G13" s="15"/>
      <c r="H13" s="16"/>
      <c r="I13" s="157">
        <f t="shared" si="0"/>
        <v>0</v>
      </c>
    </row>
    <row r="14" spans="1:9" ht="12.75" customHeight="1" x14ac:dyDescent="0.2">
      <c r="A14" s="263"/>
      <c r="B14" s="13">
        <v>1864.53</v>
      </c>
      <c r="C14" s="71" t="s">
        <v>77</v>
      </c>
      <c r="D14" s="268"/>
      <c r="E14" s="15"/>
      <c r="F14" s="15"/>
      <c r="G14" s="15"/>
      <c r="H14" s="16"/>
      <c r="I14" s="157">
        <f t="shared" si="0"/>
        <v>0</v>
      </c>
    </row>
    <row r="15" spans="1:9" ht="12.75" customHeight="1" x14ac:dyDescent="0.2">
      <c r="A15" s="263"/>
      <c r="B15" s="13">
        <v>2764.27</v>
      </c>
      <c r="C15" s="13" t="s">
        <v>78</v>
      </c>
      <c r="D15" s="268"/>
      <c r="E15" s="15"/>
      <c r="F15" s="15"/>
      <c r="G15" s="15"/>
      <c r="H15" s="16"/>
      <c r="I15" s="13">
        <f t="shared" si="0"/>
        <v>0</v>
      </c>
    </row>
    <row r="16" spans="1:9" ht="12.75" customHeight="1" x14ac:dyDescent="0.2">
      <c r="A16" s="263"/>
      <c r="B16" s="13">
        <v>2267.96</v>
      </c>
      <c r="C16" s="13" t="s">
        <v>79</v>
      </c>
      <c r="D16" s="268"/>
      <c r="E16" s="15"/>
      <c r="F16" s="15"/>
      <c r="G16" s="15"/>
      <c r="H16" s="16"/>
      <c r="I16" s="13">
        <f t="shared" si="0"/>
        <v>0</v>
      </c>
    </row>
    <row r="17" spans="1:9" ht="12.75" customHeight="1" thickBot="1" x14ac:dyDescent="0.25">
      <c r="A17" s="263"/>
      <c r="B17" s="13">
        <v>2291.9899999999998</v>
      </c>
      <c r="C17" s="13" t="s">
        <v>80</v>
      </c>
      <c r="D17" s="268"/>
      <c r="E17" s="15"/>
      <c r="F17" s="15"/>
      <c r="G17" s="15"/>
      <c r="H17" s="16"/>
      <c r="I17" s="13">
        <f t="shared" si="0"/>
        <v>0</v>
      </c>
    </row>
    <row r="18" spans="1:9" ht="12.75" customHeight="1" thickBot="1" x14ac:dyDescent="0.25">
      <c r="A18" s="440"/>
      <c r="B18" s="85"/>
      <c r="C18" s="85" t="s">
        <v>87</v>
      </c>
      <c r="D18" s="441"/>
      <c r="E18" s="47"/>
      <c r="F18" s="47"/>
      <c r="G18" s="47"/>
      <c r="H18" s="48"/>
      <c r="I18" s="49">
        <v>194.86</v>
      </c>
    </row>
    <row r="19" spans="1:9" ht="12.75" customHeight="1" thickBot="1" x14ac:dyDescent="0.25">
      <c r="A19" s="180"/>
      <c r="B19" s="197">
        <f>SUM(B6:B17)</f>
        <v>25764.36</v>
      </c>
      <c r="C19" s="198"/>
      <c r="D19" s="197"/>
      <c r="E19" s="199"/>
      <c r="F19" s="198"/>
      <c r="G19" s="198"/>
      <c r="H19" s="396" t="s">
        <v>17</v>
      </c>
      <c r="I19" s="590">
        <f>SUM(I6:I18)</f>
        <v>194.86</v>
      </c>
    </row>
    <row r="20" spans="1:9" ht="77.25" thickBot="1" x14ac:dyDescent="0.25">
      <c r="A20" s="134" t="s">
        <v>1066</v>
      </c>
      <c r="B20" s="114" t="s">
        <v>16</v>
      </c>
      <c r="C20" s="114" t="s">
        <v>5</v>
      </c>
      <c r="D20" s="114" t="s">
        <v>23</v>
      </c>
      <c r="E20" s="118" t="s">
        <v>18</v>
      </c>
      <c r="F20" s="114" t="s">
        <v>19</v>
      </c>
      <c r="G20" s="114" t="s">
        <v>10</v>
      </c>
      <c r="H20" s="114" t="s">
        <v>13</v>
      </c>
      <c r="I20" s="115" t="s">
        <v>12</v>
      </c>
    </row>
    <row r="21" spans="1:9" ht="12.75" customHeight="1" x14ac:dyDescent="0.2">
      <c r="A21" s="390"/>
      <c r="B21" s="33">
        <v>1694.3</v>
      </c>
      <c r="C21" s="33" t="s">
        <v>66</v>
      </c>
      <c r="D21" s="388"/>
      <c r="E21" s="35"/>
      <c r="F21" s="35"/>
      <c r="G21" s="35"/>
      <c r="H21" s="36"/>
      <c r="I21" s="43">
        <f t="shared" ref="I21:I40" si="1">G21*H21</f>
        <v>0</v>
      </c>
    </row>
    <row r="22" spans="1:9" ht="12.75" customHeight="1" x14ac:dyDescent="0.2">
      <c r="A22" s="406"/>
      <c r="B22" s="71">
        <v>1648.67</v>
      </c>
      <c r="C22" s="71" t="s">
        <v>67</v>
      </c>
      <c r="D22" s="392"/>
      <c r="E22" s="73"/>
      <c r="F22" s="73"/>
      <c r="G22" s="73"/>
      <c r="H22" s="74"/>
      <c r="I22" s="43">
        <f t="shared" si="1"/>
        <v>0</v>
      </c>
    </row>
    <row r="23" spans="1:9" ht="12.75" customHeight="1" x14ac:dyDescent="0.2">
      <c r="A23" s="263"/>
      <c r="B23" s="13">
        <v>1626.96</v>
      </c>
      <c r="C23" s="71" t="s">
        <v>70</v>
      </c>
      <c r="D23" s="266"/>
      <c r="E23" s="15"/>
      <c r="F23" s="15"/>
      <c r="G23" s="15"/>
      <c r="H23" s="16"/>
      <c r="I23" s="43">
        <f t="shared" si="1"/>
        <v>0</v>
      </c>
    </row>
    <row r="24" spans="1:9" ht="12.75" customHeight="1" x14ac:dyDescent="0.2">
      <c r="A24" s="263"/>
      <c r="B24" s="13">
        <v>2170.86</v>
      </c>
      <c r="C24" s="71" t="s">
        <v>72</v>
      </c>
      <c r="D24" s="266"/>
      <c r="E24" s="15"/>
      <c r="F24" s="15"/>
      <c r="G24" s="15"/>
      <c r="H24" s="16"/>
      <c r="I24" s="43">
        <f t="shared" si="1"/>
        <v>0</v>
      </c>
    </row>
    <row r="25" spans="1:9" ht="12.75" customHeight="1" x14ac:dyDescent="0.2">
      <c r="A25" s="263"/>
      <c r="B25" s="13">
        <v>2132.54</v>
      </c>
      <c r="C25" s="71" t="s">
        <v>73</v>
      </c>
      <c r="D25" s="266"/>
      <c r="E25" s="15"/>
      <c r="F25" s="15"/>
      <c r="G25" s="15"/>
      <c r="H25" s="16"/>
      <c r="I25" s="43">
        <f t="shared" si="1"/>
        <v>0</v>
      </c>
    </row>
    <row r="26" spans="1:9" ht="12.75" customHeight="1" x14ac:dyDescent="0.2">
      <c r="A26" s="11"/>
      <c r="B26" s="13">
        <v>1844.85</v>
      </c>
      <c r="C26" s="71" t="s">
        <v>74</v>
      </c>
      <c r="D26" s="14"/>
      <c r="E26" s="15"/>
      <c r="F26" s="15"/>
      <c r="G26" s="15"/>
      <c r="H26" s="16"/>
      <c r="I26" s="43">
        <f t="shared" si="1"/>
        <v>0</v>
      </c>
    </row>
    <row r="27" spans="1:9" ht="12.75" customHeight="1" thickBot="1" x14ac:dyDescent="0.25">
      <c r="A27" s="30"/>
      <c r="B27" s="71">
        <v>2506.4699999999998</v>
      </c>
      <c r="C27" s="71" t="s">
        <v>75</v>
      </c>
      <c r="D27" s="72"/>
      <c r="E27" s="73"/>
      <c r="F27" s="73"/>
      <c r="G27" s="73"/>
      <c r="H27" s="74"/>
      <c r="I27" s="201">
        <f t="shared" si="1"/>
        <v>0</v>
      </c>
    </row>
    <row r="28" spans="1:9" ht="13.5" thickBot="1" x14ac:dyDescent="0.25">
      <c r="A28" s="46"/>
      <c r="B28" s="164">
        <v>2831.8</v>
      </c>
      <c r="C28" s="85" t="s">
        <v>76</v>
      </c>
      <c r="D28" s="86"/>
      <c r="E28" s="47"/>
      <c r="F28" s="47"/>
      <c r="G28" s="47"/>
      <c r="H28" s="48"/>
      <c r="I28" s="49">
        <f t="shared" si="1"/>
        <v>0</v>
      </c>
    </row>
    <row r="29" spans="1:9" ht="12.75" customHeight="1" thickBot="1" x14ac:dyDescent="0.25">
      <c r="A29" s="79"/>
      <c r="B29" s="70">
        <v>2927.35</v>
      </c>
      <c r="C29" s="70" t="s">
        <v>77</v>
      </c>
      <c r="D29" s="163"/>
      <c r="E29" s="53"/>
      <c r="F29" s="53"/>
      <c r="G29" s="53"/>
      <c r="H29" s="153"/>
      <c r="I29" s="165">
        <f t="shared" si="1"/>
        <v>0</v>
      </c>
    </row>
    <row r="30" spans="1:9" ht="12.75" customHeight="1" x14ac:dyDescent="0.2">
      <c r="A30" s="622" t="s">
        <v>486</v>
      </c>
      <c r="B30" s="625">
        <v>3649.37</v>
      </c>
      <c r="C30" s="625" t="s">
        <v>78</v>
      </c>
      <c r="D30" s="627" t="s">
        <v>1835</v>
      </c>
      <c r="E30" s="37" t="s">
        <v>520</v>
      </c>
      <c r="F30" s="37" t="s">
        <v>99</v>
      </c>
      <c r="G30" s="37">
        <v>2</v>
      </c>
      <c r="H30" s="38">
        <v>21.33</v>
      </c>
      <c r="I30" s="39">
        <f t="shared" si="1"/>
        <v>42.66</v>
      </c>
    </row>
    <row r="31" spans="1:9" ht="12.75" customHeight="1" x14ac:dyDescent="0.2">
      <c r="A31" s="623"/>
      <c r="B31" s="632"/>
      <c r="C31" s="632"/>
      <c r="D31" s="628"/>
      <c r="E31" s="15" t="s">
        <v>135</v>
      </c>
      <c r="F31" s="15" t="s">
        <v>99</v>
      </c>
      <c r="G31" s="15">
        <v>2</v>
      </c>
      <c r="H31" s="16">
        <v>8.52</v>
      </c>
      <c r="I31" s="43">
        <f t="shared" si="1"/>
        <v>17.04</v>
      </c>
    </row>
    <row r="32" spans="1:9" ht="12.75" customHeight="1" x14ac:dyDescent="0.2">
      <c r="A32" s="623"/>
      <c r="B32" s="632"/>
      <c r="C32" s="632"/>
      <c r="D32" s="628"/>
      <c r="E32" s="15" t="s">
        <v>223</v>
      </c>
      <c r="F32" s="15" t="s">
        <v>99</v>
      </c>
      <c r="G32" s="15">
        <v>1</v>
      </c>
      <c r="H32" s="16">
        <v>290</v>
      </c>
      <c r="I32" s="43">
        <f t="shared" si="1"/>
        <v>290</v>
      </c>
    </row>
    <row r="33" spans="1:9" ht="12.75" customHeight="1" x14ac:dyDescent="0.2">
      <c r="A33" s="623"/>
      <c r="B33" s="632"/>
      <c r="C33" s="632"/>
      <c r="D33" s="628"/>
      <c r="E33" s="15" t="s">
        <v>277</v>
      </c>
      <c r="F33" s="15" t="s">
        <v>99</v>
      </c>
      <c r="G33" s="15">
        <v>2</v>
      </c>
      <c r="H33" s="16">
        <v>27</v>
      </c>
      <c r="I33" s="43">
        <f t="shared" si="1"/>
        <v>54</v>
      </c>
    </row>
    <row r="34" spans="1:9" ht="12.75" customHeight="1" x14ac:dyDescent="0.2">
      <c r="A34" s="623"/>
      <c r="B34" s="632"/>
      <c r="C34" s="632"/>
      <c r="D34" s="628"/>
      <c r="E34" s="15" t="s">
        <v>1836</v>
      </c>
      <c r="F34" s="15" t="s">
        <v>100</v>
      </c>
      <c r="G34" s="15">
        <v>1</v>
      </c>
      <c r="H34" s="16">
        <v>46.85</v>
      </c>
      <c r="I34" s="43">
        <f t="shared" si="1"/>
        <v>46.85</v>
      </c>
    </row>
    <row r="35" spans="1:9" ht="12.75" customHeight="1" x14ac:dyDescent="0.2">
      <c r="A35" s="623"/>
      <c r="B35" s="632"/>
      <c r="C35" s="632"/>
      <c r="D35" s="628"/>
      <c r="E35" s="15" t="s">
        <v>699</v>
      </c>
      <c r="F35" s="15" t="s">
        <v>99</v>
      </c>
      <c r="G35" s="15">
        <v>1</v>
      </c>
      <c r="H35" s="16">
        <v>6.6</v>
      </c>
      <c r="I35" s="43">
        <f t="shared" si="1"/>
        <v>6.6</v>
      </c>
    </row>
    <row r="36" spans="1:9" ht="12.75" customHeight="1" x14ac:dyDescent="0.2">
      <c r="A36" s="623"/>
      <c r="B36" s="632"/>
      <c r="C36" s="632"/>
      <c r="D36" s="628"/>
      <c r="E36" s="15" t="s">
        <v>118</v>
      </c>
      <c r="F36" s="15" t="s">
        <v>99</v>
      </c>
      <c r="G36" s="15">
        <v>1</v>
      </c>
      <c r="H36" s="16">
        <v>98.8</v>
      </c>
      <c r="I36" s="43">
        <f t="shared" si="1"/>
        <v>98.8</v>
      </c>
    </row>
    <row r="37" spans="1:9" ht="12.75" customHeight="1" x14ac:dyDescent="0.2">
      <c r="A37" s="623"/>
      <c r="B37" s="632"/>
      <c r="C37" s="632"/>
      <c r="D37" s="628"/>
      <c r="E37" s="15" t="s">
        <v>425</v>
      </c>
      <c r="F37" s="15" t="s">
        <v>99</v>
      </c>
      <c r="G37" s="15">
        <v>2</v>
      </c>
      <c r="H37" s="16">
        <v>75.09</v>
      </c>
      <c r="I37" s="43">
        <f t="shared" si="1"/>
        <v>150.18</v>
      </c>
    </row>
    <row r="38" spans="1:9" ht="12.75" customHeight="1" thickBot="1" x14ac:dyDescent="0.25">
      <c r="A38" s="624"/>
      <c r="B38" s="626"/>
      <c r="C38" s="626"/>
      <c r="D38" s="629"/>
      <c r="E38" s="40" t="s">
        <v>1837</v>
      </c>
      <c r="F38" s="40" t="s">
        <v>100</v>
      </c>
      <c r="G38" s="40">
        <v>0.5</v>
      </c>
      <c r="H38" s="41">
        <v>62.74</v>
      </c>
      <c r="I38" s="42">
        <f t="shared" si="1"/>
        <v>31.37</v>
      </c>
    </row>
    <row r="39" spans="1:9" ht="12.75" customHeight="1" thickBot="1" x14ac:dyDescent="0.25">
      <c r="A39" s="11"/>
      <c r="B39" s="13">
        <v>3371.98</v>
      </c>
      <c r="C39" s="85" t="s">
        <v>79</v>
      </c>
      <c r="D39" s="14"/>
      <c r="E39" s="15"/>
      <c r="F39" s="15"/>
      <c r="G39" s="15"/>
      <c r="H39" s="16"/>
      <c r="I39" s="43">
        <f t="shared" si="1"/>
        <v>0</v>
      </c>
    </row>
    <row r="40" spans="1:9" ht="12.75" customHeight="1" thickBot="1" x14ac:dyDescent="0.25">
      <c r="A40" s="263"/>
      <c r="B40" s="13">
        <v>3598.07</v>
      </c>
      <c r="C40" s="85" t="s">
        <v>80</v>
      </c>
      <c r="D40" s="266"/>
      <c r="E40" s="15"/>
      <c r="F40" s="15"/>
      <c r="G40" s="15"/>
      <c r="H40" s="16"/>
      <c r="I40" s="43">
        <f t="shared" si="1"/>
        <v>0</v>
      </c>
    </row>
    <row r="41" spans="1:9" ht="12.75" customHeight="1" thickBot="1" x14ac:dyDescent="0.25">
      <c r="A41" s="440"/>
      <c r="B41" s="85"/>
      <c r="C41" s="85" t="s">
        <v>87</v>
      </c>
      <c r="D41" s="441"/>
      <c r="E41" s="47"/>
      <c r="F41" s="47"/>
      <c r="G41" s="47"/>
      <c r="H41" s="48"/>
      <c r="I41" s="49">
        <v>264.55</v>
      </c>
    </row>
    <row r="42" spans="1:9" ht="12.75" customHeight="1" thickBot="1" x14ac:dyDescent="0.25">
      <c r="A42" s="219"/>
      <c r="B42" s="108">
        <f>SUM(B21:B40)</f>
        <v>30003.219999999998</v>
      </c>
      <c r="C42" s="109"/>
      <c r="D42" s="108"/>
      <c r="E42" s="110"/>
      <c r="F42" s="109"/>
      <c r="G42" s="109"/>
      <c r="H42" s="108" t="s">
        <v>17</v>
      </c>
      <c r="I42" s="232">
        <f>SUM(I21:I41)</f>
        <v>1002.0500000000002</v>
      </c>
    </row>
    <row r="43" spans="1:9" ht="64.5" thickBot="1" x14ac:dyDescent="0.25">
      <c r="A43" s="134" t="s">
        <v>144</v>
      </c>
      <c r="B43" s="114" t="s">
        <v>16</v>
      </c>
      <c r="C43" s="114" t="s">
        <v>5</v>
      </c>
      <c r="D43" s="114" t="s">
        <v>23</v>
      </c>
      <c r="E43" s="118" t="s">
        <v>18</v>
      </c>
      <c r="F43" s="114" t="s">
        <v>19</v>
      </c>
      <c r="G43" s="114" t="s">
        <v>10</v>
      </c>
      <c r="H43" s="114" t="s">
        <v>13</v>
      </c>
      <c r="I43" s="115" t="s">
        <v>12</v>
      </c>
    </row>
    <row r="44" spans="1:9" ht="12.75" customHeight="1" thickBot="1" x14ac:dyDescent="0.25">
      <c r="A44" s="227"/>
      <c r="B44" s="104">
        <v>844.45</v>
      </c>
      <c r="C44" s="58" t="s">
        <v>66</v>
      </c>
      <c r="D44" s="64"/>
      <c r="E44" s="59"/>
      <c r="F44" s="59"/>
      <c r="G44" s="59"/>
      <c r="H44" s="60"/>
      <c r="I44" s="61"/>
    </row>
    <row r="45" spans="1:9" ht="12.75" customHeight="1" thickBot="1" x14ac:dyDescent="0.25">
      <c r="A45" s="227"/>
      <c r="B45" s="122">
        <v>813.33</v>
      </c>
      <c r="C45" s="123" t="s">
        <v>67</v>
      </c>
      <c r="D45" s="124"/>
      <c r="E45" s="125"/>
      <c r="F45" s="125"/>
      <c r="G45" s="125"/>
      <c r="H45" s="126"/>
      <c r="I45" s="127"/>
    </row>
    <row r="46" spans="1:9" ht="12.75" customHeight="1" thickBot="1" x14ac:dyDescent="0.25">
      <c r="A46" s="227"/>
      <c r="B46" s="106">
        <v>828.88</v>
      </c>
      <c r="C46" s="85" t="s">
        <v>70</v>
      </c>
      <c r="D46" s="86"/>
      <c r="E46" s="47"/>
      <c r="F46" s="47"/>
      <c r="G46" s="47"/>
      <c r="H46" s="48"/>
      <c r="I46" s="49"/>
    </row>
    <row r="47" spans="1:9" ht="12.75" customHeight="1" thickBot="1" x14ac:dyDescent="0.25">
      <c r="A47" s="227"/>
      <c r="B47" s="106">
        <v>471.41</v>
      </c>
      <c r="C47" s="85" t="s">
        <v>72</v>
      </c>
      <c r="D47" s="86"/>
      <c r="E47" s="47"/>
      <c r="F47" s="47"/>
      <c r="G47" s="47"/>
      <c r="H47" s="48"/>
      <c r="I47" s="49"/>
    </row>
    <row r="48" spans="1:9" ht="12.75" customHeight="1" thickBot="1" x14ac:dyDescent="0.25">
      <c r="A48" s="227"/>
      <c r="B48" s="106">
        <v>885.33</v>
      </c>
      <c r="C48" s="85" t="s">
        <v>73</v>
      </c>
      <c r="D48" s="86"/>
      <c r="E48" s="47"/>
      <c r="F48" s="47"/>
      <c r="G48" s="47"/>
      <c r="H48" s="48"/>
      <c r="I48" s="49"/>
    </row>
    <row r="49" spans="1:9" ht="12.75" customHeight="1" thickBot="1" x14ac:dyDescent="0.25">
      <c r="A49" s="227"/>
      <c r="B49" s="106">
        <v>839.98</v>
      </c>
      <c r="C49" s="85" t="s">
        <v>74</v>
      </c>
      <c r="D49" s="86"/>
      <c r="E49" s="47"/>
      <c r="F49" s="47"/>
      <c r="G49" s="47"/>
      <c r="H49" s="48"/>
      <c r="I49" s="49"/>
    </row>
    <row r="50" spans="1:9" ht="12.75" customHeight="1" thickBot="1" x14ac:dyDescent="0.25">
      <c r="A50" s="221"/>
      <c r="B50" s="106">
        <v>533.05999999999995</v>
      </c>
      <c r="C50" s="85" t="s">
        <v>75</v>
      </c>
      <c r="D50" s="86"/>
      <c r="E50" s="47"/>
      <c r="F50" s="47"/>
      <c r="G50" s="47"/>
      <c r="H50" s="48"/>
      <c r="I50" s="49"/>
    </row>
    <row r="51" spans="1:9" ht="12.75" customHeight="1" thickBot="1" x14ac:dyDescent="0.25">
      <c r="A51" s="221"/>
      <c r="B51" s="106">
        <v>697.95</v>
      </c>
      <c r="C51" s="85" t="s">
        <v>76</v>
      </c>
      <c r="D51" s="86"/>
      <c r="E51" s="47"/>
      <c r="F51" s="47"/>
      <c r="G51" s="47"/>
      <c r="H51" s="48"/>
      <c r="I51" s="49"/>
    </row>
    <row r="52" spans="1:9" ht="12.75" customHeight="1" thickBot="1" x14ac:dyDescent="0.25">
      <c r="A52" s="221"/>
      <c r="B52" s="106">
        <v>940.92</v>
      </c>
      <c r="C52" s="85" t="s">
        <v>77</v>
      </c>
      <c r="D52" s="86"/>
      <c r="E52" s="47"/>
      <c r="F52" s="47"/>
      <c r="G52" s="47"/>
      <c r="H52" s="48"/>
      <c r="I52" s="49"/>
    </row>
    <row r="53" spans="1:9" ht="12.75" customHeight="1" thickBot="1" x14ac:dyDescent="0.25">
      <c r="A53" s="221"/>
      <c r="B53" s="106">
        <v>1013.7</v>
      </c>
      <c r="C53" s="85" t="s">
        <v>78</v>
      </c>
      <c r="D53" s="86"/>
      <c r="E53" s="47"/>
      <c r="F53" s="47"/>
      <c r="G53" s="47"/>
      <c r="H53" s="48"/>
      <c r="I53" s="49"/>
    </row>
    <row r="54" spans="1:9" ht="12.75" customHeight="1" thickBot="1" x14ac:dyDescent="0.25">
      <c r="A54" s="221"/>
      <c r="B54" s="106">
        <v>957.87</v>
      </c>
      <c r="C54" s="85" t="s">
        <v>79</v>
      </c>
      <c r="D54" s="86"/>
      <c r="E54" s="47"/>
      <c r="F54" s="47"/>
      <c r="G54" s="47"/>
      <c r="H54" s="48"/>
      <c r="I54" s="49"/>
    </row>
    <row r="55" spans="1:9" ht="12.75" customHeight="1" thickBot="1" x14ac:dyDescent="0.25">
      <c r="A55" s="221"/>
      <c r="B55" s="106">
        <v>1013.46</v>
      </c>
      <c r="C55" s="85" t="s">
        <v>80</v>
      </c>
      <c r="D55" s="86"/>
      <c r="E55" s="47"/>
      <c r="F55" s="47"/>
      <c r="G55" s="47"/>
      <c r="H55" s="48"/>
      <c r="I55" s="49"/>
    </row>
    <row r="56" spans="1:9" ht="12.75" customHeight="1" thickBot="1" x14ac:dyDescent="0.25">
      <c r="A56" s="228"/>
      <c r="B56" s="454">
        <f>SUM(B44:B55)</f>
        <v>9840.34</v>
      </c>
      <c r="C56" s="85" t="s">
        <v>87</v>
      </c>
      <c r="D56" s="86"/>
      <c r="E56" s="47"/>
      <c r="F56" s="47"/>
      <c r="G56" s="47"/>
      <c r="H56" s="48"/>
      <c r="I56" s="49"/>
    </row>
    <row r="57" spans="1:9" ht="12.75" customHeight="1" thickBot="1" x14ac:dyDescent="0.25">
      <c r="A57" s="655" t="s">
        <v>106</v>
      </c>
      <c r="B57" s="106">
        <v>194.64</v>
      </c>
      <c r="C57" s="85" t="s">
        <v>74</v>
      </c>
      <c r="D57" s="86"/>
      <c r="E57" s="47"/>
      <c r="F57" s="47"/>
      <c r="G57" s="47"/>
      <c r="H57" s="48"/>
      <c r="I57" s="49"/>
    </row>
    <row r="58" spans="1:9" ht="12.75" customHeight="1" thickBot="1" x14ac:dyDescent="0.25">
      <c r="A58" s="656"/>
      <c r="B58" s="106">
        <v>86.97</v>
      </c>
      <c r="C58" s="85" t="s">
        <v>75</v>
      </c>
      <c r="D58" s="86"/>
      <c r="E58" s="47"/>
      <c r="F58" s="47"/>
      <c r="G58" s="47"/>
      <c r="H58" s="48"/>
      <c r="I58" s="49"/>
    </row>
    <row r="59" spans="1:9" ht="12.75" customHeight="1" thickBot="1" x14ac:dyDescent="0.25">
      <c r="A59" s="656"/>
      <c r="B59" s="106">
        <v>107.27</v>
      </c>
      <c r="C59" s="85" t="s">
        <v>76</v>
      </c>
      <c r="D59" s="86"/>
      <c r="E59" s="47"/>
      <c r="F59" s="47"/>
      <c r="G59" s="47"/>
      <c r="H59" s="48"/>
      <c r="I59" s="49"/>
    </row>
    <row r="60" spans="1:9" ht="12.75" customHeight="1" thickBot="1" x14ac:dyDescent="0.25">
      <c r="A60" s="657"/>
      <c r="B60" s="454">
        <f>SUM(B57:B59)</f>
        <v>388.88</v>
      </c>
      <c r="C60" s="85" t="s">
        <v>87</v>
      </c>
      <c r="D60" s="86"/>
      <c r="E60" s="47"/>
      <c r="F60" s="47"/>
      <c r="G60" s="47"/>
      <c r="H60" s="48"/>
      <c r="I60" s="49">
        <v>102.86</v>
      </c>
    </row>
    <row r="61" spans="1:9" ht="12.75" customHeight="1" thickBot="1" x14ac:dyDescent="0.25">
      <c r="A61" s="180"/>
      <c r="B61" s="108">
        <f>B56+B60</f>
        <v>10229.219999999999</v>
      </c>
      <c r="C61" s="109"/>
      <c r="D61" s="108"/>
      <c r="E61" s="110"/>
      <c r="F61" s="109"/>
      <c r="G61" s="109"/>
      <c r="H61" s="108" t="s">
        <v>17</v>
      </c>
      <c r="I61" s="232">
        <f>SUM(I44:I60)</f>
        <v>102.86</v>
      </c>
    </row>
    <row r="62" spans="1:9" ht="64.5" thickBot="1" x14ac:dyDescent="0.25">
      <c r="A62" s="134" t="s">
        <v>145</v>
      </c>
      <c r="B62" s="117" t="s">
        <v>16</v>
      </c>
      <c r="C62" s="131" t="s">
        <v>5</v>
      </c>
      <c r="D62" s="117" t="s">
        <v>23</v>
      </c>
      <c r="E62" s="132" t="s">
        <v>18</v>
      </c>
      <c r="F62" s="117" t="s">
        <v>19</v>
      </c>
      <c r="G62" s="131" t="s">
        <v>10</v>
      </c>
      <c r="H62" s="117" t="s">
        <v>13</v>
      </c>
      <c r="I62" s="117" t="s">
        <v>12</v>
      </c>
    </row>
    <row r="63" spans="1:9" ht="13.5" thickBot="1" x14ac:dyDescent="0.25">
      <c r="A63" s="227"/>
      <c r="B63" s="106"/>
      <c r="C63" s="55" t="s">
        <v>66</v>
      </c>
      <c r="D63" s="86"/>
      <c r="E63" s="47"/>
      <c r="F63" s="47"/>
      <c r="G63" s="47"/>
      <c r="H63" s="48"/>
      <c r="I63" s="49"/>
    </row>
    <row r="64" spans="1:9" ht="13.5" thickBot="1" x14ac:dyDescent="0.25">
      <c r="A64" s="227"/>
      <c r="B64" s="106"/>
      <c r="C64" s="55" t="s">
        <v>67</v>
      </c>
      <c r="D64" s="86"/>
      <c r="E64" s="47"/>
      <c r="F64" s="47"/>
      <c r="G64" s="47"/>
      <c r="H64" s="48"/>
      <c r="I64" s="49"/>
    </row>
    <row r="65" spans="1:9" ht="13.5" thickBot="1" x14ac:dyDescent="0.25">
      <c r="A65" s="227"/>
      <c r="B65" s="106"/>
      <c r="C65" s="85" t="s">
        <v>70</v>
      </c>
      <c r="D65" s="86"/>
      <c r="E65" s="47"/>
      <c r="F65" s="47"/>
      <c r="G65" s="47"/>
      <c r="H65" s="48"/>
      <c r="I65" s="49"/>
    </row>
    <row r="66" spans="1:9" ht="12.75" customHeight="1" thickBot="1" x14ac:dyDescent="0.25">
      <c r="A66" s="227"/>
      <c r="B66" s="106"/>
      <c r="C66" s="85" t="s">
        <v>72</v>
      </c>
      <c r="D66" s="86"/>
      <c r="E66" s="47"/>
      <c r="F66" s="47"/>
      <c r="G66" s="47"/>
      <c r="H66" s="48"/>
      <c r="I66" s="49"/>
    </row>
    <row r="67" spans="1:9" ht="13.5" thickBot="1" x14ac:dyDescent="0.25">
      <c r="A67" s="227"/>
      <c r="B67" s="106"/>
      <c r="C67" s="85" t="s">
        <v>73</v>
      </c>
      <c r="D67" s="86"/>
      <c r="E67" s="47"/>
      <c r="F67" s="47"/>
      <c r="G67" s="47"/>
      <c r="H67" s="48"/>
      <c r="I67" s="49"/>
    </row>
    <row r="68" spans="1:9" ht="12.75" customHeight="1" thickBot="1" x14ac:dyDescent="0.25">
      <c r="A68" s="227"/>
      <c r="B68" s="106"/>
      <c r="C68" s="85" t="s">
        <v>74</v>
      </c>
      <c r="D68" s="86"/>
      <c r="E68" s="47"/>
      <c r="F68" s="47"/>
      <c r="G68" s="47"/>
      <c r="H68" s="48"/>
      <c r="I68" s="49"/>
    </row>
    <row r="69" spans="1:9" ht="12.75" customHeight="1" thickBot="1" x14ac:dyDescent="0.25">
      <c r="A69" s="227"/>
      <c r="B69" s="106"/>
      <c r="C69" s="85" t="s">
        <v>75</v>
      </c>
      <c r="D69" s="86"/>
      <c r="E69" s="47"/>
      <c r="F69" s="47"/>
      <c r="G69" s="47"/>
      <c r="H69" s="48"/>
      <c r="I69" s="49"/>
    </row>
    <row r="70" spans="1:9" ht="12.75" customHeight="1" thickBot="1" x14ac:dyDescent="0.25">
      <c r="A70" s="227"/>
      <c r="B70" s="106"/>
      <c r="C70" s="85" t="s">
        <v>76</v>
      </c>
      <c r="D70" s="86"/>
      <c r="E70" s="47"/>
      <c r="F70" s="47"/>
      <c r="G70" s="47"/>
      <c r="H70" s="48"/>
      <c r="I70" s="49"/>
    </row>
    <row r="71" spans="1:9" ht="12.75" customHeight="1" thickBot="1" x14ac:dyDescent="0.25">
      <c r="A71" s="227"/>
      <c r="B71" s="106"/>
      <c r="C71" s="85" t="s">
        <v>77</v>
      </c>
      <c r="D71" s="86"/>
      <c r="E71" s="47"/>
      <c r="F71" s="47"/>
      <c r="G71" s="47"/>
      <c r="H71" s="48"/>
      <c r="I71" s="49"/>
    </row>
    <row r="72" spans="1:9" ht="12.75" customHeight="1" thickBot="1" x14ac:dyDescent="0.25">
      <c r="A72" s="227"/>
      <c r="B72" s="106"/>
      <c r="C72" s="85" t="s">
        <v>78</v>
      </c>
      <c r="D72" s="86"/>
      <c r="E72" s="47"/>
      <c r="F72" s="47"/>
      <c r="G72" s="47"/>
      <c r="H72" s="48"/>
      <c r="I72" s="49"/>
    </row>
    <row r="73" spans="1:9" ht="12.75" customHeight="1" thickBot="1" x14ac:dyDescent="0.25">
      <c r="A73" s="227"/>
      <c r="B73" s="106"/>
      <c r="C73" s="85" t="s">
        <v>79</v>
      </c>
      <c r="D73" s="86"/>
      <c r="E73" s="47"/>
      <c r="F73" s="47"/>
      <c r="G73" s="47"/>
      <c r="H73" s="48"/>
      <c r="I73" s="49"/>
    </row>
    <row r="74" spans="1:9" ht="12.75" customHeight="1" thickBot="1" x14ac:dyDescent="0.25">
      <c r="A74" s="227"/>
      <c r="B74" s="106"/>
      <c r="C74" s="85" t="s">
        <v>80</v>
      </c>
      <c r="D74" s="86"/>
      <c r="E74" s="47"/>
      <c r="F74" s="47"/>
      <c r="G74" s="47"/>
      <c r="H74" s="48"/>
      <c r="I74" s="49"/>
    </row>
    <row r="75" spans="1:9" ht="12.75" customHeight="1" thickBot="1" x14ac:dyDescent="0.25">
      <c r="A75" s="227"/>
      <c r="B75" s="106"/>
      <c r="C75" s="167" t="s">
        <v>87</v>
      </c>
      <c r="D75" s="86"/>
      <c r="E75" s="47"/>
      <c r="F75" s="47"/>
      <c r="G75" s="47"/>
      <c r="H75" s="48"/>
      <c r="I75" s="49"/>
    </row>
    <row r="76" spans="1:9" ht="12.75" customHeight="1" thickBot="1" x14ac:dyDescent="0.25">
      <c r="A76" s="180"/>
      <c r="B76" s="197">
        <f>SUM(B74)</f>
        <v>0</v>
      </c>
      <c r="C76" s="198"/>
      <c r="D76" s="197"/>
      <c r="E76" s="199"/>
      <c r="F76" s="198"/>
      <c r="G76" s="198"/>
      <c r="H76" s="197" t="s">
        <v>17</v>
      </c>
      <c r="I76" s="230">
        <f>SUM(I74)</f>
        <v>0</v>
      </c>
    </row>
    <row r="77" spans="1:9" ht="26.25" thickBot="1" x14ac:dyDescent="0.25">
      <c r="A77" s="46" t="s">
        <v>8</v>
      </c>
      <c r="B77" s="114" t="s">
        <v>16</v>
      </c>
      <c r="C77" s="114" t="s">
        <v>5</v>
      </c>
      <c r="D77" s="114" t="s">
        <v>23</v>
      </c>
      <c r="E77" s="118" t="s">
        <v>18</v>
      </c>
      <c r="F77" s="114" t="s">
        <v>19</v>
      </c>
      <c r="G77" s="114" t="s">
        <v>10</v>
      </c>
      <c r="H77" s="114" t="s">
        <v>13</v>
      </c>
      <c r="I77" s="115" t="s">
        <v>12</v>
      </c>
    </row>
    <row r="78" spans="1:9" ht="25.5" x14ac:dyDescent="0.2">
      <c r="A78" s="221" t="s">
        <v>2270</v>
      </c>
      <c r="B78" s="13"/>
      <c r="C78" s="244" t="s">
        <v>87</v>
      </c>
      <c r="D78" s="14"/>
      <c r="E78" s="15"/>
      <c r="F78" s="15"/>
      <c r="G78" s="15"/>
      <c r="H78" s="16"/>
      <c r="I78" s="243">
        <v>20156.88</v>
      </c>
    </row>
    <row r="79" spans="1:9" ht="12.75" customHeight="1" x14ac:dyDescent="0.2">
      <c r="A79" s="219" t="s">
        <v>86</v>
      </c>
      <c r="B79" s="13"/>
      <c r="C79" s="244" t="s">
        <v>87</v>
      </c>
      <c r="D79" s="14"/>
      <c r="E79" s="15"/>
      <c r="F79" s="15"/>
      <c r="G79" s="15"/>
      <c r="H79" s="16"/>
      <c r="I79" s="243">
        <v>1537.22</v>
      </c>
    </row>
    <row r="80" spans="1:9" ht="12.75" customHeight="1" thickBot="1" x14ac:dyDescent="0.25">
      <c r="A80" s="219"/>
      <c r="B80" s="109"/>
      <c r="C80" s="109"/>
      <c r="D80" s="108"/>
      <c r="E80" s="110"/>
      <c r="F80" s="109"/>
      <c r="G80" s="109"/>
      <c r="H80" s="108" t="s">
        <v>17</v>
      </c>
      <c r="I80" s="232">
        <f>SUM(I78:I79)</f>
        <v>21694.100000000002</v>
      </c>
    </row>
    <row r="81" spans="1:255" s="45" customFormat="1" ht="83.25" customHeight="1" thickBot="1" x14ac:dyDescent="0.25">
      <c r="A81" s="117" t="s">
        <v>95</v>
      </c>
      <c r="B81" s="114" t="s">
        <v>16</v>
      </c>
      <c r="C81" s="114" t="s">
        <v>5</v>
      </c>
      <c r="D81" s="114" t="s">
        <v>23</v>
      </c>
      <c r="E81" s="118" t="s">
        <v>18</v>
      </c>
      <c r="F81" s="114" t="s">
        <v>19</v>
      </c>
      <c r="G81" s="114" t="s">
        <v>10</v>
      </c>
      <c r="H81" s="114" t="s">
        <v>13</v>
      </c>
      <c r="I81" s="115" t="s">
        <v>12</v>
      </c>
      <c r="J81" s="56"/>
      <c r="K81" s="56"/>
      <c r="L81" s="56"/>
      <c r="M81" s="56"/>
      <c r="N81" s="56"/>
      <c r="O81" s="56"/>
      <c r="P81" s="56"/>
      <c r="Q81" s="56"/>
      <c r="R81" s="56"/>
      <c r="T81" s="56"/>
      <c r="U81" s="56"/>
      <c r="V81" s="56"/>
      <c r="W81" s="56"/>
      <c r="X81" s="56"/>
      <c r="Y81" s="56"/>
      <c r="Z81" s="56"/>
      <c r="AA81" s="56"/>
      <c r="AB81" s="56"/>
      <c r="AD81" s="56"/>
      <c r="AE81" s="56"/>
      <c r="AF81" s="56"/>
      <c r="AG81" s="56"/>
      <c r="AH81" s="56"/>
      <c r="AI81" s="56"/>
      <c r="AJ81" s="56"/>
      <c r="AK81" s="56"/>
      <c r="AL81" s="56"/>
      <c r="AN81" s="56"/>
      <c r="AO81" s="56"/>
      <c r="AP81" s="56"/>
      <c r="AQ81" s="56"/>
      <c r="AR81" s="56"/>
      <c r="AS81" s="56"/>
      <c r="AT81" s="56"/>
      <c r="AU81" s="56"/>
      <c r="AV81" s="56"/>
      <c r="AX81" s="56"/>
      <c r="AY81" s="56"/>
      <c r="AZ81" s="56"/>
      <c r="BA81" s="56"/>
      <c r="BB81" s="56"/>
      <c r="BC81" s="56"/>
      <c r="BD81" s="56"/>
      <c r="BE81" s="56"/>
      <c r="BF81" s="56"/>
      <c r="BH81" s="56"/>
      <c r="BI81" s="56"/>
      <c r="BJ81" s="56"/>
      <c r="BK81" s="56"/>
      <c r="BL81" s="56"/>
      <c r="BM81" s="56"/>
      <c r="BN81" s="56"/>
      <c r="BO81" s="56"/>
      <c r="BP81" s="56"/>
      <c r="BR81" s="56"/>
      <c r="BS81" s="56"/>
      <c r="BT81" s="56"/>
      <c r="BU81" s="56"/>
      <c r="BV81" s="56"/>
      <c r="BW81" s="56"/>
      <c r="BX81" s="56"/>
      <c r="BY81" s="56"/>
      <c r="BZ81" s="56"/>
      <c r="CB81" s="56"/>
      <c r="CC81" s="56"/>
      <c r="CD81" s="56"/>
      <c r="CE81" s="56"/>
      <c r="CF81" s="56"/>
      <c r="CG81" s="56"/>
      <c r="CH81" s="56"/>
      <c r="CI81" s="56"/>
      <c r="CJ81" s="56"/>
      <c r="CL81" s="56"/>
      <c r="CM81" s="56"/>
      <c r="CN81" s="56"/>
      <c r="CO81" s="56"/>
      <c r="CP81" s="56"/>
      <c r="CQ81" s="56"/>
      <c r="CR81" s="56"/>
      <c r="CS81" s="56"/>
      <c r="CT81" s="56"/>
      <c r="CV81" s="56"/>
      <c r="CW81" s="56"/>
      <c r="CX81" s="56"/>
      <c r="CY81" s="56"/>
      <c r="CZ81" s="56"/>
      <c r="DA81" s="56"/>
      <c r="DB81" s="56"/>
      <c r="DC81" s="56"/>
      <c r="DD81" s="56"/>
      <c r="DF81" s="56"/>
      <c r="DG81" s="56"/>
      <c r="DH81" s="56"/>
      <c r="DI81" s="56"/>
      <c r="DJ81" s="56"/>
      <c r="DK81" s="56"/>
      <c r="DL81" s="56"/>
      <c r="DM81" s="56"/>
      <c r="DN81" s="56"/>
      <c r="DP81" s="56"/>
      <c r="DQ81" s="56"/>
      <c r="DR81" s="56"/>
      <c r="DS81" s="56"/>
      <c r="DT81" s="56"/>
      <c r="DU81" s="56"/>
      <c r="DV81" s="56"/>
      <c r="DW81" s="56"/>
      <c r="DX81" s="56"/>
      <c r="DZ81" s="56"/>
      <c r="EA81" s="56"/>
      <c r="EB81" s="56"/>
      <c r="EC81" s="56"/>
      <c r="ED81" s="56"/>
      <c r="EE81" s="56"/>
      <c r="EF81" s="56"/>
      <c r="EG81" s="56"/>
      <c r="EH81" s="56"/>
      <c r="EJ81" s="56"/>
      <c r="EK81" s="56"/>
      <c r="EL81" s="56"/>
      <c r="EM81" s="56"/>
      <c r="EN81" s="56"/>
      <c r="EO81" s="56"/>
      <c r="EP81" s="56"/>
      <c r="EQ81" s="56"/>
      <c r="ER81" s="56"/>
      <c r="ET81" s="56"/>
      <c r="EU81" s="56"/>
      <c r="EV81" s="56"/>
      <c r="EW81" s="56"/>
      <c r="EX81" s="56"/>
      <c r="EY81" s="56"/>
      <c r="EZ81" s="56"/>
      <c r="FA81" s="56"/>
      <c r="FB81" s="56"/>
      <c r="FD81" s="56"/>
      <c r="FE81" s="56"/>
      <c r="FF81" s="56"/>
      <c r="FG81" s="56"/>
      <c r="FH81" s="56"/>
      <c r="FI81" s="56"/>
      <c r="FJ81" s="56"/>
      <c r="FK81" s="56"/>
      <c r="FL81" s="56"/>
      <c r="FN81" s="56"/>
      <c r="FO81" s="56"/>
      <c r="FP81" s="56"/>
      <c r="FQ81" s="56"/>
      <c r="FR81" s="56"/>
      <c r="FS81" s="56"/>
      <c r="FT81" s="56"/>
      <c r="FU81" s="56"/>
      <c r="FV81" s="56"/>
      <c r="FX81" s="56"/>
      <c r="FY81" s="56"/>
      <c r="FZ81" s="56"/>
      <c r="GA81" s="56"/>
      <c r="GB81" s="56"/>
      <c r="GC81" s="56"/>
      <c r="GD81" s="56"/>
      <c r="GE81" s="56"/>
      <c r="GF81" s="56"/>
      <c r="GH81" s="56"/>
      <c r="GI81" s="56"/>
      <c r="GJ81" s="56"/>
      <c r="GK81" s="56"/>
      <c r="GL81" s="56"/>
      <c r="GM81" s="56"/>
      <c r="GN81" s="56"/>
      <c r="GO81" s="56"/>
      <c r="GP81" s="56"/>
      <c r="GR81" s="56"/>
      <c r="GS81" s="56"/>
      <c r="GT81" s="56"/>
      <c r="GU81" s="56"/>
      <c r="GV81" s="56"/>
      <c r="GW81" s="56"/>
      <c r="GX81" s="56"/>
      <c r="GY81" s="56"/>
      <c r="GZ81" s="56"/>
      <c r="HB81" s="56"/>
      <c r="HC81" s="56"/>
      <c r="HD81" s="56"/>
      <c r="HE81" s="56"/>
      <c r="HF81" s="56"/>
      <c r="HG81" s="56"/>
      <c r="HH81" s="56"/>
      <c r="HI81" s="56"/>
      <c r="HJ81" s="56"/>
      <c r="HL81" s="56"/>
      <c r="HM81" s="56"/>
      <c r="HN81" s="56"/>
      <c r="HO81" s="56"/>
      <c r="HP81" s="56"/>
      <c r="HQ81" s="56"/>
      <c r="HR81" s="56"/>
      <c r="HS81" s="56"/>
      <c r="HT81" s="56"/>
      <c r="HV81" s="56"/>
      <c r="HW81" s="56"/>
      <c r="HX81" s="56"/>
      <c r="HY81" s="56"/>
      <c r="HZ81" s="56"/>
      <c r="IA81" s="56"/>
      <c r="IB81" s="56"/>
      <c r="IC81" s="56"/>
      <c r="ID81" s="56"/>
      <c r="IF81" s="56"/>
      <c r="IG81" s="56"/>
      <c r="IH81" s="56"/>
      <c r="II81" s="56"/>
      <c r="IJ81" s="56"/>
      <c r="IK81" s="56"/>
      <c r="IL81" s="56"/>
      <c r="IM81" s="56"/>
      <c r="IN81" s="56"/>
      <c r="IP81" s="56"/>
      <c r="IQ81" s="56"/>
      <c r="IR81" s="56"/>
      <c r="IS81" s="56"/>
      <c r="IT81" s="56"/>
      <c r="IU81" s="56"/>
    </row>
    <row r="82" spans="1:255" ht="12.75" customHeight="1" thickBot="1" x14ac:dyDescent="0.25">
      <c r="A82" s="227"/>
      <c r="B82" s="104">
        <v>553.54999999999995</v>
      </c>
      <c r="C82" s="58" t="s">
        <v>66</v>
      </c>
      <c r="D82" s="64"/>
      <c r="E82" s="59"/>
      <c r="F82" s="59"/>
      <c r="G82" s="59"/>
      <c r="H82" s="60"/>
      <c r="I82" s="61"/>
      <c r="J82" s="56"/>
      <c r="K82" s="56"/>
      <c r="L82" s="56"/>
      <c r="M82" s="56"/>
      <c r="N82" s="56"/>
      <c r="O82" s="56"/>
      <c r="P82" s="56"/>
      <c r="Q82" s="56"/>
      <c r="R82" s="56"/>
      <c r="T82" s="56"/>
      <c r="U82" s="56"/>
      <c r="V82" s="56"/>
      <c r="W82" s="56"/>
      <c r="X82" s="56"/>
      <c r="Y82" s="56"/>
      <c r="Z82" s="56"/>
      <c r="AA82" s="56"/>
      <c r="AB82" s="56"/>
      <c r="AD82" s="56"/>
      <c r="AE82" s="56"/>
      <c r="AF82" s="56"/>
      <c r="AG82" s="56"/>
      <c r="AH82" s="56"/>
      <c r="AI82" s="56"/>
      <c r="AJ82" s="56"/>
      <c r="AK82" s="56"/>
      <c r="AL82" s="56"/>
      <c r="AN82" s="56"/>
      <c r="AO82" s="56"/>
      <c r="AP82" s="56"/>
      <c r="AQ82" s="56"/>
      <c r="AR82" s="56"/>
      <c r="AS82" s="56"/>
      <c r="AT82" s="56"/>
      <c r="AU82" s="56"/>
      <c r="AV82" s="56"/>
      <c r="AX82" s="56"/>
      <c r="AY82" s="56"/>
      <c r="AZ82" s="56"/>
      <c r="BA82" s="56"/>
      <c r="BB82" s="56"/>
      <c r="BC82" s="56"/>
      <c r="BD82" s="56"/>
      <c r="BE82" s="56"/>
      <c r="BF82" s="56"/>
      <c r="BH82" s="56"/>
      <c r="BI82" s="56"/>
      <c r="BJ82" s="56"/>
      <c r="BK82" s="56"/>
      <c r="BL82" s="56"/>
      <c r="BM82" s="56"/>
      <c r="BN82" s="56"/>
      <c r="BO82" s="56"/>
      <c r="BP82" s="56"/>
      <c r="BR82" s="56"/>
      <c r="BS82" s="56"/>
      <c r="BT82" s="56"/>
      <c r="BU82" s="56"/>
      <c r="BV82" s="56"/>
      <c r="BW82" s="56"/>
      <c r="BX82" s="56"/>
      <c r="BY82" s="56"/>
      <c r="BZ82" s="56"/>
      <c r="CB82" s="56"/>
      <c r="CC82" s="56"/>
      <c r="CD82" s="56"/>
      <c r="CE82" s="56"/>
      <c r="CF82" s="56"/>
      <c r="CG82" s="56"/>
      <c r="CH82" s="56"/>
      <c r="CI82" s="56"/>
      <c r="CJ82" s="56"/>
      <c r="CL82" s="56"/>
      <c r="CM82" s="56"/>
      <c r="CN82" s="56"/>
      <c r="CO82" s="56"/>
      <c r="CP82" s="56"/>
      <c r="CQ82" s="56"/>
      <c r="CR82" s="56"/>
      <c r="CS82" s="56"/>
      <c r="CT82" s="56"/>
      <c r="CV82" s="56"/>
      <c r="CW82" s="56"/>
      <c r="CX82" s="56"/>
      <c r="CY82" s="56"/>
      <c r="CZ82" s="56"/>
      <c r="DA82" s="56"/>
      <c r="DB82" s="56"/>
      <c r="DC82" s="56"/>
      <c r="DD82" s="56"/>
      <c r="DF82" s="56"/>
      <c r="DG82" s="56"/>
      <c r="DH82" s="56"/>
      <c r="DI82" s="56"/>
      <c r="DJ82" s="56"/>
      <c r="DK82" s="56"/>
      <c r="DL82" s="56"/>
      <c r="DM82" s="56"/>
      <c r="DN82" s="56"/>
      <c r="DP82" s="56"/>
      <c r="DQ82" s="56"/>
      <c r="DR82" s="56"/>
      <c r="DS82" s="56"/>
      <c r="DT82" s="56"/>
      <c r="DU82" s="56"/>
      <c r="DV82" s="56"/>
      <c r="DW82" s="56"/>
      <c r="DX82" s="56"/>
      <c r="DZ82" s="56"/>
      <c r="EA82" s="56"/>
      <c r="EB82" s="56"/>
      <c r="EC82" s="56"/>
      <c r="ED82" s="56"/>
      <c r="EE82" s="56"/>
      <c r="EF82" s="56"/>
      <c r="EG82" s="56"/>
      <c r="EH82" s="56"/>
      <c r="EJ82" s="56"/>
      <c r="EK82" s="56"/>
      <c r="EL82" s="56"/>
      <c r="EM82" s="56"/>
      <c r="EN82" s="56"/>
      <c r="EO82" s="56"/>
      <c r="EP82" s="56"/>
      <c r="EQ82" s="56"/>
      <c r="ER82" s="56"/>
      <c r="ET82" s="56"/>
      <c r="EU82" s="56"/>
      <c r="EV82" s="56"/>
      <c r="EW82" s="56"/>
      <c r="EX82" s="56"/>
      <c r="EY82" s="56"/>
      <c r="EZ82" s="56"/>
      <c r="FA82" s="56"/>
      <c r="FB82" s="56"/>
      <c r="FD82" s="56"/>
      <c r="FE82" s="56"/>
      <c r="FF82" s="56"/>
      <c r="FG82" s="56"/>
      <c r="FH82" s="56"/>
      <c r="FI82" s="56"/>
      <c r="FJ82" s="56"/>
      <c r="FK82" s="56"/>
      <c r="FL82" s="56"/>
      <c r="FN82" s="56"/>
      <c r="FO82" s="56"/>
      <c r="FP82" s="56"/>
      <c r="FQ82" s="56"/>
      <c r="FR82" s="56"/>
      <c r="FS82" s="56"/>
      <c r="FT82" s="56"/>
      <c r="FU82" s="56"/>
      <c r="FV82" s="56"/>
      <c r="FX82" s="56"/>
      <c r="FY82" s="56"/>
      <c r="FZ82" s="56"/>
      <c r="GA82" s="56"/>
      <c r="GB82" s="56"/>
      <c r="GC82" s="56"/>
      <c r="GD82" s="56"/>
      <c r="GE82" s="56"/>
      <c r="GF82" s="56"/>
      <c r="GH82" s="56"/>
      <c r="GI82" s="56"/>
      <c r="GJ82" s="56"/>
      <c r="GK82" s="56"/>
      <c r="GL82" s="56"/>
      <c r="GM82" s="56"/>
      <c r="GN82" s="56"/>
      <c r="GO82" s="56"/>
      <c r="GP82" s="56"/>
      <c r="GR82" s="56"/>
      <c r="GS82" s="56"/>
      <c r="GT82" s="56"/>
      <c r="GU82" s="56"/>
      <c r="GV82" s="56"/>
      <c r="GW82" s="56"/>
      <c r="GX82" s="56"/>
      <c r="GY82" s="56"/>
      <c r="GZ82" s="56"/>
      <c r="HB82" s="56"/>
      <c r="HC82" s="56"/>
      <c r="HD82" s="56"/>
      <c r="HE82" s="56"/>
      <c r="HF82" s="56"/>
      <c r="HG82" s="56"/>
      <c r="HH82" s="56"/>
      <c r="HI82" s="56"/>
      <c r="HJ82" s="56"/>
      <c r="HL82" s="56"/>
      <c r="HM82" s="56"/>
      <c r="HN82" s="56"/>
      <c r="HO82" s="56"/>
      <c r="HP82" s="56"/>
      <c r="HQ82" s="56"/>
      <c r="HR82" s="56"/>
      <c r="HS82" s="56"/>
      <c r="HT82" s="56"/>
      <c r="HV82" s="56"/>
      <c r="HW82" s="56"/>
      <c r="HX82" s="56"/>
      <c r="HY82" s="56"/>
      <c r="HZ82" s="56"/>
      <c r="IA82" s="56"/>
      <c r="IB82" s="56"/>
      <c r="IC82" s="56"/>
      <c r="ID82" s="56"/>
      <c r="IF82" s="56"/>
      <c r="IG82" s="56"/>
      <c r="IH82" s="56"/>
      <c r="II82" s="56"/>
      <c r="IJ82" s="56"/>
      <c r="IK82" s="56"/>
      <c r="IL82" s="56"/>
      <c r="IM82" s="56"/>
      <c r="IN82" s="56"/>
      <c r="IP82" s="56"/>
      <c r="IQ82" s="56"/>
      <c r="IR82" s="56"/>
      <c r="IS82" s="56"/>
      <c r="IT82" s="56"/>
      <c r="IU82" s="56"/>
    </row>
    <row r="83" spans="1:255" ht="12.75" customHeight="1" thickBot="1" x14ac:dyDescent="0.25">
      <c r="A83" s="227"/>
      <c r="B83" s="105">
        <v>673.02</v>
      </c>
      <c r="C83" s="92" t="s">
        <v>67</v>
      </c>
      <c r="D83" s="93"/>
      <c r="E83" s="94"/>
      <c r="F83" s="94"/>
      <c r="G83" s="94"/>
      <c r="H83" s="95"/>
      <c r="I83" s="96"/>
      <c r="J83" s="56"/>
      <c r="K83" s="56"/>
      <c r="L83" s="56"/>
      <c r="M83" s="56"/>
      <c r="N83" s="56"/>
      <c r="O83" s="56"/>
      <c r="P83" s="56"/>
      <c r="Q83" s="56"/>
      <c r="R83" s="56"/>
      <c r="T83" s="56"/>
      <c r="U83" s="56"/>
      <c r="V83" s="56"/>
      <c r="W83" s="56"/>
      <c r="X83" s="56"/>
      <c r="Y83" s="56"/>
      <c r="Z83" s="56"/>
      <c r="AA83" s="56"/>
      <c r="AB83" s="56"/>
      <c r="AD83" s="56"/>
      <c r="AE83" s="56"/>
      <c r="AF83" s="56"/>
      <c r="AG83" s="56"/>
      <c r="AH83" s="56"/>
      <c r="AI83" s="56"/>
      <c r="AJ83" s="56"/>
      <c r="AK83" s="56"/>
      <c r="AL83" s="56"/>
      <c r="AN83" s="56"/>
      <c r="AO83" s="56"/>
      <c r="AP83" s="56"/>
      <c r="AQ83" s="56"/>
      <c r="AR83" s="56"/>
      <c r="AS83" s="56"/>
      <c r="AT83" s="56"/>
      <c r="AU83" s="56"/>
      <c r="AV83" s="56"/>
      <c r="AX83" s="56"/>
      <c r="AY83" s="56"/>
      <c r="AZ83" s="56"/>
      <c r="BA83" s="56"/>
      <c r="BB83" s="56"/>
      <c r="BC83" s="56"/>
      <c r="BD83" s="56"/>
      <c r="BE83" s="56"/>
      <c r="BF83" s="56"/>
      <c r="BH83" s="56"/>
      <c r="BI83" s="56"/>
      <c r="BJ83" s="56"/>
      <c r="BK83" s="56"/>
      <c r="BL83" s="56"/>
      <c r="BM83" s="56"/>
      <c r="BN83" s="56"/>
      <c r="BO83" s="56"/>
      <c r="BP83" s="56"/>
      <c r="BR83" s="56"/>
      <c r="BS83" s="56"/>
      <c r="BT83" s="56"/>
      <c r="BU83" s="56"/>
      <c r="BV83" s="56"/>
      <c r="BW83" s="56"/>
      <c r="BX83" s="56"/>
      <c r="BY83" s="56"/>
      <c r="BZ83" s="56"/>
      <c r="CB83" s="56"/>
      <c r="CC83" s="56"/>
      <c r="CD83" s="56"/>
      <c r="CE83" s="56"/>
      <c r="CF83" s="56"/>
      <c r="CG83" s="56"/>
      <c r="CH83" s="56"/>
      <c r="CI83" s="56"/>
      <c r="CJ83" s="56"/>
      <c r="CL83" s="56"/>
      <c r="CM83" s="56"/>
      <c r="CN83" s="56"/>
      <c r="CO83" s="56"/>
      <c r="CP83" s="56"/>
      <c r="CQ83" s="56"/>
      <c r="CR83" s="56"/>
      <c r="CS83" s="56"/>
      <c r="CT83" s="56"/>
      <c r="CV83" s="56"/>
      <c r="CW83" s="56"/>
      <c r="CX83" s="56"/>
      <c r="CY83" s="56"/>
      <c r="CZ83" s="56"/>
      <c r="DA83" s="56"/>
      <c r="DB83" s="56"/>
      <c r="DC83" s="56"/>
      <c r="DD83" s="56"/>
      <c r="DF83" s="56"/>
      <c r="DG83" s="56"/>
      <c r="DH83" s="56"/>
      <c r="DI83" s="56"/>
      <c r="DJ83" s="56"/>
      <c r="DK83" s="56"/>
      <c r="DL83" s="56"/>
      <c r="DM83" s="56"/>
      <c r="DN83" s="56"/>
      <c r="DP83" s="56"/>
      <c r="DQ83" s="56"/>
      <c r="DR83" s="56"/>
      <c r="DS83" s="56"/>
      <c r="DT83" s="56"/>
      <c r="DU83" s="56"/>
      <c r="DV83" s="56"/>
      <c r="DW83" s="56"/>
      <c r="DX83" s="56"/>
      <c r="DZ83" s="56"/>
      <c r="EA83" s="56"/>
      <c r="EB83" s="56"/>
      <c r="EC83" s="56"/>
      <c r="ED83" s="56"/>
      <c r="EE83" s="56"/>
      <c r="EF83" s="56"/>
      <c r="EG83" s="56"/>
      <c r="EH83" s="56"/>
      <c r="EJ83" s="56"/>
      <c r="EK83" s="56"/>
      <c r="EL83" s="56"/>
      <c r="EM83" s="56"/>
      <c r="EN83" s="56"/>
      <c r="EO83" s="56"/>
      <c r="EP83" s="56"/>
      <c r="EQ83" s="56"/>
      <c r="ER83" s="56"/>
      <c r="ET83" s="56"/>
      <c r="EU83" s="56"/>
      <c r="EV83" s="56"/>
      <c r="EW83" s="56"/>
      <c r="EX83" s="56"/>
      <c r="EY83" s="56"/>
      <c r="EZ83" s="56"/>
      <c r="FA83" s="56"/>
      <c r="FB83" s="56"/>
      <c r="FD83" s="56"/>
      <c r="FE83" s="56"/>
      <c r="FF83" s="56"/>
      <c r="FG83" s="56"/>
      <c r="FH83" s="56"/>
      <c r="FI83" s="56"/>
      <c r="FJ83" s="56"/>
      <c r="FK83" s="56"/>
      <c r="FL83" s="56"/>
      <c r="FN83" s="56"/>
      <c r="FO83" s="56"/>
      <c r="FP83" s="56"/>
      <c r="FQ83" s="56"/>
      <c r="FR83" s="56"/>
      <c r="FS83" s="56"/>
      <c r="FT83" s="56"/>
      <c r="FU83" s="56"/>
      <c r="FV83" s="56"/>
      <c r="FX83" s="56"/>
      <c r="FY83" s="56"/>
      <c r="FZ83" s="56"/>
      <c r="GA83" s="56"/>
      <c r="GB83" s="56"/>
      <c r="GC83" s="56"/>
      <c r="GD83" s="56"/>
      <c r="GE83" s="56"/>
      <c r="GF83" s="56"/>
      <c r="GH83" s="56"/>
      <c r="GI83" s="56"/>
      <c r="GJ83" s="56"/>
      <c r="GK83" s="56"/>
      <c r="GL83" s="56"/>
      <c r="GM83" s="56"/>
      <c r="GN83" s="56"/>
      <c r="GO83" s="56"/>
      <c r="GP83" s="56"/>
      <c r="GR83" s="56"/>
      <c r="GS83" s="56"/>
      <c r="GT83" s="56"/>
      <c r="GU83" s="56"/>
      <c r="GV83" s="56"/>
      <c r="GW83" s="56"/>
      <c r="GX83" s="56"/>
      <c r="GY83" s="56"/>
      <c r="GZ83" s="56"/>
      <c r="HB83" s="56"/>
      <c r="HC83" s="56"/>
      <c r="HD83" s="56"/>
      <c r="HE83" s="56"/>
      <c r="HF83" s="56"/>
      <c r="HG83" s="56"/>
      <c r="HH83" s="56"/>
      <c r="HI83" s="56"/>
      <c r="HJ83" s="56"/>
      <c r="HL83" s="56"/>
      <c r="HM83" s="56"/>
      <c r="HN83" s="56"/>
      <c r="HO83" s="56"/>
      <c r="HP83" s="56"/>
      <c r="HQ83" s="56"/>
      <c r="HR83" s="56"/>
      <c r="HS83" s="56"/>
      <c r="HT83" s="56"/>
      <c r="HV83" s="56"/>
      <c r="HW83" s="56"/>
      <c r="HX83" s="56"/>
      <c r="HY83" s="56"/>
      <c r="HZ83" s="56"/>
      <c r="IA83" s="56"/>
      <c r="IB83" s="56"/>
      <c r="IC83" s="56"/>
      <c r="ID83" s="56"/>
      <c r="IF83" s="56"/>
      <c r="IG83" s="56"/>
      <c r="IH83" s="56"/>
      <c r="II83" s="56"/>
      <c r="IJ83" s="56"/>
      <c r="IK83" s="56"/>
      <c r="IL83" s="56"/>
      <c r="IM83" s="56"/>
      <c r="IN83" s="56"/>
      <c r="IP83" s="56"/>
      <c r="IQ83" s="56"/>
      <c r="IR83" s="56"/>
      <c r="IS83" s="56"/>
      <c r="IT83" s="56"/>
      <c r="IU83" s="56"/>
    </row>
    <row r="84" spans="1:255" ht="12.75" customHeight="1" thickBot="1" x14ac:dyDescent="0.25">
      <c r="A84" s="227"/>
      <c r="B84" s="106">
        <v>561.09</v>
      </c>
      <c r="C84" s="85" t="s">
        <v>70</v>
      </c>
      <c r="D84" s="86"/>
      <c r="E84" s="47"/>
      <c r="F84" s="47"/>
      <c r="G84" s="47"/>
      <c r="H84" s="48"/>
      <c r="I84" s="49"/>
      <c r="J84" s="56"/>
      <c r="K84" s="56"/>
      <c r="L84" s="56"/>
      <c r="M84" s="56"/>
      <c r="N84" s="56"/>
      <c r="O84" s="56"/>
      <c r="P84" s="56"/>
      <c r="Q84" s="56"/>
      <c r="R84" s="56"/>
      <c r="T84" s="56"/>
      <c r="U84" s="56"/>
      <c r="V84" s="56"/>
      <c r="W84" s="56"/>
      <c r="X84" s="56"/>
      <c r="Y84" s="56"/>
      <c r="Z84" s="56"/>
      <c r="AA84" s="56"/>
      <c r="AB84" s="56"/>
      <c r="AD84" s="56"/>
      <c r="AE84" s="56"/>
      <c r="AF84" s="56"/>
      <c r="AG84" s="56"/>
      <c r="AH84" s="56"/>
      <c r="AI84" s="56"/>
      <c r="AJ84" s="56"/>
      <c r="AK84" s="56"/>
      <c r="AL84" s="56"/>
      <c r="AN84" s="56"/>
      <c r="AO84" s="56"/>
      <c r="AP84" s="56"/>
      <c r="AQ84" s="56"/>
      <c r="AR84" s="56"/>
      <c r="AS84" s="56"/>
      <c r="AT84" s="56"/>
      <c r="AU84" s="56"/>
      <c r="AV84" s="56"/>
      <c r="AX84" s="56"/>
      <c r="AY84" s="56"/>
      <c r="AZ84" s="56"/>
      <c r="BA84" s="56"/>
      <c r="BB84" s="56"/>
      <c r="BC84" s="56"/>
      <c r="BD84" s="56"/>
      <c r="BE84" s="56"/>
      <c r="BF84" s="56"/>
      <c r="BH84" s="56"/>
      <c r="BI84" s="56"/>
      <c r="BJ84" s="56"/>
      <c r="BK84" s="56"/>
      <c r="BL84" s="56"/>
      <c r="BM84" s="56"/>
      <c r="BN84" s="56"/>
      <c r="BO84" s="56"/>
      <c r="BP84" s="56"/>
      <c r="BR84" s="56"/>
      <c r="BS84" s="56"/>
      <c r="BT84" s="56"/>
      <c r="BU84" s="56"/>
      <c r="BV84" s="56"/>
      <c r="BW84" s="56"/>
      <c r="BX84" s="56"/>
      <c r="BY84" s="56"/>
      <c r="BZ84" s="56"/>
      <c r="CB84" s="56"/>
      <c r="CC84" s="56"/>
      <c r="CD84" s="56"/>
      <c r="CE84" s="56"/>
      <c r="CF84" s="56"/>
      <c r="CG84" s="56"/>
      <c r="CH84" s="56"/>
      <c r="CI84" s="56"/>
      <c r="CJ84" s="56"/>
      <c r="CL84" s="56"/>
      <c r="CM84" s="56"/>
      <c r="CN84" s="56"/>
      <c r="CO84" s="56"/>
      <c r="CP84" s="56"/>
      <c r="CQ84" s="56"/>
      <c r="CR84" s="56"/>
      <c r="CS84" s="56"/>
      <c r="CT84" s="56"/>
      <c r="CV84" s="56"/>
      <c r="CW84" s="56"/>
      <c r="CX84" s="56"/>
      <c r="CY84" s="56"/>
      <c r="CZ84" s="56"/>
      <c r="DA84" s="56"/>
      <c r="DB84" s="56"/>
      <c r="DC84" s="56"/>
      <c r="DD84" s="56"/>
      <c r="DF84" s="56"/>
      <c r="DG84" s="56"/>
      <c r="DH84" s="56"/>
      <c r="DI84" s="56"/>
      <c r="DJ84" s="56"/>
      <c r="DK84" s="56"/>
      <c r="DL84" s="56"/>
      <c r="DM84" s="56"/>
      <c r="DN84" s="56"/>
      <c r="DP84" s="56"/>
      <c r="DQ84" s="56"/>
      <c r="DR84" s="56"/>
      <c r="DS84" s="56"/>
      <c r="DT84" s="56"/>
      <c r="DU84" s="56"/>
      <c r="DV84" s="56"/>
      <c r="DW84" s="56"/>
      <c r="DX84" s="56"/>
      <c r="DZ84" s="56"/>
      <c r="EA84" s="56"/>
      <c r="EB84" s="56"/>
      <c r="EC84" s="56"/>
      <c r="ED84" s="56"/>
      <c r="EE84" s="56"/>
      <c r="EF84" s="56"/>
      <c r="EG84" s="56"/>
      <c r="EH84" s="56"/>
      <c r="EJ84" s="56"/>
      <c r="EK84" s="56"/>
      <c r="EL84" s="56"/>
      <c r="EM84" s="56"/>
      <c r="EN84" s="56"/>
      <c r="EO84" s="56"/>
      <c r="EP84" s="56"/>
      <c r="EQ84" s="56"/>
      <c r="ER84" s="56"/>
      <c r="ET84" s="56"/>
      <c r="EU84" s="56"/>
      <c r="EV84" s="56"/>
      <c r="EW84" s="56"/>
      <c r="EX84" s="56"/>
      <c r="EY84" s="56"/>
      <c r="EZ84" s="56"/>
      <c r="FA84" s="56"/>
      <c r="FB84" s="56"/>
      <c r="FD84" s="56"/>
      <c r="FE84" s="56"/>
      <c r="FF84" s="56"/>
      <c r="FG84" s="56"/>
      <c r="FH84" s="56"/>
      <c r="FI84" s="56"/>
      <c r="FJ84" s="56"/>
      <c r="FK84" s="56"/>
      <c r="FL84" s="56"/>
      <c r="FN84" s="56"/>
      <c r="FO84" s="56"/>
      <c r="FP84" s="56"/>
      <c r="FQ84" s="56"/>
      <c r="FR84" s="56"/>
      <c r="FS84" s="56"/>
      <c r="FT84" s="56"/>
      <c r="FU84" s="56"/>
      <c r="FV84" s="56"/>
      <c r="FX84" s="56"/>
      <c r="FY84" s="56"/>
      <c r="FZ84" s="56"/>
      <c r="GA84" s="56"/>
      <c r="GB84" s="56"/>
      <c r="GC84" s="56"/>
      <c r="GD84" s="56"/>
      <c r="GE84" s="56"/>
      <c r="GF84" s="56"/>
      <c r="GH84" s="56"/>
      <c r="GI84" s="56"/>
      <c r="GJ84" s="56"/>
      <c r="GK84" s="56"/>
      <c r="GL84" s="56"/>
      <c r="GM84" s="56"/>
      <c r="GN84" s="56"/>
      <c r="GO84" s="56"/>
      <c r="GP84" s="56"/>
      <c r="GR84" s="56"/>
      <c r="GS84" s="56"/>
      <c r="GT84" s="56"/>
      <c r="GU84" s="56"/>
      <c r="GV84" s="56"/>
      <c r="GW84" s="56"/>
      <c r="GX84" s="56"/>
      <c r="GY84" s="56"/>
      <c r="GZ84" s="56"/>
      <c r="HB84" s="56"/>
      <c r="HC84" s="56"/>
      <c r="HD84" s="56"/>
      <c r="HE84" s="56"/>
      <c r="HF84" s="56"/>
      <c r="HG84" s="56"/>
      <c r="HH84" s="56"/>
      <c r="HI84" s="56"/>
      <c r="HJ84" s="56"/>
      <c r="HL84" s="56"/>
      <c r="HM84" s="56"/>
      <c r="HN84" s="56"/>
      <c r="HO84" s="56"/>
      <c r="HP84" s="56"/>
      <c r="HQ84" s="56"/>
      <c r="HR84" s="56"/>
      <c r="HS84" s="56"/>
      <c r="HT84" s="56"/>
      <c r="HV84" s="56"/>
      <c r="HW84" s="56"/>
      <c r="HX84" s="56"/>
      <c r="HY84" s="56"/>
      <c r="HZ84" s="56"/>
      <c r="IA84" s="56"/>
      <c r="IB84" s="56"/>
      <c r="IC84" s="56"/>
      <c r="ID84" s="56"/>
      <c r="IF84" s="56"/>
      <c r="IG84" s="56"/>
      <c r="IH84" s="56"/>
      <c r="II84" s="56"/>
      <c r="IJ84" s="56"/>
      <c r="IK84" s="56"/>
      <c r="IL84" s="56"/>
      <c r="IM84" s="56"/>
      <c r="IN84" s="56"/>
      <c r="IP84" s="56"/>
      <c r="IQ84" s="56"/>
      <c r="IR84" s="56"/>
      <c r="IS84" s="56"/>
      <c r="IT84" s="56"/>
      <c r="IU84" s="56"/>
    </row>
    <row r="85" spans="1:255" ht="12.75" customHeight="1" thickBot="1" x14ac:dyDescent="0.25">
      <c r="A85" s="227"/>
      <c r="B85" s="106">
        <v>596.87</v>
      </c>
      <c r="C85" s="85" t="s">
        <v>72</v>
      </c>
      <c r="D85" s="86"/>
      <c r="E85" s="47"/>
      <c r="F85" s="47"/>
      <c r="G85" s="47"/>
      <c r="H85" s="48"/>
      <c r="I85" s="49"/>
      <c r="J85" s="56"/>
      <c r="K85" s="56"/>
      <c r="L85" s="56"/>
      <c r="M85" s="56"/>
      <c r="N85" s="56"/>
      <c r="O85" s="56"/>
      <c r="P85" s="56"/>
      <c r="Q85" s="56"/>
      <c r="R85" s="56"/>
      <c r="T85" s="56"/>
      <c r="U85" s="56"/>
      <c r="V85" s="56"/>
      <c r="W85" s="56"/>
      <c r="X85" s="56"/>
      <c r="Y85" s="56"/>
      <c r="Z85" s="56"/>
      <c r="AA85" s="56"/>
      <c r="AB85" s="56"/>
      <c r="AD85" s="56"/>
      <c r="AE85" s="56"/>
      <c r="AF85" s="56"/>
      <c r="AG85" s="56"/>
      <c r="AH85" s="56"/>
      <c r="AI85" s="56"/>
      <c r="AJ85" s="56"/>
      <c r="AK85" s="56"/>
      <c r="AL85" s="56"/>
      <c r="AN85" s="56"/>
      <c r="AO85" s="56"/>
      <c r="AP85" s="56"/>
      <c r="AQ85" s="56"/>
      <c r="AR85" s="56"/>
      <c r="AS85" s="56"/>
      <c r="AT85" s="56"/>
      <c r="AU85" s="56"/>
      <c r="AV85" s="56"/>
      <c r="AX85" s="56"/>
      <c r="AY85" s="56"/>
      <c r="AZ85" s="56"/>
      <c r="BA85" s="56"/>
      <c r="BB85" s="56"/>
      <c r="BC85" s="56"/>
      <c r="BD85" s="56"/>
      <c r="BE85" s="56"/>
      <c r="BF85" s="56"/>
      <c r="BH85" s="56"/>
      <c r="BI85" s="56"/>
      <c r="BJ85" s="56"/>
      <c r="BK85" s="56"/>
      <c r="BL85" s="56"/>
      <c r="BM85" s="56"/>
      <c r="BN85" s="56"/>
      <c r="BO85" s="56"/>
      <c r="BP85" s="56"/>
      <c r="BR85" s="56"/>
      <c r="BS85" s="56"/>
      <c r="BT85" s="56"/>
      <c r="BU85" s="56"/>
      <c r="BV85" s="56"/>
      <c r="BW85" s="56"/>
      <c r="BX85" s="56"/>
      <c r="BY85" s="56"/>
      <c r="BZ85" s="56"/>
      <c r="CB85" s="56"/>
      <c r="CC85" s="56"/>
      <c r="CD85" s="56"/>
      <c r="CE85" s="56"/>
      <c r="CF85" s="56"/>
      <c r="CG85" s="56"/>
      <c r="CH85" s="56"/>
      <c r="CI85" s="56"/>
      <c r="CJ85" s="56"/>
      <c r="CL85" s="56"/>
      <c r="CM85" s="56"/>
      <c r="CN85" s="56"/>
      <c r="CO85" s="56"/>
      <c r="CP85" s="56"/>
      <c r="CQ85" s="56"/>
      <c r="CR85" s="56"/>
      <c r="CS85" s="56"/>
      <c r="CT85" s="56"/>
      <c r="CV85" s="56"/>
      <c r="CW85" s="56"/>
      <c r="CX85" s="56"/>
      <c r="CY85" s="56"/>
      <c r="CZ85" s="56"/>
      <c r="DA85" s="56"/>
      <c r="DB85" s="56"/>
      <c r="DC85" s="56"/>
      <c r="DD85" s="56"/>
      <c r="DF85" s="56"/>
      <c r="DG85" s="56"/>
      <c r="DH85" s="56"/>
      <c r="DI85" s="56"/>
      <c r="DJ85" s="56"/>
      <c r="DK85" s="56"/>
      <c r="DL85" s="56"/>
      <c r="DM85" s="56"/>
      <c r="DN85" s="56"/>
      <c r="DP85" s="56"/>
      <c r="DQ85" s="56"/>
      <c r="DR85" s="56"/>
      <c r="DS85" s="56"/>
      <c r="DT85" s="56"/>
      <c r="DU85" s="56"/>
      <c r="DV85" s="56"/>
      <c r="DW85" s="56"/>
      <c r="DX85" s="56"/>
      <c r="DZ85" s="56"/>
      <c r="EA85" s="56"/>
      <c r="EB85" s="56"/>
      <c r="EC85" s="56"/>
      <c r="ED85" s="56"/>
      <c r="EE85" s="56"/>
      <c r="EF85" s="56"/>
      <c r="EG85" s="56"/>
      <c r="EH85" s="56"/>
      <c r="EJ85" s="56"/>
      <c r="EK85" s="56"/>
      <c r="EL85" s="56"/>
      <c r="EM85" s="56"/>
      <c r="EN85" s="56"/>
      <c r="EO85" s="56"/>
      <c r="EP85" s="56"/>
      <c r="EQ85" s="56"/>
      <c r="ER85" s="56"/>
      <c r="ET85" s="56"/>
      <c r="EU85" s="56"/>
      <c r="EV85" s="56"/>
      <c r="EW85" s="56"/>
      <c r="EX85" s="56"/>
      <c r="EY85" s="56"/>
      <c r="EZ85" s="56"/>
      <c r="FA85" s="56"/>
      <c r="FB85" s="56"/>
      <c r="FD85" s="56"/>
      <c r="FE85" s="56"/>
      <c r="FF85" s="56"/>
      <c r="FG85" s="56"/>
      <c r="FH85" s="56"/>
      <c r="FI85" s="56"/>
      <c r="FJ85" s="56"/>
      <c r="FK85" s="56"/>
      <c r="FL85" s="56"/>
      <c r="FN85" s="56"/>
      <c r="FO85" s="56"/>
      <c r="FP85" s="56"/>
      <c r="FQ85" s="56"/>
      <c r="FR85" s="56"/>
      <c r="FS85" s="56"/>
      <c r="FT85" s="56"/>
      <c r="FU85" s="56"/>
      <c r="FV85" s="56"/>
      <c r="FX85" s="56"/>
      <c r="FY85" s="56"/>
      <c r="FZ85" s="56"/>
      <c r="GA85" s="56"/>
      <c r="GB85" s="56"/>
      <c r="GC85" s="56"/>
      <c r="GD85" s="56"/>
      <c r="GE85" s="56"/>
      <c r="GF85" s="56"/>
      <c r="GH85" s="56"/>
      <c r="GI85" s="56"/>
      <c r="GJ85" s="56"/>
      <c r="GK85" s="56"/>
      <c r="GL85" s="56"/>
      <c r="GM85" s="56"/>
      <c r="GN85" s="56"/>
      <c r="GO85" s="56"/>
      <c r="GP85" s="56"/>
      <c r="GR85" s="56"/>
      <c r="GS85" s="56"/>
      <c r="GT85" s="56"/>
      <c r="GU85" s="56"/>
      <c r="GV85" s="56"/>
      <c r="GW85" s="56"/>
      <c r="GX85" s="56"/>
      <c r="GY85" s="56"/>
      <c r="GZ85" s="56"/>
      <c r="HB85" s="56"/>
      <c r="HC85" s="56"/>
      <c r="HD85" s="56"/>
      <c r="HE85" s="56"/>
      <c r="HF85" s="56"/>
      <c r="HG85" s="56"/>
      <c r="HH85" s="56"/>
      <c r="HI85" s="56"/>
      <c r="HJ85" s="56"/>
      <c r="HL85" s="56"/>
      <c r="HM85" s="56"/>
      <c r="HN85" s="56"/>
      <c r="HO85" s="56"/>
      <c r="HP85" s="56"/>
      <c r="HQ85" s="56"/>
      <c r="HR85" s="56"/>
      <c r="HS85" s="56"/>
      <c r="HT85" s="56"/>
      <c r="HV85" s="56"/>
      <c r="HW85" s="56"/>
      <c r="HX85" s="56"/>
      <c r="HY85" s="56"/>
      <c r="HZ85" s="56"/>
      <c r="IA85" s="56"/>
      <c r="IB85" s="56"/>
      <c r="IC85" s="56"/>
      <c r="ID85" s="56"/>
      <c r="IF85" s="56"/>
      <c r="IG85" s="56"/>
      <c r="IH85" s="56"/>
      <c r="II85" s="56"/>
      <c r="IJ85" s="56"/>
      <c r="IK85" s="56"/>
      <c r="IL85" s="56"/>
      <c r="IM85" s="56"/>
      <c r="IN85" s="56"/>
      <c r="IP85" s="56"/>
      <c r="IQ85" s="56"/>
      <c r="IR85" s="56"/>
      <c r="IS85" s="56"/>
      <c r="IT85" s="56"/>
      <c r="IU85" s="56"/>
    </row>
    <row r="86" spans="1:255" ht="12.75" customHeight="1" thickBot="1" x14ac:dyDescent="0.25">
      <c r="A86" s="227"/>
      <c r="B86" s="106">
        <v>663.33</v>
      </c>
      <c r="C86" s="85" t="s">
        <v>73</v>
      </c>
      <c r="D86" s="86"/>
      <c r="E86" s="47"/>
      <c r="F86" s="47"/>
      <c r="G86" s="47"/>
      <c r="H86" s="48"/>
      <c r="I86" s="49"/>
      <c r="J86" s="56"/>
      <c r="K86" s="56"/>
      <c r="L86" s="56"/>
      <c r="M86" s="56"/>
      <c r="N86" s="56"/>
      <c r="O86" s="56"/>
      <c r="P86" s="56"/>
      <c r="Q86" s="56"/>
      <c r="R86" s="56"/>
      <c r="T86" s="56"/>
      <c r="U86" s="56"/>
      <c r="V86" s="56"/>
      <c r="W86" s="56"/>
      <c r="X86" s="56"/>
      <c r="Y86" s="56"/>
      <c r="Z86" s="56"/>
      <c r="AA86" s="56"/>
      <c r="AB86" s="56"/>
      <c r="AD86" s="56"/>
      <c r="AE86" s="56"/>
      <c r="AF86" s="56"/>
      <c r="AG86" s="56"/>
      <c r="AH86" s="56"/>
      <c r="AI86" s="56"/>
      <c r="AJ86" s="56"/>
      <c r="AK86" s="56"/>
      <c r="AL86" s="56"/>
      <c r="AN86" s="56"/>
      <c r="AO86" s="56"/>
      <c r="AP86" s="56"/>
      <c r="AQ86" s="56"/>
      <c r="AR86" s="56"/>
      <c r="AS86" s="56"/>
      <c r="AT86" s="56"/>
      <c r="AU86" s="56"/>
      <c r="AV86" s="56"/>
      <c r="AX86" s="56"/>
      <c r="AY86" s="56"/>
      <c r="AZ86" s="56"/>
      <c r="BA86" s="56"/>
      <c r="BB86" s="56"/>
      <c r="BC86" s="56"/>
      <c r="BD86" s="56"/>
      <c r="BE86" s="56"/>
      <c r="BF86" s="56"/>
      <c r="BH86" s="56"/>
      <c r="BI86" s="56"/>
      <c r="BJ86" s="56"/>
      <c r="BK86" s="56"/>
      <c r="BL86" s="56"/>
      <c r="BM86" s="56"/>
      <c r="BN86" s="56"/>
      <c r="BO86" s="56"/>
      <c r="BP86" s="56"/>
      <c r="BR86" s="56"/>
      <c r="BS86" s="56"/>
      <c r="BT86" s="56"/>
      <c r="BU86" s="56"/>
      <c r="BV86" s="56"/>
      <c r="BW86" s="56"/>
      <c r="BX86" s="56"/>
      <c r="BY86" s="56"/>
      <c r="BZ86" s="56"/>
      <c r="CB86" s="56"/>
      <c r="CC86" s="56"/>
      <c r="CD86" s="56"/>
      <c r="CE86" s="56"/>
      <c r="CF86" s="56"/>
      <c r="CG86" s="56"/>
      <c r="CH86" s="56"/>
      <c r="CI86" s="56"/>
      <c r="CJ86" s="56"/>
      <c r="CL86" s="56"/>
      <c r="CM86" s="56"/>
      <c r="CN86" s="56"/>
      <c r="CO86" s="56"/>
      <c r="CP86" s="56"/>
      <c r="CQ86" s="56"/>
      <c r="CR86" s="56"/>
      <c r="CS86" s="56"/>
      <c r="CT86" s="56"/>
      <c r="CV86" s="56"/>
      <c r="CW86" s="56"/>
      <c r="CX86" s="56"/>
      <c r="CY86" s="56"/>
      <c r="CZ86" s="56"/>
      <c r="DA86" s="56"/>
      <c r="DB86" s="56"/>
      <c r="DC86" s="56"/>
      <c r="DD86" s="56"/>
      <c r="DF86" s="56"/>
      <c r="DG86" s="56"/>
      <c r="DH86" s="56"/>
      <c r="DI86" s="56"/>
      <c r="DJ86" s="56"/>
      <c r="DK86" s="56"/>
      <c r="DL86" s="56"/>
      <c r="DM86" s="56"/>
      <c r="DN86" s="56"/>
      <c r="DP86" s="56"/>
      <c r="DQ86" s="56"/>
      <c r="DR86" s="56"/>
      <c r="DS86" s="56"/>
      <c r="DT86" s="56"/>
      <c r="DU86" s="56"/>
      <c r="DV86" s="56"/>
      <c r="DW86" s="56"/>
      <c r="DX86" s="56"/>
      <c r="DZ86" s="56"/>
      <c r="EA86" s="56"/>
      <c r="EB86" s="56"/>
      <c r="EC86" s="56"/>
      <c r="ED86" s="56"/>
      <c r="EE86" s="56"/>
      <c r="EF86" s="56"/>
      <c r="EG86" s="56"/>
      <c r="EH86" s="56"/>
      <c r="EJ86" s="56"/>
      <c r="EK86" s="56"/>
      <c r="EL86" s="56"/>
      <c r="EM86" s="56"/>
      <c r="EN86" s="56"/>
      <c r="EO86" s="56"/>
      <c r="EP86" s="56"/>
      <c r="EQ86" s="56"/>
      <c r="ER86" s="56"/>
      <c r="ET86" s="56"/>
      <c r="EU86" s="56"/>
      <c r="EV86" s="56"/>
      <c r="EW86" s="56"/>
      <c r="EX86" s="56"/>
      <c r="EY86" s="56"/>
      <c r="EZ86" s="56"/>
      <c r="FA86" s="56"/>
      <c r="FB86" s="56"/>
      <c r="FD86" s="56"/>
      <c r="FE86" s="56"/>
      <c r="FF86" s="56"/>
      <c r="FG86" s="56"/>
      <c r="FH86" s="56"/>
      <c r="FI86" s="56"/>
      <c r="FJ86" s="56"/>
      <c r="FK86" s="56"/>
      <c r="FL86" s="56"/>
      <c r="FN86" s="56"/>
      <c r="FO86" s="56"/>
      <c r="FP86" s="56"/>
      <c r="FQ86" s="56"/>
      <c r="FR86" s="56"/>
      <c r="FS86" s="56"/>
      <c r="FT86" s="56"/>
      <c r="FU86" s="56"/>
      <c r="FV86" s="56"/>
      <c r="FX86" s="56"/>
      <c r="FY86" s="56"/>
      <c r="FZ86" s="56"/>
      <c r="GA86" s="56"/>
      <c r="GB86" s="56"/>
      <c r="GC86" s="56"/>
      <c r="GD86" s="56"/>
      <c r="GE86" s="56"/>
      <c r="GF86" s="56"/>
      <c r="GH86" s="56"/>
      <c r="GI86" s="56"/>
      <c r="GJ86" s="56"/>
      <c r="GK86" s="56"/>
      <c r="GL86" s="56"/>
      <c r="GM86" s="56"/>
      <c r="GN86" s="56"/>
      <c r="GO86" s="56"/>
      <c r="GP86" s="56"/>
      <c r="GR86" s="56"/>
      <c r="GS86" s="56"/>
      <c r="GT86" s="56"/>
      <c r="GU86" s="56"/>
      <c r="GV86" s="56"/>
      <c r="GW86" s="56"/>
      <c r="GX86" s="56"/>
      <c r="GY86" s="56"/>
      <c r="GZ86" s="56"/>
      <c r="HB86" s="56"/>
      <c r="HC86" s="56"/>
      <c r="HD86" s="56"/>
      <c r="HE86" s="56"/>
      <c r="HF86" s="56"/>
      <c r="HG86" s="56"/>
      <c r="HH86" s="56"/>
      <c r="HI86" s="56"/>
      <c r="HJ86" s="56"/>
      <c r="HL86" s="56"/>
      <c r="HM86" s="56"/>
      <c r="HN86" s="56"/>
      <c r="HO86" s="56"/>
      <c r="HP86" s="56"/>
      <c r="HQ86" s="56"/>
      <c r="HR86" s="56"/>
      <c r="HS86" s="56"/>
      <c r="HT86" s="56"/>
      <c r="HV86" s="56"/>
      <c r="HW86" s="56"/>
      <c r="HX86" s="56"/>
      <c r="HY86" s="56"/>
      <c r="HZ86" s="56"/>
      <c r="IA86" s="56"/>
      <c r="IB86" s="56"/>
      <c r="IC86" s="56"/>
      <c r="ID86" s="56"/>
      <c r="IF86" s="56"/>
      <c r="IG86" s="56"/>
      <c r="IH86" s="56"/>
      <c r="II86" s="56"/>
      <c r="IJ86" s="56"/>
      <c r="IK86" s="56"/>
      <c r="IL86" s="56"/>
      <c r="IM86" s="56"/>
      <c r="IN86" s="56"/>
      <c r="IP86" s="56"/>
      <c r="IQ86" s="56"/>
      <c r="IR86" s="56"/>
      <c r="IS86" s="56"/>
      <c r="IT86" s="56"/>
      <c r="IU86" s="56"/>
    </row>
    <row r="87" spans="1:255" ht="12.75" customHeight="1" thickBot="1" x14ac:dyDescent="0.25">
      <c r="A87" s="227"/>
      <c r="B87" s="106">
        <v>601.30999999999995</v>
      </c>
      <c r="C87" s="85" t="s">
        <v>74</v>
      </c>
      <c r="D87" s="86"/>
      <c r="E87" s="47"/>
      <c r="F87" s="47"/>
      <c r="G87" s="47"/>
      <c r="H87" s="48"/>
      <c r="I87" s="49"/>
      <c r="J87" s="56"/>
      <c r="K87" s="56"/>
      <c r="L87" s="56"/>
      <c r="M87" s="56"/>
      <c r="N87" s="56"/>
      <c r="O87" s="56"/>
      <c r="P87" s="56"/>
      <c r="Q87" s="56"/>
      <c r="R87" s="56"/>
      <c r="T87" s="56"/>
      <c r="U87" s="56"/>
      <c r="V87" s="56"/>
      <c r="W87" s="56"/>
      <c r="X87" s="56"/>
      <c r="Y87" s="56"/>
      <c r="Z87" s="56"/>
      <c r="AA87" s="56"/>
      <c r="AB87" s="56"/>
      <c r="AD87" s="56"/>
      <c r="AE87" s="56"/>
      <c r="AF87" s="56"/>
      <c r="AG87" s="56"/>
      <c r="AH87" s="56"/>
      <c r="AI87" s="56"/>
      <c r="AJ87" s="56"/>
      <c r="AK87" s="56"/>
      <c r="AL87" s="56"/>
      <c r="AN87" s="56"/>
      <c r="AO87" s="56"/>
      <c r="AP87" s="56"/>
      <c r="AQ87" s="56"/>
      <c r="AR87" s="56"/>
      <c r="AS87" s="56"/>
      <c r="AT87" s="56"/>
      <c r="AU87" s="56"/>
      <c r="AV87" s="56"/>
      <c r="AX87" s="56"/>
      <c r="AY87" s="56"/>
      <c r="AZ87" s="56"/>
      <c r="BA87" s="56"/>
      <c r="BB87" s="56"/>
      <c r="BC87" s="56"/>
      <c r="BD87" s="56"/>
      <c r="BE87" s="56"/>
      <c r="BF87" s="56"/>
      <c r="BH87" s="56"/>
      <c r="BI87" s="56"/>
      <c r="BJ87" s="56"/>
      <c r="BK87" s="56"/>
      <c r="BL87" s="56"/>
      <c r="BM87" s="56"/>
      <c r="BN87" s="56"/>
      <c r="BO87" s="56"/>
      <c r="BP87" s="56"/>
      <c r="BR87" s="56"/>
      <c r="BS87" s="56"/>
      <c r="BT87" s="56"/>
      <c r="BU87" s="56"/>
      <c r="BV87" s="56"/>
      <c r="BW87" s="56"/>
      <c r="BX87" s="56"/>
      <c r="BY87" s="56"/>
      <c r="BZ87" s="56"/>
      <c r="CB87" s="56"/>
      <c r="CC87" s="56"/>
      <c r="CD87" s="56"/>
      <c r="CE87" s="56"/>
      <c r="CF87" s="56"/>
      <c r="CG87" s="56"/>
      <c r="CH87" s="56"/>
      <c r="CI87" s="56"/>
      <c r="CJ87" s="56"/>
      <c r="CL87" s="56"/>
      <c r="CM87" s="56"/>
      <c r="CN87" s="56"/>
      <c r="CO87" s="56"/>
      <c r="CP87" s="56"/>
      <c r="CQ87" s="56"/>
      <c r="CR87" s="56"/>
      <c r="CS87" s="56"/>
      <c r="CT87" s="56"/>
      <c r="CV87" s="56"/>
      <c r="CW87" s="56"/>
      <c r="CX87" s="56"/>
      <c r="CY87" s="56"/>
      <c r="CZ87" s="56"/>
      <c r="DA87" s="56"/>
      <c r="DB87" s="56"/>
      <c r="DC87" s="56"/>
      <c r="DD87" s="56"/>
      <c r="DF87" s="56"/>
      <c r="DG87" s="56"/>
      <c r="DH87" s="56"/>
      <c r="DI87" s="56"/>
      <c r="DJ87" s="56"/>
      <c r="DK87" s="56"/>
      <c r="DL87" s="56"/>
      <c r="DM87" s="56"/>
      <c r="DN87" s="56"/>
      <c r="DP87" s="56"/>
      <c r="DQ87" s="56"/>
      <c r="DR87" s="56"/>
      <c r="DS87" s="56"/>
      <c r="DT87" s="56"/>
      <c r="DU87" s="56"/>
      <c r="DV87" s="56"/>
      <c r="DW87" s="56"/>
      <c r="DX87" s="56"/>
      <c r="DZ87" s="56"/>
      <c r="EA87" s="56"/>
      <c r="EB87" s="56"/>
      <c r="EC87" s="56"/>
      <c r="ED87" s="56"/>
      <c r="EE87" s="56"/>
      <c r="EF87" s="56"/>
      <c r="EG87" s="56"/>
      <c r="EH87" s="56"/>
      <c r="EJ87" s="56"/>
      <c r="EK87" s="56"/>
      <c r="EL87" s="56"/>
      <c r="EM87" s="56"/>
      <c r="EN87" s="56"/>
      <c r="EO87" s="56"/>
      <c r="EP87" s="56"/>
      <c r="EQ87" s="56"/>
      <c r="ER87" s="56"/>
      <c r="ET87" s="56"/>
      <c r="EU87" s="56"/>
      <c r="EV87" s="56"/>
      <c r="EW87" s="56"/>
      <c r="EX87" s="56"/>
      <c r="EY87" s="56"/>
      <c r="EZ87" s="56"/>
      <c r="FA87" s="56"/>
      <c r="FB87" s="56"/>
      <c r="FD87" s="56"/>
      <c r="FE87" s="56"/>
      <c r="FF87" s="56"/>
      <c r="FG87" s="56"/>
      <c r="FH87" s="56"/>
      <c r="FI87" s="56"/>
      <c r="FJ87" s="56"/>
      <c r="FK87" s="56"/>
      <c r="FL87" s="56"/>
      <c r="FN87" s="56"/>
      <c r="FO87" s="56"/>
      <c r="FP87" s="56"/>
      <c r="FQ87" s="56"/>
      <c r="FR87" s="56"/>
      <c r="FS87" s="56"/>
      <c r="FT87" s="56"/>
      <c r="FU87" s="56"/>
      <c r="FV87" s="56"/>
      <c r="FX87" s="56"/>
      <c r="FY87" s="56"/>
      <c r="FZ87" s="56"/>
      <c r="GA87" s="56"/>
      <c r="GB87" s="56"/>
      <c r="GC87" s="56"/>
      <c r="GD87" s="56"/>
      <c r="GE87" s="56"/>
      <c r="GF87" s="56"/>
      <c r="GH87" s="56"/>
      <c r="GI87" s="56"/>
      <c r="GJ87" s="56"/>
      <c r="GK87" s="56"/>
      <c r="GL87" s="56"/>
      <c r="GM87" s="56"/>
      <c r="GN87" s="56"/>
      <c r="GO87" s="56"/>
      <c r="GP87" s="56"/>
      <c r="GR87" s="56"/>
      <c r="GS87" s="56"/>
      <c r="GT87" s="56"/>
      <c r="GU87" s="56"/>
      <c r="GV87" s="56"/>
      <c r="GW87" s="56"/>
      <c r="GX87" s="56"/>
      <c r="GY87" s="56"/>
      <c r="GZ87" s="56"/>
      <c r="HB87" s="56"/>
      <c r="HC87" s="56"/>
      <c r="HD87" s="56"/>
      <c r="HE87" s="56"/>
      <c r="HF87" s="56"/>
      <c r="HG87" s="56"/>
      <c r="HH87" s="56"/>
      <c r="HI87" s="56"/>
      <c r="HJ87" s="56"/>
      <c r="HL87" s="56"/>
      <c r="HM87" s="56"/>
      <c r="HN87" s="56"/>
      <c r="HO87" s="56"/>
      <c r="HP87" s="56"/>
      <c r="HQ87" s="56"/>
      <c r="HR87" s="56"/>
      <c r="HS87" s="56"/>
      <c r="HT87" s="56"/>
      <c r="HV87" s="56"/>
      <c r="HW87" s="56"/>
      <c r="HX87" s="56"/>
      <c r="HY87" s="56"/>
      <c r="HZ87" s="56"/>
      <c r="IA87" s="56"/>
      <c r="IB87" s="56"/>
      <c r="IC87" s="56"/>
      <c r="ID87" s="56"/>
      <c r="IF87" s="56"/>
      <c r="IG87" s="56"/>
      <c r="IH87" s="56"/>
      <c r="II87" s="56"/>
      <c r="IJ87" s="56"/>
      <c r="IK87" s="56"/>
      <c r="IL87" s="56"/>
      <c r="IM87" s="56"/>
      <c r="IN87" s="56"/>
      <c r="IP87" s="56"/>
      <c r="IQ87" s="56"/>
      <c r="IR87" s="56"/>
      <c r="IS87" s="56"/>
      <c r="IT87" s="56"/>
      <c r="IU87" s="56"/>
    </row>
    <row r="88" spans="1:255" ht="12.75" customHeight="1" thickBot="1" x14ac:dyDescent="0.25">
      <c r="A88" s="221"/>
      <c r="B88" s="106">
        <v>504.85</v>
      </c>
      <c r="C88" s="85" t="s">
        <v>75</v>
      </c>
      <c r="D88" s="86"/>
      <c r="E88" s="47"/>
      <c r="F88" s="47"/>
      <c r="G88" s="47"/>
      <c r="H88" s="48"/>
      <c r="I88" s="49"/>
      <c r="J88" s="56"/>
      <c r="K88" s="56"/>
      <c r="L88" s="56"/>
      <c r="M88" s="56"/>
      <c r="N88" s="56"/>
      <c r="O88" s="56"/>
      <c r="P88" s="56"/>
      <c r="Q88" s="56"/>
      <c r="R88" s="56"/>
      <c r="T88" s="56"/>
      <c r="U88" s="56"/>
      <c r="V88" s="56"/>
      <c r="W88" s="56"/>
      <c r="X88" s="56"/>
      <c r="Y88" s="56"/>
      <c r="Z88" s="56"/>
      <c r="AA88" s="56"/>
      <c r="AB88" s="56"/>
      <c r="AD88" s="56"/>
      <c r="AE88" s="56"/>
      <c r="AF88" s="56"/>
      <c r="AG88" s="56"/>
      <c r="AH88" s="56"/>
      <c r="AI88" s="56"/>
      <c r="AJ88" s="56"/>
      <c r="AK88" s="56"/>
      <c r="AL88" s="56"/>
      <c r="AN88" s="56"/>
      <c r="AO88" s="56"/>
      <c r="AP88" s="56"/>
      <c r="AQ88" s="56"/>
      <c r="AR88" s="56"/>
      <c r="AS88" s="56"/>
      <c r="AT88" s="56"/>
      <c r="AU88" s="56"/>
      <c r="AV88" s="56"/>
      <c r="AX88" s="56"/>
      <c r="AY88" s="56"/>
      <c r="AZ88" s="56"/>
      <c r="BA88" s="56"/>
      <c r="BB88" s="56"/>
      <c r="BC88" s="56"/>
      <c r="BD88" s="56"/>
      <c r="BE88" s="56"/>
      <c r="BF88" s="56"/>
      <c r="BH88" s="56"/>
      <c r="BI88" s="56"/>
      <c r="BJ88" s="56"/>
      <c r="BK88" s="56"/>
      <c r="BL88" s="56"/>
      <c r="BM88" s="56"/>
      <c r="BN88" s="56"/>
      <c r="BO88" s="56"/>
      <c r="BP88" s="56"/>
      <c r="BR88" s="56"/>
      <c r="BS88" s="56"/>
      <c r="BT88" s="56"/>
      <c r="BU88" s="56"/>
      <c r="BV88" s="56"/>
      <c r="BW88" s="56"/>
      <c r="BX88" s="56"/>
      <c r="BY88" s="56"/>
      <c r="BZ88" s="56"/>
      <c r="CB88" s="56"/>
      <c r="CC88" s="56"/>
      <c r="CD88" s="56"/>
      <c r="CE88" s="56"/>
      <c r="CF88" s="56"/>
      <c r="CG88" s="56"/>
      <c r="CH88" s="56"/>
      <c r="CI88" s="56"/>
      <c r="CJ88" s="56"/>
      <c r="CL88" s="56"/>
      <c r="CM88" s="56"/>
      <c r="CN88" s="56"/>
      <c r="CO88" s="56"/>
      <c r="CP88" s="56"/>
      <c r="CQ88" s="56"/>
      <c r="CR88" s="56"/>
      <c r="CS88" s="56"/>
      <c r="CT88" s="56"/>
      <c r="CV88" s="56"/>
      <c r="CW88" s="56"/>
      <c r="CX88" s="56"/>
      <c r="CY88" s="56"/>
      <c r="CZ88" s="56"/>
      <c r="DA88" s="56"/>
      <c r="DB88" s="56"/>
      <c r="DC88" s="56"/>
      <c r="DD88" s="56"/>
      <c r="DF88" s="56"/>
      <c r="DG88" s="56"/>
      <c r="DH88" s="56"/>
      <c r="DI88" s="56"/>
      <c r="DJ88" s="56"/>
      <c r="DK88" s="56"/>
      <c r="DL88" s="56"/>
      <c r="DM88" s="56"/>
      <c r="DN88" s="56"/>
      <c r="DP88" s="56"/>
      <c r="DQ88" s="56"/>
      <c r="DR88" s="56"/>
      <c r="DS88" s="56"/>
      <c r="DT88" s="56"/>
      <c r="DU88" s="56"/>
      <c r="DV88" s="56"/>
      <c r="DW88" s="56"/>
      <c r="DX88" s="56"/>
      <c r="DZ88" s="56"/>
      <c r="EA88" s="56"/>
      <c r="EB88" s="56"/>
      <c r="EC88" s="56"/>
      <c r="ED88" s="56"/>
      <c r="EE88" s="56"/>
      <c r="EF88" s="56"/>
      <c r="EG88" s="56"/>
      <c r="EH88" s="56"/>
      <c r="EJ88" s="56"/>
      <c r="EK88" s="56"/>
      <c r="EL88" s="56"/>
      <c r="EM88" s="56"/>
      <c r="EN88" s="56"/>
      <c r="EO88" s="56"/>
      <c r="EP88" s="56"/>
      <c r="EQ88" s="56"/>
      <c r="ER88" s="56"/>
      <c r="ET88" s="56"/>
      <c r="EU88" s="56"/>
      <c r="EV88" s="56"/>
      <c r="EW88" s="56"/>
      <c r="EX88" s="56"/>
      <c r="EY88" s="56"/>
      <c r="EZ88" s="56"/>
      <c r="FA88" s="56"/>
      <c r="FB88" s="56"/>
      <c r="FD88" s="56"/>
      <c r="FE88" s="56"/>
      <c r="FF88" s="56"/>
      <c r="FG88" s="56"/>
      <c r="FH88" s="56"/>
      <c r="FI88" s="56"/>
      <c r="FJ88" s="56"/>
      <c r="FK88" s="56"/>
      <c r="FL88" s="56"/>
      <c r="FN88" s="56"/>
      <c r="FO88" s="56"/>
      <c r="FP88" s="56"/>
      <c r="FQ88" s="56"/>
      <c r="FR88" s="56"/>
      <c r="FS88" s="56"/>
      <c r="FT88" s="56"/>
      <c r="FU88" s="56"/>
      <c r="FV88" s="56"/>
      <c r="FX88" s="56"/>
      <c r="FY88" s="56"/>
      <c r="FZ88" s="56"/>
      <c r="GA88" s="56"/>
      <c r="GB88" s="56"/>
      <c r="GC88" s="56"/>
      <c r="GD88" s="56"/>
      <c r="GE88" s="56"/>
      <c r="GF88" s="56"/>
      <c r="GH88" s="56"/>
      <c r="GI88" s="56"/>
      <c r="GJ88" s="56"/>
      <c r="GK88" s="56"/>
      <c r="GL88" s="56"/>
      <c r="GM88" s="56"/>
      <c r="GN88" s="56"/>
      <c r="GO88" s="56"/>
      <c r="GP88" s="56"/>
      <c r="GR88" s="56"/>
      <c r="GS88" s="56"/>
      <c r="GT88" s="56"/>
      <c r="GU88" s="56"/>
      <c r="GV88" s="56"/>
      <c r="GW88" s="56"/>
      <c r="GX88" s="56"/>
      <c r="GY88" s="56"/>
      <c r="GZ88" s="56"/>
      <c r="HB88" s="56"/>
      <c r="HC88" s="56"/>
      <c r="HD88" s="56"/>
      <c r="HE88" s="56"/>
      <c r="HF88" s="56"/>
      <c r="HG88" s="56"/>
      <c r="HH88" s="56"/>
      <c r="HI88" s="56"/>
      <c r="HJ88" s="56"/>
      <c r="HL88" s="56"/>
      <c r="HM88" s="56"/>
      <c r="HN88" s="56"/>
      <c r="HO88" s="56"/>
      <c r="HP88" s="56"/>
      <c r="HQ88" s="56"/>
      <c r="HR88" s="56"/>
      <c r="HS88" s="56"/>
      <c r="HT88" s="56"/>
      <c r="HV88" s="56"/>
      <c r="HW88" s="56"/>
      <c r="HX88" s="56"/>
      <c r="HY88" s="56"/>
      <c r="HZ88" s="56"/>
      <c r="IA88" s="56"/>
      <c r="IB88" s="56"/>
      <c r="IC88" s="56"/>
      <c r="ID88" s="56"/>
      <c r="IF88" s="56"/>
      <c r="IG88" s="56"/>
      <c r="IH88" s="56"/>
      <c r="II88" s="56"/>
      <c r="IJ88" s="56"/>
      <c r="IK88" s="56"/>
      <c r="IL88" s="56"/>
      <c r="IM88" s="56"/>
      <c r="IN88" s="56"/>
      <c r="IP88" s="56"/>
      <c r="IQ88" s="56"/>
      <c r="IR88" s="56"/>
      <c r="IS88" s="56"/>
      <c r="IT88" s="56"/>
      <c r="IU88" s="56"/>
    </row>
    <row r="89" spans="1:255" ht="12.75" customHeight="1" thickBot="1" x14ac:dyDescent="0.25">
      <c r="A89" s="221"/>
      <c r="B89" s="106">
        <v>551.08000000000004</v>
      </c>
      <c r="C89" s="85" t="s">
        <v>76</v>
      </c>
      <c r="D89" s="86"/>
      <c r="E89" s="47"/>
      <c r="F89" s="47"/>
      <c r="G89" s="47"/>
      <c r="H89" s="48"/>
      <c r="I89" s="49"/>
      <c r="J89" s="56"/>
      <c r="K89" s="56"/>
      <c r="L89" s="56"/>
      <c r="M89" s="56"/>
      <c r="N89" s="56"/>
      <c r="O89" s="56"/>
      <c r="P89" s="56"/>
      <c r="Q89" s="56"/>
      <c r="R89" s="56"/>
      <c r="T89" s="56"/>
      <c r="U89" s="56"/>
      <c r="V89" s="56"/>
      <c r="W89" s="56"/>
      <c r="X89" s="56"/>
      <c r="Y89" s="56"/>
      <c r="Z89" s="56"/>
      <c r="AA89" s="56"/>
      <c r="AB89" s="56"/>
      <c r="AD89" s="56"/>
      <c r="AE89" s="56"/>
      <c r="AF89" s="56"/>
      <c r="AG89" s="56"/>
      <c r="AH89" s="56"/>
      <c r="AI89" s="56"/>
      <c r="AJ89" s="56"/>
      <c r="AK89" s="56"/>
      <c r="AL89" s="56"/>
      <c r="AN89" s="56"/>
      <c r="AO89" s="56"/>
      <c r="AP89" s="56"/>
      <c r="AQ89" s="56"/>
      <c r="AR89" s="56"/>
      <c r="AS89" s="56"/>
      <c r="AT89" s="56"/>
      <c r="AU89" s="56"/>
      <c r="AV89" s="56"/>
      <c r="AX89" s="56"/>
      <c r="AY89" s="56"/>
      <c r="AZ89" s="56"/>
      <c r="BA89" s="56"/>
      <c r="BB89" s="56"/>
      <c r="BC89" s="56"/>
      <c r="BD89" s="56"/>
      <c r="BE89" s="56"/>
      <c r="BF89" s="56"/>
      <c r="BH89" s="56"/>
      <c r="BI89" s="56"/>
      <c r="BJ89" s="56"/>
      <c r="BK89" s="56"/>
      <c r="BL89" s="56"/>
      <c r="BM89" s="56"/>
      <c r="BN89" s="56"/>
      <c r="BO89" s="56"/>
      <c r="BP89" s="56"/>
      <c r="BR89" s="56"/>
      <c r="BS89" s="56"/>
      <c r="BT89" s="56"/>
      <c r="BU89" s="56"/>
      <c r="BV89" s="56"/>
      <c r="BW89" s="56"/>
      <c r="BX89" s="56"/>
      <c r="BY89" s="56"/>
      <c r="BZ89" s="56"/>
      <c r="CB89" s="56"/>
      <c r="CC89" s="56"/>
      <c r="CD89" s="56"/>
      <c r="CE89" s="56"/>
      <c r="CF89" s="56"/>
      <c r="CG89" s="56"/>
      <c r="CH89" s="56"/>
      <c r="CI89" s="56"/>
      <c r="CJ89" s="56"/>
      <c r="CL89" s="56"/>
      <c r="CM89" s="56"/>
      <c r="CN89" s="56"/>
      <c r="CO89" s="56"/>
      <c r="CP89" s="56"/>
      <c r="CQ89" s="56"/>
      <c r="CR89" s="56"/>
      <c r="CS89" s="56"/>
      <c r="CT89" s="56"/>
      <c r="CV89" s="56"/>
      <c r="CW89" s="56"/>
      <c r="CX89" s="56"/>
      <c r="CY89" s="56"/>
      <c r="CZ89" s="56"/>
      <c r="DA89" s="56"/>
      <c r="DB89" s="56"/>
      <c r="DC89" s="56"/>
      <c r="DD89" s="56"/>
      <c r="DF89" s="56"/>
      <c r="DG89" s="56"/>
      <c r="DH89" s="56"/>
      <c r="DI89" s="56"/>
      <c r="DJ89" s="56"/>
      <c r="DK89" s="56"/>
      <c r="DL89" s="56"/>
      <c r="DM89" s="56"/>
      <c r="DN89" s="56"/>
      <c r="DP89" s="56"/>
      <c r="DQ89" s="56"/>
      <c r="DR89" s="56"/>
      <c r="DS89" s="56"/>
      <c r="DT89" s="56"/>
      <c r="DU89" s="56"/>
      <c r="DV89" s="56"/>
      <c r="DW89" s="56"/>
      <c r="DX89" s="56"/>
      <c r="DZ89" s="56"/>
      <c r="EA89" s="56"/>
      <c r="EB89" s="56"/>
      <c r="EC89" s="56"/>
      <c r="ED89" s="56"/>
      <c r="EE89" s="56"/>
      <c r="EF89" s="56"/>
      <c r="EG89" s="56"/>
      <c r="EH89" s="56"/>
      <c r="EJ89" s="56"/>
      <c r="EK89" s="56"/>
      <c r="EL89" s="56"/>
      <c r="EM89" s="56"/>
      <c r="EN89" s="56"/>
      <c r="EO89" s="56"/>
      <c r="EP89" s="56"/>
      <c r="EQ89" s="56"/>
      <c r="ER89" s="56"/>
      <c r="ET89" s="56"/>
      <c r="EU89" s="56"/>
      <c r="EV89" s="56"/>
      <c r="EW89" s="56"/>
      <c r="EX89" s="56"/>
      <c r="EY89" s="56"/>
      <c r="EZ89" s="56"/>
      <c r="FA89" s="56"/>
      <c r="FB89" s="56"/>
      <c r="FD89" s="56"/>
      <c r="FE89" s="56"/>
      <c r="FF89" s="56"/>
      <c r="FG89" s="56"/>
      <c r="FH89" s="56"/>
      <c r="FI89" s="56"/>
      <c r="FJ89" s="56"/>
      <c r="FK89" s="56"/>
      <c r="FL89" s="56"/>
      <c r="FN89" s="56"/>
      <c r="FO89" s="56"/>
      <c r="FP89" s="56"/>
      <c r="FQ89" s="56"/>
      <c r="FR89" s="56"/>
      <c r="FS89" s="56"/>
      <c r="FT89" s="56"/>
      <c r="FU89" s="56"/>
      <c r="FV89" s="56"/>
      <c r="FX89" s="56"/>
      <c r="FY89" s="56"/>
      <c r="FZ89" s="56"/>
      <c r="GA89" s="56"/>
      <c r="GB89" s="56"/>
      <c r="GC89" s="56"/>
      <c r="GD89" s="56"/>
      <c r="GE89" s="56"/>
      <c r="GF89" s="56"/>
      <c r="GH89" s="56"/>
      <c r="GI89" s="56"/>
      <c r="GJ89" s="56"/>
      <c r="GK89" s="56"/>
      <c r="GL89" s="56"/>
      <c r="GM89" s="56"/>
      <c r="GN89" s="56"/>
      <c r="GO89" s="56"/>
      <c r="GP89" s="56"/>
      <c r="GR89" s="56"/>
      <c r="GS89" s="56"/>
      <c r="GT89" s="56"/>
      <c r="GU89" s="56"/>
      <c r="GV89" s="56"/>
      <c r="GW89" s="56"/>
      <c r="GX89" s="56"/>
      <c r="GY89" s="56"/>
      <c r="GZ89" s="56"/>
      <c r="HB89" s="56"/>
      <c r="HC89" s="56"/>
      <c r="HD89" s="56"/>
      <c r="HE89" s="56"/>
      <c r="HF89" s="56"/>
      <c r="HG89" s="56"/>
      <c r="HH89" s="56"/>
      <c r="HI89" s="56"/>
      <c r="HJ89" s="56"/>
      <c r="HL89" s="56"/>
      <c r="HM89" s="56"/>
      <c r="HN89" s="56"/>
      <c r="HO89" s="56"/>
      <c r="HP89" s="56"/>
      <c r="HQ89" s="56"/>
      <c r="HR89" s="56"/>
      <c r="HS89" s="56"/>
      <c r="HT89" s="56"/>
      <c r="HV89" s="56"/>
      <c r="HW89" s="56"/>
      <c r="HX89" s="56"/>
      <c r="HY89" s="56"/>
      <c r="HZ89" s="56"/>
      <c r="IA89" s="56"/>
      <c r="IB89" s="56"/>
      <c r="IC89" s="56"/>
      <c r="ID89" s="56"/>
      <c r="IF89" s="56"/>
      <c r="IG89" s="56"/>
      <c r="IH89" s="56"/>
      <c r="II89" s="56"/>
      <c r="IJ89" s="56"/>
      <c r="IK89" s="56"/>
      <c r="IL89" s="56"/>
      <c r="IM89" s="56"/>
      <c r="IN89" s="56"/>
      <c r="IP89" s="56"/>
      <c r="IQ89" s="56"/>
      <c r="IR89" s="56"/>
      <c r="IS89" s="56"/>
      <c r="IT89" s="56"/>
      <c r="IU89" s="56"/>
    </row>
    <row r="90" spans="1:255" ht="12.75" customHeight="1" thickBot="1" x14ac:dyDescent="0.25">
      <c r="A90" s="221"/>
      <c r="B90" s="106">
        <v>768.09</v>
      </c>
      <c r="C90" s="85" t="s">
        <v>77</v>
      </c>
      <c r="D90" s="86"/>
      <c r="E90" s="47"/>
      <c r="F90" s="47"/>
      <c r="G90" s="47"/>
      <c r="H90" s="48"/>
      <c r="I90" s="49"/>
      <c r="J90" s="56"/>
      <c r="K90" s="56"/>
      <c r="L90" s="56"/>
      <c r="M90" s="56"/>
      <c r="N90" s="56"/>
      <c r="O90" s="56"/>
      <c r="P90" s="56"/>
      <c r="Q90" s="56"/>
      <c r="R90" s="56"/>
      <c r="T90" s="56"/>
      <c r="U90" s="56"/>
      <c r="V90" s="56"/>
      <c r="W90" s="56"/>
      <c r="X90" s="56"/>
      <c r="Y90" s="56"/>
      <c r="Z90" s="56"/>
      <c r="AA90" s="56"/>
      <c r="AB90" s="56"/>
      <c r="AD90" s="56"/>
      <c r="AE90" s="56"/>
      <c r="AF90" s="56"/>
      <c r="AG90" s="56"/>
      <c r="AH90" s="56"/>
      <c r="AI90" s="56"/>
      <c r="AJ90" s="56"/>
      <c r="AK90" s="56"/>
      <c r="AL90" s="56"/>
      <c r="AN90" s="56"/>
      <c r="AO90" s="56"/>
      <c r="AP90" s="56"/>
      <c r="AQ90" s="56"/>
      <c r="AR90" s="56"/>
      <c r="AS90" s="56"/>
      <c r="AT90" s="56"/>
      <c r="AU90" s="56"/>
      <c r="AV90" s="56"/>
      <c r="AX90" s="56"/>
      <c r="AY90" s="56"/>
      <c r="AZ90" s="56"/>
      <c r="BA90" s="56"/>
      <c r="BB90" s="56"/>
      <c r="BC90" s="56"/>
      <c r="BD90" s="56"/>
      <c r="BE90" s="56"/>
      <c r="BF90" s="56"/>
      <c r="BH90" s="56"/>
      <c r="BI90" s="56"/>
      <c r="BJ90" s="56"/>
      <c r="BK90" s="56"/>
      <c r="BL90" s="56"/>
      <c r="BM90" s="56"/>
      <c r="BN90" s="56"/>
      <c r="BO90" s="56"/>
      <c r="BP90" s="56"/>
      <c r="BR90" s="56"/>
      <c r="BS90" s="56"/>
      <c r="BT90" s="56"/>
      <c r="BU90" s="56"/>
      <c r="BV90" s="56"/>
      <c r="BW90" s="56"/>
      <c r="BX90" s="56"/>
      <c r="BY90" s="56"/>
      <c r="BZ90" s="56"/>
      <c r="CB90" s="56"/>
      <c r="CC90" s="56"/>
      <c r="CD90" s="56"/>
      <c r="CE90" s="56"/>
      <c r="CF90" s="56"/>
      <c r="CG90" s="56"/>
      <c r="CH90" s="56"/>
      <c r="CI90" s="56"/>
      <c r="CJ90" s="56"/>
      <c r="CL90" s="56"/>
      <c r="CM90" s="56"/>
      <c r="CN90" s="56"/>
      <c r="CO90" s="56"/>
      <c r="CP90" s="56"/>
      <c r="CQ90" s="56"/>
      <c r="CR90" s="56"/>
      <c r="CS90" s="56"/>
      <c r="CT90" s="56"/>
      <c r="CV90" s="56"/>
      <c r="CW90" s="56"/>
      <c r="CX90" s="56"/>
      <c r="CY90" s="56"/>
      <c r="CZ90" s="56"/>
      <c r="DA90" s="56"/>
      <c r="DB90" s="56"/>
      <c r="DC90" s="56"/>
      <c r="DD90" s="56"/>
      <c r="DF90" s="56"/>
      <c r="DG90" s="56"/>
      <c r="DH90" s="56"/>
      <c r="DI90" s="56"/>
      <c r="DJ90" s="56"/>
      <c r="DK90" s="56"/>
      <c r="DL90" s="56"/>
      <c r="DM90" s="56"/>
      <c r="DN90" s="56"/>
      <c r="DP90" s="56"/>
      <c r="DQ90" s="56"/>
      <c r="DR90" s="56"/>
      <c r="DS90" s="56"/>
      <c r="DT90" s="56"/>
      <c r="DU90" s="56"/>
      <c r="DV90" s="56"/>
      <c r="DW90" s="56"/>
      <c r="DX90" s="56"/>
      <c r="DZ90" s="56"/>
      <c r="EA90" s="56"/>
      <c r="EB90" s="56"/>
      <c r="EC90" s="56"/>
      <c r="ED90" s="56"/>
      <c r="EE90" s="56"/>
      <c r="EF90" s="56"/>
      <c r="EG90" s="56"/>
      <c r="EH90" s="56"/>
      <c r="EJ90" s="56"/>
      <c r="EK90" s="56"/>
      <c r="EL90" s="56"/>
      <c r="EM90" s="56"/>
      <c r="EN90" s="56"/>
      <c r="EO90" s="56"/>
      <c r="EP90" s="56"/>
      <c r="EQ90" s="56"/>
      <c r="ER90" s="56"/>
      <c r="ET90" s="56"/>
      <c r="EU90" s="56"/>
      <c r="EV90" s="56"/>
      <c r="EW90" s="56"/>
      <c r="EX90" s="56"/>
      <c r="EY90" s="56"/>
      <c r="EZ90" s="56"/>
      <c r="FA90" s="56"/>
      <c r="FB90" s="56"/>
      <c r="FD90" s="56"/>
      <c r="FE90" s="56"/>
      <c r="FF90" s="56"/>
      <c r="FG90" s="56"/>
      <c r="FH90" s="56"/>
      <c r="FI90" s="56"/>
      <c r="FJ90" s="56"/>
      <c r="FK90" s="56"/>
      <c r="FL90" s="56"/>
      <c r="FN90" s="56"/>
      <c r="FO90" s="56"/>
      <c r="FP90" s="56"/>
      <c r="FQ90" s="56"/>
      <c r="FR90" s="56"/>
      <c r="FS90" s="56"/>
      <c r="FT90" s="56"/>
      <c r="FU90" s="56"/>
      <c r="FV90" s="56"/>
      <c r="FX90" s="56"/>
      <c r="FY90" s="56"/>
      <c r="FZ90" s="56"/>
      <c r="GA90" s="56"/>
      <c r="GB90" s="56"/>
      <c r="GC90" s="56"/>
      <c r="GD90" s="56"/>
      <c r="GE90" s="56"/>
      <c r="GF90" s="56"/>
      <c r="GH90" s="56"/>
      <c r="GI90" s="56"/>
      <c r="GJ90" s="56"/>
      <c r="GK90" s="56"/>
      <c r="GL90" s="56"/>
      <c r="GM90" s="56"/>
      <c r="GN90" s="56"/>
      <c r="GO90" s="56"/>
      <c r="GP90" s="56"/>
      <c r="GR90" s="56"/>
      <c r="GS90" s="56"/>
      <c r="GT90" s="56"/>
      <c r="GU90" s="56"/>
      <c r="GV90" s="56"/>
      <c r="GW90" s="56"/>
      <c r="GX90" s="56"/>
      <c r="GY90" s="56"/>
      <c r="GZ90" s="56"/>
      <c r="HB90" s="56"/>
      <c r="HC90" s="56"/>
      <c r="HD90" s="56"/>
      <c r="HE90" s="56"/>
      <c r="HF90" s="56"/>
      <c r="HG90" s="56"/>
      <c r="HH90" s="56"/>
      <c r="HI90" s="56"/>
      <c r="HJ90" s="56"/>
      <c r="HL90" s="56"/>
      <c r="HM90" s="56"/>
      <c r="HN90" s="56"/>
      <c r="HO90" s="56"/>
      <c r="HP90" s="56"/>
      <c r="HQ90" s="56"/>
      <c r="HR90" s="56"/>
      <c r="HS90" s="56"/>
      <c r="HT90" s="56"/>
      <c r="HV90" s="56"/>
      <c r="HW90" s="56"/>
      <c r="HX90" s="56"/>
      <c r="HY90" s="56"/>
      <c r="HZ90" s="56"/>
      <c r="IA90" s="56"/>
      <c r="IB90" s="56"/>
      <c r="IC90" s="56"/>
      <c r="ID90" s="56"/>
      <c r="IF90" s="56"/>
      <c r="IG90" s="56"/>
      <c r="IH90" s="56"/>
      <c r="II90" s="56"/>
      <c r="IJ90" s="56"/>
      <c r="IK90" s="56"/>
      <c r="IL90" s="56"/>
      <c r="IM90" s="56"/>
      <c r="IN90" s="56"/>
      <c r="IP90" s="56"/>
      <c r="IQ90" s="56"/>
      <c r="IR90" s="56"/>
      <c r="IS90" s="56"/>
      <c r="IT90" s="56"/>
      <c r="IU90" s="56"/>
    </row>
    <row r="91" spans="1:255" ht="12.75" customHeight="1" thickBot="1" x14ac:dyDescent="0.25">
      <c r="A91" s="221"/>
      <c r="B91" s="106">
        <v>592.02</v>
      </c>
      <c r="C91" s="85" t="s">
        <v>78</v>
      </c>
      <c r="D91" s="86"/>
      <c r="E91" s="47"/>
      <c r="F91" s="47"/>
      <c r="G91" s="47"/>
      <c r="H91" s="48"/>
      <c r="I91" s="49"/>
      <c r="J91" s="56"/>
      <c r="K91" s="56"/>
      <c r="L91" s="56"/>
      <c r="M91" s="56"/>
      <c r="N91" s="56"/>
      <c r="O91" s="56"/>
      <c r="P91" s="56"/>
      <c r="Q91" s="56"/>
      <c r="R91" s="56"/>
      <c r="T91" s="56"/>
      <c r="U91" s="56"/>
      <c r="V91" s="56"/>
      <c r="W91" s="56"/>
      <c r="X91" s="56"/>
      <c r="Y91" s="56"/>
      <c r="Z91" s="56"/>
      <c r="AA91" s="56"/>
      <c r="AB91" s="56"/>
      <c r="AD91" s="56"/>
      <c r="AE91" s="56"/>
      <c r="AF91" s="56"/>
      <c r="AG91" s="56"/>
      <c r="AH91" s="56"/>
      <c r="AI91" s="56"/>
      <c r="AJ91" s="56"/>
      <c r="AK91" s="56"/>
      <c r="AL91" s="56"/>
      <c r="AN91" s="56"/>
      <c r="AO91" s="56"/>
      <c r="AP91" s="56"/>
      <c r="AQ91" s="56"/>
      <c r="AR91" s="56"/>
      <c r="AS91" s="56"/>
      <c r="AT91" s="56"/>
      <c r="AU91" s="56"/>
      <c r="AV91" s="56"/>
      <c r="AX91" s="56"/>
      <c r="AY91" s="56"/>
      <c r="AZ91" s="56"/>
      <c r="BA91" s="56"/>
      <c r="BB91" s="56"/>
      <c r="BC91" s="56"/>
      <c r="BD91" s="56"/>
      <c r="BE91" s="56"/>
      <c r="BF91" s="56"/>
      <c r="BH91" s="56"/>
      <c r="BI91" s="56"/>
      <c r="BJ91" s="56"/>
      <c r="BK91" s="56"/>
      <c r="BL91" s="56"/>
      <c r="BM91" s="56"/>
      <c r="BN91" s="56"/>
      <c r="BO91" s="56"/>
      <c r="BP91" s="56"/>
      <c r="BR91" s="56"/>
      <c r="BS91" s="56"/>
      <c r="BT91" s="56"/>
      <c r="BU91" s="56"/>
      <c r="BV91" s="56"/>
      <c r="BW91" s="56"/>
      <c r="BX91" s="56"/>
      <c r="BY91" s="56"/>
      <c r="BZ91" s="56"/>
      <c r="CB91" s="56"/>
      <c r="CC91" s="56"/>
      <c r="CD91" s="56"/>
      <c r="CE91" s="56"/>
      <c r="CF91" s="56"/>
      <c r="CG91" s="56"/>
      <c r="CH91" s="56"/>
      <c r="CI91" s="56"/>
      <c r="CJ91" s="56"/>
      <c r="CL91" s="56"/>
      <c r="CM91" s="56"/>
      <c r="CN91" s="56"/>
      <c r="CO91" s="56"/>
      <c r="CP91" s="56"/>
      <c r="CQ91" s="56"/>
      <c r="CR91" s="56"/>
      <c r="CS91" s="56"/>
      <c r="CT91" s="56"/>
      <c r="CV91" s="56"/>
      <c r="CW91" s="56"/>
      <c r="CX91" s="56"/>
      <c r="CY91" s="56"/>
      <c r="CZ91" s="56"/>
      <c r="DA91" s="56"/>
      <c r="DB91" s="56"/>
      <c r="DC91" s="56"/>
      <c r="DD91" s="56"/>
      <c r="DF91" s="56"/>
      <c r="DG91" s="56"/>
      <c r="DH91" s="56"/>
      <c r="DI91" s="56"/>
      <c r="DJ91" s="56"/>
      <c r="DK91" s="56"/>
      <c r="DL91" s="56"/>
      <c r="DM91" s="56"/>
      <c r="DN91" s="56"/>
      <c r="DP91" s="56"/>
      <c r="DQ91" s="56"/>
      <c r="DR91" s="56"/>
      <c r="DS91" s="56"/>
      <c r="DT91" s="56"/>
      <c r="DU91" s="56"/>
      <c r="DV91" s="56"/>
      <c r="DW91" s="56"/>
      <c r="DX91" s="56"/>
      <c r="DZ91" s="56"/>
      <c r="EA91" s="56"/>
      <c r="EB91" s="56"/>
      <c r="EC91" s="56"/>
      <c r="ED91" s="56"/>
      <c r="EE91" s="56"/>
      <c r="EF91" s="56"/>
      <c r="EG91" s="56"/>
      <c r="EH91" s="56"/>
      <c r="EJ91" s="56"/>
      <c r="EK91" s="56"/>
      <c r="EL91" s="56"/>
      <c r="EM91" s="56"/>
      <c r="EN91" s="56"/>
      <c r="EO91" s="56"/>
      <c r="EP91" s="56"/>
      <c r="EQ91" s="56"/>
      <c r="ER91" s="56"/>
      <c r="ET91" s="56"/>
      <c r="EU91" s="56"/>
      <c r="EV91" s="56"/>
      <c r="EW91" s="56"/>
      <c r="EX91" s="56"/>
      <c r="EY91" s="56"/>
      <c r="EZ91" s="56"/>
      <c r="FA91" s="56"/>
      <c r="FB91" s="56"/>
      <c r="FD91" s="56"/>
      <c r="FE91" s="56"/>
      <c r="FF91" s="56"/>
      <c r="FG91" s="56"/>
      <c r="FH91" s="56"/>
      <c r="FI91" s="56"/>
      <c r="FJ91" s="56"/>
      <c r="FK91" s="56"/>
      <c r="FL91" s="56"/>
      <c r="FN91" s="56"/>
      <c r="FO91" s="56"/>
      <c r="FP91" s="56"/>
      <c r="FQ91" s="56"/>
      <c r="FR91" s="56"/>
      <c r="FS91" s="56"/>
      <c r="FT91" s="56"/>
      <c r="FU91" s="56"/>
      <c r="FV91" s="56"/>
      <c r="FX91" s="56"/>
      <c r="FY91" s="56"/>
      <c r="FZ91" s="56"/>
      <c r="GA91" s="56"/>
      <c r="GB91" s="56"/>
      <c r="GC91" s="56"/>
      <c r="GD91" s="56"/>
      <c r="GE91" s="56"/>
      <c r="GF91" s="56"/>
      <c r="GH91" s="56"/>
      <c r="GI91" s="56"/>
      <c r="GJ91" s="56"/>
      <c r="GK91" s="56"/>
      <c r="GL91" s="56"/>
      <c r="GM91" s="56"/>
      <c r="GN91" s="56"/>
      <c r="GO91" s="56"/>
      <c r="GP91" s="56"/>
      <c r="GR91" s="56"/>
      <c r="GS91" s="56"/>
      <c r="GT91" s="56"/>
      <c r="GU91" s="56"/>
      <c r="GV91" s="56"/>
      <c r="GW91" s="56"/>
      <c r="GX91" s="56"/>
      <c r="GY91" s="56"/>
      <c r="GZ91" s="56"/>
      <c r="HB91" s="56"/>
      <c r="HC91" s="56"/>
      <c r="HD91" s="56"/>
      <c r="HE91" s="56"/>
      <c r="HF91" s="56"/>
      <c r="HG91" s="56"/>
      <c r="HH91" s="56"/>
      <c r="HI91" s="56"/>
      <c r="HJ91" s="56"/>
      <c r="HL91" s="56"/>
      <c r="HM91" s="56"/>
      <c r="HN91" s="56"/>
      <c r="HO91" s="56"/>
      <c r="HP91" s="56"/>
      <c r="HQ91" s="56"/>
      <c r="HR91" s="56"/>
      <c r="HS91" s="56"/>
      <c r="HT91" s="56"/>
      <c r="HV91" s="56"/>
      <c r="HW91" s="56"/>
      <c r="HX91" s="56"/>
      <c r="HY91" s="56"/>
      <c r="HZ91" s="56"/>
      <c r="IA91" s="56"/>
      <c r="IB91" s="56"/>
      <c r="IC91" s="56"/>
      <c r="ID91" s="56"/>
      <c r="IF91" s="56"/>
      <c r="IG91" s="56"/>
      <c r="IH91" s="56"/>
      <c r="II91" s="56"/>
      <c r="IJ91" s="56"/>
      <c r="IK91" s="56"/>
      <c r="IL91" s="56"/>
      <c r="IM91" s="56"/>
      <c r="IN91" s="56"/>
      <c r="IP91" s="56"/>
      <c r="IQ91" s="56"/>
      <c r="IR91" s="56"/>
      <c r="IS91" s="56"/>
      <c r="IT91" s="56"/>
      <c r="IU91" s="56"/>
    </row>
    <row r="92" spans="1:255" ht="12.75" customHeight="1" thickBot="1" x14ac:dyDescent="0.25">
      <c r="A92" s="221"/>
      <c r="B92" s="106">
        <v>750.74</v>
      </c>
      <c r="C92" s="85" t="s">
        <v>79</v>
      </c>
      <c r="D92" s="86"/>
      <c r="E92" s="47"/>
      <c r="F92" s="47"/>
      <c r="G92" s="47"/>
      <c r="H92" s="48"/>
      <c r="I92" s="49"/>
      <c r="J92" s="56"/>
      <c r="K92" s="56"/>
      <c r="L92" s="56"/>
      <c r="M92" s="56"/>
      <c r="N92" s="56"/>
      <c r="O92" s="56"/>
      <c r="P92" s="56"/>
      <c r="Q92" s="56"/>
      <c r="R92" s="56"/>
      <c r="T92" s="56"/>
      <c r="U92" s="56"/>
      <c r="V92" s="56"/>
      <c r="W92" s="56"/>
      <c r="X92" s="56"/>
      <c r="Y92" s="56"/>
      <c r="Z92" s="56"/>
      <c r="AA92" s="56"/>
      <c r="AB92" s="56"/>
      <c r="AD92" s="56"/>
      <c r="AE92" s="56"/>
      <c r="AF92" s="56"/>
      <c r="AG92" s="56"/>
      <c r="AH92" s="56"/>
      <c r="AI92" s="56"/>
      <c r="AJ92" s="56"/>
      <c r="AK92" s="56"/>
      <c r="AL92" s="56"/>
      <c r="AN92" s="56"/>
      <c r="AO92" s="56"/>
      <c r="AP92" s="56"/>
      <c r="AQ92" s="56"/>
      <c r="AR92" s="56"/>
      <c r="AS92" s="56"/>
      <c r="AT92" s="56"/>
      <c r="AU92" s="56"/>
      <c r="AV92" s="56"/>
      <c r="AX92" s="56"/>
      <c r="AY92" s="56"/>
      <c r="AZ92" s="56"/>
      <c r="BA92" s="56"/>
      <c r="BB92" s="56"/>
      <c r="BC92" s="56"/>
      <c r="BD92" s="56"/>
      <c r="BE92" s="56"/>
      <c r="BF92" s="56"/>
      <c r="BH92" s="56"/>
      <c r="BI92" s="56"/>
      <c r="BJ92" s="56"/>
      <c r="BK92" s="56"/>
      <c r="BL92" s="56"/>
      <c r="BM92" s="56"/>
      <c r="BN92" s="56"/>
      <c r="BO92" s="56"/>
      <c r="BP92" s="56"/>
      <c r="BR92" s="56"/>
      <c r="BS92" s="56"/>
      <c r="BT92" s="56"/>
      <c r="BU92" s="56"/>
      <c r="BV92" s="56"/>
      <c r="BW92" s="56"/>
      <c r="BX92" s="56"/>
      <c r="BY92" s="56"/>
      <c r="BZ92" s="56"/>
      <c r="CB92" s="56"/>
      <c r="CC92" s="56"/>
      <c r="CD92" s="56"/>
      <c r="CE92" s="56"/>
      <c r="CF92" s="56"/>
      <c r="CG92" s="56"/>
      <c r="CH92" s="56"/>
      <c r="CI92" s="56"/>
      <c r="CJ92" s="56"/>
      <c r="CL92" s="56"/>
      <c r="CM92" s="56"/>
      <c r="CN92" s="56"/>
      <c r="CO92" s="56"/>
      <c r="CP92" s="56"/>
      <c r="CQ92" s="56"/>
      <c r="CR92" s="56"/>
      <c r="CS92" s="56"/>
      <c r="CT92" s="56"/>
      <c r="CV92" s="56"/>
      <c r="CW92" s="56"/>
      <c r="CX92" s="56"/>
      <c r="CY92" s="56"/>
      <c r="CZ92" s="56"/>
      <c r="DA92" s="56"/>
      <c r="DB92" s="56"/>
      <c r="DC92" s="56"/>
      <c r="DD92" s="56"/>
      <c r="DF92" s="56"/>
      <c r="DG92" s="56"/>
      <c r="DH92" s="56"/>
      <c r="DI92" s="56"/>
      <c r="DJ92" s="56"/>
      <c r="DK92" s="56"/>
      <c r="DL92" s="56"/>
      <c r="DM92" s="56"/>
      <c r="DN92" s="56"/>
      <c r="DP92" s="56"/>
      <c r="DQ92" s="56"/>
      <c r="DR92" s="56"/>
      <c r="DS92" s="56"/>
      <c r="DT92" s="56"/>
      <c r="DU92" s="56"/>
      <c r="DV92" s="56"/>
      <c r="DW92" s="56"/>
      <c r="DX92" s="56"/>
      <c r="DZ92" s="56"/>
      <c r="EA92" s="56"/>
      <c r="EB92" s="56"/>
      <c r="EC92" s="56"/>
      <c r="ED92" s="56"/>
      <c r="EE92" s="56"/>
      <c r="EF92" s="56"/>
      <c r="EG92" s="56"/>
      <c r="EH92" s="56"/>
      <c r="EJ92" s="56"/>
      <c r="EK92" s="56"/>
      <c r="EL92" s="56"/>
      <c r="EM92" s="56"/>
      <c r="EN92" s="56"/>
      <c r="EO92" s="56"/>
      <c r="EP92" s="56"/>
      <c r="EQ92" s="56"/>
      <c r="ER92" s="56"/>
      <c r="ET92" s="56"/>
      <c r="EU92" s="56"/>
      <c r="EV92" s="56"/>
      <c r="EW92" s="56"/>
      <c r="EX92" s="56"/>
      <c r="EY92" s="56"/>
      <c r="EZ92" s="56"/>
      <c r="FA92" s="56"/>
      <c r="FB92" s="56"/>
      <c r="FD92" s="56"/>
      <c r="FE92" s="56"/>
      <c r="FF92" s="56"/>
      <c r="FG92" s="56"/>
      <c r="FH92" s="56"/>
      <c r="FI92" s="56"/>
      <c r="FJ92" s="56"/>
      <c r="FK92" s="56"/>
      <c r="FL92" s="56"/>
      <c r="FN92" s="56"/>
      <c r="FO92" s="56"/>
      <c r="FP92" s="56"/>
      <c r="FQ92" s="56"/>
      <c r="FR92" s="56"/>
      <c r="FS92" s="56"/>
      <c r="FT92" s="56"/>
      <c r="FU92" s="56"/>
      <c r="FV92" s="56"/>
      <c r="FX92" s="56"/>
      <c r="FY92" s="56"/>
      <c r="FZ92" s="56"/>
      <c r="GA92" s="56"/>
      <c r="GB92" s="56"/>
      <c r="GC92" s="56"/>
      <c r="GD92" s="56"/>
      <c r="GE92" s="56"/>
      <c r="GF92" s="56"/>
      <c r="GH92" s="56"/>
      <c r="GI92" s="56"/>
      <c r="GJ92" s="56"/>
      <c r="GK92" s="56"/>
      <c r="GL92" s="56"/>
      <c r="GM92" s="56"/>
      <c r="GN92" s="56"/>
      <c r="GO92" s="56"/>
      <c r="GP92" s="56"/>
      <c r="GR92" s="56"/>
      <c r="GS92" s="56"/>
      <c r="GT92" s="56"/>
      <c r="GU92" s="56"/>
      <c r="GV92" s="56"/>
      <c r="GW92" s="56"/>
      <c r="GX92" s="56"/>
      <c r="GY92" s="56"/>
      <c r="GZ92" s="56"/>
      <c r="HB92" s="56"/>
      <c r="HC92" s="56"/>
      <c r="HD92" s="56"/>
      <c r="HE92" s="56"/>
      <c r="HF92" s="56"/>
      <c r="HG92" s="56"/>
      <c r="HH92" s="56"/>
      <c r="HI92" s="56"/>
      <c r="HJ92" s="56"/>
      <c r="HL92" s="56"/>
      <c r="HM92" s="56"/>
      <c r="HN92" s="56"/>
      <c r="HO92" s="56"/>
      <c r="HP92" s="56"/>
      <c r="HQ92" s="56"/>
      <c r="HR92" s="56"/>
      <c r="HS92" s="56"/>
      <c r="HT92" s="56"/>
      <c r="HV92" s="56"/>
      <c r="HW92" s="56"/>
      <c r="HX92" s="56"/>
      <c r="HY92" s="56"/>
      <c r="HZ92" s="56"/>
      <c r="IA92" s="56"/>
      <c r="IB92" s="56"/>
      <c r="IC92" s="56"/>
      <c r="ID92" s="56"/>
      <c r="IF92" s="56"/>
      <c r="IG92" s="56"/>
      <c r="IH92" s="56"/>
      <c r="II92" s="56"/>
      <c r="IJ92" s="56"/>
      <c r="IK92" s="56"/>
      <c r="IL92" s="56"/>
      <c r="IM92" s="56"/>
      <c r="IN92" s="56"/>
      <c r="IP92" s="56"/>
      <c r="IQ92" s="56"/>
      <c r="IR92" s="56"/>
      <c r="IS92" s="56"/>
      <c r="IT92" s="56"/>
      <c r="IU92" s="56"/>
    </row>
    <row r="93" spans="1:255" ht="12.75" customHeight="1" thickBot="1" x14ac:dyDescent="0.25">
      <c r="A93" s="221"/>
      <c r="B93" s="106">
        <v>556.46</v>
      </c>
      <c r="C93" s="85" t="s">
        <v>80</v>
      </c>
      <c r="D93" s="86"/>
      <c r="E93" s="47"/>
      <c r="F93" s="47"/>
      <c r="G93" s="47"/>
      <c r="H93" s="48"/>
      <c r="I93" s="49"/>
      <c r="J93" s="56"/>
      <c r="K93" s="56"/>
      <c r="L93" s="56"/>
      <c r="M93" s="56"/>
      <c r="N93" s="56"/>
      <c r="O93" s="56"/>
      <c r="P93" s="56"/>
      <c r="Q93" s="56"/>
      <c r="R93" s="56"/>
      <c r="T93" s="56"/>
      <c r="U93" s="56"/>
      <c r="V93" s="56"/>
      <c r="W93" s="56"/>
      <c r="X93" s="56"/>
      <c r="Y93" s="56"/>
      <c r="Z93" s="56"/>
      <c r="AA93" s="56"/>
      <c r="AB93" s="56"/>
      <c r="AD93" s="56"/>
      <c r="AE93" s="56"/>
      <c r="AF93" s="56"/>
      <c r="AG93" s="56"/>
      <c r="AH93" s="56"/>
      <c r="AI93" s="56"/>
      <c r="AJ93" s="56"/>
      <c r="AK93" s="56"/>
      <c r="AL93" s="56"/>
      <c r="AN93" s="56"/>
      <c r="AO93" s="56"/>
      <c r="AP93" s="56"/>
      <c r="AQ93" s="56"/>
      <c r="AR93" s="56"/>
      <c r="AS93" s="56"/>
      <c r="AT93" s="56"/>
      <c r="AU93" s="56"/>
      <c r="AV93" s="56"/>
      <c r="AX93" s="56"/>
      <c r="AY93" s="56"/>
      <c r="AZ93" s="56"/>
      <c r="BA93" s="56"/>
      <c r="BB93" s="56"/>
      <c r="BC93" s="56"/>
      <c r="BD93" s="56"/>
      <c r="BE93" s="56"/>
      <c r="BF93" s="56"/>
      <c r="BH93" s="56"/>
      <c r="BI93" s="56"/>
      <c r="BJ93" s="56"/>
      <c r="BK93" s="56"/>
      <c r="BL93" s="56"/>
      <c r="BM93" s="56"/>
      <c r="BN93" s="56"/>
      <c r="BO93" s="56"/>
      <c r="BP93" s="56"/>
      <c r="BR93" s="56"/>
      <c r="BS93" s="56"/>
      <c r="BT93" s="56"/>
      <c r="BU93" s="56"/>
      <c r="BV93" s="56"/>
      <c r="BW93" s="56"/>
      <c r="BX93" s="56"/>
      <c r="BY93" s="56"/>
      <c r="BZ93" s="56"/>
      <c r="CB93" s="56"/>
      <c r="CC93" s="56"/>
      <c r="CD93" s="56"/>
      <c r="CE93" s="56"/>
      <c r="CF93" s="56"/>
      <c r="CG93" s="56"/>
      <c r="CH93" s="56"/>
      <c r="CI93" s="56"/>
      <c r="CJ93" s="56"/>
      <c r="CL93" s="56"/>
      <c r="CM93" s="56"/>
      <c r="CN93" s="56"/>
      <c r="CO93" s="56"/>
      <c r="CP93" s="56"/>
      <c r="CQ93" s="56"/>
      <c r="CR93" s="56"/>
      <c r="CS93" s="56"/>
      <c r="CT93" s="56"/>
      <c r="CV93" s="56"/>
      <c r="CW93" s="56"/>
      <c r="CX93" s="56"/>
      <c r="CY93" s="56"/>
      <c r="CZ93" s="56"/>
      <c r="DA93" s="56"/>
      <c r="DB93" s="56"/>
      <c r="DC93" s="56"/>
      <c r="DD93" s="56"/>
      <c r="DF93" s="56"/>
      <c r="DG93" s="56"/>
      <c r="DH93" s="56"/>
      <c r="DI93" s="56"/>
      <c r="DJ93" s="56"/>
      <c r="DK93" s="56"/>
      <c r="DL93" s="56"/>
      <c r="DM93" s="56"/>
      <c r="DN93" s="56"/>
      <c r="DP93" s="56"/>
      <c r="DQ93" s="56"/>
      <c r="DR93" s="56"/>
      <c r="DS93" s="56"/>
      <c r="DT93" s="56"/>
      <c r="DU93" s="56"/>
      <c r="DV93" s="56"/>
      <c r="DW93" s="56"/>
      <c r="DX93" s="56"/>
      <c r="DZ93" s="56"/>
      <c r="EA93" s="56"/>
      <c r="EB93" s="56"/>
      <c r="EC93" s="56"/>
      <c r="ED93" s="56"/>
      <c r="EE93" s="56"/>
      <c r="EF93" s="56"/>
      <c r="EG93" s="56"/>
      <c r="EH93" s="56"/>
      <c r="EJ93" s="56"/>
      <c r="EK93" s="56"/>
      <c r="EL93" s="56"/>
      <c r="EM93" s="56"/>
      <c r="EN93" s="56"/>
      <c r="EO93" s="56"/>
      <c r="EP93" s="56"/>
      <c r="EQ93" s="56"/>
      <c r="ER93" s="56"/>
      <c r="ET93" s="56"/>
      <c r="EU93" s="56"/>
      <c r="EV93" s="56"/>
      <c r="EW93" s="56"/>
      <c r="EX93" s="56"/>
      <c r="EY93" s="56"/>
      <c r="EZ93" s="56"/>
      <c r="FA93" s="56"/>
      <c r="FB93" s="56"/>
      <c r="FD93" s="56"/>
      <c r="FE93" s="56"/>
      <c r="FF93" s="56"/>
      <c r="FG93" s="56"/>
      <c r="FH93" s="56"/>
      <c r="FI93" s="56"/>
      <c r="FJ93" s="56"/>
      <c r="FK93" s="56"/>
      <c r="FL93" s="56"/>
      <c r="FN93" s="56"/>
      <c r="FO93" s="56"/>
      <c r="FP93" s="56"/>
      <c r="FQ93" s="56"/>
      <c r="FR93" s="56"/>
      <c r="FS93" s="56"/>
      <c r="FT93" s="56"/>
      <c r="FU93" s="56"/>
      <c r="FV93" s="56"/>
      <c r="FX93" s="56"/>
      <c r="FY93" s="56"/>
      <c r="FZ93" s="56"/>
      <c r="GA93" s="56"/>
      <c r="GB93" s="56"/>
      <c r="GC93" s="56"/>
      <c r="GD93" s="56"/>
      <c r="GE93" s="56"/>
      <c r="GF93" s="56"/>
      <c r="GH93" s="56"/>
      <c r="GI93" s="56"/>
      <c r="GJ93" s="56"/>
      <c r="GK93" s="56"/>
      <c r="GL93" s="56"/>
      <c r="GM93" s="56"/>
      <c r="GN93" s="56"/>
      <c r="GO93" s="56"/>
      <c r="GP93" s="56"/>
      <c r="GR93" s="56"/>
      <c r="GS93" s="56"/>
      <c r="GT93" s="56"/>
      <c r="GU93" s="56"/>
      <c r="GV93" s="56"/>
      <c r="GW93" s="56"/>
      <c r="GX93" s="56"/>
      <c r="GY93" s="56"/>
      <c r="GZ93" s="56"/>
      <c r="HB93" s="56"/>
      <c r="HC93" s="56"/>
      <c r="HD93" s="56"/>
      <c r="HE93" s="56"/>
      <c r="HF93" s="56"/>
      <c r="HG93" s="56"/>
      <c r="HH93" s="56"/>
      <c r="HI93" s="56"/>
      <c r="HJ93" s="56"/>
      <c r="HL93" s="56"/>
      <c r="HM93" s="56"/>
      <c r="HN93" s="56"/>
      <c r="HO93" s="56"/>
      <c r="HP93" s="56"/>
      <c r="HQ93" s="56"/>
      <c r="HR93" s="56"/>
      <c r="HS93" s="56"/>
      <c r="HT93" s="56"/>
      <c r="HV93" s="56"/>
      <c r="HW93" s="56"/>
      <c r="HX93" s="56"/>
      <c r="HY93" s="56"/>
      <c r="HZ93" s="56"/>
      <c r="IA93" s="56"/>
      <c r="IB93" s="56"/>
      <c r="IC93" s="56"/>
      <c r="ID93" s="56"/>
      <c r="IF93" s="56"/>
      <c r="IG93" s="56"/>
      <c r="IH93" s="56"/>
      <c r="II93" s="56"/>
      <c r="IJ93" s="56"/>
      <c r="IK93" s="56"/>
      <c r="IL93" s="56"/>
      <c r="IM93" s="56"/>
      <c r="IN93" s="56"/>
      <c r="IP93" s="56"/>
      <c r="IQ93" s="56"/>
      <c r="IR93" s="56"/>
      <c r="IS93" s="56"/>
      <c r="IT93" s="56"/>
      <c r="IU93" s="56"/>
    </row>
    <row r="94" spans="1:255" ht="13.5" thickBot="1" x14ac:dyDescent="0.25">
      <c r="A94" s="221"/>
      <c r="B94" s="185"/>
      <c r="C94" s="70" t="s">
        <v>87</v>
      </c>
      <c r="D94" s="163"/>
      <c r="E94" s="53"/>
      <c r="F94" s="53"/>
      <c r="G94" s="53"/>
      <c r="H94" s="153"/>
      <c r="I94" s="49">
        <v>373</v>
      </c>
      <c r="J94" s="56"/>
      <c r="K94" s="56"/>
      <c r="L94" s="56"/>
      <c r="M94" s="56"/>
      <c r="N94" s="56"/>
      <c r="O94" s="56"/>
      <c r="P94" s="56"/>
      <c r="Q94" s="56"/>
      <c r="R94" s="56"/>
      <c r="T94" s="56"/>
      <c r="U94" s="56"/>
      <c r="V94" s="56"/>
      <c r="W94" s="56"/>
      <c r="X94" s="56"/>
      <c r="Y94" s="56"/>
      <c r="Z94" s="56"/>
      <c r="AA94" s="56"/>
      <c r="AB94" s="56"/>
      <c r="AD94" s="56"/>
      <c r="AE94" s="56"/>
      <c r="AF94" s="56"/>
      <c r="AG94" s="56"/>
      <c r="AH94" s="56"/>
      <c r="AI94" s="56"/>
      <c r="AJ94" s="56"/>
      <c r="AK94" s="56"/>
      <c r="AL94" s="56"/>
      <c r="AN94" s="56"/>
      <c r="AO94" s="56"/>
      <c r="AP94" s="56"/>
      <c r="AQ94" s="56"/>
      <c r="AR94" s="56"/>
      <c r="AS94" s="56"/>
      <c r="AT94" s="56"/>
      <c r="AU94" s="56"/>
      <c r="AV94" s="56"/>
      <c r="AX94" s="56"/>
      <c r="AY94" s="56"/>
      <c r="AZ94" s="56"/>
      <c r="BA94" s="56"/>
      <c r="BB94" s="56"/>
      <c r="BC94" s="56"/>
      <c r="BD94" s="56"/>
      <c r="BE94" s="56"/>
      <c r="BF94" s="56"/>
      <c r="BH94" s="56"/>
      <c r="BI94" s="56"/>
      <c r="BJ94" s="56"/>
      <c r="BK94" s="56"/>
      <c r="BL94" s="56"/>
      <c r="BM94" s="56"/>
      <c r="BN94" s="56"/>
      <c r="BO94" s="56"/>
      <c r="BP94" s="56"/>
      <c r="BR94" s="56"/>
      <c r="BS94" s="56"/>
      <c r="BT94" s="56"/>
      <c r="BU94" s="56"/>
      <c r="BV94" s="56"/>
      <c r="BW94" s="56"/>
      <c r="BX94" s="56"/>
      <c r="BY94" s="56"/>
      <c r="BZ94" s="56"/>
      <c r="CB94" s="56"/>
      <c r="CC94" s="56"/>
      <c r="CD94" s="56"/>
      <c r="CE94" s="56"/>
      <c r="CF94" s="56"/>
      <c r="CG94" s="56"/>
      <c r="CH94" s="56"/>
      <c r="CI94" s="56"/>
      <c r="CJ94" s="56"/>
      <c r="CL94" s="56"/>
      <c r="CM94" s="56"/>
      <c r="CN94" s="56"/>
      <c r="CO94" s="56"/>
      <c r="CP94" s="56"/>
      <c r="CQ94" s="56"/>
      <c r="CR94" s="56"/>
      <c r="CS94" s="56"/>
      <c r="CT94" s="56"/>
      <c r="CV94" s="56"/>
      <c r="CW94" s="56"/>
      <c r="CX94" s="56"/>
      <c r="CY94" s="56"/>
      <c r="CZ94" s="56"/>
      <c r="DA94" s="56"/>
      <c r="DB94" s="56"/>
      <c r="DC94" s="56"/>
      <c r="DD94" s="56"/>
      <c r="DF94" s="56"/>
      <c r="DG94" s="56"/>
      <c r="DH94" s="56"/>
      <c r="DI94" s="56"/>
      <c r="DJ94" s="56"/>
      <c r="DK94" s="56"/>
      <c r="DL94" s="56"/>
      <c r="DM94" s="56"/>
      <c r="DN94" s="56"/>
      <c r="DP94" s="56"/>
      <c r="DQ94" s="56"/>
      <c r="DR94" s="56"/>
      <c r="DS94" s="56"/>
      <c r="DT94" s="56"/>
      <c r="DU94" s="56"/>
      <c r="DV94" s="56"/>
      <c r="DW94" s="56"/>
      <c r="DX94" s="56"/>
      <c r="DZ94" s="56"/>
      <c r="EA94" s="56"/>
      <c r="EB94" s="56"/>
      <c r="EC94" s="56"/>
      <c r="ED94" s="56"/>
      <c r="EE94" s="56"/>
      <c r="EF94" s="56"/>
      <c r="EG94" s="56"/>
      <c r="EH94" s="56"/>
      <c r="EJ94" s="56"/>
      <c r="EK94" s="56"/>
      <c r="EL94" s="56"/>
      <c r="EM94" s="56"/>
      <c r="EN94" s="56"/>
      <c r="EO94" s="56"/>
      <c r="EP94" s="56"/>
      <c r="EQ94" s="56"/>
      <c r="ER94" s="56"/>
      <c r="ET94" s="56"/>
      <c r="EU94" s="56"/>
      <c r="EV94" s="56"/>
      <c r="EW94" s="56"/>
      <c r="EX94" s="56"/>
      <c r="EY94" s="56"/>
      <c r="EZ94" s="56"/>
      <c r="FA94" s="56"/>
      <c r="FB94" s="56"/>
      <c r="FD94" s="56"/>
      <c r="FE94" s="56"/>
      <c r="FF94" s="56"/>
      <c r="FG94" s="56"/>
      <c r="FH94" s="56"/>
      <c r="FI94" s="56"/>
      <c r="FJ94" s="56"/>
      <c r="FK94" s="56"/>
      <c r="FL94" s="56"/>
      <c r="FN94" s="56"/>
      <c r="FO94" s="56"/>
      <c r="FP94" s="56"/>
      <c r="FQ94" s="56"/>
      <c r="FR94" s="56"/>
      <c r="FS94" s="56"/>
      <c r="FT94" s="56"/>
      <c r="FU94" s="56"/>
      <c r="FV94" s="56"/>
      <c r="FX94" s="56"/>
      <c r="FY94" s="56"/>
      <c r="FZ94" s="56"/>
      <c r="GA94" s="56"/>
      <c r="GB94" s="56"/>
      <c r="GC94" s="56"/>
      <c r="GD94" s="56"/>
      <c r="GE94" s="56"/>
      <c r="GF94" s="56"/>
      <c r="GH94" s="56"/>
      <c r="GI94" s="56"/>
      <c r="GJ94" s="56"/>
      <c r="GK94" s="56"/>
      <c r="GL94" s="56"/>
      <c r="GM94" s="56"/>
      <c r="GN94" s="56"/>
      <c r="GO94" s="56"/>
      <c r="GP94" s="56"/>
      <c r="GR94" s="56"/>
      <c r="GS94" s="56"/>
      <c r="GT94" s="56"/>
      <c r="GU94" s="56"/>
      <c r="GV94" s="56"/>
      <c r="GW94" s="56"/>
      <c r="GX94" s="56"/>
      <c r="GY94" s="56"/>
      <c r="GZ94" s="56"/>
      <c r="HB94" s="56"/>
      <c r="HC94" s="56"/>
      <c r="HD94" s="56"/>
      <c r="HE94" s="56"/>
      <c r="HF94" s="56"/>
      <c r="HG94" s="56"/>
      <c r="HH94" s="56"/>
      <c r="HI94" s="56"/>
      <c r="HJ94" s="56"/>
      <c r="HL94" s="56"/>
      <c r="HM94" s="56"/>
      <c r="HN94" s="56"/>
      <c r="HO94" s="56"/>
      <c r="HP94" s="56"/>
      <c r="HQ94" s="56"/>
      <c r="HR94" s="56"/>
      <c r="HS94" s="56"/>
      <c r="HT94" s="56"/>
      <c r="HV94" s="56"/>
      <c r="HW94" s="56"/>
      <c r="HX94" s="56"/>
      <c r="HY94" s="56"/>
      <c r="HZ94" s="56"/>
      <c r="IA94" s="56"/>
      <c r="IB94" s="56"/>
      <c r="IC94" s="56"/>
      <c r="ID94" s="56"/>
      <c r="IF94" s="56"/>
      <c r="IG94" s="56"/>
      <c r="IH94" s="56"/>
      <c r="II94" s="56"/>
      <c r="IJ94" s="56"/>
      <c r="IK94" s="56"/>
      <c r="IL94" s="56"/>
      <c r="IM94" s="56"/>
      <c r="IN94" s="56"/>
      <c r="IP94" s="56"/>
      <c r="IQ94" s="56"/>
      <c r="IR94" s="56"/>
      <c r="IS94" s="56"/>
      <c r="IT94" s="56"/>
      <c r="IU94" s="56"/>
    </row>
    <row r="95" spans="1:255" ht="12.75" customHeight="1" thickBot="1" x14ac:dyDescent="0.25">
      <c r="A95" s="221"/>
      <c r="B95" s="18">
        <f>SUM(B82:B93)</f>
        <v>7372.4099999999989</v>
      </c>
      <c r="C95" s="17"/>
      <c r="D95" s="18"/>
      <c r="E95" s="19"/>
      <c r="F95" s="17"/>
      <c r="G95" s="17"/>
      <c r="H95" s="18" t="s">
        <v>17</v>
      </c>
      <c r="I95" s="233">
        <f>SUM(I82:I94)</f>
        <v>373</v>
      </c>
      <c r="J95" s="56"/>
      <c r="K95" s="56"/>
      <c r="L95" s="56"/>
      <c r="M95" s="56"/>
      <c r="N95" s="56"/>
      <c r="O95" s="56"/>
      <c r="P95" s="56"/>
      <c r="Q95" s="56"/>
      <c r="R95" s="56"/>
      <c r="T95" s="56"/>
      <c r="U95" s="56"/>
      <c r="V95" s="56"/>
      <c r="W95" s="56"/>
      <c r="X95" s="56"/>
      <c r="Y95" s="56"/>
      <c r="Z95" s="56"/>
      <c r="AA95" s="56"/>
      <c r="AB95" s="56"/>
      <c r="AD95" s="56"/>
      <c r="AE95" s="56"/>
      <c r="AF95" s="56"/>
      <c r="AG95" s="56"/>
      <c r="AH95" s="56"/>
      <c r="AI95" s="56"/>
      <c r="AJ95" s="56"/>
      <c r="AK95" s="56"/>
      <c r="AL95" s="56"/>
      <c r="AN95" s="56"/>
      <c r="AO95" s="56"/>
      <c r="AP95" s="56"/>
      <c r="AQ95" s="56"/>
      <c r="AR95" s="56"/>
      <c r="AS95" s="56"/>
      <c r="AT95" s="56"/>
      <c r="AU95" s="56"/>
      <c r="AV95" s="56"/>
      <c r="AX95" s="56"/>
      <c r="AY95" s="56"/>
      <c r="AZ95" s="56"/>
      <c r="BA95" s="56"/>
      <c r="BB95" s="56"/>
      <c r="BC95" s="56"/>
      <c r="BD95" s="56"/>
      <c r="BE95" s="56"/>
      <c r="BF95" s="56"/>
      <c r="BH95" s="56"/>
      <c r="BI95" s="56"/>
      <c r="BJ95" s="56"/>
      <c r="BK95" s="56"/>
      <c r="BL95" s="56"/>
      <c r="BM95" s="56"/>
      <c r="BN95" s="56"/>
      <c r="BO95" s="56"/>
      <c r="BP95" s="56"/>
      <c r="BR95" s="56"/>
      <c r="BS95" s="56"/>
      <c r="BT95" s="56"/>
      <c r="BU95" s="56"/>
      <c r="BV95" s="56"/>
      <c r="BW95" s="56"/>
      <c r="BX95" s="56"/>
      <c r="BY95" s="56"/>
      <c r="BZ95" s="56"/>
      <c r="CB95" s="56"/>
      <c r="CC95" s="56"/>
      <c r="CD95" s="56"/>
      <c r="CE95" s="56"/>
      <c r="CF95" s="56"/>
      <c r="CG95" s="56"/>
      <c r="CH95" s="56"/>
      <c r="CI95" s="56"/>
      <c r="CJ95" s="56"/>
      <c r="CL95" s="56"/>
      <c r="CM95" s="56"/>
      <c r="CN95" s="56"/>
      <c r="CO95" s="56"/>
      <c r="CP95" s="56"/>
      <c r="CQ95" s="56"/>
      <c r="CR95" s="56"/>
      <c r="CS95" s="56"/>
      <c r="CT95" s="56"/>
      <c r="CV95" s="56"/>
      <c r="CW95" s="56"/>
      <c r="CX95" s="56"/>
      <c r="CY95" s="56"/>
      <c r="CZ95" s="56"/>
      <c r="DA95" s="56"/>
      <c r="DB95" s="56"/>
      <c r="DC95" s="56"/>
      <c r="DD95" s="56"/>
      <c r="DF95" s="56"/>
      <c r="DG95" s="56"/>
      <c r="DH95" s="56"/>
      <c r="DI95" s="56"/>
      <c r="DJ95" s="56"/>
      <c r="DK95" s="56"/>
      <c r="DL95" s="56"/>
      <c r="DM95" s="56"/>
      <c r="DN95" s="56"/>
      <c r="DP95" s="56"/>
      <c r="DQ95" s="56"/>
      <c r="DR95" s="56"/>
      <c r="DS95" s="56"/>
      <c r="DT95" s="56"/>
      <c r="DU95" s="56"/>
      <c r="DV95" s="56"/>
      <c r="DW95" s="56"/>
      <c r="DX95" s="56"/>
      <c r="DZ95" s="56"/>
      <c r="EA95" s="56"/>
      <c r="EB95" s="56"/>
      <c r="EC95" s="56"/>
      <c r="ED95" s="56"/>
      <c r="EE95" s="56"/>
      <c r="EF95" s="56"/>
      <c r="EG95" s="56"/>
      <c r="EH95" s="56"/>
      <c r="EJ95" s="56"/>
      <c r="EK95" s="56"/>
      <c r="EL95" s="56"/>
      <c r="EM95" s="56"/>
      <c r="EN95" s="56"/>
      <c r="EO95" s="56"/>
      <c r="EP95" s="56"/>
      <c r="EQ95" s="56"/>
      <c r="ER95" s="56"/>
      <c r="ET95" s="56"/>
      <c r="EU95" s="56"/>
      <c r="EV95" s="56"/>
      <c r="EW95" s="56"/>
      <c r="EX95" s="56"/>
      <c r="EY95" s="56"/>
      <c r="EZ95" s="56"/>
      <c r="FA95" s="56"/>
      <c r="FB95" s="56"/>
      <c r="FD95" s="56"/>
      <c r="FE95" s="56"/>
      <c r="FF95" s="56"/>
      <c r="FG95" s="56"/>
      <c r="FH95" s="56"/>
      <c r="FI95" s="56"/>
      <c r="FJ95" s="56"/>
      <c r="FK95" s="56"/>
      <c r="FL95" s="56"/>
      <c r="FN95" s="56"/>
      <c r="FO95" s="56"/>
      <c r="FP95" s="56"/>
      <c r="FQ95" s="56"/>
      <c r="FR95" s="56"/>
      <c r="FS95" s="56"/>
      <c r="FT95" s="56"/>
      <c r="FU95" s="56"/>
      <c r="FV95" s="56"/>
      <c r="FX95" s="56"/>
      <c r="FY95" s="56"/>
      <c r="FZ95" s="56"/>
      <c r="GA95" s="56"/>
      <c r="GB95" s="56"/>
      <c r="GC95" s="56"/>
      <c r="GD95" s="56"/>
      <c r="GE95" s="56"/>
      <c r="GF95" s="56"/>
      <c r="GH95" s="56"/>
      <c r="GI95" s="56"/>
      <c r="GJ95" s="56"/>
      <c r="GK95" s="56"/>
      <c r="GL95" s="56"/>
      <c r="GM95" s="56"/>
      <c r="GN95" s="56"/>
      <c r="GO95" s="56"/>
      <c r="GP95" s="56"/>
      <c r="GR95" s="56"/>
      <c r="GS95" s="56"/>
      <c r="GT95" s="56"/>
      <c r="GU95" s="56"/>
      <c r="GV95" s="56"/>
      <c r="GW95" s="56"/>
      <c r="GX95" s="56"/>
      <c r="GY95" s="56"/>
      <c r="GZ95" s="56"/>
      <c r="HB95" s="56"/>
      <c r="HC95" s="56"/>
      <c r="HD95" s="56"/>
      <c r="HE95" s="56"/>
      <c r="HF95" s="56"/>
      <c r="HG95" s="56"/>
      <c r="HH95" s="56"/>
      <c r="HI95" s="56"/>
      <c r="HJ95" s="56"/>
      <c r="HL95" s="56"/>
      <c r="HM95" s="56"/>
      <c r="HN95" s="56"/>
      <c r="HO95" s="56"/>
      <c r="HP95" s="56"/>
      <c r="HQ95" s="56"/>
      <c r="HR95" s="56"/>
      <c r="HS95" s="56"/>
      <c r="HT95" s="56"/>
      <c r="HV95" s="56"/>
      <c r="HW95" s="56"/>
      <c r="HX95" s="56"/>
      <c r="HY95" s="56"/>
      <c r="HZ95" s="56"/>
      <c r="IA95" s="56"/>
      <c r="IB95" s="56"/>
      <c r="IC95" s="56"/>
      <c r="ID95" s="56"/>
      <c r="IF95" s="56"/>
      <c r="IG95" s="56"/>
      <c r="IH95" s="56"/>
      <c r="II95" s="56"/>
      <c r="IJ95" s="56"/>
      <c r="IK95" s="56"/>
      <c r="IL95" s="56"/>
      <c r="IM95" s="56"/>
      <c r="IN95" s="56"/>
      <c r="IP95" s="56"/>
      <c r="IQ95" s="56"/>
      <c r="IR95" s="56"/>
      <c r="IS95" s="56"/>
      <c r="IT95" s="56"/>
      <c r="IU95" s="56"/>
    </row>
    <row r="96" spans="1:255" ht="64.5" thickBot="1" x14ac:dyDescent="0.25">
      <c r="A96" s="46" t="s">
        <v>97</v>
      </c>
      <c r="B96" s="114" t="s">
        <v>16</v>
      </c>
      <c r="C96" s="114" t="s">
        <v>5</v>
      </c>
      <c r="D96" s="114" t="s">
        <v>23</v>
      </c>
      <c r="E96" s="118" t="s">
        <v>18</v>
      </c>
      <c r="F96" s="114" t="s">
        <v>19</v>
      </c>
      <c r="G96" s="114" t="s">
        <v>10</v>
      </c>
      <c r="H96" s="114" t="s">
        <v>13</v>
      </c>
      <c r="I96" s="115" t="s">
        <v>12</v>
      </c>
      <c r="J96" s="56"/>
      <c r="K96" s="56"/>
      <c r="L96" s="56"/>
      <c r="M96" s="56"/>
      <c r="N96" s="56"/>
      <c r="O96" s="56"/>
      <c r="P96" s="56"/>
      <c r="Q96" s="56"/>
      <c r="R96" s="56"/>
      <c r="T96" s="56"/>
      <c r="U96" s="56"/>
      <c r="V96" s="56"/>
      <c r="W96" s="56"/>
      <c r="X96" s="56"/>
      <c r="Y96" s="56"/>
      <c r="Z96" s="56"/>
      <c r="AA96" s="56"/>
      <c r="AB96" s="56"/>
      <c r="AD96" s="56"/>
      <c r="AE96" s="56"/>
      <c r="AF96" s="56"/>
      <c r="AG96" s="56"/>
      <c r="AH96" s="56"/>
      <c r="AI96" s="56"/>
      <c r="AJ96" s="56"/>
      <c r="AK96" s="56"/>
      <c r="AL96" s="56"/>
      <c r="AN96" s="56"/>
      <c r="AO96" s="56"/>
      <c r="AP96" s="56"/>
      <c r="AQ96" s="56"/>
      <c r="AR96" s="56"/>
      <c r="AS96" s="56"/>
      <c r="AT96" s="56"/>
      <c r="AU96" s="56"/>
      <c r="AV96" s="56"/>
      <c r="AX96" s="56"/>
      <c r="AY96" s="56"/>
      <c r="AZ96" s="56"/>
      <c r="BA96" s="56"/>
      <c r="BB96" s="56"/>
      <c r="BC96" s="56"/>
      <c r="BD96" s="56"/>
      <c r="BE96" s="56"/>
      <c r="BF96" s="56"/>
      <c r="BH96" s="56"/>
      <c r="BI96" s="56"/>
      <c r="BJ96" s="56"/>
      <c r="BK96" s="56"/>
      <c r="BL96" s="56"/>
      <c r="BM96" s="56"/>
      <c r="BN96" s="56"/>
      <c r="BO96" s="56"/>
      <c r="BP96" s="56"/>
      <c r="BR96" s="56"/>
      <c r="BS96" s="56"/>
      <c r="BT96" s="56"/>
      <c r="BU96" s="56"/>
      <c r="BV96" s="56"/>
      <c r="BW96" s="56"/>
      <c r="BX96" s="56"/>
      <c r="BY96" s="56"/>
      <c r="BZ96" s="56"/>
      <c r="CB96" s="56"/>
      <c r="CC96" s="56"/>
      <c r="CD96" s="56"/>
      <c r="CE96" s="56"/>
      <c r="CF96" s="56"/>
      <c r="CG96" s="56"/>
      <c r="CH96" s="56"/>
      <c r="CI96" s="56"/>
      <c r="CJ96" s="56"/>
      <c r="CL96" s="56"/>
      <c r="CM96" s="56"/>
      <c r="CN96" s="56"/>
      <c r="CO96" s="56"/>
      <c r="CP96" s="56"/>
      <c r="CQ96" s="56"/>
      <c r="CR96" s="56"/>
      <c r="CS96" s="56"/>
      <c r="CT96" s="56"/>
      <c r="CV96" s="56"/>
      <c r="CW96" s="56"/>
      <c r="CX96" s="56"/>
      <c r="CY96" s="56"/>
      <c r="CZ96" s="56"/>
      <c r="DA96" s="56"/>
      <c r="DB96" s="56"/>
      <c r="DC96" s="56"/>
      <c r="DD96" s="56"/>
      <c r="DF96" s="56"/>
      <c r="DG96" s="56"/>
      <c r="DH96" s="56"/>
      <c r="DI96" s="56"/>
      <c r="DJ96" s="56"/>
      <c r="DK96" s="56"/>
      <c r="DL96" s="56"/>
      <c r="DM96" s="56"/>
      <c r="DN96" s="56"/>
      <c r="DP96" s="56"/>
      <c r="DQ96" s="56"/>
      <c r="DR96" s="56"/>
      <c r="DS96" s="56"/>
      <c r="DT96" s="56"/>
      <c r="DU96" s="56"/>
      <c r="DV96" s="56"/>
      <c r="DW96" s="56"/>
      <c r="DX96" s="56"/>
      <c r="DZ96" s="56"/>
      <c r="EA96" s="56"/>
      <c r="EB96" s="56"/>
      <c r="EC96" s="56"/>
      <c r="ED96" s="56"/>
      <c r="EE96" s="56"/>
      <c r="EF96" s="56"/>
      <c r="EG96" s="56"/>
      <c r="EH96" s="56"/>
      <c r="EJ96" s="56"/>
      <c r="EK96" s="56"/>
      <c r="EL96" s="56"/>
      <c r="EM96" s="56"/>
      <c r="EN96" s="56"/>
      <c r="EO96" s="56"/>
      <c r="EP96" s="56"/>
      <c r="EQ96" s="56"/>
      <c r="ER96" s="56"/>
      <c r="ET96" s="56"/>
      <c r="EU96" s="56"/>
      <c r="EV96" s="56"/>
      <c r="EW96" s="56"/>
      <c r="EX96" s="56"/>
      <c r="EY96" s="56"/>
      <c r="EZ96" s="56"/>
      <c r="FA96" s="56"/>
      <c r="FB96" s="56"/>
      <c r="FD96" s="56"/>
      <c r="FE96" s="56"/>
      <c r="FF96" s="56"/>
      <c r="FG96" s="56"/>
      <c r="FH96" s="56"/>
      <c r="FI96" s="56"/>
      <c r="FJ96" s="56"/>
      <c r="FK96" s="56"/>
      <c r="FL96" s="56"/>
      <c r="FN96" s="56"/>
      <c r="FO96" s="56"/>
      <c r="FP96" s="56"/>
      <c r="FQ96" s="56"/>
      <c r="FR96" s="56"/>
      <c r="FS96" s="56"/>
      <c r="FT96" s="56"/>
      <c r="FU96" s="56"/>
      <c r="FV96" s="56"/>
      <c r="FX96" s="56"/>
      <c r="FY96" s="56"/>
      <c r="FZ96" s="56"/>
      <c r="GA96" s="56"/>
      <c r="GB96" s="56"/>
      <c r="GC96" s="56"/>
      <c r="GD96" s="56"/>
      <c r="GE96" s="56"/>
      <c r="GF96" s="56"/>
      <c r="GH96" s="56"/>
      <c r="GI96" s="56"/>
      <c r="GJ96" s="56"/>
      <c r="GK96" s="56"/>
      <c r="GL96" s="56"/>
      <c r="GM96" s="56"/>
      <c r="GN96" s="56"/>
      <c r="GO96" s="56"/>
      <c r="GP96" s="56"/>
      <c r="GR96" s="56"/>
      <c r="GS96" s="56"/>
      <c r="GT96" s="56"/>
      <c r="GU96" s="56"/>
      <c r="GV96" s="56"/>
      <c r="GW96" s="56"/>
      <c r="GX96" s="56"/>
      <c r="GY96" s="56"/>
      <c r="GZ96" s="56"/>
      <c r="HB96" s="56"/>
      <c r="HC96" s="56"/>
      <c r="HD96" s="56"/>
      <c r="HE96" s="56"/>
      <c r="HF96" s="56"/>
      <c r="HG96" s="56"/>
      <c r="HH96" s="56"/>
      <c r="HI96" s="56"/>
      <c r="HJ96" s="56"/>
      <c r="HL96" s="56"/>
      <c r="HM96" s="56"/>
      <c r="HN96" s="56"/>
      <c r="HO96" s="56"/>
      <c r="HP96" s="56"/>
      <c r="HQ96" s="56"/>
      <c r="HR96" s="56"/>
      <c r="HS96" s="56"/>
      <c r="HT96" s="56"/>
      <c r="HV96" s="56"/>
      <c r="HW96" s="56"/>
      <c r="HX96" s="56"/>
      <c r="HY96" s="56"/>
      <c r="HZ96" s="56"/>
      <c r="IA96" s="56"/>
      <c r="IB96" s="56"/>
      <c r="IC96" s="56"/>
      <c r="ID96" s="56"/>
      <c r="IF96" s="56"/>
      <c r="IG96" s="56"/>
      <c r="IH96" s="56"/>
      <c r="II96" s="56"/>
      <c r="IJ96" s="56"/>
      <c r="IK96" s="56"/>
      <c r="IL96" s="56"/>
      <c r="IM96" s="56"/>
      <c r="IN96" s="56"/>
      <c r="IP96" s="56"/>
      <c r="IQ96" s="56"/>
      <c r="IR96" s="56"/>
      <c r="IS96" s="56"/>
      <c r="IT96" s="56"/>
      <c r="IU96" s="56"/>
    </row>
    <row r="97" spans="1:255" ht="12.75" customHeight="1" thickBot="1" x14ac:dyDescent="0.25">
      <c r="A97" s="655"/>
      <c r="B97" s="106"/>
      <c r="C97" s="85" t="s">
        <v>66</v>
      </c>
      <c r="D97" s="209"/>
      <c r="E97" s="213"/>
      <c r="F97" s="20"/>
      <c r="G97" s="213"/>
      <c r="H97" s="213"/>
      <c r="I97" s="49"/>
      <c r="J97" s="56"/>
      <c r="K97" s="56"/>
      <c r="L97" s="56"/>
      <c r="M97" s="56"/>
      <c r="N97" s="56"/>
      <c r="O97" s="56"/>
      <c r="P97" s="56"/>
      <c r="Q97" s="56"/>
      <c r="R97" s="56"/>
      <c r="T97" s="56"/>
      <c r="U97" s="56"/>
      <c r="V97" s="56"/>
      <c r="W97" s="56"/>
      <c r="X97" s="56"/>
      <c r="Y97" s="56"/>
      <c r="Z97" s="56"/>
      <c r="AA97" s="56"/>
      <c r="AB97" s="56"/>
      <c r="AD97" s="56"/>
      <c r="AE97" s="56"/>
      <c r="AF97" s="56"/>
      <c r="AG97" s="56"/>
      <c r="AH97" s="56"/>
      <c r="AI97" s="56"/>
      <c r="AJ97" s="56"/>
      <c r="AK97" s="56"/>
      <c r="AL97" s="56"/>
      <c r="AN97" s="56"/>
      <c r="AO97" s="56"/>
      <c r="AP97" s="56"/>
      <c r="AQ97" s="56"/>
      <c r="AR97" s="56"/>
      <c r="AS97" s="56"/>
      <c r="AT97" s="56"/>
      <c r="AU97" s="56"/>
      <c r="AV97" s="56"/>
      <c r="AX97" s="56"/>
      <c r="AY97" s="56"/>
      <c r="AZ97" s="56"/>
      <c r="BA97" s="56"/>
      <c r="BB97" s="56"/>
      <c r="BC97" s="56"/>
      <c r="BD97" s="56"/>
      <c r="BE97" s="56"/>
      <c r="BF97" s="56"/>
      <c r="BH97" s="56"/>
      <c r="BI97" s="56"/>
      <c r="BJ97" s="56"/>
      <c r="BK97" s="56"/>
      <c r="BL97" s="56"/>
      <c r="BM97" s="56"/>
      <c r="BN97" s="56"/>
      <c r="BO97" s="56"/>
      <c r="BP97" s="56"/>
      <c r="BR97" s="56"/>
      <c r="BS97" s="56"/>
      <c r="BT97" s="56"/>
      <c r="BU97" s="56"/>
      <c r="BV97" s="56"/>
      <c r="BW97" s="56"/>
      <c r="BX97" s="56"/>
      <c r="BY97" s="56"/>
      <c r="BZ97" s="56"/>
      <c r="CB97" s="56"/>
      <c r="CC97" s="56"/>
      <c r="CD97" s="56"/>
      <c r="CE97" s="56"/>
      <c r="CF97" s="56"/>
      <c r="CG97" s="56"/>
      <c r="CH97" s="56"/>
      <c r="CI97" s="56"/>
      <c r="CJ97" s="56"/>
      <c r="CL97" s="56"/>
      <c r="CM97" s="56"/>
      <c r="CN97" s="56"/>
      <c r="CO97" s="56"/>
      <c r="CP97" s="56"/>
      <c r="CQ97" s="56"/>
      <c r="CR97" s="56"/>
      <c r="CS97" s="56"/>
      <c r="CT97" s="56"/>
      <c r="CV97" s="56"/>
      <c r="CW97" s="56"/>
      <c r="CX97" s="56"/>
      <c r="CY97" s="56"/>
      <c r="CZ97" s="56"/>
      <c r="DA97" s="56"/>
      <c r="DB97" s="56"/>
      <c r="DC97" s="56"/>
      <c r="DD97" s="56"/>
      <c r="DF97" s="56"/>
      <c r="DG97" s="56"/>
      <c r="DH97" s="56"/>
      <c r="DI97" s="56"/>
      <c r="DJ97" s="56"/>
      <c r="DK97" s="56"/>
      <c r="DL97" s="56"/>
      <c r="DM97" s="56"/>
      <c r="DN97" s="56"/>
      <c r="DP97" s="56"/>
      <c r="DQ97" s="56"/>
      <c r="DR97" s="56"/>
      <c r="DS97" s="56"/>
      <c r="DT97" s="56"/>
      <c r="DU97" s="56"/>
      <c r="DV97" s="56"/>
      <c r="DW97" s="56"/>
      <c r="DX97" s="56"/>
      <c r="DZ97" s="56"/>
      <c r="EA97" s="56"/>
      <c r="EB97" s="56"/>
      <c r="EC97" s="56"/>
      <c r="ED97" s="56"/>
      <c r="EE97" s="56"/>
      <c r="EF97" s="56"/>
      <c r="EG97" s="56"/>
      <c r="EH97" s="56"/>
      <c r="EJ97" s="56"/>
      <c r="EK97" s="56"/>
      <c r="EL97" s="56"/>
      <c r="EM97" s="56"/>
      <c r="EN97" s="56"/>
      <c r="EO97" s="56"/>
      <c r="EP97" s="56"/>
      <c r="EQ97" s="56"/>
      <c r="ER97" s="56"/>
      <c r="ET97" s="56"/>
      <c r="EU97" s="56"/>
      <c r="EV97" s="56"/>
      <c r="EW97" s="56"/>
      <c r="EX97" s="56"/>
      <c r="EY97" s="56"/>
      <c r="EZ97" s="56"/>
      <c r="FA97" s="56"/>
      <c r="FB97" s="56"/>
      <c r="FD97" s="56"/>
      <c r="FE97" s="56"/>
      <c r="FF97" s="56"/>
      <c r="FG97" s="56"/>
      <c r="FH97" s="56"/>
      <c r="FI97" s="56"/>
      <c r="FJ97" s="56"/>
      <c r="FK97" s="56"/>
      <c r="FL97" s="56"/>
      <c r="FN97" s="56"/>
      <c r="FO97" s="56"/>
      <c r="FP97" s="56"/>
      <c r="FQ97" s="56"/>
      <c r="FR97" s="56"/>
      <c r="FS97" s="56"/>
      <c r="FT97" s="56"/>
      <c r="FU97" s="56"/>
      <c r="FV97" s="56"/>
      <c r="FX97" s="56"/>
      <c r="FY97" s="56"/>
      <c r="FZ97" s="56"/>
      <c r="GA97" s="56"/>
      <c r="GB97" s="56"/>
      <c r="GC97" s="56"/>
      <c r="GD97" s="56"/>
      <c r="GE97" s="56"/>
      <c r="GF97" s="56"/>
      <c r="GH97" s="56"/>
      <c r="GI97" s="56"/>
      <c r="GJ97" s="56"/>
      <c r="GK97" s="56"/>
      <c r="GL97" s="56"/>
      <c r="GM97" s="56"/>
      <c r="GN97" s="56"/>
      <c r="GO97" s="56"/>
      <c r="GP97" s="56"/>
      <c r="GR97" s="56"/>
      <c r="GS97" s="56"/>
      <c r="GT97" s="56"/>
      <c r="GU97" s="56"/>
      <c r="GV97" s="56"/>
      <c r="GW97" s="56"/>
      <c r="GX97" s="56"/>
      <c r="GY97" s="56"/>
      <c r="GZ97" s="56"/>
      <c r="HB97" s="56"/>
      <c r="HC97" s="56"/>
      <c r="HD97" s="56"/>
      <c r="HE97" s="56"/>
      <c r="HF97" s="56"/>
      <c r="HG97" s="56"/>
      <c r="HH97" s="56"/>
      <c r="HI97" s="56"/>
      <c r="HJ97" s="56"/>
      <c r="HL97" s="56"/>
      <c r="HM97" s="56"/>
      <c r="HN97" s="56"/>
      <c r="HO97" s="56"/>
      <c r="HP97" s="56"/>
      <c r="HQ97" s="56"/>
      <c r="HR97" s="56"/>
      <c r="HS97" s="56"/>
      <c r="HT97" s="56"/>
      <c r="HV97" s="56"/>
      <c r="HW97" s="56"/>
      <c r="HX97" s="56"/>
      <c r="HY97" s="56"/>
      <c r="HZ97" s="56"/>
      <c r="IA97" s="56"/>
      <c r="IB97" s="56"/>
      <c r="IC97" s="56"/>
      <c r="ID97" s="56"/>
      <c r="IF97" s="56"/>
      <c r="IG97" s="56"/>
      <c r="IH97" s="56"/>
      <c r="II97" s="56"/>
      <c r="IJ97" s="56"/>
      <c r="IK97" s="56"/>
      <c r="IL97" s="56"/>
      <c r="IM97" s="56"/>
      <c r="IN97" s="56"/>
      <c r="IP97" s="56"/>
      <c r="IQ97" s="56"/>
      <c r="IR97" s="56"/>
      <c r="IS97" s="56"/>
      <c r="IT97" s="56"/>
      <c r="IU97" s="56"/>
    </row>
    <row r="98" spans="1:255" ht="12.75" customHeight="1" thickBot="1" x14ac:dyDescent="0.25">
      <c r="A98" s="656"/>
      <c r="B98" s="106"/>
      <c r="C98" s="85" t="s">
        <v>67</v>
      </c>
      <c r="D98" s="10"/>
      <c r="E98" s="302"/>
      <c r="F98" s="20"/>
      <c r="G98" s="302"/>
      <c r="H98" s="302"/>
      <c r="I98" s="49"/>
      <c r="J98" s="56"/>
      <c r="K98" s="56"/>
      <c r="L98" s="56"/>
      <c r="M98" s="56"/>
      <c r="N98" s="56"/>
      <c r="O98" s="56"/>
      <c r="P98" s="56"/>
      <c r="Q98" s="56"/>
      <c r="R98" s="56"/>
      <c r="T98" s="56"/>
      <c r="U98" s="56"/>
      <c r="V98" s="56"/>
      <c r="W98" s="56"/>
      <c r="X98" s="56"/>
      <c r="Y98" s="56"/>
      <c r="Z98" s="56"/>
      <c r="AA98" s="56"/>
      <c r="AB98" s="56"/>
      <c r="AD98" s="56"/>
      <c r="AE98" s="56"/>
      <c r="AF98" s="56"/>
      <c r="AG98" s="56"/>
      <c r="AH98" s="56"/>
      <c r="AI98" s="56"/>
      <c r="AJ98" s="56"/>
      <c r="AK98" s="56"/>
      <c r="AL98" s="56"/>
      <c r="AN98" s="56"/>
      <c r="AO98" s="56"/>
      <c r="AP98" s="56"/>
      <c r="AQ98" s="56"/>
      <c r="AR98" s="56"/>
      <c r="AS98" s="56"/>
      <c r="AT98" s="56"/>
      <c r="AU98" s="56"/>
      <c r="AV98" s="56"/>
      <c r="AX98" s="56"/>
      <c r="AY98" s="56"/>
      <c r="AZ98" s="56"/>
      <c r="BA98" s="56"/>
      <c r="BB98" s="56"/>
      <c r="BC98" s="56"/>
      <c r="BD98" s="56"/>
      <c r="BE98" s="56"/>
      <c r="BF98" s="56"/>
      <c r="BH98" s="56"/>
      <c r="BI98" s="56"/>
      <c r="BJ98" s="56"/>
      <c r="BK98" s="56"/>
      <c r="BL98" s="56"/>
      <c r="BM98" s="56"/>
      <c r="BN98" s="56"/>
      <c r="BO98" s="56"/>
      <c r="BP98" s="56"/>
      <c r="BR98" s="56"/>
      <c r="BS98" s="56"/>
      <c r="BT98" s="56"/>
      <c r="BU98" s="56"/>
      <c r="BV98" s="56"/>
      <c r="BW98" s="56"/>
      <c r="BX98" s="56"/>
      <c r="BY98" s="56"/>
      <c r="BZ98" s="56"/>
      <c r="CB98" s="56"/>
      <c r="CC98" s="56"/>
      <c r="CD98" s="56"/>
      <c r="CE98" s="56"/>
      <c r="CF98" s="56"/>
      <c r="CG98" s="56"/>
      <c r="CH98" s="56"/>
      <c r="CI98" s="56"/>
      <c r="CJ98" s="56"/>
      <c r="CL98" s="56"/>
      <c r="CM98" s="56"/>
      <c r="CN98" s="56"/>
      <c r="CO98" s="56"/>
      <c r="CP98" s="56"/>
      <c r="CQ98" s="56"/>
      <c r="CR98" s="56"/>
      <c r="CS98" s="56"/>
      <c r="CT98" s="56"/>
      <c r="CV98" s="56"/>
      <c r="CW98" s="56"/>
      <c r="CX98" s="56"/>
      <c r="CY98" s="56"/>
      <c r="CZ98" s="56"/>
      <c r="DA98" s="56"/>
      <c r="DB98" s="56"/>
      <c r="DC98" s="56"/>
      <c r="DD98" s="56"/>
      <c r="DF98" s="56"/>
      <c r="DG98" s="56"/>
      <c r="DH98" s="56"/>
      <c r="DI98" s="56"/>
      <c r="DJ98" s="56"/>
      <c r="DK98" s="56"/>
      <c r="DL98" s="56"/>
      <c r="DM98" s="56"/>
      <c r="DN98" s="56"/>
      <c r="DP98" s="56"/>
      <c r="DQ98" s="56"/>
      <c r="DR98" s="56"/>
      <c r="DS98" s="56"/>
      <c r="DT98" s="56"/>
      <c r="DU98" s="56"/>
      <c r="DV98" s="56"/>
      <c r="DW98" s="56"/>
      <c r="DX98" s="56"/>
      <c r="DZ98" s="56"/>
      <c r="EA98" s="56"/>
      <c r="EB98" s="56"/>
      <c r="EC98" s="56"/>
      <c r="ED98" s="56"/>
      <c r="EE98" s="56"/>
      <c r="EF98" s="56"/>
      <c r="EG98" s="56"/>
      <c r="EH98" s="56"/>
      <c r="EJ98" s="56"/>
      <c r="EK98" s="56"/>
      <c r="EL98" s="56"/>
      <c r="EM98" s="56"/>
      <c r="EN98" s="56"/>
      <c r="EO98" s="56"/>
      <c r="EP98" s="56"/>
      <c r="EQ98" s="56"/>
      <c r="ER98" s="56"/>
      <c r="ET98" s="56"/>
      <c r="EU98" s="56"/>
      <c r="EV98" s="56"/>
      <c r="EW98" s="56"/>
      <c r="EX98" s="56"/>
      <c r="EY98" s="56"/>
      <c r="EZ98" s="56"/>
      <c r="FA98" s="56"/>
      <c r="FB98" s="56"/>
      <c r="FD98" s="56"/>
      <c r="FE98" s="56"/>
      <c r="FF98" s="56"/>
      <c r="FG98" s="56"/>
      <c r="FH98" s="56"/>
      <c r="FI98" s="56"/>
      <c r="FJ98" s="56"/>
      <c r="FK98" s="56"/>
      <c r="FL98" s="56"/>
      <c r="FN98" s="56"/>
      <c r="FO98" s="56"/>
      <c r="FP98" s="56"/>
      <c r="FQ98" s="56"/>
      <c r="FR98" s="56"/>
      <c r="FS98" s="56"/>
      <c r="FT98" s="56"/>
      <c r="FU98" s="56"/>
      <c r="FV98" s="56"/>
      <c r="FX98" s="56"/>
      <c r="FY98" s="56"/>
      <c r="FZ98" s="56"/>
      <c r="GA98" s="56"/>
      <c r="GB98" s="56"/>
      <c r="GC98" s="56"/>
      <c r="GD98" s="56"/>
      <c r="GE98" s="56"/>
      <c r="GF98" s="56"/>
      <c r="GH98" s="56"/>
      <c r="GI98" s="56"/>
      <c r="GJ98" s="56"/>
      <c r="GK98" s="56"/>
      <c r="GL98" s="56"/>
      <c r="GM98" s="56"/>
      <c r="GN98" s="56"/>
      <c r="GO98" s="56"/>
      <c r="GP98" s="56"/>
      <c r="GR98" s="56"/>
      <c r="GS98" s="56"/>
      <c r="GT98" s="56"/>
      <c r="GU98" s="56"/>
      <c r="GV98" s="56"/>
      <c r="GW98" s="56"/>
      <c r="GX98" s="56"/>
      <c r="GY98" s="56"/>
      <c r="GZ98" s="56"/>
      <c r="HB98" s="56"/>
      <c r="HC98" s="56"/>
      <c r="HD98" s="56"/>
      <c r="HE98" s="56"/>
      <c r="HF98" s="56"/>
      <c r="HG98" s="56"/>
      <c r="HH98" s="56"/>
      <c r="HI98" s="56"/>
      <c r="HJ98" s="56"/>
      <c r="HL98" s="56"/>
      <c r="HM98" s="56"/>
      <c r="HN98" s="56"/>
      <c r="HO98" s="56"/>
      <c r="HP98" s="56"/>
      <c r="HQ98" s="56"/>
      <c r="HR98" s="56"/>
      <c r="HS98" s="56"/>
      <c r="HT98" s="56"/>
      <c r="HV98" s="56"/>
      <c r="HW98" s="56"/>
      <c r="HX98" s="56"/>
      <c r="HY98" s="56"/>
      <c r="HZ98" s="56"/>
      <c r="IA98" s="56"/>
      <c r="IB98" s="56"/>
      <c r="IC98" s="56"/>
      <c r="ID98" s="56"/>
      <c r="IF98" s="56"/>
      <c r="IG98" s="56"/>
      <c r="IH98" s="56"/>
      <c r="II98" s="56"/>
      <c r="IJ98" s="56"/>
      <c r="IK98" s="56"/>
      <c r="IL98" s="56"/>
      <c r="IM98" s="56"/>
      <c r="IN98" s="56"/>
      <c r="IP98" s="56"/>
      <c r="IQ98" s="56"/>
      <c r="IR98" s="56"/>
      <c r="IS98" s="56"/>
      <c r="IT98" s="56"/>
      <c r="IU98" s="56"/>
    </row>
    <row r="99" spans="1:255" ht="12.75" customHeight="1" thickBot="1" x14ac:dyDescent="0.25">
      <c r="A99" s="656"/>
      <c r="B99" s="106"/>
      <c r="C99" s="85" t="s">
        <v>70</v>
      </c>
      <c r="D99" s="10"/>
      <c r="E99" s="302"/>
      <c r="F99" s="20"/>
      <c r="G99" s="302"/>
      <c r="H99" s="302"/>
      <c r="I99" s="49"/>
    </row>
    <row r="100" spans="1:255" ht="13.5" thickBot="1" x14ac:dyDescent="0.25">
      <c r="A100" s="656"/>
      <c r="B100" s="106"/>
      <c r="C100" s="85" t="s">
        <v>72</v>
      </c>
      <c r="D100" s="10"/>
      <c r="E100" s="302"/>
      <c r="F100" s="20"/>
      <c r="G100" s="302"/>
      <c r="H100" s="302"/>
      <c r="I100" s="49"/>
    </row>
    <row r="101" spans="1:255" ht="12.75" customHeight="1" thickBot="1" x14ac:dyDescent="0.25">
      <c r="A101" s="656"/>
      <c r="B101" s="106"/>
      <c r="C101" s="85" t="s">
        <v>73</v>
      </c>
      <c r="D101" s="10"/>
      <c r="E101" s="302"/>
      <c r="F101" s="20"/>
      <c r="G101" s="302"/>
      <c r="H101" s="302"/>
      <c r="I101" s="49"/>
    </row>
    <row r="102" spans="1:255" ht="12.75" customHeight="1" thickBot="1" x14ac:dyDescent="0.25">
      <c r="A102" s="656"/>
      <c r="B102" s="106"/>
      <c r="C102" s="85" t="s">
        <v>74</v>
      </c>
      <c r="D102" s="9"/>
      <c r="E102" s="202"/>
      <c r="F102" s="20"/>
      <c r="G102" s="202"/>
      <c r="H102" s="202"/>
      <c r="I102" s="49"/>
    </row>
    <row r="103" spans="1:255" ht="12.75" customHeight="1" thickBot="1" x14ac:dyDescent="0.25">
      <c r="A103" s="656"/>
      <c r="B103" s="106"/>
      <c r="C103" s="85" t="s">
        <v>75</v>
      </c>
      <c r="D103" s="9"/>
      <c r="E103" s="202"/>
      <c r="F103" s="20"/>
      <c r="G103" s="202"/>
      <c r="H103" s="202"/>
      <c r="I103" s="49"/>
    </row>
    <row r="104" spans="1:255" ht="13.5" thickBot="1" x14ac:dyDescent="0.25">
      <c r="A104" s="656"/>
      <c r="B104" s="106"/>
      <c r="C104" s="85" t="s">
        <v>76</v>
      </c>
      <c r="D104" s="9"/>
      <c r="E104" s="202"/>
      <c r="F104" s="20"/>
      <c r="G104" s="202"/>
      <c r="H104" s="202"/>
      <c r="I104" s="49"/>
    </row>
    <row r="105" spans="1:255" ht="13.5" thickBot="1" x14ac:dyDescent="0.25">
      <c r="A105" s="656"/>
      <c r="B105" s="106"/>
      <c r="C105" s="85" t="s">
        <v>77</v>
      </c>
      <c r="D105" s="9"/>
      <c r="E105" s="202"/>
      <c r="F105" s="20"/>
      <c r="G105" s="202"/>
      <c r="H105" s="202"/>
      <c r="I105" s="49"/>
    </row>
    <row r="106" spans="1:255" ht="13.5" thickBot="1" x14ac:dyDescent="0.25">
      <c r="A106" s="656"/>
      <c r="B106" s="106"/>
      <c r="C106" s="85" t="s">
        <v>78</v>
      </c>
      <c r="D106" s="9"/>
      <c r="E106" s="202"/>
      <c r="F106" s="20"/>
      <c r="G106" s="202"/>
      <c r="H106" s="202"/>
      <c r="I106" s="49"/>
    </row>
    <row r="107" spans="1:255" ht="13.5" thickBot="1" x14ac:dyDescent="0.25">
      <c r="A107" s="656"/>
      <c r="B107" s="106"/>
      <c r="C107" s="85" t="s">
        <v>79</v>
      </c>
      <c r="D107" s="9"/>
      <c r="E107" s="202"/>
      <c r="F107" s="20"/>
      <c r="G107" s="202"/>
      <c r="H107" s="202"/>
      <c r="I107" s="49"/>
    </row>
    <row r="108" spans="1:255" ht="13.5" thickBot="1" x14ac:dyDescent="0.25">
      <c r="A108" s="657"/>
      <c r="B108" s="106"/>
      <c r="C108" s="85" t="s">
        <v>80</v>
      </c>
      <c r="D108" s="211"/>
      <c r="E108" s="214"/>
      <c r="F108" s="211"/>
      <c r="G108" s="214"/>
      <c r="H108" s="214"/>
      <c r="I108" s="49"/>
    </row>
    <row r="109" spans="1:255" ht="39" thickBot="1" x14ac:dyDescent="0.25">
      <c r="A109" s="117" t="s">
        <v>2277</v>
      </c>
      <c r="B109" s="164"/>
      <c r="C109" s="85" t="s">
        <v>87</v>
      </c>
      <c r="D109" s="238"/>
      <c r="E109" s="239"/>
      <c r="F109" s="238"/>
      <c r="G109" s="239"/>
      <c r="H109" s="239"/>
      <c r="I109" s="49">
        <v>8506.93</v>
      </c>
    </row>
    <row r="110" spans="1:255" ht="13.5" thickBot="1" x14ac:dyDescent="0.25">
      <c r="A110" s="46"/>
      <c r="B110" s="76">
        <f>SUM(B97:B109)</f>
        <v>0</v>
      </c>
      <c r="C110" s="75"/>
      <c r="D110" s="76"/>
      <c r="E110" s="77"/>
      <c r="F110" s="75"/>
      <c r="G110" s="75"/>
      <c r="H110" s="76" t="s">
        <v>17</v>
      </c>
      <c r="I110" s="78">
        <f>SUM(I97:I109)</f>
        <v>8506.93</v>
      </c>
    </row>
    <row r="111" spans="1:255" ht="39" thickBot="1" x14ac:dyDescent="0.25">
      <c r="A111" s="134" t="s">
        <v>96</v>
      </c>
      <c r="B111" s="114" t="s">
        <v>16</v>
      </c>
      <c r="C111" s="114" t="s">
        <v>5</v>
      </c>
      <c r="D111" s="114" t="s">
        <v>23</v>
      </c>
      <c r="E111" s="279" t="s">
        <v>18</v>
      </c>
      <c r="F111" s="114" t="s">
        <v>19</v>
      </c>
      <c r="G111" s="114" t="s">
        <v>10</v>
      </c>
      <c r="H111" s="114" t="s">
        <v>13</v>
      </c>
      <c r="I111" s="115" t="s">
        <v>12</v>
      </c>
    </row>
    <row r="112" spans="1:255" ht="12.75" customHeight="1" thickBot="1" x14ac:dyDescent="0.25">
      <c r="A112" s="206"/>
      <c r="B112" s="185"/>
      <c r="C112" s="70" t="s">
        <v>87</v>
      </c>
      <c r="D112" s="163"/>
      <c r="E112" s="53"/>
      <c r="F112" s="53"/>
      <c r="G112" s="53"/>
      <c r="H112" s="153"/>
      <c r="I112" s="471">
        <v>12016.8</v>
      </c>
    </row>
    <row r="113" spans="1:9" ht="12.75" customHeight="1" thickBot="1" x14ac:dyDescent="0.25">
      <c r="A113" s="134"/>
      <c r="B113" s="271"/>
      <c r="C113" s="75"/>
      <c r="D113" s="76"/>
      <c r="E113" s="77"/>
      <c r="F113" s="75"/>
      <c r="G113" s="75"/>
      <c r="H113" s="76"/>
      <c r="I113" s="78">
        <f>SUM(I112)</f>
        <v>12016.8</v>
      </c>
    </row>
    <row r="114" spans="1:9" ht="12.75" customHeight="1" x14ac:dyDescent="0.2">
      <c r="A114" s="9"/>
      <c r="B114" s="9"/>
      <c r="C114" s="9"/>
      <c r="D114" s="9"/>
      <c r="E114" s="9"/>
      <c r="F114" s="20"/>
      <c r="G114" s="20"/>
      <c r="H114" s="20"/>
      <c r="I114" s="20"/>
    </row>
    <row r="115" spans="1:9" ht="12.75" customHeight="1" x14ac:dyDescent="0.2">
      <c r="A115" s="21" t="s">
        <v>21</v>
      </c>
      <c r="B115" s="22"/>
      <c r="C115" s="23"/>
      <c r="D115" s="4" t="s">
        <v>9</v>
      </c>
      <c r="E115" s="4" t="s">
        <v>6</v>
      </c>
      <c r="F115" s="119" t="s">
        <v>7</v>
      </c>
    </row>
    <row r="116" spans="1:9" ht="12.75" customHeight="1" x14ac:dyDescent="0.2">
      <c r="A116" s="642" t="s">
        <v>15</v>
      </c>
      <c r="B116" s="643"/>
      <c r="C116" s="25"/>
      <c r="D116" s="26">
        <f>B19</f>
        <v>25764.36</v>
      </c>
      <c r="E116" s="26">
        <f>I19</f>
        <v>194.86</v>
      </c>
      <c r="F116" s="120">
        <f>D116+E116</f>
        <v>25959.22</v>
      </c>
    </row>
    <row r="117" spans="1:9" ht="12.75" customHeight="1" x14ac:dyDescent="0.2">
      <c r="A117" s="642" t="s">
        <v>1067</v>
      </c>
      <c r="B117" s="643"/>
      <c r="C117" s="25"/>
      <c r="D117" s="26">
        <f>B42</f>
        <v>30003.219999999998</v>
      </c>
      <c r="E117" s="26">
        <f>I42</f>
        <v>1002.0500000000002</v>
      </c>
      <c r="F117" s="120">
        <f>D117+E117</f>
        <v>31005.269999999997</v>
      </c>
    </row>
    <row r="118" spans="1:9" ht="12.75" customHeight="1" x14ac:dyDescent="0.2">
      <c r="A118" s="642" t="s">
        <v>14</v>
      </c>
      <c r="B118" s="643"/>
      <c r="C118" s="25"/>
      <c r="D118" s="26">
        <f>B61</f>
        <v>10229.219999999999</v>
      </c>
      <c r="E118" s="26">
        <f>I61</f>
        <v>102.86</v>
      </c>
      <c r="F118" s="120">
        <f>D118+E118</f>
        <v>10332.08</v>
      </c>
    </row>
    <row r="119" spans="1:9" ht="12.75" customHeight="1" x14ac:dyDescent="0.2">
      <c r="A119" s="642" t="s">
        <v>146</v>
      </c>
      <c r="B119" s="643"/>
      <c r="C119" s="25"/>
      <c r="D119" s="26">
        <f>B76</f>
        <v>0</v>
      </c>
      <c r="E119" s="26">
        <f>I76</f>
        <v>0</v>
      </c>
      <c r="F119" s="120">
        <f>D119+E119</f>
        <v>0</v>
      </c>
      <c r="G119" s="56"/>
    </row>
    <row r="120" spans="1:9" ht="12.75" customHeight="1" x14ac:dyDescent="0.2">
      <c r="A120" s="642" t="s">
        <v>26</v>
      </c>
      <c r="B120" s="643"/>
      <c r="C120" s="25"/>
      <c r="D120" s="26">
        <f>B95</f>
        <v>7372.4099999999989</v>
      </c>
      <c r="E120" s="26">
        <f>I95</f>
        <v>373</v>
      </c>
      <c r="F120" s="120">
        <f>D120+E120</f>
        <v>7745.4099999999989</v>
      </c>
      <c r="G120" s="56"/>
    </row>
    <row r="121" spans="1:9" ht="12.75" customHeight="1" x14ac:dyDescent="0.2">
      <c r="A121" s="646" t="s">
        <v>69</v>
      </c>
      <c r="B121" s="647"/>
      <c r="C121" s="245"/>
      <c r="D121" s="246"/>
      <c r="E121" s="246"/>
      <c r="F121" s="246">
        <f>F122+F123</f>
        <v>21694.100000000002</v>
      </c>
      <c r="G121" s="56"/>
    </row>
    <row r="122" spans="1:9" ht="12.75" customHeight="1" x14ac:dyDescent="0.2">
      <c r="A122" s="642" t="s">
        <v>2270</v>
      </c>
      <c r="B122" s="643"/>
      <c r="C122" s="25"/>
      <c r="D122" s="26"/>
      <c r="E122" s="26"/>
      <c r="F122" s="26">
        <f>I78</f>
        <v>20156.88</v>
      </c>
      <c r="G122" s="56"/>
    </row>
    <row r="123" spans="1:9" ht="12.75" customHeight="1" x14ac:dyDescent="0.2">
      <c r="A123" s="644" t="s">
        <v>86</v>
      </c>
      <c r="B123" s="645"/>
      <c r="C123" s="25"/>
      <c r="D123" s="26"/>
      <c r="E123" s="26"/>
      <c r="F123" s="26">
        <f>I79</f>
        <v>1537.22</v>
      </c>
      <c r="G123" s="56"/>
    </row>
    <row r="124" spans="1:9" ht="24" customHeight="1" x14ac:dyDescent="0.2">
      <c r="A124" s="650" t="s">
        <v>2</v>
      </c>
      <c r="B124" s="651"/>
      <c r="C124" s="25"/>
      <c r="D124" s="26">
        <f>B110</f>
        <v>0</v>
      </c>
      <c r="E124" s="26"/>
      <c r="F124" s="120">
        <f>D124+E124+I110</f>
        <v>8506.93</v>
      </c>
      <c r="G124" s="56"/>
    </row>
    <row r="125" spans="1:9" ht="24" customHeight="1" x14ac:dyDescent="0.2">
      <c r="A125" s="650" t="s">
        <v>96</v>
      </c>
      <c r="B125" s="651"/>
      <c r="C125" s="25"/>
      <c r="D125" s="26"/>
      <c r="E125" s="26"/>
      <c r="F125" s="120">
        <f>I113</f>
        <v>12016.8</v>
      </c>
      <c r="G125" s="56"/>
    </row>
    <row r="126" spans="1:9" ht="12.75" customHeight="1" x14ac:dyDescent="0.2">
      <c r="A126" s="648" t="s">
        <v>22</v>
      </c>
      <c r="B126" s="649"/>
      <c r="C126" s="27"/>
      <c r="D126" s="28">
        <f>SUM(D116:D124)</f>
        <v>73369.210000000006</v>
      </c>
      <c r="E126" s="28">
        <f>SUM(E116:E120)</f>
        <v>1672.7700000000002</v>
      </c>
      <c r="F126" s="121">
        <f>F116+F117+F118+F119+F120+F121+F124+F125</f>
        <v>117259.81000000001</v>
      </c>
    </row>
  </sheetData>
  <autoFilter ref="A5:I95"/>
  <mergeCells count="20">
    <mergeCell ref="A57:A60"/>
    <mergeCell ref="B30:B38"/>
    <mergeCell ref="A116:B116"/>
    <mergeCell ref="A97:A108"/>
    <mergeCell ref="A117:B117"/>
    <mergeCell ref="G1:H1"/>
    <mergeCell ref="G2:H2"/>
    <mergeCell ref="A1:B1"/>
    <mergeCell ref="A30:A38"/>
    <mergeCell ref="C30:C38"/>
    <mergeCell ref="D30:D38"/>
    <mergeCell ref="A118:B118"/>
    <mergeCell ref="A119:B119"/>
    <mergeCell ref="A126:B126"/>
    <mergeCell ref="A121:B121"/>
    <mergeCell ref="A124:B124"/>
    <mergeCell ref="A120:B120"/>
    <mergeCell ref="A122:B122"/>
    <mergeCell ref="A125:B125"/>
    <mergeCell ref="A123:B123"/>
  </mergeCells>
  <phoneticPr fontId="0" type="noConversion"/>
  <pageMargins left="0" right="0" top="0.19685039370078741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2"/>
  <dimension ref="A1:IU123"/>
  <sheetViews>
    <sheetView topLeftCell="A110" zoomScaleNormal="100" workbookViewId="0">
      <selection activeCell="B62" sqref="B62"/>
    </sheetView>
  </sheetViews>
  <sheetFormatPr defaultRowHeight="12.75" customHeight="1" x14ac:dyDescent="0.2"/>
  <cols>
    <col min="1" max="1" width="27.140625" customWidth="1"/>
    <col min="2" max="2" width="13.7109375" customWidth="1"/>
    <col min="3" max="3" width="13.5703125" bestFit="1" customWidth="1"/>
    <col min="4" max="4" width="17.5703125" customWidth="1"/>
    <col min="5" max="5" width="26.5703125" customWidth="1"/>
    <col min="6" max="6" width="12.42578125" customWidth="1"/>
    <col min="7" max="7" width="7.28515625" customWidth="1"/>
    <col min="8" max="8" width="10.28515625" customWidth="1"/>
    <col min="9" max="9" width="11.42578125" customWidth="1"/>
  </cols>
  <sheetData>
    <row r="1" spans="1:9" ht="12.75" customHeight="1" x14ac:dyDescent="0.2">
      <c r="A1" s="708" t="s">
        <v>85</v>
      </c>
      <c r="B1" s="70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583.70000000000005</v>
      </c>
      <c r="E2" s="5">
        <v>138536.28</v>
      </c>
      <c r="F2" s="6">
        <v>112472.82</v>
      </c>
      <c r="G2" s="640">
        <f>E2-F2</f>
        <v>26063.459999999992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50</v>
      </c>
      <c r="E3" s="1">
        <v>19</v>
      </c>
      <c r="F3" s="1"/>
      <c r="G3" s="1"/>
      <c r="H3" s="1" t="s">
        <v>25</v>
      </c>
      <c r="I3" s="8">
        <f>F2-F123</f>
        <v>-51778.788019999978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51.7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x14ac:dyDescent="0.2">
      <c r="A6" s="622" t="s">
        <v>281</v>
      </c>
      <c r="B6" s="625">
        <v>1424.94</v>
      </c>
      <c r="C6" s="625" t="s">
        <v>66</v>
      </c>
      <c r="D6" s="658"/>
      <c r="E6" s="37" t="s">
        <v>282</v>
      </c>
      <c r="F6" s="37" t="s">
        <v>99</v>
      </c>
      <c r="G6" s="37">
        <v>2</v>
      </c>
      <c r="H6" s="38">
        <v>45</v>
      </c>
      <c r="I6" s="39">
        <f t="shared" ref="I6:I19" si="0">G6*H6</f>
        <v>90</v>
      </c>
    </row>
    <row r="7" spans="1:9" ht="12.75" customHeight="1" x14ac:dyDescent="0.2">
      <c r="A7" s="623"/>
      <c r="B7" s="632"/>
      <c r="C7" s="632"/>
      <c r="D7" s="660"/>
      <c r="E7" s="73" t="s">
        <v>283</v>
      </c>
      <c r="F7" s="73" t="s">
        <v>99</v>
      </c>
      <c r="G7" s="73">
        <v>1</v>
      </c>
      <c r="H7" s="74">
        <v>22</v>
      </c>
      <c r="I7" s="43">
        <f t="shared" si="0"/>
        <v>22</v>
      </c>
    </row>
    <row r="8" spans="1:9" ht="12.75" customHeight="1" thickBot="1" x14ac:dyDescent="0.25">
      <c r="A8" s="624"/>
      <c r="B8" s="626"/>
      <c r="C8" s="626"/>
      <c r="D8" s="659"/>
      <c r="E8" s="40" t="s">
        <v>284</v>
      </c>
      <c r="F8" s="40" t="s">
        <v>100</v>
      </c>
      <c r="G8" s="40">
        <v>0.05</v>
      </c>
      <c r="H8" s="41">
        <v>150</v>
      </c>
      <c r="I8" s="42">
        <f t="shared" si="0"/>
        <v>7.5</v>
      </c>
    </row>
    <row r="9" spans="1:9" ht="12.75" customHeight="1" x14ac:dyDescent="0.2">
      <c r="A9" s="260"/>
      <c r="B9" s="33">
        <v>1548.85</v>
      </c>
      <c r="C9" s="33" t="s">
        <v>67</v>
      </c>
      <c r="D9" s="306"/>
      <c r="E9" s="35"/>
      <c r="F9" s="35"/>
      <c r="G9" s="35"/>
      <c r="H9" s="36"/>
      <c r="I9" s="157">
        <f t="shared" si="0"/>
        <v>0</v>
      </c>
    </row>
    <row r="10" spans="1:9" ht="12.75" customHeight="1" x14ac:dyDescent="0.2">
      <c r="A10" s="263"/>
      <c r="B10" s="13">
        <v>2158.6</v>
      </c>
      <c r="C10" s="33" t="s">
        <v>70</v>
      </c>
      <c r="D10" s="268"/>
      <c r="E10" s="15"/>
      <c r="F10" s="15"/>
      <c r="G10" s="15"/>
      <c r="H10" s="16"/>
      <c r="I10" s="43">
        <f t="shared" si="0"/>
        <v>0</v>
      </c>
    </row>
    <row r="11" spans="1:9" x14ac:dyDescent="0.2">
      <c r="A11" s="263"/>
      <c r="B11" s="13">
        <v>1840.73</v>
      </c>
      <c r="C11" s="33" t="s">
        <v>72</v>
      </c>
      <c r="D11" s="268"/>
      <c r="E11" s="15"/>
      <c r="F11" s="15"/>
      <c r="G11" s="15"/>
      <c r="H11" s="16"/>
      <c r="I11" s="43">
        <f t="shared" si="0"/>
        <v>0</v>
      </c>
    </row>
    <row r="12" spans="1:9" ht="12.75" customHeight="1" x14ac:dyDescent="0.2">
      <c r="A12" s="263"/>
      <c r="B12" s="13">
        <v>1672.38</v>
      </c>
      <c r="C12" s="33" t="s">
        <v>73</v>
      </c>
      <c r="D12" s="268"/>
      <c r="E12" s="15"/>
      <c r="F12" s="15"/>
      <c r="G12" s="15"/>
      <c r="H12" s="16"/>
      <c r="I12" s="43">
        <f t="shared" si="0"/>
        <v>0</v>
      </c>
    </row>
    <row r="13" spans="1:9" ht="12.75" customHeight="1" x14ac:dyDescent="0.2">
      <c r="A13" s="263"/>
      <c r="B13" s="13">
        <v>1989.44</v>
      </c>
      <c r="C13" s="33" t="s">
        <v>74</v>
      </c>
      <c r="D13" s="268"/>
      <c r="E13" s="15"/>
      <c r="F13" s="15"/>
      <c r="G13" s="15"/>
      <c r="H13" s="16"/>
      <c r="I13" s="43">
        <f t="shared" si="0"/>
        <v>0</v>
      </c>
    </row>
    <row r="14" spans="1:9" ht="12.75" customHeight="1" x14ac:dyDescent="0.2">
      <c r="A14" s="263"/>
      <c r="B14" s="13">
        <v>1650.09</v>
      </c>
      <c r="C14" s="33" t="s">
        <v>75</v>
      </c>
      <c r="D14" s="268"/>
      <c r="E14" s="15"/>
      <c r="F14" s="15"/>
      <c r="G14" s="15"/>
      <c r="H14" s="16"/>
      <c r="I14" s="43">
        <f t="shared" si="0"/>
        <v>0</v>
      </c>
    </row>
    <row r="15" spans="1:9" ht="12.75" customHeight="1" x14ac:dyDescent="0.2">
      <c r="A15" s="263"/>
      <c r="B15" s="13">
        <v>2320.27</v>
      </c>
      <c r="C15" s="33" t="s">
        <v>76</v>
      </c>
      <c r="D15" s="268"/>
      <c r="E15" s="15"/>
      <c r="F15" s="15"/>
      <c r="G15" s="15"/>
      <c r="H15" s="16"/>
      <c r="I15" s="43">
        <f t="shared" si="0"/>
        <v>0</v>
      </c>
    </row>
    <row r="16" spans="1:9" ht="12.75" customHeight="1" x14ac:dyDescent="0.2">
      <c r="A16" s="263"/>
      <c r="B16" s="13">
        <v>2314.89</v>
      </c>
      <c r="C16" s="33" t="s">
        <v>77</v>
      </c>
      <c r="D16" s="268"/>
      <c r="E16" s="15"/>
      <c r="F16" s="15"/>
      <c r="G16" s="15"/>
      <c r="H16" s="16"/>
      <c r="I16" s="43">
        <f t="shared" si="0"/>
        <v>0</v>
      </c>
    </row>
    <row r="17" spans="1:9" ht="12.75" customHeight="1" x14ac:dyDescent="0.2">
      <c r="A17" s="263"/>
      <c r="B17" s="13">
        <v>3431.94</v>
      </c>
      <c r="C17" s="33" t="s">
        <v>78</v>
      </c>
      <c r="D17" s="268"/>
      <c r="E17" s="15"/>
      <c r="F17" s="15"/>
      <c r="G17" s="15"/>
      <c r="H17" s="16"/>
      <c r="I17" s="43">
        <f t="shared" si="0"/>
        <v>0</v>
      </c>
    </row>
    <row r="18" spans="1:9" ht="12.75" customHeight="1" x14ac:dyDescent="0.2">
      <c r="A18" s="263"/>
      <c r="B18" s="13">
        <v>2815.75</v>
      </c>
      <c r="C18" s="33" t="s">
        <v>79</v>
      </c>
      <c r="D18" s="268"/>
      <c r="E18" s="15"/>
      <c r="F18" s="15"/>
      <c r="G18" s="15"/>
      <c r="H18" s="16"/>
      <c r="I18" s="43">
        <f t="shared" si="0"/>
        <v>0</v>
      </c>
    </row>
    <row r="19" spans="1:9" ht="12.75" customHeight="1" thickBot="1" x14ac:dyDescent="0.25">
      <c r="A19" s="263"/>
      <c r="B19" s="13">
        <v>2845.59</v>
      </c>
      <c r="C19" s="33" t="s">
        <v>80</v>
      </c>
      <c r="D19" s="268"/>
      <c r="E19" s="15"/>
      <c r="F19" s="15"/>
      <c r="G19" s="15"/>
      <c r="H19" s="16"/>
      <c r="I19" s="43">
        <f t="shared" si="0"/>
        <v>0</v>
      </c>
    </row>
    <row r="20" spans="1:9" ht="12.75" customHeight="1" thickBot="1" x14ac:dyDescent="0.25">
      <c r="A20" s="440"/>
      <c r="B20" s="85"/>
      <c r="C20" s="85" t="s">
        <v>87</v>
      </c>
      <c r="D20" s="441"/>
      <c r="E20" s="47"/>
      <c r="F20" s="47"/>
      <c r="G20" s="47"/>
      <c r="H20" s="48"/>
      <c r="I20" s="49">
        <v>241.92</v>
      </c>
    </row>
    <row r="21" spans="1:9" ht="12.75" customHeight="1" thickBot="1" x14ac:dyDescent="0.25">
      <c r="A21" s="180"/>
      <c r="B21" s="197">
        <f>SUM(B6:B19)</f>
        <v>26013.47</v>
      </c>
      <c r="C21" s="198"/>
      <c r="D21" s="197"/>
      <c r="E21" s="199"/>
      <c r="F21" s="198"/>
      <c r="G21" s="198"/>
      <c r="H21" s="197" t="s">
        <v>17</v>
      </c>
      <c r="I21" s="230">
        <f>SUM(I6:I20)</f>
        <v>361.41999999999996</v>
      </c>
    </row>
    <row r="22" spans="1:9" ht="77.25" thickBot="1" x14ac:dyDescent="0.25">
      <c r="A22" s="134" t="s">
        <v>1066</v>
      </c>
      <c r="B22" s="87" t="s">
        <v>16</v>
      </c>
      <c r="C22" s="87" t="s">
        <v>5</v>
      </c>
      <c r="D22" s="87" t="s">
        <v>23</v>
      </c>
      <c r="E22" s="88" t="s">
        <v>18</v>
      </c>
      <c r="F22" s="87" t="s">
        <v>19</v>
      </c>
      <c r="G22" s="87" t="s">
        <v>10</v>
      </c>
      <c r="H22" s="87" t="s">
        <v>13</v>
      </c>
      <c r="I22" s="115" t="s">
        <v>12</v>
      </c>
    </row>
    <row r="23" spans="1:9" x14ac:dyDescent="0.2">
      <c r="A23" s="11"/>
      <c r="B23" s="13">
        <v>5326.57</v>
      </c>
      <c r="C23" s="13" t="s">
        <v>66</v>
      </c>
      <c r="D23" s="15"/>
      <c r="E23" s="15"/>
      <c r="F23" s="15"/>
      <c r="G23" s="15"/>
      <c r="H23" s="16"/>
      <c r="I23" s="201">
        <f t="shared" ref="I23:I41" si="1">G23*H23</f>
        <v>0</v>
      </c>
    </row>
    <row r="24" spans="1:9" x14ac:dyDescent="0.2">
      <c r="A24" s="263"/>
      <c r="B24" s="13">
        <v>5183.5200000000004</v>
      </c>
      <c r="C24" s="13" t="s">
        <v>67</v>
      </c>
      <c r="D24" s="265"/>
      <c r="E24" s="15"/>
      <c r="F24" s="15"/>
      <c r="G24" s="15"/>
      <c r="H24" s="16"/>
      <c r="I24" s="201">
        <f t="shared" si="1"/>
        <v>0</v>
      </c>
    </row>
    <row r="25" spans="1:9" x14ac:dyDescent="0.2">
      <c r="A25" s="263"/>
      <c r="B25" s="13">
        <v>5115.3</v>
      </c>
      <c r="C25" s="13" t="s">
        <v>70</v>
      </c>
      <c r="D25" s="265"/>
      <c r="E25" s="15"/>
      <c r="F25" s="15"/>
      <c r="G25" s="15"/>
      <c r="H25" s="16"/>
      <c r="I25" s="201">
        <f t="shared" si="1"/>
        <v>0</v>
      </c>
    </row>
    <row r="26" spans="1:9" ht="12.75" customHeight="1" x14ac:dyDescent="0.2">
      <c r="A26" s="263"/>
      <c r="B26" s="13">
        <v>6822.93</v>
      </c>
      <c r="C26" s="13" t="s">
        <v>72</v>
      </c>
      <c r="D26" s="265"/>
      <c r="E26" s="15"/>
      <c r="F26" s="15"/>
      <c r="G26" s="15"/>
      <c r="H26" s="16"/>
      <c r="I26" s="201">
        <f t="shared" si="1"/>
        <v>0</v>
      </c>
    </row>
    <row r="27" spans="1:9" ht="12.75" customHeight="1" thickBot="1" x14ac:dyDescent="0.25">
      <c r="A27" s="308"/>
      <c r="B27" s="71">
        <v>6696.45</v>
      </c>
      <c r="C27" s="71" t="s">
        <v>73</v>
      </c>
      <c r="D27" s="267"/>
      <c r="E27" s="73"/>
      <c r="F27" s="73"/>
      <c r="G27" s="73"/>
      <c r="H27" s="74"/>
      <c r="I27" s="201">
        <f t="shared" si="1"/>
        <v>0</v>
      </c>
    </row>
    <row r="28" spans="1:9" ht="26.25" thickBot="1" x14ac:dyDescent="0.25">
      <c r="A28" s="46" t="s">
        <v>329</v>
      </c>
      <c r="B28" s="85">
        <v>5797.85</v>
      </c>
      <c r="C28" s="85" t="s">
        <v>74</v>
      </c>
      <c r="D28" s="47" t="s">
        <v>330</v>
      </c>
      <c r="E28" s="452" t="s">
        <v>331</v>
      </c>
      <c r="F28" s="452" t="s">
        <v>99</v>
      </c>
      <c r="G28" s="452">
        <v>1</v>
      </c>
      <c r="H28" s="531">
        <v>8.6999999999999993</v>
      </c>
      <c r="I28" s="49">
        <f t="shared" si="1"/>
        <v>8.6999999999999993</v>
      </c>
    </row>
    <row r="29" spans="1:9" ht="12.75" customHeight="1" thickBot="1" x14ac:dyDescent="0.25">
      <c r="A29" s="313"/>
      <c r="B29" s="70">
        <v>4026.88</v>
      </c>
      <c r="C29" s="523" t="s">
        <v>75</v>
      </c>
      <c r="D29" s="315"/>
      <c r="E29" s="53"/>
      <c r="F29" s="53"/>
      <c r="G29" s="53"/>
      <c r="H29" s="153"/>
      <c r="I29" s="165">
        <f t="shared" si="1"/>
        <v>0</v>
      </c>
    </row>
    <row r="30" spans="1:9" ht="12.75" customHeight="1" x14ac:dyDescent="0.2">
      <c r="A30" s="622" t="s">
        <v>329</v>
      </c>
      <c r="B30" s="625">
        <v>4549.5600000000004</v>
      </c>
      <c r="C30" s="625" t="s">
        <v>76</v>
      </c>
      <c r="D30" s="625" t="s">
        <v>330</v>
      </c>
      <c r="E30" s="37" t="s">
        <v>341</v>
      </c>
      <c r="F30" s="37" t="s">
        <v>99</v>
      </c>
      <c r="G30" s="37">
        <v>1</v>
      </c>
      <c r="H30" s="38">
        <v>1256.8499999999999</v>
      </c>
      <c r="I30" s="156">
        <f t="shared" si="1"/>
        <v>1256.8499999999999</v>
      </c>
    </row>
    <row r="31" spans="1:9" ht="12.75" customHeight="1" x14ac:dyDescent="0.2">
      <c r="A31" s="623"/>
      <c r="B31" s="632"/>
      <c r="C31" s="632"/>
      <c r="D31" s="632"/>
      <c r="E31" s="15" t="s">
        <v>1345</v>
      </c>
      <c r="F31" s="15" t="s">
        <v>99</v>
      </c>
      <c r="G31" s="15">
        <v>10</v>
      </c>
      <c r="H31" s="16">
        <v>18.18</v>
      </c>
      <c r="I31" s="201">
        <f t="shared" si="1"/>
        <v>181.8</v>
      </c>
    </row>
    <row r="32" spans="1:9" ht="12.75" customHeight="1" x14ac:dyDescent="0.2">
      <c r="A32" s="623"/>
      <c r="B32" s="632"/>
      <c r="C32" s="632"/>
      <c r="D32" s="632"/>
      <c r="E32" s="15" t="s">
        <v>1346</v>
      </c>
      <c r="F32" s="15" t="s">
        <v>99</v>
      </c>
      <c r="G32" s="15">
        <v>4</v>
      </c>
      <c r="H32" s="16">
        <v>68.739999999999995</v>
      </c>
      <c r="I32" s="201">
        <f t="shared" si="1"/>
        <v>274.95999999999998</v>
      </c>
    </row>
    <row r="33" spans="1:9" ht="12.75" customHeight="1" x14ac:dyDescent="0.2">
      <c r="A33" s="623"/>
      <c r="B33" s="632"/>
      <c r="C33" s="632"/>
      <c r="D33" s="632"/>
      <c r="E33" s="15" t="s">
        <v>337</v>
      </c>
      <c r="F33" s="15" t="s">
        <v>99</v>
      </c>
      <c r="G33" s="15">
        <v>1</v>
      </c>
      <c r="H33" s="16">
        <v>45</v>
      </c>
      <c r="I33" s="201">
        <f t="shared" si="1"/>
        <v>45</v>
      </c>
    </row>
    <row r="34" spans="1:9" ht="12.75" customHeight="1" thickBot="1" x14ac:dyDescent="0.25">
      <c r="A34" s="624"/>
      <c r="B34" s="626"/>
      <c r="C34" s="626"/>
      <c r="D34" s="626"/>
      <c r="E34" s="40" t="s">
        <v>1347</v>
      </c>
      <c r="F34" s="40" t="s">
        <v>99</v>
      </c>
      <c r="G34" s="40">
        <v>1</v>
      </c>
      <c r="H34" s="41">
        <v>798</v>
      </c>
      <c r="I34" s="42">
        <f t="shared" si="1"/>
        <v>798</v>
      </c>
    </row>
    <row r="35" spans="1:9" ht="12.75" customHeight="1" x14ac:dyDescent="0.2">
      <c r="A35" s="622" t="s">
        <v>107</v>
      </c>
      <c r="B35" s="625">
        <v>4703.07</v>
      </c>
      <c r="C35" s="625" t="s">
        <v>77</v>
      </c>
      <c r="D35" s="625" t="s">
        <v>1693</v>
      </c>
      <c r="E35" s="37" t="s">
        <v>139</v>
      </c>
      <c r="F35" s="37" t="s">
        <v>99</v>
      </c>
      <c r="G35" s="37">
        <v>6</v>
      </c>
      <c r="H35" s="38">
        <v>163.63999999999999</v>
      </c>
      <c r="I35" s="156">
        <f t="shared" si="1"/>
        <v>981.83999999999992</v>
      </c>
    </row>
    <row r="36" spans="1:9" ht="12.75" customHeight="1" x14ac:dyDescent="0.2">
      <c r="A36" s="623"/>
      <c r="B36" s="632"/>
      <c r="C36" s="632"/>
      <c r="D36" s="632"/>
      <c r="E36" s="15" t="s">
        <v>240</v>
      </c>
      <c r="F36" s="15" t="s">
        <v>99</v>
      </c>
      <c r="G36" s="15">
        <v>2</v>
      </c>
      <c r="H36" s="16">
        <v>54.86</v>
      </c>
      <c r="I36" s="201">
        <f t="shared" si="1"/>
        <v>109.72</v>
      </c>
    </row>
    <row r="37" spans="1:9" ht="12.75" customHeight="1" x14ac:dyDescent="0.2">
      <c r="A37" s="623"/>
      <c r="B37" s="632"/>
      <c r="C37" s="632"/>
      <c r="D37" s="632"/>
      <c r="E37" s="15" t="s">
        <v>301</v>
      </c>
      <c r="F37" s="15" t="s">
        <v>99</v>
      </c>
      <c r="G37" s="15">
        <v>2</v>
      </c>
      <c r="H37" s="16">
        <v>59.26</v>
      </c>
      <c r="I37" s="201">
        <f t="shared" si="1"/>
        <v>118.52</v>
      </c>
    </row>
    <row r="38" spans="1:9" ht="13.5" thickBot="1" x14ac:dyDescent="0.25">
      <c r="A38" s="624"/>
      <c r="B38" s="626"/>
      <c r="C38" s="626"/>
      <c r="D38" s="626"/>
      <c r="E38" s="40" t="s">
        <v>387</v>
      </c>
      <c r="F38" s="40" t="s">
        <v>99</v>
      </c>
      <c r="G38" s="40">
        <v>4</v>
      </c>
      <c r="H38" s="41">
        <v>8.5</v>
      </c>
      <c r="I38" s="42">
        <f t="shared" si="1"/>
        <v>34</v>
      </c>
    </row>
    <row r="39" spans="1:9" ht="12.75" customHeight="1" x14ac:dyDescent="0.2">
      <c r="A39" s="260"/>
      <c r="B39" s="33">
        <v>5863.06</v>
      </c>
      <c r="C39" s="33" t="s">
        <v>78</v>
      </c>
      <c r="D39" s="261"/>
      <c r="E39" s="35"/>
      <c r="F39" s="35"/>
      <c r="G39" s="35"/>
      <c r="H39" s="36"/>
      <c r="I39" s="165">
        <f t="shared" si="1"/>
        <v>0</v>
      </c>
    </row>
    <row r="40" spans="1:9" ht="12.75" customHeight="1" thickBot="1" x14ac:dyDescent="0.25">
      <c r="A40" s="308"/>
      <c r="B40" s="71">
        <v>5417.41</v>
      </c>
      <c r="C40" s="71" t="s">
        <v>79</v>
      </c>
      <c r="D40" s="267"/>
      <c r="E40" s="73"/>
      <c r="F40" s="73"/>
      <c r="G40" s="73"/>
      <c r="H40" s="74"/>
      <c r="I40" s="201">
        <f t="shared" si="1"/>
        <v>0</v>
      </c>
    </row>
    <row r="41" spans="1:9" ht="26.25" thickBot="1" x14ac:dyDescent="0.25">
      <c r="A41" s="46" t="s">
        <v>329</v>
      </c>
      <c r="B41" s="85">
        <v>5780.65</v>
      </c>
      <c r="C41" s="85" t="s">
        <v>80</v>
      </c>
      <c r="D41" s="85" t="s">
        <v>330</v>
      </c>
      <c r="E41" s="47" t="s">
        <v>331</v>
      </c>
      <c r="F41" s="47" t="s">
        <v>99</v>
      </c>
      <c r="G41" s="47">
        <v>6</v>
      </c>
      <c r="H41" s="48">
        <v>17</v>
      </c>
      <c r="I41" s="49">
        <f t="shared" si="1"/>
        <v>102</v>
      </c>
    </row>
    <row r="42" spans="1:9" ht="13.5" thickBot="1" x14ac:dyDescent="0.25">
      <c r="A42" s="440"/>
      <c r="B42" s="85"/>
      <c r="C42" s="85" t="s">
        <v>87</v>
      </c>
      <c r="D42" s="441"/>
      <c r="E42" s="47"/>
      <c r="F42" s="47"/>
      <c r="G42" s="47"/>
      <c r="H42" s="48"/>
      <c r="I42" s="49">
        <v>425.02</v>
      </c>
    </row>
    <row r="43" spans="1:9" ht="12.75" customHeight="1" thickBot="1" x14ac:dyDescent="0.25">
      <c r="A43" s="30"/>
      <c r="B43" s="108">
        <f>SUM(B23:B41)</f>
        <v>65283.249999999993</v>
      </c>
      <c r="C43" s="109"/>
      <c r="D43" s="108"/>
      <c r="E43" s="110"/>
      <c r="F43" s="109"/>
      <c r="G43" s="109"/>
      <c r="H43" s="108" t="s">
        <v>17</v>
      </c>
      <c r="I43" s="108">
        <f>SUM(I23:I42)</f>
        <v>4336.41</v>
      </c>
    </row>
    <row r="44" spans="1:9" ht="64.5" thickBot="1" x14ac:dyDescent="0.25">
      <c r="A44" s="134" t="s">
        <v>144</v>
      </c>
      <c r="B44" s="114" t="s">
        <v>16</v>
      </c>
      <c r="C44" s="114" t="s">
        <v>5</v>
      </c>
      <c r="D44" s="114" t="s">
        <v>23</v>
      </c>
      <c r="E44" s="118" t="s">
        <v>18</v>
      </c>
      <c r="F44" s="114" t="s">
        <v>19</v>
      </c>
      <c r="G44" s="114" t="s">
        <v>10</v>
      </c>
      <c r="H44" s="114" t="s">
        <v>13</v>
      </c>
      <c r="I44" s="115" t="s">
        <v>12</v>
      </c>
    </row>
    <row r="45" spans="1:9" ht="12.75" customHeight="1" thickBot="1" x14ac:dyDescent="0.25">
      <c r="A45" s="227"/>
      <c r="B45" s="104">
        <v>806.72</v>
      </c>
      <c r="C45" s="58" t="s">
        <v>66</v>
      </c>
      <c r="D45" s="64"/>
      <c r="E45" s="59"/>
      <c r="F45" s="59"/>
      <c r="G45" s="59"/>
      <c r="H45" s="60"/>
      <c r="I45" s="61"/>
    </row>
    <row r="46" spans="1:9" ht="12.75" customHeight="1" thickBot="1" x14ac:dyDescent="0.25">
      <c r="A46" s="227"/>
      <c r="B46" s="122">
        <v>776.99802</v>
      </c>
      <c r="C46" s="123" t="s">
        <v>67</v>
      </c>
      <c r="D46" s="124"/>
      <c r="E46" s="125"/>
      <c r="F46" s="125"/>
      <c r="G46" s="125"/>
      <c r="H46" s="126"/>
      <c r="I46" s="127"/>
    </row>
    <row r="47" spans="1:9" ht="12.75" customHeight="1" thickBot="1" x14ac:dyDescent="0.25">
      <c r="A47" s="227"/>
      <c r="B47" s="106">
        <v>791.39</v>
      </c>
      <c r="C47" s="85" t="s">
        <v>70</v>
      </c>
      <c r="D47" s="86"/>
      <c r="E47" s="47"/>
      <c r="F47" s="47"/>
      <c r="G47" s="47"/>
      <c r="H47" s="48"/>
      <c r="I47" s="49"/>
    </row>
    <row r="48" spans="1:9" ht="12.75" customHeight="1" thickBot="1" x14ac:dyDescent="0.25">
      <c r="A48" s="227"/>
      <c r="B48" s="106">
        <v>450.28</v>
      </c>
      <c r="C48" s="85" t="s">
        <v>72</v>
      </c>
      <c r="D48" s="86"/>
      <c r="E48" s="47"/>
      <c r="F48" s="47"/>
      <c r="G48" s="47"/>
      <c r="H48" s="48"/>
      <c r="I48" s="49"/>
    </row>
    <row r="49" spans="1:9" ht="12.75" customHeight="1" thickBot="1" x14ac:dyDescent="0.25">
      <c r="A49" s="227"/>
      <c r="B49" s="106">
        <v>844.95</v>
      </c>
      <c r="C49" s="85" t="s">
        <v>73</v>
      </c>
      <c r="D49" s="86"/>
      <c r="E49" s="47"/>
      <c r="F49" s="47"/>
      <c r="G49" s="47"/>
      <c r="H49" s="48"/>
      <c r="I49" s="49"/>
    </row>
    <row r="50" spans="1:9" ht="12.75" customHeight="1" thickBot="1" x14ac:dyDescent="0.25">
      <c r="A50" s="227"/>
      <c r="B50" s="106">
        <v>801.79</v>
      </c>
      <c r="C50" s="85" t="s">
        <v>74</v>
      </c>
      <c r="D50" s="86"/>
      <c r="E50" s="47"/>
      <c r="F50" s="47"/>
      <c r="G50" s="47"/>
      <c r="H50" s="48"/>
      <c r="I50" s="49"/>
    </row>
    <row r="51" spans="1:9" ht="12.75" customHeight="1" thickBot="1" x14ac:dyDescent="0.25">
      <c r="A51" s="221"/>
      <c r="B51" s="106">
        <v>529.12</v>
      </c>
      <c r="C51" s="85" t="s">
        <v>75</v>
      </c>
      <c r="D51" s="86"/>
      <c r="E51" s="47"/>
      <c r="F51" s="47"/>
      <c r="G51" s="47"/>
      <c r="H51" s="48"/>
      <c r="I51" s="49"/>
    </row>
    <row r="52" spans="1:9" ht="12.75" customHeight="1" thickBot="1" x14ac:dyDescent="0.25">
      <c r="A52" s="221"/>
      <c r="B52" s="106">
        <v>680.52</v>
      </c>
      <c r="C52" s="85" t="s">
        <v>76</v>
      </c>
      <c r="D52" s="86"/>
      <c r="E52" s="47"/>
      <c r="F52" s="47"/>
      <c r="G52" s="47"/>
      <c r="H52" s="48"/>
      <c r="I52" s="49"/>
    </row>
    <row r="53" spans="1:9" ht="12.75" customHeight="1" thickBot="1" x14ac:dyDescent="0.25">
      <c r="A53" s="221"/>
      <c r="B53" s="106">
        <v>903.36</v>
      </c>
      <c r="C53" s="85" t="s">
        <v>77</v>
      </c>
      <c r="D53" s="86"/>
      <c r="E53" s="47"/>
      <c r="F53" s="47"/>
      <c r="G53" s="47"/>
      <c r="H53" s="48"/>
      <c r="I53" s="49"/>
    </row>
    <row r="54" spans="1:9" ht="12.75" customHeight="1" thickBot="1" x14ac:dyDescent="0.25">
      <c r="A54" s="221"/>
      <c r="B54" s="106">
        <v>970.76</v>
      </c>
      <c r="C54" s="85" t="s">
        <v>78</v>
      </c>
      <c r="D54" s="86"/>
      <c r="E54" s="47"/>
      <c r="F54" s="47"/>
      <c r="G54" s="47"/>
      <c r="H54" s="48"/>
      <c r="I54" s="49"/>
    </row>
    <row r="55" spans="1:9" ht="12.75" customHeight="1" thickBot="1" x14ac:dyDescent="0.25">
      <c r="A55" s="221"/>
      <c r="B55" s="106">
        <v>918.68</v>
      </c>
      <c r="C55" s="85" t="s">
        <v>79</v>
      </c>
      <c r="D55" s="86"/>
      <c r="E55" s="47"/>
      <c r="F55" s="47"/>
      <c r="G55" s="47"/>
      <c r="H55" s="48"/>
      <c r="I55" s="49"/>
    </row>
    <row r="56" spans="1:9" ht="12.75" customHeight="1" thickBot="1" x14ac:dyDescent="0.25">
      <c r="A56" s="221"/>
      <c r="B56" s="106">
        <v>970.81</v>
      </c>
      <c r="C56" s="85" t="s">
        <v>80</v>
      </c>
      <c r="D56" s="86"/>
      <c r="E56" s="47"/>
      <c r="F56" s="47"/>
      <c r="G56" s="47"/>
      <c r="H56" s="48"/>
      <c r="I56" s="49"/>
    </row>
    <row r="57" spans="1:9" ht="12.75" customHeight="1" thickBot="1" x14ac:dyDescent="0.25">
      <c r="A57" s="228"/>
      <c r="B57" s="454">
        <f>SUM(B45:B56)</f>
        <v>9445.3780199999983</v>
      </c>
      <c r="C57" s="458" t="s">
        <v>87</v>
      </c>
      <c r="D57" s="86"/>
      <c r="E57" s="47"/>
      <c r="F57" s="47"/>
      <c r="G57" s="47"/>
      <c r="H57" s="48"/>
      <c r="I57" s="49"/>
    </row>
    <row r="58" spans="1:9" ht="12.75" customHeight="1" thickBot="1" x14ac:dyDescent="0.25">
      <c r="A58" s="655" t="s">
        <v>106</v>
      </c>
      <c r="B58" s="106">
        <v>229.73</v>
      </c>
      <c r="C58" s="85" t="s">
        <v>74</v>
      </c>
      <c r="D58" s="86"/>
      <c r="E58" s="47"/>
      <c r="F58" s="47"/>
      <c r="G58" s="47"/>
      <c r="H58" s="48"/>
      <c r="I58" s="49"/>
    </row>
    <row r="59" spans="1:9" ht="12.75" customHeight="1" thickBot="1" x14ac:dyDescent="0.25">
      <c r="A59" s="656"/>
      <c r="B59" s="106">
        <v>92.29</v>
      </c>
      <c r="C59" s="85" t="s">
        <v>75</v>
      </c>
      <c r="D59" s="86"/>
      <c r="E59" s="47"/>
      <c r="F59" s="47"/>
      <c r="G59" s="47"/>
      <c r="H59" s="48"/>
      <c r="I59" s="49"/>
    </row>
    <row r="60" spans="1:9" ht="12.75" customHeight="1" thickBot="1" x14ac:dyDescent="0.25">
      <c r="A60" s="657"/>
      <c r="B60" s="106">
        <v>115.28</v>
      </c>
      <c r="C60" s="85" t="s">
        <v>76</v>
      </c>
      <c r="D60" s="86"/>
      <c r="E60" s="47"/>
      <c r="F60" s="47"/>
      <c r="G60" s="47"/>
      <c r="H60" s="48"/>
      <c r="I60" s="49"/>
    </row>
    <row r="61" spans="1:9" ht="12.75" customHeight="1" thickBot="1" x14ac:dyDescent="0.25">
      <c r="A61" s="526"/>
      <c r="B61" s="454">
        <f>SUM(B58:B60)</f>
        <v>437.29999999999995</v>
      </c>
      <c r="C61" s="458" t="s">
        <v>87</v>
      </c>
      <c r="D61" s="86"/>
      <c r="E61" s="47"/>
      <c r="F61" s="47"/>
      <c r="G61" s="47"/>
      <c r="H61" s="48"/>
      <c r="I61" s="49">
        <v>94.32</v>
      </c>
    </row>
    <row r="62" spans="1:9" ht="12.75" customHeight="1" thickBot="1" x14ac:dyDescent="0.25">
      <c r="A62" s="180"/>
      <c r="B62" s="197">
        <f>B57+B61</f>
        <v>9882.6780199999976</v>
      </c>
      <c r="C62" s="198"/>
      <c r="D62" s="197"/>
      <c r="E62" s="199"/>
      <c r="F62" s="198"/>
      <c r="G62" s="198"/>
      <c r="H62" s="197" t="s">
        <v>17</v>
      </c>
      <c r="I62" s="230">
        <f>SUM(I45:I61)</f>
        <v>94.32</v>
      </c>
    </row>
    <row r="63" spans="1:9" ht="64.5" thickBot="1" x14ac:dyDescent="0.25">
      <c r="A63" s="134" t="s">
        <v>145</v>
      </c>
      <c r="B63" s="117" t="s">
        <v>16</v>
      </c>
      <c r="C63" s="131" t="s">
        <v>5</v>
      </c>
      <c r="D63" s="117" t="s">
        <v>23</v>
      </c>
      <c r="E63" s="132" t="s">
        <v>18</v>
      </c>
      <c r="F63" s="117" t="s">
        <v>19</v>
      </c>
      <c r="G63" s="131" t="s">
        <v>10</v>
      </c>
      <c r="H63" s="117" t="s">
        <v>13</v>
      </c>
      <c r="I63" s="117" t="s">
        <v>12</v>
      </c>
    </row>
    <row r="64" spans="1:9" ht="13.5" thickBot="1" x14ac:dyDescent="0.25">
      <c r="A64" s="227"/>
      <c r="B64" s="106"/>
      <c r="C64" s="55" t="s">
        <v>66</v>
      </c>
      <c r="D64" s="86"/>
      <c r="E64" s="47"/>
      <c r="F64" s="47"/>
      <c r="G64" s="47"/>
      <c r="H64" s="48"/>
      <c r="I64" s="49"/>
    </row>
    <row r="65" spans="1:9" ht="12.75" customHeight="1" thickBot="1" x14ac:dyDescent="0.25">
      <c r="A65" s="227"/>
      <c r="B65" s="106"/>
      <c r="C65" s="55" t="s">
        <v>67</v>
      </c>
      <c r="D65" s="86"/>
      <c r="E65" s="47"/>
      <c r="F65" s="47"/>
      <c r="G65" s="47"/>
      <c r="H65" s="48"/>
      <c r="I65" s="49"/>
    </row>
    <row r="66" spans="1:9" ht="13.5" thickBot="1" x14ac:dyDescent="0.25">
      <c r="A66" s="227"/>
      <c r="B66" s="106"/>
      <c r="C66" s="85" t="s">
        <v>70</v>
      </c>
      <c r="D66" s="86"/>
      <c r="E66" s="47"/>
      <c r="F66" s="47"/>
      <c r="G66" s="47"/>
      <c r="H66" s="48"/>
      <c r="I66" s="49"/>
    </row>
    <row r="67" spans="1:9" ht="12.75" customHeight="1" thickBot="1" x14ac:dyDescent="0.25">
      <c r="A67" s="227"/>
      <c r="B67" s="106"/>
      <c r="C67" s="85" t="s">
        <v>72</v>
      </c>
      <c r="D67" s="86"/>
      <c r="E67" s="47"/>
      <c r="F67" s="47"/>
      <c r="G67" s="47"/>
      <c r="H67" s="48"/>
      <c r="I67" s="49"/>
    </row>
    <row r="68" spans="1:9" ht="13.5" thickBot="1" x14ac:dyDescent="0.25">
      <c r="A68" s="227"/>
      <c r="B68" s="106"/>
      <c r="C68" s="85" t="s">
        <v>73</v>
      </c>
      <c r="D68" s="86"/>
      <c r="E68" s="47"/>
      <c r="F68" s="47"/>
      <c r="G68" s="47"/>
      <c r="H68" s="48"/>
      <c r="I68" s="49"/>
    </row>
    <row r="69" spans="1:9" ht="12.75" customHeight="1" thickBot="1" x14ac:dyDescent="0.25">
      <c r="A69" s="227"/>
      <c r="B69" s="106"/>
      <c r="C69" s="85" t="s">
        <v>74</v>
      </c>
      <c r="D69" s="86"/>
      <c r="E69" s="47"/>
      <c r="F69" s="47"/>
      <c r="G69" s="47"/>
      <c r="H69" s="48"/>
      <c r="I69" s="49"/>
    </row>
    <row r="70" spans="1:9" ht="12.75" customHeight="1" thickBot="1" x14ac:dyDescent="0.25">
      <c r="A70" s="227"/>
      <c r="B70" s="106"/>
      <c r="C70" s="85" t="s">
        <v>75</v>
      </c>
      <c r="D70" s="86"/>
      <c r="E70" s="47"/>
      <c r="F70" s="47"/>
      <c r="G70" s="47"/>
      <c r="H70" s="48"/>
      <c r="I70" s="49"/>
    </row>
    <row r="71" spans="1:9" ht="12.75" customHeight="1" thickBot="1" x14ac:dyDescent="0.25">
      <c r="A71" s="227"/>
      <c r="B71" s="106"/>
      <c r="C71" s="85" t="s">
        <v>76</v>
      </c>
      <c r="D71" s="86"/>
      <c r="E71" s="47"/>
      <c r="F71" s="47"/>
      <c r="G71" s="47"/>
      <c r="H71" s="48"/>
      <c r="I71" s="49"/>
    </row>
    <row r="72" spans="1:9" ht="12.75" customHeight="1" thickBot="1" x14ac:dyDescent="0.25">
      <c r="A72" s="227"/>
      <c r="B72" s="106"/>
      <c r="C72" s="85" t="s">
        <v>77</v>
      </c>
      <c r="D72" s="86"/>
      <c r="E72" s="47"/>
      <c r="F72" s="47"/>
      <c r="G72" s="47"/>
      <c r="H72" s="48"/>
      <c r="I72" s="49"/>
    </row>
    <row r="73" spans="1:9" ht="12.75" customHeight="1" thickBot="1" x14ac:dyDescent="0.25">
      <c r="A73" s="227"/>
      <c r="B73" s="106"/>
      <c r="C73" s="85" t="s">
        <v>78</v>
      </c>
      <c r="D73" s="86"/>
      <c r="E73" s="47"/>
      <c r="F73" s="47"/>
      <c r="G73" s="47"/>
      <c r="H73" s="48"/>
      <c r="I73" s="49"/>
    </row>
    <row r="74" spans="1:9" ht="12.75" customHeight="1" thickBot="1" x14ac:dyDescent="0.25">
      <c r="A74" s="227"/>
      <c r="B74" s="106"/>
      <c r="C74" s="85" t="s">
        <v>79</v>
      </c>
      <c r="D74" s="86"/>
      <c r="E74" s="47"/>
      <c r="F74" s="47"/>
      <c r="G74" s="47"/>
      <c r="H74" s="48"/>
      <c r="I74" s="49"/>
    </row>
    <row r="75" spans="1:9" ht="12.75" customHeight="1" thickBot="1" x14ac:dyDescent="0.25">
      <c r="A75" s="227"/>
      <c r="B75" s="106"/>
      <c r="C75" s="85" t="s">
        <v>80</v>
      </c>
      <c r="D75" s="86"/>
      <c r="E75" s="47"/>
      <c r="F75" s="47"/>
      <c r="G75" s="47"/>
      <c r="H75" s="48"/>
      <c r="I75" s="49"/>
    </row>
    <row r="76" spans="1:9" ht="12.75" customHeight="1" thickBot="1" x14ac:dyDescent="0.25">
      <c r="A76" s="227"/>
      <c r="B76" s="106"/>
      <c r="C76" s="167" t="s">
        <v>87</v>
      </c>
      <c r="D76" s="86"/>
      <c r="E76" s="47"/>
      <c r="F76" s="47"/>
      <c r="G76" s="47"/>
      <c r="H76" s="48"/>
      <c r="I76" s="49"/>
    </row>
    <row r="77" spans="1:9" ht="12.75" customHeight="1" thickBot="1" x14ac:dyDescent="0.25">
      <c r="A77" s="180"/>
      <c r="B77" s="197">
        <f>SUM(B64:B76)</f>
        <v>0</v>
      </c>
      <c r="C77" s="198"/>
      <c r="D77" s="197"/>
      <c r="E77" s="199"/>
      <c r="F77" s="198"/>
      <c r="G77" s="198"/>
      <c r="H77" s="197" t="s">
        <v>17</v>
      </c>
      <c r="I77" s="230">
        <f>SUM(I64:I76)</f>
        <v>0</v>
      </c>
    </row>
    <row r="78" spans="1:9" ht="26.25" thickBot="1" x14ac:dyDescent="0.25">
      <c r="A78" s="46" t="s">
        <v>8</v>
      </c>
      <c r="B78" s="114" t="s">
        <v>16</v>
      </c>
      <c r="C78" s="114" t="s">
        <v>5</v>
      </c>
      <c r="D78" s="114" t="s">
        <v>23</v>
      </c>
      <c r="E78" s="118" t="s">
        <v>18</v>
      </c>
      <c r="F78" s="114" t="s">
        <v>19</v>
      </c>
      <c r="G78" s="114" t="s">
        <v>10</v>
      </c>
      <c r="H78" s="114" t="s">
        <v>13</v>
      </c>
      <c r="I78" s="115" t="s">
        <v>12</v>
      </c>
    </row>
    <row r="79" spans="1:9" ht="32.450000000000003" customHeight="1" x14ac:dyDescent="0.2">
      <c r="A79" s="652" t="s">
        <v>2272</v>
      </c>
      <c r="B79" s="71"/>
      <c r="C79" s="13" t="s">
        <v>2273</v>
      </c>
      <c r="D79" s="72"/>
      <c r="E79" s="73"/>
      <c r="F79" s="15"/>
      <c r="G79" s="327"/>
      <c r="H79" s="74"/>
      <c r="I79" s="598">
        <v>23.34</v>
      </c>
    </row>
    <row r="80" spans="1:9" ht="30.6" customHeight="1" x14ac:dyDescent="0.2">
      <c r="A80" s="653"/>
      <c r="B80" s="71"/>
      <c r="C80" s="13" t="s">
        <v>2274</v>
      </c>
      <c r="D80" s="72"/>
      <c r="E80" s="73"/>
      <c r="F80" s="15"/>
      <c r="G80" s="327"/>
      <c r="H80" s="74"/>
      <c r="I80" s="598">
        <v>18.66</v>
      </c>
    </row>
    <row r="81" spans="1:255" ht="34.15" customHeight="1" x14ac:dyDescent="0.2">
      <c r="A81" s="654"/>
      <c r="B81" s="412"/>
      <c r="C81" s="244" t="s">
        <v>87</v>
      </c>
      <c r="D81" s="72"/>
      <c r="E81" s="73"/>
      <c r="F81" s="15"/>
      <c r="G81" s="327"/>
      <c r="H81" s="74"/>
      <c r="I81" s="241">
        <f>SUM(I79:I80)</f>
        <v>42</v>
      </c>
    </row>
    <row r="82" spans="1:255" ht="30.6" customHeight="1" x14ac:dyDescent="0.2">
      <c r="A82" s="652" t="s">
        <v>2271</v>
      </c>
      <c r="B82" s="71"/>
      <c r="C82" s="33" t="s">
        <v>2273</v>
      </c>
      <c r="D82" s="72"/>
      <c r="E82" s="73"/>
      <c r="F82" s="15"/>
      <c r="G82" s="327"/>
      <c r="H82" s="74"/>
      <c r="I82" s="598">
        <v>139.68</v>
      </c>
    </row>
    <row r="83" spans="1:255" x14ac:dyDescent="0.2">
      <c r="A83" s="653"/>
      <c r="B83" s="71"/>
      <c r="C83" s="71" t="s">
        <v>2274</v>
      </c>
      <c r="D83" s="72"/>
      <c r="E83" s="73"/>
      <c r="F83" s="15"/>
      <c r="G83" s="327"/>
      <c r="H83" s="74"/>
      <c r="I83" s="598">
        <v>116.46</v>
      </c>
    </row>
    <row r="84" spans="1:255" ht="27.6" customHeight="1" x14ac:dyDescent="0.2">
      <c r="A84" s="654"/>
      <c r="B84" s="71"/>
      <c r="C84" s="412" t="s">
        <v>87</v>
      </c>
      <c r="D84" s="72"/>
      <c r="E84" s="73"/>
      <c r="F84" s="73"/>
      <c r="G84" s="327"/>
      <c r="H84" s="74"/>
      <c r="I84" s="241">
        <f>SUM(I82:I83)</f>
        <v>256.14</v>
      </c>
    </row>
    <row r="85" spans="1:255" ht="25.5" x14ac:dyDescent="0.2">
      <c r="A85" s="221" t="s">
        <v>2270</v>
      </c>
      <c r="B85" s="13"/>
      <c r="C85" s="244" t="s">
        <v>87</v>
      </c>
      <c r="D85" s="14"/>
      <c r="E85" s="15"/>
      <c r="F85" s="15"/>
      <c r="G85" s="15"/>
      <c r="H85" s="16"/>
      <c r="I85" s="243">
        <v>25101.24</v>
      </c>
    </row>
    <row r="86" spans="1:255" ht="16.899999999999999" customHeight="1" x14ac:dyDescent="0.2">
      <c r="A86" s="219" t="s">
        <v>88</v>
      </c>
      <c r="B86" s="13"/>
      <c r="C86" s="244" t="s">
        <v>87</v>
      </c>
      <c r="D86" s="14"/>
      <c r="E86" s="15"/>
      <c r="F86" s="15"/>
      <c r="G86" s="15"/>
      <c r="H86" s="16"/>
      <c r="I86" s="243">
        <v>1250.1199999999999</v>
      </c>
    </row>
    <row r="87" spans="1:255" ht="12.75" customHeight="1" thickBot="1" x14ac:dyDescent="0.25">
      <c r="A87" s="219"/>
      <c r="B87" s="109"/>
      <c r="C87" s="109"/>
      <c r="D87" s="108"/>
      <c r="E87" s="110"/>
      <c r="F87" s="109"/>
      <c r="G87" s="109"/>
      <c r="H87" s="108" t="s">
        <v>17</v>
      </c>
      <c r="I87" s="232">
        <f>I81+I84+I85+I86</f>
        <v>26649.5</v>
      </c>
    </row>
    <row r="88" spans="1:255" s="45" customFormat="1" ht="83.25" customHeight="1" thickBot="1" x14ac:dyDescent="0.25">
      <c r="A88" s="117" t="s">
        <v>95</v>
      </c>
      <c r="B88" s="114" t="s">
        <v>16</v>
      </c>
      <c r="C88" s="114" t="s">
        <v>5</v>
      </c>
      <c r="D88" s="114" t="s">
        <v>23</v>
      </c>
      <c r="E88" s="118" t="s">
        <v>18</v>
      </c>
      <c r="F88" s="114" t="s">
        <v>19</v>
      </c>
      <c r="G88" s="114" t="s">
        <v>10</v>
      </c>
      <c r="H88" s="114" t="s">
        <v>13</v>
      </c>
      <c r="I88" s="115" t="s">
        <v>12</v>
      </c>
      <c r="J88" s="56"/>
      <c r="K88" s="56"/>
      <c r="L88" s="56"/>
      <c r="M88" s="56"/>
      <c r="N88" s="56"/>
      <c r="O88" s="56"/>
      <c r="P88" s="56"/>
      <c r="Q88" s="56"/>
      <c r="R88" s="56"/>
      <c r="T88" s="56"/>
      <c r="U88" s="56"/>
      <c r="V88" s="56"/>
      <c r="W88" s="56"/>
      <c r="X88" s="56"/>
      <c r="Y88" s="56"/>
      <c r="Z88" s="56"/>
      <c r="AA88" s="56"/>
      <c r="AB88" s="56"/>
      <c r="AD88" s="56"/>
      <c r="AE88" s="56"/>
      <c r="AF88" s="56"/>
      <c r="AG88" s="56"/>
      <c r="AH88" s="56"/>
      <c r="AI88" s="56"/>
      <c r="AJ88" s="56"/>
      <c r="AK88" s="56"/>
      <c r="AL88" s="56"/>
      <c r="AN88" s="56"/>
      <c r="AO88" s="56"/>
      <c r="AP88" s="56"/>
      <c r="AQ88" s="56"/>
      <c r="AR88" s="56"/>
      <c r="AS88" s="56"/>
      <c r="AT88" s="56"/>
      <c r="AU88" s="56"/>
      <c r="AV88" s="56"/>
      <c r="AX88" s="56"/>
      <c r="AY88" s="56"/>
      <c r="AZ88" s="56"/>
      <c r="BA88" s="56"/>
      <c r="BB88" s="56"/>
      <c r="BC88" s="56"/>
      <c r="BD88" s="56"/>
      <c r="BE88" s="56"/>
      <c r="BF88" s="56"/>
      <c r="BH88" s="56"/>
      <c r="BI88" s="56"/>
      <c r="BJ88" s="56"/>
      <c r="BK88" s="56"/>
      <c r="BL88" s="56"/>
      <c r="BM88" s="56"/>
      <c r="BN88" s="56"/>
      <c r="BO88" s="56"/>
      <c r="BP88" s="56"/>
      <c r="BR88" s="56"/>
      <c r="BS88" s="56"/>
      <c r="BT88" s="56"/>
      <c r="BU88" s="56"/>
      <c r="BV88" s="56"/>
      <c r="BW88" s="56"/>
      <c r="BX88" s="56"/>
      <c r="BY88" s="56"/>
      <c r="BZ88" s="56"/>
      <c r="CB88" s="56"/>
      <c r="CC88" s="56"/>
      <c r="CD88" s="56"/>
      <c r="CE88" s="56"/>
      <c r="CF88" s="56"/>
      <c r="CG88" s="56"/>
      <c r="CH88" s="56"/>
      <c r="CI88" s="56"/>
      <c r="CJ88" s="56"/>
      <c r="CL88" s="56"/>
      <c r="CM88" s="56"/>
      <c r="CN88" s="56"/>
      <c r="CO88" s="56"/>
      <c r="CP88" s="56"/>
      <c r="CQ88" s="56"/>
      <c r="CR88" s="56"/>
      <c r="CS88" s="56"/>
      <c r="CT88" s="56"/>
      <c r="CV88" s="56"/>
      <c r="CW88" s="56"/>
      <c r="CX88" s="56"/>
      <c r="CY88" s="56"/>
      <c r="CZ88" s="56"/>
      <c r="DA88" s="56"/>
      <c r="DB88" s="56"/>
      <c r="DC88" s="56"/>
      <c r="DD88" s="56"/>
      <c r="DF88" s="56"/>
      <c r="DG88" s="56"/>
      <c r="DH88" s="56"/>
      <c r="DI88" s="56"/>
      <c r="DJ88" s="56"/>
      <c r="DK88" s="56"/>
      <c r="DL88" s="56"/>
      <c r="DM88" s="56"/>
      <c r="DN88" s="56"/>
      <c r="DP88" s="56"/>
      <c r="DQ88" s="56"/>
      <c r="DR88" s="56"/>
      <c r="DS88" s="56"/>
      <c r="DT88" s="56"/>
      <c r="DU88" s="56"/>
      <c r="DV88" s="56"/>
      <c r="DW88" s="56"/>
      <c r="DX88" s="56"/>
      <c r="DZ88" s="56"/>
      <c r="EA88" s="56"/>
      <c r="EB88" s="56"/>
      <c r="EC88" s="56"/>
      <c r="ED88" s="56"/>
      <c r="EE88" s="56"/>
      <c r="EF88" s="56"/>
      <c r="EG88" s="56"/>
      <c r="EH88" s="56"/>
      <c r="EJ88" s="56"/>
      <c r="EK88" s="56"/>
      <c r="EL88" s="56"/>
      <c r="EM88" s="56"/>
      <c r="EN88" s="56"/>
      <c r="EO88" s="56"/>
      <c r="EP88" s="56"/>
      <c r="EQ88" s="56"/>
      <c r="ER88" s="56"/>
      <c r="ET88" s="56"/>
      <c r="EU88" s="56"/>
      <c r="EV88" s="56"/>
      <c r="EW88" s="56"/>
      <c r="EX88" s="56"/>
      <c r="EY88" s="56"/>
      <c r="EZ88" s="56"/>
      <c r="FA88" s="56"/>
      <c r="FB88" s="56"/>
      <c r="FD88" s="56"/>
      <c r="FE88" s="56"/>
      <c r="FF88" s="56"/>
      <c r="FG88" s="56"/>
      <c r="FH88" s="56"/>
      <c r="FI88" s="56"/>
      <c r="FJ88" s="56"/>
      <c r="FK88" s="56"/>
      <c r="FL88" s="56"/>
      <c r="FN88" s="56"/>
      <c r="FO88" s="56"/>
      <c r="FP88" s="56"/>
      <c r="FQ88" s="56"/>
      <c r="FR88" s="56"/>
      <c r="FS88" s="56"/>
      <c r="FT88" s="56"/>
      <c r="FU88" s="56"/>
      <c r="FV88" s="56"/>
      <c r="FX88" s="56"/>
      <c r="FY88" s="56"/>
      <c r="FZ88" s="56"/>
      <c r="GA88" s="56"/>
      <c r="GB88" s="56"/>
      <c r="GC88" s="56"/>
      <c r="GD88" s="56"/>
      <c r="GE88" s="56"/>
      <c r="GF88" s="56"/>
      <c r="GH88" s="56"/>
      <c r="GI88" s="56"/>
      <c r="GJ88" s="56"/>
      <c r="GK88" s="56"/>
      <c r="GL88" s="56"/>
      <c r="GM88" s="56"/>
      <c r="GN88" s="56"/>
      <c r="GO88" s="56"/>
      <c r="GP88" s="56"/>
      <c r="GR88" s="56"/>
      <c r="GS88" s="56"/>
      <c r="GT88" s="56"/>
      <c r="GU88" s="56"/>
      <c r="GV88" s="56"/>
      <c r="GW88" s="56"/>
      <c r="GX88" s="56"/>
      <c r="GY88" s="56"/>
      <c r="GZ88" s="56"/>
      <c r="HB88" s="56"/>
      <c r="HC88" s="56"/>
      <c r="HD88" s="56"/>
      <c r="HE88" s="56"/>
      <c r="HF88" s="56"/>
      <c r="HG88" s="56"/>
      <c r="HH88" s="56"/>
      <c r="HI88" s="56"/>
      <c r="HJ88" s="56"/>
      <c r="HL88" s="56"/>
      <c r="HM88" s="56"/>
      <c r="HN88" s="56"/>
      <c r="HO88" s="56"/>
      <c r="HP88" s="56"/>
      <c r="HQ88" s="56"/>
      <c r="HR88" s="56"/>
      <c r="HS88" s="56"/>
      <c r="HT88" s="56"/>
      <c r="HV88" s="56"/>
      <c r="HW88" s="56"/>
      <c r="HX88" s="56"/>
      <c r="HY88" s="56"/>
      <c r="HZ88" s="56"/>
      <c r="IA88" s="56"/>
      <c r="IB88" s="56"/>
      <c r="IC88" s="56"/>
      <c r="ID88" s="56"/>
      <c r="IF88" s="56"/>
      <c r="IG88" s="56"/>
      <c r="IH88" s="56"/>
      <c r="II88" s="56"/>
      <c r="IJ88" s="56"/>
      <c r="IK88" s="56"/>
      <c r="IL88" s="56"/>
      <c r="IM88" s="56"/>
      <c r="IN88" s="56"/>
      <c r="IP88" s="56"/>
      <c r="IQ88" s="56"/>
      <c r="IR88" s="56"/>
      <c r="IS88" s="56"/>
      <c r="IT88" s="56"/>
      <c r="IU88" s="56"/>
    </row>
    <row r="89" spans="1:255" ht="12.75" customHeight="1" thickBot="1" x14ac:dyDescent="0.25">
      <c r="A89" s="227"/>
      <c r="B89" s="104">
        <v>657.2</v>
      </c>
      <c r="C89" s="58" t="s">
        <v>66</v>
      </c>
      <c r="D89" s="64"/>
      <c r="E89" s="59"/>
      <c r="F89" s="59"/>
      <c r="G89" s="59"/>
      <c r="H89" s="60"/>
      <c r="I89" s="61"/>
      <c r="J89" s="56"/>
      <c r="K89" s="56"/>
      <c r="L89" s="56"/>
      <c r="M89" s="56"/>
      <c r="N89" s="56"/>
      <c r="O89" s="56"/>
      <c r="P89" s="56"/>
      <c r="Q89" s="56"/>
      <c r="R89" s="56"/>
      <c r="T89" s="56"/>
      <c r="U89" s="56"/>
      <c r="V89" s="56"/>
      <c r="W89" s="56"/>
      <c r="X89" s="56"/>
      <c r="Y89" s="56"/>
      <c r="Z89" s="56"/>
      <c r="AA89" s="56"/>
      <c r="AB89" s="56"/>
      <c r="AD89" s="56"/>
      <c r="AE89" s="56"/>
      <c r="AF89" s="56"/>
      <c r="AG89" s="56"/>
      <c r="AH89" s="56"/>
      <c r="AI89" s="56"/>
      <c r="AJ89" s="56"/>
      <c r="AK89" s="56"/>
      <c r="AL89" s="56"/>
      <c r="AN89" s="56"/>
      <c r="AO89" s="56"/>
      <c r="AP89" s="56"/>
      <c r="AQ89" s="56"/>
      <c r="AR89" s="56"/>
      <c r="AS89" s="56"/>
      <c r="AT89" s="56"/>
      <c r="AU89" s="56"/>
      <c r="AV89" s="56"/>
      <c r="AX89" s="56"/>
      <c r="AY89" s="56"/>
      <c r="AZ89" s="56"/>
      <c r="BA89" s="56"/>
      <c r="BB89" s="56"/>
      <c r="BC89" s="56"/>
      <c r="BD89" s="56"/>
      <c r="BE89" s="56"/>
      <c r="BF89" s="56"/>
      <c r="BH89" s="56"/>
      <c r="BI89" s="56"/>
      <c r="BJ89" s="56"/>
      <c r="BK89" s="56"/>
      <c r="BL89" s="56"/>
      <c r="BM89" s="56"/>
      <c r="BN89" s="56"/>
      <c r="BO89" s="56"/>
      <c r="BP89" s="56"/>
      <c r="BR89" s="56"/>
      <c r="BS89" s="56"/>
      <c r="BT89" s="56"/>
      <c r="BU89" s="56"/>
      <c r="BV89" s="56"/>
      <c r="BW89" s="56"/>
      <c r="BX89" s="56"/>
      <c r="BY89" s="56"/>
      <c r="BZ89" s="56"/>
      <c r="CB89" s="56"/>
      <c r="CC89" s="56"/>
      <c r="CD89" s="56"/>
      <c r="CE89" s="56"/>
      <c r="CF89" s="56"/>
      <c r="CG89" s="56"/>
      <c r="CH89" s="56"/>
      <c r="CI89" s="56"/>
      <c r="CJ89" s="56"/>
      <c r="CL89" s="56"/>
      <c r="CM89" s="56"/>
      <c r="CN89" s="56"/>
      <c r="CO89" s="56"/>
      <c r="CP89" s="56"/>
      <c r="CQ89" s="56"/>
      <c r="CR89" s="56"/>
      <c r="CS89" s="56"/>
      <c r="CT89" s="56"/>
      <c r="CV89" s="56"/>
      <c r="CW89" s="56"/>
      <c r="CX89" s="56"/>
      <c r="CY89" s="56"/>
      <c r="CZ89" s="56"/>
      <c r="DA89" s="56"/>
      <c r="DB89" s="56"/>
      <c r="DC89" s="56"/>
      <c r="DD89" s="56"/>
      <c r="DF89" s="56"/>
      <c r="DG89" s="56"/>
      <c r="DH89" s="56"/>
      <c r="DI89" s="56"/>
      <c r="DJ89" s="56"/>
      <c r="DK89" s="56"/>
      <c r="DL89" s="56"/>
      <c r="DM89" s="56"/>
      <c r="DN89" s="56"/>
      <c r="DP89" s="56"/>
      <c r="DQ89" s="56"/>
      <c r="DR89" s="56"/>
      <c r="DS89" s="56"/>
      <c r="DT89" s="56"/>
      <c r="DU89" s="56"/>
      <c r="DV89" s="56"/>
      <c r="DW89" s="56"/>
      <c r="DX89" s="56"/>
      <c r="DZ89" s="56"/>
      <c r="EA89" s="56"/>
      <c r="EB89" s="56"/>
      <c r="EC89" s="56"/>
      <c r="ED89" s="56"/>
      <c r="EE89" s="56"/>
      <c r="EF89" s="56"/>
      <c r="EG89" s="56"/>
      <c r="EH89" s="56"/>
      <c r="EJ89" s="56"/>
      <c r="EK89" s="56"/>
      <c r="EL89" s="56"/>
      <c r="EM89" s="56"/>
      <c r="EN89" s="56"/>
      <c r="EO89" s="56"/>
      <c r="EP89" s="56"/>
      <c r="EQ89" s="56"/>
      <c r="ER89" s="56"/>
      <c r="ET89" s="56"/>
      <c r="EU89" s="56"/>
      <c r="EV89" s="56"/>
      <c r="EW89" s="56"/>
      <c r="EX89" s="56"/>
      <c r="EY89" s="56"/>
      <c r="EZ89" s="56"/>
      <c r="FA89" s="56"/>
      <c r="FB89" s="56"/>
      <c r="FD89" s="56"/>
      <c r="FE89" s="56"/>
      <c r="FF89" s="56"/>
      <c r="FG89" s="56"/>
      <c r="FH89" s="56"/>
      <c r="FI89" s="56"/>
      <c r="FJ89" s="56"/>
      <c r="FK89" s="56"/>
      <c r="FL89" s="56"/>
      <c r="FN89" s="56"/>
      <c r="FO89" s="56"/>
      <c r="FP89" s="56"/>
      <c r="FQ89" s="56"/>
      <c r="FR89" s="56"/>
      <c r="FS89" s="56"/>
      <c r="FT89" s="56"/>
      <c r="FU89" s="56"/>
      <c r="FV89" s="56"/>
      <c r="FX89" s="56"/>
      <c r="FY89" s="56"/>
      <c r="FZ89" s="56"/>
      <c r="GA89" s="56"/>
      <c r="GB89" s="56"/>
      <c r="GC89" s="56"/>
      <c r="GD89" s="56"/>
      <c r="GE89" s="56"/>
      <c r="GF89" s="56"/>
      <c r="GH89" s="56"/>
      <c r="GI89" s="56"/>
      <c r="GJ89" s="56"/>
      <c r="GK89" s="56"/>
      <c r="GL89" s="56"/>
      <c r="GM89" s="56"/>
      <c r="GN89" s="56"/>
      <c r="GO89" s="56"/>
      <c r="GP89" s="56"/>
      <c r="GR89" s="56"/>
      <c r="GS89" s="56"/>
      <c r="GT89" s="56"/>
      <c r="GU89" s="56"/>
      <c r="GV89" s="56"/>
      <c r="GW89" s="56"/>
      <c r="GX89" s="56"/>
      <c r="GY89" s="56"/>
      <c r="GZ89" s="56"/>
      <c r="HB89" s="56"/>
      <c r="HC89" s="56"/>
      <c r="HD89" s="56"/>
      <c r="HE89" s="56"/>
      <c r="HF89" s="56"/>
      <c r="HG89" s="56"/>
      <c r="HH89" s="56"/>
      <c r="HI89" s="56"/>
      <c r="HJ89" s="56"/>
      <c r="HL89" s="56"/>
      <c r="HM89" s="56"/>
      <c r="HN89" s="56"/>
      <c r="HO89" s="56"/>
      <c r="HP89" s="56"/>
      <c r="HQ89" s="56"/>
      <c r="HR89" s="56"/>
      <c r="HS89" s="56"/>
      <c r="HT89" s="56"/>
      <c r="HV89" s="56"/>
      <c r="HW89" s="56"/>
      <c r="HX89" s="56"/>
      <c r="HY89" s="56"/>
      <c r="HZ89" s="56"/>
      <c r="IA89" s="56"/>
      <c r="IB89" s="56"/>
      <c r="IC89" s="56"/>
      <c r="ID89" s="56"/>
      <c r="IF89" s="56"/>
      <c r="IG89" s="56"/>
      <c r="IH89" s="56"/>
      <c r="II89" s="56"/>
      <c r="IJ89" s="56"/>
      <c r="IK89" s="56"/>
      <c r="IL89" s="56"/>
      <c r="IM89" s="56"/>
      <c r="IN89" s="56"/>
      <c r="IP89" s="56"/>
      <c r="IQ89" s="56"/>
      <c r="IR89" s="56"/>
      <c r="IS89" s="56"/>
      <c r="IT89" s="56"/>
      <c r="IU89" s="56"/>
    </row>
    <row r="90" spans="1:255" ht="12.75" customHeight="1" thickBot="1" x14ac:dyDescent="0.25">
      <c r="A90" s="227"/>
      <c r="B90" s="105">
        <v>797.74</v>
      </c>
      <c r="C90" s="92" t="s">
        <v>67</v>
      </c>
      <c r="D90" s="93"/>
      <c r="E90" s="94"/>
      <c r="F90" s="94"/>
      <c r="G90" s="94"/>
      <c r="H90" s="95"/>
      <c r="I90" s="96"/>
      <c r="J90" s="56"/>
      <c r="K90" s="56"/>
      <c r="L90" s="56"/>
      <c r="M90" s="56"/>
      <c r="N90" s="56"/>
      <c r="O90" s="56"/>
      <c r="P90" s="56"/>
      <c r="Q90" s="56"/>
      <c r="R90" s="56"/>
      <c r="T90" s="56"/>
      <c r="U90" s="56"/>
      <c r="V90" s="56"/>
      <c r="W90" s="56"/>
      <c r="X90" s="56"/>
      <c r="Y90" s="56"/>
      <c r="Z90" s="56"/>
      <c r="AA90" s="56"/>
      <c r="AB90" s="56"/>
      <c r="AD90" s="56"/>
      <c r="AE90" s="56"/>
      <c r="AF90" s="56"/>
      <c r="AG90" s="56"/>
      <c r="AH90" s="56"/>
      <c r="AI90" s="56"/>
      <c r="AJ90" s="56"/>
      <c r="AK90" s="56"/>
      <c r="AL90" s="56"/>
      <c r="AN90" s="56"/>
      <c r="AO90" s="56"/>
      <c r="AP90" s="56"/>
      <c r="AQ90" s="56"/>
      <c r="AR90" s="56"/>
      <c r="AS90" s="56"/>
      <c r="AT90" s="56"/>
      <c r="AU90" s="56"/>
      <c r="AV90" s="56"/>
      <c r="AX90" s="56"/>
      <c r="AY90" s="56"/>
      <c r="AZ90" s="56"/>
      <c r="BA90" s="56"/>
      <c r="BB90" s="56"/>
      <c r="BC90" s="56"/>
      <c r="BD90" s="56"/>
      <c r="BE90" s="56"/>
      <c r="BF90" s="56"/>
      <c r="BH90" s="56"/>
      <c r="BI90" s="56"/>
      <c r="BJ90" s="56"/>
      <c r="BK90" s="56"/>
      <c r="BL90" s="56"/>
      <c r="BM90" s="56"/>
      <c r="BN90" s="56"/>
      <c r="BO90" s="56"/>
      <c r="BP90" s="56"/>
      <c r="BR90" s="56"/>
      <c r="BS90" s="56"/>
      <c r="BT90" s="56"/>
      <c r="BU90" s="56"/>
      <c r="BV90" s="56"/>
      <c r="BW90" s="56"/>
      <c r="BX90" s="56"/>
      <c r="BY90" s="56"/>
      <c r="BZ90" s="56"/>
      <c r="CB90" s="56"/>
      <c r="CC90" s="56"/>
      <c r="CD90" s="56"/>
      <c r="CE90" s="56"/>
      <c r="CF90" s="56"/>
      <c r="CG90" s="56"/>
      <c r="CH90" s="56"/>
      <c r="CI90" s="56"/>
      <c r="CJ90" s="56"/>
      <c r="CL90" s="56"/>
      <c r="CM90" s="56"/>
      <c r="CN90" s="56"/>
      <c r="CO90" s="56"/>
      <c r="CP90" s="56"/>
      <c r="CQ90" s="56"/>
      <c r="CR90" s="56"/>
      <c r="CS90" s="56"/>
      <c r="CT90" s="56"/>
      <c r="CV90" s="56"/>
      <c r="CW90" s="56"/>
      <c r="CX90" s="56"/>
      <c r="CY90" s="56"/>
      <c r="CZ90" s="56"/>
      <c r="DA90" s="56"/>
      <c r="DB90" s="56"/>
      <c r="DC90" s="56"/>
      <c r="DD90" s="56"/>
      <c r="DF90" s="56"/>
      <c r="DG90" s="56"/>
      <c r="DH90" s="56"/>
      <c r="DI90" s="56"/>
      <c r="DJ90" s="56"/>
      <c r="DK90" s="56"/>
      <c r="DL90" s="56"/>
      <c r="DM90" s="56"/>
      <c r="DN90" s="56"/>
      <c r="DP90" s="56"/>
      <c r="DQ90" s="56"/>
      <c r="DR90" s="56"/>
      <c r="DS90" s="56"/>
      <c r="DT90" s="56"/>
      <c r="DU90" s="56"/>
      <c r="DV90" s="56"/>
      <c r="DW90" s="56"/>
      <c r="DX90" s="56"/>
      <c r="DZ90" s="56"/>
      <c r="EA90" s="56"/>
      <c r="EB90" s="56"/>
      <c r="EC90" s="56"/>
      <c r="ED90" s="56"/>
      <c r="EE90" s="56"/>
      <c r="EF90" s="56"/>
      <c r="EG90" s="56"/>
      <c r="EH90" s="56"/>
      <c r="EJ90" s="56"/>
      <c r="EK90" s="56"/>
      <c r="EL90" s="56"/>
      <c r="EM90" s="56"/>
      <c r="EN90" s="56"/>
      <c r="EO90" s="56"/>
      <c r="EP90" s="56"/>
      <c r="EQ90" s="56"/>
      <c r="ER90" s="56"/>
      <c r="ET90" s="56"/>
      <c r="EU90" s="56"/>
      <c r="EV90" s="56"/>
      <c r="EW90" s="56"/>
      <c r="EX90" s="56"/>
      <c r="EY90" s="56"/>
      <c r="EZ90" s="56"/>
      <c r="FA90" s="56"/>
      <c r="FB90" s="56"/>
      <c r="FD90" s="56"/>
      <c r="FE90" s="56"/>
      <c r="FF90" s="56"/>
      <c r="FG90" s="56"/>
      <c r="FH90" s="56"/>
      <c r="FI90" s="56"/>
      <c r="FJ90" s="56"/>
      <c r="FK90" s="56"/>
      <c r="FL90" s="56"/>
      <c r="FN90" s="56"/>
      <c r="FO90" s="56"/>
      <c r="FP90" s="56"/>
      <c r="FQ90" s="56"/>
      <c r="FR90" s="56"/>
      <c r="FS90" s="56"/>
      <c r="FT90" s="56"/>
      <c r="FU90" s="56"/>
      <c r="FV90" s="56"/>
      <c r="FX90" s="56"/>
      <c r="FY90" s="56"/>
      <c r="FZ90" s="56"/>
      <c r="GA90" s="56"/>
      <c r="GB90" s="56"/>
      <c r="GC90" s="56"/>
      <c r="GD90" s="56"/>
      <c r="GE90" s="56"/>
      <c r="GF90" s="56"/>
      <c r="GH90" s="56"/>
      <c r="GI90" s="56"/>
      <c r="GJ90" s="56"/>
      <c r="GK90" s="56"/>
      <c r="GL90" s="56"/>
      <c r="GM90" s="56"/>
      <c r="GN90" s="56"/>
      <c r="GO90" s="56"/>
      <c r="GP90" s="56"/>
      <c r="GR90" s="56"/>
      <c r="GS90" s="56"/>
      <c r="GT90" s="56"/>
      <c r="GU90" s="56"/>
      <c r="GV90" s="56"/>
      <c r="GW90" s="56"/>
      <c r="GX90" s="56"/>
      <c r="GY90" s="56"/>
      <c r="GZ90" s="56"/>
      <c r="HB90" s="56"/>
      <c r="HC90" s="56"/>
      <c r="HD90" s="56"/>
      <c r="HE90" s="56"/>
      <c r="HF90" s="56"/>
      <c r="HG90" s="56"/>
      <c r="HH90" s="56"/>
      <c r="HI90" s="56"/>
      <c r="HJ90" s="56"/>
      <c r="HL90" s="56"/>
      <c r="HM90" s="56"/>
      <c r="HN90" s="56"/>
      <c r="HO90" s="56"/>
      <c r="HP90" s="56"/>
      <c r="HQ90" s="56"/>
      <c r="HR90" s="56"/>
      <c r="HS90" s="56"/>
      <c r="HT90" s="56"/>
      <c r="HV90" s="56"/>
      <c r="HW90" s="56"/>
      <c r="HX90" s="56"/>
      <c r="HY90" s="56"/>
      <c r="HZ90" s="56"/>
      <c r="IA90" s="56"/>
      <c r="IB90" s="56"/>
      <c r="IC90" s="56"/>
      <c r="ID90" s="56"/>
      <c r="IF90" s="56"/>
      <c r="IG90" s="56"/>
      <c r="IH90" s="56"/>
      <c r="II90" s="56"/>
      <c r="IJ90" s="56"/>
      <c r="IK90" s="56"/>
      <c r="IL90" s="56"/>
      <c r="IM90" s="56"/>
      <c r="IN90" s="56"/>
      <c r="IP90" s="56"/>
      <c r="IQ90" s="56"/>
      <c r="IR90" s="56"/>
      <c r="IS90" s="56"/>
      <c r="IT90" s="56"/>
      <c r="IU90" s="56"/>
    </row>
    <row r="91" spans="1:255" ht="12.75" customHeight="1" thickBot="1" x14ac:dyDescent="0.25">
      <c r="A91" s="227"/>
      <c r="B91" s="106">
        <v>664.18</v>
      </c>
      <c r="C91" s="85" t="s">
        <v>70</v>
      </c>
      <c r="D91" s="86"/>
      <c r="E91" s="47"/>
      <c r="F91" s="47"/>
      <c r="G91" s="47"/>
      <c r="H91" s="48"/>
      <c r="I91" s="49"/>
      <c r="J91" s="56"/>
      <c r="K91" s="56"/>
      <c r="L91" s="56"/>
      <c r="M91" s="56"/>
      <c r="N91" s="56"/>
      <c r="O91" s="56"/>
      <c r="P91" s="56"/>
      <c r="Q91" s="56"/>
      <c r="R91" s="56"/>
      <c r="T91" s="56"/>
      <c r="U91" s="56"/>
      <c r="V91" s="56"/>
      <c r="W91" s="56"/>
      <c r="X91" s="56"/>
      <c r="Y91" s="56"/>
      <c r="Z91" s="56"/>
      <c r="AA91" s="56"/>
      <c r="AB91" s="56"/>
      <c r="AD91" s="56"/>
      <c r="AE91" s="56"/>
      <c r="AF91" s="56"/>
      <c r="AG91" s="56"/>
      <c r="AH91" s="56"/>
      <c r="AI91" s="56"/>
      <c r="AJ91" s="56"/>
      <c r="AK91" s="56"/>
      <c r="AL91" s="56"/>
      <c r="AN91" s="56"/>
      <c r="AO91" s="56"/>
      <c r="AP91" s="56"/>
      <c r="AQ91" s="56"/>
      <c r="AR91" s="56"/>
      <c r="AS91" s="56"/>
      <c r="AT91" s="56"/>
      <c r="AU91" s="56"/>
      <c r="AV91" s="56"/>
      <c r="AX91" s="56"/>
      <c r="AY91" s="56"/>
      <c r="AZ91" s="56"/>
      <c r="BA91" s="56"/>
      <c r="BB91" s="56"/>
      <c r="BC91" s="56"/>
      <c r="BD91" s="56"/>
      <c r="BE91" s="56"/>
      <c r="BF91" s="56"/>
      <c r="BH91" s="56"/>
      <c r="BI91" s="56"/>
      <c r="BJ91" s="56"/>
      <c r="BK91" s="56"/>
      <c r="BL91" s="56"/>
      <c r="BM91" s="56"/>
      <c r="BN91" s="56"/>
      <c r="BO91" s="56"/>
      <c r="BP91" s="56"/>
      <c r="BR91" s="56"/>
      <c r="BS91" s="56"/>
      <c r="BT91" s="56"/>
      <c r="BU91" s="56"/>
      <c r="BV91" s="56"/>
      <c r="BW91" s="56"/>
      <c r="BX91" s="56"/>
      <c r="BY91" s="56"/>
      <c r="BZ91" s="56"/>
      <c r="CB91" s="56"/>
      <c r="CC91" s="56"/>
      <c r="CD91" s="56"/>
      <c r="CE91" s="56"/>
      <c r="CF91" s="56"/>
      <c r="CG91" s="56"/>
      <c r="CH91" s="56"/>
      <c r="CI91" s="56"/>
      <c r="CJ91" s="56"/>
      <c r="CL91" s="56"/>
      <c r="CM91" s="56"/>
      <c r="CN91" s="56"/>
      <c r="CO91" s="56"/>
      <c r="CP91" s="56"/>
      <c r="CQ91" s="56"/>
      <c r="CR91" s="56"/>
      <c r="CS91" s="56"/>
      <c r="CT91" s="56"/>
      <c r="CV91" s="56"/>
      <c r="CW91" s="56"/>
      <c r="CX91" s="56"/>
      <c r="CY91" s="56"/>
      <c r="CZ91" s="56"/>
      <c r="DA91" s="56"/>
      <c r="DB91" s="56"/>
      <c r="DC91" s="56"/>
      <c r="DD91" s="56"/>
      <c r="DF91" s="56"/>
      <c r="DG91" s="56"/>
      <c r="DH91" s="56"/>
      <c r="DI91" s="56"/>
      <c r="DJ91" s="56"/>
      <c r="DK91" s="56"/>
      <c r="DL91" s="56"/>
      <c r="DM91" s="56"/>
      <c r="DN91" s="56"/>
      <c r="DP91" s="56"/>
      <c r="DQ91" s="56"/>
      <c r="DR91" s="56"/>
      <c r="DS91" s="56"/>
      <c r="DT91" s="56"/>
      <c r="DU91" s="56"/>
      <c r="DV91" s="56"/>
      <c r="DW91" s="56"/>
      <c r="DX91" s="56"/>
      <c r="DZ91" s="56"/>
      <c r="EA91" s="56"/>
      <c r="EB91" s="56"/>
      <c r="EC91" s="56"/>
      <c r="ED91" s="56"/>
      <c r="EE91" s="56"/>
      <c r="EF91" s="56"/>
      <c r="EG91" s="56"/>
      <c r="EH91" s="56"/>
      <c r="EJ91" s="56"/>
      <c r="EK91" s="56"/>
      <c r="EL91" s="56"/>
      <c r="EM91" s="56"/>
      <c r="EN91" s="56"/>
      <c r="EO91" s="56"/>
      <c r="EP91" s="56"/>
      <c r="EQ91" s="56"/>
      <c r="ER91" s="56"/>
      <c r="ET91" s="56"/>
      <c r="EU91" s="56"/>
      <c r="EV91" s="56"/>
      <c r="EW91" s="56"/>
      <c r="EX91" s="56"/>
      <c r="EY91" s="56"/>
      <c r="EZ91" s="56"/>
      <c r="FA91" s="56"/>
      <c r="FB91" s="56"/>
      <c r="FD91" s="56"/>
      <c r="FE91" s="56"/>
      <c r="FF91" s="56"/>
      <c r="FG91" s="56"/>
      <c r="FH91" s="56"/>
      <c r="FI91" s="56"/>
      <c r="FJ91" s="56"/>
      <c r="FK91" s="56"/>
      <c r="FL91" s="56"/>
      <c r="FN91" s="56"/>
      <c r="FO91" s="56"/>
      <c r="FP91" s="56"/>
      <c r="FQ91" s="56"/>
      <c r="FR91" s="56"/>
      <c r="FS91" s="56"/>
      <c r="FT91" s="56"/>
      <c r="FU91" s="56"/>
      <c r="FV91" s="56"/>
      <c r="FX91" s="56"/>
      <c r="FY91" s="56"/>
      <c r="FZ91" s="56"/>
      <c r="GA91" s="56"/>
      <c r="GB91" s="56"/>
      <c r="GC91" s="56"/>
      <c r="GD91" s="56"/>
      <c r="GE91" s="56"/>
      <c r="GF91" s="56"/>
      <c r="GH91" s="56"/>
      <c r="GI91" s="56"/>
      <c r="GJ91" s="56"/>
      <c r="GK91" s="56"/>
      <c r="GL91" s="56"/>
      <c r="GM91" s="56"/>
      <c r="GN91" s="56"/>
      <c r="GO91" s="56"/>
      <c r="GP91" s="56"/>
      <c r="GR91" s="56"/>
      <c r="GS91" s="56"/>
      <c r="GT91" s="56"/>
      <c r="GU91" s="56"/>
      <c r="GV91" s="56"/>
      <c r="GW91" s="56"/>
      <c r="GX91" s="56"/>
      <c r="GY91" s="56"/>
      <c r="GZ91" s="56"/>
      <c r="HB91" s="56"/>
      <c r="HC91" s="56"/>
      <c r="HD91" s="56"/>
      <c r="HE91" s="56"/>
      <c r="HF91" s="56"/>
      <c r="HG91" s="56"/>
      <c r="HH91" s="56"/>
      <c r="HI91" s="56"/>
      <c r="HJ91" s="56"/>
      <c r="HL91" s="56"/>
      <c r="HM91" s="56"/>
      <c r="HN91" s="56"/>
      <c r="HO91" s="56"/>
      <c r="HP91" s="56"/>
      <c r="HQ91" s="56"/>
      <c r="HR91" s="56"/>
      <c r="HS91" s="56"/>
      <c r="HT91" s="56"/>
      <c r="HV91" s="56"/>
      <c r="HW91" s="56"/>
      <c r="HX91" s="56"/>
      <c r="HY91" s="56"/>
      <c r="HZ91" s="56"/>
      <c r="IA91" s="56"/>
      <c r="IB91" s="56"/>
      <c r="IC91" s="56"/>
      <c r="ID91" s="56"/>
      <c r="IF91" s="56"/>
      <c r="IG91" s="56"/>
      <c r="IH91" s="56"/>
      <c r="II91" s="56"/>
      <c r="IJ91" s="56"/>
      <c r="IK91" s="56"/>
      <c r="IL91" s="56"/>
      <c r="IM91" s="56"/>
      <c r="IN91" s="56"/>
      <c r="IP91" s="56"/>
      <c r="IQ91" s="56"/>
      <c r="IR91" s="56"/>
      <c r="IS91" s="56"/>
      <c r="IT91" s="56"/>
      <c r="IU91" s="56"/>
    </row>
    <row r="92" spans="1:255" ht="12.75" customHeight="1" thickBot="1" x14ac:dyDescent="0.25">
      <c r="A92" s="227"/>
      <c r="B92" s="106">
        <v>707.79</v>
      </c>
      <c r="C92" s="85" t="s">
        <v>72</v>
      </c>
      <c r="D92" s="86"/>
      <c r="E92" s="47"/>
      <c r="F92" s="47"/>
      <c r="G92" s="47"/>
      <c r="H92" s="48"/>
      <c r="I92" s="49"/>
      <c r="J92" s="56"/>
      <c r="K92" s="56"/>
      <c r="L92" s="56"/>
      <c r="M92" s="56"/>
      <c r="N92" s="56"/>
      <c r="O92" s="56"/>
      <c r="P92" s="56"/>
      <c r="Q92" s="56"/>
      <c r="R92" s="56"/>
      <c r="T92" s="56"/>
      <c r="U92" s="56"/>
      <c r="V92" s="56"/>
      <c r="W92" s="56"/>
      <c r="X92" s="56"/>
      <c r="Y92" s="56"/>
      <c r="Z92" s="56"/>
      <c r="AA92" s="56"/>
      <c r="AB92" s="56"/>
      <c r="AD92" s="56"/>
      <c r="AE92" s="56"/>
      <c r="AF92" s="56"/>
      <c r="AG92" s="56"/>
      <c r="AH92" s="56"/>
      <c r="AI92" s="56"/>
      <c r="AJ92" s="56"/>
      <c r="AK92" s="56"/>
      <c r="AL92" s="56"/>
      <c r="AN92" s="56"/>
      <c r="AO92" s="56"/>
      <c r="AP92" s="56"/>
      <c r="AQ92" s="56"/>
      <c r="AR92" s="56"/>
      <c r="AS92" s="56"/>
      <c r="AT92" s="56"/>
      <c r="AU92" s="56"/>
      <c r="AV92" s="56"/>
      <c r="AX92" s="56"/>
      <c r="AY92" s="56"/>
      <c r="AZ92" s="56"/>
      <c r="BA92" s="56"/>
      <c r="BB92" s="56"/>
      <c r="BC92" s="56"/>
      <c r="BD92" s="56"/>
      <c r="BE92" s="56"/>
      <c r="BF92" s="56"/>
      <c r="BH92" s="56"/>
      <c r="BI92" s="56"/>
      <c r="BJ92" s="56"/>
      <c r="BK92" s="56"/>
      <c r="BL92" s="56"/>
      <c r="BM92" s="56"/>
      <c r="BN92" s="56"/>
      <c r="BO92" s="56"/>
      <c r="BP92" s="56"/>
      <c r="BR92" s="56"/>
      <c r="BS92" s="56"/>
      <c r="BT92" s="56"/>
      <c r="BU92" s="56"/>
      <c r="BV92" s="56"/>
      <c r="BW92" s="56"/>
      <c r="BX92" s="56"/>
      <c r="BY92" s="56"/>
      <c r="BZ92" s="56"/>
      <c r="CB92" s="56"/>
      <c r="CC92" s="56"/>
      <c r="CD92" s="56"/>
      <c r="CE92" s="56"/>
      <c r="CF92" s="56"/>
      <c r="CG92" s="56"/>
      <c r="CH92" s="56"/>
      <c r="CI92" s="56"/>
      <c r="CJ92" s="56"/>
      <c r="CL92" s="56"/>
      <c r="CM92" s="56"/>
      <c r="CN92" s="56"/>
      <c r="CO92" s="56"/>
      <c r="CP92" s="56"/>
      <c r="CQ92" s="56"/>
      <c r="CR92" s="56"/>
      <c r="CS92" s="56"/>
      <c r="CT92" s="56"/>
      <c r="CV92" s="56"/>
      <c r="CW92" s="56"/>
      <c r="CX92" s="56"/>
      <c r="CY92" s="56"/>
      <c r="CZ92" s="56"/>
      <c r="DA92" s="56"/>
      <c r="DB92" s="56"/>
      <c r="DC92" s="56"/>
      <c r="DD92" s="56"/>
      <c r="DF92" s="56"/>
      <c r="DG92" s="56"/>
      <c r="DH92" s="56"/>
      <c r="DI92" s="56"/>
      <c r="DJ92" s="56"/>
      <c r="DK92" s="56"/>
      <c r="DL92" s="56"/>
      <c r="DM92" s="56"/>
      <c r="DN92" s="56"/>
      <c r="DP92" s="56"/>
      <c r="DQ92" s="56"/>
      <c r="DR92" s="56"/>
      <c r="DS92" s="56"/>
      <c r="DT92" s="56"/>
      <c r="DU92" s="56"/>
      <c r="DV92" s="56"/>
      <c r="DW92" s="56"/>
      <c r="DX92" s="56"/>
      <c r="DZ92" s="56"/>
      <c r="EA92" s="56"/>
      <c r="EB92" s="56"/>
      <c r="EC92" s="56"/>
      <c r="ED92" s="56"/>
      <c r="EE92" s="56"/>
      <c r="EF92" s="56"/>
      <c r="EG92" s="56"/>
      <c r="EH92" s="56"/>
      <c r="EJ92" s="56"/>
      <c r="EK92" s="56"/>
      <c r="EL92" s="56"/>
      <c r="EM92" s="56"/>
      <c r="EN92" s="56"/>
      <c r="EO92" s="56"/>
      <c r="EP92" s="56"/>
      <c r="EQ92" s="56"/>
      <c r="ER92" s="56"/>
      <c r="ET92" s="56"/>
      <c r="EU92" s="56"/>
      <c r="EV92" s="56"/>
      <c r="EW92" s="56"/>
      <c r="EX92" s="56"/>
      <c r="EY92" s="56"/>
      <c r="EZ92" s="56"/>
      <c r="FA92" s="56"/>
      <c r="FB92" s="56"/>
      <c r="FD92" s="56"/>
      <c r="FE92" s="56"/>
      <c r="FF92" s="56"/>
      <c r="FG92" s="56"/>
      <c r="FH92" s="56"/>
      <c r="FI92" s="56"/>
      <c r="FJ92" s="56"/>
      <c r="FK92" s="56"/>
      <c r="FL92" s="56"/>
      <c r="FN92" s="56"/>
      <c r="FO92" s="56"/>
      <c r="FP92" s="56"/>
      <c r="FQ92" s="56"/>
      <c r="FR92" s="56"/>
      <c r="FS92" s="56"/>
      <c r="FT92" s="56"/>
      <c r="FU92" s="56"/>
      <c r="FV92" s="56"/>
      <c r="FX92" s="56"/>
      <c r="FY92" s="56"/>
      <c r="FZ92" s="56"/>
      <c r="GA92" s="56"/>
      <c r="GB92" s="56"/>
      <c r="GC92" s="56"/>
      <c r="GD92" s="56"/>
      <c r="GE92" s="56"/>
      <c r="GF92" s="56"/>
      <c r="GH92" s="56"/>
      <c r="GI92" s="56"/>
      <c r="GJ92" s="56"/>
      <c r="GK92" s="56"/>
      <c r="GL92" s="56"/>
      <c r="GM92" s="56"/>
      <c r="GN92" s="56"/>
      <c r="GO92" s="56"/>
      <c r="GP92" s="56"/>
      <c r="GR92" s="56"/>
      <c r="GS92" s="56"/>
      <c r="GT92" s="56"/>
      <c r="GU92" s="56"/>
      <c r="GV92" s="56"/>
      <c r="GW92" s="56"/>
      <c r="GX92" s="56"/>
      <c r="GY92" s="56"/>
      <c r="GZ92" s="56"/>
      <c r="HB92" s="56"/>
      <c r="HC92" s="56"/>
      <c r="HD92" s="56"/>
      <c r="HE92" s="56"/>
      <c r="HF92" s="56"/>
      <c r="HG92" s="56"/>
      <c r="HH92" s="56"/>
      <c r="HI92" s="56"/>
      <c r="HJ92" s="56"/>
      <c r="HL92" s="56"/>
      <c r="HM92" s="56"/>
      <c r="HN92" s="56"/>
      <c r="HO92" s="56"/>
      <c r="HP92" s="56"/>
      <c r="HQ92" s="56"/>
      <c r="HR92" s="56"/>
      <c r="HS92" s="56"/>
      <c r="HT92" s="56"/>
      <c r="HV92" s="56"/>
      <c r="HW92" s="56"/>
      <c r="HX92" s="56"/>
      <c r="HY92" s="56"/>
      <c r="HZ92" s="56"/>
      <c r="IA92" s="56"/>
      <c r="IB92" s="56"/>
      <c r="IC92" s="56"/>
      <c r="ID92" s="56"/>
      <c r="IF92" s="56"/>
      <c r="IG92" s="56"/>
      <c r="IH92" s="56"/>
      <c r="II92" s="56"/>
      <c r="IJ92" s="56"/>
      <c r="IK92" s="56"/>
      <c r="IL92" s="56"/>
      <c r="IM92" s="56"/>
      <c r="IN92" s="56"/>
      <c r="IP92" s="56"/>
      <c r="IQ92" s="56"/>
      <c r="IR92" s="56"/>
      <c r="IS92" s="56"/>
      <c r="IT92" s="56"/>
      <c r="IU92" s="56"/>
    </row>
    <row r="93" spans="1:255" ht="12.75" customHeight="1" thickBot="1" x14ac:dyDescent="0.25">
      <c r="A93" s="227"/>
      <c r="B93" s="106">
        <v>787.07</v>
      </c>
      <c r="C93" s="85" t="s">
        <v>73</v>
      </c>
      <c r="D93" s="86"/>
      <c r="E93" s="47"/>
      <c r="F93" s="47"/>
      <c r="G93" s="47"/>
      <c r="H93" s="48"/>
      <c r="I93" s="49"/>
      <c r="J93" s="56"/>
      <c r="K93" s="56"/>
      <c r="L93" s="56"/>
      <c r="M93" s="56"/>
      <c r="N93" s="56"/>
      <c r="O93" s="56"/>
      <c r="P93" s="56"/>
      <c r="Q93" s="56"/>
      <c r="R93" s="56"/>
      <c r="T93" s="56"/>
      <c r="U93" s="56"/>
      <c r="V93" s="56"/>
      <c r="W93" s="56"/>
      <c r="X93" s="56"/>
      <c r="Y93" s="56"/>
      <c r="Z93" s="56"/>
      <c r="AA93" s="56"/>
      <c r="AB93" s="56"/>
      <c r="AD93" s="56"/>
      <c r="AE93" s="56"/>
      <c r="AF93" s="56"/>
      <c r="AG93" s="56"/>
      <c r="AH93" s="56"/>
      <c r="AI93" s="56"/>
      <c r="AJ93" s="56"/>
      <c r="AK93" s="56"/>
      <c r="AL93" s="56"/>
      <c r="AN93" s="56"/>
      <c r="AO93" s="56"/>
      <c r="AP93" s="56"/>
      <c r="AQ93" s="56"/>
      <c r="AR93" s="56"/>
      <c r="AS93" s="56"/>
      <c r="AT93" s="56"/>
      <c r="AU93" s="56"/>
      <c r="AV93" s="56"/>
      <c r="AX93" s="56"/>
      <c r="AY93" s="56"/>
      <c r="AZ93" s="56"/>
      <c r="BA93" s="56"/>
      <c r="BB93" s="56"/>
      <c r="BC93" s="56"/>
      <c r="BD93" s="56"/>
      <c r="BE93" s="56"/>
      <c r="BF93" s="56"/>
      <c r="BH93" s="56"/>
      <c r="BI93" s="56"/>
      <c r="BJ93" s="56"/>
      <c r="BK93" s="56"/>
      <c r="BL93" s="56"/>
      <c r="BM93" s="56"/>
      <c r="BN93" s="56"/>
      <c r="BO93" s="56"/>
      <c r="BP93" s="56"/>
      <c r="BR93" s="56"/>
      <c r="BS93" s="56"/>
      <c r="BT93" s="56"/>
      <c r="BU93" s="56"/>
      <c r="BV93" s="56"/>
      <c r="BW93" s="56"/>
      <c r="BX93" s="56"/>
      <c r="BY93" s="56"/>
      <c r="BZ93" s="56"/>
      <c r="CB93" s="56"/>
      <c r="CC93" s="56"/>
      <c r="CD93" s="56"/>
      <c r="CE93" s="56"/>
      <c r="CF93" s="56"/>
      <c r="CG93" s="56"/>
      <c r="CH93" s="56"/>
      <c r="CI93" s="56"/>
      <c r="CJ93" s="56"/>
      <c r="CL93" s="56"/>
      <c r="CM93" s="56"/>
      <c r="CN93" s="56"/>
      <c r="CO93" s="56"/>
      <c r="CP93" s="56"/>
      <c r="CQ93" s="56"/>
      <c r="CR93" s="56"/>
      <c r="CS93" s="56"/>
      <c r="CT93" s="56"/>
      <c r="CV93" s="56"/>
      <c r="CW93" s="56"/>
      <c r="CX93" s="56"/>
      <c r="CY93" s="56"/>
      <c r="CZ93" s="56"/>
      <c r="DA93" s="56"/>
      <c r="DB93" s="56"/>
      <c r="DC93" s="56"/>
      <c r="DD93" s="56"/>
      <c r="DF93" s="56"/>
      <c r="DG93" s="56"/>
      <c r="DH93" s="56"/>
      <c r="DI93" s="56"/>
      <c r="DJ93" s="56"/>
      <c r="DK93" s="56"/>
      <c r="DL93" s="56"/>
      <c r="DM93" s="56"/>
      <c r="DN93" s="56"/>
      <c r="DP93" s="56"/>
      <c r="DQ93" s="56"/>
      <c r="DR93" s="56"/>
      <c r="DS93" s="56"/>
      <c r="DT93" s="56"/>
      <c r="DU93" s="56"/>
      <c r="DV93" s="56"/>
      <c r="DW93" s="56"/>
      <c r="DX93" s="56"/>
      <c r="DZ93" s="56"/>
      <c r="EA93" s="56"/>
      <c r="EB93" s="56"/>
      <c r="EC93" s="56"/>
      <c r="ED93" s="56"/>
      <c r="EE93" s="56"/>
      <c r="EF93" s="56"/>
      <c r="EG93" s="56"/>
      <c r="EH93" s="56"/>
      <c r="EJ93" s="56"/>
      <c r="EK93" s="56"/>
      <c r="EL93" s="56"/>
      <c r="EM93" s="56"/>
      <c r="EN93" s="56"/>
      <c r="EO93" s="56"/>
      <c r="EP93" s="56"/>
      <c r="EQ93" s="56"/>
      <c r="ER93" s="56"/>
      <c r="ET93" s="56"/>
      <c r="EU93" s="56"/>
      <c r="EV93" s="56"/>
      <c r="EW93" s="56"/>
      <c r="EX93" s="56"/>
      <c r="EY93" s="56"/>
      <c r="EZ93" s="56"/>
      <c r="FA93" s="56"/>
      <c r="FB93" s="56"/>
      <c r="FD93" s="56"/>
      <c r="FE93" s="56"/>
      <c r="FF93" s="56"/>
      <c r="FG93" s="56"/>
      <c r="FH93" s="56"/>
      <c r="FI93" s="56"/>
      <c r="FJ93" s="56"/>
      <c r="FK93" s="56"/>
      <c r="FL93" s="56"/>
      <c r="FN93" s="56"/>
      <c r="FO93" s="56"/>
      <c r="FP93" s="56"/>
      <c r="FQ93" s="56"/>
      <c r="FR93" s="56"/>
      <c r="FS93" s="56"/>
      <c r="FT93" s="56"/>
      <c r="FU93" s="56"/>
      <c r="FV93" s="56"/>
      <c r="FX93" s="56"/>
      <c r="FY93" s="56"/>
      <c r="FZ93" s="56"/>
      <c r="GA93" s="56"/>
      <c r="GB93" s="56"/>
      <c r="GC93" s="56"/>
      <c r="GD93" s="56"/>
      <c r="GE93" s="56"/>
      <c r="GF93" s="56"/>
      <c r="GH93" s="56"/>
      <c r="GI93" s="56"/>
      <c r="GJ93" s="56"/>
      <c r="GK93" s="56"/>
      <c r="GL93" s="56"/>
      <c r="GM93" s="56"/>
      <c r="GN93" s="56"/>
      <c r="GO93" s="56"/>
      <c r="GP93" s="56"/>
      <c r="GR93" s="56"/>
      <c r="GS93" s="56"/>
      <c r="GT93" s="56"/>
      <c r="GU93" s="56"/>
      <c r="GV93" s="56"/>
      <c r="GW93" s="56"/>
      <c r="GX93" s="56"/>
      <c r="GY93" s="56"/>
      <c r="GZ93" s="56"/>
      <c r="HB93" s="56"/>
      <c r="HC93" s="56"/>
      <c r="HD93" s="56"/>
      <c r="HE93" s="56"/>
      <c r="HF93" s="56"/>
      <c r="HG93" s="56"/>
      <c r="HH93" s="56"/>
      <c r="HI93" s="56"/>
      <c r="HJ93" s="56"/>
      <c r="HL93" s="56"/>
      <c r="HM93" s="56"/>
      <c r="HN93" s="56"/>
      <c r="HO93" s="56"/>
      <c r="HP93" s="56"/>
      <c r="HQ93" s="56"/>
      <c r="HR93" s="56"/>
      <c r="HS93" s="56"/>
      <c r="HT93" s="56"/>
      <c r="HV93" s="56"/>
      <c r="HW93" s="56"/>
      <c r="HX93" s="56"/>
      <c r="HY93" s="56"/>
      <c r="HZ93" s="56"/>
      <c r="IA93" s="56"/>
      <c r="IB93" s="56"/>
      <c r="IC93" s="56"/>
      <c r="ID93" s="56"/>
      <c r="IF93" s="56"/>
      <c r="IG93" s="56"/>
      <c r="IH93" s="56"/>
      <c r="II93" s="56"/>
      <c r="IJ93" s="56"/>
      <c r="IK93" s="56"/>
      <c r="IL93" s="56"/>
      <c r="IM93" s="56"/>
      <c r="IN93" s="56"/>
      <c r="IP93" s="56"/>
      <c r="IQ93" s="56"/>
      <c r="IR93" s="56"/>
      <c r="IS93" s="56"/>
      <c r="IT93" s="56"/>
      <c r="IU93" s="56"/>
    </row>
    <row r="94" spans="1:255" ht="12.75" customHeight="1" thickBot="1" x14ac:dyDescent="0.25">
      <c r="A94" s="227"/>
      <c r="B94" s="106">
        <v>713.13</v>
      </c>
      <c r="C94" s="85" t="s">
        <v>74</v>
      </c>
      <c r="D94" s="86"/>
      <c r="E94" s="47"/>
      <c r="F94" s="47"/>
      <c r="G94" s="47"/>
      <c r="H94" s="48"/>
      <c r="I94" s="49"/>
      <c r="J94" s="56"/>
      <c r="K94" s="56"/>
      <c r="L94" s="56"/>
      <c r="M94" s="56"/>
      <c r="N94" s="56"/>
      <c r="O94" s="56"/>
      <c r="P94" s="56"/>
      <c r="Q94" s="56"/>
      <c r="R94" s="56"/>
      <c r="T94" s="56"/>
      <c r="U94" s="56"/>
      <c r="V94" s="56"/>
      <c r="W94" s="56"/>
      <c r="X94" s="56"/>
      <c r="Y94" s="56"/>
      <c r="Z94" s="56"/>
      <c r="AA94" s="56"/>
      <c r="AB94" s="56"/>
      <c r="AD94" s="56"/>
      <c r="AE94" s="56"/>
      <c r="AF94" s="56"/>
      <c r="AG94" s="56"/>
      <c r="AH94" s="56"/>
      <c r="AI94" s="56"/>
      <c r="AJ94" s="56"/>
      <c r="AK94" s="56"/>
      <c r="AL94" s="56"/>
      <c r="AN94" s="56"/>
      <c r="AO94" s="56"/>
      <c r="AP94" s="56"/>
      <c r="AQ94" s="56"/>
      <c r="AR94" s="56"/>
      <c r="AS94" s="56"/>
      <c r="AT94" s="56"/>
      <c r="AU94" s="56"/>
      <c r="AV94" s="56"/>
      <c r="AX94" s="56"/>
      <c r="AY94" s="56"/>
      <c r="AZ94" s="56"/>
      <c r="BA94" s="56"/>
      <c r="BB94" s="56"/>
      <c r="BC94" s="56"/>
      <c r="BD94" s="56"/>
      <c r="BE94" s="56"/>
      <c r="BF94" s="56"/>
      <c r="BH94" s="56"/>
      <c r="BI94" s="56"/>
      <c r="BJ94" s="56"/>
      <c r="BK94" s="56"/>
      <c r="BL94" s="56"/>
      <c r="BM94" s="56"/>
      <c r="BN94" s="56"/>
      <c r="BO94" s="56"/>
      <c r="BP94" s="56"/>
      <c r="BR94" s="56"/>
      <c r="BS94" s="56"/>
      <c r="BT94" s="56"/>
      <c r="BU94" s="56"/>
      <c r="BV94" s="56"/>
      <c r="BW94" s="56"/>
      <c r="BX94" s="56"/>
      <c r="BY94" s="56"/>
      <c r="BZ94" s="56"/>
      <c r="CB94" s="56"/>
      <c r="CC94" s="56"/>
      <c r="CD94" s="56"/>
      <c r="CE94" s="56"/>
      <c r="CF94" s="56"/>
      <c r="CG94" s="56"/>
      <c r="CH94" s="56"/>
      <c r="CI94" s="56"/>
      <c r="CJ94" s="56"/>
      <c r="CL94" s="56"/>
      <c r="CM94" s="56"/>
      <c r="CN94" s="56"/>
      <c r="CO94" s="56"/>
      <c r="CP94" s="56"/>
      <c r="CQ94" s="56"/>
      <c r="CR94" s="56"/>
      <c r="CS94" s="56"/>
      <c r="CT94" s="56"/>
      <c r="CV94" s="56"/>
      <c r="CW94" s="56"/>
      <c r="CX94" s="56"/>
      <c r="CY94" s="56"/>
      <c r="CZ94" s="56"/>
      <c r="DA94" s="56"/>
      <c r="DB94" s="56"/>
      <c r="DC94" s="56"/>
      <c r="DD94" s="56"/>
      <c r="DF94" s="56"/>
      <c r="DG94" s="56"/>
      <c r="DH94" s="56"/>
      <c r="DI94" s="56"/>
      <c r="DJ94" s="56"/>
      <c r="DK94" s="56"/>
      <c r="DL94" s="56"/>
      <c r="DM94" s="56"/>
      <c r="DN94" s="56"/>
      <c r="DP94" s="56"/>
      <c r="DQ94" s="56"/>
      <c r="DR94" s="56"/>
      <c r="DS94" s="56"/>
      <c r="DT94" s="56"/>
      <c r="DU94" s="56"/>
      <c r="DV94" s="56"/>
      <c r="DW94" s="56"/>
      <c r="DX94" s="56"/>
      <c r="DZ94" s="56"/>
      <c r="EA94" s="56"/>
      <c r="EB94" s="56"/>
      <c r="EC94" s="56"/>
      <c r="ED94" s="56"/>
      <c r="EE94" s="56"/>
      <c r="EF94" s="56"/>
      <c r="EG94" s="56"/>
      <c r="EH94" s="56"/>
      <c r="EJ94" s="56"/>
      <c r="EK94" s="56"/>
      <c r="EL94" s="56"/>
      <c r="EM94" s="56"/>
      <c r="EN94" s="56"/>
      <c r="EO94" s="56"/>
      <c r="EP94" s="56"/>
      <c r="EQ94" s="56"/>
      <c r="ER94" s="56"/>
      <c r="ET94" s="56"/>
      <c r="EU94" s="56"/>
      <c r="EV94" s="56"/>
      <c r="EW94" s="56"/>
      <c r="EX94" s="56"/>
      <c r="EY94" s="56"/>
      <c r="EZ94" s="56"/>
      <c r="FA94" s="56"/>
      <c r="FB94" s="56"/>
      <c r="FD94" s="56"/>
      <c r="FE94" s="56"/>
      <c r="FF94" s="56"/>
      <c r="FG94" s="56"/>
      <c r="FH94" s="56"/>
      <c r="FI94" s="56"/>
      <c r="FJ94" s="56"/>
      <c r="FK94" s="56"/>
      <c r="FL94" s="56"/>
      <c r="FN94" s="56"/>
      <c r="FO94" s="56"/>
      <c r="FP94" s="56"/>
      <c r="FQ94" s="56"/>
      <c r="FR94" s="56"/>
      <c r="FS94" s="56"/>
      <c r="FT94" s="56"/>
      <c r="FU94" s="56"/>
      <c r="FV94" s="56"/>
      <c r="FX94" s="56"/>
      <c r="FY94" s="56"/>
      <c r="FZ94" s="56"/>
      <c r="GA94" s="56"/>
      <c r="GB94" s="56"/>
      <c r="GC94" s="56"/>
      <c r="GD94" s="56"/>
      <c r="GE94" s="56"/>
      <c r="GF94" s="56"/>
      <c r="GH94" s="56"/>
      <c r="GI94" s="56"/>
      <c r="GJ94" s="56"/>
      <c r="GK94" s="56"/>
      <c r="GL94" s="56"/>
      <c r="GM94" s="56"/>
      <c r="GN94" s="56"/>
      <c r="GO94" s="56"/>
      <c r="GP94" s="56"/>
      <c r="GR94" s="56"/>
      <c r="GS94" s="56"/>
      <c r="GT94" s="56"/>
      <c r="GU94" s="56"/>
      <c r="GV94" s="56"/>
      <c r="GW94" s="56"/>
      <c r="GX94" s="56"/>
      <c r="GY94" s="56"/>
      <c r="GZ94" s="56"/>
      <c r="HB94" s="56"/>
      <c r="HC94" s="56"/>
      <c r="HD94" s="56"/>
      <c r="HE94" s="56"/>
      <c r="HF94" s="56"/>
      <c r="HG94" s="56"/>
      <c r="HH94" s="56"/>
      <c r="HI94" s="56"/>
      <c r="HJ94" s="56"/>
      <c r="HL94" s="56"/>
      <c r="HM94" s="56"/>
      <c r="HN94" s="56"/>
      <c r="HO94" s="56"/>
      <c r="HP94" s="56"/>
      <c r="HQ94" s="56"/>
      <c r="HR94" s="56"/>
      <c r="HS94" s="56"/>
      <c r="HT94" s="56"/>
      <c r="HV94" s="56"/>
      <c r="HW94" s="56"/>
      <c r="HX94" s="56"/>
      <c r="HY94" s="56"/>
      <c r="HZ94" s="56"/>
      <c r="IA94" s="56"/>
      <c r="IB94" s="56"/>
      <c r="IC94" s="56"/>
      <c r="ID94" s="56"/>
      <c r="IF94" s="56"/>
      <c r="IG94" s="56"/>
      <c r="IH94" s="56"/>
      <c r="II94" s="56"/>
      <c r="IJ94" s="56"/>
      <c r="IK94" s="56"/>
      <c r="IL94" s="56"/>
      <c r="IM94" s="56"/>
      <c r="IN94" s="56"/>
      <c r="IP94" s="56"/>
      <c r="IQ94" s="56"/>
      <c r="IR94" s="56"/>
      <c r="IS94" s="56"/>
      <c r="IT94" s="56"/>
      <c r="IU94" s="56"/>
    </row>
    <row r="95" spans="1:255" ht="12.75" customHeight="1" thickBot="1" x14ac:dyDescent="0.25">
      <c r="A95" s="221"/>
      <c r="B95" s="48">
        <v>560.16999999999996</v>
      </c>
      <c r="C95" s="48" t="s">
        <v>75</v>
      </c>
      <c r="D95" s="48"/>
      <c r="E95" s="48"/>
      <c r="F95" s="48"/>
      <c r="G95" s="48"/>
      <c r="H95" s="48"/>
      <c r="I95" s="423"/>
      <c r="J95" s="56"/>
      <c r="K95" s="56"/>
      <c r="L95" s="56"/>
      <c r="M95" s="56"/>
      <c r="N95" s="56"/>
      <c r="O95" s="56"/>
      <c r="P95" s="56"/>
      <c r="Q95" s="56"/>
      <c r="R95" s="56"/>
      <c r="T95" s="56"/>
      <c r="U95" s="56"/>
      <c r="V95" s="56"/>
      <c r="W95" s="56"/>
      <c r="X95" s="56"/>
      <c r="Y95" s="56"/>
      <c r="Z95" s="56"/>
      <c r="AA95" s="56"/>
      <c r="AB95" s="56"/>
      <c r="AD95" s="56"/>
      <c r="AE95" s="56"/>
      <c r="AF95" s="56"/>
      <c r="AG95" s="56"/>
      <c r="AH95" s="56"/>
      <c r="AI95" s="56"/>
      <c r="AJ95" s="56"/>
      <c r="AK95" s="56"/>
      <c r="AL95" s="56"/>
      <c r="AN95" s="56"/>
      <c r="AO95" s="56"/>
      <c r="AP95" s="56"/>
      <c r="AQ95" s="56"/>
      <c r="AR95" s="56"/>
      <c r="AS95" s="56"/>
      <c r="AT95" s="56"/>
      <c r="AU95" s="56"/>
      <c r="AV95" s="56"/>
      <c r="AX95" s="56"/>
      <c r="AY95" s="56"/>
      <c r="AZ95" s="56"/>
      <c r="BA95" s="56"/>
      <c r="BB95" s="56"/>
      <c r="BC95" s="56"/>
      <c r="BD95" s="56"/>
      <c r="BE95" s="56"/>
      <c r="BF95" s="56"/>
      <c r="BH95" s="56"/>
      <c r="BI95" s="56"/>
      <c r="BJ95" s="56"/>
      <c r="BK95" s="56"/>
      <c r="BL95" s="56"/>
      <c r="BM95" s="56"/>
      <c r="BN95" s="56"/>
      <c r="BO95" s="56"/>
      <c r="BP95" s="56"/>
      <c r="BR95" s="56"/>
      <c r="BS95" s="56"/>
      <c r="BT95" s="56"/>
      <c r="BU95" s="56"/>
      <c r="BV95" s="56"/>
      <c r="BW95" s="56"/>
      <c r="BX95" s="56"/>
      <c r="BY95" s="56"/>
      <c r="BZ95" s="56"/>
      <c r="CB95" s="56"/>
      <c r="CC95" s="56"/>
      <c r="CD95" s="56"/>
      <c r="CE95" s="56"/>
      <c r="CF95" s="56"/>
      <c r="CG95" s="56"/>
      <c r="CH95" s="56"/>
      <c r="CI95" s="56"/>
      <c r="CJ95" s="56"/>
      <c r="CL95" s="56"/>
      <c r="CM95" s="56"/>
      <c r="CN95" s="56"/>
      <c r="CO95" s="56"/>
      <c r="CP95" s="56"/>
      <c r="CQ95" s="56"/>
      <c r="CR95" s="56"/>
      <c r="CS95" s="56"/>
      <c r="CT95" s="56"/>
      <c r="CV95" s="56"/>
      <c r="CW95" s="56"/>
      <c r="CX95" s="56"/>
      <c r="CY95" s="56"/>
      <c r="CZ95" s="56"/>
      <c r="DA95" s="56"/>
      <c r="DB95" s="56"/>
      <c r="DC95" s="56"/>
      <c r="DD95" s="56"/>
      <c r="DF95" s="56"/>
      <c r="DG95" s="56"/>
      <c r="DH95" s="56"/>
      <c r="DI95" s="56"/>
      <c r="DJ95" s="56"/>
      <c r="DK95" s="56"/>
      <c r="DL95" s="56"/>
      <c r="DM95" s="56"/>
      <c r="DN95" s="56"/>
      <c r="DP95" s="56"/>
      <c r="DQ95" s="56"/>
      <c r="DR95" s="56"/>
      <c r="DS95" s="56"/>
      <c r="DT95" s="56"/>
      <c r="DU95" s="56"/>
      <c r="DV95" s="56"/>
      <c r="DW95" s="56"/>
      <c r="DX95" s="56"/>
      <c r="DZ95" s="56"/>
      <c r="EA95" s="56"/>
      <c r="EB95" s="56"/>
      <c r="EC95" s="56"/>
      <c r="ED95" s="56"/>
      <c r="EE95" s="56"/>
      <c r="EF95" s="56"/>
      <c r="EG95" s="56"/>
      <c r="EH95" s="56"/>
      <c r="EJ95" s="56"/>
      <c r="EK95" s="56"/>
      <c r="EL95" s="56"/>
      <c r="EM95" s="56"/>
      <c r="EN95" s="56"/>
      <c r="EO95" s="56"/>
      <c r="EP95" s="56"/>
      <c r="EQ95" s="56"/>
      <c r="ER95" s="56"/>
      <c r="ET95" s="56"/>
      <c r="EU95" s="56"/>
      <c r="EV95" s="56"/>
      <c r="EW95" s="56"/>
      <c r="EX95" s="56"/>
      <c r="EY95" s="56"/>
      <c r="EZ95" s="56"/>
      <c r="FA95" s="56"/>
      <c r="FB95" s="56"/>
      <c r="FD95" s="56"/>
      <c r="FE95" s="56"/>
      <c r="FF95" s="56"/>
      <c r="FG95" s="56"/>
      <c r="FH95" s="56"/>
      <c r="FI95" s="56"/>
      <c r="FJ95" s="56"/>
      <c r="FK95" s="56"/>
      <c r="FL95" s="56"/>
      <c r="FN95" s="56"/>
      <c r="FO95" s="56"/>
      <c r="FP95" s="56"/>
      <c r="FQ95" s="56"/>
      <c r="FR95" s="56"/>
      <c r="FS95" s="56"/>
      <c r="FT95" s="56"/>
      <c r="FU95" s="56"/>
      <c r="FV95" s="56"/>
      <c r="FX95" s="56"/>
      <c r="FY95" s="56"/>
      <c r="FZ95" s="56"/>
      <c r="GA95" s="56"/>
      <c r="GB95" s="56"/>
      <c r="GC95" s="56"/>
      <c r="GD95" s="56"/>
      <c r="GE95" s="56"/>
      <c r="GF95" s="56"/>
      <c r="GH95" s="56"/>
      <c r="GI95" s="56"/>
      <c r="GJ95" s="56"/>
      <c r="GK95" s="56"/>
      <c r="GL95" s="56"/>
      <c r="GM95" s="56"/>
      <c r="GN95" s="56"/>
      <c r="GO95" s="56"/>
      <c r="GP95" s="56"/>
      <c r="GR95" s="56"/>
      <c r="GS95" s="56"/>
      <c r="GT95" s="56"/>
      <c r="GU95" s="56"/>
      <c r="GV95" s="56"/>
      <c r="GW95" s="56"/>
      <c r="GX95" s="56"/>
      <c r="GY95" s="56"/>
      <c r="GZ95" s="56"/>
      <c r="HB95" s="56"/>
      <c r="HC95" s="56"/>
      <c r="HD95" s="56"/>
      <c r="HE95" s="56"/>
      <c r="HF95" s="56"/>
      <c r="HG95" s="56"/>
      <c r="HH95" s="56"/>
      <c r="HI95" s="56"/>
      <c r="HJ95" s="56"/>
      <c r="HL95" s="56"/>
      <c r="HM95" s="56"/>
      <c r="HN95" s="56"/>
      <c r="HO95" s="56"/>
      <c r="HP95" s="56"/>
      <c r="HQ95" s="56"/>
      <c r="HR95" s="56"/>
      <c r="HS95" s="56"/>
      <c r="HT95" s="56"/>
      <c r="HV95" s="56"/>
      <c r="HW95" s="56"/>
      <c r="HX95" s="56"/>
      <c r="HY95" s="56"/>
      <c r="HZ95" s="56"/>
      <c r="IA95" s="56"/>
      <c r="IB95" s="56"/>
      <c r="IC95" s="56"/>
      <c r="ID95" s="56"/>
      <c r="IF95" s="56"/>
      <c r="IG95" s="56"/>
      <c r="IH95" s="56"/>
      <c r="II95" s="56"/>
      <c r="IJ95" s="56"/>
      <c r="IK95" s="56"/>
      <c r="IL95" s="56"/>
      <c r="IM95" s="56"/>
      <c r="IN95" s="56"/>
      <c r="IP95" s="56"/>
      <c r="IQ95" s="56"/>
      <c r="IR95" s="56"/>
      <c r="IS95" s="56"/>
      <c r="IT95" s="56"/>
      <c r="IU95" s="56"/>
    </row>
    <row r="96" spans="1:255" ht="12.75" customHeight="1" thickBot="1" x14ac:dyDescent="0.25">
      <c r="A96" s="221"/>
      <c r="B96" s="48">
        <v>612.08000000000004</v>
      </c>
      <c r="C96" s="48" t="s">
        <v>76</v>
      </c>
      <c r="D96" s="48"/>
      <c r="E96" s="48"/>
      <c r="F96" s="48"/>
      <c r="G96" s="48"/>
      <c r="H96" s="48"/>
      <c r="I96" s="423"/>
      <c r="J96" s="56"/>
      <c r="K96" s="56"/>
      <c r="L96" s="56"/>
      <c r="M96" s="56"/>
      <c r="N96" s="56"/>
      <c r="O96" s="56"/>
      <c r="P96" s="56"/>
      <c r="Q96" s="56"/>
      <c r="R96" s="56"/>
      <c r="T96" s="56"/>
      <c r="U96" s="56"/>
      <c r="V96" s="56"/>
      <c r="W96" s="56"/>
      <c r="X96" s="56"/>
      <c r="Y96" s="56"/>
      <c r="Z96" s="56"/>
      <c r="AA96" s="56"/>
      <c r="AB96" s="56"/>
      <c r="AD96" s="56"/>
      <c r="AE96" s="56"/>
      <c r="AF96" s="56"/>
      <c r="AG96" s="56"/>
      <c r="AH96" s="56"/>
      <c r="AI96" s="56"/>
      <c r="AJ96" s="56"/>
      <c r="AK96" s="56"/>
      <c r="AL96" s="56"/>
      <c r="AN96" s="56"/>
      <c r="AO96" s="56"/>
      <c r="AP96" s="56"/>
      <c r="AQ96" s="56"/>
      <c r="AR96" s="56"/>
      <c r="AS96" s="56"/>
      <c r="AT96" s="56"/>
      <c r="AU96" s="56"/>
      <c r="AV96" s="56"/>
      <c r="AX96" s="56"/>
      <c r="AY96" s="56"/>
      <c r="AZ96" s="56"/>
      <c r="BA96" s="56"/>
      <c r="BB96" s="56"/>
      <c r="BC96" s="56"/>
      <c r="BD96" s="56"/>
      <c r="BE96" s="56"/>
      <c r="BF96" s="56"/>
      <c r="BH96" s="56"/>
      <c r="BI96" s="56"/>
      <c r="BJ96" s="56"/>
      <c r="BK96" s="56"/>
      <c r="BL96" s="56"/>
      <c r="BM96" s="56"/>
      <c r="BN96" s="56"/>
      <c r="BO96" s="56"/>
      <c r="BP96" s="56"/>
      <c r="BR96" s="56"/>
      <c r="BS96" s="56"/>
      <c r="BT96" s="56"/>
      <c r="BU96" s="56"/>
      <c r="BV96" s="56"/>
      <c r="BW96" s="56"/>
      <c r="BX96" s="56"/>
      <c r="BY96" s="56"/>
      <c r="BZ96" s="56"/>
      <c r="CB96" s="56"/>
      <c r="CC96" s="56"/>
      <c r="CD96" s="56"/>
      <c r="CE96" s="56"/>
      <c r="CF96" s="56"/>
      <c r="CG96" s="56"/>
      <c r="CH96" s="56"/>
      <c r="CI96" s="56"/>
      <c r="CJ96" s="56"/>
      <c r="CL96" s="56"/>
      <c r="CM96" s="56"/>
      <c r="CN96" s="56"/>
      <c r="CO96" s="56"/>
      <c r="CP96" s="56"/>
      <c r="CQ96" s="56"/>
      <c r="CR96" s="56"/>
      <c r="CS96" s="56"/>
      <c r="CT96" s="56"/>
      <c r="CV96" s="56"/>
      <c r="CW96" s="56"/>
      <c r="CX96" s="56"/>
      <c r="CY96" s="56"/>
      <c r="CZ96" s="56"/>
      <c r="DA96" s="56"/>
      <c r="DB96" s="56"/>
      <c r="DC96" s="56"/>
      <c r="DD96" s="56"/>
      <c r="DF96" s="56"/>
      <c r="DG96" s="56"/>
      <c r="DH96" s="56"/>
      <c r="DI96" s="56"/>
      <c r="DJ96" s="56"/>
      <c r="DK96" s="56"/>
      <c r="DL96" s="56"/>
      <c r="DM96" s="56"/>
      <c r="DN96" s="56"/>
      <c r="DP96" s="56"/>
      <c r="DQ96" s="56"/>
      <c r="DR96" s="56"/>
      <c r="DS96" s="56"/>
      <c r="DT96" s="56"/>
      <c r="DU96" s="56"/>
      <c r="DV96" s="56"/>
      <c r="DW96" s="56"/>
      <c r="DX96" s="56"/>
      <c r="DZ96" s="56"/>
      <c r="EA96" s="56"/>
      <c r="EB96" s="56"/>
      <c r="EC96" s="56"/>
      <c r="ED96" s="56"/>
      <c r="EE96" s="56"/>
      <c r="EF96" s="56"/>
      <c r="EG96" s="56"/>
      <c r="EH96" s="56"/>
      <c r="EJ96" s="56"/>
      <c r="EK96" s="56"/>
      <c r="EL96" s="56"/>
      <c r="EM96" s="56"/>
      <c r="EN96" s="56"/>
      <c r="EO96" s="56"/>
      <c r="EP96" s="56"/>
      <c r="EQ96" s="56"/>
      <c r="ER96" s="56"/>
      <c r="ET96" s="56"/>
      <c r="EU96" s="56"/>
      <c r="EV96" s="56"/>
      <c r="EW96" s="56"/>
      <c r="EX96" s="56"/>
      <c r="EY96" s="56"/>
      <c r="EZ96" s="56"/>
      <c r="FA96" s="56"/>
      <c r="FB96" s="56"/>
      <c r="FD96" s="56"/>
      <c r="FE96" s="56"/>
      <c r="FF96" s="56"/>
      <c r="FG96" s="56"/>
      <c r="FH96" s="56"/>
      <c r="FI96" s="56"/>
      <c r="FJ96" s="56"/>
      <c r="FK96" s="56"/>
      <c r="FL96" s="56"/>
      <c r="FN96" s="56"/>
      <c r="FO96" s="56"/>
      <c r="FP96" s="56"/>
      <c r="FQ96" s="56"/>
      <c r="FR96" s="56"/>
      <c r="FS96" s="56"/>
      <c r="FT96" s="56"/>
      <c r="FU96" s="56"/>
      <c r="FV96" s="56"/>
      <c r="FX96" s="56"/>
      <c r="FY96" s="56"/>
      <c r="FZ96" s="56"/>
      <c r="GA96" s="56"/>
      <c r="GB96" s="56"/>
      <c r="GC96" s="56"/>
      <c r="GD96" s="56"/>
      <c r="GE96" s="56"/>
      <c r="GF96" s="56"/>
      <c r="GH96" s="56"/>
      <c r="GI96" s="56"/>
      <c r="GJ96" s="56"/>
      <c r="GK96" s="56"/>
      <c r="GL96" s="56"/>
      <c r="GM96" s="56"/>
      <c r="GN96" s="56"/>
      <c r="GO96" s="56"/>
      <c r="GP96" s="56"/>
      <c r="GR96" s="56"/>
      <c r="GS96" s="56"/>
      <c r="GT96" s="56"/>
      <c r="GU96" s="56"/>
      <c r="GV96" s="56"/>
      <c r="GW96" s="56"/>
      <c r="GX96" s="56"/>
      <c r="GY96" s="56"/>
      <c r="GZ96" s="56"/>
      <c r="HB96" s="56"/>
      <c r="HC96" s="56"/>
      <c r="HD96" s="56"/>
      <c r="HE96" s="56"/>
      <c r="HF96" s="56"/>
      <c r="HG96" s="56"/>
      <c r="HH96" s="56"/>
      <c r="HI96" s="56"/>
      <c r="HJ96" s="56"/>
      <c r="HL96" s="56"/>
      <c r="HM96" s="56"/>
      <c r="HN96" s="56"/>
      <c r="HO96" s="56"/>
      <c r="HP96" s="56"/>
      <c r="HQ96" s="56"/>
      <c r="HR96" s="56"/>
      <c r="HS96" s="56"/>
      <c r="HT96" s="56"/>
      <c r="HV96" s="56"/>
      <c r="HW96" s="56"/>
      <c r="HX96" s="56"/>
      <c r="HY96" s="56"/>
      <c r="HZ96" s="56"/>
      <c r="IA96" s="56"/>
      <c r="IB96" s="56"/>
      <c r="IC96" s="56"/>
      <c r="ID96" s="56"/>
      <c r="IF96" s="56"/>
      <c r="IG96" s="56"/>
      <c r="IH96" s="56"/>
      <c r="II96" s="56"/>
      <c r="IJ96" s="56"/>
      <c r="IK96" s="56"/>
      <c r="IL96" s="56"/>
      <c r="IM96" s="56"/>
      <c r="IN96" s="56"/>
      <c r="IP96" s="56"/>
      <c r="IQ96" s="56"/>
      <c r="IR96" s="56"/>
      <c r="IS96" s="56"/>
      <c r="IT96" s="56"/>
      <c r="IU96" s="56"/>
    </row>
    <row r="97" spans="1:255" ht="12.75" customHeight="1" thickBot="1" x14ac:dyDescent="0.25">
      <c r="A97" s="221"/>
      <c r="B97" s="48">
        <v>854.33</v>
      </c>
      <c r="C97" s="48" t="s">
        <v>77</v>
      </c>
      <c r="D97" s="48"/>
      <c r="E97" s="48"/>
      <c r="F97" s="48"/>
      <c r="G97" s="48"/>
      <c r="H97" s="48"/>
      <c r="I97" s="423"/>
      <c r="J97" s="56"/>
      <c r="K97" s="56"/>
      <c r="L97" s="56"/>
      <c r="M97" s="56"/>
      <c r="N97" s="56"/>
      <c r="O97" s="56"/>
      <c r="P97" s="56"/>
      <c r="Q97" s="56"/>
      <c r="R97" s="56"/>
      <c r="T97" s="56"/>
      <c r="U97" s="56"/>
      <c r="V97" s="56"/>
      <c r="W97" s="56"/>
      <c r="X97" s="56"/>
      <c r="Y97" s="56"/>
      <c r="Z97" s="56"/>
      <c r="AA97" s="56"/>
      <c r="AB97" s="56"/>
      <c r="AD97" s="56"/>
      <c r="AE97" s="56"/>
      <c r="AF97" s="56"/>
      <c r="AG97" s="56"/>
      <c r="AH97" s="56"/>
      <c r="AI97" s="56"/>
      <c r="AJ97" s="56"/>
      <c r="AK97" s="56"/>
      <c r="AL97" s="56"/>
      <c r="AN97" s="56"/>
      <c r="AO97" s="56"/>
      <c r="AP97" s="56"/>
      <c r="AQ97" s="56"/>
      <c r="AR97" s="56"/>
      <c r="AS97" s="56"/>
      <c r="AT97" s="56"/>
      <c r="AU97" s="56"/>
      <c r="AV97" s="56"/>
      <c r="AX97" s="56"/>
      <c r="AY97" s="56"/>
      <c r="AZ97" s="56"/>
      <c r="BA97" s="56"/>
      <c r="BB97" s="56"/>
      <c r="BC97" s="56"/>
      <c r="BD97" s="56"/>
      <c r="BE97" s="56"/>
      <c r="BF97" s="56"/>
      <c r="BH97" s="56"/>
      <c r="BI97" s="56"/>
      <c r="BJ97" s="56"/>
      <c r="BK97" s="56"/>
      <c r="BL97" s="56"/>
      <c r="BM97" s="56"/>
      <c r="BN97" s="56"/>
      <c r="BO97" s="56"/>
      <c r="BP97" s="56"/>
      <c r="BR97" s="56"/>
      <c r="BS97" s="56"/>
      <c r="BT97" s="56"/>
      <c r="BU97" s="56"/>
      <c r="BV97" s="56"/>
      <c r="BW97" s="56"/>
      <c r="BX97" s="56"/>
      <c r="BY97" s="56"/>
      <c r="BZ97" s="56"/>
      <c r="CB97" s="56"/>
      <c r="CC97" s="56"/>
      <c r="CD97" s="56"/>
      <c r="CE97" s="56"/>
      <c r="CF97" s="56"/>
      <c r="CG97" s="56"/>
      <c r="CH97" s="56"/>
      <c r="CI97" s="56"/>
      <c r="CJ97" s="56"/>
      <c r="CL97" s="56"/>
      <c r="CM97" s="56"/>
      <c r="CN97" s="56"/>
      <c r="CO97" s="56"/>
      <c r="CP97" s="56"/>
      <c r="CQ97" s="56"/>
      <c r="CR97" s="56"/>
      <c r="CS97" s="56"/>
      <c r="CT97" s="56"/>
      <c r="CV97" s="56"/>
      <c r="CW97" s="56"/>
      <c r="CX97" s="56"/>
      <c r="CY97" s="56"/>
      <c r="CZ97" s="56"/>
      <c r="DA97" s="56"/>
      <c r="DB97" s="56"/>
      <c r="DC97" s="56"/>
      <c r="DD97" s="56"/>
      <c r="DF97" s="56"/>
      <c r="DG97" s="56"/>
      <c r="DH97" s="56"/>
      <c r="DI97" s="56"/>
      <c r="DJ97" s="56"/>
      <c r="DK97" s="56"/>
      <c r="DL97" s="56"/>
      <c r="DM97" s="56"/>
      <c r="DN97" s="56"/>
      <c r="DP97" s="56"/>
      <c r="DQ97" s="56"/>
      <c r="DR97" s="56"/>
      <c r="DS97" s="56"/>
      <c r="DT97" s="56"/>
      <c r="DU97" s="56"/>
      <c r="DV97" s="56"/>
      <c r="DW97" s="56"/>
      <c r="DX97" s="56"/>
      <c r="DZ97" s="56"/>
      <c r="EA97" s="56"/>
      <c r="EB97" s="56"/>
      <c r="EC97" s="56"/>
      <c r="ED97" s="56"/>
      <c r="EE97" s="56"/>
      <c r="EF97" s="56"/>
      <c r="EG97" s="56"/>
      <c r="EH97" s="56"/>
      <c r="EJ97" s="56"/>
      <c r="EK97" s="56"/>
      <c r="EL97" s="56"/>
      <c r="EM97" s="56"/>
      <c r="EN97" s="56"/>
      <c r="EO97" s="56"/>
      <c r="EP97" s="56"/>
      <c r="EQ97" s="56"/>
      <c r="ER97" s="56"/>
      <c r="ET97" s="56"/>
      <c r="EU97" s="56"/>
      <c r="EV97" s="56"/>
      <c r="EW97" s="56"/>
      <c r="EX97" s="56"/>
      <c r="EY97" s="56"/>
      <c r="EZ97" s="56"/>
      <c r="FA97" s="56"/>
      <c r="FB97" s="56"/>
      <c r="FD97" s="56"/>
      <c r="FE97" s="56"/>
      <c r="FF97" s="56"/>
      <c r="FG97" s="56"/>
      <c r="FH97" s="56"/>
      <c r="FI97" s="56"/>
      <c r="FJ97" s="56"/>
      <c r="FK97" s="56"/>
      <c r="FL97" s="56"/>
      <c r="FN97" s="56"/>
      <c r="FO97" s="56"/>
      <c r="FP97" s="56"/>
      <c r="FQ97" s="56"/>
      <c r="FR97" s="56"/>
      <c r="FS97" s="56"/>
      <c r="FT97" s="56"/>
      <c r="FU97" s="56"/>
      <c r="FV97" s="56"/>
      <c r="FX97" s="56"/>
      <c r="FY97" s="56"/>
      <c r="FZ97" s="56"/>
      <c r="GA97" s="56"/>
      <c r="GB97" s="56"/>
      <c r="GC97" s="56"/>
      <c r="GD97" s="56"/>
      <c r="GE97" s="56"/>
      <c r="GF97" s="56"/>
      <c r="GH97" s="56"/>
      <c r="GI97" s="56"/>
      <c r="GJ97" s="56"/>
      <c r="GK97" s="56"/>
      <c r="GL97" s="56"/>
      <c r="GM97" s="56"/>
      <c r="GN97" s="56"/>
      <c r="GO97" s="56"/>
      <c r="GP97" s="56"/>
      <c r="GR97" s="56"/>
      <c r="GS97" s="56"/>
      <c r="GT97" s="56"/>
      <c r="GU97" s="56"/>
      <c r="GV97" s="56"/>
      <c r="GW97" s="56"/>
      <c r="GX97" s="56"/>
      <c r="GY97" s="56"/>
      <c r="GZ97" s="56"/>
      <c r="HB97" s="56"/>
      <c r="HC97" s="56"/>
      <c r="HD97" s="56"/>
      <c r="HE97" s="56"/>
      <c r="HF97" s="56"/>
      <c r="HG97" s="56"/>
      <c r="HH97" s="56"/>
      <c r="HI97" s="56"/>
      <c r="HJ97" s="56"/>
      <c r="HL97" s="56"/>
      <c r="HM97" s="56"/>
      <c r="HN97" s="56"/>
      <c r="HO97" s="56"/>
      <c r="HP97" s="56"/>
      <c r="HQ97" s="56"/>
      <c r="HR97" s="56"/>
      <c r="HS97" s="56"/>
      <c r="HT97" s="56"/>
      <c r="HV97" s="56"/>
      <c r="HW97" s="56"/>
      <c r="HX97" s="56"/>
      <c r="HY97" s="56"/>
      <c r="HZ97" s="56"/>
      <c r="IA97" s="56"/>
      <c r="IB97" s="56"/>
      <c r="IC97" s="56"/>
      <c r="ID97" s="56"/>
      <c r="IF97" s="56"/>
      <c r="IG97" s="56"/>
      <c r="IH97" s="56"/>
      <c r="II97" s="56"/>
      <c r="IJ97" s="56"/>
      <c r="IK97" s="56"/>
      <c r="IL97" s="56"/>
      <c r="IM97" s="56"/>
      <c r="IN97" s="56"/>
      <c r="IP97" s="56"/>
      <c r="IQ97" s="56"/>
      <c r="IR97" s="56"/>
      <c r="IS97" s="56"/>
      <c r="IT97" s="56"/>
      <c r="IU97" s="56"/>
    </row>
    <row r="98" spans="1:255" ht="12.75" customHeight="1" thickBot="1" x14ac:dyDescent="0.25">
      <c r="A98" s="221"/>
      <c r="B98" s="48">
        <v>658.09</v>
      </c>
      <c r="C98" s="48" t="s">
        <v>78</v>
      </c>
      <c r="D98" s="48"/>
      <c r="E98" s="48"/>
      <c r="F98" s="48"/>
      <c r="G98" s="48"/>
      <c r="H98" s="48"/>
      <c r="I98" s="423"/>
      <c r="J98" s="56"/>
      <c r="K98" s="56"/>
      <c r="L98" s="56"/>
      <c r="M98" s="56"/>
      <c r="N98" s="56"/>
      <c r="O98" s="56"/>
      <c r="P98" s="56"/>
      <c r="Q98" s="56"/>
      <c r="R98" s="56"/>
      <c r="T98" s="56"/>
      <c r="U98" s="56"/>
      <c r="V98" s="56"/>
      <c r="W98" s="56"/>
      <c r="X98" s="56"/>
      <c r="Y98" s="56"/>
      <c r="Z98" s="56"/>
      <c r="AA98" s="56"/>
      <c r="AB98" s="56"/>
      <c r="AD98" s="56"/>
      <c r="AE98" s="56"/>
      <c r="AF98" s="56"/>
      <c r="AG98" s="56"/>
      <c r="AH98" s="56"/>
      <c r="AI98" s="56"/>
      <c r="AJ98" s="56"/>
      <c r="AK98" s="56"/>
      <c r="AL98" s="56"/>
      <c r="AN98" s="56"/>
      <c r="AO98" s="56"/>
      <c r="AP98" s="56"/>
      <c r="AQ98" s="56"/>
      <c r="AR98" s="56"/>
      <c r="AS98" s="56"/>
      <c r="AT98" s="56"/>
      <c r="AU98" s="56"/>
      <c r="AV98" s="56"/>
      <c r="AX98" s="56"/>
      <c r="AY98" s="56"/>
      <c r="AZ98" s="56"/>
      <c r="BA98" s="56"/>
      <c r="BB98" s="56"/>
      <c r="BC98" s="56"/>
      <c r="BD98" s="56"/>
      <c r="BE98" s="56"/>
      <c r="BF98" s="56"/>
      <c r="BH98" s="56"/>
      <c r="BI98" s="56"/>
      <c r="BJ98" s="56"/>
      <c r="BK98" s="56"/>
      <c r="BL98" s="56"/>
      <c r="BM98" s="56"/>
      <c r="BN98" s="56"/>
      <c r="BO98" s="56"/>
      <c r="BP98" s="56"/>
      <c r="BR98" s="56"/>
      <c r="BS98" s="56"/>
      <c r="BT98" s="56"/>
      <c r="BU98" s="56"/>
      <c r="BV98" s="56"/>
      <c r="BW98" s="56"/>
      <c r="BX98" s="56"/>
      <c r="BY98" s="56"/>
      <c r="BZ98" s="56"/>
      <c r="CB98" s="56"/>
      <c r="CC98" s="56"/>
      <c r="CD98" s="56"/>
      <c r="CE98" s="56"/>
      <c r="CF98" s="56"/>
      <c r="CG98" s="56"/>
      <c r="CH98" s="56"/>
      <c r="CI98" s="56"/>
      <c r="CJ98" s="56"/>
      <c r="CL98" s="56"/>
      <c r="CM98" s="56"/>
      <c r="CN98" s="56"/>
      <c r="CO98" s="56"/>
      <c r="CP98" s="56"/>
      <c r="CQ98" s="56"/>
      <c r="CR98" s="56"/>
      <c r="CS98" s="56"/>
      <c r="CT98" s="56"/>
      <c r="CV98" s="56"/>
      <c r="CW98" s="56"/>
      <c r="CX98" s="56"/>
      <c r="CY98" s="56"/>
      <c r="CZ98" s="56"/>
      <c r="DA98" s="56"/>
      <c r="DB98" s="56"/>
      <c r="DC98" s="56"/>
      <c r="DD98" s="56"/>
      <c r="DF98" s="56"/>
      <c r="DG98" s="56"/>
      <c r="DH98" s="56"/>
      <c r="DI98" s="56"/>
      <c r="DJ98" s="56"/>
      <c r="DK98" s="56"/>
      <c r="DL98" s="56"/>
      <c r="DM98" s="56"/>
      <c r="DN98" s="56"/>
      <c r="DP98" s="56"/>
      <c r="DQ98" s="56"/>
      <c r="DR98" s="56"/>
      <c r="DS98" s="56"/>
      <c r="DT98" s="56"/>
      <c r="DU98" s="56"/>
      <c r="DV98" s="56"/>
      <c r="DW98" s="56"/>
      <c r="DX98" s="56"/>
      <c r="DZ98" s="56"/>
      <c r="EA98" s="56"/>
      <c r="EB98" s="56"/>
      <c r="EC98" s="56"/>
      <c r="ED98" s="56"/>
      <c r="EE98" s="56"/>
      <c r="EF98" s="56"/>
      <c r="EG98" s="56"/>
      <c r="EH98" s="56"/>
      <c r="EJ98" s="56"/>
      <c r="EK98" s="56"/>
      <c r="EL98" s="56"/>
      <c r="EM98" s="56"/>
      <c r="EN98" s="56"/>
      <c r="EO98" s="56"/>
      <c r="EP98" s="56"/>
      <c r="EQ98" s="56"/>
      <c r="ER98" s="56"/>
      <c r="ET98" s="56"/>
      <c r="EU98" s="56"/>
      <c r="EV98" s="56"/>
      <c r="EW98" s="56"/>
      <c r="EX98" s="56"/>
      <c r="EY98" s="56"/>
      <c r="EZ98" s="56"/>
      <c r="FA98" s="56"/>
      <c r="FB98" s="56"/>
      <c r="FD98" s="56"/>
      <c r="FE98" s="56"/>
      <c r="FF98" s="56"/>
      <c r="FG98" s="56"/>
      <c r="FH98" s="56"/>
      <c r="FI98" s="56"/>
      <c r="FJ98" s="56"/>
      <c r="FK98" s="56"/>
      <c r="FL98" s="56"/>
      <c r="FN98" s="56"/>
      <c r="FO98" s="56"/>
      <c r="FP98" s="56"/>
      <c r="FQ98" s="56"/>
      <c r="FR98" s="56"/>
      <c r="FS98" s="56"/>
      <c r="FT98" s="56"/>
      <c r="FU98" s="56"/>
      <c r="FV98" s="56"/>
      <c r="FX98" s="56"/>
      <c r="FY98" s="56"/>
      <c r="FZ98" s="56"/>
      <c r="GA98" s="56"/>
      <c r="GB98" s="56"/>
      <c r="GC98" s="56"/>
      <c r="GD98" s="56"/>
      <c r="GE98" s="56"/>
      <c r="GF98" s="56"/>
      <c r="GH98" s="56"/>
      <c r="GI98" s="56"/>
      <c r="GJ98" s="56"/>
      <c r="GK98" s="56"/>
      <c r="GL98" s="56"/>
      <c r="GM98" s="56"/>
      <c r="GN98" s="56"/>
      <c r="GO98" s="56"/>
      <c r="GP98" s="56"/>
      <c r="GR98" s="56"/>
      <c r="GS98" s="56"/>
      <c r="GT98" s="56"/>
      <c r="GU98" s="56"/>
      <c r="GV98" s="56"/>
      <c r="GW98" s="56"/>
      <c r="GX98" s="56"/>
      <c r="GY98" s="56"/>
      <c r="GZ98" s="56"/>
      <c r="HB98" s="56"/>
      <c r="HC98" s="56"/>
      <c r="HD98" s="56"/>
      <c r="HE98" s="56"/>
      <c r="HF98" s="56"/>
      <c r="HG98" s="56"/>
      <c r="HH98" s="56"/>
      <c r="HI98" s="56"/>
      <c r="HJ98" s="56"/>
      <c r="HL98" s="56"/>
      <c r="HM98" s="56"/>
      <c r="HN98" s="56"/>
      <c r="HO98" s="56"/>
      <c r="HP98" s="56"/>
      <c r="HQ98" s="56"/>
      <c r="HR98" s="56"/>
      <c r="HS98" s="56"/>
      <c r="HT98" s="56"/>
      <c r="HV98" s="56"/>
      <c r="HW98" s="56"/>
      <c r="HX98" s="56"/>
      <c r="HY98" s="56"/>
      <c r="HZ98" s="56"/>
      <c r="IA98" s="56"/>
      <c r="IB98" s="56"/>
      <c r="IC98" s="56"/>
      <c r="ID98" s="56"/>
      <c r="IF98" s="56"/>
      <c r="IG98" s="56"/>
      <c r="IH98" s="56"/>
      <c r="II98" s="56"/>
      <c r="IJ98" s="56"/>
      <c r="IK98" s="56"/>
      <c r="IL98" s="56"/>
      <c r="IM98" s="56"/>
      <c r="IN98" s="56"/>
      <c r="IP98" s="56"/>
      <c r="IQ98" s="56"/>
      <c r="IR98" s="56"/>
      <c r="IS98" s="56"/>
      <c r="IT98" s="56"/>
      <c r="IU98" s="56"/>
    </row>
    <row r="99" spans="1:255" ht="12.75" customHeight="1" thickBot="1" x14ac:dyDescent="0.25">
      <c r="A99" s="221"/>
      <c r="B99" s="48">
        <v>835.19</v>
      </c>
      <c r="C99" s="48" t="s">
        <v>79</v>
      </c>
      <c r="D99" s="48"/>
      <c r="E99" s="48"/>
      <c r="F99" s="48"/>
      <c r="G99" s="48"/>
      <c r="H99" s="48"/>
      <c r="I99" s="423"/>
      <c r="J99" s="56"/>
      <c r="K99" s="56"/>
      <c r="L99" s="56"/>
      <c r="M99" s="56"/>
      <c r="N99" s="56"/>
      <c r="O99" s="56"/>
      <c r="P99" s="56"/>
      <c r="Q99" s="56"/>
      <c r="R99" s="56"/>
      <c r="T99" s="56"/>
      <c r="U99" s="56"/>
      <c r="V99" s="56"/>
      <c r="W99" s="56"/>
      <c r="X99" s="56"/>
      <c r="Y99" s="56"/>
      <c r="Z99" s="56"/>
      <c r="AA99" s="56"/>
      <c r="AB99" s="56"/>
      <c r="AD99" s="56"/>
      <c r="AE99" s="56"/>
      <c r="AF99" s="56"/>
      <c r="AG99" s="56"/>
      <c r="AH99" s="56"/>
      <c r="AI99" s="56"/>
      <c r="AJ99" s="56"/>
      <c r="AK99" s="56"/>
      <c r="AL99" s="56"/>
      <c r="AN99" s="56"/>
      <c r="AO99" s="56"/>
      <c r="AP99" s="56"/>
      <c r="AQ99" s="56"/>
      <c r="AR99" s="56"/>
      <c r="AS99" s="56"/>
      <c r="AT99" s="56"/>
      <c r="AU99" s="56"/>
      <c r="AV99" s="56"/>
      <c r="AX99" s="56"/>
      <c r="AY99" s="56"/>
      <c r="AZ99" s="56"/>
      <c r="BA99" s="56"/>
      <c r="BB99" s="56"/>
      <c r="BC99" s="56"/>
      <c r="BD99" s="56"/>
      <c r="BE99" s="56"/>
      <c r="BF99" s="56"/>
      <c r="BH99" s="56"/>
      <c r="BI99" s="56"/>
      <c r="BJ99" s="56"/>
      <c r="BK99" s="56"/>
      <c r="BL99" s="56"/>
      <c r="BM99" s="56"/>
      <c r="BN99" s="56"/>
      <c r="BO99" s="56"/>
      <c r="BP99" s="56"/>
      <c r="BR99" s="56"/>
      <c r="BS99" s="56"/>
      <c r="BT99" s="56"/>
      <c r="BU99" s="56"/>
      <c r="BV99" s="56"/>
      <c r="BW99" s="56"/>
      <c r="BX99" s="56"/>
      <c r="BY99" s="56"/>
      <c r="BZ99" s="56"/>
      <c r="CB99" s="56"/>
      <c r="CC99" s="56"/>
      <c r="CD99" s="56"/>
      <c r="CE99" s="56"/>
      <c r="CF99" s="56"/>
      <c r="CG99" s="56"/>
      <c r="CH99" s="56"/>
      <c r="CI99" s="56"/>
      <c r="CJ99" s="56"/>
      <c r="CL99" s="56"/>
      <c r="CM99" s="56"/>
      <c r="CN99" s="56"/>
      <c r="CO99" s="56"/>
      <c r="CP99" s="56"/>
      <c r="CQ99" s="56"/>
      <c r="CR99" s="56"/>
      <c r="CS99" s="56"/>
      <c r="CT99" s="56"/>
      <c r="CV99" s="56"/>
      <c r="CW99" s="56"/>
      <c r="CX99" s="56"/>
      <c r="CY99" s="56"/>
      <c r="CZ99" s="56"/>
      <c r="DA99" s="56"/>
      <c r="DB99" s="56"/>
      <c r="DC99" s="56"/>
      <c r="DD99" s="56"/>
      <c r="DF99" s="56"/>
      <c r="DG99" s="56"/>
      <c r="DH99" s="56"/>
      <c r="DI99" s="56"/>
      <c r="DJ99" s="56"/>
      <c r="DK99" s="56"/>
      <c r="DL99" s="56"/>
      <c r="DM99" s="56"/>
      <c r="DN99" s="56"/>
      <c r="DP99" s="56"/>
      <c r="DQ99" s="56"/>
      <c r="DR99" s="56"/>
      <c r="DS99" s="56"/>
      <c r="DT99" s="56"/>
      <c r="DU99" s="56"/>
      <c r="DV99" s="56"/>
      <c r="DW99" s="56"/>
      <c r="DX99" s="56"/>
      <c r="DZ99" s="56"/>
      <c r="EA99" s="56"/>
      <c r="EB99" s="56"/>
      <c r="EC99" s="56"/>
      <c r="ED99" s="56"/>
      <c r="EE99" s="56"/>
      <c r="EF99" s="56"/>
      <c r="EG99" s="56"/>
      <c r="EH99" s="56"/>
      <c r="EJ99" s="56"/>
      <c r="EK99" s="56"/>
      <c r="EL99" s="56"/>
      <c r="EM99" s="56"/>
      <c r="EN99" s="56"/>
      <c r="EO99" s="56"/>
      <c r="EP99" s="56"/>
      <c r="EQ99" s="56"/>
      <c r="ER99" s="56"/>
      <c r="ET99" s="56"/>
      <c r="EU99" s="56"/>
      <c r="EV99" s="56"/>
      <c r="EW99" s="56"/>
      <c r="EX99" s="56"/>
      <c r="EY99" s="56"/>
      <c r="EZ99" s="56"/>
      <c r="FA99" s="56"/>
      <c r="FB99" s="56"/>
      <c r="FD99" s="56"/>
      <c r="FE99" s="56"/>
      <c r="FF99" s="56"/>
      <c r="FG99" s="56"/>
      <c r="FH99" s="56"/>
      <c r="FI99" s="56"/>
      <c r="FJ99" s="56"/>
      <c r="FK99" s="56"/>
      <c r="FL99" s="56"/>
      <c r="FN99" s="56"/>
      <c r="FO99" s="56"/>
      <c r="FP99" s="56"/>
      <c r="FQ99" s="56"/>
      <c r="FR99" s="56"/>
      <c r="FS99" s="56"/>
      <c r="FT99" s="56"/>
      <c r="FU99" s="56"/>
      <c r="FV99" s="56"/>
      <c r="FX99" s="56"/>
      <c r="FY99" s="56"/>
      <c r="FZ99" s="56"/>
      <c r="GA99" s="56"/>
      <c r="GB99" s="56"/>
      <c r="GC99" s="56"/>
      <c r="GD99" s="56"/>
      <c r="GE99" s="56"/>
      <c r="GF99" s="56"/>
      <c r="GH99" s="56"/>
      <c r="GI99" s="56"/>
      <c r="GJ99" s="56"/>
      <c r="GK99" s="56"/>
      <c r="GL99" s="56"/>
      <c r="GM99" s="56"/>
      <c r="GN99" s="56"/>
      <c r="GO99" s="56"/>
      <c r="GP99" s="56"/>
      <c r="GR99" s="56"/>
      <c r="GS99" s="56"/>
      <c r="GT99" s="56"/>
      <c r="GU99" s="56"/>
      <c r="GV99" s="56"/>
      <c r="GW99" s="56"/>
      <c r="GX99" s="56"/>
      <c r="GY99" s="56"/>
      <c r="GZ99" s="56"/>
      <c r="HB99" s="56"/>
      <c r="HC99" s="56"/>
      <c r="HD99" s="56"/>
      <c r="HE99" s="56"/>
      <c r="HF99" s="56"/>
      <c r="HG99" s="56"/>
      <c r="HH99" s="56"/>
      <c r="HI99" s="56"/>
      <c r="HJ99" s="56"/>
      <c r="HL99" s="56"/>
      <c r="HM99" s="56"/>
      <c r="HN99" s="56"/>
      <c r="HO99" s="56"/>
      <c r="HP99" s="56"/>
      <c r="HQ99" s="56"/>
      <c r="HR99" s="56"/>
      <c r="HS99" s="56"/>
      <c r="HT99" s="56"/>
      <c r="HV99" s="56"/>
      <c r="HW99" s="56"/>
      <c r="HX99" s="56"/>
      <c r="HY99" s="56"/>
      <c r="HZ99" s="56"/>
      <c r="IA99" s="56"/>
      <c r="IB99" s="56"/>
      <c r="IC99" s="56"/>
      <c r="ID99" s="56"/>
      <c r="IF99" s="56"/>
      <c r="IG99" s="56"/>
      <c r="IH99" s="56"/>
      <c r="II99" s="56"/>
      <c r="IJ99" s="56"/>
      <c r="IK99" s="56"/>
      <c r="IL99" s="56"/>
      <c r="IM99" s="56"/>
      <c r="IN99" s="56"/>
      <c r="IP99" s="56"/>
      <c r="IQ99" s="56"/>
      <c r="IR99" s="56"/>
      <c r="IS99" s="56"/>
      <c r="IT99" s="56"/>
      <c r="IU99" s="56"/>
    </row>
    <row r="100" spans="1:255" ht="12.75" customHeight="1" thickBot="1" x14ac:dyDescent="0.25">
      <c r="A100" s="221"/>
      <c r="B100" s="48">
        <v>617.54</v>
      </c>
      <c r="C100" s="48" t="s">
        <v>80</v>
      </c>
      <c r="D100" s="48"/>
      <c r="E100" s="48"/>
      <c r="F100" s="48"/>
      <c r="G100" s="48"/>
      <c r="H100" s="48"/>
      <c r="I100" s="423"/>
      <c r="J100" s="56"/>
      <c r="K100" s="56"/>
      <c r="L100" s="56"/>
      <c r="M100" s="56"/>
      <c r="N100" s="56"/>
      <c r="O100" s="56"/>
      <c r="P100" s="56"/>
      <c r="Q100" s="56"/>
      <c r="R100" s="56"/>
      <c r="T100" s="56"/>
      <c r="U100" s="56"/>
      <c r="V100" s="56"/>
      <c r="W100" s="56"/>
      <c r="X100" s="56"/>
      <c r="Y100" s="56"/>
      <c r="Z100" s="56"/>
      <c r="AA100" s="56"/>
      <c r="AB100" s="56"/>
      <c r="AD100" s="56"/>
      <c r="AE100" s="56"/>
      <c r="AF100" s="56"/>
      <c r="AG100" s="56"/>
      <c r="AH100" s="56"/>
      <c r="AI100" s="56"/>
      <c r="AJ100" s="56"/>
      <c r="AK100" s="56"/>
      <c r="AL100" s="56"/>
      <c r="AN100" s="56"/>
      <c r="AO100" s="56"/>
      <c r="AP100" s="56"/>
      <c r="AQ100" s="56"/>
      <c r="AR100" s="56"/>
      <c r="AS100" s="56"/>
      <c r="AT100" s="56"/>
      <c r="AU100" s="56"/>
      <c r="AV100" s="56"/>
      <c r="AX100" s="56"/>
      <c r="AY100" s="56"/>
      <c r="AZ100" s="56"/>
      <c r="BA100" s="56"/>
      <c r="BB100" s="56"/>
      <c r="BC100" s="56"/>
      <c r="BD100" s="56"/>
      <c r="BE100" s="56"/>
      <c r="BF100" s="56"/>
      <c r="BH100" s="56"/>
      <c r="BI100" s="56"/>
      <c r="BJ100" s="56"/>
      <c r="BK100" s="56"/>
      <c r="BL100" s="56"/>
      <c r="BM100" s="56"/>
      <c r="BN100" s="56"/>
      <c r="BO100" s="56"/>
      <c r="BP100" s="56"/>
      <c r="BR100" s="56"/>
      <c r="BS100" s="56"/>
      <c r="BT100" s="56"/>
      <c r="BU100" s="56"/>
      <c r="BV100" s="56"/>
      <c r="BW100" s="56"/>
      <c r="BX100" s="56"/>
      <c r="BY100" s="56"/>
      <c r="BZ100" s="56"/>
      <c r="CB100" s="56"/>
      <c r="CC100" s="56"/>
      <c r="CD100" s="56"/>
      <c r="CE100" s="56"/>
      <c r="CF100" s="56"/>
      <c r="CG100" s="56"/>
      <c r="CH100" s="56"/>
      <c r="CI100" s="56"/>
      <c r="CJ100" s="56"/>
      <c r="CL100" s="56"/>
      <c r="CM100" s="56"/>
      <c r="CN100" s="56"/>
      <c r="CO100" s="56"/>
      <c r="CP100" s="56"/>
      <c r="CQ100" s="56"/>
      <c r="CR100" s="56"/>
      <c r="CS100" s="56"/>
      <c r="CT100" s="56"/>
      <c r="CV100" s="56"/>
      <c r="CW100" s="56"/>
      <c r="CX100" s="56"/>
      <c r="CY100" s="56"/>
      <c r="CZ100" s="56"/>
      <c r="DA100" s="56"/>
      <c r="DB100" s="56"/>
      <c r="DC100" s="56"/>
      <c r="DD100" s="56"/>
      <c r="DF100" s="56"/>
      <c r="DG100" s="56"/>
      <c r="DH100" s="56"/>
      <c r="DI100" s="56"/>
      <c r="DJ100" s="56"/>
      <c r="DK100" s="56"/>
      <c r="DL100" s="56"/>
      <c r="DM100" s="56"/>
      <c r="DN100" s="56"/>
      <c r="DP100" s="56"/>
      <c r="DQ100" s="56"/>
      <c r="DR100" s="56"/>
      <c r="DS100" s="56"/>
      <c r="DT100" s="56"/>
      <c r="DU100" s="56"/>
      <c r="DV100" s="56"/>
      <c r="DW100" s="56"/>
      <c r="DX100" s="56"/>
      <c r="DZ100" s="56"/>
      <c r="EA100" s="56"/>
      <c r="EB100" s="56"/>
      <c r="EC100" s="56"/>
      <c r="ED100" s="56"/>
      <c r="EE100" s="56"/>
      <c r="EF100" s="56"/>
      <c r="EG100" s="56"/>
      <c r="EH100" s="56"/>
      <c r="EJ100" s="56"/>
      <c r="EK100" s="56"/>
      <c r="EL100" s="56"/>
      <c r="EM100" s="56"/>
      <c r="EN100" s="56"/>
      <c r="EO100" s="56"/>
      <c r="EP100" s="56"/>
      <c r="EQ100" s="56"/>
      <c r="ER100" s="56"/>
      <c r="ET100" s="56"/>
      <c r="EU100" s="56"/>
      <c r="EV100" s="56"/>
      <c r="EW100" s="56"/>
      <c r="EX100" s="56"/>
      <c r="EY100" s="56"/>
      <c r="EZ100" s="56"/>
      <c r="FA100" s="56"/>
      <c r="FB100" s="56"/>
      <c r="FD100" s="56"/>
      <c r="FE100" s="56"/>
      <c r="FF100" s="56"/>
      <c r="FG100" s="56"/>
      <c r="FH100" s="56"/>
      <c r="FI100" s="56"/>
      <c r="FJ100" s="56"/>
      <c r="FK100" s="56"/>
      <c r="FL100" s="56"/>
      <c r="FN100" s="56"/>
      <c r="FO100" s="56"/>
      <c r="FP100" s="56"/>
      <c r="FQ100" s="56"/>
      <c r="FR100" s="56"/>
      <c r="FS100" s="56"/>
      <c r="FT100" s="56"/>
      <c r="FU100" s="56"/>
      <c r="FV100" s="56"/>
      <c r="FX100" s="56"/>
      <c r="FY100" s="56"/>
      <c r="FZ100" s="56"/>
      <c r="GA100" s="56"/>
      <c r="GB100" s="56"/>
      <c r="GC100" s="56"/>
      <c r="GD100" s="56"/>
      <c r="GE100" s="56"/>
      <c r="GF100" s="56"/>
      <c r="GH100" s="56"/>
      <c r="GI100" s="56"/>
      <c r="GJ100" s="56"/>
      <c r="GK100" s="56"/>
      <c r="GL100" s="56"/>
      <c r="GM100" s="56"/>
      <c r="GN100" s="56"/>
      <c r="GO100" s="56"/>
      <c r="GP100" s="56"/>
      <c r="GR100" s="56"/>
      <c r="GS100" s="56"/>
      <c r="GT100" s="56"/>
      <c r="GU100" s="56"/>
      <c r="GV100" s="56"/>
      <c r="GW100" s="56"/>
      <c r="GX100" s="56"/>
      <c r="GY100" s="56"/>
      <c r="GZ100" s="56"/>
      <c r="HB100" s="56"/>
      <c r="HC100" s="56"/>
      <c r="HD100" s="56"/>
      <c r="HE100" s="56"/>
      <c r="HF100" s="56"/>
      <c r="HG100" s="56"/>
      <c r="HH100" s="56"/>
      <c r="HI100" s="56"/>
      <c r="HJ100" s="56"/>
      <c r="HL100" s="56"/>
      <c r="HM100" s="56"/>
      <c r="HN100" s="56"/>
      <c r="HO100" s="56"/>
      <c r="HP100" s="56"/>
      <c r="HQ100" s="56"/>
      <c r="HR100" s="56"/>
      <c r="HS100" s="56"/>
      <c r="HT100" s="56"/>
      <c r="HV100" s="56"/>
      <c r="HW100" s="56"/>
      <c r="HX100" s="56"/>
      <c r="HY100" s="56"/>
      <c r="HZ100" s="56"/>
      <c r="IA100" s="56"/>
      <c r="IB100" s="56"/>
      <c r="IC100" s="56"/>
      <c r="ID100" s="56"/>
      <c r="IF100" s="56"/>
      <c r="IG100" s="56"/>
      <c r="IH100" s="56"/>
      <c r="II100" s="56"/>
      <c r="IJ100" s="56"/>
      <c r="IK100" s="56"/>
      <c r="IL100" s="56"/>
      <c r="IM100" s="56"/>
      <c r="IN100" s="56"/>
      <c r="IP100" s="56"/>
      <c r="IQ100" s="56"/>
      <c r="IR100" s="56"/>
      <c r="IS100" s="56"/>
      <c r="IT100" s="56"/>
      <c r="IU100" s="56"/>
    </row>
    <row r="101" spans="1:255" ht="13.5" thickBot="1" x14ac:dyDescent="0.25">
      <c r="A101" s="221"/>
      <c r="B101" s="153"/>
      <c r="C101" s="153" t="s">
        <v>87</v>
      </c>
      <c r="D101" s="153"/>
      <c r="E101" s="153"/>
      <c r="F101" s="153"/>
      <c r="G101" s="153"/>
      <c r="H101" s="153"/>
      <c r="I101" s="423">
        <v>414</v>
      </c>
      <c r="J101" s="56"/>
      <c r="K101" s="56"/>
      <c r="L101" s="56"/>
      <c r="M101" s="56"/>
      <c r="N101" s="56"/>
      <c r="O101" s="56"/>
      <c r="P101" s="56"/>
      <c r="Q101" s="56"/>
      <c r="R101" s="56"/>
      <c r="T101" s="56"/>
      <c r="U101" s="56"/>
      <c r="V101" s="56"/>
      <c r="W101" s="56"/>
      <c r="X101" s="56"/>
      <c r="Y101" s="56"/>
      <c r="Z101" s="56"/>
      <c r="AA101" s="56"/>
      <c r="AB101" s="56"/>
      <c r="AD101" s="56"/>
      <c r="AE101" s="56"/>
      <c r="AF101" s="56"/>
      <c r="AG101" s="56"/>
      <c r="AH101" s="56"/>
      <c r="AI101" s="56"/>
      <c r="AJ101" s="56"/>
      <c r="AK101" s="56"/>
      <c r="AL101" s="56"/>
      <c r="AN101" s="56"/>
      <c r="AO101" s="56"/>
      <c r="AP101" s="56"/>
      <c r="AQ101" s="56"/>
      <c r="AR101" s="56"/>
      <c r="AS101" s="56"/>
      <c r="AT101" s="56"/>
      <c r="AU101" s="56"/>
      <c r="AV101" s="56"/>
      <c r="AX101" s="56"/>
      <c r="AY101" s="56"/>
      <c r="AZ101" s="56"/>
      <c r="BA101" s="56"/>
      <c r="BB101" s="56"/>
      <c r="BC101" s="56"/>
      <c r="BD101" s="56"/>
      <c r="BE101" s="56"/>
      <c r="BF101" s="56"/>
      <c r="BH101" s="56"/>
      <c r="BI101" s="56"/>
      <c r="BJ101" s="56"/>
      <c r="BK101" s="56"/>
      <c r="BL101" s="56"/>
      <c r="BM101" s="56"/>
      <c r="BN101" s="56"/>
      <c r="BO101" s="56"/>
      <c r="BP101" s="56"/>
      <c r="BR101" s="56"/>
      <c r="BS101" s="56"/>
      <c r="BT101" s="56"/>
      <c r="BU101" s="56"/>
      <c r="BV101" s="56"/>
      <c r="BW101" s="56"/>
      <c r="BX101" s="56"/>
      <c r="BY101" s="56"/>
      <c r="BZ101" s="56"/>
      <c r="CB101" s="56"/>
      <c r="CC101" s="56"/>
      <c r="CD101" s="56"/>
      <c r="CE101" s="56"/>
      <c r="CF101" s="56"/>
      <c r="CG101" s="56"/>
      <c r="CH101" s="56"/>
      <c r="CI101" s="56"/>
      <c r="CJ101" s="56"/>
      <c r="CL101" s="56"/>
      <c r="CM101" s="56"/>
      <c r="CN101" s="56"/>
      <c r="CO101" s="56"/>
      <c r="CP101" s="56"/>
      <c r="CQ101" s="56"/>
      <c r="CR101" s="56"/>
      <c r="CS101" s="56"/>
      <c r="CT101" s="56"/>
      <c r="CV101" s="56"/>
      <c r="CW101" s="56"/>
      <c r="CX101" s="56"/>
      <c r="CY101" s="56"/>
      <c r="CZ101" s="56"/>
      <c r="DA101" s="56"/>
      <c r="DB101" s="56"/>
      <c r="DC101" s="56"/>
      <c r="DD101" s="56"/>
      <c r="DF101" s="56"/>
      <c r="DG101" s="56"/>
      <c r="DH101" s="56"/>
      <c r="DI101" s="56"/>
      <c r="DJ101" s="56"/>
      <c r="DK101" s="56"/>
      <c r="DL101" s="56"/>
      <c r="DM101" s="56"/>
      <c r="DN101" s="56"/>
      <c r="DP101" s="56"/>
      <c r="DQ101" s="56"/>
      <c r="DR101" s="56"/>
      <c r="DS101" s="56"/>
      <c r="DT101" s="56"/>
      <c r="DU101" s="56"/>
      <c r="DV101" s="56"/>
      <c r="DW101" s="56"/>
      <c r="DX101" s="56"/>
      <c r="DZ101" s="56"/>
      <c r="EA101" s="56"/>
      <c r="EB101" s="56"/>
      <c r="EC101" s="56"/>
      <c r="ED101" s="56"/>
      <c r="EE101" s="56"/>
      <c r="EF101" s="56"/>
      <c r="EG101" s="56"/>
      <c r="EH101" s="56"/>
      <c r="EJ101" s="56"/>
      <c r="EK101" s="56"/>
      <c r="EL101" s="56"/>
      <c r="EM101" s="56"/>
      <c r="EN101" s="56"/>
      <c r="EO101" s="56"/>
      <c r="EP101" s="56"/>
      <c r="EQ101" s="56"/>
      <c r="ER101" s="56"/>
      <c r="ET101" s="56"/>
      <c r="EU101" s="56"/>
      <c r="EV101" s="56"/>
      <c r="EW101" s="56"/>
      <c r="EX101" s="56"/>
      <c r="EY101" s="56"/>
      <c r="EZ101" s="56"/>
      <c r="FA101" s="56"/>
      <c r="FB101" s="56"/>
      <c r="FD101" s="56"/>
      <c r="FE101" s="56"/>
      <c r="FF101" s="56"/>
      <c r="FG101" s="56"/>
      <c r="FH101" s="56"/>
      <c r="FI101" s="56"/>
      <c r="FJ101" s="56"/>
      <c r="FK101" s="56"/>
      <c r="FL101" s="56"/>
      <c r="FN101" s="56"/>
      <c r="FO101" s="56"/>
      <c r="FP101" s="56"/>
      <c r="FQ101" s="56"/>
      <c r="FR101" s="56"/>
      <c r="FS101" s="56"/>
      <c r="FT101" s="56"/>
      <c r="FU101" s="56"/>
      <c r="FV101" s="56"/>
      <c r="FX101" s="56"/>
      <c r="FY101" s="56"/>
      <c r="FZ101" s="56"/>
      <c r="GA101" s="56"/>
      <c r="GB101" s="56"/>
      <c r="GC101" s="56"/>
      <c r="GD101" s="56"/>
      <c r="GE101" s="56"/>
      <c r="GF101" s="56"/>
      <c r="GH101" s="56"/>
      <c r="GI101" s="56"/>
      <c r="GJ101" s="56"/>
      <c r="GK101" s="56"/>
      <c r="GL101" s="56"/>
      <c r="GM101" s="56"/>
      <c r="GN101" s="56"/>
      <c r="GO101" s="56"/>
      <c r="GP101" s="56"/>
      <c r="GR101" s="56"/>
      <c r="GS101" s="56"/>
      <c r="GT101" s="56"/>
      <c r="GU101" s="56"/>
      <c r="GV101" s="56"/>
      <c r="GW101" s="56"/>
      <c r="GX101" s="56"/>
      <c r="GY101" s="56"/>
      <c r="GZ101" s="56"/>
      <c r="HB101" s="56"/>
      <c r="HC101" s="56"/>
      <c r="HD101" s="56"/>
      <c r="HE101" s="56"/>
      <c r="HF101" s="56"/>
      <c r="HG101" s="56"/>
      <c r="HH101" s="56"/>
      <c r="HI101" s="56"/>
      <c r="HJ101" s="56"/>
      <c r="HL101" s="56"/>
      <c r="HM101" s="56"/>
      <c r="HN101" s="56"/>
      <c r="HO101" s="56"/>
      <c r="HP101" s="56"/>
      <c r="HQ101" s="56"/>
      <c r="HR101" s="56"/>
      <c r="HS101" s="56"/>
      <c r="HT101" s="56"/>
      <c r="HV101" s="56"/>
      <c r="HW101" s="56"/>
      <c r="HX101" s="56"/>
      <c r="HY101" s="56"/>
      <c r="HZ101" s="56"/>
      <c r="IA101" s="56"/>
      <c r="IB101" s="56"/>
      <c r="IC101" s="56"/>
      <c r="ID101" s="56"/>
      <c r="IF101" s="56"/>
      <c r="IG101" s="56"/>
      <c r="IH101" s="56"/>
      <c r="II101" s="56"/>
      <c r="IJ101" s="56"/>
      <c r="IK101" s="56"/>
      <c r="IL101" s="56"/>
      <c r="IM101" s="56"/>
      <c r="IN101" s="56"/>
      <c r="IP101" s="56"/>
      <c r="IQ101" s="56"/>
      <c r="IR101" s="56"/>
      <c r="IS101" s="56"/>
      <c r="IT101" s="56"/>
      <c r="IU101" s="56"/>
    </row>
    <row r="102" spans="1:255" ht="12.75" customHeight="1" thickBot="1" x14ac:dyDescent="0.25">
      <c r="A102" s="221"/>
      <c r="B102" s="18">
        <f>SUM(B89:B100)</f>
        <v>8464.5099999999984</v>
      </c>
      <c r="C102" s="17"/>
      <c r="D102" s="18"/>
      <c r="E102" s="19"/>
      <c r="F102" s="17"/>
      <c r="G102" s="17"/>
      <c r="H102" s="18" t="s">
        <v>17</v>
      </c>
      <c r="I102" s="233">
        <f>SUM(I89:I101)</f>
        <v>414</v>
      </c>
      <c r="J102" s="56"/>
      <c r="K102" s="56"/>
      <c r="L102" s="56"/>
      <c r="M102" s="56"/>
      <c r="N102" s="56"/>
      <c r="O102" s="56"/>
      <c r="P102" s="56"/>
      <c r="Q102" s="56"/>
      <c r="R102" s="56"/>
      <c r="T102" s="56"/>
      <c r="U102" s="56"/>
      <c r="V102" s="56"/>
      <c r="W102" s="56"/>
      <c r="X102" s="56"/>
      <c r="Y102" s="56"/>
      <c r="Z102" s="56"/>
      <c r="AA102" s="56"/>
      <c r="AB102" s="56"/>
      <c r="AD102" s="56"/>
      <c r="AE102" s="56"/>
      <c r="AF102" s="56"/>
      <c r="AG102" s="56"/>
      <c r="AH102" s="56"/>
      <c r="AI102" s="56"/>
      <c r="AJ102" s="56"/>
      <c r="AK102" s="56"/>
      <c r="AL102" s="56"/>
      <c r="AN102" s="56"/>
      <c r="AO102" s="56"/>
      <c r="AP102" s="56"/>
      <c r="AQ102" s="56"/>
      <c r="AR102" s="56"/>
      <c r="AS102" s="56"/>
      <c r="AT102" s="56"/>
      <c r="AU102" s="56"/>
      <c r="AV102" s="56"/>
      <c r="AX102" s="56"/>
      <c r="AY102" s="56"/>
      <c r="AZ102" s="56"/>
      <c r="BA102" s="56"/>
      <c r="BB102" s="56"/>
      <c r="BC102" s="56"/>
      <c r="BD102" s="56"/>
      <c r="BE102" s="56"/>
      <c r="BF102" s="56"/>
      <c r="BH102" s="56"/>
      <c r="BI102" s="56"/>
      <c r="BJ102" s="56"/>
      <c r="BK102" s="56"/>
      <c r="BL102" s="56"/>
      <c r="BM102" s="56"/>
      <c r="BN102" s="56"/>
      <c r="BO102" s="56"/>
      <c r="BP102" s="56"/>
      <c r="BR102" s="56"/>
      <c r="BS102" s="56"/>
      <c r="BT102" s="56"/>
      <c r="BU102" s="56"/>
      <c r="BV102" s="56"/>
      <c r="BW102" s="56"/>
      <c r="BX102" s="56"/>
      <c r="BY102" s="56"/>
      <c r="BZ102" s="56"/>
      <c r="CB102" s="56"/>
      <c r="CC102" s="56"/>
      <c r="CD102" s="56"/>
      <c r="CE102" s="56"/>
      <c r="CF102" s="56"/>
      <c r="CG102" s="56"/>
      <c r="CH102" s="56"/>
      <c r="CI102" s="56"/>
      <c r="CJ102" s="56"/>
      <c r="CL102" s="56"/>
      <c r="CM102" s="56"/>
      <c r="CN102" s="56"/>
      <c r="CO102" s="56"/>
      <c r="CP102" s="56"/>
      <c r="CQ102" s="56"/>
      <c r="CR102" s="56"/>
      <c r="CS102" s="56"/>
      <c r="CT102" s="56"/>
      <c r="CV102" s="56"/>
      <c r="CW102" s="56"/>
      <c r="CX102" s="56"/>
      <c r="CY102" s="56"/>
      <c r="CZ102" s="56"/>
      <c r="DA102" s="56"/>
      <c r="DB102" s="56"/>
      <c r="DC102" s="56"/>
      <c r="DD102" s="56"/>
      <c r="DF102" s="56"/>
      <c r="DG102" s="56"/>
      <c r="DH102" s="56"/>
      <c r="DI102" s="56"/>
      <c r="DJ102" s="56"/>
      <c r="DK102" s="56"/>
      <c r="DL102" s="56"/>
      <c r="DM102" s="56"/>
      <c r="DN102" s="56"/>
      <c r="DP102" s="56"/>
      <c r="DQ102" s="56"/>
      <c r="DR102" s="56"/>
      <c r="DS102" s="56"/>
      <c r="DT102" s="56"/>
      <c r="DU102" s="56"/>
      <c r="DV102" s="56"/>
      <c r="DW102" s="56"/>
      <c r="DX102" s="56"/>
      <c r="DZ102" s="56"/>
      <c r="EA102" s="56"/>
      <c r="EB102" s="56"/>
      <c r="EC102" s="56"/>
      <c r="ED102" s="56"/>
      <c r="EE102" s="56"/>
      <c r="EF102" s="56"/>
      <c r="EG102" s="56"/>
      <c r="EH102" s="56"/>
      <c r="EJ102" s="56"/>
      <c r="EK102" s="56"/>
      <c r="EL102" s="56"/>
      <c r="EM102" s="56"/>
      <c r="EN102" s="56"/>
      <c r="EO102" s="56"/>
      <c r="EP102" s="56"/>
      <c r="EQ102" s="56"/>
      <c r="ER102" s="56"/>
      <c r="ET102" s="56"/>
      <c r="EU102" s="56"/>
      <c r="EV102" s="56"/>
      <c r="EW102" s="56"/>
      <c r="EX102" s="56"/>
      <c r="EY102" s="56"/>
      <c r="EZ102" s="56"/>
      <c r="FA102" s="56"/>
      <c r="FB102" s="56"/>
      <c r="FD102" s="56"/>
      <c r="FE102" s="56"/>
      <c r="FF102" s="56"/>
      <c r="FG102" s="56"/>
      <c r="FH102" s="56"/>
      <c r="FI102" s="56"/>
      <c r="FJ102" s="56"/>
      <c r="FK102" s="56"/>
      <c r="FL102" s="56"/>
      <c r="FN102" s="56"/>
      <c r="FO102" s="56"/>
      <c r="FP102" s="56"/>
      <c r="FQ102" s="56"/>
      <c r="FR102" s="56"/>
      <c r="FS102" s="56"/>
      <c r="FT102" s="56"/>
      <c r="FU102" s="56"/>
      <c r="FV102" s="56"/>
      <c r="FX102" s="56"/>
      <c r="FY102" s="56"/>
      <c r="FZ102" s="56"/>
      <c r="GA102" s="56"/>
      <c r="GB102" s="56"/>
      <c r="GC102" s="56"/>
      <c r="GD102" s="56"/>
      <c r="GE102" s="56"/>
      <c r="GF102" s="56"/>
      <c r="GH102" s="56"/>
      <c r="GI102" s="56"/>
      <c r="GJ102" s="56"/>
      <c r="GK102" s="56"/>
      <c r="GL102" s="56"/>
      <c r="GM102" s="56"/>
      <c r="GN102" s="56"/>
      <c r="GO102" s="56"/>
      <c r="GP102" s="56"/>
      <c r="GR102" s="56"/>
      <c r="GS102" s="56"/>
      <c r="GT102" s="56"/>
      <c r="GU102" s="56"/>
      <c r="GV102" s="56"/>
      <c r="GW102" s="56"/>
      <c r="GX102" s="56"/>
      <c r="GY102" s="56"/>
      <c r="GZ102" s="56"/>
      <c r="HB102" s="56"/>
      <c r="HC102" s="56"/>
      <c r="HD102" s="56"/>
      <c r="HE102" s="56"/>
      <c r="HF102" s="56"/>
      <c r="HG102" s="56"/>
      <c r="HH102" s="56"/>
      <c r="HI102" s="56"/>
      <c r="HJ102" s="56"/>
      <c r="HL102" s="56"/>
      <c r="HM102" s="56"/>
      <c r="HN102" s="56"/>
      <c r="HO102" s="56"/>
      <c r="HP102" s="56"/>
      <c r="HQ102" s="56"/>
      <c r="HR102" s="56"/>
      <c r="HS102" s="56"/>
      <c r="HT102" s="56"/>
      <c r="HV102" s="56"/>
      <c r="HW102" s="56"/>
      <c r="HX102" s="56"/>
      <c r="HY102" s="56"/>
      <c r="HZ102" s="56"/>
      <c r="IA102" s="56"/>
      <c r="IB102" s="56"/>
      <c r="IC102" s="56"/>
      <c r="ID102" s="56"/>
      <c r="IF102" s="56"/>
      <c r="IG102" s="56"/>
      <c r="IH102" s="56"/>
      <c r="II102" s="56"/>
      <c r="IJ102" s="56"/>
      <c r="IK102" s="56"/>
      <c r="IL102" s="56"/>
      <c r="IM102" s="56"/>
      <c r="IN102" s="56"/>
      <c r="IP102" s="56"/>
      <c r="IQ102" s="56"/>
      <c r="IR102" s="56"/>
      <c r="IS102" s="56"/>
      <c r="IT102" s="56"/>
      <c r="IU102" s="56"/>
    </row>
    <row r="103" spans="1:255" ht="64.5" thickBot="1" x14ac:dyDescent="0.25">
      <c r="A103" s="46" t="s">
        <v>97</v>
      </c>
      <c r="B103" s="114" t="s">
        <v>16</v>
      </c>
      <c r="C103" s="114" t="s">
        <v>5</v>
      </c>
      <c r="D103" s="114" t="s">
        <v>23</v>
      </c>
      <c r="E103" s="118" t="s">
        <v>18</v>
      </c>
      <c r="F103" s="114" t="s">
        <v>19</v>
      </c>
      <c r="G103" s="114" t="s">
        <v>10</v>
      </c>
      <c r="H103" s="114" t="s">
        <v>13</v>
      </c>
      <c r="I103" s="115" t="s">
        <v>12</v>
      </c>
      <c r="J103" s="56"/>
      <c r="K103" s="56"/>
      <c r="L103" s="56"/>
      <c r="M103" s="56"/>
      <c r="N103" s="56"/>
      <c r="O103" s="56"/>
      <c r="P103" s="56"/>
      <c r="Q103" s="56"/>
      <c r="R103" s="56"/>
      <c r="T103" s="56"/>
      <c r="U103" s="56"/>
      <c r="V103" s="56"/>
      <c r="W103" s="56"/>
      <c r="X103" s="56"/>
      <c r="Y103" s="56"/>
      <c r="Z103" s="56"/>
      <c r="AA103" s="56"/>
      <c r="AB103" s="56"/>
      <c r="AD103" s="56"/>
      <c r="AE103" s="56"/>
      <c r="AF103" s="56"/>
      <c r="AG103" s="56"/>
      <c r="AH103" s="56"/>
      <c r="AI103" s="56"/>
      <c r="AJ103" s="56"/>
      <c r="AK103" s="56"/>
      <c r="AL103" s="56"/>
      <c r="AN103" s="56"/>
      <c r="AO103" s="56"/>
      <c r="AP103" s="56"/>
      <c r="AQ103" s="56"/>
      <c r="AR103" s="56"/>
      <c r="AS103" s="56"/>
      <c r="AT103" s="56"/>
      <c r="AU103" s="56"/>
      <c r="AV103" s="56"/>
      <c r="AX103" s="56"/>
      <c r="AY103" s="56"/>
      <c r="AZ103" s="56"/>
      <c r="BA103" s="56"/>
      <c r="BB103" s="56"/>
      <c r="BC103" s="56"/>
      <c r="BD103" s="56"/>
      <c r="BE103" s="56"/>
      <c r="BF103" s="56"/>
      <c r="BH103" s="56"/>
      <c r="BI103" s="56"/>
      <c r="BJ103" s="56"/>
      <c r="BK103" s="56"/>
      <c r="BL103" s="56"/>
      <c r="BM103" s="56"/>
      <c r="BN103" s="56"/>
      <c r="BO103" s="56"/>
      <c r="BP103" s="56"/>
      <c r="BR103" s="56"/>
      <c r="BS103" s="56"/>
      <c r="BT103" s="56"/>
      <c r="BU103" s="56"/>
      <c r="BV103" s="56"/>
      <c r="BW103" s="56"/>
      <c r="BX103" s="56"/>
      <c r="BY103" s="56"/>
      <c r="BZ103" s="56"/>
      <c r="CB103" s="56"/>
      <c r="CC103" s="56"/>
      <c r="CD103" s="56"/>
      <c r="CE103" s="56"/>
      <c r="CF103" s="56"/>
      <c r="CG103" s="56"/>
      <c r="CH103" s="56"/>
      <c r="CI103" s="56"/>
      <c r="CJ103" s="56"/>
      <c r="CL103" s="56"/>
      <c r="CM103" s="56"/>
      <c r="CN103" s="56"/>
      <c r="CO103" s="56"/>
      <c r="CP103" s="56"/>
      <c r="CQ103" s="56"/>
      <c r="CR103" s="56"/>
      <c r="CS103" s="56"/>
      <c r="CT103" s="56"/>
      <c r="CV103" s="56"/>
      <c r="CW103" s="56"/>
      <c r="CX103" s="56"/>
      <c r="CY103" s="56"/>
      <c r="CZ103" s="56"/>
      <c r="DA103" s="56"/>
      <c r="DB103" s="56"/>
      <c r="DC103" s="56"/>
      <c r="DD103" s="56"/>
      <c r="DF103" s="56"/>
      <c r="DG103" s="56"/>
      <c r="DH103" s="56"/>
      <c r="DI103" s="56"/>
      <c r="DJ103" s="56"/>
      <c r="DK103" s="56"/>
      <c r="DL103" s="56"/>
      <c r="DM103" s="56"/>
      <c r="DN103" s="56"/>
      <c r="DP103" s="56"/>
      <c r="DQ103" s="56"/>
      <c r="DR103" s="56"/>
      <c r="DS103" s="56"/>
      <c r="DT103" s="56"/>
      <c r="DU103" s="56"/>
      <c r="DV103" s="56"/>
      <c r="DW103" s="56"/>
      <c r="DX103" s="56"/>
      <c r="DZ103" s="56"/>
      <c r="EA103" s="56"/>
      <c r="EB103" s="56"/>
      <c r="EC103" s="56"/>
      <c r="ED103" s="56"/>
      <c r="EE103" s="56"/>
      <c r="EF103" s="56"/>
      <c r="EG103" s="56"/>
      <c r="EH103" s="56"/>
      <c r="EJ103" s="56"/>
      <c r="EK103" s="56"/>
      <c r="EL103" s="56"/>
      <c r="EM103" s="56"/>
      <c r="EN103" s="56"/>
      <c r="EO103" s="56"/>
      <c r="EP103" s="56"/>
      <c r="EQ103" s="56"/>
      <c r="ER103" s="56"/>
      <c r="ET103" s="56"/>
      <c r="EU103" s="56"/>
      <c r="EV103" s="56"/>
      <c r="EW103" s="56"/>
      <c r="EX103" s="56"/>
      <c r="EY103" s="56"/>
      <c r="EZ103" s="56"/>
      <c r="FA103" s="56"/>
      <c r="FB103" s="56"/>
      <c r="FD103" s="56"/>
      <c r="FE103" s="56"/>
      <c r="FF103" s="56"/>
      <c r="FG103" s="56"/>
      <c r="FH103" s="56"/>
      <c r="FI103" s="56"/>
      <c r="FJ103" s="56"/>
      <c r="FK103" s="56"/>
      <c r="FL103" s="56"/>
      <c r="FN103" s="56"/>
      <c r="FO103" s="56"/>
      <c r="FP103" s="56"/>
      <c r="FQ103" s="56"/>
      <c r="FR103" s="56"/>
      <c r="FS103" s="56"/>
      <c r="FT103" s="56"/>
      <c r="FU103" s="56"/>
      <c r="FV103" s="56"/>
      <c r="FX103" s="56"/>
      <c r="FY103" s="56"/>
      <c r="FZ103" s="56"/>
      <c r="GA103" s="56"/>
      <c r="GB103" s="56"/>
      <c r="GC103" s="56"/>
      <c r="GD103" s="56"/>
      <c r="GE103" s="56"/>
      <c r="GF103" s="56"/>
      <c r="GH103" s="56"/>
      <c r="GI103" s="56"/>
      <c r="GJ103" s="56"/>
      <c r="GK103" s="56"/>
      <c r="GL103" s="56"/>
      <c r="GM103" s="56"/>
      <c r="GN103" s="56"/>
      <c r="GO103" s="56"/>
      <c r="GP103" s="56"/>
      <c r="GR103" s="56"/>
      <c r="GS103" s="56"/>
      <c r="GT103" s="56"/>
      <c r="GU103" s="56"/>
      <c r="GV103" s="56"/>
      <c r="GW103" s="56"/>
      <c r="GX103" s="56"/>
      <c r="GY103" s="56"/>
      <c r="GZ103" s="56"/>
      <c r="HB103" s="56"/>
      <c r="HC103" s="56"/>
      <c r="HD103" s="56"/>
      <c r="HE103" s="56"/>
      <c r="HF103" s="56"/>
      <c r="HG103" s="56"/>
      <c r="HH103" s="56"/>
      <c r="HI103" s="56"/>
      <c r="HJ103" s="56"/>
      <c r="HL103" s="56"/>
      <c r="HM103" s="56"/>
      <c r="HN103" s="56"/>
      <c r="HO103" s="56"/>
      <c r="HP103" s="56"/>
      <c r="HQ103" s="56"/>
      <c r="HR103" s="56"/>
      <c r="HS103" s="56"/>
      <c r="HT103" s="56"/>
      <c r="HV103" s="56"/>
      <c r="HW103" s="56"/>
      <c r="HX103" s="56"/>
      <c r="HY103" s="56"/>
      <c r="HZ103" s="56"/>
      <c r="IA103" s="56"/>
      <c r="IB103" s="56"/>
      <c r="IC103" s="56"/>
      <c r="ID103" s="56"/>
      <c r="IF103" s="56"/>
      <c r="IG103" s="56"/>
      <c r="IH103" s="56"/>
      <c r="II103" s="56"/>
      <c r="IJ103" s="56"/>
      <c r="IK103" s="56"/>
      <c r="IL103" s="56"/>
      <c r="IM103" s="56"/>
      <c r="IN103" s="56"/>
      <c r="IP103" s="56"/>
      <c r="IQ103" s="56"/>
      <c r="IR103" s="56"/>
      <c r="IS103" s="56"/>
      <c r="IT103" s="56"/>
      <c r="IU103" s="56"/>
    </row>
    <row r="104" spans="1:255" ht="36.75" customHeight="1" thickBot="1" x14ac:dyDescent="0.25">
      <c r="A104" s="117" t="s">
        <v>2277</v>
      </c>
      <c r="B104" s="164"/>
      <c r="C104" s="85" t="s">
        <v>87</v>
      </c>
      <c r="D104" s="238"/>
      <c r="E104" s="239"/>
      <c r="F104" s="238"/>
      <c r="G104" s="239"/>
      <c r="H104" s="239"/>
      <c r="I104" s="49">
        <v>9430.5499999999993</v>
      </c>
    </row>
    <row r="105" spans="1:255" ht="13.5" thickBot="1" x14ac:dyDescent="0.25">
      <c r="A105" s="46"/>
      <c r="B105" s="76">
        <f>SUM(B104:B104)</f>
        <v>0</v>
      </c>
      <c r="C105" s="75"/>
      <c r="D105" s="76"/>
      <c r="E105" s="77"/>
      <c r="F105" s="75"/>
      <c r="G105" s="75"/>
      <c r="H105" s="76" t="s">
        <v>17</v>
      </c>
      <c r="I105" s="78">
        <f>SUM(I104:I104)</f>
        <v>9430.5499999999993</v>
      </c>
    </row>
    <row r="106" spans="1:255" ht="39" thickBot="1" x14ac:dyDescent="0.25">
      <c r="A106" s="134" t="s">
        <v>96</v>
      </c>
      <c r="B106" s="114" t="s">
        <v>16</v>
      </c>
      <c r="C106" s="114" t="s">
        <v>5</v>
      </c>
      <c r="D106" s="114" t="s">
        <v>23</v>
      </c>
      <c r="E106" s="279" t="s">
        <v>18</v>
      </c>
      <c r="F106" s="114" t="s">
        <v>19</v>
      </c>
      <c r="G106" s="114" t="s">
        <v>10</v>
      </c>
      <c r="H106" s="114" t="s">
        <v>13</v>
      </c>
      <c r="I106" s="115" t="s">
        <v>12</v>
      </c>
    </row>
    <row r="107" spans="1:255" ht="12.75" customHeight="1" thickBot="1" x14ac:dyDescent="0.25">
      <c r="A107" s="206"/>
      <c r="B107" s="185"/>
      <c r="C107" s="70" t="s">
        <v>87</v>
      </c>
      <c r="D107" s="163"/>
      <c r="E107" s="53"/>
      <c r="F107" s="53"/>
      <c r="G107" s="53"/>
      <c r="H107" s="153"/>
      <c r="I107" s="471">
        <v>13321.5</v>
      </c>
    </row>
    <row r="108" spans="1:255" ht="12.75" customHeight="1" thickBot="1" x14ac:dyDescent="0.25">
      <c r="A108" s="134"/>
      <c r="B108" s="271"/>
      <c r="C108" s="75"/>
      <c r="D108" s="76"/>
      <c r="E108" s="77"/>
      <c r="F108" s="75"/>
      <c r="G108" s="75"/>
      <c r="H108" s="76"/>
      <c r="I108" s="78">
        <f>SUM(I107)</f>
        <v>13321.5</v>
      </c>
    </row>
    <row r="109" spans="1:255" ht="12.75" customHeight="1" x14ac:dyDescent="0.2">
      <c r="A109" s="9"/>
      <c r="B109" s="9"/>
      <c r="C109" s="9"/>
      <c r="D109" s="9"/>
      <c r="E109" s="9"/>
      <c r="F109" s="20"/>
      <c r="G109" s="20"/>
      <c r="H109" s="20"/>
      <c r="I109" s="20"/>
    </row>
    <row r="110" spans="1:255" ht="12.75" customHeight="1" x14ac:dyDescent="0.2">
      <c r="A110" s="21" t="s">
        <v>21</v>
      </c>
      <c r="B110" s="22"/>
      <c r="C110" s="23"/>
      <c r="D110" s="4" t="s">
        <v>9</v>
      </c>
      <c r="E110" s="4" t="s">
        <v>6</v>
      </c>
      <c r="F110" s="119" t="s">
        <v>7</v>
      </c>
    </row>
    <row r="111" spans="1:255" ht="12.75" customHeight="1" x14ac:dyDescent="0.2">
      <c r="A111" s="642" t="s">
        <v>15</v>
      </c>
      <c r="B111" s="643"/>
      <c r="C111" s="25"/>
      <c r="D111" s="26">
        <f>B21</f>
        <v>26013.47</v>
      </c>
      <c r="E111" s="26">
        <f>I21</f>
        <v>361.41999999999996</v>
      </c>
      <c r="F111" s="120">
        <f>D111+E111</f>
        <v>26374.89</v>
      </c>
    </row>
    <row r="112" spans="1:255" ht="12.75" customHeight="1" x14ac:dyDescent="0.2">
      <c r="A112" s="642" t="s">
        <v>4</v>
      </c>
      <c r="B112" s="643"/>
      <c r="C112" s="25"/>
      <c r="D112" s="26">
        <f>B43</f>
        <v>65283.249999999993</v>
      </c>
      <c r="E112" s="26">
        <f>I43</f>
        <v>4336.41</v>
      </c>
      <c r="F112" s="120">
        <f>D112+E112</f>
        <v>69619.659999999989</v>
      </c>
    </row>
    <row r="113" spans="1:7" ht="12.75" customHeight="1" x14ac:dyDescent="0.2">
      <c r="A113" s="642" t="s">
        <v>14</v>
      </c>
      <c r="B113" s="643"/>
      <c r="C113" s="25"/>
      <c r="D113" s="26">
        <f>B62</f>
        <v>9882.6780199999976</v>
      </c>
      <c r="E113" s="26">
        <f>I62</f>
        <v>94.32</v>
      </c>
      <c r="F113" s="120">
        <f>D113+E113</f>
        <v>9976.9980199999973</v>
      </c>
    </row>
    <row r="114" spans="1:7" ht="12.75" customHeight="1" x14ac:dyDescent="0.2">
      <c r="A114" s="642" t="s">
        <v>146</v>
      </c>
      <c r="B114" s="643"/>
      <c r="C114" s="25"/>
      <c r="D114" s="26">
        <f>B77</f>
        <v>0</v>
      </c>
      <c r="E114" s="26">
        <f>I77</f>
        <v>0</v>
      </c>
      <c r="F114" s="120">
        <f>D114+E114</f>
        <v>0</v>
      </c>
      <c r="G114" s="56"/>
    </row>
    <row r="115" spans="1:7" ht="12.75" customHeight="1" x14ac:dyDescent="0.2">
      <c r="A115" s="642" t="s">
        <v>26</v>
      </c>
      <c r="B115" s="643"/>
      <c r="C115" s="25"/>
      <c r="D115" s="26">
        <f>B102</f>
        <v>8464.5099999999984</v>
      </c>
      <c r="E115" s="26">
        <f>I102</f>
        <v>414</v>
      </c>
      <c r="F115" s="120">
        <f>D115+E115</f>
        <v>8878.5099999999984</v>
      </c>
      <c r="G115" s="56"/>
    </row>
    <row r="116" spans="1:7" ht="12.75" customHeight="1" x14ac:dyDescent="0.2">
      <c r="A116" s="646" t="s">
        <v>69</v>
      </c>
      <c r="B116" s="647"/>
      <c r="C116" s="245"/>
      <c r="D116" s="246"/>
      <c r="E116" s="246"/>
      <c r="F116" s="246">
        <f>F119+F120+F117+F118</f>
        <v>26649.5</v>
      </c>
      <c r="G116" s="56"/>
    </row>
    <row r="117" spans="1:7" ht="63" customHeight="1" x14ac:dyDescent="0.2">
      <c r="A117" s="650" t="s">
        <v>2275</v>
      </c>
      <c r="B117" s="651"/>
      <c r="C117" s="25"/>
      <c r="D117" s="26"/>
      <c r="E117" s="26"/>
      <c r="F117" s="120">
        <f>I81</f>
        <v>42</v>
      </c>
      <c r="G117" s="56"/>
    </row>
    <row r="118" spans="1:7" ht="59.45" customHeight="1" x14ac:dyDescent="0.2">
      <c r="A118" s="650" t="s">
        <v>2276</v>
      </c>
      <c r="B118" s="651"/>
      <c r="C118" s="25"/>
      <c r="D118" s="26"/>
      <c r="E118" s="26"/>
      <c r="F118" s="120">
        <f>I84</f>
        <v>256.14</v>
      </c>
      <c r="G118" s="56"/>
    </row>
    <row r="119" spans="1:7" ht="12.75" customHeight="1" x14ac:dyDescent="0.2">
      <c r="A119" s="642" t="s">
        <v>2270</v>
      </c>
      <c r="B119" s="643"/>
      <c r="C119" s="25"/>
      <c r="D119" s="26"/>
      <c r="E119" s="26"/>
      <c r="F119" s="26">
        <f>I85</f>
        <v>25101.24</v>
      </c>
      <c r="G119" s="56"/>
    </row>
    <row r="120" spans="1:7" ht="12.75" customHeight="1" x14ac:dyDescent="0.2">
      <c r="A120" s="644" t="s">
        <v>88</v>
      </c>
      <c r="B120" s="645"/>
      <c r="C120" s="25"/>
      <c r="D120" s="26"/>
      <c r="E120" s="26"/>
      <c r="F120" s="26">
        <f>I86</f>
        <v>1250.1199999999999</v>
      </c>
      <c r="G120" s="56"/>
    </row>
    <row r="121" spans="1:7" ht="25.9" customHeight="1" x14ac:dyDescent="0.2">
      <c r="A121" s="650" t="s">
        <v>2</v>
      </c>
      <c r="B121" s="651"/>
      <c r="C121" s="25"/>
      <c r="D121" s="26">
        <f>B105</f>
        <v>0</v>
      </c>
      <c r="E121" s="26"/>
      <c r="F121" s="120">
        <f>D121+E121+I105</f>
        <v>9430.5499999999993</v>
      </c>
      <c r="G121" s="56"/>
    </row>
    <row r="122" spans="1:7" ht="26.45" customHeight="1" x14ac:dyDescent="0.2">
      <c r="A122" s="650" t="s">
        <v>96</v>
      </c>
      <c r="B122" s="651"/>
      <c r="C122" s="25"/>
      <c r="D122" s="26"/>
      <c r="E122" s="26"/>
      <c r="F122" s="120">
        <f>I108</f>
        <v>13321.5</v>
      </c>
      <c r="G122" s="56"/>
    </row>
    <row r="123" spans="1:7" ht="12.75" customHeight="1" x14ac:dyDescent="0.2">
      <c r="A123" s="648" t="s">
        <v>22</v>
      </c>
      <c r="B123" s="649"/>
      <c r="C123" s="27"/>
      <c r="D123" s="28">
        <f>SUM(D111:D121)</f>
        <v>109643.90801999999</v>
      </c>
      <c r="E123" s="28">
        <f>SUM(E111:E115)</f>
        <v>5206.1499999999996</v>
      </c>
      <c r="F123" s="121">
        <f>F111+F112+F113+F114+F115+F116+F121+F122</f>
        <v>164251.60801999999</v>
      </c>
    </row>
  </sheetData>
  <autoFilter ref="A5:I102"/>
  <mergeCells count="31">
    <mergeCell ref="A118:B118"/>
    <mergeCell ref="A35:A38"/>
    <mergeCell ref="A123:B123"/>
    <mergeCell ref="A113:B113"/>
    <mergeCell ref="A121:B121"/>
    <mergeCell ref="A116:B116"/>
    <mergeCell ref="A115:B115"/>
    <mergeCell ref="B35:B38"/>
    <mergeCell ref="A120:B120"/>
    <mergeCell ref="A122:B122"/>
    <mergeCell ref="A117:B117"/>
    <mergeCell ref="A119:B119"/>
    <mergeCell ref="A114:B114"/>
    <mergeCell ref="C6:C8"/>
    <mergeCell ref="C35:C38"/>
    <mergeCell ref="A79:A81"/>
    <mergeCell ref="D35:D38"/>
    <mergeCell ref="B30:B34"/>
    <mergeCell ref="A82:A84"/>
    <mergeCell ref="A30:A34"/>
    <mergeCell ref="C30:C34"/>
    <mergeCell ref="G1:H1"/>
    <mergeCell ref="G2:H2"/>
    <mergeCell ref="A1:B1"/>
    <mergeCell ref="A112:B112"/>
    <mergeCell ref="A6:A8"/>
    <mergeCell ref="B6:B8"/>
    <mergeCell ref="A58:A60"/>
    <mergeCell ref="D30:D34"/>
    <mergeCell ref="D6:D8"/>
    <mergeCell ref="A111:B111"/>
  </mergeCells>
  <phoneticPr fontId="0" type="noConversion"/>
  <pageMargins left="0" right="0" top="0.19685039370078741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3"/>
  <dimension ref="A1:IU145"/>
  <sheetViews>
    <sheetView topLeftCell="A130" zoomScaleNormal="100" workbookViewId="0">
      <selection activeCell="B68" sqref="B68"/>
    </sheetView>
  </sheetViews>
  <sheetFormatPr defaultRowHeight="12.75" customHeight="1" x14ac:dyDescent="0.2"/>
  <cols>
    <col min="1" max="1" width="26.7109375" customWidth="1"/>
    <col min="2" max="2" width="12.85546875" customWidth="1"/>
    <col min="3" max="3" width="13" customWidth="1"/>
    <col min="4" max="4" width="18.5703125" bestFit="1" customWidth="1"/>
    <col min="5" max="5" width="26.42578125" customWidth="1"/>
    <col min="6" max="6" width="12.42578125" customWidth="1"/>
    <col min="7" max="7" width="7.28515625" customWidth="1"/>
    <col min="8" max="8" width="11.28515625" customWidth="1"/>
    <col min="9" max="9" width="11.42578125" customWidth="1"/>
  </cols>
  <sheetData>
    <row r="1" spans="1:9" ht="12.75" customHeight="1" x14ac:dyDescent="0.2">
      <c r="A1" s="708" t="s">
        <v>85</v>
      </c>
      <c r="B1" s="70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554.6</v>
      </c>
      <c r="E2" s="5">
        <v>152518.68</v>
      </c>
      <c r="F2" s="6">
        <v>123786.26</v>
      </c>
      <c r="G2" s="640">
        <f>E2-F2</f>
        <v>28732.42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50</v>
      </c>
      <c r="E3" s="1">
        <v>20</v>
      </c>
      <c r="F3" s="1"/>
      <c r="G3" s="1"/>
      <c r="H3" s="1" t="s">
        <v>25</v>
      </c>
      <c r="I3" s="8">
        <f>F2-F145</f>
        <v>-35833.08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51.7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x14ac:dyDescent="0.2">
      <c r="A6" s="220"/>
      <c r="B6" s="33">
        <v>1424.93</v>
      </c>
      <c r="C6" s="33" t="s">
        <v>66</v>
      </c>
      <c r="D6" s="34"/>
      <c r="E6" s="35"/>
      <c r="F6" s="35"/>
      <c r="G6" s="35"/>
      <c r="H6" s="336"/>
      <c r="I6" s="157">
        <f t="shared" ref="I6:I22" si="0">G6*H6</f>
        <v>0</v>
      </c>
    </row>
    <row r="7" spans="1:9" ht="12.75" customHeight="1" x14ac:dyDescent="0.2">
      <c r="A7" s="221"/>
      <c r="B7" s="13">
        <v>1548.82</v>
      </c>
      <c r="C7" s="13" t="s">
        <v>67</v>
      </c>
      <c r="D7" s="14"/>
      <c r="E7" s="15"/>
      <c r="F7" s="15"/>
      <c r="G7" s="15"/>
      <c r="H7" s="334"/>
      <c r="I7" s="43">
        <f t="shared" si="0"/>
        <v>0</v>
      </c>
    </row>
    <row r="8" spans="1:9" ht="12.75" customHeight="1" x14ac:dyDescent="0.2">
      <c r="A8" s="219"/>
      <c r="B8" s="71">
        <v>2158.59</v>
      </c>
      <c r="C8" s="71" t="s">
        <v>70</v>
      </c>
      <c r="D8" s="72"/>
      <c r="E8" s="73"/>
      <c r="F8" s="73"/>
      <c r="G8" s="73"/>
      <c r="H8" s="338"/>
      <c r="I8" s="43">
        <f t="shared" si="0"/>
        <v>0</v>
      </c>
    </row>
    <row r="9" spans="1:9" ht="12.75" customHeight="1" x14ac:dyDescent="0.2">
      <c r="A9" s="263"/>
      <c r="B9" s="13">
        <v>1840.72</v>
      </c>
      <c r="C9" s="71" t="s">
        <v>72</v>
      </c>
      <c r="D9" s="268"/>
      <c r="E9" s="15"/>
      <c r="F9" s="15"/>
      <c r="G9" s="15"/>
      <c r="H9" s="16"/>
      <c r="I9" s="43">
        <f t="shared" si="0"/>
        <v>0</v>
      </c>
    </row>
    <row r="10" spans="1:9" ht="13.5" thickBot="1" x14ac:dyDescent="0.25">
      <c r="A10" s="308"/>
      <c r="B10" s="71">
        <v>1672.43</v>
      </c>
      <c r="C10" s="71" t="s">
        <v>73</v>
      </c>
      <c r="D10" s="318"/>
      <c r="E10" s="73"/>
      <c r="F10" s="73"/>
      <c r="G10" s="73"/>
      <c r="H10" s="74"/>
      <c r="I10" s="201">
        <f t="shared" si="0"/>
        <v>0</v>
      </c>
    </row>
    <row r="11" spans="1:9" ht="12.75" customHeight="1" x14ac:dyDescent="0.2">
      <c r="A11" s="622" t="s">
        <v>1136</v>
      </c>
      <c r="B11" s="625">
        <v>1989.4</v>
      </c>
      <c r="C11" s="625" t="s">
        <v>74</v>
      </c>
      <c r="D11" s="627" t="s">
        <v>111</v>
      </c>
      <c r="E11" s="37" t="s">
        <v>231</v>
      </c>
      <c r="F11" s="37" t="s">
        <v>233</v>
      </c>
      <c r="G11" s="37">
        <v>0.25</v>
      </c>
      <c r="H11" s="38">
        <v>260</v>
      </c>
      <c r="I11" s="39">
        <f t="shared" si="0"/>
        <v>65</v>
      </c>
    </row>
    <row r="12" spans="1:9" ht="12.75" customHeight="1" thickBot="1" x14ac:dyDescent="0.25">
      <c r="A12" s="624"/>
      <c r="B12" s="626"/>
      <c r="C12" s="626"/>
      <c r="D12" s="629"/>
      <c r="E12" s="40" t="s">
        <v>1016</v>
      </c>
      <c r="F12" s="40" t="s">
        <v>445</v>
      </c>
      <c r="G12" s="40">
        <v>2.5000000000000001E-2</v>
      </c>
      <c r="H12" s="41">
        <v>300</v>
      </c>
      <c r="I12" s="42">
        <f t="shared" si="0"/>
        <v>7.5</v>
      </c>
    </row>
    <row r="13" spans="1:9" ht="12.75" customHeight="1" x14ac:dyDescent="0.2">
      <c r="A13" s="260"/>
      <c r="B13" s="33">
        <v>1650.09</v>
      </c>
      <c r="C13" s="70" t="s">
        <v>75</v>
      </c>
      <c r="D13" s="306"/>
      <c r="E13" s="35"/>
      <c r="F13" s="35"/>
      <c r="G13" s="35"/>
      <c r="H13" s="36"/>
      <c r="I13" s="157">
        <f t="shared" si="0"/>
        <v>0</v>
      </c>
    </row>
    <row r="14" spans="1:9" ht="12.75" customHeight="1" x14ac:dyDescent="0.2">
      <c r="A14" s="263"/>
      <c r="B14" s="13">
        <v>2320.27</v>
      </c>
      <c r="C14" s="71" t="s">
        <v>76</v>
      </c>
      <c r="D14" s="268"/>
      <c r="E14" s="15"/>
      <c r="F14" s="15"/>
      <c r="G14" s="15"/>
      <c r="H14" s="16"/>
      <c r="I14" s="43">
        <f t="shared" si="0"/>
        <v>0</v>
      </c>
    </row>
    <row r="15" spans="1:9" ht="12.75" customHeight="1" thickBot="1" x14ac:dyDescent="0.25">
      <c r="A15" s="308"/>
      <c r="B15" s="71">
        <v>2314.89</v>
      </c>
      <c r="C15" s="71" t="s">
        <v>77</v>
      </c>
      <c r="D15" s="318"/>
      <c r="E15" s="73"/>
      <c r="F15" s="73"/>
      <c r="G15" s="73"/>
      <c r="H15" s="74"/>
      <c r="I15" s="201">
        <f t="shared" si="0"/>
        <v>0</v>
      </c>
    </row>
    <row r="16" spans="1:9" ht="12.75" customHeight="1" x14ac:dyDescent="0.2">
      <c r="A16" s="622" t="s">
        <v>281</v>
      </c>
      <c r="B16" s="625">
        <v>3431.94</v>
      </c>
      <c r="C16" s="625" t="s">
        <v>78</v>
      </c>
      <c r="D16" s="627" t="s">
        <v>111</v>
      </c>
      <c r="E16" s="37" t="s">
        <v>1753</v>
      </c>
      <c r="F16" s="37" t="s">
        <v>99</v>
      </c>
      <c r="G16" s="37">
        <v>1</v>
      </c>
      <c r="H16" s="38">
        <v>335</v>
      </c>
      <c r="I16" s="39">
        <f t="shared" si="0"/>
        <v>335</v>
      </c>
    </row>
    <row r="17" spans="1:9" ht="12.75" customHeight="1" x14ac:dyDescent="0.2">
      <c r="A17" s="623"/>
      <c r="B17" s="632"/>
      <c r="C17" s="632"/>
      <c r="D17" s="628"/>
      <c r="E17" s="15" t="s">
        <v>1838</v>
      </c>
      <c r="F17" s="15" t="s">
        <v>258</v>
      </c>
      <c r="G17" s="15">
        <v>0.5</v>
      </c>
      <c r="H17" s="16">
        <v>283</v>
      </c>
      <c r="I17" s="43">
        <f t="shared" si="0"/>
        <v>141.5</v>
      </c>
    </row>
    <row r="18" spans="1:9" ht="12.75" customHeight="1" x14ac:dyDescent="0.2">
      <c r="A18" s="623"/>
      <c r="B18" s="632"/>
      <c r="C18" s="632"/>
      <c r="D18" s="628"/>
      <c r="E18" s="15" t="s">
        <v>416</v>
      </c>
      <c r="F18" s="15" t="s">
        <v>100</v>
      </c>
      <c r="G18" s="15">
        <v>0.05</v>
      </c>
      <c r="H18" s="16">
        <v>150</v>
      </c>
      <c r="I18" s="43">
        <f t="shared" si="0"/>
        <v>7.5</v>
      </c>
    </row>
    <row r="19" spans="1:9" ht="12.75" customHeight="1" x14ac:dyDescent="0.2">
      <c r="A19" s="623"/>
      <c r="B19" s="632"/>
      <c r="C19" s="632"/>
      <c r="D19" s="628"/>
      <c r="E19" s="15" t="s">
        <v>1034</v>
      </c>
      <c r="F19" s="15" t="s">
        <v>100</v>
      </c>
      <c r="G19" s="15">
        <v>2</v>
      </c>
      <c r="H19" s="16">
        <v>145</v>
      </c>
      <c r="I19" s="43">
        <f t="shared" si="0"/>
        <v>290</v>
      </c>
    </row>
    <row r="20" spans="1:9" ht="12.75" customHeight="1" thickBot="1" x14ac:dyDescent="0.25">
      <c r="A20" s="624"/>
      <c r="B20" s="626"/>
      <c r="C20" s="626"/>
      <c r="D20" s="629"/>
      <c r="E20" s="40" t="s">
        <v>1585</v>
      </c>
      <c r="F20" s="40" t="s">
        <v>99</v>
      </c>
      <c r="G20" s="40">
        <v>2</v>
      </c>
      <c r="H20" s="41">
        <v>40</v>
      </c>
      <c r="I20" s="42">
        <f t="shared" si="0"/>
        <v>80</v>
      </c>
    </row>
    <row r="21" spans="1:9" ht="12.75" customHeight="1" x14ac:dyDescent="0.2">
      <c r="A21" s="260"/>
      <c r="B21" s="33">
        <v>2815.75</v>
      </c>
      <c r="C21" s="70" t="s">
        <v>79</v>
      </c>
      <c r="D21" s="306"/>
      <c r="E21" s="35"/>
      <c r="F21" s="35"/>
      <c r="G21" s="35"/>
      <c r="H21" s="36"/>
      <c r="I21" s="157">
        <f t="shared" si="0"/>
        <v>0</v>
      </c>
    </row>
    <row r="22" spans="1:9" ht="12.75" customHeight="1" thickBot="1" x14ac:dyDescent="0.25">
      <c r="A22" s="263"/>
      <c r="B22" s="13">
        <v>2845.59</v>
      </c>
      <c r="C22" s="71" t="s">
        <v>80</v>
      </c>
      <c r="D22" s="268"/>
      <c r="E22" s="15"/>
      <c r="F22" s="15"/>
      <c r="G22" s="15"/>
      <c r="H22" s="16"/>
      <c r="I22" s="43">
        <f t="shared" si="0"/>
        <v>0</v>
      </c>
    </row>
    <row r="23" spans="1:9" ht="12.75" customHeight="1" thickBot="1" x14ac:dyDescent="0.25">
      <c r="A23" s="440"/>
      <c r="B23" s="85"/>
      <c r="C23" s="85" t="s">
        <v>87</v>
      </c>
      <c r="D23" s="441"/>
      <c r="E23" s="47"/>
      <c r="F23" s="47"/>
      <c r="G23" s="47"/>
      <c r="H23" s="48"/>
      <c r="I23" s="49">
        <v>241.92</v>
      </c>
    </row>
    <row r="24" spans="1:9" ht="12.75" customHeight="1" thickBot="1" x14ac:dyDescent="0.25">
      <c r="A24" s="384"/>
      <c r="B24" s="373">
        <f>SUM(B6:B22)</f>
        <v>26013.42</v>
      </c>
      <c r="C24" s="397"/>
      <c r="D24" s="223"/>
      <c r="E24" s="225"/>
      <c r="F24" s="224"/>
      <c r="G24" s="224"/>
      <c r="H24" s="226" t="s">
        <v>17</v>
      </c>
      <c r="I24" s="422">
        <f>SUM(I6:I23)</f>
        <v>1168.42</v>
      </c>
    </row>
    <row r="25" spans="1:9" ht="77.25" thickBot="1" x14ac:dyDescent="0.25">
      <c r="A25" s="134" t="s">
        <v>1066</v>
      </c>
      <c r="B25" s="114" t="s">
        <v>16</v>
      </c>
      <c r="C25" s="114" t="s">
        <v>5</v>
      </c>
      <c r="D25" s="114" t="s">
        <v>23</v>
      </c>
      <c r="E25" s="118" t="s">
        <v>18</v>
      </c>
      <c r="F25" s="114" t="s">
        <v>19</v>
      </c>
      <c r="G25" s="114" t="s">
        <v>10</v>
      </c>
      <c r="H25" s="114" t="s">
        <v>13</v>
      </c>
      <c r="I25" s="115" t="s">
        <v>12</v>
      </c>
    </row>
    <row r="26" spans="1:9" ht="12.75" customHeight="1" x14ac:dyDescent="0.2">
      <c r="A26" s="622" t="s">
        <v>107</v>
      </c>
      <c r="B26" s="625">
        <v>2502.39</v>
      </c>
      <c r="C26" s="625" t="s">
        <v>66</v>
      </c>
      <c r="D26" s="633" t="s">
        <v>298</v>
      </c>
      <c r="E26" s="37" t="s">
        <v>131</v>
      </c>
      <c r="F26" s="37" t="s">
        <v>101</v>
      </c>
      <c r="G26" s="37">
        <v>12</v>
      </c>
      <c r="H26" s="38">
        <v>40.880000000000003</v>
      </c>
      <c r="I26" s="39">
        <f t="shared" ref="I26:I47" si="1">G26*H26</f>
        <v>490.56000000000006</v>
      </c>
    </row>
    <row r="27" spans="1:9" x14ac:dyDescent="0.2">
      <c r="A27" s="623"/>
      <c r="B27" s="632"/>
      <c r="C27" s="632"/>
      <c r="D27" s="634"/>
      <c r="E27" s="15" t="s">
        <v>130</v>
      </c>
      <c r="F27" s="15" t="s">
        <v>99</v>
      </c>
      <c r="G27" s="15">
        <v>3</v>
      </c>
      <c r="H27" s="16">
        <v>3.82</v>
      </c>
      <c r="I27" s="157">
        <f t="shared" si="1"/>
        <v>11.459999999999999</v>
      </c>
    </row>
    <row r="28" spans="1:9" x14ac:dyDescent="0.2">
      <c r="A28" s="623"/>
      <c r="B28" s="632"/>
      <c r="C28" s="632"/>
      <c r="D28" s="634"/>
      <c r="E28" s="15" t="s">
        <v>299</v>
      </c>
      <c r="F28" s="15" t="s">
        <v>99</v>
      </c>
      <c r="G28" s="15">
        <v>2</v>
      </c>
      <c r="H28" s="16">
        <v>148.01</v>
      </c>
      <c r="I28" s="157">
        <f t="shared" si="1"/>
        <v>296.02</v>
      </c>
    </row>
    <row r="29" spans="1:9" ht="12.75" customHeight="1" x14ac:dyDescent="0.2">
      <c r="A29" s="623"/>
      <c r="B29" s="632"/>
      <c r="C29" s="632"/>
      <c r="D29" s="634"/>
      <c r="E29" s="15" t="s">
        <v>139</v>
      </c>
      <c r="F29" s="15" t="s">
        <v>99</v>
      </c>
      <c r="G29" s="15">
        <v>1</v>
      </c>
      <c r="H29" s="16">
        <v>105.64</v>
      </c>
      <c r="I29" s="157">
        <f t="shared" si="1"/>
        <v>105.64</v>
      </c>
    </row>
    <row r="30" spans="1:9" x14ac:dyDescent="0.2">
      <c r="A30" s="623"/>
      <c r="B30" s="632"/>
      <c r="C30" s="632"/>
      <c r="D30" s="634"/>
      <c r="E30" s="15" t="s">
        <v>300</v>
      </c>
      <c r="F30" s="15" t="s">
        <v>99</v>
      </c>
      <c r="G30" s="15">
        <v>5</v>
      </c>
      <c r="H30" s="16">
        <v>7.74</v>
      </c>
      <c r="I30" s="157">
        <f t="shared" si="1"/>
        <v>38.700000000000003</v>
      </c>
    </row>
    <row r="31" spans="1:9" x14ac:dyDescent="0.2">
      <c r="A31" s="623"/>
      <c r="B31" s="632"/>
      <c r="C31" s="632"/>
      <c r="D31" s="634"/>
      <c r="E31" s="15" t="s">
        <v>265</v>
      </c>
      <c r="F31" s="15" t="s">
        <v>99</v>
      </c>
      <c r="G31" s="15">
        <v>10</v>
      </c>
      <c r="H31" s="16">
        <v>4.59</v>
      </c>
      <c r="I31" s="157">
        <f t="shared" si="1"/>
        <v>45.9</v>
      </c>
    </row>
    <row r="32" spans="1:9" x14ac:dyDescent="0.2">
      <c r="A32" s="623"/>
      <c r="B32" s="632"/>
      <c r="C32" s="632"/>
      <c r="D32" s="634"/>
      <c r="E32" s="15" t="s">
        <v>301</v>
      </c>
      <c r="F32" s="15" t="s">
        <v>99</v>
      </c>
      <c r="G32" s="15">
        <v>2</v>
      </c>
      <c r="H32" s="16">
        <v>59.26</v>
      </c>
      <c r="I32" s="157">
        <f t="shared" si="1"/>
        <v>118.52</v>
      </c>
    </row>
    <row r="33" spans="1:9" ht="12.75" customHeight="1" thickBot="1" x14ac:dyDescent="0.25">
      <c r="A33" s="624"/>
      <c r="B33" s="626"/>
      <c r="C33" s="626"/>
      <c r="D33" s="635"/>
      <c r="E33" s="40" t="s">
        <v>116</v>
      </c>
      <c r="F33" s="40" t="s">
        <v>101</v>
      </c>
      <c r="G33" s="40">
        <v>2</v>
      </c>
      <c r="H33" s="41">
        <v>33.479999999999997</v>
      </c>
      <c r="I33" s="200">
        <f t="shared" si="1"/>
        <v>66.959999999999994</v>
      </c>
    </row>
    <row r="34" spans="1:9" ht="26.25" thickBot="1" x14ac:dyDescent="0.25">
      <c r="A34" s="46" t="s">
        <v>329</v>
      </c>
      <c r="B34" s="85">
        <v>2434.7800000000002</v>
      </c>
      <c r="C34" s="85" t="s">
        <v>67</v>
      </c>
      <c r="D34" s="441"/>
      <c r="E34" s="47" t="s">
        <v>331</v>
      </c>
      <c r="F34" s="47" t="s">
        <v>99</v>
      </c>
      <c r="G34" s="47">
        <v>1</v>
      </c>
      <c r="H34" s="48">
        <v>17</v>
      </c>
      <c r="I34" s="49">
        <f t="shared" si="1"/>
        <v>17</v>
      </c>
    </row>
    <row r="35" spans="1:9" ht="26.25" thickBot="1" x14ac:dyDescent="0.25">
      <c r="A35" s="46" t="s">
        <v>329</v>
      </c>
      <c r="B35" s="85">
        <v>2402.33</v>
      </c>
      <c r="C35" s="85" t="s">
        <v>70</v>
      </c>
      <c r="D35" s="441"/>
      <c r="E35" s="47" t="s">
        <v>331</v>
      </c>
      <c r="F35" s="47" t="s">
        <v>99</v>
      </c>
      <c r="G35" s="47">
        <v>1</v>
      </c>
      <c r="H35" s="48">
        <v>17</v>
      </c>
      <c r="I35" s="49">
        <f>G35*H35</f>
        <v>17</v>
      </c>
    </row>
    <row r="36" spans="1:9" ht="12.75" customHeight="1" thickBot="1" x14ac:dyDescent="0.25">
      <c r="A36" s="308"/>
      <c r="B36" s="71">
        <v>3204.77</v>
      </c>
      <c r="C36" s="71" t="s">
        <v>72</v>
      </c>
      <c r="D36" s="309"/>
      <c r="E36" s="73"/>
      <c r="F36" s="73"/>
      <c r="G36" s="73"/>
      <c r="H36" s="74"/>
      <c r="I36" s="165">
        <f t="shared" si="1"/>
        <v>0</v>
      </c>
    </row>
    <row r="37" spans="1:9" ht="26.25" thickBot="1" x14ac:dyDescent="0.25">
      <c r="A37" s="46" t="s">
        <v>329</v>
      </c>
      <c r="B37" s="85">
        <v>3148.39</v>
      </c>
      <c r="C37" s="85" t="s">
        <v>73</v>
      </c>
      <c r="D37" s="47" t="s">
        <v>330</v>
      </c>
      <c r="E37" s="47" t="s">
        <v>331</v>
      </c>
      <c r="F37" s="47" t="s">
        <v>99</v>
      </c>
      <c r="G37" s="47">
        <v>1</v>
      </c>
      <c r="H37" s="48">
        <v>8.6999999999999993</v>
      </c>
      <c r="I37" s="49">
        <f t="shared" si="1"/>
        <v>8.6999999999999993</v>
      </c>
    </row>
    <row r="38" spans="1:9" ht="13.5" thickBot="1" x14ac:dyDescent="0.25">
      <c r="A38" s="46" t="s">
        <v>107</v>
      </c>
      <c r="B38" s="85">
        <v>2723.02</v>
      </c>
      <c r="C38" s="85" t="s">
        <v>74</v>
      </c>
      <c r="D38" s="47" t="s">
        <v>188</v>
      </c>
      <c r="E38" s="47" t="s">
        <v>133</v>
      </c>
      <c r="F38" s="47" t="s">
        <v>99</v>
      </c>
      <c r="G38" s="47">
        <v>2</v>
      </c>
      <c r="H38" s="48">
        <v>59.26</v>
      </c>
      <c r="I38" s="49">
        <f t="shared" si="1"/>
        <v>118.52</v>
      </c>
    </row>
    <row r="39" spans="1:9" ht="13.5" thickBot="1" x14ac:dyDescent="0.25">
      <c r="A39" s="260"/>
      <c r="B39" s="33">
        <v>2734.39</v>
      </c>
      <c r="C39" s="85" t="s">
        <v>75</v>
      </c>
      <c r="D39" s="262"/>
      <c r="E39" s="35"/>
      <c r="F39" s="35"/>
      <c r="G39" s="35"/>
      <c r="H39" s="36"/>
      <c r="I39" s="157">
        <f t="shared" si="1"/>
        <v>0</v>
      </c>
    </row>
    <row r="40" spans="1:9" ht="13.5" thickBot="1" x14ac:dyDescent="0.25">
      <c r="A40" s="308"/>
      <c r="B40" s="71">
        <v>3089.3</v>
      </c>
      <c r="C40" s="154" t="s">
        <v>76</v>
      </c>
      <c r="D40" s="309"/>
      <c r="E40" s="73"/>
      <c r="F40" s="73"/>
      <c r="G40" s="73"/>
      <c r="H40" s="74"/>
      <c r="I40" s="165">
        <f t="shared" si="1"/>
        <v>0</v>
      </c>
    </row>
    <row r="41" spans="1:9" x14ac:dyDescent="0.2">
      <c r="A41" s="622" t="s">
        <v>107</v>
      </c>
      <c r="B41" s="625">
        <v>3193.55</v>
      </c>
      <c r="C41" s="625" t="s">
        <v>77</v>
      </c>
      <c r="D41" s="627" t="s">
        <v>1694</v>
      </c>
      <c r="E41" s="37" t="s">
        <v>131</v>
      </c>
      <c r="F41" s="37" t="s">
        <v>101</v>
      </c>
      <c r="G41" s="37">
        <v>12</v>
      </c>
      <c r="H41" s="38">
        <v>41.67</v>
      </c>
      <c r="I41" s="39">
        <f t="shared" si="1"/>
        <v>500.04</v>
      </c>
    </row>
    <row r="42" spans="1:9" x14ac:dyDescent="0.2">
      <c r="A42" s="623"/>
      <c r="B42" s="632"/>
      <c r="C42" s="632"/>
      <c r="D42" s="628"/>
      <c r="E42" s="15" t="s">
        <v>387</v>
      </c>
      <c r="F42" s="15" t="s">
        <v>99</v>
      </c>
      <c r="G42" s="15">
        <v>4</v>
      </c>
      <c r="H42" s="16">
        <v>8.5</v>
      </c>
      <c r="I42" s="157">
        <f t="shared" si="1"/>
        <v>34</v>
      </c>
    </row>
    <row r="43" spans="1:9" x14ac:dyDescent="0.2">
      <c r="A43" s="623"/>
      <c r="B43" s="632"/>
      <c r="C43" s="632"/>
      <c r="D43" s="628"/>
      <c r="E43" s="15" t="s">
        <v>1695</v>
      </c>
      <c r="F43" s="15" t="s">
        <v>99</v>
      </c>
      <c r="G43" s="15">
        <v>2</v>
      </c>
      <c r="H43" s="16">
        <v>5.26</v>
      </c>
      <c r="I43" s="157">
        <f t="shared" si="1"/>
        <v>10.52</v>
      </c>
    </row>
    <row r="44" spans="1:9" ht="13.5" thickBot="1" x14ac:dyDescent="0.25">
      <c r="A44" s="624"/>
      <c r="B44" s="626"/>
      <c r="C44" s="626"/>
      <c r="D44" s="629"/>
      <c r="E44" s="40" t="s">
        <v>130</v>
      </c>
      <c r="F44" s="40" t="s">
        <v>99</v>
      </c>
      <c r="G44" s="40">
        <v>8</v>
      </c>
      <c r="H44" s="41">
        <v>3.85</v>
      </c>
      <c r="I44" s="200">
        <f t="shared" si="1"/>
        <v>30.8</v>
      </c>
    </row>
    <row r="45" spans="1:9" x14ac:dyDescent="0.2">
      <c r="A45" s="260"/>
      <c r="B45" s="33">
        <v>3981.22</v>
      </c>
      <c r="C45" s="33" t="s">
        <v>78</v>
      </c>
      <c r="D45" s="262"/>
      <c r="E45" s="35"/>
      <c r="F45" s="35"/>
      <c r="G45" s="35"/>
      <c r="H45" s="36"/>
      <c r="I45" s="157">
        <f t="shared" si="1"/>
        <v>0</v>
      </c>
    </row>
    <row r="46" spans="1:9" x14ac:dyDescent="0.2">
      <c r="A46" s="263"/>
      <c r="B46" s="13">
        <v>3678.6</v>
      </c>
      <c r="C46" s="13" t="s">
        <v>79</v>
      </c>
      <c r="D46" s="265"/>
      <c r="E46" s="15"/>
      <c r="F46" s="15"/>
      <c r="G46" s="15"/>
      <c r="H46" s="16"/>
      <c r="I46" s="157">
        <f t="shared" si="1"/>
        <v>0</v>
      </c>
    </row>
    <row r="47" spans="1:9" ht="13.5" thickBot="1" x14ac:dyDescent="0.25">
      <c r="A47" s="263"/>
      <c r="B47" s="13">
        <v>3925.25</v>
      </c>
      <c r="C47" s="13" t="s">
        <v>80</v>
      </c>
      <c r="D47" s="265"/>
      <c r="E47" s="15"/>
      <c r="F47" s="15"/>
      <c r="G47" s="15"/>
      <c r="H47" s="16"/>
      <c r="I47" s="157">
        <f t="shared" si="1"/>
        <v>0</v>
      </c>
    </row>
    <row r="48" spans="1:9" ht="13.5" thickBot="1" x14ac:dyDescent="0.25">
      <c r="A48" s="440"/>
      <c r="B48" s="85"/>
      <c r="C48" s="85" t="s">
        <v>87</v>
      </c>
      <c r="D48" s="441"/>
      <c r="E48" s="47"/>
      <c r="F48" s="47"/>
      <c r="G48" s="47"/>
      <c r="H48" s="48"/>
      <c r="I48" s="49">
        <v>288.61</v>
      </c>
    </row>
    <row r="49" spans="1:9" ht="12.75" customHeight="1" thickBot="1" x14ac:dyDescent="0.25">
      <c r="A49" s="180"/>
      <c r="B49" s="197">
        <f>SUM(B26:B47)</f>
        <v>37017.99</v>
      </c>
      <c r="C49" s="198"/>
      <c r="D49" s="197"/>
      <c r="E49" s="199"/>
      <c r="F49" s="198"/>
      <c r="G49" s="198"/>
      <c r="H49" s="197" t="s">
        <v>17</v>
      </c>
      <c r="I49" s="230">
        <f>SUM(I26:I48)</f>
        <v>2198.9499999999998</v>
      </c>
    </row>
    <row r="50" spans="1:9" ht="64.5" thickBot="1" x14ac:dyDescent="0.25">
      <c r="A50" s="134" t="s">
        <v>144</v>
      </c>
      <c r="B50" s="114" t="s">
        <v>16</v>
      </c>
      <c r="C50" s="114" t="s">
        <v>5</v>
      </c>
      <c r="D50" s="114" t="s">
        <v>23</v>
      </c>
      <c r="E50" s="118" t="s">
        <v>18</v>
      </c>
      <c r="F50" s="114" t="s">
        <v>19</v>
      </c>
      <c r="G50" s="114" t="s">
        <v>10</v>
      </c>
      <c r="H50" s="114" t="s">
        <v>13</v>
      </c>
      <c r="I50" s="115" t="s">
        <v>12</v>
      </c>
    </row>
    <row r="51" spans="1:9" ht="12.75" customHeight="1" thickBot="1" x14ac:dyDescent="0.25">
      <c r="A51" s="227"/>
      <c r="B51" s="104">
        <v>2456.52</v>
      </c>
      <c r="C51" s="58" t="s">
        <v>66</v>
      </c>
      <c r="D51" s="64"/>
      <c r="E51" s="59"/>
      <c r="F51" s="59"/>
      <c r="G51" s="59"/>
      <c r="H51" s="60"/>
      <c r="I51" s="61"/>
    </row>
    <row r="52" spans="1:9" ht="12.75" customHeight="1" thickBot="1" x14ac:dyDescent="0.25">
      <c r="A52" s="227"/>
      <c r="B52" s="122">
        <v>2363.4899999999998</v>
      </c>
      <c r="C52" s="123" t="s">
        <v>67</v>
      </c>
      <c r="D52" s="124"/>
      <c r="E52" s="125"/>
      <c r="F52" s="125"/>
      <c r="G52" s="125"/>
      <c r="H52" s="126"/>
      <c r="I52" s="127"/>
    </row>
    <row r="53" spans="1:9" ht="12.75" customHeight="1" thickBot="1" x14ac:dyDescent="0.25">
      <c r="A53" s="227"/>
      <c r="B53" s="106">
        <v>2410.35</v>
      </c>
      <c r="C53" s="85" t="s">
        <v>70</v>
      </c>
      <c r="D53" s="86"/>
      <c r="E53" s="47"/>
      <c r="F53" s="47"/>
      <c r="G53" s="47"/>
      <c r="H53" s="48"/>
      <c r="I53" s="49"/>
    </row>
    <row r="54" spans="1:9" ht="12.75" customHeight="1" thickBot="1" x14ac:dyDescent="0.25">
      <c r="A54" s="227"/>
      <c r="B54" s="106">
        <v>1371.96</v>
      </c>
      <c r="C54" s="85" t="s">
        <v>72</v>
      </c>
      <c r="D54" s="86"/>
      <c r="E54" s="47"/>
      <c r="F54" s="47"/>
      <c r="G54" s="47"/>
      <c r="H54" s="48"/>
      <c r="I54" s="49"/>
    </row>
    <row r="55" spans="1:9" ht="12.75" customHeight="1" thickBot="1" x14ac:dyDescent="0.25">
      <c r="A55" s="227"/>
      <c r="B55" s="106">
        <v>2573.83</v>
      </c>
      <c r="C55" s="85" t="s">
        <v>73</v>
      </c>
      <c r="D55" s="86"/>
      <c r="E55" s="47"/>
      <c r="F55" s="47"/>
      <c r="G55" s="47"/>
      <c r="H55" s="48"/>
      <c r="I55" s="49"/>
    </row>
    <row r="56" spans="1:9" ht="12.75" customHeight="1" thickBot="1" x14ac:dyDescent="0.25">
      <c r="A56" s="227"/>
      <c r="B56" s="106">
        <v>2444.88</v>
      </c>
      <c r="C56" s="85" t="s">
        <v>74</v>
      </c>
      <c r="D56" s="86"/>
      <c r="E56" s="47"/>
      <c r="F56" s="47"/>
      <c r="G56" s="47"/>
      <c r="H56" s="48"/>
      <c r="I56" s="49"/>
    </row>
    <row r="57" spans="1:9" ht="12.75" customHeight="1" thickBot="1" x14ac:dyDescent="0.25">
      <c r="A57" s="221"/>
      <c r="B57" s="106">
        <v>1366.19</v>
      </c>
      <c r="C57" s="85" t="s">
        <v>75</v>
      </c>
      <c r="D57" s="86"/>
      <c r="E57" s="47"/>
      <c r="F57" s="47"/>
      <c r="G57" s="47"/>
      <c r="H57" s="48"/>
      <c r="I57" s="49"/>
    </row>
    <row r="58" spans="1:9" ht="12.75" customHeight="1" thickBot="1" x14ac:dyDescent="0.25">
      <c r="A58" s="221"/>
      <c r="B58" s="106">
        <v>1941.46</v>
      </c>
      <c r="C58" s="85" t="s">
        <v>76</v>
      </c>
      <c r="D58" s="86"/>
      <c r="E58" s="47"/>
      <c r="F58" s="47"/>
      <c r="G58" s="47"/>
      <c r="H58" s="48"/>
      <c r="I58" s="49"/>
    </row>
    <row r="59" spans="1:9" ht="12.75" customHeight="1" thickBot="1" x14ac:dyDescent="0.25">
      <c r="A59" s="221"/>
      <c r="B59" s="106">
        <v>2792.23</v>
      </c>
      <c r="C59" s="85" t="s">
        <v>77</v>
      </c>
      <c r="D59" s="86"/>
      <c r="E59" s="47"/>
      <c r="F59" s="47"/>
      <c r="G59" s="47"/>
      <c r="H59" s="48"/>
      <c r="I59" s="49"/>
    </row>
    <row r="60" spans="1:9" ht="12.75" customHeight="1" thickBot="1" x14ac:dyDescent="0.25">
      <c r="A60" s="221"/>
      <c r="B60" s="106">
        <v>3038.92</v>
      </c>
      <c r="C60" s="85" t="s">
        <v>78</v>
      </c>
      <c r="D60" s="86"/>
      <c r="E60" s="47"/>
      <c r="F60" s="47"/>
      <c r="G60" s="47"/>
      <c r="H60" s="48"/>
      <c r="I60" s="49"/>
    </row>
    <row r="61" spans="1:9" ht="12.75" customHeight="1" thickBot="1" x14ac:dyDescent="0.25">
      <c r="A61" s="221"/>
      <c r="B61" s="106">
        <v>2854.38</v>
      </c>
      <c r="C61" s="85" t="s">
        <v>79</v>
      </c>
      <c r="D61" s="86"/>
      <c r="E61" s="47"/>
      <c r="F61" s="47"/>
      <c r="G61" s="47"/>
      <c r="H61" s="48"/>
      <c r="I61" s="49"/>
    </row>
    <row r="62" spans="1:9" ht="12.75" customHeight="1" thickBot="1" x14ac:dyDescent="0.25">
      <c r="A62" s="221"/>
      <c r="B62" s="106">
        <v>3034.8</v>
      </c>
      <c r="C62" s="85" t="s">
        <v>80</v>
      </c>
      <c r="D62" s="86"/>
      <c r="E62" s="47"/>
      <c r="F62" s="47"/>
      <c r="G62" s="47"/>
      <c r="H62" s="48"/>
      <c r="I62" s="49"/>
    </row>
    <row r="63" spans="1:9" ht="12.75" customHeight="1" thickBot="1" x14ac:dyDescent="0.25">
      <c r="A63" s="228"/>
      <c r="B63" s="454">
        <f>SUM(B51:B62)</f>
        <v>28649.010000000002</v>
      </c>
      <c r="C63" s="458" t="s">
        <v>87</v>
      </c>
      <c r="D63" s="86"/>
      <c r="E63" s="47"/>
      <c r="F63" s="47"/>
      <c r="G63" s="47"/>
      <c r="H63" s="48"/>
      <c r="I63" s="49"/>
    </row>
    <row r="64" spans="1:9" ht="12.75" customHeight="1" thickBot="1" x14ac:dyDescent="0.25">
      <c r="A64" s="655" t="s">
        <v>106</v>
      </c>
      <c r="B64" s="106">
        <v>218.28</v>
      </c>
      <c r="C64" s="85" t="s">
        <v>74</v>
      </c>
      <c r="D64" s="86"/>
      <c r="E64" s="47"/>
      <c r="F64" s="47"/>
      <c r="G64" s="47"/>
      <c r="H64" s="48"/>
      <c r="I64" s="49"/>
    </row>
    <row r="65" spans="1:9" ht="12.75" customHeight="1" thickBot="1" x14ac:dyDescent="0.25">
      <c r="A65" s="656"/>
      <c r="B65" s="106">
        <v>92.25</v>
      </c>
      <c r="C65" s="85" t="s">
        <v>75</v>
      </c>
      <c r="D65" s="86"/>
      <c r="E65" s="47"/>
      <c r="F65" s="47"/>
      <c r="G65" s="47"/>
      <c r="H65" s="48"/>
      <c r="I65" s="49"/>
    </row>
    <row r="66" spans="1:9" ht="12.75" customHeight="1" thickBot="1" x14ac:dyDescent="0.25">
      <c r="A66" s="657"/>
      <c r="B66" s="106">
        <v>115.28</v>
      </c>
      <c r="C66" s="85" t="s">
        <v>76</v>
      </c>
      <c r="D66" s="86"/>
      <c r="E66" s="47"/>
      <c r="F66" s="47"/>
      <c r="G66" s="47"/>
      <c r="H66" s="48"/>
      <c r="I66" s="49"/>
    </row>
    <row r="67" spans="1:9" ht="12.75" customHeight="1" thickBot="1" x14ac:dyDescent="0.25">
      <c r="A67" s="526"/>
      <c r="B67" s="454">
        <f>SUM(B64:B66)</f>
        <v>425.80999999999995</v>
      </c>
      <c r="C67" s="458" t="s">
        <v>87</v>
      </c>
      <c r="D67" s="86"/>
      <c r="E67" s="47"/>
      <c r="F67" s="47"/>
      <c r="G67" s="47"/>
      <c r="H67" s="48"/>
      <c r="I67" s="49">
        <v>360.46</v>
      </c>
    </row>
    <row r="68" spans="1:9" ht="12.75" customHeight="1" thickBot="1" x14ac:dyDescent="0.25">
      <c r="A68" s="180"/>
      <c r="B68" s="197">
        <f>B63+B67</f>
        <v>29074.820000000003</v>
      </c>
      <c r="C68" s="198"/>
      <c r="D68" s="197"/>
      <c r="E68" s="199"/>
      <c r="F68" s="198"/>
      <c r="G68" s="198"/>
      <c r="H68" s="197" t="s">
        <v>17</v>
      </c>
      <c r="I68" s="230">
        <f>SUM(I51:I67)</f>
        <v>360.46</v>
      </c>
    </row>
    <row r="69" spans="1:9" ht="77.25" thickBot="1" x14ac:dyDescent="0.25">
      <c r="A69" s="134" t="s">
        <v>145</v>
      </c>
      <c r="B69" s="117" t="s">
        <v>16</v>
      </c>
      <c r="C69" s="131" t="s">
        <v>5</v>
      </c>
      <c r="D69" s="117" t="s">
        <v>23</v>
      </c>
      <c r="E69" s="132" t="s">
        <v>18</v>
      </c>
      <c r="F69" s="117" t="s">
        <v>19</v>
      </c>
      <c r="G69" s="131" t="s">
        <v>10</v>
      </c>
      <c r="H69" s="117" t="s">
        <v>13</v>
      </c>
      <c r="I69" s="117" t="s">
        <v>12</v>
      </c>
    </row>
    <row r="70" spans="1:9" ht="12.75" customHeight="1" thickBot="1" x14ac:dyDescent="0.25">
      <c r="A70" s="227"/>
      <c r="B70" s="106"/>
      <c r="C70" s="55" t="s">
        <v>66</v>
      </c>
      <c r="D70" s="86"/>
      <c r="E70" s="47"/>
      <c r="F70" s="47"/>
      <c r="G70" s="47"/>
      <c r="H70" s="48"/>
      <c r="I70" s="49"/>
    </row>
    <row r="71" spans="1:9" ht="12.75" customHeight="1" thickBot="1" x14ac:dyDescent="0.25">
      <c r="A71" s="227"/>
      <c r="B71" s="106"/>
      <c r="C71" s="55" t="s">
        <v>67</v>
      </c>
      <c r="D71" s="86"/>
      <c r="E71" s="47"/>
      <c r="F71" s="47"/>
      <c r="G71" s="47"/>
      <c r="H71" s="48"/>
      <c r="I71" s="49"/>
    </row>
    <row r="72" spans="1:9" ht="12.75" customHeight="1" thickBot="1" x14ac:dyDescent="0.25">
      <c r="A72" s="227"/>
      <c r="B72" s="106"/>
      <c r="C72" s="85" t="s">
        <v>70</v>
      </c>
      <c r="D72" s="86"/>
      <c r="E72" s="47"/>
      <c r="F72" s="47"/>
      <c r="G72" s="47"/>
      <c r="H72" s="48"/>
      <c r="I72" s="49"/>
    </row>
    <row r="73" spans="1:9" ht="12.75" customHeight="1" thickBot="1" x14ac:dyDescent="0.25">
      <c r="A73" s="227"/>
      <c r="B73" s="106"/>
      <c r="C73" s="85" t="s">
        <v>72</v>
      </c>
      <c r="D73" s="86"/>
      <c r="E73" s="47"/>
      <c r="F73" s="47"/>
      <c r="G73" s="47"/>
      <c r="H73" s="48"/>
      <c r="I73" s="49"/>
    </row>
    <row r="74" spans="1:9" ht="12.75" customHeight="1" thickBot="1" x14ac:dyDescent="0.25">
      <c r="A74" s="227"/>
      <c r="B74" s="106"/>
      <c r="C74" s="85" t="s">
        <v>73</v>
      </c>
      <c r="D74" s="86"/>
      <c r="E74" s="47"/>
      <c r="F74" s="47"/>
      <c r="G74" s="47"/>
      <c r="H74" s="48"/>
      <c r="I74" s="49"/>
    </row>
    <row r="75" spans="1:9" ht="12.75" customHeight="1" thickBot="1" x14ac:dyDescent="0.25">
      <c r="A75" s="227"/>
      <c r="B75" s="106"/>
      <c r="C75" s="85" t="s">
        <v>74</v>
      </c>
      <c r="D75" s="86"/>
      <c r="E75" s="47"/>
      <c r="F75" s="47"/>
      <c r="G75" s="47"/>
      <c r="H75" s="48"/>
      <c r="I75" s="49"/>
    </row>
    <row r="76" spans="1:9" ht="12.75" customHeight="1" thickBot="1" x14ac:dyDescent="0.25">
      <c r="A76" s="227"/>
      <c r="B76" s="106"/>
      <c r="C76" s="85" t="s">
        <v>75</v>
      </c>
      <c r="D76" s="86"/>
      <c r="E76" s="47"/>
      <c r="F76" s="47"/>
      <c r="G76" s="47"/>
      <c r="H76" s="48"/>
      <c r="I76" s="49"/>
    </row>
    <row r="77" spans="1:9" ht="12.75" customHeight="1" thickBot="1" x14ac:dyDescent="0.25">
      <c r="A77" s="227"/>
      <c r="B77" s="106"/>
      <c r="C77" s="85" t="s">
        <v>76</v>
      </c>
      <c r="D77" s="86"/>
      <c r="E77" s="47"/>
      <c r="F77" s="47"/>
      <c r="G77" s="47"/>
      <c r="H77" s="48"/>
      <c r="I77" s="49"/>
    </row>
    <row r="78" spans="1:9" ht="12.75" customHeight="1" thickBot="1" x14ac:dyDescent="0.25">
      <c r="A78" s="227"/>
      <c r="B78" s="106"/>
      <c r="C78" s="85" t="s">
        <v>77</v>
      </c>
      <c r="D78" s="86"/>
      <c r="E78" s="47"/>
      <c r="F78" s="47"/>
      <c r="G78" s="47"/>
      <c r="H78" s="48"/>
      <c r="I78" s="49"/>
    </row>
    <row r="79" spans="1:9" ht="12.75" customHeight="1" thickBot="1" x14ac:dyDescent="0.25">
      <c r="A79" s="227"/>
      <c r="B79" s="106"/>
      <c r="C79" s="85" t="s">
        <v>78</v>
      </c>
      <c r="D79" s="86"/>
      <c r="E79" s="47"/>
      <c r="F79" s="47"/>
      <c r="G79" s="47"/>
      <c r="H79" s="48"/>
      <c r="I79" s="49"/>
    </row>
    <row r="80" spans="1:9" ht="12.75" customHeight="1" thickBot="1" x14ac:dyDescent="0.25">
      <c r="A80" s="227"/>
      <c r="B80" s="106"/>
      <c r="C80" s="85" t="s">
        <v>79</v>
      </c>
      <c r="D80" s="86"/>
      <c r="E80" s="47"/>
      <c r="F80" s="47"/>
      <c r="G80" s="47"/>
      <c r="H80" s="48"/>
      <c r="I80" s="49"/>
    </row>
    <row r="81" spans="1:9" ht="12.75" customHeight="1" thickBot="1" x14ac:dyDescent="0.25">
      <c r="A81" s="227"/>
      <c r="B81" s="106"/>
      <c r="C81" s="85" t="s">
        <v>80</v>
      </c>
      <c r="D81" s="86"/>
      <c r="E81" s="47"/>
      <c r="F81" s="47"/>
      <c r="G81" s="47"/>
      <c r="H81" s="48"/>
      <c r="I81" s="49"/>
    </row>
    <row r="82" spans="1:9" ht="12.75" customHeight="1" thickBot="1" x14ac:dyDescent="0.25">
      <c r="A82" s="227"/>
      <c r="B82" s="106"/>
      <c r="C82" s="167" t="s">
        <v>87</v>
      </c>
      <c r="D82" s="86"/>
      <c r="E82" s="47"/>
      <c r="F82" s="47"/>
      <c r="G82" s="47"/>
      <c r="H82" s="48"/>
      <c r="I82" s="49"/>
    </row>
    <row r="83" spans="1:9" ht="13.5" thickBot="1" x14ac:dyDescent="0.25">
      <c r="A83" s="180"/>
      <c r="B83" s="197">
        <f>SUM(B70:B82)</f>
        <v>0</v>
      </c>
      <c r="C83" s="198"/>
      <c r="D83" s="197"/>
      <c r="E83" s="199"/>
      <c r="F83" s="198"/>
      <c r="G83" s="198"/>
      <c r="H83" s="197" t="s">
        <v>17</v>
      </c>
      <c r="I83" s="230">
        <f>SUM(I70:I82)</f>
        <v>0</v>
      </c>
    </row>
    <row r="84" spans="1:9" ht="26.25" thickBot="1" x14ac:dyDescent="0.25">
      <c r="A84" s="46" t="s">
        <v>8</v>
      </c>
      <c r="B84" s="114" t="s">
        <v>16</v>
      </c>
      <c r="C84" s="114" t="s">
        <v>5</v>
      </c>
      <c r="D84" s="114" t="s">
        <v>23</v>
      </c>
      <c r="E84" s="118" t="s">
        <v>18</v>
      </c>
      <c r="F84" s="114" t="s">
        <v>19</v>
      </c>
      <c r="G84" s="114" t="s">
        <v>10</v>
      </c>
      <c r="H84" s="114" t="s">
        <v>13</v>
      </c>
      <c r="I84" s="115" t="s">
        <v>12</v>
      </c>
    </row>
    <row r="85" spans="1:9" ht="12.75" customHeight="1" x14ac:dyDescent="0.2">
      <c r="A85" s="623" t="s">
        <v>82</v>
      </c>
      <c r="B85" s="33"/>
      <c r="C85" s="33" t="s">
        <v>66</v>
      </c>
      <c r="D85" s="34"/>
      <c r="E85" s="35"/>
      <c r="F85" s="35" t="s">
        <v>83</v>
      </c>
      <c r="G85" s="35">
        <v>89</v>
      </c>
      <c r="H85" s="16">
        <v>4.8099999999999996</v>
      </c>
      <c r="I85" s="157">
        <f>H86*G85</f>
        <v>428.09</v>
      </c>
    </row>
    <row r="86" spans="1:9" x14ac:dyDescent="0.2">
      <c r="A86" s="623"/>
      <c r="B86" s="13"/>
      <c r="C86" s="13" t="s">
        <v>67</v>
      </c>
      <c r="D86" s="14"/>
      <c r="E86" s="15"/>
      <c r="F86" s="15" t="s">
        <v>83</v>
      </c>
      <c r="G86" s="15">
        <v>81</v>
      </c>
      <c r="H86" s="16">
        <v>4.8099999999999996</v>
      </c>
      <c r="I86" s="43">
        <f>H87*G86</f>
        <v>389.60999999999996</v>
      </c>
    </row>
    <row r="87" spans="1:9" ht="12.75" customHeight="1" x14ac:dyDescent="0.2">
      <c r="A87" s="623"/>
      <c r="B87" s="13"/>
      <c r="C87" s="13" t="s">
        <v>70</v>
      </c>
      <c r="D87" s="14"/>
      <c r="E87" s="15"/>
      <c r="F87" s="15" t="s">
        <v>83</v>
      </c>
      <c r="G87" s="15">
        <v>89</v>
      </c>
      <c r="H87" s="16">
        <v>4.8099999999999996</v>
      </c>
      <c r="I87" s="43">
        <f>H88*G87</f>
        <v>428.09</v>
      </c>
    </row>
    <row r="88" spans="1:9" x14ac:dyDescent="0.2">
      <c r="A88" s="623"/>
      <c r="B88" s="13"/>
      <c r="C88" s="13" t="s">
        <v>72</v>
      </c>
      <c r="D88" s="14"/>
      <c r="E88" s="15"/>
      <c r="F88" s="15" t="s">
        <v>83</v>
      </c>
      <c r="G88" s="15">
        <v>86</v>
      </c>
      <c r="H88" s="16">
        <v>4.8099999999999996</v>
      </c>
      <c r="I88" s="43">
        <f>H89*G88</f>
        <v>413.65999999999997</v>
      </c>
    </row>
    <row r="89" spans="1:9" ht="12.75" customHeight="1" x14ac:dyDescent="0.2">
      <c r="A89" s="623"/>
      <c r="B89" s="13"/>
      <c r="C89" s="13" t="s">
        <v>73</v>
      </c>
      <c r="D89" s="14"/>
      <c r="E89" s="15"/>
      <c r="F89" s="15" t="s">
        <v>83</v>
      </c>
      <c r="G89" s="15">
        <v>37</v>
      </c>
      <c r="H89" s="16">
        <v>4.8099999999999996</v>
      </c>
      <c r="I89" s="43">
        <f t="shared" ref="I89:I96" si="2">G89*H89</f>
        <v>177.97</v>
      </c>
    </row>
    <row r="90" spans="1:9" ht="12.75" customHeight="1" x14ac:dyDescent="0.2">
      <c r="A90" s="623"/>
      <c r="B90" s="13"/>
      <c r="C90" s="13" t="s">
        <v>74</v>
      </c>
      <c r="D90" s="14"/>
      <c r="E90" s="15"/>
      <c r="F90" s="15" t="s">
        <v>83</v>
      </c>
      <c r="G90" s="15">
        <v>37</v>
      </c>
      <c r="H90" s="16">
        <v>4.8099999999999996</v>
      </c>
      <c r="I90" s="43">
        <f t="shared" si="2"/>
        <v>177.97</v>
      </c>
    </row>
    <row r="91" spans="1:9" ht="12.75" customHeight="1" x14ac:dyDescent="0.2">
      <c r="A91" s="623"/>
      <c r="B91" s="13"/>
      <c r="C91" s="13" t="s">
        <v>75</v>
      </c>
      <c r="D91" s="14"/>
      <c r="E91" s="15"/>
      <c r="F91" s="15" t="s">
        <v>83</v>
      </c>
      <c r="G91" s="15">
        <v>37</v>
      </c>
      <c r="H91" s="16">
        <v>5.04</v>
      </c>
      <c r="I91" s="43">
        <f t="shared" si="2"/>
        <v>186.48</v>
      </c>
    </row>
    <row r="92" spans="1:9" ht="12.75" customHeight="1" x14ac:dyDescent="0.2">
      <c r="A92" s="623"/>
      <c r="B92" s="13"/>
      <c r="C92" s="13" t="s">
        <v>76</v>
      </c>
      <c r="D92" s="14"/>
      <c r="E92" s="15"/>
      <c r="F92" s="15" t="s">
        <v>83</v>
      </c>
      <c r="G92" s="15">
        <v>37</v>
      </c>
      <c r="H92" s="16">
        <v>5.04</v>
      </c>
      <c r="I92" s="43">
        <f t="shared" si="2"/>
        <v>186.48</v>
      </c>
    </row>
    <row r="93" spans="1:9" ht="12.75" customHeight="1" x14ac:dyDescent="0.2">
      <c r="A93" s="623"/>
      <c r="B93" s="13"/>
      <c r="C93" s="13" t="s">
        <v>77</v>
      </c>
      <c r="D93" s="14"/>
      <c r="E93" s="15"/>
      <c r="F93" s="15" t="s">
        <v>83</v>
      </c>
      <c r="G93" s="15">
        <v>37</v>
      </c>
      <c r="H93" s="16">
        <v>5.04</v>
      </c>
      <c r="I93" s="43">
        <f t="shared" si="2"/>
        <v>186.48</v>
      </c>
    </row>
    <row r="94" spans="1:9" ht="12.75" customHeight="1" x14ac:dyDescent="0.2">
      <c r="A94" s="623"/>
      <c r="B94" s="13"/>
      <c r="C94" s="13" t="s">
        <v>78</v>
      </c>
      <c r="D94" s="14"/>
      <c r="E94" s="15"/>
      <c r="F94" s="15" t="s">
        <v>83</v>
      </c>
      <c r="G94" s="15">
        <v>37</v>
      </c>
      <c r="H94" s="16">
        <v>5.04</v>
      </c>
      <c r="I94" s="43">
        <f t="shared" si="2"/>
        <v>186.48</v>
      </c>
    </row>
    <row r="95" spans="1:9" ht="12.75" customHeight="1" x14ac:dyDescent="0.2">
      <c r="A95" s="623"/>
      <c r="B95" s="13"/>
      <c r="C95" s="13" t="s">
        <v>79</v>
      </c>
      <c r="D95" s="14"/>
      <c r="E95" s="15"/>
      <c r="F95" s="15" t="s">
        <v>83</v>
      </c>
      <c r="G95" s="15">
        <v>37</v>
      </c>
      <c r="H95" s="16">
        <v>5.04</v>
      </c>
      <c r="I95" s="43">
        <f t="shared" si="2"/>
        <v>186.48</v>
      </c>
    </row>
    <row r="96" spans="1:9" ht="12.75" customHeight="1" x14ac:dyDescent="0.2">
      <c r="A96" s="623"/>
      <c r="B96" s="13"/>
      <c r="C96" s="13" t="s">
        <v>80</v>
      </c>
      <c r="D96" s="14"/>
      <c r="E96" s="15"/>
      <c r="F96" s="15" t="s">
        <v>83</v>
      </c>
      <c r="G96" s="15">
        <v>37</v>
      </c>
      <c r="H96" s="16">
        <v>5.04</v>
      </c>
      <c r="I96" s="43">
        <f t="shared" si="2"/>
        <v>186.48</v>
      </c>
    </row>
    <row r="97" spans="1:255" ht="12.75" customHeight="1" x14ac:dyDescent="0.2">
      <c r="A97" s="704"/>
      <c r="B97" s="13"/>
      <c r="C97" s="244" t="s">
        <v>87</v>
      </c>
      <c r="D97" s="14"/>
      <c r="E97" s="15"/>
      <c r="F97" s="15" t="s">
        <v>83</v>
      </c>
      <c r="G97" s="15">
        <f>SUM(G85:G96)</f>
        <v>641</v>
      </c>
      <c r="H97" s="15"/>
      <c r="I97" s="243">
        <f>SUM(I85:I96)</f>
        <v>3134.27</v>
      </c>
    </row>
    <row r="98" spans="1:255" ht="31.15" customHeight="1" x14ac:dyDescent="0.2">
      <c r="A98" s="652" t="s">
        <v>2272</v>
      </c>
      <c r="B98" s="71"/>
      <c r="C98" s="13" t="s">
        <v>2273</v>
      </c>
      <c r="D98" s="72"/>
      <c r="E98" s="73"/>
      <c r="F98" s="15"/>
      <c r="G98" s="327"/>
      <c r="H98" s="74"/>
      <c r="I98" s="598">
        <v>38.04</v>
      </c>
    </row>
    <row r="99" spans="1:255" ht="31.15" customHeight="1" x14ac:dyDescent="0.2">
      <c r="A99" s="653"/>
      <c r="B99" s="71"/>
      <c r="C99" s="13" t="s">
        <v>2274</v>
      </c>
      <c r="D99" s="72"/>
      <c r="E99" s="73"/>
      <c r="F99" s="15"/>
      <c r="G99" s="327"/>
      <c r="H99" s="74"/>
      <c r="I99" s="598">
        <v>38.04</v>
      </c>
    </row>
    <row r="100" spans="1:255" ht="31.15" customHeight="1" x14ac:dyDescent="0.2">
      <c r="A100" s="654"/>
      <c r="B100" s="412"/>
      <c r="C100" s="244" t="s">
        <v>87</v>
      </c>
      <c r="D100" s="72"/>
      <c r="E100" s="73"/>
      <c r="F100" s="15"/>
      <c r="G100" s="327"/>
      <c r="H100" s="74"/>
      <c r="I100" s="241">
        <f>SUM(I98:I99)</f>
        <v>76.08</v>
      </c>
    </row>
    <row r="101" spans="1:255" ht="31.9" customHeight="1" x14ac:dyDescent="0.2">
      <c r="A101" s="652" t="s">
        <v>2271</v>
      </c>
      <c r="B101" s="71"/>
      <c r="C101" s="33" t="s">
        <v>2273</v>
      </c>
      <c r="D101" s="72"/>
      <c r="E101" s="73"/>
      <c r="F101" s="15"/>
      <c r="G101" s="327"/>
      <c r="H101" s="74"/>
      <c r="I101" s="598">
        <v>215.28</v>
      </c>
    </row>
    <row r="102" spans="1:255" ht="31.9" customHeight="1" x14ac:dyDescent="0.2">
      <c r="A102" s="653"/>
      <c r="B102" s="71"/>
      <c r="C102" s="71" t="s">
        <v>2274</v>
      </c>
      <c r="D102" s="72"/>
      <c r="E102" s="73"/>
      <c r="F102" s="15"/>
      <c r="G102" s="327"/>
      <c r="H102" s="74"/>
      <c r="I102" s="598">
        <v>215.28</v>
      </c>
    </row>
    <row r="103" spans="1:255" ht="31.9" customHeight="1" x14ac:dyDescent="0.2">
      <c r="A103" s="654"/>
      <c r="B103" s="71"/>
      <c r="C103" s="412" t="s">
        <v>87</v>
      </c>
      <c r="D103" s="72"/>
      <c r="E103" s="73"/>
      <c r="F103" s="73"/>
      <c r="G103" s="327"/>
      <c r="H103" s="74"/>
      <c r="I103" s="241">
        <f>SUM(I101:I102)</f>
        <v>430.56</v>
      </c>
    </row>
    <row r="104" spans="1:255" ht="25.5" x14ac:dyDescent="0.2">
      <c r="A104" s="221" t="s">
        <v>2270</v>
      </c>
      <c r="B104" s="13"/>
      <c r="C104" s="244" t="s">
        <v>87</v>
      </c>
      <c r="D104" s="14"/>
      <c r="E104" s="15"/>
      <c r="F104" s="15"/>
      <c r="G104" s="15"/>
      <c r="H104" s="16"/>
      <c r="I104" s="243">
        <v>25385.22</v>
      </c>
    </row>
    <row r="105" spans="1:255" ht="12.75" customHeight="1" x14ac:dyDescent="0.2">
      <c r="A105" s="221" t="s">
        <v>86</v>
      </c>
      <c r="B105" s="13"/>
      <c r="C105" s="244" t="s">
        <v>87</v>
      </c>
      <c r="D105" s="14"/>
      <c r="E105" s="15"/>
      <c r="F105" s="15"/>
      <c r="G105" s="15"/>
      <c r="H105" s="16"/>
      <c r="I105" s="243">
        <v>1723.7</v>
      </c>
    </row>
    <row r="106" spans="1:255" ht="12.75" customHeight="1" x14ac:dyDescent="0.2">
      <c r="A106" s="219" t="s">
        <v>88</v>
      </c>
      <c r="B106" s="13"/>
      <c r="C106" s="244" t="s">
        <v>87</v>
      </c>
      <c r="D106" s="14"/>
      <c r="E106" s="15"/>
      <c r="F106" s="15"/>
      <c r="G106" s="15"/>
      <c r="H106" s="16"/>
      <c r="I106" s="243">
        <v>1264.49</v>
      </c>
    </row>
    <row r="107" spans="1:255" ht="12.75" customHeight="1" thickBot="1" x14ac:dyDescent="0.25">
      <c r="A107" s="219"/>
      <c r="B107" s="109"/>
      <c r="C107" s="109"/>
      <c r="D107" s="108"/>
      <c r="E107" s="110"/>
      <c r="F107" s="109"/>
      <c r="G107" s="109"/>
      <c r="H107" s="108" t="s">
        <v>17</v>
      </c>
      <c r="I107" s="232">
        <f>I97+I100+I103+I104+I105+I106</f>
        <v>32014.320000000003</v>
      </c>
    </row>
    <row r="108" spans="1:255" s="45" customFormat="1" ht="83.25" customHeight="1" thickBot="1" x14ac:dyDescent="0.25">
      <c r="A108" s="117" t="s">
        <v>95</v>
      </c>
      <c r="B108" s="114" t="s">
        <v>16</v>
      </c>
      <c r="C108" s="114" t="s">
        <v>5</v>
      </c>
      <c r="D108" s="114" t="s">
        <v>23</v>
      </c>
      <c r="E108" s="118" t="s">
        <v>18</v>
      </c>
      <c r="F108" s="114" t="s">
        <v>19</v>
      </c>
      <c r="G108" s="114" t="s">
        <v>10</v>
      </c>
      <c r="H108" s="114" t="s">
        <v>13</v>
      </c>
      <c r="I108" s="115" t="s">
        <v>12</v>
      </c>
      <c r="J108" s="56"/>
      <c r="K108" s="56"/>
      <c r="L108" s="56"/>
      <c r="M108" s="56"/>
      <c r="N108" s="56"/>
      <c r="O108" s="56"/>
      <c r="P108" s="56"/>
      <c r="Q108" s="56"/>
      <c r="R108" s="56"/>
      <c r="T108" s="56"/>
      <c r="U108" s="56"/>
      <c r="V108" s="56"/>
      <c r="W108" s="56"/>
      <c r="X108" s="56"/>
      <c r="Y108" s="56"/>
      <c r="Z108" s="56"/>
      <c r="AA108" s="56"/>
      <c r="AB108" s="56"/>
      <c r="AD108" s="56"/>
      <c r="AE108" s="56"/>
      <c r="AF108" s="56"/>
      <c r="AG108" s="56"/>
      <c r="AH108" s="56"/>
      <c r="AI108" s="56"/>
      <c r="AJ108" s="56"/>
      <c r="AK108" s="56"/>
      <c r="AL108" s="56"/>
      <c r="AN108" s="56"/>
      <c r="AO108" s="56"/>
      <c r="AP108" s="56"/>
      <c r="AQ108" s="56"/>
      <c r="AR108" s="56"/>
      <c r="AS108" s="56"/>
      <c r="AT108" s="56"/>
      <c r="AU108" s="56"/>
      <c r="AV108" s="56"/>
      <c r="AX108" s="56"/>
      <c r="AY108" s="56"/>
      <c r="AZ108" s="56"/>
      <c r="BA108" s="56"/>
      <c r="BB108" s="56"/>
      <c r="BC108" s="56"/>
      <c r="BD108" s="56"/>
      <c r="BE108" s="56"/>
      <c r="BF108" s="56"/>
      <c r="BH108" s="56"/>
      <c r="BI108" s="56"/>
      <c r="BJ108" s="56"/>
      <c r="BK108" s="56"/>
      <c r="BL108" s="56"/>
      <c r="BM108" s="56"/>
      <c r="BN108" s="56"/>
      <c r="BO108" s="56"/>
      <c r="BP108" s="56"/>
      <c r="BR108" s="56"/>
      <c r="BS108" s="56"/>
      <c r="BT108" s="56"/>
      <c r="BU108" s="56"/>
      <c r="BV108" s="56"/>
      <c r="BW108" s="56"/>
      <c r="BX108" s="56"/>
      <c r="BY108" s="56"/>
      <c r="BZ108" s="56"/>
      <c r="CB108" s="56"/>
      <c r="CC108" s="56"/>
      <c r="CD108" s="56"/>
      <c r="CE108" s="56"/>
      <c r="CF108" s="56"/>
      <c r="CG108" s="56"/>
      <c r="CH108" s="56"/>
      <c r="CI108" s="56"/>
      <c r="CJ108" s="56"/>
      <c r="CL108" s="56"/>
      <c r="CM108" s="56"/>
      <c r="CN108" s="56"/>
      <c r="CO108" s="56"/>
      <c r="CP108" s="56"/>
      <c r="CQ108" s="56"/>
      <c r="CR108" s="56"/>
      <c r="CS108" s="56"/>
      <c r="CT108" s="56"/>
      <c r="CV108" s="56"/>
      <c r="CW108" s="56"/>
      <c r="CX108" s="56"/>
      <c r="CY108" s="56"/>
      <c r="CZ108" s="56"/>
      <c r="DA108" s="56"/>
      <c r="DB108" s="56"/>
      <c r="DC108" s="56"/>
      <c r="DD108" s="56"/>
      <c r="DF108" s="56"/>
      <c r="DG108" s="56"/>
      <c r="DH108" s="56"/>
      <c r="DI108" s="56"/>
      <c r="DJ108" s="56"/>
      <c r="DK108" s="56"/>
      <c r="DL108" s="56"/>
      <c r="DM108" s="56"/>
      <c r="DN108" s="56"/>
      <c r="DP108" s="56"/>
      <c r="DQ108" s="56"/>
      <c r="DR108" s="56"/>
      <c r="DS108" s="56"/>
      <c r="DT108" s="56"/>
      <c r="DU108" s="56"/>
      <c r="DV108" s="56"/>
      <c r="DW108" s="56"/>
      <c r="DX108" s="56"/>
      <c r="DZ108" s="56"/>
      <c r="EA108" s="56"/>
      <c r="EB108" s="56"/>
      <c r="EC108" s="56"/>
      <c r="ED108" s="56"/>
      <c r="EE108" s="56"/>
      <c r="EF108" s="56"/>
      <c r="EG108" s="56"/>
      <c r="EH108" s="56"/>
      <c r="EJ108" s="56"/>
      <c r="EK108" s="56"/>
      <c r="EL108" s="56"/>
      <c r="EM108" s="56"/>
      <c r="EN108" s="56"/>
      <c r="EO108" s="56"/>
      <c r="EP108" s="56"/>
      <c r="EQ108" s="56"/>
      <c r="ER108" s="56"/>
      <c r="ET108" s="56"/>
      <c r="EU108" s="56"/>
      <c r="EV108" s="56"/>
      <c r="EW108" s="56"/>
      <c r="EX108" s="56"/>
      <c r="EY108" s="56"/>
      <c r="EZ108" s="56"/>
      <c r="FA108" s="56"/>
      <c r="FB108" s="56"/>
      <c r="FD108" s="56"/>
      <c r="FE108" s="56"/>
      <c r="FF108" s="56"/>
      <c r="FG108" s="56"/>
      <c r="FH108" s="56"/>
      <c r="FI108" s="56"/>
      <c r="FJ108" s="56"/>
      <c r="FK108" s="56"/>
      <c r="FL108" s="56"/>
      <c r="FN108" s="56"/>
      <c r="FO108" s="56"/>
      <c r="FP108" s="56"/>
      <c r="FQ108" s="56"/>
      <c r="FR108" s="56"/>
      <c r="FS108" s="56"/>
      <c r="FT108" s="56"/>
      <c r="FU108" s="56"/>
      <c r="FV108" s="56"/>
      <c r="FX108" s="56"/>
      <c r="FY108" s="56"/>
      <c r="FZ108" s="56"/>
      <c r="GA108" s="56"/>
      <c r="GB108" s="56"/>
      <c r="GC108" s="56"/>
      <c r="GD108" s="56"/>
      <c r="GE108" s="56"/>
      <c r="GF108" s="56"/>
      <c r="GH108" s="56"/>
      <c r="GI108" s="56"/>
      <c r="GJ108" s="56"/>
      <c r="GK108" s="56"/>
      <c r="GL108" s="56"/>
      <c r="GM108" s="56"/>
      <c r="GN108" s="56"/>
      <c r="GO108" s="56"/>
      <c r="GP108" s="56"/>
      <c r="GR108" s="56"/>
      <c r="GS108" s="56"/>
      <c r="GT108" s="56"/>
      <c r="GU108" s="56"/>
      <c r="GV108" s="56"/>
      <c r="GW108" s="56"/>
      <c r="GX108" s="56"/>
      <c r="GY108" s="56"/>
      <c r="GZ108" s="56"/>
      <c r="HB108" s="56"/>
      <c r="HC108" s="56"/>
      <c r="HD108" s="56"/>
      <c r="HE108" s="56"/>
      <c r="HF108" s="56"/>
      <c r="HG108" s="56"/>
      <c r="HH108" s="56"/>
      <c r="HI108" s="56"/>
      <c r="HJ108" s="56"/>
      <c r="HL108" s="56"/>
      <c r="HM108" s="56"/>
      <c r="HN108" s="56"/>
      <c r="HO108" s="56"/>
      <c r="HP108" s="56"/>
      <c r="HQ108" s="56"/>
      <c r="HR108" s="56"/>
      <c r="HS108" s="56"/>
      <c r="HT108" s="56"/>
      <c r="HV108" s="56"/>
      <c r="HW108" s="56"/>
      <c r="HX108" s="56"/>
      <c r="HY108" s="56"/>
      <c r="HZ108" s="56"/>
      <c r="IA108" s="56"/>
      <c r="IB108" s="56"/>
      <c r="IC108" s="56"/>
      <c r="ID108" s="56"/>
      <c r="IF108" s="56"/>
      <c r="IG108" s="56"/>
      <c r="IH108" s="56"/>
      <c r="II108" s="56"/>
      <c r="IJ108" s="56"/>
      <c r="IK108" s="56"/>
      <c r="IL108" s="56"/>
      <c r="IM108" s="56"/>
      <c r="IN108" s="56"/>
      <c r="IP108" s="56"/>
      <c r="IQ108" s="56"/>
      <c r="IR108" s="56"/>
      <c r="IS108" s="56"/>
      <c r="IT108" s="56"/>
      <c r="IU108" s="56"/>
    </row>
    <row r="109" spans="1:255" ht="12.75" customHeight="1" thickBot="1" x14ac:dyDescent="0.25">
      <c r="A109" s="227"/>
      <c r="B109" s="104">
        <v>615.48</v>
      </c>
      <c r="C109" s="58" t="s">
        <v>66</v>
      </c>
      <c r="D109" s="64"/>
      <c r="E109" s="59"/>
      <c r="F109" s="59"/>
      <c r="G109" s="59"/>
      <c r="H109" s="60"/>
      <c r="I109" s="61"/>
      <c r="J109" s="56"/>
      <c r="K109" s="56"/>
      <c r="L109" s="56"/>
      <c r="M109" s="56"/>
      <c r="N109" s="56"/>
      <c r="O109" s="56"/>
      <c r="P109" s="56"/>
      <c r="Q109" s="56"/>
      <c r="R109" s="56"/>
      <c r="T109" s="56"/>
      <c r="U109" s="56"/>
      <c r="V109" s="56"/>
      <c r="W109" s="56"/>
      <c r="X109" s="56"/>
      <c r="Y109" s="56"/>
      <c r="Z109" s="56"/>
      <c r="AA109" s="56"/>
      <c r="AB109" s="56"/>
      <c r="AD109" s="56"/>
      <c r="AE109" s="56"/>
      <c r="AF109" s="56"/>
      <c r="AG109" s="56"/>
      <c r="AH109" s="56"/>
      <c r="AI109" s="56"/>
      <c r="AJ109" s="56"/>
      <c r="AK109" s="56"/>
      <c r="AL109" s="56"/>
      <c r="AN109" s="56"/>
      <c r="AO109" s="56"/>
      <c r="AP109" s="56"/>
      <c r="AQ109" s="56"/>
      <c r="AR109" s="56"/>
      <c r="AS109" s="56"/>
      <c r="AT109" s="56"/>
      <c r="AU109" s="56"/>
      <c r="AV109" s="56"/>
      <c r="AX109" s="56"/>
      <c r="AY109" s="56"/>
      <c r="AZ109" s="56"/>
      <c r="BA109" s="56"/>
      <c r="BB109" s="56"/>
      <c r="BC109" s="56"/>
      <c r="BD109" s="56"/>
      <c r="BE109" s="56"/>
      <c r="BF109" s="56"/>
      <c r="BH109" s="56"/>
      <c r="BI109" s="56"/>
      <c r="BJ109" s="56"/>
      <c r="BK109" s="56"/>
      <c r="BL109" s="56"/>
      <c r="BM109" s="56"/>
      <c r="BN109" s="56"/>
      <c r="BO109" s="56"/>
      <c r="BP109" s="56"/>
      <c r="BR109" s="56"/>
      <c r="BS109" s="56"/>
      <c r="BT109" s="56"/>
      <c r="BU109" s="56"/>
      <c r="BV109" s="56"/>
      <c r="BW109" s="56"/>
      <c r="BX109" s="56"/>
      <c r="BY109" s="56"/>
      <c r="BZ109" s="56"/>
      <c r="CB109" s="56"/>
      <c r="CC109" s="56"/>
      <c r="CD109" s="56"/>
      <c r="CE109" s="56"/>
      <c r="CF109" s="56"/>
      <c r="CG109" s="56"/>
      <c r="CH109" s="56"/>
      <c r="CI109" s="56"/>
      <c r="CJ109" s="56"/>
      <c r="CL109" s="56"/>
      <c r="CM109" s="56"/>
      <c r="CN109" s="56"/>
      <c r="CO109" s="56"/>
      <c r="CP109" s="56"/>
      <c r="CQ109" s="56"/>
      <c r="CR109" s="56"/>
      <c r="CS109" s="56"/>
      <c r="CT109" s="56"/>
      <c r="CV109" s="56"/>
      <c r="CW109" s="56"/>
      <c r="CX109" s="56"/>
      <c r="CY109" s="56"/>
      <c r="CZ109" s="56"/>
      <c r="DA109" s="56"/>
      <c r="DB109" s="56"/>
      <c r="DC109" s="56"/>
      <c r="DD109" s="56"/>
      <c r="DF109" s="56"/>
      <c r="DG109" s="56"/>
      <c r="DH109" s="56"/>
      <c r="DI109" s="56"/>
      <c r="DJ109" s="56"/>
      <c r="DK109" s="56"/>
      <c r="DL109" s="56"/>
      <c r="DM109" s="56"/>
      <c r="DN109" s="56"/>
      <c r="DP109" s="56"/>
      <c r="DQ109" s="56"/>
      <c r="DR109" s="56"/>
      <c r="DS109" s="56"/>
      <c r="DT109" s="56"/>
      <c r="DU109" s="56"/>
      <c r="DV109" s="56"/>
      <c r="DW109" s="56"/>
      <c r="DX109" s="56"/>
      <c r="DZ109" s="56"/>
      <c r="EA109" s="56"/>
      <c r="EB109" s="56"/>
      <c r="EC109" s="56"/>
      <c r="ED109" s="56"/>
      <c r="EE109" s="56"/>
      <c r="EF109" s="56"/>
      <c r="EG109" s="56"/>
      <c r="EH109" s="56"/>
      <c r="EJ109" s="56"/>
      <c r="EK109" s="56"/>
      <c r="EL109" s="56"/>
      <c r="EM109" s="56"/>
      <c r="EN109" s="56"/>
      <c r="EO109" s="56"/>
      <c r="EP109" s="56"/>
      <c r="EQ109" s="56"/>
      <c r="ER109" s="56"/>
      <c r="ET109" s="56"/>
      <c r="EU109" s="56"/>
      <c r="EV109" s="56"/>
      <c r="EW109" s="56"/>
      <c r="EX109" s="56"/>
      <c r="EY109" s="56"/>
      <c r="EZ109" s="56"/>
      <c r="FA109" s="56"/>
      <c r="FB109" s="56"/>
      <c r="FD109" s="56"/>
      <c r="FE109" s="56"/>
      <c r="FF109" s="56"/>
      <c r="FG109" s="56"/>
      <c r="FH109" s="56"/>
      <c r="FI109" s="56"/>
      <c r="FJ109" s="56"/>
      <c r="FK109" s="56"/>
      <c r="FL109" s="56"/>
      <c r="FN109" s="56"/>
      <c r="FO109" s="56"/>
      <c r="FP109" s="56"/>
      <c r="FQ109" s="56"/>
      <c r="FR109" s="56"/>
      <c r="FS109" s="56"/>
      <c r="FT109" s="56"/>
      <c r="FU109" s="56"/>
      <c r="FV109" s="56"/>
      <c r="FX109" s="56"/>
      <c r="FY109" s="56"/>
      <c r="FZ109" s="56"/>
      <c r="GA109" s="56"/>
      <c r="GB109" s="56"/>
      <c r="GC109" s="56"/>
      <c r="GD109" s="56"/>
      <c r="GE109" s="56"/>
      <c r="GF109" s="56"/>
      <c r="GH109" s="56"/>
      <c r="GI109" s="56"/>
      <c r="GJ109" s="56"/>
      <c r="GK109" s="56"/>
      <c r="GL109" s="56"/>
      <c r="GM109" s="56"/>
      <c r="GN109" s="56"/>
      <c r="GO109" s="56"/>
      <c r="GP109" s="56"/>
      <c r="GR109" s="56"/>
      <c r="GS109" s="56"/>
      <c r="GT109" s="56"/>
      <c r="GU109" s="56"/>
      <c r="GV109" s="56"/>
      <c r="GW109" s="56"/>
      <c r="GX109" s="56"/>
      <c r="GY109" s="56"/>
      <c r="GZ109" s="56"/>
      <c r="HB109" s="56"/>
      <c r="HC109" s="56"/>
      <c r="HD109" s="56"/>
      <c r="HE109" s="56"/>
      <c r="HF109" s="56"/>
      <c r="HG109" s="56"/>
      <c r="HH109" s="56"/>
      <c r="HI109" s="56"/>
      <c r="HJ109" s="56"/>
      <c r="HL109" s="56"/>
      <c r="HM109" s="56"/>
      <c r="HN109" s="56"/>
      <c r="HO109" s="56"/>
      <c r="HP109" s="56"/>
      <c r="HQ109" s="56"/>
      <c r="HR109" s="56"/>
      <c r="HS109" s="56"/>
      <c r="HT109" s="56"/>
      <c r="HV109" s="56"/>
      <c r="HW109" s="56"/>
      <c r="HX109" s="56"/>
      <c r="HY109" s="56"/>
      <c r="HZ109" s="56"/>
      <c r="IA109" s="56"/>
      <c r="IB109" s="56"/>
      <c r="IC109" s="56"/>
      <c r="ID109" s="56"/>
      <c r="IF109" s="56"/>
      <c r="IG109" s="56"/>
      <c r="IH109" s="56"/>
      <c r="II109" s="56"/>
      <c r="IJ109" s="56"/>
      <c r="IK109" s="56"/>
      <c r="IL109" s="56"/>
      <c r="IM109" s="56"/>
      <c r="IN109" s="56"/>
      <c r="IP109" s="56"/>
      <c r="IQ109" s="56"/>
      <c r="IR109" s="56"/>
      <c r="IS109" s="56"/>
      <c r="IT109" s="56"/>
      <c r="IU109" s="56"/>
    </row>
    <row r="110" spans="1:255" ht="12.75" customHeight="1" thickBot="1" x14ac:dyDescent="0.25">
      <c r="A110" s="227"/>
      <c r="B110" s="105">
        <v>747.18</v>
      </c>
      <c r="C110" s="92" t="s">
        <v>67</v>
      </c>
      <c r="D110" s="93"/>
      <c r="E110" s="94"/>
      <c r="F110" s="94"/>
      <c r="G110" s="94"/>
      <c r="H110" s="95"/>
      <c r="I110" s="96"/>
      <c r="J110" s="56"/>
      <c r="K110" s="56"/>
      <c r="L110" s="56"/>
      <c r="M110" s="56"/>
      <c r="N110" s="56"/>
      <c r="O110" s="56"/>
      <c r="P110" s="56"/>
      <c r="Q110" s="56"/>
      <c r="R110" s="56"/>
      <c r="T110" s="56"/>
      <c r="U110" s="56"/>
      <c r="V110" s="56"/>
      <c r="W110" s="56"/>
      <c r="X110" s="56"/>
      <c r="Y110" s="56"/>
      <c r="Z110" s="56"/>
      <c r="AA110" s="56"/>
      <c r="AB110" s="56"/>
      <c r="AD110" s="56"/>
      <c r="AE110" s="56"/>
      <c r="AF110" s="56"/>
      <c r="AG110" s="56"/>
      <c r="AH110" s="56"/>
      <c r="AI110" s="56"/>
      <c r="AJ110" s="56"/>
      <c r="AK110" s="56"/>
      <c r="AL110" s="56"/>
      <c r="AN110" s="56"/>
      <c r="AO110" s="56"/>
      <c r="AP110" s="56"/>
      <c r="AQ110" s="56"/>
      <c r="AR110" s="56"/>
      <c r="AS110" s="56"/>
      <c r="AT110" s="56"/>
      <c r="AU110" s="56"/>
      <c r="AV110" s="56"/>
      <c r="AX110" s="56"/>
      <c r="AY110" s="56"/>
      <c r="AZ110" s="56"/>
      <c r="BA110" s="56"/>
      <c r="BB110" s="56"/>
      <c r="BC110" s="56"/>
      <c r="BD110" s="56"/>
      <c r="BE110" s="56"/>
      <c r="BF110" s="56"/>
      <c r="BH110" s="56"/>
      <c r="BI110" s="56"/>
      <c r="BJ110" s="56"/>
      <c r="BK110" s="56"/>
      <c r="BL110" s="56"/>
      <c r="BM110" s="56"/>
      <c r="BN110" s="56"/>
      <c r="BO110" s="56"/>
      <c r="BP110" s="56"/>
      <c r="BR110" s="56"/>
      <c r="BS110" s="56"/>
      <c r="BT110" s="56"/>
      <c r="BU110" s="56"/>
      <c r="BV110" s="56"/>
      <c r="BW110" s="56"/>
      <c r="BX110" s="56"/>
      <c r="BY110" s="56"/>
      <c r="BZ110" s="56"/>
      <c r="CB110" s="56"/>
      <c r="CC110" s="56"/>
      <c r="CD110" s="56"/>
      <c r="CE110" s="56"/>
      <c r="CF110" s="56"/>
      <c r="CG110" s="56"/>
      <c r="CH110" s="56"/>
      <c r="CI110" s="56"/>
      <c r="CJ110" s="56"/>
      <c r="CL110" s="56"/>
      <c r="CM110" s="56"/>
      <c r="CN110" s="56"/>
      <c r="CO110" s="56"/>
      <c r="CP110" s="56"/>
      <c r="CQ110" s="56"/>
      <c r="CR110" s="56"/>
      <c r="CS110" s="56"/>
      <c r="CT110" s="56"/>
      <c r="CV110" s="56"/>
      <c r="CW110" s="56"/>
      <c r="CX110" s="56"/>
      <c r="CY110" s="56"/>
      <c r="CZ110" s="56"/>
      <c r="DA110" s="56"/>
      <c r="DB110" s="56"/>
      <c r="DC110" s="56"/>
      <c r="DD110" s="56"/>
      <c r="DF110" s="56"/>
      <c r="DG110" s="56"/>
      <c r="DH110" s="56"/>
      <c r="DI110" s="56"/>
      <c r="DJ110" s="56"/>
      <c r="DK110" s="56"/>
      <c r="DL110" s="56"/>
      <c r="DM110" s="56"/>
      <c r="DN110" s="56"/>
      <c r="DP110" s="56"/>
      <c r="DQ110" s="56"/>
      <c r="DR110" s="56"/>
      <c r="DS110" s="56"/>
      <c r="DT110" s="56"/>
      <c r="DU110" s="56"/>
      <c r="DV110" s="56"/>
      <c r="DW110" s="56"/>
      <c r="DX110" s="56"/>
      <c r="DZ110" s="56"/>
      <c r="EA110" s="56"/>
      <c r="EB110" s="56"/>
      <c r="EC110" s="56"/>
      <c r="ED110" s="56"/>
      <c r="EE110" s="56"/>
      <c r="EF110" s="56"/>
      <c r="EG110" s="56"/>
      <c r="EH110" s="56"/>
      <c r="EJ110" s="56"/>
      <c r="EK110" s="56"/>
      <c r="EL110" s="56"/>
      <c r="EM110" s="56"/>
      <c r="EN110" s="56"/>
      <c r="EO110" s="56"/>
      <c r="EP110" s="56"/>
      <c r="EQ110" s="56"/>
      <c r="ER110" s="56"/>
      <c r="ET110" s="56"/>
      <c r="EU110" s="56"/>
      <c r="EV110" s="56"/>
      <c r="EW110" s="56"/>
      <c r="EX110" s="56"/>
      <c r="EY110" s="56"/>
      <c r="EZ110" s="56"/>
      <c r="FA110" s="56"/>
      <c r="FB110" s="56"/>
      <c r="FD110" s="56"/>
      <c r="FE110" s="56"/>
      <c r="FF110" s="56"/>
      <c r="FG110" s="56"/>
      <c r="FH110" s="56"/>
      <c r="FI110" s="56"/>
      <c r="FJ110" s="56"/>
      <c r="FK110" s="56"/>
      <c r="FL110" s="56"/>
      <c r="FN110" s="56"/>
      <c r="FO110" s="56"/>
      <c r="FP110" s="56"/>
      <c r="FQ110" s="56"/>
      <c r="FR110" s="56"/>
      <c r="FS110" s="56"/>
      <c r="FT110" s="56"/>
      <c r="FU110" s="56"/>
      <c r="FV110" s="56"/>
      <c r="FX110" s="56"/>
      <c r="FY110" s="56"/>
      <c r="FZ110" s="56"/>
      <c r="GA110" s="56"/>
      <c r="GB110" s="56"/>
      <c r="GC110" s="56"/>
      <c r="GD110" s="56"/>
      <c r="GE110" s="56"/>
      <c r="GF110" s="56"/>
      <c r="GH110" s="56"/>
      <c r="GI110" s="56"/>
      <c r="GJ110" s="56"/>
      <c r="GK110" s="56"/>
      <c r="GL110" s="56"/>
      <c r="GM110" s="56"/>
      <c r="GN110" s="56"/>
      <c r="GO110" s="56"/>
      <c r="GP110" s="56"/>
      <c r="GR110" s="56"/>
      <c r="GS110" s="56"/>
      <c r="GT110" s="56"/>
      <c r="GU110" s="56"/>
      <c r="GV110" s="56"/>
      <c r="GW110" s="56"/>
      <c r="GX110" s="56"/>
      <c r="GY110" s="56"/>
      <c r="GZ110" s="56"/>
      <c r="HB110" s="56"/>
      <c r="HC110" s="56"/>
      <c r="HD110" s="56"/>
      <c r="HE110" s="56"/>
      <c r="HF110" s="56"/>
      <c r="HG110" s="56"/>
      <c r="HH110" s="56"/>
      <c r="HI110" s="56"/>
      <c r="HJ110" s="56"/>
      <c r="HL110" s="56"/>
      <c r="HM110" s="56"/>
      <c r="HN110" s="56"/>
      <c r="HO110" s="56"/>
      <c r="HP110" s="56"/>
      <c r="HQ110" s="56"/>
      <c r="HR110" s="56"/>
      <c r="HS110" s="56"/>
      <c r="HT110" s="56"/>
      <c r="HV110" s="56"/>
      <c r="HW110" s="56"/>
      <c r="HX110" s="56"/>
      <c r="HY110" s="56"/>
      <c r="HZ110" s="56"/>
      <c r="IA110" s="56"/>
      <c r="IB110" s="56"/>
      <c r="IC110" s="56"/>
      <c r="ID110" s="56"/>
      <c r="IF110" s="56"/>
      <c r="IG110" s="56"/>
      <c r="IH110" s="56"/>
      <c r="II110" s="56"/>
      <c r="IJ110" s="56"/>
      <c r="IK110" s="56"/>
      <c r="IL110" s="56"/>
      <c r="IM110" s="56"/>
      <c r="IN110" s="56"/>
      <c r="IP110" s="56"/>
      <c r="IQ110" s="56"/>
      <c r="IR110" s="56"/>
      <c r="IS110" s="56"/>
      <c r="IT110" s="56"/>
      <c r="IU110" s="56"/>
    </row>
    <row r="111" spans="1:255" ht="12.75" customHeight="1" thickBot="1" x14ac:dyDescent="0.25">
      <c r="A111" s="227"/>
      <c r="B111" s="106">
        <v>622.64</v>
      </c>
      <c r="C111" s="85" t="s">
        <v>70</v>
      </c>
      <c r="D111" s="86"/>
      <c r="E111" s="47"/>
      <c r="F111" s="47"/>
      <c r="G111" s="47"/>
      <c r="H111" s="48"/>
      <c r="I111" s="49"/>
      <c r="J111" s="56"/>
      <c r="K111" s="56"/>
      <c r="L111" s="56"/>
      <c r="M111" s="56"/>
      <c r="N111" s="56"/>
      <c r="O111" s="56"/>
      <c r="P111" s="56"/>
      <c r="Q111" s="56"/>
      <c r="R111" s="56"/>
      <c r="T111" s="56"/>
      <c r="U111" s="56"/>
      <c r="V111" s="56"/>
      <c r="W111" s="56"/>
      <c r="X111" s="56"/>
      <c r="Y111" s="56"/>
      <c r="Z111" s="56"/>
      <c r="AA111" s="56"/>
      <c r="AB111" s="56"/>
      <c r="AD111" s="56"/>
      <c r="AE111" s="56"/>
      <c r="AF111" s="56"/>
      <c r="AG111" s="56"/>
      <c r="AH111" s="56"/>
      <c r="AI111" s="56"/>
      <c r="AJ111" s="56"/>
      <c r="AK111" s="56"/>
      <c r="AL111" s="56"/>
      <c r="AN111" s="56"/>
      <c r="AO111" s="56"/>
      <c r="AP111" s="56"/>
      <c r="AQ111" s="56"/>
      <c r="AR111" s="56"/>
      <c r="AS111" s="56"/>
      <c r="AT111" s="56"/>
      <c r="AU111" s="56"/>
      <c r="AV111" s="56"/>
      <c r="AX111" s="56"/>
      <c r="AY111" s="56"/>
      <c r="AZ111" s="56"/>
      <c r="BA111" s="56"/>
      <c r="BB111" s="56"/>
      <c r="BC111" s="56"/>
      <c r="BD111" s="56"/>
      <c r="BE111" s="56"/>
      <c r="BF111" s="56"/>
      <c r="BH111" s="56"/>
      <c r="BI111" s="56"/>
      <c r="BJ111" s="56"/>
      <c r="BK111" s="56"/>
      <c r="BL111" s="56"/>
      <c r="BM111" s="56"/>
      <c r="BN111" s="56"/>
      <c r="BO111" s="56"/>
      <c r="BP111" s="56"/>
      <c r="BR111" s="56"/>
      <c r="BS111" s="56"/>
      <c r="BT111" s="56"/>
      <c r="BU111" s="56"/>
      <c r="BV111" s="56"/>
      <c r="BW111" s="56"/>
      <c r="BX111" s="56"/>
      <c r="BY111" s="56"/>
      <c r="BZ111" s="56"/>
      <c r="CB111" s="56"/>
      <c r="CC111" s="56"/>
      <c r="CD111" s="56"/>
      <c r="CE111" s="56"/>
      <c r="CF111" s="56"/>
      <c r="CG111" s="56"/>
      <c r="CH111" s="56"/>
      <c r="CI111" s="56"/>
      <c r="CJ111" s="56"/>
      <c r="CL111" s="56"/>
      <c r="CM111" s="56"/>
      <c r="CN111" s="56"/>
      <c r="CO111" s="56"/>
      <c r="CP111" s="56"/>
      <c r="CQ111" s="56"/>
      <c r="CR111" s="56"/>
      <c r="CS111" s="56"/>
      <c r="CT111" s="56"/>
      <c r="CV111" s="56"/>
      <c r="CW111" s="56"/>
      <c r="CX111" s="56"/>
      <c r="CY111" s="56"/>
      <c r="CZ111" s="56"/>
      <c r="DA111" s="56"/>
      <c r="DB111" s="56"/>
      <c r="DC111" s="56"/>
      <c r="DD111" s="56"/>
      <c r="DF111" s="56"/>
      <c r="DG111" s="56"/>
      <c r="DH111" s="56"/>
      <c r="DI111" s="56"/>
      <c r="DJ111" s="56"/>
      <c r="DK111" s="56"/>
      <c r="DL111" s="56"/>
      <c r="DM111" s="56"/>
      <c r="DN111" s="56"/>
      <c r="DP111" s="56"/>
      <c r="DQ111" s="56"/>
      <c r="DR111" s="56"/>
      <c r="DS111" s="56"/>
      <c r="DT111" s="56"/>
      <c r="DU111" s="56"/>
      <c r="DV111" s="56"/>
      <c r="DW111" s="56"/>
      <c r="DX111" s="56"/>
      <c r="DZ111" s="56"/>
      <c r="EA111" s="56"/>
      <c r="EB111" s="56"/>
      <c r="EC111" s="56"/>
      <c r="ED111" s="56"/>
      <c r="EE111" s="56"/>
      <c r="EF111" s="56"/>
      <c r="EG111" s="56"/>
      <c r="EH111" s="56"/>
      <c r="EJ111" s="56"/>
      <c r="EK111" s="56"/>
      <c r="EL111" s="56"/>
      <c r="EM111" s="56"/>
      <c r="EN111" s="56"/>
      <c r="EO111" s="56"/>
      <c r="EP111" s="56"/>
      <c r="EQ111" s="56"/>
      <c r="ER111" s="56"/>
      <c r="ET111" s="56"/>
      <c r="EU111" s="56"/>
      <c r="EV111" s="56"/>
      <c r="EW111" s="56"/>
      <c r="EX111" s="56"/>
      <c r="EY111" s="56"/>
      <c r="EZ111" s="56"/>
      <c r="FA111" s="56"/>
      <c r="FB111" s="56"/>
      <c r="FD111" s="56"/>
      <c r="FE111" s="56"/>
      <c r="FF111" s="56"/>
      <c r="FG111" s="56"/>
      <c r="FH111" s="56"/>
      <c r="FI111" s="56"/>
      <c r="FJ111" s="56"/>
      <c r="FK111" s="56"/>
      <c r="FL111" s="56"/>
      <c r="FN111" s="56"/>
      <c r="FO111" s="56"/>
      <c r="FP111" s="56"/>
      <c r="FQ111" s="56"/>
      <c r="FR111" s="56"/>
      <c r="FS111" s="56"/>
      <c r="FT111" s="56"/>
      <c r="FU111" s="56"/>
      <c r="FV111" s="56"/>
      <c r="FX111" s="56"/>
      <c r="FY111" s="56"/>
      <c r="FZ111" s="56"/>
      <c r="GA111" s="56"/>
      <c r="GB111" s="56"/>
      <c r="GC111" s="56"/>
      <c r="GD111" s="56"/>
      <c r="GE111" s="56"/>
      <c r="GF111" s="56"/>
      <c r="GH111" s="56"/>
      <c r="GI111" s="56"/>
      <c r="GJ111" s="56"/>
      <c r="GK111" s="56"/>
      <c r="GL111" s="56"/>
      <c r="GM111" s="56"/>
      <c r="GN111" s="56"/>
      <c r="GO111" s="56"/>
      <c r="GP111" s="56"/>
      <c r="GR111" s="56"/>
      <c r="GS111" s="56"/>
      <c r="GT111" s="56"/>
      <c r="GU111" s="56"/>
      <c r="GV111" s="56"/>
      <c r="GW111" s="56"/>
      <c r="GX111" s="56"/>
      <c r="GY111" s="56"/>
      <c r="GZ111" s="56"/>
      <c r="HB111" s="56"/>
      <c r="HC111" s="56"/>
      <c r="HD111" s="56"/>
      <c r="HE111" s="56"/>
      <c r="HF111" s="56"/>
      <c r="HG111" s="56"/>
      <c r="HH111" s="56"/>
      <c r="HI111" s="56"/>
      <c r="HJ111" s="56"/>
      <c r="HL111" s="56"/>
      <c r="HM111" s="56"/>
      <c r="HN111" s="56"/>
      <c r="HO111" s="56"/>
      <c r="HP111" s="56"/>
      <c r="HQ111" s="56"/>
      <c r="HR111" s="56"/>
      <c r="HS111" s="56"/>
      <c r="HT111" s="56"/>
      <c r="HV111" s="56"/>
      <c r="HW111" s="56"/>
      <c r="HX111" s="56"/>
      <c r="HY111" s="56"/>
      <c r="HZ111" s="56"/>
      <c r="IA111" s="56"/>
      <c r="IB111" s="56"/>
      <c r="IC111" s="56"/>
      <c r="ID111" s="56"/>
      <c r="IF111" s="56"/>
      <c r="IG111" s="56"/>
      <c r="IH111" s="56"/>
      <c r="II111" s="56"/>
      <c r="IJ111" s="56"/>
      <c r="IK111" s="56"/>
      <c r="IL111" s="56"/>
      <c r="IM111" s="56"/>
      <c r="IN111" s="56"/>
      <c r="IP111" s="56"/>
      <c r="IQ111" s="56"/>
      <c r="IR111" s="56"/>
      <c r="IS111" s="56"/>
      <c r="IT111" s="56"/>
      <c r="IU111" s="56"/>
    </row>
    <row r="112" spans="1:255" ht="12.75" customHeight="1" thickBot="1" x14ac:dyDescent="0.25">
      <c r="A112" s="227"/>
      <c r="B112" s="106">
        <v>664.23</v>
      </c>
      <c r="C112" s="85" t="s">
        <v>72</v>
      </c>
      <c r="D112" s="86"/>
      <c r="E112" s="47"/>
      <c r="F112" s="47"/>
      <c r="G112" s="47"/>
      <c r="H112" s="48"/>
      <c r="I112" s="49"/>
      <c r="J112" s="56"/>
      <c r="K112" s="56"/>
      <c r="L112" s="56"/>
      <c r="M112" s="56"/>
      <c r="N112" s="56"/>
      <c r="O112" s="56"/>
      <c r="P112" s="56"/>
      <c r="Q112" s="56"/>
      <c r="R112" s="56"/>
      <c r="T112" s="56"/>
      <c r="U112" s="56"/>
      <c r="V112" s="56"/>
      <c r="W112" s="56"/>
      <c r="X112" s="56"/>
      <c r="Y112" s="56"/>
      <c r="Z112" s="56"/>
      <c r="AA112" s="56"/>
      <c r="AB112" s="56"/>
      <c r="AD112" s="56"/>
      <c r="AE112" s="56"/>
      <c r="AF112" s="56"/>
      <c r="AG112" s="56"/>
      <c r="AH112" s="56"/>
      <c r="AI112" s="56"/>
      <c r="AJ112" s="56"/>
      <c r="AK112" s="56"/>
      <c r="AL112" s="56"/>
      <c r="AN112" s="56"/>
      <c r="AO112" s="56"/>
      <c r="AP112" s="56"/>
      <c r="AQ112" s="56"/>
      <c r="AR112" s="56"/>
      <c r="AS112" s="56"/>
      <c r="AT112" s="56"/>
      <c r="AU112" s="56"/>
      <c r="AV112" s="56"/>
      <c r="AX112" s="56"/>
      <c r="AY112" s="56"/>
      <c r="AZ112" s="56"/>
      <c r="BA112" s="56"/>
      <c r="BB112" s="56"/>
      <c r="BC112" s="56"/>
      <c r="BD112" s="56"/>
      <c r="BE112" s="56"/>
      <c r="BF112" s="56"/>
      <c r="BH112" s="56"/>
      <c r="BI112" s="56"/>
      <c r="BJ112" s="56"/>
      <c r="BK112" s="56"/>
      <c r="BL112" s="56"/>
      <c r="BM112" s="56"/>
      <c r="BN112" s="56"/>
      <c r="BO112" s="56"/>
      <c r="BP112" s="56"/>
      <c r="BR112" s="56"/>
      <c r="BS112" s="56"/>
      <c r="BT112" s="56"/>
      <c r="BU112" s="56"/>
      <c r="BV112" s="56"/>
      <c r="BW112" s="56"/>
      <c r="BX112" s="56"/>
      <c r="BY112" s="56"/>
      <c r="BZ112" s="56"/>
      <c r="CB112" s="56"/>
      <c r="CC112" s="56"/>
      <c r="CD112" s="56"/>
      <c r="CE112" s="56"/>
      <c r="CF112" s="56"/>
      <c r="CG112" s="56"/>
      <c r="CH112" s="56"/>
      <c r="CI112" s="56"/>
      <c r="CJ112" s="56"/>
      <c r="CL112" s="56"/>
      <c r="CM112" s="56"/>
      <c r="CN112" s="56"/>
      <c r="CO112" s="56"/>
      <c r="CP112" s="56"/>
      <c r="CQ112" s="56"/>
      <c r="CR112" s="56"/>
      <c r="CS112" s="56"/>
      <c r="CT112" s="56"/>
      <c r="CV112" s="56"/>
      <c r="CW112" s="56"/>
      <c r="CX112" s="56"/>
      <c r="CY112" s="56"/>
      <c r="CZ112" s="56"/>
      <c r="DA112" s="56"/>
      <c r="DB112" s="56"/>
      <c r="DC112" s="56"/>
      <c r="DD112" s="56"/>
      <c r="DF112" s="56"/>
      <c r="DG112" s="56"/>
      <c r="DH112" s="56"/>
      <c r="DI112" s="56"/>
      <c r="DJ112" s="56"/>
      <c r="DK112" s="56"/>
      <c r="DL112" s="56"/>
      <c r="DM112" s="56"/>
      <c r="DN112" s="56"/>
      <c r="DP112" s="56"/>
      <c r="DQ112" s="56"/>
      <c r="DR112" s="56"/>
      <c r="DS112" s="56"/>
      <c r="DT112" s="56"/>
      <c r="DU112" s="56"/>
      <c r="DV112" s="56"/>
      <c r="DW112" s="56"/>
      <c r="DX112" s="56"/>
      <c r="DZ112" s="56"/>
      <c r="EA112" s="56"/>
      <c r="EB112" s="56"/>
      <c r="EC112" s="56"/>
      <c r="ED112" s="56"/>
      <c r="EE112" s="56"/>
      <c r="EF112" s="56"/>
      <c r="EG112" s="56"/>
      <c r="EH112" s="56"/>
      <c r="EJ112" s="56"/>
      <c r="EK112" s="56"/>
      <c r="EL112" s="56"/>
      <c r="EM112" s="56"/>
      <c r="EN112" s="56"/>
      <c r="EO112" s="56"/>
      <c r="EP112" s="56"/>
      <c r="EQ112" s="56"/>
      <c r="ER112" s="56"/>
      <c r="ET112" s="56"/>
      <c r="EU112" s="56"/>
      <c r="EV112" s="56"/>
      <c r="EW112" s="56"/>
      <c r="EX112" s="56"/>
      <c r="EY112" s="56"/>
      <c r="EZ112" s="56"/>
      <c r="FA112" s="56"/>
      <c r="FB112" s="56"/>
      <c r="FD112" s="56"/>
      <c r="FE112" s="56"/>
      <c r="FF112" s="56"/>
      <c r="FG112" s="56"/>
      <c r="FH112" s="56"/>
      <c r="FI112" s="56"/>
      <c r="FJ112" s="56"/>
      <c r="FK112" s="56"/>
      <c r="FL112" s="56"/>
      <c r="FN112" s="56"/>
      <c r="FO112" s="56"/>
      <c r="FP112" s="56"/>
      <c r="FQ112" s="56"/>
      <c r="FR112" s="56"/>
      <c r="FS112" s="56"/>
      <c r="FT112" s="56"/>
      <c r="FU112" s="56"/>
      <c r="FV112" s="56"/>
      <c r="FX112" s="56"/>
      <c r="FY112" s="56"/>
      <c r="FZ112" s="56"/>
      <c r="GA112" s="56"/>
      <c r="GB112" s="56"/>
      <c r="GC112" s="56"/>
      <c r="GD112" s="56"/>
      <c r="GE112" s="56"/>
      <c r="GF112" s="56"/>
      <c r="GH112" s="56"/>
      <c r="GI112" s="56"/>
      <c r="GJ112" s="56"/>
      <c r="GK112" s="56"/>
      <c r="GL112" s="56"/>
      <c r="GM112" s="56"/>
      <c r="GN112" s="56"/>
      <c r="GO112" s="56"/>
      <c r="GP112" s="56"/>
      <c r="GR112" s="56"/>
      <c r="GS112" s="56"/>
      <c r="GT112" s="56"/>
      <c r="GU112" s="56"/>
      <c r="GV112" s="56"/>
      <c r="GW112" s="56"/>
      <c r="GX112" s="56"/>
      <c r="GY112" s="56"/>
      <c r="GZ112" s="56"/>
      <c r="HB112" s="56"/>
      <c r="HC112" s="56"/>
      <c r="HD112" s="56"/>
      <c r="HE112" s="56"/>
      <c r="HF112" s="56"/>
      <c r="HG112" s="56"/>
      <c r="HH112" s="56"/>
      <c r="HI112" s="56"/>
      <c r="HJ112" s="56"/>
      <c r="HL112" s="56"/>
      <c r="HM112" s="56"/>
      <c r="HN112" s="56"/>
      <c r="HO112" s="56"/>
      <c r="HP112" s="56"/>
      <c r="HQ112" s="56"/>
      <c r="HR112" s="56"/>
      <c r="HS112" s="56"/>
      <c r="HT112" s="56"/>
      <c r="HV112" s="56"/>
      <c r="HW112" s="56"/>
      <c r="HX112" s="56"/>
      <c r="HY112" s="56"/>
      <c r="HZ112" s="56"/>
      <c r="IA112" s="56"/>
      <c r="IB112" s="56"/>
      <c r="IC112" s="56"/>
      <c r="ID112" s="56"/>
      <c r="IF112" s="56"/>
      <c r="IG112" s="56"/>
      <c r="IH112" s="56"/>
      <c r="II112" s="56"/>
      <c r="IJ112" s="56"/>
      <c r="IK112" s="56"/>
      <c r="IL112" s="56"/>
      <c r="IM112" s="56"/>
      <c r="IN112" s="56"/>
      <c r="IP112" s="56"/>
      <c r="IQ112" s="56"/>
      <c r="IR112" s="56"/>
      <c r="IS112" s="56"/>
      <c r="IT112" s="56"/>
      <c r="IU112" s="56"/>
    </row>
    <row r="113" spans="1:255" ht="12.75" customHeight="1" thickBot="1" x14ac:dyDescent="0.25">
      <c r="A113" s="227"/>
      <c r="B113" s="106">
        <v>737.23</v>
      </c>
      <c r="C113" s="85" t="s">
        <v>73</v>
      </c>
      <c r="D113" s="86"/>
      <c r="E113" s="47"/>
      <c r="F113" s="47"/>
      <c r="G113" s="47"/>
      <c r="H113" s="48"/>
      <c r="I113" s="49"/>
      <c r="J113" s="56"/>
      <c r="K113" s="56"/>
      <c r="L113" s="56"/>
      <c r="M113" s="56"/>
      <c r="N113" s="56"/>
      <c r="O113" s="56"/>
      <c r="P113" s="56"/>
      <c r="Q113" s="56"/>
      <c r="R113" s="56"/>
      <c r="T113" s="56"/>
      <c r="U113" s="56"/>
      <c r="V113" s="56"/>
      <c r="W113" s="56"/>
      <c r="X113" s="56"/>
      <c r="Y113" s="56"/>
      <c r="Z113" s="56"/>
      <c r="AA113" s="56"/>
      <c r="AB113" s="56"/>
      <c r="AD113" s="56"/>
      <c r="AE113" s="56"/>
      <c r="AF113" s="56"/>
      <c r="AG113" s="56"/>
      <c r="AH113" s="56"/>
      <c r="AI113" s="56"/>
      <c r="AJ113" s="56"/>
      <c r="AK113" s="56"/>
      <c r="AL113" s="56"/>
      <c r="AN113" s="56"/>
      <c r="AO113" s="56"/>
      <c r="AP113" s="56"/>
      <c r="AQ113" s="56"/>
      <c r="AR113" s="56"/>
      <c r="AS113" s="56"/>
      <c r="AT113" s="56"/>
      <c r="AU113" s="56"/>
      <c r="AV113" s="56"/>
      <c r="AX113" s="56"/>
      <c r="AY113" s="56"/>
      <c r="AZ113" s="56"/>
      <c r="BA113" s="56"/>
      <c r="BB113" s="56"/>
      <c r="BC113" s="56"/>
      <c r="BD113" s="56"/>
      <c r="BE113" s="56"/>
      <c r="BF113" s="56"/>
      <c r="BH113" s="56"/>
      <c r="BI113" s="56"/>
      <c r="BJ113" s="56"/>
      <c r="BK113" s="56"/>
      <c r="BL113" s="56"/>
      <c r="BM113" s="56"/>
      <c r="BN113" s="56"/>
      <c r="BO113" s="56"/>
      <c r="BP113" s="56"/>
      <c r="BR113" s="56"/>
      <c r="BS113" s="56"/>
      <c r="BT113" s="56"/>
      <c r="BU113" s="56"/>
      <c r="BV113" s="56"/>
      <c r="BW113" s="56"/>
      <c r="BX113" s="56"/>
      <c r="BY113" s="56"/>
      <c r="BZ113" s="56"/>
      <c r="CB113" s="56"/>
      <c r="CC113" s="56"/>
      <c r="CD113" s="56"/>
      <c r="CE113" s="56"/>
      <c r="CF113" s="56"/>
      <c r="CG113" s="56"/>
      <c r="CH113" s="56"/>
      <c r="CI113" s="56"/>
      <c r="CJ113" s="56"/>
      <c r="CL113" s="56"/>
      <c r="CM113" s="56"/>
      <c r="CN113" s="56"/>
      <c r="CO113" s="56"/>
      <c r="CP113" s="56"/>
      <c r="CQ113" s="56"/>
      <c r="CR113" s="56"/>
      <c r="CS113" s="56"/>
      <c r="CT113" s="56"/>
      <c r="CV113" s="56"/>
      <c r="CW113" s="56"/>
      <c r="CX113" s="56"/>
      <c r="CY113" s="56"/>
      <c r="CZ113" s="56"/>
      <c r="DA113" s="56"/>
      <c r="DB113" s="56"/>
      <c r="DC113" s="56"/>
      <c r="DD113" s="56"/>
      <c r="DF113" s="56"/>
      <c r="DG113" s="56"/>
      <c r="DH113" s="56"/>
      <c r="DI113" s="56"/>
      <c r="DJ113" s="56"/>
      <c r="DK113" s="56"/>
      <c r="DL113" s="56"/>
      <c r="DM113" s="56"/>
      <c r="DN113" s="56"/>
      <c r="DP113" s="56"/>
      <c r="DQ113" s="56"/>
      <c r="DR113" s="56"/>
      <c r="DS113" s="56"/>
      <c r="DT113" s="56"/>
      <c r="DU113" s="56"/>
      <c r="DV113" s="56"/>
      <c r="DW113" s="56"/>
      <c r="DX113" s="56"/>
      <c r="DZ113" s="56"/>
      <c r="EA113" s="56"/>
      <c r="EB113" s="56"/>
      <c r="EC113" s="56"/>
      <c r="ED113" s="56"/>
      <c r="EE113" s="56"/>
      <c r="EF113" s="56"/>
      <c r="EG113" s="56"/>
      <c r="EH113" s="56"/>
      <c r="EJ113" s="56"/>
      <c r="EK113" s="56"/>
      <c r="EL113" s="56"/>
      <c r="EM113" s="56"/>
      <c r="EN113" s="56"/>
      <c r="EO113" s="56"/>
      <c r="EP113" s="56"/>
      <c r="EQ113" s="56"/>
      <c r="ER113" s="56"/>
      <c r="ET113" s="56"/>
      <c r="EU113" s="56"/>
      <c r="EV113" s="56"/>
      <c r="EW113" s="56"/>
      <c r="EX113" s="56"/>
      <c r="EY113" s="56"/>
      <c r="EZ113" s="56"/>
      <c r="FA113" s="56"/>
      <c r="FB113" s="56"/>
      <c r="FD113" s="56"/>
      <c r="FE113" s="56"/>
      <c r="FF113" s="56"/>
      <c r="FG113" s="56"/>
      <c r="FH113" s="56"/>
      <c r="FI113" s="56"/>
      <c r="FJ113" s="56"/>
      <c r="FK113" s="56"/>
      <c r="FL113" s="56"/>
      <c r="FN113" s="56"/>
      <c r="FO113" s="56"/>
      <c r="FP113" s="56"/>
      <c r="FQ113" s="56"/>
      <c r="FR113" s="56"/>
      <c r="FS113" s="56"/>
      <c r="FT113" s="56"/>
      <c r="FU113" s="56"/>
      <c r="FV113" s="56"/>
      <c r="FX113" s="56"/>
      <c r="FY113" s="56"/>
      <c r="FZ113" s="56"/>
      <c r="GA113" s="56"/>
      <c r="GB113" s="56"/>
      <c r="GC113" s="56"/>
      <c r="GD113" s="56"/>
      <c r="GE113" s="56"/>
      <c r="GF113" s="56"/>
      <c r="GH113" s="56"/>
      <c r="GI113" s="56"/>
      <c r="GJ113" s="56"/>
      <c r="GK113" s="56"/>
      <c r="GL113" s="56"/>
      <c r="GM113" s="56"/>
      <c r="GN113" s="56"/>
      <c r="GO113" s="56"/>
      <c r="GP113" s="56"/>
      <c r="GR113" s="56"/>
      <c r="GS113" s="56"/>
      <c r="GT113" s="56"/>
      <c r="GU113" s="56"/>
      <c r="GV113" s="56"/>
      <c r="GW113" s="56"/>
      <c r="GX113" s="56"/>
      <c r="GY113" s="56"/>
      <c r="GZ113" s="56"/>
      <c r="HB113" s="56"/>
      <c r="HC113" s="56"/>
      <c r="HD113" s="56"/>
      <c r="HE113" s="56"/>
      <c r="HF113" s="56"/>
      <c r="HG113" s="56"/>
      <c r="HH113" s="56"/>
      <c r="HI113" s="56"/>
      <c r="HJ113" s="56"/>
      <c r="HL113" s="56"/>
      <c r="HM113" s="56"/>
      <c r="HN113" s="56"/>
      <c r="HO113" s="56"/>
      <c r="HP113" s="56"/>
      <c r="HQ113" s="56"/>
      <c r="HR113" s="56"/>
      <c r="HS113" s="56"/>
      <c r="HT113" s="56"/>
      <c r="HV113" s="56"/>
      <c r="HW113" s="56"/>
      <c r="HX113" s="56"/>
      <c r="HY113" s="56"/>
      <c r="HZ113" s="56"/>
      <c r="IA113" s="56"/>
      <c r="IB113" s="56"/>
      <c r="IC113" s="56"/>
      <c r="ID113" s="56"/>
      <c r="IF113" s="56"/>
      <c r="IG113" s="56"/>
      <c r="IH113" s="56"/>
      <c r="II113" s="56"/>
      <c r="IJ113" s="56"/>
      <c r="IK113" s="56"/>
      <c r="IL113" s="56"/>
      <c r="IM113" s="56"/>
      <c r="IN113" s="56"/>
      <c r="IP113" s="56"/>
      <c r="IQ113" s="56"/>
      <c r="IR113" s="56"/>
      <c r="IS113" s="56"/>
      <c r="IT113" s="56"/>
      <c r="IU113" s="56"/>
    </row>
    <row r="114" spans="1:255" ht="12.75" customHeight="1" thickBot="1" x14ac:dyDescent="0.25">
      <c r="A114" s="227"/>
      <c r="B114" s="106">
        <v>668.12</v>
      </c>
      <c r="C114" s="85" t="s">
        <v>74</v>
      </c>
      <c r="D114" s="86"/>
      <c r="E114" s="47"/>
      <c r="F114" s="47"/>
      <c r="G114" s="47"/>
      <c r="H114" s="48"/>
      <c r="I114" s="49"/>
      <c r="J114" s="56"/>
      <c r="K114" s="56"/>
      <c r="L114" s="56"/>
      <c r="M114" s="56"/>
      <c r="N114" s="56"/>
      <c r="O114" s="56"/>
      <c r="P114" s="56"/>
      <c r="Q114" s="56"/>
      <c r="R114" s="56"/>
      <c r="T114" s="56"/>
      <c r="U114" s="56"/>
      <c r="V114" s="56"/>
      <c r="W114" s="56"/>
      <c r="X114" s="56"/>
      <c r="Y114" s="56"/>
      <c r="Z114" s="56"/>
      <c r="AA114" s="56"/>
      <c r="AB114" s="56"/>
      <c r="AD114" s="56"/>
      <c r="AE114" s="56"/>
      <c r="AF114" s="56"/>
      <c r="AG114" s="56"/>
      <c r="AH114" s="56"/>
      <c r="AI114" s="56"/>
      <c r="AJ114" s="56"/>
      <c r="AK114" s="56"/>
      <c r="AL114" s="56"/>
      <c r="AN114" s="56"/>
      <c r="AO114" s="56"/>
      <c r="AP114" s="56"/>
      <c r="AQ114" s="56"/>
      <c r="AR114" s="56"/>
      <c r="AS114" s="56"/>
      <c r="AT114" s="56"/>
      <c r="AU114" s="56"/>
      <c r="AV114" s="56"/>
      <c r="AX114" s="56"/>
      <c r="AY114" s="56"/>
      <c r="AZ114" s="56"/>
      <c r="BA114" s="56"/>
      <c r="BB114" s="56"/>
      <c r="BC114" s="56"/>
      <c r="BD114" s="56"/>
      <c r="BE114" s="56"/>
      <c r="BF114" s="56"/>
      <c r="BH114" s="56"/>
      <c r="BI114" s="56"/>
      <c r="BJ114" s="56"/>
      <c r="BK114" s="56"/>
      <c r="BL114" s="56"/>
      <c r="BM114" s="56"/>
      <c r="BN114" s="56"/>
      <c r="BO114" s="56"/>
      <c r="BP114" s="56"/>
      <c r="BR114" s="56"/>
      <c r="BS114" s="56"/>
      <c r="BT114" s="56"/>
      <c r="BU114" s="56"/>
      <c r="BV114" s="56"/>
      <c r="BW114" s="56"/>
      <c r="BX114" s="56"/>
      <c r="BY114" s="56"/>
      <c r="BZ114" s="56"/>
      <c r="CB114" s="56"/>
      <c r="CC114" s="56"/>
      <c r="CD114" s="56"/>
      <c r="CE114" s="56"/>
      <c r="CF114" s="56"/>
      <c r="CG114" s="56"/>
      <c r="CH114" s="56"/>
      <c r="CI114" s="56"/>
      <c r="CJ114" s="56"/>
      <c r="CL114" s="56"/>
      <c r="CM114" s="56"/>
      <c r="CN114" s="56"/>
      <c r="CO114" s="56"/>
      <c r="CP114" s="56"/>
      <c r="CQ114" s="56"/>
      <c r="CR114" s="56"/>
      <c r="CS114" s="56"/>
      <c r="CT114" s="56"/>
      <c r="CV114" s="56"/>
      <c r="CW114" s="56"/>
      <c r="CX114" s="56"/>
      <c r="CY114" s="56"/>
      <c r="CZ114" s="56"/>
      <c r="DA114" s="56"/>
      <c r="DB114" s="56"/>
      <c r="DC114" s="56"/>
      <c r="DD114" s="56"/>
      <c r="DF114" s="56"/>
      <c r="DG114" s="56"/>
      <c r="DH114" s="56"/>
      <c r="DI114" s="56"/>
      <c r="DJ114" s="56"/>
      <c r="DK114" s="56"/>
      <c r="DL114" s="56"/>
      <c r="DM114" s="56"/>
      <c r="DN114" s="56"/>
      <c r="DP114" s="56"/>
      <c r="DQ114" s="56"/>
      <c r="DR114" s="56"/>
      <c r="DS114" s="56"/>
      <c r="DT114" s="56"/>
      <c r="DU114" s="56"/>
      <c r="DV114" s="56"/>
      <c r="DW114" s="56"/>
      <c r="DX114" s="56"/>
      <c r="DZ114" s="56"/>
      <c r="EA114" s="56"/>
      <c r="EB114" s="56"/>
      <c r="EC114" s="56"/>
      <c r="ED114" s="56"/>
      <c r="EE114" s="56"/>
      <c r="EF114" s="56"/>
      <c r="EG114" s="56"/>
      <c r="EH114" s="56"/>
      <c r="EJ114" s="56"/>
      <c r="EK114" s="56"/>
      <c r="EL114" s="56"/>
      <c r="EM114" s="56"/>
      <c r="EN114" s="56"/>
      <c r="EO114" s="56"/>
      <c r="EP114" s="56"/>
      <c r="EQ114" s="56"/>
      <c r="ER114" s="56"/>
      <c r="ET114" s="56"/>
      <c r="EU114" s="56"/>
      <c r="EV114" s="56"/>
      <c r="EW114" s="56"/>
      <c r="EX114" s="56"/>
      <c r="EY114" s="56"/>
      <c r="EZ114" s="56"/>
      <c r="FA114" s="56"/>
      <c r="FB114" s="56"/>
      <c r="FD114" s="56"/>
      <c r="FE114" s="56"/>
      <c r="FF114" s="56"/>
      <c r="FG114" s="56"/>
      <c r="FH114" s="56"/>
      <c r="FI114" s="56"/>
      <c r="FJ114" s="56"/>
      <c r="FK114" s="56"/>
      <c r="FL114" s="56"/>
      <c r="FN114" s="56"/>
      <c r="FO114" s="56"/>
      <c r="FP114" s="56"/>
      <c r="FQ114" s="56"/>
      <c r="FR114" s="56"/>
      <c r="FS114" s="56"/>
      <c r="FT114" s="56"/>
      <c r="FU114" s="56"/>
      <c r="FV114" s="56"/>
      <c r="FX114" s="56"/>
      <c r="FY114" s="56"/>
      <c r="FZ114" s="56"/>
      <c r="GA114" s="56"/>
      <c r="GB114" s="56"/>
      <c r="GC114" s="56"/>
      <c r="GD114" s="56"/>
      <c r="GE114" s="56"/>
      <c r="GF114" s="56"/>
      <c r="GH114" s="56"/>
      <c r="GI114" s="56"/>
      <c r="GJ114" s="56"/>
      <c r="GK114" s="56"/>
      <c r="GL114" s="56"/>
      <c r="GM114" s="56"/>
      <c r="GN114" s="56"/>
      <c r="GO114" s="56"/>
      <c r="GP114" s="56"/>
      <c r="GR114" s="56"/>
      <c r="GS114" s="56"/>
      <c r="GT114" s="56"/>
      <c r="GU114" s="56"/>
      <c r="GV114" s="56"/>
      <c r="GW114" s="56"/>
      <c r="GX114" s="56"/>
      <c r="GY114" s="56"/>
      <c r="GZ114" s="56"/>
      <c r="HB114" s="56"/>
      <c r="HC114" s="56"/>
      <c r="HD114" s="56"/>
      <c r="HE114" s="56"/>
      <c r="HF114" s="56"/>
      <c r="HG114" s="56"/>
      <c r="HH114" s="56"/>
      <c r="HI114" s="56"/>
      <c r="HJ114" s="56"/>
      <c r="HL114" s="56"/>
      <c r="HM114" s="56"/>
      <c r="HN114" s="56"/>
      <c r="HO114" s="56"/>
      <c r="HP114" s="56"/>
      <c r="HQ114" s="56"/>
      <c r="HR114" s="56"/>
      <c r="HS114" s="56"/>
      <c r="HT114" s="56"/>
      <c r="HV114" s="56"/>
      <c r="HW114" s="56"/>
      <c r="HX114" s="56"/>
      <c r="HY114" s="56"/>
      <c r="HZ114" s="56"/>
      <c r="IA114" s="56"/>
      <c r="IB114" s="56"/>
      <c r="IC114" s="56"/>
      <c r="ID114" s="56"/>
      <c r="IF114" s="56"/>
      <c r="IG114" s="56"/>
      <c r="IH114" s="56"/>
      <c r="II114" s="56"/>
      <c r="IJ114" s="56"/>
      <c r="IK114" s="56"/>
      <c r="IL114" s="56"/>
      <c r="IM114" s="56"/>
      <c r="IN114" s="56"/>
      <c r="IP114" s="56"/>
      <c r="IQ114" s="56"/>
      <c r="IR114" s="56"/>
      <c r="IS114" s="56"/>
      <c r="IT114" s="56"/>
      <c r="IU114" s="56"/>
    </row>
    <row r="115" spans="1:255" ht="12.75" customHeight="1" thickBot="1" x14ac:dyDescent="0.25">
      <c r="A115" s="221"/>
      <c r="B115" s="106">
        <v>578.66999999999996</v>
      </c>
      <c r="C115" s="85" t="s">
        <v>75</v>
      </c>
      <c r="D115" s="86"/>
      <c r="E115" s="47"/>
      <c r="F115" s="47"/>
      <c r="G115" s="47"/>
      <c r="H115" s="48"/>
      <c r="I115" s="49"/>
      <c r="J115" s="56"/>
      <c r="K115" s="56"/>
      <c r="L115" s="56"/>
      <c r="M115" s="56"/>
      <c r="N115" s="56"/>
      <c r="O115" s="56"/>
      <c r="P115" s="56"/>
      <c r="Q115" s="56"/>
      <c r="R115" s="56"/>
      <c r="T115" s="56"/>
      <c r="U115" s="56"/>
      <c r="V115" s="56"/>
      <c r="W115" s="56"/>
      <c r="X115" s="56"/>
      <c r="Y115" s="56"/>
      <c r="Z115" s="56"/>
      <c r="AA115" s="56"/>
      <c r="AB115" s="56"/>
      <c r="AD115" s="56"/>
      <c r="AE115" s="56"/>
      <c r="AF115" s="56"/>
      <c r="AG115" s="56"/>
      <c r="AH115" s="56"/>
      <c r="AI115" s="56"/>
      <c r="AJ115" s="56"/>
      <c r="AK115" s="56"/>
      <c r="AL115" s="56"/>
      <c r="AN115" s="56"/>
      <c r="AO115" s="56"/>
      <c r="AP115" s="56"/>
      <c r="AQ115" s="56"/>
      <c r="AR115" s="56"/>
      <c r="AS115" s="56"/>
      <c r="AT115" s="56"/>
      <c r="AU115" s="56"/>
      <c r="AV115" s="56"/>
      <c r="AX115" s="56"/>
      <c r="AY115" s="56"/>
      <c r="AZ115" s="56"/>
      <c r="BA115" s="56"/>
      <c r="BB115" s="56"/>
      <c r="BC115" s="56"/>
      <c r="BD115" s="56"/>
      <c r="BE115" s="56"/>
      <c r="BF115" s="56"/>
      <c r="BH115" s="56"/>
      <c r="BI115" s="56"/>
      <c r="BJ115" s="56"/>
      <c r="BK115" s="56"/>
      <c r="BL115" s="56"/>
      <c r="BM115" s="56"/>
      <c r="BN115" s="56"/>
      <c r="BO115" s="56"/>
      <c r="BP115" s="56"/>
      <c r="BR115" s="56"/>
      <c r="BS115" s="56"/>
      <c r="BT115" s="56"/>
      <c r="BU115" s="56"/>
      <c r="BV115" s="56"/>
      <c r="BW115" s="56"/>
      <c r="BX115" s="56"/>
      <c r="BY115" s="56"/>
      <c r="BZ115" s="56"/>
      <c r="CB115" s="56"/>
      <c r="CC115" s="56"/>
      <c r="CD115" s="56"/>
      <c r="CE115" s="56"/>
      <c r="CF115" s="56"/>
      <c r="CG115" s="56"/>
      <c r="CH115" s="56"/>
      <c r="CI115" s="56"/>
      <c r="CJ115" s="56"/>
      <c r="CL115" s="56"/>
      <c r="CM115" s="56"/>
      <c r="CN115" s="56"/>
      <c r="CO115" s="56"/>
      <c r="CP115" s="56"/>
      <c r="CQ115" s="56"/>
      <c r="CR115" s="56"/>
      <c r="CS115" s="56"/>
      <c r="CT115" s="56"/>
      <c r="CV115" s="56"/>
      <c r="CW115" s="56"/>
      <c r="CX115" s="56"/>
      <c r="CY115" s="56"/>
      <c r="CZ115" s="56"/>
      <c r="DA115" s="56"/>
      <c r="DB115" s="56"/>
      <c r="DC115" s="56"/>
      <c r="DD115" s="56"/>
      <c r="DF115" s="56"/>
      <c r="DG115" s="56"/>
      <c r="DH115" s="56"/>
      <c r="DI115" s="56"/>
      <c r="DJ115" s="56"/>
      <c r="DK115" s="56"/>
      <c r="DL115" s="56"/>
      <c r="DM115" s="56"/>
      <c r="DN115" s="56"/>
      <c r="DP115" s="56"/>
      <c r="DQ115" s="56"/>
      <c r="DR115" s="56"/>
      <c r="DS115" s="56"/>
      <c r="DT115" s="56"/>
      <c r="DU115" s="56"/>
      <c r="DV115" s="56"/>
      <c r="DW115" s="56"/>
      <c r="DX115" s="56"/>
      <c r="DZ115" s="56"/>
      <c r="EA115" s="56"/>
      <c r="EB115" s="56"/>
      <c r="EC115" s="56"/>
      <c r="ED115" s="56"/>
      <c r="EE115" s="56"/>
      <c r="EF115" s="56"/>
      <c r="EG115" s="56"/>
      <c r="EH115" s="56"/>
      <c r="EJ115" s="56"/>
      <c r="EK115" s="56"/>
      <c r="EL115" s="56"/>
      <c r="EM115" s="56"/>
      <c r="EN115" s="56"/>
      <c r="EO115" s="56"/>
      <c r="EP115" s="56"/>
      <c r="EQ115" s="56"/>
      <c r="ER115" s="56"/>
      <c r="ET115" s="56"/>
      <c r="EU115" s="56"/>
      <c r="EV115" s="56"/>
      <c r="EW115" s="56"/>
      <c r="EX115" s="56"/>
      <c r="EY115" s="56"/>
      <c r="EZ115" s="56"/>
      <c r="FA115" s="56"/>
      <c r="FB115" s="56"/>
      <c r="FD115" s="56"/>
      <c r="FE115" s="56"/>
      <c r="FF115" s="56"/>
      <c r="FG115" s="56"/>
      <c r="FH115" s="56"/>
      <c r="FI115" s="56"/>
      <c r="FJ115" s="56"/>
      <c r="FK115" s="56"/>
      <c r="FL115" s="56"/>
      <c r="FN115" s="56"/>
      <c r="FO115" s="56"/>
      <c r="FP115" s="56"/>
      <c r="FQ115" s="56"/>
      <c r="FR115" s="56"/>
      <c r="FS115" s="56"/>
      <c r="FT115" s="56"/>
      <c r="FU115" s="56"/>
      <c r="FV115" s="56"/>
      <c r="FX115" s="56"/>
      <c r="FY115" s="56"/>
      <c r="FZ115" s="56"/>
      <c r="GA115" s="56"/>
      <c r="GB115" s="56"/>
      <c r="GC115" s="56"/>
      <c r="GD115" s="56"/>
      <c r="GE115" s="56"/>
      <c r="GF115" s="56"/>
      <c r="GH115" s="56"/>
      <c r="GI115" s="56"/>
      <c r="GJ115" s="56"/>
      <c r="GK115" s="56"/>
      <c r="GL115" s="56"/>
      <c r="GM115" s="56"/>
      <c r="GN115" s="56"/>
      <c r="GO115" s="56"/>
      <c r="GP115" s="56"/>
      <c r="GR115" s="56"/>
      <c r="GS115" s="56"/>
      <c r="GT115" s="56"/>
      <c r="GU115" s="56"/>
      <c r="GV115" s="56"/>
      <c r="GW115" s="56"/>
      <c r="GX115" s="56"/>
      <c r="GY115" s="56"/>
      <c r="GZ115" s="56"/>
      <c r="HB115" s="56"/>
      <c r="HC115" s="56"/>
      <c r="HD115" s="56"/>
      <c r="HE115" s="56"/>
      <c r="HF115" s="56"/>
      <c r="HG115" s="56"/>
      <c r="HH115" s="56"/>
      <c r="HI115" s="56"/>
      <c r="HJ115" s="56"/>
      <c r="HL115" s="56"/>
      <c r="HM115" s="56"/>
      <c r="HN115" s="56"/>
      <c r="HO115" s="56"/>
      <c r="HP115" s="56"/>
      <c r="HQ115" s="56"/>
      <c r="HR115" s="56"/>
      <c r="HS115" s="56"/>
      <c r="HT115" s="56"/>
      <c r="HV115" s="56"/>
      <c r="HW115" s="56"/>
      <c r="HX115" s="56"/>
      <c r="HY115" s="56"/>
      <c r="HZ115" s="56"/>
      <c r="IA115" s="56"/>
      <c r="IB115" s="56"/>
      <c r="IC115" s="56"/>
      <c r="ID115" s="56"/>
      <c r="IF115" s="56"/>
      <c r="IG115" s="56"/>
      <c r="IH115" s="56"/>
      <c r="II115" s="56"/>
      <c r="IJ115" s="56"/>
      <c r="IK115" s="56"/>
      <c r="IL115" s="56"/>
      <c r="IM115" s="56"/>
      <c r="IN115" s="56"/>
      <c r="IP115" s="56"/>
      <c r="IQ115" s="56"/>
      <c r="IR115" s="56"/>
      <c r="IS115" s="56"/>
      <c r="IT115" s="56"/>
      <c r="IU115" s="56"/>
    </row>
    <row r="116" spans="1:255" ht="12.75" customHeight="1" thickBot="1" x14ac:dyDescent="0.25">
      <c r="A116" s="221"/>
      <c r="B116" s="106">
        <v>631.89</v>
      </c>
      <c r="C116" s="85" t="s">
        <v>76</v>
      </c>
      <c r="D116" s="86"/>
      <c r="E116" s="47"/>
      <c r="F116" s="47"/>
      <c r="G116" s="47"/>
      <c r="H116" s="48"/>
      <c r="I116" s="49"/>
      <c r="J116" s="56"/>
      <c r="K116" s="56"/>
      <c r="L116" s="56"/>
      <c r="M116" s="56"/>
      <c r="N116" s="56"/>
      <c r="O116" s="56"/>
      <c r="P116" s="56"/>
      <c r="Q116" s="56"/>
      <c r="R116" s="56"/>
      <c r="T116" s="56"/>
      <c r="U116" s="56"/>
      <c r="V116" s="56"/>
      <c r="W116" s="56"/>
      <c r="X116" s="56"/>
      <c r="Y116" s="56"/>
      <c r="Z116" s="56"/>
      <c r="AA116" s="56"/>
      <c r="AB116" s="56"/>
      <c r="AD116" s="56"/>
      <c r="AE116" s="56"/>
      <c r="AF116" s="56"/>
      <c r="AG116" s="56"/>
      <c r="AH116" s="56"/>
      <c r="AI116" s="56"/>
      <c r="AJ116" s="56"/>
      <c r="AK116" s="56"/>
      <c r="AL116" s="56"/>
      <c r="AN116" s="56"/>
      <c r="AO116" s="56"/>
      <c r="AP116" s="56"/>
      <c r="AQ116" s="56"/>
      <c r="AR116" s="56"/>
      <c r="AS116" s="56"/>
      <c r="AT116" s="56"/>
      <c r="AU116" s="56"/>
      <c r="AV116" s="56"/>
      <c r="AX116" s="56"/>
      <c r="AY116" s="56"/>
      <c r="AZ116" s="56"/>
      <c r="BA116" s="56"/>
      <c r="BB116" s="56"/>
      <c r="BC116" s="56"/>
      <c r="BD116" s="56"/>
      <c r="BE116" s="56"/>
      <c r="BF116" s="56"/>
      <c r="BH116" s="56"/>
      <c r="BI116" s="56"/>
      <c r="BJ116" s="56"/>
      <c r="BK116" s="56"/>
      <c r="BL116" s="56"/>
      <c r="BM116" s="56"/>
      <c r="BN116" s="56"/>
      <c r="BO116" s="56"/>
      <c r="BP116" s="56"/>
      <c r="BR116" s="56"/>
      <c r="BS116" s="56"/>
      <c r="BT116" s="56"/>
      <c r="BU116" s="56"/>
      <c r="BV116" s="56"/>
      <c r="BW116" s="56"/>
      <c r="BX116" s="56"/>
      <c r="BY116" s="56"/>
      <c r="BZ116" s="56"/>
      <c r="CB116" s="56"/>
      <c r="CC116" s="56"/>
      <c r="CD116" s="56"/>
      <c r="CE116" s="56"/>
      <c r="CF116" s="56"/>
      <c r="CG116" s="56"/>
      <c r="CH116" s="56"/>
      <c r="CI116" s="56"/>
      <c r="CJ116" s="56"/>
      <c r="CL116" s="56"/>
      <c r="CM116" s="56"/>
      <c r="CN116" s="56"/>
      <c r="CO116" s="56"/>
      <c r="CP116" s="56"/>
      <c r="CQ116" s="56"/>
      <c r="CR116" s="56"/>
      <c r="CS116" s="56"/>
      <c r="CT116" s="56"/>
      <c r="CV116" s="56"/>
      <c r="CW116" s="56"/>
      <c r="CX116" s="56"/>
      <c r="CY116" s="56"/>
      <c r="CZ116" s="56"/>
      <c r="DA116" s="56"/>
      <c r="DB116" s="56"/>
      <c r="DC116" s="56"/>
      <c r="DD116" s="56"/>
      <c r="DF116" s="56"/>
      <c r="DG116" s="56"/>
      <c r="DH116" s="56"/>
      <c r="DI116" s="56"/>
      <c r="DJ116" s="56"/>
      <c r="DK116" s="56"/>
      <c r="DL116" s="56"/>
      <c r="DM116" s="56"/>
      <c r="DN116" s="56"/>
      <c r="DP116" s="56"/>
      <c r="DQ116" s="56"/>
      <c r="DR116" s="56"/>
      <c r="DS116" s="56"/>
      <c r="DT116" s="56"/>
      <c r="DU116" s="56"/>
      <c r="DV116" s="56"/>
      <c r="DW116" s="56"/>
      <c r="DX116" s="56"/>
      <c r="DZ116" s="56"/>
      <c r="EA116" s="56"/>
      <c r="EB116" s="56"/>
      <c r="EC116" s="56"/>
      <c r="ED116" s="56"/>
      <c r="EE116" s="56"/>
      <c r="EF116" s="56"/>
      <c r="EG116" s="56"/>
      <c r="EH116" s="56"/>
      <c r="EJ116" s="56"/>
      <c r="EK116" s="56"/>
      <c r="EL116" s="56"/>
      <c r="EM116" s="56"/>
      <c r="EN116" s="56"/>
      <c r="EO116" s="56"/>
      <c r="EP116" s="56"/>
      <c r="EQ116" s="56"/>
      <c r="ER116" s="56"/>
      <c r="ET116" s="56"/>
      <c r="EU116" s="56"/>
      <c r="EV116" s="56"/>
      <c r="EW116" s="56"/>
      <c r="EX116" s="56"/>
      <c r="EY116" s="56"/>
      <c r="EZ116" s="56"/>
      <c r="FA116" s="56"/>
      <c r="FB116" s="56"/>
      <c r="FD116" s="56"/>
      <c r="FE116" s="56"/>
      <c r="FF116" s="56"/>
      <c r="FG116" s="56"/>
      <c r="FH116" s="56"/>
      <c r="FI116" s="56"/>
      <c r="FJ116" s="56"/>
      <c r="FK116" s="56"/>
      <c r="FL116" s="56"/>
      <c r="FN116" s="56"/>
      <c r="FO116" s="56"/>
      <c r="FP116" s="56"/>
      <c r="FQ116" s="56"/>
      <c r="FR116" s="56"/>
      <c r="FS116" s="56"/>
      <c r="FT116" s="56"/>
      <c r="FU116" s="56"/>
      <c r="FV116" s="56"/>
      <c r="FX116" s="56"/>
      <c r="FY116" s="56"/>
      <c r="FZ116" s="56"/>
      <c r="GA116" s="56"/>
      <c r="GB116" s="56"/>
      <c r="GC116" s="56"/>
      <c r="GD116" s="56"/>
      <c r="GE116" s="56"/>
      <c r="GF116" s="56"/>
      <c r="GH116" s="56"/>
      <c r="GI116" s="56"/>
      <c r="GJ116" s="56"/>
      <c r="GK116" s="56"/>
      <c r="GL116" s="56"/>
      <c r="GM116" s="56"/>
      <c r="GN116" s="56"/>
      <c r="GO116" s="56"/>
      <c r="GP116" s="56"/>
      <c r="GR116" s="56"/>
      <c r="GS116" s="56"/>
      <c r="GT116" s="56"/>
      <c r="GU116" s="56"/>
      <c r="GV116" s="56"/>
      <c r="GW116" s="56"/>
      <c r="GX116" s="56"/>
      <c r="GY116" s="56"/>
      <c r="GZ116" s="56"/>
      <c r="HB116" s="56"/>
      <c r="HC116" s="56"/>
      <c r="HD116" s="56"/>
      <c r="HE116" s="56"/>
      <c r="HF116" s="56"/>
      <c r="HG116" s="56"/>
      <c r="HH116" s="56"/>
      <c r="HI116" s="56"/>
      <c r="HJ116" s="56"/>
      <c r="HL116" s="56"/>
      <c r="HM116" s="56"/>
      <c r="HN116" s="56"/>
      <c r="HO116" s="56"/>
      <c r="HP116" s="56"/>
      <c r="HQ116" s="56"/>
      <c r="HR116" s="56"/>
      <c r="HS116" s="56"/>
      <c r="HT116" s="56"/>
      <c r="HV116" s="56"/>
      <c r="HW116" s="56"/>
      <c r="HX116" s="56"/>
      <c r="HY116" s="56"/>
      <c r="HZ116" s="56"/>
      <c r="IA116" s="56"/>
      <c r="IB116" s="56"/>
      <c r="IC116" s="56"/>
      <c r="ID116" s="56"/>
      <c r="IF116" s="56"/>
      <c r="IG116" s="56"/>
      <c r="IH116" s="56"/>
      <c r="II116" s="56"/>
      <c r="IJ116" s="56"/>
      <c r="IK116" s="56"/>
      <c r="IL116" s="56"/>
      <c r="IM116" s="56"/>
      <c r="IN116" s="56"/>
      <c r="IP116" s="56"/>
      <c r="IQ116" s="56"/>
      <c r="IR116" s="56"/>
      <c r="IS116" s="56"/>
      <c r="IT116" s="56"/>
      <c r="IU116" s="56"/>
    </row>
    <row r="117" spans="1:255" ht="12.75" customHeight="1" thickBot="1" x14ac:dyDescent="0.25">
      <c r="A117" s="221"/>
      <c r="B117" s="106">
        <v>882.24</v>
      </c>
      <c r="C117" s="85" t="s">
        <v>77</v>
      </c>
      <c r="D117" s="86"/>
      <c r="E117" s="47"/>
      <c r="F117" s="47"/>
      <c r="G117" s="47"/>
      <c r="H117" s="48"/>
      <c r="I117" s="49"/>
      <c r="J117" s="56"/>
      <c r="K117" s="56"/>
      <c r="L117" s="56"/>
      <c r="M117" s="56"/>
      <c r="N117" s="56"/>
      <c r="O117" s="56"/>
      <c r="P117" s="56"/>
      <c r="Q117" s="56"/>
      <c r="R117" s="56"/>
      <c r="T117" s="56"/>
      <c r="U117" s="56"/>
      <c r="V117" s="56"/>
      <c r="W117" s="56"/>
      <c r="X117" s="56"/>
      <c r="Y117" s="56"/>
      <c r="Z117" s="56"/>
      <c r="AA117" s="56"/>
      <c r="AB117" s="56"/>
      <c r="AD117" s="56"/>
      <c r="AE117" s="56"/>
      <c r="AF117" s="56"/>
      <c r="AG117" s="56"/>
      <c r="AH117" s="56"/>
      <c r="AI117" s="56"/>
      <c r="AJ117" s="56"/>
      <c r="AK117" s="56"/>
      <c r="AL117" s="56"/>
      <c r="AN117" s="56"/>
      <c r="AO117" s="56"/>
      <c r="AP117" s="56"/>
      <c r="AQ117" s="56"/>
      <c r="AR117" s="56"/>
      <c r="AS117" s="56"/>
      <c r="AT117" s="56"/>
      <c r="AU117" s="56"/>
      <c r="AV117" s="56"/>
      <c r="AX117" s="56"/>
      <c r="AY117" s="56"/>
      <c r="AZ117" s="56"/>
      <c r="BA117" s="56"/>
      <c r="BB117" s="56"/>
      <c r="BC117" s="56"/>
      <c r="BD117" s="56"/>
      <c r="BE117" s="56"/>
      <c r="BF117" s="56"/>
      <c r="BH117" s="56"/>
      <c r="BI117" s="56"/>
      <c r="BJ117" s="56"/>
      <c r="BK117" s="56"/>
      <c r="BL117" s="56"/>
      <c r="BM117" s="56"/>
      <c r="BN117" s="56"/>
      <c r="BO117" s="56"/>
      <c r="BP117" s="56"/>
      <c r="BR117" s="56"/>
      <c r="BS117" s="56"/>
      <c r="BT117" s="56"/>
      <c r="BU117" s="56"/>
      <c r="BV117" s="56"/>
      <c r="BW117" s="56"/>
      <c r="BX117" s="56"/>
      <c r="BY117" s="56"/>
      <c r="BZ117" s="56"/>
      <c r="CB117" s="56"/>
      <c r="CC117" s="56"/>
      <c r="CD117" s="56"/>
      <c r="CE117" s="56"/>
      <c r="CF117" s="56"/>
      <c r="CG117" s="56"/>
      <c r="CH117" s="56"/>
      <c r="CI117" s="56"/>
      <c r="CJ117" s="56"/>
      <c r="CL117" s="56"/>
      <c r="CM117" s="56"/>
      <c r="CN117" s="56"/>
      <c r="CO117" s="56"/>
      <c r="CP117" s="56"/>
      <c r="CQ117" s="56"/>
      <c r="CR117" s="56"/>
      <c r="CS117" s="56"/>
      <c r="CT117" s="56"/>
      <c r="CV117" s="56"/>
      <c r="CW117" s="56"/>
      <c r="CX117" s="56"/>
      <c r="CY117" s="56"/>
      <c r="CZ117" s="56"/>
      <c r="DA117" s="56"/>
      <c r="DB117" s="56"/>
      <c r="DC117" s="56"/>
      <c r="DD117" s="56"/>
      <c r="DF117" s="56"/>
      <c r="DG117" s="56"/>
      <c r="DH117" s="56"/>
      <c r="DI117" s="56"/>
      <c r="DJ117" s="56"/>
      <c r="DK117" s="56"/>
      <c r="DL117" s="56"/>
      <c r="DM117" s="56"/>
      <c r="DN117" s="56"/>
      <c r="DP117" s="56"/>
      <c r="DQ117" s="56"/>
      <c r="DR117" s="56"/>
      <c r="DS117" s="56"/>
      <c r="DT117" s="56"/>
      <c r="DU117" s="56"/>
      <c r="DV117" s="56"/>
      <c r="DW117" s="56"/>
      <c r="DX117" s="56"/>
      <c r="DZ117" s="56"/>
      <c r="EA117" s="56"/>
      <c r="EB117" s="56"/>
      <c r="EC117" s="56"/>
      <c r="ED117" s="56"/>
      <c r="EE117" s="56"/>
      <c r="EF117" s="56"/>
      <c r="EG117" s="56"/>
      <c r="EH117" s="56"/>
      <c r="EJ117" s="56"/>
      <c r="EK117" s="56"/>
      <c r="EL117" s="56"/>
      <c r="EM117" s="56"/>
      <c r="EN117" s="56"/>
      <c r="EO117" s="56"/>
      <c r="EP117" s="56"/>
      <c r="EQ117" s="56"/>
      <c r="ER117" s="56"/>
      <c r="ET117" s="56"/>
      <c r="EU117" s="56"/>
      <c r="EV117" s="56"/>
      <c r="EW117" s="56"/>
      <c r="EX117" s="56"/>
      <c r="EY117" s="56"/>
      <c r="EZ117" s="56"/>
      <c r="FA117" s="56"/>
      <c r="FB117" s="56"/>
      <c r="FD117" s="56"/>
      <c r="FE117" s="56"/>
      <c r="FF117" s="56"/>
      <c r="FG117" s="56"/>
      <c r="FH117" s="56"/>
      <c r="FI117" s="56"/>
      <c r="FJ117" s="56"/>
      <c r="FK117" s="56"/>
      <c r="FL117" s="56"/>
      <c r="FN117" s="56"/>
      <c r="FO117" s="56"/>
      <c r="FP117" s="56"/>
      <c r="FQ117" s="56"/>
      <c r="FR117" s="56"/>
      <c r="FS117" s="56"/>
      <c r="FT117" s="56"/>
      <c r="FU117" s="56"/>
      <c r="FV117" s="56"/>
      <c r="FX117" s="56"/>
      <c r="FY117" s="56"/>
      <c r="FZ117" s="56"/>
      <c r="GA117" s="56"/>
      <c r="GB117" s="56"/>
      <c r="GC117" s="56"/>
      <c r="GD117" s="56"/>
      <c r="GE117" s="56"/>
      <c r="GF117" s="56"/>
      <c r="GH117" s="56"/>
      <c r="GI117" s="56"/>
      <c r="GJ117" s="56"/>
      <c r="GK117" s="56"/>
      <c r="GL117" s="56"/>
      <c r="GM117" s="56"/>
      <c r="GN117" s="56"/>
      <c r="GO117" s="56"/>
      <c r="GP117" s="56"/>
      <c r="GR117" s="56"/>
      <c r="GS117" s="56"/>
      <c r="GT117" s="56"/>
      <c r="GU117" s="56"/>
      <c r="GV117" s="56"/>
      <c r="GW117" s="56"/>
      <c r="GX117" s="56"/>
      <c r="GY117" s="56"/>
      <c r="GZ117" s="56"/>
      <c r="HB117" s="56"/>
      <c r="HC117" s="56"/>
      <c r="HD117" s="56"/>
      <c r="HE117" s="56"/>
      <c r="HF117" s="56"/>
      <c r="HG117" s="56"/>
      <c r="HH117" s="56"/>
      <c r="HI117" s="56"/>
      <c r="HJ117" s="56"/>
      <c r="HL117" s="56"/>
      <c r="HM117" s="56"/>
      <c r="HN117" s="56"/>
      <c r="HO117" s="56"/>
      <c r="HP117" s="56"/>
      <c r="HQ117" s="56"/>
      <c r="HR117" s="56"/>
      <c r="HS117" s="56"/>
      <c r="HT117" s="56"/>
      <c r="HV117" s="56"/>
      <c r="HW117" s="56"/>
      <c r="HX117" s="56"/>
      <c r="HY117" s="56"/>
      <c r="HZ117" s="56"/>
      <c r="IA117" s="56"/>
      <c r="IB117" s="56"/>
      <c r="IC117" s="56"/>
      <c r="ID117" s="56"/>
      <c r="IF117" s="56"/>
      <c r="IG117" s="56"/>
      <c r="IH117" s="56"/>
      <c r="II117" s="56"/>
      <c r="IJ117" s="56"/>
      <c r="IK117" s="56"/>
      <c r="IL117" s="56"/>
      <c r="IM117" s="56"/>
      <c r="IN117" s="56"/>
      <c r="IP117" s="56"/>
      <c r="IQ117" s="56"/>
      <c r="IR117" s="56"/>
      <c r="IS117" s="56"/>
      <c r="IT117" s="56"/>
      <c r="IU117" s="56"/>
    </row>
    <row r="118" spans="1:255" ht="12.75" customHeight="1" thickBot="1" x14ac:dyDescent="0.25">
      <c r="A118" s="221"/>
      <c r="B118" s="106">
        <v>679.67</v>
      </c>
      <c r="C118" s="85" t="s">
        <v>78</v>
      </c>
      <c r="D118" s="86"/>
      <c r="E118" s="47"/>
      <c r="F118" s="47"/>
      <c r="G118" s="47"/>
      <c r="H118" s="48"/>
      <c r="I118" s="49"/>
      <c r="J118" s="56"/>
      <c r="K118" s="56"/>
      <c r="L118" s="56"/>
      <c r="M118" s="56"/>
      <c r="N118" s="56"/>
      <c r="O118" s="56"/>
      <c r="P118" s="56"/>
      <c r="Q118" s="56"/>
      <c r="R118" s="56"/>
      <c r="T118" s="56"/>
      <c r="U118" s="56"/>
      <c r="V118" s="56"/>
      <c r="W118" s="56"/>
      <c r="X118" s="56"/>
      <c r="Y118" s="56"/>
      <c r="Z118" s="56"/>
      <c r="AA118" s="56"/>
      <c r="AB118" s="56"/>
      <c r="AD118" s="56"/>
      <c r="AE118" s="56"/>
      <c r="AF118" s="56"/>
      <c r="AG118" s="56"/>
      <c r="AH118" s="56"/>
      <c r="AI118" s="56"/>
      <c r="AJ118" s="56"/>
      <c r="AK118" s="56"/>
      <c r="AL118" s="56"/>
      <c r="AN118" s="56"/>
      <c r="AO118" s="56"/>
      <c r="AP118" s="56"/>
      <c r="AQ118" s="56"/>
      <c r="AR118" s="56"/>
      <c r="AS118" s="56"/>
      <c r="AT118" s="56"/>
      <c r="AU118" s="56"/>
      <c r="AV118" s="56"/>
      <c r="AX118" s="56"/>
      <c r="AY118" s="56"/>
      <c r="AZ118" s="56"/>
      <c r="BA118" s="56"/>
      <c r="BB118" s="56"/>
      <c r="BC118" s="56"/>
      <c r="BD118" s="56"/>
      <c r="BE118" s="56"/>
      <c r="BF118" s="56"/>
      <c r="BH118" s="56"/>
      <c r="BI118" s="56"/>
      <c r="BJ118" s="56"/>
      <c r="BK118" s="56"/>
      <c r="BL118" s="56"/>
      <c r="BM118" s="56"/>
      <c r="BN118" s="56"/>
      <c r="BO118" s="56"/>
      <c r="BP118" s="56"/>
      <c r="BR118" s="56"/>
      <c r="BS118" s="56"/>
      <c r="BT118" s="56"/>
      <c r="BU118" s="56"/>
      <c r="BV118" s="56"/>
      <c r="BW118" s="56"/>
      <c r="BX118" s="56"/>
      <c r="BY118" s="56"/>
      <c r="BZ118" s="56"/>
      <c r="CB118" s="56"/>
      <c r="CC118" s="56"/>
      <c r="CD118" s="56"/>
      <c r="CE118" s="56"/>
      <c r="CF118" s="56"/>
      <c r="CG118" s="56"/>
      <c r="CH118" s="56"/>
      <c r="CI118" s="56"/>
      <c r="CJ118" s="56"/>
      <c r="CL118" s="56"/>
      <c r="CM118" s="56"/>
      <c r="CN118" s="56"/>
      <c r="CO118" s="56"/>
      <c r="CP118" s="56"/>
      <c r="CQ118" s="56"/>
      <c r="CR118" s="56"/>
      <c r="CS118" s="56"/>
      <c r="CT118" s="56"/>
      <c r="CV118" s="56"/>
      <c r="CW118" s="56"/>
      <c r="CX118" s="56"/>
      <c r="CY118" s="56"/>
      <c r="CZ118" s="56"/>
      <c r="DA118" s="56"/>
      <c r="DB118" s="56"/>
      <c r="DC118" s="56"/>
      <c r="DD118" s="56"/>
      <c r="DF118" s="56"/>
      <c r="DG118" s="56"/>
      <c r="DH118" s="56"/>
      <c r="DI118" s="56"/>
      <c r="DJ118" s="56"/>
      <c r="DK118" s="56"/>
      <c r="DL118" s="56"/>
      <c r="DM118" s="56"/>
      <c r="DN118" s="56"/>
      <c r="DP118" s="56"/>
      <c r="DQ118" s="56"/>
      <c r="DR118" s="56"/>
      <c r="DS118" s="56"/>
      <c r="DT118" s="56"/>
      <c r="DU118" s="56"/>
      <c r="DV118" s="56"/>
      <c r="DW118" s="56"/>
      <c r="DX118" s="56"/>
      <c r="DZ118" s="56"/>
      <c r="EA118" s="56"/>
      <c r="EB118" s="56"/>
      <c r="EC118" s="56"/>
      <c r="ED118" s="56"/>
      <c r="EE118" s="56"/>
      <c r="EF118" s="56"/>
      <c r="EG118" s="56"/>
      <c r="EH118" s="56"/>
      <c r="EJ118" s="56"/>
      <c r="EK118" s="56"/>
      <c r="EL118" s="56"/>
      <c r="EM118" s="56"/>
      <c r="EN118" s="56"/>
      <c r="EO118" s="56"/>
      <c r="EP118" s="56"/>
      <c r="EQ118" s="56"/>
      <c r="ER118" s="56"/>
      <c r="ET118" s="56"/>
      <c r="EU118" s="56"/>
      <c r="EV118" s="56"/>
      <c r="EW118" s="56"/>
      <c r="EX118" s="56"/>
      <c r="EY118" s="56"/>
      <c r="EZ118" s="56"/>
      <c r="FA118" s="56"/>
      <c r="FB118" s="56"/>
      <c r="FD118" s="56"/>
      <c r="FE118" s="56"/>
      <c r="FF118" s="56"/>
      <c r="FG118" s="56"/>
      <c r="FH118" s="56"/>
      <c r="FI118" s="56"/>
      <c r="FJ118" s="56"/>
      <c r="FK118" s="56"/>
      <c r="FL118" s="56"/>
      <c r="FN118" s="56"/>
      <c r="FO118" s="56"/>
      <c r="FP118" s="56"/>
      <c r="FQ118" s="56"/>
      <c r="FR118" s="56"/>
      <c r="FS118" s="56"/>
      <c r="FT118" s="56"/>
      <c r="FU118" s="56"/>
      <c r="FV118" s="56"/>
      <c r="FX118" s="56"/>
      <c r="FY118" s="56"/>
      <c r="FZ118" s="56"/>
      <c r="GA118" s="56"/>
      <c r="GB118" s="56"/>
      <c r="GC118" s="56"/>
      <c r="GD118" s="56"/>
      <c r="GE118" s="56"/>
      <c r="GF118" s="56"/>
      <c r="GH118" s="56"/>
      <c r="GI118" s="56"/>
      <c r="GJ118" s="56"/>
      <c r="GK118" s="56"/>
      <c r="GL118" s="56"/>
      <c r="GM118" s="56"/>
      <c r="GN118" s="56"/>
      <c r="GO118" s="56"/>
      <c r="GP118" s="56"/>
      <c r="GR118" s="56"/>
      <c r="GS118" s="56"/>
      <c r="GT118" s="56"/>
      <c r="GU118" s="56"/>
      <c r="GV118" s="56"/>
      <c r="GW118" s="56"/>
      <c r="GX118" s="56"/>
      <c r="GY118" s="56"/>
      <c r="GZ118" s="56"/>
      <c r="HB118" s="56"/>
      <c r="HC118" s="56"/>
      <c r="HD118" s="56"/>
      <c r="HE118" s="56"/>
      <c r="HF118" s="56"/>
      <c r="HG118" s="56"/>
      <c r="HH118" s="56"/>
      <c r="HI118" s="56"/>
      <c r="HJ118" s="56"/>
      <c r="HL118" s="56"/>
      <c r="HM118" s="56"/>
      <c r="HN118" s="56"/>
      <c r="HO118" s="56"/>
      <c r="HP118" s="56"/>
      <c r="HQ118" s="56"/>
      <c r="HR118" s="56"/>
      <c r="HS118" s="56"/>
      <c r="HT118" s="56"/>
      <c r="HV118" s="56"/>
      <c r="HW118" s="56"/>
      <c r="HX118" s="56"/>
      <c r="HY118" s="56"/>
      <c r="HZ118" s="56"/>
      <c r="IA118" s="56"/>
      <c r="IB118" s="56"/>
      <c r="IC118" s="56"/>
      <c r="ID118" s="56"/>
      <c r="IF118" s="56"/>
      <c r="IG118" s="56"/>
      <c r="IH118" s="56"/>
      <c r="II118" s="56"/>
      <c r="IJ118" s="56"/>
      <c r="IK118" s="56"/>
      <c r="IL118" s="56"/>
      <c r="IM118" s="56"/>
      <c r="IN118" s="56"/>
      <c r="IP118" s="56"/>
      <c r="IQ118" s="56"/>
      <c r="IR118" s="56"/>
      <c r="IS118" s="56"/>
      <c r="IT118" s="56"/>
      <c r="IU118" s="56"/>
    </row>
    <row r="119" spans="1:255" ht="12.75" customHeight="1" thickBot="1" x14ac:dyDescent="0.25">
      <c r="A119" s="221"/>
      <c r="B119" s="106">
        <v>862.9</v>
      </c>
      <c r="C119" s="85" t="s">
        <v>79</v>
      </c>
      <c r="D119" s="86"/>
      <c r="E119" s="47"/>
      <c r="F119" s="47"/>
      <c r="G119" s="47"/>
      <c r="H119" s="48"/>
      <c r="I119" s="49"/>
      <c r="J119" s="56"/>
      <c r="K119" s="56"/>
      <c r="L119" s="56"/>
      <c r="M119" s="56"/>
      <c r="N119" s="56"/>
      <c r="O119" s="56"/>
      <c r="P119" s="56"/>
      <c r="Q119" s="56"/>
      <c r="R119" s="56"/>
      <c r="T119" s="56"/>
      <c r="U119" s="56"/>
      <c r="V119" s="56"/>
      <c r="W119" s="56"/>
      <c r="X119" s="56"/>
      <c r="Y119" s="56"/>
      <c r="Z119" s="56"/>
      <c r="AA119" s="56"/>
      <c r="AB119" s="56"/>
      <c r="AD119" s="56"/>
      <c r="AE119" s="56"/>
      <c r="AF119" s="56"/>
      <c r="AG119" s="56"/>
      <c r="AH119" s="56"/>
      <c r="AI119" s="56"/>
      <c r="AJ119" s="56"/>
      <c r="AK119" s="56"/>
      <c r="AL119" s="56"/>
      <c r="AN119" s="56"/>
      <c r="AO119" s="56"/>
      <c r="AP119" s="56"/>
      <c r="AQ119" s="56"/>
      <c r="AR119" s="56"/>
      <c r="AS119" s="56"/>
      <c r="AT119" s="56"/>
      <c r="AU119" s="56"/>
      <c r="AV119" s="56"/>
      <c r="AX119" s="56"/>
      <c r="AY119" s="56"/>
      <c r="AZ119" s="56"/>
      <c r="BA119" s="56"/>
      <c r="BB119" s="56"/>
      <c r="BC119" s="56"/>
      <c r="BD119" s="56"/>
      <c r="BE119" s="56"/>
      <c r="BF119" s="56"/>
      <c r="BH119" s="56"/>
      <c r="BI119" s="56"/>
      <c r="BJ119" s="56"/>
      <c r="BK119" s="56"/>
      <c r="BL119" s="56"/>
      <c r="BM119" s="56"/>
      <c r="BN119" s="56"/>
      <c r="BO119" s="56"/>
      <c r="BP119" s="56"/>
      <c r="BR119" s="56"/>
      <c r="BS119" s="56"/>
      <c r="BT119" s="56"/>
      <c r="BU119" s="56"/>
      <c r="BV119" s="56"/>
      <c r="BW119" s="56"/>
      <c r="BX119" s="56"/>
      <c r="BY119" s="56"/>
      <c r="BZ119" s="56"/>
      <c r="CB119" s="56"/>
      <c r="CC119" s="56"/>
      <c r="CD119" s="56"/>
      <c r="CE119" s="56"/>
      <c r="CF119" s="56"/>
      <c r="CG119" s="56"/>
      <c r="CH119" s="56"/>
      <c r="CI119" s="56"/>
      <c r="CJ119" s="56"/>
      <c r="CL119" s="56"/>
      <c r="CM119" s="56"/>
      <c r="CN119" s="56"/>
      <c r="CO119" s="56"/>
      <c r="CP119" s="56"/>
      <c r="CQ119" s="56"/>
      <c r="CR119" s="56"/>
      <c r="CS119" s="56"/>
      <c r="CT119" s="56"/>
      <c r="CV119" s="56"/>
      <c r="CW119" s="56"/>
      <c r="CX119" s="56"/>
      <c r="CY119" s="56"/>
      <c r="CZ119" s="56"/>
      <c r="DA119" s="56"/>
      <c r="DB119" s="56"/>
      <c r="DC119" s="56"/>
      <c r="DD119" s="56"/>
      <c r="DF119" s="56"/>
      <c r="DG119" s="56"/>
      <c r="DH119" s="56"/>
      <c r="DI119" s="56"/>
      <c r="DJ119" s="56"/>
      <c r="DK119" s="56"/>
      <c r="DL119" s="56"/>
      <c r="DM119" s="56"/>
      <c r="DN119" s="56"/>
      <c r="DP119" s="56"/>
      <c r="DQ119" s="56"/>
      <c r="DR119" s="56"/>
      <c r="DS119" s="56"/>
      <c r="DT119" s="56"/>
      <c r="DU119" s="56"/>
      <c r="DV119" s="56"/>
      <c r="DW119" s="56"/>
      <c r="DX119" s="56"/>
      <c r="DZ119" s="56"/>
      <c r="EA119" s="56"/>
      <c r="EB119" s="56"/>
      <c r="EC119" s="56"/>
      <c r="ED119" s="56"/>
      <c r="EE119" s="56"/>
      <c r="EF119" s="56"/>
      <c r="EG119" s="56"/>
      <c r="EH119" s="56"/>
      <c r="EJ119" s="56"/>
      <c r="EK119" s="56"/>
      <c r="EL119" s="56"/>
      <c r="EM119" s="56"/>
      <c r="EN119" s="56"/>
      <c r="EO119" s="56"/>
      <c r="EP119" s="56"/>
      <c r="EQ119" s="56"/>
      <c r="ER119" s="56"/>
      <c r="ET119" s="56"/>
      <c r="EU119" s="56"/>
      <c r="EV119" s="56"/>
      <c r="EW119" s="56"/>
      <c r="EX119" s="56"/>
      <c r="EY119" s="56"/>
      <c r="EZ119" s="56"/>
      <c r="FA119" s="56"/>
      <c r="FB119" s="56"/>
      <c r="FD119" s="56"/>
      <c r="FE119" s="56"/>
      <c r="FF119" s="56"/>
      <c r="FG119" s="56"/>
      <c r="FH119" s="56"/>
      <c r="FI119" s="56"/>
      <c r="FJ119" s="56"/>
      <c r="FK119" s="56"/>
      <c r="FL119" s="56"/>
      <c r="FN119" s="56"/>
      <c r="FO119" s="56"/>
      <c r="FP119" s="56"/>
      <c r="FQ119" s="56"/>
      <c r="FR119" s="56"/>
      <c r="FS119" s="56"/>
      <c r="FT119" s="56"/>
      <c r="FU119" s="56"/>
      <c r="FV119" s="56"/>
      <c r="FX119" s="56"/>
      <c r="FY119" s="56"/>
      <c r="FZ119" s="56"/>
      <c r="GA119" s="56"/>
      <c r="GB119" s="56"/>
      <c r="GC119" s="56"/>
      <c r="GD119" s="56"/>
      <c r="GE119" s="56"/>
      <c r="GF119" s="56"/>
      <c r="GH119" s="56"/>
      <c r="GI119" s="56"/>
      <c r="GJ119" s="56"/>
      <c r="GK119" s="56"/>
      <c r="GL119" s="56"/>
      <c r="GM119" s="56"/>
      <c r="GN119" s="56"/>
      <c r="GO119" s="56"/>
      <c r="GP119" s="56"/>
      <c r="GR119" s="56"/>
      <c r="GS119" s="56"/>
      <c r="GT119" s="56"/>
      <c r="GU119" s="56"/>
      <c r="GV119" s="56"/>
      <c r="GW119" s="56"/>
      <c r="GX119" s="56"/>
      <c r="GY119" s="56"/>
      <c r="GZ119" s="56"/>
      <c r="HB119" s="56"/>
      <c r="HC119" s="56"/>
      <c r="HD119" s="56"/>
      <c r="HE119" s="56"/>
      <c r="HF119" s="56"/>
      <c r="HG119" s="56"/>
      <c r="HH119" s="56"/>
      <c r="HI119" s="56"/>
      <c r="HJ119" s="56"/>
      <c r="HL119" s="56"/>
      <c r="HM119" s="56"/>
      <c r="HN119" s="56"/>
      <c r="HO119" s="56"/>
      <c r="HP119" s="56"/>
      <c r="HQ119" s="56"/>
      <c r="HR119" s="56"/>
      <c r="HS119" s="56"/>
      <c r="HT119" s="56"/>
      <c r="HV119" s="56"/>
      <c r="HW119" s="56"/>
      <c r="HX119" s="56"/>
      <c r="HY119" s="56"/>
      <c r="HZ119" s="56"/>
      <c r="IA119" s="56"/>
      <c r="IB119" s="56"/>
      <c r="IC119" s="56"/>
      <c r="ID119" s="56"/>
      <c r="IF119" s="56"/>
      <c r="IG119" s="56"/>
      <c r="IH119" s="56"/>
      <c r="II119" s="56"/>
      <c r="IJ119" s="56"/>
      <c r="IK119" s="56"/>
      <c r="IL119" s="56"/>
      <c r="IM119" s="56"/>
      <c r="IN119" s="56"/>
      <c r="IP119" s="56"/>
      <c r="IQ119" s="56"/>
      <c r="IR119" s="56"/>
      <c r="IS119" s="56"/>
      <c r="IT119" s="56"/>
      <c r="IU119" s="56"/>
    </row>
    <row r="120" spans="1:255" ht="12.75" customHeight="1" thickBot="1" x14ac:dyDescent="0.25">
      <c r="A120" s="221"/>
      <c r="B120" s="106">
        <v>639.25</v>
      </c>
      <c r="C120" s="85" t="s">
        <v>80</v>
      </c>
      <c r="D120" s="86"/>
      <c r="E120" s="47"/>
      <c r="F120" s="47"/>
      <c r="G120" s="47"/>
      <c r="H120" s="48"/>
      <c r="I120" s="49"/>
      <c r="J120" s="56"/>
      <c r="K120" s="56"/>
      <c r="L120" s="56"/>
      <c r="M120" s="56"/>
      <c r="N120" s="56"/>
      <c r="O120" s="56"/>
      <c r="P120" s="56"/>
      <c r="Q120" s="56"/>
      <c r="R120" s="56"/>
      <c r="T120" s="56"/>
      <c r="U120" s="56"/>
      <c r="V120" s="56"/>
      <c r="W120" s="56"/>
      <c r="X120" s="56"/>
      <c r="Y120" s="56"/>
      <c r="Z120" s="56"/>
      <c r="AA120" s="56"/>
      <c r="AB120" s="56"/>
      <c r="AD120" s="56"/>
      <c r="AE120" s="56"/>
      <c r="AF120" s="56"/>
      <c r="AG120" s="56"/>
      <c r="AH120" s="56"/>
      <c r="AI120" s="56"/>
      <c r="AJ120" s="56"/>
      <c r="AK120" s="56"/>
      <c r="AL120" s="56"/>
      <c r="AN120" s="56"/>
      <c r="AO120" s="56"/>
      <c r="AP120" s="56"/>
      <c r="AQ120" s="56"/>
      <c r="AR120" s="56"/>
      <c r="AS120" s="56"/>
      <c r="AT120" s="56"/>
      <c r="AU120" s="56"/>
      <c r="AV120" s="56"/>
      <c r="AX120" s="56"/>
      <c r="AY120" s="56"/>
      <c r="AZ120" s="56"/>
      <c r="BA120" s="56"/>
      <c r="BB120" s="56"/>
      <c r="BC120" s="56"/>
      <c r="BD120" s="56"/>
      <c r="BE120" s="56"/>
      <c r="BF120" s="56"/>
      <c r="BH120" s="56"/>
      <c r="BI120" s="56"/>
      <c r="BJ120" s="56"/>
      <c r="BK120" s="56"/>
      <c r="BL120" s="56"/>
      <c r="BM120" s="56"/>
      <c r="BN120" s="56"/>
      <c r="BO120" s="56"/>
      <c r="BP120" s="56"/>
      <c r="BR120" s="56"/>
      <c r="BS120" s="56"/>
      <c r="BT120" s="56"/>
      <c r="BU120" s="56"/>
      <c r="BV120" s="56"/>
      <c r="BW120" s="56"/>
      <c r="BX120" s="56"/>
      <c r="BY120" s="56"/>
      <c r="BZ120" s="56"/>
      <c r="CB120" s="56"/>
      <c r="CC120" s="56"/>
      <c r="CD120" s="56"/>
      <c r="CE120" s="56"/>
      <c r="CF120" s="56"/>
      <c r="CG120" s="56"/>
      <c r="CH120" s="56"/>
      <c r="CI120" s="56"/>
      <c r="CJ120" s="56"/>
      <c r="CL120" s="56"/>
      <c r="CM120" s="56"/>
      <c r="CN120" s="56"/>
      <c r="CO120" s="56"/>
      <c r="CP120" s="56"/>
      <c r="CQ120" s="56"/>
      <c r="CR120" s="56"/>
      <c r="CS120" s="56"/>
      <c r="CT120" s="56"/>
      <c r="CV120" s="56"/>
      <c r="CW120" s="56"/>
      <c r="CX120" s="56"/>
      <c r="CY120" s="56"/>
      <c r="CZ120" s="56"/>
      <c r="DA120" s="56"/>
      <c r="DB120" s="56"/>
      <c r="DC120" s="56"/>
      <c r="DD120" s="56"/>
      <c r="DF120" s="56"/>
      <c r="DG120" s="56"/>
      <c r="DH120" s="56"/>
      <c r="DI120" s="56"/>
      <c r="DJ120" s="56"/>
      <c r="DK120" s="56"/>
      <c r="DL120" s="56"/>
      <c r="DM120" s="56"/>
      <c r="DN120" s="56"/>
      <c r="DP120" s="56"/>
      <c r="DQ120" s="56"/>
      <c r="DR120" s="56"/>
      <c r="DS120" s="56"/>
      <c r="DT120" s="56"/>
      <c r="DU120" s="56"/>
      <c r="DV120" s="56"/>
      <c r="DW120" s="56"/>
      <c r="DX120" s="56"/>
      <c r="DZ120" s="56"/>
      <c r="EA120" s="56"/>
      <c r="EB120" s="56"/>
      <c r="EC120" s="56"/>
      <c r="ED120" s="56"/>
      <c r="EE120" s="56"/>
      <c r="EF120" s="56"/>
      <c r="EG120" s="56"/>
      <c r="EH120" s="56"/>
      <c r="EJ120" s="56"/>
      <c r="EK120" s="56"/>
      <c r="EL120" s="56"/>
      <c r="EM120" s="56"/>
      <c r="EN120" s="56"/>
      <c r="EO120" s="56"/>
      <c r="EP120" s="56"/>
      <c r="EQ120" s="56"/>
      <c r="ER120" s="56"/>
      <c r="ET120" s="56"/>
      <c r="EU120" s="56"/>
      <c r="EV120" s="56"/>
      <c r="EW120" s="56"/>
      <c r="EX120" s="56"/>
      <c r="EY120" s="56"/>
      <c r="EZ120" s="56"/>
      <c r="FA120" s="56"/>
      <c r="FB120" s="56"/>
      <c r="FD120" s="56"/>
      <c r="FE120" s="56"/>
      <c r="FF120" s="56"/>
      <c r="FG120" s="56"/>
      <c r="FH120" s="56"/>
      <c r="FI120" s="56"/>
      <c r="FJ120" s="56"/>
      <c r="FK120" s="56"/>
      <c r="FL120" s="56"/>
      <c r="FN120" s="56"/>
      <c r="FO120" s="56"/>
      <c r="FP120" s="56"/>
      <c r="FQ120" s="56"/>
      <c r="FR120" s="56"/>
      <c r="FS120" s="56"/>
      <c r="FT120" s="56"/>
      <c r="FU120" s="56"/>
      <c r="FV120" s="56"/>
      <c r="FX120" s="56"/>
      <c r="FY120" s="56"/>
      <c r="FZ120" s="56"/>
      <c r="GA120" s="56"/>
      <c r="GB120" s="56"/>
      <c r="GC120" s="56"/>
      <c r="GD120" s="56"/>
      <c r="GE120" s="56"/>
      <c r="GF120" s="56"/>
      <c r="GH120" s="56"/>
      <c r="GI120" s="56"/>
      <c r="GJ120" s="56"/>
      <c r="GK120" s="56"/>
      <c r="GL120" s="56"/>
      <c r="GM120" s="56"/>
      <c r="GN120" s="56"/>
      <c r="GO120" s="56"/>
      <c r="GP120" s="56"/>
      <c r="GR120" s="56"/>
      <c r="GS120" s="56"/>
      <c r="GT120" s="56"/>
      <c r="GU120" s="56"/>
      <c r="GV120" s="56"/>
      <c r="GW120" s="56"/>
      <c r="GX120" s="56"/>
      <c r="GY120" s="56"/>
      <c r="GZ120" s="56"/>
      <c r="HB120" s="56"/>
      <c r="HC120" s="56"/>
      <c r="HD120" s="56"/>
      <c r="HE120" s="56"/>
      <c r="HF120" s="56"/>
      <c r="HG120" s="56"/>
      <c r="HH120" s="56"/>
      <c r="HI120" s="56"/>
      <c r="HJ120" s="56"/>
      <c r="HL120" s="56"/>
      <c r="HM120" s="56"/>
      <c r="HN120" s="56"/>
      <c r="HO120" s="56"/>
      <c r="HP120" s="56"/>
      <c r="HQ120" s="56"/>
      <c r="HR120" s="56"/>
      <c r="HS120" s="56"/>
      <c r="HT120" s="56"/>
      <c r="HV120" s="56"/>
      <c r="HW120" s="56"/>
      <c r="HX120" s="56"/>
      <c r="HY120" s="56"/>
      <c r="HZ120" s="56"/>
      <c r="IA120" s="56"/>
      <c r="IB120" s="56"/>
      <c r="IC120" s="56"/>
      <c r="ID120" s="56"/>
      <c r="IF120" s="56"/>
      <c r="IG120" s="56"/>
      <c r="IH120" s="56"/>
      <c r="II120" s="56"/>
      <c r="IJ120" s="56"/>
      <c r="IK120" s="56"/>
      <c r="IL120" s="56"/>
      <c r="IM120" s="56"/>
      <c r="IN120" s="56"/>
      <c r="IP120" s="56"/>
      <c r="IQ120" s="56"/>
      <c r="IR120" s="56"/>
      <c r="IS120" s="56"/>
      <c r="IT120" s="56"/>
      <c r="IU120" s="56"/>
    </row>
    <row r="121" spans="1:255" ht="13.5" thickBot="1" x14ac:dyDescent="0.25">
      <c r="A121" s="221"/>
      <c r="B121" s="185"/>
      <c r="C121" s="70" t="s">
        <v>87</v>
      </c>
      <c r="D121" s="163"/>
      <c r="E121" s="53"/>
      <c r="F121" s="53"/>
      <c r="G121" s="53"/>
      <c r="H121" s="153"/>
      <c r="I121" s="49">
        <v>428</v>
      </c>
      <c r="J121" s="56"/>
      <c r="K121" s="56"/>
      <c r="L121" s="56"/>
      <c r="M121" s="56"/>
      <c r="N121" s="56"/>
      <c r="O121" s="56"/>
      <c r="P121" s="56"/>
      <c r="Q121" s="56"/>
      <c r="R121" s="56"/>
      <c r="T121" s="56"/>
      <c r="U121" s="56"/>
      <c r="V121" s="56"/>
      <c r="W121" s="56"/>
      <c r="X121" s="56"/>
      <c r="Y121" s="56"/>
      <c r="Z121" s="56"/>
      <c r="AA121" s="56"/>
      <c r="AB121" s="56"/>
      <c r="AD121" s="56"/>
      <c r="AE121" s="56"/>
      <c r="AF121" s="56"/>
      <c r="AG121" s="56"/>
      <c r="AH121" s="56"/>
      <c r="AI121" s="56"/>
      <c r="AJ121" s="56"/>
      <c r="AK121" s="56"/>
      <c r="AL121" s="56"/>
      <c r="AN121" s="56"/>
      <c r="AO121" s="56"/>
      <c r="AP121" s="56"/>
      <c r="AQ121" s="56"/>
      <c r="AR121" s="56"/>
      <c r="AS121" s="56"/>
      <c r="AT121" s="56"/>
      <c r="AU121" s="56"/>
      <c r="AV121" s="56"/>
      <c r="AX121" s="56"/>
      <c r="AY121" s="56"/>
      <c r="AZ121" s="56"/>
      <c r="BA121" s="56"/>
      <c r="BB121" s="56"/>
      <c r="BC121" s="56"/>
      <c r="BD121" s="56"/>
      <c r="BE121" s="56"/>
      <c r="BF121" s="56"/>
      <c r="BH121" s="56"/>
      <c r="BI121" s="56"/>
      <c r="BJ121" s="56"/>
      <c r="BK121" s="56"/>
      <c r="BL121" s="56"/>
      <c r="BM121" s="56"/>
      <c r="BN121" s="56"/>
      <c r="BO121" s="56"/>
      <c r="BP121" s="56"/>
      <c r="BR121" s="56"/>
      <c r="BS121" s="56"/>
      <c r="BT121" s="56"/>
      <c r="BU121" s="56"/>
      <c r="BV121" s="56"/>
      <c r="BW121" s="56"/>
      <c r="BX121" s="56"/>
      <c r="BY121" s="56"/>
      <c r="BZ121" s="56"/>
      <c r="CB121" s="56"/>
      <c r="CC121" s="56"/>
      <c r="CD121" s="56"/>
      <c r="CE121" s="56"/>
      <c r="CF121" s="56"/>
      <c r="CG121" s="56"/>
      <c r="CH121" s="56"/>
      <c r="CI121" s="56"/>
      <c r="CJ121" s="56"/>
      <c r="CL121" s="56"/>
      <c r="CM121" s="56"/>
      <c r="CN121" s="56"/>
      <c r="CO121" s="56"/>
      <c r="CP121" s="56"/>
      <c r="CQ121" s="56"/>
      <c r="CR121" s="56"/>
      <c r="CS121" s="56"/>
      <c r="CT121" s="56"/>
      <c r="CV121" s="56"/>
      <c r="CW121" s="56"/>
      <c r="CX121" s="56"/>
      <c r="CY121" s="56"/>
      <c r="CZ121" s="56"/>
      <c r="DA121" s="56"/>
      <c r="DB121" s="56"/>
      <c r="DC121" s="56"/>
      <c r="DD121" s="56"/>
      <c r="DF121" s="56"/>
      <c r="DG121" s="56"/>
      <c r="DH121" s="56"/>
      <c r="DI121" s="56"/>
      <c r="DJ121" s="56"/>
      <c r="DK121" s="56"/>
      <c r="DL121" s="56"/>
      <c r="DM121" s="56"/>
      <c r="DN121" s="56"/>
      <c r="DP121" s="56"/>
      <c r="DQ121" s="56"/>
      <c r="DR121" s="56"/>
      <c r="DS121" s="56"/>
      <c r="DT121" s="56"/>
      <c r="DU121" s="56"/>
      <c r="DV121" s="56"/>
      <c r="DW121" s="56"/>
      <c r="DX121" s="56"/>
      <c r="DZ121" s="56"/>
      <c r="EA121" s="56"/>
      <c r="EB121" s="56"/>
      <c r="EC121" s="56"/>
      <c r="ED121" s="56"/>
      <c r="EE121" s="56"/>
      <c r="EF121" s="56"/>
      <c r="EG121" s="56"/>
      <c r="EH121" s="56"/>
      <c r="EJ121" s="56"/>
      <c r="EK121" s="56"/>
      <c r="EL121" s="56"/>
      <c r="EM121" s="56"/>
      <c r="EN121" s="56"/>
      <c r="EO121" s="56"/>
      <c r="EP121" s="56"/>
      <c r="EQ121" s="56"/>
      <c r="ER121" s="56"/>
      <c r="ET121" s="56"/>
      <c r="EU121" s="56"/>
      <c r="EV121" s="56"/>
      <c r="EW121" s="56"/>
      <c r="EX121" s="56"/>
      <c r="EY121" s="56"/>
      <c r="EZ121" s="56"/>
      <c r="FA121" s="56"/>
      <c r="FB121" s="56"/>
      <c r="FD121" s="56"/>
      <c r="FE121" s="56"/>
      <c r="FF121" s="56"/>
      <c r="FG121" s="56"/>
      <c r="FH121" s="56"/>
      <c r="FI121" s="56"/>
      <c r="FJ121" s="56"/>
      <c r="FK121" s="56"/>
      <c r="FL121" s="56"/>
      <c r="FN121" s="56"/>
      <c r="FO121" s="56"/>
      <c r="FP121" s="56"/>
      <c r="FQ121" s="56"/>
      <c r="FR121" s="56"/>
      <c r="FS121" s="56"/>
      <c r="FT121" s="56"/>
      <c r="FU121" s="56"/>
      <c r="FV121" s="56"/>
      <c r="FX121" s="56"/>
      <c r="FY121" s="56"/>
      <c r="FZ121" s="56"/>
      <c r="GA121" s="56"/>
      <c r="GB121" s="56"/>
      <c r="GC121" s="56"/>
      <c r="GD121" s="56"/>
      <c r="GE121" s="56"/>
      <c r="GF121" s="56"/>
      <c r="GH121" s="56"/>
      <c r="GI121" s="56"/>
      <c r="GJ121" s="56"/>
      <c r="GK121" s="56"/>
      <c r="GL121" s="56"/>
      <c r="GM121" s="56"/>
      <c r="GN121" s="56"/>
      <c r="GO121" s="56"/>
      <c r="GP121" s="56"/>
      <c r="GR121" s="56"/>
      <c r="GS121" s="56"/>
      <c r="GT121" s="56"/>
      <c r="GU121" s="56"/>
      <c r="GV121" s="56"/>
      <c r="GW121" s="56"/>
      <c r="GX121" s="56"/>
      <c r="GY121" s="56"/>
      <c r="GZ121" s="56"/>
      <c r="HB121" s="56"/>
      <c r="HC121" s="56"/>
      <c r="HD121" s="56"/>
      <c r="HE121" s="56"/>
      <c r="HF121" s="56"/>
      <c r="HG121" s="56"/>
      <c r="HH121" s="56"/>
      <c r="HI121" s="56"/>
      <c r="HJ121" s="56"/>
      <c r="HL121" s="56"/>
      <c r="HM121" s="56"/>
      <c r="HN121" s="56"/>
      <c r="HO121" s="56"/>
      <c r="HP121" s="56"/>
      <c r="HQ121" s="56"/>
      <c r="HR121" s="56"/>
      <c r="HS121" s="56"/>
      <c r="HT121" s="56"/>
      <c r="HV121" s="56"/>
      <c r="HW121" s="56"/>
      <c r="HX121" s="56"/>
      <c r="HY121" s="56"/>
      <c r="HZ121" s="56"/>
      <c r="IA121" s="56"/>
      <c r="IB121" s="56"/>
      <c r="IC121" s="56"/>
      <c r="ID121" s="56"/>
      <c r="IF121" s="56"/>
      <c r="IG121" s="56"/>
      <c r="IH121" s="56"/>
      <c r="II121" s="56"/>
      <c r="IJ121" s="56"/>
      <c r="IK121" s="56"/>
      <c r="IL121" s="56"/>
      <c r="IM121" s="56"/>
      <c r="IN121" s="56"/>
      <c r="IP121" s="56"/>
      <c r="IQ121" s="56"/>
      <c r="IR121" s="56"/>
      <c r="IS121" s="56"/>
      <c r="IT121" s="56"/>
      <c r="IU121" s="56"/>
    </row>
    <row r="122" spans="1:255" ht="12.75" customHeight="1" thickBot="1" x14ac:dyDescent="0.25">
      <c r="A122" s="221"/>
      <c r="B122" s="18">
        <f>SUM(B109:B120)</f>
        <v>8329.5</v>
      </c>
      <c r="C122" s="17"/>
      <c r="D122" s="18"/>
      <c r="E122" s="19"/>
      <c r="F122" s="17"/>
      <c r="G122" s="17"/>
      <c r="H122" s="18" t="s">
        <v>17</v>
      </c>
      <c r="I122" s="233">
        <f>SUM(I109:I121)</f>
        <v>428</v>
      </c>
      <c r="J122" s="56"/>
      <c r="K122" s="56"/>
      <c r="L122" s="56"/>
      <c r="M122" s="56"/>
      <c r="N122" s="56"/>
      <c r="O122" s="56"/>
      <c r="P122" s="56"/>
      <c r="Q122" s="56"/>
      <c r="R122" s="56"/>
      <c r="T122" s="56"/>
      <c r="U122" s="56"/>
      <c r="V122" s="56"/>
      <c r="W122" s="56"/>
      <c r="X122" s="56"/>
      <c r="Y122" s="56"/>
      <c r="Z122" s="56"/>
      <c r="AA122" s="56"/>
      <c r="AB122" s="56"/>
      <c r="AD122" s="56"/>
      <c r="AE122" s="56"/>
      <c r="AF122" s="56"/>
      <c r="AG122" s="56"/>
      <c r="AH122" s="56"/>
      <c r="AI122" s="56"/>
      <c r="AJ122" s="56"/>
      <c r="AK122" s="56"/>
      <c r="AL122" s="56"/>
      <c r="AN122" s="56"/>
      <c r="AO122" s="56"/>
      <c r="AP122" s="56"/>
      <c r="AQ122" s="56"/>
      <c r="AR122" s="56"/>
      <c r="AS122" s="56"/>
      <c r="AT122" s="56"/>
      <c r="AU122" s="56"/>
      <c r="AV122" s="56"/>
      <c r="AX122" s="56"/>
      <c r="AY122" s="56"/>
      <c r="AZ122" s="56"/>
      <c r="BA122" s="56"/>
      <c r="BB122" s="56"/>
      <c r="BC122" s="56"/>
      <c r="BD122" s="56"/>
      <c r="BE122" s="56"/>
      <c r="BF122" s="56"/>
      <c r="BH122" s="56"/>
      <c r="BI122" s="56"/>
      <c r="BJ122" s="56"/>
      <c r="BK122" s="56"/>
      <c r="BL122" s="56"/>
      <c r="BM122" s="56"/>
      <c r="BN122" s="56"/>
      <c r="BO122" s="56"/>
      <c r="BP122" s="56"/>
      <c r="BR122" s="56"/>
      <c r="BS122" s="56"/>
      <c r="BT122" s="56"/>
      <c r="BU122" s="56"/>
      <c r="BV122" s="56"/>
      <c r="BW122" s="56"/>
      <c r="BX122" s="56"/>
      <c r="BY122" s="56"/>
      <c r="BZ122" s="56"/>
      <c r="CB122" s="56"/>
      <c r="CC122" s="56"/>
      <c r="CD122" s="56"/>
      <c r="CE122" s="56"/>
      <c r="CF122" s="56"/>
      <c r="CG122" s="56"/>
      <c r="CH122" s="56"/>
      <c r="CI122" s="56"/>
      <c r="CJ122" s="56"/>
      <c r="CL122" s="56"/>
      <c r="CM122" s="56"/>
      <c r="CN122" s="56"/>
      <c r="CO122" s="56"/>
      <c r="CP122" s="56"/>
      <c r="CQ122" s="56"/>
      <c r="CR122" s="56"/>
      <c r="CS122" s="56"/>
      <c r="CT122" s="56"/>
      <c r="CV122" s="56"/>
      <c r="CW122" s="56"/>
      <c r="CX122" s="56"/>
      <c r="CY122" s="56"/>
      <c r="CZ122" s="56"/>
      <c r="DA122" s="56"/>
      <c r="DB122" s="56"/>
      <c r="DC122" s="56"/>
      <c r="DD122" s="56"/>
      <c r="DF122" s="56"/>
      <c r="DG122" s="56"/>
      <c r="DH122" s="56"/>
      <c r="DI122" s="56"/>
      <c r="DJ122" s="56"/>
      <c r="DK122" s="56"/>
      <c r="DL122" s="56"/>
      <c r="DM122" s="56"/>
      <c r="DN122" s="56"/>
      <c r="DP122" s="56"/>
      <c r="DQ122" s="56"/>
      <c r="DR122" s="56"/>
      <c r="DS122" s="56"/>
      <c r="DT122" s="56"/>
      <c r="DU122" s="56"/>
      <c r="DV122" s="56"/>
      <c r="DW122" s="56"/>
      <c r="DX122" s="56"/>
      <c r="DZ122" s="56"/>
      <c r="EA122" s="56"/>
      <c r="EB122" s="56"/>
      <c r="EC122" s="56"/>
      <c r="ED122" s="56"/>
      <c r="EE122" s="56"/>
      <c r="EF122" s="56"/>
      <c r="EG122" s="56"/>
      <c r="EH122" s="56"/>
      <c r="EJ122" s="56"/>
      <c r="EK122" s="56"/>
      <c r="EL122" s="56"/>
      <c r="EM122" s="56"/>
      <c r="EN122" s="56"/>
      <c r="EO122" s="56"/>
      <c r="EP122" s="56"/>
      <c r="EQ122" s="56"/>
      <c r="ER122" s="56"/>
      <c r="ET122" s="56"/>
      <c r="EU122" s="56"/>
      <c r="EV122" s="56"/>
      <c r="EW122" s="56"/>
      <c r="EX122" s="56"/>
      <c r="EY122" s="56"/>
      <c r="EZ122" s="56"/>
      <c r="FA122" s="56"/>
      <c r="FB122" s="56"/>
      <c r="FD122" s="56"/>
      <c r="FE122" s="56"/>
      <c r="FF122" s="56"/>
      <c r="FG122" s="56"/>
      <c r="FH122" s="56"/>
      <c r="FI122" s="56"/>
      <c r="FJ122" s="56"/>
      <c r="FK122" s="56"/>
      <c r="FL122" s="56"/>
      <c r="FN122" s="56"/>
      <c r="FO122" s="56"/>
      <c r="FP122" s="56"/>
      <c r="FQ122" s="56"/>
      <c r="FR122" s="56"/>
      <c r="FS122" s="56"/>
      <c r="FT122" s="56"/>
      <c r="FU122" s="56"/>
      <c r="FV122" s="56"/>
      <c r="FX122" s="56"/>
      <c r="FY122" s="56"/>
      <c r="FZ122" s="56"/>
      <c r="GA122" s="56"/>
      <c r="GB122" s="56"/>
      <c r="GC122" s="56"/>
      <c r="GD122" s="56"/>
      <c r="GE122" s="56"/>
      <c r="GF122" s="56"/>
      <c r="GH122" s="56"/>
      <c r="GI122" s="56"/>
      <c r="GJ122" s="56"/>
      <c r="GK122" s="56"/>
      <c r="GL122" s="56"/>
      <c r="GM122" s="56"/>
      <c r="GN122" s="56"/>
      <c r="GO122" s="56"/>
      <c r="GP122" s="56"/>
      <c r="GR122" s="56"/>
      <c r="GS122" s="56"/>
      <c r="GT122" s="56"/>
      <c r="GU122" s="56"/>
      <c r="GV122" s="56"/>
      <c r="GW122" s="56"/>
      <c r="GX122" s="56"/>
      <c r="GY122" s="56"/>
      <c r="GZ122" s="56"/>
      <c r="HB122" s="56"/>
      <c r="HC122" s="56"/>
      <c r="HD122" s="56"/>
      <c r="HE122" s="56"/>
      <c r="HF122" s="56"/>
      <c r="HG122" s="56"/>
      <c r="HH122" s="56"/>
      <c r="HI122" s="56"/>
      <c r="HJ122" s="56"/>
      <c r="HL122" s="56"/>
      <c r="HM122" s="56"/>
      <c r="HN122" s="56"/>
      <c r="HO122" s="56"/>
      <c r="HP122" s="56"/>
      <c r="HQ122" s="56"/>
      <c r="HR122" s="56"/>
      <c r="HS122" s="56"/>
      <c r="HT122" s="56"/>
      <c r="HV122" s="56"/>
      <c r="HW122" s="56"/>
      <c r="HX122" s="56"/>
      <c r="HY122" s="56"/>
      <c r="HZ122" s="56"/>
      <c r="IA122" s="56"/>
      <c r="IB122" s="56"/>
      <c r="IC122" s="56"/>
      <c r="ID122" s="56"/>
      <c r="IF122" s="56"/>
      <c r="IG122" s="56"/>
      <c r="IH122" s="56"/>
      <c r="II122" s="56"/>
      <c r="IJ122" s="56"/>
      <c r="IK122" s="56"/>
      <c r="IL122" s="56"/>
      <c r="IM122" s="56"/>
      <c r="IN122" s="56"/>
      <c r="IP122" s="56"/>
      <c r="IQ122" s="56"/>
      <c r="IR122" s="56"/>
      <c r="IS122" s="56"/>
      <c r="IT122" s="56"/>
      <c r="IU122" s="56"/>
    </row>
    <row r="123" spans="1:255" ht="51.6" customHeight="1" thickBot="1" x14ac:dyDescent="0.25">
      <c r="A123" s="46" t="s">
        <v>97</v>
      </c>
      <c r="B123" s="114" t="s">
        <v>16</v>
      </c>
      <c r="C123" s="114" t="s">
        <v>5</v>
      </c>
      <c r="D123" s="114" t="s">
        <v>23</v>
      </c>
      <c r="E123" s="118" t="s">
        <v>18</v>
      </c>
      <c r="F123" s="114" t="s">
        <v>19</v>
      </c>
      <c r="G123" s="114" t="s">
        <v>10</v>
      </c>
      <c r="H123" s="114" t="s">
        <v>13</v>
      </c>
      <c r="I123" s="115" t="s">
        <v>12</v>
      </c>
      <c r="J123" s="56"/>
      <c r="K123" s="56"/>
      <c r="L123" s="56"/>
      <c r="M123" s="56"/>
      <c r="N123" s="56"/>
      <c r="O123" s="56"/>
      <c r="P123" s="56"/>
      <c r="Q123" s="56"/>
      <c r="R123" s="56"/>
      <c r="T123" s="56"/>
      <c r="U123" s="56"/>
      <c r="V123" s="56"/>
      <c r="W123" s="56"/>
      <c r="X123" s="56"/>
      <c r="Y123" s="56"/>
      <c r="Z123" s="56"/>
      <c r="AA123" s="56"/>
      <c r="AB123" s="56"/>
      <c r="AD123" s="56"/>
      <c r="AE123" s="56"/>
      <c r="AF123" s="56"/>
      <c r="AG123" s="56"/>
      <c r="AH123" s="56"/>
      <c r="AI123" s="56"/>
      <c r="AJ123" s="56"/>
      <c r="AK123" s="56"/>
      <c r="AL123" s="56"/>
      <c r="AN123" s="56"/>
      <c r="AO123" s="56"/>
      <c r="AP123" s="56"/>
      <c r="AQ123" s="56"/>
      <c r="AR123" s="56"/>
      <c r="AS123" s="56"/>
      <c r="AT123" s="56"/>
      <c r="AU123" s="56"/>
      <c r="AV123" s="56"/>
      <c r="AX123" s="56"/>
      <c r="AY123" s="56"/>
      <c r="AZ123" s="56"/>
      <c r="BA123" s="56"/>
      <c r="BB123" s="56"/>
      <c r="BC123" s="56"/>
      <c r="BD123" s="56"/>
      <c r="BE123" s="56"/>
      <c r="BF123" s="56"/>
      <c r="BH123" s="56"/>
      <c r="BI123" s="56"/>
      <c r="BJ123" s="56"/>
      <c r="BK123" s="56"/>
      <c r="BL123" s="56"/>
      <c r="BM123" s="56"/>
      <c r="BN123" s="56"/>
      <c r="BO123" s="56"/>
      <c r="BP123" s="56"/>
      <c r="BR123" s="56"/>
      <c r="BS123" s="56"/>
      <c r="BT123" s="56"/>
      <c r="BU123" s="56"/>
      <c r="BV123" s="56"/>
      <c r="BW123" s="56"/>
      <c r="BX123" s="56"/>
      <c r="BY123" s="56"/>
      <c r="BZ123" s="56"/>
      <c r="CB123" s="56"/>
      <c r="CC123" s="56"/>
      <c r="CD123" s="56"/>
      <c r="CE123" s="56"/>
      <c r="CF123" s="56"/>
      <c r="CG123" s="56"/>
      <c r="CH123" s="56"/>
      <c r="CI123" s="56"/>
      <c r="CJ123" s="56"/>
      <c r="CL123" s="56"/>
      <c r="CM123" s="56"/>
      <c r="CN123" s="56"/>
      <c r="CO123" s="56"/>
      <c r="CP123" s="56"/>
      <c r="CQ123" s="56"/>
      <c r="CR123" s="56"/>
      <c r="CS123" s="56"/>
      <c r="CT123" s="56"/>
      <c r="CV123" s="56"/>
      <c r="CW123" s="56"/>
      <c r="CX123" s="56"/>
      <c r="CY123" s="56"/>
      <c r="CZ123" s="56"/>
      <c r="DA123" s="56"/>
      <c r="DB123" s="56"/>
      <c r="DC123" s="56"/>
      <c r="DD123" s="56"/>
      <c r="DF123" s="56"/>
      <c r="DG123" s="56"/>
      <c r="DH123" s="56"/>
      <c r="DI123" s="56"/>
      <c r="DJ123" s="56"/>
      <c r="DK123" s="56"/>
      <c r="DL123" s="56"/>
      <c r="DM123" s="56"/>
      <c r="DN123" s="56"/>
      <c r="DP123" s="56"/>
      <c r="DQ123" s="56"/>
      <c r="DR123" s="56"/>
      <c r="DS123" s="56"/>
      <c r="DT123" s="56"/>
      <c r="DU123" s="56"/>
      <c r="DV123" s="56"/>
      <c r="DW123" s="56"/>
      <c r="DX123" s="56"/>
      <c r="DZ123" s="56"/>
      <c r="EA123" s="56"/>
      <c r="EB123" s="56"/>
      <c r="EC123" s="56"/>
      <c r="ED123" s="56"/>
      <c r="EE123" s="56"/>
      <c r="EF123" s="56"/>
      <c r="EG123" s="56"/>
      <c r="EH123" s="56"/>
      <c r="EJ123" s="56"/>
      <c r="EK123" s="56"/>
      <c r="EL123" s="56"/>
      <c r="EM123" s="56"/>
      <c r="EN123" s="56"/>
      <c r="EO123" s="56"/>
      <c r="EP123" s="56"/>
      <c r="EQ123" s="56"/>
      <c r="ER123" s="56"/>
      <c r="ET123" s="56"/>
      <c r="EU123" s="56"/>
      <c r="EV123" s="56"/>
      <c r="EW123" s="56"/>
      <c r="EX123" s="56"/>
      <c r="EY123" s="56"/>
      <c r="EZ123" s="56"/>
      <c r="FA123" s="56"/>
      <c r="FB123" s="56"/>
      <c r="FD123" s="56"/>
      <c r="FE123" s="56"/>
      <c r="FF123" s="56"/>
      <c r="FG123" s="56"/>
      <c r="FH123" s="56"/>
      <c r="FI123" s="56"/>
      <c r="FJ123" s="56"/>
      <c r="FK123" s="56"/>
      <c r="FL123" s="56"/>
      <c r="FN123" s="56"/>
      <c r="FO123" s="56"/>
      <c r="FP123" s="56"/>
      <c r="FQ123" s="56"/>
      <c r="FR123" s="56"/>
      <c r="FS123" s="56"/>
      <c r="FT123" s="56"/>
      <c r="FU123" s="56"/>
      <c r="FV123" s="56"/>
      <c r="FX123" s="56"/>
      <c r="FY123" s="56"/>
      <c r="FZ123" s="56"/>
      <c r="GA123" s="56"/>
      <c r="GB123" s="56"/>
      <c r="GC123" s="56"/>
      <c r="GD123" s="56"/>
      <c r="GE123" s="56"/>
      <c r="GF123" s="56"/>
      <c r="GH123" s="56"/>
      <c r="GI123" s="56"/>
      <c r="GJ123" s="56"/>
      <c r="GK123" s="56"/>
      <c r="GL123" s="56"/>
      <c r="GM123" s="56"/>
      <c r="GN123" s="56"/>
      <c r="GO123" s="56"/>
      <c r="GP123" s="56"/>
      <c r="GR123" s="56"/>
      <c r="GS123" s="56"/>
      <c r="GT123" s="56"/>
      <c r="GU123" s="56"/>
      <c r="GV123" s="56"/>
      <c r="GW123" s="56"/>
      <c r="GX123" s="56"/>
      <c r="GY123" s="56"/>
      <c r="GZ123" s="56"/>
      <c r="HB123" s="56"/>
      <c r="HC123" s="56"/>
      <c r="HD123" s="56"/>
      <c r="HE123" s="56"/>
      <c r="HF123" s="56"/>
      <c r="HG123" s="56"/>
      <c r="HH123" s="56"/>
      <c r="HI123" s="56"/>
      <c r="HJ123" s="56"/>
      <c r="HL123" s="56"/>
      <c r="HM123" s="56"/>
      <c r="HN123" s="56"/>
      <c r="HO123" s="56"/>
      <c r="HP123" s="56"/>
      <c r="HQ123" s="56"/>
      <c r="HR123" s="56"/>
      <c r="HS123" s="56"/>
      <c r="HT123" s="56"/>
      <c r="HV123" s="56"/>
      <c r="HW123" s="56"/>
      <c r="HX123" s="56"/>
      <c r="HY123" s="56"/>
      <c r="HZ123" s="56"/>
      <c r="IA123" s="56"/>
      <c r="IB123" s="56"/>
      <c r="IC123" s="56"/>
      <c r="ID123" s="56"/>
      <c r="IF123" s="56"/>
      <c r="IG123" s="56"/>
      <c r="IH123" s="56"/>
      <c r="II123" s="56"/>
      <c r="IJ123" s="56"/>
      <c r="IK123" s="56"/>
      <c r="IL123" s="56"/>
      <c r="IM123" s="56"/>
      <c r="IN123" s="56"/>
      <c r="IP123" s="56"/>
      <c r="IQ123" s="56"/>
      <c r="IR123" s="56"/>
      <c r="IS123" s="56"/>
      <c r="IT123" s="56"/>
      <c r="IU123" s="56"/>
    </row>
    <row r="124" spans="1:255" ht="39" thickBot="1" x14ac:dyDescent="0.25">
      <c r="A124" s="117" t="s">
        <v>2277</v>
      </c>
      <c r="B124" s="164"/>
      <c r="C124" s="85" t="s">
        <v>87</v>
      </c>
      <c r="D124" s="238"/>
      <c r="E124" s="239"/>
      <c r="F124" s="238"/>
      <c r="G124" s="239"/>
      <c r="H124" s="239"/>
      <c r="I124" s="49">
        <v>9538.9</v>
      </c>
    </row>
    <row r="125" spans="1:255" ht="13.5" thickBot="1" x14ac:dyDescent="0.25">
      <c r="A125" s="46"/>
      <c r="B125" s="76">
        <f>SUM(B124:B124)</f>
        <v>0</v>
      </c>
      <c r="C125" s="75"/>
      <c r="D125" s="76"/>
      <c r="E125" s="77"/>
      <c r="F125" s="75"/>
      <c r="G125" s="75"/>
      <c r="H125" s="76" t="s">
        <v>17</v>
      </c>
      <c r="I125" s="78">
        <f>SUM(I124:I124)</f>
        <v>9538.9</v>
      </c>
    </row>
    <row r="126" spans="1:255" ht="39" customHeight="1" thickBot="1" x14ac:dyDescent="0.25">
      <c r="A126" s="134" t="s">
        <v>96</v>
      </c>
      <c r="B126" s="114" t="s">
        <v>16</v>
      </c>
      <c r="C126" s="114" t="s">
        <v>5</v>
      </c>
      <c r="D126" s="114" t="s">
        <v>23</v>
      </c>
      <c r="E126" s="279" t="s">
        <v>18</v>
      </c>
      <c r="F126" s="114" t="s">
        <v>19</v>
      </c>
      <c r="G126" s="114" t="s">
        <v>10</v>
      </c>
      <c r="H126" s="114" t="s">
        <v>13</v>
      </c>
      <c r="I126" s="115" t="s">
        <v>12</v>
      </c>
    </row>
    <row r="127" spans="1:255" ht="13.5" thickBot="1" x14ac:dyDescent="0.25">
      <c r="A127" s="206"/>
      <c r="B127" s="185"/>
      <c r="C127" s="70" t="s">
        <v>87</v>
      </c>
      <c r="D127" s="163"/>
      <c r="E127" s="53"/>
      <c r="F127" s="53"/>
      <c r="G127" s="53"/>
      <c r="H127" s="153"/>
      <c r="I127" s="471">
        <v>13474.56</v>
      </c>
    </row>
    <row r="128" spans="1:255" ht="13.5" thickBot="1" x14ac:dyDescent="0.25">
      <c r="A128" s="134"/>
      <c r="B128" s="271"/>
      <c r="C128" s="75"/>
      <c r="D128" s="76"/>
      <c r="E128" s="77"/>
      <c r="F128" s="75"/>
      <c r="G128" s="75"/>
      <c r="H128" s="76"/>
      <c r="I128" s="78">
        <f>SUM(I127)</f>
        <v>13474.56</v>
      </c>
    </row>
    <row r="129" spans="1:9" ht="12.75" customHeight="1" x14ac:dyDescent="0.2">
      <c r="A129" s="9"/>
      <c r="B129" s="9"/>
      <c r="C129" s="9"/>
      <c r="D129" s="9"/>
      <c r="E129" s="9"/>
      <c r="F129" s="20"/>
      <c r="G129" s="20"/>
      <c r="H129" s="20"/>
      <c r="I129" s="20"/>
    </row>
    <row r="130" spans="1:9" ht="12.75" customHeight="1" x14ac:dyDescent="0.2">
      <c r="A130" s="21" t="s">
        <v>21</v>
      </c>
      <c r="B130" s="22"/>
      <c r="C130" s="23"/>
      <c r="D130" s="4" t="s">
        <v>9</v>
      </c>
      <c r="E130" s="4" t="s">
        <v>6</v>
      </c>
      <c r="F130" s="119" t="s">
        <v>7</v>
      </c>
    </row>
    <row r="131" spans="1:9" ht="12.75" customHeight="1" x14ac:dyDescent="0.2">
      <c r="A131" s="642" t="s">
        <v>15</v>
      </c>
      <c r="B131" s="643"/>
      <c r="C131" s="25"/>
      <c r="D131" s="26">
        <f>B24</f>
        <v>26013.42</v>
      </c>
      <c r="E131" s="26">
        <f>I24</f>
        <v>1168.42</v>
      </c>
      <c r="F131" s="120">
        <f>D131+E131</f>
        <v>27181.839999999997</v>
      </c>
    </row>
    <row r="132" spans="1:9" ht="12.75" customHeight="1" x14ac:dyDescent="0.2">
      <c r="A132" s="642" t="s">
        <v>4</v>
      </c>
      <c r="B132" s="643"/>
      <c r="C132" s="25"/>
      <c r="D132" s="26">
        <f>B49</f>
        <v>37017.99</v>
      </c>
      <c r="E132" s="26">
        <f>I49</f>
        <v>2198.9499999999998</v>
      </c>
      <c r="F132" s="120">
        <f>D132+E132</f>
        <v>39216.939999999995</v>
      </c>
    </row>
    <row r="133" spans="1:9" ht="12.75" customHeight="1" x14ac:dyDescent="0.2">
      <c r="A133" s="642" t="s">
        <v>14</v>
      </c>
      <c r="B133" s="643"/>
      <c r="C133" s="25"/>
      <c r="D133" s="26">
        <f>B68</f>
        <v>29074.820000000003</v>
      </c>
      <c r="E133" s="26">
        <f>I68</f>
        <v>360.46</v>
      </c>
      <c r="F133" s="120">
        <f>D133+E133</f>
        <v>29435.280000000002</v>
      </c>
    </row>
    <row r="134" spans="1:9" ht="12.75" customHeight="1" x14ac:dyDescent="0.2">
      <c r="A134" s="642" t="s">
        <v>146</v>
      </c>
      <c r="B134" s="643"/>
      <c r="C134" s="25"/>
      <c r="D134" s="26">
        <f>B83</f>
        <v>0</v>
      </c>
      <c r="E134" s="26">
        <f>I83</f>
        <v>0</v>
      </c>
      <c r="F134" s="120">
        <f>D134+E134</f>
        <v>0</v>
      </c>
      <c r="G134" s="56"/>
    </row>
    <row r="135" spans="1:9" ht="12.75" customHeight="1" x14ac:dyDescent="0.2">
      <c r="A135" s="642" t="s">
        <v>26</v>
      </c>
      <c r="B135" s="643"/>
      <c r="C135" s="25"/>
      <c r="D135" s="26">
        <f>B122</f>
        <v>8329.5</v>
      </c>
      <c r="E135" s="26">
        <f>I122</f>
        <v>428</v>
      </c>
      <c r="F135" s="120">
        <f>D135+E135</f>
        <v>8757.5</v>
      </c>
      <c r="G135" s="56"/>
    </row>
    <row r="136" spans="1:9" ht="12.75" customHeight="1" x14ac:dyDescent="0.2">
      <c r="A136" s="646" t="s">
        <v>69</v>
      </c>
      <c r="B136" s="647"/>
      <c r="C136" s="245"/>
      <c r="D136" s="246"/>
      <c r="E136" s="246"/>
      <c r="F136" s="242">
        <f>F137+F140+F141+F142+F138+F139</f>
        <v>32014.320000000007</v>
      </c>
      <c r="G136" s="56"/>
    </row>
    <row r="137" spans="1:9" ht="12.75" customHeight="1" x14ac:dyDescent="0.2">
      <c r="A137" s="644" t="s">
        <v>82</v>
      </c>
      <c r="B137" s="645"/>
      <c r="C137" s="25"/>
      <c r="D137" s="26"/>
      <c r="E137" s="26"/>
      <c r="F137" s="120">
        <f>I97</f>
        <v>3134.27</v>
      </c>
      <c r="G137" s="56"/>
    </row>
    <row r="138" spans="1:9" ht="58.15" customHeight="1" x14ac:dyDescent="0.2">
      <c r="A138" s="650" t="s">
        <v>2275</v>
      </c>
      <c r="B138" s="651"/>
      <c r="C138" s="25"/>
      <c r="D138" s="26"/>
      <c r="E138" s="26"/>
      <c r="F138" s="120">
        <f>I100</f>
        <v>76.08</v>
      </c>
      <c r="G138" s="56"/>
    </row>
    <row r="139" spans="1:9" ht="54" customHeight="1" x14ac:dyDescent="0.2">
      <c r="A139" s="650" t="s">
        <v>2276</v>
      </c>
      <c r="B139" s="651"/>
      <c r="C139" s="25"/>
      <c r="D139" s="26"/>
      <c r="E139" s="26"/>
      <c r="F139" s="120">
        <f>I103</f>
        <v>430.56</v>
      </c>
      <c r="G139" s="56"/>
    </row>
    <row r="140" spans="1:9" ht="12.75" customHeight="1" x14ac:dyDescent="0.2">
      <c r="A140" s="642" t="s">
        <v>2270</v>
      </c>
      <c r="B140" s="643"/>
      <c r="C140" s="25"/>
      <c r="D140" s="26"/>
      <c r="E140" s="26"/>
      <c r="F140" s="120">
        <f>I104</f>
        <v>25385.22</v>
      </c>
      <c r="G140" s="56"/>
    </row>
    <row r="141" spans="1:9" ht="12.75" customHeight="1" x14ac:dyDescent="0.2">
      <c r="A141" s="644" t="s">
        <v>86</v>
      </c>
      <c r="B141" s="645"/>
      <c r="C141" s="25"/>
      <c r="D141" s="26"/>
      <c r="E141" s="26"/>
      <c r="F141" s="120">
        <f>I105</f>
        <v>1723.7</v>
      </c>
      <c r="G141" s="56"/>
    </row>
    <row r="142" spans="1:9" ht="12.75" customHeight="1" x14ac:dyDescent="0.2">
      <c r="A142" s="644" t="s">
        <v>88</v>
      </c>
      <c r="B142" s="645"/>
      <c r="C142" s="25"/>
      <c r="D142" s="26"/>
      <c r="E142" s="26"/>
      <c r="F142" s="120">
        <f>I106</f>
        <v>1264.49</v>
      </c>
      <c r="G142" s="56"/>
    </row>
    <row r="143" spans="1:9" ht="27.6" customHeight="1" x14ac:dyDescent="0.2">
      <c r="A143" s="650" t="s">
        <v>2</v>
      </c>
      <c r="B143" s="651"/>
      <c r="C143" s="25"/>
      <c r="D143" s="26">
        <f>B125</f>
        <v>0</v>
      </c>
      <c r="E143" s="26"/>
      <c r="F143" s="120">
        <f>D143+E143+I125</f>
        <v>9538.9</v>
      </c>
      <c r="G143" s="56"/>
    </row>
    <row r="144" spans="1:9" ht="24.6" customHeight="1" x14ac:dyDescent="0.2">
      <c r="A144" s="650" t="s">
        <v>96</v>
      </c>
      <c r="B144" s="651"/>
      <c r="C144" s="25"/>
      <c r="D144" s="26"/>
      <c r="E144" s="26"/>
      <c r="F144" s="120">
        <f>I128</f>
        <v>13474.56</v>
      </c>
      <c r="G144" s="56"/>
    </row>
    <row r="145" spans="1:6" ht="12.75" customHeight="1" x14ac:dyDescent="0.2">
      <c r="A145" s="648" t="s">
        <v>22</v>
      </c>
      <c r="B145" s="649"/>
      <c r="C145" s="27"/>
      <c r="D145" s="28">
        <f>SUM(D131:D143)</f>
        <v>100435.73</v>
      </c>
      <c r="E145" s="28">
        <f>SUM(E131:E135)</f>
        <v>4155.83</v>
      </c>
      <c r="F145" s="121">
        <f>F131+F132+F133+F134+F135+F136+F143+F144</f>
        <v>159619.34</v>
      </c>
    </row>
  </sheetData>
  <autoFilter ref="A5:I122"/>
  <mergeCells count="38">
    <mergeCell ref="A11:A12"/>
    <mergeCell ref="C11:C12"/>
    <mergeCell ref="D11:D12"/>
    <mergeCell ref="B11:B12"/>
    <mergeCell ref="A26:A33"/>
    <mergeCell ref="D26:D33"/>
    <mergeCell ref="C26:C33"/>
    <mergeCell ref="A16:A20"/>
    <mergeCell ref="B16:B20"/>
    <mergeCell ref="B26:B33"/>
    <mergeCell ref="G1:H1"/>
    <mergeCell ref="A1:B1"/>
    <mergeCell ref="G2:H2"/>
    <mergeCell ref="A145:B145"/>
    <mergeCell ref="A131:B131"/>
    <mergeCell ref="A132:B132"/>
    <mergeCell ref="A133:B133"/>
    <mergeCell ref="A136:B136"/>
    <mergeCell ref="A98:A100"/>
    <mergeCell ref="A101:A103"/>
    <mergeCell ref="A144:B144"/>
    <mergeCell ref="A141:B141"/>
    <mergeCell ref="A142:B142"/>
    <mergeCell ref="A143:B143"/>
    <mergeCell ref="A134:B134"/>
    <mergeCell ref="A140:B140"/>
    <mergeCell ref="A137:B137"/>
    <mergeCell ref="A135:B135"/>
    <mergeCell ref="A138:B138"/>
    <mergeCell ref="A139:B139"/>
    <mergeCell ref="C41:C44"/>
    <mergeCell ref="D41:D44"/>
    <mergeCell ref="A85:A97"/>
    <mergeCell ref="A41:A44"/>
    <mergeCell ref="B41:B44"/>
    <mergeCell ref="C16:C20"/>
    <mergeCell ref="D16:D20"/>
    <mergeCell ref="A64:A66"/>
  </mergeCells>
  <phoneticPr fontId="0" type="noConversion"/>
  <pageMargins left="0.15748031496062992" right="0.15748031496062992" top="0.19685039370078741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4"/>
  <dimension ref="A1:IU104"/>
  <sheetViews>
    <sheetView topLeftCell="A85" zoomScaleNormal="100" workbookViewId="0">
      <selection activeCell="F105" sqref="F105"/>
    </sheetView>
  </sheetViews>
  <sheetFormatPr defaultRowHeight="12.75" customHeight="1" x14ac:dyDescent="0.2"/>
  <cols>
    <col min="1" max="1" width="22.140625" customWidth="1"/>
    <col min="2" max="2" width="11.85546875" customWidth="1"/>
    <col min="3" max="3" width="10.28515625" customWidth="1"/>
    <col min="4" max="4" width="17.5703125" customWidth="1"/>
    <col min="5" max="5" width="27.7109375" customWidth="1"/>
    <col min="6" max="6" width="12.42578125" customWidth="1"/>
    <col min="7" max="7" width="7.28515625" customWidth="1"/>
    <col min="8" max="8" width="12.85546875" customWidth="1"/>
    <col min="9" max="9" width="11.42578125" customWidth="1"/>
  </cols>
  <sheetData>
    <row r="1" spans="1:9" ht="12.75" customHeight="1" x14ac:dyDescent="0.2">
      <c r="A1" s="708" t="s">
        <v>85</v>
      </c>
      <c r="B1" s="70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113.9</v>
      </c>
      <c r="E2" s="5">
        <v>11446.74</v>
      </c>
      <c r="F2" s="6">
        <v>12775.65</v>
      </c>
      <c r="G2" s="640">
        <f>E2-F2</f>
        <v>-1328.9099999999999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50</v>
      </c>
      <c r="E3" s="1">
        <v>22</v>
      </c>
      <c r="F3" s="1"/>
      <c r="G3" s="1"/>
      <c r="H3" s="1" t="s">
        <v>25</v>
      </c>
      <c r="I3" s="8">
        <f>F2-F104</f>
        <v>667.98999999999796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x14ac:dyDescent="0.2">
      <c r="A6" s="220"/>
      <c r="B6" s="33">
        <v>326.95999999999998</v>
      </c>
      <c r="C6" s="33" t="s">
        <v>66</v>
      </c>
      <c r="D6" s="34"/>
      <c r="E6" s="35"/>
      <c r="F6" s="35"/>
      <c r="G6" s="35"/>
      <c r="H6" s="336"/>
      <c r="I6" s="157"/>
    </row>
    <row r="7" spans="1:9" ht="12.75" customHeight="1" x14ac:dyDescent="0.2">
      <c r="A7" s="221"/>
      <c r="B7" s="13">
        <v>355.61</v>
      </c>
      <c r="C7" s="13" t="s">
        <v>67</v>
      </c>
      <c r="D7" s="14"/>
      <c r="E7" s="15"/>
      <c r="F7" s="15"/>
      <c r="G7" s="15"/>
      <c r="H7" s="334"/>
      <c r="I7" s="43"/>
    </row>
    <row r="8" spans="1:9" ht="12.75" customHeight="1" x14ac:dyDescent="0.2">
      <c r="A8" s="358"/>
      <c r="B8" s="13">
        <v>495.57</v>
      </c>
      <c r="C8" s="13" t="s">
        <v>70</v>
      </c>
      <c r="D8" s="264"/>
      <c r="E8" s="15"/>
      <c r="F8" s="15"/>
      <c r="G8" s="15"/>
      <c r="H8" s="334"/>
      <c r="I8" s="43"/>
    </row>
    <row r="9" spans="1:9" ht="12.75" customHeight="1" x14ac:dyDescent="0.2">
      <c r="A9" s="358"/>
      <c r="B9" s="13">
        <v>422.55</v>
      </c>
      <c r="C9" s="13" t="s">
        <v>72</v>
      </c>
      <c r="D9" s="264"/>
      <c r="E9" s="15"/>
      <c r="F9" s="15"/>
      <c r="G9" s="15"/>
      <c r="H9" s="334"/>
      <c r="I9" s="43"/>
    </row>
    <row r="10" spans="1:9" ht="12.75" customHeight="1" x14ac:dyDescent="0.2">
      <c r="A10" s="358"/>
      <c r="B10" s="13">
        <v>383.73</v>
      </c>
      <c r="C10" s="13" t="s">
        <v>73</v>
      </c>
      <c r="D10" s="264"/>
      <c r="E10" s="15"/>
      <c r="F10" s="15"/>
      <c r="G10" s="15"/>
      <c r="H10" s="334"/>
      <c r="I10" s="43"/>
    </row>
    <row r="11" spans="1:9" ht="12.75" customHeight="1" x14ac:dyDescent="0.2">
      <c r="A11" s="358"/>
      <c r="B11" s="13">
        <v>456.82</v>
      </c>
      <c r="C11" s="13" t="s">
        <v>74</v>
      </c>
      <c r="D11" s="264"/>
      <c r="E11" s="15"/>
      <c r="F11" s="15"/>
      <c r="G11" s="15"/>
      <c r="H11" s="334"/>
      <c r="I11" s="43"/>
    </row>
    <row r="12" spans="1:9" ht="12.75" customHeight="1" x14ac:dyDescent="0.2">
      <c r="A12" s="221"/>
      <c r="B12" s="13">
        <v>0</v>
      </c>
      <c r="C12" s="13" t="s">
        <v>75</v>
      </c>
      <c r="D12" s="14"/>
      <c r="E12" s="15"/>
      <c r="F12" s="15"/>
      <c r="G12" s="15"/>
      <c r="H12" s="334"/>
      <c r="I12" s="43"/>
    </row>
    <row r="13" spans="1:9" ht="12.75" customHeight="1" x14ac:dyDescent="0.2">
      <c r="A13" s="221"/>
      <c r="B13" s="13">
        <v>0</v>
      </c>
      <c r="C13" s="13" t="s">
        <v>76</v>
      </c>
      <c r="D13" s="14"/>
      <c r="E13" s="15"/>
      <c r="F13" s="15"/>
      <c r="G13" s="15"/>
      <c r="H13" s="334"/>
      <c r="I13" s="43"/>
    </row>
    <row r="14" spans="1:9" ht="12.75" customHeight="1" x14ac:dyDescent="0.2">
      <c r="A14" s="219"/>
      <c r="B14" s="13">
        <v>0</v>
      </c>
      <c r="C14" s="71" t="s">
        <v>77</v>
      </c>
      <c r="D14" s="72"/>
      <c r="E14" s="73"/>
      <c r="F14" s="73"/>
      <c r="G14" s="73"/>
      <c r="H14" s="338"/>
      <c r="I14" s="43"/>
    </row>
    <row r="15" spans="1:9" ht="12.75" customHeight="1" x14ac:dyDescent="0.2">
      <c r="A15" s="358"/>
      <c r="B15" s="13">
        <v>0</v>
      </c>
      <c r="C15" s="13" t="s">
        <v>78</v>
      </c>
      <c r="D15" s="268"/>
      <c r="E15" s="15"/>
      <c r="F15" s="15"/>
      <c r="G15" s="15"/>
      <c r="H15" s="16"/>
      <c r="I15" s="43"/>
    </row>
    <row r="16" spans="1:9" ht="12.75" customHeight="1" x14ac:dyDescent="0.2">
      <c r="A16" s="220"/>
      <c r="B16" s="13">
        <v>0</v>
      </c>
      <c r="C16" s="33" t="s">
        <v>79</v>
      </c>
      <c r="D16" s="34"/>
      <c r="E16" s="35"/>
      <c r="F16" s="35"/>
      <c r="G16" s="35"/>
      <c r="H16" s="336"/>
      <c r="I16" s="43"/>
    </row>
    <row r="17" spans="1:9" ht="12.75" customHeight="1" thickBot="1" x14ac:dyDescent="0.25">
      <c r="A17" s="358"/>
      <c r="B17" s="13">
        <v>0</v>
      </c>
      <c r="C17" s="70" t="s">
        <v>80</v>
      </c>
      <c r="D17" s="318"/>
      <c r="E17" s="73"/>
      <c r="F17" s="73"/>
      <c r="G17" s="73"/>
      <c r="H17" s="338"/>
      <c r="I17" s="42"/>
    </row>
    <row r="18" spans="1:9" ht="12.75" customHeight="1" thickBot="1" x14ac:dyDescent="0.25">
      <c r="A18" s="440"/>
      <c r="B18" s="85"/>
      <c r="C18" s="85" t="s">
        <v>87</v>
      </c>
      <c r="D18" s="441"/>
      <c r="E18" s="47"/>
      <c r="F18" s="47"/>
      <c r="G18" s="47"/>
      <c r="H18" s="48"/>
      <c r="I18" s="49"/>
    </row>
    <row r="19" spans="1:9" ht="12.75" customHeight="1" thickBot="1" x14ac:dyDescent="0.25">
      <c r="A19" s="228"/>
      <c r="B19" s="271">
        <f>SUM(B6:B17)</f>
        <v>2441.2399999999998</v>
      </c>
      <c r="C19" s="75"/>
      <c r="D19" s="76"/>
      <c r="E19" s="77"/>
      <c r="F19" s="75"/>
      <c r="G19" s="75"/>
      <c r="H19" s="78" t="s">
        <v>17</v>
      </c>
      <c r="I19" s="422">
        <f>SUM(I6:I17)</f>
        <v>0</v>
      </c>
    </row>
    <row r="20" spans="1:9" ht="77.25" thickBot="1" x14ac:dyDescent="0.25">
      <c r="A20" s="134" t="s">
        <v>1066</v>
      </c>
      <c r="B20" s="114" t="s">
        <v>16</v>
      </c>
      <c r="C20" s="114" t="s">
        <v>5</v>
      </c>
      <c r="D20" s="114" t="s">
        <v>23</v>
      </c>
      <c r="E20" s="118" t="s">
        <v>18</v>
      </c>
      <c r="F20" s="114" t="s">
        <v>19</v>
      </c>
      <c r="G20" s="114" t="s">
        <v>10</v>
      </c>
      <c r="H20" s="114" t="s">
        <v>13</v>
      </c>
      <c r="I20" s="115" t="s">
        <v>12</v>
      </c>
    </row>
    <row r="21" spans="1:9" ht="12.75" customHeight="1" x14ac:dyDescent="0.2">
      <c r="A21" s="220"/>
      <c r="B21" s="186">
        <v>425.66</v>
      </c>
      <c r="C21" s="186" t="s">
        <v>66</v>
      </c>
      <c r="D21" s="187"/>
      <c r="E21" s="68"/>
      <c r="F21" s="68"/>
      <c r="G21" s="68"/>
      <c r="H21" s="69"/>
      <c r="I21" s="235">
        <f t="shared" ref="I21:I32" si="0">G21*H21</f>
        <v>0</v>
      </c>
    </row>
    <row r="22" spans="1:9" ht="12.75" customHeight="1" x14ac:dyDescent="0.2">
      <c r="A22" s="221"/>
      <c r="B22" s="195">
        <v>414.08</v>
      </c>
      <c r="C22" s="62" t="s">
        <v>67</v>
      </c>
      <c r="D22" s="196"/>
      <c r="E22" s="139"/>
      <c r="F22" s="139"/>
      <c r="G22" s="139"/>
      <c r="H22" s="140"/>
      <c r="I22" s="352">
        <f t="shared" si="0"/>
        <v>0</v>
      </c>
    </row>
    <row r="23" spans="1:9" ht="12.75" customHeight="1" x14ac:dyDescent="0.2">
      <c r="A23" s="221"/>
      <c r="B23" s="13">
        <v>408.39</v>
      </c>
      <c r="C23" s="13" t="s">
        <v>70</v>
      </c>
      <c r="D23" s="14"/>
      <c r="E23" s="15"/>
      <c r="F23" s="15"/>
      <c r="G23" s="15"/>
      <c r="H23" s="16"/>
      <c r="I23" s="43">
        <f t="shared" si="0"/>
        <v>0</v>
      </c>
    </row>
    <row r="24" spans="1:9" ht="12.75" customHeight="1" x14ac:dyDescent="0.2">
      <c r="A24" s="221"/>
      <c r="B24" s="13">
        <v>545.09</v>
      </c>
      <c r="C24" s="13" t="s">
        <v>72</v>
      </c>
      <c r="D24" s="14"/>
      <c r="E24" s="15"/>
      <c r="F24" s="15"/>
      <c r="G24" s="15"/>
      <c r="H24" s="16"/>
      <c r="I24" s="43">
        <f t="shared" si="0"/>
        <v>0</v>
      </c>
    </row>
    <row r="25" spans="1:9" ht="12.75" customHeight="1" x14ac:dyDescent="0.2">
      <c r="A25" s="358"/>
      <c r="B25" s="13">
        <v>535.54</v>
      </c>
      <c r="C25" s="13" t="s">
        <v>73</v>
      </c>
      <c r="D25" s="268"/>
      <c r="E25" s="15"/>
      <c r="F25" s="15"/>
      <c r="G25" s="15"/>
      <c r="H25" s="16"/>
      <c r="I25" s="43">
        <f t="shared" si="0"/>
        <v>0</v>
      </c>
    </row>
    <row r="26" spans="1:9" ht="12.75" customHeight="1" x14ac:dyDescent="0.2">
      <c r="A26" s="358"/>
      <c r="B26" s="13">
        <v>462.94</v>
      </c>
      <c r="C26" s="13" t="s">
        <v>74</v>
      </c>
      <c r="D26" s="268"/>
      <c r="E26" s="15"/>
      <c r="F26" s="15"/>
      <c r="G26" s="15"/>
      <c r="H26" s="16"/>
      <c r="I26" s="43">
        <f t="shared" si="0"/>
        <v>0</v>
      </c>
    </row>
    <row r="27" spans="1:9" ht="12.75" customHeight="1" x14ac:dyDescent="0.2">
      <c r="A27" s="221"/>
      <c r="B27" s="13">
        <v>312.70999999999998</v>
      </c>
      <c r="C27" s="13" t="s">
        <v>75</v>
      </c>
      <c r="D27" s="14"/>
      <c r="E27" s="15"/>
      <c r="F27" s="15"/>
      <c r="G27" s="15"/>
      <c r="H27" s="16"/>
      <c r="I27" s="43">
        <f t="shared" si="0"/>
        <v>0</v>
      </c>
    </row>
    <row r="28" spans="1:9" ht="12.75" customHeight="1" x14ac:dyDescent="0.2">
      <c r="A28" s="221"/>
      <c r="B28" s="13">
        <v>353.29</v>
      </c>
      <c r="C28" s="13" t="s">
        <v>76</v>
      </c>
      <c r="D28" s="14"/>
      <c r="E28" s="15"/>
      <c r="F28" s="15"/>
      <c r="G28" s="15"/>
      <c r="H28" s="16"/>
      <c r="I28" s="43">
        <f t="shared" si="0"/>
        <v>0</v>
      </c>
    </row>
    <row r="29" spans="1:9" ht="12.75" customHeight="1" x14ac:dyDescent="0.2">
      <c r="A29" s="219"/>
      <c r="B29" s="71">
        <v>365.21</v>
      </c>
      <c r="C29" s="71" t="s">
        <v>77</v>
      </c>
      <c r="D29" s="72"/>
      <c r="E29" s="73"/>
      <c r="F29" s="73"/>
      <c r="G29" s="73"/>
      <c r="H29" s="74"/>
      <c r="I29" s="43">
        <f t="shared" si="0"/>
        <v>0</v>
      </c>
    </row>
    <row r="30" spans="1:9" ht="12.75" customHeight="1" x14ac:dyDescent="0.2">
      <c r="A30" s="263"/>
      <c r="B30" s="13">
        <v>455.28</v>
      </c>
      <c r="C30" s="264" t="s">
        <v>78</v>
      </c>
      <c r="D30" s="268"/>
      <c r="E30" s="15"/>
      <c r="F30" s="15"/>
      <c r="G30" s="15"/>
      <c r="H30" s="16"/>
      <c r="I30" s="43">
        <f t="shared" si="0"/>
        <v>0</v>
      </c>
    </row>
    <row r="31" spans="1:9" ht="12.75" customHeight="1" x14ac:dyDescent="0.2">
      <c r="A31" s="220"/>
      <c r="B31" s="33">
        <v>420.68</v>
      </c>
      <c r="C31" s="33" t="s">
        <v>79</v>
      </c>
      <c r="D31" s="34"/>
      <c r="E31" s="35"/>
      <c r="F31" s="35"/>
      <c r="G31" s="35"/>
      <c r="H31" s="36"/>
      <c r="I31" s="43">
        <f t="shared" si="0"/>
        <v>0</v>
      </c>
    </row>
    <row r="32" spans="1:9" ht="12.75" customHeight="1" thickBot="1" x14ac:dyDescent="0.25">
      <c r="A32" s="221"/>
      <c r="B32" s="13">
        <v>448.89</v>
      </c>
      <c r="C32" s="13" t="s">
        <v>80</v>
      </c>
      <c r="D32" s="14"/>
      <c r="E32" s="15"/>
      <c r="F32" s="15"/>
      <c r="G32" s="15"/>
      <c r="H32" s="16"/>
      <c r="I32" s="43">
        <f t="shared" si="0"/>
        <v>0</v>
      </c>
    </row>
    <row r="33" spans="1:9" ht="12.75" customHeight="1" thickBot="1" x14ac:dyDescent="0.25">
      <c r="A33" s="440"/>
      <c r="B33" s="85"/>
      <c r="C33" s="85" t="s">
        <v>87</v>
      </c>
      <c r="D33" s="441"/>
      <c r="E33" s="47"/>
      <c r="F33" s="47"/>
      <c r="G33" s="47"/>
      <c r="H33" s="48"/>
      <c r="I33" s="49">
        <v>33</v>
      </c>
    </row>
    <row r="34" spans="1:9" ht="12.75" customHeight="1" thickBot="1" x14ac:dyDescent="0.25">
      <c r="A34" s="180"/>
      <c r="B34" s="197">
        <f>SUM(B21:B32)</f>
        <v>5147.7600000000011</v>
      </c>
      <c r="C34" s="198"/>
      <c r="D34" s="197"/>
      <c r="E34" s="199"/>
      <c r="F34" s="198"/>
      <c r="G34" s="198"/>
      <c r="H34" s="197" t="s">
        <v>17</v>
      </c>
      <c r="I34" s="230">
        <f>SUM(I21:I33)</f>
        <v>33</v>
      </c>
    </row>
    <row r="35" spans="1:9" ht="64.5" thickBot="1" x14ac:dyDescent="0.25">
      <c r="A35" s="134" t="s">
        <v>144</v>
      </c>
      <c r="B35" s="114" t="s">
        <v>16</v>
      </c>
      <c r="C35" s="114" t="s">
        <v>5</v>
      </c>
      <c r="D35" s="114" t="s">
        <v>23</v>
      </c>
      <c r="E35" s="118" t="s">
        <v>18</v>
      </c>
      <c r="F35" s="114" t="s">
        <v>19</v>
      </c>
      <c r="G35" s="114" t="s">
        <v>10</v>
      </c>
      <c r="H35" s="114" t="s">
        <v>13</v>
      </c>
      <c r="I35" s="115" t="s">
        <v>12</v>
      </c>
    </row>
    <row r="36" spans="1:9" ht="12.75" customHeight="1" thickBot="1" x14ac:dyDescent="0.25">
      <c r="A36" s="227"/>
      <c r="B36" s="104">
        <v>40.47</v>
      </c>
      <c r="C36" s="58" t="s">
        <v>66</v>
      </c>
      <c r="D36" s="64"/>
      <c r="E36" s="59"/>
      <c r="F36" s="59"/>
      <c r="G36" s="59"/>
      <c r="H36" s="60"/>
      <c r="I36" s="61"/>
    </row>
    <row r="37" spans="1:9" ht="12.75" customHeight="1" thickBot="1" x14ac:dyDescent="0.25">
      <c r="A37" s="227"/>
      <c r="B37" s="122">
        <v>38.979999999999997</v>
      </c>
      <c r="C37" s="123" t="s">
        <v>67</v>
      </c>
      <c r="D37" s="124"/>
      <c r="E37" s="125"/>
      <c r="F37" s="125"/>
      <c r="G37" s="125"/>
      <c r="H37" s="126"/>
      <c r="I37" s="127"/>
    </row>
    <row r="38" spans="1:9" ht="12.75" customHeight="1" thickBot="1" x14ac:dyDescent="0.25">
      <c r="A38" s="227"/>
      <c r="B38" s="106">
        <v>39.53</v>
      </c>
      <c r="C38" s="85" t="s">
        <v>70</v>
      </c>
      <c r="D38" s="86"/>
      <c r="E38" s="47"/>
      <c r="F38" s="47"/>
      <c r="G38" s="47"/>
      <c r="H38" s="48"/>
      <c r="I38" s="49"/>
    </row>
    <row r="39" spans="1:9" ht="12.75" customHeight="1" thickBot="1" x14ac:dyDescent="0.25">
      <c r="A39" s="227"/>
      <c r="B39" s="106">
        <v>22.62</v>
      </c>
      <c r="C39" s="85" t="s">
        <v>72</v>
      </c>
      <c r="D39" s="86"/>
      <c r="E39" s="47"/>
      <c r="F39" s="47"/>
      <c r="G39" s="47"/>
      <c r="H39" s="48"/>
      <c r="I39" s="49"/>
    </row>
    <row r="40" spans="1:9" ht="12.75" customHeight="1" thickBot="1" x14ac:dyDescent="0.25">
      <c r="A40" s="227"/>
      <c r="B40" s="106">
        <v>42.6</v>
      </c>
      <c r="C40" s="85" t="s">
        <v>73</v>
      </c>
      <c r="D40" s="86"/>
      <c r="E40" s="47"/>
      <c r="F40" s="47"/>
      <c r="G40" s="47"/>
      <c r="H40" s="48"/>
      <c r="I40" s="49"/>
    </row>
    <row r="41" spans="1:9" ht="12.75" customHeight="1" thickBot="1" x14ac:dyDescent="0.25">
      <c r="A41" s="227"/>
      <c r="B41" s="106">
        <v>40.26</v>
      </c>
      <c r="C41" s="85" t="s">
        <v>74</v>
      </c>
      <c r="D41" s="86"/>
      <c r="E41" s="47"/>
      <c r="F41" s="47"/>
      <c r="G41" s="47"/>
      <c r="H41" s="48"/>
      <c r="I41" s="49"/>
    </row>
    <row r="42" spans="1:9" ht="12.75" customHeight="1" thickBot="1" x14ac:dyDescent="0.25">
      <c r="A42" s="221"/>
      <c r="B42" s="106">
        <v>9.75</v>
      </c>
      <c r="C42" s="85" t="s">
        <v>75</v>
      </c>
      <c r="D42" s="86"/>
      <c r="E42" s="47"/>
      <c r="F42" s="47"/>
      <c r="G42" s="47"/>
      <c r="H42" s="48"/>
      <c r="I42" s="49"/>
    </row>
    <row r="43" spans="1:9" ht="12.75" customHeight="1" thickBot="1" x14ac:dyDescent="0.25">
      <c r="A43" s="221"/>
      <c r="B43" s="106">
        <v>9.8000000000000007</v>
      </c>
      <c r="C43" s="85" t="s">
        <v>76</v>
      </c>
      <c r="D43" s="86"/>
      <c r="E43" s="47"/>
      <c r="F43" s="47"/>
      <c r="G43" s="47"/>
      <c r="H43" s="48"/>
      <c r="I43" s="49"/>
    </row>
    <row r="44" spans="1:9" ht="12.75" customHeight="1" thickBot="1" x14ac:dyDescent="0.25">
      <c r="A44" s="221"/>
      <c r="B44" s="106">
        <v>9.81</v>
      </c>
      <c r="C44" s="85" t="s">
        <v>77</v>
      </c>
      <c r="D44" s="86"/>
      <c r="E44" s="47"/>
      <c r="F44" s="47"/>
      <c r="G44" s="47"/>
      <c r="H44" s="48"/>
      <c r="I44" s="49"/>
    </row>
    <row r="45" spans="1:9" ht="12.75" customHeight="1" thickBot="1" x14ac:dyDescent="0.25">
      <c r="A45" s="221"/>
      <c r="B45" s="106">
        <v>9.9700000000000006</v>
      </c>
      <c r="C45" s="85" t="s">
        <v>78</v>
      </c>
      <c r="D45" s="86"/>
      <c r="E45" s="47"/>
      <c r="F45" s="47"/>
      <c r="G45" s="47"/>
      <c r="H45" s="48"/>
      <c r="I45" s="49"/>
    </row>
    <row r="46" spans="1:9" ht="12.75" customHeight="1" thickBot="1" x14ac:dyDescent="0.25">
      <c r="A46" s="221"/>
      <c r="B46" s="106">
        <v>9.76</v>
      </c>
      <c r="C46" s="85" t="s">
        <v>79</v>
      </c>
      <c r="D46" s="86"/>
      <c r="E46" s="47"/>
      <c r="F46" s="47"/>
      <c r="G46" s="47"/>
      <c r="H46" s="48"/>
      <c r="I46" s="49"/>
    </row>
    <row r="47" spans="1:9" ht="12.75" customHeight="1" thickBot="1" x14ac:dyDescent="0.25">
      <c r="A47" s="221"/>
      <c r="B47" s="106">
        <v>10.039999999999999</v>
      </c>
      <c r="C47" s="85" t="s">
        <v>80</v>
      </c>
      <c r="D47" s="86"/>
      <c r="E47" s="47"/>
      <c r="F47" s="47"/>
      <c r="G47" s="47"/>
      <c r="H47" s="48"/>
      <c r="I47" s="49"/>
    </row>
    <row r="48" spans="1:9" ht="12.75" customHeight="1" thickBot="1" x14ac:dyDescent="0.25">
      <c r="A48" s="219"/>
      <c r="B48" s="185"/>
      <c r="C48" s="70" t="s">
        <v>87</v>
      </c>
      <c r="D48" s="163"/>
      <c r="E48" s="53"/>
      <c r="F48" s="53"/>
      <c r="G48" s="53"/>
      <c r="H48" s="153"/>
      <c r="I48" s="49"/>
    </row>
    <row r="49" spans="1:9" ht="12.75" customHeight="1" thickBot="1" x14ac:dyDescent="0.25">
      <c r="A49" s="219"/>
      <c r="B49" s="108">
        <f>SUM(B36:B47)</f>
        <v>283.59000000000003</v>
      </c>
      <c r="C49" s="109"/>
      <c r="D49" s="108"/>
      <c r="E49" s="110"/>
      <c r="F49" s="109"/>
      <c r="G49" s="109"/>
      <c r="H49" s="108" t="s">
        <v>17</v>
      </c>
      <c r="I49" s="232">
        <f>SUM(I36:I48)</f>
        <v>0</v>
      </c>
    </row>
    <row r="50" spans="1:9" ht="77.25" thickBot="1" x14ac:dyDescent="0.25">
      <c r="A50" s="134" t="s">
        <v>145</v>
      </c>
      <c r="B50" s="117" t="s">
        <v>16</v>
      </c>
      <c r="C50" s="131" t="s">
        <v>5</v>
      </c>
      <c r="D50" s="117" t="s">
        <v>23</v>
      </c>
      <c r="E50" s="132" t="s">
        <v>18</v>
      </c>
      <c r="F50" s="117" t="s">
        <v>19</v>
      </c>
      <c r="G50" s="131" t="s">
        <v>10</v>
      </c>
      <c r="H50" s="117" t="s">
        <v>13</v>
      </c>
      <c r="I50" s="117" t="s">
        <v>12</v>
      </c>
    </row>
    <row r="51" spans="1:9" ht="13.5" thickBot="1" x14ac:dyDescent="0.25">
      <c r="A51" s="227"/>
      <c r="B51" s="106"/>
      <c r="C51" s="55" t="s">
        <v>66</v>
      </c>
      <c r="D51" s="86"/>
      <c r="E51" s="47"/>
      <c r="F51" s="47"/>
      <c r="G51" s="47"/>
      <c r="H51" s="48"/>
      <c r="I51" s="49"/>
    </row>
    <row r="52" spans="1:9" ht="12.75" customHeight="1" thickBot="1" x14ac:dyDescent="0.25">
      <c r="A52" s="227"/>
      <c r="B52" s="106"/>
      <c r="C52" s="55" t="s">
        <v>67</v>
      </c>
      <c r="D52" s="86"/>
      <c r="E52" s="47"/>
      <c r="F52" s="47"/>
      <c r="G52" s="47"/>
      <c r="H52" s="48"/>
      <c r="I52" s="49"/>
    </row>
    <row r="53" spans="1:9" ht="12.75" customHeight="1" thickBot="1" x14ac:dyDescent="0.25">
      <c r="A53" s="227"/>
      <c r="B53" s="106"/>
      <c r="C53" s="85" t="s">
        <v>70</v>
      </c>
      <c r="D53" s="86"/>
      <c r="E53" s="47"/>
      <c r="F53" s="47"/>
      <c r="G53" s="47"/>
      <c r="H53" s="48"/>
      <c r="I53" s="49"/>
    </row>
    <row r="54" spans="1:9" ht="13.5" thickBot="1" x14ac:dyDescent="0.25">
      <c r="A54" s="227"/>
      <c r="B54" s="106"/>
      <c r="C54" s="85" t="s">
        <v>72</v>
      </c>
      <c r="D54" s="86"/>
      <c r="E54" s="47"/>
      <c r="F54" s="47"/>
      <c r="G54" s="47"/>
      <c r="H54" s="48"/>
      <c r="I54" s="49"/>
    </row>
    <row r="55" spans="1:9" ht="12.75" customHeight="1" thickBot="1" x14ac:dyDescent="0.25">
      <c r="A55" s="227"/>
      <c r="B55" s="106"/>
      <c r="C55" s="85" t="s">
        <v>73</v>
      </c>
      <c r="D55" s="86"/>
      <c r="E55" s="47"/>
      <c r="F55" s="47"/>
      <c r="G55" s="47"/>
      <c r="H55" s="48"/>
      <c r="I55" s="49"/>
    </row>
    <row r="56" spans="1:9" ht="13.5" thickBot="1" x14ac:dyDescent="0.25">
      <c r="A56" s="227"/>
      <c r="B56" s="106"/>
      <c r="C56" s="85" t="s">
        <v>74</v>
      </c>
      <c r="D56" s="86"/>
      <c r="E56" s="47"/>
      <c r="F56" s="47"/>
      <c r="G56" s="47"/>
      <c r="H56" s="48"/>
      <c r="I56" s="49"/>
    </row>
    <row r="57" spans="1:9" ht="12.75" customHeight="1" thickBot="1" x14ac:dyDescent="0.25">
      <c r="A57" s="227"/>
      <c r="B57" s="106"/>
      <c r="C57" s="85" t="s">
        <v>75</v>
      </c>
      <c r="D57" s="86"/>
      <c r="E57" s="47"/>
      <c r="F57" s="47"/>
      <c r="G57" s="47"/>
      <c r="H57" s="48"/>
      <c r="I57" s="49"/>
    </row>
    <row r="58" spans="1:9" ht="12.75" customHeight="1" thickBot="1" x14ac:dyDescent="0.25">
      <c r="A58" s="227"/>
      <c r="B58" s="106"/>
      <c r="C58" s="85" t="s">
        <v>76</v>
      </c>
      <c r="D58" s="86"/>
      <c r="E58" s="47"/>
      <c r="F58" s="47"/>
      <c r="G58" s="47"/>
      <c r="H58" s="48"/>
      <c r="I58" s="49"/>
    </row>
    <row r="59" spans="1:9" ht="12.75" customHeight="1" thickBot="1" x14ac:dyDescent="0.25">
      <c r="A59" s="227"/>
      <c r="B59" s="106"/>
      <c r="C59" s="85" t="s">
        <v>77</v>
      </c>
      <c r="D59" s="86"/>
      <c r="E59" s="47"/>
      <c r="F59" s="47"/>
      <c r="G59" s="47"/>
      <c r="H59" s="48"/>
      <c r="I59" s="49"/>
    </row>
    <row r="60" spans="1:9" ht="12.75" customHeight="1" thickBot="1" x14ac:dyDescent="0.25">
      <c r="A60" s="227"/>
      <c r="B60" s="106"/>
      <c r="C60" s="85" t="s">
        <v>78</v>
      </c>
      <c r="D60" s="86"/>
      <c r="E60" s="47"/>
      <c r="F60" s="47"/>
      <c r="G60" s="47"/>
      <c r="H60" s="48"/>
      <c r="I60" s="49"/>
    </row>
    <row r="61" spans="1:9" ht="12.75" customHeight="1" thickBot="1" x14ac:dyDescent="0.25">
      <c r="A61" s="227"/>
      <c r="B61" s="106"/>
      <c r="C61" s="85" t="s">
        <v>79</v>
      </c>
      <c r="D61" s="86"/>
      <c r="E61" s="47"/>
      <c r="F61" s="47"/>
      <c r="G61" s="47"/>
      <c r="H61" s="48"/>
      <c r="I61" s="49"/>
    </row>
    <row r="62" spans="1:9" ht="12.75" customHeight="1" thickBot="1" x14ac:dyDescent="0.25">
      <c r="A62" s="227"/>
      <c r="B62" s="106"/>
      <c r="C62" s="85" t="s">
        <v>80</v>
      </c>
      <c r="D62" s="86"/>
      <c r="E62" s="47"/>
      <c r="F62" s="47"/>
      <c r="G62" s="47"/>
      <c r="H62" s="48"/>
      <c r="I62" s="49"/>
    </row>
    <row r="63" spans="1:9" ht="12.75" customHeight="1" thickBot="1" x14ac:dyDescent="0.25">
      <c r="A63" s="227"/>
      <c r="B63" s="106"/>
      <c r="C63" s="167" t="s">
        <v>87</v>
      </c>
      <c r="D63" s="86"/>
      <c r="E63" s="47"/>
      <c r="F63" s="47"/>
      <c r="G63" s="47"/>
      <c r="H63" s="48"/>
      <c r="I63" s="49"/>
    </row>
    <row r="64" spans="1:9" ht="12.75" customHeight="1" thickBot="1" x14ac:dyDescent="0.25">
      <c r="A64" s="180"/>
      <c r="B64" s="197">
        <f>SUM(B62)</f>
        <v>0</v>
      </c>
      <c r="C64" s="198"/>
      <c r="D64" s="197"/>
      <c r="E64" s="199"/>
      <c r="F64" s="198"/>
      <c r="G64" s="198"/>
      <c r="H64" s="197" t="s">
        <v>17</v>
      </c>
      <c r="I64" s="230">
        <f>SUM(I62)</f>
        <v>0</v>
      </c>
    </row>
    <row r="65" spans="1:255" ht="26.25" thickBot="1" x14ac:dyDescent="0.25">
      <c r="A65" s="46" t="s">
        <v>8</v>
      </c>
      <c r="B65" s="114" t="s">
        <v>16</v>
      </c>
      <c r="C65" s="114" t="s">
        <v>5</v>
      </c>
      <c r="D65" s="114" t="s">
        <v>23</v>
      </c>
      <c r="E65" s="118" t="s">
        <v>18</v>
      </c>
      <c r="F65" s="114" t="s">
        <v>19</v>
      </c>
      <c r="G65" s="114" t="s">
        <v>10</v>
      </c>
      <c r="H65" s="114" t="s">
        <v>13</v>
      </c>
      <c r="I65" s="115" t="s">
        <v>12</v>
      </c>
    </row>
    <row r="66" spans="1:255" ht="25.5" x14ac:dyDescent="0.2">
      <c r="A66" s="221" t="s">
        <v>2270</v>
      </c>
      <c r="B66" s="33"/>
      <c r="C66" s="409" t="s">
        <v>87</v>
      </c>
      <c r="D66" s="34"/>
      <c r="E66" s="35"/>
      <c r="F66" s="35"/>
      <c r="G66" s="35"/>
      <c r="H66" s="36"/>
      <c r="I66" s="157">
        <v>2432.69</v>
      </c>
    </row>
    <row r="67" spans="1:255" ht="12.75" customHeight="1" x14ac:dyDescent="0.2">
      <c r="A67" s="221" t="s">
        <v>84</v>
      </c>
      <c r="B67" s="13"/>
      <c r="C67" s="244" t="s">
        <v>87</v>
      </c>
      <c r="D67" s="14"/>
      <c r="E67" s="15"/>
      <c r="F67" s="15"/>
      <c r="G67" s="15"/>
      <c r="H67" s="16"/>
      <c r="I67" s="43"/>
    </row>
    <row r="68" spans="1:255" ht="12.75" customHeight="1" x14ac:dyDescent="0.2">
      <c r="A68" s="221" t="s">
        <v>86</v>
      </c>
      <c r="B68" s="71"/>
      <c r="C68" s="244" t="s">
        <v>87</v>
      </c>
      <c r="D68" s="72"/>
      <c r="E68" s="73"/>
      <c r="F68" s="73"/>
      <c r="G68" s="73"/>
      <c r="H68" s="74"/>
      <c r="I68" s="201"/>
    </row>
    <row r="69" spans="1:255" ht="12.75" customHeight="1" thickBot="1" x14ac:dyDescent="0.25">
      <c r="A69" s="219"/>
      <c r="B69" s="108"/>
      <c r="C69" s="109"/>
      <c r="D69" s="108"/>
      <c r="E69" s="110"/>
      <c r="F69" s="109"/>
      <c r="G69" s="109"/>
      <c r="H69" s="108" t="s">
        <v>17</v>
      </c>
      <c r="I69" s="232">
        <f>SUM(I66:I68)</f>
        <v>2432.69</v>
      </c>
    </row>
    <row r="70" spans="1:255" s="45" customFormat="1" ht="83.25" customHeight="1" thickBot="1" x14ac:dyDescent="0.25">
      <c r="A70" s="117" t="s">
        <v>95</v>
      </c>
      <c r="B70" s="114" t="s">
        <v>16</v>
      </c>
      <c r="C70" s="114" t="s">
        <v>5</v>
      </c>
      <c r="D70" s="114" t="s">
        <v>23</v>
      </c>
      <c r="E70" s="118" t="s">
        <v>18</v>
      </c>
      <c r="F70" s="114" t="s">
        <v>19</v>
      </c>
      <c r="G70" s="114" t="s">
        <v>10</v>
      </c>
      <c r="H70" s="114" t="s">
        <v>13</v>
      </c>
      <c r="I70" s="115" t="s">
        <v>12</v>
      </c>
      <c r="J70" s="56"/>
      <c r="K70" s="56"/>
      <c r="L70" s="56"/>
      <c r="M70" s="56"/>
      <c r="N70" s="56"/>
      <c r="O70" s="56"/>
      <c r="P70" s="56"/>
      <c r="Q70" s="56"/>
      <c r="R70" s="56"/>
      <c r="T70" s="56"/>
      <c r="U70" s="56"/>
      <c r="V70" s="56"/>
      <c r="W70" s="56"/>
      <c r="X70" s="56"/>
      <c r="Y70" s="56"/>
      <c r="Z70" s="56"/>
      <c r="AA70" s="56"/>
      <c r="AB70" s="56"/>
      <c r="AD70" s="56"/>
      <c r="AE70" s="56"/>
      <c r="AF70" s="56"/>
      <c r="AG70" s="56"/>
      <c r="AH70" s="56"/>
      <c r="AI70" s="56"/>
      <c r="AJ70" s="56"/>
      <c r="AK70" s="56"/>
      <c r="AL70" s="56"/>
      <c r="AN70" s="56"/>
      <c r="AO70" s="56"/>
      <c r="AP70" s="56"/>
      <c r="AQ70" s="56"/>
      <c r="AR70" s="56"/>
      <c r="AS70" s="56"/>
      <c r="AT70" s="56"/>
      <c r="AU70" s="56"/>
      <c r="AV70" s="56"/>
      <c r="AX70" s="56"/>
      <c r="AY70" s="56"/>
      <c r="AZ70" s="56"/>
      <c r="BA70" s="56"/>
      <c r="BB70" s="56"/>
      <c r="BC70" s="56"/>
      <c r="BD70" s="56"/>
      <c r="BE70" s="56"/>
      <c r="BF70" s="56"/>
      <c r="BH70" s="56"/>
      <c r="BI70" s="56"/>
      <c r="BJ70" s="56"/>
      <c r="BK70" s="56"/>
      <c r="BL70" s="56"/>
      <c r="BM70" s="56"/>
      <c r="BN70" s="56"/>
      <c r="BO70" s="56"/>
      <c r="BP70" s="56"/>
      <c r="BR70" s="56"/>
      <c r="BS70" s="56"/>
      <c r="BT70" s="56"/>
      <c r="BU70" s="56"/>
      <c r="BV70" s="56"/>
      <c r="BW70" s="56"/>
      <c r="BX70" s="56"/>
      <c r="BY70" s="56"/>
      <c r="BZ70" s="56"/>
      <c r="CB70" s="56"/>
      <c r="CC70" s="56"/>
      <c r="CD70" s="56"/>
      <c r="CE70" s="56"/>
      <c r="CF70" s="56"/>
      <c r="CG70" s="56"/>
      <c r="CH70" s="56"/>
      <c r="CI70" s="56"/>
      <c r="CJ70" s="56"/>
      <c r="CL70" s="56"/>
      <c r="CM70" s="56"/>
      <c r="CN70" s="56"/>
      <c r="CO70" s="56"/>
      <c r="CP70" s="56"/>
      <c r="CQ70" s="56"/>
      <c r="CR70" s="56"/>
      <c r="CS70" s="56"/>
      <c r="CT70" s="56"/>
      <c r="CV70" s="56"/>
      <c r="CW70" s="56"/>
      <c r="CX70" s="56"/>
      <c r="CY70" s="56"/>
      <c r="CZ70" s="56"/>
      <c r="DA70" s="56"/>
      <c r="DB70" s="56"/>
      <c r="DC70" s="56"/>
      <c r="DD70" s="56"/>
      <c r="DF70" s="56"/>
      <c r="DG70" s="56"/>
      <c r="DH70" s="56"/>
      <c r="DI70" s="56"/>
      <c r="DJ70" s="56"/>
      <c r="DK70" s="56"/>
      <c r="DL70" s="56"/>
      <c r="DM70" s="56"/>
      <c r="DN70" s="56"/>
      <c r="DP70" s="56"/>
      <c r="DQ70" s="56"/>
      <c r="DR70" s="56"/>
      <c r="DS70" s="56"/>
      <c r="DT70" s="56"/>
      <c r="DU70" s="56"/>
      <c r="DV70" s="56"/>
      <c r="DW70" s="56"/>
      <c r="DX70" s="56"/>
      <c r="DZ70" s="56"/>
      <c r="EA70" s="56"/>
      <c r="EB70" s="56"/>
      <c r="EC70" s="56"/>
      <c r="ED70" s="56"/>
      <c r="EE70" s="56"/>
      <c r="EF70" s="56"/>
      <c r="EG70" s="56"/>
      <c r="EH70" s="56"/>
      <c r="EJ70" s="56"/>
      <c r="EK70" s="56"/>
      <c r="EL70" s="56"/>
      <c r="EM70" s="56"/>
      <c r="EN70" s="56"/>
      <c r="EO70" s="56"/>
      <c r="EP70" s="56"/>
      <c r="EQ70" s="56"/>
      <c r="ER70" s="56"/>
      <c r="ET70" s="56"/>
      <c r="EU70" s="56"/>
      <c r="EV70" s="56"/>
      <c r="EW70" s="56"/>
      <c r="EX70" s="56"/>
      <c r="EY70" s="56"/>
      <c r="EZ70" s="56"/>
      <c r="FA70" s="56"/>
      <c r="FB70" s="56"/>
      <c r="FD70" s="56"/>
      <c r="FE70" s="56"/>
      <c r="FF70" s="56"/>
      <c r="FG70" s="56"/>
      <c r="FH70" s="56"/>
      <c r="FI70" s="56"/>
      <c r="FJ70" s="56"/>
      <c r="FK70" s="56"/>
      <c r="FL70" s="56"/>
      <c r="FN70" s="56"/>
      <c r="FO70" s="56"/>
      <c r="FP70" s="56"/>
      <c r="FQ70" s="56"/>
      <c r="FR70" s="56"/>
      <c r="FS70" s="56"/>
      <c r="FT70" s="56"/>
      <c r="FU70" s="56"/>
      <c r="FV70" s="56"/>
      <c r="FX70" s="56"/>
      <c r="FY70" s="56"/>
      <c r="FZ70" s="56"/>
      <c r="GA70" s="56"/>
      <c r="GB70" s="56"/>
      <c r="GC70" s="56"/>
      <c r="GD70" s="56"/>
      <c r="GE70" s="56"/>
      <c r="GF70" s="56"/>
      <c r="GH70" s="56"/>
      <c r="GI70" s="56"/>
      <c r="GJ70" s="56"/>
      <c r="GK70" s="56"/>
      <c r="GL70" s="56"/>
      <c r="GM70" s="56"/>
      <c r="GN70" s="56"/>
      <c r="GO70" s="56"/>
      <c r="GP70" s="56"/>
      <c r="GR70" s="56"/>
      <c r="GS70" s="56"/>
      <c r="GT70" s="56"/>
      <c r="GU70" s="56"/>
      <c r="GV70" s="56"/>
      <c r="GW70" s="56"/>
      <c r="GX70" s="56"/>
      <c r="GY70" s="56"/>
      <c r="GZ70" s="56"/>
      <c r="HB70" s="56"/>
      <c r="HC70" s="56"/>
      <c r="HD70" s="56"/>
      <c r="HE70" s="56"/>
      <c r="HF70" s="56"/>
      <c r="HG70" s="56"/>
      <c r="HH70" s="56"/>
      <c r="HI70" s="56"/>
      <c r="HJ70" s="56"/>
      <c r="HL70" s="56"/>
      <c r="HM70" s="56"/>
      <c r="HN70" s="56"/>
      <c r="HO70" s="56"/>
      <c r="HP70" s="56"/>
      <c r="HQ70" s="56"/>
      <c r="HR70" s="56"/>
      <c r="HS70" s="56"/>
      <c r="HT70" s="56"/>
      <c r="HV70" s="56"/>
      <c r="HW70" s="56"/>
      <c r="HX70" s="56"/>
      <c r="HY70" s="56"/>
      <c r="HZ70" s="56"/>
      <c r="IA70" s="56"/>
      <c r="IB70" s="56"/>
      <c r="IC70" s="56"/>
      <c r="ID70" s="56"/>
      <c r="IF70" s="56"/>
      <c r="IG70" s="56"/>
      <c r="IH70" s="56"/>
      <c r="II70" s="56"/>
      <c r="IJ70" s="56"/>
      <c r="IK70" s="56"/>
      <c r="IL70" s="56"/>
      <c r="IM70" s="56"/>
      <c r="IN70" s="56"/>
      <c r="IP70" s="56"/>
      <c r="IQ70" s="56"/>
      <c r="IR70" s="56"/>
      <c r="IS70" s="56"/>
      <c r="IT70" s="56"/>
      <c r="IU70" s="56"/>
    </row>
    <row r="71" spans="1:255" ht="12.75" customHeight="1" thickBot="1" x14ac:dyDescent="0.25">
      <c r="A71" s="227"/>
      <c r="B71" s="104">
        <v>124.25</v>
      </c>
      <c r="C71" s="58" t="s">
        <v>66</v>
      </c>
      <c r="D71" s="64"/>
      <c r="E71" s="59"/>
      <c r="F71" s="59"/>
      <c r="G71" s="59"/>
      <c r="H71" s="60"/>
      <c r="I71" s="61"/>
      <c r="J71" s="56"/>
      <c r="K71" s="56"/>
      <c r="L71" s="56"/>
      <c r="M71" s="56"/>
      <c r="N71" s="56"/>
      <c r="O71" s="56"/>
      <c r="P71" s="56"/>
      <c r="Q71" s="56"/>
      <c r="R71" s="56"/>
      <c r="T71" s="56"/>
      <c r="U71" s="56"/>
      <c r="V71" s="56"/>
      <c r="W71" s="56"/>
      <c r="X71" s="56"/>
      <c r="Y71" s="56"/>
      <c r="Z71" s="56"/>
      <c r="AA71" s="56"/>
      <c r="AB71" s="56"/>
      <c r="AD71" s="56"/>
      <c r="AE71" s="56"/>
      <c r="AF71" s="56"/>
      <c r="AG71" s="56"/>
      <c r="AH71" s="56"/>
      <c r="AI71" s="56"/>
      <c r="AJ71" s="56"/>
      <c r="AK71" s="56"/>
      <c r="AL71" s="56"/>
      <c r="AN71" s="56"/>
      <c r="AO71" s="56"/>
      <c r="AP71" s="56"/>
      <c r="AQ71" s="56"/>
      <c r="AR71" s="56"/>
      <c r="AS71" s="56"/>
      <c r="AT71" s="56"/>
      <c r="AU71" s="56"/>
      <c r="AV71" s="56"/>
      <c r="AX71" s="56"/>
      <c r="AY71" s="56"/>
      <c r="AZ71" s="56"/>
      <c r="BA71" s="56"/>
      <c r="BB71" s="56"/>
      <c r="BC71" s="56"/>
      <c r="BD71" s="56"/>
      <c r="BE71" s="56"/>
      <c r="BF71" s="56"/>
      <c r="BH71" s="56"/>
      <c r="BI71" s="56"/>
      <c r="BJ71" s="56"/>
      <c r="BK71" s="56"/>
      <c r="BL71" s="56"/>
      <c r="BM71" s="56"/>
      <c r="BN71" s="56"/>
      <c r="BO71" s="56"/>
      <c r="BP71" s="56"/>
      <c r="BR71" s="56"/>
      <c r="BS71" s="56"/>
      <c r="BT71" s="56"/>
      <c r="BU71" s="56"/>
      <c r="BV71" s="56"/>
      <c r="BW71" s="56"/>
      <c r="BX71" s="56"/>
      <c r="BY71" s="56"/>
      <c r="BZ71" s="56"/>
      <c r="CB71" s="56"/>
      <c r="CC71" s="56"/>
      <c r="CD71" s="56"/>
      <c r="CE71" s="56"/>
      <c r="CF71" s="56"/>
      <c r="CG71" s="56"/>
      <c r="CH71" s="56"/>
      <c r="CI71" s="56"/>
      <c r="CJ71" s="56"/>
      <c r="CL71" s="56"/>
      <c r="CM71" s="56"/>
      <c r="CN71" s="56"/>
      <c r="CO71" s="56"/>
      <c r="CP71" s="56"/>
      <c r="CQ71" s="56"/>
      <c r="CR71" s="56"/>
      <c r="CS71" s="56"/>
      <c r="CT71" s="56"/>
      <c r="CV71" s="56"/>
      <c r="CW71" s="56"/>
      <c r="CX71" s="56"/>
      <c r="CY71" s="56"/>
      <c r="CZ71" s="56"/>
      <c r="DA71" s="56"/>
      <c r="DB71" s="56"/>
      <c r="DC71" s="56"/>
      <c r="DD71" s="56"/>
      <c r="DF71" s="56"/>
      <c r="DG71" s="56"/>
      <c r="DH71" s="56"/>
      <c r="DI71" s="56"/>
      <c r="DJ71" s="56"/>
      <c r="DK71" s="56"/>
      <c r="DL71" s="56"/>
      <c r="DM71" s="56"/>
      <c r="DN71" s="56"/>
      <c r="DP71" s="56"/>
      <c r="DQ71" s="56"/>
      <c r="DR71" s="56"/>
      <c r="DS71" s="56"/>
      <c r="DT71" s="56"/>
      <c r="DU71" s="56"/>
      <c r="DV71" s="56"/>
      <c r="DW71" s="56"/>
      <c r="DX71" s="56"/>
      <c r="DZ71" s="56"/>
      <c r="EA71" s="56"/>
      <c r="EB71" s="56"/>
      <c r="EC71" s="56"/>
      <c r="ED71" s="56"/>
      <c r="EE71" s="56"/>
      <c r="EF71" s="56"/>
      <c r="EG71" s="56"/>
      <c r="EH71" s="56"/>
      <c r="EJ71" s="56"/>
      <c r="EK71" s="56"/>
      <c r="EL71" s="56"/>
      <c r="EM71" s="56"/>
      <c r="EN71" s="56"/>
      <c r="EO71" s="56"/>
      <c r="EP71" s="56"/>
      <c r="EQ71" s="56"/>
      <c r="ER71" s="56"/>
      <c r="ET71" s="56"/>
      <c r="EU71" s="56"/>
      <c r="EV71" s="56"/>
      <c r="EW71" s="56"/>
      <c r="EX71" s="56"/>
      <c r="EY71" s="56"/>
      <c r="EZ71" s="56"/>
      <c r="FA71" s="56"/>
      <c r="FB71" s="56"/>
      <c r="FD71" s="56"/>
      <c r="FE71" s="56"/>
      <c r="FF71" s="56"/>
      <c r="FG71" s="56"/>
      <c r="FH71" s="56"/>
      <c r="FI71" s="56"/>
      <c r="FJ71" s="56"/>
      <c r="FK71" s="56"/>
      <c r="FL71" s="56"/>
      <c r="FN71" s="56"/>
      <c r="FO71" s="56"/>
      <c r="FP71" s="56"/>
      <c r="FQ71" s="56"/>
      <c r="FR71" s="56"/>
      <c r="FS71" s="56"/>
      <c r="FT71" s="56"/>
      <c r="FU71" s="56"/>
      <c r="FV71" s="56"/>
      <c r="FX71" s="56"/>
      <c r="FY71" s="56"/>
      <c r="FZ71" s="56"/>
      <c r="GA71" s="56"/>
      <c r="GB71" s="56"/>
      <c r="GC71" s="56"/>
      <c r="GD71" s="56"/>
      <c r="GE71" s="56"/>
      <c r="GF71" s="56"/>
      <c r="GH71" s="56"/>
      <c r="GI71" s="56"/>
      <c r="GJ71" s="56"/>
      <c r="GK71" s="56"/>
      <c r="GL71" s="56"/>
      <c r="GM71" s="56"/>
      <c r="GN71" s="56"/>
      <c r="GO71" s="56"/>
      <c r="GP71" s="56"/>
      <c r="GR71" s="56"/>
      <c r="GS71" s="56"/>
      <c r="GT71" s="56"/>
      <c r="GU71" s="56"/>
      <c r="GV71" s="56"/>
      <c r="GW71" s="56"/>
      <c r="GX71" s="56"/>
      <c r="GY71" s="56"/>
      <c r="GZ71" s="56"/>
      <c r="HB71" s="56"/>
      <c r="HC71" s="56"/>
      <c r="HD71" s="56"/>
      <c r="HE71" s="56"/>
      <c r="HF71" s="56"/>
      <c r="HG71" s="56"/>
      <c r="HH71" s="56"/>
      <c r="HI71" s="56"/>
      <c r="HJ71" s="56"/>
      <c r="HL71" s="56"/>
      <c r="HM71" s="56"/>
      <c r="HN71" s="56"/>
      <c r="HO71" s="56"/>
      <c r="HP71" s="56"/>
      <c r="HQ71" s="56"/>
      <c r="HR71" s="56"/>
      <c r="HS71" s="56"/>
      <c r="HT71" s="56"/>
      <c r="HV71" s="56"/>
      <c r="HW71" s="56"/>
      <c r="HX71" s="56"/>
      <c r="HY71" s="56"/>
      <c r="HZ71" s="56"/>
      <c r="IA71" s="56"/>
      <c r="IB71" s="56"/>
      <c r="IC71" s="56"/>
      <c r="ID71" s="56"/>
      <c r="IF71" s="56"/>
      <c r="IG71" s="56"/>
      <c r="IH71" s="56"/>
      <c r="II71" s="56"/>
      <c r="IJ71" s="56"/>
      <c r="IK71" s="56"/>
      <c r="IL71" s="56"/>
      <c r="IM71" s="56"/>
      <c r="IN71" s="56"/>
      <c r="IP71" s="56"/>
      <c r="IQ71" s="56"/>
      <c r="IR71" s="56"/>
      <c r="IS71" s="56"/>
      <c r="IT71" s="56"/>
      <c r="IU71" s="56"/>
    </row>
    <row r="72" spans="1:255" ht="12.75" customHeight="1" thickBot="1" x14ac:dyDescent="0.25">
      <c r="A72" s="227"/>
      <c r="B72" s="105">
        <v>151.13</v>
      </c>
      <c r="C72" s="92" t="s">
        <v>67</v>
      </c>
      <c r="D72" s="93"/>
      <c r="E72" s="94"/>
      <c r="F72" s="94"/>
      <c r="G72" s="94"/>
      <c r="H72" s="95"/>
      <c r="I72" s="96"/>
      <c r="J72" s="56"/>
      <c r="K72" s="56"/>
      <c r="L72" s="56"/>
      <c r="M72" s="56"/>
      <c r="N72" s="56"/>
      <c r="O72" s="56"/>
      <c r="P72" s="56"/>
      <c r="Q72" s="56"/>
      <c r="R72" s="56"/>
      <c r="T72" s="56"/>
      <c r="U72" s="56"/>
      <c r="V72" s="56"/>
      <c r="W72" s="56"/>
      <c r="X72" s="56"/>
      <c r="Y72" s="56"/>
      <c r="Z72" s="56"/>
      <c r="AA72" s="56"/>
      <c r="AB72" s="56"/>
      <c r="AD72" s="56"/>
      <c r="AE72" s="56"/>
      <c r="AF72" s="56"/>
      <c r="AG72" s="56"/>
      <c r="AH72" s="56"/>
      <c r="AI72" s="56"/>
      <c r="AJ72" s="56"/>
      <c r="AK72" s="56"/>
      <c r="AL72" s="56"/>
      <c r="AN72" s="56"/>
      <c r="AO72" s="56"/>
      <c r="AP72" s="56"/>
      <c r="AQ72" s="56"/>
      <c r="AR72" s="56"/>
      <c r="AS72" s="56"/>
      <c r="AT72" s="56"/>
      <c r="AU72" s="56"/>
      <c r="AV72" s="56"/>
      <c r="AX72" s="56"/>
      <c r="AY72" s="56"/>
      <c r="AZ72" s="56"/>
      <c r="BA72" s="56"/>
      <c r="BB72" s="56"/>
      <c r="BC72" s="56"/>
      <c r="BD72" s="56"/>
      <c r="BE72" s="56"/>
      <c r="BF72" s="56"/>
      <c r="BH72" s="56"/>
      <c r="BI72" s="56"/>
      <c r="BJ72" s="56"/>
      <c r="BK72" s="56"/>
      <c r="BL72" s="56"/>
      <c r="BM72" s="56"/>
      <c r="BN72" s="56"/>
      <c r="BO72" s="56"/>
      <c r="BP72" s="56"/>
      <c r="BR72" s="56"/>
      <c r="BS72" s="56"/>
      <c r="BT72" s="56"/>
      <c r="BU72" s="56"/>
      <c r="BV72" s="56"/>
      <c r="BW72" s="56"/>
      <c r="BX72" s="56"/>
      <c r="BY72" s="56"/>
      <c r="BZ72" s="56"/>
      <c r="CB72" s="56"/>
      <c r="CC72" s="56"/>
      <c r="CD72" s="56"/>
      <c r="CE72" s="56"/>
      <c r="CF72" s="56"/>
      <c r="CG72" s="56"/>
      <c r="CH72" s="56"/>
      <c r="CI72" s="56"/>
      <c r="CJ72" s="56"/>
      <c r="CL72" s="56"/>
      <c r="CM72" s="56"/>
      <c r="CN72" s="56"/>
      <c r="CO72" s="56"/>
      <c r="CP72" s="56"/>
      <c r="CQ72" s="56"/>
      <c r="CR72" s="56"/>
      <c r="CS72" s="56"/>
      <c r="CT72" s="56"/>
      <c r="CV72" s="56"/>
      <c r="CW72" s="56"/>
      <c r="CX72" s="56"/>
      <c r="CY72" s="56"/>
      <c r="CZ72" s="56"/>
      <c r="DA72" s="56"/>
      <c r="DB72" s="56"/>
      <c r="DC72" s="56"/>
      <c r="DD72" s="56"/>
      <c r="DF72" s="56"/>
      <c r="DG72" s="56"/>
      <c r="DH72" s="56"/>
      <c r="DI72" s="56"/>
      <c r="DJ72" s="56"/>
      <c r="DK72" s="56"/>
      <c r="DL72" s="56"/>
      <c r="DM72" s="56"/>
      <c r="DN72" s="56"/>
      <c r="DP72" s="56"/>
      <c r="DQ72" s="56"/>
      <c r="DR72" s="56"/>
      <c r="DS72" s="56"/>
      <c r="DT72" s="56"/>
      <c r="DU72" s="56"/>
      <c r="DV72" s="56"/>
      <c r="DW72" s="56"/>
      <c r="DX72" s="56"/>
      <c r="DZ72" s="56"/>
      <c r="EA72" s="56"/>
      <c r="EB72" s="56"/>
      <c r="EC72" s="56"/>
      <c r="ED72" s="56"/>
      <c r="EE72" s="56"/>
      <c r="EF72" s="56"/>
      <c r="EG72" s="56"/>
      <c r="EH72" s="56"/>
      <c r="EJ72" s="56"/>
      <c r="EK72" s="56"/>
      <c r="EL72" s="56"/>
      <c r="EM72" s="56"/>
      <c r="EN72" s="56"/>
      <c r="EO72" s="56"/>
      <c r="EP72" s="56"/>
      <c r="EQ72" s="56"/>
      <c r="ER72" s="56"/>
      <c r="ET72" s="56"/>
      <c r="EU72" s="56"/>
      <c r="EV72" s="56"/>
      <c r="EW72" s="56"/>
      <c r="EX72" s="56"/>
      <c r="EY72" s="56"/>
      <c r="EZ72" s="56"/>
      <c r="FA72" s="56"/>
      <c r="FB72" s="56"/>
      <c r="FD72" s="56"/>
      <c r="FE72" s="56"/>
      <c r="FF72" s="56"/>
      <c r="FG72" s="56"/>
      <c r="FH72" s="56"/>
      <c r="FI72" s="56"/>
      <c r="FJ72" s="56"/>
      <c r="FK72" s="56"/>
      <c r="FL72" s="56"/>
      <c r="FN72" s="56"/>
      <c r="FO72" s="56"/>
      <c r="FP72" s="56"/>
      <c r="FQ72" s="56"/>
      <c r="FR72" s="56"/>
      <c r="FS72" s="56"/>
      <c r="FT72" s="56"/>
      <c r="FU72" s="56"/>
      <c r="FV72" s="56"/>
      <c r="FX72" s="56"/>
      <c r="FY72" s="56"/>
      <c r="FZ72" s="56"/>
      <c r="GA72" s="56"/>
      <c r="GB72" s="56"/>
      <c r="GC72" s="56"/>
      <c r="GD72" s="56"/>
      <c r="GE72" s="56"/>
      <c r="GF72" s="56"/>
      <c r="GH72" s="56"/>
      <c r="GI72" s="56"/>
      <c r="GJ72" s="56"/>
      <c r="GK72" s="56"/>
      <c r="GL72" s="56"/>
      <c r="GM72" s="56"/>
      <c r="GN72" s="56"/>
      <c r="GO72" s="56"/>
      <c r="GP72" s="56"/>
      <c r="GR72" s="56"/>
      <c r="GS72" s="56"/>
      <c r="GT72" s="56"/>
      <c r="GU72" s="56"/>
      <c r="GV72" s="56"/>
      <c r="GW72" s="56"/>
      <c r="GX72" s="56"/>
      <c r="GY72" s="56"/>
      <c r="GZ72" s="56"/>
      <c r="HB72" s="56"/>
      <c r="HC72" s="56"/>
      <c r="HD72" s="56"/>
      <c r="HE72" s="56"/>
      <c r="HF72" s="56"/>
      <c r="HG72" s="56"/>
      <c r="HH72" s="56"/>
      <c r="HI72" s="56"/>
      <c r="HJ72" s="56"/>
      <c r="HL72" s="56"/>
      <c r="HM72" s="56"/>
      <c r="HN72" s="56"/>
      <c r="HO72" s="56"/>
      <c r="HP72" s="56"/>
      <c r="HQ72" s="56"/>
      <c r="HR72" s="56"/>
      <c r="HS72" s="56"/>
      <c r="HT72" s="56"/>
      <c r="HV72" s="56"/>
      <c r="HW72" s="56"/>
      <c r="HX72" s="56"/>
      <c r="HY72" s="56"/>
      <c r="HZ72" s="56"/>
      <c r="IA72" s="56"/>
      <c r="IB72" s="56"/>
      <c r="IC72" s="56"/>
      <c r="ID72" s="56"/>
      <c r="IF72" s="56"/>
      <c r="IG72" s="56"/>
      <c r="IH72" s="56"/>
      <c r="II72" s="56"/>
      <c r="IJ72" s="56"/>
      <c r="IK72" s="56"/>
      <c r="IL72" s="56"/>
      <c r="IM72" s="56"/>
      <c r="IN72" s="56"/>
      <c r="IP72" s="56"/>
      <c r="IQ72" s="56"/>
      <c r="IR72" s="56"/>
      <c r="IS72" s="56"/>
      <c r="IT72" s="56"/>
      <c r="IU72" s="56"/>
    </row>
    <row r="73" spans="1:255" ht="12.75" customHeight="1" thickBot="1" x14ac:dyDescent="0.25">
      <c r="A73" s="227"/>
      <c r="B73" s="106">
        <v>125.66</v>
      </c>
      <c r="C73" s="85" t="s">
        <v>70</v>
      </c>
      <c r="D73" s="86"/>
      <c r="E73" s="47"/>
      <c r="F73" s="47"/>
      <c r="G73" s="47"/>
      <c r="H73" s="48"/>
      <c r="I73" s="49"/>
      <c r="J73" s="56"/>
      <c r="K73" s="56"/>
      <c r="L73" s="56"/>
      <c r="M73" s="56"/>
      <c r="N73" s="56"/>
      <c r="O73" s="56"/>
      <c r="P73" s="56"/>
      <c r="Q73" s="56"/>
      <c r="R73" s="56"/>
      <c r="T73" s="56"/>
      <c r="U73" s="56"/>
      <c r="V73" s="56"/>
      <c r="W73" s="56"/>
      <c r="X73" s="56"/>
      <c r="Y73" s="56"/>
      <c r="Z73" s="56"/>
      <c r="AA73" s="56"/>
      <c r="AB73" s="56"/>
      <c r="AD73" s="56"/>
      <c r="AE73" s="56"/>
      <c r="AF73" s="56"/>
      <c r="AG73" s="56"/>
      <c r="AH73" s="56"/>
      <c r="AI73" s="56"/>
      <c r="AJ73" s="56"/>
      <c r="AK73" s="56"/>
      <c r="AL73" s="56"/>
      <c r="AN73" s="56"/>
      <c r="AO73" s="56"/>
      <c r="AP73" s="56"/>
      <c r="AQ73" s="56"/>
      <c r="AR73" s="56"/>
      <c r="AS73" s="56"/>
      <c r="AT73" s="56"/>
      <c r="AU73" s="56"/>
      <c r="AV73" s="56"/>
      <c r="AX73" s="56"/>
      <c r="AY73" s="56"/>
      <c r="AZ73" s="56"/>
      <c r="BA73" s="56"/>
      <c r="BB73" s="56"/>
      <c r="BC73" s="56"/>
      <c r="BD73" s="56"/>
      <c r="BE73" s="56"/>
      <c r="BF73" s="56"/>
      <c r="BH73" s="56"/>
      <c r="BI73" s="56"/>
      <c r="BJ73" s="56"/>
      <c r="BK73" s="56"/>
      <c r="BL73" s="56"/>
      <c r="BM73" s="56"/>
      <c r="BN73" s="56"/>
      <c r="BO73" s="56"/>
      <c r="BP73" s="56"/>
      <c r="BR73" s="56"/>
      <c r="BS73" s="56"/>
      <c r="BT73" s="56"/>
      <c r="BU73" s="56"/>
      <c r="BV73" s="56"/>
      <c r="BW73" s="56"/>
      <c r="BX73" s="56"/>
      <c r="BY73" s="56"/>
      <c r="BZ73" s="56"/>
      <c r="CB73" s="56"/>
      <c r="CC73" s="56"/>
      <c r="CD73" s="56"/>
      <c r="CE73" s="56"/>
      <c r="CF73" s="56"/>
      <c r="CG73" s="56"/>
      <c r="CH73" s="56"/>
      <c r="CI73" s="56"/>
      <c r="CJ73" s="56"/>
      <c r="CL73" s="56"/>
      <c r="CM73" s="56"/>
      <c r="CN73" s="56"/>
      <c r="CO73" s="56"/>
      <c r="CP73" s="56"/>
      <c r="CQ73" s="56"/>
      <c r="CR73" s="56"/>
      <c r="CS73" s="56"/>
      <c r="CT73" s="56"/>
      <c r="CV73" s="56"/>
      <c r="CW73" s="56"/>
      <c r="CX73" s="56"/>
      <c r="CY73" s="56"/>
      <c r="CZ73" s="56"/>
      <c r="DA73" s="56"/>
      <c r="DB73" s="56"/>
      <c r="DC73" s="56"/>
      <c r="DD73" s="56"/>
      <c r="DF73" s="56"/>
      <c r="DG73" s="56"/>
      <c r="DH73" s="56"/>
      <c r="DI73" s="56"/>
      <c r="DJ73" s="56"/>
      <c r="DK73" s="56"/>
      <c r="DL73" s="56"/>
      <c r="DM73" s="56"/>
      <c r="DN73" s="56"/>
      <c r="DP73" s="56"/>
      <c r="DQ73" s="56"/>
      <c r="DR73" s="56"/>
      <c r="DS73" s="56"/>
      <c r="DT73" s="56"/>
      <c r="DU73" s="56"/>
      <c r="DV73" s="56"/>
      <c r="DW73" s="56"/>
      <c r="DX73" s="56"/>
      <c r="DZ73" s="56"/>
      <c r="EA73" s="56"/>
      <c r="EB73" s="56"/>
      <c r="EC73" s="56"/>
      <c r="ED73" s="56"/>
      <c r="EE73" s="56"/>
      <c r="EF73" s="56"/>
      <c r="EG73" s="56"/>
      <c r="EH73" s="56"/>
      <c r="EJ73" s="56"/>
      <c r="EK73" s="56"/>
      <c r="EL73" s="56"/>
      <c r="EM73" s="56"/>
      <c r="EN73" s="56"/>
      <c r="EO73" s="56"/>
      <c r="EP73" s="56"/>
      <c r="EQ73" s="56"/>
      <c r="ER73" s="56"/>
      <c r="ET73" s="56"/>
      <c r="EU73" s="56"/>
      <c r="EV73" s="56"/>
      <c r="EW73" s="56"/>
      <c r="EX73" s="56"/>
      <c r="EY73" s="56"/>
      <c r="EZ73" s="56"/>
      <c r="FA73" s="56"/>
      <c r="FB73" s="56"/>
      <c r="FD73" s="56"/>
      <c r="FE73" s="56"/>
      <c r="FF73" s="56"/>
      <c r="FG73" s="56"/>
      <c r="FH73" s="56"/>
      <c r="FI73" s="56"/>
      <c r="FJ73" s="56"/>
      <c r="FK73" s="56"/>
      <c r="FL73" s="56"/>
      <c r="FN73" s="56"/>
      <c r="FO73" s="56"/>
      <c r="FP73" s="56"/>
      <c r="FQ73" s="56"/>
      <c r="FR73" s="56"/>
      <c r="FS73" s="56"/>
      <c r="FT73" s="56"/>
      <c r="FU73" s="56"/>
      <c r="FV73" s="56"/>
      <c r="FX73" s="56"/>
      <c r="FY73" s="56"/>
      <c r="FZ73" s="56"/>
      <c r="GA73" s="56"/>
      <c r="GB73" s="56"/>
      <c r="GC73" s="56"/>
      <c r="GD73" s="56"/>
      <c r="GE73" s="56"/>
      <c r="GF73" s="56"/>
      <c r="GH73" s="56"/>
      <c r="GI73" s="56"/>
      <c r="GJ73" s="56"/>
      <c r="GK73" s="56"/>
      <c r="GL73" s="56"/>
      <c r="GM73" s="56"/>
      <c r="GN73" s="56"/>
      <c r="GO73" s="56"/>
      <c r="GP73" s="56"/>
      <c r="GR73" s="56"/>
      <c r="GS73" s="56"/>
      <c r="GT73" s="56"/>
      <c r="GU73" s="56"/>
      <c r="GV73" s="56"/>
      <c r="GW73" s="56"/>
      <c r="GX73" s="56"/>
      <c r="GY73" s="56"/>
      <c r="GZ73" s="56"/>
      <c r="HB73" s="56"/>
      <c r="HC73" s="56"/>
      <c r="HD73" s="56"/>
      <c r="HE73" s="56"/>
      <c r="HF73" s="56"/>
      <c r="HG73" s="56"/>
      <c r="HH73" s="56"/>
      <c r="HI73" s="56"/>
      <c r="HJ73" s="56"/>
      <c r="HL73" s="56"/>
      <c r="HM73" s="56"/>
      <c r="HN73" s="56"/>
      <c r="HO73" s="56"/>
      <c r="HP73" s="56"/>
      <c r="HQ73" s="56"/>
      <c r="HR73" s="56"/>
      <c r="HS73" s="56"/>
      <c r="HT73" s="56"/>
      <c r="HV73" s="56"/>
      <c r="HW73" s="56"/>
      <c r="HX73" s="56"/>
      <c r="HY73" s="56"/>
      <c r="HZ73" s="56"/>
      <c r="IA73" s="56"/>
      <c r="IB73" s="56"/>
      <c r="IC73" s="56"/>
      <c r="ID73" s="56"/>
      <c r="IF73" s="56"/>
      <c r="IG73" s="56"/>
      <c r="IH73" s="56"/>
      <c r="II73" s="56"/>
      <c r="IJ73" s="56"/>
      <c r="IK73" s="56"/>
      <c r="IL73" s="56"/>
      <c r="IM73" s="56"/>
      <c r="IN73" s="56"/>
      <c r="IP73" s="56"/>
      <c r="IQ73" s="56"/>
      <c r="IR73" s="56"/>
      <c r="IS73" s="56"/>
      <c r="IT73" s="56"/>
      <c r="IU73" s="56"/>
    </row>
    <row r="74" spans="1:255" ht="12.75" customHeight="1" thickBot="1" x14ac:dyDescent="0.25">
      <c r="A74" s="227"/>
      <c r="B74" s="106">
        <v>134.01</v>
      </c>
      <c r="C74" s="85" t="s">
        <v>72</v>
      </c>
      <c r="D74" s="86"/>
      <c r="E74" s="47"/>
      <c r="F74" s="47"/>
      <c r="G74" s="47"/>
      <c r="H74" s="48"/>
      <c r="I74" s="49"/>
      <c r="J74" s="56"/>
      <c r="K74" s="56"/>
      <c r="L74" s="56"/>
      <c r="M74" s="56"/>
      <c r="N74" s="56"/>
      <c r="O74" s="56"/>
      <c r="P74" s="56"/>
      <c r="Q74" s="56"/>
      <c r="R74" s="56"/>
      <c r="T74" s="56"/>
      <c r="U74" s="56"/>
      <c r="V74" s="56"/>
      <c r="W74" s="56"/>
      <c r="X74" s="56"/>
      <c r="Y74" s="56"/>
      <c r="Z74" s="56"/>
      <c r="AA74" s="56"/>
      <c r="AB74" s="56"/>
      <c r="AD74" s="56"/>
      <c r="AE74" s="56"/>
      <c r="AF74" s="56"/>
      <c r="AG74" s="56"/>
      <c r="AH74" s="56"/>
      <c r="AI74" s="56"/>
      <c r="AJ74" s="56"/>
      <c r="AK74" s="56"/>
      <c r="AL74" s="56"/>
      <c r="AN74" s="56"/>
      <c r="AO74" s="56"/>
      <c r="AP74" s="56"/>
      <c r="AQ74" s="56"/>
      <c r="AR74" s="56"/>
      <c r="AS74" s="56"/>
      <c r="AT74" s="56"/>
      <c r="AU74" s="56"/>
      <c r="AV74" s="56"/>
      <c r="AX74" s="56"/>
      <c r="AY74" s="56"/>
      <c r="AZ74" s="56"/>
      <c r="BA74" s="56"/>
      <c r="BB74" s="56"/>
      <c r="BC74" s="56"/>
      <c r="BD74" s="56"/>
      <c r="BE74" s="56"/>
      <c r="BF74" s="56"/>
      <c r="BH74" s="56"/>
      <c r="BI74" s="56"/>
      <c r="BJ74" s="56"/>
      <c r="BK74" s="56"/>
      <c r="BL74" s="56"/>
      <c r="BM74" s="56"/>
      <c r="BN74" s="56"/>
      <c r="BO74" s="56"/>
      <c r="BP74" s="56"/>
      <c r="BR74" s="56"/>
      <c r="BS74" s="56"/>
      <c r="BT74" s="56"/>
      <c r="BU74" s="56"/>
      <c r="BV74" s="56"/>
      <c r="BW74" s="56"/>
      <c r="BX74" s="56"/>
      <c r="BY74" s="56"/>
      <c r="BZ74" s="56"/>
      <c r="CB74" s="56"/>
      <c r="CC74" s="56"/>
      <c r="CD74" s="56"/>
      <c r="CE74" s="56"/>
      <c r="CF74" s="56"/>
      <c r="CG74" s="56"/>
      <c r="CH74" s="56"/>
      <c r="CI74" s="56"/>
      <c r="CJ74" s="56"/>
      <c r="CL74" s="56"/>
      <c r="CM74" s="56"/>
      <c r="CN74" s="56"/>
      <c r="CO74" s="56"/>
      <c r="CP74" s="56"/>
      <c r="CQ74" s="56"/>
      <c r="CR74" s="56"/>
      <c r="CS74" s="56"/>
      <c r="CT74" s="56"/>
      <c r="CV74" s="56"/>
      <c r="CW74" s="56"/>
      <c r="CX74" s="56"/>
      <c r="CY74" s="56"/>
      <c r="CZ74" s="56"/>
      <c r="DA74" s="56"/>
      <c r="DB74" s="56"/>
      <c r="DC74" s="56"/>
      <c r="DD74" s="56"/>
      <c r="DF74" s="56"/>
      <c r="DG74" s="56"/>
      <c r="DH74" s="56"/>
      <c r="DI74" s="56"/>
      <c r="DJ74" s="56"/>
      <c r="DK74" s="56"/>
      <c r="DL74" s="56"/>
      <c r="DM74" s="56"/>
      <c r="DN74" s="56"/>
      <c r="DP74" s="56"/>
      <c r="DQ74" s="56"/>
      <c r="DR74" s="56"/>
      <c r="DS74" s="56"/>
      <c r="DT74" s="56"/>
      <c r="DU74" s="56"/>
      <c r="DV74" s="56"/>
      <c r="DW74" s="56"/>
      <c r="DX74" s="56"/>
      <c r="DZ74" s="56"/>
      <c r="EA74" s="56"/>
      <c r="EB74" s="56"/>
      <c r="EC74" s="56"/>
      <c r="ED74" s="56"/>
      <c r="EE74" s="56"/>
      <c r="EF74" s="56"/>
      <c r="EG74" s="56"/>
      <c r="EH74" s="56"/>
      <c r="EJ74" s="56"/>
      <c r="EK74" s="56"/>
      <c r="EL74" s="56"/>
      <c r="EM74" s="56"/>
      <c r="EN74" s="56"/>
      <c r="EO74" s="56"/>
      <c r="EP74" s="56"/>
      <c r="EQ74" s="56"/>
      <c r="ER74" s="56"/>
      <c r="ET74" s="56"/>
      <c r="EU74" s="56"/>
      <c r="EV74" s="56"/>
      <c r="EW74" s="56"/>
      <c r="EX74" s="56"/>
      <c r="EY74" s="56"/>
      <c r="EZ74" s="56"/>
      <c r="FA74" s="56"/>
      <c r="FB74" s="56"/>
      <c r="FD74" s="56"/>
      <c r="FE74" s="56"/>
      <c r="FF74" s="56"/>
      <c r="FG74" s="56"/>
      <c r="FH74" s="56"/>
      <c r="FI74" s="56"/>
      <c r="FJ74" s="56"/>
      <c r="FK74" s="56"/>
      <c r="FL74" s="56"/>
      <c r="FN74" s="56"/>
      <c r="FO74" s="56"/>
      <c r="FP74" s="56"/>
      <c r="FQ74" s="56"/>
      <c r="FR74" s="56"/>
      <c r="FS74" s="56"/>
      <c r="FT74" s="56"/>
      <c r="FU74" s="56"/>
      <c r="FV74" s="56"/>
      <c r="FX74" s="56"/>
      <c r="FY74" s="56"/>
      <c r="FZ74" s="56"/>
      <c r="GA74" s="56"/>
      <c r="GB74" s="56"/>
      <c r="GC74" s="56"/>
      <c r="GD74" s="56"/>
      <c r="GE74" s="56"/>
      <c r="GF74" s="56"/>
      <c r="GH74" s="56"/>
      <c r="GI74" s="56"/>
      <c r="GJ74" s="56"/>
      <c r="GK74" s="56"/>
      <c r="GL74" s="56"/>
      <c r="GM74" s="56"/>
      <c r="GN74" s="56"/>
      <c r="GO74" s="56"/>
      <c r="GP74" s="56"/>
      <c r="GR74" s="56"/>
      <c r="GS74" s="56"/>
      <c r="GT74" s="56"/>
      <c r="GU74" s="56"/>
      <c r="GV74" s="56"/>
      <c r="GW74" s="56"/>
      <c r="GX74" s="56"/>
      <c r="GY74" s="56"/>
      <c r="GZ74" s="56"/>
      <c r="HB74" s="56"/>
      <c r="HC74" s="56"/>
      <c r="HD74" s="56"/>
      <c r="HE74" s="56"/>
      <c r="HF74" s="56"/>
      <c r="HG74" s="56"/>
      <c r="HH74" s="56"/>
      <c r="HI74" s="56"/>
      <c r="HJ74" s="56"/>
      <c r="HL74" s="56"/>
      <c r="HM74" s="56"/>
      <c r="HN74" s="56"/>
      <c r="HO74" s="56"/>
      <c r="HP74" s="56"/>
      <c r="HQ74" s="56"/>
      <c r="HR74" s="56"/>
      <c r="HS74" s="56"/>
      <c r="HT74" s="56"/>
      <c r="HV74" s="56"/>
      <c r="HW74" s="56"/>
      <c r="HX74" s="56"/>
      <c r="HY74" s="56"/>
      <c r="HZ74" s="56"/>
      <c r="IA74" s="56"/>
      <c r="IB74" s="56"/>
      <c r="IC74" s="56"/>
      <c r="ID74" s="56"/>
      <c r="IF74" s="56"/>
      <c r="IG74" s="56"/>
      <c r="IH74" s="56"/>
      <c r="II74" s="56"/>
      <c r="IJ74" s="56"/>
      <c r="IK74" s="56"/>
      <c r="IL74" s="56"/>
      <c r="IM74" s="56"/>
      <c r="IN74" s="56"/>
      <c r="IP74" s="56"/>
      <c r="IQ74" s="56"/>
      <c r="IR74" s="56"/>
      <c r="IS74" s="56"/>
      <c r="IT74" s="56"/>
      <c r="IU74" s="56"/>
    </row>
    <row r="75" spans="1:255" ht="12.75" customHeight="1" thickBot="1" x14ac:dyDescent="0.25">
      <c r="A75" s="227"/>
      <c r="B75" s="106">
        <v>148.96</v>
      </c>
      <c r="C75" s="85" t="s">
        <v>73</v>
      </c>
      <c r="D75" s="86"/>
      <c r="E75" s="47"/>
      <c r="F75" s="47"/>
      <c r="G75" s="47"/>
      <c r="H75" s="48"/>
      <c r="I75" s="49"/>
      <c r="J75" s="56"/>
      <c r="K75" s="56"/>
      <c r="L75" s="56"/>
      <c r="M75" s="56"/>
      <c r="N75" s="56"/>
      <c r="O75" s="56"/>
      <c r="P75" s="56"/>
      <c r="Q75" s="56"/>
      <c r="R75" s="56"/>
      <c r="T75" s="56"/>
      <c r="U75" s="56"/>
      <c r="V75" s="56"/>
      <c r="W75" s="56"/>
      <c r="X75" s="56"/>
      <c r="Y75" s="56"/>
      <c r="Z75" s="56"/>
      <c r="AA75" s="56"/>
      <c r="AB75" s="56"/>
      <c r="AD75" s="56"/>
      <c r="AE75" s="56"/>
      <c r="AF75" s="56"/>
      <c r="AG75" s="56"/>
      <c r="AH75" s="56"/>
      <c r="AI75" s="56"/>
      <c r="AJ75" s="56"/>
      <c r="AK75" s="56"/>
      <c r="AL75" s="56"/>
      <c r="AN75" s="56"/>
      <c r="AO75" s="56"/>
      <c r="AP75" s="56"/>
      <c r="AQ75" s="56"/>
      <c r="AR75" s="56"/>
      <c r="AS75" s="56"/>
      <c r="AT75" s="56"/>
      <c r="AU75" s="56"/>
      <c r="AV75" s="56"/>
      <c r="AX75" s="56"/>
      <c r="AY75" s="56"/>
      <c r="AZ75" s="56"/>
      <c r="BA75" s="56"/>
      <c r="BB75" s="56"/>
      <c r="BC75" s="56"/>
      <c r="BD75" s="56"/>
      <c r="BE75" s="56"/>
      <c r="BF75" s="56"/>
      <c r="BH75" s="56"/>
      <c r="BI75" s="56"/>
      <c r="BJ75" s="56"/>
      <c r="BK75" s="56"/>
      <c r="BL75" s="56"/>
      <c r="BM75" s="56"/>
      <c r="BN75" s="56"/>
      <c r="BO75" s="56"/>
      <c r="BP75" s="56"/>
      <c r="BR75" s="56"/>
      <c r="BS75" s="56"/>
      <c r="BT75" s="56"/>
      <c r="BU75" s="56"/>
      <c r="BV75" s="56"/>
      <c r="BW75" s="56"/>
      <c r="BX75" s="56"/>
      <c r="BY75" s="56"/>
      <c r="BZ75" s="56"/>
      <c r="CB75" s="56"/>
      <c r="CC75" s="56"/>
      <c r="CD75" s="56"/>
      <c r="CE75" s="56"/>
      <c r="CF75" s="56"/>
      <c r="CG75" s="56"/>
      <c r="CH75" s="56"/>
      <c r="CI75" s="56"/>
      <c r="CJ75" s="56"/>
      <c r="CL75" s="56"/>
      <c r="CM75" s="56"/>
      <c r="CN75" s="56"/>
      <c r="CO75" s="56"/>
      <c r="CP75" s="56"/>
      <c r="CQ75" s="56"/>
      <c r="CR75" s="56"/>
      <c r="CS75" s="56"/>
      <c r="CT75" s="56"/>
      <c r="CV75" s="56"/>
      <c r="CW75" s="56"/>
      <c r="CX75" s="56"/>
      <c r="CY75" s="56"/>
      <c r="CZ75" s="56"/>
      <c r="DA75" s="56"/>
      <c r="DB75" s="56"/>
      <c r="DC75" s="56"/>
      <c r="DD75" s="56"/>
      <c r="DF75" s="56"/>
      <c r="DG75" s="56"/>
      <c r="DH75" s="56"/>
      <c r="DI75" s="56"/>
      <c r="DJ75" s="56"/>
      <c r="DK75" s="56"/>
      <c r="DL75" s="56"/>
      <c r="DM75" s="56"/>
      <c r="DN75" s="56"/>
      <c r="DP75" s="56"/>
      <c r="DQ75" s="56"/>
      <c r="DR75" s="56"/>
      <c r="DS75" s="56"/>
      <c r="DT75" s="56"/>
      <c r="DU75" s="56"/>
      <c r="DV75" s="56"/>
      <c r="DW75" s="56"/>
      <c r="DX75" s="56"/>
      <c r="DZ75" s="56"/>
      <c r="EA75" s="56"/>
      <c r="EB75" s="56"/>
      <c r="EC75" s="56"/>
      <c r="ED75" s="56"/>
      <c r="EE75" s="56"/>
      <c r="EF75" s="56"/>
      <c r="EG75" s="56"/>
      <c r="EH75" s="56"/>
      <c r="EJ75" s="56"/>
      <c r="EK75" s="56"/>
      <c r="EL75" s="56"/>
      <c r="EM75" s="56"/>
      <c r="EN75" s="56"/>
      <c r="EO75" s="56"/>
      <c r="EP75" s="56"/>
      <c r="EQ75" s="56"/>
      <c r="ER75" s="56"/>
      <c r="ET75" s="56"/>
      <c r="EU75" s="56"/>
      <c r="EV75" s="56"/>
      <c r="EW75" s="56"/>
      <c r="EX75" s="56"/>
      <c r="EY75" s="56"/>
      <c r="EZ75" s="56"/>
      <c r="FA75" s="56"/>
      <c r="FB75" s="56"/>
      <c r="FD75" s="56"/>
      <c r="FE75" s="56"/>
      <c r="FF75" s="56"/>
      <c r="FG75" s="56"/>
      <c r="FH75" s="56"/>
      <c r="FI75" s="56"/>
      <c r="FJ75" s="56"/>
      <c r="FK75" s="56"/>
      <c r="FL75" s="56"/>
      <c r="FN75" s="56"/>
      <c r="FO75" s="56"/>
      <c r="FP75" s="56"/>
      <c r="FQ75" s="56"/>
      <c r="FR75" s="56"/>
      <c r="FS75" s="56"/>
      <c r="FT75" s="56"/>
      <c r="FU75" s="56"/>
      <c r="FV75" s="56"/>
      <c r="FX75" s="56"/>
      <c r="FY75" s="56"/>
      <c r="FZ75" s="56"/>
      <c r="GA75" s="56"/>
      <c r="GB75" s="56"/>
      <c r="GC75" s="56"/>
      <c r="GD75" s="56"/>
      <c r="GE75" s="56"/>
      <c r="GF75" s="56"/>
      <c r="GH75" s="56"/>
      <c r="GI75" s="56"/>
      <c r="GJ75" s="56"/>
      <c r="GK75" s="56"/>
      <c r="GL75" s="56"/>
      <c r="GM75" s="56"/>
      <c r="GN75" s="56"/>
      <c r="GO75" s="56"/>
      <c r="GP75" s="56"/>
      <c r="GR75" s="56"/>
      <c r="GS75" s="56"/>
      <c r="GT75" s="56"/>
      <c r="GU75" s="56"/>
      <c r="GV75" s="56"/>
      <c r="GW75" s="56"/>
      <c r="GX75" s="56"/>
      <c r="GY75" s="56"/>
      <c r="GZ75" s="56"/>
      <c r="HB75" s="56"/>
      <c r="HC75" s="56"/>
      <c r="HD75" s="56"/>
      <c r="HE75" s="56"/>
      <c r="HF75" s="56"/>
      <c r="HG75" s="56"/>
      <c r="HH75" s="56"/>
      <c r="HI75" s="56"/>
      <c r="HJ75" s="56"/>
      <c r="HL75" s="56"/>
      <c r="HM75" s="56"/>
      <c r="HN75" s="56"/>
      <c r="HO75" s="56"/>
      <c r="HP75" s="56"/>
      <c r="HQ75" s="56"/>
      <c r="HR75" s="56"/>
      <c r="HS75" s="56"/>
      <c r="HT75" s="56"/>
      <c r="HV75" s="56"/>
      <c r="HW75" s="56"/>
      <c r="HX75" s="56"/>
      <c r="HY75" s="56"/>
      <c r="HZ75" s="56"/>
      <c r="IA75" s="56"/>
      <c r="IB75" s="56"/>
      <c r="IC75" s="56"/>
      <c r="ID75" s="56"/>
      <c r="IF75" s="56"/>
      <c r="IG75" s="56"/>
      <c r="IH75" s="56"/>
      <c r="II75" s="56"/>
      <c r="IJ75" s="56"/>
      <c r="IK75" s="56"/>
      <c r="IL75" s="56"/>
      <c r="IM75" s="56"/>
      <c r="IN75" s="56"/>
      <c r="IP75" s="56"/>
      <c r="IQ75" s="56"/>
      <c r="IR75" s="56"/>
      <c r="IS75" s="56"/>
      <c r="IT75" s="56"/>
      <c r="IU75" s="56"/>
    </row>
    <row r="76" spans="1:255" ht="12.75" customHeight="1" thickBot="1" x14ac:dyDescent="0.25">
      <c r="A76" s="227"/>
      <c r="B76" s="106">
        <v>135.12</v>
      </c>
      <c r="C76" s="85" t="s">
        <v>74</v>
      </c>
      <c r="D76" s="86"/>
      <c r="E76" s="47"/>
      <c r="F76" s="47"/>
      <c r="G76" s="47"/>
      <c r="H76" s="48"/>
      <c r="I76" s="49"/>
      <c r="J76" s="56"/>
      <c r="K76" s="56"/>
      <c r="L76" s="56"/>
      <c r="M76" s="56"/>
      <c r="N76" s="56"/>
      <c r="O76" s="56"/>
      <c r="P76" s="56"/>
      <c r="Q76" s="56"/>
      <c r="R76" s="56"/>
      <c r="T76" s="56"/>
      <c r="U76" s="56"/>
      <c r="V76" s="56"/>
      <c r="W76" s="56"/>
      <c r="X76" s="56"/>
      <c r="Y76" s="56"/>
      <c r="Z76" s="56"/>
      <c r="AA76" s="56"/>
      <c r="AB76" s="56"/>
      <c r="AD76" s="56"/>
      <c r="AE76" s="56"/>
      <c r="AF76" s="56"/>
      <c r="AG76" s="56"/>
      <c r="AH76" s="56"/>
      <c r="AI76" s="56"/>
      <c r="AJ76" s="56"/>
      <c r="AK76" s="56"/>
      <c r="AL76" s="56"/>
      <c r="AN76" s="56"/>
      <c r="AO76" s="56"/>
      <c r="AP76" s="56"/>
      <c r="AQ76" s="56"/>
      <c r="AR76" s="56"/>
      <c r="AS76" s="56"/>
      <c r="AT76" s="56"/>
      <c r="AU76" s="56"/>
      <c r="AV76" s="56"/>
      <c r="AX76" s="56"/>
      <c r="AY76" s="56"/>
      <c r="AZ76" s="56"/>
      <c r="BA76" s="56"/>
      <c r="BB76" s="56"/>
      <c r="BC76" s="56"/>
      <c r="BD76" s="56"/>
      <c r="BE76" s="56"/>
      <c r="BF76" s="56"/>
      <c r="BH76" s="56"/>
      <c r="BI76" s="56"/>
      <c r="BJ76" s="56"/>
      <c r="BK76" s="56"/>
      <c r="BL76" s="56"/>
      <c r="BM76" s="56"/>
      <c r="BN76" s="56"/>
      <c r="BO76" s="56"/>
      <c r="BP76" s="56"/>
      <c r="BR76" s="56"/>
      <c r="BS76" s="56"/>
      <c r="BT76" s="56"/>
      <c r="BU76" s="56"/>
      <c r="BV76" s="56"/>
      <c r="BW76" s="56"/>
      <c r="BX76" s="56"/>
      <c r="BY76" s="56"/>
      <c r="BZ76" s="56"/>
      <c r="CB76" s="56"/>
      <c r="CC76" s="56"/>
      <c r="CD76" s="56"/>
      <c r="CE76" s="56"/>
      <c r="CF76" s="56"/>
      <c r="CG76" s="56"/>
      <c r="CH76" s="56"/>
      <c r="CI76" s="56"/>
      <c r="CJ76" s="56"/>
      <c r="CL76" s="56"/>
      <c r="CM76" s="56"/>
      <c r="CN76" s="56"/>
      <c r="CO76" s="56"/>
      <c r="CP76" s="56"/>
      <c r="CQ76" s="56"/>
      <c r="CR76" s="56"/>
      <c r="CS76" s="56"/>
      <c r="CT76" s="56"/>
      <c r="CV76" s="56"/>
      <c r="CW76" s="56"/>
      <c r="CX76" s="56"/>
      <c r="CY76" s="56"/>
      <c r="CZ76" s="56"/>
      <c r="DA76" s="56"/>
      <c r="DB76" s="56"/>
      <c r="DC76" s="56"/>
      <c r="DD76" s="56"/>
      <c r="DF76" s="56"/>
      <c r="DG76" s="56"/>
      <c r="DH76" s="56"/>
      <c r="DI76" s="56"/>
      <c r="DJ76" s="56"/>
      <c r="DK76" s="56"/>
      <c r="DL76" s="56"/>
      <c r="DM76" s="56"/>
      <c r="DN76" s="56"/>
      <c r="DP76" s="56"/>
      <c r="DQ76" s="56"/>
      <c r="DR76" s="56"/>
      <c r="DS76" s="56"/>
      <c r="DT76" s="56"/>
      <c r="DU76" s="56"/>
      <c r="DV76" s="56"/>
      <c r="DW76" s="56"/>
      <c r="DX76" s="56"/>
      <c r="DZ76" s="56"/>
      <c r="EA76" s="56"/>
      <c r="EB76" s="56"/>
      <c r="EC76" s="56"/>
      <c r="ED76" s="56"/>
      <c r="EE76" s="56"/>
      <c r="EF76" s="56"/>
      <c r="EG76" s="56"/>
      <c r="EH76" s="56"/>
      <c r="EJ76" s="56"/>
      <c r="EK76" s="56"/>
      <c r="EL76" s="56"/>
      <c r="EM76" s="56"/>
      <c r="EN76" s="56"/>
      <c r="EO76" s="56"/>
      <c r="EP76" s="56"/>
      <c r="EQ76" s="56"/>
      <c r="ER76" s="56"/>
      <c r="ET76" s="56"/>
      <c r="EU76" s="56"/>
      <c r="EV76" s="56"/>
      <c r="EW76" s="56"/>
      <c r="EX76" s="56"/>
      <c r="EY76" s="56"/>
      <c r="EZ76" s="56"/>
      <c r="FA76" s="56"/>
      <c r="FB76" s="56"/>
      <c r="FD76" s="56"/>
      <c r="FE76" s="56"/>
      <c r="FF76" s="56"/>
      <c r="FG76" s="56"/>
      <c r="FH76" s="56"/>
      <c r="FI76" s="56"/>
      <c r="FJ76" s="56"/>
      <c r="FK76" s="56"/>
      <c r="FL76" s="56"/>
      <c r="FN76" s="56"/>
      <c r="FO76" s="56"/>
      <c r="FP76" s="56"/>
      <c r="FQ76" s="56"/>
      <c r="FR76" s="56"/>
      <c r="FS76" s="56"/>
      <c r="FT76" s="56"/>
      <c r="FU76" s="56"/>
      <c r="FV76" s="56"/>
      <c r="FX76" s="56"/>
      <c r="FY76" s="56"/>
      <c r="FZ76" s="56"/>
      <c r="GA76" s="56"/>
      <c r="GB76" s="56"/>
      <c r="GC76" s="56"/>
      <c r="GD76" s="56"/>
      <c r="GE76" s="56"/>
      <c r="GF76" s="56"/>
      <c r="GH76" s="56"/>
      <c r="GI76" s="56"/>
      <c r="GJ76" s="56"/>
      <c r="GK76" s="56"/>
      <c r="GL76" s="56"/>
      <c r="GM76" s="56"/>
      <c r="GN76" s="56"/>
      <c r="GO76" s="56"/>
      <c r="GP76" s="56"/>
      <c r="GR76" s="56"/>
      <c r="GS76" s="56"/>
      <c r="GT76" s="56"/>
      <c r="GU76" s="56"/>
      <c r="GV76" s="56"/>
      <c r="GW76" s="56"/>
      <c r="GX76" s="56"/>
      <c r="GY76" s="56"/>
      <c r="GZ76" s="56"/>
      <c r="HB76" s="56"/>
      <c r="HC76" s="56"/>
      <c r="HD76" s="56"/>
      <c r="HE76" s="56"/>
      <c r="HF76" s="56"/>
      <c r="HG76" s="56"/>
      <c r="HH76" s="56"/>
      <c r="HI76" s="56"/>
      <c r="HJ76" s="56"/>
      <c r="HL76" s="56"/>
      <c r="HM76" s="56"/>
      <c r="HN76" s="56"/>
      <c r="HO76" s="56"/>
      <c r="HP76" s="56"/>
      <c r="HQ76" s="56"/>
      <c r="HR76" s="56"/>
      <c r="HS76" s="56"/>
      <c r="HT76" s="56"/>
      <c r="HV76" s="56"/>
      <c r="HW76" s="56"/>
      <c r="HX76" s="56"/>
      <c r="HY76" s="56"/>
      <c r="HZ76" s="56"/>
      <c r="IA76" s="56"/>
      <c r="IB76" s="56"/>
      <c r="IC76" s="56"/>
      <c r="ID76" s="56"/>
      <c r="IF76" s="56"/>
      <c r="IG76" s="56"/>
      <c r="IH76" s="56"/>
      <c r="II76" s="56"/>
      <c r="IJ76" s="56"/>
      <c r="IK76" s="56"/>
      <c r="IL76" s="56"/>
      <c r="IM76" s="56"/>
      <c r="IN76" s="56"/>
      <c r="IP76" s="56"/>
      <c r="IQ76" s="56"/>
      <c r="IR76" s="56"/>
      <c r="IS76" s="56"/>
      <c r="IT76" s="56"/>
      <c r="IU76" s="56"/>
    </row>
    <row r="77" spans="1:255" ht="12.75" customHeight="1" thickBot="1" x14ac:dyDescent="0.25">
      <c r="A77" s="221"/>
      <c r="B77" s="106">
        <v>0</v>
      </c>
      <c r="C77" s="85" t="s">
        <v>75</v>
      </c>
      <c r="D77" s="86"/>
      <c r="E77" s="47"/>
      <c r="F77" s="47"/>
      <c r="G77" s="47"/>
      <c r="H77" s="48"/>
      <c r="I77" s="49"/>
      <c r="J77" s="56"/>
      <c r="K77" s="56"/>
      <c r="L77" s="56"/>
      <c r="M77" s="56"/>
      <c r="N77" s="56"/>
      <c r="O77" s="56"/>
      <c r="P77" s="56"/>
      <c r="Q77" s="56"/>
      <c r="R77" s="56"/>
      <c r="T77" s="56"/>
      <c r="U77" s="56"/>
      <c r="V77" s="56"/>
      <c r="W77" s="56"/>
      <c r="X77" s="56"/>
      <c r="Y77" s="56"/>
      <c r="Z77" s="56"/>
      <c r="AA77" s="56"/>
      <c r="AB77" s="56"/>
      <c r="AD77" s="56"/>
      <c r="AE77" s="56"/>
      <c r="AF77" s="56"/>
      <c r="AG77" s="56"/>
      <c r="AH77" s="56"/>
      <c r="AI77" s="56"/>
      <c r="AJ77" s="56"/>
      <c r="AK77" s="56"/>
      <c r="AL77" s="56"/>
      <c r="AN77" s="56"/>
      <c r="AO77" s="56"/>
      <c r="AP77" s="56"/>
      <c r="AQ77" s="56"/>
      <c r="AR77" s="56"/>
      <c r="AS77" s="56"/>
      <c r="AT77" s="56"/>
      <c r="AU77" s="56"/>
      <c r="AV77" s="56"/>
      <c r="AX77" s="56"/>
      <c r="AY77" s="56"/>
      <c r="AZ77" s="56"/>
      <c r="BA77" s="56"/>
      <c r="BB77" s="56"/>
      <c r="BC77" s="56"/>
      <c r="BD77" s="56"/>
      <c r="BE77" s="56"/>
      <c r="BF77" s="56"/>
      <c r="BH77" s="56"/>
      <c r="BI77" s="56"/>
      <c r="BJ77" s="56"/>
      <c r="BK77" s="56"/>
      <c r="BL77" s="56"/>
      <c r="BM77" s="56"/>
      <c r="BN77" s="56"/>
      <c r="BO77" s="56"/>
      <c r="BP77" s="56"/>
      <c r="BR77" s="56"/>
      <c r="BS77" s="56"/>
      <c r="BT77" s="56"/>
      <c r="BU77" s="56"/>
      <c r="BV77" s="56"/>
      <c r="BW77" s="56"/>
      <c r="BX77" s="56"/>
      <c r="BY77" s="56"/>
      <c r="BZ77" s="56"/>
      <c r="CB77" s="56"/>
      <c r="CC77" s="56"/>
      <c r="CD77" s="56"/>
      <c r="CE77" s="56"/>
      <c r="CF77" s="56"/>
      <c r="CG77" s="56"/>
      <c r="CH77" s="56"/>
      <c r="CI77" s="56"/>
      <c r="CJ77" s="56"/>
      <c r="CL77" s="56"/>
      <c r="CM77" s="56"/>
      <c r="CN77" s="56"/>
      <c r="CO77" s="56"/>
      <c r="CP77" s="56"/>
      <c r="CQ77" s="56"/>
      <c r="CR77" s="56"/>
      <c r="CS77" s="56"/>
      <c r="CT77" s="56"/>
      <c r="CV77" s="56"/>
      <c r="CW77" s="56"/>
      <c r="CX77" s="56"/>
      <c r="CY77" s="56"/>
      <c r="CZ77" s="56"/>
      <c r="DA77" s="56"/>
      <c r="DB77" s="56"/>
      <c r="DC77" s="56"/>
      <c r="DD77" s="56"/>
      <c r="DF77" s="56"/>
      <c r="DG77" s="56"/>
      <c r="DH77" s="56"/>
      <c r="DI77" s="56"/>
      <c r="DJ77" s="56"/>
      <c r="DK77" s="56"/>
      <c r="DL77" s="56"/>
      <c r="DM77" s="56"/>
      <c r="DN77" s="56"/>
      <c r="DP77" s="56"/>
      <c r="DQ77" s="56"/>
      <c r="DR77" s="56"/>
      <c r="DS77" s="56"/>
      <c r="DT77" s="56"/>
      <c r="DU77" s="56"/>
      <c r="DV77" s="56"/>
      <c r="DW77" s="56"/>
      <c r="DX77" s="56"/>
      <c r="DZ77" s="56"/>
      <c r="EA77" s="56"/>
      <c r="EB77" s="56"/>
      <c r="EC77" s="56"/>
      <c r="ED77" s="56"/>
      <c r="EE77" s="56"/>
      <c r="EF77" s="56"/>
      <c r="EG77" s="56"/>
      <c r="EH77" s="56"/>
      <c r="EJ77" s="56"/>
      <c r="EK77" s="56"/>
      <c r="EL77" s="56"/>
      <c r="EM77" s="56"/>
      <c r="EN77" s="56"/>
      <c r="EO77" s="56"/>
      <c r="EP77" s="56"/>
      <c r="EQ77" s="56"/>
      <c r="ER77" s="56"/>
      <c r="ET77" s="56"/>
      <c r="EU77" s="56"/>
      <c r="EV77" s="56"/>
      <c r="EW77" s="56"/>
      <c r="EX77" s="56"/>
      <c r="EY77" s="56"/>
      <c r="EZ77" s="56"/>
      <c r="FA77" s="56"/>
      <c r="FB77" s="56"/>
      <c r="FD77" s="56"/>
      <c r="FE77" s="56"/>
      <c r="FF77" s="56"/>
      <c r="FG77" s="56"/>
      <c r="FH77" s="56"/>
      <c r="FI77" s="56"/>
      <c r="FJ77" s="56"/>
      <c r="FK77" s="56"/>
      <c r="FL77" s="56"/>
      <c r="FN77" s="56"/>
      <c r="FO77" s="56"/>
      <c r="FP77" s="56"/>
      <c r="FQ77" s="56"/>
      <c r="FR77" s="56"/>
      <c r="FS77" s="56"/>
      <c r="FT77" s="56"/>
      <c r="FU77" s="56"/>
      <c r="FV77" s="56"/>
      <c r="FX77" s="56"/>
      <c r="FY77" s="56"/>
      <c r="FZ77" s="56"/>
      <c r="GA77" s="56"/>
      <c r="GB77" s="56"/>
      <c r="GC77" s="56"/>
      <c r="GD77" s="56"/>
      <c r="GE77" s="56"/>
      <c r="GF77" s="56"/>
      <c r="GH77" s="56"/>
      <c r="GI77" s="56"/>
      <c r="GJ77" s="56"/>
      <c r="GK77" s="56"/>
      <c r="GL77" s="56"/>
      <c r="GM77" s="56"/>
      <c r="GN77" s="56"/>
      <c r="GO77" s="56"/>
      <c r="GP77" s="56"/>
      <c r="GR77" s="56"/>
      <c r="GS77" s="56"/>
      <c r="GT77" s="56"/>
      <c r="GU77" s="56"/>
      <c r="GV77" s="56"/>
      <c r="GW77" s="56"/>
      <c r="GX77" s="56"/>
      <c r="GY77" s="56"/>
      <c r="GZ77" s="56"/>
      <c r="HB77" s="56"/>
      <c r="HC77" s="56"/>
      <c r="HD77" s="56"/>
      <c r="HE77" s="56"/>
      <c r="HF77" s="56"/>
      <c r="HG77" s="56"/>
      <c r="HH77" s="56"/>
      <c r="HI77" s="56"/>
      <c r="HJ77" s="56"/>
      <c r="HL77" s="56"/>
      <c r="HM77" s="56"/>
      <c r="HN77" s="56"/>
      <c r="HO77" s="56"/>
      <c r="HP77" s="56"/>
      <c r="HQ77" s="56"/>
      <c r="HR77" s="56"/>
      <c r="HS77" s="56"/>
      <c r="HT77" s="56"/>
      <c r="HV77" s="56"/>
      <c r="HW77" s="56"/>
      <c r="HX77" s="56"/>
      <c r="HY77" s="56"/>
      <c r="HZ77" s="56"/>
      <c r="IA77" s="56"/>
      <c r="IB77" s="56"/>
      <c r="IC77" s="56"/>
      <c r="ID77" s="56"/>
      <c r="IF77" s="56"/>
      <c r="IG77" s="56"/>
      <c r="IH77" s="56"/>
      <c r="II77" s="56"/>
      <c r="IJ77" s="56"/>
      <c r="IK77" s="56"/>
      <c r="IL77" s="56"/>
      <c r="IM77" s="56"/>
      <c r="IN77" s="56"/>
      <c r="IP77" s="56"/>
      <c r="IQ77" s="56"/>
      <c r="IR77" s="56"/>
      <c r="IS77" s="56"/>
      <c r="IT77" s="56"/>
      <c r="IU77" s="56"/>
    </row>
    <row r="78" spans="1:255" ht="12.75" customHeight="1" thickBot="1" x14ac:dyDescent="0.25">
      <c r="A78" s="221"/>
      <c r="B78" s="106">
        <v>0</v>
      </c>
      <c r="C78" s="85" t="s">
        <v>76</v>
      </c>
      <c r="D78" s="86"/>
      <c r="E78" s="47"/>
      <c r="F78" s="47"/>
      <c r="G78" s="47"/>
      <c r="H78" s="48"/>
      <c r="I78" s="49"/>
      <c r="J78" s="56"/>
      <c r="K78" s="56"/>
      <c r="L78" s="56"/>
      <c r="M78" s="56"/>
      <c r="N78" s="56"/>
      <c r="O78" s="56"/>
      <c r="P78" s="56"/>
      <c r="Q78" s="56"/>
      <c r="R78" s="56"/>
      <c r="T78" s="56"/>
      <c r="U78" s="56"/>
      <c r="V78" s="56"/>
      <c r="W78" s="56"/>
      <c r="X78" s="56"/>
      <c r="Y78" s="56"/>
      <c r="Z78" s="56"/>
      <c r="AA78" s="56"/>
      <c r="AB78" s="56"/>
      <c r="AD78" s="56"/>
      <c r="AE78" s="56"/>
      <c r="AF78" s="56"/>
      <c r="AG78" s="56"/>
      <c r="AH78" s="56"/>
      <c r="AI78" s="56"/>
      <c r="AJ78" s="56"/>
      <c r="AK78" s="56"/>
      <c r="AL78" s="56"/>
      <c r="AN78" s="56"/>
      <c r="AO78" s="56"/>
      <c r="AP78" s="56"/>
      <c r="AQ78" s="56"/>
      <c r="AR78" s="56"/>
      <c r="AS78" s="56"/>
      <c r="AT78" s="56"/>
      <c r="AU78" s="56"/>
      <c r="AV78" s="56"/>
      <c r="AX78" s="56"/>
      <c r="AY78" s="56"/>
      <c r="AZ78" s="56"/>
      <c r="BA78" s="56"/>
      <c r="BB78" s="56"/>
      <c r="BC78" s="56"/>
      <c r="BD78" s="56"/>
      <c r="BE78" s="56"/>
      <c r="BF78" s="56"/>
      <c r="BH78" s="56"/>
      <c r="BI78" s="56"/>
      <c r="BJ78" s="56"/>
      <c r="BK78" s="56"/>
      <c r="BL78" s="56"/>
      <c r="BM78" s="56"/>
      <c r="BN78" s="56"/>
      <c r="BO78" s="56"/>
      <c r="BP78" s="56"/>
      <c r="BR78" s="56"/>
      <c r="BS78" s="56"/>
      <c r="BT78" s="56"/>
      <c r="BU78" s="56"/>
      <c r="BV78" s="56"/>
      <c r="BW78" s="56"/>
      <c r="BX78" s="56"/>
      <c r="BY78" s="56"/>
      <c r="BZ78" s="56"/>
      <c r="CB78" s="56"/>
      <c r="CC78" s="56"/>
      <c r="CD78" s="56"/>
      <c r="CE78" s="56"/>
      <c r="CF78" s="56"/>
      <c r="CG78" s="56"/>
      <c r="CH78" s="56"/>
      <c r="CI78" s="56"/>
      <c r="CJ78" s="56"/>
      <c r="CL78" s="56"/>
      <c r="CM78" s="56"/>
      <c r="CN78" s="56"/>
      <c r="CO78" s="56"/>
      <c r="CP78" s="56"/>
      <c r="CQ78" s="56"/>
      <c r="CR78" s="56"/>
      <c r="CS78" s="56"/>
      <c r="CT78" s="56"/>
      <c r="CV78" s="56"/>
      <c r="CW78" s="56"/>
      <c r="CX78" s="56"/>
      <c r="CY78" s="56"/>
      <c r="CZ78" s="56"/>
      <c r="DA78" s="56"/>
      <c r="DB78" s="56"/>
      <c r="DC78" s="56"/>
      <c r="DD78" s="56"/>
      <c r="DF78" s="56"/>
      <c r="DG78" s="56"/>
      <c r="DH78" s="56"/>
      <c r="DI78" s="56"/>
      <c r="DJ78" s="56"/>
      <c r="DK78" s="56"/>
      <c r="DL78" s="56"/>
      <c r="DM78" s="56"/>
      <c r="DN78" s="56"/>
      <c r="DP78" s="56"/>
      <c r="DQ78" s="56"/>
      <c r="DR78" s="56"/>
      <c r="DS78" s="56"/>
      <c r="DT78" s="56"/>
      <c r="DU78" s="56"/>
      <c r="DV78" s="56"/>
      <c r="DW78" s="56"/>
      <c r="DX78" s="56"/>
      <c r="DZ78" s="56"/>
      <c r="EA78" s="56"/>
      <c r="EB78" s="56"/>
      <c r="EC78" s="56"/>
      <c r="ED78" s="56"/>
      <c r="EE78" s="56"/>
      <c r="EF78" s="56"/>
      <c r="EG78" s="56"/>
      <c r="EH78" s="56"/>
      <c r="EJ78" s="56"/>
      <c r="EK78" s="56"/>
      <c r="EL78" s="56"/>
      <c r="EM78" s="56"/>
      <c r="EN78" s="56"/>
      <c r="EO78" s="56"/>
      <c r="EP78" s="56"/>
      <c r="EQ78" s="56"/>
      <c r="ER78" s="56"/>
      <c r="ET78" s="56"/>
      <c r="EU78" s="56"/>
      <c r="EV78" s="56"/>
      <c r="EW78" s="56"/>
      <c r="EX78" s="56"/>
      <c r="EY78" s="56"/>
      <c r="EZ78" s="56"/>
      <c r="FA78" s="56"/>
      <c r="FB78" s="56"/>
      <c r="FD78" s="56"/>
      <c r="FE78" s="56"/>
      <c r="FF78" s="56"/>
      <c r="FG78" s="56"/>
      <c r="FH78" s="56"/>
      <c r="FI78" s="56"/>
      <c r="FJ78" s="56"/>
      <c r="FK78" s="56"/>
      <c r="FL78" s="56"/>
      <c r="FN78" s="56"/>
      <c r="FO78" s="56"/>
      <c r="FP78" s="56"/>
      <c r="FQ78" s="56"/>
      <c r="FR78" s="56"/>
      <c r="FS78" s="56"/>
      <c r="FT78" s="56"/>
      <c r="FU78" s="56"/>
      <c r="FV78" s="56"/>
      <c r="FX78" s="56"/>
      <c r="FY78" s="56"/>
      <c r="FZ78" s="56"/>
      <c r="GA78" s="56"/>
      <c r="GB78" s="56"/>
      <c r="GC78" s="56"/>
      <c r="GD78" s="56"/>
      <c r="GE78" s="56"/>
      <c r="GF78" s="56"/>
      <c r="GH78" s="56"/>
      <c r="GI78" s="56"/>
      <c r="GJ78" s="56"/>
      <c r="GK78" s="56"/>
      <c r="GL78" s="56"/>
      <c r="GM78" s="56"/>
      <c r="GN78" s="56"/>
      <c r="GO78" s="56"/>
      <c r="GP78" s="56"/>
      <c r="GR78" s="56"/>
      <c r="GS78" s="56"/>
      <c r="GT78" s="56"/>
      <c r="GU78" s="56"/>
      <c r="GV78" s="56"/>
      <c r="GW78" s="56"/>
      <c r="GX78" s="56"/>
      <c r="GY78" s="56"/>
      <c r="GZ78" s="56"/>
      <c r="HB78" s="56"/>
      <c r="HC78" s="56"/>
      <c r="HD78" s="56"/>
      <c r="HE78" s="56"/>
      <c r="HF78" s="56"/>
      <c r="HG78" s="56"/>
      <c r="HH78" s="56"/>
      <c r="HI78" s="56"/>
      <c r="HJ78" s="56"/>
      <c r="HL78" s="56"/>
      <c r="HM78" s="56"/>
      <c r="HN78" s="56"/>
      <c r="HO78" s="56"/>
      <c r="HP78" s="56"/>
      <c r="HQ78" s="56"/>
      <c r="HR78" s="56"/>
      <c r="HS78" s="56"/>
      <c r="HT78" s="56"/>
      <c r="HV78" s="56"/>
      <c r="HW78" s="56"/>
      <c r="HX78" s="56"/>
      <c r="HY78" s="56"/>
      <c r="HZ78" s="56"/>
      <c r="IA78" s="56"/>
      <c r="IB78" s="56"/>
      <c r="IC78" s="56"/>
      <c r="ID78" s="56"/>
      <c r="IF78" s="56"/>
      <c r="IG78" s="56"/>
      <c r="IH78" s="56"/>
      <c r="II78" s="56"/>
      <c r="IJ78" s="56"/>
      <c r="IK78" s="56"/>
      <c r="IL78" s="56"/>
      <c r="IM78" s="56"/>
      <c r="IN78" s="56"/>
      <c r="IP78" s="56"/>
      <c r="IQ78" s="56"/>
      <c r="IR78" s="56"/>
      <c r="IS78" s="56"/>
      <c r="IT78" s="56"/>
      <c r="IU78" s="56"/>
    </row>
    <row r="79" spans="1:255" ht="12.75" customHeight="1" thickBot="1" x14ac:dyDescent="0.25">
      <c r="A79" s="221"/>
      <c r="B79" s="106">
        <v>0</v>
      </c>
      <c r="C79" s="85" t="s">
        <v>77</v>
      </c>
      <c r="D79" s="86"/>
      <c r="E79" s="47"/>
      <c r="F79" s="47"/>
      <c r="G79" s="47"/>
      <c r="H79" s="48"/>
      <c r="I79" s="49"/>
      <c r="J79" s="56"/>
      <c r="K79" s="56"/>
      <c r="L79" s="56"/>
      <c r="M79" s="56"/>
      <c r="N79" s="56"/>
      <c r="O79" s="56"/>
      <c r="P79" s="56"/>
      <c r="Q79" s="56"/>
      <c r="R79" s="56"/>
      <c r="T79" s="56"/>
      <c r="U79" s="56"/>
      <c r="V79" s="56"/>
      <c r="W79" s="56"/>
      <c r="X79" s="56"/>
      <c r="Y79" s="56"/>
      <c r="Z79" s="56"/>
      <c r="AA79" s="56"/>
      <c r="AB79" s="56"/>
      <c r="AD79" s="56"/>
      <c r="AE79" s="56"/>
      <c r="AF79" s="56"/>
      <c r="AG79" s="56"/>
      <c r="AH79" s="56"/>
      <c r="AI79" s="56"/>
      <c r="AJ79" s="56"/>
      <c r="AK79" s="56"/>
      <c r="AL79" s="56"/>
      <c r="AN79" s="56"/>
      <c r="AO79" s="56"/>
      <c r="AP79" s="56"/>
      <c r="AQ79" s="56"/>
      <c r="AR79" s="56"/>
      <c r="AS79" s="56"/>
      <c r="AT79" s="56"/>
      <c r="AU79" s="56"/>
      <c r="AV79" s="56"/>
      <c r="AX79" s="56"/>
      <c r="AY79" s="56"/>
      <c r="AZ79" s="56"/>
      <c r="BA79" s="56"/>
      <c r="BB79" s="56"/>
      <c r="BC79" s="56"/>
      <c r="BD79" s="56"/>
      <c r="BE79" s="56"/>
      <c r="BF79" s="56"/>
      <c r="BH79" s="56"/>
      <c r="BI79" s="56"/>
      <c r="BJ79" s="56"/>
      <c r="BK79" s="56"/>
      <c r="BL79" s="56"/>
      <c r="BM79" s="56"/>
      <c r="BN79" s="56"/>
      <c r="BO79" s="56"/>
      <c r="BP79" s="56"/>
      <c r="BR79" s="56"/>
      <c r="BS79" s="56"/>
      <c r="BT79" s="56"/>
      <c r="BU79" s="56"/>
      <c r="BV79" s="56"/>
      <c r="BW79" s="56"/>
      <c r="BX79" s="56"/>
      <c r="BY79" s="56"/>
      <c r="BZ79" s="56"/>
      <c r="CB79" s="56"/>
      <c r="CC79" s="56"/>
      <c r="CD79" s="56"/>
      <c r="CE79" s="56"/>
      <c r="CF79" s="56"/>
      <c r="CG79" s="56"/>
      <c r="CH79" s="56"/>
      <c r="CI79" s="56"/>
      <c r="CJ79" s="56"/>
      <c r="CL79" s="56"/>
      <c r="CM79" s="56"/>
      <c r="CN79" s="56"/>
      <c r="CO79" s="56"/>
      <c r="CP79" s="56"/>
      <c r="CQ79" s="56"/>
      <c r="CR79" s="56"/>
      <c r="CS79" s="56"/>
      <c r="CT79" s="56"/>
      <c r="CV79" s="56"/>
      <c r="CW79" s="56"/>
      <c r="CX79" s="56"/>
      <c r="CY79" s="56"/>
      <c r="CZ79" s="56"/>
      <c r="DA79" s="56"/>
      <c r="DB79" s="56"/>
      <c r="DC79" s="56"/>
      <c r="DD79" s="56"/>
      <c r="DF79" s="56"/>
      <c r="DG79" s="56"/>
      <c r="DH79" s="56"/>
      <c r="DI79" s="56"/>
      <c r="DJ79" s="56"/>
      <c r="DK79" s="56"/>
      <c r="DL79" s="56"/>
      <c r="DM79" s="56"/>
      <c r="DN79" s="56"/>
      <c r="DP79" s="56"/>
      <c r="DQ79" s="56"/>
      <c r="DR79" s="56"/>
      <c r="DS79" s="56"/>
      <c r="DT79" s="56"/>
      <c r="DU79" s="56"/>
      <c r="DV79" s="56"/>
      <c r="DW79" s="56"/>
      <c r="DX79" s="56"/>
      <c r="DZ79" s="56"/>
      <c r="EA79" s="56"/>
      <c r="EB79" s="56"/>
      <c r="EC79" s="56"/>
      <c r="ED79" s="56"/>
      <c r="EE79" s="56"/>
      <c r="EF79" s="56"/>
      <c r="EG79" s="56"/>
      <c r="EH79" s="56"/>
      <c r="EJ79" s="56"/>
      <c r="EK79" s="56"/>
      <c r="EL79" s="56"/>
      <c r="EM79" s="56"/>
      <c r="EN79" s="56"/>
      <c r="EO79" s="56"/>
      <c r="EP79" s="56"/>
      <c r="EQ79" s="56"/>
      <c r="ER79" s="56"/>
      <c r="ET79" s="56"/>
      <c r="EU79" s="56"/>
      <c r="EV79" s="56"/>
      <c r="EW79" s="56"/>
      <c r="EX79" s="56"/>
      <c r="EY79" s="56"/>
      <c r="EZ79" s="56"/>
      <c r="FA79" s="56"/>
      <c r="FB79" s="56"/>
      <c r="FD79" s="56"/>
      <c r="FE79" s="56"/>
      <c r="FF79" s="56"/>
      <c r="FG79" s="56"/>
      <c r="FH79" s="56"/>
      <c r="FI79" s="56"/>
      <c r="FJ79" s="56"/>
      <c r="FK79" s="56"/>
      <c r="FL79" s="56"/>
      <c r="FN79" s="56"/>
      <c r="FO79" s="56"/>
      <c r="FP79" s="56"/>
      <c r="FQ79" s="56"/>
      <c r="FR79" s="56"/>
      <c r="FS79" s="56"/>
      <c r="FT79" s="56"/>
      <c r="FU79" s="56"/>
      <c r="FV79" s="56"/>
      <c r="FX79" s="56"/>
      <c r="FY79" s="56"/>
      <c r="FZ79" s="56"/>
      <c r="GA79" s="56"/>
      <c r="GB79" s="56"/>
      <c r="GC79" s="56"/>
      <c r="GD79" s="56"/>
      <c r="GE79" s="56"/>
      <c r="GF79" s="56"/>
      <c r="GH79" s="56"/>
      <c r="GI79" s="56"/>
      <c r="GJ79" s="56"/>
      <c r="GK79" s="56"/>
      <c r="GL79" s="56"/>
      <c r="GM79" s="56"/>
      <c r="GN79" s="56"/>
      <c r="GO79" s="56"/>
      <c r="GP79" s="56"/>
      <c r="GR79" s="56"/>
      <c r="GS79" s="56"/>
      <c r="GT79" s="56"/>
      <c r="GU79" s="56"/>
      <c r="GV79" s="56"/>
      <c r="GW79" s="56"/>
      <c r="GX79" s="56"/>
      <c r="GY79" s="56"/>
      <c r="GZ79" s="56"/>
      <c r="HB79" s="56"/>
      <c r="HC79" s="56"/>
      <c r="HD79" s="56"/>
      <c r="HE79" s="56"/>
      <c r="HF79" s="56"/>
      <c r="HG79" s="56"/>
      <c r="HH79" s="56"/>
      <c r="HI79" s="56"/>
      <c r="HJ79" s="56"/>
      <c r="HL79" s="56"/>
      <c r="HM79" s="56"/>
      <c r="HN79" s="56"/>
      <c r="HO79" s="56"/>
      <c r="HP79" s="56"/>
      <c r="HQ79" s="56"/>
      <c r="HR79" s="56"/>
      <c r="HS79" s="56"/>
      <c r="HT79" s="56"/>
      <c r="HV79" s="56"/>
      <c r="HW79" s="56"/>
      <c r="HX79" s="56"/>
      <c r="HY79" s="56"/>
      <c r="HZ79" s="56"/>
      <c r="IA79" s="56"/>
      <c r="IB79" s="56"/>
      <c r="IC79" s="56"/>
      <c r="ID79" s="56"/>
      <c r="IF79" s="56"/>
      <c r="IG79" s="56"/>
      <c r="IH79" s="56"/>
      <c r="II79" s="56"/>
      <c r="IJ79" s="56"/>
      <c r="IK79" s="56"/>
      <c r="IL79" s="56"/>
      <c r="IM79" s="56"/>
      <c r="IN79" s="56"/>
      <c r="IP79" s="56"/>
      <c r="IQ79" s="56"/>
      <c r="IR79" s="56"/>
      <c r="IS79" s="56"/>
      <c r="IT79" s="56"/>
      <c r="IU79" s="56"/>
    </row>
    <row r="80" spans="1:255" ht="12.75" customHeight="1" thickBot="1" x14ac:dyDescent="0.25">
      <c r="A80" s="221"/>
      <c r="B80" s="106">
        <v>0</v>
      </c>
      <c r="C80" s="85" t="s">
        <v>78</v>
      </c>
      <c r="D80" s="86"/>
      <c r="E80" s="47"/>
      <c r="F80" s="47"/>
      <c r="G80" s="47"/>
      <c r="H80" s="48"/>
      <c r="I80" s="49"/>
      <c r="J80" s="56"/>
      <c r="K80" s="56"/>
      <c r="L80" s="56"/>
      <c r="M80" s="56"/>
      <c r="N80" s="56"/>
      <c r="O80" s="56"/>
      <c r="P80" s="56"/>
      <c r="Q80" s="56"/>
      <c r="R80" s="56"/>
      <c r="T80" s="56"/>
      <c r="U80" s="56"/>
      <c r="V80" s="56"/>
      <c r="W80" s="56"/>
      <c r="X80" s="56"/>
      <c r="Y80" s="56"/>
      <c r="Z80" s="56"/>
      <c r="AA80" s="56"/>
      <c r="AB80" s="56"/>
      <c r="AD80" s="56"/>
      <c r="AE80" s="56"/>
      <c r="AF80" s="56"/>
      <c r="AG80" s="56"/>
      <c r="AH80" s="56"/>
      <c r="AI80" s="56"/>
      <c r="AJ80" s="56"/>
      <c r="AK80" s="56"/>
      <c r="AL80" s="56"/>
      <c r="AN80" s="56"/>
      <c r="AO80" s="56"/>
      <c r="AP80" s="56"/>
      <c r="AQ80" s="56"/>
      <c r="AR80" s="56"/>
      <c r="AS80" s="56"/>
      <c r="AT80" s="56"/>
      <c r="AU80" s="56"/>
      <c r="AV80" s="56"/>
      <c r="AX80" s="56"/>
      <c r="AY80" s="56"/>
      <c r="AZ80" s="56"/>
      <c r="BA80" s="56"/>
      <c r="BB80" s="56"/>
      <c r="BC80" s="56"/>
      <c r="BD80" s="56"/>
      <c r="BE80" s="56"/>
      <c r="BF80" s="56"/>
      <c r="BH80" s="56"/>
      <c r="BI80" s="56"/>
      <c r="BJ80" s="56"/>
      <c r="BK80" s="56"/>
      <c r="BL80" s="56"/>
      <c r="BM80" s="56"/>
      <c r="BN80" s="56"/>
      <c r="BO80" s="56"/>
      <c r="BP80" s="56"/>
      <c r="BR80" s="56"/>
      <c r="BS80" s="56"/>
      <c r="BT80" s="56"/>
      <c r="BU80" s="56"/>
      <c r="BV80" s="56"/>
      <c r="BW80" s="56"/>
      <c r="BX80" s="56"/>
      <c r="BY80" s="56"/>
      <c r="BZ80" s="56"/>
      <c r="CB80" s="56"/>
      <c r="CC80" s="56"/>
      <c r="CD80" s="56"/>
      <c r="CE80" s="56"/>
      <c r="CF80" s="56"/>
      <c r="CG80" s="56"/>
      <c r="CH80" s="56"/>
      <c r="CI80" s="56"/>
      <c r="CJ80" s="56"/>
      <c r="CL80" s="56"/>
      <c r="CM80" s="56"/>
      <c r="CN80" s="56"/>
      <c r="CO80" s="56"/>
      <c r="CP80" s="56"/>
      <c r="CQ80" s="56"/>
      <c r="CR80" s="56"/>
      <c r="CS80" s="56"/>
      <c r="CT80" s="56"/>
      <c r="CV80" s="56"/>
      <c r="CW80" s="56"/>
      <c r="CX80" s="56"/>
      <c r="CY80" s="56"/>
      <c r="CZ80" s="56"/>
      <c r="DA80" s="56"/>
      <c r="DB80" s="56"/>
      <c r="DC80" s="56"/>
      <c r="DD80" s="56"/>
      <c r="DF80" s="56"/>
      <c r="DG80" s="56"/>
      <c r="DH80" s="56"/>
      <c r="DI80" s="56"/>
      <c r="DJ80" s="56"/>
      <c r="DK80" s="56"/>
      <c r="DL80" s="56"/>
      <c r="DM80" s="56"/>
      <c r="DN80" s="56"/>
      <c r="DP80" s="56"/>
      <c r="DQ80" s="56"/>
      <c r="DR80" s="56"/>
      <c r="DS80" s="56"/>
      <c r="DT80" s="56"/>
      <c r="DU80" s="56"/>
      <c r="DV80" s="56"/>
      <c r="DW80" s="56"/>
      <c r="DX80" s="56"/>
      <c r="DZ80" s="56"/>
      <c r="EA80" s="56"/>
      <c r="EB80" s="56"/>
      <c r="EC80" s="56"/>
      <c r="ED80" s="56"/>
      <c r="EE80" s="56"/>
      <c r="EF80" s="56"/>
      <c r="EG80" s="56"/>
      <c r="EH80" s="56"/>
      <c r="EJ80" s="56"/>
      <c r="EK80" s="56"/>
      <c r="EL80" s="56"/>
      <c r="EM80" s="56"/>
      <c r="EN80" s="56"/>
      <c r="EO80" s="56"/>
      <c r="EP80" s="56"/>
      <c r="EQ80" s="56"/>
      <c r="ER80" s="56"/>
      <c r="ET80" s="56"/>
      <c r="EU80" s="56"/>
      <c r="EV80" s="56"/>
      <c r="EW80" s="56"/>
      <c r="EX80" s="56"/>
      <c r="EY80" s="56"/>
      <c r="EZ80" s="56"/>
      <c r="FA80" s="56"/>
      <c r="FB80" s="56"/>
      <c r="FD80" s="56"/>
      <c r="FE80" s="56"/>
      <c r="FF80" s="56"/>
      <c r="FG80" s="56"/>
      <c r="FH80" s="56"/>
      <c r="FI80" s="56"/>
      <c r="FJ80" s="56"/>
      <c r="FK80" s="56"/>
      <c r="FL80" s="56"/>
      <c r="FN80" s="56"/>
      <c r="FO80" s="56"/>
      <c r="FP80" s="56"/>
      <c r="FQ80" s="56"/>
      <c r="FR80" s="56"/>
      <c r="FS80" s="56"/>
      <c r="FT80" s="56"/>
      <c r="FU80" s="56"/>
      <c r="FV80" s="56"/>
      <c r="FX80" s="56"/>
      <c r="FY80" s="56"/>
      <c r="FZ80" s="56"/>
      <c r="GA80" s="56"/>
      <c r="GB80" s="56"/>
      <c r="GC80" s="56"/>
      <c r="GD80" s="56"/>
      <c r="GE80" s="56"/>
      <c r="GF80" s="56"/>
      <c r="GH80" s="56"/>
      <c r="GI80" s="56"/>
      <c r="GJ80" s="56"/>
      <c r="GK80" s="56"/>
      <c r="GL80" s="56"/>
      <c r="GM80" s="56"/>
      <c r="GN80" s="56"/>
      <c r="GO80" s="56"/>
      <c r="GP80" s="56"/>
      <c r="GR80" s="56"/>
      <c r="GS80" s="56"/>
      <c r="GT80" s="56"/>
      <c r="GU80" s="56"/>
      <c r="GV80" s="56"/>
      <c r="GW80" s="56"/>
      <c r="GX80" s="56"/>
      <c r="GY80" s="56"/>
      <c r="GZ80" s="56"/>
      <c r="HB80" s="56"/>
      <c r="HC80" s="56"/>
      <c r="HD80" s="56"/>
      <c r="HE80" s="56"/>
      <c r="HF80" s="56"/>
      <c r="HG80" s="56"/>
      <c r="HH80" s="56"/>
      <c r="HI80" s="56"/>
      <c r="HJ80" s="56"/>
      <c r="HL80" s="56"/>
      <c r="HM80" s="56"/>
      <c r="HN80" s="56"/>
      <c r="HO80" s="56"/>
      <c r="HP80" s="56"/>
      <c r="HQ80" s="56"/>
      <c r="HR80" s="56"/>
      <c r="HS80" s="56"/>
      <c r="HT80" s="56"/>
      <c r="HV80" s="56"/>
      <c r="HW80" s="56"/>
      <c r="HX80" s="56"/>
      <c r="HY80" s="56"/>
      <c r="HZ80" s="56"/>
      <c r="IA80" s="56"/>
      <c r="IB80" s="56"/>
      <c r="IC80" s="56"/>
      <c r="ID80" s="56"/>
      <c r="IF80" s="56"/>
      <c r="IG80" s="56"/>
      <c r="IH80" s="56"/>
      <c r="II80" s="56"/>
      <c r="IJ80" s="56"/>
      <c r="IK80" s="56"/>
      <c r="IL80" s="56"/>
      <c r="IM80" s="56"/>
      <c r="IN80" s="56"/>
      <c r="IP80" s="56"/>
      <c r="IQ80" s="56"/>
      <c r="IR80" s="56"/>
      <c r="IS80" s="56"/>
      <c r="IT80" s="56"/>
      <c r="IU80" s="56"/>
    </row>
    <row r="81" spans="1:255" ht="12.75" customHeight="1" thickBot="1" x14ac:dyDescent="0.25">
      <c r="A81" s="221"/>
      <c r="B81" s="106">
        <v>0</v>
      </c>
      <c r="C81" s="85" t="s">
        <v>79</v>
      </c>
      <c r="D81" s="86"/>
      <c r="E81" s="47"/>
      <c r="F81" s="47"/>
      <c r="G81" s="47"/>
      <c r="H81" s="48"/>
      <c r="I81" s="49"/>
      <c r="J81" s="56"/>
      <c r="K81" s="56"/>
      <c r="L81" s="56"/>
      <c r="M81" s="56"/>
      <c r="N81" s="56"/>
      <c r="O81" s="56"/>
      <c r="P81" s="56"/>
      <c r="Q81" s="56"/>
      <c r="R81" s="56"/>
      <c r="T81" s="56"/>
      <c r="U81" s="56"/>
      <c r="V81" s="56"/>
      <c r="W81" s="56"/>
      <c r="X81" s="56"/>
      <c r="Y81" s="56"/>
      <c r="Z81" s="56"/>
      <c r="AA81" s="56"/>
      <c r="AB81" s="56"/>
      <c r="AD81" s="56"/>
      <c r="AE81" s="56"/>
      <c r="AF81" s="56"/>
      <c r="AG81" s="56"/>
      <c r="AH81" s="56"/>
      <c r="AI81" s="56"/>
      <c r="AJ81" s="56"/>
      <c r="AK81" s="56"/>
      <c r="AL81" s="56"/>
      <c r="AN81" s="56"/>
      <c r="AO81" s="56"/>
      <c r="AP81" s="56"/>
      <c r="AQ81" s="56"/>
      <c r="AR81" s="56"/>
      <c r="AS81" s="56"/>
      <c r="AT81" s="56"/>
      <c r="AU81" s="56"/>
      <c r="AV81" s="56"/>
      <c r="AX81" s="56"/>
      <c r="AY81" s="56"/>
      <c r="AZ81" s="56"/>
      <c r="BA81" s="56"/>
      <c r="BB81" s="56"/>
      <c r="BC81" s="56"/>
      <c r="BD81" s="56"/>
      <c r="BE81" s="56"/>
      <c r="BF81" s="56"/>
      <c r="BH81" s="56"/>
      <c r="BI81" s="56"/>
      <c r="BJ81" s="56"/>
      <c r="BK81" s="56"/>
      <c r="BL81" s="56"/>
      <c r="BM81" s="56"/>
      <c r="BN81" s="56"/>
      <c r="BO81" s="56"/>
      <c r="BP81" s="56"/>
      <c r="BR81" s="56"/>
      <c r="BS81" s="56"/>
      <c r="BT81" s="56"/>
      <c r="BU81" s="56"/>
      <c r="BV81" s="56"/>
      <c r="BW81" s="56"/>
      <c r="BX81" s="56"/>
      <c r="BY81" s="56"/>
      <c r="BZ81" s="56"/>
      <c r="CB81" s="56"/>
      <c r="CC81" s="56"/>
      <c r="CD81" s="56"/>
      <c r="CE81" s="56"/>
      <c r="CF81" s="56"/>
      <c r="CG81" s="56"/>
      <c r="CH81" s="56"/>
      <c r="CI81" s="56"/>
      <c r="CJ81" s="56"/>
      <c r="CL81" s="56"/>
      <c r="CM81" s="56"/>
      <c r="CN81" s="56"/>
      <c r="CO81" s="56"/>
      <c r="CP81" s="56"/>
      <c r="CQ81" s="56"/>
      <c r="CR81" s="56"/>
      <c r="CS81" s="56"/>
      <c r="CT81" s="56"/>
      <c r="CV81" s="56"/>
      <c r="CW81" s="56"/>
      <c r="CX81" s="56"/>
      <c r="CY81" s="56"/>
      <c r="CZ81" s="56"/>
      <c r="DA81" s="56"/>
      <c r="DB81" s="56"/>
      <c r="DC81" s="56"/>
      <c r="DD81" s="56"/>
      <c r="DF81" s="56"/>
      <c r="DG81" s="56"/>
      <c r="DH81" s="56"/>
      <c r="DI81" s="56"/>
      <c r="DJ81" s="56"/>
      <c r="DK81" s="56"/>
      <c r="DL81" s="56"/>
      <c r="DM81" s="56"/>
      <c r="DN81" s="56"/>
      <c r="DP81" s="56"/>
      <c r="DQ81" s="56"/>
      <c r="DR81" s="56"/>
      <c r="DS81" s="56"/>
      <c r="DT81" s="56"/>
      <c r="DU81" s="56"/>
      <c r="DV81" s="56"/>
      <c r="DW81" s="56"/>
      <c r="DX81" s="56"/>
      <c r="DZ81" s="56"/>
      <c r="EA81" s="56"/>
      <c r="EB81" s="56"/>
      <c r="EC81" s="56"/>
      <c r="ED81" s="56"/>
      <c r="EE81" s="56"/>
      <c r="EF81" s="56"/>
      <c r="EG81" s="56"/>
      <c r="EH81" s="56"/>
      <c r="EJ81" s="56"/>
      <c r="EK81" s="56"/>
      <c r="EL81" s="56"/>
      <c r="EM81" s="56"/>
      <c r="EN81" s="56"/>
      <c r="EO81" s="56"/>
      <c r="EP81" s="56"/>
      <c r="EQ81" s="56"/>
      <c r="ER81" s="56"/>
      <c r="ET81" s="56"/>
      <c r="EU81" s="56"/>
      <c r="EV81" s="56"/>
      <c r="EW81" s="56"/>
      <c r="EX81" s="56"/>
      <c r="EY81" s="56"/>
      <c r="EZ81" s="56"/>
      <c r="FA81" s="56"/>
      <c r="FB81" s="56"/>
      <c r="FD81" s="56"/>
      <c r="FE81" s="56"/>
      <c r="FF81" s="56"/>
      <c r="FG81" s="56"/>
      <c r="FH81" s="56"/>
      <c r="FI81" s="56"/>
      <c r="FJ81" s="56"/>
      <c r="FK81" s="56"/>
      <c r="FL81" s="56"/>
      <c r="FN81" s="56"/>
      <c r="FO81" s="56"/>
      <c r="FP81" s="56"/>
      <c r="FQ81" s="56"/>
      <c r="FR81" s="56"/>
      <c r="FS81" s="56"/>
      <c r="FT81" s="56"/>
      <c r="FU81" s="56"/>
      <c r="FV81" s="56"/>
      <c r="FX81" s="56"/>
      <c r="FY81" s="56"/>
      <c r="FZ81" s="56"/>
      <c r="GA81" s="56"/>
      <c r="GB81" s="56"/>
      <c r="GC81" s="56"/>
      <c r="GD81" s="56"/>
      <c r="GE81" s="56"/>
      <c r="GF81" s="56"/>
      <c r="GH81" s="56"/>
      <c r="GI81" s="56"/>
      <c r="GJ81" s="56"/>
      <c r="GK81" s="56"/>
      <c r="GL81" s="56"/>
      <c r="GM81" s="56"/>
      <c r="GN81" s="56"/>
      <c r="GO81" s="56"/>
      <c r="GP81" s="56"/>
      <c r="GR81" s="56"/>
      <c r="GS81" s="56"/>
      <c r="GT81" s="56"/>
      <c r="GU81" s="56"/>
      <c r="GV81" s="56"/>
      <c r="GW81" s="56"/>
      <c r="GX81" s="56"/>
      <c r="GY81" s="56"/>
      <c r="GZ81" s="56"/>
      <c r="HB81" s="56"/>
      <c r="HC81" s="56"/>
      <c r="HD81" s="56"/>
      <c r="HE81" s="56"/>
      <c r="HF81" s="56"/>
      <c r="HG81" s="56"/>
      <c r="HH81" s="56"/>
      <c r="HI81" s="56"/>
      <c r="HJ81" s="56"/>
      <c r="HL81" s="56"/>
      <c r="HM81" s="56"/>
      <c r="HN81" s="56"/>
      <c r="HO81" s="56"/>
      <c r="HP81" s="56"/>
      <c r="HQ81" s="56"/>
      <c r="HR81" s="56"/>
      <c r="HS81" s="56"/>
      <c r="HT81" s="56"/>
      <c r="HV81" s="56"/>
      <c r="HW81" s="56"/>
      <c r="HX81" s="56"/>
      <c r="HY81" s="56"/>
      <c r="HZ81" s="56"/>
      <c r="IA81" s="56"/>
      <c r="IB81" s="56"/>
      <c r="IC81" s="56"/>
      <c r="ID81" s="56"/>
      <c r="IF81" s="56"/>
      <c r="IG81" s="56"/>
      <c r="IH81" s="56"/>
      <c r="II81" s="56"/>
      <c r="IJ81" s="56"/>
      <c r="IK81" s="56"/>
      <c r="IL81" s="56"/>
      <c r="IM81" s="56"/>
      <c r="IN81" s="56"/>
      <c r="IP81" s="56"/>
      <c r="IQ81" s="56"/>
      <c r="IR81" s="56"/>
      <c r="IS81" s="56"/>
      <c r="IT81" s="56"/>
      <c r="IU81" s="56"/>
    </row>
    <row r="82" spans="1:255" ht="12.75" customHeight="1" thickBot="1" x14ac:dyDescent="0.25">
      <c r="A82" s="221"/>
      <c r="B82" s="106">
        <v>0</v>
      </c>
      <c r="C82" s="85" t="s">
        <v>80</v>
      </c>
      <c r="D82" s="86"/>
      <c r="E82" s="47"/>
      <c r="F82" s="47"/>
      <c r="G82" s="47"/>
      <c r="H82" s="48"/>
      <c r="I82" s="49"/>
      <c r="J82" s="56"/>
      <c r="K82" s="56"/>
      <c r="L82" s="56"/>
      <c r="M82" s="56"/>
      <c r="N82" s="56"/>
      <c r="O82" s="56"/>
      <c r="P82" s="56"/>
      <c r="Q82" s="56"/>
      <c r="R82" s="56"/>
      <c r="T82" s="56"/>
      <c r="U82" s="56"/>
      <c r="V82" s="56"/>
      <c r="W82" s="56"/>
      <c r="X82" s="56"/>
      <c r="Y82" s="56"/>
      <c r="Z82" s="56"/>
      <c r="AA82" s="56"/>
      <c r="AB82" s="56"/>
      <c r="AD82" s="56"/>
      <c r="AE82" s="56"/>
      <c r="AF82" s="56"/>
      <c r="AG82" s="56"/>
      <c r="AH82" s="56"/>
      <c r="AI82" s="56"/>
      <c r="AJ82" s="56"/>
      <c r="AK82" s="56"/>
      <c r="AL82" s="56"/>
      <c r="AN82" s="56"/>
      <c r="AO82" s="56"/>
      <c r="AP82" s="56"/>
      <c r="AQ82" s="56"/>
      <c r="AR82" s="56"/>
      <c r="AS82" s="56"/>
      <c r="AT82" s="56"/>
      <c r="AU82" s="56"/>
      <c r="AV82" s="56"/>
      <c r="AX82" s="56"/>
      <c r="AY82" s="56"/>
      <c r="AZ82" s="56"/>
      <c r="BA82" s="56"/>
      <c r="BB82" s="56"/>
      <c r="BC82" s="56"/>
      <c r="BD82" s="56"/>
      <c r="BE82" s="56"/>
      <c r="BF82" s="56"/>
      <c r="BH82" s="56"/>
      <c r="BI82" s="56"/>
      <c r="BJ82" s="56"/>
      <c r="BK82" s="56"/>
      <c r="BL82" s="56"/>
      <c r="BM82" s="56"/>
      <c r="BN82" s="56"/>
      <c r="BO82" s="56"/>
      <c r="BP82" s="56"/>
      <c r="BR82" s="56"/>
      <c r="BS82" s="56"/>
      <c r="BT82" s="56"/>
      <c r="BU82" s="56"/>
      <c r="BV82" s="56"/>
      <c r="BW82" s="56"/>
      <c r="BX82" s="56"/>
      <c r="BY82" s="56"/>
      <c r="BZ82" s="56"/>
      <c r="CB82" s="56"/>
      <c r="CC82" s="56"/>
      <c r="CD82" s="56"/>
      <c r="CE82" s="56"/>
      <c r="CF82" s="56"/>
      <c r="CG82" s="56"/>
      <c r="CH82" s="56"/>
      <c r="CI82" s="56"/>
      <c r="CJ82" s="56"/>
      <c r="CL82" s="56"/>
      <c r="CM82" s="56"/>
      <c r="CN82" s="56"/>
      <c r="CO82" s="56"/>
      <c r="CP82" s="56"/>
      <c r="CQ82" s="56"/>
      <c r="CR82" s="56"/>
      <c r="CS82" s="56"/>
      <c r="CT82" s="56"/>
      <c r="CV82" s="56"/>
      <c r="CW82" s="56"/>
      <c r="CX82" s="56"/>
      <c r="CY82" s="56"/>
      <c r="CZ82" s="56"/>
      <c r="DA82" s="56"/>
      <c r="DB82" s="56"/>
      <c r="DC82" s="56"/>
      <c r="DD82" s="56"/>
      <c r="DF82" s="56"/>
      <c r="DG82" s="56"/>
      <c r="DH82" s="56"/>
      <c r="DI82" s="56"/>
      <c r="DJ82" s="56"/>
      <c r="DK82" s="56"/>
      <c r="DL82" s="56"/>
      <c r="DM82" s="56"/>
      <c r="DN82" s="56"/>
      <c r="DP82" s="56"/>
      <c r="DQ82" s="56"/>
      <c r="DR82" s="56"/>
      <c r="DS82" s="56"/>
      <c r="DT82" s="56"/>
      <c r="DU82" s="56"/>
      <c r="DV82" s="56"/>
      <c r="DW82" s="56"/>
      <c r="DX82" s="56"/>
      <c r="DZ82" s="56"/>
      <c r="EA82" s="56"/>
      <c r="EB82" s="56"/>
      <c r="EC82" s="56"/>
      <c r="ED82" s="56"/>
      <c r="EE82" s="56"/>
      <c r="EF82" s="56"/>
      <c r="EG82" s="56"/>
      <c r="EH82" s="56"/>
      <c r="EJ82" s="56"/>
      <c r="EK82" s="56"/>
      <c r="EL82" s="56"/>
      <c r="EM82" s="56"/>
      <c r="EN82" s="56"/>
      <c r="EO82" s="56"/>
      <c r="EP82" s="56"/>
      <c r="EQ82" s="56"/>
      <c r="ER82" s="56"/>
      <c r="ET82" s="56"/>
      <c r="EU82" s="56"/>
      <c r="EV82" s="56"/>
      <c r="EW82" s="56"/>
      <c r="EX82" s="56"/>
      <c r="EY82" s="56"/>
      <c r="EZ82" s="56"/>
      <c r="FA82" s="56"/>
      <c r="FB82" s="56"/>
      <c r="FD82" s="56"/>
      <c r="FE82" s="56"/>
      <c r="FF82" s="56"/>
      <c r="FG82" s="56"/>
      <c r="FH82" s="56"/>
      <c r="FI82" s="56"/>
      <c r="FJ82" s="56"/>
      <c r="FK82" s="56"/>
      <c r="FL82" s="56"/>
      <c r="FN82" s="56"/>
      <c r="FO82" s="56"/>
      <c r="FP82" s="56"/>
      <c r="FQ82" s="56"/>
      <c r="FR82" s="56"/>
      <c r="FS82" s="56"/>
      <c r="FT82" s="56"/>
      <c r="FU82" s="56"/>
      <c r="FV82" s="56"/>
      <c r="FX82" s="56"/>
      <c r="FY82" s="56"/>
      <c r="FZ82" s="56"/>
      <c r="GA82" s="56"/>
      <c r="GB82" s="56"/>
      <c r="GC82" s="56"/>
      <c r="GD82" s="56"/>
      <c r="GE82" s="56"/>
      <c r="GF82" s="56"/>
      <c r="GH82" s="56"/>
      <c r="GI82" s="56"/>
      <c r="GJ82" s="56"/>
      <c r="GK82" s="56"/>
      <c r="GL82" s="56"/>
      <c r="GM82" s="56"/>
      <c r="GN82" s="56"/>
      <c r="GO82" s="56"/>
      <c r="GP82" s="56"/>
      <c r="GR82" s="56"/>
      <c r="GS82" s="56"/>
      <c r="GT82" s="56"/>
      <c r="GU82" s="56"/>
      <c r="GV82" s="56"/>
      <c r="GW82" s="56"/>
      <c r="GX82" s="56"/>
      <c r="GY82" s="56"/>
      <c r="GZ82" s="56"/>
      <c r="HB82" s="56"/>
      <c r="HC82" s="56"/>
      <c r="HD82" s="56"/>
      <c r="HE82" s="56"/>
      <c r="HF82" s="56"/>
      <c r="HG82" s="56"/>
      <c r="HH82" s="56"/>
      <c r="HI82" s="56"/>
      <c r="HJ82" s="56"/>
      <c r="HL82" s="56"/>
      <c r="HM82" s="56"/>
      <c r="HN82" s="56"/>
      <c r="HO82" s="56"/>
      <c r="HP82" s="56"/>
      <c r="HQ82" s="56"/>
      <c r="HR82" s="56"/>
      <c r="HS82" s="56"/>
      <c r="HT82" s="56"/>
      <c r="HV82" s="56"/>
      <c r="HW82" s="56"/>
      <c r="HX82" s="56"/>
      <c r="HY82" s="56"/>
      <c r="HZ82" s="56"/>
      <c r="IA82" s="56"/>
      <c r="IB82" s="56"/>
      <c r="IC82" s="56"/>
      <c r="ID82" s="56"/>
      <c r="IF82" s="56"/>
      <c r="IG82" s="56"/>
      <c r="IH82" s="56"/>
      <c r="II82" s="56"/>
      <c r="IJ82" s="56"/>
      <c r="IK82" s="56"/>
      <c r="IL82" s="56"/>
      <c r="IM82" s="56"/>
      <c r="IN82" s="56"/>
      <c r="IP82" s="56"/>
      <c r="IQ82" s="56"/>
      <c r="IR82" s="56"/>
      <c r="IS82" s="56"/>
      <c r="IT82" s="56"/>
      <c r="IU82" s="56"/>
    </row>
    <row r="83" spans="1:255" ht="13.5" thickBot="1" x14ac:dyDescent="0.25">
      <c r="A83" s="221"/>
      <c r="B83" s="185"/>
      <c r="C83" s="70" t="s">
        <v>87</v>
      </c>
      <c r="D83" s="163"/>
      <c r="E83" s="53"/>
      <c r="F83" s="53"/>
      <c r="G83" s="53"/>
      <c r="H83" s="153"/>
      <c r="I83" s="49"/>
      <c r="J83" s="56"/>
      <c r="K83" s="56"/>
      <c r="L83" s="56"/>
      <c r="M83" s="56"/>
      <c r="N83" s="56"/>
      <c r="O83" s="56"/>
      <c r="P83" s="56"/>
      <c r="Q83" s="56"/>
      <c r="R83" s="56"/>
      <c r="T83" s="56"/>
      <c r="U83" s="56"/>
      <c r="V83" s="56"/>
      <c r="W83" s="56"/>
      <c r="X83" s="56"/>
      <c r="Y83" s="56"/>
      <c r="Z83" s="56"/>
      <c r="AA83" s="56"/>
      <c r="AB83" s="56"/>
      <c r="AD83" s="56"/>
      <c r="AE83" s="56"/>
      <c r="AF83" s="56"/>
      <c r="AG83" s="56"/>
      <c r="AH83" s="56"/>
      <c r="AI83" s="56"/>
      <c r="AJ83" s="56"/>
      <c r="AK83" s="56"/>
      <c r="AL83" s="56"/>
      <c r="AN83" s="56"/>
      <c r="AO83" s="56"/>
      <c r="AP83" s="56"/>
      <c r="AQ83" s="56"/>
      <c r="AR83" s="56"/>
      <c r="AS83" s="56"/>
      <c r="AT83" s="56"/>
      <c r="AU83" s="56"/>
      <c r="AV83" s="56"/>
      <c r="AX83" s="56"/>
      <c r="AY83" s="56"/>
      <c r="AZ83" s="56"/>
      <c r="BA83" s="56"/>
      <c r="BB83" s="56"/>
      <c r="BC83" s="56"/>
      <c r="BD83" s="56"/>
      <c r="BE83" s="56"/>
      <c r="BF83" s="56"/>
      <c r="BH83" s="56"/>
      <c r="BI83" s="56"/>
      <c r="BJ83" s="56"/>
      <c r="BK83" s="56"/>
      <c r="BL83" s="56"/>
      <c r="BM83" s="56"/>
      <c r="BN83" s="56"/>
      <c r="BO83" s="56"/>
      <c r="BP83" s="56"/>
      <c r="BR83" s="56"/>
      <c r="BS83" s="56"/>
      <c r="BT83" s="56"/>
      <c r="BU83" s="56"/>
      <c r="BV83" s="56"/>
      <c r="BW83" s="56"/>
      <c r="BX83" s="56"/>
      <c r="BY83" s="56"/>
      <c r="BZ83" s="56"/>
      <c r="CB83" s="56"/>
      <c r="CC83" s="56"/>
      <c r="CD83" s="56"/>
      <c r="CE83" s="56"/>
      <c r="CF83" s="56"/>
      <c r="CG83" s="56"/>
      <c r="CH83" s="56"/>
      <c r="CI83" s="56"/>
      <c r="CJ83" s="56"/>
      <c r="CL83" s="56"/>
      <c r="CM83" s="56"/>
      <c r="CN83" s="56"/>
      <c r="CO83" s="56"/>
      <c r="CP83" s="56"/>
      <c r="CQ83" s="56"/>
      <c r="CR83" s="56"/>
      <c r="CS83" s="56"/>
      <c r="CT83" s="56"/>
      <c r="CV83" s="56"/>
      <c r="CW83" s="56"/>
      <c r="CX83" s="56"/>
      <c r="CY83" s="56"/>
      <c r="CZ83" s="56"/>
      <c r="DA83" s="56"/>
      <c r="DB83" s="56"/>
      <c r="DC83" s="56"/>
      <c r="DD83" s="56"/>
      <c r="DF83" s="56"/>
      <c r="DG83" s="56"/>
      <c r="DH83" s="56"/>
      <c r="DI83" s="56"/>
      <c r="DJ83" s="56"/>
      <c r="DK83" s="56"/>
      <c r="DL83" s="56"/>
      <c r="DM83" s="56"/>
      <c r="DN83" s="56"/>
      <c r="DP83" s="56"/>
      <c r="DQ83" s="56"/>
      <c r="DR83" s="56"/>
      <c r="DS83" s="56"/>
      <c r="DT83" s="56"/>
      <c r="DU83" s="56"/>
      <c r="DV83" s="56"/>
      <c r="DW83" s="56"/>
      <c r="DX83" s="56"/>
      <c r="DZ83" s="56"/>
      <c r="EA83" s="56"/>
      <c r="EB83" s="56"/>
      <c r="EC83" s="56"/>
      <c r="ED83" s="56"/>
      <c r="EE83" s="56"/>
      <c r="EF83" s="56"/>
      <c r="EG83" s="56"/>
      <c r="EH83" s="56"/>
      <c r="EJ83" s="56"/>
      <c r="EK83" s="56"/>
      <c r="EL83" s="56"/>
      <c r="EM83" s="56"/>
      <c r="EN83" s="56"/>
      <c r="EO83" s="56"/>
      <c r="EP83" s="56"/>
      <c r="EQ83" s="56"/>
      <c r="ER83" s="56"/>
      <c r="ET83" s="56"/>
      <c r="EU83" s="56"/>
      <c r="EV83" s="56"/>
      <c r="EW83" s="56"/>
      <c r="EX83" s="56"/>
      <c r="EY83" s="56"/>
      <c r="EZ83" s="56"/>
      <c r="FA83" s="56"/>
      <c r="FB83" s="56"/>
      <c r="FD83" s="56"/>
      <c r="FE83" s="56"/>
      <c r="FF83" s="56"/>
      <c r="FG83" s="56"/>
      <c r="FH83" s="56"/>
      <c r="FI83" s="56"/>
      <c r="FJ83" s="56"/>
      <c r="FK83" s="56"/>
      <c r="FL83" s="56"/>
      <c r="FN83" s="56"/>
      <c r="FO83" s="56"/>
      <c r="FP83" s="56"/>
      <c r="FQ83" s="56"/>
      <c r="FR83" s="56"/>
      <c r="FS83" s="56"/>
      <c r="FT83" s="56"/>
      <c r="FU83" s="56"/>
      <c r="FV83" s="56"/>
      <c r="FX83" s="56"/>
      <c r="FY83" s="56"/>
      <c r="FZ83" s="56"/>
      <c r="GA83" s="56"/>
      <c r="GB83" s="56"/>
      <c r="GC83" s="56"/>
      <c r="GD83" s="56"/>
      <c r="GE83" s="56"/>
      <c r="GF83" s="56"/>
      <c r="GH83" s="56"/>
      <c r="GI83" s="56"/>
      <c r="GJ83" s="56"/>
      <c r="GK83" s="56"/>
      <c r="GL83" s="56"/>
      <c r="GM83" s="56"/>
      <c r="GN83" s="56"/>
      <c r="GO83" s="56"/>
      <c r="GP83" s="56"/>
      <c r="GR83" s="56"/>
      <c r="GS83" s="56"/>
      <c r="GT83" s="56"/>
      <c r="GU83" s="56"/>
      <c r="GV83" s="56"/>
      <c r="GW83" s="56"/>
      <c r="GX83" s="56"/>
      <c r="GY83" s="56"/>
      <c r="GZ83" s="56"/>
      <c r="HB83" s="56"/>
      <c r="HC83" s="56"/>
      <c r="HD83" s="56"/>
      <c r="HE83" s="56"/>
      <c r="HF83" s="56"/>
      <c r="HG83" s="56"/>
      <c r="HH83" s="56"/>
      <c r="HI83" s="56"/>
      <c r="HJ83" s="56"/>
      <c r="HL83" s="56"/>
      <c r="HM83" s="56"/>
      <c r="HN83" s="56"/>
      <c r="HO83" s="56"/>
      <c r="HP83" s="56"/>
      <c r="HQ83" s="56"/>
      <c r="HR83" s="56"/>
      <c r="HS83" s="56"/>
      <c r="HT83" s="56"/>
      <c r="HV83" s="56"/>
      <c r="HW83" s="56"/>
      <c r="HX83" s="56"/>
      <c r="HY83" s="56"/>
      <c r="HZ83" s="56"/>
      <c r="IA83" s="56"/>
      <c r="IB83" s="56"/>
      <c r="IC83" s="56"/>
      <c r="ID83" s="56"/>
      <c r="IF83" s="56"/>
      <c r="IG83" s="56"/>
      <c r="IH83" s="56"/>
      <c r="II83" s="56"/>
      <c r="IJ83" s="56"/>
      <c r="IK83" s="56"/>
      <c r="IL83" s="56"/>
      <c r="IM83" s="56"/>
      <c r="IN83" s="56"/>
      <c r="IP83" s="56"/>
      <c r="IQ83" s="56"/>
      <c r="IR83" s="56"/>
      <c r="IS83" s="56"/>
      <c r="IT83" s="56"/>
      <c r="IU83" s="56"/>
    </row>
    <row r="84" spans="1:255" ht="12.75" customHeight="1" thickBot="1" x14ac:dyDescent="0.25">
      <c r="A84" s="221"/>
      <c r="B84" s="18">
        <f>SUM(B71:B82)</f>
        <v>819.13</v>
      </c>
      <c r="C84" s="17"/>
      <c r="D84" s="18"/>
      <c r="E84" s="19"/>
      <c r="F84" s="17"/>
      <c r="G84" s="17"/>
      <c r="H84" s="18" t="s">
        <v>17</v>
      </c>
      <c r="I84" s="233">
        <f>SUM(I71:I83)</f>
        <v>0</v>
      </c>
      <c r="J84" s="56"/>
      <c r="K84" s="56"/>
      <c r="L84" s="56"/>
      <c r="M84" s="56"/>
      <c r="N84" s="56"/>
      <c r="O84" s="56"/>
      <c r="P84" s="56"/>
      <c r="Q84" s="56"/>
      <c r="R84" s="56"/>
      <c r="T84" s="56"/>
      <c r="U84" s="56"/>
      <c r="V84" s="56"/>
      <c r="W84" s="56"/>
      <c r="X84" s="56"/>
      <c r="Y84" s="56"/>
      <c r="Z84" s="56"/>
      <c r="AA84" s="56"/>
      <c r="AB84" s="56"/>
      <c r="AD84" s="56"/>
      <c r="AE84" s="56"/>
      <c r="AF84" s="56"/>
      <c r="AG84" s="56"/>
      <c r="AH84" s="56"/>
      <c r="AI84" s="56"/>
      <c r="AJ84" s="56"/>
      <c r="AK84" s="56"/>
      <c r="AL84" s="56"/>
      <c r="AN84" s="56"/>
      <c r="AO84" s="56"/>
      <c r="AP84" s="56"/>
      <c r="AQ84" s="56"/>
      <c r="AR84" s="56"/>
      <c r="AS84" s="56"/>
      <c r="AT84" s="56"/>
      <c r="AU84" s="56"/>
      <c r="AV84" s="56"/>
      <c r="AX84" s="56"/>
      <c r="AY84" s="56"/>
      <c r="AZ84" s="56"/>
      <c r="BA84" s="56"/>
      <c r="BB84" s="56"/>
      <c r="BC84" s="56"/>
      <c r="BD84" s="56"/>
      <c r="BE84" s="56"/>
      <c r="BF84" s="56"/>
      <c r="BH84" s="56"/>
      <c r="BI84" s="56"/>
      <c r="BJ84" s="56"/>
      <c r="BK84" s="56"/>
      <c r="BL84" s="56"/>
      <c r="BM84" s="56"/>
      <c r="BN84" s="56"/>
      <c r="BO84" s="56"/>
      <c r="BP84" s="56"/>
      <c r="BR84" s="56"/>
      <c r="BS84" s="56"/>
      <c r="BT84" s="56"/>
      <c r="BU84" s="56"/>
      <c r="BV84" s="56"/>
      <c r="BW84" s="56"/>
      <c r="BX84" s="56"/>
      <c r="BY84" s="56"/>
      <c r="BZ84" s="56"/>
      <c r="CB84" s="56"/>
      <c r="CC84" s="56"/>
      <c r="CD84" s="56"/>
      <c r="CE84" s="56"/>
      <c r="CF84" s="56"/>
      <c r="CG84" s="56"/>
      <c r="CH84" s="56"/>
      <c r="CI84" s="56"/>
      <c r="CJ84" s="56"/>
      <c r="CL84" s="56"/>
      <c r="CM84" s="56"/>
      <c r="CN84" s="56"/>
      <c r="CO84" s="56"/>
      <c r="CP84" s="56"/>
      <c r="CQ84" s="56"/>
      <c r="CR84" s="56"/>
      <c r="CS84" s="56"/>
      <c r="CT84" s="56"/>
      <c r="CV84" s="56"/>
      <c r="CW84" s="56"/>
      <c r="CX84" s="56"/>
      <c r="CY84" s="56"/>
      <c r="CZ84" s="56"/>
      <c r="DA84" s="56"/>
      <c r="DB84" s="56"/>
      <c r="DC84" s="56"/>
      <c r="DD84" s="56"/>
      <c r="DF84" s="56"/>
      <c r="DG84" s="56"/>
      <c r="DH84" s="56"/>
      <c r="DI84" s="56"/>
      <c r="DJ84" s="56"/>
      <c r="DK84" s="56"/>
      <c r="DL84" s="56"/>
      <c r="DM84" s="56"/>
      <c r="DN84" s="56"/>
      <c r="DP84" s="56"/>
      <c r="DQ84" s="56"/>
      <c r="DR84" s="56"/>
      <c r="DS84" s="56"/>
      <c r="DT84" s="56"/>
      <c r="DU84" s="56"/>
      <c r="DV84" s="56"/>
      <c r="DW84" s="56"/>
      <c r="DX84" s="56"/>
      <c r="DZ84" s="56"/>
      <c r="EA84" s="56"/>
      <c r="EB84" s="56"/>
      <c r="EC84" s="56"/>
      <c r="ED84" s="56"/>
      <c r="EE84" s="56"/>
      <c r="EF84" s="56"/>
      <c r="EG84" s="56"/>
      <c r="EH84" s="56"/>
      <c r="EJ84" s="56"/>
      <c r="EK84" s="56"/>
      <c r="EL84" s="56"/>
      <c r="EM84" s="56"/>
      <c r="EN84" s="56"/>
      <c r="EO84" s="56"/>
      <c r="EP84" s="56"/>
      <c r="EQ84" s="56"/>
      <c r="ER84" s="56"/>
      <c r="ET84" s="56"/>
      <c r="EU84" s="56"/>
      <c r="EV84" s="56"/>
      <c r="EW84" s="56"/>
      <c r="EX84" s="56"/>
      <c r="EY84" s="56"/>
      <c r="EZ84" s="56"/>
      <c r="FA84" s="56"/>
      <c r="FB84" s="56"/>
      <c r="FD84" s="56"/>
      <c r="FE84" s="56"/>
      <c r="FF84" s="56"/>
      <c r="FG84" s="56"/>
      <c r="FH84" s="56"/>
      <c r="FI84" s="56"/>
      <c r="FJ84" s="56"/>
      <c r="FK84" s="56"/>
      <c r="FL84" s="56"/>
      <c r="FN84" s="56"/>
      <c r="FO84" s="56"/>
      <c r="FP84" s="56"/>
      <c r="FQ84" s="56"/>
      <c r="FR84" s="56"/>
      <c r="FS84" s="56"/>
      <c r="FT84" s="56"/>
      <c r="FU84" s="56"/>
      <c r="FV84" s="56"/>
      <c r="FX84" s="56"/>
      <c r="FY84" s="56"/>
      <c r="FZ84" s="56"/>
      <c r="GA84" s="56"/>
      <c r="GB84" s="56"/>
      <c r="GC84" s="56"/>
      <c r="GD84" s="56"/>
      <c r="GE84" s="56"/>
      <c r="GF84" s="56"/>
      <c r="GH84" s="56"/>
      <c r="GI84" s="56"/>
      <c r="GJ84" s="56"/>
      <c r="GK84" s="56"/>
      <c r="GL84" s="56"/>
      <c r="GM84" s="56"/>
      <c r="GN84" s="56"/>
      <c r="GO84" s="56"/>
      <c r="GP84" s="56"/>
      <c r="GR84" s="56"/>
      <c r="GS84" s="56"/>
      <c r="GT84" s="56"/>
      <c r="GU84" s="56"/>
      <c r="GV84" s="56"/>
      <c r="GW84" s="56"/>
      <c r="GX84" s="56"/>
      <c r="GY84" s="56"/>
      <c r="GZ84" s="56"/>
      <c r="HB84" s="56"/>
      <c r="HC84" s="56"/>
      <c r="HD84" s="56"/>
      <c r="HE84" s="56"/>
      <c r="HF84" s="56"/>
      <c r="HG84" s="56"/>
      <c r="HH84" s="56"/>
      <c r="HI84" s="56"/>
      <c r="HJ84" s="56"/>
      <c r="HL84" s="56"/>
      <c r="HM84" s="56"/>
      <c r="HN84" s="56"/>
      <c r="HO84" s="56"/>
      <c r="HP84" s="56"/>
      <c r="HQ84" s="56"/>
      <c r="HR84" s="56"/>
      <c r="HS84" s="56"/>
      <c r="HT84" s="56"/>
      <c r="HV84" s="56"/>
      <c r="HW84" s="56"/>
      <c r="HX84" s="56"/>
      <c r="HY84" s="56"/>
      <c r="HZ84" s="56"/>
      <c r="IA84" s="56"/>
      <c r="IB84" s="56"/>
      <c r="IC84" s="56"/>
      <c r="ID84" s="56"/>
      <c r="IF84" s="56"/>
      <c r="IG84" s="56"/>
      <c r="IH84" s="56"/>
      <c r="II84" s="56"/>
      <c r="IJ84" s="56"/>
      <c r="IK84" s="56"/>
      <c r="IL84" s="56"/>
      <c r="IM84" s="56"/>
      <c r="IN84" s="56"/>
      <c r="IP84" s="56"/>
      <c r="IQ84" s="56"/>
      <c r="IR84" s="56"/>
      <c r="IS84" s="56"/>
      <c r="IT84" s="56"/>
      <c r="IU84" s="56"/>
    </row>
    <row r="85" spans="1:255" ht="52.5" customHeight="1" thickBot="1" x14ac:dyDescent="0.25">
      <c r="A85" s="46" t="s">
        <v>97</v>
      </c>
      <c r="B85" s="370" t="s">
        <v>16</v>
      </c>
      <c r="C85" s="87" t="s">
        <v>5</v>
      </c>
      <c r="D85" s="87" t="s">
        <v>23</v>
      </c>
      <c r="E85" s="88" t="s">
        <v>18</v>
      </c>
      <c r="F85" s="87" t="s">
        <v>19</v>
      </c>
      <c r="G85" s="87" t="s">
        <v>10</v>
      </c>
      <c r="H85" s="87" t="s">
        <v>13</v>
      </c>
      <c r="I85" s="89" t="s">
        <v>12</v>
      </c>
      <c r="J85" s="56"/>
      <c r="K85" s="56"/>
      <c r="L85" s="56"/>
      <c r="M85" s="56"/>
      <c r="N85" s="56"/>
      <c r="O85" s="56"/>
      <c r="P85" s="56"/>
      <c r="Q85" s="56"/>
      <c r="R85" s="56"/>
      <c r="T85" s="56"/>
      <c r="U85" s="56"/>
      <c r="V85" s="56"/>
      <c r="W85" s="56"/>
      <c r="X85" s="56"/>
      <c r="Y85" s="56"/>
      <c r="Z85" s="56"/>
      <c r="AA85" s="56"/>
      <c r="AB85" s="56"/>
      <c r="AD85" s="56"/>
      <c r="AE85" s="56"/>
      <c r="AF85" s="56"/>
      <c r="AG85" s="56"/>
      <c r="AH85" s="56"/>
      <c r="AI85" s="56"/>
      <c r="AJ85" s="56"/>
      <c r="AK85" s="56"/>
      <c r="AL85" s="56"/>
      <c r="AN85" s="56"/>
      <c r="AO85" s="56"/>
      <c r="AP85" s="56"/>
      <c r="AQ85" s="56"/>
      <c r="AR85" s="56"/>
      <c r="AS85" s="56"/>
      <c r="AT85" s="56"/>
      <c r="AU85" s="56"/>
      <c r="AV85" s="56"/>
      <c r="AX85" s="56"/>
      <c r="AY85" s="56"/>
      <c r="AZ85" s="56"/>
      <c r="BA85" s="56"/>
      <c r="BB85" s="56"/>
      <c r="BC85" s="56"/>
      <c r="BD85" s="56"/>
      <c r="BE85" s="56"/>
      <c r="BF85" s="56"/>
      <c r="BH85" s="56"/>
      <c r="BI85" s="56"/>
      <c r="BJ85" s="56"/>
      <c r="BK85" s="56"/>
      <c r="BL85" s="56"/>
      <c r="BM85" s="56"/>
      <c r="BN85" s="56"/>
      <c r="BO85" s="56"/>
      <c r="BP85" s="56"/>
      <c r="BR85" s="56"/>
      <c r="BS85" s="56"/>
      <c r="BT85" s="56"/>
      <c r="BU85" s="56"/>
      <c r="BV85" s="56"/>
      <c r="BW85" s="56"/>
      <c r="BX85" s="56"/>
      <c r="BY85" s="56"/>
      <c r="BZ85" s="56"/>
      <c r="CB85" s="56"/>
      <c r="CC85" s="56"/>
      <c r="CD85" s="56"/>
      <c r="CE85" s="56"/>
      <c r="CF85" s="56"/>
      <c r="CG85" s="56"/>
      <c r="CH85" s="56"/>
      <c r="CI85" s="56"/>
      <c r="CJ85" s="56"/>
      <c r="CL85" s="56"/>
      <c r="CM85" s="56"/>
      <c r="CN85" s="56"/>
      <c r="CO85" s="56"/>
      <c r="CP85" s="56"/>
      <c r="CQ85" s="56"/>
      <c r="CR85" s="56"/>
      <c r="CS85" s="56"/>
      <c r="CT85" s="56"/>
      <c r="CV85" s="56"/>
      <c r="CW85" s="56"/>
      <c r="CX85" s="56"/>
      <c r="CY85" s="56"/>
      <c r="CZ85" s="56"/>
      <c r="DA85" s="56"/>
      <c r="DB85" s="56"/>
      <c r="DC85" s="56"/>
      <c r="DD85" s="56"/>
      <c r="DF85" s="56"/>
      <c r="DG85" s="56"/>
      <c r="DH85" s="56"/>
      <c r="DI85" s="56"/>
      <c r="DJ85" s="56"/>
      <c r="DK85" s="56"/>
      <c r="DL85" s="56"/>
      <c r="DM85" s="56"/>
      <c r="DN85" s="56"/>
      <c r="DP85" s="56"/>
      <c r="DQ85" s="56"/>
      <c r="DR85" s="56"/>
      <c r="DS85" s="56"/>
      <c r="DT85" s="56"/>
      <c r="DU85" s="56"/>
      <c r="DV85" s="56"/>
      <c r="DW85" s="56"/>
      <c r="DX85" s="56"/>
      <c r="DZ85" s="56"/>
      <c r="EA85" s="56"/>
      <c r="EB85" s="56"/>
      <c r="EC85" s="56"/>
      <c r="ED85" s="56"/>
      <c r="EE85" s="56"/>
      <c r="EF85" s="56"/>
      <c r="EG85" s="56"/>
      <c r="EH85" s="56"/>
      <c r="EJ85" s="56"/>
      <c r="EK85" s="56"/>
      <c r="EL85" s="56"/>
      <c r="EM85" s="56"/>
      <c r="EN85" s="56"/>
      <c r="EO85" s="56"/>
      <c r="EP85" s="56"/>
      <c r="EQ85" s="56"/>
      <c r="ER85" s="56"/>
      <c r="ET85" s="56"/>
      <c r="EU85" s="56"/>
      <c r="EV85" s="56"/>
      <c r="EW85" s="56"/>
      <c r="EX85" s="56"/>
      <c r="EY85" s="56"/>
      <c r="EZ85" s="56"/>
      <c r="FA85" s="56"/>
      <c r="FB85" s="56"/>
      <c r="FD85" s="56"/>
      <c r="FE85" s="56"/>
      <c r="FF85" s="56"/>
      <c r="FG85" s="56"/>
      <c r="FH85" s="56"/>
      <c r="FI85" s="56"/>
      <c r="FJ85" s="56"/>
      <c r="FK85" s="56"/>
      <c r="FL85" s="56"/>
      <c r="FN85" s="56"/>
      <c r="FO85" s="56"/>
      <c r="FP85" s="56"/>
      <c r="FQ85" s="56"/>
      <c r="FR85" s="56"/>
      <c r="FS85" s="56"/>
      <c r="FT85" s="56"/>
      <c r="FU85" s="56"/>
      <c r="FV85" s="56"/>
      <c r="FX85" s="56"/>
      <c r="FY85" s="56"/>
      <c r="FZ85" s="56"/>
      <c r="GA85" s="56"/>
      <c r="GB85" s="56"/>
      <c r="GC85" s="56"/>
      <c r="GD85" s="56"/>
      <c r="GE85" s="56"/>
      <c r="GF85" s="56"/>
      <c r="GH85" s="56"/>
      <c r="GI85" s="56"/>
      <c r="GJ85" s="56"/>
      <c r="GK85" s="56"/>
      <c r="GL85" s="56"/>
      <c r="GM85" s="56"/>
      <c r="GN85" s="56"/>
      <c r="GO85" s="56"/>
      <c r="GP85" s="56"/>
      <c r="GR85" s="56"/>
      <c r="GS85" s="56"/>
      <c r="GT85" s="56"/>
      <c r="GU85" s="56"/>
      <c r="GV85" s="56"/>
      <c r="GW85" s="56"/>
      <c r="GX85" s="56"/>
      <c r="GY85" s="56"/>
      <c r="GZ85" s="56"/>
      <c r="HB85" s="56"/>
      <c r="HC85" s="56"/>
      <c r="HD85" s="56"/>
      <c r="HE85" s="56"/>
      <c r="HF85" s="56"/>
      <c r="HG85" s="56"/>
      <c r="HH85" s="56"/>
      <c r="HI85" s="56"/>
      <c r="HJ85" s="56"/>
      <c r="HL85" s="56"/>
      <c r="HM85" s="56"/>
      <c r="HN85" s="56"/>
      <c r="HO85" s="56"/>
      <c r="HP85" s="56"/>
      <c r="HQ85" s="56"/>
      <c r="HR85" s="56"/>
      <c r="HS85" s="56"/>
      <c r="HT85" s="56"/>
      <c r="HV85" s="56"/>
      <c r="HW85" s="56"/>
      <c r="HX85" s="56"/>
      <c r="HY85" s="56"/>
      <c r="HZ85" s="56"/>
      <c r="IA85" s="56"/>
      <c r="IB85" s="56"/>
      <c r="IC85" s="56"/>
      <c r="ID85" s="56"/>
      <c r="IF85" s="56"/>
      <c r="IG85" s="56"/>
      <c r="IH85" s="56"/>
      <c r="II85" s="56"/>
      <c r="IJ85" s="56"/>
      <c r="IK85" s="56"/>
      <c r="IL85" s="56"/>
      <c r="IM85" s="56"/>
      <c r="IN85" s="56"/>
      <c r="IP85" s="56"/>
      <c r="IQ85" s="56"/>
      <c r="IR85" s="56"/>
      <c r="IS85" s="56"/>
      <c r="IT85" s="56"/>
      <c r="IU85" s="56"/>
    </row>
    <row r="86" spans="1:255" ht="39" thickBot="1" x14ac:dyDescent="0.25">
      <c r="A86" s="117" t="s">
        <v>2277</v>
      </c>
      <c r="B86" s="164"/>
      <c r="C86" s="85" t="s">
        <v>87</v>
      </c>
      <c r="D86" s="253"/>
      <c r="E86" s="254"/>
      <c r="F86" s="253"/>
      <c r="G86" s="254"/>
      <c r="H86" s="254"/>
      <c r="I86" s="49">
        <v>393.87</v>
      </c>
    </row>
    <row r="87" spans="1:255" ht="13.5" thickBot="1" x14ac:dyDescent="0.25">
      <c r="A87" s="46"/>
      <c r="B87" s="76">
        <f>SUM(B86:B86)</f>
        <v>0</v>
      </c>
      <c r="C87" s="75"/>
      <c r="D87" s="76"/>
      <c r="E87" s="77"/>
      <c r="F87" s="75"/>
      <c r="G87" s="75"/>
      <c r="H87" s="76" t="s">
        <v>17</v>
      </c>
      <c r="I87" s="78">
        <f>SUM(I86:I86)</f>
        <v>393.87</v>
      </c>
    </row>
    <row r="88" spans="1:255" ht="51.75" thickBot="1" x14ac:dyDescent="0.25">
      <c r="A88" s="134" t="s">
        <v>96</v>
      </c>
      <c r="B88" s="114" t="s">
        <v>16</v>
      </c>
      <c r="C88" s="114" t="s">
        <v>5</v>
      </c>
      <c r="D88" s="114" t="s">
        <v>23</v>
      </c>
      <c r="E88" s="279" t="s">
        <v>18</v>
      </c>
      <c r="F88" s="114" t="s">
        <v>19</v>
      </c>
      <c r="G88" s="114" t="s">
        <v>10</v>
      </c>
      <c r="H88" s="114" t="s">
        <v>13</v>
      </c>
      <c r="I88" s="115" t="s">
        <v>12</v>
      </c>
    </row>
    <row r="89" spans="1:255" ht="13.5" thickBot="1" x14ac:dyDescent="0.25">
      <c r="A89" s="206"/>
      <c r="B89" s="185"/>
      <c r="C89" s="70" t="s">
        <v>87</v>
      </c>
      <c r="D89" s="163"/>
      <c r="E89" s="53"/>
      <c r="F89" s="53"/>
      <c r="G89" s="53"/>
      <c r="H89" s="153"/>
      <c r="I89" s="471">
        <v>556.38</v>
      </c>
    </row>
    <row r="90" spans="1:255" ht="12.75" customHeight="1" thickBot="1" x14ac:dyDescent="0.25">
      <c r="A90" s="134"/>
      <c r="B90" s="271"/>
      <c r="C90" s="75"/>
      <c r="D90" s="76"/>
      <c r="E90" s="77"/>
      <c r="F90" s="75"/>
      <c r="G90" s="75"/>
      <c r="H90" s="76"/>
      <c r="I90" s="78">
        <f>SUM(I89)</f>
        <v>556.38</v>
      </c>
    </row>
    <row r="91" spans="1:255" ht="12.75" customHeight="1" x14ac:dyDescent="0.2">
      <c r="A91" s="9"/>
      <c r="B91" s="9"/>
      <c r="C91" s="9"/>
      <c r="D91" s="9"/>
      <c r="E91" s="9"/>
      <c r="F91" s="20"/>
      <c r="G91" s="20"/>
      <c r="H91" s="20"/>
      <c r="I91" s="20"/>
    </row>
    <row r="92" spans="1:255" ht="12.75" customHeight="1" x14ac:dyDescent="0.2">
      <c r="A92" s="21" t="s">
        <v>21</v>
      </c>
      <c r="B92" s="22"/>
      <c r="C92" s="23"/>
      <c r="D92" s="4" t="s">
        <v>9</v>
      </c>
      <c r="E92" s="4" t="s">
        <v>6</v>
      </c>
      <c r="F92" s="119" t="s">
        <v>7</v>
      </c>
    </row>
    <row r="93" spans="1:255" ht="12.75" customHeight="1" x14ac:dyDescent="0.2">
      <c r="A93" s="642" t="s">
        <v>15</v>
      </c>
      <c r="B93" s="643"/>
      <c r="C93" s="25"/>
      <c r="D93" s="26">
        <f>B19</f>
        <v>2441.2399999999998</v>
      </c>
      <c r="E93" s="26">
        <f>I19</f>
        <v>0</v>
      </c>
      <c r="F93" s="120">
        <f>D93+E93</f>
        <v>2441.2399999999998</v>
      </c>
    </row>
    <row r="94" spans="1:255" ht="12.75" customHeight="1" x14ac:dyDescent="0.2">
      <c r="A94" s="642" t="s">
        <v>4</v>
      </c>
      <c r="B94" s="643"/>
      <c r="C94" s="25"/>
      <c r="D94" s="26">
        <f>B34</f>
        <v>5147.7600000000011</v>
      </c>
      <c r="E94" s="26">
        <f>I34</f>
        <v>33</v>
      </c>
      <c r="F94" s="120">
        <f>D94+E94</f>
        <v>5180.7600000000011</v>
      </c>
    </row>
    <row r="95" spans="1:255" ht="12.75" customHeight="1" x14ac:dyDescent="0.2">
      <c r="A95" s="642" t="s">
        <v>14</v>
      </c>
      <c r="B95" s="643"/>
      <c r="C95" s="25"/>
      <c r="D95" s="26">
        <f>B49</f>
        <v>283.59000000000003</v>
      </c>
      <c r="E95" s="26">
        <f>I49</f>
        <v>0</v>
      </c>
      <c r="F95" s="120">
        <f>D95+E95</f>
        <v>283.59000000000003</v>
      </c>
    </row>
    <row r="96" spans="1:255" ht="12.75" customHeight="1" x14ac:dyDescent="0.2">
      <c r="A96" s="642" t="s">
        <v>146</v>
      </c>
      <c r="B96" s="643"/>
      <c r="C96" s="25"/>
      <c r="D96" s="26">
        <f>B64</f>
        <v>0</v>
      </c>
      <c r="E96" s="26">
        <f>I64</f>
        <v>0</v>
      </c>
      <c r="F96" s="120">
        <f>D96+E96</f>
        <v>0</v>
      </c>
      <c r="G96" s="56"/>
    </row>
    <row r="97" spans="1:7" ht="12.75" customHeight="1" x14ac:dyDescent="0.2">
      <c r="A97" s="642" t="s">
        <v>26</v>
      </c>
      <c r="B97" s="643"/>
      <c r="C97" s="25"/>
      <c r="D97" s="26">
        <f>B84</f>
        <v>819.13</v>
      </c>
      <c r="E97" s="26">
        <f>I84</f>
        <v>0</v>
      </c>
      <c r="F97" s="120">
        <f>D97+E97</f>
        <v>819.13</v>
      </c>
      <c r="G97" s="56"/>
    </row>
    <row r="98" spans="1:7" ht="12.75" customHeight="1" x14ac:dyDescent="0.2">
      <c r="A98" s="646" t="s">
        <v>69</v>
      </c>
      <c r="B98" s="647"/>
      <c r="C98" s="245"/>
      <c r="D98" s="246"/>
      <c r="E98" s="246"/>
      <c r="F98" s="242">
        <f>F99+F100+F101</f>
        <v>2432.69</v>
      </c>
      <c r="G98" s="56"/>
    </row>
    <row r="99" spans="1:7" ht="12.75" customHeight="1" x14ac:dyDescent="0.2">
      <c r="A99" s="642" t="s">
        <v>2270</v>
      </c>
      <c r="B99" s="643"/>
      <c r="C99" s="245"/>
      <c r="D99" s="246"/>
      <c r="E99" s="246"/>
      <c r="F99" s="247">
        <f>I66</f>
        <v>2432.69</v>
      </c>
      <c r="G99" s="56"/>
    </row>
    <row r="100" spans="1:7" ht="12.75" customHeight="1" x14ac:dyDescent="0.2">
      <c r="A100" s="644" t="s">
        <v>84</v>
      </c>
      <c r="B100" s="645"/>
      <c r="C100" s="25"/>
      <c r="D100" s="26"/>
      <c r="E100" s="26"/>
      <c r="F100" s="120">
        <f>I67</f>
        <v>0</v>
      </c>
      <c r="G100" s="56"/>
    </row>
    <row r="101" spans="1:7" ht="12.75" customHeight="1" x14ac:dyDescent="0.2">
      <c r="A101" s="644" t="s">
        <v>86</v>
      </c>
      <c r="B101" s="645"/>
      <c r="C101" s="25"/>
      <c r="D101" s="26"/>
      <c r="E101" s="26"/>
      <c r="F101" s="120">
        <f>I68</f>
        <v>0</v>
      </c>
      <c r="G101" s="56"/>
    </row>
    <row r="102" spans="1:7" ht="12.75" customHeight="1" x14ac:dyDescent="0.2">
      <c r="A102" s="650" t="s">
        <v>2</v>
      </c>
      <c r="B102" s="651"/>
      <c r="C102" s="25"/>
      <c r="D102" s="26">
        <f>B87</f>
        <v>0</v>
      </c>
      <c r="E102" s="26"/>
      <c r="F102" s="120">
        <f>D102+E102+I87</f>
        <v>393.87</v>
      </c>
      <c r="G102" s="56"/>
    </row>
    <row r="103" spans="1:7" ht="12.75" customHeight="1" x14ac:dyDescent="0.2">
      <c r="A103" s="650" t="s">
        <v>96</v>
      </c>
      <c r="B103" s="651"/>
      <c r="C103" s="25"/>
      <c r="D103" s="26"/>
      <c r="E103" s="26"/>
      <c r="F103" s="120">
        <f>I90</f>
        <v>556.38</v>
      </c>
      <c r="G103" s="56"/>
    </row>
    <row r="104" spans="1:7" ht="12.75" customHeight="1" x14ac:dyDescent="0.2">
      <c r="A104" s="648" t="s">
        <v>22</v>
      </c>
      <c r="B104" s="649"/>
      <c r="C104" s="27"/>
      <c r="D104" s="28">
        <f>SUM(D93:D102)</f>
        <v>8691.7200000000012</v>
      </c>
      <c r="E104" s="28">
        <f>SUM(E93:E97)</f>
        <v>33</v>
      </c>
      <c r="F104" s="121">
        <f>F93+F94+F95+F96+F97+F98+F102+F103</f>
        <v>12107.660000000002</v>
      </c>
    </row>
  </sheetData>
  <autoFilter ref="A5:I84"/>
  <mergeCells count="15">
    <mergeCell ref="A104:B104"/>
    <mergeCell ref="A100:B100"/>
    <mergeCell ref="A102:B102"/>
    <mergeCell ref="A103:B103"/>
    <mergeCell ref="A99:B99"/>
    <mergeCell ref="A101:B101"/>
    <mergeCell ref="A96:B96"/>
    <mergeCell ref="A1:B1"/>
    <mergeCell ref="G2:H2"/>
    <mergeCell ref="G1:H1"/>
    <mergeCell ref="A98:B98"/>
    <mergeCell ref="A97:B97"/>
    <mergeCell ref="A93:B93"/>
    <mergeCell ref="A94:B94"/>
    <mergeCell ref="A95:B95"/>
  </mergeCells>
  <phoneticPr fontId="0" type="noConversion"/>
  <pageMargins left="0" right="0" top="0.19685039370078741" bottom="0.19685039370078741" header="0.51181102362204722" footer="0.51181102362204722"/>
  <pageSetup paperSize="9" scale="96" orientation="landscape" horizontalDpi="300" verticalDpi="300" r:id="rId1"/>
  <headerFooter alignWithMargins="0"/>
  <rowBreaks count="1" manualBreakCount="1">
    <brk id="69" max="8" man="1"/>
  </rowBreaks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5"/>
  <dimension ref="A1:IU123"/>
  <sheetViews>
    <sheetView topLeftCell="A97" zoomScaleNormal="100" workbookViewId="0">
      <selection activeCell="B54" sqref="B54"/>
    </sheetView>
  </sheetViews>
  <sheetFormatPr defaultRowHeight="12.75" customHeight="1" x14ac:dyDescent="0.2"/>
  <cols>
    <col min="1" max="1" width="26.85546875" customWidth="1"/>
    <col min="2" max="2" width="11" customWidth="1"/>
    <col min="3" max="3" width="10.28515625" customWidth="1"/>
    <col min="4" max="4" width="17.5703125" customWidth="1"/>
    <col min="5" max="5" width="27" customWidth="1"/>
    <col min="6" max="6" width="12.42578125" customWidth="1"/>
    <col min="7" max="7" width="7.28515625" customWidth="1"/>
    <col min="8" max="8" width="12.85546875" customWidth="1"/>
    <col min="9" max="9" width="11.42578125" customWidth="1"/>
  </cols>
  <sheetData>
    <row r="1" spans="1:9" ht="12.75" customHeight="1" x14ac:dyDescent="0.2">
      <c r="A1" s="708" t="s">
        <v>85</v>
      </c>
      <c r="B1" s="70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296.8</v>
      </c>
      <c r="E2" s="5">
        <v>22346.400000000001</v>
      </c>
      <c r="F2" s="6">
        <v>24652.76</v>
      </c>
      <c r="G2" s="640">
        <f>E2-F2</f>
        <v>-2306.3599999999969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50</v>
      </c>
      <c r="E3" s="1">
        <v>23</v>
      </c>
      <c r="F3" s="1"/>
      <c r="G3" s="1"/>
      <c r="H3" s="1" t="s">
        <v>25</v>
      </c>
      <c r="I3" s="8">
        <f>F2-F123</f>
        <v>-26685.690000000013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51.7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x14ac:dyDescent="0.2">
      <c r="A6" s="390"/>
      <c r="B6" s="33">
        <v>872.69</v>
      </c>
      <c r="C6" s="33" t="s">
        <v>66</v>
      </c>
      <c r="D6" s="388"/>
      <c r="E6" s="35"/>
      <c r="F6" s="35"/>
      <c r="G6" s="35"/>
      <c r="H6" s="36"/>
      <c r="I6" s="157"/>
    </row>
    <row r="7" spans="1:9" ht="12.75" customHeight="1" x14ac:dyDescent="0.2">
      <c r="A7" s="406"/>
      <c r="B7" s="71">
        <v>949.53</v>
      </c>
      <c r="C7" s="71" t="s">
        <v>67</v>
      </c>
      <c r="D7" s="392"/>
      <c r="E7" s="73"/>
      <c r="F7" s="73"/>
      <c r="G7" s="73"/>
      <c r="H7" s="74"/>
      <c r="I7" s="43"/>
    </row>
    <row r="8" spans="1:9" ht="12.75" customHeight="1" x14ac:dyDescent="0.2">
      <c r="A8" s="263"/>
      <c r="B8" s="13">
        <v>1322.99</v>
      </c>
      <c r="C8" s="71" t="s">
        <v>70</v>
      </c>
      <c r="D8" s="266"/>
      <c r="E8" s="15"/>
      <c r="F8" s="15"/>
      <c r="G8" s="15"/>
      <c r="H8" s="16"/>
      <c r="I8" s="43"/>
    </row>
    <row r="9" spans="1:9" x14ac:dyDescent="0.2">
      <c r="A9" s="263"/>
      <c r="B9" s="13">
        <v>1127.6600000000001</v>
      </c>
      <c r="C9" s="71" t="s">
        <v>72</v>
      </c>
      <c r="D9" s="266"/>
      <c r="E9" s="15"/>
      <c r="F9" s="15"/>
      <c r="G9" s="15"/>
      <c r="H9" s="16"/>
      <c r="I9" s="43"/>
    </row>
    <row r="10" spans="1:9" ht="12.75" customHeight="1" x14ac:dyDescent="0.2">
      <c r="A10" s="263"/>
      <c r="B10" s="13">
        <v>1025.24</v>
      </c>
      <c r="C10" s="71" t="s">
        <v>73</v>
      </c>
      <c r="D10" s="266"/>
      <c r="E10" s="15"/>
      <c r="F10" s="15"/>
      <c r="G10" s="15"/>
      <c r="H10" s="16"/>
      <c r="I10" s="43"/>
    </row>
    <row r="11" spans="1:9" ht="12.75" customHeight="1" x14ac:dyDescent="0.2">
      <c r="A11" s="263"/>
      <c r="B11" s="13">
        <v>1219</v>
      </c>
      <c r="C11" s="71" t="s">
        <v>74</v>
      </c>
      <c r="D11" s="266"/>
      <c r="E11" s="15"/>
      <c r="F11" s="15"/>
      <c r="G11" s="15"/>
      <c r="H11" s="16"/>
      <c r="I11" s="43"/>
    </row>
    <row r="12" spans="1:9" ht="12.75" customHeight="1" x14ac:dyDescent="0.2">
      <c r="A12" s="390"/>
      <c r="B12" s="33">
        <v>0</v>
      </c>
      <c r="C12" s="71" t="s">
        <v>75</v>
      </c>
      <c r="D12" s="306"/>
      <c r="E12" s="35"/>
      <c r="F12" s="35"/>
      <c r="G12" s="35"/>
      <c r="H12" s="36"/>
      <c r="I12" s="43"/>
    </row>
    <row r="13" spans="1:9" ht="12.75" customHeight="1" x14ac:dyDescent="0.2">
      <c r="A13" s="358"/>
      <c r="B13" s="13">
        <v>0</v>
      </c>
      <c r="C13" s="71" t="s">
        <v>76</v>
      </c>
      <c r="D13" s="266"/>
      <c r="E13" s="15"/>
      <c r="F13" s="15"/>
      <c r="G13" s="15"/>
      <c r="H13" s="16"/>
      <c r="I13" s="43"/>
    </row>
    <row r="14" spans="1:9" ht="12.75" customHeight="1" x14ac:dyDescent="0.2">
      <c r="A14" s="221"/>
      <c r="B14" s="13">
        <v>0</v>
      </c>
      <c r="C14" s="71" t="s">
        <v>77</v>
      </c>
      <c r="D14" s="14"/>
      <c r="E14" s="15"/>
      <c r="F14" s="15"/>
      <c r="G14" s="15"/>
      <c r="H14" s="16"/>
      <c r="I14" s="43"/>
    </row>
    <row r="15" spans="1:9" ht="12.75" customHeight="1" x14ac:dyDescent="0.2">
      <c r="A15" s="221"/>
      <c r="B15" s="13">
        <v>0</v>
      </c>
      <c r="C15" s="13" t="s">
        <v>78</v>
      </c>
      <c r="D15" s="14"/>
      <c r="E15" s="15"/>
      <c r="F15" s="15"/>
      <c r="G15" s="15"/>
      <c r="H15" s="16"/>
      <c r="I15" s="43"/>
    </row>
    <row r="16" spans="1:9" ht="12.75" customHeight="1" x14ac:dyDescent="0.2">
      <c r="A16" s="358"/>
      <c r="B16" s="13">
        <v>0</v>
      </c>
      <c r="C16" s="71" t="s">
        <v>79</v>
      </c>
      <c r="D16" s="268"/>
      <c r="E16" s="15"/>
      <c r="F16" s="15"/>
      <c r="G16" s="15"/>
      <c r="H16" s="16"/>
      <c r="I16" s="43"/>
    </row>
    <row r="17" spans="1:9" ht="12.75" customHeight="1" thickBot="1" x14ac:dyDescent="0.25">
      <c r="A17" s="358"/>
      <c r="B17" s="13">
        <v>0</v>
      </c>
      <c r="C17" s="13" t="s">
        <v>80</v>
      </c>
      <c r="D17" s="268"/>
      <c r="E17" s="15"/>
      <c r="F17" s="15"/>
      <c r="G17" s="15"/>
      <c r="H17" s="16"/>
      <c r="I17" s="43"/>
    </row>
    <row r="18" spans="1:9" ht="12.75" customHeight="1" thickBot="1" x14ac:dyDescent="0.25">
      <c r="A18" s="440"/>
      <c r="B18" s="85"/>
      <c r="C18" s="85" t="s">
        <v>87</v>
      </c>
      <c r="D18" s="441"/>
      <c r="E18" s="47"/>
      <c r="F18" s="47"/>
      <c r="G18" s="47"/>
      <c r="H18" s="48"/>
      <c r="I18" s="49"/>
    </row>
    <row r="19" spans="1:9" ht="12.75" customHeight="1" thickBot="1" x14ac:dyDescent="0.25">
      <c r="A19" s="219"/>
      <c r="B19" s="108">
        <f>SUM(B6:B17)</f>
        <v>6517.11</v>
      </c>
      <c r="C19" s="109"/>
      <c r="D19" s="108"/>
      <c r="E19" s="110"/>
      <c r="F19" s="109"/>
      <c r="G19" s="109"/>
      <c r="H19" s="108" t="s">
        <v>17</v>
      </c>
      <c r="I19" s="230">
        <f>SUM(I6:I17)</f>
        <v>0</v>
      </c>
    </row>
    <row r="20" spans="1:9" ht="77.25" thickBot="1" x14ac:dyDescent="0.25">
      <c r="A20" s="134" t="s">
        <v>1066</v>
      </c>
      <c r="B20" s="114" t="s">
        <v>16</v>
      </c>
      <c r="C20" s="114" t="s">
        <v>5</v>
      </c>
      <c r="D20" s="114" t="s">
        <v>23</v>
      </c>
      <c r="E20" s="118" t="s">
        <v>18</v>
      </c>
      <c r="F20" s="114" t="s">
        <v>19</v>
      </c>
      <c r="G20" s="114" t="s">
        <v>10</v>
      </c>
      <c r="H20" s="114" t="s">
        <v>13</v>
      </c>
      <c r="I20" s="115" t="s">
        <v>12</v>
      </c>
    </row>
    <row r="21" spans="1:9" ht="12.75" customHeight="1" x14ac:dyDescent="0.2">
      <c r="A21" s="180"/>
      <c r="B21" s="70">
        <v>1452.22</v>
      </c>
      <c r="C21" s="70" t="s">
        <v>66</v>
      </c>
      <c r="D21" s="321"/>
      <c r="E21" s="53"/>
      <c r="F21" s="53"/>
      <c r="G21" s="53"/>
      <c r="H21" s="335"/>
      <c r="I21" s="43"/>
    </row>
    <row r="22" spans="1:9" x14ac:dyDescent="0.2">
      <c r="A22" s="221"/>
      <c r="B22" s="13">
        <v>1413.92</v>
      </c>
      <c r="C22" s="13" t="s">
        <v>67</v>
      </c>
      <c r="D22" s="168"/>
      <c r="E22" s="15"/>
      <c r="F22" s="15"/>
      <c r="G22" s="15"/>
      <c r="H22" s="16"/>
      <c r="I22" s="43"/>
    </row>
    <row r="23" spans="1:9" ht="12.75" customHeight="1" x14ac:dyDescent="0.2">
      <c r="A23" s="219"/>
      <c r="B23" s="71">
        <v>1395.32</v>
      </c>
      <c r="C23" s="71" t="s">
        <v>70</v>
      </c>
      <c r="D23" s="438"/>
      <c r="E23" s="438"/>
      <c r="F23" s="438"/>
      <c r="G23" s="438"/>
      <c r="H23" s="438"/>
      <c r="I23" s="201"/>
    </row>
    <row r="24" spans="1:9" ht="12.75" customHeight="1" x14ac:dyDescent="0.2">
      <c r="A24" s="406"/>
      <c r="B24" s="71">
        <v>1859.29</v>
      </c>
      <c r="C24" s="71" t="s">
        <v>72</v>
      </c>
      <c r="D24" s="44"/>
      <c r="E24" s="44"/>
      <c r="F24" s="44"/>
      <c r="G24" s="44"/>
      <c r="H24" s="44"/>
      <c r="I24" s="43"/>
    </row>
    <row r="25" spans="1:9" ht="12.75" customHeight="1" x14ac:dyDescent="0.2">
      <c r="A25" s="407"/>
      <c r="B25" s="71">
        <v>1828.45</v>
      </c>
      <c r="C25" s="13" t="s">
        <v>73</v>
      </c>
      <c r="D25" s="265"/>
      <c r="E25" s="15"/>
      <c r="F25" s="15"/>
      <c r="G25" s="15"/>
      <c r="H25" s="16"/>
      <c r="I25" s="43"/>
    </row>
    <row r="26" spans="1:9" ht="12.75" customHeight="1" x14ac:dyDescent="0.2">
      <c r="A26" s="406"/>
      <c r="B26" s="71">
        <v>1581.74</v>
      </c>
      <c r="C26" s="71" t="s">
        <v>74</v>
      </c>
      <c r="D26" s="309"/>
      <c r="E26" s="73"/>
      <c r="F26" s="73"/>
      <c r="G26" s="73"/>
      <c r="H26" s="74"/>
      <c r="I26" s="43"/>
    </row>
    <row r="27" spans="1:9" ht="12.75" customHeight="1" x14ac:dyDescent="0.2">
      <c r="A27" s="406"/>
      <c r="B27" s="71">
        <v>1389.78</v>
      </c>
      <c r="C27" s="71" t="s">
        <v>75</v>
      </c>
      <c r="D27" s="309"/>
      <c r="E27" s="73"/>
      <c r="F27" s="73"/>
      <c r="G27" s="73"/>
      <c r="H27" s="74"/>
      <c r="I27" s="43"/>
    </row>
    <row r="28" spans="1:9" ht="12.75" customHeight="1" x14ac:dyDescent="0.2">
      <c r="A28" s="406"/>
      <c r="B28" s="71">
        <v>1570.17</v>
      </c>
      <c r="C28" s="71" t="s">
        <v>76</v>
      </c>
      <c r="D28" s="309"/>
      <c r="E28" s="73"/>
      <c r="F28" s="73"/>
      <c r="G28" s="73"/>
      <c r="H28" s="74"/>
      <c r="I28" s="43"/>
    </row>
    <row r="29" spans="1:9" ht="12.75" customHeight="1" x14ac:dyDescent="0.2">
      <c r="A29" s="406"/>
      <c r="B29" s="71">
        <v>1623.15</v>
      </c>
      <c r="C29" s="71" t="s">
        <v>77</v>
      </c>
      <c r="D29" s="309"/>
      <c r="E29" s="73"/>
      <c r="F29" s="73"/>
      <c r="G29" s="73"/>
      <c r="H29" s="74"/>
      <c r="I29" s="43"/>
    </row>
    <row r="30" spans="1:9" ht="12.75" customHeight="1" x14ac:dyDescent="0.2">
      <c r="A30" s="358"/>
      <c r="B30" s="13">
        <v>2023.5</v>
      </c>
      <c r="C30" s="71" t="s">
        <v>78</v>
      </c>
      <c r="D30" s="265"/>
      <c r="E30" s="15"/>
      <c r="F30" s="15"/>
      <c r="G30" s="15"/>
      <c r="H30" s="16"/>
      <c r="I30" s="43"/>
    </row>
    <row r="31" spans="1:9" ht="12.75" customHeight="1" x14ac:dyDescent="0.2">
      <c r="A31" s="358"/>
      <c r="B31" s="13">
        <v>1869.68</v>
      </c>
      <c r="C31" s="71" t="s">
        <v>79</v>
      </c>
      <c r="D31" s="265"/>
      <c r="E31" s="15"/>
      <c r="F31" s="15"/>
      <c r="G31" s="15"/>
      <c r="H31" s="16"/>
      <c r="I31" s="43"/>
    </row>
    <row r="32" spans="1:9" ht="12.75" customHeight="1" thickBot="1" x14ac:dyDescent="0.25">
      <c r="A32" s="358"/>
      <c r="B32" s="71">
        <v>1995.04</v>
      </c>
      <c r="C32" s="71" t="s">
        <v>80</v>
      </c>
      <c r="D32" s="265"/>
      <c r="E32" s="15"/>
      <c r="F32" s="15"/>
      <c r="G32" s="15"/>
      <c r="H32" s="16"/>
      <c r="I32" s="43"/>
    </row>
    <row r="33" spans="1:9" ht="12.75" customHeight="1" thickBot="1" x14ac:dyDescent="0.25">
      <c r="A33" s="440"/>
      <c r="B33" s="85"/>
      <c r="C33" s="85" t="s">
        <v>87</v>
      </c>
      <c r="D33" s="441"/>
      <c r="E33" s="47"/>
      <c r="F33" s="47"/>
      <c r="G33" s="47"/>
      <c r="H33" s="48"/>
      <c r="I33" s="49">
        <v>146.69</v>
      </c>
    </row>
    <row r="34" spans="1:9" ht="12.75" customHeight="1" thickBot="1" x14ac:dyDescent="0.25">
      <c r="A34" s="180"/>
      <c r="B34" s="396">
        <f>SUM(B21:B32)</f>
        <v>20002.260000000002</v>
      </c>
      <c r="C34" s="397"/>
      <c r="D34" s="197"/>
      <c r="E34" s="199"/>
      <c r="F34" s="198"/>
      <c r="G34" s="198"/>
      <c r="H34" s="197" t="s">
        <v>17</v>
      </c>
      <c r="I34" s="230">
        <f>SUM(I21:I33)</f>
        <v>146.69</v>
      </c>
    </row>
    <row r="35" spans="1:9" ht="64.5" thickBot="1" x14ac:dyDescent="0.25">
      <c r="A35" s="134" t="s">
        <v>144</v>
      </c>
      <c r="B35" s="114" t="s">
        <v>16</v>
      </c>
      <c r="C35" s="114" t="s">
        <v>5</v>
      </c>
      <c r="D35" s="114" t="s">
        <v>23</v>
      </c>
      <c r="E35" s="118" t="s">
        <v>18</v>
      </c>
      <c r="F35" s="114" t="s">
        <v>19</v>
      </c>
      <c r="G35" s="114" t="s">
        <v>10</v>
      </c>
      <c r="H35" s="114" t="s">
        <v>13</v>
      </c>
      <c r="I35" s="115" t="s">
        <v>12</v>
      </c>
    </row>
    <row r="36" spans="1:9" ht="12.75" customHeight="1" thickBot="1" x14ac:dyDescent="0.25">
      <c r="A36" s="227"/>
      <c r="B36" s="104">
        <v>115.76</v>
      </c>
      <c r="C36" s="58" t="s">
        <v>66</v>
      </c>
      <c r="D36" s="64"/>
      <c r="E36" s="59"/>
      <c r="F36" s="59"/>
      <c r="G36" s="59"/>
      <c r="H36" s="60"/>
      <c r="I36" s="61"/>
    </row>
    <row r="37" spans="1:9" ht="12.75" customHeight="1" thickBot="1" x14ac:dyDescent="0.25">
      <c r="A37" s="227"/>
      <c r="B37" s="122">
        <v>111.57</v>
      </c>
      <c r="C37" s="123" t="s">
        <v>81</v>
      </c>
      <c r="D37" s="124"/>
      <c r="E37" s="125"/>
      <c r="F37" s="125"/>
      <c r="G37" s="125"/>
      <c r="H37" s="126"/>
      <c r="I37" s="127"/>
    </row>
    <row r="38" spans="1:9" ht="12.75" customHeight="1" thickBot="1" x14ac:dyDescent="0.25">
      <c r="A38" s="227"/>
      <c r="B38" s="106">
        <v>112.47</v>
      </c>
      <c r="C38" s="85" t="s">
        <v>70</v>
      </c>
      <c r="D38" s="86"/>
      <c r="E38" s="47"/>
      <c r="F38" s="47"/>
      <c r="G38" s="47"/>
      <c r="H38" s="48"/>
      <c r="I38" s="49"/>
    </row>
    <row r="39" spans="1:9" ht="12.75" customHeight="1" thickBot="1" x14ac:dyDescent="0.25">
      <c r="A39" s="227"/>
      <c r="B39" s="106">
        <v>64.67</v>
      </c>
      <c r="C39" s="85" t="s">
        <v>72</v>
      </c>
      <c r="D39" s="86"/>
      <c r="E39" s="47"/>
      <c r="F39" s="47"/>
      <c r="G39" s="47"/>
      <c r="H39" s="48"/>
      <c r="I39" s="49"/>
    </row>
    <row r="40" spans="1:9" ht="12.75" customHeight="1" thickBot="1" x14ac:dyDescent="0.25">
      <c r="A40" s="227"/>
      <c r="B40" s="106">
        <v>121.08</v>
      </c>
      <c r="C40" s="85" t="s">
        <v>73</v>
      </c>
      <c r="D40" s="86"/>
      <c r="E40" s="47"/>
      <c r="F40" s="47"/>
      <c r="G40" s="47"/>
      <c r="H40" s="48"/>
      <c r="I40" s="49"/>
    </row>
    <row r="41" spans="1:9" ht="12.75" customHeight="1" thickBot="1" x14ac:dyDescent="0.25">
      <c r="A41" s="227"/>
      <c r="B41" s="106">
        <v>114.53</v>
      </c>
      <c r="C41" s="85" t="s">
        <v>74</v>
      </c>
      <c r="D41" s="86"/>
      <c r="E41" s="47"/>
      <c r="F41" s="47"/>
      <c r="G41" s="47"/>
      <c r="H41" s="48"/>
      <c r="I41" s="49"/>
    </row>
    <row r="42" spans="1:9" ht="12.75" customHeight="1" thickBot="1" x14ac:dyDescent="0.25">
      <c r="A42" s="221"/>
      <c r="B42" s="106">
        <v>203.06</v>
      </c>
      <c r="C42" s="85" t="s">
        <v>75</v>
      </c>
      <c r="D42" s="86"/>
      <c r="E42" s="47"/>
      <c r="F42" s="47"/>
      <c r="G42" s="47"/>
      <c r="H42" s="48"/>
      <c r="I42" s="49"/>
    </row>
    <row r="43" spans="1:9" ht="12.75" customHeight="1" thickBot="1" x14ac:dyDescent="0.25">
      <c r="A43" s="221"/>
      <c r="B43" s="106">
        <v>242.67</v>
      </c>
      <c r="C43" s="85" t="s">
        <v>76</v>
      </c>
      <c r="D43" s="86"/>
      <c r="E43" s="47"/>
      <c r="F43" s="47"/>
      <c r="G43" s="47"/>
      <c r="H43" s="48"/>
      <c r="I43" s="49"/>
    </row>
    <row r="44" spans="1:9" ht="12.75" customHeight="1" thickBot="1" x14ac:dyDescent="0.25">
      <c r="A44" s="221"/>
      <c r="B44" s="106">
        <v>300.54000000000002</v>
      </c>
      <c r="C44" s="85" t="s">
        <v>77</v>
      </c>
      <c r="D44" s="86"/>
      <c r="E44" s="47"/>
      <c r="F44" s="47"/>
      <c r="G44" s="47"/>
      <c r="H44" s="48"/>
      <c r="I44" s="49"/>
    </row>
    <row r="45" spans="1:9" ht="12.75" customHeight="1" thickBot="1" x14ac:dyDescent="0.25">
      <c r="A45" s="221"/>
      <c r="B45" s="106">
        <v>319.13</v>
      </c>
      <c r="C45" s="85" t="s">
        <v>78</v>
      </c>
      <c r="D45" s="86"/>
      <c r="E45" s="47"/>
      <c r="F45" s="47"/>
      <c r="G45" s="47"/>
      <c r="H45" s="48"/>
      <c r="I45" s="49"/>
    </row>
    <row r="46" spans="1:9" ht="12.75" customHeight="1" thickBot="1" x14ac:dyDescent="0.25">
      <c r="A46" s="221"/>
      <c r="B46" s="106">
        <v>304.16000000000003</v>
      </c>
      <c r="C46" s="85" t="s">
        <v>79</v>
      </c>
      <c r="D46" s="86"/>
      <c r="E46" s="47"/>
      <c r="F46" s="47"/>
      <c r="G46" s="47"/>
      <c r="H46" s="48"/>
      <c r="I46" s="49"/>
    </row>
    <row r="47" spans="1:9" ht="12.75" customHeight="1" thickBot="1" x14ac:dyDescent="0.25">
      <c r="A47" s="221"/>
      <c r="B47" s="106">
        <v>319.57</v>
      </c>
      <c r="C47" s="85" t="s">
        <v>80</v>
      </c>
      <c r="D47" s="86"/>
      <c r="E47" s="47"/>
      <c r="F47" s="47"/>
      <c r="G47" s="47"/>
      <c r="H47" s="48"/>
      <c r="I47" s="49"/>
    </row>
    <row r="48" spans="1:9" ht="12.75" customHeight="1" thickBot="1" x14ac:dyDescent="0.25">
      <c r="A48" s="228"/>
      <c r="B48" s="454">
        <f>SUM(B36:B47)</f>
        <v>2329.21</v>
      </c>
      <c r="C48" s="458" t="s">
        <v>87</v>
      </c>
      <c r="D48" s="86"/>
      <c r="E48" s="47"/>
      <c r="F48" s="47"/>
      <c r="G48" s="47"/>
      <c r="H48" s="48"/>
      <c r="I48" s="49"/>
    </row>
    <row r="49" spans="1:9" ht="12.75" customHeight="1" thickBot="1" x14ac:dyDescent="0.25">
      <c r="A49" s="655" t="s">
        <v>106</v>
      </c>
      <c r="B49" s="106"/>
      <c r="C49" s="85" t="s">
        <v>73</v>
      </c>
      <c r="D49" s="86"/>
      <c r="E49" s="47"/>
      <c r="F49" s="47"/>
      <c r="G49" s="47"/>
      <c r="H49" s="48"/>
      <c r="I49" s="49"/>
    </row>
    <row r="50" spans="1:9" ht="12.75" customHeight="1" thickBot="1" x14ac:dyDescent="0.25">
      <c r="A50" s="656"/>
      <c r="B50" s="106"/>
      <c r="C50" s="85" t="s">
        <v>74</v>
      </c>
      <c r="D50" s="86"/>
      <c r="E50" s="47"/>
      <c r="F50" s="47"/>
      <c r="G50" s="47"/>
      <c r="H50" s="48"/>
      <c r="I50" s="49"/>
    </row>
    <row r="51" spans="1:9" ht="12.75" customHeight="1" thickBot="1" x14ac:dyDescent="0.25">
      <c r="A51" s="656"/>
      <c r="B51" s="106"/>
      <c r="C51" s="85" t="s">
        <v>75</v>
      </c>
      <c r="D51" s="86"/>
      <c r="E51" s="47"/>
      <c r="F51" s="47"/>
      <c r="G51" s="47"/>
      <c r="H51" s="48"/>
      <c r="I51" s="49"/>
    </row>
    <row r="52" spans="1:9" ht="12.75" customHeight="1" thickBot="1" x14ac:dyDescent="0.25">
      <c r="A52" s="656"/>
      <c r="B52" s="106"/>
      <c r="C52" s="85" t="s">
        <v>76</v>
      </c>
      <c r="D52" s="86"/>
      <c r="E52" s="47"/>
      <c r="F52" s="47"/>
      <c r="G52" s="47"/>
      <c r="H52" s="48"/>
      <c r="I52" s="49"/>
    </row>
    <row r="53" spans="1:9" ht="12.75" customHeight="1" thickBot="1" x14ac:dyDescent="0.25">
      <c r="A53" s="657"/>
      <c r="B53" s="454">
        <f>SUM(B49:B52)</f>
        <v>0</v>
      </c>
      <c r="C53" s="458" t="s">
        <v>87</v>
      </c>
      <c r="D53" s="86"/>
      <c r="E53" s="47"/>
      <c r="F53" s="47"/>
      <c r="G53" s="47"/>
      <c r="H53" s="48"/>
      <c r="I53" s="49">
        <v>24.46</v>
      </c>
    </row>
    <row r="54" spans="1:9" ht="12.75" customHeight="1" thickBot="1" x14ac:dyDescent="0.25">
      <c r="A54" s="180"/>
      <c r="B54" s="197">
        <f>B48+B53</f>
        <v>2329.21</v>
      </c>
      <c r="C54" s="198"/>
      <c r="D54" s="197"/>
      <c r="E54" s="199"/>
      <c r="F54" s="198"/>
      <c r="G54" s="198"/>
      <c r="H54" s="197" t="s">
        <v>17</v>
      </c>
      <c r="I54" s="230">
        <f>SUM(I36:I53)</f>
        <v>24.46</v>
      </c>
    </row>
    <row r="55" spans="1:9" ht="64.5" thickBot="1" x14ac:dyDescent="0.25">
      <c r="A55" s="134" t="s">
        <v>145</v>
      </c>
      <c r="B55" s="117" t="s">
        <v>16</v>
      </c>
      <c r="C55" s="131" t="s">
        <v>5</v>
      </c>
      <c r="D55" s="117" t="s">
        <v>23</v>
      </c>
      <c r="E55" s="132" t="s">
        <v>18</v>
      </c>
      <c r="F55" s="117" t="s">
        <v>19</v>
      </c>
      <c r="G55" s="131" t="s">
        <v>10</v>
      </c>
      <c r="H55" s="117" t="s">
        <v>13</v>
      </c>
      <c r="I55" s="117" t="s">
        <v>12</v>
      </c>
    </row>
    <row r="56" spans="1:9" ht="12.75" customHeight="1" thickBot="1" x14ac:dyDescent="0.25">
      <c r="A56" s="227"/>
      <c r="B56" s="106"/>
      <c r="C56" s="55" t="s">
        <v>66</v>
      </c>
      <c r="D56" s="86"/>
      <c r="E56" s="47"/>
      <c r="F56" s="47"/>
      <c r="G56" s="47"/>
      <c r="H56" s="48"/>
      <c r="I56" s="49"/>
    </row>
    <row r="57" spans="1:9" ht="12.75" customHeight="1" thickBot="1" x14ac:dyDescent="0.25">
      <c r="A57" s="227"/>
      <c r="B57" s="106"/>
      <c r="C57" s="55" t="s">
        <v>67</v>
      </c>
      <c r="D57" s="86"/>
      <c r="E57" s="47"/>
      <c r="F57" s="47"/>
      <c r="G57" s="47"/>
      <c r="H57" s="48"/>
      <c r="I57" s="49"/>
    </row>
    <row r="58" spans="1:9" ht="12.75" customHeight="1" thickBot="1" x14ac:dyDescent="0.25">
      <c r="A58" s="227"/>
      <c r="B58" s="106"/>
      <c r="C58" s="85" t="s">
        <v>70</v>
      </c>
      <c r="D58" s="86"/>
      <c r="E58" s="47"/>
      <c r="F58" s="47"/>
      <c r="G58" s="47"/>
      <c r="H58" s="48"/>
      <c r="I58" s="49"/>
    </row>
    <row r="59" spans="1:9" ht="12.75" customHeight="1" thickBot="1" x14ac:dyDescent="0.25">
      <c r="A59" s="227"/>
      <c r="B59" s="106"/>
      <c r="C59" s="85" t="s">
        <v>72</v>
      </c>
      <c r="D59" s="86"/>
      <c r="E59" s="47"/>
      <c r="F59" s="47"/>
      <c r="G59" s="47"/>
      <c r="H59" s="48"/>
      <c r="I59" s="49"/>
    </row>
    <row r="60" spans="1:9" ht="12.75" customHeight="1" thickBot="1" x14ac:dyDescent="0.25">
      <c r="A60" s="227"/>
      <c r="B60" s="106"/>
      <c r="C60" s="85" t="s">
        <v>73</v>
      </c>
      <c r="D60" s="86"/>
      <c r="E60" s="47"/>
      <c r="F60" s="47"/>
      <c r="G60" s="47"/>
      <c r="H60" s="48"/>
      <c r="I60" s="49"/>
    </row>
    <row r="61" spans="1:9" ht="12.75" customHeight="1" thickBot="1" x14ac:dyDescent="0.25">
      <c r="A61" s="227"/>
      <c r="B61" s="106"/>
      <c r="C61" s="85" t="s">
        <v>74</v>
      </c>
      <c r="D61" s="86"/>
      <c r="E61" s="47"/>
      <c r="F61" s="47"/>
      <c r="G61" s="47"/>
      <c r="H61" s="48"/>
      <c r="I61" s="49"/>
    </row>
    <row r="62" spans="1:9" ht="12.75" customHeight="1" thickBot="1" x14ac:dyDescent="0.25">
      <c r="A62" s="227"/>
      <c r="B62" s="106"/>
      <c r="C62" s="85" t="s">
        <v>75</v>
      </c>
      <c r="D62" s="86"/>
      <c r="E62" s="47"/>
      <c r="F62" s="47"/>
      <c r="G62" s="47"/>
      <c r="H62" s="48"/>
      <c r="I62" s="49"/>
    </row>
    <row r="63" spans="1:9" ht="12.75" customHeight="1" thickBot="1" x14ac:dyDescent="0.25">
      <c r="A63" s="227"/>
      <c r="B63" s="106"/>
      <c r="C63" s="85" t="s">
        <v>76</v>
      </c>
      <c r="D63" s="86"/>
      <c r="E63" s="47"/>
      <c r="F63" s="47"/>
      <c r="G63" s="47"/>
      <c r="H63" s="48"/>
      <c r="I63" s="49"/>
    </row>
    <row r="64" spans="1:9" ht="12.75" customHeight="1" thickBot="1" x14ac:dyDescent="0.25">
      <c r="A64" s="227"/>
      <c r="B64" s="106"/>
      <c r="C64" s="85" t="s">
        <v>77</v>
      </c>
      <c r="D64" s="86"/>
      <c r="E64" s="47"/>
      <c r="F64" s="47"/>
      <c r="G64" s="47"/>
      <c r="H64" s="48"/>
      <c r="I64" s="49"/>
    </row>
    <row r="65" spans="1:9" ht="12.75" customHeight="1" thickBot="1" x14ac:dyDescent="0.25">
      <c r="A65" s="227"/>
      <c r="B65" s="106"/>
      <c r="C65" s="85" t="s">
        <v>78</v>
      </c>
      <c r="D65" s="86"/>
      <c r="E65" s="47"/>
      <c r="F65" s="47"/>
      <c r="G65" s="47"/>
      <c r="H65" s="48"/>
      <c r="I65" s="49"/>
    </row>
    <row r="66" spans="1:9" ht="12.75" customHeight="1" thickBot="1" x14ac:dyDescent="0.25">
      <c r="A66" s="227"/>
      <c r="B66" s="106"/>
      <c r="C66" s="85" t="s">
        <v>79</v>
      </c>
      <c r="D66" s="86"/>
      <c r="E66" s="47"/>
      <c r="F66" s="47"/>
      <c r="G66" s="47"/>
      <c r="H66" s="48"/>
      <c r="I66" s="49"/>
    </row>
    <row r="67" spans="1:9" ht="12.75" customHeight="1" thickBot="1" x14ac:dyDescent="0.25">
      <c r="A67" s="227"/>
      <c r="B67" s="106"/>
      <c r="C67" s="85" t="s">
        <v>80</v>
      </c>
      <c r="D67" s="86"/>
      <c r="E67" s="47"/>
      <c r="F67" s="47"/>
      <c r="G67" s="47"/>
      <c r="H67" s="48"/>
      <c r="I67" s="49"/>
    </row>
    <row r="68" spans="1:9" ht="12.75" customHeight="1" thickBot="1" x14ac:dyDescent="0.25">
      <c r="A68" s="227"/>
      <c r="B68" s="106"/>
      <c r="C68" s="167" t="s">
        <v>87</v>
      </c>
      <c r="D68" s="86"/>
      <c r="E68" s="47"/>
      <c r="F68" s="47"/>
      <c r="G68" s="47"/>
      <c r="H68" s="48"/>
      <c r="I68" s="49"/>
    </row>
    <row r="69" spans="1:9" ht="13.5" thickBot="1" x14ac:dyDescent="0.25">
      <c r="A69" s="180"/>
      <c r="B69" s="197">
        <f>SUM(B56:B68)</f>
        <v>0</v>
      </c>
      <c r="C69" s="198"/>
      <c r="D69" s="197"/>
      <c r="E69" s="199"/>
      <c r="F69" s="198"/>
      <c r="G69" s="198"/>
      <c r="H69" s="197" t="s">
        <v>17</v>
      </c>
      <c r="I69" s="230">
        <f>SUM(I56:I68)</f>
        <v>0</v>
      </c>
    </row>
    <row r="70" spans="1:9" ht="26.25" thickBot="1" x14ac:dyDescent="0.25">
      <c r="A70" s="46" t="s">
        <v>8</v>
      </c>
      <c r="B70" s="114" t="s">
        <v>16</v>
      </c>
      <c r="C70" s="114" t="s">
        <v>5</v>
      </c>
      <c r="D70" s="114" t="s">
        <v>23</v>
      </c>
      <c r="E70" s="118" t="s">
        <v>18</v>
      </c>
      <c r="F70" s="114" t="s">
        <v>19</v>
      </c>
      <c r="G70" s="114" t="s">
        <v>10</v>
      </c>
      <c r="H70" s="114" t="s">
        <v>13</v>
      </c>
      <c r="I70" s="115" t="s">
        <v>12</v>
      </c>
    </row>
    <row r="71" spans="1:9" ht="12.75" customHeight="1" x14ac:dyDescent="0.2">
      <c r="A71" s="623" t="s">
        <v>82</v>
      </c>
      <c r="B71" s="33"/>
      <c r="C71" s="33" t="s">
        <v>66</v>
      </c>
      <c r="D71" s="34"/>
      <c r="E71" s="35"/>
      <c r="F71" s="35" t="s">
        <v>83</v>
      </c>
      <c r="G71" s="35">
        <v>134</v>
      </c>
      <c r="H71" s="16">
        <v>4.8099999999999996</v>
      </c>
      <c r="I71" s="157">
        <f>G71*H71</f>
        <v>644.54</v>
      </c>
    </row>
    <row r="72" spans="1:9" x14ac:dyDescent="0.2">
      <c r="A72" s="623"/>
      <c r="B72" s="13"/>
      <c r="C72" s="13" t="s">
        <v>67</v>
      </c>
      <c r="D72" s="14"/>
      <c r="E72" s="15"/>
      <c r="F72" s="15" t="s">
        <v>83</v>
      </c>
      <c r="G72" s="15">
        <v>121</v>
      </c>
      <c r="H72" s="16">
        <v>4.8099999999999996</v>
      </c>
      <c r="I72" s="43">
        <f t="shared" ref="I72:I79" si="0">G72*H72</f>
        <v>582.01</v>
      </c>
    </row>
    <row r="73" spans="1:9" ht="12.75" customHeight="1" x14ac:dyDescent="0.2">
      <c r="A73" s="623"/>
      <c r="B73" s="13"/>
      <c r="C73" s="13" t="s">
        <v>70</v>
      </c>
      <c r="D73" s="14"/>
      <c r="E73" s="15"/>
      <c r="F73" s="15" t="s">
        <v>83</v>
      </c>
      <c r="G73" s="15">
        <v>134</v>
      </c>
      <c r="H73" s="16">
        <v>4.8099999999999996</v>
      </c>
      <c r="I73" s="43">
        <f t="shared" si="0"/>
        <v>644.54</v>
      </c>
    </row>
    <row r="74" spans="1:9" x14ac:dyDescent="0.2">
      <c r="A74" s="623"/>
      <c r="B74" s="13"/>
      <c r="C74" s="13" t="s">
        <v>72</v>
      </c>
      <c r="D74" s="14"/>
      <c r="E74" s="15"/>
      <c r="F74" s="15" t="s">
        <v>83</v>
      </c>
      <c r="G74" s="15">
        <v>130</v>
      </c>
      <c r="H74" s="16">
        <v>4.8099999999999996</v>
      </c>
      <c r="I74" s="43">
        <f t="shared" si="0"/>
        <v>625.29999999999995</v>
      </c>
    </row>
    <row r="75" spans="1:9" ht="12.75" customHeight="1" x14ac:dyDescent="0.2">
      <c r="A75" s="623"/>
      <c r="B75" s="13"/>
      <c r="C75" s="13" t="s">
        <v>73</v>
      </c>
      <c r="D75" s="14"/>
      <c r="E75" s="15"/>
      <c r="F75" s="15" t="s">
        <v>83</v>
      </c>
      <c r="G75" s="15">
        <v>19</v>
      </c>
      <c r="H75" s="16">
        <v>4.8099999999999996</v>
      </c>
      <c r="I75" s="43">
        <f t="shared" si="0"/>
        <v>91.389999999999986</v>
      </c>
    </row>
    <row r="76" spans="1:9" ht="12.75" customHeight="1" x14ac:dyDescent="0.2">
      <c r="A76" s="623"/>
      <c r="B76" s="13"/>
      <c r="C76" s="13" t="s">
        <v>74</v>
      </c>
      <c r="D76" s="14"/>
      <c r="E76" s="15"/>
      <c r="F76" s="15" t="s">
        <v>83</v>
      </c>
      <c r="G76" s="15">
        <v>19</v>
      </c>
      <c r="H76" s="16">
        <v>4.8099999999999996</v>
      </c>
      <c r="I76" s="43">
        <f t="shared" si="0"/>
        <v>91.389999999999986</v>
      </c>
    </row>
    <row r="77" spans="1:9" ht="12.75" customHeight="1" x14ac:dyDescent="0.2">
      <c r="A77" s="623"/>
      <c r="B77" s="13"/>
      <c r="C77" s="13" t="s">
        <v>75</v>
      </c>
      <c r="D77" s="14"/>
      <c r="E77" s="15"/>
      <c r="F77" s="15" t="s">
        <v>83</v>
      </c>
      <c r="G77" s="15">
        <v>19</v>
      </c>
      <c r="H77" s="16">
        <v>5.04</v>
      </c>
      <c r="I77" s="43">
        <f t="shared" si="0"/>
        <v>95.76</v>
      </c>
    </row>
    <row r="78" spans="1:9" ht="12.75" customHeight="1" x14ac:dyDescent="0.2">
      <c r="A78" s="623"/>
      <c r="B78" s="13"/>
      <c r="C78" s="13" t="s">
        <v>76</v>
      </c>
      <c r="D78" s="14"/>
      <c r="E78" s="15"/>
      <c r="F78" s="15" t="s">
        <v>83</v>
      </c>
      <c r="G78" s="15">
        <v>19</v>
      </c>
      <c r="H78" s="16">
        <v>5.04</v>
      </c>
      <c r="I78" s="43">
        <f t="shared" si="0"/>
        <v>95.76</v>
      </c>
    </row>
    <row r="79" spans="1:9" ht="12.75" customHeight="1" x14ac:dyDescent="0.2">
      <c r="A79" s="623"/>
      <c r="B79" s="13"/>
      <c r="C79" s="13" t="s">
        <v>77</v>
      </c>
      <c r="D79" s="14"/>
      <c r="E79" s="15"/>
      <c r="F79" s="15" t="s">
        <v>83</v>
      </c>
      <c r="G79" s="15">
        <v>19</v>
      </c>
      <c r="H79" s="16">
        <v>5.04</v>
      </c>
      <c r="I79" s="43">
        <f t="shared" si="0"/>
        <v>95.76</v>
      </c>
    </row>
    <row r="80" spans="1:9" ht="12.75" customHeight="1" x14ac:dyDescent="0.2">
      <c r="A80" s="623"/>
      <c r="B80" s="13"/>
      <c r="C80" s="13" t="s">
        <v>78</v>
      </c>
      <c r="D80" s="14"/>
      <c r="E80" s="15"/>
      <c r="F80" s="15" t="s">
        <v>83</v>
      </c>
      <c r="G80" s="15">
        <v>19</v>
      </c>
      <c r="H80" s="16">
        <v>5.04</v>
      </c>
      <c r="I80" s="43">
        <f>G80*H80</f>
        <v>95.76</v>
      </c>
    </row>
    <row r="81" spans="1:255" ht="12.75" customHeight="1" x14ac:dyDescent="0.2">
      <c r="A81" s="623"/>
      <c r="B81" s="13"/>
      <c r="C81" s="13" t="s">
        <v>79</v>
      </c>
      <c r="D81" s="14"/>
      <c r="E81" s="15"/>
      <c r="F81" s="15" t="s">
        <v>83</v>
      </c>
      <c r="G81" s="15">
        <v>19</v>
      </c>
      <c r="H81" s="16">
        <v>5.04</v>
      </c>
      <c r="I81" s="43">
        <f>G81*H81</f>
        <v>95.76</v>
      </c>
    </row>
    <row r="82" spans="1:255" ht="12.75" customHeight="1" x14ac:dyDescent="0.2">
      <c r="A82" s="623"/>
      <c r="B82" s="13"/>
      <c r="C82" s="13" t="s">
        <v>80</v>
      </c>
      <c r="D82" s="14"/>
      <c r="E82" s="15"/>
      <c r="F82" s="15" t="s">
        <v>83</v>
      </c>
      <c r="G82" s="15">
        <v>19</v>
      </c>
      <c r="H82" s="16">
        <v>5.04</v>
      </c>
      <c r="I82" s="43">
        <f>G82*H82</f>
        <v>95.76</v>
      </c>
    </row>
    <row r="83" spans="1:255" ht="12.75" customHeight="1" x14ac:dyDescent="0.2">
      <c r="A83" s="704"/>
      <c r="B83" s="13"/>
      <c r="C83" s="244" t="s">
        <v>87</v>
      </c>
      <c r="D83" s="14"/>
      <c r="E83" s="15"/>
      <c r="F83" s="15" t="s">
        <v>83</v>
      </c>
      <c r="G83" s="15">
        <f>SUM(G71:G82)</f>
        <v>671</v>
      </c>
      <c r="H83" s="16"/>
      <c r="I83" s="243">
        <f>SUM(I71:I82)</f>
        <v>3253.7300000000009</v>
      </c>
    </row>
    <row r="84" spans="1:255" ht="25.5" x14ac:dyDescent="0.2">
      <c r="A84" s="221" t="s">
        <v>2270</v>
      </c>
      <c r="B84" s="13"/>
      <c r="C84" s="244" t="s">
        <v>87</v>
      </c>
      <c r="D84" s="14"/>
      <c r="E84" s="15"/>
      <c r="F84" s="15"/>
      <c r="G84" s="15"/>
      <c r="H84" s="16"/>
      <c r="I84" s="243">
        <v>5026.62</v>
      </c>
    </row>
    <row r="85" spans="1:255" ht="12.75" customHeight="1" x14ac:dyDescent="0.2">
      <c r="A85" s="221" t="s">
        <v>86</v>
      </c>
      <c r="B85" s="13"/>
      <c r="C85" s="244" t="s">
        <v>87</v>
      </c>
      <c r="D85" s="14"/>
      <c r="E85" s="15"/>
      <c r="F85" s="15"/>
      <c r="G85" s="15"/>
      <c r="H85" s="16"/>
      <c r="I85" s="243">
        <v>0</v>
      </c>
    </row>
    <row r="86" spans="1:255" ht="12.75" customHeight="1" x14ac:dyDescent="0.2">
      <c r="A86" s="219" t="s">
        <v>88</v>
      </c>
      <c r="B86" s="13"/>
      <c r="C86" s="244" t="s">
        <v>87</v>
      </c>
      <c r="D86" s="14"/>
      <c r="E86" s="15"/>
      <c r="F86" s="15"/>
      <c r="G86" s="15"/>
      <c r="H86" s="16"/>
      <c r="I86" s="243">
        <v>0</v>
      </c>
    </row>
    <row r="87" spans="1:255" ht="12.75" customHeight="1" thickBot="1" x14ac:dyDescent="0.25">
      <c r="A87" s="219"/>
      <c r="B87" s="109"/>
      <c r="C87" s="109"/>
      <c r="D87" s="108"/>
      <c r="E87" s="110"/>
      <c r="F87" s="109"/>
      <c r="G87" s="109"/>
      <c r="H87" s="108" t="s">
        <v>17</v>
      </c>
      <c r="I87" s="232">
        <f>SUM(I83:I86)</f>
        <v>8280.35</v>
      </c>
    </row>
    <row r="88" spans="1:255" s="45" customFormat="1" ht="75" customHeight="1" thickBot="1" x14ac:dyDescent="0.25">
      <c r="A88" s="117" t="s">
        <v>95</v>
      </c>
      <c r="B88" s="114" t="s">
        <v>16</v>
      </c>
      <c r="C88" s="114" t="s">
        <v>5</v>
      </c>
      <c r="D88" s="114" t="s">
        <v>23</v>
      </c>
      <c r="E88" s="118" t="s">
        <v>18</v>
      </c>
      <c r="F88" s="114" t="s">
        <v>19</v>
      </c>
      <c r="G88" s="114" t="s">
        <v>10</v>
      </c>
      <c r="H88" s="114" t="s">
        <v>13</v>
      </c>
      <c r="I88" s="115" t="s">
        <v>12</v>
      </c>
      <c r="J88" s="56"/>
      <c r="K88" s="56"/>
      <c r="L88" s="56"/>
      <c r="M88" s="56"/>
      <c r="N88" s="56"/>
      <c r="O88" s="56"/>
      <c r="P88" s="56"/>
      <c r="Q88" s="56"/>
      <c r="R88" s="56"/>
      <c r="T88" s="56"/>
      <c r="U88" s="56"/>
      <c r="V88" s="56"/>
      <c r="W88" s="56"/>
      <c r="X88" s="56"/>
      <c r="Y88" s="56"/>
      <c r="Z88" s="56"/>
      <c r="AA88" s="56"/>
      <c r="AB88" s="56"/>
      <c r="AD88" s="56"/>
      <c r="AE88" s="56"/>
      <c r="AF88" s="56"/>
      <c r="AG88" s="56"/>
      <c r="AH88" s="56"/>
      <c r="AI88" s="56"/>
      <c r="AJ88" s="56"/>
      <c r="AK88" s="56"/>
      <c r="AL88" s="56"/>
      <c r="AN88" s="56"/>
      <c r="AO88" s="56"/>
      <c r="AP88" s="56"/>
      <c r="AQ88" s="56"/>
      <c r="AR88" s="56"/>
      <c r="AS88" s="56"/>
      <c r="AT88" s="56"/>
      <c r="AU88" s="56"/>
      <c r="AV88" s="56"/>
      <c r="AX88" s="56"/>
      <c r="AY88" s="56"/>
      <c r="AZ88" s="56"/>
      <c r="BA88" s="56"/>
      <c r="BB88" s="56"/>
      <c r="BC88" s="56"/>
      <c r="BD88" s="56"/>
      <c r="BE88" s="56"/>
      <c r="BF88" s="56"/>
      <c r="BH88" s="56"/>
      <c r="BI88" s="56"/>
      <c r="BJ88" s="56"/>
      <c r="BK88" s="56"/>
      <c r="BL88" s="56"/>
      <c r="BM88" s="56"/>
      <c r="BN88" s="56"/>
      <c r="BO88" s="56"/>
      <c r="BP88" s="56"/>
      <c r="BR88" s="56"/>
      <c r="BS88" s="56"/>
      <c r="BT88" s="56"/>
      <c r="BU88" s="56"/>
      <c r="BV88" s="56"/>
      <c r="BW88" s="56"/>
      <c r="BX88" s="56"/>
      <c r="BY88" s="56"/>
      <c r="BZ88" s="56"/>
      <c r="CB88" s="56"/>
      <c r="CC88" s="56"/>
      <c r="CD88" s="56"/>
      <c r="CE88" s="56"/>
      <c r="CF88" s="56"/>
      <c r="CG88" s="56"/>
      <c r="CH88" s="56"/>
      <c r="CI88" s="56"/>
      <c r="CJ88" s="56"/>
      <c r="CL88" s="56"/>
      <c r="CM88" s="56"/>
      <c r="CN88" s="56"/>
      <c r="CO88" s="56"/>
      <c r="CP88" s="56"/>
      <c r="CQ88" s="56"/>
      <c r="CR88" s="56"/>
      <c r="CS88" s="56"/>
      <c r="CT88" s="56"/>
      <c r="CV88" s="56"/>
      <c r="CW88" s="56"/>
      <c r="CX88" s="56"/>
      <c r="CY88" s="56"/>
      <c r="CZ88" s="56"/>
      <c r="DA88" s="56"/>
      <c r="DB88" s="56"/>
      <c r="DC88" s="56"/>
      <c r="DD88" s="56"/>
      <c r="DF88" s="56"/>
      <c r="DG88" s="56"/>
      <c r="DH88" s="56"/>
      <c r="DI88" s="56"/>
      <c r="DJ88" s="56"/>
      <c r="DK88" s="56"/>
      <c r="DL88" s="56"/>
      <c r="DM88" s="56"/>
      <c r="DN88" s="56"/>
      <c r="DP88" s="56"/>
      <c r="DQ88" s="56"/>
      <c r="DR88" s="56"/>
      <c r="DS88" s="56"/>
      <c r="DT88" s="56"/>
      <c r="DU88" s="56"/>
      <c r="DV88" s="56"/>
      <c r="DW88" s="56"/>
      <c r="DX88" s="56"/>
      <c r="DZ88" s="56"/>
      <c r="EA88" s="56"/>
      <c r="EB88" s="56"/>
      <c r="EC88" s="56"/>
      <c r="ED88" s="56"/>
      <c r="EE88" s="56"/>
      <c r="EF88" s="56"/>
      <c r="EG88" s="56"/>
      <c r="EH88" s="56"/>
      <c r="EJ88" s="56"/>
      <c r="EK88" s="56"/>
      <c r="EL88" s="56"/>
      <c r="EM88" s="56"/>
      <c r="EN88" s="56"/>
      <c r="EO88" s="56"/>
      <c r="EP88" s="56"/>
      <c r="EQ88" s="56"/>
      <c r="ER88" s="56"/>
      <c r="ET88" s="56"/>
      <c r="EU88" s="56"/>
      <c r="EV88" s="56"/>
      <c r="EW88" s="56"/>
      <c r="EX88" s="56"/>
      <c r="EY88" s="56"/>
      <c r="EZ88" s="56"/>
      <c r="FA88" s="56"/>
      <c r="FB88" s="56"/>
      <c r="FD88" s="56"/>
      <c r="FE88" s="56"/>
      <c r="FF88" s="56"/>
      <c r="FG88" s="56"/>
      <c r="FH88" s="56"/>
      <c r="FI88" s="56"/>
      <c r="FJ88" s="56"/>
      <c r="FK88" s="56"/>
      <c r="FL88" s="56"/>
      <c r="FN88" s="56"/>
      <c r="FO88" s="56"/>
      <c r="FP88" s="56"/>
      <c r="FQ88" s="56"/>
      <c r="FR88" s="56"/>
      <c r="FS88" s="56"/>
      <c r="FT88" s="56"/>
      <c r="FU88" s="56"/>
      <c r="FV88" s="56"/>
      <c r="FX88" s="56"/>
      <c r="FY88" s="56"/>
      <c r="FZ88" s="56"/>
      <c r="GA88" s="56"/>
      <c r="GB88" s="56"/>
      <c r="GC88" s="56"/>
      <c r="GD88" s="56"/>
      <c r="GE88" s="56"/>
      <c r="GF88" s="56"/>
      <c r="GH88" s="56"/>
      <c r="GI88" s="56"/>
      <c r="GJ88" s="56"/>
      <c r="GK88" s="56"/>
      <c r="GL88" s="56"/>
      <c r="GM88" s="56"/>
      <c r="GN88" s="56"/>
      <c r="GO88" s="56"/>
      <c r="GP88" s="56"/>
      <c r="GR88" s="56"/>
      <c r="GS88" s="56"/>
      <c r="GT88" s="56"/>
      <c r="GU88" s="56"/>
      <c r="GV88" s="56"/>
      <c r="GW88" s="56"/>
      <c r="GX88" s="56"/>
      <c r="GY88" s="56"/>
      <c r="GZ88" s="56"/>
      <c r="HB88" s="56"/>
      <c r="HC88" s="56"/>
      <c r="HD88" s="56"/>
      <c r="HE88" s="56"/>
      <c r="HF88" s="56"/>
      <c r="HG88" s="56"/>
      <c r="HH88" s="56"/>
      <c r="HI88" s="56"/>
      <c r="HJ88" s="56"/>
      <c r="HL88" s="56"/>
      <c r="HM88" s="56"/>
      <c r="HN88" s="56"/>
      <c r="HO88" s="56"/>
      <c r="HP88" s="56"/>
      <c r="HQ88" s="56"/>
      <c r="HR88" s="56"/>
      <c r="HS88" s="56"/>
      <c r="HT88" s="56"/>
      <c r="HV88" s="56"/>
      <c r="HW88" s="56"/>
      <c r="HX88" s="56"/>
      <c r="HY88" s="56"/>
      <c r="HZ88" s="56"/>
      <c r="IA88" s="56"/>
      <c r="IB88" s="56"/>
      <c r="IC88" s="56"/>
      <c r="ID88" s="56"/>
      <c r="IF88" s="56"/>
      <c r="IG88" s="56"/>
      <c r="IH88" s="56"/>
      <c r="II88" s="56"/>
      <c r="IJ88" s="56"/>
      <c r="IK88" s="56"/>
      <c r="IL88" s="56"/>
      <c r="IM88" s="56"/>
      <c r="IN88" s="56"/>
      <c r="IP88" s="56"/>
      <c r="IQ88" s="56"/>
      <c r="IR88" s="56"/>
      <c r="IS88" s="56"/>
      <c r="IT88" s="56"/>
      <c r="IU88" s="56"/>
    </row>
    <row r="89" spans="1:255" ht="12.75" customHeight="1" thickBot="1" x14ac:dyDescent="0.25">
      <c r="A89" s="227"/>
      <c r="B89" s="104">
        <v>122.48</v>
      </c>
      <c r="C89" s="58" t="s">
        <v>66</v>
      </c>
      <c r="D89" s="64"/>
      <c r="E89" s="59"/>
      <c r="F89" s="59"/>
      <c r="G89" s="59"/>
      <c r="H89" s="60"/>
      <c r="I89" s="61"/>
      <c r="J89" s="56"/>
      <c r="K89" s="56"/>
      <c r="L89" s="56"/>
      <c r="M89" s="56"/>
      <c r="N89" s="56"/>
      <c r="O89" s="56"/>
      <c r="P89" s="56"/>
      <c r="Q89" s="56"/>
      <c r="R89" s="56"/>
      <c r="T89" s="56"/>
      <c r="U89" s="56"/>
      <c r="V89" s="56"/>
      <c r="W89" s="56"/>
      <c r="X89" s="56"/>
      <c r="Y89" s="56"/>
      <c r="Z89" s="56"/>
      <c r="AA89" s="56"/>
      <c r="AB89" s="56"/>
      <c r="AD89" s="56"/>
      <c r="AE89" s="56"/>
      <c r="AF89" s="56"/>
      <c r="AG89" s="56"/>
      <c r="AH89" s="56"/>
      <c r="AI89" s="56"/>
      <c r="AJ89" s="56"/>
      <c r="AK89" s="56"/>
      <c r="AL89" s="56"/>
      <c r="AN89" s="56"/>
      <c r="AO89" s="56"/>
      <c r="AP89" s="56"/>
      <c r="AQ89" s="56"/>
      <c r="AR89" s="56"/>
      <c r="AS89" s="56"/>
      <c r="AT89" s="56"/>
      <c r="AU89" s="56"/>
      <c r="AV89" s="56"/>
      <c r="AX89" s="56"/>
      <c r="AY89" s="56"/>
      <c r="AZ89" s="56"/>
      <c r="BA89" s="56"/>
      <c r="BB89" s="56"/>
      <c r="BC89" s="56"/>
      <c r="BD89" s="56"/>
      <c r="BE89" s="56"/>
      <c r="BF89" s="56"/>
      <c r="BH89" s="56"/>
      <c r="BI89" s="56"/>
      <c r="BJ89" s="56"/>
      <c r="BK89" s="56"/>
      <c r="BL89" s="56"/>
      <c r="BM89" s="56"/>
      <c r="BN89" s="56"/>
      <c r="BO89" s="56"/>
      <c r="BP89" s="56"/>
      <c r="BR89" s="56"/>
      <c r="BS89" s="56"/>
      <c r="BT89" s="56"/>
      <c r="BU89" s="56"/>
      <c r="BV89" s="56"/>
      <c r="BW89" s="56"/>
      <c r="BX89" s="56"/>
      <c r="BY89" s="56"/>
      <c r="BZ89" s="56"/>
      <c r="CB89" s="56"/>
      <c r="CC89" s="56"/>
      <c r="CD89" s="56"/>
      <c r="CE89" s="56"/>
      <c r="CF89" s="56"/>
      <c r="CG89" s="56"/>
      <c r="CH89" s="56"/>
      <c r="CI89" s="56"/>
      <c r="CJ89" s="56"/>
      <c r="CL89" s="56"/>
      <c r="CM89" s="56"/>
      <c r="CN89" s="56"/>
      <c r="CO89" s="56"/>
      <c r="CP89" s="56"/>
      <c r="CQ89" s="56"/>
      <c r="CR89" s="56"/>
      <c r="CS89" s="56"/>
      <c r="CT89" s="56"/>
      <c r="CV89" s="56"/>
      <c r="CW89" s="56"/>
      <c r="CX89" s="56"/>
      <c r="CY89" s="56"/>
      <c r="CZ89" s="56"/>
      <c r="DA89" s="56"/>
      <c r="DB89" s="56"/>
      <c r="DC89" s="56"/>
      <c r="DD89" s="56"/>
      <c r="DF89" s="56"/>
      <c r="DG89" s="56"/>
      <c r="DH89" s="56"/>
      <c r="DI89" s="56"/>
      <c r="DJ89" s="56"/>
      <c r="DK89" s="56"/>
      <c r="DL89" s="56"/>
      <c r="DM89" s="56"/>
      <c r="DN89" s="56"/>
      <c r="DP89" s="56"/>
      <c r="DQ89" s="56"/>
      <c r="DR89" s="56"/>
      <c r="DS89" s="56"/>
      <c r="DT89" s="56"/>
      <c r="DU89" s="56"/>
      <c r="DV89" s="56"/>
      <c r="DW89" s="56"/>
      <c r="DX89" s="56"/>
      <c r="DZ89" s="56"/>
      <c r="EA89" s="56"/>
      <c r="EB89" s="56"/>
      <c r="EC89" s="56"/>
      <c r="ED89" s="56"/>
      <c r="EE89" s="56"/>
      <c r="EF89" s="56"/>
      <c r="EG89" s="56"/>
      <c r="EH89" s="56"/>
      <c r="EJ89" s="56"/>
      <c r="EK89" s="56"/>
      <c r="EL89" s="56"/>
      <c r="EM89" s="56"/>
      <c r="EN89" s="56"/>
      <c r="EO89" s="56"/>
      <c r="EP89" s="56"/>
      <c r="EQ89" s="56"/>
      <c r="ER89" s="56"/>
      <c r="ET89" s="56"/>
      <c r="EU89" s="56"/>
      <c r="EV89" s="56"/>
      <c r="EW89" s="56"/>
      <c r="EX89" s="56"/>
      <c r="EY89" s="56"/>
      <c r="EZ89" s="56"/>
      <c r="FA89" s="56"/>
      <c r="FB89" s="56"/>
      <c r="FD89" s="56"/>
      <c r="FE89" s="56"/>
      <c r="FF89" s="56"/>
      <c r="FG89" s="56"/>
      <c r="FH89" s="56"/>
      <c r="FI89" s="56"/>
      <c r="FJ89" s="56"/>
      <c r="FK89" s="56"/>
      <c r="FL89" s="56"/>
      <c r="FN89" s="56"/>
      <c r="FO89" s="56"/>
      <c r="FP89" s="56"/>
      <c r="FQ89" s="56"/>
      <c r="FR89" s="56"/>
      <c r="FS89" s="56"/>
      <c r="FT89" s="56"/>
      <c r="FU89" s="56"/>
      <c r="FV89" s="56"/>
      <c r="FX89" s="56"/>
      <c r="FY89" s="56"/>
      <c r="FZ89" s="56"/>
      <c r="GA89" s="56"/>
      <c r="GB89" s="56"/>
      <c r="GC89" s="56"/>
      <c r="GD89" s="56"/>
      <c r="GE89" s="56"/>
      <c r="GF89" s="56"/>
      <c r="GH89" s="56"/>
      <c r="GI89" s="56"/>
      <c r="GJ89" s="56"/>
      <c r="GK89" s="56"/>
      <c r="GL89" s="56"/>
      <c r="GM89" s="56"/>
      <c r="GN89" s="56"/>
      <c r="GO89" s="56"/>
      <c r="GP89" s="56"/>
      <c r="GR89" s="56"/>
      <c r="GS89" s="56"/>
      <c r="GT89" s="56"/>
      <c r="GU89" s="56"/>
      <c r="GV89" s="56"/>
      <c r="GW89" s="56"/>
      <c r="GX89" s="56"/>
      <c r="GY89" s="56"/>
      <c r="GZ89" s="56"/>
      <c r="HB89" s="56"/>
      <c r="HC89" s="56"/>
      <c r="HD89" s="56"/>
      <c r="HE89" s="56"/>
      <c r="HF89" s="56"/>
      <c r="HG89" s="56"/>
      <c r="HH89" s="56"/>
      <c r="HI89" s="56"/>
      <c r="HJ89" s="56"/>
      <c r="HL89" s="56"/>
      <c r="HM89" s="56"/>
      <c r="HN89" s="56"/>
      <c r="HO89" s="56"/>
      <c r="HP89" s="56"/>
      <c r="HQ89" s="56"/>
      <c r="HR89" s="56"/>
      <c r="HS89" s="56"/>
      <c r="HT89" s="56"/>
      <c r="HV89" s="56"/>
      <c r="HW89" s="56"/>
      <c r="HX89" s="56"/>
      <c r="HY89" s="56"/>
      <c r="HZ89" s="56"/>
      <c r="IA89" s="56"/>
      <c r="IB89" s="56"/>
      <c r="IC89" s="56"/>
      <c r="ID89" s="56"/>
      <c r="IF89" s="56"/>
      <c r="IG89" s="56"/>
      <c r="IH89" s="56"/>
      <c r="II89" s="56"/>
      <c r="IJ89" s="56"/>
      <c r="IK89" s="56"/>
      <c r="IL89" s="56"/>
      <c r="IM89" s="56"/>
      <c r="IN89" s="56"/>
      <c r="IP89" s="56"/>
      <c r="IQ89" s="56"/>
      <c r="IR89" s="56"/>
      <c r="IS89" s="56"/>
      <c r="IT89" s="56"/>
      <c r="IU89" s="56"/>
    </row>
    <row r="90" spans="1:255" ht="12.75" customHeight="1" thickBot="1" x14ac:dyDescent="0.25">
      <c r="A90" s="227"/>
      <c r="B90" s="105">
        <v>149.19</v>
      </c>
      <c r="C90" s="92" t="s">
        <v>81</v>
      </c>
      <c r="D90" s="93"/>
      <c r="E90" s="94"/>
      <c r="F90" s="94"/>
      <c r="G90" s="94"/>
      <c r="H90" s="95"/>
      <c r="I90" s="96"/>
      <c r="J90" s="56"/>
      <c r="K90" s="56"/>
      <c r="L90" s="56"/>
      <c r="M90" s="56"/>
      <c r="N90" s="56"/>
      <c r="O90" s="56"/>
      <c r="P90" s="56"/>
      <c r="Q90" s="56"/>
      <c r="R90" s="56"/>
      <c r="T90" s="56"/>
      <c r="U90" s="56"/>
      <c r="V90" s="56"/>
      <c r="W90" s="56"/>
      <c r="X90" s="56"/>
      <c r="Y90" s="56"/>
      <c r="Z90" s="56"/>
      <c r="AA90" s="56"/>
      <c r="AB90" s="56"/>
      <c r="AD90" s="56"/>
      <c r="AE90" s="56"/>
      <c r="AF90" s="56"/>
      <c r="AG90" s="56"/>
      <c r="AH90" s="56"/>
      <c r="AI90" s="56"/>
      <c r="AJ90" s="56"/>
      <c r="AK90" s="56"/>
      <c r="AL90" s="56"/>
      <c r="AN90" s="56"/>
      <c r="AO90" s="56"/>
      <c r="AP90" s="56"/>
      <c r="AQ90" s="56"/>
      <c r="AR90" s="56"/>
      <c r="AS90" s="56"/>
      <c r="AT90" s="56"/>
      <c r="AU90" s="56"/>
      <c r="AV90" s="56"/>
      <c r="AX90" s="56"/>
      <c r="AY90" s="56"/>
      <c r="AZ90" s="56"/>
      <c r="BA90" s="56"/>
      <c r="BB90" s="56"/>
      <c r="BC90" s="56"/>
      <c r="BD90" s="56"/>
      <c r="BE90" s="56"/>
      <c r="BF90" s="56"/>
      <c r="BH90" s="56"/>
      <c r="BI90" s="56"/>
      <c r="BJ90" s="56"/>
      <c r="BK90" s="56"/>
      <c r="BL90" s="56"/>
      <c r="BM90" s="56"/>
      <c r="BN90" s="56"/>
      <c r="BO90" s="56"/>
      <c r="BP90" s="56"/>
      <c r="BR90" s="56"/>
      <c r="BS90" s="56"/>
      <c r="BT90" s="56"/>
      <c r="BU90" s="56"/>
      <c r="BV90" s="56"/>
      <c r="BW90" s="56"/>
      <c r="BX90" s="56"/>
      <c r="BY90" s="56"/>
      <c r="BZ90" s="56"/>
      <c r="CB90" s="56"/>
      <c r="CC90" s="56"/>
      <c r="CD90" s="56"/>
      <c r="CE90" s="56"/>
      <c r="CF90" s="56"/>
      <c r="CG90" s="56"/>
      <c r="CH90" s="56"/>
      <c r="CI90" s="56"/>
      <c r="CJ90" s="56"/>
      <c r="CL90" s="56"/>
      <c r="CM90" s="56"/>
      <c r="CN90" s="56"/>
      <c r="CO90" s="56"/>
      <c r="CP90" s="56"/>
      <c r="CQ90" s="56"/>
      <c r="CR90" s="56"/>
      <c r="CS90" s="56"/>
      <c r="CT90" s="56"/>
      <c r="CV90" s="56"/>
      <c r="CW90" s="56"/>
      <c r="CX90" s="56"/>
      <c r="CY90" s="56"/>
      <c r="CZ90" s="56"/>
      <c r="DA90" s="56"/>
      <c r="DB90" s="56"/>
      <c r="DC90" s="56"/>
      <c r="DD90" s="56"/>
      <c r="DF90" s="56"/>
      <c r="DG90" s="56"/>
      <c r="DH90" s="56"/>
      <c r="DI90" s="56"/>
      <c r="DJ90" s="56"/>
      <c r="DK90" s="56"/>
      <c r="DL90" s="56"/>
      <c r="DM90" s="56"/>
      <c r="DN90" s="56"/>
      <c r="DP90" s="56"/>
      <c r="DQ90" s="56"/>
      <c r="DR90" s="56"/>
      <c r="DS90" s="56"/>
      <c r="DT90" s="56"/>
      <c r="DU90" s="56"/>
      <c r="DV90" s="56"/>
      <c r="DW90" s="56"/>
      <c r="DX90" s="56"/>
      <c r="DZ90" s="56"/>
      <c r="EA90" s="56"/>
      <c r="EB90" s="56"/>
      <c r="EC90" s="56"/>
      <c r="ED90" s="56"/>
      <c r="EE90" s="56"/>
      <c r="EF90" s="56"/>
      <c r="EG90" s="56"/>
      <c r="EH90" s="56"/>
      <c r="EJ90" s="56"/>
      <c r="EK90" s="56"/>
      <c r="EL90" s="56"/>
      <c r="EM90" s="56"/>
      <c r="EN90" s="56"/>
      <c r="EO90" s="56"/>
      <c r="EP90" s="56"/>
      <c r="EQ90" s="56"/>
      <c r="ER90" s="56"/>
      <c r="ET90" s="56"/>
      <c r="EU90" s="56"/>
      <c r="EV90" s="56"/>
      <c r="EW90" s="56"/>
      <c r="EX90" s="56"/>
      <c r="EY90" s="56"/>
      <c r="EZ90" s="56"/>
      <c r="FA90" s="56"/>
      <c r="FB90" s="56"/>
      <c r="FD90" s="56"/>
      <c r="FE90" s="56"/>
      <c r="FF90" s="56"/>
      <c r="FG90" s="56"/>
      <c r="FH90" s="56"/>
      <c r="FI90" s="56"/>
      <c r="FJ90" s="56"/>
      <c r="FK90" s="56"/>
      <c r="FL90" s="56"/>
      <c r="FN90" s="56"/>
      <c r="FO90" s="56"/>
      <c r="FP90" s="56"/>
      <c r="FQ90" s="56"/>
      <c r="FR90" s="56"/>
      <c r="FS90" s="56"/>
      <c r="FT90" s="56"/>
      <c r="FU90" s="56"/>
      <c r="FV90" s="56"/>
      <c r="FX90" s="56"/>
      <c r="FY90" s="56"/>
      <c r="FZ90" s="56"/>
      <c r="GA90" s="56"/>
      <c r="GB90" s="56"/>
      <c r="GC90" s="56"/>
      <c r="GD90" s="56"/>
      <c r="GE90" s="56"/>
      <c r="GF90" s="56"/>
      <c r="GH90" s="56"/>
      <c r="GI90" s="56"/>
      <c r="GJ90" s="56"/>
      <c r="GK90" s="56"/>
      <c r="GL90" s="56"/>
      <c r="GM90" s="56"/>
      <c r="GN90" s="56"/>
      <c r="GO90" s="56"/>
      <c r="GP90" s="56"/>
      <c r="GR90" s="56"/>
      <c r="GS90" s="56"/>
      <c r="GT90" s="56"/>
      <c r="GU90" s="56"/>
      <c r="GV90" s="56"/>
      <c r="GW90" s="56"/>
      <c r="GX90" s="56"/>
      <c r="GY90" s="56"/>
      <c r="GZ90" s="56"/>
      <c r="HB90" s="56"/>
      <c r="HC90" s="56"/>
      <c r="HD90" s="56"/>
      <c r="HE90" s="56"/>
      <c r="HF90" s="56"/>
      <c r="HG90" s="56"/>
      <c r="HH90" s="56"/>
      <c r="HI90" s="56"/>
      <c r="HJ90" s="56"/>
      <c r="HL90" s="56"/>
      <c r="HM90" s="56"/>
      <c r="HN90" s="56"/>
      <c r="HO90" s="56"/>
      <c r="HP90" s="56"/>
      <c r="HQ90" s="56"/>
      <c r="HR90" s="56"/>
      <c r="HS90" s="56"/>
      <c r="HT90" s="56"/>
      <c r="HV90" s="56"/>
      <c r="HW90" s="56"/>
      <c r="HX90" s="56"/>
      <c r="HY90" s="56"/>
      <c r="HZ90" s="56"/>
      <c r="IA90" s="56"/>
      <c r="IB90" s="56"/>
      <c r="IC90" s="56"/>
      <c r="ID90" s="56"/>
      <c r="IF90" s="56"/>
      <c r="IG90" s="56"/>
      <c r="IH90" s="56"/>
      <c r="II90" s="56"/>
      <c r="IJ90" s="56"/>
      <c r="IK90" s="56"/>
      <c r="IL90" s="56"/>
      <c r="IM90" s="56"/>
      <c r="IN90" s="56"/>
      <c r="IP90" s="56"/>
      <c r="IQ90" s="56"/>
      <c r="IR90" s="56"/>
      <c r="IS90" s="56"/>
      <c r="IT90" s="56"/>
      <c r="IU90" s="56"/>
    </row>
    <row r="91" spans="1:255" ht="12.75" customHeight="1" thickBot="1" x14ac:dyDescent="0.25">
      <c r="A91" s="227"/>
      <c r="B91" s="106">
        <v>124.52</v>
      </c>
      <c r="C91" s="85" t="s">
        <v>70</v>
      </c>
      <c r="D91" s="86"/>
      <c r="E91" s="47"/>
      <c r="F91" s="47"/>
      <c r="G91" s="47"/>
      <c r="H91" s="48"/>
      <c r="I91" s="49"/>
      <c r="J91" s="56"/>
      <c r="K91" s="56"/>
      <c r="L91" s="56"/>
      <c r="M91" s="56"/>
      <c r="N91" s="56"/>
      <c r="O91" s="56"/>
      <c r="P91" s="56"/>
      <c r="Q91" s="56"/>
      <c r="R91" s="56"/>
      <c r="T91" s="56"/>
      <c r="U91" s="56"/>
      <c r="V91" s="56"/>
      <c r="W91" s="56"/>
      <c r="X91" s="56"/>
      <c r="Y91" s="56"/>
      <c r="Z91" s="56"/>
      <c r="AA91" s="56"/>
      <c r="AB91" s="56"/>
      <c r="AD91" s="56"/>
      <c r="AE91" s="56"/>
      <c r="AF91" s="56"/>
      <c r="AG91" s="56"/>
      <c r="AH91" s="56"/>
      <c r="AI91" s="56"/>
      <c r="AJ91" s="56"/>
      <c r="AK91" s="56"/>
      <c r="AL91" s="56"/>
      <c r="AN91" s="56"/>
      <c r="AO91" s="56"/>
      <c r="AP91" s="56"/>
      <c r="AQ91" s="56"/>
      <c r="AR91" s="56"/>
      <c r="AS91" s="56"/>
      <c r="AT91" s="56"/>
      <c r="AU91" s="56"/>
      <c r="AV91" s="56"/>
      <c r="AX91" s="56"/>
      <c r="AY91" s="56"/>
      <c r="AZ91" s="56"/>
      <c r="BA91" s="56"/>
      <c r="BB91" s="56"/>
      <c r="BC91" s="56"/>
      <c r="BD91" s="56"/>
      <c r="BE91" s="56"/>
      <c r="BF91" s="56"/>
      <c r="BH91" s="56"/>
      <c r="BI91" s="56"/>
      <c r="BJ91" s="56"/>
      <c r="BK91" s="56"/>
      <c r="BL91" s="56"/>
      <c r="BM91" s="56"/>
      <c r="BN91" s="56"/>
      <c r="BO91" s="56"/>
      <c r="BP91" s="56"/>
      <c r="BR91" s="56"/>
      <c r="BS91" s="56"/>
      <c r="BT91" s="56"/>
      <c r="BU91" s="56"/>
      <c r="BV91" s="56"/>
      <c r="BW91" s="56"/>
      <c r="BX91" s="56"/>
      <c r="BY91" s="56"/>
      <c r="BZ91" s="56"/>
      <c r="CB91" s="56"/>
      <c r="CC91" s="56"/>
      <c r="CD91" s="56"/>
      <c r="CE91" s="56"/>
      <c r="CF91" s="56"/>
      <c r="CG91" s="56"/>
      <c r="CH91" s="56"/>
      <c r="CI91" s="56"/>
      <c r="CJ91" s="56"/>
      <c r="CL91" s="56"/>
      <c r="CM91" s="56"/>
      <c r="CN91" s="56"/>
      <c r="CO91" s="56"/>
      <c r="CP91" s="56"/>
      <c r="CQ91" s="56"/>
      <c r="CR91" s="56"/>
      <c r="CS91" s="56"/>
      <c r="CT91" s="56"/>
      <c r="CV91" s="56"/>
      <c r="CW91" s="56"/>
      <c r="CX91" s="56"/>
      <c r="CY91" s="56"/>
      <c r="CZ91" s="56"/>
      <c r="DA91" s="56"/>
      <c r="DB91" s="56"/>
      <c r="DC91" s="56"/>
      <c r="DD91" s="56"/>
      <c r="DF91" s="56"/>
      <c r="DG91" s="56"/>
      <c r="DH91" s="56"/>
      <c r="DI91" s="56"/>
      <c r="DJ91" s="56"/>
      <c r="DK91" s="56"/>
      <c r="DL91" s="56"/>
      <c r="DM91" s="56"/>
      <c r="DN91" s="56"/>
      <c r="DP91" s="56"/>
      <c r="DQ91" s="56"/>
      <c r="DR91" s="56"/>
      <c r="DS91" s="56"/>
      <c r="DT91" s="56"/>
      <c r="DU91" s="56"/>
      <c r="DV91" s="56"/>
      <c r="DW91" s="56"/>
      <c r="DX91" s="56"/>
      <c r="DZ91" s="56"/>
      <c r="EA91" s="56"/>
      <c r="EB91" s="56"/>
      <c r="EC91" s="56"/>
      <c r="ED91" s="56"/>
      <c r="EE91" s="56"/>
      <c r="EF91" s="56"/>
      <c r="EG91" s="56"/>
      <c r="EH91" s="56"/>
      <c r="EJ91" s="56"/>
      <c r="EK91" s="56"/>
      <c r="EL91" s="56"/>
      <c r="EM91" s="56"/>
      <c r="EN91" s="56"/>
      <c r="EO91" s="56"/>
      <c r="EP91" s="56"/>
      <c r="EQ91" s="56"/>
      <c r="ER91" s="56"/>
      <c r="ET91" s="56"/>
      <c r="EU91" s="56"/>
      <c r="EV91" s="56"/>
      <c r="EW91" s="56"/>
      <c r="EX91" s="56"/>
      <c r="EY91" s="56"/>
      <c r="EZ91" s="56"/>
      <c r="FA91" s="56"/>
      <c r="FB91" s="56"/>
      <c r="FD91" s="56"/>
      <c r="FE91" s="56"/>
      <c r="FF91" s="56"/>
      <c r="FG91" s="56"/>
      <c r="FH91" s="56"/>
      <c r="FI91" s="56"/>
      <c r="FJ91" s="56"/>
      <c r="FK91" s="56"/>
      <c r="FL91" s="56"/>
      <c r="FN91" s="56"/>
      <c r="FO91" s="56"/>
      <c r="FP91" s="56"/>
      <c r="FQ91" s="56"/>
      <c r="FR91" s="56"/>
      <c r="FS91" s="56"/>
      <c r="FT91" s="56"/>
      <c r="FU91" s="56"/>
      <c r="FV91" s="56"/>
      <c r="FX91" s="56"/>
      <c r="FY91" s="56"/>
      <c r="FZ91" s="56"/>
      <c r="GA91" s="56"/>
      <c r="GB91" s="56"/>
      <c r="GC91" s="56"/>
      <c r="GD91" s="56"/>
      <c r="GE91" s="56"/>
      <c r="GF91" s="56"/>
      <c r="GH91" s="56"/>
      <c r="GI91" s="56"/>
      <c r="GJ91" s="56"/>
      <c r="GK91" s="56"/>
      <c r="GL91" s="56"/>
      <c r="GM91" s="56"/>
      <c r="GN91" s="56"/>
      <c r="GO91" s="56"/>
      <c r="GP91" s="56"/>
      <c r="GR91" s="56"/>
      <c r="GS91" s="56"/>
      <c r="GT91" s="56"/>
      <c r="GU91" s="56"/>
      <c r="GV91" s="56"/>
      <c r="GW91" s="56"/>
      <c r="GX91" s="56"/>
      <c r="GY91" s="56"/>
      <c r="GZ91" s="56"/>
      <c r="HB91" s="56"/>
      <c r="HC91" s="56"/>
      <c r="HD91" s="56"/>
      <c r="HE91" s="56"/>
      <c r="HF91" s="56"/>
      <c r="HG91" s="56"/>
      <c r="HH91" s="56"/>
      <c r="HI91" s="56"/>
      <c r="HJ91" s="56"/>
      <c r="HL91" s="56"/>
      <c r="HM91" s="56"/>
      <c r="HN91" s="56"/>
      <c r="HO91" s="56"/>
      <c r="HP91" s="56"/>
      <c r="HQ91" s="56"/>
      <c r="HR91" s="56"/>
      <c r="HS91" s="56"/>
      <c r="HT91" s="56"/>
      <c r="HV91" s="56"/>
      <c r="HW91" s="56"/>
      <c r="HX91" s="56"/>
      <c r="HY91" s="56"/>
      <c r="HZ91" s="56"/>
      <c r="IA91" s="56"/>
      <c r="IB91" s="56"/>
      <c r="IC91" s="56"/>
      <c r="ID91" s="56"/>
      <c r="IF91" s="56"/>
      <c r="IG91" s="56"/>
      <c r="IH91" s="56"/>
      <c r="II91" s="56"/>
      <c r="IJ91" s="56"/>
      <c r="IK91" s="56"/>
      <c r="IL91" s="56"/>
      <c r="IM91" s="56"/>
      <c r="IN91" s="56"/>
      <c r="IP91" s="56"/>
      <c r="IQ91" s="56"/>
      <c r="IR91" s="56"/>
      <c r="IS91" s="56"/>
      <c r="IT91" s="56"/>
      <c r="IU91" s="56"/>
    </row>
    <row r="92" spans="1:255" ht="12.75" customHeight="1" thickBot="1" x14ac:dyDescent="0.25">
      <c r="A92" s="227"/>
      <c r="B92" s="106">
        <v>133.37</v>
      </c>
      <c r="C92" s="85" t="s">
        <v>72</v>
      </c>
      <c r="D92" s="86"/>
      <c r="E92" s="47"/>
      <c r="F92" s="47"/>
      <c r="G92" s="47"/>
      <c r="H92" s="48"/>
      <c r="I92" s="49"/>
      <c r="J92" s="56"/>
      <c r="K92" s="56"/>
      <c r="L92" s="56"/>
      <c r="M92" s="56"/>
      <c r="N92" s="56"/>
      <c r="O92" s="56"/>
      <c r="P92" s="56"/>
      <c r="Q92" s="56"/>
      <c r="R92" s="56"/>
      <c r="T92" s="56"/>
      <c r="U92" s="56"/>
      <c r="V92" s="56"/>
      <c r="W92" s="56"/>
      <c r="X92" s="56"/>
      <c r="Y92" s="56"/>
      <c r="Z92" s="56"/>
      <c r="AA92" s="56"/>
      <c r="AB92" s="56"/>
      <c r="AD92" s="56"/>
      <c r="AE92" s="56"/>
      <c r="AF92" s="56"/>
      <c r="AG92" s="56"/>
      <c r="AH92" s="56"/>
      <c r="AI92" s="56"/>
      <c r="AJ92" s="56"/>
      <c r="AK92" s="56"/>
      <c r="AL92" s="56"/>
      <c r="AN92" s="56"/>
      <c r="AO92" s="56"/>
      <c r="AP92" s="56"/>
      <c r="AQ92" s="56"/>
      <c r="AR92" s="56"/>
      <c r="AS92" s="56"/>
      <c r="AT92" s="56"/>
      <c r="AU92" s="56"/>
      <c r="AV92" s="56"/>
      <c r="AX92" s="56"/>
      <c r="AY92" s="56"/>
      <c r="AZ92" s="56"/>
      <c r="BA92" s="56"/>
      <c r="BB92" s="56"/>
      <c r="BC92" s="56"/>
      <c r="BD92" s="56"/>
      <c r="BE92" s="56"/>
      <c r="BF92" s="56"/>
      <c r="BH92" s="56"/>
      <c r="BI92" s="56"/>
      <c r="BJ92" s="56"/>
      <c r="BK92" s="56"/>
      <c r="BL92" s="56"/>
      <c r="BM92" s="56"/>
      <c r="BN92" s="56"/>
      <c r="BO92" s="56"/>
      <c r="BP92" s="56"/>
      <c r="BR92" s="56"/>
      <c r="BS92" s="56"/>
      <c r="BT92" s="56"/>
      <c r="BU92" s="56"/>
      <c r="BV92" s="56"/>
      <c r="BW92" s="56"/>
      <c r="BX92" s="56"/>
      <c r="BY92" s="56"/>
      <c r="BZ92" s="56"/>
      <c r="CB92" s="56"/>
      <c r="CC92" s="56"/>
      <c r="CD92" s="56"/>
      <c r="CE92" s="56"/>
      <c r="CF92" s="56"/>
      <c r="CG92" s="56"/>
      <c r="CH92" s="56"/>
      <c r="CI92" s="56"/>
      <c r="CJ92" s="56"/>
      <c r="CL92" s="56"/>
      <c r="CM92" s="56"/>
      <c r="CN92" s="56"/>
      <c r="CO92" s="56"/>
      <c r="CP92" s="56"/>
      <c r="CQ92" s="56"/>
      <c r="CR92" s="56"/>
      <c r="CS92" s="56"/>
      <c r="CT92" s="56"/>
      <c r="CV92" s="56"/>
      <c r="CW92" s="56"/>
      <c r="CX92" s="56"/>
      <c r="CY92" s="56"/>
      <c r="CZ92" s="56"/>
      <c r="DA92" s="56"/>
      <c r="DB92" s="56"/>
      <c r="DC92" s="56"/>
      <c r="DD92" s="56"/>
      <c r="DF92" s="56"/>
      <c r="DG92" s="56"/>
      <c r="DH92" s="56"/>
      <c r="DI92" s="56"/>
      <c r="DJ92" s="56"/>
      <c r="DK92" s="56"/>
      <c r="DL92" s="56"/>
      <c r="DM92" s="56"/>
      <c r="DN92" s="56"/>
      <c r="DP92" s="56"/>
      <c r="DQ92" s="56"/>
      <c r="DR92" s="56"/>
      <c r="DS92" s="56"/>
      <c r="DT92" s="56"/>
      <c r="DU92" s="56"/>
      <c r="DV92" s="56"/>
      <c r="DW92" s="56"/>
      <c r="DX92" s="56"/>
      <c r="DZ92" s="56"/>
      <c r="EA92" s="56"/>
      <c r="EB92" s="56"/>
      <c r="EC92" s="56"/>
      <c r="ED92" s="56"/>
      <c r="EE92" s="56"/>
      <c r="EF92" s="56"/>
      <c r="EG92" s="56"/>
      <c r="EH92" s="56"/>
      <c r="EJ92" s="56"/>
      <c r="EK92" s="56"/>
      <c r="EL92" s="56"/>
      <c r="EM92" s="56"/>
      <c r="EN92" s="56"/>
      <c r="EO92" s="56"/>
      <c r="EP92" s="56"/>
      <c r="EQ92" s="56"/>
      <c r="ER92" s="56"/>
      <c r="ET92" s="56"/>
      <c r="EU92" s="56"/>
      <c r="EV92" s="56"/>
      <c r="EW92" s="56"/>
      <c r="EX92" s="56"/>
      <c r="EY92" s="56"/>
      <c r="EZ92" s="56"/>
      <c r="FA92" s="56"/>
      <c r="FB92" s="56"/>
      <c r="FD92" s="56"/>
      <c r="FE92" s="56"/>
      <c r="FF92" s="56"/>
      <c r="FG92" s="56"/>
      <c r="FH92" s="56"/>
      <c r="FI92" s="56"/>
      <c r="FJ92" s="56"/>
      <c r="FK92" s="56"/>
      <c r="FL92" s="56"/>
      <c r="FN92" s="56"/>
      <c r="FO92" s="56"/>
      <c r="FP92" s="56"/>
      <c r="FQ92" s="56"/>
      <c r="FR92" s="56"/>
      <c r="FS92" s="56"/>
      <c r="FT92" s="56"/>
      <c r="FU92" s="56"/>
      <c r="FV92" s="56"/>
      <c r="FX92" s="56"/>
      <c r="FY92" s="56"/>
      <c r="FZ92" s="56"/>
      <c r="GA92" s="56"/>
      <c r="GB92" s="56"/>
      <c r="GC92" s="56"/>
      <c r="GD92" s="56"/>
      <c r="GE92" s="56"/>
      <c r="GF92" s="56"/>
      <c r="GH92" s="56"/>
      <c r="GI92" s="56"/>
      <c r="GJ92" s="56"/>
      <c r="GK92" s="56"/>
      <c r="GL92" s="56"/>
      <c r="GM92" s="56"/>
      <c r="GN92" s="56"/>
      <c r="GO92" s="56"/>
      <c r="GP92" s="56"/>
      <c r="GR92" s="56"/>
      <c r="GS92" s="56"/>
      <c r="GT92" s="56"/>
      <c r="GU92" s="56"/>
      <c r="GV92" s="56"/>
      <c r="GW92" s="56"/>
      <c r="GX92" s="56"/>
      <c r="GY92" s="56"/>
      <c r="GZ92" s="56"/>
      <c r="HB92" s="56"/>
      <c r="HC92" s="56"/>
      <c r="HD92" s="56"/>
      <c r="HE92" s="56"/>
      <c r="HF92" s="56"/>
      <c r="HG92" s="56"/>
      <c r="HH92" s="56"/>
      <c r="HI92" s="56"/>
      <c r="HJ92" s="56"/>
      <c r="HL92" s="56"/>
      <c r="HM92" s="56"/>
      <c r="HN92" s="56"/>
      <c r="HO92" s="56"/>
      <c r="HP92" s="56"/>
      <c r="HQ92" s="56"/>
      <c r="HR92" s="56"/>
      <c r="HS92" s="56"/>
      <c r="HT92" s="56"/>
      <c r="HV92" s="56"/>
      <c r="HW92" s="56"/>
      <c r="HX92" s="56"/>
      <c r="HY92" s="56"/>
      <c r="HZ92" s="56"/>
      <c r="IA92" s="56"/>
      <c r="IB92" s="56"/>
      <c r="IC92" s="56"/>
      <c r="ID92" s="56"/>
      <c r="IF92" s="56"/>
      <c r="IG92" s="56"/>
      <c r="IH92" s="56"/>
      <c r="II92" s="56"/>
      <c r="IJ92" s="56"/>
      <c r="IK92" s="56"/>
      <c r="IL92" s="56"/>
      <c r="IM92" s="56"/>
      <c r="IN92" s="56"/>
      <c r="IP92" s="56"/>
      <c r="IQ92" s="56"/>
      <c r="IR92" s="56"/>
      <c r="IS92" s="56"/>
      <c r="IT92" s="56"/>
      <c r="IU92" s="56"/>
    </row>
    <row r="93" spans="1:255" ht="12.75" customHeight="1" thickBot="1" x14ac:dyDescent="0.25">
      <c r="A93" s="227"/>
      <c r="B93" s="106">
        <v>147.99</v>
      </c>
      <c r="C93" s="85" t="s">
        <v>73</v>
      </c>
      <c r="D93" s="86"/>
      <c r="E93" s="47"/>
      <c r="F93" s="47"/>
      <c r="G93" s="47"/>
      <c r="H93" s="48"/>
      <c r="I93" s="49"/>
      <c r="J93" s="56"/>
      <c r="K93" s="56"/>
      <c r="L93" s="56"/>
      <c r="M93" s="56"/>
      <c r="N93" s="56"/>
      <c r="O93" s="56"/>
      <c r="P93" s="56"/>
      <c r="Q93" s="56"/>
      <c r="R93" s="56"/>
      <c r="T93" s="56"/>
      <c r="U93" s="56"/>
      <c r="V93" s="56"/>
      <c r="W93" s="56"/>
      <c r="X93" s="56"/>
      <c r="Y93" s="56"/>
      <c r="Z93" s="56"/>
      <c r="AA93" s="56"/>
      <c r="AB93" s="56"/>
      <c r="AD93" s="56"/>
      <c r="AE93" s="56"/>
      <c r="AF93" s="56"/>
      <c r="AG93" s="56"/>
      <c r="AH93" s="56"/>
      <c r="AI93" s="56"/>
      <c r="AJ93" s="56"/>
      <c r="AK93" s="56"/>
      <c r="AL93" s="56"/>
      <c r="AN93" s="56"/>
      <c r="AO93" s="56"/>
      <c r="AP93" s="56"/>
      <c r="AQ93" s="56"/>
      <c r="AR93" s="56"/>
      <c r="AS93" s="56"/>
      <c r="AT93" s="56"/>
      <c r="AU93" s="56"/>
      <c r="AV93" s="56"/>
      <c r="AX93" s="56"/>
      <c r="AY93" s="56"/>
      <c r="AZ93" s="56"/>
      <c r="BA93" s="56"/>
      <c r="BB93" s="56"/>
      <c r="BC93" s="56"/>
      <c r="BD93" s="56"/>
      <c r="BE93" s="56"/>
      <c r="BF93" s="56"/>
      <c r="BH93" s="56"/>
      <c r="BI93" s="56"/>
      <c r="BJ93" s="56"/>
      <c r="BK93" s="56"/>
      <c r="BL93" s="56"/>
      <c r="BM93" s="56"/>
      <c r="BN93" s="56"/>
      <c r="BO93" s="56"/>
      <c r="BP93" s="56"/>
      <c r="BR93" s="56"/>
      <c r="BS93" s="56"/>
      <c r="BT93" s="56"/>
      <c r="BU93" s="56"/>
      <c r="BV93" s="56"/>
      <c r="BW93" s="56"/>
      <c r="BX93" s="56"/>
      <c r="BY93" s="56"/>
      <c r="BZ93" s="56"/>
      <c r="CB93" s="56"/>
      <c r="CC93" s="56"/>
      <c r="CD93" s="56"/>
      <c r="CE93" s="56"/>
      <c r="CF93" s="56"/>
      <c r="CG93" s="56"/>
      <c r="CH93" s="56"/>
      <c r="CI93" s="56"/>
      <c r="CJ93" s="56"/>
      <c r="CL93" s="56"/>
      <c r="CM93" s="56"/>
      <c r="CN93" s="56"/>
      <c r="CO93" s="56"/>
      <c r="CP93" s="56"/>
      <c r="CQ93" s="56"/>
      <c r="CR93" s="56"/>
      <c r="CS93" s="56"/>
      <c r="CT93" s="56"/>
      <c r="CV93" s="56"/>
      <c r="CW93" s="56"/>
      <c r="CX93" s="56"/>
      <c r="CY93" s="56"/>
      <c r="CZ93" s="56"/>
      <c r="DA93" s="56"/>
      <c r="DB93" s="56"/>
      <c r="DC93" s="56"/>
      <c r="DD93" s="56"/>
      <c r="DF93" s="56"/>
      <c r="DG93" s="56"/>
      <c r="DH93" s="56"/>
      <c r="DI93" s="56"/>
      <c r="DJ93" s="56"/>
      <c r="DK93" s="56"/>
      <c r="DL93" s="56"/>
      <c r="DM93" s="56"/>
      <c r="DN93" s="56"/>
      <c r="DP93" s="56"/>
      <c r="DQ93" s="56"/>
      <c r="DR93" s="56"/>
      <c r="DS93" s="56"/>
      <c r="DT93" s="56"/>
      <c r="DU93" s="56"/>
      <c r="DV93" s="56"/>
      <c r="DW93" s="56"/>
      <c r="DX93" s="56"/>
      <c r="DZ93" s="56"/>
      <c r="EA93" s="56"/>
      <c r="EB93" s="56"/>
      <c r="EC93" s="56"/>
      <c r="ED93" s="56"/>
      <c r="EE93" s="56"/>
      <c r="EF93" s="56"/>
      <c r="EG93" s="56"/>
      <c r="EH93" s="56"/>
      <c r="EJ93" s="56"/>
      <c r="EK93" s="56"/>
      <c r="EL93" s="56"/>
      <c r="EM93" s="56"/>
      <c r="EN93" s="56"/>
      <c r="EO93" s="56"/>
      <c r="EP93" s="56"/>
      <c r="EQ93" s="56"/>
      <c r="ER93" s="56"/>
      <c r="ET93" s="56"/>
      <c r="EU93" s="56"/>
      <c r="EV93" s="56"/>
      <c r="EW93" s="56"/>
      <c r="EX93" s="56"/>
      <c r="EY93" s="56"/>
      <c r="EZ93" s="56"/>
      <c r="FA93" s="56"/>
      <c r="FB93" s="56"/>
      <c r="FD93" s="56"/>
      <c r="FE93" s="56"/>
      <c r="FF93" s="56"/>
      <c r="FG93" s="56"/>
      <c r="FH93" s="56"/>
      <c r="FI93" s="56"/>
      <c r="FJ93" s="56"/>
      <c r="FK93" s="56"/>
      <c r="FL93" s="56"/>
      <c r="FN93" s="56"/>
      <c r="FO93" s="56"/>
      <c r="FP93" s="56"/>
      <c r="FQ93" s="56"/>
      <c r="FR93" s="56"/>
      <c r="FS93" s="56"/>
      <c r="FT93" s="56"/>
      <c r="FU93" s="56"/>
      <c r="FV93" s="56"/>
      <c r="FX93" s="56"/>
      <c r="FY93" s="56"/>
      <c r="FZ93" s="56"/>
      <c r="GA93" s="56"/>
      <c r="GB93" s="56"/>
      <c r="GC93" s="56"/>
      <c r="GD93" s="56"/>
      <c r="GE93" s="56"/>
      <c r="GF93" s="56"/>
      <c r="GH93" s="56"/>
      <c r="GI93" s="56"/>
      <c r="GJ93" s="56"/>
      <c r="GK93" s="56"/>
      <c r="GL93" s="56"/>
      <c r="GM93" s="56"/>
      <c r="GN93" s="56"/>
      <c r="GO93" s="56"/>
      <c r="GP93" s="56"/>
      <c r="GR93" s="56"/>
      <c r="GS93" s="56"/>
      <c r="GT93" s="56"/>
      <c r="GU93" s="56"/>
      <c r="GV93" s="56"/>
      <c r="GW93" s="56"/>
      <c r="GX93" s="56"/>
      <c r="GY93" s="56"/>
      <c r="GZ93" s="56"/>
      <c r="HB93" s="56"/>
      <c r="HC93" s="56"/>
      <c r="HD93" s="56"/>
      <c r="HE93" s="56"/>
      <c r="HF93" s="56"/>
      <c r="HG93" s="56"/>
      <c r="HH93" s="56"/>
      <c r="HI93" s="56"/>
      <c r="HJ93" s="56"/>
      <c r="HL93" s="56"/>
      <c r="HM93" s="56"/>
      <c r="HN93" s="56"/>
      <c r="HO93" s="56"/>
      <c r="HP93" s="56"/>
      <c r="HQ93" s="56"/>
      <c r="HR93" s="56"/>
      <c r="HS93" s="56"/>
      <c r="HT93" s="56"/>
      <c r="HV93" s="56"/>
      <c r="HW93" s="56"/>
      <c r="HX93" s="56"/>
      <c r="HY93" s="56"/>
      <c r="HZ93" s="56"/>
      <c r="IA93" s="56"/>
      <c r="IB93" s="56"/>
      <c r="IC93" s="56"/>
      <c r="ID93" s="56"/>
      <c r="IF93" s="56"/>
      <c r="IG93" s="56"/>
      <c r="IH93" s="56"/>
      <c r="II93" s="56"/>
      <c r="IJ93" s="56"/>
      <c r="IK93" s="56"/>
      <c r="IL93" s="56"/>
      <c r="IM93" s="56"/>
      <c r="IN93" s="56"/>
      <c r="IP93" s="56"/>
      <c r="IQ93" s="56"/>
      <c r="IR93" s="56"/>
      <c r="IS93" s="56"/>
      <c r="IT93" s="56"/>
      <c r="IU93" s="56"/>
    </row>
    <row r="94" spans="1:255" ht="12.75" customHeight="1" thickBot="1" x14ac:dyDescent="0.25">
      <c r="A94" s="227"/>
      <c r="B94" s="106">
        <v>133.63</v>
      </c>
      <c r="C94" s="85" t="s">
        <v>74</v>
      </c>
      <c r="D94" s="86"/>
      <c r="E94" s="47"/>
      <c r="F94" s="47"/>
      <c r="G94" s="47"/>
      <c r="H94" s="48"/>
      <c r="I94" s="49"/>
      <c r="J94" s="56"/>
      <c r="K94" s="56"/>
      <c r="L94" s="56"/>
      <c r="M94" s="56"/>
      <c r="N94" s="56"/>
      <c r="O94" s="56"/>
      <c r="P94" s="56"/>
      <c r="Q94" s="56"/>
      <c r="R94" s="56"/>
      <c r="T94" s="56"/>
      <c r="U94" s="56"/>
      <c r="V94" s="56"/>
      <c r="W94" s="56"/>
      <c r="X94" s="56"/>
      <c r="Y94" s="56"/>
      <c r="Z94" s="56"/>
      <c r="AA94" s="56"/>
      <c r="AB94" s="56"/>
      <c r="AD94" s="56"/>
      <c r="AE94" s="56"/>
      <c r="AF94" s="56"/>
      <c r="AG94" s="56"/>
      <c r="AH94" s="56"/>
      <c r="AI94" s="56"/>
      <c r="AJ94" s="56"/>
      <c r="AK94" s="56"/>
      <c r="AL94" s="56"/>
      <c r="AN94" s="56"/>
      <c r="AO94" s="56"/>
      <c r="AP94" s="56"/>
      <c r="AQ94" s="56"/>
      <c r="AR94" s="56"/>
      <c r="AS94" s="56"/>
      <c r="AT94" s="56"/>
      <c r="AU94" s="56"/>
      <c r="AV94" s="56"/>
      <c r="AX94" s="56"/>
      <c r="AY94" s="56"/>
      <c r="AZ94" s="56"/>
      <c r="BA94" s="56"/>
      <c r="BB94" s="56"/>
      <c r="BC94" s="56"/>
      <c r="BD94" s="56"/>
      <c r="BE94" s="56"/>
      <c r="BF94" s="56"/>
      <c r="BH94" s="56"/>
      <c r="BI94" s="56"/>
      <c r="BJ94" s="56"/>
      <c r="BK94" s="56"/>
      <c r="BL94" s="56"/>
      <c r="BM94" s="56"/>
      <c r="BN94" s="56"/>
      <c r="BO94" s="56"/>
      <c r="BP94" s="56"/>
      <c r="BR94" s="56"/>
      <c r="BS94" s="56"/>
      <c r="BT94" s="56"/>
      <c r="BU94" s="56"/>
      <c r="BV94" s="56"/>
      <c r="BW94" s="56"/>
      <c r="BX94" s="56"/>
      <c r="BY94" s="56"/>
      <c r="BZ94" s="56"/>
      <c r="CB94" s="56"/>
      <c r="CC94" s="56"/>
      <c r="CD94" s="56"/>
      <c r="CE94" s="56"/>
      <c r="CF94" s="56"/>
      <c r="CG94" s="56"/>
      <c r="CH94" s="56"/>
      <c r="CI94" s="56"/>
      <c r="CJ94" s="56"/>
      <c r="CL94" s="56"/>
      <c r="CM94" s="56"/>
      <c r="CN94" s="56"/>
      <c r="CO94" s="56"/>
      <c r="CP94" s="56"/>
      <c r="CQ94" s="56"/>
      <c r="CR94" s="56"/>
      <c r="CS94" s="56"/>
      <c r="CT94" s="56"/>
      <c r="CV94" s="56"/>
      <c r="CW94" s="56"/>
      <c r="CX94" s="56"/>
      <c r="CY94" s="56"/>
      <c r="CZ94" s="56"/>
      <c r="DA94" s="56"/>
      <c r="DB94" s="56"/>
      <c r="DC94" s="56"/>
      <c r="DD94" s="56"/>
      <c r="DF94" s="56"/>
      <c r="DG94" s="56"/>
      <c r="DH94" s="56"/>
      <c r="DI94" s="56"/>
      <c r="DJ94" s="56"/>
      <c r="DK94" s="56"/>
      <c r="DL94" s="56"/>
      <c r="DM94" s="56"/>
      <c r="DN94" s="56"/>
      <c r="DP94" s="56"/>
      <c r="DQ94" s="56"/>
      <c r="DR94" s="56"/>
      <c r="DS94" s="56"/>
      <c r="DT94" s="56"/>
      <c r="DU94" s="56"/>
      <c r="DV94" s="56"/>
      <c r="DW94" s="56"/>
      <c r="DX94" s="56"/>
      <c r="DZ94" s="56"/>
      <c r="EA94" s="56"/>
      <c r="EB94" s="56"/>
      <c r="EC94" s="56"/>
      <c r="ED94" s="56"/>
      <c r="EE94" s="56"/>
      <c r="EF94" s="56"/>
      <c r="EG94" s="56"/>
      <c r="EH94" s="56"/>
      <c r="EJ94" s="56"/>
      <c r="EK94" s="56"/>
      <c r="EL94" s="56"/>
      <c r="EM94" s="56"/>
      <c r="EN94" s="56"/>
      <c r="EO94" s="56"/>
      <c r="EP94" s="56"/>
      <c r="EQ94" s="56"/>
      <c r="ER94" s="56"/>
      <c r="ET94" s="56"/>
      <c r="EU94" s="56"/>
      <c r="EV94" s="56"/>
      <c r="EW94" s="56"/>
      <c r="EX94" s="56"/>
      <c r="EY94" s="56"/>
      <c r="EZ94" s="56"/>
      <c r="FA94" s="56"/>
      <c r="FB94" s="56"/>
      <c r="FD94" s="56"/>
      <c r="FE94" s="56"/>
      <c r="FF94" s="56"/>
      <c r="FG94" s="56"/>
      <c r="FH94" s="56"/>
      <c r="FI94" s="56"/>
      <c r="FJ94" s="56"/>
      <c r="FK94" s="56"/>
      <c r="FL94" s="56"/>
      <c r="FN94" s="56"/>
      <c r="FO94" s="56"/>
      <c r="FP94" s="56"/>
      <c r="FQ94" s="56"/>
      <c r="FR94" s="56"/>
      <c r="FS94" s="56"/>
      <c r="FT94" s="56"/>
      <c r="FU94" s="56"/>
      <c r="FV94" s="56"/>
      <c r="FX94" s="56"/>
      <c r="FY94" s="56"/>
      <c r="FZ94" s="56"/>
      <c r="GA94" s="56"/>
      <c r="GB94" s="56"/>
      <c r="GC94" s="56"/>
      <c r="GD94" s="56"/>
      <c r="GE94" s="56"/>
      <c r="GF94" s="56"/>
      <c r="GH94" s="56"/>
      <c r="GI94" s="56"/>
      <c r="GJ94" s="56"/>
      <c r="GK94" s="56"/>
      <c r="GL94" s="56"/>
      <c r="GM94" s="56"/>
      <c r="GN94" s="56"/>
      <c r="GO94" s="56"/>
      <c r="GP94" s="56"/>
      <c r="GR94" s="56"/>
      <c r="GS94" s="56"/>
      <c r="GT94" s="56"/>
      <c r="GU94" s="56"/>
      <c r="GV94" s="56"/>
      <c r="GW94" s="56"/>
      <c r="GX94" s="56"/>
      <c r="GY94" s="56"/>
      <c r="GZ94" s="56"/>
      <c r="HB94" s="56"/>
      <c r="HC94" s="56"/>
      <c r="HD94" s="56"/>
      <c r="HE94" s="56"/>
      <c r="HF94" s="56"/>
      <c r="HG94" s="56"/>
      <c r="HH94" s="56"/>
      <c r="HI94" s="56"/>
      <c r="HJ94" s="56"/>
      <c r="HL94" s="56"/>
      <c r="HM94" s="56"/>
      <c r="HN94" s="56"/>
      <c r="HO94" s="56"/>
      <c r="HP94" s="56"/>
      <c r="HQ94" s="56"/>
      <c r="HR94" s="56"/>
      <c r="HS94" s="56"/>
      <c r="HT94" s="56"/>
      <c r="HV94" s="56"/>
      <c r="HW94" s="56"/>
      <c r="HX94" s="56"/>
      <c r="HY94" s="56"/>
      <c r="HZ94" s="56"/>
      <c r="IA94" s="56"/>
      <c r="IB94" s="56"/>
      <c r="IC94" s="56"/>
      <c r="ID94" s="56"/>
      <c r="IF94" s="56"/>
      <c r="IG94" s="56"/>
      <c r="IH94" s="56"/>
      <c r="II94" s="56"/>
      <c r="IJ94" s="56"/>
      <c r="IK94" s="56"/>
      <c r="IL94" s="56"/>
      <c r="IM94" s="56"/>
      <c r="IN94" s="56"/>
      <c r="IP94" s="56"/>
      <c r="IQ94" s="56"/>
      <c r="IR94" s="56"/>
      <c r="IS94" s="56"/>
      <c r="IT94" s="56"/>
      <c r="IU94" s="56"/>
    </row>
    <row r="95" spans="1:255" ht="12.75" customHeight="1" thickBot="1" x14ac:dyDescent="0.25">
      <c r="A95" s="221"/>
      <c r="B95" s="106">
        <v>112.04</v>
      </c>
      <c r="C95" s="85" t="s">
        <v>75</v>
      </c>
      <c r="D95" s="86"/>
      <c r="E95" s="47"/>
      <c r="F95" s="47"/>
      <c r="G95" s="47"/>
      <c r="H95" s="48"/>
      <c r="I95" s="49"/>
      <c r="J95" s="56"/>
      <c r="K95" s="56"/>
      <c r="L95" s="56"/>
      <c r="M95" s="56"/>
      <c r="N95" s="56"/>
      <c r="O95" s="56"/>
      <c r="P95" s="56"/>
      <c r="Q95" s="56"/>
      <c r="R95" s="56"/>
      <c r="T95" s="56"/>
      <c r="U95" s="56"/>
      <c r="V95" s="56"/>
      <c r="W95" s="56"/>
      <c r="X95" s="56"/>
      <c r="Y95" s="56"/>
      <c r="Z95" s="56"/>
      <c r="AA95" s="56"/>
      <c r="AB95" s="56"/>
      <c r="AD95" s="56"/>
      <c r="AE95" s="56"/>
      <c r="AF95" s="56"/>
      <c r="AG95" s="56"/>
      <c r="AH95" s="56"/>
      <c r="AI95" s="56"/>
      <c r="AJ95" s="56"/>
      <c r="AK95" s="56"/>
      <c r="AL95" s="56"/>
      <c r="AN95" s="56"/>
      <c r="AO95" s="56"/>
      <c r="AP95" s="56"/>
      <c r="AQ95" s="56"/>
      <c r="AR95" s="56"/>
      <c r="AS95" s="56"/>
      <c r="AT95" s="56"/>
      <c r="AU95" s="56"/>
      <c r="AV95" s="56"/>
      <c r="AX95" s="56"/>
      <c r="AY95" s="56"/>
      <c r="AZ95" s="56"/>
      <c r="BA95" s="56"/>
      <c r="BB95" s="56"/>
      <c r="BC95" s="56"/>
      <c r="BD95" s="56"/>
      <c r="BE95" s="56"/>
      <c r="BF95" s="56"/>
      <c r="BH95" s="56"/>
      <c r="BI95" s="56"/>
      <c r="BJ95" s="56"/>
      <c r="BK95" s="56"/>
      <c r="BL95" s="56"/>
      <c r="BM95" s="56"/>
      <c r="BN95" s="56"/>
      <c r="BO95" s="56"/>
      <c r="BP95" s="56"/>
      <c r="BR95" s="56"/>
      <c r="BS95" s="56"/>
      <c r="BT95" s="56"/>
      <c r="BU95" s="56"/>
      <c r="BV95" s="56"/>
      <c r="BW95" s="56"/>
      <c r="BX95" s="56"/>
      <c r="BY95" s="56"/>
      <c r="BZ95" s="56"/>
      <c r="CB95" s="56"/>
      <c r="CC95" s="56"/>
      <c r="CD95" s="56"/>
      <c r="CE95" s="56"/>
      <c r="CF95" s="56"/>
      <c r="CG95" s="56"/>
      <c r="CH95" s="56"/>
      <c r="CI95" s="56"/>
      <c r="CJ95" s="56"/>
      <c r="CL95" s="56"/>
      <c r="CM95" s="56"/>
      <c r="CN95" s="56"/>
      <c r="CO95" s="56"/>
      <c r="CP95" s="56"/>
      <c r="CQ95" s="56"/>
      <c r="CR95" s="56"/>
      <c r="CS95" s="56"/>
      <c r="CT95" s="56"/>
      <c r="CV95" s="56"/>
      <c r="CW95" s="56"/>
      <c r="CX95" s="56"/>
      <c r="CY95" s="56"/>
      <c r="CZ95" s="56"/>
      <c r="DA95" s="56"/>
      <c r="DB95" s="56"/>
      <c r="DC95" s="56"/>
      <c r="DD95" s="56"/>
      <c r="DF95" s="56"/>
      <c r="DG95" s="56"/>
      <c r="DH95" s="56"/>
      <c r="DI95" s="56"/>
      <c r="DJ95" s="56"/>
      <c r="DK95" s="56"/>
      <c r="DL95" s="56"/>
      <c r="DM95" s="56"/>
      <c r="DN95" s="56"/>
      <c r="DP95" s="56"/>
      <c r="DQ95" s="56"/>
      <c r="DR95" s="56"/>
      <c r="DS95" s="56"/>
      <c r="DT95" s="56"/>
      <c r="DU95" s="56"/>
      <c r="DV95" s="56"/>
      <c r="DW95" s="56"/>
      <c r="DX95" s="56"/>
      <c r="DZ95" s="56"/>
      <c r="EA95" s="56"/>
      <c r="EB95" s="56"/>
      <c r="EC95" s="56"/>
      <c r="ED95" s="56"/>
      <c r="EE95" s="56"/>
      <c r="EF95" s="56"/>
      <c r="EG95" s="56"/>
      <c r="EH95" s="56"/>
      <c r="EJ95" s="56"/>
      <c r="EK95" s="56"/>
      <c r="EL95" s="56"/>
      <c r="EM95" s="56"/>
      <c r="EN95" s="56"/>
      <c r="EO95" s="56"/>
      <c r="EP95" s="56"/>
      <c r="EQ95" s="56"/>
      <c r="ER95" s="56"/>
      <c r="ET95" s="56"/>
      <c r="EU95" s="56"/>
      <c r="EV95" s="56"/>
      <c r="EW95" s="56"/>
      <c r="EX95" s="56"/>
      <c r="EY95" s="56"/>
      <c r="EZ95" s="56"/>
      <c r="FA95" s="56"/>
      <c r="FB95" s="56"/>
      <c r="FD95" s="56"/>
      <c r="FE95" s="56"/>
      <c r="FF95" s="56"/>
      <c r="FG95" s="56"/>
      <c r="FH95" s="56"/>
      <c r="FI95" s="56"/>
      <c r="FJ95" s="56"/>
      <c r="FK95" s="56"/>
      <c r="FL95" s="56"/>
      <c r="FN95" s="56"/>
      <c r="FO95" s="56"/>
      <c r="FP95" s="56"/>
      <c r="FQ95" s="56"/>
      <c r="FR95" s="56"/>
      <c r="FS95" s="56"/>
      <c r="FT95" s="56"/>
      <c r="FU95" s="56"/>
      <c r="FV95" s="56"/>
      <c r="FX95" s="56"/>
      <c r="FY95" s="56"/>
      <c r="FZ95" s="56"/>
      <c r="GA95" s="56"/>
      <c r="GB95" s="56"/>
      <c r="GC95" s="56"/>
      <c r="GD95" s="56"/>
      <c r="GE95" s="56"/>
      <c r="GF95" s="56"/>
      <c r="GH95" s="56"/>
      <c r="GI95" s="56"/>
      <c r="GJ95" s="56"/>
      <c r="GK95" s="56"/>
      <c r="GL95" s="56"/>
      <c r="GM95" s="56"/>
      <c r="GN95" s="56"/>
      <c r="GO95" s="56"/>
      <c r="GP95" s="56"/>
      <c r="GR95" s="56"/>
      <c r="GS95" s="56"/>
      <c r="GT95" s="56"/>
      <c r="GU95" s="56"/>
      <c r="GV95" s="56"/>
      <c r="GW95" s="56"/>
      <c r="GX95" s="56"/>
      <c r="GY95" s="56"/>
      <c r="GZ95" s="56"/>
      <c r="HB95" s="56"/>
      <c r="HC95" s="56"/>
      <c r="HD95" s="56"/>
      <c r="HE95" s="56"/>
      <c r="HF95" s="56"/>
      <c r="HG95" s="56"/>
      <c r="HH95" s="56"/>
      <c r="HI95" s="56"/>
      <c r="HJ95" s="56"/>
      <c r="HL95" s="56"/>
      <c r="HM95" s="56"/>
      <c r="HN95" s="56"/>
      <c r="HO95" s="56"/>
      <c r="HP95" s="56"/>
      <c r="HQ95" s="56"/>
      <c r="HR95" s="56"/>
      <c r="HS95" s="56"/>
      <c r="HT95" s="56"/>
      <c r="HV95" s="56"/>
      <c r="HW95" s="56"/>
      <c r="HX95" s="56"/>
      <c r="HY95" s="56"/>
      <c r="HZ95" s="56"/>
      <c r="IA95" s="56"/>
      <c r="IB95" s="56"/>
      <c r="IC95" s="56"/>
      <c r="ID95" s="56"/>
      <c r="IF95" s="56"/>
      <c r="IG95" s="56"/>
      <c r="IH95" s="56"/>
      <c r="II95" s="56"/>
      <c r="IJ95" s="56"/>
      <c r="IK95" s="56"/>
      <c r="IL95" s="56"/>
      <c r="IM95" s="56"/>
      <c r="IN95" s="56"/>
      <c r="IP95" s="56"/>
      <c r="IQ95" s="56"/>
      <c r="IR95" s="56"/>
      <c r="IS95" s="56"/>
      <c r="IT95" s="56"/>
      <c r="IU95" s="56"/>
    </row>
    <row r="96" spans="1:255" ht="12.75" customHeight="1" thickBot="1" x14ac:dyDescent="0.25">
      <c r="A96" s="221"/>
      <c r="B96" s="106">
        <v>121.9</v>
      </c>
      <c r="C96" s="85" t="s">
        <v>76</v>
      </c>
      <c r="D96" s="86"/>
      <c r="E96" s="47"/>
      <c r="F96" s="47"/>
      <c r="G96" s="47"/>
      <c r="H96" s="48"/>
      <c r="I96" s="49"/>
      <c r="J96" s="56"/>
      <c r="K96" s="56"/>
      <c r="L96" s="56"/>
      <c r="M96" s="56"/>
      <c r="N96" s="56"/>
      <c r="O96" s="56"/>
      <c r="P96" s="56"/>
      <c r="Q96" s="56"/>
      <c r="R96" s="56"/>
      <c r="T96" s="56"/>
      <c r="U96" s="56"/>
      <c r="V96" s="56"/>
      <c r="W96" s="56"/>
      <c r="X96" s="56"/>
      <c r="Y96" s="56"/>
      <c r="Z96" s="56"/>
      <c r="AA96" s="56"/>
      <c r="AB96" s="56"/>
      <c r="AD96" s="56"/>
      <c r="AE96" s="56"/>
      <c r="AF96" s="56"/>
      <c r="AG96" s="56"/>
      <c r="AH96" s="56"/>
      <c r="AI96" s="56"/>
      <c r="AJ96" s="56"/>
      <c r="AK96" s="56"/>
      <c r="AL96" s="56"/>
      <c r="AN96" s="56"/>
      <c r="AO96" s="56"/>
      <c r="AP96" s="56"/>
      <c r="AQ96" s="56"/>
      <c r="AR96" s="56"/>
      <c r="AS96" s="56"/>
      <c r="AT96" s="56"/>
      <c r="AU96" s="56"/>
      <c r="AV96" s="56"/>
      <c r="AX96" s="56"/>
      <c r="AY96" s="56"/>
      <c r="AZ96" s="56"/>
      <c r="BA96" s="56"/>
      <c r="BB96" s="56"/>
      <c r="BC96" s="56"/>
      <c r="BD96" s="56"/>
      <c r="BE96" s="56"/>
      <c r="BF96" s="56"/>
      <c r="BH96" s="56"/>
      <c r="BI96" s="56"/>
      <c r="BJ96" s="56"/>
      <c r="BK96" s="56"/>
      <c r="BL96" s="56"/>
      <c r="BM96" s="56"/>
      <c r="BN96" s="56"/>
      <c r="BO96" s="56"/>
      <c r="BP96" s="56"/>
      <c r="BR96" s="56"/>
      <c r="BS96" s="56"/>
      <c r="BT96" s="56"/>
      <c r="BU96" s="56"/>
      <c r="BV96" s="56"/>
      <c r="BW96" s="56"/>
      <c r="BX96" s="56"/>
      <c r="BY96" s="56"/>
      <c r="BZ96" s="56"/>
      <c r="CB96" s="56"/>
      <c r="CC96" s="56"/>
      <c r="CD96" s="56"/>
      <c r="CE96" s="56"/>
      <c r="CF96" s="56"/>
      <c r="CG96" s="56"/>
      <c r="CH96" s="56"/>
      <c r="CI96" s="56"/>
      <c r="CJ96" s="56"/>
      <c r="CL96" s="56"/>
      <c r="CM96" s="56"/>
      <c r="CN96" s="56"/>
      <c r="CO96" s="56"/>
      <c r="CP96" s="56"/>
      <c r="CQ96" s="56"/>
      <c r="CR96" s="56"/>
      <c r="CS96" s="56"/>
      <c r="CT96" s="56"/>
      <c r="CV96" s="56"/>
      <c r="CW96" s="56"/>
      <c r="CX96" s="56"/>
      <c r="CY96" s="56"/>
      <c r="CZ96" s="56"/>
      <c r="DA96" s="56"/>
      <c r="DB96" s="56"/>
      <c r="DC96" s="56"/>
      <c r="DD96" s="56"/>
      <c r="DF96" s="56"/>
      <c r="DG96" s="56"/>
      <c r="DH96" s="56"/>
      <c r="DI96" s="56"/>
      <c r="DJ96" s="56"/>
      <c r="DK96" s="56"/>
      <c r="DL96" s="56"/>
      <c r="DM96" s="56"/>
      <c r="DN96" s="56"/>
      <c r="DP96" s="56"/>
      <c r="DQ96" s="56"/>
      <c r="DR96" s="56"/>
      <c r="DS96" s="56"/>
      <c r="DT96" s="56"/>
      <c r="DU96" s="56"/>
      <c r="DV96" s="56"/>
      <c r="DW96" s="56"/>
      <c r="DX96" s="56"/>
      <c r="DZ96" s="56"/>
      <c r="EA96" s="56"/>
      <c r="EB96" s="56"/>
      <c r="EC96" s="56"/>
      <c r="ED96" s="56"/>
      <c r="EE96" s="56"/>
      <c r="EF96" s="56"/>
      <c r="EG96" s="56"/>
      <c r="EH96" s="56"/>
      <c r="EJ96" s="56"/>
      <c r="EK96" s="56"/>
      <c r="EL96" s="56"/>
      <c r="EM96" s="56"/>
      <c r="EN96" s="56"/>
      <c r="EO96" s="56"/>
      <c r="EP96" s="56"/>
      <c r="EQ96" s="56"/>
      <c r="ER96" s="56"/>
      <c r="ET96" s="56"/>
      <c r="EU96" s="56"/>
      <c r="EV96" s="56"/>
      <c r="EW96" s="56"/>
      <c r="EX96" s="56"/>
      <c r="EY96" s="56"/>
      <c r="EZ96" s="56"/>
      <c r="FA96" s="56"/>
      <c r="FB96" s="56"/>
      <c r="FD96" s="56"/>
      <c r="FE96" s="56"/>
      <c r="FF96" s="56"/>
      <c r="FG96" s="56"/>
      <c r="FH96" s="56"/>
      <c r="FI96" s="56"/>
      <c r="FJ96" s="56"/>
      <c r="FK96" s="56"/>
      <c r="FL96" s="56"/>
      <c r="FN96" s="56"/>
      <c r="FO96" s="56"/>
      <c r="FP96" s="56"/>
      <c r="FQ96" s="56"/>
      <c r="FR96" s="56"/>
      <c r="FS96" s="56"/>
      <c r="FT96" s="56"/>
      <c r="FU96" s="56"/>
      <c r="FV96" s="56"/>
      <c r="FX96" s="56"/>
      <c r="FY96" s="56"/>
      <c r="FZ96" s="56"/>
      <c r="GA96" s="56"/>
      <c r="GB96" s="56"/>
      <c r="GC96" s="56"/>
      <c r="GD96" s="56"/>
      <c r="GE96" s="56"/>
      <c r="GF96" s="56"/>
      <c r="GH96" s="56"/>
      <c r="GI96" s="56"/>
      <c r="GJ96" s="56"/>
      <c r="GK96" s="56"/>
      <c r="GL96" s="56"/>
      <c r="GM96" s="56"/>
      <c r="GN96" s="56"/>
      <c r="GO96" s="56"/>
      <c r="GP96" s="56"/>
      <c r="GR96" s="56"/>
      <c r="GS96" s="56"/>
      <c r="GT96" s="56"/>
      <c r="GU96" s="56"/>
      <c r="GV96" s="56"/>
      <c r="GW96" s="56"/>
      <c r="GX96" s="56"/>
      <c r="GY96" s="56"/>
      <c r="GZ96" s="56"/>
      <c r="HB96" s="56"/>
      <c r="HC96" s="56"/>
      <c r="HD96" s="56"/>
      <c r="HE96" s="56"/>
      <c r="HF96" s="56"/>
      <c r="HG96" s="56"/>
      <c r="HH96" s="56"/>
      <c r="HI96" s="56"/>
      <c r="HJ96" s="56"/>
      <c r="HL96" s="56"/>
      <c r="HM96" s="56"/>
      <c r="HN96" s="56"/>
      <c r="HO96" s="56"/>
      <c r="HP96" s="56"/>
      <c r="HQ96" s="56"/>
      <c r="HR96" s="56"/>
      <c r="HS96" s="56"/>
      <c r="HT96" s="56"/>
      <c r="HV96" s="56"/>
      <c r="HW96" s="56"/>
      <c r="HX96" s="56"/>
      <c r="HY96" s="56"/>
      <c r="HZ96" s="56"/>
      <c r="IA96" s="56"/>
      <c r="IB96" s="56"/>
      <c r="IC96" s="56"/>
      <c r="ID96" s="56"/>
      <c r="IF96" s="56"/>
      <c r="IG96" s="56"/>
      <c r="IH96" s="56"/>
      <c r="II96" s="56"/>
      <c r="IJ96" s="56"/>
      <c r="IK96" s="56"/>
      <c r="IL96" s="56"/>
      <c r="IM96" s="56"/>
      <c r="IN96" s="56"/>
      <c r="IP96" s="56"/>
      <c r="IQ96" s="56"/>
      <c r="IR96" s="56"/>
      <c r="IS96" s="56"/>
      <c r="IT96" s="56"/>
      <c r="IU96" s="56"/>
    </row>
    <row r="97" spans="1:255" ht="12.75" customHeight="1" thickBot="1" x14ac:dyDescent="0.25">
      <c r="A97" s="221"/>
      <c r="B97" s="106">
        <v>171.12</v>
      </c>
      <c r="C97" s="85" t="s">
        <v>77</v>
      </c>
      <c r="D97" s="86"/>
      <c r="E97" s="47"/>
      <c r="F97" s="47"/>
      <c r="G97" s="47"/>
      <c r="H97" s="48"/>
      <c r="I97" s="49"/>
      <c r="J97" s="56"/>
      <c r="K97" s="56"/>
      <c r="L97" s="56"/>
      <c r="M97" s="56"/>
      <c r="N97" s="56"/>
      <c r="O97" s="56"/>
      <c r="P97" s="56"/>
      <c r="Q97" s="56"/>
      <c r="R97" s="56"/>
      <c r="T97" s="56"/>
      <c r="U97" s="56"/>
      <c r="V97" s="56"/>
      <c r="W97" s="56"/>
      <c r="X97" s="56"/>
      <c r="Y97" s="56"/>
      <c r="Z97" s="56"/>
      <c r="AA97" s="56"/>
      <c r="AB97" s="56"/>
      <c r="AD97" s="56"/>
      <c r="AE97" s="56"/>
      <c r="AF97" s="56"/>
      <c r="AG97" s="56"/>
      <c r="AH97" s="56"/>
      <c r="AI97" s="56"/>
      <c r="AJ97" s="56"/>
      <c r="AK97" s="56"/>
      <c r="AL97" s="56"/>
      <c r="AN97" s="56"/>
      <c r="AO97" s="56"/>
      <c r="AP97" s="56"/>
      <c r="AQ97" s="56"/>
      <c r="AR97" s="56"/>
      <c r="AS97" s="56"/>
      <c r="AT97" s="56"/>
      <c r="AU97" s="56"/>
      <c r="AV97" s="56"/>
      <c r="AX97" s="56"/>
      <c r="AY97" s="56"/>
      <c r="AZ97" s="56"/>
      <c r="BA97" s="56"/>
      <c r="BB97" s="56"/>
      <c r="BC97" s="56"/>
      <c r="BD97" s="56"/>
      <c r="BE97" s="56"/>
      <c r="BF97" s="56"/>
      <c r="BH97" s="56"/>
      <c r="BI97" s="56"/>
      <c r="BJ97" s="56"/>
      <c r="BK97" s="56"/>
      <c r="BL97" s="56"/>
      <c r="BM97" s="56"/>
      <c r="BN97" s="56"/>
      <c r="BO97" s="56"/>
      <c r="BP97" s="56"/>
      <c r="BR97" s="56"/>
      <c r="BS97" s="56"/>
      <c r="BT97" s="56"/>
      <c r="BU97" s="56"/>
      <c r="BV97" s="56"/>
      <c r="BW97" s="56"/>
      <c r="BX97" s="56"/>
      <c r="BY97" s="56"/>
      <c r="BZ97" s="56"/>
      <c r="CB97" s="56"/>
      <c r="CC97" s="56"/>
      <c r="CD97" s="56"/>
      <c r="CE97" s="56"/>
      <c r="CF97" s="56"/>
      <c r="CG97" s="56"/>
      <c r="CH97" s="56"/>
      <c r="CI97" s="56"/>
      <c r="CJ97" s="56"/>
      <c r="CL97" s="56"/>
      <c r="CM97" s="56"/>
      <c r="CN97" s="56"/>
      <c r="CO97" s="56"/>
      <c r="CP97" s="56"/>
      <c r="CQ97" s="56"/>
      <c r="CR97" s="56"/>
      <c r="CS97" s="56"/>
      <c r="CT97" s="56"/>
      <c r="CV97" s="56"/>
      <c r="CW97" s="56"/>
      <c r="CX97" s="56"/>
      <c r="CY97" s="56"/>
      <c r="CZ97" s="56"/>
      <c r="DA97" s="56"/>
      <c r="DB97" s="56"/>
      <c r="DC97" s="56"/>
      <c r="DD97" s="56"/>
      <c r="DF97" s="56"/>
      <c r="DG97" s="56"/>
      <c r="DH97" s="56"/>
      <c r="DI97" s="56"/>
      <c r="DJ97" s="56"/>
      <c r="DK97" s="56"/>
      <c r="DL97" s="56"/>
      <c r="DM97" s="56"/>
      <c r="DN97" s="56"/>
      <c r="DP97" s="56"/>
      <c r="DQ97" s="56"/>
      <c r="DR97" s="56"/>
      <c r="DS97" s="56"/>
      <c r="DT97" s="56"/>
      <c r="DU97" s="56"/>
      <c r="DV97" s="56"/>
      <c r="DW97" s="56"/>
      <c r="DX97" s="56"/>
      <c r="DZ97" s="56"/>
      <c r="EA97" s="56"/>
      <c r="EB97" s="56"/>
      <c r="EC97" s="56"/>
      <c r="ED97" s="56"/>
      <c r="EE97" s="56"/>
      <c r="EF97" s="56"/>
      <c r="EG97" s="56"/>
      <c r="EH97" s="56"/>
      <c r="EJ97" s="56"/>
      <c r="EK97" s="56"/>
      <c r="EL97" s="56"/>
      <c r="EM97" s="56"/>
      <c r="EN97" s="56"/>
      <c r="EO97" s="56"/>
      <c r="EP97" s="56"/>
      <c r="EQ97" s="56"/>
      <c r="ER97" s="56"/>
      <c r="ET97" s="56"/>
      <c r="EU97" s="56"/>
      <c r="EV97" s="56"/>
      <c r="EW97" s="56"/>
      <c r="EX97" s="56"/>
      <c r="EY97" s="56"/>
      <c r="EZ97" s="56"/>
      <c r="FA97" s="56"/>
      <c r="FB97" s="56"/>
      <c r="FD97" s="56"/>
      <c r="FE97" s="56"/>
      <c r="FF97" s="56"/>
      <c r="FG97" s="56"/>
      <c r="FH97" s="56"/>
      <c r="FI97" s="56"/>
      <c r="FJ97" s="56"/>
      <c r="FK97" s="56"/>
      <c r="FL97" s="56"/>
      <c r="FN97" s="56"/>
      <c r="FO97" s="56"/>
      <c r="FP97" s="56"/>
      <c r="FQ97" s="56"/>
      <c r="FR97" s="56"/>
      <c r="FS97" s="56"/>
      <c r="FT97" s="56"/>
      <c r="FU97" s="56"/>
      <c r="FV97" s="56"/>
      <c r="FX97" s="56"/>
      <c r="FY97" s="56"/>
      <c r="FZ97" s="56"/>
      <c r="GA97" s="56"/>
      <c r="GB97" s="56"/>
      <c r="GC97" s="56"/>
      <c r="GD97" s="56"/>
      <c r="GE97" s="56"/>
      <c r="GF97" s="56"/>
      <c r="GH97" s="56"/>
      <c r="GI97" s="56"/>
      <c r="GJ97" s="56"/>
      <c r="GK97" s="56"/>
      <c r="GL97" s="56"/>
      <c r="GM97" s="56"/>
      <c r="GN97" s="56"/>
      <c r="GO97" s="56"/>
      <c r="GP97" s="56"/>
      <c r="GR97" s="56"/>
      <c r="GS97" s="56"/>
      <c r="GT97" s="56"/>
      <c r="GU97" s="56"/>
      <c r="GV97" s="56"/>
      <c r="GW97" s="56"/>
      <c r="GX97" s="56"/>
      <c r="GY97" s="56"/>
      <c r="GZ97" s="56"/>
      <c r="HB97" s="56"/>
      <c r="HC97" s="56"/>
      <c r="HD97" s="56"/>
      <c r="HE97" s="56"/>
      <c r="HF97" s="56"/>
      <c r="HG97" s="56"/>
      <c r="HH97" s="56"/>
      <c r="HI97" s="56"/>
      <c r="HJ97" s="56"/>
      <c r="HL97" s="56"/>
      <c r="HM97" s="56"/>
      <c r="HN97" s="56"/>
      <c r="HO97" s="56"/>
      <c r="HP97" s="56"/>
      <c r="HQ97" s="56"/>
      <c r="HR97" s="56"/>
      <c r="HS97" s="56"/>
      <c r="HT97" s="56"/>
      <c r="HV97" s="56"/>
      <c r="HW97" s="56"/>
      <c r="HX97" s="56"/>
      <c r="HY97" s="56"/>
      <c r="HZ97" s="56"/>
      <c r="IA97" s="56"/>
      <c r="IB97" s="56"/>
      <c r="IC97" s="56"/>
      <c r="ID97" s="56"/>
      <c r="IF97" s="56"/>
      <c r="IG97" s="56"/>
      <c r="IH97" s="56"/>
      <c r="II97" s="56"/>
      <c r="IJ97" s="56"/>
      <c r="IK97" s="56"/>
      <c r="IL97" s="56"/>
      <c r="IM97" s="56"/>
      <c r="IN97" s="56"/>
      <c r="IP97" s="56"/>
      <c r="IQ97" s="56"/>
      <c r="IR97" s="56"/>
      <c r="IS97" s="56"/>
      <c r="IT97" s="56"/>
      <c r="IU97" s="56"/>
    </row>
    <row r="98" spans="1:255" ht="12.75" customHeight="1" thickBot="1" x14ac:dyDescent="0.25">
      <c r="A98" s="221"/>
      <c r="B98" s="106">
        <v>132.16</v>
      </c>
      <c r="C98" s="85" t="s">
        <v>78</v>
      </c>
      <c r="D98" s="86"/>
      <c r="E98" s="47"/>
      <c r="F98" s="47"/>
      <c r="G98" s="47"/>
      <c r="H98" s="48"/>
      <c r="I98" s="49"/>
      <c r="J98" s="56"/>
      <c r="K98" s="56"/>
      <c r="L98" s="56"/>
      <c r="M98" s="56"/>
      <c r="N98" s="56"/>
      <c r="O98" s="56"/>
      <c r="P98" s="56"/>
      <c r="Q98" s="56"/>
      <c r="R98" s="56"/>
      <c r="T98" s="56"/>
      <c r="U98" s="56"/>
      <c r="V98" s="56"/>
      <c r="W98" s="56"/>
      <c r="X98" s="56"/>
      <c r="Y98" s="56"/>
      <c r="Z98" s="56"/>
      <c r="AA98" s="56"/>
      <c r="AB98" s="56"/>
      <c r="AD98" s="56"/>
      <c r="AE98" s="56"/>
      <c r="AF98" s="56"/>
      <c r="AG98" s="56"/>
      <c r="AH98" s="56"/>
      <c r="AI98" s="56"/>
      <c r="AJ98" s="56"/>
      <c r="AK98" s="56"/>
      <c r="AL98" s="56"/>
      <c r="AN98" s="56"/>
      <c r="AO98" s="56"/>
      <c r="AP98" s="56"/>
      <c r="AQ98" s="56"/>
      <c r="AR98" s="56"/>
      <c r="AS98" s="56"/>
      <c r="AT98" s="56"/>
      <c r="AU98" s="56"/>
      <c r="AV98" s="56"/>
      <c r="AX98" s="56"/>
      <c r="AY98" s="56"/>
      <c r="AZ98" s="56"/>
      <c r="BA98" s="56"/>
      <c r="BB98" s="56"/>
      <c r="BC98" s="56"/>
      <c r="BD98" s="56"/>
      <c r="BE98" s="56"/>
      <c r="BF98" s="56"/>
      <c r="BH98" s="56"/>
      <c r="BI98" s="56"/>
      <c r="BJ98" s="56"/>
      <c r="BK98" s="56"/>
      <c r="BL98" s="56"/>
      <c r="BM98" s="56"/>
      <c r="BN98" s="56"/>
      <c r="BO98" s="56"/>
      <c r="BP98" s="56"/>
      <c r="BR98" s="56"/>
      <c r="BS98" s="56"/>
      <c r="BT98" s="56"/>
      <c r="BU98" s="56"/>
      <c r="BV98" s="56"/>
      <c r="BW98" s="56"/>
      <c r="BX98" s="56"/>
      <c r="BY98" s="56"/>
      <c r="BZ98" s="56"/>
      <c r="CB98" s="56"/>
      <c r="CC98" s="56"/>
      <c r="CD98" s="56"/>
      <c r="CE98" s="56"/>
      <c r="CF98" s="56"/>
      <c r="CG98" s="56"/>
      <c r="CH98" s="56"/>
      <c r="CI98" s="56"/>
      <c r="CJ98" s="56"/>
      <c r="CL98" s="56"/>
      <c r="CM98" s="56"/>
      <c r="CN98" s="56"/>
      <c r="CO98" s="56"/>
      <c r="CP98" s="56"/>
      <c r="CQ98" s="56"/>
      <c r="CR98" s="56"/>
      <c r="CS98" s="56"/>
      <c r="CT98" s="56"/>
      <c r="CV98" s="56"/>
      <c r="CW98" s="56"/>
      <c r="CX98" s="56"/>
      <c r="CY98" s="56"/>
      <c r="CZ98" s="56"/>
      <c r="DA98" s="56"/>
      <c r="DB98" s="56"/>
      <c r="DC98" s="56"/>
      <c r="DD98" s="56"/>
      <c r="DF98" s="56"/>
      <c r="DG98" s="56"/>
      <c r="DH98" s="56"/>
      <c r="DI98" s="56"/>
      <c r="DJ98" s="56"/>
      <c r="DK98" s="56"/>
      <c r="DL98" s="56"/>
      <c r="DM98" s="56"/>
      <c r="DN98" s="56"/>
      <c r="DP98" s="56"/>
      <c r="DQ98" s="56"/>
      <c r="DR98" s="56"/>
      <c r="DS98" s="56"/>
      <c r="DT98" s="56"/>
      <c r="DU98" s="56"/>
      <c r="DV98" s="56"/>
      <c r="DW98" s="56"/>
      <c r="DX98" s="56"/>
      <c r="DZ98" s="56"/>
      <c r="EA98" s="56"/>
      <c r="EB98" s="56"/>
      <c r="EC98" s="56"/>
      <c r="ED98" s="56"/>
      <c r="EE98" s="56"/>
      <c r="EF98" s="56"/>
      <c r="EG98" s="56"/>
      <c r="EH98" s="56"/>
      <c r="EJ98" s="56"/>
      <c r="EK98" s="56"/>
      <c r="EL98" s="56"/>
      <c r="EM98" s="56"/>
      <c r="EN98" s="56"/>
      <c r="EO98" s="56"/>
      <c r="EP98" s="56"/>
      <c r="EQ98" s="56"/>
      <c r="ER98" s="56"/>
      <c r="ET98" s="56"/>
      <c r="EU98" s="56"/>
      <c r="EV98" s="56"/>
      <c r="EW98" s="56"/>
      <c r="EX98" s="56"/>
      <c r="EY98" s="56"/>
      <c r="EZ98" s="56"/>
      <c r="FA98" s="56"/>
      <c r="FB98" s="56"/>
      <c r="FD98" s="56"/>
      <c r="FE98" s="56"/>
      <c r="FF98" s="56"/>
      <c r="FG98" s="56"/>
      <c r="FH98" s="56"/>
      <c r="FI98" s="56"/>
      <c r="FJ98" s="56"/>
      <c r="FK98" s="56"/>
      <c r="FL98" s="56"/>
      <c r="FN98" s="56"/>
      <c r="FO98" s="56"/>
      <c r="FP98" s="56"/>
      <c r="FQ98" s="56"/>
      <c r="FR98" s="56"/>
      <c r="FS98" s="56"/>
      <c r="FT98" s="56"/>
      <c r="FU98" s="56"/>
      <c r="FV98" s="56"/>
      <c r="FX98" s="56"/>
      <c r="FY98" s="56"/>
      <c r="FZ98" s="56"/>
      <c r="GA98" s="56"/>
      <c r="GB98" s="56"/>
      <c r="GC98" s="56"/>
      <c r="GD98" s="56"/>
      <c r="GE98" s="56"/>
      <c r="GF98" s="56"/>
      <c r="GH98" s="56"/>
      <c r="GI98" s="56"/>
      <c r="GJ98" s="56"/>
      <c r="GK98" s="56"/>
      <c r="GL98" s="56"/>
      <c r="GM98" s="56"/>
      <c r="GN98" s="56"/>
      <c r="GO98" s="56"/>
      <c r="GP98" s="56"/>
      <c r="GR98" s="56"/>
      <c r="GS98" s="56"/>
      <c r="GT98" s="56"/>
      <c r="GU98" s="56"/>
      <c r="GV98" s="56"/>
      <c r="GW98" s="56"/>
      <c r="GX98" s="56"/>
      <c r="GY98" s="56"/>
      <c r="GZ98" s="56"/>
      <c r="HB98" s="56"/>
      <c r="HC98" s="56"/>
      <c r="HD98" s="56"/>
      <c r="HE98" s="56"/>
      <c r="HF98" s="56"/>
      <c r="HG98" s="56"/>
      <c r="HH98" s="56"/>
      <c r="HI98" s="56"/>
      <c r="HJ98" s="56"/>
      <c r="HL98" s="56"/>
      <c r="HM98" s="56"/>
      <c r="HN98" s="56"/>
      <c r="HO98" s="56"/>
      <c r="HP98" s="56"/>
      <c r="HQ98" s="56"/>
      <c r="HR98" s="56"/>
      <c r="HS98" s="56"/>
      <c r="HT98" s="56"/>
      <c r="HV98" s="56"/>
      <c r="HW98" s="56"/>
      <c r="HX98" s="56"/>
      <c r="HY98" s="56"/>
      <c r="HZ98" s="56"/>
      <c r="IA98" s="56"/>
      <c r="IB98" s="56"/>
      <c r="IC98" s="56"/>
      <c r="ID98" s="56"/>
      <c r="IF98" s="56"/>
      <c r="IG98" s="56"/>
      <c r="IH98" s="56"/>
      <c r="II98" s="56"/>
      <c r="IJ98" s="56"/>
      <c r="IK98" s="56"/>
      <c r="IL98" s="56"/>
      <c r="IM98" s="56"/>
      <c r="IN98" s="56"/>
      <c r="IP98" s="56"/>
      <c r="IQ98" s="56"/>
      <c r="IR98" s="56"/>
      <c r="IS98" s="56"/>
      <c r="IT98" s="56"/>
      <c r="IU98" s="56"/>
    </row>
    <row r="99" spans="1:255" ht="12.75" customHeight="1" thickBot="1" x14ac:dyDescent="0.25">
      <c r="A99" s="221"/>
      <c r="B99" s="106">
        <v>167.57</v>
      </c>
      <c r="C99" s="85" t="s">
        <v>79</v>
      </c>
      <c r="D99" s="86"/>
      <c r="E99" s="47"/>
      <c r="F99" s="47"/>
      <c r="G99" s="47"/>
      <c r="H99" s="48"/>
      <c r="I99" s="49"/>
      <c r="J99" s="56"/>
      <c r="K99" s="56"/>
      <c r="L99" s="56"/>
      <c r="M99" s="56"/>
      <c r="N99" s="56"/>
      <c r="O99" s="56"/>
      <c r="P99" s="56"/>
      <c r="Q99" s="56"/>
      <c r="R99" s="56"/>
      <c r="T99" s="56"/>
      <c r="U99" s="56"/>
      <c r="V99" s="56"/>
      <c r="W99" s="56"/>
      <c r="X99" s="56"/>
      <c r="Y99" s="56"/>
      <c r="Z99" s="56"/>
      <c r="AA99" s="56"/>
      <c r="AB99" s="56"/>
      <c r="AD99" s="56"/>
      <c r="AE99" s="56"/>
      <c r="AF99" s="56"/>
      <c r="AG99" s="56"/>
      <c r="AH99" s="56"/>
      <c r="AI99" s="56"/>
      <c r="AJ99" s="56"/>
      <c r="AK99" s="56"/>
      <c r="AL99" s="56"/>
      <c r="AN99" s="56"/>
      <c r="AO99" s="56"/>
      <c r="AP99" s="56"/>
      <c r="AQ99" s="56"/>
      <c r="AR99" s="56"/>
      <c r="AS99" s="56"/>
      <c r="AT99" s="56"/>
      <c r="AU99" s="56"/>
      <c r="AV99" s="56"/>
      <c r="AX99" s="56"/>
      <c r="AY99" s="56"/>
      <c r="AZ99" s="56"/>
      <c r="BA99" s="56"/>
      <c r="BB99" s="56"/>
      <c r="BC99" s="56"/>
      <c r="BD99" s="56"/>
      <c r="BE99" s="56"/>
      <c r="BF99" s="56"/>
      <c r="BH99" s="56"/>
      <c r="BI99" s="56"/>
      <c r="BJ99" s="56"/>
      <c r="BK99" s="56"/>
      <c r="BL99" s="56"/>
      <c r="BM99" s="56"/>
      <c r="BN99" s="56"/>
      <c r="BO99" s="56"/>
      <c r="BP99" s="56"/>
      <c r="BR99" s="56"/>
      <c r="BS99" s="56"/>
      <c r="BT99" s="56"/>
      <c r="BU99" s="56"/>
      <c r="BV99" s="56"/>
      <c r="BW99" s="56"/>
      <c r="BX99" s="56"/>
      <c r="BY99" s="56"/>
      <c r="BZ99" s="56"/>
      <c r="CB99" s="56"/>
      <c r="CC99" s="56"/>
      <c r="CD99" s="56"/>
      <c r="CE99" s="56"/>
      <c r="CF99" s="56"/>
      <c r="CG99" s="56"/>
      <c r="CH99" s="56"/>
      <c r="CI99" s="56"/>
      <c r="CJ99" s="56"/>
      <c r="CL99" s="56"/>
      <c r="CM99" s="56"/>
      <c r="CN99" s="56"/>
      <c r="CO99" s="56"/>
      <c r="CP99" s="56"/>
      <c r="CQ99" s="56"/>
      <c r="CR99" s="56"/>
      <c r="CS99" s="56"/>
      <c r="CT99" s="56"/>
      <c r="CV99" s="56"/>
      <c r="CW99" s="56"/>
      <c r="CX99" s="56"/>
      <c r="CY99" s="56"/>
      <c r="CZ99" s="56"/>
      <c r="DA99" s="56"/>
      <c r="DB99" s="56"/>
      <c r="DC99" s="56"/>
      <c r="DD99" s="56"/>
      <c r="DF99" s="56"/>
      <c r="DG99" s="56"/>
      <c r="DH99" s="56"/>
      <c r="DI99" s="56"/>
      <c r="DJ99" s="56"/>
      <c r="DK99" s="56"/>
      <c r="DL99" s="56"/>
      <c r="DM99" s="56"/>
      <c r="DN99" s="56"/>
      <c r="DP99" s="56"/>
      <c r="DQ99" s="56"/>
      <c r="DR99" s="56"/>
      <c r="DS99" s="56"/>
      <c r="DT99" s="56"/>
      <c r="DU99" s="56"/>
      <c r="DV99" s="56"/>
      <c r="DW99" s="56"/>
      <c r="DX99" s="56"/>
      <c r="DZ99" s="56"/>
      <c r="EA99" s="56"/>
      <c r="EB99" s="56"/>
      <c r="EC99" s="56"/>
      <c r="ED99" s="56"/>
      <c r="EE99" s="56"/>
      <c r="EF99" s="56"/>
      <c r="EG99" s="56"/>
      <c r="EH99" s="56"/>
      <c r="EJ99" s="56"/>
      <c r="EK99" s="56"/>
      <c r="EL99" s="56"/>
      <c r="EM99" s="56"/>
      <c r="EN99" s="56"/>
      <c r="EO99" s="56"/>
      <c r="EP99" s="56"/>
      <c r="EQ99" s="56"/>
      <c r="ER99" s="56"/>
      <c r="ET99" s="56"/>
      <c r="EU99" s="56"/>
      <c r="EV99" s="56"/>
      <c r="EW99" s="56"/>
      <c r="EX99" s="56"/>
      <c r="EY99" s="56"/>
      <c r="EZ99" s="56"/>
      <c r="FA99" s="56"/>
      <c r="FB99" s="56"/>
      <c r="FD99" s="56"/>
      <c r="FE99" s="56"/>
      <c r="FF99" s="56"/>
      <c r="FG99" s="56"/>
      <c r="FH99" s="56"/>
      <c r="FI99" s="56"/>
      <c r="FJ99" s="56"/>
      <c r="FK99" s="56"/>
      <c r="FL99" s="56"/>
      <c r="FN99" s="56"/>
      <c r="FO99" s="56"/>
      <c r="FP99" s="56"/>
      <c r="FQ99" s="56"/>
      <c r="FR99" s="56"/>
      <c r="FS99" s="56"/>
      <c r="FT99" s="56"/>
      <c r="FU99" s="56"/>
      <c r="FV99" s="56"/>
      <c r="FX99" s="56"/>
      <c r="FY99" s="56"/>
      <c r="FZ99" s="56"/>
      <c r="GA99" s="56"/>
      <c r="GB99" s="56"/>
      <c r="GC99" s="56"/>
      <c r="GD99" s="56"/>
      <c r="GE99" s="56"/>
      <c r="GF99" s="56"/>
      <c r="GH99" s="56"/>
      <c r="GI99" s="56"/>
      <c r="GJ99" s="56"/>
      <c r="GK99" s="56"/>
      <c r="GL99" s="56"/>
      <c r="GM99" s="56"/>
      <c r="GN99" s="56"/>
      <c r="GO99" s="56"/>
      <c r="GP99" s="56"/>
      <c r="GR99" s="56"/>
      <c r="GS99" s="56"/>
      <c r="GT99" s="56"/>
      <c r="GU99" s="56"/>
      <c r="GV99" s="56"/>
      <c r="GW99" s="56"/>
      <c r="GX99" s="56"/>
      <c r="GY99" s="56"/>
      <c r="GZ99" s="56"/>
      <c r="HB99" s="56"/>
      <c r="HC99" s="56"/>
      <c r="HD99" s="56"/>
      <c r="HE99" s="56"/>
      <c r="HF99" s="56"/>
      <c r="HG99" s="56"/>
      <c r="HH99" s="56"/>
      <c r="HI99" s="56"/>
      <c r="HJ99" s="56"/>
      <c r="HL99" s="56"/>
      <c r="HM99" s="56"/>
      <c r="HN99" s="56"/>
      <c r="HO99" s="56"/>
      <c r="HP99" s="56"/>
      <c r="HQ99" s="56"/>
      <c r="HR99" s="56"/>
      <c r="HS99" s="56"/>
      <c r="HT99" s="56"/>
      <c r="HV99" s="56"/>
      <c r="HW99" s="56"/>
      <c r="HX99" s="56"/>
      <c r="HY99" s="56"/>
      <c r="HZ99" s="56"/>
      <c r="IA99" s="56"/>
      <c r="IB99" s="56"/>
      <c r="IC99" s="56"/>
      <c r="ID99" s="56"/>
      <c r="IF99" s="56"/>
      <c r="IG99" s="56"/>
      <c r="IH99" s="56"/>
      <c r="II99" s="56"/>
      <c r="IJ99" s="56"/>
      <c r="IK99" s="56"/>
      <c r="IL99" s="56"/>
      <c r="IM99" s="56"/>
      <c r="IN99" s="56"/>
      <c r="IP99" s="56"/>
      <c r="IQ99" s="56"/>
      <c r="IR99" s="56"/>
      <c r="IS99" s="56"/>
      <c r="IT99" s="56"/>
      <c r="IU99" s="56"/>
    </row>
    <row r="100" spans="1:255" ht="12.75" customHeight="1" thickBot="1" x14ac:dyDescent="0.25">
      <c r="A100" s="221"/>
      <c r="B100" s="106">
        <v>123.51</v>
      </c>
      <c r="C100" s="85" t="s">
        <v>80</v>
      </c>
      <c r="D100" s="86"/>
      <c r="E100" s="47"/>
      <c r="F100" s="47"/>
      <c r="G100" s="47"/>
      <c r="H100" s="48"/>
      <c r="I100" s="49"/>
      <c r="J100" s="56"/>
      <c r="K100" s="56"/>
      <c r="L100" s="56"/>
      <c r="M100" s="56"/>
      <c r="N100" s="56"/>
      <c r="O100" s="56"/>
      <c r="P100" s="56"/>
      <c r="Q100" s="56"/>
      <c r="R100" s="56"/>
      <c r="T100" s="56"/>
      <c r="U100" s="56"/>
      <c r="V100" s="56"/>
      <c r="W100" s="56"/>
      <c r="X100" s="56"/>
      <c r="Y100" s="56"/>
      <c r="Z100" s="56"/>
      <c r="AA100" s="56"/>
      <c r="AB100" s="56"/>
      <c r="AD100" s="56"/>
      <c r="AE100" s="56"/>
      <c r="AF100" s="56"/>
      <c r="AG100" s="56"/>
      <c r="AH100" s="56"/>
      <c r="AI100" s="56"/>
      <c r="AJ100" s="56"/>
      <c r="AK100" s="56"/>
      <c r="AL100" s="56"/>
      <c r="AN100" s="56"/>
      <c r="AO100" s="56"/>
      <c r="AP100" s="56"/>
      <c r="AQ100" s="56"/>
      <c r="AR100" s="56"/>
      <c r="AS100" s="56"/>
      <c r="AT100" s="56"/>
      <c r="AU100" s="56"/>
      <c r="AV100" s="56"/>
      <c r="AX100" s="56"/>
      <c r="AY100" s="56"/>
      <c r="AZ100" s="56"/>
      <c r="BA100" s="56"/>
      <c r="BB100" s="56"/>
      <c r="BC100" s="56"/>
      <c r="BD100" s="56"/>
      <c r="BE100" s="56"/>
      <c r="BF100" s="56"/>
      <c r="BH100" s="56"/>
      <c r="BI100" s="56"/>
      <c r="BJ100" s="56"/>
      <c r="BK100" s="56"/>
      <c r="BL100" s="56"/>
      <c r="BM100" s="56"/>
      <c r="BN100" s="56"/>
      <c r="BO100" s="56"/>
      <c r="BP100" s="56"/>
      <c r="BR100" s="56"/>
      <c r="BS100" s="56"/>
      <c r="BT100" s="56"/>
      <c r="BU100" s="56"/>
      <c r="BV100" s="56"/>
      <c r="BW100" s="56"/>
      <c r="BX100" s="56"/>
      <c r="BY100" s="56"/>
      <c r="BZ100" s="56"/>
      <c r="CB100" s="56"/>
      <c r="CC100" s="56"/>
      <c r="CD100" s="56"/>
      <c r="CE100" s="56"/>
      <c r="CF100" s="56"/>
      <c r="CG100" s="56"/>
      <c r="CH100" s="56"/>
      <c r="CI100" s="56"/>
      <c r="CJ100" s="56"/>
      <c r="CL100" s="56"/>
      <c r="CM100" s="56"/>
      <c r="CN100" s="56"/>
      <c r="CO100" s="56"/>
      <c r="CP100" s="56"/>
      <c r="CQ100" s="56"/>
      <c r="CR100" s="56"/>
      <c r="CS100" s="56"/>
      <c r="CT100" s="56"/>
      <c r="CV100" s="56"/>
      <c r="CW100" s="56"/>
      <c r="CX100" s="56"/>
      <c r="CY100" s="56"/>
      <c r="CZ100" s="56"/>
      <c r="DA100" s="56"/>
      <c r="DB100" s="56"/>
      <c r="DC100" s="56"/>
      <c r="DD100" s="56"/>
      <c r="DF100" s="56"/>
      <c r="DG100" s="56"/>
      <c r="DH100" s="56"/>
      <c r="DI100" s="56"/>
      <c r="DJ100" s="56"/>
      <c r="DK100" s="56"/>
      <c r="DL100" s="56"/>
      <c r="DM100" s="56"/>
      <c r="DN100" s="56"/>
      <c r="DP100" s="56"/>
      <c r="DQ100" s="56"/>
      <c r="DR100" s="56"/>
      <c r="DS100" s="56"/>
      <c r="DT100" s="56"/>
      <c r="DU100" s="56"/>
      <c r="DV100" s="56"/>
      <c r="DW100" s="56"/>
      <c r="DX100" s="56"/>
      <c r="DZ100" s="56"/>
      <c r="EA100" s="56"/>
      <c r="EB100" s="56"/>
      <c r="EC100" s="56"/>
      <c r="ED100" s="56"/>
      <c r="EE100" s="56"/>
      <c r="EF100" s="56"/>
      <c r="EG100" s="56"/>
      <c r="EH100" s="56"/>
      <c r="EJ100" s="56"/>
      <c r="EK100" s="56"/>
      <c r="EL100" s="56"/>
      <c r="EM100" s="56"/>
      <c r="EN100" s="56"/>
      <c r="EO100" s="56"/>
      <c r="EP100" s="56"/>
      <c r="EQ100" s="56"/>
      <c r="ER100" s="56"/>
      <c r="ET100" s="56"/>
      <c r="EU100" s="56"/>
      <c r="EV100" s="56"/>
      <c r="EW100" s="56"/>
      <c r="EX100" s="56"/>
      <c r="EY100" s="56"/>
      <c r="EZ100" s="56"/>
      <c r="FA100" s="56"/>
      <c r="FB100" s="56"/>
      <c r="FD100" s="56"/>
      <c r="FE100" s="56"/>
      <c r="FF100" s="56"/>
      <c r="FG100" s="56"/>
      <c r="FH100" s="56"/>
      <c r="FI100" s="56"/>
      <c r="FJ100" s="56"/>
      <c r="FK100" s="56"/>
      <c r="FL100" s="56"/>
      <c r="FN100" s="56"/>
      <c r="FO100" s="56"/>
      <c r="FP100" s="56"/>
      <c r="FQ100" s="56"/>
      <c r="FR100" s="56"/>
      <c r="FS100" s="56"/>
      <c r="FT100" s="56"/>
      <c r="FU100" s="56"/>
      <c r="FV100" s="56"/>
      <c r="FX100" s="56"/>
      <c r="FY100" s="56"/>
      <c r="FZ100" s="56"/>
      <c r="GA100" s="56"/>
      <c r="GB100" s="56"/>
      <c r="GC100" s="56"/>
      <c r="GD100" s="56"/>
      <c r="GE100" s="56"/>
      <c r="GF100" s="56"/>
      <c r="GH100" s="56"/>
      <c r="GI100" s="56"/>
      <c r="GJ100" s="56"/>
      <c r="GK100" s="56"/>
      <c r="GL100" s="56"/>
      <c r="GM100" s="56"/>
      <c r="GN100" s="56"/>
      <c r="GO100" s="56"/>
      <c r="GP100" s="56"/>
      <c r="GR100" s="56"/>
      <c r="GS100" s="56"/>
      <c r="GT100" s="56"/>
      <c r="GU100" s="56"/>
      <c r="GV100" s="56"/>
      <c r="GW100" s="56"/>
      <c r="GX100" s="56"/>
      <c r="GY100" s="56"/>
      <c r="GZ100" s="56"/>
      <c r="HB100" s="56"/>
      <c r="HC100" s="56"/>
      <c r="HD100" s="56"/>
      <c r="HE100" s="56"/>
      <c r="HF100" s="56"/>
      <c r="HG100" s="56"/>
      <c r="HH100" s="56"/>
      <c r="HI100" s="56"/>
      <c r="HJ100" s="56"/>
      <c r="HL100" s="56"/>
      <c r="HM100" s="56"/>
      <c r="HN100" s="56"/>
      <c r="HO100" s="56"/>
      <c r="HP100" s="56"/>
      <c r="HQ100" s="56"/>
      <c r="HR100" s="56"/>
      <c r="HS100" s="56"/>
      <c r="HT100" s="56"/>
      <c r="HV100" s="56"/>
      <c r="HW100" s="56"/>
      <c r="HX100" s="56"/>
      <c r="HY100" s="56"/>
      <c r="HZ100" s="56"/>
      <c r="IA100" s="56"/>
      <c r="IB100" s="56"/>
      <c r="IC100" s="56"/>
      <c r="ID100" s="56"/>
      <c r="IF100" s="56"/>
      <c r="IG100" s="56"/>
      <c r="IH100" s="56"/>
      <c r="II100" s="56"/>
      <c r="IJ100" s="56"/>
      <c r="IK100" s="56"/>
      <c r="IL100" s="56"/>
      <c r="IM100" s="56"/>
      <c r="IN100" s="56"/>
      <c r="IP100" s="56"/>
      <c r="IQ100" s="56"/>
      <c r="IR100" s="56"/>
      <c r="IS100" s="56"/>
      <c r="IT100" s="56"/>
      <c r="IU100" s="56"/>
    </row>
    <row r="101" spans="1:255" ht="13.5" thickBot="1" x14ac:dyDescent="0.25">
      <c r="A101" s="221"/>
      <c r="B101" s="185"/>
      <c r="C101" s="70" t="s">
        <v>87</v>
      </c>
      <c r="D101" s="163"/>
      <c r="E101" s="53"/>
      <c r="F101" s="53"/>
      <c r="G101" s="53"/>
      <c r="H101" s="153"/>
      <c r="I101" s="49">
        <v>83</v>
      </c>
      <c r="J101" s="56"/>
      <c r="K101" s="56"/>
      <c r="L101" s="56"/>
      <c r="M101" s="56"/>
      <c r="N101" s="56"/>
      <c r="O101" s="56"/>
      <c r="P101" s="56"/>
      <c r="Q101" s="56"/>
      <c r="R101" s="56"/>
      <c r="T101" s="56"/>
      <c r="U101" s="56"/>
      <c r="V101" s="56"/>
      <c r="W101" s="56"/>
      <c r="X101" s="56"/>
      <c r="Y101" s="56"/>
      <c r="Z101" s="56"/>
      <c r="AA101" s="56"/>
      <c r="AB101" s="56"/>
      <c r="AD101" s="56"/>
      <c r="AE101" s="56"/>
      <c r="AF101" s="56"/>
      <c r="AG101" s="56"/>
      <c r="AH101" s="56"/>
      <c r="AI101" s="56"/>
      <c r="AJ101" s="56"/>
      <c r="AK101" s="56"/>
      <c r="AL101" s="56"/>
      <c r="AN101" s="56"/>
      <c r="AO101" s="56"/>
      <c r="AP101" s="56"/>
      <c r="AQ101" s="56"/>
      <c r="AR101" s="56"/>
      <c r="AS101" s="56"/>
      <c r="AT101" s="56"/>
      <c r="AU101" s="56"/>
      <c r="AV101" s="56"/>
      <c r="AX101" s="56"/>
      <c r="AY101" s="56"/>
      <c r="AZ101" s="56"/>
      <c r="BA101" s="56"/>
      <c r="BB101" s="56"/>
      <c r="BC101" s="56"/>
      <c r="BD101" s="56"/>
      <c r="BE101" s="56"/>
      <c r="BF101" s="56"/>
      <c r="BH101" s="56"/>
      <c r="BI101" s="56"/>
      <c r="BJ101" s="56"/>
      <c r="BK101" s="56"/>
      <c r="BL101" s="56"/>
      <c r="BM101" s="56"/>
      <c r="BN101" s="56"/>
      <c r="BO101" s="56"/>
      <c r="BP101" s="56"/>
      <c r="BR101" s="56"/>
      <c r="BS101" s="56"/>
      <c r="BT101" s="56"/>
      <c r="BU101" s="56"/>
      <c r="BV101" s="56"/>
      <c r="BW101" s="56"/>
      <c r="BX101" s="56"/>
      <c r="BY101" s="56"/>
      <c r="BZ101" s="56"/>
      <c r="CB101" s="56"/>
      <c r="CC101" s="56"/>
      <c r="CD101" s="56"/>
      <c r="CE101" s="56"/>
      <c r="CF101" s="56"/>
      <c r="CG101" s="56"/>
      <c r="CH101" s="56"/>
      <c r="CI101" s="56"/>
      <c r="CJ101" s="56"/>
      <c r="CL101" s="56"/>
      <c r="CM101" s="56"/>
      <c r="CN101" s="56"/>
      <c r="CO101" s="56"/>
      <c r="CP101" s="56"/>
      <c r="CQ101" s="56"/>
      <c r="CR101" s="56"/>
      <c r="CS101" s="56"/>
      <c r="CT101" s="56"/>
      <c r="CV101" s="56"/>
      <c r="CW101" s="56"/>
      <c r="CX101" s="56"/>
      <c r="CY101" s="56"/>
      <c r="CZ101" s="56"/>
      <c r="DA101" s="56"/>
      <c r="DB101" s="56"/>
      <c r="DC101" s="56"/>
      <c r="DD101" s="56"/>
      <c r="DF101" s="56"/>
      <c r="DG101" s="56"/>
      <c r="DH101" s="56"/>
      <c r="DI101" s="56"/>
      <c r="DJ101" s="56"/>
      <c r="DK101" s="56"/>
      <c r="DL101" s="56"/>
      <c r="DM101" s="56"/>
      <c r="DN101" s="56"/>
      <c r="DP101" s="56"/>
      <c r="DQ101" s="56"/>
      <c r="DR101" s="56"/>
      <c r="DS101" s="56"/>
      <c r="DT101" s="56"/>
      <c r="DU101" s="56"/>
      <c r="DV101" s="56"/>
      <c r="DW101" s="56"/>
      <c r="DX101" s="56"/>
      <c r="DZ101" s="56"/>
      <c r="EA101" s="56"/>
      <c r="EB101" s="56"/>
      <c r="EC101" s="56"/>
      <c r="ED101" s="56"/>
      <c r="EE101" s="56"/>
      <c r="EF101" s="56"/>
      <c r="EG101" s="56"/>
      <c r="EH101" s="56"/>
      <c r="EJ101" s="56"/>
      <c r="EK101" s="56"/>
      <c r="EL101" s="56"/>
      <c r="EM101" s="56"/>
      <c r="EN101" s="56"/>
      <c r="EO101" s="56"/>
      <c r="EP101" s="56"/>
      <c r="EQ101" s="56"/>
      <c r="ER101" s="56"/>
      <c r="ET101" s="56"/>
      <c r="EU101" s="56"/>
      <c r="EV101" s="56"/>
      <c r="EW101" s="56"/>
      <c r="EX101" s="56"/>
      <c r="EY101" s="56"/>
      <c r="EZ101" s="56"/>
      <c r="FA101" s="56"/>
      <c r="FB101" s="56"/>
      <c r="FD101" s="56"/>
      <c r="FE101" s="56"/>
      <c r="FF101" s="56"/>
      <c r="FG101" s="56"/>
      <c r="FH101" s="56"/>
      <c r="FI101" s="56"/>
      <c r="FJ101" s="56"/>
      <c r="FK101" s="56"/>
      <c r="FL101" s="56"/>
      <c r="FN101" s="56"/>
      <c r="FO101" s="56"/>
      <c r="FP101" s="56"/>
      <c r="FQ101" s="56"/>
      <c r="FR101" s="56"/>
      <c r="FS101" s="56"/>
      <c r="FT101" s="56"/>
      <c r="FU101" s="56"/>
      <c r="FV101" s="56"/>
      <c r="FX101" s="56"/>
      <c r="FY101" s="56"/>
      <c r="FZ101" s="56"/>
      <c r="GA101" s="56"/>
      <c r="GB101" s="56"/>
      <c r="GC101" s="56"/>
      <c r="GD101" s="56"/>
      <c r="GE101" s="56"/>
      <c r="GF101" s="56"/>
      <c r="GH101" s="56"/>
      <c r="GI101" s="56"/>
      <c r="GJ101" s="56"/>
      <c r="GK101" s="56"/>
      <c r="GL101" s="56"/>
      <c r="GM101" s="56"/>
      <c r="GN101" s="56"/>
      <c r="GO101" s="56"/>
      <c r="GP101" s="56"/>
      <c r="GR101" s="56"/>
      <c r="GS101" s="56"/>
      <c r="GT101" s="56"/>
      <c r="GU101" s="56"/>
      <c r="GV101" s="56"/>
      <c r="GW101" s="56"/>
      <c r="GX101" s="56"/>
      <c r="GY101" s="56"/>
      <c r="GZ101" s="56"/>
      <c r="HB101" s="56"/>
      <c r="HC101" s="56"/>
      <c r="HD101" s="56"/>
      <c r="HE101" s="56"/>
      <c r="HF101" s="56"/>
      <c r="HG101" s="56"/>
      <c r="HH101" s="56"/>
      <c r="HI101" s="56"/>
      <c r="HJ101" s="56"/>
      <c r="HL101" s="56"/>
      <c r="HM101" s="56"/>
      <c r="HN101" s="56"/>
      <c r="HO101" s="56"/>
      <c r="HP101" s="56"/>
      <c r="HQ101" s="56"/>
      <c r="HR101" s="56"/>
      <c r="HS101" s="56"/>
      <c r="HT101" s="56"/>
      <c r="HV101" s="56"/>
      <c r="HW101" s="56"/>
      <c r="HX101" s="56"/>
      <c r="HY101" s="56"/>
      <c r="HZ101" s="56"/>
      <c r="IA101" s="56"/>
      <c r="IB101" s="56"/>
      <c r="IC101" s="56"/>
      <c r="ID101" s="56"/>
      <c r="IF101" s="56"/>
      <c r="IG101" s="56"/>
      <c r="IH101" s="56"/>
      <c r="II101" s="56"/>
      <c r="IJ101" s="56"/>
      <c r="IK101" s="56"/>
      <c r="IL101" s="56"/>
      <c r="IM101" s="56"/>
      <c r="IN101" s="56"/>
      <c r="IP101" s="56"/>
      <c r="IQ101" s="56"/>
      <c r="IR101" s="56"/>
      <c r="IS101" s="56"/>
      <c r="IT101" s="56"/>
      <c r="IU101" s="56"/>
    </row>
    <row r="102" spans="1:255" ht="12.75" customHeight="1" thickBot="1" x14ac:dyDescent="0.25">
      <c r="A102" s="221"/>
      <c r="B102" s="18">
        <f>SUM(B89:B100)</f>
        <v>1639.4799999999998</v>
      </c>
      <c r="C102" s="17"/>
      <c r="D102" s="18"/>
      <c r="E102" s="19"/>
      <c r="F102" s="17"/>
      <c r="G102" s="17"/>
      <c r="H102" s="18" t="s">
        <v>17</v>
      </c>
      <c r="I102" s="233">
        <f>SUM(I89:I101)</f>
        <v>83</v>
      </c>
      <c r="J102" s="56"/>
      <c r="K102" s="56"/>
      <c r="L102" s="56"/>
      <c r="M102" s="56"/>
      <c r="N102" s="56"/>
      <c r="O102" s="56"/>
      <c r="P102" s="56"/>
      <c r="Q102" s="56"/>
      <c r="R102" s="56"/>
      <c r="T102" s="56"/>
      <c r="U102" s="56"/>
      <c r="V102" s="56"/>
      <c r="W102" s="56"/>
      <c r="X102" s="56"/>
      <c r="Y102" s="56"/>
      <c r="Z102" s="56"/>
      <c r="AA102" s="56"/>
      <c r="AB102" s="56"/>
      <c r="AD102" s="56"/>
      <c r="AE102" s="56"/>
      <c r="AF102" s="56"/>
      <c r="AG102" s="56"/>
      <c r="AH102" s="56"/>
      <c r="AI102" s="56"/>
      <c r="AJ102" s="56"/>
      <c r="AK102" s="56"/>
      <c r="AL102" s="56"/>
      <c r="AN102" s="56"/>
      <c r="AO102" s="56"/>
      <c r="AP102" s="56"/>
      <c r="AQ102" s="56"/>
      <c r="AR102" s="56"/>
      <c r="AS102" s="56"/>
      <c r="AT102" s="56"/>
      <c r="AU102" s="56"/>
      <c r="AV102" s="56"/>
      <c r="AX102" s="56"/>
      <c r="AY102" s="56"/>
      <c r="AZ102" s="56"/>
      <c r="BA102" s="56"/>
      <c r="BB102" s="56"/>
      <c r="BC102" s="56"/>
      <c r="BD102" s="56"/>
      <c r="BE102" s="56"/>
      <c r="BF102" s="56"/>
      <c r="BH102" s="56"/>
      <c r="BI102" s="56"/>
      <c r="BJ102" s="56"/>
      <c r="BK102" s="56"/>
      <c r="BL102" s="56"/>
      <c r="BM102" s="56"/>
      <c r="BN102" s="56"/>
      <c r="BO102" s="56"/>
      <c r="BP102" s="56"/>
      <c r="BR102" s="56"/>
      <c r="BS102" s="56"/>
      <c r="BT102" s="56"/>
      <c r="BU102" s="56"/>
      <c r="BV102" s="56"/>
      <c r="BW102" s="56"/>
      <c r="BX102" s="56"/>
      <c r="BY102" s="56"/>
      <c r="BZ102" s="56"/>
      <c r="CB102" s="56"/>
      <c r="CC102" s="56"/>
      <c r="CD102" s="56"/>
      <c r="CE102" s="56"/>
      <c r="CF102" s="56"/>
      <c r="CG102" s="56"/>
      <c r="CH102" s="56"/>
      <c r="CI102" s="56"/>
      <c r="CJ102" s="56"/>
      <c r="CL102" s="56"/>
      <c r="CM102" s="56"/>
      <c r="CN102" s="56"/>
      <c r="CO102" s="56"/>
      <c r="CP102" s="56"/>
      <c r="CQ102" s="56"/>
      <c r="CR102" s="56"/>
      <c r="CS102" s="56"/>
      <c r="CT102" s="56"/>
      <c r="CV102" s="56"/>
      <c r="CW102" s="56"/>
      <c r="CX102" s="56"/>
      <c r="CY102" s="56"/>
      <c r="CZ102" s="56"/>
      <c r="DA102" s="56"/>
      <c r="DB102" s="56"/>
      <c r="DC102" s="56"/>
      <c r="DD102" s="56"/>
      <c r="DF102" s="56"/>
      <c r="DG102" s="56"/>
      <c r="DH102" s="56"/>
      <c r="DI102" s="56"/>
      <c r="DJ102" s="56"/>
      <c r="DK102" s="56"/>
      <c r="DL102" s="56"/>
      <c r="DM102" s="56"/>
      <c r="DN102" s="56"/>
      <c r="DP102" s="56"/>
      <c r="DQ102" s="56"/>
      <c r="DR102" s="56"/>
      <c r="DS102" s="56"/>
      <c r="DT102" s="56"/>
      <c r="DU102" s="56"/>
      <c r="DV102" s="56"/>
      <c r="DW102" s="56"/>
      <c r="DX102" s="56"/>
      <c r="DZ102" s="56"/>
      <c r="EA102" s="56"/>
      <c r="EB102" s="56"/>
      <c r="EC102" s="56"/>
      <c r="ED102" s="56"/>
      <c r="EE102" s="56"/>
      <c r="EF102" s="56"/>
      <c r="EG102" s="56"/>
      <c r="EH102" s="56"/>
      <c r="EJ102" s="56"/>
      <c r="EK102" s="56"/>
      <c r="EL102" s="56"/>
      <c r="EM102" s="56"/>
      <c r="EN102" s="56"/>
      <c r="EO102" s="56"/>
      <c r="EP102" s="56"/>
      <c r="EQ102" s="56"/>
      <c r="ER102" s="56"/>
      <c r="ET102" s="56"/>
      <c r="EU102" s="56"/>
      <c r="EV102" s="56"/>
      <c r="EW102" s="56"/>
      <c r="EX102" s="56"/>
      <c r="EY102" s="56"/>
      <c r="EZ102" s="56"/>
      <c r="FA102" s="56"/>
      <c r="FB102" s="56"/>
      <c r="FD102" s="56"/>
      <c r="FE102" s="56"/>
      <c r="FF102" s="56"/>
      <c r="FG102" s="56"/>
      <c r="FH102" s="56"/>
      <c r="FI102" s="56"/>
      <c r="FJ102" s="56"/>
      <c r="FK102" s="56"/>
      <c r="FL102" s="56"/>
      <c r="FN102" s="56"/>
      <c r="FO102" s="56"/>
      <c r="FP102" s="56"/>
      <c r="FQ102" s="56"/>
      <c r="FR102" s="56"/>
      <c r="FS102" s="56"/>
      <c r="FT102" s="56"/>
      <c r="FU102" s="56"/>
      <c r="FV102" s="56"/>
      <c r="FX102" s="56"/>
      <c r="FY102" s="56"/>
      <c r="FZ102" s="56"/>
      <c r="GA102" s="56"/>
      <c r="GB102" s="56"/>
      <c r="GC102" s="56"/>
      <c r="GD102" s="56"/>
      <c r="GE102" s="56"/>
      <c r="GF102" s="56"/>
      <c r="GH102" s="56"/>
      <c r="GI102" s="56"/>
      <c r="GJ102" s="56"/>
      <c r="GK102" s="56"/>
      <c r="GL102" s="56"/>
      <c r="GM102" s="56"/>
      <c r="GN102" s="56"/>
      <c r="GO102" s="56"/>
      <c r="GP102" s="56"/>
      <c r="GR102" s="56"/>
      <c r="GS102" s="56"/>
      <c r="GT102" s="56"/>
      <c r="GU102" s="56"/>
      <c r="GV102" s="56"/>
      <c r="GW102" s="56"/>
      <c r="GX102" s="56"/>
      <c r="GY102" s="56"/>
      <c r="GZ102" s="56"/>
      <c r="HB102" s="56"/>
      <c r="HC102" s="56"/>
      <c r="HD102" s="56"/>
      <c r="HE102" s="56"/>
      <c r="HF102" s="56"/>
      <c r="HG102" s="56"/>
      <c r="HH102" s="56"/>
      <c r="HI102" s="56"/>
      <c r="HJ102" s="56"/>
      <c r="HL102" s="56"/>
      <c r="HM102" s="56"/>
      <c r="HN102" s="56"/>
      <c r="HO102" s="56"/>
      <c r="HP102" s="56"/>
      <c r="HQ102" s="56"/>
      <c r="HR102" s="56"/>
      <c r="HS102" s="56"/>
      <c r="HT102" s="56"/>
      <c r="HV102" s="56"/>
      <c r="HW102" s="56"/>
      <c r="HX102" s="56"/>
      <c r="HY102" s="56"/>
      <c r="HZ102" s="56"/>
      <c r="IA102" s="56"/>
      <c r="IB102" s="56"/>
      <c r="IC102" s="56"/>
      <c r="ID102" s="56"/>
      <c r="IF102" s="56"/>
      <c r="IG102" s="56"/>
      <c r="IH102" s="56"/>
      <c r="II102" s="56"/>
      <c r="IJ102" s="56"/>
      <c r="IK102" s="56"/>
      <c r="IL102" s="56"/>
      <c r="IM102" s="56"/>
      <c r="IN102" s="56"/>
      <c r="IP102" s="56"/>
      <c r="IQ102" s="56"/>
      <c r="IR102" s="56"/>
      <c r="IS102" s="56"/>
      <c r="IT102" s="56"/>
      <c r="IU102" s="56"/>
    </row>
    <row r="103" spans="1:255" ht="57" customHeight="1" thickBot="1" x14ac:dyDescent="0.25">
      <c r="A103" s="46" t="s">
        <v>97</v>
      </c>
      <c r="B103" s="114" t="s">
        <v>16</v>
      </c>
      <c r="C103" s="114" t="s">
        <v>5</v>
      </c>
      <c r="D103" s="114" t="s">
        <v>23</v>
      </c>
      <c r="E103" s="118" t="s">
        <v>18</v>
      </c>
      <c r="F103" s="114" t="s">
        <v>19</v>
      </c>
      <c r="G103" s="114" t="s">
        <v>10</v>
      </c>
      <c r="H103" s="114" t="s">
        <v>13</v>
      </c>
      <c r="I103" s="115" t="s">
        <v>12</v>
      </c>
      <c r="J103" s="56"/>
      <c r="K103" s="56"/>
      <c r="L103" s="56"/>
      <c r="M103" s="56"/>
      <c r="N103" s="56"/>
      <c r="O103" s="56"/>
      <c r="P103" s="56"/>
      <c r="Q103" s="56"/>
      <c r="R103" s="56"/>
      <c r="T103" s="56"/>
      <c r="U103" s="56"/>
      <c r="V103" s="56"/>
      <c r="W103" s="56"/>
      <c r="X103" s="56"/>
      <c r="Y103" s="56"/>
      <c r="Z103" s="56"/>
      <c r="AA103" s="56"/>
      <c r="AB103" s="56"/>
      <c r="AD103" s="56"/>
      <c r="AE103" s="56"/>
      <c r="AF103" s="56"/>
      <c r="AG103" s="56"/>
      <c r="AH103" s="56"/>
      <c r="AI103" s="56"/>
      <c r="AJ103" s="56"/>
      <c r="AK103" s="56"/>
      <c r="AL103" s="56"/>
      <c r="AN103" s="56"/>
      <c r="AO103" s="56"/>
      <c r="AP103" s="56"/>
      <c r="AQ103" s="56"/>
      <c r="AR103" s="56"/>
      <c r="AS103" s="56"/>
      <c r="AT103" s="56"/>
      <c r="AU103" s="56"/>
      <c r="AV103" s="56"/>
      <c r="AX103" s="56"/>
      <c r="AY103" s="56"/>
      <c r="AZ103" s="56"/>
      <c r="BA103" s="56"/>
      <c r="BB103" s="56"/>
      <c r="BC103" s="56"/>
      <c r="BD103" s="56"/>
      <c r="BE103" s="56"/>
      <c r="BF103" s="56"/>
      <c r="BH103" s="56"/>
      <c r="BI103" s="56"/>
      <c r="BJ103" s="56"/>
      <c r="BK103" s="56"/>
      <c r="BL103" s="56"/>
      <c r="BM103" s="56"/>
      <c r="BN103" s="56"/>
      <c r="BO103" s="56"/>
      <c r="BP103" s="56"/>
      <c r="BR103" s="56"/>
      <c r="BS103" s="56"/>
      <c r="BT103" s="56"/>
      <c r="BU103" s="56"/>
      <c r="BV103" s="56"/>
      <c r="BW103" s="56"/>
      <c r="BX103" s="56"/>
      <c r="BY103" s="56"/>
      <c r="BZ103" s="56"/>
      <c r="CB103" s="56"/>
      <c r="CC103" s="56"/>
      <c r="CD103" s="56"/>
      <c r="CE103" s="56"/>
      <c r="CF103" s="56"/>
      <c r="CG103" s="56"/>
      <c r="CH103" s="56"/>
      <c r="CI103" s="56"/>
      <c r="CJ103" s="56"/>
      <c r="CL103" s="56"/>
      <c r="CM103" s="56"/>
      <c r="CN103" s="56"/>
      <c r="CO103" s="56"/>
      <c r="CP103" s="56"/>
      <c r="CQ103" s="56"/>
      <c r="CR103" s="56"/>
      <c r="CS103" s="56"/>
      <c r="CT103" s="56"/>
      <c r="CV103" s="56"/>
      <c r="CW103" s="56"/>
      <c r="CX103" s="56"/>
      <c r="CY103" s="56"/>
      <c r="CZ103" s="56"/>
      <c r="DA103" s="56"/>
      <c r="DB103" s="56"/>
      <c r="DC103" s="56"/>
      <c r="DD103" s="56"/>
      <c r="DF103" s="56"/>
      <c r="DG103" s="56"/>
      <c r="DH103" s="56"/>
      <c r="DI103" s="56"/>
      <c r="DJ103" s="56"/>
      <c r="DK103" s="56"/>
      <c r="DL103" s="56"/>
      <c r="DM103" s="56"/>
      <c r="DN103" s="56"/>
      <c r="DP103" s="56"/>
      <c r="DQ103" s="56"/>
      <c r="DR103" s="56"/>
      <c r="DS103" s="56"/>
      <c r="DT103" s="56"/>
      <c r="DU103" s="56"/>
      <c r="DV103" s="56"/>
      <c r="DW103" s="56"/>
      <c r="DX103" s="56"/>
      <c r="DZ103" s="56"/>
      <c r="EA103" s="56"/>
      <c r="EB103" s="56"/>
      <c r="EC103" s="56"/>
      <c r="ED103" s="56"/>
      <c r="EE103" s="56"/>
      <c r="EF103" s="56"/>
      <c r="EG103" s="56"/>
      <c r="EH103" s="56"/>
      <c r="EJ103" s="56"/>
      <c r="EK103" s="56"/>
      <c r="EL103" s="56"/>
      <c r="EM103" s="56"/>
      <c r="EN103" s="56"/>
      <c r="EO103" s="56"/>
      <c r="EP103" s="56"/>
      <c r="EQ103" s="56"/>
      <c r="ER103" s="56"/>
      <c r="ET103" s="56"/>
      <c r="EU103" s="56"/>
      <c r="EV103" s="56"/>
      <c r="EW103" s="56"/>
      <c r="EX103" s="56"/>
      <c r="EY103" s="56"/>
      <c r="EZ103" s="56"/>
      <c r="FA103" s="56"/>
      <c r="FB103" s="56"/>
      <c r="FD103" s="56"/>
      <c r="FE103" s="56"/>
      <c r="FF103" s="56"/>
      <c r="FG103" s="56"/>
      <c r="FH103" s="56"/>
      <c r="FI103" s="56"/>
      <c r="FJ103" s="56"/>
      <c r="FK103" s="56"/>
      <c r="FL103" s="56"/>
      <c r="FN103" s="56"/>
      <c r="FO103" s="56"/>
      <c r="FP103" s="56"/>
      <c r="FQ103" s="56"/>
      <c r="FR103" s="56"/>
      <c r="FS103" s="56"/>
      <c r="FT103" s="56"/>
      <c r="FU103" s="56"/>
      <c r="FV103" s="56"/>
      <c r="FX103" s="56"/>
      <c r="FY103" s="56"/>
      <c r="FZ103" s="56"/>
      <c r="GA103" s="56"/>
      <c r="GB103" s="56"/>
      <c r="GC103" s="56"/>
      <c r="GD103" s="56"/>
      <c r="GE103" s="56"/>
      <c r="GF103" s="56"/>
      <c r="GH103" s="56"/>
      <c r="GI103" s="56"/>
      <c r="GJ103" s="56"/>
      <c r="GK103" s="56"/>
      <c r="GL103" s="56"/>
      <c r="GM103" s="56"/>
      <c r="GN103" s="56"/>
      <c r="GO103" s="56"/>
      <c r="GP103" s="56"/>
      <c r="GR103" s="56"/>
      <c r="GS103" s="56"/>
      <c r="GT103" s="56"/>
      <c r="GU103" s="56"/>
      <c r="GV103" s="56"/>
      <c r="GW103" s="56"/>
      <c r="GX103" s="56"/>
      <c r="GY103" s="56"/>
      <c r="GZ103" s="56"/>
      <c r="HB103" s="56"/>
      <c r="HC103" s="56"/>
      <c r="HD103" s="56"/>
      <c r="HE103" s="56"/>
      <c r="HF103" s="56"/>
      <c r="HG103" s="56"/>
      <c r="HH103" s="56"/>
      <c r="HI103" s="56"/>
      <c r="HJ103" s="56"/>
      <c r="HL103" s="56"/>
      <c r="HM103" s="56"/>
      <c r="HN103" s="56"/>
      <c r="HO103" s="56"/>
      <c r="HP103" s="56"/>
      <c r="HQ103" s="56"/>
      <c r="HR103" s="56"/>
      <c r="HS103" s="56"/>
      <c r="HT103" s="56"/>
      <c r="HV103" s="56"/>
      <c r="HW103" s="56"/>
      <c r="HX103" s="56"/>
      <c r="HY103" s="56"/>
      <c r="HZ103" s="56"/>
      <c r="IA103" s="56"/>
      <c r="IB103" s="56"/>
      <c r="IC103" s="56"/>
      <c r="ID103" s="56"/>
      <c r="IF103" s="56"/>
      <c r="IG103" s="56"/>
      <c r="IH103" s="56"/>
      <c r="II103" s="56"/>
      <c r="IJ103" s="56"/>
      <c r="IK103" s="56"/>
      <c r="IL103" s="56"/>
      <c r="IM103" s="56"/>
      <c r="IN103" s="56"/>
      <c r="IP103" s="56"/>
      <c r="IQ103" s="56"/>
      <c r="IR103" s="56"/>
      <c r="IS103" s="56"/>
      <c r="IT103" s="56"/>
      <c r="IU103" s="56"/>
    </row>
    <row r="104" spans="1:255" ht="39" thickBot="1" x14ac:dyDescent="0.25">
      <c r="A104" s="117" t="s">
        <v>2277</v>
      </c>
      <c r="B104" s="164"/>
      <c r="C104" s="85" t="s">
        <v>87</v>
      </c>
      <c r="D104" s="238"/>
      <c r="E104" s="239"/>
      <c r="F104" s="238"/>
      <c r="G104" s="239"/>
      <c r="H104" s="239"/>
      <c r="I104" s="49">
        <v>5104.84</v>
      </c>
    </row>
    <row r="105" spans="1:255" ht="13.5" thickBot="1" x14ac:dyDescent="0.25">
      <c r="A105" s="46"/>
      <c r="B105" s="76">
        <f>SUM(B104:B104)</f>
        <v>0</v>
      </c>
      <c r="C105" s="75"/>
      <c r="D105" s="76"/>
      <c r="E105" s="77"/>
      <c r="F105" s="75"/>
      <c r="G105" s="75"/>
      <c r="H105" s="76" t="s">
        <v>17</v>
      </c>
      <c r="I105" s="78">
        <f>SUM(I104:I104)</f>
        <v>5104.84</v>
      </c>
    </row>
    <row r="106" spans="1:255" ht="39" thickBot="1" x14ac:dyDescent="0.25">
      <c r="A106" s="134" t="s">
        <v>96</v>
      </c>
      <c r="B106" s="114" t="s">
        <v>16</v>
      </c>
      <c r="C106" s="114" t="s">
        <v>5</v>
      </c>
      <c r="D106" s="114" t="s">
        <v>23</v>
      </c>
      <c r="E106" s="279" t="s">
        <v>18</v>
      </c>
      <c r="F106" s="114" t="s">
        <v>19</v>
      </c>
      <c r="G106" s="114" t="s">
        <v>10</v>
      </c>
      <c r="H106" s="114" t="s">
        <v>13</v>
      </c>
      <c r="I106" s="115" t="s">
        <v>12</v>
      </c>
    </row>
    <row r="107" spans="1:255" ht="13.5" thickBot="1" x14ac:dyDescent="0.25">
      <c r="A107" s="206"/>
      <c r="B107" s="185"/>
      <c r="C107" s="70" t="s">
        <v>87</v>
      </c>
      <c r="D107" s="163"/>
      <c r="E107" s="53"/>
      <c r="F107" s="53"/>
      <c r="G107" s="53"/>
      <c r="H107" s="153"/>
      <c r="I107" s="471">
        <v>7211.05</v>
      </c>
    </row>
    <row r="108" spans="1:255" ht="13.5" thickBot="1" x14ac:dyDescent="0.25">
      <c r="A108" s="134"/>
      <c r="B108" s="271"/>
      <c r="C108" s="75"/>
      <c r="D108" s="76"/>
      <c r="E108" s="77"/>
      <c r="F108" s="75"/>
      <c r="G108" s="75"/>
      <c r="H108" s="76"/>
      <c r="I108" s="78">
        <f>SUM(I107)</f>
        <v>7211.05</v>
      </c>
    </row>
    <row r="109" spans="1:255" ht="12.75" customHeight="1" x14ac:dyDescent="0.2">
      <c r="A109" s="9"/>
      <c r="B109" s="9"/>
      <c r="C109" s="9"/>
      <c r="D109" s="9"/>
      <c r="E109" s="9"/>
      <c r="F109" s="20"/>
      <c r="G109" s="20"/>
      <c r="H109" s="20"/>
      <c r="I109" s="20"/>
    </row>
    <row r="110" spans="1:255" ht="12.75" customHeight="1" x14ac:dyDescent="0.2">
      <c r="A110" s="21" t="s">
        <v>21</v>
      </c>
      <c r="B110" s="22"/>
      <c r="C110" s="23"/>
      <c r="D110" s="4" t="s">
        <v>9</v>
      </c>
      <c r="E110" s="4" t="s">
        <v>6</v>
      </c>
      <c r="F110" s="119" t="s">
        <v>7</v>
      </c>
    </row>
    <row r="111" spans="1:255" ht="12.75" customHeight="1" x14ac:dyDescent="0.2">
      <c r="A111" s="642" t="s">
        <v>15</v>
      </c>
      <c r="B111" s="643"/>
      <c r="C111" s="25"/>
      <c r="D111" s="26">
        <f>B19</f>
        <v>6517.11</v>
      </c>
      <c r="E111" s="26">
        <f>I19</f>
        <v>0</v>
      </c>
      <c r="F111" s="120">
        <f>D111+E111</f>
        <v>6517.11</v>
      </c>
    </row>
    <row r="112" spans="1:255" ht="12.75" customHeight="1" x14ac:dyDescent="0.2">
      <c r="A112" s="642" t="s">
        <v>4</v>
      </c>
      <c r="B112" s="643"/>
      <c r="C112" s="25"/>
      <c r="D112" s="26">
        <f>B34</f>
        <v>20002.260000000002</v>
      </c>
      <c r="E112" s="26">
        <f>I34</f>
        <v>146.69</v>
      </c>
      <c r="F112" s="120">
        <f>D112+E112</f>
        <v>20148.95</v>
      </c>
    </row>
    <row r="113" spans="1:7" ht="12.75" customHeight="1" x14ac:dyDescent="0.2">
      <c r="A113" s="642" t="s">
        <v>14</v>
      </c>
      <c r="B113" s="643"/>
      <c r="C113" s="25"/>
      <c r="D113" s="26">
        <f>B54</f>
        <v>2329.21</v>
      </c>
      <c r="E113" s="26">
        <f>I54</f>
        <v>24.46</v>
      </c>
      <c r="F113" s="120">
        <f>D113+E113</f>
        <v>2353.67</v>
      </c>
    </row>
    <row r="114" spans="1:7" ht="12.75" customHeight="1" x14ac:dyDescent="0.2">
      <c r="A114" s="642" t="s">
        <v>146</v>
      </c>
      <c r="B114" s="643"/>
      <c r="C114" s="25"/>
      <c r="D114" s="26">
        <f>B69</f>
        <v>0</v>
      </c>
      <c r="E114" s="26">
        <f>I69</f>
        <v>0</v>
      </c>
      <c r="F114" s="120">
        <f>D114+E114</f>
        <v>0</v>
      </c>
      <c r="G114" s="56"/>
    </row>
    <row r="115" spans="1:7" ht="12.75" customHeight="1" x14ac:dyDescent="0.2">
      <c r="A115" s="642" t="s">
        <v>26</v>
      </c>
      <c r="B115" s="643"/>
      <c r="C115" s="25"/>
      <c r="D115" s="26">
        <f>B102</f>
        <v>1639.4799999999998</v>
      </c>
      <c r="E115" s="26">
        <f>I102</f>
        <v>83</v>
      </c>
      <c r="F115" s="120">
        <f>D115+E115</f>
        <v>1722.4799999999998</v>
      </c>
      <c r="G115" s="56"/>
    </row>
    <row r="116" spans="1:7" ht="12.75" customHeight="1" x14ac:dyDescent="0.2">
      <c r="A116" s="646" t="s">
        <v>69</v>
      </c>
      <c r="B116" s="647"/>
      <c r="C116" s="245"/>
      <c r="D116" s="246"/>
      <c r="E116" s="246"/>
      <c r="F116" s="242">
        <f>F117+F118+F119+F120</f>
        <v>8280.35</v>
      </c>
      <c r="G116" s="56"/>
    </row>
    <row r="117" spans="1:7" ht="12.75" customHeight="1" x14ac:dyDescent="0.2">
      <c r="A117" s="644" t="s">
        <v>82</v>
      </c>
      <c r="B117" s="645"/>
      <c r="C117" s="245"/>
      <c r="D117" s="246"/>
      <c r="E117" s="246"/>
      <c r="F117" s="120">
        <f>I83</f>
        <v>3253.7300000000009</v>
      </c>
      <c r="G117" s="56"/>
    </row>
    <row r="118" spans="1:7" ht="12.75" customHeight="1" x14ac:dyDescent="0.2">
      <c r="A118" s="642" t="s">
        <v>2270</v>
      </c>
      <c r="B118" s="643"/>
      <c r="C118" s="245"/>
      <c r="D118" s="246"/>
      <c r="E118" s="246"/>
      <c r="F118" s="120">
        <f>I84</f>
        <v>5026.62</v>
      </c>
      <c r="G118" s="56"/>
    </row>
    <row r="119" spans="1:7" ht="12.75" customHeight="1" x14ac:dyDescent="0.2">
      <c r="A119" s="644" t="s">
        <v>86</v>
      </c>
      <c r="B119" s="645"/>
      <c r="C119" s="25"/>
      <c r="D119" s="26"/>
      <c r="E119" s="26"/>
      <c r="F119" s="120">
        <f>I85</f>
        <v>0</v>
      </c>
      <c r="G119" s="56"/>
    </row>
    <row r="120" spans="1:7" ht="12.75" customHeight="1" x14ac:dyDescent="0.2">
      <c r="A120" s="644" t="s">
        <v>88</v>
      </c>
      <c r="B120" s="645"/>
      <c r="C120" s="25"/>
      <c r="D120" s="26"/>
      <c r="E120" s="26"/>
      <c r="F120" s="120">
        <f>I86</f>
        <v>0</v>
      </c>
      <c r="G120" s="56"/>
    </row>
    <row r="121" spans="1:7" ht="12.75" customHeight="1" x14ac:dyDescent="0.2">
      <c r="A121" s="650" t="s">
        <v>2</v>
      </c>
      <c r="B121" s="651"/>
      <c r="C121" s="25"/>
      <c r="D121" s="26">
        <f>B105</f>
        <v>0</v>
      </c>
      <c r="E121" s="26"/>
      <c r="F121" s="120">
        <f>D121+E121+I105</f>
        <v>5104.84</v>
      </c>
      <c r="G121" s="56"/>
    </row>
    <row r="122" spans="1:7" ht="12.75" customHeight="1" x14ac:dyDescent="0.2">
      <c r="A122" s="650" t="s">
        <v>96</v>
      </c>
      <c r="B122" s="651"/>
      <c r="C122" s="25"/>
      <c r="D122" s="26"/>
      <c r="E122" s="26"/>
      <c r="F122" s="120">
        <f>I108</f>
        <v>7211.05</v>
      </c>
      <c r="G122" s="56"/>
    </row>
    <row r="123" spans="1:7" ht="12.75" customHeight="1" x14ac:dyDescent="0.2">
      <c r="A123" s="648" t="s">
        <v>22</v>
      </c>
      <c r="B123" s="649"/>
      <c r="C123" s="27"/>
      <c r="D123" s="28">
        <f>SUM(D111:D121)</f>
        <v>30488.06</v>
      </c>
      <c r="E123" s="28">
        <f>SUM(E111:E115)</f>
        <v>254.15</v>
      </c>
      <c r="F123" s="121">
        <f>F111+F112+F113+F114+F115+F116+F121+F122</f>
        <v>51338.450000000012</v>
      </c>
    </row>
  </sheetData>
  <autoFilter ref="A5:I102"/>
  <mergeCells count="18">
    <mergeCell ref="A49:A53"/>
    <mergeCell ref="A112:B112"/>
    <mergeCell ref="A119:B119"/>
    <mergeCell ref="A122:B122"/>
    <mergeCell ref="A115:B115"/>
    <mergeCell ref="A120:B120"/>
    <mergeCell ref="A111:B111"/>
    <mergeCell ref="A114:B114"/>
    <mergeCell ref="G1:H1"/>
    <mergeCell ref="A1:B1"/>
    <mergeCell ref="G2:H2"/>
    <mergeCell ref="A118:B118"/>
    <mergeCell ref="A71:A83"/>
    <mergeCell ref="A123:B123"/>
    <mergeCell ref="A121:B121"/>
    <mergeCell ref="A116:B116"/>
    <mergeCell ref="A113:B113"/>
    <mergeCell ref="A117:B117"/>
  </mergeCells>
  <phoneticPr fontId="0" type="noConversion"/>
  <pageMargins left="0" right="0" top="0.19685039370078741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"/>
  <dimension ref="A1:IU138"/>
  <sheetViews>
    <sheetView topLeftCell="A121" zoomScaleNormal="100" workbookViewId="0">
      <selection activeCell="B59" sqref="B59"/>
    </sheetView>
  </sheetViews>
  <sheetFormatPr defaultRowHeight="12.75" customHeight="1" x14ac:dyDescent="0.2"/>
  <cols>
    <col min="1" max="1" width="23" customWidth="1"/>
    <col min="2" max="2" width="12" customWidth="1"/>
    <col min="3" max="3" width="13" customWidth="1"/>
    <col min="4" max="4" width="17.5703125" customWidth="1"/>
    <col min="5" max="5" width="26.28515625" customWidth="1"/>
    <col min="6" max="6" width="12.28515625" customWidth="1"/>
    <col min="7" max="7" width="7.28515625" customWidth="1"/>
    <col min="8" max="8" width="10.7109375" customWidth="1"/>
    <col min="9" max="9" width="13.42578125" customWidth="1"/>
  </cols>
  <sheetData>
    <row r="1" spans="1:9" ht="12.75" customHeight="1" x14ac:dyDescent="0.2">
      <c r="A1" s="638" t="s">
        <v>85</v>
      </c>
      <c r="B1" s="63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2611.6999999999998</v>
      </c>
      <c r="E2" s="5">
        <v>760743.36</v>
      </c>
      <c r="F2" s="6">
        <v>755242.97</v>
      </c>
      <c r="G2" s="640">
        <f>E2-F2</f>
        <v>5500.390000000014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29</v>
      </c>
      <c r="E3" s="1">
        <v>11</v>
      </c>
      <c r="F3" s="1"/>
      <c r="G3" s="1"/>
      <c r="H3" s="1" t="s">
        <v>25</v>
      </c>
      <c r="I3" s="8">
        <f>F2-F138</f>
        <v>8246.3941000000341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x14ac:dyDescent="0.2">
      <c r="A6" s="32"/>
      <c r="B6" s="33">
        <v>6271.39</v>
      </c>
      <c r="C6" s="33" t="s">
        <v>66</v>
      </c>
      <c r="D6" s="307"/>
      <c r="E6" s="35"/>
      <c r="F6" s="35"/>
      <c r="G6" s="35"/>
      <c r="H6" s="36"/>
      <c r="I6" s="43">
        <f t="shared" ref="I6:I18" si="0">G6*H6</f>
        <v>0</v>
      </c>
    </row>
    <row r="7" spans="1:9" ht="12.75" customHeight="1" x14ac:dyDescent="0.2">
      <c r="A7" s="11"/>
      <c r="B7" s="13">
        <v>6816.14</v>
      </c>
      <c r="C7" s="13" t="s">
        <v>67</v>
      </c>
      <c r="D7" s="172"/>
      <c r="E7" s="15"/>
      <c r="F7" s="15"/>
      <c r="G7" s="15"/>
      <c r="H7" s="16"/>
      <c r="I7" s="43">
        <f t="shared" si="0"/>
        <v>0</v>
      </c>
    </row>
    <row r="8" spans="1:9" ht="12.75" customHeight="1" x14ac:dyDescent="0.2">
      <c r="A8" s="308"/>
      <c r="B8" s="71">
        <v>9500.0400000000009</v>
      </c>
      <c r="C8" s="71" t="s">
        <v>70</v>
      </c>
      <c r="D8" s="318"/>
      <c r="E8" s="73"/>
      <c r="F8" s="73"/>
      <c r="G8" s="73"/>
      <c r="H8" s="74"/>
      <c r="I8" s="43">
        <f t="shared" si="0"/>
        <v>0</v>
      </c>
    </row>
    <row r="9" spans="1:9" ht="12.75" customHeight="1" x14ac:dyDescent="0.2">
      <c r="A9" s="263"/>
      <c r="B9" s="264">
        <v>8103.71</v>
      </c>
      <c r="C9" s="71" t="s">
        <v>72</v>
      </c>
      <c r="D9" s="268"/>
      <c r="E9" s="15"/>
      <c r="F9" s="15"/>
      <c r="G9" s="15"/>
      <c r="H9" s="16"/>
      <c r="I9" s="43">
        <f t="shared" si="0"/>
        <v>0</v>
      </c>
    </row>
    <row r="10" spans="1:9" ht="12.75" customHeight="1" thickBot="1" x14ac:dyDescent="0.25">
      <c r="A10" s="308"/>
      <c r="B10" s="267">
        <v>7358.85</v>
      </c>
      <c r="C10" s="71" t="s">
        <v>73</v>
      </c>
      <c r="D10" s="318"/>
      <c r="E10" s="73"/>
      <c r="F10" s="73"/>
      <c r="G10" s="73"/>
      <c r="H10" s="74"/>
      <c r="I10" s="201">
        <f t="shared" si="0"/>
        <v>0</v>
      </c>
    </row>
    <row r="11" spans="1:9" ht="12.75" customHeight="1" x14ac:dyDescent="0.2">
      <c r="A11" s="622" t="s">
        <v>126</v>
      </c>
      <c r="B11" s="625">
        <v>8755.17</v>
      </c>
      <c r="C11" s="625" t="s">
        <v>74</v>
      </c>
      <c r="D11" s="658" t="s">
        <v>1178</v>
      </c>
      <c r="E11" s="37" t="s">
        <v>123</v>
      </c>
      <c r="F11" s="37" t="s">
        <v>110</v>
      </c>
      <c r="G11" s="37">
        <v>0.4</v>
      </c>
      <c r="H11" s="38">
        <v>197.09</v>
      </c>
      <c r="I11" s="39">
        <f t="shared" si="0"/>
        <v>78.836000000000013</v>
      </c>
    </row>
    <row r="12" spans="1:9" ht="12.75" customHeight="1" thickBot="1" x14ac:dyDescent="0.25">
      <c r="A12" s="624"/>
      <c r="B12" s="626"/>
      <c r="C12" s="626"/>
      <c r="D12" s="659"/>
      <c r="E12" s="40" t="s">
        <v>551</v>
      </c>
      <c r="F12" s="40" t="s">
        <v>100</v>
      </c>
      <c r="G12" s="40">
        <v>0.01</v>
      </c>
      <c r="H12" s="41">
        <v>110</v>
      </c>
      <c r="I12" s="42">
        <f t="shared" si="0"/>
        <v>1.1000000000000001</v>
      </c>
    </row>
    <row r="13" spans="1:9" ht="12.75" customHeight="1" x14ac:dyDescent="0.2">
      <c r="A13" s="260"/>
      <c r="B13" s="33">
        <v>4500.24</v>
      </c>
      <c r="C13" s="33" t="s">
        <v>75</v>
      </c>
      <c r="D13" s="262"/>
      <c r="E13" s="35"/>
      <c r="F13" s="35"/>
      <c r="G13" s="35"/>
      <c r="H13" s="36"/>
      <c r="I13" s="157">
        <f t="shared" si="0"/>
        <v>0</v>
      </c>
    </row>
    <row r="14" spans="1:9" ht="12.75" customHeight="1" x14ac:dyDescent="0.2">
      <c r="A14" s="308"/>
      <c r="B14" s="71">
        <v>6328</v>
      </c>
      <c r="C14" s="33" t="s">
        <v>76</v>
      </c>
      <c r="D14" s="309"/>
      <c r="E14" s="73"/>
      <c r="F14" s="73"/>
      <c r="G14" s="73"/>
      <c r="H14" s="74"/>
      <c r="I14" s="43">
        <f t="shared" si="0"/>
        <v>0</v>
      </c>
    </row>
    <row r="15" spans="1:9" x14ac:dyDescent="0.2">
      <c r="A15" s="11"/>
      <c r="B15" s="13">
        <v>6313.32</v>
      </c>
      <c r="C15" s="33" t="s">
        <v>77</v>
      </c>
      <c r="D15" s="15"/>
      <c r="E15" s="15"/>
      <c r="F15" s="15"/>
      <c r="G15" s="15"/>
      <c r="H15" s="16"/>
      <c r="I15" s="43">
        <f t="shared" si="0"/>
        <v>0</v>
      </c>
    </row>
    <row r="16" spans="1:9" ht="12.75" customHeight="1" x14ac:dyDescent="0.2">
      <c r="A16" s="263"/>
      <c r="B16" s="13">
        <v>9359.82</v>
      </c>
      <c r="C16" s="33" t="s">
        <v>78</v>
      </c>
      <c r="D16" s="268"/>
      <c r="E16" s="15"/>
      <c r="F16" s="15"/>
      <c r="G16" s="15"/>
      <c r="H16" s="16"/>
      <c r="I16" s="43">
        <f t="shared" si="0"/>
        <v>0</v>
      </c>
    </row>
    <row r="17" spans="1:9" ht="12.75" customHeight="1" x14ac:dyDescent="0.2">
      <c r="A17" s="263"/>
      <c r="B17" s="13">
        <v>7679.33</v>
      </c>
      <c r="C17" s="33" t="s">
        <v>79</v>
      </c>
      <c r="D17" s="268"/>
      <c r="E17" s="15"/>
      <c r="F17" s="15"/>
      <c r="G17" s="15"/>
      <c r="H17" s="16"/>
      <c r="I17" s="43">
        <f t="shared" si="0"/>
        <v>0</v>
      </c>
    </row>
    <row r="18" spans="1:9" ht="13.15" customHeight="1" x14ac:dyDescent="0.2">
      <c r="A18" s="263"/>
      <c r="B18" s="13">
        <v>7760.7</v>
      </c>
      <c r="C18" s="33" t="s">
        <v>80</v>
      </c>
      <c r="D18" s="268"/>
      <c r="E18" s="15"/>
      <c r="F18" s="15"/>
      <c r="G18" s="15"/>
      <c r="H18" s="16"/>
      <c r="I18" s="43">
        <f t="shared" si="0"/>
        <v>0</v>
      </c>
    </row>
    <row r="19" spans="1:9" ht="13.15" customHeight="1" x14ac:dyDescent="0.2">
      <c r="A19" s="607"/>
      <c r="B19" s="13"/>
      <c r="C19" s="13" t="s">
        <v>87</v>
      </c>
      <c r="D19" s="268"/>
      <c r="E19" s="15"/>
      <c r="F19" s="15"/>
      <c r="G19" s="15"/>
      <c r="H19" s="16"/>
      <c r="I19" s="43">
        <v>659.79</v>
      </c>
    </row>
    <row r="20" spans="1:9" ht="12.75" customHeight="1" thickBot="1" x14ac:dyDescent="0.25">
      <c r="A20" s="180"/>
      <c r="B20" s="197">
        <f>SUM(B6:B18)</f>
        <v>88746.709999999992</v>
      </c>
      <c r="C20" s="198"/>
      <c r="D20" s="197"/>
      <c r="E20" s="199"/>
      <c r="F20" s="198"/>
      <c r="G20" s="198"/>
      <c r="H20" s="197" t="s">
        <v>17</v>
      </c>
      <c r="I20" s="230">
        <f>SUM(I6:I19)</f>
        <v>739.726</v>
      </c>
    </row>
    <row r="21" spans="1:9" ht="83.45" customHeight="1" thickBot="1" x14ac:dyDescent="0.25">
      <c r="A21" s="134" t="s">
        <v>1066</v>
      </c>
      <c r="B21" s="114" t="s">
        <v>16</v>
      </c>
      <c r="C21" s="114" t="s">
        <v>5</v>
      </c>
      <c r="D21" s="114" t="s">
        <v>23</v>
      </c>
      <c r="E21" s="118" t="s">
        <v>18</v>
      </c>
      <c r="F21" s="114" t="s">
        <v>19</v>
      </c>
      <c r="G21" s="114" t="s">
        <v>10</v>
      </c>
      <c r="H21" s="114" t="s">
        <v>13</v>
      </c>
      <c r="I21" s="115" t="s">
        <v>12</v>
      </c>
    </row>
    <row r="22" spans="1:9" ht="12.75" customHeight="1" x14ac:dyDescent="0.2">
      <c r="A22" s="622" t="s">
        <v>329</v>
      </c>
      <c r="B22" s="625">
        <v>10589.9655</v>
      </c>
      <c r="C22" s="625" t="s">
        <v>66</v>
      </c>
      <c r="D22" s="627" t="s">
        <v>330</v>
      </c>
      <c r="E22" s="37" t="s">
        <v>335</v>
      </c>
      <c r="F22" s="37" t="s">
        <v>99</v>
      </c>
      <c r="G22" s="37">
        <v>1</v>
      </c>
      <c r="H22" s="38">
        <v>20.95</v>
      </c>
      <c r="I22" s="492">
        <f t="shared" ref="I22:I38" si="1">G22*H22</f>
        <v>20.95</v>
      </c>
    </row>
    <row r="23" spans="1:9" ht="12.75" customHeight="1" thickBot="1" x14ac:dyDescent="0.25">
      <c r="A23" s="624"/>
      <c r="B23" s="626"/>
      <c r="C23" s="626"/>
      <c r="D23" s="629"/>
      <c r="E23" s="40" t="s">
        <v>331</v>
      </c>
      <c r="F23" s="40" t="s">
        <v>99</v>
      </c>
      <c r="G23" s="40">
        <v>2</v>
      </c>
      <c r="H23" s="41">
        <v>8.89</v>
      </c>
      <c r="I23" s="493">
        <f t="shared" si="1"/>
        <v>17.78</v>
      </c>
    </row>
    <row r="24" spans="1:9" ht="12.75" customHeight="1" x14ac:dyDescent="0.2">
      <c r="A24" s="260"/>
      <c r="B24" s="261">
        <v>10304.25</v>
      </c>
      <c r="C24" s="33" t="s">
        <v>67</v>
      </c>
      <c r="D24" s="262"/>
      <c r="E24" s="35"/>
      <c r="F24" s="35"/>
      <c r="G24" s="35"/>
      <c r="H24" s="36"/>
      <c r="I24" s="366">
        <f t="shared" si="1"/>
        <v>0</v>
      </c>
    </row>
    <row r="25" spans="1:9" ht="12.75" customHeight="1" thickBot="1" x14ac:dyDescent="0.25">
      <c r="A25" s="308"/>
      <c r="B25" s="267">
        <v>10169.137500000001</v>
      </c>
      <c r="C25" s="71" t="s">
        <v>70</v>
      </c>
      <c r="D25" s="309"/>
      <c r="E25" s="73"/>
      <c r="F25" s="73"/>
      <c r="G25" s="73"/>
      <c r="H25" s="74"/>
      <c r="I25" s="520">
        <f t="shared" si="1"/>
        <v>0</v>
      </c>
    </row>
    <row r="26" spans="1:9" ht="26.25" thickBot="1" x14ac:dyDescent="0.25">
      <c r="A26" s="46" t="s">
        <v>804</v>
      </c>
      <c r="B26" s="625">
        <v>13563.66</v>
      </c>
      <c r="C26" s="625" t="s">
        <v>72</v>
      </c>
      <c r="D26" s="47" t="s">
        <v>108</v>
      </c>
      <c r="E26" s="47" t="s">
        <v>352</v>
      </c>
      <c r="F26" s="47" t="s">
        <v>99</v>
      </c>
      <c r="G26" s="47">
        <v>2</v>
      </c>
      <c r="H26" s="48">
        <v>160</v>
      </c>
      <c r="I26" s="521">
        <f t="shared" si="1"/>
        <v>320</v>
      </c>
    </row>
    <row r="27" spans="1:9" ht="12.75" customHeight="1" x14ac:dyDescent="0.2">
      <c r="A27" s="622" t="s">
        <v>153</v>
      </c>
      <c r="B27" s="632"/>
      <c r="C27" s="632"/>
      <c r="D27" s="627" t="s">
        <v>114</v>
      </c>
      <c r="E27" s="37" t="s">
        <v>216</v>
      </c>
      <c r="F27" s="37" t="s">
        <v>101</v>
      </c>
      <c r="G27" s="37">
        <v>3</v>
      </c>
      <c r="H27" s="38">
        <v>52.03</v>
      </c>
      <c r="I27" s="492">
        <f t="shared" si="1"/>
        <v>156.09</v>
      </c>
    </row>
    <row r="28" spans="1:9" ht="12.75" customHeight="1" thickBot="1" x14ac:dyDescent="0.25">
      <c r="A28" s="624"/>
      <c r="B28" s="626"/>
      <c r="C28" s="626"/>
      <c r="D28" s="629"/>
      <c r="E28" s="40" t="s">
        <v>826</v>
      </c>
      <c r="F28" s="40" t="s">
        <v>99</v>
      </c>
      <c r="G28" s="40">
        <v>2</v>
      </c>
      <c r="H28" s="41">
        <v>15</v>
      </c>
      <c r="I28" s="493">
        <f t="shared" si="1"/>
        <v>30</v>
      </c>
    </row>
    <row r="29" spans="1:9" ht="12.75" customHeight="1" x14ac:dyDescent="0.2">
      <c r="A29" s="260"/>
      <c r="B29" s="33">
        <v>13326.9</v>
      </c>
      <c r="C29" s="33" t="s">
        <v>73</v>
      </c>
      <c r="D29" s="262"/>
      <c r="E29" s="35"/>
      <c r="F29" s="35"/>
      <c r="G29" s="35"/>
      <c r="H29" s="36"/>
      <c r="I29" s="366">
        <f t="shared" si="1"/>
        <v>0</v>
      </c>
    </row>
    <row r="30" spans="1:9" ht="12.75" customHeight="1" thickBot="1" x14ac:dyDescent="0.25">
      <c r="A30" s="308"/>
      <c r="B30" s="71">
        <v>11525.42</v>
      </c>
      <c r="C30" s="70" t="s">
        <v>74</v>
      </c>
      <c r="D30" s="309"/>
      <c r="E30" s="73"/>
      <c r="F30" s="73"/>
      <c r="G30" s="73"/>
      <c r="H30" s="74"/>
      <c r="I30" s="520">
        <f t="shared" si="1"/>
        <v>0</v>
      </c>
    </row>
    <row r="31" spans="1:9" ht="26.25" thickBot="1" x14ac:dyDescent="0.25">
      <c r="A31" s="46" t="s">
        <v>329</v>
      </c>
      <c r="B31" s="625">
        <v>12494.11</v>
      </c>
      <c r="C31" s="625" t="s">
        <v>75</v>
      </c>
      <c r="D31" s="55" t="s">
        <v>330</v>
      </c>
      <c r="E31" s="47" t="s">
        <v>331</v>
      </c>
      <c r="F31" s="47" t="s">
        <v>99</v>
      </c>
      <c r="G31" s="47">
        <v>2</v>
      </c>
      <c r="H31" s="48">
        <v>8.6999999999999993</v>
      </c>
      <c r="I31" s="49">
        <f t="shared" si="1"/>
        <v>17.399999999999999</v>
      </c>
    </row>
    <row r="32" spans="1:9" ht="26.25" thickBot="1" x14ac:dyDescent="0.25">
      <c r="A32" s="46" t="s">
        <v>804</v>
      </c>
      <c r="B32" s="626"/>
      <c r="C32" s="626"/>
      <c r="D32" s="441" t="s">
        <v>728</v>
      </c>
      <c r="E32" s="47" t="s">
        <v>160</v>
      </c>
      <c r="F32" s="47" t="s">
        <v>99</v>
      </c>
      <c r="G32" s="47">
        <v>2</v>
      </c>
      <c r="H32" s="48">
        <v>230</v>
      </c>
      <c r="I32" s="521">
        <f t="shared" si="1"/>
        <v>460</v>
      </c>
    </row>
    <row r="33" spans="1:9" ht="12.75" customHeight="1" x14ac:dyDescent="0.2">
      <c r="A33" s="260"/>
      <c r="B33" s="33">
        <v>14115.81</v>
      </c>
      <c r="C33" s="33" t="s">
        <v>76</v>
      </c>
      <c r="D33" s="262"/>
      <c r="E33" s="35"/>
      <c r="F33" s="35"/>
      <c r="G33" s="35"/>
      <c r="H33" s="36"/>
      <c r="I33" s="366">
        <f t="shared" si="1"/>
        <v>0</v>
      </c>
    </row>
    <row r="34" spans="1:9" ht="12.75" customHeight="1" x14ac:dyDescent="0.2">
      <c r="A34" s="263"/>
      <c r="B34" s="13">
        <v>14592.11</v>
      </c>
      <c r="C34" s="13" t="s">
        <v>77</v>
      </c>
      <c r="D34" s="265"/>
      <c r="E34" s="15"/>
      <c r="F34" s="15"/>
      <c r="G34" s="15"/>
      <c r="H34" s="16"/>
      <c r="I34" s="365">
        <f t="shared" si="1"/>
        <v>0</v>
      </c>
    </row>
    <row r="35" spans="1:9" ht="12.75" customHeight="1" thickBot="1" x14ac:dyDescent="0.25">
      <c r="A35" s="308"/>
      <c r="B35" s="71">
        <v>18191.18</v>
      </c>
      <c r="C35" s="71" t="s">
        <v>78</v>
      </c>
      <c r="D35" s="309"/>
      <c r="E35" s="73"/>
      <c r="F35" s="73"/>
      <c r="G35" s="73"/>
      <c r="H35" s="74"/>
      <c r="I35" s="520">
        <f t="shared" si="1"/>
        <v>0</v>
      </c>
    </row>
    <row r="36" spans="1:9" ht="12.75" customHeight="1" x14ac:dyDescent="0.2">
      <c r="A36" s="622" t="s">
        <v>107</v>
      </c>
      <c r="B36" s="625">
        <v>16808.45</v>
      </c>
      <c r="C36" s="625" t="s">
        <v>79</v>
      </c>
      <c r="D36" s="627" t="s">
        <v>2014</v>
      </c>
      <c r="E36" s="37" t="s">
        <v>364</v>
      </c>
      <c r="F36" s="37" t="s">
        <v>101</v>
      </c>
      <c r="G36" s="37">
        <v>3.5</v>
      </c>
      <c r="H36" s="38">
        <v>154.05000000000001</v>
      </c>
      <c r="I36" s="492">
        <f t="shared" si="1"/>
        <v>539.17500000000007</v>
      </c>
    </row>
    <row r="37" spans="1:9" ht="12.75" customHeight="1" thickBot="1" x14ac:dyDescent="0.25">
      <c r="A37" s="624"/>
      <c r="B37" s="626"/>
      <c r="C37" s="626"/>
      <c r="D37" s="629"/>
      <c r="E37" s="40" t="s">
        <v>134</v>
      </c>
      <c r="F37" s="40" t="s">
        <v>104</v>
      </c>
      <c r="G37" s="40">
        <v>2</v>
      </c>
      <c r="H37" s="41">
        <v>75</v>
      </c>
      <c r="I37" s="493">
        <f t="shared" si="1"/>
        <v>150</v>
      </c>
    </row>
    <row r="38" spans="1:9" ht="12.75" customHeight="1" x14ac:dyDescent="0.2">
      <c r="A38" s="260"/>
      <c r="B38" s="33">
        <v>17935.48</v>
      </c>
      <c r="C38" s="33" t="s">
        <v>80</v>
      </c>
      <c r="D38" s="262"/>
      <c r="E38" s="35"/>
      <c r="F38" s="35"/>
      <c r="G38" s="35"/>
      <c r="H38" s="36"/>
      <c r="I38" s="366">
        <f t="shared" si="1"/>
        <v>0</v>
      </c>
    </row>
    <row r="39" spans="1:9" ht="12.75" customHeight="1" thickBot="1" x14ac:dyDescent="0.25">
      <c r="A39" s="606"/>
      <c r="B39" s="70"/>
      <c r="C39" s="70" t="s">
        <v>87</v>
      </c>
      <c r="D39" s="315"/>
      <c r="E39" s="53"/>
      <c r="F39" s="53"/>
      <c r="G39" s="53"/>
      <c r="H39" s="153"/>
      <c r="I39" s="614">
        <v>1318.71</v>
      </c>
    </row>
    <row r="40" spans="1:9" ht="12.75" customHeight="1" thickBot="1" x14ac:dyDescent="0.25">
      <c r="A40" s="46"/>
      <c r="B40" s="76">
        <f>SUM(B22:B38)</f>
        <v>163616.47300000003</v>
      </c>
      <c r="C40" s="75"/>
      <c r="D40" s="76"/>
      <c r="E40" s="77"/>
      <c r="F40" s="75"/>
      <c r="G40" s="75"/>
      <c r="H40" s="76" t="s">
        <v>17</v>
      </c>
      <c r="I40" s="78">
        <f>SUM(I22:I39)</f>
        <v>3030.105</v>
      </c>
    </row>
    <row r="41" spans="1:9" ht="68.45" customHeight="1" thickBot="1" x14ac:dyDescent="0.25">
      <c r="A41" s="134" t="s">
        <v>144</v>
      </c>
      <c r="B41" s="114" t="s">
        <v>16</v>
      </c>
      <c r="C41" s="114" t="s">
        <v>5</v>
      </c>
      <c r="D41" s="114" t="s">
        <v>23</v>
      </c>
      <c r="E41" s="118" t="s">
        <v>18</v>
      </c>
      <c r="F41" s="114" t="s">
        <v>19</v>
      </c>
      <c r="G41" s="114" t="s">
        <v>10</v>
      </c>
      <c r="H41" s="114" t="s">
        <v>13</v>
      </c>
      <c r="I41" s="115" t="s">
        <v>12</v>
      </c>
    </row>
    <row r="42" spans="1:9" ht="12.75" customHeight="1" thickBot="1" x14ac:dyDescent="0.25">
      <c r="A42" s="227"/>
      <c r="B42" s="104">
        <v>5451.6849000000002</v>
      </c>
      <c r="C42" s="58" t="s">
        <v>66</v>
      </c>
      <c r="D42" s="64"/>
      <c r="E42" s="59"/>
      <c r="F42" s="59"/>
      <c r="G42" s="59"/>
      <c r="H42" s="60"/>
      <c r="I42" s="61"/>
    </row>
    <row r="43" spans="1:9" ht="12.75" customHeight="1" thickBot="1" x14ac:dyDescent="0.25">
      <c r="A43" s="221"/>
      <c r="B43" s="142">
        <v>5251.47</v>
      </c>
      <c r="C43" s="142" t="s">
        <v>67</v>
      </c>
      <c r="D43" s="145"/>
      <c r="E43" s="143"/>
      <c r="F43" s="143"/>
      <c r="G43" s="143"/>
      <c r="H43" s="146"/>
      <c r="I43" s="234"/>
    </row>
    <row r="44" spans="1:9" ht="12.75" customHeight="1" thickBot="1" x14ac:dyDescent="0.25">
      <c r="A44" s="227"/>
      <c r="B44" s="106">
        <v>5347.3531999999996</v>
      </c>
      <c r="C44" s="85" t="s">
        <v>70</v>
      </c>
      <c r="D44" s="86"/>
      <c r="E44" s="47"/>
      <c r="F44" s="47"/>
      <c r="G44" s="47"/>
      <c r="H44" s="48"/>
      <c r="I44" s="49"/>
    </row>
    <row r="45" spans="1:9" ht="12.75" customHeight="1" thickBot="1" x14ac:dyDescent="0.25">
      <c r="A45" s="227"/>
      <c r="B45" s="106">
        <v>3045.19</v>
      </c>
      <c r="C45" s="85" t="s">
        <v>72</v>
      </c>
      <c r="D45" s="86"/>
      <c r="E45" s="47"/>
      <c r="F45" s="47"/>
      <c r="G45" s="47"/>
      <c r="H45" s="48"/>
      <c r="I45" s="49"/>
    </row>
    <row r="46" spans="1:9" ht="12.75" customHeight="1" thickBot="1" x14ac:dyDescent="0.25">
      <c r="A46" s="227"/>
      <c r="B46" s="106">
        <v>5711.18</v>
      </c>
      <c r="C46" s="85" t="s">
        <v>73</v>
      </c>
      <c r="D46" s="86"/>
      <c r="E46" s="47"/>
      <c r="F46" s="47"/>
      <c r="G46" s="47"/>
      <c r="H46" s="48"/>
      <c r="I46" s="49"/>
    </row>
    <row r="47" spans="1:9" ht="12.75" customHeight="1" thickBot="1" x14ac:dyDescent="0.25">
      <c r="A47" s="227"/>
      <c r="B47" s="217">
        <v>5423.69</v>
      </c>
      <c r="C47" s="164" t="s">
        <v>74</v>
      </c>
      <c r="D47" s="55"/>
      <c r="E47" s="47"/>
      <c r="F47" s="47"/>
      <c r="G47" s="47"/>
      <c r="H47" s="48"/>
      <c r="I47" s="49"/>
    </row>
    <row r="48" spans="1:9" ht="12.75" customHeight="1" thickBot="1" x14ac:dyDescent="0.25">
      <c r="A48" s="227"/>
      <c r="B48" s="106">
        <v>3379.45</v>
      </c>
      <c r="C48" s="85" t="s">
        <v>75</v>
      </c>
      <c r="D48" s="86"/>
      <c r="E48" s="47"/>
      <c r="F48" s="47"/>
      <c r="G48" s="47"/>
      <c r="H48" s="48"/>
      <c r="I48" s="49"/>
    </row>
    <row r="49" spans="1:9" ht="12.75" customHeight="1" thickBot="1" x14ac:dyDescent="0.25">
      <c r="A49" s="221"/>
      <c r="B49" s="106">
        <v>4537.0200000000004</v>
      </c>
      <c r="C49" s="85" t="s">
        <v>76</v>
      </c>
      <c r="D49" s="86"/>
      <c r="E49" s="47"/>
      <c r="F49" s="47"/>
      <c r="G49" s="47"/>
      <c r="H49" s="48"/>
      <c r="I49" s="49"/>
    </row>
    <row r="50" spans="1:9" ht="12.75" customHeight="1" thickBot="1" x14ac:dyDescent="0.25">
      <c r="A50" s="221"/>
      <c r="B50" s="106">
        <v>6245.02</v>
      </c>
      <c r="C50" s="85" t="s">
        <v>77</v>
      </c>
      <c r="D50" s="86"/>
      <c r="E50" s="47"/>
      <c r="F50" s="47"/>
      <c r="G50" s="47"/>
      <c r="H50" s="48"/>
      <c r="I50" s="49"/>
    </row>
    <row r="51" spans="1:9" ht="12.75" customHeight="1" thickBot="1" x14ac:dyDescent="0.25">
      <c r="A51" s="221"/>
      <c r="B51" s="106">
        <v>6750.62</v>
      </c>
      <c r="C51" s="85" t="s">
        <v>78</v>
      </c>
      <c r="D51" s="86"/>
      <c r="E51" s="47"/>
      <c r="F51" s="47"/>
      <c r="G51" s="47"/>
      <c r="H51" s="48"/>
      <c r="I51" s="49"/>
    </row>
    <row r="52" spans="1:9" ht="12.75" customHeight="1" thickBot="1" x14ac:dyDescent="0.25">
      <c r="A52" s="221"/>
      <c r="B52" s="106">
        <v>6366.21</v>
      </c>
      <c r="C52" s="85" t="s">
        <v>79</v>
      </c>
      <c r="D52" s="86"/>
      <c r="E52" s="47"/>
      <c r="F52" s="47"/>
      <c r="G52" s="47"/>
      <c r="H52" s="48"/>
      <c r="I52" s="49"/>
    </row>
    <row r="53" spans="1:9" ht="12.75" customHeight="1" thickBot="1" x14ac:dyDescent="0.25">
      <c r="A53" s="221"/>
      <c r="B53" s="106">
        <v>6746.52</v>
      </c>
      <c r="C53" s="85" t="s">
        <v>80</v>
      </c>
      <c r="D53" s="86"/>
      <c r="E53" s="47"/>
      <c r="F53" s="47"/>
      <c r="G53" s="47"/>
      <c r="H53" s="48"/>
      <c r="I53" s="49"/>
    </row>
    <row r="54" spans="1:9" ht="12.75" customHeight="1" thickBot="1" x14ac:dyDescent="0.25">
      <c r="A54" s="228"/>
      <c r="B54" s="460">
        <f>SUM(B42:B53)</f>
        <v>64255.408100000015</v>
      </c>
      <c r="C54" s="461" t="s">
        <v>87</v>
      </c>
      <c r="D54" s="162"/>
      <c r="E54" s="82"/>
      <c r="F54" s="82"/>
      <c r="G54" s="82"/>
      <c r="H54" s="155"/>
      <c r="I54" s="49"/>
    </row>
    <row r="55" spans="1:9" ht="12.75" customHeight="1" thickBot="1" x14ac:dyDescent="0.25">
      <c r="A55" s="655" t="s">
        <v>106</v>
      </c>
      <c r="B55" s="106">
        <v>1027.9000000000001</v>
      </c>
      <c r="C55" s="85" t="s">
        <v>74</v>
      </c>
      <c r="D55" s="86"/>
      <c r="E55" s="47"/>
      <c r="F55" s="47"/>
      <c r="G55" s="47"/>
      <c r="H55" s="48"/>
      <c r="I55" s="49"/>
    </row>
    <row r="56" spans="1:9" ht="12.75" customHeight="1" thickBot="1" x14ac:dyDescent="0.25">
      <c r="A56" s="656"/>
      <c r="B56" s="106">
        <v>434.44</v>
      </c>
      <c r="C56" s="85" t="s">
        <v>75</v>
      </c>
      <c r="D56" s="86"/>
      <c r="E56" s="47"/>
      <c r="F56" s="47"/>
      <c r="G56" s="47"/>
      <c r="H56" s="48"/>
      <c r="I56" s="49"/>
    </row>
    <row r="57" spans="1:9" ht="12.75" customHeight="1" thickBot="1" x14ac:dyDescent="0.25">
      <c r="A57" s="657"/>
      <c r="B57" s="106">
        <v>540.47</v>
      </c>
      <c r="C57" s="85" t="s">
        <v>76</v>
      </c>
      <c r="D57" s="86"/>
      <c r="E57" s="47"/>
      <c r="F57" s="47"/>
      <c r="G57" s="47"/>
      <c r="H57" s="48"/>
      <c r="I57" s="49"/>
    </row>
    <row r="58" spans="1:9" ht="12.75" customHeight="1" thickBot="1" x14ac:dyDescent="0.25">
      <c r="A58" s="526"/>
      <c r="B58" s="454">
        <f>SUM(B55:B57)</f>
        <v>2002.8100000000002</v>
      </c>
      <c r="C58" s="458" t="s">
        <v>87</v>
      </c>
      <c r="D58" s="86"/>
      <c r="E58" s="47"/>
      <c r="F58" s="47"/>
      <c r="G58" s="47"/>
      <c r="H58" s="48"/>
      <c r="I58" s="49">
        <v>723.28</v>
      </c>
    </row>
    <row r="59" spans="1:9" ht="12.75" customHeight="1" thickBot="1" x14ac:dyDescent="0.25">
      <c r="A59" s="180"/>
      <c r="B59" s="197">
        <f>B54+B58</f>
        <v>66258.218100000013</v>
      </c>
      <c r="C59" s="198"/>
      <c r="D59" s="197"/>
      <c r="E59" s="199"/>
      <c r="F59" s="198"/>
      <c r="G59" s="198"/>
      <c r="H59" s="197" t="s">
        <v>17</v>
      </c>
      <c r="I59" s="230">
        <f>SUM(I42:I58)</f>
        <v>723.28</v>
      </c>
    </row>
    <row r="60" spans="1:9" ht="82.9" customHeight="1" thickBot="1" x14ac:dyDescent="0.25">
      <c r="A60" s="134" t="s">
        <v>145</v>
      </c>
      <c r="B60" s="114" t="s">
        <v>16</v>
      </c>
      <c r="C60" s="114" t="s">
        <v>5</v>
      </c>
      <c r="D60" s="114" t="s">
        <v>23</v>
      </c>
      <c r="E60" s="118" t="s">
        <v>18</v>
      </c>
      <c r="F60" s="114" t="s">
        <v>19</v>
      </c>
      <c r="G60" s="114" t="s">
        <v>10</v>
      </c>
      <c r="H60" s="114" t="s">
        <v>13</v>
      </c>
      <c r="I60" s="115" t="s">
        <v>12</v>
      </c>
    </row>
    <row r="61" spans="1:9" ht="12.75" customHeight="1" thickBot="1" x14ac:dyDescent="0.25">
      <c r="A61" s="227"/>
      <c r="B61" s="106">
        <v>6833.6881999999996</v>
      </c>
      <c r="C61" s="33" t="s">
        <v>66</v>
      </c>
      <c r="D61" s="86"/>
      <c r="E61" s="47"/>
      <c r="F61" s="47"/>
      <c r="G61" s="47"/>
      <c r="H61" s="48"/>
      <c r="I61" s="49"/>
    </row>
    <row r="62" spans="1:9" ht="12.75" customHeight="1" thickBot="1" x14ac:dyDescent="0.25">
      <c r="A62" s="227"/>
      <c r="B62" s="106">
        <v>7004.68</v>
      </c>
      <c r="C62" s="13" t="s">
        <v>67</v>
      </c>
      <c r="D62" s="86"/>
      <c r="E62" s="47"/>
      <c r="F62" s="47"/>
      <c r="G62" s="47"/>
      <c r="H62" s="48"/>
      <c r="I62" s="49"/>
    </row>
    <row r="63" spans="1:9" ht="12.75" customHeight="1" thickBot="1" x14ac:dyDescent="0.25">
      <c r="A63" s="227"/>
      <c r="B63" s="106">
        <v>7356.8467000000001</v>
      </c>
      <c r="C63" s="33" t="s">
        <v>70</v>
      </c>
      <c r="D63" s="86"/>
      <c r="E63" s="47"/>
      <c r="F63" s="47"/>
      <c r="G63" s="47"/>
      <c r="H63" s="48"/>
      <c r="I63" s="49"/>
    </row>
    <row r="64" spans="1:9" ht="12.75" customHeight="1" thickBot="1" x14ac:dyDescent="0.25">
      <c r="A64" s="227"/>
      <c r="B64" s="106">
        <v>7002.2</v>
      </c>
      <c r="C64" s="13" t="s">
        <v>72</v>
      </c>
      <c r="D64" s="86"/>
      <c r="E64" s="47"/>
      <c r="F64" s="47"/>
      <c r="G64" s="47"/>
      <c r="H64" s="48"/>
      <c r="I64" s="49"/>
    </row>
    <row r="65" spans="1:9" ht="12.75" customHeight="1" thickBot="1" x14ac:dyDescent="0.25">
      <c r="A65" s="227"/>
      <c r="B65" s="106">
        <v>7134.66</v>
      </c>
      <c r="C65" s="33" t="s">
        <v>73</v>
      </c>
      <c r="D65" s="86"/>
      <c r="E65" s="47"/>
      <c r="F65" s="47"/>
      <c r="G65" s="47"/>
      <c r="H65" s="48"/>
      <c r="I65" s="49"/>
    </row>
    <row r="66" spans="1:9" ht="12.75" customHeight="1" thickBot="1" x14ac:dyDescent="0.25">
      <c r="A66" s="227"/>
      <c r="B66" s="106">
        <v>8210.4599999999991</v>
      </c>
      <c r="C66" s="13" t="s">
        <v>74</v>
      </c>
      <c r="D66" s="86"/>
      <c r="E66" s="47"/>
      <c r="F66" s="47"/>
      <c r="G66" s="47"/>
      <c r="H66" s="48"/>
      <c r="I66" s="49"/>
    </row>
    <row r="67" spans="1:9" ht="12.75" customHeight="1" thickBot="1" x14ac:dyDescent="0.25">
      <c r="A67" s="227"/>
      <c r="B67" s="106">
        <v>6920.62</v>
      </c>
      <c r="C67" s="33" t="s">
        <v>75</v>
      </c>
      <c r="D67" s="86"/>
      <c r="E67" s="47"/>
      <c r="F67" s="47"/>
      <c r="G67" s="47"/>
      <c r="H67" s="48"/>
      <c r="I67" s="49"/>
    </row>
    <row r="68" spans="1:9" ht="12.75" customHeight="1" thickBot="1" x14ac:dyDescent="0.25">
      <c r="A68" s="227"/>
      <c r="B68" s="106">
        <v>8540.23</v>
      </c>
      <c r="C68" s="13" t="s">
        <v>76</v>
      </c>
      <c r="D68" s="86"/>
      <c r="E68" s="47"/>
      <c r="F68" s="47"/>
      <c r="G68" s="47"/>
      <c r="H68" s="48"/>
      <c r="I68" s="49"/>
    </row>
    <row r="69" spans="1:9" ht="12.75" customHeight="1" thickBot="1" x14ac:dyDescent="0.25">
      <c r="A69" s="227"/>
      <c r="B69" s="106">
        <v>8665.9699999999993</v>
      </c>
      <c r="C69" s="33" t="s">
        <v>77</v>
      </c>
      <c r="D69" s="86"/>
      <c r="E69" s="47"/>
      <c r="F69" s="47"/>
      <c r="G69" s="47"/>
      <c r="H69" s="48"/>
      <c r="I69" s="49"/>
    </row>
    <row r="70" spans="1:9" ht="12.75" customHeight="1" thickBot="1" x14ac:dyDescent="0.25">
      <c r="A70" s="227"/>
      <c r="B70" s="106">
        <v>9277.56</v>
      </c>
      <c r="C70" s="13" t="s">
        <v>78</v>
      </c>
      <c r="D70" s="86"/>
      <c r="E70" s="47"/>
      <c r="F70" s="47"/>
      <c r="G70" s="47"/>
      <c r="H70" s="48"/>
      <c r="I70" s="49"/>
    </row>
    <row r="71" spans="1:9" ht="12.75" customHeight="1" thickBot="1" x14ac:dyDescent="0.25">
      <c r="A71" s="227"/>
      <c r="B71" s="106">
        <v>8914.7000000000007</v>
      </c>
      <c r="C71" s="13" t="s">
        <v>79</v>
      </c>
      <c r="D71" s="86"/>
      <c r="E71" s="47"/>
      <c r="F71" s="47"/>
      <c r="G71" s="47"/>
      <c r="H71" s="48"/>
      <c r="I71" s="49"/>
    </row>
    <row r="72" spans="1:9" ht="12.75" customHeight="1" thickBot="1" x14ac:dyDescent="0.25">
      <c r="A72" s="227"/>
      <c r="B72" s="106">
        <v>9022.5499999999993</v>
      </c>
      <c r="C72" s="13" t="s">
        <v>80</v>
      </c>
      <c r="D72" s="86"/>
      <c r="E72" s="47"/>
      <c r="F72" s="47"/>
      <c r="G72" s="47"/>
      <c r="H72" s="48"/>
      <c r="I72" s="49"/>
    </row>
    <row r="73" spans="1:9" ht="12.75" customHeight="1" thickBot="1" x14ac:dyDescent="0.25">
      <c r="A73" s="227"/>
      <c r="B73" s="106"/>
      <c r="C73" s="85" t="s">
        <v>87</v>
      </c>
      <c r="D73" s="86"/>
      <c r="E73" s="47"/>
      <c r="F73" s="47"/>
      <c r="G73" s="47"/>
      <c r="H73" s="48"/>
      <c r="I73" s="49">
        <v>1599.64</v>
      </c>
    </row>
    <row r="74" spans="1:9" ht="13.5" thickBot="1" x14ac:dyDescent="0.25">
      <c r="A74" s="180"/>
      <c r="B74" s="197">
        <f>SUM(B61:B73)</f>
        <v>94884.164900000003</v>
      </c>
      <c r="C74" s="198"/>
      <c r="D74" s="197"/>
      <c r="E74" s="199"/>
      <c r="F74" s="198"/>
      <c r="G74" s="198"/>
      <c r="H74" s="197" t="s">
        <v>17</v>
      </c>
      <c r="I74" s="230">
        <f>SUM(I61:I73)</f>
        <v>1599.64</v>
      </c>
    </row>
    <row r="75" spans="1:9" ht="28.9" customHeight="1" thickBot="1" x14ac:dyDescent="0.25">
      <c r="A75" s="46" t="s">
        <v>8</v>
      </c>
      <c r="B75" s="114" t="s">
        <v>16</v>
      </c>
      <c r="C75" s="114" t="s">
        <v>5</v>
      </c>
      <c r="D75" s="114" t="s">
        <v>23</v>
      </c>
      <c r="E75" s="118" t="s">
        <v>18</v>
      </c>
      <c r="F75" s="114" t="s">
        <v>19</v>
      </c>
      <c r="G75" s="114" t="s">
        <v>10</v>
      </c>
      <c r="H75" s="114" t="s">
        <v>13</v>
      </c>
      <c r="I75" s="115" t="s">
        <v>12</v>
      </c>
    </row>
    <row r="76" spans="1:9" ht="12.75" customHeight="1" x14ac:dyDescent="0.2">
      <c r="A76" s="623" t="s">
        <v>82</v>
      </c>
      <c r="B76" s="33"/>
      <c r="C76" s="33" t="s">
        <v>66</v>
      </c>
      <c r="D76" s="34"/>
      <c r="E76" s="35"/>
      <c r="F76" s="35" t="s">
        <v>83</v>
      </c>
      <c r="G76" s="35">
        <v>832.17</v>
      </c>
      <c r="H76" s="16">
        <v>4.8099999999999996</v>
      </c>
      <c r="I76" s="157">
        <f>G76*H76</f>
        <v>4002.7376999999997</v>
      </c>
    </row>
    <row r="77" spans="1:9" x14ac:dyDescent="0.2">
      <c r="A77" s="623"/>
      <c r="B77" s="13"/>
      <c r="C77" s="13" t="s">
        <v>67</v>
      </c>
      <c r="D77" s="14"/>
      <c r="E77" s="15"/>
      <c r="F77" s="15" t="s">
        <v>83</v>
      </c>
      <c r="G77" s="15">
        <v>306.10000000000002</v>
      </c>
      <c r="H77" s="16">
        <v>4.8099999999999996</v>
      </c>
      <c r="I77" s="43">
        <f>G77*H77</f>
        <v>1472.3409999999999</v>
      </c>
    </row>
    <row r="78" spans="1:9" x14ac:dyDescent="0.2">
      <c r="A78" s="623"/>
      <c r="B78" s="13"/>
      <c r="C78" s="13" t="s">
        <v>70</v>
      </c>
      <c r="D78" s="14"/>
      <c r="E78" s="15"/>
      <c r="F78" s="15" t="s">
        <v>83</v>
      </c>
      <c r="G78" s="15">
        <v>697.47</v>
      </c>
      <c r="H78" s="16">
        <v>4.8099999999999996</v>
      </c>
      <c r="I78" s="43">
        <f t="shared" ref="I78:I85" si="2">G78*H78</f>
        <v>3354.8307</v>
      </c>
    </row>
    <row r="79" spans="1:9" ht="12.75" customHeight="1" x14ac:dyDescent="0.2">
      <c r="A79" s="623"/>
      <c r="B79" s="13"/>
      <c r="C79" s="13" t="s">
        <v>72</v>
      </c>
      <c r="D79" s="14"/>
      <c r="E79" s="15"/>
      <c r="F79" s="15" t="s">
        <v>83</v>
      </c>
      <c r="G79" s="15">
        <v>474.98</v>
      </c>
      <c r="H79" s="16">
        <v>4.8099999999999996</v>
      </c>
      <c r="I79" s="43">
        <f t="shared" si="2"/>
        <v>2284.6538</v>
      </c>
    </row>
    <row r="80" spans="1:9" x14ac:dyDescent="0.2">
      <c r="A80" s="623"/>
      <c r="B80" s="13"/>
      <c r="C80" s="13" t="s">
        <v>73</v>
      </c>
      <c r="D80" s="14"/>
      <c r="E80" s="15"/>
      <c r="F80" s="15" t="s">
        <v>83</v>
      </c>
      <c r="G80" s="15">
        <v>717.32</v>
      </c>
      <c r="H80" s="16">
        <v>4.8099999999999996</v>
      </c>
      <c r="I80" s="43">
        <f t="shared" si="2"/>
        <v>3450.3092000000001</v>
      </c>
    </row>
    <row r="81" spans="1:9" ht="12.75" customHeight="1" x14ac:dyDescent="0.2">
      <c r="A81" s="623"/>
      <c r="B81" s="13"/>
      <c r="C81" s="13" t="s">
        <v>74</v>
      </c>
      <c r="D81" s="14"/>
      <c r="E81" s="15"/>
      <c r="F81" s="15" t="s">
        <v>83</v>
      </c>
      <c r="G81" s="15">
        <v>539.21</v>
      </c>
      <c r="H81" s="16">
        <v>4.8099999999999996</v>
      </c>
      <c r="I81" s="43">
        <f t="shared" si="2"/>
        <v>2593.6001000000001</v>
      </c>
    </row>
    <row r="82" spans="1:9" ht="12.75" customHeight="1" x14ac:dyDescent="0.2">
      <c r="A82" s="623"/>
      <c r="B82" s="13"/>
      <c r="C82" s="13" t="s">
        <v>75</v>
      </c>
      <c r="D82" s="14"/>
      <c r="E82" s="15"/>
      <c r="F82" s="15" t="s">
        <v>83</v>
      </c>
      <c r="G82" s="15">
        <v>254.86</v>
      </c>
      <c r="H82" s="16">
        <v>5.04</v>
      </c>
      <c r="I82" s="43">
        <f t="shared" si="2"/>
        <v>1284.4944</v>
      </c>
    </row>
    <row r="83" spans="1:9" ht="12.75" customHeight="1" x14ac:dyDescent="0.2">
      <c r="A83" s="623"/>
      <c r="B83" s="13"/>
      <c r="C83" s="13" t="s">
        <v>76</v>
      </c>
      <c r="D83" s="14"/>
      <c r="E83" s="15"/>
      <c r="F83" s="15" t="s">
        <v>83</v>
      </c>
      <c r="G83" s="15">
        <v>223.12</v>
      </c>
      <c r="H83" s="16">
        <v>5.04</v>
      </c>
      <c r="I83" s="43">
        <f t="shared" si="2"/>
        <v>1124.5248000000001</v>
      </c>
    </row>
    <row r="84" spans="1:9" ht="12.75" customHeight="1" x14ac:dyDescent="0.2">
      <c r="A84" s="623"/>
      <c r="B84" s="13"/>
      <c r="C84" s="13" t="s">
        <v>77</v>
      </c>
      <c r="D84" s="14"/>
      <c r="E84" s="15"/>
      <c r="F84" s="15" t="s">
        <v>83</v>
      </c>
      <c r="G84" s="15">
        <v>250.95</v>
      </c>
      <c r="H84" s="16">
        <v>5.04</v>
      </c>
      <c r="I84" s="43">
        <f t="shared" si="2"/>
        <v>1264.788</v>
      </c>
    </row>
    <row r="85" spans="1:9" ht="12.75" customHeight="1" x14ac:dyDescent="0.2">
      <c r="A85" s="623"/>
      <c r="B85" s="13"/>
      <c r="C85" s="13" t="s">
        <v>78</v>
      </c>
      <c r="D85" s="14"/>
      <c r="E85" s="15"/>
      <c r="F85" s="15" t="s">
        <v>83</v>
      </c>
      <c r="G85" s="15">
        <v>1162.8</v>
      </c>
      <c r="H85" s="16">
        <v>5.04</v>
      </c>
      <c r="I85" s="43">
        <f t="shared" si="2"/>
        <v>5860.5119999999997</v>
      </c>
    </row>
    <row r="86" spans="1:9" ht="12.75" customHeight="1" x14ac:dyDescent="0.2">
      <c r="A86" s="623"/>
      <c r="B86" s="13"/>
      <c r="C86" s="13" t="s">
        <v>79</v>
      </c>
      <c r="D86" s="14"/>
      <c r="E86" s="15"/>
      <c r="F86" s="15" t="s">
        <v>83</v>
      </c>
      <c r="G86" s="15">
        <v>439.61</v>
      </c>
      <c r="H86" s="16">
        <v>5.04</v>
      </c>
      <c r="I86" s="43">
        <f>G86*H86</f>
        <v>2215.6343999999999</v>
      </c>
    </row>
    <row r="87" spans="1:9" ht="12.75" customHeight="1" x14ac:dyDescent="0.2">
      <c r="A87" s="623"/>
      <c r="B87" s="13"/>
      <c r="C87" s="13" t="s">
        <v>80</v>
      </c>
      <c r="D87" s="14"/>
      <c r="E87" s="15"/>
      <c r="F87" s="15" t="s">
        <v>83</v>
      </c>
      <c r="G87" s="15">
        <v>524.82000000000005</v>
      </c>
      <c r="H87" s="16">
        <v>5.04</v>
      </c>
      <c r="I87" s="43">
        <f>G87*H87</f>
        <v>2645.0928000000004</v>
      </c>
    </row>
    <row r="88" spans="1:9" ht="12.75" customHeight="1" x14ac:dyDescent="0.2">
      <c r="A88" s="623"/>
      <c r="B88" s="71"/>
      <c r="C88" s="412" t="s">
        <v>87</v>
      </c>
      <c r="D88" s="14"/>
      <c r="E88" s="15"/>
      <c r="F88" s="15" t="s">
        <v>83</v>
      </c>
      <c r="G88" s="15">
        <f>SUM(G76:G87)</f>
        <v>6423.41</v>
      </c>
      <c r="H88" s="15"/>
      <c r="I88" s="243">
        <f>SUM(I76:I87)</f>
        <v>31553.518899999995</v>
      </c>
    </row>
    <row r="89" spans="1:9" ht="30.6" customHeight="1" x14ac:dyDescent="0.2">
      <c r="A89" s="652" t="s">
        <v>2272</v>
      </c>
      <c r="B89" s="71"/>
      <c r="C89" s="13" t="s">
        <v>2273</v>
      </c>
      <c r="D89" s="72"/>
      <c r="E89" s="73"/>
      <c r="F89" s="15"/>
      <c r="G89" s="327"/>
      <c r="H89" s="74"/>
      <c r="I89" s="598">
        <v>281.47000000000003</v>
      </c>
    </row>
    <row r="90" spans="1:9" ht="30" customHeight="1" x14ac:dyDescent="0.2">
      <c r="A90" s="653"/>
      <c r="B90" s="71"/>
      <c r="C90" s="13" t="s">
        <v>2274</v>
      </c>
      <c r="D90" s="72"/>
      <c r="E90" s="73"/>
      <c r="F90" s="15"/>
      <c r="G90" s="327"/>
      <c r="H90" s="74"/>
      <c r="I90" s="598">
        <v>284.7</v>
      </c>
    </row>
    <row r="91" spans="1:9" ht="22.15" customHeight="1" x14ac:dyDescent="0.2">
      <c r="A91" s="654"/>
      <c r="B91" s="412"/>
      <c r="C91" s="244" t="s">
        <v>87</v>
      </c>
      <c r="D91" s="72"/>
      <c r="E91" s="73"/>
      <c r="F91" s="15"/>
      <c r="G91" s="327"/>
      <c r="H91" s="74"/>
      <c r="I91" s="241">
        <f>SUM(I89:I90)</f>
        <v>566.17000000000007</v>
      </c>
    </row>
    <row r="92" spans="1:9" ht="27.6" customHeight="1" x14ac:dyDescent="0.2">
      <c r="A92" s="652" t="s">
        <v>2271</v>
      </c>
      <c r="B92" s="71"/>
      <c r="C92" s="33" t="s">
        <v>2273</v>
      </c>
      <c r="D92" s="72"/>
      <c r="E92" s="73"/>
      <c r="F92" s="15"/>
      <c r="G92" s="327"/>
      <c r="H92" s="74"/>
      <c r="I92" s="598">
        <v>1595.81</v>
      </c>
    </row>
    <row r="93" spans="1:9" ht="28.9" customHeight="1" x14ac:dyDescent="0.2">
      <c r="A93" s="653"/>
      <c r="B93" s="71"/>
      <c r="C93" s="71" t="s">
        <v>2274</v>
      </c>
      <c r="D93" s="72"/>
      <c r="E93" s="73"/>
      <c r="F93" s="15"/>
      <c r="G93" s="327"/>
      <c r="H93" s="74"/>
      <c r="I93" s="598">
        <v>1708.68</v>
      </c>
    </row>
    <row r="94" spans="1:9" ht="22.15" customHeight="1" x14ac:dyDescent="0.2">
      <c r="A94" s="654"/>
      <c r="B94" s="71"/>
      <c r="C94" s="244" t="s">
        <v>87</v>
      </c>
      <c r="D94" s="72"/>
      <c r="E94" s="73"/>
      <c r="F94" s="15"/>
      <c r="G94" s="327"/>
      <c r="H94" s="74"/>
      <c r="I94" s="241">
        <f>SUM(I92:I93)</f>
        <v>3304.49</v>
      </c>
    </row>
    <row r="95" spans="1:9" ht="30" customHeight="1" x14ac:dyDescent="0.2">
      <c r="A95" s="221" t="s">
        <v>2270</v>
      </c>
      <c r="B95" s="13"/>
      <c r="C95" s="244" t="s">
        <v>87</v>
      </c>
      <c r="D95" s="14"/>
      <c r="E95" s="15"/>
      <c r="F95" s="15"/>
      <c r="G95" s="15"/>
      <c r="H95" s="15"/>
      <c r="I95" s="243">
        <v>119563.62</v>
      </c>
    </row>
    <row r="96" spans="1:9" ht="12.75" customHeight="1" x14ac:dyDescent="0.2">
      <c r="A96" s="11" t="s">
        <v>84</v>
      </c>
      <c r="B96" s="13"/>
      <c r="C96" s="244" t="s">
        <v>87</v>
      </c>
      <c r="D96" s="14"/>
      <c r="E96" s="15"/>
      <c r="F96" s="15"/>
      <c r="G96" s="15"/>
      <c r="H96" s="15"/>
      <c r="I96" s="243">
        <v>8891.27</v>
      </c>
    </row>
    <row r="97" spans="1:255" ht="12.75" customHeight="1" x14ac:dyDescent="0.2">
      <c r="A97" s="11" t="s">
        <v>86</v>
      </c>
      <c r="B97" s="13"/>
      <c r="C97" s="244" t="s">
        <v>87</v>
      </c>
      <c r="D97" s="14"/>
      <c r="E97" s="15"/>
      <c r="F97" s="15"/>
      <c r="G97" s="15"/>
      <c r="H97" s="15"/>
      <c r="I97" s="243">
        <v>8117.16</v>
      </c>
    </row>
    <row r="98" spans="1:255" ht="13.15" customHeight="1" x14ac:dyDescent="0.2">
      <c r="A98" s="240" t="s">
        <v>88</v>
      </c>
      <c r="B98" s="13"/>
      <c r="C98" s="244" t="s">
        <v>87</v>
      </c>
      <c r="D98" s="14"/>
      <c r="E98" s="15"/>
      <c r="F98" s="15"/>
      <c r="G98" s="15"/>
      <c r="H98" s="15"/>
      <c r="I98" s="243">
        <v>5954.68</v>
      </c>
    </row>
    <row r="99" spans="1:255" ht="15" customHeight="1" thickBot="1" x14ac:dyDescent="0.25">
      <c r="A99" s="219"/>
      <c r="B99" s="109"/>
      <c r="C99" s="109"/>
      <c r="D99" s="108"/>
      <c r="E99" s="110"/>
      <c r="F99" s="109"/>
      <c r="G99" s="109"/>
      <c r="H99" s="108" t="s">
        <v>17</v>
      </c>
      <c r="I99" s="232">
        <f>I88+I91+I94+I95+I96+I97+I98</f>
        <v>177950.90889999998</v>
      </c>
    </row>
    <row r="100" spans="1:255" s="45" customFormat="1" ht="70.150000000000006" customHeight="1" thickBot="1" x14ac:dyDescent="0.25">
      <c r="A100" s="117" t="s">
        <v>95</v>
      </c>
      <c r="B100" s="114" t="s">
        <v>16</v>
      </c>
      <c r="C100" s="114" t="s">
        <v>5</v>
      </c>
      <c r="D100" s="114" t="s">
        <v>23</v>
      </c>
      <c r="E100" s="118" t="s">
        <v>18</v>
      </c>
      <c r="F100" s="114" t="s">
        <v>19</v>
      </c>
      <c r="G100" s="114" t="s">
        <v>10</v>
      </c>
      <c r="H100" s="114" t="s">
        <v>13</v>
      </c>
      <c r="I100" s="115" t="s">
        <v>12</v>
      </c>
      <c r="J100" s="56"/>
      <c r="K100" s="56"/>
      <c r="L100" s="56"/>
      <c r="M100" s="56"/>
      <c r="N100" s="56"/>
      <c r="O100" s="56"/>
      <c r="P100" s="56"/>
      <c r="Q100" s="56"/>
      <c r="R100" s="56"/>
      <c r="T100" s="56"/>
      <c r="U100" s="56"/>
      <c r="V100" s="56"/>
      <c r="W100" s="56"/>
      <c r="X100" s="56"/>
      <c r="Y100" s="56"/>
      <c r="Z100" s="56"/>
      <c r="AA100" s="56"/>
      <c r="AB100" s="56"/>
      <c r="AD100" s="56"/>
      <c r="AE100" s="56"/>
      <c r="AF100" s="56"/>
      <c r="AG100" s="56"/>
      <c r="AH100" s="56"/>
      <c r="AI100" s="56"/>
      <c r="AJ100" s="56"/>
      <c r="AK100" s="56"/>
      <c r="AL100" s="56"/>
      <c r="AN100" s="56"/>
      <c r="AO100" s="56"/>
      <c r="AP100" s="56"/>
      <c r="AQ100" s="56"/>
      <c r="AR100" s="56"/>
      <c r="AS100" s="56"/>
      <c r="AT100" s="56"/>
      <c r="AU100" s="56"/>
      <c r="AV100" s="56"/>
      <c r="AX100" s="56"/>
      <c r="AY100" s="56"/>
      <c r="AZ100" s="56"/>
      <c r="BA100" s="56"/>
      <c r="BB100" s="56"/>
      <c r="BC100" s="56"/>
      <c r="BD100" s="56"/>
      <c r="BE100" s="56"/>
      <c r="BF100" s="56"/>
      <c r="BH100" s="56"/>
      <c r="BI100" s="56"/>
      <c r="BJ100" s="56"/>
      <c r="BK100" s="56"/>
      <c r="BL100" s="56"/>
      <c r="BM100" s="56"/>
      <c r="BN100" s="56"/>
      <c r="BO100" s="56"/>
      <c r="BP100" s="56"/>
      <c r="BR100" s="56"/>
      <c r="BS100" s="56"/>
      <c r="BT100" s="56"/>
      <c r="BU100" s="56"/>
      <c r="BV100" s="56"/>
      <c r="BW100" s="56"/>
      <c r="BX100" s="56"/>
      <c r="BY100" s="56"/>
      <c r="BZ100" s="56"/>
      <c r="CB100" s="56"/>
      <c r="CC100" s="56"/>
      <c r="CD100" s="56"/>
      <c r="CE100" s="56"/>
      <c r="CF100" s="56"/>
      <c r="CG100" s="56"/>
      <c r="CH100" s="56"/>
      <c r="CI100" s="56"/>
      <c r="CJ100" s="56"/>
      <c r="CL100" s="56"/>
      <c r="CM100" s="56"/>
      <c r="CN100" s="56"/>
      <c r="CO100" s="56"/>
      <c r="CP100" s="56"/>
      <c r="CQ100" s="56"/>
      <c r="CR100" s="56"/>
      <c r="CS100" s="56"/>
      <c r="CT100" s="56"/>
      <c r="CV100" s="56"/>
      <c r="CW100" s="56"/>
      <c r="CX100" s="56"/>
      <c r="CY100" s="56"/>
      <c r="CZ100" s="56"/>
      <c r="DA100" s="56"/>
      <c r="DB100" s="56"/>
      <c r="DC100" s="56"/>
      <c r="DD100" s="56"/>
      <c r="DF100" s="56"/>
      <c r="DG100" s="56"/>
      <c r="DH100" s="56"/>
      <c r="DI100" s="56"/>
      <c r="DJ100" s="56"/>
      <c r="DK100" s="56"/>
      <c r="DL100" s="56"/>
      <c r="DM100" s="56"/>
      <c r="DN100" s="56"/>
      <c r="DP100" s="56"/>
      <c r="DQ100" s="56"/>
      <c r="DR100" s="56"/>
      <c r="DS100" s="56"/>
      <c r="DT100" s="56"/>
      <c r="DU100" s="56"/>
      <c r="DV100" s="56"/>
      <c r="DW100" s="56"/>
      <c r="DX100" s="56"/>
      <c r="DZ100" s="56"/>
      <c r="EA100" s="56"/>
      <c r="EB100" s="56"/>
      <c r="EC100" s="56"/>
      <c r="ED100" s="56"/>
      <c r="EE100" s="56"/>
      <c r="EF100" s="56"/>
      <c r="EG100" s="56"/>
      <c r="EH100" s="56"/>
      <c r="EJ100" s="56"/>
      <c r="EK100" s="56"/>
      <c r="EL100" s="56"/>
      <c r="EM100" s="56"/>
      <c r="EN100" s="56"/>
      <c r="EO100" s="56"/>
      <c r="EP100" s="56"/>
      <c r="EQ100" s="56"/>
      <c r="ER100" s="56"/>
      <c r="ET100" s="56"/>
      <c r="EU100" s="56"/>
      <c r="EV100" s="56"/>
      <c r="EW100" s="56"/>
      <c r="EX100" s="56"/>
      <c r="EY100" s="56"/>
      <c r="EZ100" s="56"/>
      <c r="FA100" s="56"/>
      <c r="FB100" s="56"/>
      <c r="FD100" s="56"/>
      <c r="FE100" s="56"/>
      <c r="FF100" s="56"/>
      <c r="FG100" s="56"/>
      <c r="FH100" s="56"/>
      <c r="FI100" s="56"/>
      <c r="FJ100" s="56"/>
      <c r="FK100" s="56"/>
      <c r="FL100" s="56"/>
      <c r="FN100" s="56"/>
      <c r="FO100" s="56"/>
      <c r="FP100" s="56"/>
      <c r="FQ100" s="56"/>
      <c r="FR100" s="56"/>
      <c r="FS100" s="56"/>
      <c r="FT100" s="56"/>
      <c r="FU100" s="56"/>
      <c r="FV100" s="56"/>
      <c r="FX100" s="56"/>
      <c r="FY100" s="56"/>
      <c r="FZ100" s="56"/>
      <c r="GA100" s="56"/>
      <c r="GB100" s="56"/>
      <c r="GC100" s="56"/>
      <c r="GD100" s="56"/>
      <c r="GE100" s="56"/>
      <c r="GF100" s="56"/>
      <c r="GH100" s="56"/>
      <c r="GI100" s="56"/>
      <c r="GJ100" s="56"/>
      <c r="GK100" s="56"/>
      <c r="GL100" s="56"/>
      <c r="GM100" s="56"/>
      <c r="GN100" s="56"/>
      <c r="GO100" s="56"/>
      <c r="GP100" s="56"/>
      <c r="GR100" s="56"/>
      <c r="GS100" s="56"/>
      <c r="GT100" s="56"/>
      <c r="GU100" s="56"/>
      <c r="GV100" s="56"/>
      <c r="GW100" s="56"/>
      <c r="GX100" s="56"/>
      <c r="GY100" s="56"/>
      <c r="GZ100" s="56"/>
      <c r="HB100" s="56"/>
      <c r="HC100" s="56"/>
      <c r="HD100" s="56"/>
      <c r="HE100" s="56"/>
      <c r="HF100" s="56"/>
      <c r="HG100" s="56"/>
      <c r="HH100" s="56"/>
      <c r="HI100" s="56"/>
      <c r="HJ100" s="56"/>
      <c r="HL100" s="56"/>
      <c r="HM100" s="56"/>
      <c r="HN100" s="56"/>
      <c r="HO100" s="56"/>
      <c r="HP100" s="56"/>
      <c r="HQ100" s="56"/>
      <c r="HR100" s="56"/>
      <c r="HS100" s="56"/>
      <c r="HT100" s="56"/>
      <c r="HV100" s="56"/>
      <c r="HW100" s="56"/>
      <c r="HX100" s="56"/>
      <c r="HY100" s="56"/>
      <c r="HZ100" s="56"/>
      <c r="IA100" s="56"/>
      <c r="IB100" s="56"/>
      <c r="IC100" s="56"/>
      <c r="ID100" s="56"/>
      <c r="IF100" s="56"/>
      <c r="IG100" s="56"/>
      <c r="IH100" s="56"/>
      <c r="II100" s="56"/>
      <c r="IJ100" s="56"/>
      <c r="IK100" s="56"/>
      <c r="IL100" s="56"/>
      <c r="IM100" s="56"/>
      <c r="IN100" s="56"/>
      <c r="IP100" s="56"/>
      <c r="IQ100" s="56"/>
      <c r="IR100" s="56"/>
      <c r="IS100" s="56"/>
      <c r="IT100" s="56"/>
      <c r="IU100" s="56"/>
    </row>
    <row r="101" spans="1:255" ht="12.75" customHeight="1" thickBot="1" x14ac:dyDescent="0.25">
      <c r="A101" s="227"/>
      <c r="B101" s="104">
        <v>2899.78</v>
      </c>
      <c r="C101" s="58" t="s">
        <v>66</v>
      </c>
      <c r="D101" s="64"/>
      <c r="E101" s="59"/>
      <c r="F101" s="59"/>
      <c r="G101" s="59"/>
      <c r="H101" s="60"/>
      <c r="I101" s="61"/>
      <c r="J101" s="56"/>
      <c r="K101" s="56"/>
      <c r="L101" s="56"/>
      <c r="M101" s="56"/>
      <c r="N101" s="56"/>
      <c r="O101" s="56"/>
      <c r="P101" s="56"/>
      <c r="Q101" s="56"/>
      <c r="R101" s="56"/>
      <c r="T101" s="56"/>
      <c r="U101" s="56"/>
      <c r="V101" s="56"/>
      <c r="W101" s="56"/>
      <c r="X101" s="56"/>
      <c r="Y101" s="56"/>
      <c r="Z101" s="56"/>
      <c r="AA101" s="56"/>
      <c r="AB101" s="56"/>
      <c r="AD101" s="56"/>
      <c r="AE101" s="56"/>
      <c r="AF101" s="56"/>
      <c r="AG101" s="56"/>
      <c r="AH101" s="56"/>
      <c r="AI101" s="56"/>
      <c r="AJ101" s="56"/>
      <c r="AK101" s="56"/>
      <c r="AL101" s="56"/>
      <c r="AN101" s="56"/>
      <c r="AO101" s="56"/>
      <c r="AP101" s="56"/>
      <c r="AQ101" s="56"/>
      <c r="AR101" s="56"/>
      <c r="AS101" s="56"/>
      <c r="AT101" s="56"/>
      <c r="AU101" s="56"/>
      <c r="AV101" s="56"/>
      <c r="AX101" s="56"/>
      <c r="AY101" s="56"/>
      <c r="AZ101" s="56"/>
      <c r="BA101" s="56"/>
      <c r="BB101" s="56"/>
      <c r="BC101" s="56"/>
      <c r="BD101" s="56"/>
      <c r="BE101" s="56"/>
      <c r="BF101" s="56"/>
      <c r="BH101" s="56"/>
      <c r="BI101" s="56"/>
      <c r="BJ101" s="56"/>
      <c r="BK101" s="56"/>
      <c r="BL101" s="56"/>
      <c r="BM101" s="56"/>
      <c r="BN101" s="56"/>
      <c r="BO101" s="56"/>
      <c r="BP101" s="56"/>
      <c r="BR101" s="56"/>
      <c r="BS101" s="56"/>
      <c r="BT101" s="56"/>
      <c r="BU101" s="56"/>
      <c r="BV101" s="56"/>
      <c r="BW101" s="56"/>
      <c r="BX101" s="56"/>
      <c r="BY101" s="56"/>
      <c r="BZ101" s="56"/>
      <c r="CB101" s="56"/>
      <c r="CC101" s="56"/>
      <c r="CD101" s="56"/>
      <c r="CE101" s="56"/>
      <c r="CF101" s="56"/>
      <c r="CG101" s="56"/>
      <c r="CH101" s="56"/>
      <c r="CI101" s="56"/>
      <c r="CJ101" s="56"/>
      <c r="CL101" s="56"/>
      <c r="CM101" s="56"/>
      <c r="CN101" s="56"/>
      <c r="CO101" s="56"/>
      <c r="CP101" s="56"/>
      <c r="CQ101" s="56"/>
      <c r="CR101" s="56"/>
      <c r="CS101" s="56"/>
      <c r="CT101" s="56"/>
      <c r="CV101" s="56"/>
      <c r="CW101" s="56"/>
      <c r="CX101" s="56"/>
      <c r="CY101" s="56"/>
      <c r="CZ101" s="56"/>
      <c r="DA101" s="56"/>
      <c r="DB101" s="56"/>
      <c r="DC101" s="56"/>
      <c r="DD101" s="56"/>
      <c r="DF101" s="56"/>
      <c r="DG101" s="56"/>
      <c r="DH101" s="56"/>
      <c r="DI101" s="56"/>
      <c r="DJ101" s="56"/>
      <c r="DK101" s="56"/>
      <c r="DL101" s="56"/>
      <c r="DM101" s="56"/>
      <c r="DN101" s="56"/>
      <c r="DP101" s="56"/>
      <c r="DQ101" s="56"/>
      <c r="DR101" s="56"/>
      <c r="DS101" s="56"/>
      <c r="DT101" s="56"/>
      <c r="DU101" s="56"/>
      <c r="DV101" s="56"/>
      <c r="DW101" s="56"/>
      <c r="DX101" s="56"/>
      <c r="DZ101" s="56"/>
      <c r="EA101" s="56"/>
      <c r="EB101" s="56"/>
      <c r="EC101" s="56"/>
      <c r="ED101" s="56"/>
      <c r="EE101" s="56"/>
      <c r="EF101" s="56"/>
      <c r="EG101" s="56"/>
      <c r="EH101" s="56"/>
      <c r="EJ101" s="56"/>
      <c r="EK101" s="56"/>
      <c r="EL101" s="56"/>
      <c r="EM101" s="56"/>
      <c r="EN101" s="56"/>
      <c r="EO101" s="56"/>
      <c r="EP101" s="56"/>
      <c r="EQ101" s="56"/>
      <c r="ER101" s="56"/>
      <c r="ET101" s="56"/>
      <c r="EU101" s="56"/>
      <c r="EV101" s="56"/>
      <c r="EW101" s="56"/>
      <c r="EX101" s="56"/>
      <c r="EY101" s="56"/>
      <c r="EZ101" s="56"/>
      <c r="FA101" s="56"/>
      <c r="FB101" s="56"/>
      <c r="FD101" s="56"/>
      <c r="FE101" s="56"/>
      <c r="FF101" s="56"/>
      <c r="FG101" s="56"/>
      <c r="FH101" s="56"/>
      <c r="FI101" s="56"/>
      <c r="FJ101" s="56"/>
      <c r="FK101" s="56"/>
      <c r="FL101" s="56"/>
      <c r="FN101" s="56"/>
      <c r="FO101" s="56"/>
      <c r="FP101" s="56"/>
      <c r="FQ101" s="56"/>
      <c r="FR101" s="56"/>
      <c r="FS101" s="56"/>
      <c r="FT101" s="56"/>
      <c r="FU101" s="56"/>
      <c r="FV101" s="56"/>
      <c r="FX101" s="56"/>
      <c r="FY101" s="56"/>
      <c r="FZ101" s="56"/>
      <c r="GA101" s="56"/>
      <c r="GB101" s="56"/>
      <c r="GC101" s="56"/>
      <c r="GD101" s="56"/>
      <c r="GE101" s="56"/>
      <c r="GF101" s="56"/>
      <c r="GH101" s="56"/>
      <c r="GI101" s="56"/>
      <c r="GJ101" s="56"/>
      <c r="GK101" s="56"/>
      <c r="GL101" s="56"/>
      <c r="GM101" s="56"/>
      <c r="GN101" s="56"/>
      <c r="GO101" s="56"/>
      <c r="GP101" s="56"/>
      <c r="GR101" s="56"/>
      <c r="GS101" s="56"/>
      <c r="GT101" s="56"/>
      <c r="GU101" s="56"/>
      <c r="GV101" s="56"/>
      <c r="GW101" s="56"/>
      <c r="GX101" s="56"/>
      <c r="GY101" s="56"/>
      <c r="GZ101" s="56"/>
      <c r="HB101" s="56"/>
      <c r="HC101" s="56"/>
      <c r="HD101" s="56"/>
      <c r="HE101" s="56"/>
      <c r="HF101" s="56"/>
      <c r="HG101" s="56"/>
      <c r="HH101" s="56"/>
      <c r="HI101" s="56"/>
      <c r="HJ101" s="56"/>
      <c r="HL101" s="56"/>
      <c r="HM101" s="56"/>
      <c r="HN101" s="56"/>
      <c r="HO101" s="56"/>
      <c r="HP101" s="56"/>
      <c r="HQ101" s="56"/>
      <c r="HR101" s="56"/>
      <c r="HS101" s="56"/>
      <c r="HT101" s="56"/>
      <c r="HV101" s="56"/>
      <c r="HW101" s="56"/>
      <c r="HX101" s="56"/>
      <c r="HY101" s="56"/>
      <c r="HZ101" s="56"/>
      <c r="IA101" s="56"/>
      <c r="IB101" s="56"/>
      <c r="IC101" s="56"/>
      <c r="ID101" s="56"/>
      <c r="IF101" s="56"/>
      <c r="IG101" s="56"/>
      <c r="IH101" s="56"/>
      <c r="II101" s="56"/>
      <c r="IJ101" s="56"/>
      <c r="IK101" s="56"/>
      <c r="IL101" s="56"/>
      <c r="IM101" s="56"/>
      <c r="IN101" s="56"/>
      <c r="IP101" s="56"/>
      <c r="IQ101" s="56"/>
      <c r="IR101" s="56"/>
      <c r="IS101" s="56"/>
      <c r="IT101" s="56"/>
      <c r="IU101" s="56"/>
    </row>
    <row r="102" spans="1:255" ht="12.75" customHeight="1" thickBot="1" x14ac:dyDescent="0.25">
      <c r="A102" s="227"/>
      <c r="B102" s="122">
        <v>3521.65</v>
      </c>
      <c r="C102" s="123" t="s">
        <v>67</v>
      </c>
      <c r="D102" s="124"/>
      <c r="E102" s="125"/>
      <c r="F102" s="125"/>
      <c r="G102" s="125"/>
      <c r="H102" s="126"/>
      <c r="I102" s="127"/>
      <c r="J102" s="56"/>
      <c r="K102" s="56"/>
      <c r="L102" s="56"/>
      <c r="M102" s="56"/>
      <c r="N102" s="56"/>
      <c r="O102" s="56"/>
      <c r="P102" s="56"/>
      <c r="Q102" s="56"/>
      <c r="R102" s="56"/>
      <c r="T102" s="56"/>
      <c r="U102" s="56"/>
      <c r="V102" s="56"/>
      <c r="W102" s="56"/>
      <c r="X102" s="56"/>
      <c r="Y102" s="56"/>
      <c r="Z102" s="56"/>
      <c r="AA102" s="56"/>
      <c r="AB102" s="56"/>
      <c r="AD102" s="56"/>
      <c r="AE102" s="56"/>
      <c r="AF102" s="56"/>
      <c r="AG102" s="56"/>
      <c r="AH102" s="56"/>
      <c r="AI102" s="56"/>
      <c r="AJ102" s="56"/>
      <c r="AK102" s="56"/>
      <c r="AL102" s="56"/>
      <c r="AN102" s="56"/>
      <c r="AO102" s="56"/>
      <c r="AP102" s="56"/>
      <c r="AQ102" s="56"/>
      <c r="AR102" s="56"/>
      <c r="AS102" s="56"/>
      <c r="AT102" s="56"/>
      <c r="AU102" s="56"/>
      <c r="AV102" s="56"/>
      <c r="AX102" s="56"/>
      <c r="AY102" s="56"/>
      <c r="AZ102" s="56"/>
      <c r="BA102" s="56"/>
      <c r="BB102" s="56"/>
      <c r="BC102" s="56"/>
      <c r="BD102" s="56"/>
      <c r="BE102" s="56"/>
      <c r="BF102" s="56"/>
      <c r="BH102" s="56"/>
      <c r="BI102" s="56"/>
      <c r="BJ102" s="56"/>
      <c r="BK102" s="56"/>
      <c r="BL102" s="56"/>
      <c r="BM102" s="56"/>
      <c r="BN102" s="56"/>
      <c r="BO102" s="56"/>
      <c r="BP102" s="56"/>
      <c r="BR102" s="56"/>
      <c r="BS102" s="56"/>
      <c r="BT102" s="56"/>
      <c r="BU102" s="56"/>
      <c r="BV102" s="56"/>
      <c r="BW102" s="56"/>
      <c r="BX102" s="56"/>
      <c r="BY102" s="56"/>
      <c r="BZ102" s="56"/>
      <c r="CB102" s="56"/>
      <c r="CC102" s="56"/>
      <c r="CD102" s="56"/>
      <c r="CE102" s="56"/>
      <c r="CF102" s="56"/>
      <c r="CG102" s="56"/>
      <c r="CH102" s="56"/>
      <c r="CI102" s="56"/>
      <c r="CJ102" s="56"/>
      <c r="CL102" s="56"/>
      <c r="CM102" s="56"/>
      <c r="CN102" s="56"/>
      <c r="CO102" s="56"/>
      <c r="CP102" s="56"/>
      <c r="CQ102" s="56"/>
      <c r="CR102" s="56"/>
      <c r="CS102" s="56"/>
      <c r="CT102" s="56"/>
      <c r="CV102" s="56"/>
      <c r="CW102" s="56"/>
      <c r="CX102" s="56"/>
      <c r="CY102" s="56"/>
      <c r="CZ102" s="56"/>
      <c r="DA102" s="56"/>
      <c r="DB102" s="56"/>
      <c r="DC102" s="56"/>
      <c r="DD102" s="56"/>
      <c r="DF102" s="56"/>
      <c r="DG102" s="56"/>
      <c r="DH102" s="56"/>
      <c r="DI102" s="56"/>
      <c r="DJ102" s="56"/>
      <c r="DK102" s="56"/>
      <c r="DL102" s="56"/>
      <c r="DM102" s="56"/>
      <c r="DN102" s="56"/>
      <c r="DP102" s="56"/>
      <c r="DQ102" s="56"/>
      <c r="DR102" s="56"/>
      <c r="DS102" s="56"/>
      <c r="DT102" s="56"/>
      <c r="DU102" s="56"/>
      <c r="DV102" s="56"/>
      <c r="DW102" s="56"/>
      <c r="DX102" s="56"/>
      <c r="DZ102" s="56"/>
      <c r="EA102" s="56"/>
      <c r="EB102" s="56"/>
      <c r="EC102" s="56"/>
      <c r="ED102" s="56"/>
      <c r="EE102" s="56"/>
      <c r="EF102" s="56"/>
      <c r="EG102" s="56"/>
      <c r="EH102" s="56"/>
      <c r="EJ102" s="56"/>
      <c r="EK102" s="56"/>
      <c r="EL102" s="56"/>
      <c r="EM102" s="56"/>
      <c r="EN102" s="56"/>
      <c r="EO102" s="56"/>
      <c r="EP102" s="56"/>
      <c r="EQ102" s="56"/>
      <c r="ER102" s="56"/>
      <c r="ET102" s="56"/>
      <c r="EU102" s="56"/>
      <c r="EV102" s="56"/>
      <c r="EW102" s="56"/>
      <c r="EX102" s="56"/>
      <c r="EY102" s="56"/>
      <c r="EZ102" s="56"/>
      <c r="FA102" s="56"/>
      <c r="FB102" s="56"/>
      <c r="FD102" s="56"/>
      <c r="FE102" s="56"/>
      <c r="FF102" s="56"/>
      <c r="FG102" s="56"/>
      <c r="FH102" s="56"/>
      <c r="FI102" s="56"/>
      <c r="FJ102" s="56"/>
      <c r="FK102" s="56"/>
      <c r="FL102" s="56"/>
      <c r="FN102" s="56"/>
      <c r="FO102" s="56"/>
      <c r="FP102" s="56"/>
      <c r="FQ102" s="56"/>
      <c r="FR102" s="56"/>
      <c r="FS102" s="56"/>
      <c r="FT102" s="56"/>
      <c r="FU102" s="56"/>
      <c r="FV102" s="56"/>
      <c r="FX102" s="56"/>
      <c r="FY102" s="56"/>
      <c r="FZ102" s="56"/>
      <c r="GA102" s="56"/>
      <c r="GB102" s="56"/>
      <c r="GC102" s="56"/>
      <c r="GD102" s="56"/>
      <c r="GE102" s="56"/>
      <c r="GF102" s="56"/>
      <c r="GH102" s="56"/>
      <c r="GI102" s="56"/>
      <c r="GJ102" s="56"/>
      <c r="GK102" s="56"/>
      <c r="GL102" s="56"/>
      <c r="GM102" s="56"/>
      <c r="GN102" s="56"/>
      <c r="GO102" s="56"/>
      <c r="GP102" s="56"/>
      <c r="GR102" s="56"/>
      <c r="GS102" s="56"/>
      <c r="GT102" s="56"/>
      <c r="GU102" s="56"/>
      <c r="GV102" s="56"/>
      <c r="GW102" s="56"/>
      <c r="GX102" s="56"/>
      <c r="GY102" s="56"/>
      <c r="GZ102" s="56"/>
      <c r="HB102" s="56"/>
      <c r="HC102" s="56"/>
      <c r="HD102" s="56"/>
      <c r="HE102" s="56"/>
      <c r="HF102" s="56"/>
      <c r="HG102" s="56"/>
      <c r="HH102" s="56"/>
      <c r="HI102" s="56"/>
      <c r="HJ102" s="56"/>
      <c r="HL102" s="56"/>
      <c r="HM102" s="56"/>
      <c r="HN102" s="56"/>
      <c r="HO102" s="56"/>
      <c r="HP102" s="56"/>
      <c r="HQ102" s="56"/>
      <c r="HR102" s="56"/>
      <c r="HS102" s="56"/>
      <c r="HT102" s="56"/>
      <c r="HV102" s="56"/>
      <c r="HW102" s="56"/>
      <c r="HX102" s="56"/>
      <c r="HY102" s="56"/>
      <c r="HZ102" s="56"/>
      <c r="IA102" s="56"/>
      <c r="IB102" s="56"/>
      <c r="IC102" s="56"/>
      <c r="ID102" s="56"/>
      <c r="IF102" s="56"/>
      <c r="IG102" s="56"/>
      <c r="IH102" s="56"/>
      <c r="II102" s="56"/>
      <c r="IJ102" s="56"/>
      <c r="IK102" s="56"/>
      <c r="IL102" s="56"/>
      <c r="IM102" s="56"/>
      <c r="IN102" s="56"/>
      <c r="IP102" s="56"/>
      <c r="IQ102" s="56"/>
      <c r="IR102" s="56"/>
      <c r="IS102" s="56"/>
      <c r="IT102" s="56"/>
      <c r="IU102" s="56"/>
    </row>
    <row r="103" spans="1:255" ht="12.75" customHeight="1" thickBot="1" x14ac:dyDescent="0.25">
      <c r="A103" s="227"/>
      <c r="B103" s="106">
        <v>2932.95</v>
      </c>
      <c r="C103" s="85" t="s">
        <v>70</v>
      </c>
      <c r="D103" s="86"/>
      <c r="E103" s="47"/>
      <c r="F103" s="47"/>
      <c r="G103" s="47"/>
      <c r="H103" s="48"/>
      <c r="I103" s="49"/>
      <c r="J103" s="56"/>
      <c r="K103" s="56"/>
      <c r="L103" s="56"/>
      <c r="M103" s="56"/>
      <c r="N103" s="56"/>
      <c r="O103" s="56"/>
      <c r="P103" s="56"/>
      <c r="Q103" s="56"/>
      <c r="R103" s="56"/>
      <c r="T103" s="56"/>
      <c r="U103" s="56"/>
      <c r="V103" s="56"/>
      <c r="W103" s="56"/>
      <c r="X103" s="56"/>
      <c r="Y103" s="56"/>
      <c r="Z103" s="56"/>
      <c r="AA103" s="56"/>
      <c r="AB103" s="56"/>
      <c r="AD103" s="56"/>
      <c r="AE103" s="56"/>
      <c r="AF103" s="56"/>
      <c r="AG103" s="56"/>
      <c r="AH103" s="56"/>
      <c r="AI103" s="56"/>
      <c r="AJ103" s="56"/>
      <c r="AK103" s="56"/>
      <c r="AL103" s="56"/>
      <c r="AN103" s="56"/>
      <c r="AO103" s="56"/>
      <c r="AP103" s="56"/>
      <c r="AQ103" s="56"/>
      <c r="AR103" s="56"/>
      <c r="AS103" s="56"/>
      <c r="AT103" s="56"/>
      <c r="AU103" s="56"/>
      <c r="AV103" s="56"/>
      <c r="AX103" s="56"/>
      <c r="AY103" s="56"/>
      <c r="AZ103" s="56"/>
      <c r="BA103" s="56"/>
      <c r="BB103" s="56"/>
      <c r="BC103" s="56"/>
      <c r="BD103" s="56"/>
      <c r="BE103" s="56"/>
      <c r="BF103" s="56"/>
      <c r="BH103" s="56"/>
      <c r="BI103" s="56"/>
      <c r="BJ103" s="56"/>
      <c r="BK103" s="56"/>
      <c r="BL103" s="56"/>
      <c r="BM103" s="56"/>
      <c r="BN103" s="56"/>
      <c r="BO103" s="56"/>
      <c r="BP103" s="56"/>
      <c r="BR103" s="56"/>
      <c r="BS103" s="56"/>
      <c r="BT103" s="56"/>
      <c r="BU103" s="56"/>
      <c r="BV103" s="56"/>
      <c r="BW103" s="56"/>
      <c r="BX103" s="56"/>
      <c r="BY103" s="56"/>
      <c r="BZ103" s="56"/>
      <c r="CB103" s="56"/>
      <c r="CC103" s="56"/>
      <c r="CD103" s="56"/>
      <c r="CE103" s="56"/>
      <c r="CF103" s="56"/>
      <c r="CG103" s="56"/>
      <c r="CH103" s="56"/>
      <c r="CI103" s="56"/>
      <c r="CJ103" s="56"/>
      <c r="CL103" s="56"/>
      <c r="CM103" s="56"/>
      <c r="CN103" s="56"/>
      <c r="CO103" s="56"/>
      <c r="CP103" s="56"/>
      <c r="CQ103" s="56"/>
      <c r="CR103" s="56"/>
      <c r="CS103" s="56"/>
      <c r="CT103" s="56"/>
      <c r="CV103" s="56"/>
      <c r="CW103" s="56"/>
      <c r="CX103" s="56"/>
      <c r="CY103" s="56"/>
      <c r="CZ103" s="56"/>
      <c r="DA103" s="56"/>
      <c r="DB103" s="56"/>
      <c r="DC103" s="56"/>
      <c r="DD103" s="56"/>
      <c r="DF103" s="56"/>
      <c r="DG103" s="56"/>
      <c r="DH103" s="56"/>
      <c r="DI103" s="56"/>
      <c r="DJ103" s="56"/>
      <c r="DK103" s="56"/>
      <c r="DL103" s="56"/>
      <c r="DM103" s="56"/>
      <c r="DN103" s="56"/>
      <c r="DP103" s="56"/>
      <c r="DQ103" s="56"/>
      <c r="DR103" s="56"/>
      <c r="DS103" s="56"/>
      <c r="DT103" s="56"/>
      <c r="DU103" s="56"/>
      <c r="DV103" s="56"/>
      <c r="DW103" s="56"/>
      <c r="DX103" s="56"/>
      <c r="DZ103" s="56"/>
      <c r="EA103" s="56"/>
      <c r="EB103" s="56"/>
      <c r="EC103" s="56"/>
      <c r="ED103" s="56"/>
      <c r="EE103" s="56"/>
      <c r="EF103" s="56"/>
      <c r="EG103" s="56"/>
      <c r="EH103" s="56"/>
      <c r="EJ103" s="56"/>
      <c r="EK103" s="56"/>
      <c r="EL103" s="56"/>
      <c r="EM103" s="56"/>
      <c r="EN103" s="56"/>
      <c r="EO103" s="56"/>
      <c r="EP103" s="56"/>
      <c r="EQ103" s="56"/>
      <c r="ER103" s="56"/>
      <c r="ET103" s="56"/>
      <c r="EU103" s="56"/>
      <c r="EV103" s="56"/>
      <c r="EW103" s="56"/>
      <c r="EX103" s="56"/>
      <c r="EY103" s="56"/>
      <c r="EZ103" s="56"/>
      <c r="FA103" s="56"/>
      <c r="FB103" s="56"/>
      <c r="FD103" s="56"/>
      <c r="FE103" s="56"/>
      <c r="FF103" s="56"/>
      <c r="FG103" s="56"/>
      <c r="FH103" s="56"/>
      <c r="FI103" s="56"/>
      <c r="FJ103" s="56"/>
      <c r="FK103" s="56"/>
      <c r="FL103" s="56"/>
      <c r="FN103" s="56"/>
      <c r="FO103" s="56"/>
      <c r="FP103" s="56"/>
      <c r="FQ103" s="56"/>
      <c r="FR103" s="56"/>
      <c r="FS103" s="56"/>
      <c r="FT103" s="56"/>
      <c r="FU103" s="56"/>
      <c r="FV103" s="56"/>
      <c r="FX103" s="56"/>
      <c r="FY103" s="56"/>
      <c r="FZ103" s="56"/>
      <c r="GA103" s="56"/>
      <c r="GB103" s="56"/>
      <c r="GC103" s="56"/>
      <c r="GD103" s="56"/>
      <c r="GE103" s="56"/>
      <c r="GF103" s="56"/>
      <c r="GH103" s="56"/>
      <c r="GI103" s="56"/>
      <c r="GJ103" s="56"/>
      <c r="GK103" s="56"/>
      <c r="GL103" s="56"/>
      <c r="GM103" s="56"/>
      <c r="GN103" s="56"/>
      <c r="GO103" s="56"/>
      <c r="GP103" s="56"/>
      <c r="GR103" s="56"/>
      <c r="GS103" s="56"/>
      <c r="GT103" s="56"/>
      <c r="GU103" s="56"/>
      <c r="GV103" s="56"/>
      <c r="GW103" s="56"/>
      <c r="GX103" s="56"/>
      <c r="GY103" s="56"/>
      <c r="GZ103" s="56"/>
      <c r="HB103" s="56"/>
      <c r="HC103" s="56"/>
      <c r="HD103" s="56"/>
      <c r="HE103" s="56"/>
      <c r="HF103" s="56"/>
      <c r="HG103" s="56"/>
      <c r="HH103" s="56"/>
      <c r="HI103" s="56"/>
      <c r="HJ103" s="56"/>
      <c r="HL103" s="56"/>
      <c r="HM103" s="56"/>
      <c r="HN103" s="56"/>
      <c r="HO103" s="56"/>
      <c r="HP103" s="56"/>
      <c r="HQ103" s="56"/>
      <c r="HR103" s="56"/>
      <c r="HS103" s="56"/>
      <c r="HT103" s="56"/>
      <c r="HV103" s="56"/>
      <c r="HW103" s="56"/>
      <c r="HX103" s="56"/>
      <c r="HY103" s="56"/>
      <c r="HZ103" s="56"/>
      <c r="IA103" s="56"/>
      <c r="IB103" s="56"/>
      <c r="IC103" s="56"/>
      <c r="ID103" s="56"/>
      <c r="IF103" s="56"/>
      <c r="IG103" s="56"/>
      <c r="IH103" s="56"/>
      <c r="II103" s="56"/>
      <c r="IJ103" s="56"/>
      <c r="IK103" s="56"/>
      <c r="IL103" s="56"/>
      <c r="IM103" s="56"/>
      <c r="IN103" s="56"/>
      <c r="IP103" s="56"/>
      <c r="IQ103" s="56"/>
      <c r="IR103" s="56"/>
      <c r="IS103" s="56"/>
      <c r="IT103" s="56"/>
      <c r="IU103" s="56"/>
    </row>
    <row r="104" spans="1:255" ht="12.75" customHeight="1" thickBot="1" x14ac:dyDescent="0.25">
      <c r="A104" s="227"/>
      <c r="B104" s="106">
        <v>3126.4</v>
      </c>
      <c r="C104" s="85" t="s">
        <v>72</v>
      </c>
      <c r="D104" s="86"/>
      <c r="E104" s="47"/>
      <c r="F104" s="47"/>
      <c r="G104" s="47"/>
      <c r="H104" s="48"/>
      <c r="I104" s="49"/>
      <c r="J104" s="56"/>
      <c r="K104" s="56"/>
      <c r="L104" s="56"/>
      <c r="M104" s="56"/>
      <c r="N104" s="56"/>
      <c r="O104" s="56"/>
      <c r="P104" s="56"/>
      <c r="Q104" s="56"/>
      <c r="R104" s="56"/>
      <c r="T104" s="56"/>
      <c r="U104" s="56"/>
      <c r="V104" s="56"/>
      <c r="W104" s="56"/>
      <c r="X104" s="56"/>
      <c r="Y104" s="56"/>
      <c r="Z104" s="56"/>
      <c r="AA104" s="56"/>
      <c r="AB104" s="56"/>
      <c r="AD104" s="56"/>
      <c r="AE104" s="56"/>
      <c r="AF104" s="56"/>
      <c r="AG104" s="56"/>
      <c r="AH104" s="56"/>
      <c r="AI104" s="56"/>
      <c r="AJ104" s="56"/>
      <c r="AK104" s="56"/>
      <c r="AL104" s="56"/>
      <c r="AN104" s="56"/>
      <c r="AO104" s="56"/>
      <c r="AP104" s="56"/>
      <c r="AQ104" s="56"/>
      <c r="AR104" s="56"/>
      <c r="AS104" s="56"/>
      <c r="AT104" s="56"/>
      <c r="AU104" s="56"/>
      <c r="AV104" s="56"/>
      <c r="AX104" s="56"/>
      <c r="AY104" s="56"/>
      <c r="AZ104" s="56"/>
      <c r="BA104" s="56"/>
      <c r="BB104" s="56"/>
      <c r="BC104" s="56"/>
      <c r="BD104" s="56"/>
      <c r="BE104" s="56"/>
      <c r="BF104" s="56"/>
      <c r="BH104" s="56"/>
      <c r="BI104" s="56"/>
      <c r="BJ104" s="56"/>
      <c r="BK104" s="56"/>
      <c r="BL104" s="56"/>
      <c r="BM104" s="56"/>
      <c r="BN104" s="56"/>
      <c r="BO104" s="56"/>
      <c r="BP104" s="56"/>
      <c r="BR104" s="56"/>
      <c r="BS104" s="56"/>
      <c r="BT104" s="56"/>
      <c r="BU104" s="56"/>
      <c r="BV104" s="56"/>
      <c r="BW104" s="56"/>
      <c r="BX104" s="56"/>
      <c r="BY104" s="56"/>
      <c r="BZ104" s="56"/>
      <c r="CB104" s="56"/>
      <c r="CC104" s="56"/>
      <c r="CD104" s="56"/>
      <c r="CE104" s="56"/>
      <c r="CF104" s="56"/>
      <c r="CG104" s="56"/>
      <c r="CH104" s="56"/>
      <c r="CI104" s="56"/>
      <c r="CJ104" s="56"/>
      <c r="CL104" s="56"/>
      <c r="CM104" s="56"/>
      <c r="CN104" s="56"/>
      <c r="CO104" s="56"/>
      <c r="CP104" s="56"/>
      <c r="CQ104" s="56"/>
      <c r="CR104" s="56"/>
      <c r="CS104" s="56"/>
      <c r="CT104" s="56"/>
      <c r="CV104" s="56"/>
      <c r="CW104" s="56"/>
      <c r="CX104" s="56"/>
      <c r="CY104" s="56"/>
      <c r="CZ104" s="56"/>
      <c r="DA104" s="56"/>
      <c r="DB104" s="56"/>
      <c r="DC104" s="56"/>
      <c r="DD104" s="56"/>
      <c r="DF104" s="56"/>
      <c r="DG104" s="56"/>
      <c r="DH104" s="56"/>
      <c r="DI104" s="56"/>
      <c r="DJ104" s="56"/>
      <c r="DK104" s="56"/>
      <c r="DL104" s="56"/>
      <c r="DM104" s="56"/>
      <c r="DN104" s="56"/>
      <c r="DP104" s="56"/>
      <c r="DQ104" s="56"/>
      <c r="DR104" s="56"/>
      <c r="DS104" s="56"/>
      <c r="DT104" s="56"/>
      <c r="DU104" s="56"/>
      <c r="DV104" s="56"/>
      <c r="DW104" s="56"/>
      <c r="DX104" s="56"/>
      <c r="DZ104" s="56"/>
      <c r="EA104" s="56"/>
      <c r="EB104" s="56"/>
      <c r="EC104" s="56"/>
      <c r="ED104" s="56"/>
      <c r="EE104" s="56"/>
      <c r="EF104" s="56"/>
      <c r="EG104" s="56"/>
      <c r="EH104" s="56"/>
      <c r="EJ104" s="56"/>
      <c r="EK104" s="56"/>
      <c r="EL104" s="56"/>
      <c r="EM104" s="56"/>
      <c r="EN104" s="56"/>
      <c r="EO104" s="56"/>
      <c r="EP104" s="56"/>
      <c r="EQ104" s="56"/>
      <c r="ER104" s="56"/>
      <c r="ET104" s="56"/>
      <c r="EU104" s="56"/>
      <c r="EV104" s="56"/>
      <c r="EW104" s="56"/>
      <c r="EX104" s="56"/>
      <c r="EY104" s="56"/>
      <c r="EZ104" s="56"/>
      <c r="FA104" s="56"/>
      <c r="FB104" s="56"/>
      <c r="FD104" s="56"/>
      <c r="FE104" s="56"/>
      <c r="FF104" s="56"/>
      <c r="FG104" s="56"/>
      <c r="FH104" s="56"/>
      <c r="FI104" s="56"/>
      <c r="FJ104" s="56"/>
      <c r="FK104" s="56"/>
      <c r="FL104" s="56"/>
      <c r="FN104" s="56"/>
      <c r="FO104" s="56"/>
      <c r="FP104" s="56"/>
      <c r="FQ104" s="56"/>
      <c r="FR104" s="56"/>
      <c r="FS104" s="56"/>
      <c r="FT104" s="56"/>
      <c r="FU104" s="56"/>
      <c r="FV104" s="56"/>
      <c r="FX104" s="56"/>
      <c r="FY104" s="56"/>
      <c r="FZ104" s="56"/>
      <c r="GA104" s="56"/>
      <c r="GB104" s="56"/>
      <c r="GC104" s="56"/>
      <c r="GD104" s="56"/>
      <c r="GE104" s="56"/>
      <c r="GF104" s="56"/>
      <c r="GH104" s="56"/>
      <c r="GI104" s="56"/>
      <c r="GJ104" s="56"/>
      <c r="GK104" s="56"/>
      <c r="GL104" s="56"/>
      <c r="GM104" s="56"/>
      <c r="GN104" s="56"/>
      <c r="GO104" s="56"/>
      <c r="GP104" s="56"/>
      <c r="GR104" s="56"/>
      <c r="GS104" s="56"/>
      <c r="GT104" s="56"/>
      <c r="GU104" s="56"/>
      <c r="GV104" s="56"/>
      <c r="GW104" s="56"/>
      <c r="GX104" s="56"/>
      <c r="GY104" s="56"/>
      <c r="GZ104" s="56"/>
      <c r="HB104" s="56"/>
      <c r="HC104" s="56"/>
      <c r="HD104" s="56"/>
      <c r="HE104" s="56"/>
      <c r="HF104" s="56"/>
      <c r="HG104" s="56"/>
      <c r="HH104" s="56"/>
      <c r="HI104" s="56"/>
      <c r="HJ104" s="56"/>
      <c r="HL104" s="56"/>
      <c r="HM104" s="56"/>
      <c r="HN104" s="56"/>
      <c r="HO104" s="56"/>
      <c r="HP104" s="56"/>
      <c r="HQ104" s="56"/>
      <c r="HR104" s="56"/>
      <c r="HS104" s="56"/>
      <c r="HT104" s="56"/>
      <c r="HV104" s="56"/>
      <c r="HW104" s="56"/>
      <c r="HX104" s="56"/>
      <c r="HY104" s="56"/>
      <c r="HZ104" s="56"/>
      <c r="IA104" s="56"/>
      <c r="IB104" s="56"/>
      <c r="IC104" s="56"/>
      <c r="ID104" s="56"/>
      <c r="IF104" s="56"/>
      <c r="IG104" s="56"/>
      <c r="IH104" s="56"/>
      <c r="II104" s="56"/>
      <c r="IJ104" s="56"/>
      <c r="IK104" s="56"/>
      <c r="IL104" s="56"/>
      <c r="IM104" s="56"/>
      <c r="IN104" s="56"/>
      <c r="IP104" s="56"/>
      <c r="IQ104" s="56"/>
      <c r="IR104" s="56"/>
      <c r="IS104" s="56"/>
      <c r="IT104" s="56"/>
      <c r="IU104" s="56"/>
    </row>
    <row r="105" spans="1:255" ht="12.75" customHeight="1" thickBot="1" x14ac:dyDescent="0.25">
      <c r="A105" s="227"/>
      <c r="B105" s="106">
        <v>3474.56</v>
      </c>
      <c r="C105" s="85" t="s">
        <v>73</v>
      </c>
      <c r="D105" s="86"/>
      <c r="E105" s="47"/>
      <c r="F105" s="47"/>
      <c r="G105" s="47"/>
      <c r="H105" s="48"/>
      <c r="I105" s="49"/>
      <c r="J105" s="56"/>
      <c r="K105" s="56"/>
      <c r="L105" s="56"/>
      <c r="M105" s="56"/>
      <c r="N105" s="56"/>
      <c r="O105" s="56"/>
      <c r="P105" s="56"/>
      <c r="Q105" s="56"/>
      <c r="R105" s="56"/>
      <c r="T105" s="56"/>
      <c r="U105" s="56"/>
      <c r="V105" s="56"/>
      <c r="W105" s="56"/>
      <c r="X105" s="56"/>
      <c r="Y105" s="56"/>
      <c r="Z105" s="56"/>
      <c r="AA105" s="56"/>
      <c r="AB105" s="56"/>
      <c r="AD105" s="56"/>
      <c r="AE105" s="56"/>
      <c r="AF105" s="56"/>
      <c r="AG105" s="56"/>
      <c r="AH105" s="56"/>
      <c r="AI105" s="56"/>
      <c r="AJ105" s="56"/>
      <c r="AK105" s="56"/>
      <c r="AL105" s="56"/>
      <c r="AN105" s="56"/>
      <c r="AO105" s="56"/>
      <c r="AP105" s="56"/>
      <c r="AQ105" s="56"/>
      <c r="AR105" s="56"/>
      <c r="AS105" s="56"/>
      <c r="AT105" s="56"/>
      <c r="AU105" s="56"/>
      <c r="AV105" s="56"/>
      <c r="AX105" s="56"/>
      <c r="AY105" s="56"/>
      <c r="AZ105" s="56"/>
      <c r="BA105" s="56"/>
      <c r="BB105" s="56"/>
      <c r="BC105" s="56"/>
      <c r="BD105" s="56"/>
      <c r="BE105" s="56"/>
      <c r="BF105" s="56"/>
      <c r="BH105" s="56"/>
      <c r="BI105" s="56"/>
      <c r="BJ105" s="56"/>
      <c r="BK105" s="56"/>
      <c r="BL105" s="56"/>
      <c r="BM105" s="56"/>
      <c r="BN105" s="56"/>
      <c r="BO105" s="56"/>
      <c r="BP105" s="56"/>
      <c r="BR105" s="56"/>
      <c r="BS105" s="56"/>
      <c r="BT105" s="56"/>
      <c r="BU105" s="56"/>
      <c r="BV105" s="56"/>
      <c r="BW105" s="56"/>
      <c r="BX105" s="56"/>
      <c r="BY105" s="56"/>
      <c r="BZ105" s="56"/>
      <c r="CB105" s="56"/>
      <c r="CC105" s="56"/>
      <c r="CD105" s="56"/>
      <c r="CE105" s="56"/>
      <c r="CF105" s="56"/>
      <c r="CG105" s="56"/>
      <c r="CH105" s="56"/>
      <c r="CI105" s="56"/>
      <c r="CJ105" s="56"/>
      <c r="CL105" s="56"/>
      <c r="CM105" s="56"/>
      <c r="CN105" s="56"/>
      <c r="CO105" s="56"/>
      <c r="CP105" s="56"/>
      <c r="CQ105" s="56"/>
      <c r="CR105" s="56"/>
      <c r="CS105" s="56"/>
      <c r="CT105" s="56"/>
      <c r="CV105" s="56"/>
      <c r="CW105" s="56"/>
      <c r="CX105" s="56"/>
      <c r="CY105" s="56"/>
      <c r="CZ105" s="56"/>
      <c r="DA105" s="56"/>
      <c r="DB105" s="56"/>
      <c r="DC105" s="56"/>
      <c r="DD105" s="56"/>
      <c r="DF105" s="56"/>
      <c r="DG105" s="56"/>
      <c r="DH105" s="56"/>
      <c r="DI105" s="56"/>
      <c r="DJ105" s="56"/>
      <c r="DK105" s="56"/>
      <c r="DL105" s="56"/>
      <c r="DM105" s="56"/>
      <c r="DN105" s="56"/>
      <c r="DP105" s="56"/>
      <c r="DQ105" s="56"/>
      <c r="DR105" s="56"/>
      <c r="DS105" s="56"/>
      <c r="DT105" s="56"/>
      <c r="DU105" s="56"/>
      <c r="DV105" s="56"/>
      <c r="DW105" s="56"/>
      <c r="DX105" s="56"/>
      <c r="DZ105" s="56"/>
      <c r="EA105" s="56"/>
      <c r="EB105" s="56"/>
      <c r="EC105" s="56"/>
      <c r="ED105" s="56"/>
      <c r="EE105" s="56"/>
      <c r="EF105" s="56"/>
      <c r="EG105" s="56"/>
      <c r="EH105" s="56"/>
      <c r="EJ105" s="56"/>
      <c r="EK105" s="56"/>
      <c r="EL105" s="56"/>
      <c r="EM105" s="56"/>
      <c r="EN105" s="56"/>
      <c r="EO105" s="56"/>
      <c r="EP105" s="56"/>
      <c r="EQ105" s="56"/>
      <c r="ER105" s="56"/>
      <c r="ET105" s="56"/>
      <c r="EU105" s="56"/>
      <c r="EV105" s="56"/>
      <c r="EW105" s="56"/>
      <c r="EX105" s="56"/>
      <c r="EY105" s="56"/>
      <c r="EZ105" s="56"/>
      <c r="FA105" s="56"/>
      <c r="FB105" s="56"/>
      <c r="FD105" s="56"/>
      <c r="FE105" s="56"/>
      <c r="FF105" s="56"/>
      <c r="FG105" s="56"/>
      <c r="FH105" s="56"/>
      <c r="FI105" s="56"/>
      <c r="FJ105" s="56"/>
      <c r="FK105" s="56"/>
      <c r="FL105" s="56"/>
      <c r="FN105" s="56"/>
      <c r="FO105" s="56"/>
      <c r="FP105" s="56"/>
      <c r="FQ105" s="56"/>
      <c r="FR105" s="56"/>
      <c r="FS105" s="56"/>
      <c r="FT105" s="56"/>
      <c r="FU105" s="56"/>
      <c r="FV105" s="56"/>
      <c r="FX105" s="56"/>
      <c r="FY105" s="56"/>
      <c r="FZ105" s="56"/>
      <c r="GA105" s="56"/>
      <c r="GB105" s="56"/>
      <c r="GC105" s="56"/>
      <c r="GD105" s="56"/>
      <c r="GE105" s="56"/>
      <c r="GF105" s="56"/>
      <c r="GH105" s="56"/>
      <c r="GI105" s="56"/>
      <c r="GJ105" s="56"/>
      <c r="GK105" s="56"/>
      <c r="GL105" s="56"/>
      <c r="GM105" s="56"/>
      <c r="GN105" s="56"/>
      <c r="GO105" s="56"/>
      <c r="GP105" s="56"/>
      <c r="GR105" s="56"/>
      <c r="GS105" s="56"/>
      <c r="GT105" s="56"/>
      <c r="GU105" s="56"/>
      <c r="GV105" s="56"/>
      <c r="GW105" s="56"/>
      <c r="GX105" s="56"/>
      <c r="GY105" s="56"/>
      <c r="GZ105" s="56"/>
      <c r="HB105" s="56"/>
      <c r="HC105" s="56"/>
      <c r="HD105" s="56"/>
      <c r="HE105" s="56"/>
      <c r="HF105" s="56"/>
      <c r="HG105" s="56"/>
      <c r="HH105" s="56"/>
      <c r="HI105" s="56"/>
      <c r="HJ105" s="56"/>
      <c r="HL105" s="56"/>
      <c r="HM105" s="56"/>
      <c r="HN105" s="56"/>
      <c r="HO105" s="56"/>
      <c r="HP105" s="56"/>
      <c r="HQ105" s="56"/>
      <c r="HR105" s="56"/>
      <c r="HS105" s="56"/>
      <c r="HT105" s="56"/>
      <c r="HV105" s="56"/>
      <c r="HW105" s="56"/>
      <c r="HX105" s="56"/>
      <c r="HY105" s="56"/>
      <c r="HZ105" s="56"/>
      <c r="IA105" s="56"/>
      <c r="IB105" s="56"/>
      <c r="IC105" s="56"/>
      <c r="ID105" s="56"/>
      <c r="IF105" s="56"/>
      <c r="IG105" s="56"/>
      <c r="IH105" s="56"/>
      <c r="II105" s="56"/>
      <c r="IJ105" s="56"/>
      <c r="IK105" s="56"/>
      <c r="IL105" s="56"/>
      <c r="IM105" s="56"/>
      <c r="IN105" s="56"/>
      <c r="IP105" s="56"/>
      <c r="IQ105" s="56"/>
      <c r="IR105" s="56"/>
      <c r="IS105" s="56"/>
      <c r="IT105" s="56"/>
      <c r="IU105" s="56"/>
    </row>
    <row r="106" spans="1:255" ht="12.75" customHeight="1" thickBot="1" x14ac:dyDescent="0.25">
      <c r="A106" s="227"/>
      <c r="B106" s="106">
        <v>3147.02</v>
      </c>
      <c r="C106" s="85" t="s">
        <v>74</v>
      </c>
      <c r="D106" s="86"/>
      <c r="E106" s="47"/>
      <c r="F106" s="47"/>
      <c r="G106" s="47"/>
      <c r="H106" s="48"/>
      <c r="I106" s="49"/>
      <c r="J106" s="56"/>
      <c r="K106" s="56"/>
      <c r="L106" s="56"/>
      <c r="M106" s="56"/>
      <c r="N106" s="56"/>
      <c r="O106" s="56"/>
      <c r="P106" s="56"/>
      <c r="Q106" s="56"/>
      <c r="R106" s="56"/>
      <c r="T106" s="56"/>
      <c r="U106" s="56"/>
      <c r="V106" s="56"/>
      <c r="W106" s="56"/>
      <c r="X106" s="56"/>
      <c r="Y106" s="56"/>
      <c r="Z106" s="56"/>
      <c r="AA106" s="56"/>
      <c r="AB106" s="56"/>
      <c r="AD106" s="56"/>
      <c r="AE106" s="56"/>
      <c r="AF106" s="56"/>
      <c r="AG106" s="56"/>
      <c r="AH106" s="56"/>
      <c r="AI106" s="56"/>
      <c r="AJ106" s="56"/>
      <c r="AK106" s="56"/>
      <c r="AL106" s="56"/>
      <c r="AN106" s="56"/>
      <c r="AO106" s="56"/>
      <c r="AP106" s="56"/>
      <c r="AQ106" s="56"/>
      <c r="AR106" s="56"/>
      <c r="AS106" s="56"/>
      <c r="AT106" s="56"/>
      <c r="AU106" s="56"/>
      <c r="AV106" s="56"/>
      <c r="AX106" s="56"/>
      <c r="AY106" s="56"/>
      <c r="AZ106" s="56"/>
      <c r="BA106" s="56"/>
      <c r="BB106" s="56"/>
      <c r="BC106" s="56"/>
      <c r="BD106" s="56"/>
      <c r="BE106" s="56"/>
      <c r="BF106" s="56"/>
      <c r="BH106" s="56"/>
      <c r="BI106" s="56"/>
      <c r="BJ106" s="56"/>
      <c r="BK106" s="56"/>
      <c r="BL106" s="56"/>
      <c r="BM106" s="56"/>
      <c r="BN106" s="56"/>
      <c r="BO106" s="56"/>
      <c r="BP106" s="56"/>
      <c r="BR106" s="56"/>
      <c r="BS106" s="56"/>
      <c r="BT106" s="56"/>
      <c r="BU106" s="56"/>
      <c r="BV106" s="56"/>
      <c r="BW106" s="56"/>
      <c r="BX106" s="56"/>
      <c r="BY106" s="56"/>
      <c r="BZ106" s="56"/>
      <c r="CB106" s="56"/>
      <c r="CC106" s="56"/>
      <c r="CD106" s="56"/>
      <c r="CE106" s="56"/>
      <c r="CF106" s="56"/>
      <c r="CG106" s="56"/>
      <c r="CH106" s="56"/>
      <c r="CI106" s="56"/>
      <c r="CJ106" s="56"/>
      <c r="CL106" s="56"/>
      <c r="CM106" s="56"/>
      <c r="CN106" s="56"/>
      <c r="CO106" s="56"/>
      <c r="CP106" s="56"/>
      <c r="CQ106" s="56"/>
      <c r="CR106" s="56"/>
      <c r="CS106" s="56"/>
      <c r="CT106" s="56"/>
      <c r="CV106" s="56"/>
      <c r="CW106" s="56"/>
      <c r="CX106" s="56"/>
      <c r="CY106" s="56"/>
      <c r="CZ106" s="56"/>
      <c r="DA106" s="56"/>
      <c r="DB106" s="56"/>
      <c r="DC106" s="56"/>
      <c r="DD106" s="56"/>
      <c r="DF106" s="56"/>
      <c r="DG106" s="56"/>
      <c r="DH106" s="56"/>
      <c r="DI106" s="56"/>
      <c r="DJ106" s="56"/>
      <c r="DK106" s="56"/>
      <c r="DL106" s="56"/>
      <c r="DM106" s="56"/>
      <c r="DN106" s="56"/>
      <c r="DP106" s="56"/>
      <c r="DQ106" s="56"/>
      <c r="DR106" s="56"/>
      <c r="DS106" s="56"/>
      <c r="DT106" s="56"/>
      <c r="DU106" s="56"/>
      <c r="DV106" s="56"/>
      <c r="DW106" s="56"/>
      <c r="DX106" s="56"/>
      <c r="DZ106" s="56"/>
      <c r="EA106" s="56"/>
      <c r="EB106" s="56"/>
      <c r="EC106" s="56"/>
      <c r="ED106" s="56"/>
      <c r="EE106" s="56"/>
      <c r="EF106" s="56"/>
      <c r="EG106" s="56"/>
      <c r="EH106" s="56"/>
      <c r="EJ106" s="56"/>
      <c r="EK106" s="56"/>
      <c r="EL106" s="56"/>
      <c r="EM106" s="56"/>
      <c r="EN106" s="56"/>
      <c r="EO106" s="56"/>
      <c r="EP106" s="56"/>
      <c r="EQ106" s="56"/>
      <c r="ER106" s="56"/>
      <c r="ET106" s="56"/>
      <c r="EU106" s="56"/>
      <c r="EV106" s="56"/>
      <c r="EW106" s="56"/>
      <c r="EX106" s="56"/>
      <c r="EY106" s="56"/>
      <c r="EZ106" s="56"/>
      <c r="FA106" s="56"/>
      <c r="FB106" s="56"/>
      <c r="FD106" s="56"/>
      <c r="FE106" s="56"/>
      <c r="FF106" s="56"/>
      <c r="FG106" s="56"/>
      <c r="FH106" s="56"/>
      <c r="FI106" s="56"/>
      <c r="FJ106" s="56"/>
      <c r="FK106" s="56"/>
      <c r="FL106" s="56"/>
      <c r="FN106" s="56"/>
      <c r="FO106" s="56"/>
      <c r="FP106" s="56"/>
      <c r="FQ106" s="56"/>
      <c r="FR106" s="56"/>
      <c r="FS106" s="56"/>
      <c r="FT106" s="56"/>
      <c r="FU106" s="56"/>
      <c r="FV106" s="56"/>
      <c r="FX106" s="56"/>
      <c r="FY106" s="56"/>
      <c r="FZ106" s="56"/>
      <c r="GA106" s="56"/>
      <c r="GB106" s="56"/>
      <c r="GC106" s="56"/>
      <c r="GD106" s="56"/>
      <c r="GE106" s="56"/>
      <c r="GF106" s="56"/>
      <c r="GH106" s="56"/>
      <c r="GI106" s="56"/>
      <c r="GJ106" s="56"/>
      <c r="GK106" s="56"/>
      <c r="GL106" s="56"/>
      <c r="GM106" s="56"/>
      <c r="GN106" s="56"/>
      <c r="GO106" s="56"/>
      <c r="GP106" s="56"/>
      <c r="GR106" s="56"/>
      <c r="GS106" s="56"/>
      <c r="GT106" s="56"/>
      <c r="GU106" s="56"/>
      <c r="GV106" s="56"/>
      <c r="GW106" s="56"/>
      <c r="GX106" s="56"/>
      <c r="GY106" s="56"/>
      <c r="GZ106" s="56"/>
      <c r="HB106" s="56"/>
      <c r="HC106" s="56"/>
      <c r="HD106" s="56"/>
      <c r="HE106" s="56"/>
      <c r="HF106" s="56"/>
      <c r="HG106" s="56"/>
      <c r="HH106" s="56"/>
      <c r="HI106" s="56"/>
      <c r="HJ106" s="56"/>
      <c r="HL106" s="56"/>
      <c r="HM106" s="56"/>
      <c r="HN106" s="56"/>
      <c r="HO106" s="56"/>
      <c r="HP106" s="56"/>
      <c r="HQ106" s="56"/>
      <c r="HR106" s="56"/>
      <c r="HS106" s="56"/>
      <c r="HT106" s="56"/>
      <c r="HV106" s="56"/>
      <c r="HW106" s="56"/>
      <c r="HX106" s="56"/>
      <c r="HY106" s="56"/>
      <c r="HZ106" s="56"/>
      <c r="IA106" s="56"/>
      <c r="IB106" s="56"/>
      <c r="IC106" s="56"/>
      <c r="ID106" s="56"/>
      <c r="IF106" s="56"/>
      <c r="IG106" s="56"/>
      <c r="IH106" s="56"/>
      <c r="II106" s="56"/>
      <c r="IJ106" s="56"/>
      <c r="IK106" s="56"/>
      <c r="IL106" s="56"/>
      <c r="IM106" s="56"/>
      <c r="IN106" s="56"/>
      <c r="IP106" s="56"/>
      <c r="IQ106" s="56"/>
      <c r="IR106" s="56"/>
      <c r="IS106" s="56"/>
      <c r="IT106" s="56"/>
      <c r="IU106" s="56"/>
    </row>
    <row r="107" spans="1:255" ht="12.75" customHeight="1" thickBot="1" x14ac:dyDescent="0.25">
      <c r="A107" s="227"/>
      <c r="B107" s="106">
        <v>2705.08</v>
      </c>
      <c r="C107" s="85" t="s">
        <v>75</v>
      </c>
      <c r="D107" s="86"/>
      <c r="E107" s="47"/>
      <c r="F107" s="47"/>
      <c r="G107" s="47"/>
      <c r="H107" s="48"/>
      <c r="I107" s="49"/>
      <c r="J107" s="56"/>
      <c r="K107" s="56"/>
      <c r="L107" s="56"/>
      <c r="M107" s="56"/>
      <c r="N107" s="56"/>
      <c r="O107" s="56"/>
      <c r="P107" s="56"/>
      <c r="Q107" s="56"/>
      <c r="R107" s="56"/>
      <c r="T107" s="56"/>
      <c r="U107" s="56"/>
      <c r="V107" s="56"/>
      <c r="W107" s="56"/>
      <c r="X107" s="56"/>
      <c r="Y107" s="56"/>
      <c r="Z107" s="56"/>
      <c r="AA107" s="56"/>
      <c r="AB107" s="56"/>
      <c r="AD107" s="56"/>
      <c r="AE107" s="56"/>
      <c r="AF107" s="56"/>
      <c r="AG107" s="56"/>
      <c r="AH107" s="56"/>
      <c r="AI107" s="56"/>
      <c r="AJ107" s="56"/>
      <c r="AK107" s="56"/>
      <c r="AL107" s="56"/>
      <c r="AN107" s="56"/>
      <c r="AO107" s="56"/>
      <c r="AP107" s="56"/>
      <c r="AQ107" s="56"/>
      <c r="AR107" s="56"/>
      <c r="AS107" s="56"/>
      <c r="AT107" s="56"/>
      <c r="AU107" s="56"/>
      <c r="AV107" s="56"/>
      <c r="AX107" s="56"/>
      <c r="AY107" s="56"/>
      <c r="AZ107" s="56"/>
      <c r="BA107" s="56"/>
      <c r="BB107" s="56"/>
      <c r="BC107" s="56"/>
      <c r="BD107" s="56"/>
      <c r="BE107" s="56"/>
      <c r="BF107" s="56"/>
      <c r="BH107" s="56"/>
      <c r="BI107" s="56"/>
      <c r="BJ107" s="56"/>
      <c r="BK107" s="56"/>
      <c r="BL107" s="56"/>
      <c r="BM107" s="56"/>
      <c r="BN107" s="56"/>
      <c r="BO107" s="56"/>
      <c r="BP107" s="56"/>
      <c r="BR107" s="56"/>
      <c r="BS107" s="56"/>
      <c r="BT107" s="56"/>
      <c r="BU107" s="56"/>
      <c r="BV107" s="56"/>
      <c r="BW107" s="56"/>
      <c r="BX107" s="56"/>
      <c r="BY107" s="56"/>
      <c r="BZ107" s="56"/>
      <c r="CB107" s="56"/>
      <c r="CC107" s="56"/>
      <c r="CD107" s="56"/>
      <c r="CE107" s="56"/>
      <c r="CF107" s="56"/>
      <c r="CG107" s="56"/>
      <c r="CH107" s="56"/>
      <c r="CI107" s="56"/>
      <c r="CJ107" s="56"/>
      <c r="CL107" s="56"/>
      <c r="CM107" s="56"/>
      <c r="CN107" s="56"/>
      <c r="CO107" s="56"/>
      <c r="CP107" s="56"/>
      <c r="CQ107" s="56"/>
      <c r="CR107" s="56"/>
      <c r="CS107" s="56"/>
      <c r="CT107" s="56"/>
      <c r="CV107" s="56"/>
      <c r="CW107" s="56"/>
      <c r="CX107" s="56"/>
      <c r="CY107" s="56"/>
      <c r="CZ107" s="56"/>
      <c r="DA107" s="56"/>
      <c r="DB107" s="56"/>
      <c r="DC107" s="56"/>
      <c r="DD107" s="56"/>
      <c r="DF107" s="56"/>
      <c r="DG107" s="56"/>
      <c r="DH107" s="56"/>
      <c r="DI107" s="56"/>
      <c r="DJ107" s="56"/>
      <c r="DK107" s="56"/>
      <c r="DL107" s="56"/>
      <c r="DM107" s="56"/>
      <c r="DN107" s="56"/>
      <c r="DP107" s="56"/>
      <c r="DQ107" s="56"/>
      <c r="DR107" s="56"/>
      <c r="DS107" s="56"/>
      <c r="DT107" s="56"/>
      <c r="DU107" s="56"/>
      <c r="DV107" s="56"/>
      <c r="DW107" s="56"/>
      <c r="DX107" s="56"/>
      <c r="DZ107" s="56"/>
      <c r="EA107" s="56"/>
      <c r="EB107" s="56"/>
      <c r="EC107" s="56"/>
      <c r="ED107" s="56"/>
      <c r="EE107" s="56"/>
      <c r="EF107" s="56"/>
      <c r="EG107" s="56"/>
      <c r="EH107" s="56"/>
      <c r="EJ107" s="56"/>
      <c r="EK107" s="56"/>
      <c r="EL107" s="56"/>
      <c r="EM107" s="56"/>
      <c r="EN107" s="56"/>
      <c r="EO107" s="56"/>
      <c r="EP107" s="56"/>
      <c r="EQ107" s="56"/>
      <c r="ER107" s="56"/>
      <c r="ET107" s="56"/>
      <c r="EU107" s="56"/>
      <c r="EV107" s="56"/>
      <c r="EW107" s="56"/>
      <c r="EX107" s="56"/>
      <c r="EY107" s="56"/>
      <c r="EZ107" s="56"/>
      <c r="FA107" s="56"/>
      <c r="FB107" s="56"/>
      <c r="FD107" s="56"/>
      <c r="FE107" s="56"/>
      <c r="FF107" s="56"/>
      <c r="FG107" s="56"/>
      <c r="FH107" s="56"/>
      <c r="FI107" s="56"/>
      <c r="FJ107" s="56"/>
      <c r="FK107" s="56"/>
      <c r="FL107" s="56"/>
      <c r="FN107" s="56"/>
      <c r="FO107" s="56"/>
      <c r="FP107" s="56"/>
      <c r="FQ107" s="56"/>
      <c r="FR107" s="56"/>
      <c r="FS107" s="56"/>
      <c r="FT107" s="56"/>
      <c r="FU107" s="56"/>
      <c r="FV107" s="56"/>
      <c r="FX107" s="56"/>
      <c r="FY107" s="56"/>
      <c r="FZ107" s="56"/>
      <c r="GA107" s="56"/>
      <c r="GB107" s="56"/>
      <c r="GC107" s="56"/>
      <c r="GD107" s="56"/>
      <c r="GE107" s="56"/>
      <c r="GF107" s="56"/>
      <c r="GH107" s="56"/>
      <c r="GI107" s="56"/>
      <c r="GJ107" s="56"/>
      <c r="GK107" s="56"/>
      <c r="GL107" s="56"/>
      <c r="GM107" s="56"/>
      <c r="GN107" s="56"/>
      <c r="GO107" s="56"/>
      <c r="GP107" s="56"/>
      <c r="GR107" s="56"/>
      <c r="GS107" s="56"/>
      <c r="GT107" s="56"/>
      <c r="GU107" s="56"/>
      <c r="GV107" s="56"/>
      <c r="GW107" s="56"/>
      <c r="GX107" s="56"/>
      <c r="GY107" s="56"/>
      <c r="GZ107" s="56"/>
      <c r="HB107" s="56"/>
      <c r="HC107" s="56"/>
      <c r="HD107" s="56"/>
      <c r="HE107" s="56"/>
      <c r="HF107" s="56"/>
      <c r="HG107" s="56"/>
      <c r="HH107" s="56"/>
      <c r="HI107" s="56"/>
      <c r="HJ107" s="56"/>
      <c r="HL107" s="56"/>
      <c r="HM107" s="56"/>
      <c r="HN107" s="56"/>
      <c r="HO107" s="56"/>
      <c r="HP107" s="56"/>
      <c r="HQ107" s="56"/>
      <c r="HR107" s="56"/>
      <c r="HS107" s="56"/>
      <c r="HT107" s="56"/>
      <c r="HV107" s="56"/>
      <c r="HW107" s="56"/>
      <c r="HX107" s="56"/>
      <c r="HY107" s="56"/>
      <c r="HZ107" s="56"/>
      <c r="IA107" s="56"/>
      <c r="IB107" s="56"/>
      <c r="IC107" s="56"/>
      <c r="ID107" s="56"/>
      <c r="IF107" s="56"/>
      <c r="IG107" s="56"/>
      <c r="IH107" s="56"/>
      <c r="II107" s="56"/>
      <c r="IJ107" s="56"/>
      <c r="IK107" s="56"/>
      <c r="IL107" s="56"/>
      <c r="IM107" s="56"/>
      <c r="IN107" s="56"/>
      <c r="IP107" s="56"/>
      <c r="IQ107" s="56"/>
      <c r="IR107" s="56"/>
      <c r="IS107" s="56"/>
      <c r="IT107" s="56"/>
      <c r="IU107" s="56"/>
    </row>
    <row r="108" spans="1:255" ht="12.75" customHeight="1" thickBot="1" x14ac:dyDescent="0.25">
      <c r="A108" s="221"/>
      <c r="B108" s="106">
        <v>2955.27</v>
      </c>
      <c r="C108" s="85" t="s">
        <v>76</v>
      </c>
      <c r="D108" s="86"/>
      <c r="E108" s="47"/>
      <c r="F108" s="47"/>
      <c r="G108" s="47"/>
      <c r="H108" s="48"/>
      <c r="I108" s="49"/>
      <c r="J108" s="56"/>
      <c r="K108" s="56"/>
      <c r="L108" s="56"/>
      <c r="M108" s="56"/>
      <c r="N108" s="56"/>
      <c r="O108" s="56"/>
      <c r="P108" s="56"/>
      <c r="Q108" s="56"/>
      <c r="R108" s="56"/>
      <c r="T108" s="56"/>
      <c r="U108" s="56"/>
      <c r="V108" s="56"/>
      <c r="W108" s="56"/>
      <c r="X108" s="56"/>
      <c r="Y108" s="56"/>
      <c r="Z108" s="56"/>
      <c r="AA108" s="56"/>
      <c r="AB108" s="56"/>
      <c r="AD108" s="56"/>
      <c r="AE108" s="56"/>
      <c r="AF108" s="56"/>
      <c r="AG108" s="56"/>
      <c r="AH108" s="56"/>
      <c r="AI108" s="56"/>
      <c r="AJ108" s="56"/>
      <c r="AK108" s="56"/>
      <c r="AL108" s="56"/>
      <c r="AN108" s="56"/>
      <c r="AO108" s="56"/>
      <c r="AP108" s="56"/>
      <c r="AQ108" s="56"/>
      <c r="AR108" s="56"/>
      <c r="AS108" s="56"/>
      <c r="AT108" s="56"/>
      <c r="AU108" s="56"/>
      <c r="AV108" s="56"/>
      <c r="AX108" s="56"/>
      <c r="AY108" s="56"/>
      <c r="AZ108" s="56"/>
      <c r="BA108" s="56"/>
      <c r="BB108" s="56"/>
      <c r="BC108" s="56"/>
      <c r="BD108" s="56"/>
      <c r="BE108" s="56"/>
      <c r="BF108" s="56"/>
      <c r="BH108" s="56"/>
      <c r="BI108" s="56"/>
      <c r="BJ108" s="56"/>
      <c r="BK108" s="56"/>
      <c r="BL108" s="56"/>
      <c r="BM108" s="56"/>
      <c r="BN108" s="56"/>
      <c r="BO108" s="56"/>
      <c r="BP108" s="56"/>
      <c r="BR108" s="56"/>
      <c r="BS108" s="56"/>
      <c r="BT108" s="56"/>
      <c r="BU108" s="56"/>
      <c r="BV108" s="56"/>
      <c r="BW108" s="56"/>
      <c r="BX108" s="56"/>
      <c r="BY108" s="56"/>
      <c r="BZ108" s="56"/>
      <c r="CB108" s="56"/>
      <c r="CC108" s="56"/>
      <c r="CD108" s="56"/>
      <c r="CE108" s="56"/>
      <c r="CF108" s="56"/>
      <c r="CG108" s="56"/>
      <c r="CH108" s="56"/>
      <c r="CI108" s="56"/>
      <c r="CJ108" s="56"/>
      <c r="CL108" s="56"/>
      <c r="CM108" s="56"/>
      <c r="CN108" s="56"/>
      <c r="CO108" s="56"/>
      <c r="CP108" s="56"/>
      <c r="CQ108" s="56"/>
      <c r="CR108" s="56"/>
      <c r="CS108" s="56"/>
      <c r="CT108" s="56"/>
      <c r="CV108" s="56"/>
      <c r="CW108" s="56"/>
      <c r="CX108" s="56"/>
      <c r="CY108" s="56"/>
      <c r="CZ108" s="56"/>
      <c r="DA108" s="56"/>
      <c r="DB108" s="56"/>
      <c r="DC108" s="56"/>
      <c r="DD108" s="56"/>
      <c r="DF108" s="56"/>
      <c r="DG108" s="56"/>
      <c r="DH108" s="56"/>
      <c r="DI108" s="56"/>
      <c r="DJ108" s="56"/>
      <c r="DK108" s="56"/>
      <c r="DL108" s="56"/>
      <c r="DM108" s="56"/>
      <c r="DN108" s="56"/>
      <c r="DP108" s="56"/>
      <c r="DQ108" s="56"/>
      <c r="DR108" s="56"/>
      <c r="DS108" s="56"/>
      <c r="DT108" s="56"/>
      <c r="DU108" s="56"/>
      <c r="DV108" s="56"/>
      <c r="DW108" s="56"/>
      <c r="DX108" s="56"/>
      <c r="DZ108" s="56"/>
      <c r="EA108" s="56"/>
      <c r="EB108" s="56"/>
      <c r="EC108" s="56"/>
      <c r="ED108" s="56"/>
      <c r="EE108" s="56"/>
      <c r="EF108" s="56"/>
      <c r="EG108" s="56"/>
      <c r="EH108" s="56"/>
      <c r="EJ108" s="56"/>
      <c r="EK108" s="56"/>
      <c r="EL108" s="56"/>
      <c r="EM108" s="56"/>
      <c r="EN108" s="56"/>
      <c r="EO108" s="56"/>
      <c r="EP108" s="56"/>
      <c r="EQ108" s="56"/>
      <c r="ER108" s="56"/>
      <c r="ET108" s="56"/>
      <c r="EU108" s="56"/>
      <c r="EV108" s="56"/>
      <c r="EW108" s="56"/>
      <c r="EX108" s="56"/>
      <c r="EY108" s="56"/>
      <c r="EZ108" s="56"/>
      <c r="FA108" s="56"/>
      <c r="FB108" s="56"/>
      <c r="FD108" s="56"/>
      <c r="FE108" s="56"/>
      <c r="FF108" s="56"/>
      <c r="FG108" s="56"/>
      <c r="FH108" s="56"/>
      <c r="FI108" s="56"/>
      <c r="FJ108" s="56"/>
      <c r="FK108" s="56"/>
      <c r="FL108" s="56"/>
      <c r="FN108" s="56"/>
      <c r="FO108" s="56"/>
      <c r="FP108" s="56"/>
      <c r="FQ108" s="56"/>
      <c r="FR108" s="56"/>
      <c r="FS108" s="56"/>
      <c r="FT108" s="56"/>
      <c r="FU108" s="56"/>
      <c r="FV108" s="56"/>
      <c r="FX108" s="56"/>
      <c r="FY108" s="56"/>
      <c r="FZ108" s="56"/>
      <c r="GA108" s="56"/>
      <c r="GB108" s="56"/>
      <c r="GC108" s="56"/>
      <c r="GD108" s="56"/>
      <c r="GE108" s="56"/>
      <c r="GF108" s="56"/>
      <c r="GH108" s="56"/>
      <c r="GI108" s="56"/>
      <c r="GJ108" s="56"/>
      <c r="GK108" s="56"/>
      <c r="GL108" s="56"/>
      <c r="GM108" s="56"/>
      <c r="GN108" s="56"/>
      <c r="GO108" s="56"/>
      <c r="GP108" s="56"/>
      <c r="GR108" s="56"/>
      <c r="GS108" s="56"/>
      <c r="GT108" s="56"/>
      <c r="GU108" s="56"/>
      <c r="GV108" s="56"/>
      <c r="GW108" s="56"/>
      <c r="GX108" s="56"/>
      <c r="GY108" s="56"/>
      <c r="GZ108" s="56"/>
      <c r="HB108" s="56"/>
      <c r="HC108" s="56"/>
      <c r="HD108" s="56"/>
      <c r="HE108" s="56"/>
      <c r="HF108" s="56"/>
      <c r="HG108" s="56"/>
      <c r="HH108" s="56"/>
      <c r="HI108" s="56"/>
      <c r="HJ108" s="56"/>
      <c r="HL108" s="56"/>
      <c r="HM108" s="56"/>
      <c r="HN108" s="56"/>
      <c r="HO108" s="56"/>
      <c r="HP108" s="56"/>
      <c r="HQ108" s="56"/>
      <c r="HR108" s="56"/>
      <c r="HS108" s="56"/>
      <c r="HT108" s="56"/>
      <c r="HV108" s="56"/>
      <c r="HW108" s="56"/>
      <c r="HX108" s="56"/>
      <c r="HY108" s="56"/>
      <c r="HZ108" s="56"/>
      <c r="IA108" s="56"/>
      <c r="IB108" s="56"/>
      <c r="IC108" s="56"/>
      <c r="ID108" s="56"/>
      <c r="IF108" s="56"/>
      <c r="IG108" s="56"/>
      <c r="IH108" s="56"/>
      <c r="II108" s="56"/>
      <c r="IJ108" s="56"/>
      <c r="IK108" s="56"/>
      <c r="IL108" s="56"/>
      <c r="IM108" s="56"/>
      <c r="IN108" s="56"/>
      <c r="IP108" s="56"/>
      <c r="IQ108" s="56"/>
      <c r="IR108" s="56"/>
      <c r="IS108" s="56"/>
      <c r="IT108" s="56"/>
      <c r="IU108" s="56"/>
    </row>
    <row r="109" spans="1:255" ht="12.75" customHeight="1" thickBot="1" x14ac:dyDescent="0.25">
      <c r="A109" s="221"/>
      <c r="B109" s="106">
        <v>4121.1400000000003</v>
      </c>
      <c r="C109" s="85" t="s">
        <v>77</v>
      </c>
      <c r="D109" s="86"/>
      <c r="E109" s="47"/>
      <c r="F109" s="47"/>
      <c r="G109" s="47"/>
      <c r="H109" s="48"/>
      <c r="I109" s="49"/>
      <c r="J109" s="56"/>
      <c r="K109" s="56"/>
      <c r="L109" s="56"/>
      <c r="M109" s="56"/>
      <c r="N109" s="56"/>
      <c r="O109" s="56"/>
      <c r="P109" s="56"/>
      <c r="Q109" s="56"/>
      <c r="R109" s="56"/>
      <c r="T109" s="56"/>
      <c r="U109" s="56"/>
      <c r="V109" s="56"/>
      <c r="W109" s="56"/>
      <c r="X109" s="56"/>
      <c r="Y109" s="56"/>
      <c r="Z109" s="56"/>
      <c r="AA109" s="56"/>
      <c r="AB109" s="56"/>
      <c r="AD109" s="56"/>
      <c r="AE109" s="56"/>
      <c r="AF109" s="56"/>
      <c r="AG109" s="56"/>
      <c r="AH109" s="56"/>
      <c r="AI109" s="56"/>
      <c r="AJ109" s="56"/>
      <c r="AK109" s="56"/>
      <c r="AL109" s="56"/>
      <c r="AN109" s="56"/>
      <c r="AO109" s="56"/>
      <c r="AP109" s="56"/>
      <c r="AQ109" s="56"/>
      <c r="AR109" s="56"/>
      <c r="AS109" s="56"/>
      <c r="AT109" s="56"/>
      <c r="AU109" s="56"/>
      <c r="AV109" s="56"/>
      <c r="AX109" s="56"/>
      <c r="AY109" s="56"/>
      <c r="AZ109" s="56"/>
      <c r="BA109" s="56"/>
      <c r="BB109" s="56"/>
      <c r="BC109" s="56"/>
      <c r="BD109" s="56"/>
      <c r="BE109" s="56"/>
      <c r="BF109" s="56"/>
      <c r="BH109" s="56"/>
      <c r="BI109" s="56"/>
      <c r="BJ109" s="56"/>
      <c r="BK109" s="56"/>
      <c r="BL109" s="56"/>
      <c r="BM109" s="56"/>
      <c r="BN109" s="56"/>
      <c r="BO109" s="56"/>
      <c r="BP109" s="56"/>
      <c r="BR109" s="56"/>
      <c r="BS109" s="56"/>
      <c r="BT109" s="56"/>
      <c r="BU109" s="56"/>
      <c r="BV109" s="56"/>
      <c r="BW109" s="56"/>
      <c r="BX109" s="56"/>
      <c r="BY109" s="56"/>
      <c r="BZ109" s="56"/>
      <c r="CB109" s="56"/>
      <c r="CC109" s="56"/>
      <c r="CD109" s="56"/>
      <c r="CE109" s="56"/>
      <c r="CF109" s="56"/>
      <c r="CG109" s="56"/>
      <c r="CH109" s="56"/>
      <c r="CI109" s="56"/>
      <c r="CJ109" s="56"/>
      <c r="CL109" s="56"/>
      <c r="CM109" s="56"/>
      <c r="CN109" s="56"/>
      <c r="CO109" s="56"/>
      <c r="CP109" s="56"/>
      <c r="CQ109" s="56"/>
      <c r="CR109" s="56"/>
      <c r="CS109" s="56"/>
      <c r="CT109" s="56"/>
      <c r="CV109" s="56"/>
      <c r="CW109" s="56"/>
      <c r="CX109" s="56"/>
      <c r="CY109" s="56"/>
      <c r="CZ109" s="56"/>
      <c r="DA109" s="56"/>
      <c r="DB109" s="56"/>
      <c r="DC109" s="56"/>
      <c r="DD109" s="56"/>
      <c r="DF109" s="56"/>
      <c r="DG109" s="56"/>
      <c r="DH109" s="56"/>
      <c r="DI109" s="56"/>
      <c r="DJ109" s="56"/>
      <c r="DK109" s="56"/>
      <c r="DL109" s="56"/>
      <c r="DM109" s="56"/>
      <c r="DN109" s="56"/>
      <c r="DP109" s="56"/>
      <c r="DQ109" s="56"/>
      <c r="DR109" s="56"/>
      <c r="DS109" s="56"/>
      <c r="DT109" s="56"/>
      <c r="DU109" s="56"/>
      <c r="DV109" s="56"/>
      <c r="DW109" s="56"/>
      <c r="DX109" s="56"/>
      <c r="DZ109" s="56"/>
      <c r="EA109" s="56"/>
      <c r="EB109" s="56"/>
      <c r="EC109" s="56"/>
      <c r="ED109" s="56"/>
      <c r="EE109" s="56"/>
      <c r="EF109" s="56"/>
      <c r="EG109" s="56"/>
      <c r="EH109" s="56"/>
      <c r="EJ109" s="56"/>
      <c r="EK109" s="56"/>
      <c r="EL109" s="56"/>
      <c r="EM109" s="56"/>
      <c r="EN109" s="56"/>
      <c r="EO109" s="56"/>
      <c r="EP109" s="56"/>
      <c r="EQ109" s="56"/>
      <c r="ER109" s="56"/>
      <c r="ET109" s="56"/>
      <c r="EU109" s="56"/>
      <c r="EV109" s="56"/>
      <c r="EW109" s="56"/>
      <c r="EX109" s="56"/>
      <c r="EY109" s="56"/>
      <c r="EZ109" s="56"/>
      <c r="FA109" s="56"/>
      <c r="FB109" s="56"/>
      <c r="FD109" s="56"/>
      <c r="FE109" s="56"/>
      <c r="FF109" s="56"/>
      <c r="FG109" s="56"/>
      <c r="FH109" s="56"/>
      <c r="FI109" s="56"/>
      <c r="FJ109" s="56"/>
      <c r="FK109" s="56"/>
      <c r="FL109" s="56"/>
      <c r="FN109" s="56"/>
      <c r="FO109" s="56"/>
      <c r="FP109" s="56"/>
      <c r="FQ109" s="56"/>
      <c r="FR109" s="56"/>
      <c r="FS109" s="56"/>
      <c r="FT109" s="56"/>
      <c r="FU109" s="56"/>
      <c r="FV109" s="56"/>
      <c r="FX109" s="56"/>
      <c r="FY109" s="56"/>
      <c r="FZ109" s="56"/>
      <c r="GA109" s="56"/>
      <c r="GB109" s="56"/>
      <c r="GC109" s="56"/>
      <c r="GD109" s="56"/>
      <c r="GE109" s="56"/>
      <c r="GF109" s="56"/>
      <c r="GH109" s="56"/>
      <c r="GI109" s="56"/>
      <c r="GJ109" s="56"/>
      <c r="GK109" s="56"/>
      <c r="GL109" s="56"/>
      <c r="GM109" s="56"/>
      <c r="GN109" s="56"/>
      <c r="GO109" s="56"/>
      <c r="GP109" s="56"/>
      <c r="GR109" s="56"/>
      <c r="GS109" s="56"/>
      <c r="GT109" s="56"/>
      <c r="GU109" s="56"/>
      <c r="GV109" s="56"/>
      <c r="GW109" s="56"/>
      <c r="GX109" s="56"/>
      <c r="GY109" s="56"/>
      <c r="GZ109" s="56"/>
      <c r="HB109" s="56"/>
      <c r="HC109" s="56"/>
      <c r="HD109" s="56"/>
      <c r="HE109" s="56"/>
      <c r="HF109" s="56"/>
      <c r="HG109" s="56"/>
      <c r="HH109" s="56"/>
      <c r="HI109" s="56"/>
      <c r="HJ109" s="56"/>
      <c r="HL109" s="56"/>
      <c r="HM109" s="56"/>
      <c r="HN109" s="56"/>
      <c r="HO109" s="56"/>
      <c r="HP109" s="56"/>
      <c r="HQ109" s="56"/>
      <c r="HR109" s="56"/>
      <c r="HS109" s="56"/>
      <c r="HT109" s="56"/>
      <c r="HV109" s="56"/>
      <c r="HW109" s="56"/>
      <c r="HX109" s="56"/>
      <c r="HY109" s="56"/>
      <c r="HZ109" s="56"/>
      <c r="IA109" s="56"/>
      <c r="IB109" s="56"/>
      <c r="IC109" s="56"/>
      <c r="ID109" s="56"/>
      <c r="IF109" s="56"/>
      <c r="IG109" s="56"/>
      <c r="IH109" s="56"/>
      <c r="II109" s="56"/>
      <c r="IJ109" s="56"/>
      <c r="IK109" s="56"/>
      <c r="IL109" s="56"/>
      <c r="IM109" s="56"/>
      <c r="IN109" s="56"/>
      <c r="IP109" s="56"/>
      <c r="IQ109" s="56"/>
      <c r="IR109" s="56"/>
      <c r="IS109" s="56"/>
      <c r="IT109" s="56"/>
      <c r="IU109" s="56"/>
    </row>
    <row r="110" spans="1:255" ht="12.75" customHeight="1" thickBot="1" x14ac:dyDescent="0.25">
      <c r="A110" s="221"/>
      <c r="B110" s="106">
        <v>3177.82</v>
      </c>
      <c r="C110" s="85" t="s">
        <v>78</v>
      </c>
      <c r="D110" s="86"/>
      <c r="E110" s="47"/>
      <c r="F110" s="47"/>
      <c r="G110" s="47"/>
      <c r="H110" s="48"/>
      <c r="I110" s="49"/>
      <c r="J110" s="56"/>
      <c r="K110" s="56"/>
      <c r="L110" s="56"/>
      <c r="M110" s="56"/>
      <c r="N110" s="56"/>
      <c r="O110" s="56"/>
      <c r="P110" s="56"/>
      <c r="Q110" s="56"/>
      <c r="R110" s="56"/>
      <c r="T110" s="56"/>
      <c r="U110" s="56"/>
      <c r="V110" s="56"/>
      <c r="W110" s="56"/>
      <c r="X110" s="56"/>
      <c r="Y110" s="56"/>
      <c r="Z110" s="56"/>
      <c r="AA110" s="56"/>
      <c r="AB110" s="56"/>
      <c r="AD110" s="56"/>
      <c r="AE110" s="56"/>
      <c r="AF110" s="56"/>
      <c r="AG110" s="56"/>
      <c r="AH110" s="56"/>
      <c r="AI110" s="56"/>
      <c r="AJ110" s="56"/>
      <c r="AK110" s="56"/>
      <c r="AL110" s="56"/>
      <c r="AN110" s="56"/>
      <c r="AO110" s="56"/>
      <c r="AP110" s="56"/>
      <c r="AQ110" s="56"/>
      <c r="AR110" s="56"/>
      <c r="AS110" s="56"/>
      <c r="AT110" s="56"/>
      <c r="AU110" s="56"/>
      <c r="AV110" s="56"/>
      <c r="AX110" s="56"/>
      <c r="AY110" s="56"/>
      <c r="AZ110" s="56"/>
      <c r="BA110" s="56"/>
      <c r="BB110" s="56"/>
      <c r="BC110" s="56"/>
      <c r="BD110" s="56"/>
      <c r="BE110" s="56"/>
      <c r="BF110" s="56"/>
      <c r="BH110" s="56"/>
      <c r="BI110" s="56"/>
      <c r="BJ110" s="56"/>
      <c r="BK110" s="56"/>
      <c r="BL110" s="56"/>
      <c r="BM110" s="56"/>
      <c r="BN110" s="56"/>
      <c r="BO110" s="56"/>
      <c r="BP110" s="56"/>
      <c r="BR110" s="56"/>
      <c r="BS110" s="56"/>
      <c r="BT110" s="56"/>
      <c r="BU110" s="56"/>
      <c r="BV110" s="56"/>
      <c r="BW110" s="56"/>
      <c r="BX110" s="56"/>
      <c r="BY110" s="56"/>
      <c r="BZ110" s="56"/>
      <c r="CB110" s="56"/>
      <c r="CC110" s="56"/>
      <c r="CD110" s="56"/>
      <c r="CE110" s="56"/>
      <c r="CF110" s="56"/>
      <c r="CG110" s="56"/>
      <c r="CH110" s="56"/>
      <c r="CI110" s="56"/>
      <c r="CJ110" s="56"/>
      <c r="CL110" s="56"/>
      <c r="CM110" s="56"/>
      <c r="CN110" s="56"/>
      <c r="CO110" s="56"/>
      <c r="CP110" s="56"/>
      <c r="CQ110" s="56"/>
      <c r="CR110" s="56"/>
      <c r="CS110" s="56"/>
      <c r="CT110" s="56"/>
      <c r="CV110" s="56"/>
      <c r="CW110" s="56"/>
      <c r="CX110" s="56"/>
      <c r="CY110" s="56"/>
      <c r="CZ110" s="56"/>
      <c r="DA110" s="56"/>
      <c r="DB110" s="56"/>
      <c r="DC110" s="56"/>
      <c r="DD110" s="56"/>
      <c r="DF110" s="56"/>
      <c r="DG110" s="56"/>
      <c r="DH110" s="56"/>
      <c r="DI110" s="56"/>
      <c r="DJ110" s="56"/>
      <c r="DK110" s="56"/>
      <c r="DL110" s="56"/>
      <c r="DM110" s="56"/>
      <c r="DN110" s="56"/>
      <c r="DP110" s="56"/>
      <c r="DQ110" s="56"/>
      <c r="DR110" s="56"/>
      <c r="DS110" s="56"/>
      <c r="DT110" s="56"/>
      <c r="DU110" s="56"/>
      <c r="DV110" s="56"/>
      <c r="DW110" s="56"/>
      <c r="DX110" s="56"/>
      <c r="DZ110" s="56"/>
      <c r="EA110" s="56"/>
      <c r="EB110" s="56"/>
      <c r="EC110" s="56"/>
      <c r="ED110" s="56"/>
      <c r="EE110" s="56"/>
      <c r="EF110" s="56"/>
      <c r="EG110" s="56"/>
      <c r="EH110" s="56"/>
      <c r="EJ110" s="56"/>
      <c r="EK110" s="56"/>
      <c r="EL110" s="56"/>
      <c r="EM110" s="56"/>
      <c r="EN110" s="56"/>
      <c r="EO110" s="56"/>
      <c r="EP110" s="56"/>
      <c r="EQ110" s="56"/>
      <c r="ER110" s="56"/>
      <c r="ET110" s="56"/>
      <c r="EU110" s="56"/>
      <c r="EV110" s="56"/>
      <c r="EW110" s="56"/>
      <c r="EX110" s="56"/>
      <c r="EY110" s="56"/>
      <c r="EZ110" s="56"/>
      <c r="FA110" s="56"/>
      <c r="FB110" s="56"/>
      <c r="FD110" s="56"/>
      <c r="FE110" s="56"/>
      <c r="FF110" s="56"/>
      <c r="FG110" s="56"/>
      <c r="FH110" s="56"/>
      <c r="FI110" s="56"/>
      <c r="FJ110" s="56"/>
      <c r="FK110" s="56"/>
      <c r="FL110" s="56"/>
      <c r="FN110" s="56"/>
      <c r="FO110" s="56"/>
      <c r="FP110" s="56"/>
      <c r="FQ110" s="56"/>
      <c r="FR110" s="56"/>
      <c r="FS110" s="56"/>
      <c r="FT110" s="56"/>
      <c r="FU110" s="56"/>
      <c r="FV110" s="56"/>
      <c r="FX110" s="56"/>
      <c r="FY110" s="56"/>
      <c r="FZ110" s="56"/>
      <c r="GA110" s="56"/>
      <c r="GB110" s="56"/>
      <c r="GC110" s="56"/>
      <c r="GD110" s="56"/>
      <c r="GE110" s="56"/>
      <c r="GF110" s="56"/>
      <c r="GH110" s="56"/>
      <c r="GI110" s="56"/>
      <c r="GJ110" s="56"/>
      <c r="GK110" s="56"/>
      <c r="GL110" s="56"/>
      <c r="GM110" s="56"/>
      <c r="GN110" s="56"/>
      <c r="GO110" s="56"/>
      <c r="GP110" s="56"/>
      <c r="GR110" s="56"/>
      <c r="GS110" s="56"/>
      <c r="GT110" s="56"/>
      <c r="GU110" s="56"/>
      <c r="GV110" s="56"/>
      <c r="GW110" s="56"/>
      <c r="GX110" s="56"/>
      <c r="GY110" s="56"/>
      <c r="GZ110" s="56"/>
      <c r="HB110" s="56"/>
      <c r="HC110" s="56"/>
      <c r="HD110" s="56"/>
      <c r="HE110" s="56"/>
      <c r="HF110" s="56"/>
      <c r="HG110" s="56"/>
      <c r="HH110" s="56"/>
      <c r="HI110" s="56"/>
      <c r="HJ110" s="56"/>
      <c r="HL110" s="56"/>
      <c r="HM110" s="56"/>
      <c r="HN110" s="56"/>
      <c r="HO110" s="56"/>
      <c r="HP110" s="56"/>
      <c r="HQ110" s="56"/>
      <c r="HR110" s="56"/>
      <c r="HS110" s="56"/>
      <c r="HT110" s="56"/>
      <c r="HV110" s="56"/>
      <c r="HW110" s="56"/>
      <c r="HX110" s="56"/>
      <c r="HY110" s="56"/>
      <c r="HZ110" s="56"/>
      <c r="IA110" s="56"/>
      <c r="IB110" s="56"/>
      <c r="IC110" s="56"/>
      <c r="ID110" s="56"/>
      <c r="IF110" s="56"/>
      <c r="IG110" s="56"/>
      <c r="IH110" s="56"/>
      <c r="II110" s="56"/>
      <c r="IJ110" s="56"/>
      <c r="IK110" s="56"/>
      <c r="IL110" s="56"/>
      <c r="IM110" s="56"/>
      <c r="IN110" s="56"/>
      <c r="IP110" s="56"/>
      <c r="IQ110" s="56"/>
      <c r="IR110" s="56"/>
      <c r="IS110" s="56"/>
      <c r="IT110" s="56"/>
      <c r="IU110" s="56"/>
    </row>
    <row r="111" spans="1:255" ht="12.75" customHeight="1" thickBot="1" x14ac:dyDescent="0.25">
      <c r="A111" s="221"/>
      <c r="B111" s="106">
        <v>4029.41</v>
      </c>
      <c r="C111" s="85" t="s">
        <v>79</v>
      </c>
      <c r="D111" s="86"/>
      <c r="E111" s="47"/>
      <c r="F111" s="47"/>
      <c r="G111" s="47"/>
      <c r="H111" s="48"/>
      <c r="I111" s="49"/>
      <c r="J111" s="56"/>
      <c r="K111" s="56"/>
      <c r="L111" s="56"/>
      <c r="M111" s="56"/>
      <c r="N111" s="56"/>
      <c r="O111" s="56"/>
      <c r="P111" s="56"/>
      <c r="Q111" s="56"/>
      <c r="R111" s="56"/>
      <c r="T111" s="56"/>
      <c r="U111" s="56"/>
      <c r="V111" s="56"/>
      <c r="W111" s="56"/>
      <c r="X111" s="56"/>
      <c r="Y111" s="56"/>
      <c r="Z111" s="56"/>
      <c r="AA111" s="56"/>
      <c r="AB111" s="56"/>
      <c r="AD111" s="56"/>
      <c r="AE111" s="56"/>
      <c r="AF111" s="56"/>
      <c r="AG111" s="56"/>
      <c r="AH111" s="56"/>
      <c r="AI111" s="56"/>
      <c r="AJ111" s="56"/>
      <c r="AK111" s="56"/>
      <c r="AL111" s="56"/>
      <c r="AN111" s="56"/>
      <c r="AO111" s="56"/>
      <c r="AP111" s="56"/>
      <c r="AQ111" s="56"/>
      <c r="AR111" s="56"/>
      <c r="AS111" s="56"/>
      <c r="AT111" s="56"/>
      <c r="AU111" s="56"/>
      <c r="AV111" s="56"/>
      <c r="AX111" s="56"/>
      <c r="AY111" s="56"/>
      <c r="AZ111" s="56"/>
      <c r="BA111" s="56"/>
      <c r="BB111" s="56"/>
      <c r="BC111" s="56"/>
      <c r="BD111" s="56"/>
      <c r="BE111" s="56"/>
      <c r="BF111" s="56"/>
      <c r="BH111" s="56"/>
      <c r="BI111" s="56"/>
      <c r="BJ111" s="56"/>
      <c r="BK111" s="56"/>
      <c r="BL111" s="56"/>
      <c r="BM111" s="56"/>
      <c r="BN111" s="56"/>
      <c r="BO111" s="56"/>
      <c r="BP111" s="56"/>
      <c r="BR111" s="56"/>
      <c r="BS111" s="56"/>
      <c r="BT111" s="56"/>
      <c r="BU111" s="56"/>
      <c r="BV111" s="56"/>
      <c r="BW111" s="56"/>
      <c r="BX111" s="56"/>
      <c r="BY111" s="56"/>
      <c r="BZ111" s="56"/>
      <c r="CB111" s="56"/>
      <c r="CC111" s="56"/>
      <c r="CD111" s="56"/>
      <c r="CE111" s="56"/>
      <c r="CF111" s="56"/>
      <c r="CG111" s="56"/>
      <c r="CH111" s="56"/>
      <c r="CI111" s="56"/>
      <c r="CJ111" s="56"/>
      <c r="CL111" s="56"/>
      <c r="CM111" s="56"/>
      <c r="CN111" s="56"/>
      <c r="CO111" s="56"/>
      <c r="CP111" s="56"/>
      <c r="CQ111" s="56"/>
      <c r="CR111" s="56"/>
      <c r="CS111" s="56"/>
      <c r="CT111" s="56"/>
      <c r="CV111" s="56"/>
      <c r="CW111" s="56"/>
      <c r="CX111" s="56"/>
      <c r="CY111" s="56"/>
      <c r="CZ111" s="56"/>
      <c r="DA111" s="56"/>
      <c r="DB111" s="56"/>
      <c r="DC111" s="56"/>
      <c r="DD111" s="56"/>
      <c r="DF111" s="56"/>
      <c r="DG111" s="56"/>
      <c r="DH111" s="56"/>
      <c r="DI111" s="56"/>
      <c r="DJ111" s="56"/>
      <c r="DK111" s="56"/>
      <c r="DL111" s="56"/>
      <c r="DM111" s="56"/>
      <c r="DN111" s="56"/>
      <c r="DP111" s="56"/>
      <c r="DQ111" s="56"/>
      <c r="DR111" s="56"/>
      <c r="DS111" s="56"/>
      <c r="DT111" s="56"/>
      <c r="DU111" s="56"/>
      <c r="DV111" s="56"/>
      <c r="DW111" s="56"/>
      <c r="DX111" s="56"/>
      <c r="DZ111" s="56"/>
      <c r="EA111" s="56"/>
      <c r="EB111" s="56"/>
      <c r="EC111" s="56"/>
      <c r="ED111" s="56"/>
      <c r="EE111" s="56"/>
      <c r="EF111" s="56"/>
      <c r="EG111" s="56"/>
      <c r="EH111" s="56"/>
      <c r="EJ111" s="56"/>
      <c r="EK111" s="56"/>
      <c r="EL111" s="56"/>
      <c r="EM111" s="56"/>
      <c r="EN111" s="56"/>
      <c r="EO111" s="56"/>
      <c r="EP111" s="56"/>
      <c r="EQ111" s="56"/>
      <c r="ER111" s="56"/>
      <c r="ET111" s="56"/>
      <c r="EU111" s="56"/>
      <c r="EV111" s="56"/>
      <c r="EW111" s="56"/>
      <c r="EX111" s="56"/>
      <c r="EY111" s="56"/>
      <c r="EZ111" s="56"/>
      <c r="FA111" s="56"/>
      <c r="FB111" s="56"/>
      <c r="FD111" s="56"/>
      <c r="FE111" s="56"/>
      <c r="FF111" s="56"/>
      <c r="FG111" s="56"/>
      <c r="FH111" s="56"/>
      <c r="FI111" s="56"/>
      <c r="FJ111" s="56"/>
      <c r="FK111" s="56"/>
      <c r="FL111" s="56"/>
      <c r="FN111" s="56"/>
      <c r="FO111" s="56"/>
      <c r="FP111" s="56"/>
      <c r="FQ111" s="56"/>
      <c r="FR111" s="56"/>
      <c r="FS111" s="56"/>
      <c r="FT111" s="56"/>
      <c r="FU111" s="56"/>
      <c r="FV111" s="56"/>
      <c r="FX111" s="56"/>
      <c r="FY111" s="56"/>
      <c r="FZ111" s="56"/>
      <c r="GA111" s="56"/>
      <c r="GB111" s="56"/>
      <c r="GC111" s="56"/>
      <c r="GD111" s="56"/>
      <c r="GE111" s="56"/>
      <c r="GF111" s="56"/>
      <c r="GH111" s="56"/>
      <c r="GI111" s="56"/>
      <c r="GJ111" s="56"/>
      <c r="GK111" s="56"/>
      <c r="GL111" s="56"/>
      <c r="GM111" s="56"/>
      <c r="GN111" s="56"/>
      <c r="GO111" s="56"/>
      <c r="GP111" s="56"/>
      <c r="GR111" s="56"/>
      <c r="GS111" s="56"/>
      <c r="GT111" s="56"/>
      <c r="GU111" s="56"/>
      <c r="GV111" s="56"/>
      <c r="GW111" s="56"/>
      <c r="GX111" s="56"/>
      <c r="GY111" s="56"/>
      <c r="GZ111" s="56"/>
      <c r="HB111" s="56"/>
      <c r="HC111" s="56"/>
      <c r="HD111" s="56"/>
      <c r="HE111" s="56"/>
      <c r="HF111" s="56"/>
      <c r="HG111" s="56"/>
      <c r="HH111" s="56"/>
      <c r="HI111" s="56"/>
      <c r="HJ111" s="56"/>
      <c r="HL111" s="56"/>
      <c r="HM111" s="56"/>
      <c r="HN111" s="56"/>
      <c r="HO111" s="56"/>
      <c r="HP111" s="56"/>
      <c r="HQ111" s="56"/>
      <c r="HR111" s="56"/>
      <c r="HS111" s="56"/>
      <c r="HT111" s="56"/>
      <c r="HV111" s="56"/>
      <c r="HW111" s="56"/>
      <c r="HX111" s="56"/>
      <c r="HY111" s="56"/>
      <c r="HZ111" s="56"/>
      <c r="IA111" s="56"/>
      <c r="IB111" s="56"/>
      <c r="IC111" s="56"/>
      <c r="ID111" s="56"/>
      <c r="IF111" s="56"/>
      <c r="IG111" s="56"/>
      <c r="IH111" s="56"/>
      <c r="II111" s="56"/>
      <c r="IJ111" s="56"/>
      <c r="IK111" s="56"/>
      <c r="IL111" s="56"/>
      <c r="IM111" s="56"/>
      <c r="IN111" s="56"/>
      <c r="IP111" s="56"/>
      <c r="IQ111" s="56"/>
      <c r="IR111" s="56"/>
      <c r="IS111" s="56"/>
      <c r="IT111" s="56"/>
      <c r="IU111" s="56"/>
    </row>
    <row r="112" spans="1:255" ht="12.75" customHeight="1" thickBot="1" x14ac:dyDescent="0.25">
      <c r="A112" s="221"/>
      <c r="B112" s="106">
        <v>2983.45</v>
      </c>
      <c r="C112" s="85" t="s">
        <v>80</v>
      </c>
      <c r="D112" s="86"/>
      <c r="E112" s="47"/>
      <c r="F112" s="47"/>
      <c r="G112" s="47"/>
      <c r="H112" s="48"/>
      <c r="I112" s="49"/>
      <c r="J112" s="56"/>
      <c r="K112" s="56"/>
      <c r="L112" s="56"/>
      <c r="M112" s="56"/>
      <c r="N112" s="56"/>
      <c r="O112" s="56"/>
      <c r="P112" s="56"/>
      <c r="Q112" s="56"/>
      <c r="R112" s="56"/>
      <c r="T112" s="56"/>
      <c r="U112" s="56"/>
      <c r="V112" s="56"/>
      <c r="W112" s="56"/>
      <c r="X112" s="56"/>
      <c r="Y112" s="56"/>
      <c r="Z112" s="56"/>
      <c r="AA112" s="56"/>
      <c r="AB112" s="56"/>
      <c r="AD112" s="56"/>
      <c r="AE112" s="56"/>
      <c r="AF112" s="56"/>
      <c r="AG112" s="56"/>
      <c r="AH112" s="56"/>
      <c r="AI112" s="56"/>
      <c r="AJ112" s="56"/>
      <c r="AK112" s="56"/>
      <c r="AL112" s="56"/>
      <c r="AN112" s="56"/>
      <c r="AO112" s="56"/>
      <c r="AP112" s="56"/>
      <c r="AQ112" s="56"/>
      <c r="AR112" s="56"/>
      <c r="AS112" s="56"/>
      <c r="AT112" s="56"/>
      <c r="AU112" s="56"/>
      <c r="AV112" s="56"/>
      <c r="AX112" s="56"/>
      <c r="AY112" s="56"/>
      <c r="AZ112" s="56"/>
      <c r="BA112" s="56"/>
      <c r="BB112" s="56"/>
      <c r="BC112" s="56"/>
      <c r="BD112" s="56"/>
      <c r="BE112" s="56"/>
      <c r="BF112" s="56"/>
      <c r="BH112" s="56"/>
      <c r="BI112" s="56"/>
      <c r="BJ112" s="56"/>
      <c r="BK112" s="56"/>
      <c r="BL112" s="56"/>
      <c r="BM112" s="56"/>
      <c r="BN112" s="56"/>
      <c r="BO112" s="56"/>
      <c r="BP112" s="56"/>
      <c r="BR112" s="56"/>
      <c r="BS112" s="56"/>
      <c r="BT112" s="56"/>
      <c r="BU112" s="56"/>
      <c r="BV112" s="56"/>
      <c r="BW112" s="56"/>
      <c r="BX112" s="56"/>
      <c r="BY112" s="56"/>
      <c r="BZ112" s="56"/>
      <c r="CB112" s="56"/>
      <c r="CC112" s="56"/>
      <c r="CD112" s="56"/>
      <c r="CE112" s="56"/>
      <c r="CF112" s="56"/>
      <c r="CG112" s="56"/>
      <c r="CH112" s="56"/>
      <c r="CI112" s="56"/>
      <c r="CJ112" s="56"/>
      <c r="CL112" s="56"/>
      <c r="CM112" s="56"/>
      <c r="CN112" s="56"/>
      <c r="CO112" s="56"/>
      <c r="CP112" s="56"/>
      <c r="CQ112" s="56"/>
      <c r="CR112" s="56"/>
      <c r="CS112" s="56"/>
      <c r="CT112" s="56"/>
      <c r="CV112" s="56"/>
      <c r="CW112" s="56"/>
      <c r="CX112" s="56"/>
      <c r="CY112" s="56"/>
      <c r="CZ112" s="56"/>
      <c r="DA112" s="56"/>
      <c r="DB112" s="56"/>
      <c r="DC112" s="56"/>
      <c r="DD112" s="56"/>
      <c r="DF112" s="56"/>
      <c r="DG112" s="56"/>
      <c r="DH112" s="56"/>
      <c r="DI112" s="56"/>
      <c r="DJ112" s="56"/>
      <c r="DK112" s="56"/>
      <c r="DL112" s="56"/>
      <c r="DM112" s="56"/>
      <c r="DN112" s="56"/>
      <c r="DP112" s="56"/>
      <c r="DQ112" s="56"/>
      <c r="DR112" s="56"/>
      <c r="DS112" s="56"/>
      <c r="DT112" s="56"/>
      <c r="DU112" s="56"/>
      <c r="DV112" s="56"/>
      <c r="DW112" s="56"/>
      <c r="DX112" s="56"/>
      <c r="DZ112" s="56"/>
      <c r="EA112" s="56"/>
      <c r="EB112" s="56"/>
      <c r="EC112" s="56"/>
      <c r="ED112" s="56"/>
      <c r="EE112" s="56"/>
      <c r="EF112" s="56"/>
      <c r="EG112" s="56"/>
      <c r="EH112" s="56"/>
      <c r="EJ112" s="56"/>
      <c r="EK112" s="56"/>
      <c r="EL112" s="56"/>
      <c r="EM112" s="56"/>
      <c r="EN112" s="56"/>
      <c r="EO112" s="56"/>
      <c r="EP112" s="56"/>
      <c r="EQ112" s="56"/>
      <c r="ER112" s="56"/>
      <c r="ET112" s="56"/>
      <c r="EU112" s="56"/>
      <c r="EV112" s="56"/>
      <c r="EW112" s="56"/>
      <c r="EX112" s="56"/>
      <c r="EY112" s="56"/>
      <c r="EZ112" s="56"/>
      <c r="FA112" s="56"/>
      <c r="FB112" s="56"/>
      <c r="FD112" s="56"/>
      <c r="FE112" s="56"/>
      <c r="FF112" s="56"/>
      <c r="FG112" s="56"/>
      <c r="FH112" s="56"/>
      <c r="FI112" s="56"/>
      <c r="FJ112" s="56"/>
      <c r="FK112" s="56"/>
      <c r="FL112" s="56"/>
      <c r="FN112" s="56"/>
      <c r="FO112" s="56"/>
      <c r="FP112" s="56"/>
      <c r="FQ112" s="56"/>
      <c r="FR112" s="56"/>
      <c r="FS112" s="56"/>
      <c r="FT112" s="56"/>
      <c r="FU112" s="56"/>
      <c r="FV112" s="56"/>
      <c r="FX112" s="56"/>
      <c r="FY112" s="56"/>
      <c r="FZ112" s="56"/>
      <c r="GA112" s="56"/>
      <c r="GB112" s="56"/>
      <c r="GC112" s="56"/>
      <c r="GD112" s="56"/>
      <c r="GE112" s="56"/>
      <c r="GF112" s="56"/>
      <c r="GH112" s="56"/>
      <c r="GI112" s="56"/>
      <c r="GJ112" s="56"/>
      <c r="GK112" s="56"/>
      <c r="GL112" s="56"/>
      <c r="GM112" s="56"/>
      <c r="GN112" s="56"/>
      <c r="GO112" s="56"/>
      <c r="GP112" s="56"/>
      <c r="GR112" s="56"/>
      <c r="GS112" s="56"/>
      <c r="GT112" s="56"/>
      <c r="GU112" s="56"/>
      <c r="GV112" s="56"/>
      <c r="GW112" s="56"/>
      <c r="GX112" s="56"/>
      <c r="GY112" s="56"/>
      <c r="GZ112" s="56"/>
      <c r="HB112" s="56"/>
      <c r="HC112" s="56"/>
      <c r="HD112" s="56"/>
      <c r="HE112" s="56"/>
      <c r="HF112" s="56"/>
      <c r="HG112" s="56"/>
      <c r="HH112" s="56"/>
      <c r="HI112" s="56"/>
      <c r="HJ112" s="56"/>
      <c r="HL112" s="56"/>
      <c r="HM112" s="56"/>
      <c r="HN112" s="56"/>
      <c r="HO112" s="56"/>
      <c r="HP112" s="56"/>
      <c r="HQ112" s="56"/>
      <c r="HR112" s="56"/>
      <c r="HS112" s="56"/>
      <c r="HT112" s="56"/>
      <c r="HV112" s="56"/>
      <c r="HW112" s="56"/>
      <c r="HX112" s="56"/>
      <c r="HY112" s="56"/>
      <c r="HZ112" s="56"/>
      <c r="IA112" s="56"/>
      <c r="IB112" s="56"/>
      <c r="IC112" s="56"/>
      <c r="ID112" s="56"/>
      <c r="IF112" s="56"/>
      <c r="IG112" s="56"/>
      <c r="IH112" s="56"/>
      <c r="II112" s="56"/>
      <c r="IJ112" s="56"/>
      <c r="IK112" s="56"/>
      <c r="IL112" s="56"/>
      <c r="IM112" s="56"/>
      <c r="IN112" s="56"/>
      <c r="IP112" s="56"/>
      <c r="IQ112" s="56"/>
      <c r="IR112" s="56"/>
      <c r="IS112" s="56"/>
      <c r="IT112" s="56"/>
      <c r="IU112" s="56"/>
    </row>
    <row r="113" spans="1:255" x14ac:dyDescent="0.2">
      <c r="A113" s="221"/>
      <c r="B113" s="185"/>
      <c r="C113" s="70" t="s">
        <v>87</v>
      </c>
      <c r="D113" s="163"/>
      <c r="E113" s="53"/>
      <c r="F113" s="53"/>
      <c r="G113" s="53"/>
      <c r="H113" s="153"/>
      <c r="I113" s="165">
        <v>1998.71</v>
      </c>
      <c r="J113" s="56"/>
      <c r="K113" s="56"/>
      <c r="L113" s="56"/>
      <c r="M113" s="56"/>
      <c r="N113" s="56"/>
      <c r="O113" s="56"/>
      <c r="P113" s="56"/>
      <c r="Q113" s="56"/>
      <c r="R113" s="56"/>
      <c r="T113" s="56"/>
      <c r="U113" s="56"/>
      <c r="V113" s="56"/>
      <c r="W113" s="56"/>
      <c r="X113" s="56"/>
      <c r="Y113" s="56"/>
      <c r="Z113" s="56"/>
      <c r="AA113" s="56"/>
      <c r="AB113" s="56"/>
      <c r="AD113" s="56"/>
      <c r="AE113" s="56"/>
      <c r="AF113" s="56"/>
      <c r="AG113" s="56"/>
      <c r="AH113" s="56"/>
      <c r="AI113" s="56"/>
      <c r="AJ113" s="56"/>
      <c r="AK113" s="56"/>
      <c r="AL113" s="56"/>
      <c r="AN113" s="56"/>
      <c r="AO113" s="56"/>
      <c r="AP113" s="56"/>
      <c r="AQ113" s="56"/>
      <c r="AR113" s="56"/>
      <c r="AS113" s="56"/>
      <c r="AT113" s="56"/>
      <c r="AU113" s="56"/>
      <c r="AV113" s="56"/>
      <c r="AX113" s="56"/>
      <c r="AY113" s="56"/>
      <c r="AZ113" s="56"/>
      <c r="BA113" s="56"/>
      <c r="BB113" s="56"/>
      <c r="BC113" s="56"/>
      <c r="BD113" s="56"/>
      <c r="BE113" s="56"/>
      <c r="BF113" s="56"/>
      <c r="BH113" s="56"/>
      <c r="BI113" s="56"/>
      <c r="BJ113" s="56"/>
      <c r="BK113" s="56"/>
      <c r="BL113" s="56"/>
      <c r="BM113" s="56"/>
      <c r="BN113" s="56"/>
      <c r="BO113" s="56"/>
      <c r="BP113" s="56"/>
      <c r="BR113" s="56"/>
      <c r="BS113" s="56"/>
      <c r="BT113" s="56"/>
      <c r="BU113" s="56"/>
      <c r="BV113" s="56"/>
      <c r="BW113" s="56"/>
      <c r="BX113" s="56"/>
      <c r="BY113" s="56"/>
      <c r="BZ113" s="56"/>
      <c r="CB113" s="56"/>
      <c r="CC113" s="56"/>
      <c r="CD113" s="56"/>
      <c r="CE113" s="56"/>
      <c r="CF113" s="56"/>
      <c r="CG113" s="56"/>
      <c r="CH113" s="56"/>
      <c r="CI113" s="56"/>
      <c r="CJ113" s="56"/>
      <c r="CL113" s="56"/>
      <c r="CM113" s="56"/>
      <c r="CN113" s="56"/>
      <c r="CO113" s="56"/>
      <c r="CP113" s="56"/>
      <c r="CQ113" s="56"/>
      <c r="CR113" s="56"/>
      <c r="CS113" s="56"/>
      <c r="CT113" s="56"/>
      <c r="CV113" s="56"/>
      <c r="CW113" s="56"/>
      <c r="CX113" s="56"/>
      <c r="CY113" s="56"/>
      <c r="CZ113" s="56"/>
      <c r="DA113" s="56"/>
      <c r="DB113" s="56"/>
      <c r="DC113" s="56"/>
      <c r="DD113" s="56"/>
      <c r="DF113" s="56"/>
      <c r="DG113" s="56"/>
      <c r="DH113" s="56"/>
      <c r="DI113" s="56"/>
      <c r="DJ113" s="56"/>
      <c r="DK113" s="56"/>
      <c r="DL113" s="56"/>
      <c r="DM113" s="56"/>
      <c r="DN113" s="56"/>
      <c r="DP113" s="56"/>
      <c r="DQ113" s="56"/>
      <c r="DR113" s="56"/>
      <c r="DS113" s="56"/>
      <c r="DT113" s="56"/>
      <c r="DU113" s="56"/>
      <c r="DV113" s="56"/>
      <c r="DW113" s="56"/>
      <c r="DX113" s="56"/>
      <c r="DZ113" s="56"/>
      <c r="EA113" s="56"/>
      <c r="EB113" s="56"/>
      <c r="EC113" s="56"/>
      <c r="ED113" s="56"/>
      <c r="EE113" s="56"/>
      <c r="EF113" s="56"/>
      <c r="EG113" s="56"/>
      <c r="EH113" s="56"/>
      <c r="EJ113" s="56"/>
      <c r="EK113" s="56"/>
      <c r="EL113" s="56"/>
      <c r="EM113" s="56"/>
      <c r="EN113" s="56"/>
      <c r="EO113" s="56"/>
      <c r="EP113" s="56"/>
      <c r="EQ113" s="56"/>
      <c r="ER113" s="56"/>
      <c r="ET113" s="56"/>
      <c r="EU113" s="56"/>
      <c r="EV113" s="56"/>
      <c r="EW113" s="56"/>
      <c r="EX113" s="56"/>
      <c r="EY113" s="56"/>
      <c r="EZ113" s="56"/>
      <c r="FA113" s="56"/>
      <c r="FB113" s="56"/>
      <c r="FD113" s="56"/>
      <c r="FE113" s="56"/>
      <c r="FF113" s="56"/>
      <c r="FG113" s="56"/>
      <c r="FH113" s="56"/>
      <c r="FI113" s="56"/>
      <c r="FJ113" s="56"/>
      <c r="FK113" s="56"/>
      <c r="FL113" s="56"/>
      <c r="FN113" s="56"/>
      <c r="FO113" s="56"/>
      <c r="FP113" s="56"/>
      <c r="FQ113" s="56"/>
      <c r="FR113" s="56"/>
      <c r="FS113" s="56"/>
      <c r="FT113" s="56"/>
      <c r="FU113" s="56"/>
      <c r="FV113" s="56"/>
      <c r="FX113" s="56"/>
      <c r="FY113" s="56"/>
      <c r="FZ113" s="56"/>
      <c r="GA113" s="56"/>
      <c r="GB113" s="56"/>
      <c r="GC113" s="56"/>
      <c r="GD113" s="56"/>
      <c r="GE113" s="56"/>
      <c r="GF113" s="56"/>
      <c r="GH113" s="56"/>
      <c r="GI113" s="56"/>
      <c r="GJ113" s="56"/>
      <c r="GK113" s="56"/>
      <c r="GL113" s="56"/>
      <c r="GM113" s="56"/>
      <c r="GN113" s="56"/>
      <c r="GO113" s="56"/>
      <c r="GP113" s="56"/>
      <c r="GR113" s="56"/>
      <c r="GS113" s="56"/>
      <c r="GT113" s="56"/>
      <c r="GU113" s="56"/>
      <c r="GV113" s="56"/>
      <c r="GW113" s="56"/>
      <c r="GX113" s="56"/>
      <c r="GY113" s="56"/>
      <c r="GZ113" s="56"/>
      <c r="HB113" s="56"/>
      <c r="HC113" s="56"/>
      <c r="HD113" s="56"/>
      <c r="HE113" s="56"/>
      <c r="HF113" s="56"/>
      <c r="HG113" s="56"/>
      <c r="HH113" s="56"/>
      <c r="HI113" s="56"/>
      <c r="HJ113" s="56"/>
      <c r="HL113" s="56"/>
      <c r="HM113" s="56"/>
      <c r="HN113" s="56"/>
      <c r="HO113" s="56"/>
      <c r="HP113" s="56"/>
      <c r="HQ113" s="56"/>
      <c r="HR113" s="56"/>
      <c r="HS113" s="56"/>
      <c r="HT113" s="56"/>
      <c r="HV113" s="56"/>
      <c r="HW113" s="56"/>
      <c r="HX113" s="56"/>
      <c r="HY113" s="56"/>
      <c r="HZ113" s="56"/>
      <c r="IA113" s="56"/>
      <c r="IB113" s="56"/>
      <c r="IC113" s="56"/>
      <c r="ID113" s="56"/>
      <c r="IF113" s="56"/>
      <c r="IG113" s="56"/>
      <c r="IH113" s="56"/>
      <c r="II113" s="56"/>
      <c r="IJ113" s="56"/>
      <c r="IK113" s="56"/>
      <c r="IL113" s="56"/>
      <c r="IM113" s="56"/>
      <c r="IN113" s="56"/>
      <c r="IP113" s="56"/>
      <c r="IQ113" s="56"/>
      <c r="IR113" s="56"/>
      <c r="IS113" s="56"/>
      <c r="IT113" s="56"/>
      <c r="IU113" s="56"/>
    </row>
    <row r="114" spans="1:255" ht="12.75" customHeight="1" thickBot="1" x14ac:dyDescent="0.25">
      <c r="A114" s="221"/>
      <c r="B114" s="18">
        <f>SUM(B101:B112)</f>
        <v>39074.53</v>
      </c>
      <c r="C114" s="17"/>
      <c r="D114" s="18"/>
      <c r="E114" s="19"/>
      <c r="F114" s="17"/>
      <c r="G114" s="17"/>
      <c r="H114" s="18" t="s">
        <v>17</v>
      </c>
      <c r="I114" s="233">
        <f>SUM(I101:I113)</f>
        <v>1998.71</v>
      </c>
      <c r="J114" s="56"/>
      <c r="K114" s="56"/>
      <c r="L114" s="56"/>
      <c r="M114" s="56"/>
      <c r="N114" s="56"/>
      <c r="O114" s="56"/>
      <c r="P114" s="56"/>
      <c r="Q114" s="56"/>
      <c r="R114" s="56"/>
      <c r="T114" s="56"/>
      <c r="U114" s="56"/>
      <c r="V114" s="56"/>
      <c r="W114" s="56"/>
      <c r="X114" s="56"/>
      <c r="Y114" s="56"/>
      <c r="Z114" s="56"/>
      <c r="AA114" s="56"/>
      <c r="AB114" s="56"/>
      <c r="AD114" s="56"/>
      <c r="AE114" s="56"/>
      <c r="AF114" s="56"/>
      <c r="AG114" s="56"/>
      <c r="AH114" s="56"/>
      <c r="AI114" s="56"/>
      <c r="AJ114" s="56"/>
      <c r="AK114" s="56"/>
      <c r="AL114" s="56"/>
      <c r="AN114" s="56"/>
      <c r="AO114" s="56"/>
      <c r="AP114" s="56"/>
      <c r="AQ114" s="56"/>
      <c r="AR114" s="56"/>
      <c r="AS114" s="56"/>
      <c r="AT114" s="56"/>
      <c r="AU114" s="56"/>
      <c r="AV114" s="56"/>
      <c r="AX114" s="56"/>
      <c r="AY114" s="56"/>
      <c r="AZ114" s="56"/>
      <c r="BA114" s="56"/>
      <c r="BB114" s="56"/>
      <c r="BC114" s="56"/>
      <c r="BD114" s="56"/>
      <c r="BE114" s="56"/>
      <c r="BF114" s="56"/>
      <c r="BH114" s="56"/>
      <c r="BI114" s="56"/>
      <c r="BJ114" s="56"/>
      <c r="BK114" s="56"/>
      <c r="BL114" s="56"/>
      <c r="BM114" s="56"/>
      <c r="BN114" s="56"/>
      <c r="BO114" s="56"/>
      <c r="BP114" s="56"/>
      <c r="BR114" s="56"/>
      <c r="BS114" s="56"/>
      <c r="BT114" s="56"/>
      <c r="BU114" s="56"/>
      <c r="BV114" s="56"/>
      <c r="BW114" s="56"/>
      <c r="BX114" s="56"/>
      <c r="BY114" s="56"/>
      <c r="BZ114" s="56"/>
      <c r="CB114" s="56"/>
      <c r="CC114" s="56"/>
      <c r="CD114" s="56"/>
      <c r="CE114" s="56"/>
      <c r="CF114" s="56"/>
      <c r="CG114" s="56"/>
      <c r="CH114" s="56"/>
      <c r="CI114" s="56"/>
      <c r="CJ114" s="56"/>
      <c r="CL114" s="56"/>
      <c r="CM114" s="56"/>
      <c r="CN114" s="56"/>
      <c r="CO114" s="56"/>
      <c r="CP114" s="56"/>
      <c r="CQ114" s="56"/>
      <c r="CR114" s="56"/>
      <c r="CS114" s="56"/>
      <c r="CT114" s="56"/>
      <c r="CV114" s="56"/>
      <c r="CW114" s="56"/>
      <c r="CX114" s="56"/>
      <c r="CY114" s="56"/>
      <c r="CZ114" s="56"/>
      <c r="DA114" s="56"/>
      <c r="DB114" s="56"/>
      <c r="DC114" s="56"/>
      <c r="DD114" s="56"/>
      <c r="DF114" s="56"/>
      <c r="DG114" s="56"/>
      <c r="DH114" s="56"/>
      <c r="DI114" s="56"/>
      <c r="DJ114" s="56"/>
      <c r="DK114" s="56"/>
      <c r="DL114" s="56"/>
      <c r="DM114" s="56"/>
      <c r="DN114" s="56"/>
      <c r="DP114" s="56"/>
      <c r="DQ114" s="56"/>
      <c r="DR114" s="56"/>
      <c r="DS114" s="56"/>
      <c r="DT114" s="56"/>
      <c r="DU114" s="56"/>
      <c r="DV114" s="56"/>
      <c r="DW114" s="56"/>
      <c r="DX114" s="56"/>
      <c r="DZ114" s="56"/>
      <c r="EA114" s="56"/>
      <c r="EB114" s="56"/>
      <c r="EC114" s="56"/>
      <c r="ED114" s="56"/>
      <c r="EE114" s="56"/>
      <c r="EF114" s="56"/>
      <c r="EG114" s="56"/>
      <c r="EH114" s="56"/>
      <c r="EJ114" s="56"/>
      <c r="EK114" s="56"/>
      <c r="EL114" s="56"/>
      <c r="EM114" s="56"/>
      <c r="EN114" s="56"/>
      <c r="EO114" s="56"/>
      <c r="EP114" s="56"/>
      <c r="EQ114" s="56"/>
      <c r="ER114" s="56"/>
      <c r="ET114" s="56"/>
      <c r="EU114" s="56"/>
      <c r="EV114" s="56"/>
      <c r="EW114" s="56"/>
      <c r="EX114" s="56"/>
      <c r="EY114" s="56"/>
      <c r="EZ114" s="56"/>
      <c r="FA114" s="56"/>
      <c r="FB114" s="56"/>
      <c r="FD114" s="56"/>
      <c r="FE114" s="56"/>
      <c r="FF114" s="56"/>
      <c r="FG114" s="56"/>
      <c r="FH114" s="56"/>
      <c r="FI114" s="56"/>
      <c r="FJ114" s="56"/>
      <c r="FK114" s="56"/>
      <c r="FL114" s="56"/>
      <c r="FN114" s="56"/>
      <c r="FO114" s="56"/>
      <c r="FP114" s="56"/>
      <c r="FQ114" s="56"/>
      <c r="FR114" s="56"/>
      <c r="FS114" s="56"/>
      <c r="FT114" s="56"/>
      <c r="FU114" s="56"/>
      <c r="FV114" s="56"/>
      <c r="FX114" s="56"/>
      <c r="FY114" s="56"/>
      <c r="FZ114" s="56"/>
      <c r="GA114" s="56"/>
      <c r="GB114" s="56"/>
      <c r="GC114" s="56"/>
      <c r="GD114" s="56"/>
      <c r="GE114" s="56"/>
      <c r="GF114" s="56"/>
      <c r="GH114" s="56"/>
      <c r="GI114" s="56"/>
      <c r="GJ114" s="56"/>
      <c r="GK114" s="56"/>
      <c r="GL114" s="56"/>
      <c r="GM114" s="56"/>
      <c r="GN114" s="56"/>
      <c r="GO114" s="56"/>
      <c r="GP114" s="56"/>
      <c r="GR114" s="56"/>
      <c r="GS114" s="56"/>
      <c r="GT114" s="56"/>
      <c r="GU114" s="56"/>
      <c r="GV114" s="56"/>
      <c r="GW114" s="56"/>
      <c r="GX114" s="56"/>
      <c r="GY114" s="56"/>
      <c r="GZ114" s="56"/>
      <c r="HB114" s="56"/>
      <c r="HC114" s="56"/>
      <c r="HD114" s="56"/>
      <c r="HE114" s="56"/>
      <c r="HF114" s="56"/>
      <c r="HG114" s="56"/>
      <c r="HH114" s="56"/>
      <c r="HI114" s="56"/>
      <c r="HJ114" s="56"/>
      <c r="HL114" s="56"/>
      <c r="HM114" s="56"/>
      <c r="HN114" s="56"/>
      <c r="HO114" s="56"/>
      <c r="HP114" s="56"/>
      <c r="HQ114" s="56"/>
      <c r="HR114" s="56"/>
      <c r="HS114" s="56"/>
      <c r="HT114" s="56"/>
      <c r="HV114" s="56"/>
      <c r="HW114" s="56"/>
      <c r="HX114" s="56"/>
      <c r="HY114" s="56"/>
      <c r="HZ114" s="56"/>
      <c r="IA114" s="56"/>
      <c r="IB114" s="56"/>
      <c r="IC114" s="56"/>
      <c r="ID114" s="56"/>
      <c r="IF114" s="56"/>
      <c r="IG114" s="56"/>
      <c r="IH114" s="56"/>
      <c r="II114" s="56"/>
      <c r="IJ114" s="56"/>
      <c r="IK114" s="56"/>
      <c r="IL114" s="56"/>
      <c r="IM114" s="56"/>
      <c r="IN114" s="56"/>
      <c r="IP114" s="56"/>
      <c r="IQ114" s="56"/>
      <c r="IR114" s="56"/>
      <c r="IS114" s="56"/>
      <c r="IT114" s="56"/>
      <c r="IU114" s="56"/>
    </row>
    <row r="115" spans="1:255" ht="77.25" thickBot="1" x14ac:dyDescent="0.25">
      <c r="A115" s="46" t="s">
        <v>97</v>
      </c>
      <c r="B115" s="114" t="s">
        <v>16</v>
      </c>
      <c r="C115" s="114" t="s">
        <v>5</v>
      </c>
      <c r="D115" s="114" t="s">
        <v>23</v>
      </c>
      <c r="E115" s="118" t="s">
        <v>18</v>
      </c>
      <c r="F115" s="114" t="s">
        <v>19</v>
      </c>
      <c r="G115" s="114" t="s">
        <v>10</v>
      </c>
      <c r="H115" s="114" t="s">
        <v>13</v>
      </c>
      <c r="I115" s="115" t="s">
        <v>12</v>
      </c>
      <c r="J115" s="56"/>
      <c r="K115" s="56"/>
      <c r="L115" s="56"/>
      <c r="M115" s="56"/>
      <c r="N115" s="56"/>
      <c r="O115" s="56"/>
      <c r="P115" s="56"/>
      <c r="Q115" s="56"/>
      <c r="R115" s="56"/>
      <c r="T115" s="56"/>
      <c r="U115" s="56"/>
      <c r="V115" s="56"/>
      <c r="W115" s="56"/>
      <c r="X115" s="56"/>
      <c r="Y115" s="56"/>
      <c r="Z115" s="56"/>
      <c r="AA115" s="56"/>
      <c r="AB115" s="56"/>
      <c r="AD115" s="56"/>
      <c r="AE115" s="56"/>
      <c r="AF115" s="56"/>
      <c r="AG115" s="56"/>
      <c r="AH115" s="56"/>
      <c r="AI115" s="56"/>
      <c r="AJ115" s="56"/>
      <c r="AK115" s="56"/>
      <c r="AL115" s="56"/>
      <c r="AN115" s="56"/>
      <c r="AO115" s="56"/>
      <c r="AP115" s="56"/>
      <c r="AQ115" s="56"/>
      <c r="AR115" s="56"/>
      <c r="AS115" s="56"/>
      <c r="AT115" s="56"/>
      <c r="AU115" s="56"/>
      <c r="AV115" s="56"/>
      <c r="AX115" s="56"/>
      <c r="AY115" s="56"/>
      <c r="AZ115" s="56"/>
      <c r="BA115" s="56"/>
      <c r="BB115" s="56"/>
      <c r="BC115" s="56"/>
      <c r="BD115" s="56"/>
      <c r="BE115" s="56"/>
      <c r="BF115" s="56"/>
      <c r="BH115" s="56"/>
      <c r="BI115" s="56"/>
      <c r="BJ115" s="56"/>
      <c r="BK115" s="56"/>
      <c r="BL115" s="56"/>
      <c r="BM115" s="56"/>
      <c r="BN115" s="56"/>
      <c r="BO115" s="56"/>
      <c r="BP115" s="56"/>
      <c r="BR115" s="56"/>
      <c r="BS115" s="56"/>
      <c r="BT115" s="56"/>
      <c r="BU115" s="56"/>
      <c r="BV115" s="56"/>
      <c r="BW115" s="56"/>
      <c r="BX115" s="56"/>
      <c r="BY115" s="56"/>
      <c r="BZ115" s="56"/>
      <c r="CB115" s="56"/>
      <c r="CC115" s="56"/>
      <c r="CD115" s="56"/>
      <c r="CE115" s="56"/>
      <c r="CF115" s="56"/>
      <c r="CG115" s="56"/>
      <c r="CH115" s="56"/>
      <c r="CI115" s="56"/>
      <c r="CJ115" s="56"/>
      <c r="CL115" s="56"/>
      <c r="CM115" s="56"/>
      <c r="CN115" s="56"/>
      <c r="CO115" s="56"/>
      <c r="CP115" s="56"/>
      <c r="CQ115" s="56"/>
      <c r="CR115" s="56"/>
      <c r="CS115" s="56"/>
      <c r="CT115" s="56"/>
      <c r="CV115" s="56"/>
      <c r="CW115" s="56"/>
      <c r="CX115" s="56"/>
      <c r="CY115" s="56"/>
      <c r="CZ115" s="56"/>
      <c r="DA115" s="56"/>
      <c r="DB115" s="56"/>
      <c r="DC115" s="56"/>
      <c r="DD115" s="56"/>
      <c r="DF115" s="56"/>
      <c r="DG115" s="56"/>
      <c r="DH115" s="56"/>
      <c r="DI115" s="56"/>
      <c r="DJ115" s="56"/>
      <c r="DK115" s="56"/>
      <c r="DL115" s="56"/>
      <c r="DM115" s="56"/>
      <c r="DN115" s="56"/>
      <c r="DP115" s="56"/>
      <c r="DQ115" s="56"/>
      <c r="DR115" s="56"/>
      <c r="DS115" s="56"/>
      <c r="DT115" s="56"/>
      <c r="DU115" s="56"/>
      <c r="DV115" s="56"/>
      <c r="DW115" s="56"/>
      <c r="DX115" s="56"/>
      <c r="DZ115" s="56"/>
      <c r="EA115" s="56"/>
      <c r="EB115" s="56"/>
      <c r="EC115" s="56"/>
      <c r="ED115" s="56"/>
      <c r="EE115" s="56"/>
      <c r="EF115" s="56"/>
      <c r="EG115" s="56"/>
      <c r="EH115" s="56"/>
      <c r="EJ115" s="56"/>
      <c r="EK115" s="56"/>
      <c r="EL115" s="56"/>
      <c r="EM115" s="56"/>
      <c r="EN115" s="56"/>
      <c r="EO115" s="56"/>
      <c r="EP115" s="56"/>
      <c r="EQ115" s="56"/>
      <c r="ER115" s="56"/>
      <c r="ET115" s="56"/>
      <c r="EU115" s="56"/>
      <c r="EV115" s="56"/>
      <c r="EW115" s="56"/>
      <c r="EX115" s="56"/>
      <c r="EY115" s="56"/>
      <c r="EZ115" s="56"/>
      <c r="FA115" s="56"/>
      <c r="FB115" s="56"/>
      <c r="FD115" s="56"/>
      <c r="FE115" s="56"/>
      <c r="FF115" s="56"/>
      <c r="FG115" s="56"/>
      <c r="FH115" s="56"/>
      <c r="FI115" s="56"/>
      <c r="FJ115" s="56"/>
      <c r="FK115" s="56"/>
      <c r="FL115" s="56"/>
      <c r="FN115" s="56"/>
      <c r="FO115" s="56"/>
      <c r="FP115" s="56"/>
      <c r="FQ115" s="56"/>
      <c r="FR115" s="56"/>
      <c r="FS115" s="56"/>
      <c r="FT115" s="56"/>
      <c r="FU115" s="56"/>
      <c r="FV115" s="56"/>
      <c r="FX115" s="56"/>
      <c r="FY115" s="56"/>
      <c r="FZ115" s="56"/>
      <c r="GA115" s="56"/>
      <c r="GB115" s="56"/>
      <c r="GC115" s="56"/>
      <c r="GD115" s="56"/>
      <c r="GE115" s="56"/>
      <c r="GF115" s="56"/>
      <c r="GH115" s="56"/>
      <c r="GI115" s="56"/>
      <c r="GJ115" s="56"/>
      <c r="GK115" s="56"/>
      <c r="GL115" s="56"/>
      <c r="GM115" s="56"/>
      <c r="GN115" s="56"/>
      <c r="GO115" s="56"/>
      <c r="GP115" s="56"/>
      <c r="GR115" s="56"/>
      <c r="GS115" s="56"/>
      <c r="GT115" s="56"/>
      <c r="GU115" s="56"/>
      <c r="GV115" s="56"/>
      <c r="GW115" s="56"/>
      <c r="GX115" s="56"/>
      <c r="GY115" s="56"/>
      <c r="GZ115" s="56"/>
      <c r="HB115" s="56"/>
      <c r="HC115" s="56"/>
      <c r="HD115" s="56"/>
      <c r="HE115" s="56"/>
      <c r="HF115" s="56"/>
      <c r="HG115" s="56"/>
      <c r="HH115" s="56"/>
      <c r="HI115" s="56"/>
      <c r="HJ115" s="56"/>
      <c r="HL115" s="56"/>
      <c r="HM115" s="56"/>
      <c r="HN115" s="56"/>
      <c r="HO115" s="56"/>
      <c r="HP115" s="56"/>
      <c r="HQ115" s="56"/>
      <c r="HR115" s="56"/>
      <c r="HS115" s="56"/>
      <c r="HT115" s="56"/>
      <c r="HV115" s="56"/>
      <c r="HW115" s="56"/>
      <c r="HX115" s="56"/>
      <c r="HY115" s="56"/>
      <c r="HZ115" s="56"/>
      <c r="IA115" s="56"/>
      <c r="IB115" s="56"/>
      <c r="IC115" s="56"/>
      <c r="ID115" s="56"/>
      <c r="IF115" s="56"/>
      <c r="IG115" s="56"/>
      <c r="IH115" s="56"/>
      <c r="II115" s="56"/>
      <c r="IJ115" s="56"/>
      <c r="IK115" s="56"/>
      <c r="IL115" s="56"/>
      <c r="IM115" s="56"/>
      <c r="IN115" s="56"/>
      <c r="IP115" s="56"/>
      <c r="IQ115" s="56"/>
      <c r="IR115" s="56"/>
      <c r="IS115" s="56"/>
      <c r="IT115" s="56"/>
      <c r="IU115" s="56"/>
    </row>
    <row r="116" spans="1:255" ht="39" thickBot="1" x14ac:dyDescent="0.25">
      <c r="A116" s="117" t="s">
        <v>2277</v>
      </c>
      <c r="B116" s="182"/>
      <c r="C116" s="167" t="s">
        <v>87</v>
      </c>
      <c r="D116" s="238"/>
      <c r="E116" s="239"/>
      <c r="F116" s="238"/>
      <c r="G116" s="239"/>
      <c r="H116" s="239"/>
      <c r="I116" s="200">
        <v>44920.25</v>
      </c>
    </row>
    <row r="117" spans="1:255" ht="13.5" thickBot="1" x14ac:dyDescent="0.25">
      <c r="A117" s="46"/>
      <c r="B117" s="76">
        <f>SUM(B116:B116)</f>
        <v>0</v>
      </c>
      <c r="C117" s="75"/>
      <c r="D117" s="76"/>
      <c r="E117" s="77"/>
      <c r="F117" s="75"/>
      <c r="G117" s="75"/>
      <c r="H117" s="76" t="s">
        <v>17</v>
      </c>
      <c r="I117" s="78">
        <f>SUM(I116:I116)</f>
        <v>44920.25</v>
      </c>
    </row>
    <row r="118" spans="1:255" ht="51.75" thickBot="1" x14ac:dyDescent="0.25">
      <c r="A118" s="134" t="s">
        <v>96</v>
      </c>
      <c r="B118" s="114" t="s">
        <v>16</v>
      </c>
      <c r="C118" s="114" t="s">
        <v>5</v>
      </c>
      <c r="D118" s="114" t="s">
        <v>23</v>
      </c>
      <c r="E118" s="279" t="s">
        <v>18</v>
      </c>
      <c r="F118" s="114" t="s">
        <v>19</v>
      </c>
      <c r="G118" s="114" t="s">
        <v>10</v>
      </c>
      <c r="H118" s="114" t="s">
        <v>13</v>
      </c>
      <c r="I118" s="115" t="s">
        <v>12</v>
      </c>
    </row>
    <row r="119" spans="1:255" ht="13.5" thickBot="1" x14ac:dyDescent="0.25">
      <c r="A119" s="206"/>
      <c r="B119" s="185"/>
      <c r="C119" s="70" t="s">
        <v>87</v>
      </c>
      <c r="D119" s="163"/>
      <c r="E119" s="53"/>
      <c r="F119" s="53"/>
      <c r="G119" s="53"/>
      <c r="H119" s="153"/>
      <c r="I119" s="471">
        <v>63453.86</v>
      </c>
    </row>
    <row r="120" spans="1:255" ht="13.5" thickBot="1" x14ac:dyDescent="0.25">
      <c r="A120" s="134"/>
      <c r="B120" s="271"/>
      <c r="C120" s="75"/>
      <c r="D120" s="76"/>
      <c r="E120" s="77"/>
      <c r="F120" s="75"/>
      <c r="G120" s="75"/>
      <c r="H120" s="76"/>
      <c r="I120" s="78">
        <f>SUM(I119)</f>
        <v>63453.86</v>
      </c>
    </row>
    <row r="121" spans="1:255" x14ac:dyDescent="0.2">
      <c r="A121" s="9"/>
      <c r="B121" s="9"/>
      <c r="C121" s="9"/>
      <c r="D121" s="9"/>
      <c r="E121" s="9"/>
      <c r="F121" s="20"/>
      <c r="G121" s="20"/>
      <c r="H121" s="20"/>
      <c r="I121" s="20"/>
    </row>
    <row r="122" spans="1:255" ht="12.75" customHeight="1" x14ac:dyDescent="0.2">
      <c r="A122" s="21" t="s">
        <v>21</v>
      </c>
      <c r="B122" s="22"/>
      <c r="C122" s="23"/>
      <c r="D122" s="4" t="s">
        <v>9</v>
      </c>
      <c r="E122" s="4" t="s">
        <v>6</v>
      </c>
      <c r="F122" s="119" t="s">
        <v>7</v>
      </c>
    </row>
    <row r="123" spans="1:255" ht="12.75" customHeight="1" x14ac:dyDescent="0.2">
      <c r="A123" s="642" t="s">
        <v>15</v>
      </c>
      <c r="B123" s="643"/>
      <c r="C123" s="25"/>
      <c r="D123" s="26">
        <f>B20</f>
        <v>88746.709999999992</v>
      </c>
      <c r="E123" s="26">
        <f>I20</f>
        <v>739.726</v>
      </c>
      <c r="F123" s="120">
        <f>D123+E123</f>
        <v>89486.435999999987</v>
      </c>
    </row>
    <row r="124" spans="1:255" ht="12.75" customHeight="1" x14ac:dyDescent="0.2">
      <c r="A124" s="642" t="s">
        <v>1067</v>
      </c>
      <c r="B124" s="643"/>
      <c r="C124" s="25"/>
      <c r="D124" s="26">
        <f>B40</f>
        <v>163616.47300000003</v>
      </c>
      <c r="E124" s="26">
        <f>I40</f>
        <v>3030.105</v>
      </c>
      <c r="F124" s="120">
        <f>D124+E124</f>
        <v>166646.57800000004</v>
      </c>
    </row>
    <row r="125" spans="1:255" ht="12.75" customHeight="1" x14ac:dyDescent="0.2">
      <c r="A125" s="642" t="s">
        <v>14</v>
      </c>
      <c r="B125" s="643"/>
      <c r="C125" s="25"/>
      <c r="D125" s="26">
        <f>B59</f>
        <v>66258.218100000013</v>
      </c>
      <c r="E125" s="26">
        <f>I59</f>
        <v>723.28</v>
      </c>
      <c r="F125" s="120">
        <f>D125+E125</f>
        <v>66981.498100000012</v>
      </c>
    </row>
    <row r="126" spans="1:255" ht="12.75" customHeight="1" x14ac:dyDescent="0.2">
      <c r="A126" s="642" t="s">
        <v>146</v>
      </c>
      <c r="B126" s="643"/>
      <c r="C126" s="25"/>
      <c r="D126" s="26">
        <f>B74</f>
        <v>94884.164900000003</v>
      </c>
      <c r="E126" s="26">
        <f>I74</f>
        <v>1599.64</v>
      </c>
      <c r="F126" s="120">
        <f>D126+E126</f>
        <v>96483.804900000003</v>
      </c>
    </row>
    <row r="127" spans="1:255" ht="12.75" customHeight="1" x14ac:dyDescent="0.2">
      <c r="A127" s="642" t="s">
        <v>26</v>
      </c>
      <c r="B127" s="643"/>
      <c r="C127" s="25"/>
      <c r="D127" s="26">
        <f>B114</f>
        <v>39074.53</v>
      </c>
      <c r="E127" s="26">
        <f>I114</f>
        <v>1998.71</v>
      </c>
      <c r="F127" s="120">
        <f>D127+E127</f>
        <v>41073.24</v>
      </c>
      <c r="G127" s="56"/>
    </row>
    <row r="128" spans="1:255" ht="12.75" customHeight="1" x14ac:dyDescent="0.2">
      <c r="A128" s="646" t="s">
        <v>69</v>
      </c>
      <c r="B128" s="647"/>
      <c r="C128" s="245"/>
      <c r="D128" s="246"/>
      <c r="E128" s="246"/>
      <c r="F128" s="242">
        <f>F129+F132+F133+F134+F135+F130+F131</f>
        <v>177950.90889999998</v>
      </c>
      <c r="G128" s="56"/>
    </row>
    <row r="129" spans="1:7" ht="12.75" customHeight="1" x14ac:dyDescent="0.2">
      <c r="A129" s="644" t="s">
        <v>82</v>
      </c>
      <c r="B129" s="645"/>
      <c r="C129" s="25"/>
      <c r="D129" s="26"/>
      <c r="E129" s="26"/>
      <c r="F129" s="120">
        <f>I88</f>
        <v>31553.518899999995</v>
      </c>
      <c r="G129" s="56"/>
    </row>
    <row r="130" spans="1:7" ht="58.9" customHeight="1" x14ac:dyDescent="0.2">
      <c r="A130" s="650" t="s">
        <v>2275</v>
      </c>
      <c r="B130" s="651"/>
      <c r="C130" s="25"/>
      <c r="D130" s="26"/>
      <c r="E130" s="26"/>
      <c r="F130" s="120">
        <f>I91</f>
        <v>566.17000000000007</v>
      </c>
      <c r="G130" s="56"/>
    </row>
    <row r="131" spans="1:7" ht="55.15" customHeight="1" x14ac:dyDescent="0.2">
      <c r="A131" s="650" t="s">
        <v>2276</v>
      </c>
      <c r="B131" s="651"/>
      <c r="C131" s="25"/>
      <c r="D131" s="26"/>
      <c r="E131" s="26"/>
      <c r="F131" s="120">
        <f>I94</f>
        <v>3304.49</v>
      </c>
      <c r="G131" s="56"/>
    </row>
    <row r="132" spans="1:7" ht="12.75" customHeight="1" x14ac:dyDescent="0.2">
      <c r="A132" s="642" t="s">
        <v>2270</v>
      </c>
      <c r="B132" s="643"/>
      <c r="C132" s="25"/>
      <c r="D132" s="26"/>
      <c r="E132" s="26"/>
      <c r="F132" s="120">
        <f>I95</f>
        <v>119563.62</v>
      </c>
      <c r="G132" s="56"/>
    </row>
    <row r="133" spans="1:7" ht="12.75" customHeight="1" x14ac:dyDescent="0.2">
      <c r="A133" s="644" t="s">
        <v>84</v>
      </c>
      <c r="B133" s="645"/>
      <c r="C133" s="25"/>
      <c r="D133" s="26"/>
      <c r="E133" s="26"/>
      <c r="F133" s="120">
        <f>I96</f>
        <v>8891.27</v>
      </c>
      <c r="G133" s="56"/>
    </row>
    <row r="134" spans="1:7" ht="12.75" customHeight="1" x14ac:dyDescent="0.2">
      <c r="A134" s="644" t="s">
        <v>86</v>
      </c>
      <c r="B134" s="645"/>
      <c r="C134" s="25"/>
      <c r="D134" s="26"/>
      <c r="E134" s="26"/>
      <c r="F134" s="120">
        <f>I97</f>
        <v>8117.16</v>
      </c>
      <c r="G134" s="56"/>
    </row>
    <row r="135" spans="1:7" ht="12.75" customHeight="1" x14ac:dyDescent="0.2">
      <c r="A135" s="644" t="s">
        <v>88</v>
      </c>
      <c r="B135" s="645"/>
      <c r="C135" s="25"/>
      <c r="D135" s="26"/>
      <c r="E135" s="26"/>
      <c r="F135" s="120">
        <f>I98</f>
        <v>5954.68</v>
      </c>
      <c r="G135" s="56"/>
    </row>
    <row r="136" spans="1:7" ht="12.75" customHeight="1" x14ac:dyDescent="0.2">
      <c r="A136" s="650" t="s">
        <v>2</v>
      </c>
      <c r="B136" s="651"/>
      <c r="C136" s="25"/>
      <c r="D136" s="26">
        <f>B117</f>
        <v>0</v>
      </c>
      <c r="E136" s="26"/>
      <c r="F136" s="120">
        <f>D136+I117</f>
        <v>44920.25</v>
      </c>
      <c r="G136" s="56"/>
    </row>
    <row r="137" spans="1:7" ht="26.45" customHeight="1" x14ac:dyDescent="0.2">
      <c r="A137" s="650" t="s">
        <v>96</v>
      </c>
      <c r="B137" s="651"/>
      <c r="C137" s="25"/>
      <c r="D137" s="26"/>
      <c r="E137" s="26"/>
      <c r="F137" s="120">
        <f>I120</f>
        <v>63453.86</v>
      </c>
      <c r="G137" s="56"/>
    </row>
    <row r="138" spans="1:7" ht="12.75" customHeight="1" x14ac:dyDescent="0.2">
      <c r="A138" s="648" t="s">
        <v>22</v>
      </c>
      <c r="B138" s="649"/>
      <c r="C138" s="27"/>
      <c r="D138" s="28">
        <f>SUM(D123:D136)</f>
        <v>452580.09600000002</v>
      </c>
      <c r="E138" s="28">
        <f>SUM(E123:E127)</f>
        <v>8091.4610000000002</v>
      </c>
      <c r="F138" s="121">
        <f>F123+F124+F125+F126+F127+F128+F136+F137</f>
        <v>746996.57589999994</v>
      </c>
      <c r="G138" s="56"/>
    </row>
  </sheetData>
  <autoFilter ref="A5:I114"/>
  <mergeCells count="41">
    <mergeCell ref="A138:B138"/>
    <mergeCell ref="A127:B127"/>
    <mergeCell ref="A136:B136"/>
    <mergeCell ref="A132:B132"/>
    <mergeCell ref="A137:B137"/>
    <mergeCell ref="A135:B135"/>
    <mergeCell ref="A134:B134"/>
    <mergeCell ref="A123:B123"/>
    <mergeCell ref="A130:B130"/>
    <mergeCell ref="A131:B131"/>
    <mergeCell ref="A129:B129"/>
    <mergeCell ref="A125:B125"/>
    <mergeCell ref="A133:B133"/>
    <mergeCell ref="A128:B128"/>
    <mergeCell ref="A124:B124"/>
    <mergeCell ref="A126:B126"/>
    <mergeCell ref="G1:H1"/>
    <mergeCell ref="G2:H2"/>
    <mergeCell ref="A1:B1"/>
    <mergeCell ref="A22:A23"/>
    <mergeCell ref="C22:C23"/>
    <mergeCell ref="C36:C37"/>
    <mergeCell ref="C31:C32"/>
    <mergeCell ref="A36:A37"/>
    <mergeCell ref="D22:D23"/>
    <mergeCell ref="B22:B23"/>
    <mergeCell ref="A89:A91"/>
    <mergeCell ref="A92:A94"/>
    <mergeCell ref="B31:B32"/>
    <mergeCell ref="D36:D37"/>
    <mergeCell ref="B36:B37"/>
    <mergeCell ref="A76:A88"/>
    <mergeCell ref="A55:A57"/>
    <mergeCell ref="A11:A12"/>
    <mergeCell ref="C11:C12"/>
    <mergeCell ref="D11:D12"/>
    <mergeCell ref="B11:B12"/>
    <mergeCell ref="A27:A28"/>
    <mergeCell ref="C26:C28"/>
    <mergeCell ref="D27:D28"/>
    <mergeCell ref="B26:B28"/>
  </mergeCells>
  <phoneticPr fontId="0" type="noConversion"/>
  <pageMargins left="0.19685039370078741" right="0.23622047244094491" top="0.19685039370078741" bottom="0.19685039370078741" header="0.15748031496062992" footer="0.51181102362204722"/>
  <pageSetup paperSize="9" orientation="landscape" horizontalDpi="300" verticalDpi="300" r:id="rId1"/>
  <headerFooter alignWithMargins="0"/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6"/>
  <dimension ref="A1:IU274"/>
  <sheetViews>
    <sheetView topLeftCell="A262" zoomScaleNormal="100" workbookViewId="0">
      <selection activeCell="B199" sqref="B199"/>
    </sheetView>
  </sheetViews>
  <sheetFormatPr defaultRowHeight="12.75" customHeight="1" x14ac:dyDescent="0.2"/>
  <cols>
    <col min="1" max="1" width="26.7109375" customWidth="1"/>
    <col min="2" max="2" width="11" customWidth="1"/>
    <col min="3" max="3" width="13.28515625" customWidth="1"/>
    <col min="4" max="4" width="17.5703125" customWidth="1"/>
    <col min="5" max="5" width="26.28515625" customWidth="1"/>
    <col min="6" max="6" width="12.42578125" customWidth="1"/>
    <col min="7" max="7" width="7.28515625" customWidth="1"/>
    <col min="8" max="8" width="12.85546875" customWidth="1"/>
    <col min="9" max="9" width="11.42578125" customWidth="1"/>
  </cols>
  <sheetData>
    <row r="1" spans="1:20" ht="12.75" customHeight="1" x14ac:dyDescent="0.2">
      <c r="A1" s="708" t="s">
        <v>85</v>
      </c>
      <c r="B1" s="70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20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1016.9</v>
      </c>
      <c r="E2" s="5">
        <v>299075.86</v>
      </c>
      <c r="F2" s="6">
        <v>272526.02</v>
      </c>
      <c r="G2" s="640">
        <f>E2-F2</f>
        <v>26549.839999999967</v>
      </c>
      <c r="H2" s="641"/>
    </row>
    <row r="3" spans="1:20" ht="12.75" customHeight="1" x14ac:dyDescent="0.2">
      <c r="A3" s="1" t="s">
        <v>28</v>
      </c>
      <c r="B3" s="2"/>
      <c r="C3" s="1" t="s">
        <v>28</v>
      </c>
      <c r="D3" s="1" t="s">
        <v>50</v>
      </c>
      <c r="E3" s="1">
        <v>24</v>
      </c>
      <c r="F3" s="1"/>
      <c r="G3" s="1"/>
      <c r="H3" s="1" t="s">
        <v>25</v>
      </c>
      <c r="I3" s="8">
        <f>F2-F274</f>
        <v>-70959.355999999971</v>
      </c>
    </row>
    <row r="4" spans="1:20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20" s="45" customFormat="1" ht="51.7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  <c r="J5"/>
      <c r="K5"/>
      <c r="L5"/>
      <c r="M5"/>
      <c r="N5"/>
      <c r="O5"/>
      <c r="P5"/>
      <c r="Q5"/>
      <c r="R5"/>
      <c r="S5"/>
      <c r="T5"/>
    </row>
    <row r="6" spans="1:20" s="45" customFormat="1" ht="12.75" customHeight="1" x14ac:dyDescent="0.2">
      <c r="A6" s="260"/>
      <c r="B6" s="33">
        <v>3940.64</v>
      </c>
      <c r="C6" s="33" t="s">
        <v>66</v>
      </c>
      <c r="D6" s="262"/>
      <c r="E6" s="35"/>
      <c r="F6" s="35"/>
      <c r="G6" s="35"/>
      <c r="H6" s="36"/>
      <c r="I6" s="201">
        <f t="shared" ref="I6:I86" si="0">G6*H6</f>
        <v>0</v>
      </c>
    </row>
    <row r="7" spans="1:20" s="45" customFormat="1" ht="12.75" customHeight="1" x14ac:dyDescent="0.2">
      <c r="A7" s="263"/>
      <c r="B7" s="13">
        <v>4282.97</v>
      </c>
      <c r="C7" s="13" t="s">
        <v>67</v>
      </c>
      <c r="D7" s="265"/>
      <c r="E7" s="15"/>
      <c r="F7" s="15"/>
      <c r="G7" s="15"/>
      <c r="H7" s="16"/>
      <c r="I7" s="201">
        <f t="shared" si="0"/>
        <v>0</v>
      </c>
    </row>
    <row r="8" spans="1:20" s="45" customFormat="1" ht="12.75" customHeight="1" x14ac:dyDescent="0.2">
      <c r="A8" s="308"/>
      <c r="B8" s="71">
        <v>5969.45</v>
      </c>
      <c r="C8" s="71" t="s">
        <v>70</v>
      </c>
      <c r="D8" s="309"/>
      <c r="E8" s="73"/>
      <c r="F8" s="73"/>
      <c r="G8" s="73"/>
      <c r="H8" s="74"/>
      <c r="I8" s="201">
        <f t="shared" si="0"/>
        <v>0</v>
      </c>
    </row>
    <row r="9" spans="1:20" s="45" customFormat="1" ht="12.75" customHeight="1" x14ac:dyDescent="0.2">
      <c r="A9" s="308"/>
      <c r="B9" s="71">
        <v>5091.99</v>
      </c>
      <c r="C9" s="71" t="s">
        <v>72</v>
      </c>
      <c r="D9" s="309"/>
      <c r="E9" s="73"/>
      <c r="F9" s="73"/>
      <c r="G9" s="73"/>
      <c r="H9" s="74"/>
      <c r="I9" s="201">
        <f t="shared" si="0"/>
        <v>0</v>
      </c>
    </row>
    <row r="10" spans="1:20" s="45" customFormat="1" ht="12.75" customHeight="1" x14ac:dyDescent="0.2">
      <c r="A10" s="263"/>
      <c r="B10" s="13">
        <v>4624.08</v>
      </c>
      <c r="C10" s="71" t="s">
        <v>73</v>
      </c>
      <c r="D10" s="265"/>
      <c r="E10" s="15"/>
      <c r="F10" s="15"/>
      <c r="G10" s="15"/>
      <c r="H10" s="16"/>
      <c r="I10" s="201">
        <f t="shared" si="0"/>
        <v>0</v>
      </c>
    </row>
    <row r="11" spans="1:20" s="45" customFormat="1" ht="12.75" customHeight="1" x14ac:dyDescent="0.2">
      <c r="A11" s="263"/>
      <c r="B11" s="13">
        <v>5501.73</v>
      </c>
      <c r="C11" s="71" t="s">
        <v>74</v>
      </c>
      <c r="D11" s="265"/>
      <c r="E11" s="15"/>
      <c r="F11" s="15"/>
      <c r="G11" s="15"/>
      <c r="H11" s="16"/>
      <c r="I11" s="201">
        <f t="shared" si="0"/>
        <v>0</v>
      </c>
    </row>
    <row r="12" spans="1:20" s="45" customFormat="1" ht="12.75" customHeight="1" thickBot="1" x14ac:dyDescent="0.25">
      <c r="A12" s="308"/>
      <c r="B12" s="71">
        <v>3300.18</v>
      </c>
      <c r="C12" s="71" t="s">
        <v>75</v>
      </c>
      <c r="D12" s="309"/>
      <c r="E12" s="73"/>
      <c r="F12" s="73"/>
      <c r="G12" s="73"/>
      <c r="H12" s="74"/>
      <c r="I12" s="201">
        <f t="shared" si="0"/>
        <v>0</v>
      </c>
    </row>
    <row r="13" spans="1:20" s="45" customFormat="1" ht="26.25" thickBot="1" x14ac:dyDescent="0.25">
      <c r="A13" s="46" t="s">
        <v>1093</v>
      </c>
      <c r="B13" s="625">
        <v>4640.54</v>
      </c>
      <c r="C13" s="625" t="s">
        <v>76</v>
      </c>
      <c r="D13" s="55" t="s">
        <v>111</v>
      </c>
      <c r="E13" s="378" t="s">
        <v>1355</v>
      </c>
      <c r="F13" s="378" t="s">
        <v>99</v>
      </c>
      <c r="G13" s="378">
        <v>1</v>
      </c>
      <c r="H13" s="379">
        <v>2140</v>
      </c>
      <c r="I13" s="310">
        <f t="shared" si="0"/>
        <v>2140</v>
      </c>
    </row>
    <row r="14" spans="1:20" s="45" customFormat="1" ht="12.75" customHeight="1" x14ac:dyDescent="0.2">
      <c r="A14" s="622" t="s">
        <v>324</v>
      </c>
      <c r="B14" s="632"/>
      <c r="C14" s="632"/>
      <c r="D14" s="627" t="s">
        <v>407</v>
      </c>
      <c r="E14" s="37" t="s">
        <v>248</v>
      </c>
      <c r="F14" s="37" t="s">
        <v>233</v>
      </c>
      <c r="G14" s="37">
        <v>0.25</v>
      </c>
      <c r="H14" s="38">
        <v>500</v>
      </c>
      <c r="I14" s="156">
        <f t="shared" si="0"/>
        <v>125</v>
      </c>
    </row>
    <row r="15" spans="1:20" s="45" customFormat="1" ht="12.75" customHeight="1" x14ac:dyDescent="0.2">
      <c r="A15" s="623"/>
      <c r="B15" s="632"/>
      <c r="C15" s="632"/>
      <c r="D15" s="628"/>
      <c r="E15" s="15" t="s">
        <v>485</v>
      </c>
      <c r="F15" s="15" t="s">
        <v>100</v>
      </c>
      <c r="G15" s="15">
        <v>0.1</v>
      </c>
      <c r="H15" s="16">
        <v>170</v>
      </c>
      <c r="I15" s="201">
        <f t="shared" si="0"/>
        <v>17</v>
      </c>
    </row>
    <row r="16" spans="1:20" s="45" customFormat="1" ht="12.75" customHeight="1" x14ac:dyDescent="0.2">
      <c r="A16" s="623"/>
      <c r="B16" s="632"/>
      <c r="C16" s="632"/>
      <c r="D16" s="628"/>
      <c r="E16" s="15" t="s">
        <v>1547</v>
      </c>
      <c r="F16" s="15" t="s">
        <v>233</v>
      </c>
      <c r="G16" s="15">
        <v>1</v>
      </c>
      <c r="H16" s="16">
        <v>254</v>
      </c>
      <c r="I16" s="201">
        <f t="shared" si="0"/>
        <v>254</v>
      </c>
    </row>
    <row r="17" spans="1:9" s="45" customFormat="1" ht="12.75" customHeight="1" x14ac:dyDescent="0.2">
      <c r="A17" s="623"/>
      <c r="B17" s="632"/>
      <c r="C17" s="632"/>
      <c r="D17" s="628"/>
      <c r="E17" s="15" t="s">
        <v>231</v>
      </c>
      <c r="F17" s="15" t="s">
        <v>233</v>
      </c>
      <c r="G17" s="15">
        <v>1</v>
      </c>
      <c r="H17" s="16">
        <v>277</v>
      </c>
      <c r="I17" s="201">
        <f t="shared" si="0"/>
        <v>277</v>
      </c>
    </row>
    <row r="18" spans="1:9" s="45" customFormat="1" x14ac:dyDescent="0.2">
      <c r="A18" s="623"/>
      <c r="B18" s="632"/>
      <c r="C18" s="632"/>
      <c r="D18" s="628"/>
      <c r="E18" s="15" t="s">
        <v>938</v>
      </c>
      <c r="F18" s="15" t="s">
        <v>258</v>
      </c>
      <c r="G18" s="15">
        <v>2</v>
      </c>
      <c r="H18" s="16">
        <v>215</v>
      </c>
      <c r="I18" s="201">
        <f t="shared" si="0"/>
        <v>430</v>
      </c>
    </row>
    <row r="19" spans="1:9" s="45" customFormat="1" ht="12.75" customHeight="1" x14ac:dyDescent="0.2">
      <c r="A19" s="623"/>
      <c r="B19" s="632"/>
      <c r="C19" s="632"/>
      <c r="D19" s="628"/>
      <c r="E19" s="15" t="s">
        <v>1016</v>
      </c>
      <c r="F19" s="15" t="s">
        <v>445</v>
      </c>
      <c r="G19" s="15">
        <v>0.2</v>
      </c>
      <c r="H19" s="16">
        <v>330.4</v>
      </c>
      <c r="I19" s="201">
        <f t="shared" si="0"/>
        <v>66.08</v>
      </c>
    </row>
    <row r="20" spans="1:9" s="45" customFormat="1" x14ac:dyDescent="0.2">
      <c r="A20" s="623"/>
      <c r="B20" s="632"/>
      <c r="C20" s="632"/>
      <c r="D20" s="628"/>
      <c r="E20" s="15" t="s">
        <v>247</v>
      </c>
      <c r="F20" s="15" t="s">
        <v>233</v>
      </c>
      <c r="G20" s="15">
        <v>0.5</v>
      </c>
      <c r="H20" s="16">
        <v>350</v>
      </c>
      <c r="I20" s="201">
        <f t="shared" si="0"/>
        <v>175</v>
      </c>
    </row>
    <row r="21" spans="1:9" s="45" customFormat="1" ht="12.75" customHeight="1" x14ac:dyDescent="0.2">
      <c r="A21" s="623"/>
      <c r="B21" s="632"/>
      <c r="C21" s="632"/>
      <c r="D21" s="628"/>
      <c r="E21" s="15" t="s">
        <v>833</v>
      </c>
      <c r="F21" s="15" t="s">
        <v>99</v>
      </c>
      <c r="G21" s="15">
        <v>0.5</v>
      </c>
      <c r="H21" s="16">
        <v>240</v>
      </c>
      <c r="I21" s="201">
        <f t="shared" si="0"/>
        <v>120</v>
      </c>
    </row>
    <row r="22" spans="1:9" s="45" customFormat="1" ht="12.75" customHeight="1" x14ac:dyDescent="0.2">
      <c r="A22" s="623"/>
      <c r="B22" s="632"/>
      <c r="C22" s="632"/>
      <c r="D22" s="628"/>
      <c r="E22" s="15" t="s">
        <v>255</v>
      </c>
      <c r="F22" s="15" t="s">
        <v>258</v>
      </c>
      <c r="G22" s="15">
        <v>0.5</v>
      </c>
      <c r="H22" s="16">
        <v>780</v>
      </c>
      <c r="I22" s="201">
        <f t="shared" si="0"/>
        <v>390</v>
      </c>
    </row>
    <row r="23" spans="1:9" s="45" customFormat="1" ht="12.75" customHeight="1" x14ac:dyDescent="0.2">
      <c r="A23" s="623"/>
      <c r="B23" s="632"/>
      <c r="C23" s="632"/>
      <c r="D23" s="628"/>
      <c r="E23" s="15" t="s">
        <v>1381</v>
      </c>
      <c r="F23" s="15" t="s">
        <v>99</v>
      </c>
      <c r="G23" s="15">
        <v>1</v>
      </c>
      <c r="H23" s="16">
        <v>91</v>
      </c>
      <c r="I23" s="201">
        <f t="shared" si="0"/>
        <v>91</v>
      </c>
    </row>
    <row r="24" spans="1:9" s="45" customFormat="1" ht="12.75" customHeight="1" x14ac:dyDescent="0.2">
      <c r="A24" s="623"/>
      <c r="B24" s="632"/>
      <c r="C24" s="632"/>
      <c r="D24" s="628"/>
      <c r="E24" s="15" t="s">
        <v>1486</v>
      </c>
      <c r="F24" s="15" t="s">
        <v>99</v>
      </c>
      <c r="G24" s="15">
        <v>1</v>
      </c>
      <c r="H24" s="16">
        <v>53</v>
      </c>
      <c r="I24" s="201">
        <f t="shared" si="0"/>
        <v>53</v>
      </c>
    </row>
    <row r="25" spans="1:9" s="45" customFormat="1" ht="12.75" customHeight="1" x14ac:dyDescent="0.2">
      <c r="A25" s="623"/>
      <c r="B25" s="632"/>
      <c r="C25" s="632"/>
      <c r="D25" s="628"/>
      <c r="E25" s="15" t="s">
        <v>256</v>
      </c>
      <c r="F25" s="15" t="s">
        <v>100</v>
      </c>
      <c r="G25" s="15">
        <v>15</v>
      </c>
      <c r="H25" s="16">
        <v>110</v>
      </c>
      <c r="I25" s="201">
        <f t="shared" si="0"/>
        <v>1650</v>
      </c>
    </row>
    <row r="26" spans="1:9" s="45" customFormat="1" ht="12.75" customHeight="1" x14ac:dyDescent="0.2">
      <c r="A26" s="623"/>
      <c r="B26" s="632"/>
      <c r="C26" s="632"/>
      <c r="D26" s="628"/>
      <c r="E26" s="15" t="s">
        <v>938</v>
      </c>
      <c r="F26" s="15" t="s">
        <v>100</v>
      </c>
      <c r="G26" s="15">
        <v>8</v>
      </c>
      <c r="H26" s="16">
        <v>112</v>
      </c>
      <c r="I26" s="201">
        <f t="shared" si="0"/>
        <v>896</v>
      </c>
    </row>
    <row r="27" spans="1:9" s="45" customFormat="1" ht="12.75" customHeight="1" x14ac:dyDescent="0.2">
      <c r="A27" s="623"/>
      <c r="B27" s="632"/>
      <c r="C27" s="632"/>
      <c r="D27" s="628"/>
      <c r="E27" s="15" t="s">
        <v>254</v>
      </c>
      <c r="F27" s="15" t="s">
        <v>100</v>
      </c>
      <c r="G27" s="15">
        <v>6</v>
      </c>
      <c r="H27" s="16">
        <v>147.5</v>
      </c>
      <c r="I27" s="201">
        <f t="shared" si="0"/>
        <v>885</v>
      </c>
    </row>
    <row r="28" spans="1:9" s="45" customFormat="1" ht="12.75" customHeight="1" x14ac:dyDescent="0.2">
      <c r="A28" s="623"/>
      <c r="B28" s="632"/>
      <c r="C28" s="632"/>
      <c r="D28" s="628"/>
      <c r="E28" s="15" t="s">
        <v>926</v>
      </c>
      <c r="F28" s="15" t="s">
        <v>99</v>
      </c>
      <c r="G28" s="15">
        <v>3</v>
      </c>
      <c r="H28" s="16">
        <v>90</v>
      </c>
      <c r="I28" s="201">
        <f t="shared" si="0"/>
        <v>270</v>
      </c>
    </row>
    <row r="29" spans="1:9" s="45" customFormat="1" ht="12.75" customHeight="1" x14ac:dyDescent="0.2">
      <c r="A29" s="623"/>
      <c r="B29" s="632"/>
      <c r="C29" s="632"/>
      <c r="D29" s="628"/>
      <c r="E29" s="15" t="s">
        <v>929</v>
      </c>
      <c r="F29" s="15" t="s">
        <v>99</v>
      </c>
      <c r="G29" s="15">
        <v>1</v>
      </c>
      <c r="H29" s="16">
        <v>77</v>
      </c>
      <c r="I29" s="201">
        <f t="shared" si="0"/>
        <v>77</v>
      </c>
    </row>
    <row r="30" spans="1:9" s="45" customFormat="1" ht="12.75" customHeight="1" x14ac:dyDescent="0.2">
      <c r="A30" s="623"/>
      <c r="B30" s="632"/>
      <c r="C30" s="632"/>
      <c r="D30" s="628"/>
      <c r="E30" s="15" t="s">
        <v>1186</v>
      </c>
      <c r="F30" s="15" t="s">
        <v>99</v>
      </c>
      <c r="G30" s="15">
        <v>1</v>
      </c>
      <c r="H30" s="16">
        <v>52</v>
      </c>
      <c r="I30" s="201">
        <f t="shared" si="0"/>
        <v>52</v>
      </c>
    </row>
    <row r="31" spans="1:9" s="45" customFormat="1" ht="12.75" customHeight="1" x14ac:dyDescent="0.2">
      <c r="A31" s="623"/>
      <c r="B31" s="632"/>
      <c r="C31" s="632"/>
      <c r="D31" s="628"/>
      <c r="E31" s="15" t="s">
        <v>1388</v>
      </c>
      <c r="F31" s="15" t="s">
        <v>99</v>
      </c>
      <c r="G31" s="15">
        <v>1</v>
      </c>
      <c r="H31" s="16">
        <v>16</v>
      </c>
      <c r="I31" s="201">
        <f t="shared" si="0"/>
        <v>16</v>
      </c>
    </row>
    <row r="32" spans="1:9" s="45" customFormat="1" ht="12.75" customHeight="1" thickBot="1" x14ac:dyDescent="0.25">
      <c r="A32" s="624"/>
      <c r="B32" s="626"/>
      <c r="C32" s="626"/>
      <c r="D32" s="629"/>
      <c r="E32" s="40" t="s">
        <v>123</v>
      </c>
      <c r="F32" s="40" t="s">
        <v>110</v>
      </c>
      <c r="G32" s="40">
        <v>1.04</v>
      </c>
      <c r="H32" s="41">
        <v>299.95</v>
      </c>
      <c r="I32" s="42">
        <f t="shared" si="0"/>
        <v>311.94799999999998</v>
      </c>
    </row>
    <row r="33" spans="1:9" s="45" customFormat="1" ht="12.75" customHeight="1" x14ac:dyDescent="0.2">
      <c r="A33" s="622" t="s">
        <v>1696</v>
      </c>
      <c r="B33" s="625">
        <v>4629.76</v>
      </c>
      <c r="C33" s="625" t="s">
        <v>77</v>
      </c>
      <c r="D33" s="633" t="s">
        <v>407</v>
      </c>
      <c r="E33" s="37" t="s">
        <v>1611</v>
      </c>
      <c r="F33" s="37" t="s">
        <v>100</v>
      </c>
      <c r="G33" s="37">
        <v>1.8</v>
      </c>
      <c r="H33" s="38">
        <v>80</v>
      </c>
      <c r="I33" s="156">
        <f t="shared" si="0"/>
        <v>144</v>
      </c>
    </row>
    <row r="34" spans="1:9" s="45" customFormat="1" ht="12.75" customHeight="1" x14ac:dyDescent="0.2">
      <c r="A34" s="623"/>
      <c r="B34" s="632"/>
      <c r="C34" s="632"/>
      <c r="D34" s="634"/>
      <c r="E34" s="35" t="s">
        <v>756</v>
      </c>
      <c r="F34" s="35" t="s">
        <v>100</v>
      </c>
      <c r="G34" s="35">
        <v>1.83</v>
      </c>
      <c r="H34" s="36">
        <v>135</v>
      </c>
      <c r="I34" s="201">
        <f t="shared" si="0"/>
        <v>247.05</v>
      </c>
    </row>
    <row r="35" spans="1:9" s="45" customFormat="1" ht="12.75" customHeight="1" x14ac:dyDescent="0.2">
      <c r="A35" s="623"/>
      <c r="B35" s="632"/>
      <c r="C35" s="632"/>
      <c r="D35" s="634"/>
      <c r="E35" s="35" t="s">
        <v>938</v>
      </c>
      <c r="F35" s="35" t="s">
        <v>258</v>
      </c>
      <c r="G35" s="35">
        <v>1</v>
      </c>
      <c r="H35" s="36">
        <v>215</v>
      </c>
      <c r="I35" s="201">
        <f t="shared" si="0"/>
        <v>215</v>
      </c>
    </row>
    <row r="36" spans="1:9" s="45" customFormat="1" ht="12.75" customHeight="1" x14ac:dyDescent="0.2">
      <c r="A36" s="623"/>
      <c r="B36" s="632"/>
      <c r="C36" s="632"/>
      <c r="D36" s="634"/>
      <c r="E36" s="35" t="s">
        <v>231</v>
      </c>
      <c r="F36" s="35" t="s">
        <v>233</v>
      </c>
      <c r="G36" s="35">
        <v>1</v>
      </c>
      <c r="H36" s="36">
        <v>277</v>
      </c>
      <c r="I36" s="201">
        <f t="shared" si="0"/>
        <v>277</v>
      </c>
    </row>
    <row r="37" spans="1:9" s="45" customFormat="1" ht="12.75" customHeight="1" thickBot="1" x14ac:dyDescent="0.25">
      <c r="A37" s="624"/>
      <c r="B37" s="632"/>
      <c r="C37" s="632"/>
      <c r="D37" s="635"/>
      <c r="E37" s="83" t="s">
        <v>1016</v>
      </c>
      <c r="F37" s="83" t="s">
        <v>445</v>
      </c>
      <c r="G37" s="83">
        <v>0.3</v>
      </c>
      <c r="H37" s="84">
        <v>330.4</v>
      </c>
      <c r="I37" s="42">
        <f t="shared" si="0"/>
        <v>99.11999999999999</v>
      </c>
    </row>
    <row r="38" spans="1:9" s="45" customFormat="1" ht="12.75" customHeight="1" x14ac:dyDescent="0.2">
      <c r="A38" s="622" t="s">
        <v>324</v>
      </c>
      <c r="B38" s="632"/>
      <c r="C38" s="632"/>
      <c r="D38" s="633" t="s">
        <v>111</v>
      </c>
      <c r="E38" s="37" t="s">
        <v>1623</v>
      </c>
      <c r="F38" s="37" t="s">
        <v>99</v>
      </c>
      <c r="G38" s="37">
        <v>1</v>
      </c>
      <c r="H38" s="38">
        <v>35</v>
      </c>
      <c r="I38" s="156">
        <f t="shared" si="0"/>
        <v>35</v>
      </c>
    </row>
    <row r="39" spans="1:9" s="45" customFormat="1" ht="12.75" customHeight="1" x14ac:dyDescent="0.2">
      <c r="A39" s="623"/>
      <c r="B39" s="632"/>
      <c r="C39" s="632"/>
      <c r="D39" s="634"/>
      <c r="E39" s="35" t="s">
        <v>874</v>
      </c>
      <c r="F39" s="35" t="s">
        <v>99</v>
      </c>
      <c r="G39" s="35">
        <v>1</v>
      </c>
      <c r="H39" s="36">
        <v>130</v>
      </c>
      <c r="I39" s="201">
        <f t="shared" si="0"/>
        <v>130</v>
      </c>
    </row>
    <row r="40" spans="1:9" s="45" customFormat="1" ht="12.75" customHeight="1" x14ac:dyDescent="0.2">
      <c r="A40" s="623"/>
      <c r="B40" s="632"/>
      <c r="C40" s="632"/>
      <c r="D40" s="634"/>
      <c r="E40" s="35" t="s">
        <v>1697</v>
      </c>
      <c r="F40" s="35" t="s">
        <v>99</v>
      </c>
      <c r="G40" s="35">
        <v>1</v>
      </c>
      <c r="H40" s="36">
        <v>140</v>
      </c>
      <c r="I40" s="201">
        <f t="shared" si="0"/>
        <v>140</v>
      </c>
    </row>
    <row r="41" spans="1:9" s="45" customFormat="1" ht="12.75" customHeight="1" x14ac:dyDescent="0.2">
      <c r="A41" s="623"/>
      <c r="B41" s="632"/>
      <c r="C41" s="632"/>
      <c r="D41" s="634"/>
      <c r="E41" s="35" t="s">
        <v>742</v>
      </c>
      <c r="F41" s="35" t="s">
        <v>99</v>
      </c>
      <c r="G41" s="35">
        <v>1</v>
      </c>
      <c r="H41" s="36">
        <v>23</v>
      </c>
      <c r="I41" s="201">
        <f t="shared" si="0"/>
        <v>23</v>
      </c>
    </row>
    <row r="42" spans="1:9" s="45" customFormat="1" ht="12.75" customHeight="1" x14ac:dyDescent="0.2">
      <c r="A42" s="623"/>
      <c r="B42" s="632"/>
      <c r="C42" s="632"/>
      <c r="D42" s="634"/>
      <c r="E42" s="35" t="s">
        <v>1388</v>
      </c>
      <c r="F42" s="35" t="s">
        <v>99</v>
      </c>
      <c r="G42" s="35">
        <v>1</v>
      </c>
      <c r="H42" s="36">
        <v>16</v>
      </c>
      <c r="I42" s="201">
        <f t="shared" si="0"/>
        <v>16</v>
      </c>
    </row>
    <row r="43" spans="1:9" s="45" customFormat="1" ht="12.75" customHeight="1" x14ac:dyDescent="0.2">
      <c r="A43" s="623"/>
      <c r="B43" s="632"/>
      <c r="C43" s="632"/>
      <c r="D43" s="634"/>
      <c r="E43" s="35" t="s">
        <v>248</v>
      </c>
      <c r="F43" s="35" t="s">
        <v>233</v>
      </c>
      <c r="G43" s="35">
        <v>1</v>
      </c>
      <c r="H43" s="36">
        <v>480</v>
      </c>
      <c r="I43" s="201">
        <f t="shared" si="0"/>
        <v>480</v>
      </c>
    </row>
    <row r="44" spans="1:9" s="45" customFormat="1" ht="12.75" customHeight="1" x14ac:dyDescent="0.2">
      <c r="A44" s="623"/>
      <c r="B44" s="632"/>
      <c r="C44" s="632"/>
      <c r="D44" s="634"/>
      <c r="E44" s="35" t="s">
        <v>247</v>
      </c>
      <c r="F44" s="35" t="s">
        <v>99</v>
      </c>
      <c r="G44" s="35">
        <v>2</v>
      </c>
      <c r="H44" s="36">
        <v>350</v>
      </c>
      <c r="I44" s="201">
        <f t="shared" si="0"/>
        <v>700</v>
      </c>
    </row>
    <row r="45" spans="1:9" s="45" customFormat="1" ht="12.75" customHeight="1" x14ac:dyDescent="0.2">
      <c r="A45" s="623"/>
      <c r="B45" s="632"/>
      <c r="C45" s="632"/>
      <c r="D45" s="634"/>
      <c r="E45" s="35" t="s">
        <v>1698</v>
      </c>
      <c r="F45" s="35" t="s">
        <v>99</v>
      </c>
      <c r="G45" s="35">
        <v>3</v>
      </c>
      <c r="H45" s="36">
        <v>90</v>
      </c>
      <c r="I45" s="201">
        <f t="shared" si="0"/>
        <v>270</v>
      </c>
    </row>
    <row r="46" spans="1:9" s="45" customFormat="1" ht="12.75" customHeight="1" x14ac:dyDescent="0.2">
      <c r="A46" s="623"/>
      <c r="B46" s="632"/>
      <c r="C46" s="632"/>
      <c r="D46" s="634"/>
      <c r="E46" s="35" t="s">
        <v>1211</v>
      </c>
      <c r="F46" s="35" t="s">
        <v>99</v>
      </c>
      <c r="G46" s="35">
        <v>2</v>
      </c>
      <c r="H46" s="36">
        <v>42</v>
      </c>
      <c r="I46" s="201">
        <f t="shared" si="0"/>
        <v>84</v>
      </c>
    </row>
    <row r="47" spans="1:9" s="45" customFormat="1" ht="12.75" customHeight="1" x14ac:dyDescent="0.2">
      <c r="A47" s="623"/>
      <c r="B47" s="632"/>
      <c r="C47" s="632"/>
      <c r="D47" s="634"/>
      <c r="E47" s="35" t="s">
        <v>833</v>
      </c>
      <c r="F47" s="35" t="s">
        <v>99</v>
      </c>
      <c r="G47" s="35">
        <v>2</v>
      </c>
      <c r="H47" s="36">
        <v>150</v>
      </c>
      <c r="I47" s="201">
        <f t="shared" si="0"/>
        <v>300</v>
      </c>
    </row>
    <row r="48" spans="1:9" s="45" customFormat="1" ht="12.75" customHeight="1" x14ac:dyDescent="0.2">
      <c r="A48" s="623"/>
      <c r="B48" s="632"/>
      <c r="C48" s="632"/>
      <c r="D48" s="634"/>
      <c r="E48" s="15" t="s">
        <v>248</v>
      </c>
      <c r="F48" s="15" t="s">
        <v>233</v>
      </c>
      <c r="G48" s="15">
        <v>1.5</v>
      </c>
      <c r="H48" s="16">
        <v>480</v>
      </c>
      <c r="I48" s="201">
        <f t="shared" si="0"/>
        <v>720</v>
      </c>
    </row>
    <row r="49" spans="1:9" s="45" customFormat="1" ht="12.75" customHeight="1" x14ac:dyDescent="0.2">
      <c r="A49" s="623"/>
      <c r="B49" s="632"/>
      <c r="C49" s="632"/>
      <c r="D49" s="634"/>
      <c r="E49" s="15" t="s">
        <v>926</v>
      </c>
      <c r="F49" s="15" t="s">
        <v>99</v>
      </c>
      <c r="G49" s="15">
        <v>3</v>
      </c>
      <c r="H49" s="16">
        <v>90</v>
      </c>
      <c r="I49" s="201">
        <f t="shared" si="0"/>
        <v>270</v>
      </c>
    </row>
    <row r="50" spans="1:9" s="45" customFormat="1" ht="12.75" customHeight="1" x14ac:dyDescent="0.2">
      <c r="A50" s="623"/>
      <c r="B50" s="632"/>
      <c r="C50" s="632"/>
      <c r="D50" s="634"/>
      <c r="E50" s="15" t="s">
        <v>1699</v>
      </c>
      <c r="F50" s="15" t="s">
        <v>349</v>
      </c>
      <c r="G50" s="15">
        <v>2</v>
      </c>
      <c r="H50" s="16">
        <v>1260</v>
      </c>
      <c r="I50" s="201">
        <f t="shared" si="0"/>
        <v>2520</v>
      </c>
    </row>
    <row r="51" spans="1:9" s="45" customFormat="1" ht="12.75" customHeight="1" x14ac:dyDescent="0.2">
      <c r="A51" s="623"/>
      <c r="B51" s="632"/>
      <c r="C51" s="632"/>
      <c r="D51" s="634"/>
      <c r="E51" s="15" t="s">
        <v>256</v>
      </c>
      <c r="F51" s="15" t="s">
        <v>100</v>
      </c>
      <c r="G51" s="15">
        <v>13</v>
      </c>
      <c r="H51" s="16">
        <v>110</v>
      </c>
      <c r="I51" s="201">
        <f t="shared" si="0"/>
        <v>1430</v>
      </c>
    </row>
    <row r="52" spans="1:9" s="45" customFormat="1" ht="12.75" customHeight="1" x14ac:dyDescent="0.2">
      <c r="A52" s="623"/>
      <c r="B52" s="632"/>
      <c r="C52" s="632"/>
      <c r="D52" s="634"/>
      <c r="E52" s="15" t="s">
        <v>1386</v>
      </c>
      <c r="F52" s="15" t="s">
        <v>99</v>
      </c>
      <c r="G52" s="15">
        <v>1</v>
      </c>
      <c r="H52" s="16">
        <v>56</v>
      </c>
      <c r="I52" s="201">
        <f t="shared" si="0"/>
        <v>56</v>
      </c>
    </row>
    <row r="53" spans="1:9" s="45" customFormat="1" ht="12.75" customHeight="1" x14ac:dyDescent="0.2">
      <c r="A53" s="623"/>
      <c r="B53" s="632"/>
      <c r="C53" s="632"/>
      <c r="D53" s="634"/>
      <c r="E53" s="15" t="s">
        <v>930</v>
      </c>
      <c r="F53" s="15" t="s">
        <v>99</v>
      </c>
      <c r="G53" s="15">
        <v>1</v>
      </c>
      <c r="H53" s="16">
        <v>35</v>
      </c>
      <c r="I53" s="201">
        <f t="shared" si="0"/>
        <v>35</v>
      </c>
    </row>
    <row r="54" spans="1:9" s="45" customFormat="1" ht="12.75" customHeight="1" x14ac:dyDescent="0.2">
      <c r="A54" s="623"/>
      <c r="B54" s="632"/>
      <c r="C54" s="632"/>
      <c r="D54" s="634"/>
      <c r="E54" s="15" t="s">
        <v>231</v>
      </c>
      <c r="F54" s="15" t="s">
        <v>233</v>
      </c>
      <c r="G54" s="15">
        <v>2</v>
      </c>
      <c r="H54" s="16">
        <v>277</v>
      </c>
      <c r="I54" s="201">
        <f t="shared" si="0"/>
        <v>554</v>
      </c>
    </row>
    <row r="55" spans="1:9" s="45" customFormat="1" ht="12.75" customHeight="1" thickBot="1" x14ac:dyDescent="0.25">
      <c r="A55" s="624"/>
      <c r="B55" s="626"/>
      <c r="C55" s="626"/>
      <c r="D55" s="635"/>
      <c r="E55" s="40" t="s">
        <v>1016</v>
      </c>
      <c r="F55" s="40" t="s">
        <v>445</v>
      </c>
      <c r="G55" s="40">
        <v>0.5</v>
      </c>
      <c r="H55" s="41">
        <v>330.4</v>
      </c>
      <c r="I55" s="42">
        <f t="shared" si="0"/>
        <v>165.2</v>
      </c>
    </row>
    <row r="56" spans="1:9" s="45" customFormat="1" ht="12.75" customHeight="1" x14ac:dyDescent="0.2">
      <c r="A56" s="622" t="s">
        <v>324</v>
      </c>
      <c r="B56" s="625">
        <v>6863.87</v>
      </c>
      <c r="C56" s="625" t="s">
        <v>78</v>
      </c>
      <c r="D56" s="633" t="s">
        <v>356</v>
      </c>
      <c r="E56" s="37" t="s">
        <v>1842</v>
      </c>
      <c r="F56" s="37" t="s">
        <v>99</v>
      </c>
      <c r="G56" s="37">
        <v>2</v>
      </c>
      <c r="H56" s="38">
        <v>15</v>
      </c>
      <c r="I56" s="156">
        <f t="shared" si="0"/>
        <v>30</v>
      </c>
    </row>
    <row r="57" spans="1:9" s="45" customFormat="1" ht="12.75" customHeight="1" x14ac:dyDescent="0.2">
      <c r="A57" s="623"/>
      <c r="B57" s="632"/>
      <c r="C57" s="632"/>
      <c r="D57" s="634"/>
      <c r="E57" s="35" t="s">
        <v>1386</v>
      </c>
      <c r="F57" s="35" t="s">
        <v>99</v>
      </c>
      <c r="G57" s="35">
        <v>2</v>
      </c>
      <c r="H57" s="36">
        <v>56</v>
      </c>
      <c r="I57" s="201">
        <f t="shared" si="0"/>
        <v>112</v>
      </c>
    </row>
    <row r="58" spans="1:9" s="45" customFormat="1" ht="12.75" customHeight="1" x14ac:dyDescent="0.2">
      <c r="A58" s="623"/>
      <c r="B58" s="632"/>
      <c r="C58" s="632"/>
      <c r="D58" s="634"/>
      <c r="E58" s="35" t="s">
        <v>256</v>
      </c>
      <c r="F58" s="35" t="s">
        <v>100</v>
      </c>
      <c r="G58" s="35">
        <v>15</v>
      </c>
      <c r="H58" s="36">
        <v>110</v>
      </c>
      <c r="I58" s="201">
        <f t="shared" si="0"/>
        <v>1650</v>
      </c>
    </row>
    <row r="59" spans="1:9" s="45" customFormat="1" ht="12.75" customHeight="1" x14ac:dyDescent="0.2">
      <c r="A59" s="623"/>
      <c r="B59" s="632"/>
      <c r="C59" s="632"/>
      <c r="D59" s="634"/>
      <c r="E59" s="35" t="s">
        <v>254</v>
      </c>
      <c r="F59" s="35" t="s">
        <v>100</v>
      </c>
      <c r="G59" s="35">
        <v>7</v>
      </c>
      <c r="H59" s="36">
        <v>145</v>
      </c>
      <c r="I59" s="201">
        <f t="shared" si="0"/>
        <v>1015</v>
      </c>
    </row>
    <row r="60" spans="1:9" s="45" customFormat="1" ht="12.75" customHeight="1" x14ac:dyDescent="0.2">
      <c r="A60" s="623"/>
      <c r="B60" s="632"/>
      <c r="C60" s="632"/>
      <c r="D60" s="634"/>
      <c r="E60" s="35" t="s">
        <v>938</v>
      </c>
      <c r="F60" s="35" t="s">
        <v>258</v>
      </c>
      <c r="G60" s="35">
        <v>1</v>
      </c>
      <c r="H60" s="36">
        <v>210</v>
      </c>
      <c r="I60" s="201">
        <f t="shared" si="0"/>
        <v>210</v>
      </c>
    </row>
    <row r="61" spans="1:9" s="45" customFormat="1" ht="12.75" customHeight="1" x14ac:dyDescent="0.2">
      <c r="A61" s="623"/>
      <c r="B61" s="632"/>
      <c r="C61" s="632"/>
      <c r="D61" s="634"/>
      <c r="E61" s="35" t="s">
        <v>926</v>
      </c>
      <c r="F61" s="35" t="s">
        <v>99</v>
      </c>
      <c r="G61" s="35">
        <v>3</v>
      </c>
      <c r="H61" s="36">
        <v>90</v>
      </c>
      <c r="I61" s="201">
        <f t="shared" si="0"/>
        <v>270</v>
      </c>
    </row>
    <row r="62" spans="1:9" s="45" customFormat="1" ht="12.75" customHeight="1" x14ac:dyDescent="0.2">
      <c r="A62" s="623"/>
      <c r="B62" s="632"/>
      <c r="C62" s="632"/>
      <c r="D62" s="634"/>
      <c r="E62" s="35" t="s">
        <v>247</v>
      </c>
      <c r="F62" s="35" t="s">
        <v>233</v>
      </c>
      <c r="G62" s="35">
        <v>0.5</v>
      </c>
      <c r="H62" s="36">
        <v>350</v>
      </c>
      <c r="I62" s="201">
        <f t="shared" si="0"/>
        <v>175</v>
      </c>
    </row>
    <row r="63" spans="1:9" s="45" customFormat="1" ht="12.75" customHeight="1" x14ac:dyDescent="0.2">
      <c r="A63" s="623"/>
      <c r="B63" s="632"/>
      <c r="C63" s="632"/>
      <c r="D63" s="634"/>
      <c r="E63" s="15" t="s">
        <v>1386</v>
      </c>
      <c r="F63" s="15" t="s">
        <v>99</v>
      </c>
      <c r="G63" s="15">
        <v>1</v>
      </c>
      <c r="H63" s="16">
        <v>56</v>
      </c>
      <c r="I63" s="201">
        <f t="shared" si="0"/>
        <v>56</v>
      </c>
    </row>
    <row r="64" spans="1:9" s="45" customFormat="1" ht="12.75" customHeight="1" x14ac:dyDescent="0.2">
      <c r="A64" s="623"/>
      <c r="B64" s="632"/>
      <c r="C64" s="632"/>
      <c r="D64" s="634"/>
      <c r="E64" s="15" t="s">
        <v>255</v>
      </c>
      <c r="F64" s="15" t="s">
        <v>99</v>
      </c>
      <c r="G64" s="15">
        <v>0.5</v>
      </c>
      <c r="H64" s="16">
        <v>780</v>
      </c>
      <c r="I64" s="201">
        <f t="shared" si="0"/>
        <v>390</v>
      </c>
    </row>
    <row r="65" spans="1:9" s="45" customFormat="1" ht="12.75" customHeight="1" x14ac:dyDescent="0.2">
      <c r="A65" s="623"/>
      <c r="B65" s="632"/>
      <c r="C65" s="632"/>
      <c r="D65" s="634"/>
      <c r="E65" s="15" t="s">
        <v>231</v>
      </c>
      <c r="F65" s="15" t="s">
        <v>233</v>
      </c>
      <c r="G65" s="15">
        <v>2</v>
      </c>
      <c r="H65" s="16">
        <v>277</v>
      </c>
      <c r="I65" s="201">
        <f t="shared" si="0"/>
        <v>554</v>
      </c>
    </row>
    <row r="66" spans="1:9" s="45" customFormat="1" ht="12.75" customHeight="1" x14ac:dyDescent="0.2">
      <c r="A66" s="623"/>
      <c r="B66" s="632"/>
      <c r="C66" s="632"/>
      <c r="D66" s="634"/>
      <c r="E66" s="15" t="s">
        <v>1016</v>
      </c>
      <c r="F66" s="15" t="s">
        <v>445</v>
      </c>
      <c r="G66" s="15">
        <v>0.4</v>
      </c>
      <c r="H66" s="16">
        <v>300</v>
      </c>
      <c r="I66" s="201">
        <f t="shared" si="0"/>
        <v>120</v>
      </c>
    </row>
    <row r="67" spans="1:9" s="45" customFormat="1" ht="12.75" customHeight="1" x14ac:dyDescent="0.2">
      <c r="A67" s="623"/>
      <c r="B67" s="632"/>
      <c r="C67" s="632"/>
      <c r="D67" s="634"/>
      <c r="E67" s="15" t="s">
        <v>833</v>
      </c>
      <c r="F67" s="15" t="s">
        <v>99</v>
      </c>
      <c r="G67" s="15">
        <v>1</v>
      </c>
      <c r="H67" s="16">
        <v>260</v>
      </c>
      <c r="I67" s="201">
        <f t="shared" si="0"/>
        <v>260</v>
      </c>
    </row>
    <row r="68" spans="1:9" s="45" customFormat="1" ht="12.75" customHeight="1" x14ac:dyDescent="0.2">
      <c r="A68" s="623"/>
      <c r="B68" s="632"/>
      <c r="C68" s="632"/>
      <c r="D68" s="634"/>
      <c r="E68" s="15" t="s">
        <v>1482</v>
      </c>
      <c r="F68" s="15" t="s">
        <v>528</v>
      </c>
      <c r="G68" s="15">
        <v>0.25</v>
      </c>
      <c r="H68" s="16">
        <v>520</v>
      </c>
      <c r="I68" s="201">
        <f t="shared" si="0"/>
        <v>130</v>
      </c>
    </row>
    <row r="69" spans="1:9" s="45" customFormat="1" ht="12.75" customHeight="1" x14ac:dyDescent="0.2">
      <c r="A69" s="623"/>
      <c r="B69" s="632"/>
      <c r="C69" s="632"/>
      <c r="D69" s="634"/>
      <c r="E69" s="15" t="s">
        <v>1336</v>
      </c>
      <c r="F69" s="15" t="s">
        <v>100</v>
      </c>
      <c r="G69" s="15">
        <v>10</v>
      </c>
      <c r="H69" s="16">
        <v>0.37</v>
      </c>
      <c r="I69" s="201">
        <f t="shared" si="0"/>
        <v>3.7</v>
      </c>
    </row>
    <row r="70" spans="1:9" s="45" customFormat="1" ht="12.75" customHeight="1" x14ac:dyDescent="0.2">
      <c r="A70" s="623"/>
      <c r="B70" s="632"/>
      <c r="C70" s="632"/>
      <c r="D70" s="634"/>
      <c r="E70" s="15" t="s">
        <v>1843</v>
      </c>
      <c r="F70" s="15" t="s">
        <v>233</v>
      </c>
      <c r="G70" s="15">
        <v>3</v>
      </c>
      <c r="H70" s="16">
        <v>410</v>
      </c>
      <c r="I70" s="201">
        <f t="shared" si="0"/>
        <v>1230</v>
      </c>
    </row>
    <row r="71" spans="1:9" s="45" customFormat="1" ht="12.75" customHeight="1" x14ac:dyDescent="0.2">
      <c r="A71" s="623"/>
      <c r="B71" s="632"/>
      <c r="C71" s="632"/>
      <c r="D71" s="634"/>
      <c r="E71" s="15" t="s">
        <v>1356</v>
      </c>
      <c r="F71" s="15" t="s">
        <v>99</v>
      </c>
      <c r="G71" s="15">
        <v>2</v>
      </c>
      <c r="H71" s="16">
        <v>1440</v>
      </c>
      <c r="I71" s="201">
        <f t="shared" si="0"/>
        <v>2880</v>
      </c>
    </row>
    <row r="72" spans="1:9" s="45" customFormat="1" ht="12.75" customHeight="1" x14ac:dyDescent="0.2">
      <c r="A72" s="623"/>
      <c r="B72" s="632"/>
      <c r="C72" s="632"/>
      <c r="D72" s="634"/>
      <c r="E72" s="15" t="s">
        <v>396</v>
      </c>
      <c r="F72" s="15" t="s">
        <v>99</v>
      </c>
      <c r="G72" s="15">
        <v>26</v>
      </c>
      <c r="H72" s="16">
        <v>2.34</v>
      </c>
      <c r="I72" s="201">
        <f t="shared" si="0"/>
        <v>60.839999999999996</v>
      </c>
    </row>
    <row r="73" spans="1:9" s="45" customFormat="1" ht="12.75" customHeight="1" x14ac:dyDescent="0.2">
      <c r="A73" s="623"/>
      <c r="B73" s="632"/>
      <c r="C73" s="632"/>
      <c r="D73" s="707"/>
      <c r="E73" s="15" t="s">
        <v>1275</v>
      </c>
      <c r="F73" s="15" t="s">
        <v>99</v>
      </c>
      <c r="G73" s="15">
        <v>3</v>
      </c>
      <c r="H73" s="16">
        <v>75</v>
      </c>
      <c r="I73" s="201">
        <f t="shared" si="0"/>
        <v>225</v>
      </c>
    </row>
    <row r="74" spans="1:9" s="45" customFormat="1" ht="12.75" customHeight="1" x14ac:dyDescent="0.2">
      <c r="A74" s="623"/>
      <c r="B74" s="632"/>
      <c r="C74" s="632"/>
      <c r="D74" s="634" t="s">
        <v>111</v>
      </c>
      <c r="E74" s="15" t="s">
        <v>1844</v>
      </c>
      <c r="F74" s="15" t="s">
        <v>99</v>
      </c>
      <c r="G74" s="15">
        <v>1</v>
      </c>
      <c r="H74" s="16">
        <v>140</v>
      </c>
      <c r="I74" s="201">
        <f t="shared" si="0"/>
        <v>140</v>
      </c>
    </row>
    <row r="75" spans="1:9" s="45" customFormat="1" ht="12.75" customHeight="1" thickBot="1" x14ac:dyDescent="0.25">
      <c r="A75" s="624"/>
      <c r="B75" s="626"/>
      <c r="C75" s="626"/>
      <c r="D75" s="635"/>
      <c r="E75" s="40" t="s">
        <v>160</v>
      </c>
      <c r="F75" s="40" t="s">
        <v>99</v>
      </c>
      <c r="G75" s="40">
        <v>1</v>
      </c>
      <c r="H75" s="41">
        <v>28</v>
      </c>
      <c r="I75" s="42">
        <f t="shared" si="0"/>
        <v>28</v>
      </c>
    </row>
    <row r="76" spans="1:9" s="45" customFormat="1" ht="12.75" customHeight="1" x14ac:dyDescent="0.2">
      <c r="A76" s="622" t="s">
        <v>2047</v>
      </c>
      <c r="B76" s="625">
        <v>5631.51</v>
      </c>
      <c r="C76" s="625" t="s">
        <v>79</v>
      </c>
      <c r="D76" s="633" t="s">
        <v>407</v>
      </c>
      <c r="E76" s="37" t="s">
        <v>127</v>
      </c>
      <c r="F76" s="37" t="s">
        <v>100</v>
      </c>
      <c r="G76" s="37">
        <v>1</v>
      </c>
      <c r="H76" s="38">
        <v>80</v>
      </c>
      <c r="I76" s="156">
        <f t="shared" si="0"/>
        <v>80</v>
      </c>
    </row>
    <row r="77" spans="1:9" s="45" customFormat="1" ht="12.75" customHeight="1" x14ac:dyDescent="0.2">
      <c r="A77" s="623"/>
      <c r="B77" s="632"/>
      <c r="C77" s="632"/>
      <c r="D77" s="634"/>
      <c r="E77" s="15" t="s">
        <v>151</v>
      </c>
      <c r="F77" s="15" t="s">
        <v>100</v>
      </c>
      <c r="G77" s="15">
        <v>2</v>
      </c>
      <c r="H77" s="16">
        <v>76</v>
      </c>
      <c r="I77" s="201">
        <f t="shared" si="0"/>
        <v>152</v>
      </c>
    </row>
    <row r="78" spans="1:9" s="45" customFormat="1" ht="12.75" customHeight="1" x14ac:dyDescent="0.2">
      <c r="A78" s="623"/>
      <c r="B78" s="632"/>
      <c r="C78" s="632"/>
      <c r="D78" s="634"/>
      <c r="E78" s="15" t="s">
        <v>1753</v>
      </c>
      <c r="F78" s="15" t="s">
        <v>99</v>
      </c>
      <c r="G78" s="15">
        <v>1</v>
      </c>
      <c r="H78" s="16">
        <v>345</v>
      </c>
      <c r="I78" s="201">
        <f t="shared" si="0"/>
        <v>345</v>
      </c>
    </row>
    <row r="79" spans="1:9" s="45" customFormat="1" ht="12.75" customHeight="1" x14ac:dyDescent="0.2">
      <c r="A79" s="623"/>
      <c r="B79" s="632"/>
      <c r="C79" s="632"/>
      <c r="D79" s="634"/>
      <c r="E79" s="15" t="s">
        <v>2048</v>
      </c>
      <c r="F79" s="15" t="s">
        <v>99</v>
      </c>
      <c r="G79" s="15">
        <v>2</v>
      </c>
      <c r="H79" s="16">
        <v>43</v>
      </c>
      <c r="I79" s="201">
        <f t="shared" si="0"/>
        <v>86</v>
      </c>
    </row>
    <row r="80" spans="1:9" s="45" customFormat="1" ht="12.75" customHeight="1" x14ac:dyDescent="0.2">
      <c r="A80" s="623"/>
      <c r="B80" s="632"/>
      <c r="C80" s="632"/>
      <c r="D80" s="634"/>
      <c r="E80" s="15" t="s">
        <v>2049</v>
      </c>
      <c r="F80" s="15" t="s">
        <v>99</v>
      </c>
      <c r="G80" s="15">
        <v>4</v>
      </c>
      <c r="H80" s="16">
        <v>17</v>
      </c>
      <c r="I80" s="201">
        <f t="shared" si="0"/>
        <v>68</v>
      </c>
    </row>
    <row r="81" spans="1:9" s="45" customFormat="1" ht="12.75" customHeight="1" x14ac:dyDescent="0.2">
      <c r="A81" s="623"/>
      <c r="B81" s="632"/>
      <c r="C81" s="632"/>
      <c r="D81" s="634"/>
      <c r="E81" s="15" t="s">
        <v>2050</v>
      </c>
      <c r="F81" s="15" t="s">
        <v>99</v>
      </c>
      <c r="G81" s="15">
        <v>20</v>
      </c>
      <c r="H81" s="16">
        <v>6</v>
      </c>
      <c r="I81" s="201">
        <f t="shared" si="0"/>
        <v>120</v>
      </c>
    </row>
    <row r="82" spans="1:9" s="45" customFormat="1" ht="12.75" customHeight="1" x14ac:dyDescent="0.2">
      <c r="A82" s="623"/>
      <c r="B82" s="632"/>
      <c r="C82" s="632"/>
      <c r="D82" s="634"/>
      <c r="E82" s="15" t="s">
        <v>2051</v>
      </c>
      <c r="F82" s="15" t="s">
        <v>99</v>
      </c>
      <c r="G82" s="15">
        <v>20</v>
      </c>
      <c r="H82" s="16">
        <v>8</v>
      </c>
      <c r="I82" s="201">
        <f t="shared" si="0"/>
        <v>160</v>
      </c>
    </row>
    <row r="83" spans="1:9" s="45" customFormat="1" ht="12.75" customHeight="1" x14ac:dyDescent="0.2">
      <c r="A83" s="623"/>
      <c r="B83" s="632"/>
      <c r="C83" s="632"/>
      <c r="D83" s="634"/>
      <c r="E83" s="15" t="s">
        <v>1878</v>
      </c>
      <c r="F83" s="15" t="s">
        <v>99</v>
      </c>
      <c r="G83" s="15">
        <v>8</v>
      </c>
      <c r="H83" s="16">
        <v>1</v>
      </c>
      <c r="I83" s="201">
        <f t="shared" si="0"/>
        <v>8</v>
      </c>
    </row>
    <row r="84" spans="1:9" s="45" customFormat="1" ht="12.75" customHeight="1" x14ac:dyDescent="0.2">
      <c r="A84" s="623"/>
      <c r="B84" s="632"/>
      <c r="C84" s="632"/>
      <c r="D84" s="634"/>
      <c r="E84" s="15" t="s">
        <v>1868</v>
      </c>
      <c r="F84" s="15" t="s">
        <v>99</v>
      </c>
      <c r="G84" s="15">
        <v>1</v>
      </c>
      <c r="H84" s="16">
        <v>170</v>
      </c>
      <c r="I84" s="201">
        <f t="shared" si="0"/>
        <v>170</v>
      </c>
    </row>
    <row r="85" spans="1:9" s="45" customFormat="1" ht="12.75" customHeight="1" x14ac:dyDescent="0.2">
      <c r="A85" s="623"/>
      <c r="B85" s="632"/>
      <c r="C85" s="632"/>
      <c r="D85" s="634"/>
      <c r="E85" s="15" t="s">
        <v>2052</v>
      </c>
      <c r="F85" s="15" t="s">
        <v>101</v>
      </c>
      <c r="G85" s="15">
        <v>8</v>
      </c>
      <c r="H85" s="16">
        <v>163.35</v>
      </c>
      <c r="I85" s="201">
        <f t="shared" si="0"/>
        <v>1306.8</v>
      </c>
    </row>
    <row r="86" spans="1:9" s="45" customFormat="1" ht="12.75" customHeight="1" thickBot="1" x14ac:dyDescent="0.25">
      <c r="A86" s="624"/>
      <c r="B86" s="626"/>
      <c r="C86" s="626"/>
      <c r="D86" s="635"/>
      <c r="E86" s="40" t="s">
        <v>1920</v>
      </c>
      <c r="F86" s="40" t="s">
        <v>528</v>
      </c>
      <c r="G86" s="40">
        <v>1</v>
      </c>
      <c r="H86" s="41">
        <v>435</v>
      </c>
      <c r="I86" s="42">
        <f t="shared" si="0"/>
        <v>435</v>
      </c>
    </row>
    <row r="87" spans="1:9" s="45" customFormat="1" ht="13.5" thickBot="1" x14ac:dyDescent="0.25">
      <c r="A87" s="440"/>
      <c r="B87" s="491">
        <v>5691.18</v>
      </c>
      <c r="C87" s="85" t="s">
        <v>80</v>
      </c>
      <c r="I87" s="49"/>
    </row>
    <row r="88" spans="1:9" s="45" customFormat="1" ht="13.5" thickBot="1" x14ac:dyDescent="0.25">
      <c r="A88" s="440"/>
      <c r="B88" s="85"/>
      <c r="C88" s="85" t="s">
        <v>87</v>
      </c>
      <c r="D88" s="441"/>
      <c r="E88" s="47"/>
      <c r="F88" s="47"/>
      <c r="G88" s="47"/>
      <c r="H88" s="48"/>
      <c r="I88" s="49">
        <v>483.85</v>
      </c>
    </row>
    <row r="89" spans="1:9" ht="12.75" customHeight="1" thickBot="1" x14ac:dyDescent="0.25">
      <c r="A89" s="371"/>
      <c r="B89" s="411">
        <f>SUM(B6:B87)</f>
        <v>60167.900000000009</v>
      </c>
      <c r="C89" s="224"/>
      <c r="D89" s="223"/>
      <c r="E89" s="225"/>
      <c r="F89" s="224"/>
      <c r="G89" s="224"/>
      <c r="H89" s="223" t="s">
        <v>17</v>
      </c>
      <c r="I89" s="346">
        <f>SUM(I6:I88)</f>
        <v>30160.588</v>
      </c>
    </row>
    <row r="90" spans="1:9" ht="77.25" thickBot="1" x14ac:dyDescent="0.25">
      <c r="A90" s="134" t="s">
        <v>1066</v>
      </c>
      <c r="B90" s="114" t="s">
        <v>16</v>
      </c>
      <c r="C90" s="114" t="s">
        <v>5</v>
      </c>
      <c r="D90" s="114" t="s">
        <v>23</v>
      </c>
      <c r="E90" s="118" t="s">
        <v>18</v>
      </c>
      <c r="F90" s="114" t="s">
        <v>19</v>
      </c>
      <c r="G90" s="114" t="s">
        <v>10</v>
      </c>
      <c r="H90" s="114" t="s">
        <v>13</v>
      </c>
      <c r="I90" s="115" t="s">
        <v>12</v>
      </c>
    </row>
    <row r="91" spans="1:9" ht="13.5" thickBot="1" x14ac:dyDescent="0.25">
      <c r="A91" s="313"/>
      <c r="B91" s="70">
        <v>2883.07</v>
      </c>
      <c r="C91" s="70" t="s">
        <v>66</v>
      </c>
      <c r="D91" s="315"/>
      <c r="E91" s="53"/>
      <c r="F91" s="53"/>
      <c r="G91" s="53"/>
      <c r="H91" s="153"/>
      <c r="I91" s="165">
        <f t="shared" ref="I91:I177" si="1">G91*H91</f>
        <v>0</v>
      </c>
    </row>
    <row r="92" spans="1:9" ht="26.25" thickBot="1" x14ac:dyDescent="0.25">
      <c r="A92" s="46" t="s">
        <v>329</v>
      </c>
      <c r="B92" s="85">
        <v>2805.59</v>
      </c>
      <c r="C92" s="85" t="s">
        <v>67</v>
      </c>
      <c r="D92" s="47" t="s">
        <v>330</v>
      </c>
      <c r="E92" s="47" t="s">
        <v>331</v>
      </c>
      <c r="F92" s="47" t="s">
        <v>99</v>
      </c>
      <c r="G92" s="47">
        <v>2</v>
      </c>
      <c r="H92" s="48">
        <v>8.89</v>
      </c>
      <c r="I92" s="49">
        <f>G92*H92</f>
        <v>17.78</v>
      </c>
    </row>
    <row r="93" spans="1:9" ht="12.75" customHeight="1" x14ac:dyDescent="0.2">
      <c r="A93" s="260"/>
      <c r="B93" s="33">
        <v>2768.89</v>
      </c>
      <c r="C93" s="33" t="s">
        <v>70</v>
      </c>
      <c r="D93" s="262"/>
      <c r="E93" s="35"/>
      <c r="F93" s="35"/>
      <c r="G93" s="35"/>
      <c r="H93" s="36"/>
      <c r="I93" s="157">
        <f t="shared" si="1"/>
        <v>0</v>
      </c>
    </row>
    <row r="94" spans="1:9" ht="12.75" customHeight="1" thickBot="1" x14ac:dyDescent="0.25">
      <c r="A94" s="308"/>
      <c r="B94" s="71">
        <v>3692.81</v>
      </c>
      <c r="C94" s="33" t="s">
        <v>72</v>
      </c>
      <c r="D94" s="309"/>
      <c r="E94" s="73"/>
      <c r="F94" s="73"/>
      <c r="G94" s="73"/>
      <c r="H94" s="74"/>
      <c r="I94" s="165">
        <f t="shared" si="1"/>
        <v>0</v>
      </c>
    </row>
    <row r="95" spans="1:9" ht="12.75" customHeight="1" x14ac:dyDescent="0.2">
      <c r="A95" s="622" t="s">
        <v>107</v>
      </c>
      <c r="B95" s="625">
        <v>3628.17</v>
      </c>
      <c r="C95" s="625" t="s">
        <v>73</v>
      </c>
      <c r="D95" s="633" t="s">
        <v>970</v>
      </c>
      <c r="E95" s="37" t="s">
        <v>136</v>
      </c>
      <c r="F95" s="37" t="s">
        <v>101</v>
      </c>
      <c r="G95" s="37">
        <v>2</v>
      </c>
      <c r="H95" s="37">
        <v>66.39</v>
      </c>
      <c r="I95" s="39">
        <f t="shared" si="1"/>
        <v>132.78</v>
      </c>
    </row>
    <row r="96" spans="1:9" ht="12.75" customHeight="1" thickBot="1" x14ac:dyDescent="0.25">
      <c r="A96" s="624"/>
      <c r="B96" s="626"/>
      <c r="C96" s="626"/>
      <c r="D96" s="635"/>
      <c r="E96" s="40" t="s">
        <v>355</v>
      </c>
      <c r="F96" s="40" t="s">
        <v>99</v>
      </c>
      <c r="G96" s="40">
        <v>2</v>
      </c>
      <c r="H96" s="40">
        <v>159.21</v>
      </c>
      <c r="I96" s="200">
        <f t="shared" si="1"/>
        <v>318.42</v>
      </c>
    </row>
    <row r="97" spans="1:9" ht="12.75" customHeight="1" x14ac:dyDescent="0.2">
      <c r="A97" s="622" t="s">
        <v>153</v>
      </c>
      <c r="B97" s="625">
        <v>3138.14</v>
      </c>
      <c r="C97" s="625" t="s">
        <v>74</v>
      </c>
      <c r="D97" s="633" t="s">
        <v>1139</v>
      </c>
      <c r="E97" s="37" t="s">
        <v>1140</v>
      </c>
      <c r="F97" s="37" t="s">
        <v>99</v>
      </c>
      <c r="G97" s="37">
        <v>1</v>
      </c>
      <c r="H97" s="37">
        <v>10.5</v>
      </c>
      <c r="I97" s="39">
        <f t="shared" si="1"/>
        <v>10.5</v>
      </c>
    </row>
    <row r="98" spans="1:9" ht="12.75" customHeight="1" x14ac:dyDescent="0.2">
      <c r="A98" s="623"/>
      <c r="B98" s="632"/>
      <c r="C98" s="632"/>
      <c r="D98" s="634"/>
      <c r="E98" s="15" t="s">
        <v>1141</v>
      </c>
      <c r="F98" s="15" t="s">
        <v>99</v>
      </c>
      <c r="G98" s="15">
        <v>1</v>
      </c>
      <c r="H98" s="15">
        <v>200.9</v>
      </c>
      <c r="I98" s="157">
        <f t="shared" si="1"/>
        <v>200.9</v>
      </c>
    </row>
    <row r="99" spans="1:9" x14ac:dyDescent="0.2">
      <c r="A99" s="623"/>
      <c r="B99" s="632"/>
      <c r="C99" s="632"/>
      <c r="D99" s="634"/>
      <c r="E99" s="15" t="s">
        <v>565</v>
      </c>
      <c r="F99" s="15" t="s">
        <v>99</v>
      </c>
      <c r="G99" s="15">
        <v>4</v>
      </c>
      <c r="H99" s="16">
        <v>83.57</v>
      </c>
      <c r="I99" s="157">
        <f t="shared" si="1"/>
        <v>334.28</v>
      </c>
    </row>
    <row r="100" spans="1:9" x14ac:dyDescent="0.2">
      <c r="A100" s="623"/>
      <c r="B100" s="632"/>
      <c r="C100" s="632"/>
      <c r="D100" s="634"/>
      <c r="E100" s="15" t="s">
        <v>138</v>
      </c>
      <c r="F100" s="15" t="s">
        <v>99</v>
      </c>
      <c r="G100" s="15">
        <v>1</v>
      </c>
      <c r="H100" s="16">
        <v>183.56</v>
      </c>
      <c r="I100" s="157">
        <f t="shared" si="1"/>
        <v>183.56</v>
      </c>
    </row>
    <row r="101" spans="1:9" x14ac:dyDescent="0.2">
      <c r="A101" s="623"/>
      <c r="B101" s="632"/>
      <c r="C101" s="632"/>
      <c r="D101" s="634"/>
      <c r="E101" s="15" t="s">
        <v>644</v>
      </c>
      <c r="F101" s="15" t="s">
        <v>99</v>
      </c>
      <c r="G101" s="15">
        <v>1</v>
      </c>
      <c r="H101" s="16">
        <v>191.27</v>
      </c>
      <c r="I101" s="157">
        <f t="shared" si="1"/>
        <v>191.27</v>
      </c>
    </row>
    <row r="102" spans="1:9" ht="12.75" customHeight="1" x14ac:dyDescent="0.2">
      <c r="A102" s="623"/>
      <c r="B102" s="632"/>
      <c r="C102" s="632"/>
      <c r="D102" s="634"/>
      <c r="E102" s="15" t="s">
        <v>1142</v>
      </c>
      <c r="F102" s="15" t="s">
        <v>99</v>
      </c>
      <c r="G102" s="15">
        <v>1</v>
      </c>
      <c r="H102" s="16">
        <v>10.91</v>
      </c>
      <c r="I102" s="157">
        <f t="shared" si="1"/>
        <v>10.91</v>
      </c>
    </row>
    <row r="103" spans="1:9" ht="12.75" customHeight="1" x14ac:dyDescent="0.2">
      <c r="A103" s="623"/>
      <c r="B103" s="632"/>
      <c r="C103" s="632"/>
      <c r="D103" s="634"/>
      <c r="E103" s="15" t="s">
        <v>910</v>
      </c>
      <c r="F103" s="15" t="s">
        <v>99</v>
      </c>
      <c r="G103" s="15">
        <v>1</v>
      </c>
      <c r="H103" s="16">
        <v>9.7100000000000009</v>
      </c>
      <c r="I103" s="157">
        <f t="shared" si="1"/>
        <v>9.7100000000000009</v>
      </c>
    </row>
    <row r="104" spans="1:9" ht="12.75" customHeight="1" x14ac:dyDescent="0.2">
      <c r="A104" s="623"/>
      <c r="B104" s="632"/>
      <c r="C104" s="632"/>
      <c r="D104" s="634"/>
      <c r="E104" s="15" t="s">
        <v>1143</v>
      </c>
      <c r="F104" s="15" t="s">
        <v>99</v>
      </c>
      <c r="G104" s="15">
        <v>1</v>
      </c>
      <c r="H104" s="16">
        <v>39.590000000000003</v>
      </c>
      <c r="I104" s="157">
        <f t="shared" si="1"/>
        <v>39.590000000000003</v>
      </c>
    </row>
    <row r="105" spans="1:9" ht="12.75" customHeight="1" x14ac:dyDescent="0.2">
      <c r="A105" s="623"/>
      <c r="B105" s="632"/>
      <c r="C105" s="632"/>
      <c r="D105" s="634"/>
      <c r="E105" s="15" t="s">
        <v>118</v>
      </c>
      <c r="F105" s="15" t="s">
        <v>99</v>
      </c>
      <c r="G105" s="15">
        <v>1</v>
      </c>
      <c r="H105" s="16">
        <v>117.24</v>
      </c>
      <c r="I105" s="157">
        <f t="shared" si="1"/>
        <v>117.24</v>
      </c>
    </row>
    <row r="106" spans="1:9" ht="12.75" customHeight="1" x14ac:dyDescent="0.2">
      <c r="A106" s="623"/>
      <c r="B106" s="632"/>
      <c r="C106" s="632"/>
      <c r="D106" s="634"/>
      <c r="E106" s="15" t="s">
        <v>1144</v>
      </c>
      <c r="F106" s="15" t="s">
        <v>99</v>
      </c>
      <c r="G106" s="15">
        <v>1</v>
      </c>
      <c r="H106" s="16">
        <v>5.84</v>
      </c>
      <c r="I106" s="157">
        <f t="shared" si="1"/>
        <v>5.84</v>
      </c>
    </row>
    <row r="107" spans="1:9" ht="12.75" customHeight="1" x14ac:dyDescent="0.2">
      <c r="A107" s="623"/>
      <c r="B107" s="632"/>
      <c r="C107" s="632"/>
      <c r="D107" s="634"/>
      <c r="E107" s="15" t="s">
        <v>1145</v>
      </c>
      <c r="F107" s="289" t="s">
        <v>99</v>
      </c>
      <c r="G107" s="15">
        <v>1</v>
      </c>
      <c r="H107" s="290">
        <v>5.4</v>
      </c>
      <c r="I107" s="157">
        <f t="shared" si="1"/>
        <v>5.4</v>
      </c>
    </row>
    <row r="108" spans="1:9" ht="12.75" customHeight="1" x14ac:dyDescent="0.2">
      <c r="A108" s="623"/>
      <c r="B108" s="632"/>
      <c r="C108" s="632"/>
      <c r="D108" s="707"/>
      <c r="E108" s="15" t="s">
        <v>240</v>
      </c>
      <c r="F108" s="15" t="s">
        <v>99</v>
      </c>
      <c r="G108" s="15">
        <v>1</v>
      </c>
      <c r="H108" s="16">
        <v>50.75</v>
      </c>
      <c r="I108" s="157">
        <f t="shared" si="1"/>
        <v>50.75</v>
      </c>
    </row>
    <row r="109" spans="1:9" ht="12.75" customHeight="1" x14ac:dyDescent="0.2">
      <c r="A109" s="623"/>
      <c r="B109" s="632"/>
      <c r="C109" s="632"/>
      <c r="D109" s="664" t="s">
        <v>1146</v>
      </c>
      <c r="E109" s="15" t="s">
        <v>118</v>
      </c>
      <c r="F109" s="15" t="s">
        <v>99</v>
      </c>
      <c r="G109" s="15">
        <v>1</v>
      </c>
      <c r="H109" s="16">
        <v>117.24</v>
      </c>
      <c r="I109" s="157">
        <f t="shared" si="1"/>
        <v>117.24</v>
      </c>
    </row>
    <row r="110" spans="1:9" ht="12.75" customHeight="1" x14ac:dyDescent="0.2">
      <c r="A110" s="623"/>
      <c r="B110" s="632"/>
      <c r="C110" s="632"/>
      <c r="D110" s="628"/>
      <c r="E110" s="15" t="s">
        <v>175</v>
      </c>
      <c r="F110" s="15" t="s">
        <v>99</v>
      </c>
      <c r="G110" s="15">
        <v>1</v>
      </c>
      <c r="H110" s="16">
        <v>96.53</v>
      </c>
      <c r="I110" s="157">
        <f t="shared" si="1"/>
        <v>96.53</v>
      </c>
    </row>
    <row r="111" spans="1:9" ht="12.75" customHeight="1" x14ac:dyDescent="0.2">
      <c r="A111" s="623"/>
      <c r="B111" s="632"/>
      <c r="C111" s="632"/>
      <c r="D111" s="628"/>
      <c r="E111" s="15" t="s">
        <v>116</v>
      </c>
      <c r="F111" s="15" t="s">
        <v>101</v>
      </c>
      <c r="G111" s="15">
        <v>4</v>
      </c>
      <c r="H111" s="16">
        <v>32.020000000000003</v>
      </c>
      <c r="I111" s="157">
        <f t="shared" si="1"/>
        <v>128.08000000000001</v>
      </c>
    </row>
    <row r="112" spans="1:9" ht="12.75" customHeight="1" x14ac:dyDescent="0.2">
      <c r="A112" s="623"/>
      <c r="B112" s="632"/>
      <c r="C112" s="632"/>
      <c r="D112" s="628"/>
      <c r="E112" s="15" t="s">
        <v>118</v>
      </c>
      <c r="F112" s="15" t="s">
        <v>99</v>
      </c>
      <c r="G112" s="15">
        <v>2</v>
      </c>
      <c r="H112" s="16">
        <v>240</v>
      </c>
      <c r="I112" s="157">
        <f t="shared" si="1"/>
        <v>480</v>
      </c>
    </row>
    <row r="113" spans="1:9" ht="12.75" customHeight="1" x14ac:dyDescent="0.2">
      <c r="A113" s="623"/>
      <c r="B113" s="632"/>
      <c r="C113" s="632"/>
      <c r="D113" s="628"/>
      <c r="E113" s="289" t="s">
        <v>187</v>
      </c>
      <c r="F113" s="289" t="s">
        <v>99</v>
      </c>
      <c r="G113" s="289">
        <v>2</v>
      </c>
      <c r="H113" s="290">
        <v>35.42</v>
      </c>
      <c r="I113" s="157">
        <f t="shared" si="1"/>
        <v>70.84</v>
      </c>
    </row>
    <row r="114" spans="1:9" x14ac:dyDescent="0.2">
      <c r="A114" s="623"/>
      <c r="B114" s="632"/>
      <c r="C114" s="632"/>
      <c r="D114" s="628"/>
      <c r="E114" s="289" t="s">
        <v>221</v>
      </c>
      <c r="F114" s="289" t="s">
        <v>99</v>
      </c>
      <c r="G114" s="289">
        <v>2</v>
      </c>
      <c r="H114" s="290">
        <v>39.590000000000003</v>
      </c>
      <c r="I114" s="157">
        <f t="shared" si="1"/>
        <v>79.180000000000007</v>
      </c>
    </row>
    <row r="115" spans="1:9" ht="12.75" customHeight="1" x14ac:dyDescent="0.2">
      <c r="A115" s="623"/>
      <c r="B115" s="632"/>
      <c r="C115" s="632"/>
      <c r="D115" s="665"/>
      <c r="E115" s="289" t="s">
        <v>117</v>
      </c>
      <c r="F115" s="289" t="s">
        <v>99</v>
      </c>
      <c r="G115" s="289">
        <v>1</v>
      </c>
      <c r="H115" s="290">
        <v>3.79</v>
      </c>
      <c r="I115" s="157">
        <f t="shared" si="1"/>
        <v>3.79</v>
      </c>
    </row>
    <row r="116" spans="1:9" ht="12.75" customHeight="1" x14ac:dyDescent="0.2">
      <c r="A116" s="623"/>
      <c r="B116" s="632"/>
      <c r="C116" s="632"/>
      <c r="D116" s="706" t="s">
        <v>1147</v>
      </c>
      <c r="E116" s="289" t="s">
        <v>310</v>
      </c>
      <c r="F116" s="289" t="s">
        <v>99</v>
      </c>
      <c r="G116" s="289">
        <v>4</v>
      </c>
      <c r="H116" s="290">
        <v>2.4</v>
      </c>
      <c r="I116" s="157">
        <f t="shared" si="1"/>
        <v>9.6</v>
      </c>
    </row>
    <row r="117" spans="1:9" ht="12.75" customHeight="1" x14ac:dyDescent="0.2">
      <c r="A117" s="623"/>
      <c r="B117" s="632"/>
      <c r="C117" s="632"/>
      <c r="D117" s="634"/>
      <c r="E117" s="289" t="s">
        <v>187</v>
      </c>
      <c r="F117" s="289" t="s">
        <v>99</v>
      </c>
      <c r="G117" s="289">
        <v>2</v>
      </c>
      <c r="H117" s="290">
        <v>35.42</v>
      </c>
      <c r="I117" s="157">
        <f t="shared" si="1"/>
        <v>70.84</v>
      </c>
    </row>
    <row r="118" spans="1:9" ht="12.75" customHeight="1" x14ac:dyDescent="0.2">
      <c r="A118" s="623"/>
      <c r="B118" s="632"/>
      <c r="C118" s="632"/>
      <c r="D118" s="634"/>
      <c r="E118" s="289" t="s">
        <v>117</v>
      </c>
      <c r="F118" s="289" t="s">
        <v>99</v>
      </c>
      <c r="G118" s="289">
        <v>6</v>
      </c>
      <c r="H118" s="290">
        <v>3.79</v>
      </c>
      <c r="I118" s="157">
        <f t="shared" si="1"/>
        <v>22.740000000000002</v>
      </c>
    </row>
    <row r="119" spans="1:9" ht="12.75" customHeight="1" x14ac:dyDescent="0.2">
      <c r="A119" s="623"/>
      <c r="B119" s="632"/>
      <c r="C119" s="632"/>
      <c r="D119" s="634"/>
      <c r="E119" s="289" t="s">
        <v>134</v>
      </c>
      <c r="F119" s="289" t="s">
        <v>104</v>
      </c>
      <c r="G119" s="289">
        <v>1</v>
      </c>
      <c r="H119" s="290">
        <v>75</v>
      </c>
      <c r="I119" s="157">
        <f t="shared" si="1"/>
        <v>75</v>
      </c>
    </row>
    <row r="120" spans="1:9" x14ac:dyDescent="0.2">
      <c r="A120" s="623"/>
      <c r="B120" s="632"/>
      <c r="C120" s="632"/>
      <c r="D120" s="634"/>
      <c r="E120" s="15" t="s">
        <v>223</v>
      </c>
      <c r="F120" s="15" t="s">
        <v>99</v>
      </c>
      <c r="G120" s="15">
        <v>1</v>
      </c>
      <c r="H120" s="16">
        <v>290</v>
      </c>
      <c r="I120" s="157">
        <f t="shared" si="1"/>
        <v>290</v>
      </c>
    </row>
    <row r="121" spans="1:9" ht="12.75" customHeight="1" x14ac:dyDescent="0.2">
      <c r="A121" s="623"/>
      <c r="B121" s="632"/>
      <c r="C121" s="632"/>
      <c r="D121" s="634"/>
      <c r="E121" s="289" t="s">
        <v>220</v>
      </c>
      <c r="F121" s="15" t="s">
        <v>99</v>
      </c>
      <c r="G121" s="289">
        <v>2</v>
      </c>
      <c r="H121" s="290">
        <v>7.74</v>
      </c>
      <c r="I121" s="157">
        <f t="shared" si="1"/>
        <v>15.48</v>
      </c>
    </row>
    <row r="122" spans="1:9" ht="12.75" customHeight="1" x14ac:dyDescent="0.2">
      <c r="A122" s="623"/>
      <c r="B122" s="632"/>
      <c r="C122" s="632"/>
      <c r="D122" s="634"/>
      <c r="E122" s="289" t="s">
        <v>131</v>
      </c>
      <c r="F122" s="15" t="s">
        <v>101</v>
      </c>
      <c r="G122" s="289">
        <v>8</v>
      </c>
      <c r="H122" s="290">
        <v>41.67</v>
      </c>
      <c r="I122" s="157">
        <f t="shared" si="1"/>
        <v>333.36</v>
      </c>
    </row>
    <row r="123" spans="1:9" x14ac:dyDescent="0.2">
      <c r="A123" s="623"/>
      <c r="B123" s="632"/>
      <c r="C123" s="632"/>
      <c r="D123" s="634"/>
      <c r="E123" s="15" t="s">
        <v>116</v>
      </c>
      <c r="F123" s="15" t="s">
        <v>101</v>
      </c>
      <c r="G123" s="15">
        <v>4</v>
      </c>
      <c r="H123" s="16">
        <v>32.020000000000003</v>
      </c>
      <c r="I123" s="157">
        <f t="shared" si="1"/>
        <v>128.08000000000001</v>
      </c>
    </row>
    <row r="124" spans="1:9" ht="12.75" customHeight="1" x14ac:dyDescent="0.2">
      <c r="A124" s="623"/>
      <c r="B124" s="632"/>
      <c r="C124" s="632"/>
      <c r="D124" s="634"/>
      <c r="E124" s="15" t="s">
        <v>241</v>
      </c>
      <c r="F124" s="15" t="s">
        <v>99</v>
      </c>
      <c r="G124" s="15">
        <v>2</v>
      </c>
      <c r="H124" s="16">
        <v>54.38</v>
      </c>
      <c r="I124" s="157">
        <f t="shared" si="1"/>
        <v>108.76</v>
      </c>
    </row>
    <row r="125" spans="1:9" ht="12.75" customHeight="1" x14ac:dyDescent="0.2">
      <c r="A125" s="623"/>
      <c r="B125" s="632"/>
      <c r="C125" s="632"/>
      <c r="D125" s="634"/>
      <c r="E125" s="15" t="s">
        <v>913</v>
      </c>
      <c r="F125" s="15" t="s">
        <v>99</v>
      </c>
      <c r="G125" s="15">
        <v>2</v>
      </c>
      <c r="H125" s="16">
        <v>132.5</v>
      </c>
      <c r="I125" s="157">
        <f t="shared" si="1"/>
        <v>265</v>
      </c>
    </row>
    <row r="126" spans="1:9" ht="12.75" customHeight="1" x14ac:dyDescent="0.2">
      <c r="A126" s="623"/>
      <c r="B126" s="632"/>
      <c r="C126" s="632"/>
      <c r="D126" s="634"/>
      <c r="E126" s="15" t="s">
        <v>133</v>
      </c>
      <c r="F126" s="15" t="s">
        <v>99</v>
      </c>
      <c r="G126" s="15">
        <v>1</v>
      </c>
      <c r="H126" s="16">
        <v>354.23</v>
      </c>
      <c r="I126" s="157">
        <f t="shared" si="1"/>
        <v>354.23</v>
      </c>
    </row>
    <row r="127" spans="1:9" ht="12.75" customHeight="1" x14ac:dyDescent="0.2">
      <c r="A127" s="623"/>
      <c r="B127" s="632"/>
      <c r="C127" s="632"/>
      <c r="D127" s="634"/>
      <c r="E127" s="15" t="s">
        <v>118</v>
      </c>
      <c r="F127" s="15" t="s">
        <v>99</v>
      </c>
      <c r="G127" s="15">
        <v>4</v>
      </c>
      <c r="H127" s="16">
        <v>117.24</v>
      </c>
      <c r="I127" s="157">
        <f t="shared" si="1"/>
        <v>468.96</v>
      </c>
    </row>
    <row r="128" spans="1:9" ht="12.75" customHeight="1" x14ac:dyDescent="0.2">
      <c r="A128" s="623"/>
      <c r="B128" s="632"/>
      <c r="C128" s="632"/>
      <c r="D128" s="634"/>
      <c r="E128" s="15" t="s">
        <v>221</v>
      </c>
      <c r="F128" s="15" t="s">
        <v>99</v>
      </c>
      <c r="G128" s="15">
        <v>4</v>
      </c>
      <c r="H128" s="16">
        <v>39.590000000000003</v>
      </c>
      <c r="I128" s="157">
        <f t="shared" si="1"/>
        <v>158.36000000000001</v>
      </c>
    </row>
    <row r="129" spans="1:9" ht="12.75" customHeight="1" x14ac:dyDescent="0.2">
      <c r="A129" s="623"/>
      <c r="B129" s="632"/>
      <c r="C129" s="632"/>
      <c r="D129" s="634"/>
      <c r="E129" s="15" t="s">
        <v>132</v>
      </c>
      <c r="F129" s="15" t="s">
        <v>99</v>
      </c>
      <c r="G129" s="15">
        <v>2</v>
      </c>
      <c r="H129" s="16">
        <v>4.59</v>
      </c>
      <c r="I129" s="157">
        <f t="shared" si="1"/>
        <v>9.18</v>
      </c>
    </row>
    <row r="130" spans="1:9" ht="12.75" customHeight="1" x14ac:dyDescent="0.2">
      <c r="A130" s="623"/>
      <c r="B130" s="632"/>
      <c r="C130" s="632"/>
      <c r="D130" s="634"/>
      <c r="E130" s="15" t="s">
        <v>389</v>
      </c>
      <c r="F130" s="15" t="s">
        <v>99</v>
      </c>
      <c r="G130" s="15">
        <v>1</v>
      </c>
      <c r="H130" s="16">
        <v>155.69999999999999</v>
      </c>
      <c r="I130" s="157">
        <f t="shared" si="1"/>
        <v>155.69999999999999</v>
      </c>
    </row>
    <row r="131" spans="1:9" ht="12.75" customHeight="1" thickBot="1" x14ac:dyDescent="0.25">
      <c r="A131" s="624"/>
      <c r="B131" s="626"/>
      <c r="C131" s="626"/>
      <c r="D131" s="635"/>
      <c r="E131" s="40" t="s">
        <v>277</v>
      </c>
      <c r="F131" s="40" t="s">
        <v>99</v>
      </c>
      <c r="G131" s="40">
        <v>4</v>
      </c>
      <c r="H131" s="41">
        <v>23</v>
      </c>
      <c r="I131" s="200">
        <f t="shared" si="1"/>
        <v>92</v>
      </c>
    </row>
    <row r="132" spans="1:9" ht="26.25" thickBot="1" x14ac:dyDescent="0.25">
      <c r="A132" s="46" t="s">
        <v>329</v>
      </c>
      <c r="B132" s="625">
        <v>6448.57</v>
      </c>
      <c r="C132" s="625" t="s">
        <v>75</v>
      </c>
      <c r="D132" s="55" t="s">
        <v>330</v>
      </c>
      <c r="E132" s="47" t="s">
        <v>342</v>
      </c>
      <c r="F132" s="47" t="s">
        <v>99</v>
      </c>
      <c r="G132" s="47">
        <v>1</v>
      </c>
      <c r="H132" s="48">
        <v>151.75</v>
      </c>
      <c r="I132" s="49">
        <f t="shared" si="1"/>
        <v>151.75</v>
      </c>
    </row>
    <row r="133" spans="1:9" ht="13.5" thickBot="1" x14ac:dyDescent="0.25">
      <c r="A133" s="46" t="s">
        <v>107</v>
      </c>
      <c r="B133" s="626"/>
      <c r="C133" s="626"/>
      <c r="D133" s="47" t="s">
        <v>534</v>
      </c>
      <c r="E133" s="47" t="s">
        <v>828</v>
      </c>
      <c r="F133" s="47" t="s">
        <v>99</v>
      </c>
      <c r="G133" s="47">
        <v>2</v>
      </c>
      <c r="H133" s="48">
        <v>240</v>
      </c>
      <c r="I133" s="49">
        <f t="shared" si="1"/>
        <v>480</v>
      </c>
    </row>
    <row r="134" spans="1:9" ht="12.75" customHeight="1" x14ac:dyDescent="0.2">
      <c r="A134" s="622" t="s">
        <v>329</v>
      </c>
      <c r="B134" s="625">
        <v>7285.58</v>
      </c>
      <c r="C134" s="625" t="s">
        <v>76</v>
      </c>
      <c r="D134" s="667" t="s">
        <v>330</v>
      </c>
      <c r="E134" s="487" t="s">
        <v>331</v>
      </c>
      <c r="F134" s="487" t="s">
        <v>99</v>
      </c>
      <c r="G134" s="487">
        <v>6</v>
      </c>
      <c r="H134" s="488">
        <v>7.53</v>
      </c>
      <c r="I134" s="292">
        <f t="shared" si="1"/>
        <v>45.18</v>
      </c>
    </row>
    <row r="135" spans="1:9" ht="12.75" customHeight="1" x14ac:dyDescent="0.2">
      <c r="A135" s="623"/>
      <c r="B135" s="632"/>
      <c r="C135" s="632"/>
      <c r="D135" s="668"/>
      <c r="E135" s="15" t="s">
        <v>842</v>
      </c>
      <c r="F135" s="15" t="s">
        <v>99</v>
      </c>
      <c r="G135" s="15">
        <v>2</v>
      </c>
      <c r="H135" s="16">
        <v>23.72</v>
      </c>
      <c r="I135" s="157">
        <f t="shared" si="1"/>
        <v>47.44</v>
      </c>
    </row>
    <row r="136" spans="1:9" ht="12.75" customHeight="1" thickBot="1" x14ac:dyDescent="0.25">
      <c r="A136" s="624"/>
      <c r="B136" s="626"/>
      <c r="C136" s="626"/>
      <c r="D136" s="669"/>
      <c r="E136" s="40" t="s">
        <v>1208</v>
      </c>
      <c r="F136" s="40" t="s">
        <v>99</v>
      </c>
      <c r="G136" s="40">
        <v>2</v>
      </c>
      <c r="H136" s="41">
        <v>30</v>
      </c>
      <c r="I136" s="200">
        <f t="shared" si="1"/>
        <v>60</v>
      </c>
    </row>
    <row r="137" spans="1:9" ht="26.25" thickBot="1" x14ac:dyDescent="0.25">
      <c r="A137" s="46" t="s">
        <v>329</v>
      </c>
      <c r="B137" s="625">
        <v>7531.42</v>
      </c>
      <c r="C137" s="625" t="s">
        <v>77</v>
      </c>
      <c r="D137" s="55" t="s">
        <v>330</v>
      </c>
      <c r="E137" s="47" t="s">
        <v>331</v>
      </c>
      <c r="F137" s="47" t="s">
        <v>99</v>
      </c>
      <c r="G137" s="47">
        <v>2</v>
      </c>
      <c r="H137" s="48">
        <v>7.53</v>
      </c>
      <c r="I137" s="49">
        <f>G137*H137</f>
        <v>15.06</v>
      </c>
    </row>
    <row r="138" spans="1:9" ht="12.75" customHeight="1" x14ac:dyDescent="0.2">
      <c r="A138" s="622" t="s">
        <v>107</v>
      </c>
      <c r="B138" s="632"/>
      <c r="C138" s="632"/>
      <c r="D138" s="37" t="s">
        <v>354</v>
      </c>
      <c r="E138" s="37" t="s">
        <v>1700</v>
      </c>
      <c r="F138" s="37" t="s">
        <v>99</v>
      </c>
      <c r="G138" s="37">
        <v>2</v>
      </c>
      <c r="H138" s="38">
        <v>112</v>
      </c>
      <c r="I138" s="39">
        <f t="shared" si="1"/>
        <v>224</v>
      </c>
    </row>
    <row r="139" spans="1:9" ht="12.75" customHeight="1" x14ac:dyDescent="0.2">
      <c r="A139" s="623"/>
      <c r="B139" s="632"/>
      <c r="C139" s="632"/>
      <c r="D139" s="664" t="s">
        <v>409</v>
      </c>
      <c r="E139" s="15" t="s">
        <v>132</v>
      </c>
      <c r="F139" s="15" t="s">
        <v>99</v>
      </c>
      <c r="G139" s="15">
        <v>4</v>
      </c>
      <c r="H139" s="16">
        <v>4.59</v>
      </c>
      <c r="I139" s="157">
        <f t="shared" si="1"/>
        <v>18.36</v>
      </c>
    </row>
    <row r="140" spans="1:9" ht="12.75" customHeight="1" x14ac:dyDescent="0.2">
      <c r="A140" s="623"/>
      <c r="B140" s="632"/>
      <c r="C140" s="632"/>
      <c r="D140" s="628"/>
      <c r="E140" s="15" t="s">
        <v>141</v>
      </c>
      <c r="F140" s="15" t="s">
        <v>99</v>
      </c>
      <c r="G140" s="15">
        <v>2.5</v>
      </c>
      <c r="H140" s="16">
        <v>131.84</v>
      </c>
      <c r="I140" s="157">
        <f t="shared" si="1"/>
        <v>329.6</v>
      </c>
    </row>
    <row r="141" spans="1:9" ht="12.75" customHeight="1" x14ac:dyDescent="0.2">
      <c r="A141" s="623"/>
      <c r="B141" s="632"/>
      <c r="C141" s="632"/>
      <c r="D141" s="628"/>
      <c r="E141" s="15" t="s">
        <v>914</v>
      </c>
      <c r="F141" s="15" t="s">
        <v>99</v>
      </c>
      <c r="G141" s="15">
        <v>2</v>
      </c>
      <c r="H141" s="16">
        <v>57.2</v>
      </c>
      <c r="I141" s="157">
        <f t="shared" si="1"/>
        <v>114.4</v>
      </c>
    </row>
    <row r="142" spans="1:9" ht="12.75" customHeight="1" x14ac:dyDescent="0.2">
      <c r="A142" s="623"/>
      <c r="B142" s="632"/>
      <c r="C142" s="632"/>
      <c r="D142" s="628"/>
      <c r="E142" s="15" t="s">
        <v>1701</v>
      </c>
      <c r="F142" s="15" t="s">
        <v>99</v>
      </c>
      <c r="G142" s="15">
        <v>2</v>
      </c>
      <c r="H142" s="16">
        <v>16.149999999999999</v>
      </c>
      <c r="I142" s="157">
        <f t="shared" si="1"/>
        <v>32.299999999999997</v>
      </c>
    </row>
    <row r="143" spans="1:9" ht="12.75" customHeight="1" x14ac:dyDescent="0.2">
      <c r="A143" s="623"/>
      <c r="B143" s="632"/>
      <c r="C143" s="632"/>
      <c r="D143" s="628"/>
      <c r="E143" s="15" t="s">
        <v>120</v>
      </c>
      <c r="F143" s="15" t="s">
        <v>99</v>
      </c>
      <c r="G143" s="15">
        <v>2</v>
      </c>
      <c r="H143" s="16">
        <v>4.97</v>
      </c>
      <c r="I143" s="157">
        <f t="shared" si="1"/>
        <v>9.94</v>
      </c>
    </row>
    <row r="144" spans="1:9" ht="12.75" customHeight="1" x14ac:dyDescent="0.2">
      <c r="A144" s="623"/>
      <c r="B144" s="632"/>
      <c r="C144" s="632"/>
      <c r="D144" s="628"/>
      <c r="E144" s="15" t="s">
        <v>299</v>
      </c>
      <c r="F144" s="15" t="s">
        <v>99</v>
      </c>
      <c r="G144" s="15">
        <v>4</v>
      </c>
      <c r="H144" s="16">
        <v>113.39</v>
      </c>
      <c r="I144" s="157">
        <f t="shared" si="1"/>
        <v>453.56</v>
      </c>
    </row>
    <row r="145" spans="1:9" ht="12.75" customHeight="1" x14ac:dyDescent="0.2">
      <c r="A145" s="623"/>
      <c r="B145" s="632"/>
      <c r="C145" s="632"/>
      <c r="D145" s="628"/>
      <c r="E145" s="15" t="s">
        <v>366</v>
      </c>
      <c r="F145" s="15" t="s">
        <v>101</v>
      </c>
      <c r="G145" s="15">
        <v>1.3</v>
      </c>
      <c r="H145" s="16">
        <v>49.76</v>
      </c>
      <c r="I145" s="157">
        <f t="shared" si="1"/>
        <v>64.688000000000002</v>
      </c>
    </row>
    <row r="146" spans="1:9" ht="12.75" customHeight="1" x14ac:dyDescent="0.2">
      <c r="A146" s="623"/>
      <c r="B146" s="632"/>
      <c r="C146" s="632"/>
      <c r="D146" s="628"/>
      <c r="E146" s="15" t="s">
        <v>498</v>
      </c>
      <c r="F146" s="15" t="s">
        <v>101</v>
      </c>
      <c r="G146" s="15">
        <v>1</v>
      </c>
      <c r="H146" s="16">
        <v>45.81</v>
      </c>
      <c r="I146" s="157">
        <f t="shared" si="1"/>
        <v>45.81</v>
      </c>
    </row>
    <row r="147" spans="1:9" ht="12.75" customHeight="1" x14ac:dyDescent="0.2">
      <c r="A147" s="623"/>
      <c r="B147" s="632"/>
      <c r="C147" s="632"/>
      <c r="D147" s="628"/>
      <c r="E147" s="15" t="s">
        <v>450</v>
      </c>
      <c r="F147" s="15" t="s">
        <v>100</v>
      </c>
      <c r="G147" s="15">
        <v>1</v>
      </c>
      <c r="H147" s="16">
        <v>116.04</v>
      </c>
      <c r="I147" s="157">
        <f t="shared" si="1"/>
        <v>116.04</v>
      </c>
    </row>
    <row r="148" spans="1:9" ht="12.75" customHeight="1" x14ac:dyDescent="0.2">
      <c r="A148" s="623"/>
      <c r="B148" s="632"/>
      <c r="C148" s="632"/>
      <c r="D148" s="628"/>
      <c r="E148" s="15" t="s">
        <v>130</v>
      </c>
      <c r="F148" s="15" t="s">
        <v>99</v>
      </c>
      <c r="G148" s="15">
        <v>2</v>
      </c>
      <c r="H148" s="16">
        <v>3.85</v>
      </c>
      <c r="I148" s="157">
        <f t="shared" si="1"/>
        <v>7.7</v>
      </c>
    </row>
    <row r="149" spans="1:9" ht="12.75" customHeight="1" thickBot="1" x14ac:dyDescent="0.25">
      <c r="A149" s="624"/>
      <c r="B149" s="626"/>
      <c r="C149" s="626"/>
      <c r="D149" s="629"/>
      <c r="E149" s="40" t="s">
        <v>139</v>
      </c>
      <c r="F149" s="40" t="s">
        <v>99</v>
      </c>
      <c r="G149" s="40">
        <v>2</v>
      </c>
      <c r="H149" s="41">
        <v>163.63999999999999</v>
      </c>
      <c r="I149" s="200">
        <f t="shared" si="1"/>
        <v>327.27999999999997</v>
      </c>
    </row>
    <row r="150" spans="1:9" ht="12.75" customHeight="1" x14ac:dyDescent="0.2">
      <c r="A150" s="622" t="s">
        <v>329</v>
      </c>
      <c r="B150" s="625">
        <v>9389</v>
      </c>
      <c r="C150" s="625" t="s">
        <v>78</v>
      </c>
      <c r="D150" s="627" t="s">
        <v>330</v>
      </c>
      <c r="E150" s="37" t="s">
        <v>342</v>
      </c>
      <c r="F150" s="37" t="s">
        <v>99</v>
      </c>
      <c r="G150" s="37">
        <v>1</v>
      </c>
      <c r="H150" s="38">
        <v>107.47</v>
      </c>
      <c r="I150" s="39">
        <f t="shared" si="1"/>
        <v>107.47</v>
      </c>
    </row>
    <row r="151" spans="1:9" ht="12.75" customHeight="1" x14ac:dyDescent="0.2">
      <c r="A151" s="623"/>
      <c r="B151" s="632"/>
      <c r="C151" s="632"/>
      <c r="D151" s="628"/>
      <c r="E151" s="15" t="s">
        <v>331</v>
      </c>
      <c r="F151" s="15" t="s">
        <v>99</v>
      </c>
      <c r="G151" s="15">
        <v>12</v>
      </c>
      <c r="H151" s="16">
        <v>7.53</v>
      </c>
      <c r="I151" s="157">
        <f t="shared" si="1"/>
        <v>90.36</v>
      </c>
    </row>
    <row r="152" spans="1:9" ht="12.75" customHeight="1" x14ac:dyDescent="0.2">
      <c r="A152" s="623"/>
      <c r="B152" s="632"/>
      <c r="C152" s="632"/>
      <c r="D152" s="628"/>
      <c r="E152" s="15" t="s">
        <v>1722</v>
      </c>
      <c r="F152" s="15" t="s">
        <v>99</v>
      </c>
      <c r="G152" s="15">
        <v>2</v>
      </c>
      <c r="H152" s="16">
        <v>99.69</v>
      </c>
      <c r="I152" s="157">
        <f t="shared" si="1"/>
        <v>199.38</v>
      </c>
    </row>
    <row r="153" spans="1:9" ht="12.75" customHeight="1" x14ac:dyDescent="0.2">
      <c r="A153" s="623"/>
      <c r="B153" s="632"/>
      <c r="C153" s="632"/>
      <c r="D153" s="628"/>
      <c r="E153" s="15" t="s">
        <v>1726</v>
      </c>
      <c r="F153" s="15" t="s">
        <v>99</v>
      </c>
      <c r="G153" s="15">
        <v>1</v>
      </c>
      <c r="H153" s="16">
        <v>50</v>
      </c>
      <c r="I153" s="157">
        <f t="shared" si="1"/>
        <v>50</v>
      </c>
    </row>
    <row r="154" spans="1:9" ht="12.75" customHeight="1" x14ac:dyDescent="0.2">
      <c r="A154" s="623"/>
      <c r="B154" s="632"/>
      <c r="C154" s="632"/>
      <c r="D154" s="628"/>
      <c r="E154" s="15" t="s">
        <v>1727</v>
      </c>
      <c r="F154" s="15" t="s">
        <v>101</v>
      </c>
      <c r="G154" s="15">
        <v>6</v>
      </c>
      <c r="H154" s="16">
        <v>8.5</v>
      </c>
      <c r="I154" s="157">
        <f t="shared" si="1"/>
        <v>51</v>
      </c>
    </row>
    <row r="155" spans="1:9" ht="12.75" customHeight="1" x14ac:dyDescent="0.2">
      <c r="A155" s="623"/>
      <c r="B155" s="632"/>
      <c r="C155" s="632"/>
      <c r="D155" s="628"/>
      <c r="E155" s="15" t="s">
        <v>1344</v>
      </c>
      <c r="F155" s="15" t="s">
        <v>99</v>
      </c>
      <c r="G155" s="15">
        <v>13</v>
      </c>
      <c r="H155" s="16">
        <v>48.33</v>
      </c>
      <c r="I155" s="157">
        <f t="shared" si="1"/>
        <v>628.29</v>
      </c>
    </row>
    <row r="156" spans="1:9" ht="12.75" customHeight="1" thickBot="1" x14ac:dyDescent="0.25">
      <c r="A156" s="624"/>
      <c r="B156" s="632"/>
      <c r="C156" s="632"/>
      <c r="D156" s="629"/>
      <c r="E156" s="40" t="s">
        <v>1728</v>
      </c>
      <c r="F156" s="40" t="s">
        <v>99</v>
      </c>
      <c r="G156" s="40">
        <v>2</v>
      </c>
      <c r="H156" s="41">
        <v>50</v>
      </c>
      <c r="I156" s="200">
        <f t="shared" si="1"/>
        <v>100</v>
      </c>
    </row>
    <row r="157" spans="1:9" ht="12.75" customHeight="1" x14ac:dyDescent="0.2">
      <c r="A157" s="622" t="s">
        <v>107</v>
      </c>
      <c r="B157" s="632"/>
      <c r="C157" s="632"/>
      <c r="D157" s="627" t="s">
        <v>628</v>
      </c>
      <c r="E157" s="37" t="s">
        <v>1839</v>
      </c>
      <c r="F157" s="37" t="s">
        <v>99</v>
      </c>
      <c r="G157" s="37">
        <v>6</v>
      </c>
      <c r="H157" s="38">
        <v>40</v>
      </c>
      <c r="I157" s="39">
        <f t="shared" si="1"/>
        <v>240</v>
      </c>
    </row>
    <row r="158" spans="1:9" ht="12.75" customHeight="1" x14ac:dyDescent="0.2">
      <c r="A158" s="623"/>
      <c r="B158" s="632"/>
      <c r="C158" s="632"/>
      <c r="D158" s="628"/>
      <c r="E158" s="35" t="s">
        <v>1840</v>
      </c>
      <c r="F158" s="35" t="s">
        <v>99</v>
      </c>
      <c r="G158" s="35">
        <v>1</v>
      </c>
      <c r="H158" s="36">
        <v>115</v>
      </c>
      <c r="I158" s="157">
        <f t="shared" si="1"/>
        <v>115</v>
      </c>
    </row>
    <row r="159" spans="1:9" ht="12.75" customHeight="1" x14ac:dyDescent="0.2">
      <c r="A159" s="623"/>
      <c r="B159" s="632"/>
      <c r="C159" s="632"/>
      <c r="D159" s="628"/>
      <c r="E159" s="35" t="s">
        <v>1841</v>
      </c>
      <c r="F159" s="35" t="s">
        <v>99</v>
      </c>
      <c r="G159" s="35">
        <v>1</v>
      </c>
      <c r="H159" s="36">
        <v>80</v>
      </c>
      <c r="I159" s="157">
        <f t="shared" si="1"/>
        <v>80</v>
      </c>
    </row>
    <row r="160" spans="1:9" ht="12.75" customHeight="1" thickBot="1" x14ac:dyDescent="0.25">
      <c r="A160" s="624"/>
      <c r="B160" s="626"/>
      <c r="C160" s="626"/>
      <c r="D160" s="629"/>
      <c r="E160" s="40" t="s">
        <v>1668</v>
      </c>
      <c r="F160" s="40" t="s">
        <v>99</v>
      </c>
      <c r="G160" s="40">
        <v>2</v>
      </c>
      <c r="H160" s="41">
        <v>17</v>
      </c>
      <c r="I160" s="200">
        <f t="shared" si="1"/>
        <v>34</v>
      </c>
    </row>
    <row r="161" spans="1:9" ht="12.75" customHeight="1" x14ac:dyDescent="0.2">
      <c r="A161" s="622" t="s">
        <v>107</v>
      </c>
      <c r="B161" s="625">
        <v>8675.32</v>
      </c>
      <c r="C161" s="625" t="s">
        <v>79</v>
      </c>
      <c r="D161" s="627" t="s">
        <v>354</v>
      </c>
      <c r="E161" s="37" t="s">
        <v>136</v>
      </c>
      <c r="F161" s="37" t="s">
        <v>101</v>
      </c>
      <c r="G161" s="37">
        <v>1</v>
      </c>
      <c r="H161" s="38">
        <v>66.39</v>
      </c>
      <c r="I161" s="39">
        <f t="shared" si="1"/>
        <v>66.39</v>
      </c>
    </row>
    <row r="162" spans="1:9" ht="12.75" customHeight="1" x14ac:dyDescent="0.2">
      <c r="A162" s="623"/>
      <c r="B162" s="632"/>
      <c r="C162" s="632"/>
      <c r="D162" s="628"/>
      <c r="E162" s="35" t="s">
        <v>159</v>
      </c>
      <c r="F162" s="35" t="s">
        <v>99</v>
      </c>
      <c r="G162" s="35">
        <v>1</v>
      </c>
      <c r="H162" s="36">
        <v>350.86</v>
      </c>
      <c r="I162" s="157">
        <f t="shared" si="1"/>
        <v>350.86</v>
      </c>
    </row>
    <row r="163" spans="1:9" ht="12.75" customHeight="1" x14ac:dyDescent="0.2">
      <c r="A163" s="623"/>
      <c r="B163" s="632"/>
      <c r="C163" s="632"/>
      <c r="D163" s="628"/>
      <c r="E163" s="35" t="s">
        <v>122</v>
      </c>
      <c r="F163" s="35" t="s">
        <v>99</v>
      </c>
      <c r="G163" s="35">
        <v>1</v>
      </c>
      <c r="H163" s="36">
        <v>173.33</v>
      </c>
      <c r="I163" s="157">
        <f t="shared" si="1"/>
        <v>173.33</v>
      </c>
    </row>
    <row r="164" spans="1:9" ht="12.75" customHeight="1" x14ac:dyDescent="0.2">
      <c r="A164" s="623"/>
      <c r="B164" s="632"/>
      <c r="C164" s="632"/>
      <c r="D164" s="628"/>
      <c r="E164" s="35" t="s">
        <v>865</v>
      </c>
      <c r="F164" s="35" t="s">
        <v>99</v>
      </c>
      <c r="G164" s="35">
        <v>1</v>
      </c>
      <c r="H164" s="36">
        <v>152.99</v>
      </c>
      <c r="I164" s="157">
        <f t="shared" si="1"/>
        <v>152.99</v>
      </c>
    </row>
    <row r="165" spans="1:9" ht="12.75" customHeight="1" x14ac:dyDescent="0.2">
      <c r="A165" s="623"/>
      <c r="B165" s="632"/>
      <c r="C165" s="632"/>
      <c r="D165" s="628"/>
      <c r="E165" s="35" t="s">
        <v>273</v>
      </c>
      <c r="F165" s="35" t="s">
        <v>99</v>
      </c>
      <c r="G165" s="35">
        <v>1</v>
      </c>
      <c r="H165" s="36">
        <v>159.21</v>
      </c>
      <c r="I165" s="157">
        <f t="shared" si="1"/>
        <v>159.21</v>
      </c>
    </row>
    <row r="166" spans="1:9" ht="12.75" customHeight="1" x14ac:dyDescent="0.2">
      <c r="A166" s="623"/>
      <c r="B166" s="632"/>
      <c r="C166" s="632"/>
      <c r="D166" s="628"/>
      <c r="E166" s="35" t="s">
        <v>406</v>
      </c>
      <c r="F166" s="35" t="s">
        <v>99</v>
      </c>
      <c r="G166" s="35">
        <v>1</v>
      </c>
      <c r="H166" s="36">
        <v>209.41</v>
      </c>
      <c r="I166" s="157">
        <f t="shared" si="1"/>
        <v>209.41</v>
      </c>
    </row>
    <row r="167" spans="1:9" ht="12.75" customHeight="1" x14ac:dyDescent="0.2">
      <c r="A167" s="623"/>
      <c r="B167" s="632"/>
      <c r="C167" s="632"/>
      <c r="D167" s="628"/>
      <c r="E167" s="35" t="s">
        <v>118</v>
      </c>
      <c r="F167" s="35" t="s">
        <v>99</v>
      </c>
      <c r="G167" s="35">
        <v>1</v>
      </c>
      <c r="H167" s="36">
        <v>98.8</v>
      </c>
      <c r="I167" s="157">
        <f t="shared" si="1"/>
        <v>98.8</v>
      </c>
    </row>
    <row r="168" spans="1:9" ht="12.75" customHeight="1" x14ac:dyDescent="0.2">
      <c r="A168" s="623"/>
      <c r="B168" s="632"/>
      <c r="C168" s="632"/>
      <c r="D168" s="665"/>
      <c r="E168" s="35" t="s">
        <v>223</v>
      </c>
      <c r="F168" s="35" t="s">
        <v>99</v>
      </c>
      <c r="G168" s="35">
        <v>1</v>
      </c>
      <c r="H168" s="36">
        <v>290</v>
      </c>
      <c r="I168" s="157">
        <f t="shared" si="1"/>
        <v>290</v>
      </c>
    </row>
    <row r="169" spans="1:9" ht="12.75" customHeight="1" x14ac:dyDescent="0.2">
      <c r="A169" s="623"/>
      <c r="B169" s="632"/>
      <c r="C169" s="632"/>
      <c r="D169" s="664" t="s">
        <v>2044</v>
      </c>
      <c r="E169" s="35" t="s">
        <v>2042</v>
      </c>
      <c r="F169" s="35" t="s">
        <v>99</v>
      </c>
      <c r="G169" s="35">
        <v>1</v>
      </c>
      <c r="H169" s="36">
        <v>120</v>
      </c>
      <c r="I169" s="157">
        <f t="shared" si="1"/>
        <v>120</v>
      </c>
    </row>
    <row r="170" spans="1:9" ht="12.75" customHeight="1" x14ac:dyDescent="0.2">
      <c r="A170" s="623"/>
      <c r="B170" s="632"/>
      <c r="C170" s="632"/>
      <c r="D170" s="628"/>
      <c r="E170" s="35" t="s">
        <v>393</v>
      </c>
      <c r="F170" s="35" t="s">
        <v>99</v>
      </c>
      <c r="G170" s="35">
        <v>2</v>
      </c>
      <c r="H170" s="36">
        <v>10</v>
      </c>
      <c r="I170" s="157">
        <f t="shared" si="1"/>
        <v>20</v>
      </c>
    </row>
    <row r="171" spans="1:9" ht="12.75" customHeight="1" x14ac:dyDescent="0.2">
      <c r="A171" s="623"/>
      <c r="B171" s="632"/>
      <c r="C171" s="632"/>
      <c r="D171" s="628"/>
      <c r="E171" s="35" t="s">
        <v>2043</v>
      </c>
      <c r="F171" s="35" t="s">
        <v>99</v>
      </c>
      <c r="G171" s="35">
        <v>1</v>
      </c>
      <c r="H171" s="36">
        <v>130</v>
      </c>
      <c r="I171" s="157">
        <f t="shared" si="1"/>
        <v>130</v>
      </c>
    </row>
    <row r="172" spans="1:9" ht="12.75" customHeight="1" thickBot="1" x14ac:dyDescent="0.25">
      <c r="A172" s="624"/>
      <c r="B172" s="632"/>
      <c r="C172" s="632"/>
      <c r="D172" s="629"/>
      <c r="E172" s="83" t="s">
        <v>223</v>
      </c>
      <c r="F172" s="83" t="s">
        <v>99</v>
      </c>
      <c r="G172" s="83">
        <v>1</v>
      </c>
      <c r="H172" s="84">
        <v>290</v>
      </c>
      <c r="I172" s="200">
        <f t="shared" si="1"/>
        <v>290</v>
      </c>
    </row>
    <row r="173" spans="1:9" ht="12.75" customHeight="1" x14ac:dyDescent="0.2">
      <c r="A173" s="622" t="s">
        <v>486</v>
      </c>
      <c r="B173" s="632"/>
      <c r="C173" s="632"/>
      <c r="D173" s="627" t="s">
        <v>409</v>
      </c>
      <c r="E173" s="37" t="s">
        <v>1309</v>
      </c>
      <c r="F173" s="37" t="s">
        <v>99</v>
      </c>
      <c r="G173" s="37">
        <v>1</v>
      </c>
      <c r="H173" s="38">
        <v>205</v>
      </c>
      <c r="I173" s="39">
        <f t="shared" si="1"/>
        <v>205</v>
      </c>
    </row>
    <row r="174" spans="1:9" ht="12.75" customHeight="1" x14ac:dyDescent="0.2">
      <c r="A174" s="623"/>
      <c r="B174" s="632"/>
      <c r="C174" s="632"/>
      <c r="D174" s="628"/>
      <c r="E174" s="35" t="s">
        <v>2045</v>
      </c>
      <c r="F174" s="35" t="s">
        <v>99</v>
      </c>
      <c r="G174" s="35">
        <v>1</v>
      </c>
      <c r="H174" s="36">
        <v>105</v>
      </c>
      <c r="I174" s="157">
        <f t="shared" si="1"/>
        <v>105</v>
      </c>
    </row>
    <row r="175" spans="1:9" ht="12.75" customHeight="1" x14ac:dyDescent="0.2">
      <c r="A175" s="623"/>
      <c r="B175" s="632"/>
      <c r="C175" s="632"/>
      <c r="D175" s="665"/>
      <c r="E175" s="35" t="s">
        <v>1567</v>
      </c>
      <c r="F175" s="35" t="s">
        <v>99</v>
      </c>
      <c r="G175" s="35">
        <v>1</v>
      </c>
      <c r="H175" s="36">
        <v>160</v>
      </c>
      <c r="I175" s="157">
        <f t="shared" si="1"/>
        <v>160</v>
      </c>
    </row>
    <row r="176" spans="1:9" ht="12.75" customHeight="1" x14ac:dyDescent="0.2">
      <c r="A176" s="623"/>
      <c r="B176" s="632"/>
      <c r="C176" s="632"/>
      <c r="D176" s="706" t="s">
        <v>2046</v>
      </c>
      <c r="E176" s="35" t="s">
        <v>277</v>
      </c>
      <c r="F176" s="35" t="s">
        <v>99</v>
      </c>
      <c r="G176" s="35">
        <v>2</v>
      </c>
      <c r="H176" s="36">
        <v>27</v>
      </c>
      <c r="I176" s="157">
        <f t="shared" si="1"/>
        <v>54</v>
      </c>
    </row>
    <row r="177" spans="1:9" ht="12.75" customHeight="1" thickBot="1" x14ac:dyDescent="0.25">
      <c r="A177" s="624"/>
      <c r="B177" s="626"/>
      <c r="C177" s="626"/>
      <c r="D177" s="635"/>
      <c r="E177" s="83" t="s">
        <v>134</v>
      </c>
      <c r="F177" s="83" t="s">
        <v>104</v>
      </c>
      <c r="G177" s="83">
        <v>2</v>
      </c>
      <c r="H177" s="84">
        <v>75</v>
      </c>
      <c r="I177" s="200">
        <f t="shared" si="1"/>
        <v>150</v>
      </c>
    </row>
    <row r="178" spans="1:9" ht="26.25" thickBot="1" x14ac:dyDescent="0.25">
      <c r="A178" s="46" t="s">
        <v>329</v>
      </c>
      <c r="B178" s="261">
        <v>9257.0300000000007</v>
      </c>
      <c r="C178" s="33" t="s">
        <v>80</v>
      </c>
      <c r="D178" s="85" t="s">
        <v>330</v>
      </c>
      <c r="E178" s="47" t="s">
        <v>331</v>
      </c>
      <c r="F178" s="47" t="s">
        <v>99</v>
      </c>
      <c r="G178" s="47">
        <v>4</v>
      </c>
      <c r="H178" s="48">
        <v>7.53</v>
      </c>
      <c r="I178" s="49">
        <f>G178*H178</f>
        <v>30.12</v>
      </c>
    </row>
    <row r="179" spans="1:9" ht="12.75" customHeight="1" thickBot="1" x14ac:dyDescent="0.25">
      <c r="A179" s="440"/>
      <c r="B179" s="85"/>
      <c r="C179" s="85" t="s">
        <v>87</v>
      </c>
      <c r="D179" s="441"/>
      <c r="E179" s="47"/>
      <c r="F179" s="47"/>
      <c r="G179" s="47"/>
      <c r="H179" s="48"/>
      <c r="I179" s="49">
        <v>680.63</v>
      </c>
    </row>
    <row r="180" spans="1:9" ht="13.5" thickBot="1" x14ac:dyDescent="0.25">
      <c r="A180" s="79"/>
      <c r="B180" s="197">
        <f>SUM(B91:B178)</f>
        <v>67503.59</v>
      </c>
      <c r="C180" s="198"/>
      <c r="D180" s="197"/>
      <c r="E180" s="199"/>
      <c r="F180" s="198"/>
      <c r="G180" s="198"/>
      <c r="H180" s="197" t="s">
        <v>17</v>
      </c>
      <c r="I180" s="197">
        <f>SUM(I91:I179)</f>
        <v>12846.227999999999</v>
      </c>
    </row>
    <row r="181" spans="1:9" ht="64.5" thickBot="1" x14ac:dyDescent="0.25">
      <c r="A181" s="134" t="s">
        <v>144</v>
      </c>
      <c r="B181" s="114" t="s">
        <v>16</v>
      </c>
      <c r="C181" s="114" t="s">
        <v>5</v>
      </c>
      <c r="D181" s="114" t="s">
        <v>23</v>
      </c>
      <c r="E181" s="118" t="s">
        <v>18</v>
      </c>
      <c r="F181" s="114" t="s">
        <v>19</v>
      </c>
      <c r="G181" s="114" t="s">
        <v>10</v>
      </c>
      <c r="H181" s="114" t="s">
        <v>13</v>
      </c>
      <c r="I181" s="115" t="s">
        <v>12</v>
      </c>
    </row>
    <row r="182" spans="1:9" ht="12.75" customHeight="1" thickBot="1" x14ac:dyDescent="0.25">
      <c r="A182" s="103"/>
      <c r="B182" s="104">
        <v>3456.64</v>
      </c>
      <c r="C182" s="58" t="s">
        <v>66</v>
      </c>
      <c r="D182" s="64"/>
      <c r="E182" s="59"/>
      <c r="F182" s="59"/>
      <c r="G182" s="59"/>
      <c r="H182" s="60"/>
      <c r="I182" s="61"/>
    </row>
    <row r="183" spans="1:9" ht="12.75" customHeight="1" thickBot="1" x14ac:dyDescent="0.25">
      <c r="A183" s="103"/>
      <c r="B183" s="122">
        <v>3329.27</v>
      </c>
      <c r="C183" s="123" t="s">
        <v>67</v>
      </c>
      <c r="D183" s="124"/>
      <c r="E183" s="125"/>
      <c r="F183" s="125"/>
      <c r="G183" s="125"/>
      <c r="H183" s="126"/>
      <c r="I183" s="127"/>
    </row>
    <row r="184" spans="1:9" ht="12.75" customHeight="1" thickBot="1" x14ac:dyDescent="0.25">
      <c r="A184" s="103"/>
      <c r="B184" s="106">
        <v>3389.97</v>
      </c>
      <c r="C184" s="85" t="s">
        <v>70</v>
      </c>
      <c r="D184" s="86"/>
      <c r="E184" s="47"/>
      <c r="F184" s="47"/>
      <c r="G184" s="47"/>
      <c r="H184" s="48"/>
      <c r="I184" s="49"/>
    </row>
    <row r="185" spans="1:9" ht="12.75" customHeight="1" thickBot="1" x14ac:dyDescent="0.25">
      <c r="A185" s="103"/>
      <c r="B185" s="106">
        <v>1930.39</v>
      </c>
      <c r="C185" s="85" t="s">
        <v>72</v>
      </c>
      <c r="D185" s="86"/>
      <c r="E185" s="47"/>
      <c r="F185" s="47"/>
      <c r="G185" s="47"/>
      <c r="H185" s="48"/>
      <c r="I185" s="49"/>
    </row>
    <row r="186" spans="1:9" ht="12.75" customHeight="1" thickBot="1" x14ac:dyDescent="0.25">
      <c r="A186" s="103"/>
      <c r="B186" s="106">
        <v>3620.37</v>
      </c>
      <c r="C186" s="85" t="s">
        <v>73</v>
      </c>
      <c r="D186" s="86"/>
      <c r="E186" s="47"/>
      <c r="F186" s="47"/>
      <c r="G186" s="47"/>
      <c r="H186" s="48"/>
      <c r="I186" s="49"/>
    </row>
    <row r="187" spans="1:9" ht="12.75" customHeight="1" thickBot="1" x14ac:dyDescent="0.25">
      <c r="A187" s="103"/>
      <c r="B187" s="106">
        <v>3438.2</v>
      </c>
      <c r="C187" s="85" t="s">
        <v>74</v>
      </c>
      <c r="D187" s="86"/>
      <c r="E187" s="47"/>
      <c r="F187" s="47"/>
      <c r="G187" s="47"/>
      <c r="H187" s="48"/>
      <c r="I187" s="49"/>
    </row>
    <row r="188" spans="1:9" ht="12.75" customHeight="1" thickBot="1" x14ac:dyDescent="0.25">
      <c r="A188" s="11"/>
      <c r="B188" s="106">
        <v>1432.24</v>
      </c>
      <c r="C188" s="85" t="s">
        <v>75</v>
      </c>
      <c r="D188" s="86"/>
      <c r="E188" s="47"/>
      <c r="F188" s="47"/>
      <c r="G188" s="47"/>
      <c r="H188" s="48"/>
      <c r="I188" s="49"/>
    </row>
    <row r="189" spans="1:9" ht="12.75" customHeight="1" thickBot="1" x14ac:dyDescent="0.25">
      <c r="A189" s="11"/>
      <c r="B189" s="106">
        <v>1942.8</v>
      </c>
      <c r="C189" s="85" t="s">
        <v>76</v>
      </c>
      <c r="D189" s="86"/>
      <c r="E189" s="47"/>
      <c r="F189" s="47"/>
      <c r="G189" s="47"/>
      <c r="H189" s="48"/>
      <c r="I189" s="49"/>
    </row>
    <row r="190" spans="1:9" ht="12.75" customHeight="1" thickBot="1" x14ac:dyDescent="0.25">
      <c r="A190" s="11"/>
      <c r="B190" s="106">
        <v>2696.48</v>
      </c>
      <c r="C190" s="85" t="s">
        <v>77</v>
      </c>
      <c r="D190" s="86"/>
      <c r="E190" s="47"/>
      <c r="F190" s="47"/>
      <c r="G190" s="47"/>
      <c r="H190" s="48"/>
      <c r="I190" s="49"/>
    </row>
    <row r="191" spans="1:9" ht="12.75" customHeight="1" thickBot="1" x14ac:dyDescent="0.25">
      <c r="A191" s="11"/>
      <c r="B191" s="106">
        <v>2918.64</v>
      </c>
      <c r="C191" s="85" t="s">
        <v>78</v>
      </c>
      <c r="D191" s="86"/>
      <c r="E191" s="47"/>
      <c r="F191" s="47"/>
      <c r="G191" s="47"/>
      <c r="H191" s="48"/>
      <c r="I191" s="49"/>
    </row>
    <row r="192" spans="1:9" ht="12.75" customHeight="1" thickBot="1" x14ac:dyDescent="0.25">
      <c r="A192" s="11"/>
      <c r="B192" s="106">
        <v>2750.3</v>
      </c>
      <c r="C192" s="85" t="s">
        <v>79</v>
      </c>
      <c r="D192" s="86"/>
      <c r="E192" s="47"/>
      <c r="F192" s="47"/>
      <c r="G192" s="47"/>
      <c r="H192" s="48"/>
      <c r="I192" s="49"/>
    </row>
    <row r="193" spans="1:9" ht="12.75" customHeight="1" thickBot="1" x14ac:dyDescent="0.25">
      <c r="A193" s="11"/>
      <c r="B193" s="106">
        <v>2916.44</v>
      </c>
      <c r="C193" s="85" t="s">
        <v>80</v>
      </c>
      <c r="D193" s="86"/>
      <c r="E193" s="47"/>
      <c r="F193" s="47"/>
      <c r="G193" s="47"/>
      <c r="H193" s="48"/>
      <c r="I193" s="49"/>
    </row>
    <row r="194" spans="1:9" ht="12.75" customHeight="1" thickBot="1" x14ac:dyDescent="0.25">
      <c r="A194" s="418"/>
      <c r="B194" s="454">
        <f>SUM(B182:B193)</f>
        <v>33821.74</v>
      </c>
      <c r="C194" s="458" t="s">
        <v>87</v>
      </c>
      <c r="D194" s="86"/>
      <c r="E194" s="47"/>
      <c r="F194" s="47"/>
      <c r="G194" s="47"/>
      <c r="H194" s="48"/>
      <c r="I194" s="49"/>
    </row>
    <row r="195" spans="1:9" ht="12.75" customHeight="1" thickBot="1" x14ac:dyDescent="0.25">
      <c r="A195" s="655" t="s">
        <v>106</v>
      </c>
      <c r="B195" s="106">
        <v>400.17</v>
      </c>
      <c r="C195" s="85" t="s">
        <v>74</v>
      </c>
      <c r="D195" s="86"/>
      <c r="E195" s="47"/>
      <c r="F195" s="47"/>
      <c r="G195" s="47"/>
      <c r="H195" s="48"/>
      <c r="I195" s="49"/>
    </row>
    <row r="196" spans="1:9" ht="12.75" customHeight="1" thickBot="1" x14ac:dyDescent="0.25">
      <c r="A196" s="656"/>
      <c r="B196" s="106">
        <v>167.4</v>
      </c>
      <c r="C196" s="85" t="s">
        <v>75</v>
      </c>
      <c r="D196" s="86"/>
      <c r="E196" s="47"/>
      <c r="F196" s="47"/>
      <c r="G196" s="47"/>
      <c r="H196" s="48"/>
      <c r="I196" s="49"/>
    </row>
    <row r="197" spans="1:9" ht="12.75" customHeight="1" thickBot="1" x14ac:dyDescent="0.25">
      <c r="A197" s="657"/>
      <c r="B197" s="106">
        <v>209.35</v>
      </c>
      <c r="C197" s="85" t="s">
        <v>76</v>
      </c>
      <c r="D197" s="86"/>
      <c r="E197" s="47"/>
      <c r="F197" s="47"/>
      <c r="G197" s="47"/>
      <c r="H197" s="48"/>
      <c r="I197" s="49"/>
    </row>
    <row r="198" spans="1:9" ht="12.75" customHeight="1" thickBot="1" x14ac:dyDescent="0.25">
      <c r="A198" s="526"/>
      <c r="B198" s="454">
        <f>SUM(B195:B197)</f>
        <v>776.92000000000007</v>
      </c>
      <c r="C198" s="458" t="s">
        <v>87</v>
      </c>
      <c r="D198" s="86"/>
      <c r="E198" s="47"/>
      <c r="F198" s="47"/>
      <c r="G198" s="47"/>
      <c r="H198" s="48"/>
      <c r="I198" s="49">
        <v>319.2</v>
      </c>
    </row>
    <row r="199" spans="1:9" ht="13.5" thickBot="1" x14ac:dyDescent="0.25">
      <c r="A199" s="79"/>
      <c r="B199" s="108">
        <f>B194+B198</f>
        <v>34598.659999999996</v>
      </c>
      <c r="C199" s="109"/>
      <c r="D199" s="108"/>
      <c r="E199" s="110"/>
      <c r="F199" s="109"/>
      <c r="G199" s="109"/>
      <c r="H199" s="108" t="s">
        <v>17</v>
      </c>
      <c r="I199" s="108">
        <f>SUM(I182:I198)</f>
        <v>319.2</v>
      </c>
    </row>
    <row r="200" spans="1:9" ht="77.25" thickBot="1" x14ac:dyDescent="0.25">
      <c r="A200" s="134" t="s">
        <v>145</v>
      </c>
      <c r="B200" s="117" t="s">
        <v>16</v>
      </c>
      <c r="C200" s="131" t="s">
        <v>5</v>
      </c>
      <c r="D200" s="117" t="s">
        <v>23</v>
      </c>
      <c r="E200" s="132" t="s">
        <v>18</v>
      </c>
      <c r="F200" s="117" t="s">
        <v>19</v>
      </c>
      <c r="G200" s="131" t="s">
        <v>10</v>
      </c>
      <c r="H200" s="117" t="s">
        <v>13</v>
      </c>
      <c r="I200" s="117" t="s">
        <v>12</v>
      </c>
    </row>
    <row r="201" spans="1:9" ht="12.75" customHeight="1" thickBot="1" x14ac:dyDescent="0.25">
      <c r="A201" s="227"/>
      <c r="B201" s="106">
        <v>1489.54</v>
      </c>
      <c r="C201" s="55" t="s">
        <v>66</v>
      </c>
      <c r="D201" s="86"/>
      <c r="E201" s="47"/>
      <c r="F201" s="47"/>
      <c r="G201" s="47"/>
      <c r="H201" s="48"/>
      <c r="I201" s="49"/>
    </row>
    <row r="202" spans="1:9" ht="12.75" customHeight="1" thickBot="1" x14ac:dyDescent="0.25">
      <c r="A202" s="227"/>
      <c r="B202" s="106">
        <v>1525.4</v>
      </c>
      <c r="C202" s="55" t="s">
        <v>67</v>
      </c>
      <c r="D202" s="86"/>
      <c r="E202" s="47"/>
      <c r="F202" s="47"/>
      <c r="G202" s="47"/>
      <c r="H202" s="48"/>
      <c r="I202" s="49"/>
    </row>
    <row r="203" spans="1:9" ht="12.75" customHeight="1" thickBot="1" x14ac:dyDescent="0.25">
      <c r="A203" s="227"/>
      <c r="B203" s="106">
        <v>1602.86</v>
      </c>
      <c r="C203" s="85" t="s">
        <v>70</v>
      </c>
      <c r="D203" s="86"/>
      <c r="E203" s="47"/>
      <c r="F203" s="47"/>
      <c r="G203" s="47"/>
      <c r="H203" s="48"/>
      <c r="I203" s="49"/>
    </row>
    <row r="204" spans="1:9" ht="12.75" customHeight="1" thickBot="1" x14ac:dyDescent="0.25">
      <c r="A204" s="227"/>
      <c r="B204" s="106">
        <v>1523.8</v>
      </c>
      <c r="C204" s="85" t="s">
        <v>72</v>
      </c>
      <c r="D204" s="86"/>
      <c r="E204" s="47"/>
      <c r="F204" s="47"/>
      <c r="G204" s="47"/>
      <c r="H204" s="48"/>
      <c r="I204" s="49"/>
    </row>
    <row r="205" spans="1:9" ht="12.75" customHeight="1" thickBot="1" x14ac:dyDescent="0.25">
      <c r="A205" s="227"/>
      <c r="B205" s="106">
        <v>1552.62</v>
      </c>
      <c r="C205" s="85" t="s">
        <v>73</v>
      </c>
      <c r="D205" s="86"/>
      <c r="E205" s="47"/>
      <c r="F205" s="47"/>
      <c r="G205" s="47"/>
      <c r="H205" s="48"/>
      <c r="I205" s="49"/>
    </row>
    <row r="206" spans="1:9" ht="12.75" customHeight="1" thickBot="1" x14ac:dyDescent="0.25">
      <c r="A206" s="227"/>
      <c r="B206" s="106">
        <v>1788.98</v>
      </c>
      <c r="C206" s="85" t="s">
        <v>74</v>
      </c>
      <c r="D206" s="86"/>
      <c r="E206" s="47"/>
      <c r="F206" s="47"/>
      <c r="G206" s="47"/>
      <c r="H206" s="48"/>
      <c r="I206" s="49"/>
    </row>
    <row r="207" spans="1:9" ht="12.75" customHeight="1" thickBot="1" x14ac:dyDescent="0.25">
      <c r="A207" s="227"/>
      <c r="B207" s="106">
        <v>1273.3800000000001</v>
      </c>
      <c r="C207" s="85" t="s">
        <v>75</v>
      </c>
      <c r="D207" s="86"/>
      <c r="E207" s="47"/>
      <c r="F207" s="47"/>
      <c r="G207" s="47"/>
      <c r="H207" s="48"/>
      <c r="I207" s="49"/>
    </row>
    <row r="208" spans="1:9" ht="12.75" customHeight="1" thickBot="1" x14ac:dyDescent="0.25">
      <c r="A208" s="227"/>
      <c r="B208" s="106">
        <v>1571.39</v>
      </c>
      <c r="C208" s="85" t="s">
        <v>76</v>
      </c>
      <c r="D208" s="86"/>
      <c r="E208" s="47"/>
      <c r="F208" s="47"/>
      <c r="G208" s="47"/>
      <c r="H208" s="48"/>
      <c r="I208" s="49"/>
    </row>
    <row r="209" spans="1:9" ht="12.75" customHeight="1" thickBot="1" x14ac:dyDescent="0.25">
      <c r="A209" s="227"/>
      <c r="B209" s="106">
        <v>1594.51</v>
      </c>
      <c r="C209" s="85" t="s">
        <v>77</v>
      </c>
      <c r="D209" s="86"/>
      <c r="E209" s="47"/>
      <c r="F209" s="47"/>
      <c r="G209" s="47"/>
      <c r="H209" s="48"/>
      <c r="I209" s="49"/>
    </row>
    <row r="210" spans="1:9" ht="12.75" customHeight="1" thickBot="1" x14ac:dyDescent="0.25">
      <c r="A210" s="227"/>
      <c r="B210" s="106">
        <v>1707.04</v>
      </c>
      <c r="C210" s="85" t="s">
        <v>78</v>
      </c>
      <c r="D210" s="86"/>
      <c r="E210" s="47"/>
      <c r="F210" s="47"/>
      <c r="G210" s="47"/>
      <c r="H210" s="48"/>
      <c r="I210" s="49"/>
    </row>
    <row r="211" spans="1:9" ht="12.75" customHeight="1" thickBot="1" x14ac:dyDescent="0.25">
      <c r="A211" s="227"/>
      <c r="B211" s="106">
        <v>1640.28</v>
      </c>
      <c r="C211" s="85" t="s">
        <v>79</v>
      </c>
      <c r="D211" s="86"/>
      <c r="E211" s="47"/>
      <c r="F211" s="47"/>
      <c r="G211" s="47"/>
      <c r="H211" s="48"/>
      <c r="I211" s="49"/>
    </row>
    <row r="212" spans="1:9" ht="12.75" customHeight="1" thickBot="1" x14ac:dyDescent="0.25">
      <c r="A212" s="227"/>
      <c r="B212" s="106">
        <v>1660.12</v>
      </c>
      <c r="C212" s="85" t="s">
        <v>80</v>
      </c>
      <c r="D212" s="86"/>
      <c r="E212" s="47"/>
      <c r="F212" s="47"/>
      <c r="G212" s="47"/>
      <c r="H212" s="48"/>
      <c r="I212" s="49"/>
    </row>
    <row r="213" spans="1:9" ht="13.5" thickBot="1" x14ac:dyDescent="0.25">
      <c r="A213" s="227"/>
      <c r="B213" s="106"/>
      <c r="C213" s="167" t="s">
        <v>87</v>
      </c>
      <c r="D213" s="86"/>
      <c r="E213" s="47"/>
      <c r="F213" s="47"/>
      <c r="G213" s="47"/>
      <c r="H213" s="48"/>
      <c r="I213" s="49">
        <v>294.33</v>
      </c>
    </row>
    <row r="214" spans="1:9" ht="13.5" thickBot="1" x14ac:dyDescent="0.25">
      <c r="A214" s="180"/>
      <c r="B214" s="197">
        <f>SUM(B201:B213)</f>
        <v>18929.919999999998</v>
      </c>
      <c r="C214" s="198"/>
      <c r="D214" s="197"/>
      <c r="E214" s="199"/>
      <c r="F214" s="198"/>
      <c r="G214" s="198"/>
      <c r="H214" s="197" t="s">
        <v>17</v>
      </c>
      <c r="I214" s="230">
        <f>SUM(I201:I213)</f>
        <v>294.33</v>
      </c>
    </row>
    <row r="215" spans="1:9" ht="26.25" thickBot="1" x14ac:dyDescent="0.25">
      <c r="A215" s="46" t="s">
        <v>8</v>
      </c>
      <c r="B215" s="114" t="s">
        <v>16</v>
      </c>
      <c r="C215" s="114" t="s">
        <v>5</v>
      </c>
      <c r="D215" s="114" t="s">
        <v>23</v>
      </c>
      <c r="E215" s="118" t="s">
        <v>18</v>
      </c>
      <c r="F215" s="114" t="s">
        <v>19</v>
      </c>
      <c r="G215" s="114" t="s">
        <v>10</v>
      </c>
      <c r="H215" s="114" t="s">
        <v>13</v>
      </c>
      <c r="I215" s="115" t="s">
        <v>12</v>
      </c>
    </row>
    <row r="216" spans="1:9" ht="12.75" customHeight="1" x14ac:dyDescent="0.2">
      <c r="A216" s="679" t="s">
        <v>82</v>
      </c>
      <c r="B216" s="33"/>
      <c r="C216" s="33" t="s">
        <v>66</v>
      </c>
      <c r="D216" s="34"/>
      <c r="E216" s="35"/>
      <c r="F216" s="35" t="s">
        <v>83</v>
      </c>
      <c r="G216" s="35">
        <v>201</v>
      </c>
      <c r="H216" s="16">
        <v>4.8099999999999996</v>
      </c>
      <c r="I216" s="33">
        <f>G216*H216</f>
        <v>966.81</v>
      </c>
    </row>
    <row r="217" spans="1:9" ht="12.75" customHeight="1" x14ac:dyDescent="0.2">
      <c r="A217" s="679"/>
      <c r="B217" s="13"/>
      <c r="C217" s="13" t="s">
        <v>67</v>
      </c>
      <c r="D217" s="14"/>
      <c r="E217" s="15"/>
      <c r="F217" s="15" t="s">
        <v>83</v>
      </c>
      <c r="G217" s="15">
        <v>181</v>
      </c>
      <c r="H217" s="16">
        <v>4.8099999999999996</v>
      </c>
      <c r="I217" s="13">
        <f t="shared" ref="I217:I224" si="2">G217*H217</f>
        <v>870.6099999999999</v>
      </c>
    </row>
    <row r="218" spans="1:9" x14ac:dyDescent="0.2">
      <c r="A218" s="679"/>
      <c r="B218" s="13"/>
      <c r="C218" s="13" t="s">
        <v>70</v>
      </c>
      <c r="D218" s="14"/>
      <c r="E218" s="15"/>
      <c r="F218" s="15" t="s">
        <v>83</v>
      </c>
      <c r="G218" s="15">
        <v>201</v>
      </c>
      <c r="H218" s="16">
        <v>4.8099999999999996</v>
      </c>
      <c r="I218" s="13">
        <f t="shared" si="2"/>
        <v>966.81</v>
      </c>
    </row>
    <row r="219" spans="1:9" x14ac:dyDescent="0.2">
      <c r="A219" s="679"/>
      <c r="B219" s="13"/>
      <c r="C219" s="13" t="s">
        <v>72</v>
      </c>
      <c r="D219" s="14"/>
      <c r="E219" s="15"/>
      <c r="F219" s="15" t="s">
        <v>83</v>
      </c>
      <c r="G219" s="15">
        <v>194</v>
      </c>
      <c r="H219" s="16">
        <v>4.8099999999999996</v>
      </c>
      <c r="I219" s="13">
        <f t="shared" si="2"/>
        <v>933.13999999999987</v>
      </c>
    </row>
    <row r="220" spans="1:9" x14ac:dyDescent="0.2">
      <c r="A220" s="679"/>
      <c r="B220" s="13"/>
      <c r="C220" s="13" t="s">
        <v>73</v>
      </c>
      <c r="D220" s="14"/>
      <c r="E220" s="15"/>
      <c r="F220" s="15" t="s">
        <v>83</v>
      </c>
      <c r="G220" s="15">
        <v>39</v>
      </c>
      <c r="H220" s="16">
        <v>4.8099999999999996</v>
      </c>
      <c r="I220" s="13">
        <f t="shared" si="2"/>
        <v>187.58999999999997</v>
      </c>
    </row>
    <row r="221" spans="1:9" ht="12.75" customHeight="1" x14ac:dyDescent="0.2">
      <c r="A221" s="679"/>
      <c r="B221" s="13"/>
      <c r="C221" s="13" t="s">
        <v>74</v>
      </c>
      <c r="D221" s="14"/>
      <c r="E221" s="15"/>
      <c r="F221" s="15" t="s">
        <v>83</v>
      </c>
      <c r="G221" s="15">
        <v>39</v>
      </c>
      <c r="H221" s="16">
        <v>4.8099999999999996</v>
      </c>
      <c r="I221" s="13">
        <f t="shared" si="2"/>
        <v>187.58999999999997</v>
      </c>
    </row>
    <row r="222" spans="1:9" ht="12.75" customHeight="1" x14ac:dyDescent="0.2">
      <c r="A222" s="679"/>
      <c r="B222" s="13"/>
      <c r="C222" s="13" t="s">
        <v>75</v>
      </c>
      <c r="D222" s="14"/>
      <c r="E222" s="15"/>
      <c r="F222" s="15" t="s">
        <v>83</v>
      </c>
      <c r="G222" s="15">
        <v>39</v>
      </c>
      <c r="H222" s="16">
        <v>5.04</v>
      </c>
      <c r="I222" s="13">
        <f t="shared" si="2"/>
        <v>196.56</v>
      </c>
    </row>
    <row r="223" spans="1:9" ht="12.75" customHeight="1" x14ac:dyDescent="0.2">
      <c r="A223" s="679"/>
      <c r="B223" s="13"/>
      <c r="C223" s="13" t="s">
        <v>76</v>
      </c>
      <c r="D223" s="14"/>
      <c r="E223" s="15"/>
      <c r="F223" s="15" t="s">
        <v>83</v>
      </c>
      <c r="G223" s="15">
        <v>39</v>
      </c>
      <c r="H223" s="16">
        <v>5.04</v>
      </c>
      <c r="I223" s="13">
        <f t="shared" si="2"/>
        <v>196.56</v>
      </c>
    </row>
    <row r="224" spans="1:9" ht="12.75" customHeight="1" x14ac:dyDescent="0.2">
      <c r="A224" s="679"/>
      <c r="B224" s="13"/>
      <c r="C224" s="13" t="s">
        <v>77</v>
      </c>
      <c r="D224" s="14"/>
      <c r="E224" s="15"/>
      <c r="F224" s="15" t="s">
        <v>83</v>
      </c>
      <c r="G224" s="15">
        <v>39</v>
      </c>
      <c r="H224" s="16">
        <v>5.04</v>
      </c>
      <c r="I224" s="13">
        <f t="shared" si="2"/>
        <v>196.56</v>
      </c>
    </row>
    <row r="225" spans="1:255" ht="12.75" customHeight="1" x14ac:dyDescent="0.2">
      <c r="A225" s="679"/>
      <c r="B225" s="13"/>
      <c r="C225" s="13" t="s">
        <v>78</v>
      </c>
      <c r="D225" s="14"/>
      <c r="E225" s="15"/>
      <c r="F225" s="15" t="s">
        <v>83</v>
      </c>
      <c r="G225" s="15">
        <v>39</v>
      </c>
      <c r="H225" s="16">
        <v>5.04</v>
      </c>
      <c r="I225" s="13">
        <f>G225*H225</f>
        <v>196.56</v>
      </c>
    </row>
    <row r="226" spans="1:255" ht="12.75" customHeight="1" x14ac:dyDescent="0.2">
      <c r="A226" s="679"/>
      <c r="B226" s="13"/>
      <c r="C226" s="13" t="s">
        <v>79</v>
      </c>
      <c r="D226" s="14"/>
      <c r="E226" s="15"/>
      <c r="F226" s="15" t="s">
        <v>83</v>
      </c>
      <c r="G226" s="15">
        <v>39</v>
      </c>
      <c r="H226" s="16">
        <v>5.04</v>
      </c>
      <c r="I226" s="13">
        <f>G226*H226</f>
        <v>196.56</v>
      </c>
    </row>
    <row r="227" spans="1:255" ht="12.75" customHeight="1" x14ac:dyDescent="0.2">
      <c r="A227" s="679"/>
      <c r="B227" s="13"/>
      <c r="C227" s="13" t="s">
        <v>80</v>
      </c>
      <c r="D227" s="14"/>
      <c r="E227" s="15"/>
      <c r="F227" s="15" t="s">
        <v>83</v>
      </c>
      <c r="G227" s="15">
        <v>39</v>
      </c>
      <c r="H227" s="16">
        <v>5.04</v>
      </c>
      <c r="I227" s="13">
        <f>G227*H227</f>
        <v>196.56</v>
      </c>
    </row>
    <row r="228" spans="1:255" ht="12.75" customHeight="1" x14ac:dyDescent="0.2">
      <c r="A228" s="693"/>
      <c r="B228" s="13"/>
      <c r="C228" s="244" t="s">
        <v>87</v>
      </c>
      <c r="D228" s="14"/>
      <c r="E228" s="15"/>
      <c r="F228" s="15"/>
      <c r="G228" s="15">
        <f>SUM(G216:G227)</f>
        <v>1089</v>
      </c>
      <c r="H228" s="16"/>
      <c r="I228" s="244">
        <f>SUM(I216:I227)</f>
        <v>5291.9100000000017</v>
      </c>
    </row>
    <row r="229" spans="1:255" ht="30.6" customHeight="1" x14ac:dyDescent="0.2">
      <c r="A229" s="652" t="s">
        <v>2272</v>
      </c>
      <c r="B229" s="71"/>
      <c r="C229" s="13" t="s">
        <v>2273</v>
      </c>
      <c r="D229" s="72"/>
      <c r="E229" s="73"/>
      <c r="F229" s="15"/>
      <c r="G229" s="327"/>
      <c r="H229" s="74"/>
      <c r="I229" s="598">
        <v>13.68</v>
      </c>
    </row>
    <row r="230" spans="1:255" ht="24.6" customHeight="1" x14ac:dyDescent="0.2">
      <c r="A230" s="653"/>
      <c r="B230" s="71"/>
      <c r="C230" s="13" t="s">
        <v>2274</v>
      </c>
      <c r="D230" s="72"/>
      <c r="E230" s="73"/>
      <c r="F230" s="15"/>
      <c r="G230" s="327"/>
      <c r="H230" s="74"/>
      <c r="I230" s="598">
        <v>13.68</v>
      </c>
    </row>
    <row r="231" spans="1:255" ht="24.6" customHeight="1" x14ac:dyDescent="0.2">
      <c r="A231" s="654"/>
      <c r="B231" s="412"/>
      <c r="C231" s="244" t="s">
        <v>87</v>
      </c>
      <c r="D231" s="72"/>
      <c r="E231" s="73"/>
      <c r="F231" s="15"/>
      <c r="G231" s="327"/>
      <c r="H231" s="74"/>
      <c r="I231" s="241">
        <f>SUM(I229:I230)</f>
        <v>27.36</v>
      </c>
    </row>
    <row r="232" spans="1:255" ht="25.5" x14ac:dyDescent="0.2">
      <c r="A232" s="221" t="s">
        <v>2270</v>
      </c>
      <c r="B232" s="13"/>
      <c r="C232" s="244" t="s">
        <v>87</v>
      </c>
      <c r="D232" s="14"/>
      <c r="E232" s="15"/>
      <c r="F232" s="15"/>
      <c r="G232" s="15"/>
      <c r="H232" s="16"/>
      <c r="I232" s="244">
        <v>46424.14</v>
      </c>
    </row>
    <row r="233" spans="1:255" ht="12.75" customHeight="1" x14ac:dyDescent="0.2">
      <c r="A233" s="11" t="s">
        <v>84</v>
      </c>
      <c r="B233" s="13"/>
      <c r="C233" s="244" t="s">
        <v>87</v>
      </c>
      <c r="D233" s="14"/>
      <c r="E233" s="15"/>
      <c r="F233" s="15"/>
      <c r="G233" s="15"/>
      <c r="H233" s="16"/>
      <c r="I233" s="244">
        <v>3450.7</v>
      </c>
    </row>
    <row r="234" spans="1:255" ht="12.75" customHeight="1" x14ac:dyDescent="0.2">
      <c r="A234" s="11" t="s">
        <v>86</v>
      </c>
      <c r="B234" s="13"/>
      <c r="C234" s="244" t="s">
        <v>87</v>
      </c>
      <c r="D234" s="14"/>
      <c r="E234" s="15"/>
      <c r="F234" s="15"/>
      <c r="G234" s="15"/>
      <c r="H234" s="16"/>
      <c r="I234" s="244">
        <v>3150.27</v>
      </c>
    </row>
    <row r="235" spans="1:255" ht="12.75" customHeight="1" x14ac:dyDescent="0.2">
      <c r="A235" s="240" t="s">
        <v>88</v>
      </c>
      <c r="B235" s="13"/>
      <c r="C235" s="244" t="s">
        <v>87</v>
      </c>
      <c r="D235" s="14"/>
      <c r="E235" s="15"/>
      <c r="F235" s="15"/>
      <c r="G235" s="15"/>
      <c r="H235" s="16"/>
      <c r="I235" s="244">
        <v>2311.0100000000002</v>
      </c>
    </row>
    <row r="236" spans="1:255" s="45" customFormat="1" ht="13.5" thickBot="1" x14ac:dyDescent="0.25">
      <c r="A236" s="30"/>
      <c r="B236" s="109"/>
      <c r="C236" s="109"/>
      <c r="D236" s="108"/>
      <c r="E236" s="110"/>
      <c r="F236" s="109"/>
      <c r="G236" s="109"/>
      <c r="H236" s="108" t="s">
        <v>17</v>
      </c>
      <c r="I236" s="108">
        <f>I228+I231+I232+I233+I234+I235</f>
        <v>60655.39</v>
      </c>
      <c r="J236" s="56"/>
      <c r="K236" s="56"/>
      <c r="L236" s="56"/>
      <c r="M236" s="56"/>
      <c r="N236" s="56"/>
      <c r="O236" s="56"/>
      <c r="P236" s="56"/>
      <c r="Q236" s="56"/>
      <c r="R236" s="56"/>
      <c r="T236" s="56"/>
      <c r="U236" s="56"/>
      <c r="V236" s="56"/>
      <c r="W236" s="56"/>
      <c r="X236" s="56"/>
      <c r="Y236" s="56"/>
      <c r="Z236" s="56"/>
      <c r="AA236" s="56"/>
      <c r="AB236" s="56"/>
      <c r="AD236" s="56"/>
      <c r="AE236" s="56"/>
      <c r="AF236" s="56"/>
      <c r="AG236" s="56"/>
      <c r="AH236" s="56"/>
      <c r="AI236" s="56"/>
      <c r="AJ236" s="56"/>
      <c r="AK236" s="56"/>
      <c r="AL236" s="56"/>
      <c r="AN236" s="56"/>
      <c r="AO236" s="56"/>
      <c r="AP236" s="56"/>
      <c r="AQ236" s="56"/>
      <c r="AR236" s="56"/>
      <c r="AS236" s="56"/>
      <c r="AT236" s="56"/>
      <c r="AU236" s="56"/>
      <c r="AV236" s="56"/>
      <c r="AX236" s="56"/>
      <c r="AY236" s="56"/>
      <c r="AZ236" s="56"/>
      <c r="BA236" s="56"/>
      <c r="BB236" s="56"/>
      <c r="BC236" s="56"/>
      <c r="BD236" s="56"/>
      <c r="BE236" s="56"/>
      <c r="BF236" s="56"/>
      <c r="BH236" s="56"/>
      <c r="BI236" s="56"/>
      <c r="BJ236" s="56"/>
      <c r="BK236" s="56"/>
      <c r="BL236" s="56"/>
      <c r="BM236" s="56"/>
      <c r="BN236" s="56"/>
      <c r="BO236" s="56"/>
      <c r="BP236" s="56"/>
      <c r="BR236" s="56"/>
      <c r="BS236" s="56"/>
      <c r="BT236" s="56"/>
      <c r="BU236" s="56"/>
      <c r="BV236" s="56"/>
      <c r="BW236" s="56"/>
      <c r="BX236" s="56"/>
      <c r="BY236" s="56"/>
      <c r="BZ236" s="56"/>
      <c r="CB236" s="56"/>
      <c r="CC236" s="56"/>
      <c r="CD236" s="56"/>
      <c r="CE236" s="56"/>
      <c r="CF236" s="56"/>
      <c r="CG236" s="56"/>
      <c r="CH236" s="56"/>
      <c r="CI236" s="56"/>
      <c r="CJ236" s="56"/>
      <c r="CL236" s="56"/>
      <c r="CM236" s="56"/>
      <c r="CN236" s="56"/>
      <c r="CO236" s="56"/>
      <c r="CP236" s="56"/>
      <c r="CQ236" s="56"/>
      <c r="CR236" s="56"/>
      <c r="CS236" s="56"/>
      <c r="CT236" s="56"/>
      <c r="CV236" s="56"/>
      <c r="CW236" s="56"/>
      <c r="CX236" s="56"/>
      <c r="CY236" s="56"/>
      <c r="CZ236" s="56"/>
      <c r="DA236" s="56"/>
      <c r="DB236" s="56"/>
      <c r="DC236" s="56"/>
      <c r="DD236" s="56"/>
      <c r="DF236" s="56"/>
      <c r="DG236" s="56"/>
      <c r="DH236" s="56"/>
      <c r="DI236" s="56"/>
      <c r="DJ236" s="56"/>
      <c r="DK236" s="56"/>
      <c r="DL236" s="56"/>
      <c r="DM236" s="56"/>
      <c r="DN236" s="56"/>
      <c r="DP236" s="56"/>
      <c r="DQ236" s="56"/>
      <c r="DR236" s="56"/>
      <c r="DS236" s="56"/>
      <c r="DT236" s="56"/>
      <c r="DU236" s="56"/>
      <c r="DV236" s="56"/>
      <c r="DW236" s="56"/>
      <c r="DX236" s="56"/>
      <c r="DZ236" s="56"/>
      <c r="EA236" s="56"/>
      <c r="EB236" s="56"/>
      <c r="EC236" s="56"/>
      <c r="ED236" s="56"/>
      <c r="EE236" s="56"/>
      <c r="EF236" s="56"/>
      <c r="EG236" s="56"/>
      <c r="EH236" s="56"/>
      <c r="EJ236" s="56"/>
      <c r="EK236" s="56"/>
      <c r="EL236" s="56"/>
      <c r="EM236" s="56"/>
      <c r="EN236" s="56"/>
      <c r="EO236" s="56"/>
      <c r="EP236" s="56"/>
      <c r="EQ236" s="56"/>
      <c r="ER236" s="56"/>
      <c r="ET236" s="56"/>
      <c r="EU236" s="56"/>
      <c r="EV236" s="56"/>
      <c r="EW236" s="56"/>
      <c r="EX236" s="56"/>
      <c r="EY236" s="56"/>
      <c r="EZ236" s="56"/>
      <c r="FA236" s="56"/>
      <c r="FB236" s="56"/>
      <c r="FD236" s="56"/>
      <c r="FE236" s="56"/>
      <c r="FF236" s="56"/>
      <c r="FG236" s="56"/>
      <c r="FH236" s="56"/>
      <c r="FI236" s="56"/>
      <c r="FJ236" s="56"/>
      <c r="FK236" s="56"/>
      <c r="FL236" s="56"/>
      <c r="FN236" s="56"/>
      <c r="FO236" s="56"/>
      <c r="FP236" s="56"/>
      <c r="FQ236" s="56"/>
      <c r="FR236" s="56"/>
      <c r="FS236" s="56"/>
      <c r="FT236" s="56"/>
      <c r="FU236" s="56"/>
      <c r="FV236" s="56"/>
      <c r="FX236" s="56"/>
      <c r="FY236" s="56"/>
      <c r="FZ236" s="56"/>
      <c r="GA236" s="56"/>
      <c r="GB236" s="56"/>
      <c r="GC236" s="56"/>
      <c r="GD236" s="56"/>
      <c r="GE236" s="56"/>
      <c r="GF236" s="56"/>
      <c r="GH236" s="56"/>
      <c r="GI236" s="56"/>
      <c r="GJ236" s="56"/>
      <c r="GK236" s="56"/>
      <c r="GL236" s="56"/>
      <c r="GM236" s="56"/>
      <c r="GN236" s="56"/>
      <c r="GO236" s="56"/>
      <c r="GP236" s="56"/>
      <c r="GR236" s="56"/>
      <c r="GS236" s="56"/>
      <c r="GT236" s="56"/>
      <c r="GU236" s="56"/>
      <c r="GV236" s="56"/>
      <c r="GW236" s="56"/>
      <c r="GX236" s="56"/>
      <c r="GY236" s="56"/>
      <c r="GZ236" s="56"/>
      <c r="HB236" s="56"/>
      <c r="HC236" s="56"/>
      <c r="HD236" s="56"/>
      <c r="HE236" s="56"/>
      <c r="HF236" s="56"/>
      <c r="HG236" s="56"/>
      <c r="HH236" s="56"/>
      <c r="HI236" s="56"/>
      <c r="HJ236" s="56"/>
      <c r="HL236" s="56"/>
      <c r="HM236" s="56"/>
      <c r="HN236" s="56"/>
      <c r="HO236" s="56"/>
      <c r="HP236" s="56"/>
      <c r="HQ236" s="56"/>
      <c r="HR236" s="56"/>
      <c r="HS236" s="56"/>
      <c r="HT236" s="56"/>
      <c r="HV236" s="56"/>
      <c r="HW236" s="56"/>
      <c r="HX236" s="56"/>
      <c r="HY236" s="56"/>
      <c r="HZ236" s="56"/>
      <c r="IA236" s="56"/>
      <c r="IB236" s="56"/>
      <c r="IC236" s="56"/>
      <c r="ID236" s="56"/>
      <c r="IF236" s="56"/>
      <c r="IG236" s="56"/>
      <c r="IH236" s="56"/>
      <c r="II236" s="56"/>
      <c r="IJ236" s="56"/>
      <c r="IK236" s="56"/>
      <c r="IL236" s="56"/>
      <c r="IM236" s="56"/>
      <c r="IN236" s="56"/>
      <c r="IP236" s="56"/>
      <c r="IQ236" s="56"/>
      <c r="IR236" s="56"/>
      <c r="IS236" s="56"/>
      <c r="IT236" s="56"/>
      <c r="IU236" s="56"/>
    </row>
    <row r="237" spans="1:255" ht="51.75" thickBot="1" x14ac:dyDescent="0.25">
      <c r="A237" s="117" t="s">
        <v>95</v>
      </c>
      <c r="B237" s="114" t="s">
        <v>16</v>
      </c>
      <c r="C237" s="114" t="s">
        <v>5</v>
      </c>
      <c r="D237" s="114" t="s">
        <v>23</v>
      </c>
      <c r="E237" s="118" t="s">
        <v>18</v>
      </c>
      <c r="F237" s="114" t="s">
        <v>19</v>
      </c>
      <c r="G237" s="114" t="s">
        <v>10</v>
      </c>
      <c r="H237" s="114" t="s">
        <v>13</v>
      </c>
      <c r="I237" s="115" t="s">
        <v>12</v>
      </c>
      <c r="J237" s="56"/>
      <c r="K237" s="56"/>
      <c r="L237" s="56"/>
      <c r="M237" s="56"/>
      <c r="N237" s="56"/>
      <c r="O237" s="56"/>
      <c r="P237" s="56"/>
      <c r="Q237" s="56"/>
      <c r="R237" s="56"/>
      <c r="T237" s="56"/>
      <c r="U237" s="56"/>
      <c r="V237" s="56"/>
      <c r="W237" s="56"/>
      <c r="X237" s="56"/>
      <c r="Y237" s="56"/>
      <c r="Z237" s="56"/>
      <c r="AA237" s="56"/>
      <c r="AB237" s="56"/>
      <c r="AD237" s="56"/>
      <c r="AE237" s="56"/>
      <c r="AF237" s="56"/>
      <c r="AG237" s="56"/>
      <c r="AH237" s="56"/>
      <c r="AI237" s="56"/>
      <c r="AJ237" s="56"/>
      <c r="AK237" s="56"/>
      <c r="AL237" s="56"/>
      <c r="AN237" s="56"/>
      <c r="AO237" s="56"/>
      <c r="AP237" s="56"/>
      <c r="AQ237" s="56"/>
      <c r="AR237" s="56"/>
      <c r="AS237" s="56"/>
      <c r="AT237" s="56"/>
      <c r="AU237" s="56"/>
      <c r="AV237" s="56"/>
      <c r="AX237" s="56"/>
      <c r="AY237" s="56"/>
      <c r="AZ237" s="56"/>
      <c r="BA237" s="56"/>
      <c r="BB237" s="56"/>
      <c r="BC237" s="56"/>
      <c r="BD237" s="56"/>
      <c r="BE237" s="56"/>
      <c r="BF237" s="56"/>
      <c r="BH237" s="56"/>
      <c r="BI237" s="56"/>
      <c r="BJ237" s="56"/>
      <c r="BK237" s="56"/>
      <c r="BL237" s="56"/>
      <c r="BM237" s="56"/>
      <c r="BN237" s="56"/>
      <c r="BO237" s="56"/>
      <c r="BP237" s="56"/>
      <c r="BR237" s="56"/>
      <c r="BS237" s="56"/>
      <c r="BT237" s="56"/>
      <c r="BU237" s="56"/>
      <c r="BV237" s="56"/>
      <c r="BW237" s="56"/>
      <c r="BX237" s="56"/>
      <c r="BY237" s="56"/>
      <c r="BZ237" s="56"/>
      <c r="CB237" s="56"/>
      <c r="CC237" s="56"/>
      <c r="CD237" s="56"/>
      <c r="CE237" s="56"/>
      <c r="CF237" s="56"/>
      <c r="CG237" s="56"/>
      <c r="CH237" s="56"/>
      <c r="CI237" s="56"/>
      <c r="CJ237" s="56"/>
      <c r="CL237" s="56"/>
      <c r="CM237" s="56"/>
      <c r="CN237" s="56"/>
      <c r="CO237" s="56"/>
      <c r="CP237" s="56"/>
      <c r="CQ237" s="56"/>
      <c r="CR237" s="56"/>
      <c r="CS237" s="56"/>
      <c r="CT237" s="56"/>
      <c r="CV237" s="56"/>
      <c r="CW237" s="56"/>
      <c r="CX237" s="56"/>
      <c r="CY237" s="56"/>
      <c r="CZ237" s="56"/>
      <c r="DA237" s="56"/>
      <c r="DB237" s="56"/>
      <c r="DC237" s="56"/>
      <c r="DD237" s="56"/>
      <c r="DF237" s="56"/>
      <c r="DG237" s="56"/>
      <c r="DH237" s="56"/>
      <c r="DI237" s="56"/>
      <c r="DJ237" s="56"/>
      <c r="DK237" s="56"/>
      <c r="DL237" s="56"/>
      <c r="DM237" s="56"/>
      <c r="DN237" s="56"/>
      <c r="DP237" s="56"/>
      <c r="DQ237" s="56"/>
      <c r="DR237" s="56"/>
      <c r="DS237" s="56"/>
      <c r="DT237" s="56"/>
      <c r="DU237" s="56"/>
      <c r="DV237" s="56"/>
      <c r="DW237" s="56"/>
      <c r="DX237" s="56"/>
      <c r="DZ237" s="56"/>
      <c r="EA237" s="56"/>
      <c r="EB237" s="56"/>
      <c r="EC237" s="56"/>
      <c r="ED237" s="56"/>
      <c r="EE237" s="56"/>
      <c r="EF237" s="56"/>
      <c r="EG237" s="56"/>
      <c r="EH237" s="56"/>
      <c r="EJ237" s="56"/>
      <c r="EK237" s="56"/>
      <c r="EL237" s="56"/>
      <c r="EM237" s="56"/>
      <c r="EN237" s="56"/>
      <c r="EO237" s="56"/>
      <c r="EP237" s="56"/>
      <c r="EQ237" s="56"/>
      <c r="ER237" s="56"/>
      <c r="ET237" s="56"/>
      <c r="EU237" s="56"/>
      <c r="EV237" s="56"/>
      <c r="EW237" s="56"/>
      <c r="EX237" s="56"/>
      <c r="EY237" s="56"/>
      <c r="EZ237" s="56"/>
      <c r="FA237" s="56"/>
      <c r="FB237" s="56"/>
      <c r="FD237" s="56"/>
      <c r="FE237" s="56"/>
      <c r="FF237" s="56"/>
      <c r="FG237" s="56"/>
      <c r="FH237" s="56"/>
      <c r="FI237" s="56"/>
      <c r="FJ237" s="56"/>
      <c r="FK237" s="56"/>
      <c r="FL237" s="56"/>
      <c r="FN237" s="56"/>
      <c r="FO237" s="56"/>
      <c r="FP237" s="56"/>
      <c r="FQ237" s="56"/>
      <c r="FR237" s="56"/>
      <c r="FS237" s="56"/>
      <c r="FT237" s="56"/>
      <c r="FU237" s="56"/>
      <c r="FV237" s="56"/>
      <c r="FX237" s="56"/>
      <c r="FY237" s="56"/>
      <c r="FZ237" s="56"/>
      <c r="GA237" s="56"/>
      <c r="GB237" s="56"/>
      <c r="GC237" s="56"/>
      <c r="GD237" s="56"/>
      <c r="GE237" s="56"/>
      <c r="GF237" s="56"/>
      <c r="GH237" s="56"/>
      <c r="GI237" s="56"/>
      <c r="GJ237" s="56"/>
      <c r="GK237" s="56"/>
      <c r="GL237" s="56"/>
      <c r="GM237" s="56"/>
      <c r="GN237" s="56"/>
      <c r="GO237" s="56"/>
      <c r="GP237" s="56"/>
      <c r="GR237" s="56"/>
      <c r="GS237" s="56"/>
      <c r="GT237" s="56"/>
      <c r="GU237" s="56"/>
      <c r="GV237" s="56"/>
      <c r="GW237" s="56"/>
      <c r="GX237" s="56"/>
      <c r="GY237" s="56"/>
      <c r="GZ237" s="56"/>
      <c r="HB237" s="56"/>
      <c r="HC237" s="56"/>
      <c r="HD237" s="56"/>
      <c r="HE237" s="56"/>
      <c r="HF237" s="56"/>
      <c r="HG237" s="56"/>
      <c r="HH237" s="56"/>
      <c r="HI237" s="56"/>
      <c r="HJ237" s="56"/>
      <c r="HL237" s="56"/>
      <c r="HM237" s="56"/>
      <c r="HN237" s="56"/>
      <c r="HO237" s="56"/>
      <c r="HP237" s="56"/>
      <c r="HQ237" s="56"/>
      <c r="HR237" s="56"/>
      <c r="HS237" s="56"/>
      <c r="HT237" s="56"/>
      <c r="HV237" s="56"/>
      <c r="HW237" s="56"/>
      <c r="HX237" s="56"/>
      <c r="HY237" s="56"/>
      <c r="HZ237" s="56"/>
      <c r="IA237" s="56"/>
      <c r="IB237" s="56"/>
      <c r="IC237" s="56"/>
      <c r="ID237" s="56"/>
      <c r="IF237" s="56"/>
      <c r="IG237" s="56"/>
      <c r="IH237" s="56"/>
      <c r="II237" s="56"/>
      <c r="IJ237" s="56"/>
      <c r="IK237" s="56"/>
      <c r="IL237" s="56"/>
      <c r="IM237" s="56"/>
      <c r="IN237" s="56"/>
      <c r="IP237" s="56"/>
      <c r="IQ237" s="56"/>
      <c r="IR237" s="56"/>
      <c r="IS237" s="56"/>
      <c r="IT237" s="56"/>
      <c r="IU237" s="56"/>
    </row>
    <row r="238" spans="1:255" ht="12.75" customHeight="1" thickBot="1" x14ac:dyDescent="0.25">
      <c r="A238" s="103"/>
      <c r="B238" s="104">
        <v>1128.79</v>
      </c>
      <c r="C238" s="58" t="s">
        <v>66</v>
      </c>
      <c r="D238" s="64"/>
      <c r="E238" s="59"/>
      <c r="F238" s="59"/>
      <c r="G238" s="59"/>
      <c r="H238" s="60"/>
      <c r="I238" s="61"/>
      <c r="J238" s="56"/>
      <c r="K238" s="56"/>
      <c r="L238" s="56"/>
      <c r="M238" s="56"/>
      <c r="N238" s="56"/>
      <c r="O238" s="56"/>
      <c r="P238" s="56"/>
      <c r="Q238" s="56"/>
      <c r="R238" s="56"/>
      <c r="T238" s="56"/>
      <c r="U238" s="56"/>
      <c r="V238" s="56"/>
      <c r="W238" s="56"/>
      <c r="X238" s="56"/>
      <c r="Y238" s="56"/>
      <c r="Z238" s="56"/>
      <c r="AA238" s="56"/>
      <c r="AB238" s="56"/>
      <c r="AD238" s="56"/>
      <c r="AE238" s="56"/>
      <c r="AF238" s="56"/>
      <c r="AG238" s="56"/>
      <c r="AH238" s="56"/>
      <c r="AI238" s="56"/>
      <c r="AJ238" s="56"/>
      <c r="AK238" s="56"/>
      <c r="AL238" s="56"/>
      <c r="AN238" s="56"/>
      <c r="AO238" s="56"/>
      <c r="AP238" s="56"/>
      <c r="AQ238" s="56"/>
      <c r="AR238" s="56"/>
      <c r="AS238" s="56"/>
      <c r="AT238" s="56"/>
      <c r="AU238" s="56"/>
      <c r="AV238" s="56"/>
      <c r="AX238" s="56"/>
      <c r="AY238" s="56"/>
      <c r="AZ238" s="56"/>
      <c r="BA238" s="56"/>
      <c r="BB238" s="56"/>
      <c r="BC238" s="56"/>
      <c r="BD238" s="56"/>
      <c r="BE238" s="56"/>
      <c r="BF238" s="56"/>
      <c r="BH238" s="56"/>
      <c r="BI238" s="56"/>
      <c r="BJ238" s="56"/>
      <c r="BK238" s="56"/>
      <c r="BL238" s="56"/>
      <c r="BM238" s="56"/>
      <c r="BN238" s="56"/>
      <c r="BO238" s="56"/>
      <c r="BP238" s="56"/>
      <c r="BR238" s="56"/>
      <c r="BS238" s="56"/>
      <c r="BT238" s="56"/>
      <c r="BU238" s="56"/>
      <c r="BV238" s="56"/>
      <c r="BW238" s="56"/>
      <c r="BX238" s="56"/>
      <c r="BY238" s="56"/>
      <c r="BZ238" s="56"/>
      <c r="CB238" s="56"/>
      <c r="CC238" s="56"/>
      <c r="CD238" s="56"/>
      <c r="CE238" s="56"/>
      <c r="CF238" s="56"/>
      <c r="CG238" s="56"/>
      <c r="CH238" s="56"/>
      <c r="CI238" s="56"/>
      <c r="CJ238" s="56"/>
      <c r="CL238" s="56"/>
      <c r="CM238" s="56"/>
      <c r="CN238" s="56"/>
      <c r="CO238" s="56"/>
      <c r="CP238" s="56"/>
      <c r="CQ238" s="56"/>
      <c r="CR238" s="56"/>
      <c r="CS238" s="56"/>
      <c r="CT238" s="56"/>
      <c r="CV238" s="56"/>
      <c r="CW238" s="56"/>
      <c r="CX238" s="56"/>
      <c r="CY238" s="56"/>
      <c r="CZ238" s="56"/>
      <c r="DA238" s="56"/>
      <c r="DB238" s="56"/>
      <c r="DC238" s="56"/>
      <c r="DD238" s="56"/>
      <c r="DF238" s="56"/>
      <c r="DG238" s="56"/>
      <c r="DH238" s="56"/>
      <c r="DI238" s="56"/>
      <c r="DJ238" s="56"/>
      <c r="DK238" s="56"/>
      <c r="DL238" s="56"/>
      <c r="DM238" s="56"/>
      <c r="DN238" s="56"/>
      <c r="DP238" s="56"/>
      <c r="DQ238" s="56"/>
      <c r="DR238" s="56"/>
      <c r="DS238" s="56"/>
      <c r="DT238" s="56"/>
      <c r="DU238" s="56"/>
      <c r="DV238" s="56"/>
      <c r="DW238" s="56"/>
      <c r="DX238" s="56"/>
      <c r="DZ238" s="56"/>
      <c r="EA238" s="56"/>
      <c r="EB238" s="56"/>
      <c r="EC238" s="56"/>
      <c r="ED238" s="56"/>
      <c r="EE238" s="56"/>
      <c r="EF238" s="56"/>
      <c r="EG238" s="56"/>
      <c r="EH238" s="56"/>
      <c r="EJ238" s="56"/>
      <c r="EK238" s="56"/>
      <c r="EL238" s="56"/>
      <c r="EM238" s="56"/>
      <c r="EN238" s="56"/>
      <c r="EO238" s="56"/>
      <c r="EP238" s="56"/>
      <c r="EQ238" s="56"/>
      <c r="ER238" s="56"/>
      <c r="ET238" s="56"/>
      <c r="EU238" s="56"/>
      <c r="EV238" s="56"/>
      <c r="EW238" s="56"/>
      <c r="EX238" s="56"/>
      <c r="EY238" s="56"/>
      <c r="EZ238" s="56"/>
      <c r="FA238" s="56"/>
      <c r="FB238" s="56"/>
      <c r="FD238" s="56"/>
      <c r="FE238" s="56"/>
      <c r="FF238" s="56"/>
      <c r="FG238" s="56"/>
      <c r="FH238" s="56"/>
      <c r="FI238" s="56"/>
      <c r="FJ238" s="56"/>
      <c r="FK238" s="56"/>
      <c r="FL238" s="56"/>
      <c r="FN238" s="56"/>
      <c r="FO238" s="56"/>
      <c r="FP238" s="56"/>
      <c r="FQ238" s="56"/>
      <c r="FR238" s="56"/>
      <c r="FS238" s="56"/>
      <c r="FT238" s="56"/>
      <c r="FU238" s="56"/>
      <c r="FV238" s="56"/>
      <c r="FX238" s="56"/>
      <c r="FY238" s="56"/>
      <c r="FZ238" s="56"/>
      <c r="GA238" s="56"/>
      <c r="GB238" s="56"/>
      <c r="GC238" s="56"/>
      <c r="GD238" s="56"/>
      <c r="GE238" s="56"/>
      <c r="GF238" s="56"/>
      <c r="GH238" s="56"/>
      <c r="GI238" s="56"/>
      <c r="GJ238" s="56"/>
      <c r="GK238" s="56"/>
      <c r="GL238" s="56"/>
      <c r="GM238" s="56"/>
      <c r="GN238" s="56"/>
      <c r="GO238" s="56"/>
      <c r="GP238" s="56"/>
      <c r="GR238" s="56"/>
      <c r="GS238" s="56"/>
      <c r="GT238" s="56"/>
      <c r="GU238" s="56"/>
      <c r="GV238" s="56"/>
      <c r="GW238" s="56"/>
      <c r="GX238" s="56"/>
      <c r="GY238" s="56"/>
      <c r="GZ238" s="56"/>
      <c r="HB238" s="56"/>
      <c r="HC238" s="56"/>
      <c r="HD238" s="56"/>
      <c r="HE238" s="56"/>
      <c r="HF238" s="56"/>
      <c r="HG238" s="56"/>
      <c r="HH238" s="56"/>
      <c r="HI238" s="56"/>
      <c r="HJ238" s="56"/>
      <c r="HL238" s="56"/>
      <c r="HM238" s="56"/>
      <c r="HN238" s="56"/>
      <c r="HO238" s="56"/>
      <c r="HP238" s="56"/>
      <c r="HQ238" s="56"/>
      <c r="HR238" s="56"/>
      <c r="HS238" s="56"/>
      <c r="HT238" s="56"/>
      <c r="HV238" s="56"/>
      <c r="HW238" s="56"/>
      <c r="HX238" s="56"/>
      <c r="HY238" s="56"/>
      <c r="HZ238" s="56"/>
      <c r="IA238" s="56"/>
      <c r="IB238" s="56"/>
      <c r="IC238" s="56"/>
      <c r="ID238" s="56"/>
      <c r="IF238" s="56"/>
      <c r="IG238" s="56"/>
      <c r="IH238" s="56"/>
      <c r="II238" s="56"/>
      <c r="IJ238" s="56"/>
      <c r="IK238" s="56"/>
      <c r="IL238" s="56"/>
      <c r="IM238" s="56"/>
      <c r="IN238" s="56"/>
      <c r="IP238" s="56"/>
      <c r="IQ238" s="56"/>
      <c r="IR238" s="56"/>
      <c r="IS238" s="56"/>
      <c r="IT238" s="56"/>
      <c r="IU238" s="56"/>
    </row>
    <row r="239" spans="1:255" ht="12.75" customHeight="1" thickBot="1" x14ac:dyDescent="0.25">
      <c r="A239" s="103"/>
      <c r="B239" s="105">
        <v>1371.86</v>
      </c>
      <c r="C239" s="92" t="s">
        <v>67</v>
      </c>
      <c r="D239" s="93"/>
      <c r="E239" s="94"/>
      <c r="F239" s="94"/>
      <c r="G239" s="94"/>
      <c r="H239" s="95"/>
      <c r="I239" s="96"/>
      <c r="J239" s="56"/>
      <c r="K239" s="56"/>
      <c r="L239" s="56"/>
      <c r="M239" s="56"/>
      <c r="N239" s="56"/>
      <c r="O239" s="56"/>
      <c r="P239" s="56"/>
      <c r="Q239" s="56"/>
      <c r="R239" s="56"/>
      <c r="T239" s="56"/>
      <c r="U239" s="56"/>
      <c r="V239" s="56"/>
      <c r="W239" s="56"/>
      <c r="X239" s="56"/>
      <c r="Y239" s="56"/>
      <c r="Z239" s="56"/>
      <c r="AA239" s="56"/>
      <c r="AB239" s="56"/>
      <c r="AD239" s="56"/>
      <c r="AE239" s="56"/>
      <c r="AF239" s="56"/>
      <c r="AG239" s="56"/>
      <c r="AH239" s="56"/>
      <c r="AI239" s="56"/>
      <c r="AJ239" s="56"/>
      <c r="AK239" s="56"/>
      <c r="AL239" s="56"/>
      <c r="AN239" s="56"/>
      <c r="AO239" s="56"/>
      <c r="AP239" s="56"/>
      <c r="AQ239" s="56"/>
      <c r="AR239" s="56"/>
      <c r="AS239" s="56"/>
      <c r="AT239" s="56"/>
      <c r="AU239" s="56"/>
      <c r="AV239" s="56"/>
      <c r="AX239" s="56"/>
      <c r="AY239" s="56"/>
      <c r="AZ239" s="56"/>
      <c r="BA239" s="56"/>
      <c r="BB239" s="56"/>
      <c r="BC239" s="56"/>
      <c r="BD239" s="56"/>
      <c r="BE239" s="56"/>
      <c r="BF239" s="56"/>
      <c r="BH239" s="56"/>
      <c r="BI239" s="56"/>
      <c r="BJ239" s="56"/>
      <c r="BK239" s="56"/>
      <c r="BL239" s="56"/>
      <c r="BM239" s="56"/>
      <c r="BN239" s="56"/>
      <c r="BO239" s="56"/>
      <c r="BP239" s="56"/>
      <c r="BR239" s="56"/>
      <c r="BS239" s="56"/>
      <c r="BT239" s="56"/>
      <c r="BU239" s="56"/>
      <c r="BV239" s="56"/>
      <c r="BW239" s="56"/>
      <c r="BX239" s="56"/>
      <c r="BY239" s="56"/>
      <c r="BZ239" s="56"/>
      <c r="CB239" s="56"/>
      <c r="CC239" s="56"/>
      <c r="CD239" s="56"/>
      <c r="CE239" s="56"/>
      <c r="CF239" s="56"/>
      <c r="CG239" s="56"/>
      <c r="CH239" s="56"/>
      <c r="CI239" s="56"/>
      <c r="CJ239" s="56"/>
      <c r="CL239" s="56"/>
      <c r="CM239" s="56"/>
      <c r="CN239" s="56"/>
      <c r="CO239" s="56"/>
      <c r="CP239" s="56"/>
      <c r="CQ239" s="56"/>
      <c r="CR239" s="56"/>
      <c r="CS239" s="56"/>
      <c r="CT239" s="56"/>
      <c r="CV239" s="56"/>
      <c r="CW239" s="56"/>
      <c r="CX239" s="56"/>
      <c r="CY239" s="56"/>
      <c r="CZ239" s="56"/>
      <c r="DA239" s="56"/>
      <c r="DB239" s="56"/>
      <c r="DC239" s="56"/>
      <c r="DD239" s="56"/>
      <c r="DF239" s="56"/>
      <c r="DG239" s="56"/>
      <c r="DH239" s="56"/>
      <c r="DI239" s="56"/>
      <c r="DJ239" s="56"/>
      <c r="DK239" s="56"/>
      <c r="DL239" s="56"/>
      <c r="DM239" s="56"/>
      <c r="DN239" s="56"/>
      <c r="DP239" s="56"/>
      <c r="DQ239" s="56"/>
      <c r="DR239" s="56"/>
      <c r="DS239" s="56"/>
      <c r="DT239" s="56"/>
      <c r="DU239" s="56"/>
      <c r="DV239" s="56"/>
      <c r="DW239" s="56"/>
      <c r="DX239" s="56"/>
      <c r="DZ239" s="56"/>
      <c r="EA239" s="56"/>
      <c r="EB239" s="56"/>
      <c r="EC239" s="56"/>
      <c r="ED239" s="56"/>
      <c r="EE239" s="56"/>
      <c r="EF239" s="56"/>
      <c r="EG239" s="56"/>
      <c r="EH239" s="56"/>
      <c r="EJ239" s="56"/>
      <c r="EK239" s="56"/>
      <c r="EL239" s="56"/>
      <c r="EM239" s="56"/>
      <c r="EN239" s="56"/>
      <c r="EO239" s="56"/>
      <c r="EP239" s="56"/>
      <c r="EQ239" s="56"/>
      <c r="ER239" s="56"/>
      <c r="ET239" s="56"/>
      <c r="EU239" s="56"/>
      <c r="EV239" s="56"/>
      <c r="EW239" s="56"/>
      <c r="EX239" s="56"/>
      <c r="EY239" s="56"/>
      <c r="EZ239" s="56"/>
      <c r="FA239" s="56"/>
      <c r="FB239" s="56"/>
      <c r="FD239" s="56"/>
      <c r="FE239" s="56"/>
      <c r="FF239" s="56"/>
      <c r="FG239" s="56"/>
      <c r="FH239" s="56"/>
      <c r="FI239" s="56"/>
      <c r="FJ239" s="56"/>
      <c r="FK239" s="56"/>
      <c r="FL239" s="56"/>
      <c r="FN239" s="56"/>
      <c r="FO239" s="56"/>
      <c r="FP239" s="56"/>
      <c r="FQ239" s="56"/>
      <c r="FR239" s="56"/>
      <c r="FS239" s="56"/>
      <c r="FT239" s="56"/>
      <c r="FU239" s="56"/>
      <c r="FV239" s="56"/>
      <c r="FX239" s="56"/>
      <c r="FY239" s="56"/>
      <c r="FZ239" s="56"/>
      <c r="GA239" s="56"/>
      <c r="GB239" s="56"/>
      <c r="GC239" s="56"/>
      <c r="GD239" s="56"/>
      <c r="GE239" s="56"/>
      <c r="GF239" s="56"/>
      <c r="GH239" s="56"/>
      <c r="GI239" s="56"/>
      <c r="GJ239" s="56"/>
      <c r="GK239" s="56"/>
      <c r="GL239" s="56"/>
      <c r="GM239" s="56"/>
      <c r="GN239" s="56"/>
      <c r="GO239" s="56"/>
      <c r="GP239" s="56"/>
      <c r="GR239" s="56"/>
      <c r="GS239" s="56"/>
      <c r="GT239" s="56"/>
      <c r="GU239" s="56"/>
      <c r="GV239" s="56"/>
      <c r="GW239" s="56"/>
      <c r="GX239" s="56"/>
      <c r="GY239" s="56"/>
      <c r="GZ239" s="56"/>
      <c r="HB239" s="56"/>
      <c r="HC239" s="56"/>
      <c r="HD239" s="56"/>
      <c r="HE239" s="56"/>
      <c r="HF239" s="56"/>
      <c r="HG239" s="56"/>
      <c r="HH239" s="56"/>
      <c r="HI239" s="56"/>
      <c r="HJ239" s="56"/>
      <c r="HL239" s="56"/>
      <c r="HM239" s="56"/>
      <c r="HN239" s="56"/>
      <c r="HO239" s="56"/>
      <c r="HP239" s="56"/>
      <c r="HQ239" s="56"/>
      <c r="HR239" s="56"/>
      <c r="HS239" s="56"/>
      <c r="HT239" s="56"/>
      <c r="HV239" s="56"/>
      <c r="HW239" s="56"/>
      <c r="HX239" s="56"/>
      <c r="HY239" s="56"/>
      <c r="HZ239" s="56"/>
      <c r="IA239" s="56"/>
      <c r="IB239" s="56"/>
      <c r="IC239" s="56"/>
      <c r="ID239" s="56"/>
      <c r="IF239" s="56"/>
      <c r="IG239" s="56"/>
      <c r="IH239" s="56"/>
      <c r="II239" s="56"/>
      <c r="IJ239" s="56"/>
      <c r="IK239" s="56"/>
      <c r="IL239" s="56"/>
      <c r="IM239" s="56"/>
      <c r="IN239" s="56"/>
      <c r="IP239" s="56"/>
      <c r="IQ239" s="56"/>
      <c r="IR239" s="56"/>
      <c r="IS239" s="56"/>
      <c r="IT239" s="56"/>
      <c r="IU239" s="56"/>
    </row>
    <row r="240" spans="1:255" ht="12.75" customHeight="1" thickBot="1" x14ac:dyDescent="0.25">
      <c r="A240" s="103"/>
      <c r="B240" s="106">
        <v>1142.47</v>
      </c>
      <c r="C240" s="85" t="s">
        <v>70</v>
      </c>
      <c r="D240" s="86"/>
      <c r="E240" s="47"/>
      <c r="F240" s="47"/>
      <c r="G240" s="47"/>
      <c r="H240" s="48"/>
      <c r="I240" s="49"/>
      <c r="J240" s="56"/>
      <c r="K240" s="56"/>
      <c r="L240" s="56"/>
      <c r="M240" s="56"/>
      <c r="N240" s="56"/>
      <c r="O240" s="56"/>
      <c r="P240" s="56"/>
      <c r="Q240" s="56"/>
      <c r="R240" s="56"/>
      <c r="T240" s="56"/>
      <c r="U240" s="56"/>
      <c r="V240" s="56"/>
      <c r="W240" s="56"/>
      <c r="X240" s="56"/>
      <c r="Y240" s="56"/>
      <c r="Z240" s="56"/>
      <c r="AA240" s="56"/>
      <c r="AB240" s="56"/>
      <c r="AD240" s="56"/>
      <c r="AE240" s="56"/>
      <c r="AF240" s="56"/>
      <c r="AG240" s="56"/>
      <c r="AH240" s="56"/>
      <c r="AI240" s="56"/>
      <c r="AJ240" s="56"/>
      <c r="AK240" s="56"/>
      <c r="AL240" s="56"/>
      <c r="AN240" s="56"/>
      <c r="AO240" s="56"/>
      <c r="AP240" s="56"/>
      <c r="AQ240" s="56"/>
      <c r="AR240" s="56"/>
      <c r="AS240" s="56"/>
      <c r="AT240" s="56"/>
      <c r="AU240" s="56"/>
      <c r="AV240" s="56"/>
      <c r="AX240" s="56"/>
      <c r="AY240" s="56"/>
      <c r="AZ240" s="56"/>
      <c r="BA240" s="56"/>
      <c r="BB240" s="56"/>
      <c r="BC240" s="56"/>
      <c r="BD240" s="56"/>
      <c r="BE240" s="56"/>
      <c r="BF240" s="56"/>
      <c r="BH240" s="56"/>
      <c r="BI240" s="56"/>
      <c r="BJ240" s="56"/>
      <c r="BK240" s="56"/>
      <c r="BL240" s="56"/>
      <c r="BM240" s="56"/>
      <c r="BN240" s="56"/>
      <c r="BO240" s="56"/>
      <c r="BP240" s="56"/>
      <c r="BR240" s="56"/>
      <c r="BS240" s="56"/>
      <c r="BT240" s="56"/>
      <c r="BU240" s="56"/>
      <c r="BV240" s="56"/>
      <c r="BW240" s="56"/>
      <c r="BX240" s="56"/>
      <c r="BY240" s="56"/>
      <c r="BZ240" s="56"/>
      <c r="CB240" s="56"/>
      <c r="CC240" s="56"/>
      <c r="CD240" s="56"/>
      <c r="CE240" s="56"/>
      <c r="CF240" s="56"/>
      <c r="CG240" s="56"/>
      <c r="CH240" s="56"/>
      <c r="CI240" s="56"/>
      <c r="CJ240" s="56"/>
      <c r="CL240" s="56"/>
      <c r="CM240" s="56"/>
      <c r="CN240" s="56"/>
      <c r="CO240" s="56"/>
      <c r="CP240" s="56"/>
      <c r="CQ240" s="56"/>
      <c r="CR240" s="56"/>
      <c r="CS240" s="56"/>
      <c r="CT240" s="56"/>
      <c r="CV240" s="56"/>
      <c r="CW240" s="56"/>
      <c r="CX240" s="56"/>
      <c r="CY240" s="56"/>
      <c r="CZ240" s="56"/>
      <c r="DA240" s="56"/>
      <c r="DB240" s="56"/>
      <c r="DC240" s="56"/>
      <c r="DD240" s="56"/>
      <c r="DF240" s="56"/>
      <c r="DG240" s="56"/>
      <c r="DH240" s="56"/>
      <c r="DI240" s="56"/>
      <c r="DJ240" s="56"/>
      <c r="DK240" s="56"/>
      <c r="DL240" s="56"/>
      <c r="DM240" s="56"/>
      <c r="DN240" s="56"/>
      <c r="DP240" s="56"/>
      <c r="DQ240" s="56"/>
      <c r="DR240" s="56"/>
      <c r="DS240" s="56"/>
      <c r="DT240" s="56"/>
      <c r="DU240" s="56"/>
      <c r="DV240" s="56"/>
      <c r="DW240" s="56"/>
      <c r="DX240" s="56"/>
      <c r="DZ240" s="56"/>
      <c r="EA240" s="56"/>
      <c r="EB240" s="56"/>
      <c r="EC240" s="56"/>
      <c r="ED240" s="56"/>
      <c r="EE240" s="56"/>
      <c r="EF240" s="56"/>
      <c r="EG240" s="56"/>
      <c r="EH240" s="56"/>
      <c r="EJ240" s="56"/>
      <c r="EK240" s="56"/>
      <c r="EL240" s="56"/>
      <c r="EM240" s="56"/>
      <c r="EN240" s="56"/>
      <c r="EO240" s="56"/>
      <c r="EP240" s="56"/>
      <c r="EQ240" s="56"/>
      <c r="ER240" s="56"/>
      <c r="ET240" s="56"/>
      <c r="EU240" s="56"/>
      <c r="EV240" s="56"/>
      <c r="EW240" s="56"/>
      <c r="EX240" s="56"/>
      <c r="EY240" s="56"/>
      <c r="EZ240" s="56"/>
      <c r="FA240" s="56"/>
      <c r="FB240" s="56"/>
      <c r="FD240" s="56"/>
      <c r="FE240" s="56"/>
      <c r="FF240" s="56"/>
      <c r="FG240" s="56"/>
      <c r="FH240" s="56"/>
      <c r="FI240" s="56"/>
      <c r="FJ240" s="56"/>
      <c r="FK240" s="56"/>
      <c r="FL240" s="56"/>
      <c r="FN240" s="56"/>
      <c r="FO240" s="56"/>
      <c r="FP240" s="56"/>
      <c r="FQ240" s="56"/>
      <c r="FR240" s="56"/>
      <c r="FS240" s="56"/>
      <c r="FT240" s="56"/>
      <c r="FU240" s="56"/>
      <c r="FV240" s="56"/>
      <c r="FX240" s="56"/>
      <c r="FY240" s="56"/>
      <c r="FZ240" s="56"/>
      <c r="GA240" s="56"/>
      <c r="GB240" s="56"/>
      <c r="GC240" s="56"/>
      <c r="GD240" s="56"/>
      <c r="GE240" s="56"/>
      <c r="GF240" s="56"/>
      <c r="GH240" s="56"/>
      <c r="GI240" s="56"/>
      <c r="GJ240" s="56"/>
      <c r="GK240" s="56"/>
      <c r="GL240" s="56"/>
      <c r="GM240" s="56"/>
      <c r="GN240" s="56"/>
      <c r="GO240" s="56"/>
      <c r="GP240" s="56"/>
      <c r="GR240" s="56"/>
      <c r="GS240" s="56"/>
      <c r="GT240" s="56"/>
      <c r="GU240" s="56"/>
      <c r="GV240" s="56"/>
      <c r="GW240" s="56"/>
      <c r="GX240" s="56"/>
      <c r="GY240" s="56"/>
      <c r="GZ240" s="56"/>
      <c r="HB240" s="56"/>
      <c r="HC240" s="56"/>
      <c r="HD240" s="56"/>
      <c r="HE240" s="56"/>
      <c r="HF240" s="56"/>
      <c r="HG240" s="56"/>
      <c r="HH240" s="56"/>
      <c r="HI240" s="56"/>
      <c r="HJ240" s="56"/>
      <c r="HL240" s="56"/>
      <c r="HM240" s="56"/>
      <c r="HN240" s="56"/>
      <c r="HO240" s="56"/>
      <c r="HP240" s="56"/>
      <c r="HQ240" s="56"/>
      <c r="HR240" s="56"/>
      <c r="HS240" s="56"/>
      <c r="HT240" s="56"/>
      <c r="HV240" s="56"/>
      <c r="HW240" s="56"/>
      <c r="HX240" s="56"/>
      <c r="HY240" s="56"/>
      <c r="HZ240" s="56"/>
      <c r="IA240" s="56"/>
      <c r="IB240" s="56"/>
      <c r="IC240" s="56"/>
      <c r="ID240" s="56"/>
      <c r="IF240" s="56"/>
      <c r="IG240" s="56"/>
      <c r="IH240" s="56"/>
      <c r="II240" s="56"/>
      <c r="IJ240" s="56"/>
      <c r="IK240" s="56"/>
      <c r="IL240" s="56"/>
      <c r="IM240" s="56"/>
      <c r="IN240" s="56"/>
      <c r="IP240" s="56"/>
      <c r="IQ240" s="56"/>
      <c r="IR240" s="56"/>
      <c r="IS240" s="56"/>
      <c r="IT240" s="56"/>
      <c r="IU240" s="56"/>
    </row>
    <row r="241" spans="1:255" ht="12.75" customHeight="1" thickBot="1" x14ac:dyDescent="0.25">
      <c r="A241" s="103"/>
      <c r="B241" s="106">
        <v>1217.0999999999999</v>
      </c>
      <c r="C241" s="85" t="s">
        <v>72</v>
      </c>
      <c r="D241" s="86"/>
      <c r="E241" s="47"/>
      <c r="F241" s="47"/>
      <c r="G241" s="47"/>
      <c r="H241" s="48"/>
      <c r="I241" s="49"/>
      <c r="J241" s="56"/>
      <c r="K241" s="56"/>
      <c r="L241" s="56"/>
      <c r="M241" s="56"/>
      <c r="N241" s="56"/>
      <c r="O241" s="56"/>
      <c r="P241" s="56"/>
      <c r="Q241" s="56"/>
      <c r="R241" s="56"/>
      <c r="T241" s="56"/>
      <c r="U241" s="56"/>
      <c r="V241" s="56"/>
      <c r="W241" s="56"/>
      <c r="X241" s="56"/>
      <c r="Y241" s="56"/>
      <c r="Z241" s="56"/>
      <c r="AA241" s="56"/>
      <c r="AB241" s="56"/>
      <c r="AD241" s="56"/>
      <c r="AE241" s="56"/>
      <c r="AF241" s="56"/>
      <c r="AG241" s="56"/>
      <c r="AH241" s="56"/>
      <c r="AI241" s="56"/>
      <c r="AJ241" s="56"/>
      <c r="AK241" s="56"/>
      <c r="AL241" s="56"/>
      <c r="AN241" s="56"/>
      <c r="AO241" s="56"/>
      <c r="AP241" s="56"/>
      <c r="AQ241" s="56"/>
      <c r="AR241" s="56"/>
      <c r="AS241" s="56"/>
      <c r="AT241" s="56"/>
      <c r="AU241" s="56"/>
      <c r="AV241" s="56"/>
      <c r="AX241" s="56"/>
      <c r="AY241" s="56"/>
      <c r="AZ241" s="56"/>
      <c r="BA241" s="56"/>
      <c r="BB241" s="56"/>
      <c r="BC241" s="56"/>
      <c r="BD241" s="56"/>
      <c r="BE241" s="56"/>
      <c r="BF241" s="56"/>
      <c r="BH241" s="56"/>
      <c r="BI241" s="56"/>
      <c r="BJ241" s="56"/>
      <c r="BK241" s="56"/>
      <c r="BL241" s="56"/>
      <c r="BM241" s="56"/>
      <c r="BN241" s="56"/>
      <c r="BO241" s="56"/>
      <c r="BP241" s="56"/>
      <c r="BR241" s="56"/>
      <c r="BS241" s="56"/>
      <c r="BT241" s="56"/>
      <c r="BU241" s="56"/>
      <c r="BV241" s="56"/>
      <c r="BW241" s="56"/>
      <c r="BX241" s="56"/>
      <c r="BY241" s="56"/>
      <c r="BZ241" s="56"/>
      <c r="CB241" s="56"/>
      <c r="CC241" s="56"/>
      <c r="CD241" s="56"/>
      <c r="CE241" s="56"/>
      <c r="CF241" s="56"/>
      <c r="CG241" s="56"/>
      <c r="CH241" s="56"/>
      <c r="CI241" s="56"/>
      <c r="CJ241" s="56"/>
      <c r="CL241" s="56"/>
      <c r="CM241" s="56"/>
      <c r="CN241" s="56"/>
      <c r="CO241" s="56"/>
      <c r="CP241" s="56"/>
      <c r="CQ241" s="56"/>
      <c r="CR241" s="56"/>
      <c r="CS241" s="56"/>
      <c r="CT241" s="56"/>
      <c r="CV241" s="56"/>
      <c r="CW241" s="56"/>
      <c r="CX241" s="56"/>
      <c r="CY241" s="56"/>
      <c r="CZ241" s="56"/>
      <c r="DA241" s="56"/>
      <c r="DB241" s="56"/>
      <c r="DC241" s="56"/>
      <c r="DD241" s="56"/>
      <c r="DF241" s="56"/>
      <c r="DG241" s="56"/>
      <c r="DH241" s="56"/>
      <c r="DI241" s="56"/>
      <c r="DJ241" s="56"/>
      <c r="DK241" s="56"/>
      <c r="DL241" s="56"/>
      <c r="DM241" s="56"/>
      <c r="DN241" s="56"/>
      <c r="DP241" s="56"/>
      <c r="DQ241" s="56"/>
      <c r="DR241" s="56"/>
      <c r="DS241" s="56"/>
      <c r="DT241" s="56"/>
      <c r="DU241" s="56"/>
      <c r="DV241" s="56"/>
      <c r="DW241" s="56"/>
      <c r="DX241" s="56"/>
      <c r="DZ241" s="56"/>
      <c r="EA241" s="56"/>
      <c r="EB241" s="56"/>
      <c r="EC241" s="56"/>
      <c r="ED241" s="56"/>
      <c r="EE241" s="56"/>
      <c r="EF241" s="56"/>
      <c r="EG241" s="56"/>
      <c r="EH241" s="56"/>
      <c r="EJ241" s="56"/>
      <c r="EK241" s="56"/>
      <c r="EL241" s="56"/>
      <c r="EM241" s="56"/>
      <c r="EN241" s="56"/>
      <c r="EO241" s="56"/>
      <c r="EP241" s="56"/>
      <c r="EQ241" s="56"/>
      <c r="ER241" s="56"/>
      <c r="ET241" s="56"/>
      <c r="EU241" s="56"/>
      <c r="EV241" s="56"/>
      <c r="EW241" s="56"/>
      <c r="EX241" s="56"/>
      <c r="EY241" s="56"/>
      <c r="EZ241" s="56"/>
      <c r="FA241" s="56"/>
      <c r="FB241" s="56"/>
      <c r="FD241" s="56"/>
      <c r="FE241" s="56"/>
      <c r="FF241" s="56"/>
      <c r="FG241" s="56"/>
      <c r="FH241" s="56"/>
      <c r="FI241" s="56"/>
      <c r="FJ241" s="56"/>
      <c r="FK241" s="56"/>
      <c r="FL241" s="56"/>
      <c r="FN241" s="56"/>
      <c r="FO241" s="56"/>
      <c r="FP241" s="56"/>
      <c r="FQ241" s="56"/>
      <c r="FR241" s="56"/>
      <c r="FS241" s="56"/>
      <c r="FT241" s="56"/>
      <c r="FU241" s="56"/>
      <c r="FV241" s="56"/>
      <c r="FX241" s="56"/>
      <c r="FY241" s="56"/>
      <c r="FZ241" s="56"/>
      <c r="GA241" s="56"/>
      <c r="GB241" s="56"/>
      <c r="GC241" s="56"/>
      <c r="GD241" s="56"/>
      <c r="GE241" s="56"/>
      <c r="GF241" s="56"/>
      <c r="GH241" s="56"/>
      <c r="GI241" s="56"/>
      <c r="GJ241" s="56"/>
      <c r="GK241" s="56"/>
      <c r="GL241" s="56"/>
      <c r="GM241" s="56"/>
      <c r="GN241" s="56"/>
      <c r="GO241" s="56"/>
      <c r="GP241" s="56"/>
      <c r="GR241" s="56"/>
      <c r="GS241" s="56"/>
      <c r="GT241" s="56"/>
      <c r="GU241" s="56"/>
      <c r="GV241" s="56"/>
      <c r="GW241" s="56"/>
      <c r="GX241" s="56"/>
      <c r="GY241" s="56"/>
      <c r="GZ241" s="56"/>
      <c r="HB241" s="56"/>
      <c r="HC241" s="56"/>
      <c r="HD241" s="56"/>
      <c r="HE241" s="56"/>
      <c r="HF241" s="56"/>
      <c r="HG241" s="56"/>
      <c r="HH241" s="56"/>
      <c r="HI241" s="56"/>
      <c r="HJ241" s="56"/>
      <c r="HL241" s="56"/>
      <c r="HM241" s="56"/>
      <c r="HN241" s="56"/>
      <c r="HO241" s="56"/>
      <c r="HP241" s="56"/>
      <c r="HQ241" s="56"/>
      <c r="HR241" s="56"/>
      <c r="HS241" s="56"/>
      <c r="HT241" s="56"/>
      <c r="HV241" s="56"/>
      <c r="HW241" s="56"/>
      <c r="HX241" s="56"/>
      <c r="HY241" s="56"/>
      <c r="HZ241" s="56"/>
      <c r="IA241" s="56"/>
      <c r="IB241" s="56"/>
      <c r="IC241" s="56"/>
      <c r="ID241" s="56"/>
      <c r="IF241" s="56"/>
      <c r="IG241" s="56"/>
      <c r="IH241" s="56"/>
      <c r="II241" s="56"/>
      <c r="IJ241" s="56"/>
      <c r="IK241" s="56"/>
      <c r="IL241" s="56"/>
      <c r="IM241" s="56"/>
      <c r="IN241" s="56"/>
      <c r="IP241" s="56"/>
      <c r="IQ241" s="56"/>
      <c r="IR241" s="56"/>
      <c r="IS241" s="56"/>
      <c r="IT241" s="56"/>
      <c r="IU241" s="56"/>
    </row>
    <row r="242" spans="1:255" ht="12.75" customHeight="1" thickBot="1" x14ac:dyDescent="0.25">
      <c r="A242" s="103"/>
      <c r="B242" s="106">
        <v>1352.59</v>
      </c>
      <c r="C242" s="85" t="s">
        <v>73</v>
      </c>
      <c r="D242" s="86"/>
      <c r="E242" s="47"/>
      <c r="F242" s="47"/>
      <c r="G242" s="47"/>
      <c r="H242" s="48"/>
      <c r="I242" s="49"/>
      <c r="J242" s="56"/>
      <c r="K242" s="56"/>
      <c r="L242" s="56"/>
      <c r="M242" s="56"/>
      <c r="N242" s="56"/>
      <c r="O242" s="56"/>
      <c r="P242" s="56"/>
      <c r="Q242" s="56"/>
      <c r="R242" s="56"/>
      <c r="T242" s="56"/>
      <c r="U242" s="56"/>
      <c r="V242" s="56"/>
      <c r="W242" s="56"/>
      <c r="X242" s="56"/>
      <c r="Y242" s="56"/>
      <c r="Z242" s="56"/>
      <c r="AA242" s="56"/>
      <c r="AB242" s="56"/>
      <c r="AD242" s="56"/>
      <c r="AE242" s="56"/>
      <c r="AF242" s="56"/>
      <c r="AG242" s="56"/>
      <c r="AH242" s="56"/>
      <c r="AI242" s="56"/>
      <c r="AJ242" s="56"/>
      <c r="AK242" s="56"/>
      <c r="AL242" s="56"/>
      <c r="AN242" s="56"/>
      <c r="AO242" s="56"/>
      <c r="AP242" s="56"/>
      <c r="AQ242" s="56"/>
      <c r="AR242" s="56"/>
      <c r="AS242" s="56"/>
      <c r="AT242" s="56"/>
      <c r="AU242" s="56"/>
      <c r="AV242" s="56"/>
      <c r="AX242" s="56"/>
      <c r="AY242" s="56"/>
      <c r="AZ242" s="56"/>
      <c r="BA242" s="56"/>
      <c r="BB242" s="56"/>
      <c r="BC242" s="56"/>
      <c r="BD242" s="56"/>
      <c r="BE242" s="56"/>
      <c r="BF242" s="56"/>
      <c r="BH242" s="56"/>
      <c r="BI242" s="56"/>
      <c r="BJ242" s="56"/>
      <c r="BK242" s="56"/>
      <c r="BL242" s="56"/>
      <c r="BM242" s="56"/>
      <c r="BN242" s="56"/>
      <c r="BO242" s="56"/>
      <c r="BP242" s="56"/>
      <c r="BR242" s="56"/>
      <c r="BS242" s="56"/>
      <c r="BT242" s="56"/>
      <c r="BU242" s="56"/>
      <c r="BV242" s="56"/>
      <c r="BW242" s="56"/>
      <c r="BX242" s="56"/>
      <c r="BY242" s="56"/>
      <c r="BZ242" s="56"/>
      <c r="CB242" s="56"/>
      <c r="CC242" s="56"/>
      <c r="CD242" s="56"/>
      <c r="CE242" s="56"/>
      <c r="CF242" s="56"/>
      <c r="CG242" s="56"/>
      <c r="CH242" s="56"/>
      <c r="CI242" s="56"/>
      <c r="CJ242" s="56"/>
      <c r="CL242" s="56"/>
      <c r="CM242" s="56"/>
      <c r="CN242" s="56"/>
      <c r="CO242" s="56"/>
      <c r="CP242" s="56"/>
      <c r="CQ242" s="56"/>
      <c r="CR242" s="56"/>
      <c r="CS242" s="56"/>
      <c r="CT242" s="56"/>
      <c r="CV242" s="56"/>
      <c r="CW242" s="56"/>
      <c r="CX242" s="56"/>
      <c r="CY242" s="56"/>
      <c r="CZ242" s="56"/>
      <c r="DA242" s="56"/>
      <c r="DB242" s="56"/>
      <c r="DC242" s="56"/>
      <c r="DD242" s="56"/>
      <c r="DF242" s="56"/>
      <c r="DG242" s="56"/>
      <c r="DH242" s="56"/>
      <c r="DI242" s="56"/>
      <c r="DJ242" s="56"/>
      <c r="DK242" s="56"/>
      <c r="DL242" s="56"/>
      <c r="DM242" s="56"/>
      <c r="DN242" s="56"/>
      <c r="DP242" s="56"/>
      <c r="DQ242" s="56"/>
      <c r="DR242" s="56"/>
      <c r="DS242" s="56"/>
      <c r="DT242" s="56"/>
      <c r="DU242" s="56"/>
      <c r="DV242" s="56"/>
      <c r="DW242" s="56"/>
      <c r="DX242" s="56"/>
      <c r="DZ242" s="56"/>
      <c r="EA242" s="56"/>
      <c r="EB242" s="56"/>
      <c r="EC242" s="56"/>
      <c r="ED242" s="56"/>
      <c r="EE242" s="56"/>
      <c r="EF242" s="56"/>
      <c r="EG242" s="56"/>
      <c r="EH242" s="56"/>
      <c r="EJ242" s="56"/>
      <c r="EK242" s="56"/>
      <c r="EL242" s="56"/>
      <c r="EM242" s="56"/>
      <c r="EN242" s="56"/>
      <c r="EO242" s="56"/>
      <c r="EP242" s="56"/>
      <c r="EQ242" s="56"/>
      <c r="ER242" s="56"/>
      <c r="ET242" s="56"/>
      <c r="EU242" s="56"/>
      <c r="EV242" s="56"/>
      <c r="EW242" s="56"/>
      <c r="EX242" s="56"/>
      <c r="EY242" s="56"/>
      <c r="EZ242" s="56"/>
      <c r="FA242" s="56"/>
      <c r="FB242" s="56"/>
      <c r="FD242" s="56"/>
      <c r="FE242" s="56"/>
      <c r="FF242" s="56"/>
      <c r="FG242" s="56"/>
      <c r="FH242" s="56"/>
      <c r="FI242" s="56"/>
      <c r="FJ242" s="56"/>
      <c r="FK242" s="56"/>
      <c r="FL242" s="56"/>
      <c r="FN242" s="56"/>
      <c r="FO242" s="56"/>
      <c r="FP242" s="56"/>
      <c r="FQ242" s="56"/>
      <c r="FR242" s="56"/>
      <c r="FS242" s="56"/>
      <c r="FT242" s="56"/>
      <c r="FU242" s="56"/>
      <c r="FV242" s="56"/>
      <c r="FX242" s="56"/>
      <c r="FY242" s="56"/>
      <c r="FZ242" s="56"/>
      <c r="GA242" s="56"/>
      <c r="GB242" s="56"/>
      <c r="GC242" s="56"/>
      <c r="GD242" s="56"/>
      <c r="GE242" s="56"/>
      <c r="GF242" s="56"/>
      <c r="GH242" s="56"/>
      <c r="GI242" s="56"/>
      <c r="GJ242" s="56"/>
      <c r="GK242" s="56"/>
      <c r="GL242" s="56"/>
      <c r="GM242" s="56"/>
      <c r="GN242" s="56"/>
      <c r="GO242" s="56"/>
      <c r="GP242" s="56"/>
      <c r="GR242" s="56"/>
      <c r="GS242" s="56"/>
      <c r="GT242" s="56"/>
      <c r="GU242" s="56"/>
      <c r="GV242" s="56"/>
      <c r="GW242" s="56"/>
      <c r="GX242" s="56"/>
      <c r="GY242" s="56"/>
      <c r="GZ242" s="56"/>
      <c r="HB242" s="56"/>
      <c r="HC242" s="56"/>
      <c r="HD242" s="56"/>
      <c r="HE242" s="56"/>
      <c r="HF242" s="56"/>
      <c r="HG242" s="56"/>
      <c r="HH242" s="56"/>
      <c r="HI242" s="56"/>
      <c r="HJ242" s="56"/>
      <c r="HL242" s="56"/>
      <c r="HM242" s="56"/>
      <c r="HN242" s="56"/>
      <c r="HO242" s="56"/>
      <c r="HP242" s="56"/>
      <c r="HQ242" s="56"/>
      <c r="HR242" s="56"/>
      <c r="HS242" s="56"/>
      <c r="HT242" s="56"/>
      <c r="HV242" s="56"/>
      <c r="HW242" s="56"/>
      <c r="HX242" s="56"/>
      <c r="HY242" s="56"/>
      <c r="HZ242" s="56"/>
      <c r="IA242" s="56"/>
      <c r="IB242" s="56"/>
      <c r="IC242" s="56"/>
      <c r="ID242" s="56"/>
      <c r="IF242" s="56"/>
      <c r="IG242" s="56"/>
      <c r="IH242" s="56"/>
      <c r="II242" s="56"/>
      <c r="IJ242" s="56"/>
      <c r="IK242" s="56"/>
      <c r="IL242" s="56"/>
      <c r="IM242" s="56"/>
      <c r="IN242" s="56"/>
      <c r="IP242" s="56"/>
      <c r="IQ242" s="56"/>
      <c r="IR242" s="56"/>
      <c r="IS242" s="56"/>
      <c r="IT242" s="56"/>
      <c r="IU242" s="56"/>
    </row>
    <row r="243" spans="1:255" ht="12.75" customHeight="1" thickBot="1" x14ac:dyDescent="0.25">
      <c r="A243" s="103"/>
      <c r="B243" s="106">
        <v>1225.6099999999999</v>
      </c>
      <c r="C243" s="85" t="s">
        <v>74</v>
      </c>
      <c r="D243" s="86"/>
      <c r="E243" s="47"/>
      <c r="F243" s="47"/>
      <c r="G243" s="47"/>
      <c r="H243" s="48"/>
      <c r="I243" s="49"/>
      <c r="J243" s="56"/>
      <c r="K243" s="56"/>
      <c r="L243" s="56"/>
      <c r="M243" s="56"/>
      <c r="N243" s="56"/>
      <c r="O243" s="56"/>
      <c r="P243" s="56"/>
      <c r="Q243" s="56"/>
      <c r="R243" s="56"/>
      <c r="T243" s="56"/>
      <c r="U243" s="56"/>
      <c r="V243" s="56"/>
      <c r="W243" s="56"/>
      <c r="X243" s="56"/>
      <c r="Y243" s="56"/>
      <c r="Z243" s="56"/>
      <c r="AA243" s="56"/>
      <c r="AB243" s="56"/>
      <c r="AD243" s="56"/>
      <c r="AE243" s="56"/>
      <c r="AF243" s="56"/>
      <c r="AG243" s="56"/>
      <c r="AH243" s="56"/>
      <c r="AI243" s="56"/>
      <c r="AJ243" s="56"/>
      <c r="AK243" s="56"/>
      <c r="AL243" s="56"/>
      <c r="AN243" s="56"/>
      <c r="AO243" s="56"/>
      <c r="AP243" s="56"/>
      <c r="AQ243" s="56"/>
      <c r="AR243" s="56"/>
      <c r="AS243" s="56"/>
      <c r="AT243" s="56"/>
      <c r="AU243" s="56"/>
      <c r="AV243" s="56"/>
      <c r="AX243" s="56"/>
      <c r="AY243" s="56"/>
      <c r="AZ243" s="56"/>
      <c r="BA243" s="56"/>
      <c r="BB243" s="56"/>
      <c r="BC243" s="56"/>
      <c r="BD243" s="56"/>
      <c r="BE243" s="56"/>
      <c r="BF243" s="56"/>
      <c r="BH243" s="56"/>
      <c r="BI243" s="56"/>
      <c r="BJ243" s="56"/>
      <c r="BK243" s="56"/>
      <c r="BL243" s="56"/>
      <c r="BM243" s="56"/>
      <c r="BN243" s="56"/>
      <c r="BO243" s="56"/>
      <c r="BP243" s="56"/>
      <c r="BR243" s="56"/>
      <c r="BS243" s="56"/>
      <c r="BT243" s="56"/>
      <c r="BU243" s="56"/>
      <c r="BV243" s="56"/>
      <c r="BW243" s="56"/>
      <c r="BX243" s="56"/>
      <c r="BY243" s="56"/>
      <c r="BZ243" s="56"/>
      <c r="CB243" s="56"/>
      <c r="CC243" s="56"/>
      <c r="CD243" s="56"/>
      <c r="CE243" s="56"/>
      <c r="CF243" s="56"/>
      <c r="CG243" s="56"/>
      <c r="CH243" s="56"/>
      <c r="CI243" s="56"/>
      <c r="CJ243" s="56"/>
      <c r="CL243" s="56"/>
      <c r="CM243" s="56"/>
      <c r="CN243" s="56"/>
      <c r="CO243" s="56"/>
      <c r="CP243" s="56"/>
      <c r="CQ243" s="56"/>
      <c r="CR243" s="56"/>
      <c r="CS243" s="56"/>
      <c r="CT243" s="56"/>
      <c r="CV243" s="56"/>
      <c r="CW243" s="56"/>
      <c r="CX243" s="56"/>
      <c r="CY243" s="56"/>
      <c r="CZ243" s="56"/>
      <c r="DA243" s="56"/>
      <c r="DB243" s="56"/>
      <c r="DC243" s="56"/>
      <c r="DD243" s="56"/>
      <c r="DF243" s="56"/>
      <c r="DG243" s="56"/>
      <c r="DH243" s="56"/>
      <c r="DI243" s="56"/>
      <c r="DJ243" s="56"/>
      <c r="DK243" s="56"/>
      <c r="DL243" s="56"/>
      <c r="DM243" s="56"/>
      <c r="DN243" s="56"/>
      <c r="DP243" s="56"/>
      <c r="DQ243" s="56"/>
      <c r="DR243" s="56"/>
      <c r="DS243" s="56"/>
      <c r="DT243" s="56"/>
      <c r="DU243" s="56"/>
      <c r="DV243" s="56"/>
      <c r="DW243" s="56"/>
      <c r="DX243" s="56"/>
      <c r="DZ243" s="56"/>
      <c r="EA243" s="56"/>
      <c r="EB243" s="56"/>
      <c r="EC243" s="56"/>
      <c r="ED243" s="56"/>
      <c r="EE243" s="56"/>
      <c r="EF243" s="56"/>
      <c r="EG243" s="56"/>
      <c r="EH243" s="56"/>
      <c r="EJ243" s="56"/>
      <c r="EK243" s="56"/>
      <c r="EL243" s="56"/>
      <c r="EM243" s="56"/>
      <c r="EN243" s="56"/>
      <c r="EO243" s="56"/>
      <c r="EP243" s="56"/>
      <c r="EQ243" s="56"/>
      <c r="ER243" s="56"/>
      <c r="ET243" s="56"/>
      <c r="EU243" s="56"/>
      <c r="EV243" s="56"/>
      <c r="EW243" s="56"/>
      <c r="EX243" s="56"/>
      <c r="EY243" s="56"/>
      <c r="EZ243" s="56"/>
      <c r="FA243" s="56"/>
      <c r="FB243" s="56"/>
      <c r="FD243" s="56"/>
      <c r="FE243" s="56"/>
      <c r="FF243" s="56"/>
      <c r="FG243" s="56"/>
      <c r="FH243" s="56"/>
      <c r="FI243" s="56"/>
      <c r="FJ243" s="56"/>
      <c r="FK243" s="56"/>
      <c r="FL243" s="56"/>
      <c r="FN243" s="56"/>
      <c r="FO243" s="56"/>
      <c r="FP243" s="56"/>
      <c r="FQ243" s="56"/>
      <c r="FR243" s="56"/>
      <c r="FS243" s="56"/>
      <c r="FT243" s="56"/>
      <c r="FU243" s="56"/>
      <c r="FV243" s="56"/>
      <c r="FX243" s="56"/>
      <c r="FY243" s="56"/>
      <c r="FZ243" s="56"/>
      <c r="GA243" s="56"/>
      <c r="GB243" s="56"/>
      <c r="GC243" s="56"/>
      <c r="GD243" s="56"/>
      <c r="GE243" s="56"/>
      <c r="GF243" s="56"/>
      <c r="GH243" s="56"/>
      <c r="GI243" s="56"/>
      <c r="GJ243" s="56"/>
      <c r="GK243" s="56"/>
      <c r="GL243" s="56"/>
      <c r="GM243" s="56"/>
      <c r="GN243" s="56"/>
      <c r="GO243" s="56"/>
      <c r="GP243" s="56"/>
      <c r="GR243" s="56"/>
      <c r="GS243" s="56"/>
      <c r="GT243" s="56"/>
      <c r="GU243" s="56"/>
      <c r="GV243" s="56"/>
      <c r="GW243" s="56"/>
      <c r="GX243" s="56"/>
      <c r="GY243" s="56"/>
      <c r="GZ243" s="56"/>
      <c r="HB243" s="56"/>
      <c r="HC243" s="56"/>
      <c r="HD243" s="56"/>
      <c r="HE243" s="56"/>
      <c r="HF243" s="56"/>
      <c r="HG243" s="56"/>
      <c r="HH243" s="56"/>
      <c r="HI243" s="56"/>
      <c r="HJ243" s="56"/>
      <c r="HL243" s="56"/>
      <c r="HM243" s="56"/>
      <c r="HN243" s="56"/>
      <c r="HO243" s="56"/>
      <c r="HP243" s="56"/>
      <c r="HQ243" s="56"/>
      <c r="HR243" s="56"/>
      <c r="HS243" s="56"/>
      <c r="HT243" s="56"/>
      <c r="HV243" s="56"/>
      <c r="HW243" s="56"/>
      <c r="HX243" s="56"/>
      <c r="HY243" s="56"/>
      <c r="HZ243" s="56"/>
      <c r="IA243" s="56"/>
      <c r="IB243" s="56"/>
      <c r="IC243" s="56"/>
      <c r="ID243" s="56"/>
      <c r="IF243" s="56"/>
      <c r="IG243" s="56"/>
      <c r="IH243" s="56"/>
      <c r="II243" s="56"/>
      <c r="IJ243" s="56"/>
      <c r="IK243" s="56"/>
      <c r="IL243" s="56"/>
      <c r="IM243" s="56"/>
      <c r="IN243" s="56"/>
      <c r="IP243" s="56"/>
      <c r="IQ243" s="56"/>
      <c r="IR243" s="56"/>
      <c r="IS243" s="56"/>
      <c r="IT243" s="56"/>
      <c r="IU243" s="56"/>
    </row>
    <row r="244" spans="1:255" ht="12.75" customHeight="1" thickBot="1" x14ac:dyDescent="0.25">
      <c r="A244" s="11"/>
      <c r="B244" s="106">
        <v>935.21</v>
      </c>
      <c r="C244" s="85" t="s">
        <v>75</v>
      </c>
      <c r="D244" s="86"/>
      <c r="E244" s="47"/>
      <c r="F244" s="47"/>
      <c r="G244" s="47"/>
      <c r="H244" s="48"/>
      <c r="I244" s="49"/>
      <c r="J244" s="56"/>
      <c r="K244" s="56"/>
      <c r="L244" s="56"/>
      <c r="M244" s="56"/>
      <c r="N244" s="56"/>
      <c r="O244" s="56"/>
      <c r="P244" s="56"/>
      <c r="Q244" s="56"/>
      <c r="R244" s="56"/>
      <c r="T244" s="56"/>
      <c r="U244" s="56"/>
      <c r="V244" s="56"/>
      <c r="W244" s="56"/>
      <c r="X244" s="56"/>
      <c r="Y244" s="56"/>
      <c r="Z244" s="56"/>
      <c r="AA244" s="56"/>
      <c r="AB244" s="56"/>
      <c r="AD244" s="56"/>
      <c r="AE244" s="56"/>
      <c r="AF244" s="56"/>
      <c r="AG244" s="56"/>
      <c r="AH244" s="56"/>
      <c r="AI244" s="56"/>
      <c r="AJ244" s="56"/>
      <c r="AK244" s="56"/>
      <c r="AL244" s="56"/>
      <c r="AN244" s="56"/>
      <c r="AO244" s="56"/>
      <c r="AP244" s="56"/>
      <c r="AQ244" s="56"/>
      <c r="AR244" s="56"/>
      <c r="AS244" s="56"/>
      <c r="AT244" s="56"/>
      <c r="AU244" s="56"/>
      <c r="AV244" s="56"/>
      <c r="AX244" s="56"/>
      <c r="AY244" s="56"/>
      <c r="AZ244" s="56"/>
      <c r="BA244" s="56"/>
      <c r="BB244" s="56"/>
      <c r="BC244" s="56"/>
      <c r="BD244" s="56"/>
      <c r="BE244" s="56"/>
      <c r="BF244" s="56"/>
      <c r="BH244" s="56"/>
      <c r="BI244" s="56"/>
      <c r="BJ244" s="56"/>
      <c r="BK244" s="56"/>
      <c r="BL244" s="56"/>
      <c r="BM244" s="56"/>
      <c r="BN244" s="56"/>
      <c r="BO244" s="56"/>
      <c r="BP244" s="56"/>
      <c r="BR244" s="56"/>
      <c r="BS244" s="56"/>
      <c r="BT244" s="56"/>
      <c r="BU244" s="56"/>
      <c r="BV244" s="56"/>
      <c r="BW244" s="56"/>
      <c r="BX244" s="56"/>
      <c r="BY244" s="56"/>
      <c r="BZ244" s="56"/>
      <c r="CB244" s="56"/>
      <c r="CC244" s="56"/>
      <c r="CD244" s="56"/>
      <c r="CE244" s="56"/>
      <c r="CF244" s="56"/>
      <c r="CG244" s="56"/>
      <c r="CH244" s="56"/>
      <c r="CI244" s="56"/>
      <c r="CJ244" s="56"/>
      <c r="CL244" s="56"/>
      <c r="CM244" s="56"/>
      <c r="CN244" s="56"/>
      <c r="CO244" s="56"/>
      <c r="CP244" s="56"/>
      <c r="CQ244" s="56"/>
      <c r="CR244" s="56"/>
      <c r="CS244" s="56"/>
      <c r="CT244" s="56"/>
      <c r="CV244" s="56"/>
      <c r="CW244" s="56"/>
      <c r="CX244" s="56"/>
      <c r="CY244" s="56"/>
      <c r="CZ244" s="56"/>
      <c r="DA244" s="56"/>
      <c r="DB244" s="56"/>
      <c r="DC244" s="56"/>
      <c r="DD244" s="56"/>
      <c r="DF244" s="56"/>
      <c r="DG244" s="56"/>
      <c r="DH244" s="56"/>
      <c r="DI244" s="56"/>
      <c r="DJ244" s="56"/>
      <c r="DK244" s="56"/>
      <c r="DL244" s="56"/>
      <c r="DM244" s="56"/>
      <c r="DN244" s="56"/>
      <c r="DP244" s="56"/>
      <c r="DQ244" s="56"/>
      <c r="DR244" s="56"/>
      <c r="DS244" s="56"/>
      <c r="DT244" s="56"/>
      <c r="DU244" s="56"/>
      <c r="DV244" s="56"/>
      <c r="DW244" s="56"/>
      <c r="DX244" s="56"/>
      <c r="DZ244" s="56"/>
      <c r="EA244" s="56"/>
      <c r="EB244" s="56"/>
      <c r="EC244" s="56"/>
      <c r="ED244" s="56"/>
      <c r="EE244" s="56"/>
      <c r="EF244" s="56"/>
      <c r="EG244" s="56"/>
      <c r="EH244" s="56"/>
      <c r="EJ244" s="56"/>
      <c r="EK244" s="56"/>
      <c r="EL244" s="56"/>
      <c r="EM244" s="56"/>
      <c r="EN244" s="56"/>
      <c r="EO244" s="56"/>
      <c r="EP244" s="56"/>
      <c r="EQ244" s="56"/>
      <c r="ER244" s="56"/>
      <c r="ET244" s="56"/>
      <c r="EU244" s="56"/>
      <c r="EV244" s="56"/>
      <c r="EW244" s="56"/>
      <c r="EX244" s="56"/>
      <c r="EY244" s="56"/>
      <c r="EZ244" s="56"/>
      <c r="FA244" s="56"/>
      <c r="FB244" s="56"/>
      <c r="FD244" s="56"/>
      <c r="FE244" s="56"/>
      <c r="FF244" s="56"/>
      <c r="FG244" s="56"/>
      <c r="FH244" s="56"/>
      <c r="FI244" s="56"/>
      <c r="FJ244" s="56"/>
      <c r="FK244" s="56"/>
      <c r="FL244" s="56"/>
      <c r="FN244" s="56"/>
      <c r="FO244" s="56"/>
      <c r="FP244" s="56"/>
      <c r="FQ244" s="56"/>
      <c r="FR244" s="56"/>
      <c r="FS244" s="56"/>
      <c r="FT244" s="56"/>
      <c r="FU244" s="56"/>
      <c r="FV244" s="56"/>
      <c r="FX244" s="56"/>
      <c r="FY244" s="56"/>
      <c r="FZ244" s="56"/>
      <c r="GA244" s="56"/>
      <c r="GB244" s="56"/>
      <c r="GC244" s="56"/>
      <c r="GD244" s="56"/>
      <c r="GE244" s="56"/>
      <c r="GF244" s="56"/>
      <c r="GH244" s="56"/>
      <c r="GI244" s="56"/>
      <c r="GJ244" s="56"/>
      <c r="GK244" s="56"/>
      <c r="GL244" s="56"/>
      <c r="GM244" s="56"/>
      <c r="GN244" s="56"/>
      <c r="GO244" s="56"/>
      <c r="GP244" s="56"/>
      <c r="GR244" s="56"/>
      <c r="GS244" s="56"/>
      <c r="GT244" s="56"/>
      <c r="GU244" s="56"/>
      <c r="GV244" s="56"/>
      <c r="GW244" s="56"/>
      <c r="GX244" s="56"/>
      <c r="GY244" s="56"/>
      <c r="GZ244" s="56"/>
      <c r="HB244" s="56"/>
      <c r="HC244" s="56"/>
      <c r="HD244" s="56"/>
      <c r="HE244" s="56"/>
      <c r="HF244" s="56"/>
      <c r="HG244" s="56"/>
      <c r="HH244" s="56"/>
      <c r="HI244" s="56"/>
      <c r="HJ244" s="56"/>
      <c r="HL244" s="56"/>
      <c r="HM244" s="56"/>
      <c r="HN244" s="56"/>
      <c r="HO244" s="56"/>
      <c r="HP244" s="56"/>
      <c r="HQ244" s="56"/>
      <c r="HR244" s="56"/>
      <c r="HS244" s="56"/>
      <c r="HT244" s="56"/>
      <c r="HV244" s="56"/>
      <c r="HW244" s="56"/>
      <c r="HX244" s="56"/>
      <c r="HY244" s="56"/>
      <c r="HZ244" s="56"/>
      <c r="IA244" s="56"/>
      <c r="IB244" s="56"/>
      <c r="IC244" s="56"/>
      <c r="ID244" s="56"/>
      <c r="IF244" s="56"/>
      <c r="IG244" s="56"/>
      <c r="IH244" s="56"/>
      <c r="II244" s="56"/>
      <c r="IJ244" s="56"/>
      <c r="IK244" s="56"/>
      <c r="IL244" s="56"/>
      <c r="IM244" s="56"/>
      <c r="IN244" s="56"/>
      <c r="IP244" s="56"/>
      <c r="IQ244" s="56"/>
      <c r="IR244" s="56"/>
      <c r="IS244" s="56"/>
      <c r="IT244" s="56"/>
      <c r="IU244" s="56"/>
    </row>
    <row r="245" spans="1:255" ht="12.75" customHeight="1" thickBot="1" x14ac:dyDescent="0.25">
      <c r="A245" s="11"/>
      <c r="B245" s="106">
        <v>1163.19</v>
      </c>
      <c r="C245" s="85" t="s">
        <v>76</v>
      </c>
      <c r="D245" s="86"/>
      <c r="E245" s="47"/>
      <c r="F245" s="47"/>
      <c r="G245" s="47"/>
      <c r="H245" s="48"/>
      <c r="I245" s="49"/>
      <c r="J245" s="56"/>
      <c r="K245" s="56"/>
      <c r="L245" s="56"/>
      <c r="M245" s="56"/>
      <c r="N245" s="56"/>
      <c r="O245" s="56"/>
      <c r="P245" s="56"/>
      <c r="Q245" s="56"/>
      <c r="R245" s="56"/>
      <c r="T245" s="56"/>
      <c r="U245" s="56"/>
      <c r="V245" s="56"/>
      <c r="W245" s="56"/>
      <c r="X245" s="56"/>
      <c r="Y245" s="56"/>
      <c r="Z245" s="56"/>
      <c r="AA245" s="56"/>
      <c r="AB245" s="56"/>
      <c r="AD245" s="56"/>
      <c r="AE245" s="56"/>
      <c r="AF245" s="56"/>
      <c r="AG245" s="56"/>
      <c r="AH245" s="56"/>
      <c r="AI245" s="56"/>
      <c r="AJ245" s="56"/>
      <c r="AK245" s="56"/>
      <c r="AL245" s="56"/>
      <c r="AN245" s="56"/>
      <c r="AO245" s="56"/>
      <c r="AP245" s="56"/>
      <c r="AQ245" s="56"/>
      <c r="AR245" s="56"/>
      <c r="AS245" s="56"/>
      <c r="AT245" s="56"/>
      <c r="AU245" s="56"/>
      <c r="AV245" s="56"/>
      <c r="AX245" s="56"/>
      <c r="AY245" s="56"/>
      <c r="AZ245" s="56"/>
      <c r="BA245" s="56"/>
      <c r="BB245" s="56"/>
      <c r="BC245" s="56"/>
      <c r="BD245" s="56"/>
      <c r="BE245" s="56"/>
      <c r="BF245" s="56"/>
      <c r="BH245" s="56"/>
      <c r="BI245" s="56"/>
      <c r="BJ245" s="56"/>
      <c r="BK245" s="56"/>
      <c r="BL245" s="56"/>
      <c r="BM245" s="56"/>
      <c r="BN245" s="56"/>
      <c r="BO245" s="56"/>
      <c r="BP245" s="56"/>
      <c r="BR245" s="56"/>
      <c r="BS245" s="56"/>
      <c r="BT245" s="56"/>
      <c r="BU245" s="56"/>
      <c r="BV245" s="56"/>
      <c r="BW245" s="56"/>
      <c r="BX245" s="56"/>
      <c r="BY245" s="56"/>
      <c r="BZ245" s="56"/>
      <c r="CB245" s="56"/>
      <c r="CC245" s="56"/>
      <c r="CD245" s="56"/>
      <c r="CE245" s="56"/>
      <c r="CF245" s="56"/>
      <c r="CG245" s="56"/>
      <c r="CH245" s="56"/>
      <c r="CI245" s="56"/>
      <c r="CJ245" s="56"/>
      <c r="CL245" s="56"/>
      <c r="CM245" s="56"/>
      <c r="CN245" s="56"/>
      <c r="CO245" s="56"/>
      <c r="CP245" s="56"/>
      <c r="CQ245" s="56"/>
      <c r="CR245" s="56"/>
      <c r="CS245" s="56"/>
      <c r="CT245" s="56"/>
      <c r="CV245" s="56"/>
      <c r="CW245" s="56"/>
      <c r="CX245" s="56"/>
      <c r="CY245" s="56"/>
      <c r="CZ245" s="56"/>
      <c r="DA245" s="56"/>
      <c r="DB245" s="56"/>
      <c r="DC245" s="56"/>
      <c r="DD245" s="56"/>
      <c r="DF245" s="56"/>
      <c r="DG245" s="56"/>
      <c r="DH245" s="56"/>
      <c r="DI245" s="56"/>
      <c r="DJ245" s="56"/>
      <c r="DK245" s="56"/>
      <c r="DL245" s="56"/>
      <c r="DM245" s="56"/>
      <c r="DN245" s="56"/>
      <c r="DP245" s="56"/>
      <c r="DQ245" s="56"/>
      <c r="DR245" s="56"/>
      <c r="DS245" s="56"/>
      <c r="DT245" s="56"/>
      <c r="DU245" s="56"/>
      <c r="DV245" s="56"/>
      <c r="DW245" s="56"/>
      <c r="DX245" s="56"/>
      <c r="DZ245" s="56"/>
      <c r="EA245" s="56"/>
      <c r="EB245" s="56"/>
      <c r="EC245" s="56"/>
      <c r="ED245" s="56"/>
      <c r="EE245" s="56"/>
      <c r="EF245" s="56"/>
      <c r="EG245" s="56"/>
      <c r="EH245" s="56"/>
      <c r="EJ245" s="56"/>
      <c r="EK245" s="56"/>
      <c r="EL245" s="56"/>
      <c r="EM245" s="56"/>
      <c r="EN245" s="56"/>
      <c r="EO245" s="56"/>
      <c r="EP245" s="56"/>
      <c r="EQ245" s="56"/>
      <c r="ER245" s="56"/>
      <c r="ET245" s="56"/>
      <c r="EU245" s="56"/>
      <c r="EV245" s="56"/>
      <c r="EW245" s="56"/>
      <c r="EX245" s="56"/>
      <c r="EY245" s="56"/>
      <c r="EZ245" s="56"/>
      <c r="FA245" s="56"/>
      <c r="FB245" s="56"/>
      <c r="FD245" s="56"/>
      <c r="FE245" s="56"/>
      <c r="FF245" s="56"/>
      <c r="FG245" s="56"/>
      <c r="FH245" s="56"/>
      <c r="FI245" s="56"/>
      <c r="FJ245" s="56"/>
      <c r="FK245" s="56"/>
      <c r="FL245" s="56"/>
      <c r="FN245" s="56"/>
      <c r="FO245" s="56"/>
      <c r="FP245" s="56"/>
      <c r="FQ245" s="56"/>
      <c r="FR245" s="56"/>
      <c r="FS245" s="56"/>
      <c r="FT245" s="56"/>
      <c r="FU245" s="56"/>
      <c r="FV245" s="56"/>
      <c r="FX245" s="56"/>
      <c r="FY245" s="56"/>
      <c r="FZ245" s="56"/>
      <c r="GA245" s="56"/>
      <c r="GB245" s="56"/>
      <c r="GC245" s="56"/>
      <c r="GD245" s="56"/>
      <c r="GE245" s="56"/>
      <c r="GF245" s="56"/>
      <c r="GH245" s="56"/>
      <c r="GI245" s="56"/>
      <c r="GJ245" s="56"/>
      <c r="GK245" s="56"/>
      <c r="GL245" s="56"/>
      <c r="GM245" s="56"/>
      <c r="GN245" s="56"/>
      <c r="GO245" s="56"/>
      <c r="GP245" s="56"/>
      <c r="GR245" s="56"/>
      <c r="GS245" s="56"/>
      <c r="GT245" s="56"/>
      <c r="GU245" s="56"/>
      <c r="GV245" s="56"/>
      <c r="GW245" s="56"/>
      <c r="GX245" s="56"/>
      <c r="GY245" s="56"/>
      <c r="GZ245" s="56"/>
      <c r="HB245" s="56"/>
      <c r="HC245" s="56"/>
      <c r="HD245" s="56"/>
      <c r="HE245" s="56"/>
      <c r="HF245" s="56"/>
      <c r="HG245" s="56"/>
      <c r="HH245" s="56"/>
      <c r="HI245" s="56"/>
      <c r="HJ245" s="56"/>
      <c r="HL245" s="56"/>
      <c r="HM245" s="56"/>
      <c r="HN245" s="56"/>
      <c r="HO245" s="56"/>
      <c r="HP245" s="56"/>
      <c r="HQ245" s="56"/>
      <c r="HR245" s="56"/>
      <c r="HS245" s="56"/>
      <c r="HT245" s="56"/>
      <c r="HV245" s="56"/>
      <c r="HW245" s="56"/>
      <c r="HX245" s="56"/>
      <c r="HY245" s="56"/>
      <c r="HZ245" s="56"/>
      <c r="IA245" s="56"/>
      <c r="IB245" s="56"/>
      <c r="IC245" s="56"/>
      <c r="ID245" s="56"/>
      <c r="IF245" s="56"/>
      <c r="IG245" s="56"/>
      <c r="IH245" s="56"/>
      <c r="II245" s="56"/>
      <c r="IJ245" s="56"/>
      <c r="IK245" s="56"/>
      <c r="IL245" s="56"/>
      <c r="IM245" s="56"/>
      <c r="IN245" s="56"/>
      <c r="IP245" s="56"/>
      <c r="IQ245" s="56"/>
      <c r="IR245" s="56"/>
      <c r="IS245" s="56"/>
      <c r="IT245" s="56"/>
      <c r="IU245" s="56"/>
    </row>
    <row r="246" spans="1:255" ht="12.75" customHeight="1" thickBot="1" x14ac:dyDescent="0.25">
      <c r="A246" s="11"/>
      <c r="B246" s="106">
        <v>1621.14</v>
      </c>
      <c r="C246" s="85" t="s">
        <v>77</v>
      </c>
      <c r="D246" s="86"/>
      <c r="E246" s="47"/>
      <c r="F246" s="47"/>
      <c r="G246" s="47"/>
      <c r="H246" s="48"/>
      <c r="I246" s="49"/>
      <c r="J246" s="56"/>
      <c r="K246" s="56"/>
      <c r="L246" s="56"/>
      <c r="M246" s="56"/>
      <c r="N246" s="56"/>
      <c r="O246" s="56"/>
      <c r="P246" s="56"/>
      <c r="Q246" s="56"/>
      <c r="R246" s="56"/>
      <c r="T246" s="56"/>
      <c r="U246" s="56"/>
      <c r="V246" s="56"/>
      <c r="W246" s="56"/>
      <c r="X246" s="56"/>
      <c r="Y246" s="56"/>
      <c r="Z246" s="56"/>
      <c r="AA246" s="56"/>
      <c r="AB246" s="56"/>
      <c r="AD246" s="56"/>
      <c r="AE246" s="56"/>
      <c r="AF246" s="56"/>
      <c r="AG246" s="56"/>
      <c r="AH246" s="56"/>
      <c r="AI246" s="56"/>
      <c r="AJ246" s="56"/>
      <c r="AK246" s="56"/>
      <c r="AL246" s="56"/>
      <c r="AN246" s="56"/>
      <c r="AO246" s="56"/>
      <c r="AP246" s="56"/>
      <c r="AQ246" s="56"/>
      <c r="AR246" s="56"/>
      <c r="AS246" s="56"/>
      <c r="AT246" s="56"/>
      <c r="AU246" s="56"/>
      <c r="AV246" s="56"/>
      <c r="AX246" s="56"/>
      <c r="AY246" s="56"/>
      <c r="AZ246" s="56"/>
      <c r="BA246" s="56"/>
      <c r="BB246" s="56"/>
      <c r="BC246" s="56"/>
      <c r="BD246" s="56"/>
      <c r="BE246" s="56"/>
      <c r="BF246" s="56"/>
      <c r="BH246" s="56"/>
      <c r="BI246" s="56"/>
      <c r="BJ246" s="56"/>
      <c r="BK246" s="56"/>
      <c r="BL246" s="56"/>
      <c r="BM246" s="56"/>
      <c r="BN246" s="56"/>
      <c r="BO246" s="56"/>
      <c r="BP246" s="56"/>
      <c r="BR246" s="56"/>
      <c r="BS246" s="56"/>
      <c r="BT246" s="56"/>
      <c r="BU246" s="56"/>
      <c r="BV246" s="56"/>
      <c r="BW246" s="56"/>
      <c r="BX246" s="56"/>
      <c r="BY246" s="56"/>
      <c r="BZ246" s="56"/>
      <c r="CB246" s="56"/>
      <c r="CC246" s="56"/>
      <c r="CD246" s="56"/>
      <c r="CE246" s="56"/>
      <c r="CF246" s="56"/>
      <c r="CG246" s="56"/>
      <c r="CH246" s="56"/>
      <c r="CI246" s="56"/>
      <c r="CJ246" s="56"/>
      <c r="CL246" s="56"/>
      <c r="CM246" s="56"/>
      <c r="CN246" s="56"/>
      <c r="CO246" s="56"/>
      <c r="CP246" s="56"/>
      <c r="CQ246" s="56"/>
      <c r="CR246" s="56"/>
      <c r="CS246" s="56"/>
      <c r="CT246" s="56"/>
      <c r="CV246" s="56"/>
      <c r="CW246" s="56"/>
      <c r="CX246" s="56"/>
      <c r="CY246" s="56"/>
      <c r="CZ246" s="56"/>
      <c r="DA246" s="56"/>
      <c r="DB246" s="56"/>
      <c r="DC246" s="56"/>
      <c r="DD246" s="56"/>
      <c r="DF246" s="56"/>
      <c r="DG246" s="56"/>
      <c r="DH246" s="56"/>
      <c r="DI246" s="56"/>
      <c r="DJ246" s="56"/>
      <c r="DK246" s="56"/>
      <c r="DL246" s="56"/>
      <c r="DM246" s="56"/>
      <c r="DN246" s="56"/>
      <c r="DP246" s="56"/>
      <c r="DQ246" s="56"/>
      <c r="DR246" s="56"/>
      <c r="DS246" s="56"/>
      <c r="DT246" s="56"/>
      <c r="DU246" s="56"/>
      <c r="DV246" s="56"/>
      <c r="DW246" s="56"/>
      <c r="DX246" s="56"/>
      <c r="DZ246" s="56"/>
      <c r="EA246" s="56"/>
      <c r="EB246" s="56"/>
      <c r="EC246" s="56"/>
      <c r="ED246" s="56"/>
      <c r="EE246" s="56"/>
      <c r="EF246" s="56"/>
      <c r="EG246" s="56"/>
      <c r="EH246" s="56"/>
      <c r="EJ246" s="56"/>
      <c r="EK246" s="56"/>
      <c r="EL246" s="56"/>
      <c r="EM246" s="56"/>
      <c r="EN246" s="56"/>
      <c r="EO246" s="56"/>
      <c r="EP246" s="56"/>
      <c r="EQ246" s="56"/>
      <c r="ER246" s="56"/>
      <c r="ET246" s="56"/>
      <c r="EU246" s="56"/>
      <c r="EV246" s="56"/>
      <c r="EW246" s="56"/>
      <c r="EX246" s="56"/>
      <c r="EY246" s="56"/>
      <c r="EZ246" s="56"/>
      <c r="FA246" s="56"/>
      <c r="FB246" s="56"/>
      <c r="FD246" s="56"/>
      <c r="FE246" s="56"/>
      <c r="FF246" s="56"/>
      <c r="FG246" s="56"/>
      <c r="FH246" s="56"/>
      <c r="FI246" s="56"/>
      <c r="FJ246" s="56"/>
      <c r="FK246" s="56"/>
      <c r="FL246" s="56"/>
      <c r="FN246" s="56"/>
      <c r="FO246" s="56"/>
      <c r="FP246" s="56"/>
      <c r="FQ246" s="56"/>
      <c r="FR246" s="56"/>
      <c r="FS246" s="56"/>
      <c r="FT246" s="56"/>
      <c r="FU246" s="56"/>
      <c r="FV246" s="56"/>
      <c r="FX246" s="56"/>
      <c r="FY246" s="56"/>
      <c r="FZ246" s="56"/>
      <c r="GA246" s="56"/>
      <c r="GB246" s="56"/>
      <c r="GC246" s="56"/>
      <c r="GD246" s="56"/>
      <c r="GE246" s="56"/>
      <c r="GF246" s="56"/>
      <c r="GH246" s="56"/>
      <c r="GI246" s="56"/>
      <c r="GJ246" s="56"/>
      <c r="GK246" s="56"/>
      <c r="GL246" s="56"/>
      <c r="GM246" s="56"/>
      <c r="GN246" s="56"/>
      <c r="GO246" s="56"/>
      <c r="GP246" s="56"/>
      <c r="GR246" s="56"/>
      <c r="GS246" s="56"/>
      <c r="GT246" s="56"/>
      <c r="GU246" s="56"/>
      <c r="GV246" s="56"/>
      <c r="GW246" s="56"/>
      <c r="GX246" s="56"/>
      <c r="GY246" s="56"/>
      <c r="GZ246" s="56"/>
      <c r="HB246" s="56"/>
      <c r="HC246" s="56"/>
      <c r="HD246" s="56"/>
      <c r="HE246" s="56"/>
      <c r="HF246" s="56"/>
      <c r="HG246" s="56"/>
      <c r="HH246" s="56"/>
      <c r="HI246" s="56"/>
      <c r="HJ246" s="56"/>
      <c r="HL246" s="56"/>
      <c r="HM246" s="56"/>
      <c r="HN246" s="56"/>
      <c r="HO246" s="56"/>
      <c r="HP246" s="56"/>
      <c r="HQ246" s="56"/>
      <c r="HR246" s="56"/>
      <c r="HS246" s="56"/>
      <c r="HT246" s="56"/>
      <c r="HV246" s="56"/>
      <c r="HW246" s="56"/>
      <c r="HX246" s="56"/>
      <c r="HY246" s="56"/>
      <c r="HZ246" s="56"/>
      <c r="IA246" s="56"/>
      <c r="IB246" s="56"/>
      <c r="IC246" s="56"/>
      <c r="ID246" s="56"/>
      <c r="IF246" s="56"/>
      <c r="IG246" s="56"/>
      <c r="IH246" s="56"/>
      <c r="II246" s="56"/>
      <c r="IJ246" s="56"/>
      <c r="IK246" s="56"/>
      <c r="IL246" s="56"/>
      <c r="IM246" s="56"/>
      <c r="IN246" s="56"/>
      <c r="IP246" s="56"/>
      <c r="IQ246" s="56"/>
      <c r="IR246" s="56"/>
      <c r="IS246" s="56"/>
      <c r="IT246" s="56"/>
      <c r="IU246" s="56"/>
    </row>
    <row r="247" spans="1:255" ht="12.75" customHeight="1" thickBot="1" x14ac:dyDescent="0.25">
      <c r="A247" s="11"/>
      <c r="B247" s="106">
        <v>1250.1099999999999</v>
      </c>
      <c r="C247" s="85" t="s">
        <v>78</v>
      </c>
      <c r="D247" s="86"/>
      <c r="E247" s="47"/>
      <c r="F247" s="47"/>
      <c r="G247" s="47"/>
      <c r="H247" s="48"/>
      <c r="I247" s="49"/>
      <c r="J247" s="56"/>
      <c r="K247" s="56"/>
      <c r="L247" s="56"/>
      <c r="M247" s="56"/>
      <c r="N247" s="56"/>
      <c r="O247" s="56"/>
      <c r="P247" s="56"/>
      <c r="Q247" s="56"/>
      <c r="R247" s="56"/>
      <c r="T247" s="56"/>
      <c r="U247" s="56"/>
      <c r="V247" s="56"/>
      <c r="W247" s="56"/>
      <c r="X247" s="56"/>
      <c r="Y247" s="56"/>
      <c r="Z247" s="56"/>
      <c r="AA247" s="56"/>
      <c r="AB247" s="56"/>
      <c r="AD247" s="56"/>
      <c r="AE247" s="56"/>
      <c r="AF247" s="56"/>
      <c r="AG247" s="56"/>
      <c r="AH247" s="56"/>
      <c r="AI247" s="56"/>
      <c r="AJ247" s="56"/>
      <c r="AK247" s="56"/>
      <c r="AL247" s="56"/>
      <c r="AN247" s="56"/>
      <c r="AO247" s="56"/>
      <c r="AP247" s="56"/>
      <c r="AQ247" s="56"/>
      <c r="AR247" s="56"/>
      <c r="AS247" s="56"/>
      <c r="AT247" s="56"/>
      <c r="AU247" s="56"/>
      <c r="AV247" s="56"/>
      <c r="AX247" s="56"/>
      <c r="AY247" s="56"/>
      <c r="AZ247" s="56"/>
      <c r="BA247" s="56"/>
      <c r="BB247" s="56"/>
      <c r="BC247" s="56"/>
      <c r="BD247" s="56"/>
      <c r="BE247" s="56"/>
      <c r="BF247" s="56"/>
      <c r="BH247" s="56"/>
      <c r="BI247" s="56"/>
      <c r="BJ247" s="56"/>
      <c r="BK247" s="56"/>
      <c r="BL247" s="56"/>
      <c r="BM247" s="56"/>
      <c r="BN247" s="56"/>
      <c r="BO247" s="56"/>
      <c r="BP247" s="56"/>
      <c r="BR247" s="56"/>
      <c r="BS247" s="56"/>
      <c r="BT247" s="56"/>
      <c r="BU247" s="56"/>
      <c r="BV247" s="56"/>
      <c r="BW247" s="56"/>
      <c r="BX247" s="56"/>
      <c r="BY247" s="56"/>
      <c r="BZ247" s="56"/>
      <c r="CB247" s="56"/>
      <c r="CC247" s="56"/>
      <c r="CD247" s="56"/>
      <c r="CE247" s="56"/>
      <c r="CF247" s="56"/>
      <c r="CG247" s="56"/>
      <c r="CH247" s="56"/>
      <c r="CI247" s="56"/>
      <c r="CJ247" s="56"/>
      <c r="CL247" s="56"/>
      <c r="CM247" s="56"/>
      <c r="CN247" s="56"/>
      <c r="CO247" s="56"/>
      <c r="CP247" s="56"/>
      <c r="CQ247" s="56"/>
      <c r="CR247" s="56"/>
      <c r="CS247" s="56"/>
      <c r="CT247" s="56"/>
      <c r="CV247" s="56"/>
      <c r="CW247" s="56"/>
      <c r="CX247" s="56"/>
      <c r="CY247" s="56"/>
      <c r="CZ247" s="56"/>
      <c r="DA247" s="56"/>
      <c r="DB247" s="56"/>
      <c r="DC247" s="56"/>
      <c r="DD247" s="56"/>
      <c r="DF247" s="56"/>
      <c r="DG247" s="56"/>
      <c r="DH247" s="56"/>
      <c r="DI247" s="56"/>
      <c r="DJ247" s="56"/>
      <c r="DK247" s="56"/>
      <c r="DL247" s="56"/>
      <c r="DM247" s="56"/>
      <c r="DN247" s="56"/>
      <c r="DP247" s="56"/>
      <c r="DQ247" s="56"/>
      <c r="DR247" s="56"/>
      <c r="DS247" s="56"/>
      <c r="DT247" s="56"/>
      <c r="DU247" s="56"/>
      <c r="DV247" s="56"/>
      <c r="DW247" s="56"/>
      <c r="DX247" s="56"/>
      <c r="DZ247" s="56"/>
      <c r="EA247" s="56"/>
      <c r="EB247" s="56"/>
      <c r="EC247" s="56"/>
      <c r="ED247" s="56"/>
      <c r="EE247" s="56"/>
      <c r="EF247" s="56"/>
      <c r="EG247" s="56"/>
      <c r="EH247" s="56"/>
      <c r="EJ247" s="56"/>
      <c r="EK247" s="56"/>
      <c r="EL247" s="56"/>
      <c r="EM247" s="56"/>
      <c r="EN247" s="56"/>
      <c r="EO247" s="56"/>
      <c r="EP247" s="56"/>
      <c r="EQ247" s="56"/>
      <c r="ER247" s="56"/>
      <c r="ET247" s="56"/>
      <c r="EU247" s="56"/>
      <c r="EV247" s="56"/>
      <c r="EW247" s="56"/>
      <c r="EX247" s="56"/>
      <c r="EY247" s="56"/>
      <c r="EZ247" s="56"/>
      <c r="FA247" s="56"/>
      <c r="FB247" s="56"/>
      <c r="FD247" s="56"/>
      <c r="FE247" s="56"/>
      <c r="FF247" s="56"/>
      <c r="FG247" s="56"/>
      <c r="FH247" s="56"/>
      <c r="FI247" s="56"/>
      <c r="FJ247" s="56"/>
      <c r="FK247" s="56"/>
      <c r="FL247" s="56"/>
      <c r="FN247" s="56"/>
      <c r="FO247" s="56"/>
      <c r="FP247" s="56"/>
      <c r="FQ247" s="56"/>
      <c r="FR247" s="56"/>
      <c r="FS247" s="56"/>
      <c r="FT247" s="56"/>
      <c r="FU247" s="56"/>
      <c r="FV247" s="56"/>
      <c r="FX247" s="56"/>
      <c r="FY247" s="56"/>
      <c r="FZ247" s="56"/>
      <c r="GA247" s="56"/>
      <c r="GB247" s="56"/>
      <c r="GC247" s="56"/>
      <c r="GD247" s="56"/>
      <c r="GE247" s="56"/>
      <c r="GF247" s="56"/>
      <c r="GH247" s="56"/>
      <c r="GI247" s="56"/>
      <c r="GJ247" s="56"/>
      <c r="GK247" s="56"/>
      <c r="GL247" s="56"/>
      <c r="GM247" s="56"/>
      <c r="GN247" s="56"/>
      <c r="GO247" s="56"/>
      <c r="GP247" s="56"/>
      <c r="GR247" s="56"/>
      <c r="GS247" s="56"/>
      <c r="GT247" s="56"/>
      <c r="GU247" s="56"/>
      <c r="GV247" s="56"/>
      <c r="GW247" s="56"/>
      <c r="GX247" s="56"/>
      <c r="GY247" s="56"/>
      <c r="GZ247" s="56"/>
      <c r="HB247" s="56"/>
      <c r="HC247" s="56"/>
      <c r="HD247" s="56"/>
      <c r="HE247" s="56"/>
      <c r="HF247" s="56"/>
      <c r="HG247" s="56"/>
      <c r="HH247" s="56"/>
      <c r="HI247" s="56"/>
      <c r="HJ247" s="56"/>
      <c r="HL247" s="56"/>
      <c r="HM247" s="56"/>
      <c r="HN247" s="56"/>
      <c r="HO247" s="56"/>
      <c r="HP247" s="56"/>
      <c r="HQ247" s="56"/>
      <c r="HR247" s="56"/>
      <c r="HS247" s="56"/>
      <c r="HT247" s="56"/>
      <c r="HV247" s="56"/>
      <c r="HW247" s="56"/>
      <c r="HX247" s="56"/>
      <c r="HY247" s="56"/>
      <c r="HZ247" s="56"/>
      <c r="IA247" s="56"/>
      <c r="IB247" s="56"/>
      <c r="IC247" s="56"/>
      <c r="ID247" s="56"/>
      <c r="IF247" s="56"/>
      <c r="IG247" s="56"/>
      <c r="IH247" s="56"/>
      <c r="II247" s="56"/>
      <c r="IJ247" s="56"/>
      <c r="IK247" s="56"/>
      <c r="IL247" s="56"/>
      <c r="IM247" s="56"/>
      <c r="IN247" s="56"/>
      <c r="IP247" s="56"/>
      <c r="IQ247" s="56"/>
      <c r="IR247" s="56"/>
      <c r="IS247" s="56"/>
      <c r="IT247" s="56"/>
      <c r="IU247" s="56"/>
    </row>
    <row r="248" spans="1:255" ht="12.75" customHeight="1" thickBot="1" x14ac:dyDescent="0.25">
      <c r="A248" s="11"/>
      <c r="B248" s="106">
        <v>1582.05</v>
      </c>
      <c r="C248" s="85" t="s">
        <v>79</v>
      </c>
      <c r="D248" s="86"/>
      <c r="E248" s="47"/>
      <c r="F248" s="47"/>
      <c r="G248" s="47"/>
      <c r="H248" s="48"/>
      <c r="I248" s="49"/>
      <c r="J248" s="56"/>
      <c r="K248" s="56"/>
      <c r="L248" s="56"/>
      <c r="M248" s="56"/>
      <c r="N248" s="56"/>
      <c r="O248" s="56"/>
      <c r="P248" s="56"/>
      <c r="Q248" s="56"/>
      <c r="R248" s="56"/>
      <c r="T248" s="56"/>
      <c r="U248" s="56"/>
      <c r="V248" s="56"/>
      <c r="W248" s="56"/>
      <c r="X248" s="56"/>
      <c r="Y248" s="56"/>
      <c r="Z248" s="56"/>
      <c r="AA248" s="56"/>
      <c r="AB248" s="56"/>
      <c r="AD248" s="56"/>
      <c r="AE248" s="56"/>
      <c r="AF248" s="56"/>
      <c r="AG248" s="56"/>
      <c r="AH248" s="56"/>
      <c r="AI248" s="56"/>
      <c r="AJ248" s="56"/>
      <c r="AK248" s="56"/>
      <c r="AL248" s="56"/>
      <c r="AN248" s="56"/>
      <c r="AO248" s="56"/>
      <c r="AP248" s="56"/>
      <c r="AQ248" s="56"/>
      <c r="AR248" s="56"/>
      <c r="AS248" s="56"/>
      <c r="AT248" s="56"/>
      <c r="AU248" s="56"/>
      <c r="AV248" s="56"/>
      <c r="AX248" s="56"/>
      <c r="AY248" s="56"/>
      <c r="AZ248" s="56"/>
      <c r="BA248" s="56"/>
      <c r="BB248" s="56"/>
      <c r="BC248" s="56"/>
      <c r="BD248" s="56"/>
      <c r="BE248" s="56"/>
      <c r="BF248" s="56"/>
      <c r="BH248" s="56"/>
      <c r="BI248" s="56"/>
      <c r="BJ248" s="56"/>
      <c r="BK248" s="56"/>
      <c r="BL248" s="56"/>
      <c r="BM248" s="56"/>
      <c r="BN248" s="56"/>
      <c r="BO248" s="56"/>
      <c r="BP248" s="56"/>
      <c r="BR248" s="56"/>
      <c r="BS248" s="56"/>
      <c r="BT248" s="56"/>
      <c r="BU248" s="56"/>
      <c r="BV248" s="56"/>
      <c r="BW248" s="56"/>
      <c r="BX248" s="56"/>
      <c r="BY248" s="56"/>
      <c r="BZ248" s="56"/>
      <c r="CB248" s="56"/>
      <c r="CC248" s="56"/>
      <c r="CD248" s="56"/>
      <c r="CE248" s="56"/>
      <c r="CF248" s="56"/>
      <c r="CG248" s="56"/>
      <c r="CH248" s="56"/>
      <c r="CI248" s="56"/>
      <c r="CJ248" s="56"/>
      <c r="CL248" s="56"/>
      <c r="CM248" s="56"/>
      <c r="CN248" s="56"/>
      <c r="CO248" s="56"/>
      <c r="CP248" s="56"/>
      <c r="CQ248" s="56"/>
      <c r="CR248" s="56"/>
      <c r="CS248" s="56"/>
      <c r="CT248" s="56"/>
      <c r="CV248" s="56"/>
      <c r="CW248" s="56"/>
      <c r="CX248" s="56"/>
      <c r="CY248" s="56"/>
      <c r="CZ248" s="56"/>
      <c r="DA248" s="56"/>
      <c r="DB248" s="56"/>
      <c r="DC248" s="56"/>
      <c r="DD248" s="56"/>
      <c r="DF248" s="56"/>
      <c r="DG248" s="56"/>
      <c r="DH248" s="56"/>
      <c r="DI248" s="56"/>
      <c r="DJ248" s="56"/>
      <c r="DK248" s="56"/>
      <c r="DL248" s="56"/>
      <c r="DM248" s="56"/>
      <c r="DN248" s="56"/>
      <c r="DP248" s="56"/>
      <c r="DQ248" s="56"/>
      <c r="DR248" s="56"/>
      <c r="DS248" s="56"/>
      <c r="DT248" s="56"/>
      <c r="DU248" s="56"/>
      <c r="DV248" s="56"/>
      <c r="DW248" s="56"/>
      <c r="DX248" s="56"/>
      <c r="DZ248" s="56"/>
      <c r="EA248" s="56"/>
      <c r="EB248" s="56"/>
      <c r="EC248" s="56"/>
      <c r="ED248" s="56"/>
      <c r="EE248" s="56"/>
      <c r="EF248" s="56"/>
      <c r="EG248" s="56"/>
      <c r="EH248" s="56"/>
      <c r="EJ248" s="56"/>
      <c r="EK248" s="56"/>
      <c r="EL248" s="56"/>
      <c r="EM248" s="56"/>
      <c r="EN248" s="56"/>
      <c r="EO248" s="56"/>
      <c r="EP248" s="56"/>
      <c r="EQ248" s="56"/>
      <c r="ER248" s="56"/>
      <c r="ET248" s="56"/>
      <c r="EU248" s="56"/>
      <c r="EV248" s="56"/>
      <c r="EW248" s="56"/>
      <c r="EX248" s="56"/>
      <c r="EY248" s="56"/>
      <c r="EZ248" s="56"/>
      <c r="FA248" s="56"/>
      <c r="FB248" s="56"/>
      <c r="FD248" s="56"/>
      <c r="FE248" s="56"/>
      <c r="FF248" s="56"/>
      <c r="FG248" s="56"/>
      <c r="FH248" s="56"/>
      <c r="FI248" s="56"/>
      <c r="FJ248" s="56"/>
      <c r="FK248" s="56"/>
      <c r="FL248" s="56"/>
      <c r="FN248" s="56"/>
      <c r="FO248" s="56"/>
      <c r="FP248" s="56"/>
      <c r="FQ248" s="56"/>
      <c r="FR248" s="56"/>
      <c r="FS248" s="56"/>
      <c r="FT248" s="56"/>
      <c r="FU248" s="56"/>
      <c r="FV248" s="56"/>
      <c r="FX248" s="56"/>
      <c r="FY248" s="56"/>
      <c r="FZ248" s="56"/>
      <c r="GA248" s="56"/>
      <c r="GB248" s="56"/>
      <c r="GC248" s="56"/>
      <c r="GD248" s="56"/>
      <c r="GE248" s="56"/>
      <c r="GF248" s="56"/>
      <c r="GH248" s="56"/>
      <c r="GI248" s="56"/>
      <c r="GJ248" s="56"/>
      <c r="GK248" s="56"/>
      <c r="GL248" s="56"/>
      <c r="GM248" s="56"/>
      <c r="GN248" s="56"/>
      <c r="GO248" s="56"/>
      <c r="GP248" s="56"/>
      <c r="GR248" s="56"/>
      <c r="GS248" s="56"/>
      <c r="GT248" s="56"/>
      <c r="GU248" s="56"/>
      <c r="GV248" s="56"/>
      <c r="GW248" s="56"/>
      <c r="GX248" s="56"/>
      <c r="GY248" s="56"/>
      <c r="GZ248" s="56"/>
      <c r="HB248" s="56"/>
      <c r="HC248" s="56"/>
      <c r="HD248" s="56"/>
      <c r="HE248" s="56"/>
      <c r="HF248" s="56"/>
      <c r="HG248" s="56"/>
      <c r="HH248" s="56"/>
      <c r="HI248" s="56"/>
      <c r="HJ248" s="56"/>
      <c r="HL248" s="56"/>
      <c r="HM248" s="56"/>
      <c r="HN248" s="56"/>
      <c r="HO248" s="56"/>
      <c r="HP248" s="56"/>
      <c r="HQ248" s="56"/>
      <c r="HR248" s="56"/>
      <c r="HS248" s="56"/>
      <c r="HT248" s="56"/>
      <c r="HV248" s="56"/>
      <c r="HW248" s="56"/>
      <c r="HX248" s="56"/>
      <c r="HY248" s="56"/>
      <c r="HZ248" s="56"/>
      <c r="IA248" s="56"/>
      <c r="IB248" s="56"/>
      <c r="IC248" s="56"/>
      <c r="ID248" s="56"/>
      <c r="IF248" s="56"/>
      <c r="IG248" s="56"/>
      <c r="IH248" s="56"/>
      <c r="II248" s="56"/>
      <c r="IJ248" s="56"/>
      <c r="IK248" s="56"/>
      <c r="IL248" s="56"/>
      <c r="IM248" s="56"/>
      <c r="IN248" s="56"/>
      <c r="IP248" s="56"/>
      <c r="IQ248" s="56"/>
      <c r="IR248" s="56"/>
      <c r="IS248" s="56"/>
      <c r="IT248" s="56"/>
      <c r="IU248" s="56"/>
    </row>
    <row r="249" spans="1:255" ht="13.5" thickBot="1" x14ac:dyDescent="0.25">
      <c r="A249" s="11"/>
      <c r="B249" s="106">
        <v>1174</v>
      </c>
      <c r="C249" s="85" t="s">
        <v>80</v>
      </c>
      <c r="D249" s="86"/>
      <c r="E249" s="47"/>
      <c r="F249" s="47"/>
      <c r="G249" s="47"/>
      <c r="H249" s="48"/>
      <c r="I249" s="49"/>
      <c r="J249" s="56"/>
      <c r="K249" s="56"/>
      <c r="L249" s="56"/>
      <c r="M249" s="56"/>
      <c r="N249" s="56"/>
      <c r="O249" s="56"/>
      <c r="P249" s="56"/>
      <c r="Q249" s="56"/>
      <c r="R249" s="56"/>
      <c r="T249" s="56"/>
      <c r="U249" s="56"/>
      <c r="V249" s="56"/>
      <c r="W249" s="56"/>
      <c r="X249" s="56"/>
      <c r="Y249" s="56"/>
      <c r="Z249" s="56"/>
      <c r="AA249" s="56"/>
      <c r="AB249" s="56"/>
      <c r="AD249" s="56"/>
      <c r="AE249" s="56"/>
      <c r="AF249" s="56"/>
      <c r="AG249" s="56"/>
      <c r="AH249" s="56"/>
      <c r="AI249" s="56"/>
      <c r="AJ249" s="56"/>
      <c r="AK249" s="56"/>
      <c r="AL249" s="56"/>
      <c r="AN249" s="56"/>
      <c r="AO249" s="56"/>
      <c r="AP249" s="56"/>
      <c r="AQ249" s="56"/>
      <c r="AR249" s="56"/>
      <c r="AS249" s="56"/>
      <c r="AT249" s="56"/>
      <c r="AU249" s="56"/>
      <c r="AV249" s="56"/>
      <c r="AX249" s="56"/>
      <c r="AY249" s="56"/>
      <c r="AZ249" s="56"/>
      <c r="BA249" s="56"/>
      <c r="BB249" s="56"/>
      <c r="BC249" s="56"/>
      <c r="BD249" s="56"/>
      <c r="BE249" s="56"/>
      <c r="BF249" s="56"/>
      <c r="BH249" s="56"/>
      <c r="BI249" s="56"/>
      <c r="BJ249" s="56"/>
      <c r="BK249" s="56"/>
      <c r="BL249" s="56"/>
      <c r="BM249" s="56"/>
      <c r="BN249" s="56"/>
      <c r="BO249" s="56"/>
      <c r="BP249" s="56"/>
      <c r="BR249" s="56"/>
      <c r="BS249" s="56"/>
      <c r="BT249" s="56"/>
      <c r="BU249" s="56"/>
      <c r="BV249" s="56"/>
      <c r="BW249" s="56"/>
      <c r="BX249" s="56"/>
      <c r="BY249" s="56"/>
      <c r="BZ249" s="56"/>
      <c r="CB249" s="56"/>
      <c r="CC249" s="56"/>
      <c r="CD249" s="56"/>
      <c r="CE249" s="56"/>
      <c r="CF249" s="56"/>
      <c r="CG249" s="56"/>
      <c r="CH249" s="56"/>
      <c r="CI249" s="56"/>
      <c r="CJ249" s="56"/>
      <c r="CL249" s="56"/>
      <c r="CM249" s="56"/>
      <c r="CN249" s="56"/>
      <c r="CO249" s="56"/>
      <c r="CP249" s="56"/>
      <c r="CQ249" s="56"/>
      <c r="CR249" s="56"/>
      <c r="CS249" s="56"/>
      <c r="CT249" s="56"/>
      <c r="CV249" s="56"/>
      <c r="CW249" s="56"/>
      <c r="CX249" s="56"/>
      <c r="CY249" s="56"/>
      <c r="CZ249" s="56"/>
      <c r="DA249" s="56"/>
      <c r="DB249" s="56"/>
      <c r="DC249" s="56"/>
      <c r="DD249" s="56"/>
      <c r="DF249" s="56"/>
      <c r="DG249" s="56"/>
      <c r="DH249" s="56"/>
      <c r="DI249" s="56"/>
      <c r="DJ249" s="56"/>
      <c r="DK249" s="56"/>
      <c r="DL249" s="56"/>
      <c r="DM249" s="56"/>
      <c r="DN249" s="56"/>
      <c r="DP249" s="56"/>
      <c r="DQ249" s="56"/>
      <c r="DR249" s="56"/>
      <c r="DS249" s="56"/>
      <c r="DT249" s="56"/>
      <c r="DU249" s="56"/>
      <c r="DV249" s="56"/>
      <c r="DW249" s="56"/>
      <c r="DX249" s="56"/>
      <c r="DZ249" s="56"/>
      <c r="EA249" s="56"/>
      <c r="EB249" s="56"/>
      <c r="EC249" s="56"/>
      <c r="ED249" s="56"/>
      <c r="EE249" s="56"/>
      <c r="EF249" s="56"/>
      <c r="EG249" s="56"/>
      <c r="EH249" s="56"/>
      <c r="EJ249" s="56"/>
      <c r="EK249" s="56"/>
      <c r="EL249" s="56"/>
      <c r="EM249" s="56"/>
      <c r="EN249" s="56"/>
      <c r="EO249" s="56"/>
      <c r="EP249" s="56"/>
      <c r="EQ249" s="56"/>
      <c r="ER249" s="56"/>
      <c r="ET249" s="56"/>
      <c r="EU249" s="56"/>
      <c r="EV249" s="56"/>
      <c r="EW249" s="56"/>
      <c r="EX249" s="56"/>
      <c r="EY249" s="56"/>
      <c r="EZ249" s="56"/>
      <c r="FA249" s="56"/>
      <c r="FB249" s="56"/>
      <c r="FD249" s="56"/>
      <c r="FE249" s="56"/>
      <c r="FF249" s="56"/>
      <c r="FG249" s="56"/>
      <c r="FH249" s="56"/>
      <c r="FI249" s="56"/>
      <c r="FJ249" s="56"/>
      <c r="FK249" s="56"/>
      <c r="FL249" s="56"/>
      <c r="FN249" s="56"/>
      <c r="FO249" s="56"/>
      <c r="FP249" s="56"/>
      <c r="FQ249" s="56"/>
      <c r="FR249" s="56"/>
      <c r="FS249" s="56"/>
      <c r="FT249" s="56"/>
      <c r="FU249" s="56"/>
      <c r="FV249" s="56"/>
      <c r="FX249" s="56"/>
      <c r="FY249" s="56"/>
      <c r="FZ249" s="56"/>
      <c r="GA249" s="56"/>
      <c r="GB249" s="56"/>
      <c r="GC249" s="56"/>
      <c r="GD249" s="56"/>
      <c r="GE249" s="56"/>
      <c r="GF249" s="56"/>
      <c r="GH249" s="56"/>
      <c r="GI249" s="56"/>
      <c r="GJ249" s="56"/>
      <c r="GK249" s="56"/>
      <c r="GL249" s="56"/>
      <c r="GM249" s="56"/>
      <c r="GN249" s="56"/>
      <c r="GO249" s="56"/>
      <c r="GP249" s="56"/>
      <c r="GR249" s="56"/>
      <c r="GS249" s="56"/>
      <c r="GT249" s="56"/>
      <c r="GU249" s="56"/>
      <c r="GV249" s="56"/>
      <c r="GW249" s="56"/>
      <c r="GX249" s="56"/>
      <c r="GY249" s="56"/>
      <c r="GZ249" s="56"/>
      <c r="HB249" s="56"/>
      <c r="HC249" s="56"/>
      <c r="HD249" s="56"/>
      <c r="HE249" s="56"/>
      <c r="HF249" s="56"/>
      <c r="HG249" s="56"/>
      <c r="HH249" s="56"/>
      <c r="HI249" s="56"/>
      <c r="HJ249" s="56"/>
      <c r="HL249" s="56"/>
      <c r="HM249" s="56"/>
      <c r="HN249" s="56"/>
      <c r="HO249" s="56"/>
      <c r="HP249" s="56"/>
      <c r="HQ249" s="56"/>
      <c r="HR249" s="56"/>
      <c r="HS249" s="56"/>
      <c r="HT249" s="56"/>
      <c r="HV249" s="56"/>
      <c r="HW249" s="56"/>
      <c r="HX249" s="56"/>
      <c r="HY249" s="56"/>
      <c r="HZ249" s="56"/>
      <c r="IA249" s="56"/>
      <c r="IB249" s="56"/>
      <c r="IC249" s="56"/>
      <c r="ID249" s="56"/>
      <c r="IF249" s="56"/>
      <c r="IG249" s="56"/>
      <c r="IH249" s="56"/>
      <c r="II249" s="56"/>
      <c r="IJ249" s="56"/>
      <c r="IK249" s="56"/>
      <c r="IL249" s="56"/>
      <c r="IM249" s="56"/>
      <c r="IN249" s="56"/>
      <c r="IP249" s="56"/>
      <c r="IQ249" s="56"/>
      <c r="IR249" s="56"/>
      <c r="IS249" s="56"/>
      <c r="IT249" s="56"/>
      <c r="IU249" s="56"/>
    </row>
    <row r="250" spans="1:255" ht="13.5" thickBot="1" x14ac:dyDescent="0.25">
      <c r="A250" s="11"/>
      <c r="B250" s="185"/>
      <c r="C250" s="70" t="s">
        <v>87</v>
      </c>
      <c r="D250" s="163"/>
      <c r="E250" s="53"/>
      <c r="F250" s="53"/>
      <c r="G250" s="53"/>
      <c r="H250" s="153"/>
      <c r="I250" s="49">
        <v>785.5</v>
      </c>
      <c r="J250" s="56"/>
      <c r="K250" s="56"/>
      <c r="L250" s="56"/>
      <c r="M250" s="56"/>
      <c r="N250" s="56"/>
      <c r="O250" s="56"/>
      <c r="P250" s="56"/>
      <c r="Q250" s="56"/>
      <c r="R250" s="56"/>
      <c r="T250" s="56"/>
      <c r="U250" s="56"/>
      <c r="V250" s="56"/>
      <c r="W250" s="56"/>
      <c r="X250" s="56"/>
      <c r="Y250" s="56"/>
      <c r="Z250" s="56"/>
      <c r="AA250" s="56"/>
      <c r="AB250" s="56"/>
      <c r="AD250" s="56"/>
      <c r="AE250" s="56"/>
      <c r="AF250" s="56"/>
      <c r="AG250" s="56"/>
      <c r="AH250" s="56"/>
      <c r="AI250" s="56"/>
      <c r="AJ250" s="56"/>
      <c r="AK250" s="56"/>
      <c r="AL250" s="56"/>
      <c r="AN250" s="56"/>
      <c r="AO250" s="56"/>
      <c r="AP250" s="56"/>
      <c r="AQ250" s="56"/>
      <c r="AR250" s="56"/>
      <c r="AS250" s="56"/>
      <c r="AT250" s="56"/>
      <c r="AU250" s="56"/>
      <c r="AV250" s="56"/>
      <c r="AX250" s="56"/>
      <c r="AY250" s="56"/>
      <c r="AZ250" s="56"/>
      <c r="BA250" s="56"/>
      <c r="BB250" s="56"/>
      <c r="BC250" s="56"/>
      <c r="BD250" s="56"/>
      <c r="BE250" s="56"/>
      <c r="BF250" s="56"/>
      <c r="BH250" s="56"/>
      <c r="BI250" s="56"/>
      <c r="BJ250" s="56"/>
      <c r="BK250" s="56"/>
      <c r="BL250" s="56"/>
      <c r="BM250" s="56"/>
      <c r="BN250" s="56"/>
      <c r="BO250" s="56"/>
      <c r="BP250" s="56"/>
      <c r="BR250" s="56"/>
      <c r="BS250" s="56"/>
      <c r="BT250" s="56"/>
      <c r="BU250" s="56"/>
      <c r="BV250" s="56"/>
      <c r="BW250" s="56"/>
      <c r="BX250" s="56"/>
      <c r="BY250" s="56"/>
      <c r="BZ250" s="56"/>
      <c r="CB250" s="56"/>
      <c r="CC250" s="56"/>
      <c r="CD250" s="56"/>
      <c r="CE250" s="56"/>
      <c r="CF250" s="56"/>
      <c r="CG250" s="56"/>
      <c r="CH250" s="56"/>
      <c r="CI250" s="56"/>
      <c r="CJ250" s="56"/>
      <c r="CL250" s="56"/>
      <c r="CM250" s="56"/>
      <c r="CN250" s="56"/>
      <c r="CO250" s="56"/>
      <c r="CP250" s="56"/>
      <c r="CQ250" s="56"/>
      <c r="CR250" s="56"/>
      <c r="CS250" s="56"/>
      <c r="CT250" s="56"/>
      <c r="CV250" s="56"/>
      <c r="CW250" s="56"/>
      <c r="CX250" s="56"/>
      <c r="CY250" s="56"/>
      <c r="CZ250" s="56"/>
      <c r="DA250" s="56"/>
      <c r="DB250" s="56"/>
      <c r="DC250" s="56"/>
      <c r="DD250" s="56"/>
      <c r="DF250" s="56"/>
      <c r="DG250" s="56"/>
      <c r="DH250" s="56"/>
      <c r="DI250" s="56"/>
      <c r="DJ250" s="56"/>
      <c r="DK250" s="56"/>
      <c r="DL250" s="56"/>
      <c r="DM250" s="56"/>
      <c r="DN250" s="56"/>
      <c r="DP250" s="56"/>
      <c r="DQ250" s="56"/>
      <c r="DR250" s="56"/>
      <c r="DS250" s="56"/>
      <c r="DT250" s="56"/>
      <c r="DU250" s="56"/>
      <c r="DV250" s="56"/>
      <c r="DW250" s="56"/>
      <c r="DX250" s="56"/>
      <c r="DZ250" s="56"/>
      <c r="EA250" s="56"/>
      <c r="EB250" s="56"/>
      <c r="EC250" s="56"/>
      <c r="ED250" s="56"/>
      <c r="EE250" s="56"/>
      <c r="EF250" s="56"/>
      <c r="EG250" s="56"/>
      <c r="EH250" s="56"/>
      <c r="EJ250" s="56"/>
      <c r="EK250" s="56"/>
      <c r="EL250" s="56"/>
      <c r="EM250" s="56"/>
      <c r="EN250" s="56"/>
      <c r="EO250" s="56"/>
      <c r="EP250" s="56"/>
      <c r="EQ250" s="56"/>
      <c r="ER250" s="56"/>
      <c r="ET250" s="56"/>
      <c r="EU250" s="56"/>
      <c r="EV250" s="56"/>
      <c r="EW250" s="56"/>
      <c r="EX250" s="56"/>
      <c r="EY250" s="56"/>
      <c r="EZ250" s="56"/>
      <c r="FA250" s="56"/>
      <c r="FB250" s="56"/>
      <c r="FD250" s="56"/>
      <c r="FE250" s="56"/>
      <c r="FF250" s="56"/>
      <c r="FG250" s="56"/>
      <c r="FH250" s="56"/>
      <c r="FI250" s="56"/>
      <c r="FJ250" s="56"/>
      <c r="FK250" s="56"/>
      <c r="FL250" s="56"/>
      <c r="FN250" s="56"/>
      <c r="FO250" s="56"/>
      <c r="FP250" s="56"/>
      <c r="FQ250" s="56"/>
      <c r="FR250" s="56"/>
      <c r="FS250" s="56"/>
      <c r="FT250" s="56"/>
      <c r="FU250" s="56"/>
      <c r="FV250" s="56"/>
      <c r="FX250" s="56"/>
      <c r="FY250" s="56"/>
      <c r="FZ250" s="56"/>
      <c r="GA250" s="56"/>
      <c r="GB250" s="56"/>
      <c r="GC250" s="56"/>
      <c r="GD250" s="56"/>
      <c r="GE250" s="56"/>
      <c r="GF250" s="56"/>
      <c r="GH250" s="56"/>
      <c r="GI250" s="56"/>
      <c r="GJ250" s="56"/>
      <c r="GK250" s="56"/>
      <c r="GL250" s="56"/>
      <c r="GM250" s="56"/>
      <c r="GN250" s="56"/>
      <c r="GO250" s="56"/>
      <c r="GP250" s="56"/>
      <c r="GR250" s="56"/>
      <c r="GS250" s="56"/>
      <c r="GT250" s="56"/>
      <c r="GU250" s="56"/>
      <c r="GV250" s="56"/>
      <c r="GW250" s="56"/>
      <c r="GX250" s="56"/>
      <c r="GY250" s="56"/>
      <c r="GZ250" s="56"/>
      <c r="HB250" s="56"/>
      <c r="HC250" s="56"/>
      <c r="HD250" s="56"/>
      <c r="HE250" s="56"/>
      <c r="HF250" s="56"/>
      <c r="HG250" s="56"/>
      <c r="HH250" s="56"/>
      <c r="HI250" s="56"/>
      <c r="HJ250" s="56"/>
      <c r="HL250" s="56"/>
      <c r="HM250" s="56"/>
      <c r="HN250" s="56"/>
      <c r="HO250" s="56"/>
      <c r="HP250" s="56"/>
      <c r="HQ250" s="56"/>
      <c r="HR250" s="56"/>
      <c r="HS250" s="56"/>
      <c r="HT250" s="56"/>
      <c r="HV250" s="56"/>
      <c r="HW250" s="56"/>
      <c r="HX250" s="56"/>
      <c r="HY250" s="56"/>
      <c r="HZ250" s="56"/>
      <c r="IA250" s="56"/>
      <c r="IB250" s="56"/>
      <c r="IC250" s="56"/>
      <c r="ID250" s="56"/>
      <c r="IF250" s="56"/>
      <c r="IG250" s="56"/>
      <c r="IH250" s="56"/>
      <c r="II250" s="56"/>
      <c r="IJ250" s="56"/>
      <c r="IK250" s="56"/>
      <c r="IL250" s="56"/>
      <c r="IM250" s="56"/>
      <c r="IN250" s="56"/>
      <c r="IP250" s="56"/>
      <c r="IQ250" s="56"/>
      <c r="IR250" s="56"/>
      <c r="IS250" s="56"/>
      <c r="IT250" s="56"/>
      <c r="IU250" s="56"/>
    </row>
    <row r="251" spans="1:255" ht="13.5" thickBot="1" x14ac:dyDescent="0.25">
      <c r="A251" s="11"/>
      <c r="B251" s="18">
        <f>SUM(B238:B249)</f>
        <v>15164.119999999999</v>
      </c>
      <c r="C251" s="17"/>
      <c r="D251" s="18"/>
      <c r="E251" s="19"/>
      <c r="F251" s="17"/>
      <c r="G251" s="17"/>
      <c r="H251" s="18" t="s">
        <v>17</v>
      </c>
      <c r="I251" s="18">
        <f>SUM(I238:I250)</f>
        <v>785.5</v>
      </c>
      <c r="J251" s="56"/>
      <c r="K251" s="56"/>
      <c r="L251" s="56"/>
      <c r="M251" s="56"/>
      <c r="N251" s="56"/>
      <c r="O251" s="56"/>
      <c r="P251" s="56"/>
      <c r="Q251" s="56"/>
      <c r="R251" s="56"/>
      <c r="T251" s="56"/>
      <c r="U251" s="56"/>
      <c r="V251" s="56"/>
      <c r="W251" s="56"/>
      <c r="X251" s="56"/>
      <c r="Y251" s="56"/>
      <c r="Z251" s="56"/>
      <c r="AA251" s="56"/>
      <c r="AB251" s="56"/>
      <c r="AD251" s="56"/>
      <c r="AE251" s="56"/>
      <c r="AF251" s="56"/>
      <c r="AG251" s="56"/>
      <c r="AH251" s="56"/>
      <c r="AI251" s="56"/>
      <c r="AJ251" s="56"/>
      <c r="AK251" s="56"/>
      <c r="AL251" s="56"/>
      <c r="AN251" s="56"/>
      <c r="AO251" s="56"/>
      <c r="AP251" s="56"/>
      <c r="AQ251" s="56"/>
      <c r="AR251" s="56"/>
      <c r="AS251" s="56"/>
      <c r="AT251" s="56"/>
      <c r="AU251" s="56"/>
      <c r="AV251" s="56"/>
      <c r="AX251" s="56"/>
      <c r="AY251" s="56"/>
      <c r="AZ251" s="56"/>
      <c r="BA251" s="56"/>
      <c r="BB251" s="56"/>
      <c r="BC251" s="56"/>
      <c r="BD251" s="56"/>
      <c r="BE251" s="56"/>
      <c r="BF251" s="56"/>
      <c r="BH251" s="56"/>
      <c r="BI251" s="56"/>
      <c r="BJ251" s="56"/>
      <c r="BK251" s="56"/>
      <c r="BL251" s="56"/>
      <c r="BM251" s="56"/>
      <c r="BN251" s="56"/>
      <c r="BO251" s="56"/>
      <c r="BP251" s="56"/>
      <c r="BR251" s="56"/>
      <c r="BS251" s="56"/>
      <c r="BT251" s="56"/>
      <c r="BU251" s="56"/>
      <c r="BV251" s="56"/>
      <c r="BW251" s="56"/>
      <c r="BX251" s="56"/>
      <c r="BY251" s="56"/>
      <c r="BZ251" s="56"/>
      <c r="CB251" s="56"/>
      <c r="CC251" s="56"/>
      <c r="CD251" s="56"/>
      <c r="CE251" s="56"/>
      <c r="CF251" s="56"/>
      <c r="CG251" s="56"/>
      <c r="CH251" s="56"/>
      <c r="CI251" s="56"/>
      <c r="CJ251" s="56"/>
      <c r="CL251" s="56"/>
      <c r="CM251" s="56"/>
      <c r="CN251" s="56"/>
      <c r="CO251" s="56"/>
      <c r="CP251" s="56"/>
      <c r="CQ251" s="56"/>
      <c r="CR251" s="56"/>
      <c r="CS251" s="56"/>
      <c r="CT251" s="56"/>
      <c r="CV251" s="56"/>
      <c r="CW251" s="56"/>
      <c r="CX251" s="56"/>
      <c r="CY251" s="56"/>
      <c r="CZ251" s="56"/>
      <c r="DA251" s="56"/>
      <c r="DB251" s="56"/>
      <c r="DC251" s="56"/>
      <c r="DD251" s="56"/>
      <c r="DF251" s="56"/>
      <c r="DG251" s="56"/>
      <c r="DH251" s="56"/>
      <c r="DI251" s="56"/>
      <c r="DJ251" s="56"/>
      <c r="DK251" s="56"/>
      <c r="DL251" s="56"/>
      <c r="DM251" s="56"/>
      <c r="DN251" s="56"/>
      <c r="DP251" s="56"/>
      <c r="DQ251" s="56"/>
      <c r="DR251" s="56"/>
      <c r="DS251" s="56"/>
      <c r="DT251" s="56"/>
      <c r="DU251" s="56"/>
      <c r="DV251" s="56"/>
      <c r="DW251" s="56"/>
      <c r="DX251" s="56"/>
      <c r="DZ251" s="56"/>
      <c r="EA251" s="56"/>
      <c r="EB251" s="56"/>
      <c r="EC251" s="56"/>
      <c r="ED251" s="56"/>
      <c r="EE251" s="56"/>
      <c r="EF251" s="56"/>
      <c r="EG251" s="56"/>
      <c r="EH251" s="56"/>
      <c r="EJ251" s="56"/>
      <c r="EK251" s="56"/>
      <c r="EL251" s="56"/>
      <c r="EM251" s="56"/>
      <c r="EN251" s="56"/>
      <c r="EO251" s="56"/>
      <c r="EP251" s="56"/>
      <c r="EQ251" s="56"/>
      <c r="ER251" s="56"/>
      <c r="ET251" s="56"/>
      <c r="EU251" s="56"/>
      <c r="EV251" s="56"/>
      <c r="EW251" s="56"/>
      <c r="EX251" s="56"/>
      <c r="EY251" s="56"/>
      <c r="EZ251" s="56"/>
      <c r="FA251" s="56"/>
      <c r="FB251" s="56"/>
      <c r="FD251" s="56"/>
      <c r="FE251" s="56"/>
      <c r="FF251" s="56"/>
      <c r="FG251" s="56"/>
      <c r="FH251" s="56"/>
      <c r="FI251" s="56"/>
      <c r="FJ251" s="56"/>
      <c r="FK251" s="56"/>
      <c r="FL251" s="56"/>
      <c r="FN251" s="56"/>
      <c r="FO251" s="56"/>
      <c r="FP251" s="56"/>
      <c r="FQ251" s="56"/>
      <c r="FR251" s="56"/>
      <c r="FS251" s="56"/>
      <c r="FT251" s="56"/>
      <c r="FU251" s="56"/>
      <c r="FV251" s="56"/>
      <c r="FX251" s="56"/>
      <c r="FY251" s="56"/>
      <c r="FZ251" s="56"/>
      <c r="GA251" s="56"/>
      <c r="GB251" s="56"/>
      <c r="GC251" s="56"/>
      <c r="GD251" s="56"/>
      <c r="GE251" s="56"/>
      <c r="GF251" s="56"/>
      <c r="GH251" s="56"/>
      <c r="GI251" s="56"/>
      <c r="GJ251" s="56"/>
      <c r="GK251" s="56"/>
      <c r="GL251" s="56"/>
      <c r="GM251" s="56"/>
      <c r="GN251" s="56"/>
      <c r="GO251" s="56"/>
      <c r="GP251" s="56"/>
      <c r="GR251" s="56"/>
      <c r="GS251" s="56"/>
      <c r="GT251" s="56"/>
      <c r="GU251" s="56"/>
      <c r="GV251" s="56"/>
      <c r="GW251" s="56"/>
      <c r="GX251" s="56"/>
      <c r="GY251" s="56"/>
      <c r="GZ251" s="56"/>
      <c r="HB251" s="56"/>
      <c r="HC251" s="56"/>
      <c r="HD251" s="56"/>
      <c r="HE251" s="56"/>
      <c r="HF251" s="56"/>
      <c r="HG251" s="56"/>
      <c r="HH251" s="56"/>
      <c r="HI251" s="56"/>
      <c r="HJ251" s="56"/>
      <c r="HL251" s="56"/>
      <c r="HM251" s="56"/>
      <c r="HN251" s="56"/>
      <c r="HO251" s="56"/>
      <c r="HP251" s="56"/>
      <c r="HQ251" s="56"/>
      <c r="HR251" s="56"/>
      <c r="HS251" s="56"/>
      <c r="HT251" s="56"/>
      <c r="HV251" s="56"/>
      <c r="HW251" s="56"/>
      <c r="HX251" s="56"/>
      <c r="HY251" s="56"/>
      <c r="HZ251" s="56"/>
      <c r="IA251" s="56"/>
      <c r="IB251" s="56"/>
      <c r="IC251" s="56"/>
      <c r="ID251" s="56"/>
      <c r="IF251" s="56"/>
      <c r="IG251" s="56"/>
      <c r="IH251" s="56"/>
      <c r="II251" s="56"/>
      <c r="IJ251" s="56"/>
      <c r="IK251" s="56"/>
      <c r="IL251" s="56"/>
      <c r="IM251" s="56"/>
      <c r="IN251" s="56"/>
      <c r="IP251" s="56"/>
      <c r="IQ251" s="56"/>
      <c r="IR251" s="56"/>
      <c r="IS251" s="56"/>
      <c r="IT251" s="56"/>
      <c r="IU251" s="56"/>
    </row>
    <row r="252" spans="1:255" ht="64.5" thickBot="1" x14ac:dyDescent="0.25">
      <c r="A252" s="46" t="s">
        <v>97</v>
      </c>
      <c r="B252" s="114" t="s">
        <v>16</v>
      </c>
      <c r="C252" s="114" t="s">
        <v>5</v>
      </c>
      <c r="D252" s="114" t="s">
        <v>23</v>
      </c>
      <c r="E252" s="118" t="s">
        <v>18</v>
      </c>
      <c r="F252" s="114" t="s">
        <v>19</v>
      </c>
      <c r="G252" s="114" t="s">
        <v>10</v>
      </c>
      <c r="H252" s="114" t="s">
        <v>13</v>
      </c>
      <c r="I252" s="115" t="s">
        <v>12</v>
      </c>
      <c r="J252" s="56"/>
      <c r="K252" s="56"/>
      <c r="L252" s="56"/>
      <c r="M252" s="56"/>
      <c r="N252" s="56"/>
      <c r="O252" s="56"/>
      <c r="P252" s="56"/>
      <c r="Q252" s="56"/>
      <c r="R252" s="56"/>
      <c r="T252" s="56"/>
      <c r="U252" s="56"/>
      <c r="V252" s="56"/>
      <c r="W252" s="56"/>
      <c r="X252" s="56"/>
      <c r="Y252" s="56"/>
      <c r="Z252" s="56"/>
      <c r="AA252" s="56"/>
      <c r="AB252" s="56"/>
      <c r="AD252" s="56"/>
      <c r="AE252" s="56"/>
      <c r="AF252" s="56"/>
      <c r="AG252" s="56"/>
      <c r="AH252" s="56"/>
      <c r="AI252" s="56"/>
      <c r="AJ252" s="56"/>
      <c r="AK252" s="56"/>
      <c r="AL252" s="56"/>
      <c r="AN252" s="56"/>
      <c r="AO252" s="56"/>
      <c r="AP252" s="56"/>
      <c r="AQ252" s="56"/>
      <c r="AR252" s="56"/>
      <c r="AS252" s="56"/>
      <c r="AT252" s="56"/>
      <c r="AU252" s="56"/>
      <c r="AV252" s="56"/>
      <c r="AX252" s="56"/>
      <c r="AY252" s="56"/>
      <c r="AZ252" s="56"/>
      <c r="BA252" s="56"/>
      <c r="BB252" s="56"/>
      <c r="BC252" s="56"/>
      <c r="BD252" s="56"/>
      <c r="BE252" s="56"/>
      <c r="BF252" s="56"/>
      <c r="BH252" s="56"/>
      <c r="BI252" s="56"/>
      <c r="BJ252" s="56"/>
      <c r="BK252" s="56"/>
      <c r="BL252" s="56"/>
      <c r="BM252" s="56"/>
      <c r="BN252" s="56"/>
      <c r="BO252" s="56"/>
      <c r="BP252" s="56"/>
      <c r="BR252" s="56"/>
      <c r="BS252" s="56"/>
      <c r="BT252" s="56"/>
      <c r="BU252" s="56"/>
      <c r="BV252" s="56"/>
      <c r="BW252" s="56"/>
      <c r="BX252" s="56"/>
      <c r="BY252" s="56"/>
      <c r="BZ252" s="56"/>
      <c r="CB252" s="56"/>
      <c r="CC252" s="56"/>
      <c r="CD252" s="56"/>
      <c r="CE252" s="56"/>
      <c r="CF252" s="56"/>
      <c r="CG252" s="56"/>
      <c r="CH252" s="56"/>
      <c r="CI252" s="56"/>
      <c r="CJ252" s="56"/>
      <c r="CL252" s="56"/>
      <c r="CM252" s="56"/>
      <c r="CN252" s="56"/>
      <c r="CO252" s="56"/>
      <c r="CP252" s="56"/>
      <c r="CQ252" s="56"/>
      <c r="CR252" s="56"/>
      <c r="CS252" s="56"/>
      <c r="CT252" s="56"/>
      <c r="CV252" s="56"/>
      <c r="CW252" s="56"/>
      <c r="CX252" s="56"/>
      <c r="CY252" s="56"/>
      <c r="CZ252" s="56"/>
      <c r="DA252" s="56"/>
      <c r="DB252" s="56"/>
      <c r="DC252" s="56"/>
      <c r="DD252" s="56"/>
      <c r="DF252" s="56"/>
      <c r="DG252" s="56"/>
      <c r="DH252" s="56"/>
      <c r="DI252" s="56"/>
      <c r="DJ252" s="56"/>
      <c r="DK252" s="56"/>
      <c r="DL252" s="56"/>
      <c r="DM252" s="56"/>
      <c r="DN252" s="56"/>
      <c r="DP252" s="56"/>
      <c r="DQ252" s="56"/>
      <c r="DR252" s="56"/>
      <c r="DS252" s="56"/>
      <c r="DT252" s="56"/>
      <c r="DU252" s="56"/>
      <c r="DV252" s="56"/>
      <c r="DW252" s="56"/>
      <c r="DX252" s="56"/>
      <c r="DZ252" s="56"/>
      <c r="EA252" s="56"/>
      <c r="EB252" s="56"/>
      <c r="EC252" s="56"/>
      <c r="ED252" s="56"/>
      <c r="EE252" s="56"/>
      <c r="EF252" s="56"/>
      <c r="EG252" s="56"/>
      <c r="EH252" s="56"/>
      <c r="EJ252" s="56"/>
      <c r="EK252" s="56"/>
      <c r="EL252" s="56"/>
      <c r="EM252" s="56"/>
      <c r="EN252" s="56"/>
      <c r="EO252" s="56"/>
      <c r="EP252" s="56"/>
      <c r="EQ252" s="56"/>
      <c r="ER252" s="56"/>
      <c r="ET252" s="56"/>
      <c r="EU252" s="56"/>
      <c r="EV252" s="56"/>
      <c r="EW252" s="56"/>
      <c r="EX252" s="56"/>
      <c r="EY252" s="56"/>
      <c r="EZ252" s="56"/>
      <c r="FA252" s="56"/>
      <c r="FB252" s="56"/>
      <c r="FD252" s="56"/>
      <c r="FE252" s="56"/>
      <c r="FF252" s="56"/>
      <c r="FG252" s="56"/>
      <c r="FH252" s="56"/>
      <c r="FI252" s="56"/>
      <c r="FJ252" s="56"/>
      <c r="FK252" s="56"/>
      <c r="FL252" s="56"/>
      <c r="FN252" s="56"/>
      <c r="FO252" s="56"/>
      <c r="FP252" s="56"/>
      <c r="FQ252" s="56"/>
      <c r="FR252" s="56"/>
      <c r="FS252" s="56"/>
      <c r="FT252" s="56"/>
      <c r="FU252" s="56"/>
      <c r="FV252" s="56"/>
      <c r="FX252" s="56"/>
      <c r="FY252" s="56"/>
      <c r="FZ252" s="56"/>
      <c r="GA252" s="56"/>
      <c r="GB252" s="56"/>
      <c r="GC252" s="56"/>
      <c r="GD252" s="56"/>
      <c r="GE252" s="56"/>
      <c r="GF252" s="56"/>
      <c r="GH252" s="56"/>
      <c r="GI252" s="56"/>
      <c r="GJ252" s="56"/>
      <c r="GK252" s="56"/>
      <c r="GL252" s="56"/>
      <c r="GM252" s="56"/>
      <c r="GN252" s="56"/>
      <c r="GO252" s="56"/>
      <c r="GP252" s="56"/>
      <c r="GR252" s="56"/>
      <c r="GS252" s="56"/>
      <c r="GT252" s="56"/>
      <c r="GU252" s="56"/>
      <c r="GV252" s="56"/>
      <c r="GW252" s="56"/>
      <c r="GX252" s="56"/>
      <c r="GY252" s="56"/>
      <c r="GZ252" s="56"/>
      <c r="HB252" s="56"/>
      <c r="HC252" s="56"/>
      <c r="HD252" s="56"/>
      <c r="HE252" s="56"/>
      <c r="HF252" s="56"/>
      <c r="HG252" s="56"/>
      <c r="HH252" s="56"/>
      <c r="HI252" s="56"/>
      <c r="HJ252" s="56"/>
      <c r="HL252" s="56"/>
      <c r="HM252" s="56"/>
      <c r="HN252" s="56"/>
      <c r="HO252" s="56"/>
      <c r="HP252" s="56"/>
      <c r="HQ252" s="56"/>
      <c r="HR252" s="56"/>
      <c r="HS252" s="56"/>
      <c r="HT252" s="56"/>
      <c r="HV252" s="56"/>
      <c r="HW252" s="56"/>
      <c r="HX252" s="56"/>
      <c r="HY252" s="56"/>
      <c r="HZ252" s="56"/>
      <c r="IA252" s="56"/>
      <c r="IB252" s="56"/>
      <c r="IC252" s="56"/>
      <c r="ID252" s="56"/>
      <c r="IF252" s="56"/>
      <c r="IG252" s="56"/>
      <c r="IH252" s="56"/>
      <c r="II252" s="56"/>
      <c r="IJ252" s="56"/>
      <c r="IK252" s="56"/>
      <c r="IL252" s="56"/>
      <c r="IM252" s="56"/>
      <c r="IN252" s="56"/>
      <c r="IP252" s="56"/>
      <c r="IQ252" s="56"/>
      <c r="IR252" s="56"/>
      <c r="IS252" s="56"/>
      <c r="IT252" s="56"/>
      <c r="IU252" s="56"/>
    </row>
    <row r="253" spans="1:255" ht="39" thickBot="1" x14ac:dyDescent="0.25">
      <c r="A253" s="117" t="s">
        <v>2277</v>
      </c>
      <c r="B253" s="164"/>
      <c r="C253" s="85" t="s">
        <v>87</v>
      </c>
      <c r="D253" s="238"/>
      <c r="E253" s="239"/>
      <c r="F253" s="238"/>
      <c r="G253" s="239"/>
      <c r="H253" s="239"/>
      <c r="I253" s="49">
        <v>17433.52</v>
      </c>
    </row>
    <row r="254" spans="1:255" ht="13.5" thickBot="1" x14ac:dyDescent="0.25">
      <c r="A254" s="46"/>
      <c r="B254" s="76">
        <f>SUM(B253:B253)</f>
        <v>0</v>
      </c>
      <c r="C254" s="75"/>
      <c r="D254" s="76"/>
      <c r="E254" s="77"/>
      <c r="F254" s="75"/>
      <c r="G254" s="75"/>
      <c r="H254" s="76" t="s">
        <v>17</v>
      </c>
      <c r="I254" s="76">
        <f>SUM(I253:I253)</f>
        <v>17433.52</v>
      </c>
    </row>
    <row r="255" spans="1:255" ht="39" thickBot="1" x14ac:dyDescent="0.25">
      <c r="A255" s="134" t="s">
        <v>96</v>
      </c>
      <c r="B255" s="114" t="s">
        <v>16</v>
      </c>
      <c r="C255" s="114" t="s">
        <v>5</v>
      </c>
      <c r="D255" s="114" t="s">
        <v>23</v>
      </c>
      <c r="E255" s="279" t="s">
        <v>18</v>
      </c>
      <c r="F255" s="114" t="s">
        <v>19</v>
      </c>
      <c r="G255" s="114" t="s">
        <v>10</v>
      </c>
      <c r="H255" s="114" t="s">
        <v>13</v>
      </c>
      <c r="I255" s="115" t="s">
        <v>12</v>
      </c>
    </row>
    <row r="256" spans="1:255" ht="13.5" thickBot="1" x14ac:dyDescent="0.25">
      <c r="A256" s="206"/>
      <c r="B256" s="185"/>
      <c r="C256" s="70" t="s">
        <v>87</v>
      </c>
      <c r="D256" s="163"/>
      <c r="E256" s="53"/>
      <c r="F256" s="53"/>
      <c r="G256" s="53"/>
      <c r="H256" s="153"/>
      <c r="I256" s="471">
        <v>24626.43</v>
      </c>
    </row>
    <row r="257" spans="1:9" ht="13.5" thickBot="1" x14ac:dyDescent="0.25">
      <c r="A257" s="134"/>
      <c r="B257" s="271"/>
      <c r="C257" s="75"/>
      <c r="D257" s="76"/>
      <c r="E257" s="77"/>
      <c r="F257" s="75"/>
      <c r="G257" s="75"/>
      <c r="H257" s="76"/>
      <c r="I257" s="78">
        <f>SUM(I256)</f>
        <v>24626.43</v>
      </c>
    </row>
    <row r="258" spans="1:9" ht="12.75" customHeight="1" x14ac:dyDescent="0.2">
      <c r="A258" s="9"/>
      <c r="B258" s="9"/>
      <c r="C258" s="9"/>
      <c r="D258" s="9"/>
      <c r="E258" s="9"/>
      <c r="F258" s="20"/>
      <c r="G258" s="20"/>
      <c r="H258" s="20"/>
      <c r="I258" s="20"/>
    </row>
    <row r="259" spans="1:9" ht="12.75" customHeight="1" x14ac:dyDescent="0.2">
      <c r="A259" s="21" t="s">
        <v>21</v>
      </c>
      <c r="B259" s="22"/>
      <c r="C259" s="23"/>
      <c r="D259" s="4" t="s">
        <v>9</v>
      </c>
      <c r="E259" s="4" t="s">
        <v>6</v>
      </c>
      <c r="F259" s="119" t="s">
        <v>7</v>
      </c>
    </row>
    <row r="260" spans="1:9" ht="12.75" customHeight="1" x14ac:dyDescent="0.2">
      <c r="A260" s="642" t="s">
        <v>15</v>
      </c>
      <c r="B260" s="643"/>
      <c r="C260" s="25"/>
      <c r="D260" s="26">
        <f>B89</f>
        <v>60167.900000000009</v>
      </c>
      <c r="E260" s="26">
        <f>I89</f>
        <v>30160.588</v>
      </c>
      <c r="F260" s="120">
        <f>D260+E260</f>
        <v>90328.488000000012</v>
      </c>
    </row>
    <row r="261" spans="1:9" ht="12.75" customHeight="1" x14ac:dyDescent="0.2">
      <c r="A261" s="642" t="s">
        <v>4</v>
      </c>
      <c r="B261" s="643"/>
      <c r="C261" s="25"/>
      <c r="D261" s="26">
        <f>B180</f>
        <v>67503.59</v>
      </c>
      <c r="E261" s="26">
        <f>I180</f>
        <v>12846.227999999999</v>
      </c>
      <c r="F261" s="120">
        <f>D261+E261</f>
        <v>80349.817999999999</v>
      </c>
    </row>
    <row r="262" spans="1:9" ht="12.75" customHeight="1" x14ac:dyDescent="0.2">
      <c r="A262" s="642" t="s">
        <v>14</v>
      </c>
      <c r="B262" s="643"/>
      <c r="C262" s="25"/>
      <c r="D262" s="26">
        <f>B199</f>
        <v>34598.659999999996</v>
      </c>
      <c r="E262" s="26">
        <f>I199</f>
        <v>319.2</v>
      </c>
      <c r="F262" s="120">
        <f>D262+E262</f>
        <v>34917.859999999993</v>
      </c>
    </row>
    <row r="263" spans="1:9" ht="12.75" customHeight="1" x14ac:dyDescent="0.2">
      <c r="A263" s="642" t="s">
        <v>146</v>
      </c>
      <c r="B263" s="643"/>
      <c r="C263" s="25"/>
      <c r="D263" s="26">
        <f>B214</f>
        <v>18929.919999999998</v>
      </c>
      <c r="E263" s="26">
        <f>I214</f>
        <v>294.33</v>
      </c>
      <c r="F263" s="120">
        <f>D263+E263</f>
        <v>19224.25</v>
      </c>
      <c r="G263" s="56"/>
    </row>
    <row r="264" spans="1:9" ht="12.75" customHeight="1" x14ac:dyDescent="0.2">
      <c r="A264" s="642" t="s">
        <v>26</v>
      </c>
      <c r="B264" s="643"/>
      <c r="C264" s="25"/>
      <c r="D264" s="26">
        <f>B251</f>
        <v>15164.119999999999</v>
      </c>
      <c r="E264" s="26">
        <f>I251</f>
        <v>785.5</v>
      </c>
      <c r="F264" s="120">
        <f>D264+E264</f>
        <v>15949.619999999999</v>
      </c>
      <c r="G264" s="56"/>
    </row>
    <row r="265" spans="1:9" ht="12.75" customHeight="1" x14ac:dyDescent="0.2">
      <c r="A265" s="646" t="s">
        <v>69</v>
      </c>
      <c r="B265" s="647"/>
      <c r="C265" s="245"/>
      <c r="D265" s="246"/>
      <c r="E265" s="246"/>
      <c r="F265" s="242">
        <f>F266+F268+F269+F270+F271+F267</f>
        <v>60655.39</v>
      </c>
      <c r="G265" s="56"/>
    </row>
    <row r="266" spans="1:9" ht="12.75" customHeight="1" x14ac:dyDescent="0.2">
      <c r="A266" s="644" t="s">
        <v>82</v>
      </c>
      <c r="B266" s="645"/>
      <c r="C266" s="25"/>
      <c r="D266" s="26"/>
      <c r="E266" s="26"/>
      <c r="F266" s="120">
        <f>I228</f>
        <v>5291.9100000000017</v>
      </c>
      <c r="G266" s="56"/>
    </row>
    <row r="267" spans="1:9" ht="58.9" customHeight="1" x14ac:dyDescent="0.2">
      <c r="A267" s="650" t="s">
        <v>2275</v>
      </c>
      <c r="B267" s="651"/>
      <c r="C267" s="25"/>
      <c r="D267" s="26"/>
      <c r="E267" s="26"/>
      <c r="F267" s="120">
        <f>I231</f>
        <v>27.36</v>
      </c>
      <c r="G267" s="56"/>
    </row>
    <row r="268" spans="1:9" ht="12.75" customHeight="1" x14ac:dyDescent="0.2">
      <c r="A268" s="642" t="s">
        <v>2270</v>
      </c>
      <c r="B268" s="643"/>
      <c r="C268" s="25"/>
      <c r="D268" s="26"/>
      <c r="E268" s="26"/>
      <c r="F268" s="120">
        <f>I232</f>
        <v>46424.14</v>
      </c>
      <c r="G268" s="56"/>
    </row>
    <row r="269" spans="1:9" ht="12.75" customHeight="1" x14ac:dyDescent="0.2">
      <c r="A269" s="644" t="s">
        <v>84</v>
      </c>
      <c r="B269" s="645"/>
      <c r="C269" s="25"/>
      <c r="D269" s="26"/>
      <c r="E269" s="26"/>
      <c r="F269" s="120">
        <f>I233</f>
        <v>3450.7</v>
      </c>
      <c r="G269" s="56"/>
    </row>
    <row r="270" spans="1:9" ht="12.75" customHeight="1" x14ac:dyDescent="0.2">
      <c r="A270" s="644" t="s">
        <v>86</v>
      </c>
      <c r="B270" s="645"/>
      <c r="C270" s="25"/>
      <c r="D270" s="26"/>
      <c r="E270" s="26"/>
      <c r="F270" s="120">
        <f>I234</f>
        <v>3150.27</v>
      </c>
      <c r="G270" s="56"/>
    </row>
    <row r="271" spans="1:9" ht="12.75" customHeight="1" x14ac:dyDescent="0.2">
      <c r="A271" s="644" t="s">
        <v>88</v>
      </c>
      <c r="B271" s="645"/>
      <c r="C271" s="25"/>
      <c r="D271" s="26"/>
      <c r="E271" s="26"/>
      <c r="F271" s="120">
        <f>I235</f>
        <v>2311.0100000000002</v>
      </c>
      <c r="G271" s="56"/>
    </row>
    <row r="272" spans="1:9" ht="25.9" customHeight="1" x14ac:dyDescent="0.2">
      <c r="A272" s="650" t="s">
        <v>2</v>
      </c>
      <c r="B272" s="651"/>
      <c r="C272" s="25"/>
      <c r="D272" s="26">
        <f>B254</f>
        <v>0</v>
      </c>
      <c r="E272" s="26"/>
      <c r="F272" s="120">
        <f>D272+E272+I254</f>
        <v>17433.52</v>
      </c>
      <c r="G272" s="56"/>
    </row>
    <row r="273" spans="1:7" ht="26.45" customHeight="1" x14ac:dyDescent="0.2">
      <c r="A273" s="650" t="s">
        <v>96</v>
      </c>
      <c r="B273" s="651"/>
      <c r="C273" s="25"/>
      <c r="D273" s="26"/>
      <c r="E273" s="26"/>
      <c r="F273" s="120">
        <f>I257</f>
        <v>24626.43</v>
      </c>
      <c r="G273" s="56"/>
    </row>
    <row r="274" spans="1:7" ht="12.75" customHeight="1" x14ac:dyDescent="0.2">
      <c r="A274" s="648" t="s">
        <v>22</v>
      </c>
      <c r="B274" s="649"/>
      <c r="C274" s="27"/>
      <c r="D274" s="28">
        <f>SUM(D260:D272)</f>
        <v>196364.19</v>
      </c>
      <c r="E274" s="28">
        <f>SUM(E260:E264)</f>
        <v>44405.845999999998</v>
      </c>
      <c r="F274" s="121">
        <f>F260+F261+F262+F263+F264+F265+F272+F273</f>
        <v>343485.37599999999</v>
      </c>
    </row>
  </sheetData>
  <autoFilter ref="A5:I251"/>
  <mergeCells count="74">
    <mergeCell ref="A267:B267"/>
    <mergeCell ref="A161:A172"/>
    <mergeCell ref="D169:D172"/>
    <mergeCell ref="B95:B96"/>
    <mergeCell ref="C95:C96"/>
    <mergeCell ref="B132:B133"/>
    <mergeCell ref="C150:C160"/>
    <mergeCell ref="D157:D160"/>
    <mergeCell ref="B150:B160"/>
    <mergeCell ref="A150:A156"/>
    <mergeCell ref="D33:D37"/>
    <mergeCell ref="A38:A55"/>
    <mergeCell ref="D38:D55"/>
    <mergeCell ref="C33:C55"/>
    <mergeCell ref="B33:B55"/>
    <mergeCell ref="A76:A86"/>
    <mergeCell ref="D76:D86"/>
    <mergeCell ref="C76:C86"/>
    <mergeCell ref="B76:B86"/>
    <mergeCell ref="D56:D73"/>
    <mergeCell ref="B56:B75"/>
    <mergeCell ref="A95:A96"/>
    <mergeCell ref="D95:D96"/>
    <mergeCell ref="C132:C133"/>
    <mergeCell ref="A138:A149"/>
    <mergeCell ref="D139:D149"/>
    <mergeCell ref="C137:C149"/>
    <mergeCell ref="B137:B149"/>
    <mergeCell ref="D116:D131"/>
    <mergeCell ref="C134:C136"/>
    <mergeCell ref="A33:A37"/>
    <mergeCell ref="A56:A75"/>
    <mergeCell ref="B134:B136"/>
    <mergeCell ref="A134:A136"/>
    <mergeCell ref="D134:D136"/>
    <mergeCell ref="D74:D75"/>
    <mergeCell ref="C56:C75"/>
    <mergeCell ref="D97:D108"/>
    <mergeCell ref="C97:C131"/>
    <mergeCell ref="D109:D115"/>
    <mergeCell ref="G1:H1"/>
    <mergeCell ref="A1:B1"/>
    <mergeCell ref="G2:H2"/>
    <mergeCell ref="A14:A32"/>
    <mergeCell ref="D14:D32"/>
    <mergeCell ref="C13:C32"/>
    <mergeCell ref="B13:B32"/>
    <mergeCell ref="A273:B273"/>
    <mergeCell ref="A216:A228"/>
    <mergeCell ref="A271:B271"/>
    <mergeCell ref="A269:B269"/>
    <mergeCell ref="A263:B263"/>
    <mergeCell ref="A274:B274"/>
    <mergeCell ref="A260:B260"/>
    <mergeCell ref="A261:B261"/>
    <mergeCell ref="A262:B262"/>
    <mergeCell ref="A265:B265"/>
    <mergeCell ref="A270:B270"/>
    <mergeCell ref="A268:B268"/>
    <mergeCell ref="A272:B272"/>
    <mergeCell ref="A264:B264"/>
    <mergeCell ref="A97:A131"/>
    <mergeCell ref="A157:A160"/>
    <mergeCell ref="B97:B131"/>
    <mergeCell ref="A173:A177"/>
    <mergeCell ref="A229:A231"/>
    <mergeCell ref="B161:B177"/>
    <mergeCell ref="D150:D156"/>
    <mergeCell ref="A266:B266"/>
    <mergeCell ref="D173:D175"/>
    <mergeCell ref="D176:D177"/>
    <mergeCell ref="C161:C177"/>
    <mergeCell ref="D161:D168"/>
    <mergeCell ref="A195:A197"/>
  </mergeCells>
  <phoneticPr fontId="0" type="noConversion"/>
  <pageMargins left="0" right="0" top="0.19685039370078741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7"/>
  <dimension ref="A1:IU179"/>
  <sheetViews>
    <sheetView topLeftCell="A126" zoomScaleNormal="100" workbookViewId="0">
      <selection activeCell="B126" sqref="B126"/>
    </sheetView>
  </sheetViews>
  <sheetFormatPr defaultRowHeight="12.75" customHeight="1" x14ac:dyDescent="0.2"/>
  <cols>
    <col min="1" max="1" width="27.42578125" customWidth="1"/>
    <col min="2" max="2" width="11.7109375" customWidth="1"/>
    <col min="3" max="3" width="11.85546875" customWidth="1"/>
    <col min="4" max="4" width="14.28515625" customWidth="1"/>
    <col min="5" max="5" width="25.85546875" customWidth="1"/>
    <col min="6" max="6" width="12.28515625" customWidth="1"/>
    <col min="7" max="7" width="9.140625" customWidth="1"/>
    <col min="8" max="8" width="11" customWidth="1"/>
    <col min="9" max="9" width="14.5703125" customWidth="1"/>
  </cols>
  <sheetData>
    <row r="1" spans="1:9" ht="12.75" customHeight="1" x14ac:dyDescent="0.2">
      <c r="A1" s="708" t="s">
        <v>85</v>
      </c>
      <c r="B1" s="70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1963</v>
      </c>
      <c r="E2" s="5">
        <v>346453.59</v>
      </c>
      <c r="F2" s="6">
        <v>301339.15000000002</v>
      </c>
      <c r="G2" s="640">
        <f>E2-F2</f>
        <v>45114.44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50</v>
      </c>
      <c r="E3" s="1">
        <v>26</v>
      </c>
      <c r="F3" s="1"/>
      <c r="G3" s="1"/>
      <c r="H3" s="1" t="s">
        <v>25</v>
      </c>
      <c r="I3" s="8">
        <f>F2-F179</f>
        <v>-267647.82999999996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51.7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thickBot="1" x14ac:dyDescent="0.25">
      <c r="A6" s="407"/>
      <c r="B6" s="70">
        <v>4573.7299999999996</v>
      </c>
      <c r="C6" s="70" t="s">
        <v>66</v>
      </c>
      <c r="D6" s="315"/>
      <c r="E6" s="53"/>
      <c r="F6" s="53"/>
      <c r="G6" s="53"/>
      <c r="H6" s="153"/>
      <c r="I6" s="201">
        <f t="shared" ref="I6:I29" si="0">G6*H6</f>
        <v>0</v>
      </c>
    </row>
    <row r="7" spans="1:9" ht="12.75" customHeight="1" x14ac:dyDescent="0.2">
      <c r="A7" s="622" t="s">
        <v>525</v>
      </c>
      <c r="B7" s="625">
        <v>4971.5</v>
      </c>
      <c r="C7" s="625" t="s">
        <v>67</v>
      </c>
      <c r="D7" s="627" t="s">
        <v>526</v>
      </c>
      <c r="E7" s="37" t="s">
        <v>527</v>
      </c>
      <c r="F7" s="37" t="s">
        <v>528</v>
      </c>
      <c r="G7" s="37">
        <v>2</v>
      </c>
      <c r="H7" s="38">
        <v>561.72</v>
      </c>
      <c r="I7" s="39">
        <f t="shared" si="0"/>
        <v>1123.44</v>
      </c>
    </row>
    <row r="8" spans="1:9" ht="12.75" customHeight="1" thickBot="1" x14ac:dyDescent="0.25">
      <c r="A8" s="624"/>
      <c r="B8" s="626"/>
      <c r="C8" s="626"/>
      <c r="D8" s="629"/>
      <c r="E8" s="40" t="s">
        <v>127</v>
      </c>
      <c r="F8" s="40" t="s">
        <v>100</v>
      </c>
      <c r="G8" s="40">
        <v>0.15</v>
      </c>
      <c r="H8" s="41">
        <v>63</v>
      </c>
      <c r="I8" s="42">
        <f t="shared" si="0"/>
        <v>9.4499999999999993</v>
      </c>
    </row>
    <row r="9" spans="1:9" ht="12.75" customHeight="1" x14ac:dyDescent="0.2">
      <c r="A9" s="622" t="s">
        <v>637</v>
      </c>
      <c r="B9" s="625">
        <v>6928.74</v>
      </c>
      <c r="C9" s="625" t="s">
        <v>70</v>
      </c>
      <c r="D9" s="627" t="s">
        <v>628</v>
      </c>
      <c r="E9" s="37" t="s">
        <v>283</v>
      </c>
      <c r="F9" s="37" t="s">
        <v>99</v>
      </c>
      <c r="G9" s="37">
        <v>3</v>
      </c>
      <c r="H9" s="38">
        <v>22</v>
      </c>
      <c r="I9" s="39">
        <f>G9*H9</f>
        <v>66</v>
      </c>
    </row>
    <row r="10" spans="1:9" ht="12.75" customHeight="1" x14ac:dyDescent="0.2">
      <c r="A10" s="623"/>
      <c r="B10" s="632"/>
      <c r="C10" s="632"/>
      <c r="D10" s="628"/>
      <c r="E10" s="15" t="s">
        <v>127</v>
      </c>
      <c r="F10" s="15" t="s">
        <v>100</v>
      </c>
      <c r="G10" s="15">
        <v>0.2</v>
      </c>
      <c r="H10" s="16">
        <v>63</v>
      </c>
      <c r="I10" s="43">
        <f t="shared" si="0"/>
        <v>12.600000000000001</v>
      </c>
    </row>
    <row r="11" spans="1:9" ht="12.75" customHeight="1" x14ac:dyDescent="0.2">
      <c r="A11" s="623"/>
      <c r="B11" s="632"/>
      <c r="C11" s="632"/>
      <c r="D11" s="628"/>
      <c r="E11" s="15" t="s">
        <v>638</v>
      </c>
      <c r="F11" s="15" t="s">
        <v>99</v>
      </c>
      <c r="G11" s="15">
        <v>4</v>
      </c>
      <c r="H11" s="16">
        <v>15</v>
      </c>
      <c r="I11" s="43">
        <f t="shared" si="0"/>
        <v>60</v>
      </c>
    </row>
    <row r="12" spans="1:9" ht="12.75" customHeight="1" x14ac:dyDescent="0.2">
      <c r="A12" s="623"/>
      <c r="B12" s="632"/>
      <c r="C12" s="632"/>
      <c r="D12" s="628"/>
      <c r="E12" s="15" t="s">
        <v>151</v>
      </c>
      <c r="F12" s="15" t="s">
        <v>100</v>
      </c>
      <c r="G12" s="15">
        <v>0.1</v>
      </c>
      <c r="H12" s="16">
        <v>77</v>
      </c>
      <c r="I12" s="43">
        <f t="shared" si="0"/>
        <v>7.7</v>
      </c>
    </row>
    <row r="13" spans="1:9" ht="12.75" customHeight="1" x14ac:dyDescent="0.2">
      <c r="A13" s="623"/>
      <c r="B13" s="632"/>
      <c r="C13" s="632"/>
      <c r="D13" s="628"/>
      <c r="E13" s="15" t="s">
        <v>160</v>
      </c>
      <c r="F13" s="15" t="s">
        <v>99</v>
      </c>
      <c r="G13" s="15">
        <v>2</v>
      </c>
      <c r="H13" s="16">
        <v>135</v>
      </c>
      <c r="I13" s="43">
        <f t="shared" si="0"/>
        <v>270</v>
      </c>
    </row>
    <row r="14" spans="1:9" ht="12.75" customHeight="1" thickBot="1" x14ac:dyDescent="0.25">
      <c r="A14" s="624"/>
      <c r="B14" s="626"/>
      <c r="C14" s="626"/>
      <c r="D14" s="629"/>
      <c r="E14" s="40" t="s">
        <v>639</v>
      </c>
      <c r="F14" s="40" t="s">
        <v>99</v>
      </c>
      <c r="G14" s="40">
        <v>2</v>
      </c>
      <c r="H14" s="41">
        <v>45</v>
      </c>
      <c r="I14" s="42">
        <f t="shared" si="0"/>
        <v>90</v>
      </c>
    </row>
    <row r="15" spans="1:9" ht="12.75" customHeight="1" x14ac:dyDescent="0.2">
      <c r="A15" s="32"/>
      <c r="B15" s="33">
        <v>5910.48</v>
      </c>
      <c r="C15" s="33" t="s">
        <v>72</v>
      </c>
      <c r="D15" s="306"/>
      <c r="E15" s="35"/>
      <c r="F15" s="35"/>
      <c r="G15" s="35"/>
      <c r="H15" s="36"/>
      <c r="I15" s="157">
        <f t="shared" si="0"/>
        <v>0</v>
      </c>
    </row>
    <row r="16" spans="1:9" ht="12.75" customHeight="1" x14ac:dyDescent="0.2">
      <c r="A16" s="11"/>
      <c r="B16" s="13">
        <v>5366.77</v>
      </c>
      <c r="C16" s="13" t="s">
        <v>73</v>
      </c>
      <c r="D16" s="14"/>
      <c r="E16" s="15"/>
      <c r="F16" s="15"/>
      <c r="G16" s="15"/>
      <c r="H16" s="16"/>
      <c r="I16" s="43">
        <f t="shared" si="0"/>
        <v>0</v>
      </c>
    </row>
    <row r="17" spans="1:9" ht="12.75" customHeight="1" x14ac:dyDescent="0.2">
      <c r="A17" s="263"/>
      <c r="B17" s="13">
        <v>6385.68</v>
      </c>
      <c r="C17" s="13" t="s">
        <v>74</v>
      </c>
      <c r="D17" s="265"/>
      <c r="E17" s="15"/>
      <c r="F17" s="15"/>
      <c r="G17" s="15"/>
      <c r="H17" s="16"/>
      <c r="I17" s="43">
        <f t="shared" si="0"/>
        <v>0</v>
      </c>
    </row>
    <row r="18" spans="1:9" ht="12.75" customHeight="1" x14ac:dyDescent="0.2">
      <c r="A18" s="263"/>
      <c r="B18" s="13">
        <v>4050.21</v>
      </c>
      <c r="C18" s="13" t="s">
        <v>75</v>
      </c>
      <c r="D18" s="265"/>
      <c r="E18" s="15"/>
      <c r="F18" s="15"/>
      <c r="G18" s="15"/>
      <c r="H18" s="16"/>
      <c r="I18" s="43">
        <f t="shared" si="0"/>
        <v>0</v>
      </c>
    </row>
    <row r="19" spans="1:9" ht="12.75" customHeight="1" x14ac:dyDescent="0.2">
      <c r="A19" s="263"/>
      <c r="B19" s="13">
        <v>5695.21</v>
      </c>
      <c r="C19" s="13" t="s">
        <v>76</v>
      </c>
      <c r="D19" s="14"/>
      <c r="E19" s="15"/>
      <c r="F19" s="15"/>
      <c r="G19" s="15"/>
      <c r="H19" s="16"/>
      <c r="I19" s="43">
        <f t="shared" si="0"/>
        <v>0</v>
      </c>
    </row>
    <row r="20" spans="1:9" ht="12.75" customHeight="1" x14ac:dyDescent="0.2">
      <c r="A20" s="263"/>
      <c r="B20" s="13">
        <v>5681.98</v>
      </c>
      <c r="C20" s="13" t="s">
        <v>77</v>
      </c>
      <c r="D20" s="265"/>
      <c r="E20" s="15"/>
      <c r="F20" s="15"/>
      <c r="G20" s="15"/>
      <c r="H20" s="16"/>
      <c r="I20" s="43">
        <f t="shared" si="0"/>
        <v>0</v>
      </c>
    </row>
    <row r="21" spans="1:9" ht="12.75" customHeight="1" x14ac:dyDescent="0.2">
      <c r="A21" s="263"/>
      <c r="B21" s="13">
        <v>8423.84</v>
      </c>
      <c r="C21" s="13" t="s">
        <v>78</v>
      </c>
      <c r="D21" s="265"/>
      <c r="E21" s="15"/>
      <c r="F21" s="15"/>
      <c r="G21" s="15"/>
      <c r="H21" s="16"/>
      <c r="I21" s="43">
        <f t="shared" si="0"/>
        <v>0</v>
      </c>
    </row>
    <row r="22" spans="1:9" ht="12.75" customHeight="1" thickBot="1" x14ac:dyDescent="0.25">
      <c r="A22" s="308"/>
      <c r="B22" s="71">
        <v>6911.4</v>
      </c>
      <c r="C22" s="71" t="s">
        <v>79</v>
      </c>
      <c r="D22" s="309"/>
      <c r="E22" s="73"/>
      <c r="F22" s="73"/>
      <c r="G22" s="73"/>
      <c r="H22" s="74"/>
      <c r="I22" s="201">
        <f t="shared" si="0"/>
        <v>0</v>
      </c>
    </row>
    <row r="23" spans="1:9" ht="12.75" customHeight="1" x14ac:dyDescent="0.2">
      <c r="A23" s="622" t="s">
        <v>1061</v>
      </c>
      <c r="B23" s="625">
        <v>6984.63</v>
      </c>
      <c r="C23" s="625" t="s">
        <v>80</v>
      </c>
      <c r="D23" s="627" t="s">
        <v>2095</v>
      </c>
      <c r="E23" s="37" t="s">
        <v>770</v>
      </c>
      <c r="F23" s="37" t="s">
        <v>99</v>
      </c>
      <c r="G23" s="37">
        <v>1</v>
      </c>
      <c r="H23" s="38">
        <v>140</v>
      </c>
      <c r="I23" s="39">
        <f t="shared" si="0"/>
        <v>140</v>
      </c>
    </row>
    <row r="24" spans="1:9" ht="12.75" customHeight="1" x14ac:dyDescent="0.2">
      <c r="A24" s="623"/>
      <c r="B24" s="632"/>
      <c r="C24" s="632"/>
      <c r="D24" s="628"/>
      <c r="E24" s="15" t="s">
        <v>877</v>
      </c>
      <c r="F24" s="15" t="s">
        <v>99</v>
      </c>
      <c r="G24" s="15">
        <v>1</v>
      </c>
      <c r="H24" s="16">
        <v>76</v>
      </c>
      <c r="I24" s="43">
        <f t="shared" si="0"/>
        <v>76</v>
      </c>
    </row>
    <row r="25" spans="1:9" ht="12.75" customHeight="1" x14ac:dyDescent="0.2">
      <c r="A25" s="623"/>
      <c r="B25" s="632"/>
      <c r="C25" s="632"/>
      <c r="D25" s="628"/>
      <c r="E25" s="15" t="s">
        <v>2096</v>
      </c>
      <c r="F25" s="15" t="s">
        <v>99</v>
      </c>
      <c r="G25" s="15">
        <v>1</v>
      </c>
      <c r="H25" s="16">
        <v>38</v>
      </c>
      <c r="I25" s="43">
        <f t="shared" si="0"/>
        <v>38</v>
      </c>
    </row>
    <row r="26" spans="1:9" ht="12.75" customHeight="1" x14ac:dyDescent="0.2">
      <c r="A26" s="623"/>
      <c r="B26" s="632"/>
      <c r="C26" s="632"/>
      <c r="D26" s="628"/>
      <c r="E26" s="15" t="s">
        <v>248</v>
      </c>
      <c r="F26" s="15" t="s">
        <v>101</v>
      </c>
      <c r="G26" s="15">
        <v>2</v>
      </c>
      <c r="H26" s="16">
        <v>470</v>
      </c>
      <c r="I26" s="43">
        <f t="shared" si="0"/>
        <v>940</v>
      </c>
    </row>
    <row r="27" spans="1:9" ht="12.75" customHeight="1" x14ac:dyDescent="0.2">
      <c r="A27" s="623"/>
      <c r="B27" s="632"/>
      <c r="C27" s="632"/>
      <c r="D27" s="628"/>
      <c r="E27" s="15" t="s">
        <v>247</v>
      </c>
      <c r="F27" s="15" t="s">
        <v>101</v>
      </c>
      <c r="G27" s="15">
        <v>3</v>
      </c>
      <c r="H27" s="16">
        <v>350</v>
      </c>
      <c r="I27" s="43">
        <f t="shared" si="0"/>
        <v>1050</v>
      </c>
    </row>
    <row r="28" spans="1:9" ht="12.75" customHeight="1" x14ac:dyDescent="0.2">
      <c r="A28" s="623"/>
      <c r="B28" s="632"/>
      <c r="C28" s="632"/>
      <c r="D28" s="628"/>
      <c r="E28" s="15" t="s">
        <v>833</v>
      </c>
      <c r="F28" s="15" t="s">
        <v>99</v>
      </c>
      <c r="G28" s="15">
        <v>3</v>
      </c>
      <c r="H28" s="16">
        <v>332</v>
      </c>
      <c r="I28" s="43">
        <f t="shared" si="0"/>
        <v>996</v>
      </c>
    </row>
    <row r="29" spans="1:9" ht="12.75" customHeight="1" thickBot="1" x14ac:dyDescent="0.25">
      <c r="A29" s="624"/>
      <c r="B29" s="626"/>
      <c r="C29" s="626"/>
      <c r="D29" s="629"/>
      <c r="E29" s="40" t="s">
        <v>617</v>
      </c>
      <c r="F29" s="40" t="s">
        <v>102</v>
      </c>
      <c r="G29" s="40">
        <v>1</v>
      </c>
      <c r="H29" s="41">
        <v>31</v>
      </c>
      <c r="I29" s="42">
        <f t="shared" si="0"/>
        <v>31</v>
      </c>
    </row>
    <row r="30" spans="1:9" ht="12.75" customHeight="1" thickBot="1" x14ac:dyDescent="0.25">
      <c r="A30" s="440"/>
      <c r="B30" s="85"/>
      <c r="C30" s="85" t="s">
        <v>87</v>
      </c>
      <c r="D30" s="441"/>
      <c r="E30" s="47"/>
      <c r="F30" s="47"/>
      <c r="G30" s="47"/>
      <c r="H30" s="48"/>
      <c r="I30" s="49">
        <v>593.80999999999995</v>
      </c>
    </row>
    <row r="31" spans="1:9" ht="12.75" customHeight="1" thickBot="1" x14ac:dyDescent="0.25">
      <c r="A31" s="218"/>
      <c r="B31" s="223">
        <f>SUM(B6:B29)</f>
        <v>71884.17</v>
      </c>
      <c r="C31" s="224"/>
      <c r="D31" s="223"/>
      <c r="E31" s="225"/>
      <c r="F31" s="224"/>
      <c r="G31" s="224"/>
      <c r="H31" s="223" t="s">
        <v>17</v>
      </c>
      <c r="I31" s="422">
        <f>SUM(I6:I30)</f>
        <v>5504</v>
      </c>
    </row>
    <row r="32" spans="1:9" ht="77.25" thickBot="1" x14ac:dyDescent="0.25">
      <c r="A32" s="134" t="s">
        <v>1066</v>
      </c>
      <c r="B32" s="114" t="s">
        <v>16</v>
      </c>
      <c r="C32" s="114" t="s">
        <v>5</v>
      </c>
      <c r="D32" s="114" t="s">
        <v>23</v>
      </c>
      <c r="E32" s="118" t="s">
        <v>18</v>
      </c>
      <c r="F32" s="114" t="s">
        <v>19</v>
      </c>
      <c r="G32" s="114" t="s">
        <v>10</v>
      </c>
      <c r="H32" s="114" t="s">
        <v>13</v>
      </c>
      <c r="I32" s="115" t="s">
        <v>12</v>
      </c>
    </row>
    <row r="33" spans="1:9" x14ac:dyDescent="0.2">
      <c r="A33" s="622" t="s">
        <v>302</v>
      </c>
      <c r="B33" s="625">
        <v>14157.4</v>
      </c>
      <c r="C33" s="625" t="s">
        <v>66</v>
      </c>
      <c r="D33" s="627" t="s">
        <v>303</v>
      </c>
      <c r="E33" s="37" t="s">
        <v>304</v>
      </c>
      <c r="F33" s="37" t="s">
        <v>99</v>
      </c>
      <c r="G33" s="37">
        <v>1</v>
      </c>
      <c r="H33" s="38">
        <v>1660</v>
      </c>
      <c r="I33" s="39">
        <f>G33*H33</f>
        <v>1660</v>
      </c>
    </row>
    <row r="34" spans="1:9" x14ac:dyDescent="0.2">
      <c r="A34" s="623"/>
      <c r="B34" s="632"/>
      <c r="C34" s="632"/>
      <c r="D34" s="628"/>
      <c r="E34" s="15" t="s">
        <v>305</v>
      </c>
      <c r="F34" s="15" t="s">
        <v>99</v>
      </c>
      <c r="G34" s="15">
        <v>1</v>
      </c>
      <c r="H34" s="16">
        <v>190</v>
      </c>
      <c r="I34" s="293">
        <f t="shared" ref="I34:I97" si="1">G34*H34</f>
        <v>190</v>
      </c>
    </row>
    <row r="35" spans="1:9" ht="12.75" customHeight="1" x14ac:dyDescent="0.2">
      <c r="A35" s="623"/>
      <c r="B35" s="632"/>
      <c r="C35" s="632"/>
      <c r="D35" s="628"/>
      <c r="E35" s="289" t="s">
        <v>306</v>
      </c>
      <c r="F35" s="289" t="s">
        <v>99</v>
      </c>
      <c r="G35" s="289">
        <v>2</v>
      </c>
      <c r="H35" s="290">
        <v>100</v>
      </c>
      <c r="I35" s="293">
        <f t="shared" si="1"/>
        <v>200</v>
      </c>
    </row>
    <row r="36" spans="1:9" x14ac:dyDescent="0.2">
      <c r="A36" s="623"/>
      <c r="B36" s="632"/>
      <c r="C36" s="632"/>
      <c r="D36" s="628"/>
      <c r="E36" s="15" t="s">
        <v>116</v>
      </c>
      <c r="F36" s="15" t="s">
        <v>101</v>
      </c>
      <c r="G36" s="15">
        <v>4</v>
      </c>
      <c r="H36" s="16">
        <v>33.479999999999997</v>
      </c>
      <c r="I36" s="293">
        <f t="shared" si="1"/>
        <v>133.91999999999999</v>
      </c>
    </row>
    <row r="37" spans="1:9" ht="12.75" customHeight="1" x14ac:dyDescent="0.2">
      <c r="A37" s="623"/>
      <c r="B37" s="632"/>
      <c r="C37" s="632"/>
      <c r="D37" s="628"/>
      <c r="E37" s="289" t="s">
        <v>307</v>
      </c>
      <c r="F37" s="289" t="s">
        <v>99</v>
      </c>
      <c r="G37" s="289">
        <v>2</v>
      </c>
      <c r="H37" s="290">
        <v>85.05</v>
      </c>
      <c r="I37" s="293">
        <f t="shared" si="1"/>
        <v>170.1</v>
      </c>
    </row>
    <row r="38" spans="1:9" x14ac:dyDescent="0.2">
      <c r="A38" s="623"/>
      <c r="B38" s="632"/>
      <c r="C38" s="632"/>
      <c r="D38" s="628"/>
      <c r="E38" s="15" t="s">
        <v>221</v>
      </c>
      <c r="F38" s="15" t="s">
        <v>99</v>
      </c>
      <c r="G38" s="15">
        <v>1</v>
      </c>
      <c r="H38" s="16">
        <v>42.52</v>
      </c>
      <c r="I38" s="293">
        <f t="shared" si="1"/>
        <v>42.52</v>
      </c>
    </row>
    <row r="39" spans="1:9" ht="12.75" customHeight="1" x14ac:dyDescent="0.2">
      <c r="A39" s="623"/>
      <c r="B39" s="632"/>
      <c r="C39" s="632"/>
      <c r="D39" s="628"/>
      <c r="E39" s="15" t="s">
        <v>117</v>
      </c>
      <c r="F39" s="15" t="s">
        <v>99</v>
      </c>
      <c r="G39" s="15">
        <v>5</v>
      </c>
      <c r="H39" s="16">
        <v>3.79</v>
      </c>
      <c r="I39" s="293">
        <f t="shared" si="1"/>
        <v>18.95</v>
      </c>
    </row>
    <row r="40" spans="1:9" ht="12.75" customHeight="1" x14ac:dyDescent="0.2">
      <c r="A40" s="623"/>
      <c r="B40" s="632"/>
      <c r="C40" s="632"/>
      <c r="D40" s="628"/>
      <c r="E40" s="289" t="s">
        <v>122</v>
      </c>
      <c r="F40" s="289" t="s">
        <v>99</v>
      </c>
      <c r="G40" s="289">
        <v>2</v>
      </c>
      <c r="H40" s="290">
        <v>118.76</v>
      </c>
      <c r="I40" s="293">
        <f t="shared" si="1"/>
        <v>237.52</v>
      </c>
    </row>
    <row r="41" spans="1:9" ht="12.75" customHeight="1" thickBot="1" x14ac:dyDescent="0.25">
      <c r="A41" s="624"/>
      <c r="B41" s="632"/>
      <c r="C41" s="632"/>
      <c r="D41" s="629"/>
      <c r="E41" s="443" t="s">
        <v>308</v>
      </c>
      <c r="F41" s="443" t="s">
        <v>99</v>
      </c>
      <c r="G41" s="443">
        <v>2</v>
      </c>
      <c r="H41" s="444">
        <v>4.22</v>
      </c>
      <c r="I41" s="294">
        <f t="shared" si="1"/>
        <v>8.44</v>
      </c>
    </row>
    <row r="42" spans="1:9" ht="12.75" customHeight="1" x14ac:dyDescent="0.2">
      <c r="A42" s="622" t="s">
        <v>329</v>
      </c>
      <c r="B42" s="632"/>
      <c r="C42" s="632"/>
      <c r="D42" s="627" t="s">
        <v>330</v>
      </c>
      <c r="E42" s="37" t="s">
        <v>333</v>
      </c>
      <c r="F42" s="37" t="s">
        <v>99</v>
      </c>
      <c r="G42" s="37">
        <v>2</v>
      </c>
      <c r="H42" s="38">
        <v>42</v>
      </c>
      <c r="I42" s="39">
        <f t="shared" si="1"/>
        <v>84</v>
      </c>
    </row>
    <row r="43" spans="1:9" ht="12.75" customHeight="1" thickBot="1" x14ac:dyDescent="0.25">
      <c r="A43" s="624"/>
      <c r="B43" s="626"/>
      <c r="C43" s="626"/>
      <c r="D43" s="629"/>
      <c r="E43" s="443" t="s">
        <v>334</v>
      </c>
      <c r="F43" s="443" t="s">
        <v>99</v>
      </c>
      <c r="G43" s="443">
        <v>2</v>
      </c>
      <c r="H43" s="444">
        <v>11.48</v>
      </c>
      <c r="I43" s="294">
        <f t="shared" si="1"/>
        <v>22.96</v>
      </c>
    </row>
    <row r="44" spans="1:9" ht="26.25" thickBot="1" x14ac:dyDescent="0.25">
      <c r="A44" s="46" t="s">
        <v>329</v>
      </c>
      <c r="B44" s="491">
        <v>13775.66</v>
      </c>
      <c r="C44" s="85" t="s">
        <v>67</v>
      </c>
      <c r="D44" s="441"/>
      <c r="E44" s="47" t="s">
        <v>331</v>
      </c>
      <c r="F44" s="47" t="s">
        <v>99</v>
      </c>
      <c r="G44" s="47">
        <v>1</v>
      </c>
      <c r="H44" s="48">
        <v>17</v>
      </c>
      <c r="I44" s="49">
        <f t="shared" si="1"/>
        <v>17</v>
      </c>
    </row>
    <row r="45" spans="1:9" ht="12.75" customHeight="1" x14ac:dyDescent="0.2">
      <c r="A45" s="622" t="s">
        <v>107</v>
      </c>
      <c r="B45" s="625">
        <v>13594.89</v>
      </c>
      <c r="C45" s="625" t="s">
        <v>70</v>
      </c>
      <c r="D45" s="627" t="s">
        <v>628</v>
      </c>
      <c r="E45" s="512" t="s">
        <v>629</v>
      </c>
      <c r="F45" s="487" t="s">
        <v>99</v>
      </c>
      <c r="G45" s="487">
        <v>2</v>
      </c>
      <c r="H45" s="488">
        <v>314.02</v>
      </c>
      <c r="I45" s="292">
        <f t="shared" si="1"/>
        <v>628.04</v>
      </c>
    </row>
    <row r="46" spans="1:9" ht="12.75" customHeight="1" x14ac:dyDescent="0.2">
      <c r="A46" s="623"/>
      <c r="B46" s="632"/>
      <c r="C46" s="632"/>
      <c r="D46" s="628"/>
      <c r="E46" s="510" t="s">
        <v>630</v>
      </c>
      <c r="F46" s="289" t="s">
        <v>101</v>
      </c>
      <c r="G46" s="289">
        <v>4</v>
      </c>
      <c r="H46" s="290">
        <v>230</v>
      </c>
      <c r="I46" s="293">
        <f t="shared" si="1"/>
        <v>920</v>
      </c>
    </row>
    <row r="47" spans="1:9" ht="12.75" customHeight="1" x14ac:dyDescent="0.2">
      <c r="A47" s="623"/>
      <c r="B47" s="632"/>
      <c r="C47" s="632"/>
      <c r="D47" s="628"/>
      <c r="E47" s="510" t="s">
        <v>118</v>
      </c>
      <c r="F47" s="289" t="s">
        <v>99</v>
      </c>
      <c r="G47" s="289">
        <v>1</v>
      </c>
      <c r="H47" s="290">
        <v>117.24</v>
      </c>
      <c r="I47" s="293">
        <f t="shared" si="1"/>
        <v>117.24</v>
      </c>
    </row>
    <row r="48" spans="1:9" x14ac:dyDescent="0.2">
      <c r="A48" s="623"/>
      <c r="B48" s="632"/>
      <c r="C48" s="632"/>
      <c r="D48" s="628"/>
      <c r="E48" s="511" t="s">
        <v>121</v>
      </c>
      <c r="F48" s="15" t="s">
        <v>99</v>
      </c>
      <c r="G48" s="15">
        <v>1</v>
      </c>
      <c r="H48" s="16">
        <v>4.2300000000000004</v>
      </c>
      <c r="I48" s="293">
        <f t="shared" si="1"/>
        <v>4.2300000000000004</v>
      </c>
    </row>
    <row r="49" spans="1:9" ht="12.75" customHeight="1" x14ac:dyDescent="0.2">
      <c r="A49" s="623"/>
      <c r="B49" s="632"/>
      <c r="C49" s="632"/>
      <c r="D49" s="628"/>
      <c r="E49" s="511" t="s">
        <v>450</v>
      </c>
      <c r="F49" s="15" t="s">
        <v>100</v>
      </c>
      <c r="G49" s="15">
        <v>0.5</v>
      </c>
      <c r="H49" s="16">
        <v>135</v>
      </c>
      <c r="I49" s="293">
        <f t="shared" si="1"/>
        <v>67.5</v>
      </c>
    </row>
    <row r="50" spans="1:9" ht="12.75" customHeight="1" thickBot="1" x14ac:dyDescent="0.25">
      <c r="A50" s="623"/>
      <c r="B50" s="632"/>
      <c r="C50" s="632"/>
      <c r="D50" s="629"/>
      <c r="E50" s="514" t="s">
        <v>603</v>
      </c>
      <c r="F50" s="443" t="s">
        <v>100</v>
      </c>
      <c r="G50" s="443">
        <v>0.5</v>
      </c>
      <c r="H50" s="444">
        <v>140</v>
      </c>
      <c r="I50" s="294">
        <f t="shared" si="1"/>
        <v>70</v>
      </c>
    </row>
    <row r="51" spans="1:9" ht="12.75" customHeight="1" x14ac:dyDescent="0.2">
      <c r="A51" s="623"/>
      <c r="B51" s="632"/>
      <c r="C51" s="632"/>
      <c r="D51" s="627" t="s">
        <v>631</v>
      </c>
      <c r="E51" s="512" t="s">
        <v>136</v>
      </c>
      <c r="F51" s="487" t="s">
        <v>101</v>
      </c>
      <c r="G51" s="487">
        <v>4</v>
      </c>
      <c r="H51" s="488">
        <v>66.39</v>
      </c>
      <c r="I51" s="292">
        <f t="shared" si="1"/>
        <v>265.56</v>
      </c>
    </row>
    <row r="52" spans="1:9" ht="12.75" customHeight="1" x14ac:dyDescent="0.2">
      <c r="A52" s="623"/>
      <c r="B52" s="632"/>
      <c r="C52" s="632"/>
      <c r="D52" s="628"/>
      <c r="E52" s="510" t="s">
        <v>632</v>
      </c>
      <c r="F52" s="289" t="s">
        <v>99</v>
      </c>
      <c r="G52" s="289">
        <v>2</v>
      </c>
      <c r="H52" s="290">
        <v>155.53</v>
      </c>
      <c r="I52" s="293">
        <f t="shared" si="1"/>
        <v>311.06</v>
      </c>
    </row>
    <row r="53" spans="1:9" ht="12.75" customHeight="1" x14ac:dyDescent="0.2">
      <c r="A53" s="623"/>
      <c r="B53" s="632"/>
      <c r="C53" s="632"/>
      <c r="D53" s="628"/>
      <c r="E53" s="510" t="s">
        <v>633</v>
      </c>
      <c r="F53" s="289" t="s">
        <v>99</v>
      </c>
      <c r="G53" s="289">
        <v>1</v>
      </c>
      <c r="H53" s="290">
        <v>159.21</v>
      </c>
      <c r="I53" s="293">
        <f t="shared" si="1"/>
        <v>159.21</v>
      </c>
    </row>
    <row r="54" spans="1:9" ht="13.5" thickBot="1" x14ac:dyDescent="0.25">
      <c r="A54" s="623"/>
      <c r="B54" s="632"/>
      <c r="C54" s="632"/>
      <c r="D54" s="629"/>
      <c r="E54" s="514" t="s">
        <v>634</v>
      </c>
      <c r="F54" s="443" t="s">
        <v>99</v>
      </c>
      <c r="G54" s="443">
        <v>2</v>
      </c>
      <c r="H54" s="444">
        <v>290</v>
      </c>
      <c r="I54" s="294">
        <f t="shared" si="1"/>
        <v>580</v>
      </c>
    </row>
    <row r="55" spans="1:9" ht="12.75" customHeight="1" x14ac:dyDescent="0.2">
      <c r="A55" s="623"/>
      <c r="B55" s="632"/>
      <c r="C55" s="632"/>
      <c r="D55" s="689" t="s">
        <v>635</v>
      </c>
      <c r="E55" s="512" t="s">
        <v>136</v>
      </c>
      <c r="F55" s="487" t="s">
        <v>101</v>
      </c>
      <c r="G55" s="487">
        <v>4</v>
      </c>
      <c r="H55" s="488">
        <v>66.39</v>
      </c>
      <c r="I55" s="292">
        <f t="shared" si="1"/>
        <v>265.56</v>
      </c>
    </row>
    <row r="56" spans="1:9" x14ac:dyDescent="0.2">
      <c r="A56" s="623"/>
      <c r="B56" s="632"/>
      <c r="C56" s="632"/>
      <c r="D56" s="690"/>
      <c r="E56" s="510" t="s">
        <v>122</v>
      </c>
      <c r="F56" s="289" t="s">
        <v>99</v>
      </c>
      <c r="G56" s="289">
        <v>2</v>
      </c>
      <c r="H56" s="290">
        <v>191.48</v>
      </c>
      <c r="I56" s="293">
        <f t="shared" si="1"/>
        <v>382.96</v>
      </c>
    </row>
    <row r="57" spans="1:9" ht="12.75" customHeight="1" x14ac:dyDescent="0.2">
      <c r="A57" s="623"/>
      <c r="B57" s="632"/>
      <c r="C57" s="632"/>
      <c r="D57" s="690"/>
      <c r="E57" s="511" t="s">
        <v>632</v>
      </c>
      <c r="F57" s="15" t="s">
        <v>99</v>
      </c>
      <c r="G57" s="15">
        <v>6</v>
      </c>
      <c r="H57" s="16">
        <v>155.53</v>
      </c>
      <c r="I57" s="293">
        <f t="shared" si="1"/>
        <v>933.18000000000006</v>
      </c>
    </row>
    <row r="58" spans="1:9" ht="12.75" customHeight="1" thickBot="1" x14ac:dyDescent="0.25">
      <c r="A58" s="623"/>
      <c r="B58" s="632"/>
      <c r="C58" s="632"/>
      <c r="D58" s="691"/>
      <c r="E58" s="513" t="s">
        <v>223</v>
      </c>
      <c r="F58" s="40" t="s">
        <v>99</v>
      </c>
      <c r="G58" s="40">
        <v>1</v>
      </c>
      <c r="H58" s="41">
        <v>290</v>
      </c>
      <c r="I58" s="294">
        <f t="shared" si="1"/>
        <v>290</v>
      </c>
    </row>
    <row r="59" spans="1:9" ht="12.75" customHeight="1" x14ac:dyDescent="0.2">
      <c r="A59" s="623"/>
      <c r="B59" s="632"/>
      <c r="C59" s="632"/>
      <c r="D59" s="633" t="s">
        <v>636</v>
      </c>
      <c r="E59" s="515" t="s">
        <v>221</v>
      </c>
      <c r="F59" s="37" t="s">
        <v>99</v>
      </c>
      <c r="G59" s="37">
        <v>2</v>
      </c>
      <c r="H59" s="38">
        <v>42.52</v>
      </c>
      <c r="I59" s="292">
        <f t="shared" si="1"/>
        <v>85.04</v>
      </c>
    </row>
    <row r="60" spans="1:9" ht="12.75" customHeight="1" thickBot="1" x14ac:dyDescent="0.25">
      <c r="A60" s="624"/>
      <c r="B60" s="632"/>
      <c r="C60" s="632"/>
      <c r="D60" s="635"/>
      <c r="E60" s="514" t="s">
        <v>187</v>
      </c>
      <c r="F60" s="443" t="s">
        <v>99</v>
      </c>
      <c r="G60" s="443">
        <v>2</v>
      </c>
      <c r="H60" s="444">
        <v>35.42</v>
      </c>
      <c r="I60" s="294">
        <f t="shared" si="1"/>
        <v>70.84</v>
      </c>
    </row>
    <row r="61" spans="1:9" ht="12.75" customHeight="1" x14ac:dyDescent="0.2">
      <c r="A61" s="622" t="s">
        <v>598</v>
      </c>
      <c r="B61" s="632"/>
      <c r="C61" s="632"/>
      <c r="D61" s="633"/>
      <c r="E61" s="512" t="s">
        <v>599</v>
      </c>
      <c r="F61" s="487" t="s">
        <v>99</v>
      </c>
      <c r="G61" s="487">
        <v>1</v>
      </c>
      <c r="H61" s="488">
        <v>3888.65</v>
      </c>
      <c r="I61" s="292">
        <f t="shared" si="1"/>
        <v>3888.65</v>
      </c>
    </row>
    <row r="62" spans="1:9" ht="12.75" customHeight="1" thickBot="1" x14ac:dyDescent="0.25">
      <c r="A62" s="624"/>
      <c r="B62" s="626"/>
      <c r="C62" s="626"/>
      <c r="D62" s="635"/>
      <c r="E62" s="514" t="s">
        <v>160</v>
      </c>
      <c r="F62" s="443" t="s">
        <v>99</v>
      </c>
      <c r="G62" s="443">
        <v>1</v>
      </c>
      <c r="H62" s="444">
        <v>195</v>
      </c>
      <c r="I62" s="294">
        <f t="shared" si="1"/>
        <v>195</v>
      </c>
    </row>
    <row r="63" spans="1:9" ht="12.75" customHeight="1" thickBot="1" x14ac:dyDescent="0.25">
      <c r="A63" s="622" t="s">
        <v>329</v>
      </c>
      <c r="B63" s="625">
        <v>18132.96</v>
      </c>
      <c r="C63" s="625" t="s">
        <v>72</v>
      </c>
      <c r="D63" s="633" t="s">
        <v>430</v>
      </c>
      <c r="E63" s="47" t="s">
        <v>331</v>
      </c>
      <c r="F63" s="47" t="s">
        <v>99</v>
      </c>
      <c r="G63" s="47">
        <v>22</v>
      </c>
      <c r="H63" s="48">
        <v>17</v>
      </c>
      <c r="I63" s="49">
        <f t="shared" si="1"/>
        <v>374</v>
      </c>
    </row>
    <row r="64" spans="1:9" ht="12.75" customHeight="1" x14ac:dyDescent="0.2">
      <c r="A64" s="623"/>
      <c r="B64" s="632"/>
      <c r="C64" s="632"/>
      <c r="D64" s="634"/>
      <c r="E64" s="289" t="s">
        <v>779</v>
      </c>
      <c r="F64" s="289" t="s">
        <v>99</v>
      </c>
      <c r="G64" s="289">
        <v>3</v>
      </c>
      <c r="H64" s="290">
        <v>79.95</v>
      </c>
      <c r="I64" s="293">
        <f t="shared" si="1"/>
        <v>239.85000000000002</v>
      </c>
    </row>
    <row r="65" spans="1:9" ht="12.75" customHeight="1" x14ac:dyDescent="0.2">
      <c r="A65" s="623"/>
      <c r="B65" s="632"/>
      <c r="C65" s="632"/>
      <c r="D65" s="634"/>
      <c r="E65" s="289" t="s">
        <v>780</v>
      </c>
      <c r="F65" s="289" t="s">
        <v>99</v>
      </c>
      <c r="G65" s="289">
        <v>3</v>
      </c>
      <c r="H65" s="290">
        <v>79.95</v>
      </c>
      <c r="I65" s="293">
        <f t="shared" si="1"/>
        <v>239.85000000000002</v>
      </c>
    </row>
    <row r="66" spans="1:9" ht="12.75" customHeight="1" x14ac:dyDescent="0.2">
      <c r="A66" s="623"/>
      <c r="B66" s="632"/>
      <c r="C66" s="632"/>
      <c r="D66" s="634"/>
      <c r="E66" s="289" t="s">
        <v>337</v>
      </c>
      <c r="F66" s="289" t="s">
        <v>99</v>
      </c>
      <c r="G66" s="289">
        <v>3</v>
      </c>
      <c r="H66" s="290">
        <v>44.8</v>
      </c>
      <c r="I66" s="293">
        <f t="shared" si="1"/>
        <v>134.39999999999998</v>
      </c>
    </row>
    <row r="67" spans="1:9" ht="12.75" customHeight="1" x14ac:dyDescent="0.2">
      <c r="A67" s="623"/>
      <c r="B67" s="632"/>
      <c r="C67" s="632"/>
      <c r="D67" s="634"/>
      <c r="E67" s="289" t="s">
        <v>436</v>
      </c>
      <c r="F67" s="289" t="s">
        <v>101</v>
      </c>
      <c r="G67" s="289">
        <v>200</v>
      </c>
      <c r="H67" s="290">
        <v>8.56</v>
      </c>
      <c r="I67" s="293">
        <f t="shared" si="1"/>
        <v>1712</v>
      </c>
    </row>
    <row r="68" spans="1:9" ht="12.75" customHeight="1" x14ac:dyDescent="0.2">
      <c r="A68" s="623"/>
      <c r="B68" s="632"/>
      <c r="C68" s="632"/>
      <c r="D68" s="634"/>
      <c r="E68" s="289" t="s">
        <v>781</v>
      </c>
      <c r="F68" s="289" t="s">
        <v>101</v>
      </c>
      <c r="G68" s="289">
        <v>200</v>
      </c>
      <c r="H68" s="290">
        <v>56.76</v>
      </c>
      <c r="I68" s="293">
        <f t="shared" si="1"/>
        <v>11352</v>
      </c>
    </row>
    <row r="69" spans="1:9" ht="12.75" customHeight="1" x14ac:dyDescent="0.2">
      <c r="A69" s="623"/>
      <c r="B69" s="632"/>
      <c r="C69" s="632"/>
      <c r="D69" s="634"/>
      <c r="E69" s="289" t="s">
        <v>782</v>
      </c>
      <c r="F69" s="289" t="s">
        <v>99</v>
      </c>
      <c r="G69" s="289">
        <v>20</v>
      </c>
      <c r="H69" s="290">
        <v>44.1</v>
      </c>
      <c r="I69" s="293">
        <f t="shared" si="1"/>
        <v>882</v>
      </c>
    </row>
    <row r="70" spans="1:9" ht="12.75" customHeight="1" x14ac:dyDescent="0.2">
      <c r="A70" s="623"/>
      <c r="B70" s="632"/>
      <c r="C70" s="632"/>
      <c r="D70" s="634"/>
      <c r="E70" s="289" t="s">
        <v>783</v>
      </c>
      <c r="F70" s="289" t="s">
        <v>99</v>
      </c>
      <c r="G70" s="289">
        <v>10</v>
      </c>
      <c r="H70" s="290">
        <v>6.41</v>
      </c>
      <c r="I70" s="293">
        <f t="shared" si="1"/>
        <v>64.099999999999994</v>
      </c>
    </row>
    <row r="71" spans="1:9" ht="12.75" customHeight="1" x14ac:dyDescent="0.2">
      <c r="A71" s="623"/>
      <c r="B71" s="632"/>
      <c r="C71" s="632"/>
      <c r="D71" s="634"/>
      <c r="E71" s="289" t="s">
        <v>784</v>
      </c>
      <c r="F71" s="289" t="s">
        <v>99</v>
      </c>
      <c r="G71" s="289">
        <v>100</v>
      </c>
      <c r="H71" s="290">
        <v>0.79</v>
      </c>
      <c r="I71" s="293">
        <f t="shared" si="1"/>
        <v>79</v>
      </c>
    </row>
    <row r="72" spans="1:9" ht="12.75" customHeight="1" x14ac:dyDescent="0.2">
      <c r="A72" s="623"/>
      <c r="B72" s="632"/>
      <c r="C72" s="632"/>
      <c r="D72" s="634"/>
      <c r="E72" s="289" t="s">
        <v>785</v>
      </c>
      <c r="F72" s="289" t="s">
        <v>99</v>
      </c>
      <c r="G72" s="289">
        <v>2</v>
      </c>
      <c r="H72" s="290">
        <v>306.06</v>
      </c>
      <c r="I72" s="293">
        <f t="shared" si="1"/>
        <v>612.12</v>
      </c>
    </row>
    <row r="73" spans="1:9" x14ac:dyDescent="0.2">
      <c r="A73" s="623"/>
      <c r="B73" s="632"/>
      <c r="C73" s="632"/>
      <c r="D73" s="634"/>
      <c r="E73" s="15" t="s">
        <v>786</v>
      </c>
      <c r="F73" s="15" t="s">
        <v>99</v>
      </c>
      <c r="G73" s="15">
        <v>8</v>
      </c>
      <c r="H73" s="16">
        <v>47.25</v>
      </c>
      <c r="I73" s="293">
        <f t="shared" si="1"/>
        <v>378</v>
      </c>
    </row>
    <row r="74" spans="1:9" ht="12.75" customHeight="1" x14ac:dyDescent="0.2">
      <c r="A74" s="623"/>
      <c r="B74" s="632"/>
      <c r="C74" s="632"/>
      <c r="D74" s="634"/>
      <c r="E74" s="289" t="s">
        <v>787</v>
      </c>
      <c r="F74" s="289" t="s">
        <v>99</v>
      </c>
      <c r="G74" s="289">
        <v>2</v>
      </c>
      <c r="H74" s="290">
        <v>98.92</v>
      </c>
      <c r="I74" s="293">
        <f t="shared" si="1"/>
        <v>197.84</v>
      </c>
    </row>
    <row r="75" spans="1:9" ht="12.75" customHeight="1" thickBot="1" x14ac:dyDescent="0.25">
      <c r="A75" s="624"/>
      <c r="B75" s="632"/>
      <c r="C75" s="632"/>
      <c r="D75" s="635"/>
      <c r="E75" s="443" t="s">
        <v>339</v>
      </c>
      <c r="F75" s="443" t="s">
        <v>99</v>
      </c>
      <c r="G75" s="443">
        <v>1</v>
      </c>
      <c r="H75" s="444">
        <v>18.54</v>
      </c>
      <c r="I75" s="294">
        <f t="shared" si="1"/>
        <v>18.54</v>
      </c>
    </row>
    <row r="76" spans="1:9" ht="12.75" customHeight="1" x14ac:dyDescent="0.2">
      <c r="A76" s="622" t="s">
        <v>486</v>
      </c>
      <c r="B76" s="632"/>
      <c r="C76" s="632"/>
      <c r="D76" s="689" t="s">
        <v>108</v>
      </c>
      <c r="E76" s="487" t="s">
        <v>277</v>
      </c>
      <c r="F76" s="487" t="s">
        <v>99</v>
      </c>
      <c r="G76" s="487">
        <v>19</v>
      </c>
      <c r="H76" s="488">
        <v>27</v>
      </c>
      <c r="I76" s="292">
        <f t="shared" si="1"/>
        <v>513</v>
      </c>
    </row>
    <row r="77" spans="1:9" ht="12.75" customHeight="1" x14ac:dyDescent="0.2">
      <c r="A77" s="623"/>
      <c r="B77" s="632"/>
      <c r="C77" s="632"/>
      <c r="D77" s="690"/>
      <c r="E77" s="289" t="s">
        <v>806</v>
      </c>
      <c r="F77" s="289" t="s">
        <v>99</v>
      </c>
      <c r="G77" s="289">
        <v>2</v>
      </c>
      <c r="H77" s="290">
        <v>344.19</v>
      </c>
      <c r="I77" s="293">
        <f t="shared" si="1"/>
        <v>688.38</v>
      </c>
    </row>
    <row r="78" spans="1:9" ht="12.75" customHeight="1" x14ac:dyDescent="0.2">
      <c r="A78" s="623"/>
      <c r="B78" s="632"/>
      <c r="C78" s="632"/>
      <c r="D78" s="690"/>
      <c r="E78" s="289" t="s">
        <v>156</v>
      </c>
      <c r="F78" s="289" t="s">
        <v>99</v>
      </c>
      <c r="G78" s="289">
        <v>8</v>
      </c>
      <c r="H78" s="290">
        <v>235.8</v>
      </c>
      <c r="I78" s="293">
        <f t="shared" si="1"/>
        <v>1886.4</v>
      </c>
    </row>
    <row r="79" spans="1:9" ht="12.75" customHeight="1" x14ac:dyDescent="0.2">
      <c r="A79" s="623"/>
      <c r="B79" s="632"/>
      <c r="C79" s="632"/>
      <c r="D79" s="690"/>
      <c r="E79" s="289" t="s">
        <v>154</v>
      </c>
      <c r="F79" s="289" t="s">
        <v>99</v>
      </c>
      <c r="G79" s="289">
        <v>3</v>
      </c>
      <c r="H79" s="290">
        <v>125.8</v>
      </c>
      <c r="I79" s="293">
        <f t="shared" si="1"/>
        <v>377.4</v>
      </c>
    </row>
    <row r="80" spans="1:9" ht="12.75" customHeight="1" x14ac:dyDescent="0.2">
      <c r="A80" s="623"/>
      <c r="B80" s="632"/>
      <c r="C80" s="632"/>
      <c r="D80" s="690"/>
      <c r="E80" s="289" t="s">
        <v>157</v>
      </c>
      <c r="F80" s="289" t="s">
        <v>99</v>
      </c>
      <c r="G80" s="289">
        <v>2</v>
      </c>
      <c r="H80" s="290">
        <v>199.6</v>
      </c>
      <c r="I80" s="293">
        <f t="shared" si="1"/>
        <v>399.2</v>
      </c>
    </row>
    <row r="81" spans="1:9" ht="12.75" customHeight="1" x14ac:dyDescent="0.2">
      <c r="A81" s="623"/>
      <c r="B81" s="632"/>
      <c r="C81" s="632"/>
      <c r="D81" s="690"/>
      <c r="E81" s="289" t="s">
        <v>317</v>
      </c>
      <c r="F81" s="289" t="s">
        <v>99</v>
      </c>
      <c r="G81" s="289">
        <v>4</v>
      </c>
      <c r="H81" s="290">
        <v>140</v>
      </c>
      <c r="I81" s="293">
        <f t="shared" si="1"/>
        <v>560</v>
      </c>
    </row>
    <row r="82" spans="1:9" ht="12.75" customHeight="1" x14ac:dyDescent="0.2">
      <c r="A82" s="623"/>
      <c r="B82" s="632"/>
      <c r="C82" s="632"/>
      <c r="D82" s="690"/>
      <c r="E82" s="289" t="s">
        <v>208</v>
      </c>
      <c r="F82" s="289" t="s">
        <v>99</v>
      </c>
      <c r="G82" s="289">
        <v>7</v>
      </c>
      <c r="H82" s="290">
        <v>66.55</v>
      </c>
      <c r="I82" s="293">
        <f t="shared" si="1"/>
        <v>465.84999999999997</v>
      </c>
    </row>
    <row r="83" spans="1:9" ht="12.75" customHeight="1" x14ac:dyDescent="0.2">
      <c r="A83" s="623"/>
      <c r="B83" s="632"/>
      <c r="C83" s="632"/>
      <c r="D83" s="690"/>
      <c r="E83" s="289" t="s">
        <v>807</v>
      </c>
      <c r="F83" s="289" t="s">
        <v>99</v>
      </c>
      <c r="G83" s="289">
        <v>13</v>
      </c>
      <c r="H83" s="290">
        <v>90</v>
      </c>
      <c r="I83" s="293">
        <f t="shared" si="1"/>
        <v>1170</v>
      </c>
    </row>
    <row r="84" spans="1:9" ht="12.75" customHeight="1" x14ac:dyDescent="0.2">
      <c r="A84" s="623"/>
      <c r="B84" s="632"/>
      <c r="C84" s="632"/>
      <c r="D84" s="690"/>
      <c r="E84" s="289" t="s">
        <v>490</v>
      </c>
      <c r="F84" s="289" t="s">
        <v>99</v>
      </c>
      <c r="G84" s="289">
        <v>2</v>
      </c>
      <c r="H84" s="290">
        <v>33.659999999999997</v>
      </c>
      <c r="I84" s="293">
        <f t="shared" si="1"/>
        <v>67.319999999999993</v>
      </c>
    </row>
    <row r="85" spans="1:9" x14ac:dyDescent="0.2">
      <c r="A85" s="623"/>
      <c r="B85" s="632"/>
      <c r="C85" s="632"/>
      <c r="D85" s="690"/>
      <c r="E85" s="15" t="s">
        <v>491</v>
      </c>
      <c r="F85" s="15" t="s">
        <v>99</v>
      </c>
      <c r="G85" s="15">
        <v>11</v>
      </c>
      <c r="H85" s="16">
        <v>32.4</v>
      </c>
      <c r="I85" s="293">
        <f t="shared" si="1"/>
        <v>356.4</v>
      </c>
    </row>
    <row r="86" spans="1:9" x14ac:dyDescent="0.2">
      <c r="A86" s="623"/>
      <c r="B86" s="632"/>
      <c r="C86" s="632"/>
      <c r="D86" s="690"/>
      <c r="E86" s="15" t="s">
        <v>808</v>
      </c>
      <c r="F86" s="15" t="s">
        <v>99</v>
      </c>
      <c r="G86" s="15">
        <v>2</v>
      </c>
      <c r="H86" s="16">
        <v>60</v>
      </c>
      <c r="I86" s="293">
        <f t="shared" si="1"/>
        <v>120</v>
      </c>
    </row>
    <row r="87" spans="1:9" x14ac:dyDescent="0.2">
      <c r="A87" s="623"/>
      <c r="B87" s="632"/>
      <c r="C87" s="632"/>
      <c r="D87" s="690"/>
      <c r="E87" s="15" t="s">
        <v>155</v>
      </c>
      <c r="F87" s="15" t="s">
        <v>99</v>
      </c>
      <c r="G87" s="15">
        <v>4</v>
      </c>
      <c r="H87" s="16">
        <v>25.8</v>
      </c>
      <c r="I87" s="293">
        <f t="shared" si="1"/>
        <v>103.2</v>
      </c>
    </row>
    <row r="88" spans="1:9" x14ac:dyDescent="0.2">
      <c r="A88" s="623"/>
      <c r="B88" s="632"/>
      <c r="C88" s="632"/>
      <c r="D88" s="690"/>
      <c r="E88" s="15" t="s">
        <v>150</v>
      </c>
      <c r="F88" s="15" t="s">
        <v>99</v>
      </c>
      <c r="G88" s="15">
        <v>11</v>
      </c>
      <c r="H88" s="16">
        <v>32</v>
      </c>
      <c r="I88" s="293">
        <f t="shared" si="1"/>
        <v>352</v>
      </c>
    </row>
    <row r="89" spans="1:9" x14ac:dyDescent="0.2">
      <c r="A89" s="623"/>
      <c r="B89" s="632"/>
      <c r="C89" s="632"/>
      <c r="D89" s="690"/>
      <c r="E89" s="15" t="s">
        <v>492</v>
      </c>
      <c r="F89" s="15" t="s">
        <v>99</v>
      </c>
      <c r="G89" s="15">
        <v>12</v>
      </c>
      <c r="H89" s="16">
        <v>50</v>
      </c>
      <c r="I89" s="293">
        <f t="shared" si="1"/>
        <v>600</v>
      </c>
    </row>
    <row r="90" spans="1:9" x14ac:dyDescent="0.2">
      <c r="A90" s="623"/>
      <c r="B90" s="632"/>
      <c r="C90" s="632"/>
      <c r="D90" s="690"/>
      <c r="E90" s="15" t="s">
        <v>656</v>
      </c>
      <c r="F90" s="15" t="s">
        <v>99</v>
      </c>
      <c r="G90" s="15">
        <v>21</v>
      </c>
      <c r="H90" s="16">
        <v>80</v>
      </c>
      <c r="I90" s="293">
        <f t="shared" si="1"/>
        <v>1680</v>
      </c>
    </row>
    <row r="91" spans="1:9" ht="12.75" customHeight="1" x14ac:dyDescent="0.2">
      <c r="A91" s="623"/>
      <c r="B91" s="632"/>
      <c r="C91" s="632"/>
      <c r="D91" s="690"/>
      <c r="E91" s="289" t="s">
        <v>135</v>
      </c>
      <c r="F91" s="15" t="s">
        <v>99</v>
      </c>
      <c r="G91" s="289">
        <v>4</v>
      </c>
      <c r="H91" s="290">
        <v>8.52</v>
      </c>
      <c r="I91" s="293">
        <f t="shared" si="1"/>
        <v>34.08</v>
      </c>
    </row>
    <row r="92" spans="1:9" ht="12.75" customHeight="1" thickBot="1" x14ac:dyDescent="0.25">
      <c r="A92" s="624"/>
      <c r="B92" s="626"/>
      <c r="C92" s="626"/>
      <c r="D92" s="691"/>
      <c r="E92" s="443" t="s">
        <v>359</v>
      </c>
      <c r="F92" s="40" t="s">
        <v>101</v>
      </c>
      <c r="G92" s="443">
        <v>6</v>
      </c>
      <c r="H92" s="444">
        <v>32.049999999999997</v>
      </c>
      <c r="I92" s="294">
        <f t="shared" si="1"/>
        <v>192.29999999999998</v>
      </c>
    </row>
    <row r="93" spans="1:9" ht="12.75" customHeight="1" x14ac:dyDescent="0.2">
      <c r="A93" s="260"/>
      <c r="B93" s="261">
        <v>17816.77</v>
      </c>
      <c r="C93" s="33" t="s">
        <v>73</v>
      </c>
      <c r="D93" s="262"/>
      <c r="E93" s="489"/>
      <c r="F93" s="35"/>
      <c r="G93" s="489"/>
      <c r="H93" s="490"/>
      <c r="I93" s="288">
        <f t="shared" si="1"/>
        <v>0</v>
      </c>
    </row>
    <row r="94" spans="1:9" ht="12.75" customHeight="1" x14ac:dyDescent="0.2">
      <c r="A94" s="263"/>
      <c r="B94" s="264">
        <v>15407.87</v>
      </c>
      <c r="C94" s="33" t="s">
        <v>74</v>
      </c>
      <c r="D94" s="265"/>
      <c r="E94" s="289"/>
      <c r="F94" s="289"/>
      <c r="G94" s="289"/>
      <c r="H94" s="290"/>
      <c r="I94" s="288">
        <f t="shared" si="1"/>
        <v>0</v>
      </c>
    </row>
    <row r="95" spans="1:9" ht="12.75" customHeight="1" x14ac:dyDescent="0.2">
      <c r="A95" s="263"/>
      <c r="B95" s="264">
        <v>17382.66</v>
      </c>
      <c r="C95" s="33" t="s">
        <v>75</v>
      </c>
      <c r="D95" s="265"/>
      <c r="E95" s="289"/>
      <c r="F95" s="289"/>
      <c r="G95" s="289"/>
      <c r="H95" s="290"/>
      <c r="I95" s="288">
        <f t="shared" si="1"/>
        <v>0</v>
      </c>
    </row>
    <row r="96" spans="1:9" ht="12.75" customHeight="1" thickBot="1" x14ac:dyDescent="0.25">
      <c r="A96" s="308"/>
      <c r="B96" s="267">
        <v>19638.88</v>
      </c>
      <c r="C96" s="70" t="s">
        <v>76</v>
      </c>
      <c r="D96" s="309"/>
      <c r="E96" s="565"/>
      <c r="F96" s="565"/>
      <c r="G96" s="565"/>
      <c r="H96" s="548"/>
      <c r="I96" s="529">
        <f t="shared" si="1"/>
        <v>0</v>
      </c>
    </row>
    <row r="97" spans="1:9" ht="12.75" customHeight="1" x14ac:dyDescent="0.2">
      <c r="A97" s="622" t="s">
        <v>107</v>
      </c>
      <c r="B97" s="625">
        <v>20301.54</v>
      </c>
      <c r="C97" s="625" t="s">
        <v>77</v>
      </c>
      <c r="D97" s="633" t="s">
        <v>1702</v>
      </c>
      <c r="E97" s="487" t="s">
        <v>131</v>
      </c>
      <c r="F97" s="487" t="s">
        <v>101</v>
      </c>
      <c r="G97" s="487">
        <v>12</v>
      </c>
      <c r="H97" s="488">
        <v>41.67</v>
      </c>
      <c r="I97" s="292">
        <f t="shared" si="1"/>
        <v>500.04</v>
      </c>
    </row>
    <row r="98" spans="1:9" ht="12.75" customHeight="1" x14ac:dyDescent="0.2">
      <c r="A98" s="623"/>
      <c r="B98" s="632"/>
      <c r="C98" s="632"/>
      <c r="D98" s="634"/>
      <c r="E98" s="289" t="s">
        <v>299</v>
      </c>
      <c r="F98" s="289" t="s">
        <v>99</v>
      </c>
      <c r="G98" s="289">
        <v>4</v>
      </c>
      <c r="H98" s="290">
        <v>113.39</v>
      </c>
      <c r="I98" s="293">
        <f t="shared" ref="I98:I105" si="2">G98*H98</f>
        <v>453.56</v>
      </c>
    </row>
    <row r="99" spans="1:9" ht="12.75" customHeight="1" x14ac:dyDescent="0.2">
      <c r="A99" s="623"/>
      <c r="B99" s="632"/>
      <c r="C99" s="632"/>
      <c r="D99" s="634"/>
      <c r="E99" s="289" t="s">
        <v>481</v>
      </c>
      <c r="F99" s="289" t="s">
        <v>99</v>
      </c>
      <c r="G99" s="289">
        <v>1</v>
      </c>
      <c r="H99" s="290">
        <v>3.85</v>
      </c>
      <c r="I99" s="293">
        <f t="shared" si="2"/>
        <v>3.85</v>
      </c>
    </row>
    <row r="100" spans="1:9" ht="12.75" customHeight="1" x14ac:dyDescent="0.2">
      <c r="A100" s="623"/>
      <c r="B100" s="632"/>
      <c r="C100" s="632"/>
      <c r="D100" s="634"/>
      <c r="E100" s="289" t="s">
        <v>387</v>
      </c>
      <c r="F100" s="289" t="s">
        <v>99</v>
      </c>
      <c r="G100" s="289">
        <v>2</v>
      </c>
      <c r="H100" s="290">
        <v>8.5</v>
      </c>
      <c r="I100" s="293">
        <f t="shared" si="2"/>
        <v>17</v>
      </c>
    </row>
    <row r="101" spans="1:9" ht="12.75" customHeight="1" x14ac:dyDescent="0.2">
      <c r="A101" s="623"/>
      <c r="B101" s="632"/>
      <c r="C101" s="632"/>
      <c r="D101" s="634"/>
      <c r="E101" s="289" t="s">
        <v>148</v>
      </c>
      <c r="F101" s="289" t="s">
        <v>99</v>
      </c>
      <c r="G101" s="289">
        <v>1</v>
      </c>
      <c r="H101" s="290">
        <v>43.49</v>
      </c>
      <c r="I101" s="293">
        <f t="shared" si="2"/>
        <v>43.49</v>
      </c>
    </row>
    <row r="102" spans="1:9" ht="12.75" customHeight="1" thickBot="1" x14ac:dyDescent="0.25">
      <c r="A102" s="624"/>
      <c r="B102" s="626"/>
      <c r="C102" s="626"/>
      <c r="D102" s="635"/>
      <c r="E102" s="443" t="s">
        <v>297</v>
      </c>
      <c r="F102" s="443" t="s">
        <v>99</v>
      </c>
      <c r="G102" s="443">
        <v>1</v>
      </c>
      <c r="H102" s="444">
        <v>152.99</v>
      </c>
      <c r="I102" s="294">
        <f t="shared" si="2"/>
        <v>152.99</v>
      </c>
    </row>
    <row r="103" spans="1:9" ht="12.75" customHeight="1" x14ac:dyDescent="0.2">
      <c r="A103" s="260"/>
      <c r="B103" s="33">
        <v>25308.81</v>
      </c>
      <c r="C103" s="33" t="s">
        <v>78</v>
      </c>
      <c r="D103" s="262"/>
      <c r="E103" s="566"/>
      <c r="F103" s="566"/>
      <c r="G103" s="566"/>
      <c r="H103" s="490"/>
      <c r="I103" s="496">
        <f t="shared" si="2"/>
        <v>0</v>
      </c>
    </row>
    <row r="104" spans="1:9" ht="12.75" customHeight="1" x14ac:dyDescent="0.2">
      <c r="A104" s="263"/>
      <c r="B104" s="33">
        <v>23385.06</v>
      </c>
      <c r="C104" s="33" t="s">
        <v>79</v>
      </c>
      <c r="D104" s="265"/>
      <c r="E104" s="289"/>
      <c r="F104" s="289"/>
      <c r="G104" s="289"/>
      <c r="H104" s="290"/>
      <c r="I104" s="288">
        <f t="shared" si="2"/>
        <v>0</v>
      </c>
    </row>
    <row r="105" spans="1:9" ht="12.75" customHeight="1" thickBot="1" x14ac:dyDescent="0.25">
      <c r="A105" s="263"/>
      <c r="B105" s="33">
        <v>24953.07</v>
      </c>
      <c r="C105" s="33" t="s">
        <v>80</v>
      </c>
      <c r="D105" s="265"/>
      <c r="E105" s="289"/>
      <c r="F105" s="289"/>
      <c r="G105" s="289"/>
      <c r="H105" s="290"/>
      <c r="I105" s="288">
        <f t="shared" si="2"/>
        <v>0</v>
      </c>
    </row>
    <row r="106" spans="1:9" ht="12.75" customHeight="1" thickBot="1" x14ac:dyDescent="0.25">
      <c r="A106" s="440"/>
      <c r="B106" s="85"/>
      <c r="C106" s="85" t="s">
        <v>87</v>
      </c>
      <c r="D106" s="441"/>
      <c r="E106" s="47"/>
      <c r="F106" s="47"/>
      <c r="G106" s="47"/>
      <c r="H106" s="48"/>
      <c r="I106" s="49">
        <v>1834.68</v>
      </c>
    </row>
    <row r="107" spans="1:9" ht="12.75" customHeight="1" thickBot="1" x14ac:dyDescent="0.25">
      <c r="A107" s="180"/>
      <c r="B107" s="197">
        <f>SUM(B33:B105)</f>
        <v>223855.57</v>
      </c>
      <c r="C107" s="198"/>
      <c r="D107" s="197"/>
      <c r="E107" s="199"/>
      <c r="F107" s="198"/>
      <c r="G107" s="198"/>
      <c r="H107" s="197" t="s">
        <v>17</v>
      </c>
      <c r="I107" s="230">
        <f>SUM(I33:I106)</f>
        <v>40874.32</v>
      </c>
    </row>
    <row r="108" spans="1:9" ht="64.5" thickBot="1" x14ac:dyDescent="0.25">
      <c r="A108" s="134" t="s">
        <v>144</v>
      </c>
      <c r="B108" s="114" t="s">
        <v>16</v>
      </c>
      <c r="C108" s="114" t="s">
        <v>5</v>
      </c>
      <c r="D108" s="114" t="s">
        <v>23</v>
      </c>
      <c r="E108" s="118" t="s">
        <v>18</v>
      </c>
      <c r="F108" s="114" t="s">
        <v>19</v>
      </c>
      <c r="G108" s="114" t="s">
        <v>10</v>
      </c>
      <c r="H108" s="114" t="s">
        <v>13</v>
      </c>
      <c r="I108" s="115" t="s">
        <v>12</v>
      </c>
    </row>
    <row r="109" spans="1:9" ht="12.75" customHeight="1" thickBot="1" x14ac:dyDescent="0.25">
      <c r="A109" s="227"/>
      <c r="B109" s="104">
        <v>3852.77</v>
      </c>
      <c r="C109" s="58" t="s">
        <v>66</v>
      </c>
      <c r="D109" s="64"/>
      <c r="E109" s="59"/>
      <c r="F109" s="59"/>
      <c r="G109" s="59"/>
      <c r="H109" s="60"/>
      <c r="I109" s="61"/>
    </row>
    <row r="110" spans="1:9" ht="12.75" customHeight="1" thickBot="1" x14ac:dyDescent="0.25">
      <c r="A110" s="227"/>
      <c r="B110" s="105">
        <v>3711.31</v>
      </c>
      <c r="C110" s="92" t="s">
        <v>67</v>
      </c>
      <c r="D110" s="93"/>
      <c r="E110" s="94"/>
      <c r="F110" s="94"/>
      <c r="G110" s="94"/>
      <c r="H110" s="95"/>
      <c r="I110" s="96"/>
    </row>
    <row r="111" spans="1:9" ht="12.75" customHeight="1" thickBot="1" x14ac:dyDescent="0.25">
      <c r="A111" s="227"/>
      <c r="B111" s="106">
        <v>3779.15</v>
      </c>
      <c r="C111" s="85" t="s">
        <v>70</v>
      </c>
      <c r="D111" s="86"/>
      <c r="E111" s="47"/>
      <c r="F111" s="47"/>
      <c r="G111" s="47"/>
      <c r="H111" s="48"/>
      <c r="I111" s="49"/>
    </row>
    <row r="112" spans="1:9" ht="12.75" customHeight="1" thickBot="1" x14ac:dyDescent="0.25">
      <c r="A112" s="227"/>
      <c r="B112" s="106">
        <v>2151.9499999999998</v>
      </c>
      <c r="C112" s="85" t="s">
        <v>72</v>
      </c>
      <c r="D112" s="86"/>
      <c r="E112" s="47"/>
      <c r="F112" s="47"/>
      <c r="G112" s="47"/>
      <c r="H112" s="48"/>
      <c r="I112" s="49"/>
    </row>
    <row r="113" spans="1:9" ht="12.75" customHeight="1" thickBot="1" x14ac:dyDescent="0.25">
      <c r="A113" s="227"/>
      <c r="B113" s="106">
        <v>4036.17</v>
      </c>
      <c r="C113" s="85" t="s">
        <v>73</v>
      </c>
      <c r="D113" s="86"/>
      <c r="E113" s="47"/>
      <c r="F113" s="47"/>
      <c r="G113" s="47"/>
      <c r="H113" s="48"/>
      <c r="I113" s="49"/>
    </row>
    <row r="114" spans="1:9" ht="12.75" customHeight="1" thickBot="1" x14ac:dyDescent="0.25">
      <c r="A114" s="227"/>
      <c r="B114" s="106">
        <v>3832.7</v>
      </c>
      <c r="C114" s="85" t="s">
        <v>74</v>
      </c>
      <c r="D114" s="86"/>
      <c r="E114" s="47"/>
      <c r="F114" s="47"/>
      <c r="G114" s="47"/>
      <c r="H114" s="48"/>
      <c r="I114" s="49"/>
    </row>
    <row r="115" spans="1:9" ht="12.75" customHeight="1" thickBot="1" x14ac:dyDescent="0.25">
      <c r="A115" s="221"/>
      <c r="B115" s="106">
        <v>2102.29</v>
      </c>
      <c r="C115" s="85" t="s">
        <v>75</v>
      </c>
      <c r="D115" s="86"/>
      <c r="E115" s="47"/>
      <c r="F115" s="47"/>
      <c r="G115" s="47"/>
      <c r="H115" s="48"/>
      <c r="I115" s="49"/>
    </row>
    <row r="116" spans="1:9" ht="12.75" customHeight="1" thickBot="1" x14ac:dyDescent="0.25">
      <c r="A116" s="221"/>
      <c r="B116" s="106">
        <v>2868.12</v>
      </c>
      <c r="C116" s="85" t="s">
        <v>76</v>
      </c>
      <c r="D116" s="86"/>
      <c r="E116" s="47"/>
      <c r="F116" s="47"/>
      <c r="G116" s="47"/>
      <c r="H116" s="48"/>
      <c r="I116" s="49"/>
    </row>
    <row r="117" spans="1:9" ht="12.75" customHeight="1" thickBot="1" x14ac:dyDescent="0.25">
      <c r="A117" s="221"/>
      <c r="B117" s="106">
        <v>3998.94</v>
      </c>
      <c r="C117" s="85" t="s">
        <v>77</v>
      </c>
      <c r="D117" s="86"/>
      <c r="E117" s="47"/>
      <c r="F117" s="47"/>
      <c r="G117" s="47"/>
      <c r="H117" s="48"/>
      <c r="I117" s="49"/>
    </row>
    <row r="118" spans="1:9" ht="12.75" customHeight="1" thickBot="1" x14ac:dyDescent="0.25">
      <c r="A118" s="221"/>
      <c r="B118" s="106">
        <v>4331.5</v>
      </c>
      <c r="C118" s="85" t="s">
        <v>78</v>
      </c>
      <c r="D118" s="86"/>
      <c r="E118" s="47"/>
      <c r="F118" s="47"/>
      <c r="G118" s="47"/>
      <c r="H118" s="48"/>
      <c r="I118" s="49"/>
    </row>
    <row r="119" spans="1:9" ht="12.75" customHeight="1" thickBot="1" x14ac:dyDescent="0.25">
      <c r="A119" s="221"/>
      <c r="B119" s="106">
        <v>4079.94</v>
      </c>
      <c r="C119" s="85" t="s">
        <v>79</v>
      </c>
      <c r="D119" s="86"/>
      <c r="E119" s="47"/>
      <c r="F119" s="47"/>
      <c r="G119" s="47"/>
      <c r="H119" s="48"/>
      <c r="I119" s="49"/>
    </row>
    <row r="120" spans="1:9" ht="12.75" customHeight="1" thickBot="1" x14ac:dyDescent="0.25">
      <c r="A120" s="221"/>
      <c r="B120" s="106">
        <v>4327.8999999999996</v>
      </c>
      <c r="C120" s="85" t="s">
        <v>80</v>
      </c>
      <c r="D120" s="86"/>
      <c r="E120" s="47"/>
      <c r="F120" s="47"/>
      <c r="G120" s="47"/>
      <c r="H120" s="48"/>
      <c r="I120" s="49"/>
    </row>
    <row r="121" spans="1:9" ht="12.75" customHeight="1" thickBot="1" x14ac:dyDescent="0.25">
      <c r="A121" s="228"/>
      <c r="B121" s="454">
        <f>SUM(B109:B120)</f>
        <v>43072.74</v>
      </c>
      <c r="C121" s="458" t="s">
        <v>87</v>
      </c>
      <c r="D121" s="86"/>
      <c r="E121" s="47"/>
      <c r="F121" s="47"/>
      <c r="G121" s="47"/>
      <c r="H121" s="48"/>
      <c r="I121" s="49"/>
    </row>
    <row r="122" spans="1:9" ht="12.75" customHeight="1" thickBot="1" x14ac:dyDescent="0.25">
      <c r="A122" s="655" t="s">
        <v>106</v>
      </c>
      <c r="B122" s="106">
        <v>772.59</v>
      </c>
      <c r="C122" s="85" t="s">
        <v>74</v>
      </c>
      <c r="D122" s="86"/>
      <c r="E122" s="47"/>
      <c r="F122" s="47"/>
      <c r="G122" s="47"/>
      <c r="H122" s="48"/>
      <c r="I122" s="49"/>
    </row>
    <row r="123" spans="1:9" ht="12.75" customHeight="1" thickBot="1" x14ac:dyDescent="0.25">
      <c r="A123" s="656"/>
      <c r="B123" s="106">
        <v>234.91</v>
      </c>
      <c r="C123" s="85" t="s">
        <v>75</v>
      </c>
      <c r="D123" s="86"/>
      <c r="E123" s="47"/>
      <c r="F123" s="47"/>
      <c r="G123" s="47"/>
      <c r="H123" s="48"/>
      <c r="I123" s="49"/>
    </row>
    <row r="124" spans="1:9" ht="12.75" customHeight="1" thickBot="1" x14ac:dyDescent="0.25">
      <c r="A124" s="657"/>
      <c r="B124" s="106">
        <v>293.51</v>
      </c>
      <c r="C124" s="85" t="s">
        <v>76</v>
      </c>
      <c r="D124" s="86"/>
      <c r="E124" s="47"/>
      <c r="F124" s="47"/>
      <c r="G124" s="47"/>
      <c r="H124" s="48"/>
      <c r="I124" s="49"/>
    </row>
    <row r="125" spans="1:9" ht="12.75" customHeight="1" thickBot="1" x14ac:dyDescent="0.25">
      <c r="A125" s="526"/>
      <c r="B125" s="454">
        <f>SUM(B122:B124)</f>
        <v>1301.01</v>
      </c>
      <c r="C125" s="458" t="s">
        <v>87</v>
      </c>
      <c r="D125" s="86"/>
      <c r="E125" s="47"/>
      <c r="F125" s="47"/>
      <c r="G125" s="47"/>
      <c r="H125" s="48"/>
      <c r="I125" s="49">
        <v>478.95</v>
      </c>
    </row>
    <row r="126" spans="1:9" ht="12.75" customHeight="1" thickBot="1" x14ac:dyDescent="0.25">
      <c r="A126" s="180"/>
      <c r="B126" s="197">
        <f>B121+B125</f>
        <v>44373.75</v>
      </c>
      <c r="C126" s="198"/>
      <c r="D126" s="197"/>
      <c r="E126" s="199"/>
      <c r="F126" s="198"/>
      <c r="G126" s="198"/>
      <c r="H126" s="197" t="s">
        <v>17</v>
      </c>
      <c r="I126" s="230">
        <f>SUM(I109:I125)</f>
        <v>478.95</v>
      </c>
    </row>
    <row r="127" spans="1:9" ht="64.5" thickBot="1" x14ac:dyDescent="0.25">
      <c r="A127" s="134" t="s">
        <v>145</v>
      </c>
      <c r="B127" s="117" t="s">
        <v>16</v>
      </c>
      <c r="C127" s="131" t="s">
        <v>5</v>
      </c>
      <c r="D127" s="117" t="s">
        <v>23</v>
      </c>
      <c r="E127" s="132" t="s">
        <v>18</v>
      </c>
      <c r="F127" s="117" t="s">
        <v>19</v>
      </c>
      <c r="G127" s="131" t="s">
        <v>10</v>
      </c>
      <c r="H127" s="117" t="s">
        <v>13</v>
      </c>
      <c r="I127" s="117" t="s">
        <v>12</v>
      </c>
    </row>
    <row r="128" spans="1:9" ht="13.5" thickBot="1" x14ac:dyDescent="0.25">
      <c r="A128" s="227"/>
      <c r="B128" s="106">
        <v>3061.75</v>
      </c>
      <c r="C128" s="55" t="s">
        <v>66</v>
      </c>
      <c r="D128" s="86"/>
      <c r="E128" s="47"/>
      <c r="F128" s="47"/>
      <c r="G128" s="47"/>
      <c r="H128" s="48"/>
      <c r="I128" s="49"/>
    </row>
    <row r="129" spans="1:9" ht="13.5" thickBot="1" x14ac:dyDescent="0.25">
      <c r="A129" s="227"/>
      <c r="B129" s="106">
        <v>3136.85</v>
      </c>
      <c r="C129" s="55" t="s">
        <v>67</v>
      </c>
      <c r="D129" s="86"/>
      <c r="E129" s="47"/>
      <c r="F129" s="47"/>
      <c r="G129" s="47"/>
      <c r="H129" s="48"/>
      <c r="I129" s="49"/>
    </row>
    <row r="130" spans="1:9" ht="13.5" thickBot="1" x14ac:dyDescent="0.25">
      <c r="A130" s="227"/>
      <c r="B130" s="106">
        <v>3294.7</v>
      </c>
      <c r="C130" s="85" t="s">
        <v>70</v>
      </c>
      <c r="D130" s="86"/>
      <c r="E130" s="47"/>
      <c r="F130" s="47"/>
      <c r="G130" s="47"/>
      <c r="H130" s="48"/>
      <c r="I130" s="49"/>
    </row>
    <row r="131" spans="1:9" ht="12.75" customHeight="1" thickBot="1" x14ac:dyDescent="0.25">
      <c r="A131" s="227"/>
      <c r="B131" s="106">
        <v>3136.43</v>
      </c>
      <c r="C131" s="85" t="s">
        <v>72</v>
      </c>
      <c r="D131" s="86"/>
      <c r="E131" s="47"/>
      <c r="F131" s="47"/>
      <c r="G131" s="47"/>
      <c r="H131" s="48"/>
      <c r="I131" s="49"/>
    </row>
    <row r="132" spans="1:9" ht="13.5" thickBot="1" x14ac:dyDescent="0.25">
      <c r="A132" s="227"/>
      <c r="B132" s="106">
        <v>3195.23</v>
      </c>
      <c r="C132" s="85" t="s">
        <v>73</v>
      </c>
      <c r="D132" s="86"/>
      <c r="E132" s="47"/>
      <c r="F132" s="47"/>
      <c r="G132" s="47"/>
      <c r="H132" s="48"/>
      <c r="I132" s="49"/>
    </row>
    <row r="133" spans="1:9" ht="12.75" customHeight="1" thickBot="1" x14ac:dyDescent="0.25">
      <c r="A133" s="227"/>
      <c r="B133" s="106">
        <v>3676.91</v>
      </c>
      <c r="C133" s="85" t="s">
        <v>74</v>
      </c>
      <c r="D133" s="86"/>
      <c r="E133" s="47"/>
      <c r="F133" s="47"/>
      <c r="G133" s="47"/>
      <c r="H133" s="48"/>
      <c r="I133" s="49"/>
    </row>
    <row r="134" spans="1:9" ht="12.75" customHeight="1" thickBot="1" x14ac:dyDescent="0.25">
      <c r="A134" s="227"/>
      <c r="B134" s="106">
        <v>2352.88</v>
      </c>
      <c r="C134" s="85" t="s">
        <v>75</v>
      </c>
      <c r="D134" s="86"/>
      <c r="E134" s="47"/>
      <c r="F134" s="47"/>
      <c r="G134" s="47"/>
      <c r="H134" s="48"/>
      <c r="I134" s="49"/>
    </row>
    <row r="135" spans="1:9" ht="12.75" customHeight="1" thickBot="1" x14ac:dyDescent="0.25">
      <c r="A135" s="227"/>
      <c r="B135" s="106">
        <v>2903.52</v>
      </c>
      <c r="C135" s="85" t="s">
        <v>76</v>
      </c>
      <c r="D135" s="86"/>
      <c r="E135" s="47"/>
      <c r="F135" s="47"/>
      <c r="G135" s="47"/>
      <c r="H135" s="48"/>
      <c r="I135" s="49"/>
    </row>
    <row r="136" spans="1:9" ht="12.75" customHeight="1" thickBot="1" x14ac:dyDescent="0.25">
      <c r="A136" s="227"/>
      <c r="B136" s="106">
        <v>2946.27</v>
      </c>
      <c r="C136" s="85" t="s">
        <v>77</v>
      </c>
      <c r="D136" s="86"/>
      <c r="E136" s="47"/>
      <c r="F136" s="47"/>
      <c r="G136" s="47"/>
      <c r="H136" s="48"/>
      <c r="I136" s="49"/>
    </row>
    <row r="137" spans="1:9" ht="12.75" customHeight="1" thickBot="1" x14ac:dyDescent="0.25">
      <c r="A137" s="227"/>
      <c r="B137" s="106">
        <v>3154.2</v>
      </c>
      <c r="C137" s="85" t="s">
        <v>78</v>
      </c>
      <c r="D137" s="86"/>
      <c r="E137" s="47"/>
      <c r="F137" s="47"/>
      <c r="G137" s="47"/>
      <c r="H137" s="48"/>
      <c r="I137" s="49"/>
    </row>
    <row r="138" spans="1:9" ht="12.75" customHeight="1" thickBot="1" x14ac:dyDescent="0.25">
      <c r="A138" s="227"/>
      <c r="B138" s="106">
        <v>3030.84</v>
      </c>
      <c r="C138" s="85" t="s">
        <v>79</v>
      </c>
      <c r="D138" s="86"/>
      <c r="E138" s="47"/>
      <c r="F138" s="47"/>
      <c r="G138" s="47"/>
      <c r="H138" s="48"/>
      <c r="I138" s="49"/>
    </row>
    <row r="139" spans="1:9" ht="12.75" customHeight="1" thickBot="1" x14ac:dyDescent="0.25">
      <c r="A139" s="227"/>
      <c r="B139" s="106">
        <v>3067.51</v>
      </c>
      <c r="C139" s="85" t="s">
        <v>80</v>
      </c>
      <c r="D139" s="86"/>
      <c r="E139" s="47"/>
      <c r="F139" s="47"/>
      <c r="G139" s="47"/>
      <c r="H139" s="48"/>
      <c r="I139" s="49"/>
    </row>
    <row r="140" spans="1:9" ht="12.75" customHeight="1" thickBot="1" x14ac:dyDescent="0.25">
      <c r="A140" s="227"/>
      <c r="B140" s="106"/>
      <c r="C140" s="167" t="s">
        <v>87</v>
      </c>
      <c r="D140" s="86"/>
      <c r="E140" s="47"/>
      <c r="F140" s="47"/>
      <c r="G140" s="47"/>
      <c r="H140" s="48"/>
      <c r="I140" s="49">
        <v>543.85</v>
      </c>
    </row>
    <row r="141" spans="1:9" ht="12.75" customHeight="1" thickBot="1" x14ac:dyDescent="0.25">
      <c r="A141" s="180"/>
      <c r="B141" s="197">
        <f>SUM(B128:B140)</f>
        <v>36957.090000000004</v>
      </c>
      <c r="C141" s="198"/>
      <c r="D141" s="197"/>
      <c r="E141" s="199"/>
      <c r="F141" s="198"/>
      <c r="G141" s="198"/>
      <c r="H141" s="197" t="s">
        <v>17</v>
      </c>
      <c r="I141" s="230">
        <f>SUM(I128:I140)</f>
        <v>543.85</v>
      </c>
    </row>
    <row r="142" spans="1:9" ht="26.25" thickBot="1" x14ac:dyDescent="0.25">
      <c r="A142" s="46" t="s">
        <v>8</v>
      </c>
      <c r="B142" s="114" t="s">
        <v>16</v>
      </c>
      <c r="C142" s="114" t="s">
        <v>5</v>
      </c>
      <c r="D142" s="114" t="s">
        <v>23</v>
      </c>
      <c r="E142" s="118" t="s">
        <v>18</v>
      </c>
      <c r="F142" s="114" t="s">
        <v>19</v>
      </c>
      <c r="G142" s="114" t="s">
        <v>10</v>
      </c>
      <c r="H142" s="114" t="s">
        <v>13</v>
      </c>
      <c r="I142" s="115" t="s">
        <v>12</v>
      </c>
    </row>
    <row r="143" spans="1:9" ht="25.5" x14ac:dyDescent="0.2">
      <c r="A143" s="221" t="s">
        <v>2270</v>
      </c>
      <c r="B143" s="13"/>
      <c r="C143" s="244" t="s">
        <v>87</v>
      </c>
      <c r="D143" s="14"/>
      <c r="E143" s="15"/>
      <c r="F143" s="15"/>
      <c r="G143" s="15"/>
      <c r="H143" s="16"/>
      <c r="I143" s="243">
        <v>56545.59</v>
      </c>
    </row>
    <row r="144" spans="1:9" x14ac:dyDescent="0.2">
      <c r="A144" s="219" t="s">
        <v>88</v>
      </c>
      <c r="B144" s="13"/>
      <c r="C144" s="244" t="s">
        <v>87</v>
      </c>
      <c r="D144" s="14"/>
      <c r="E144" s="15"/>
      <c r="F144" s="15"/>
      <c r="G144" s="15"/>
      <c r="H144" s="16"/>
      <c r="I144" s="243">
        <v>3217.31</v>
      </c>
    </row>
    <row r="145" spans="1:255" ht="12.75" customHeight="1" thickBot="1" x14ac:dyDescent="0.25">
      <c r="A145" s="219"/>
      <c r="B145" s="109"/>
      <c r="C145" s="109"/>
      <c r="D145" s="108"/>
      <c r="E145" s="110"/>
      <c r="F145" s="109"/>
      <c r="G145" s="109"/>
      <c r="H145" s="108" t="s">
        <v>17</v>
      </c>
      <c r="I145" s="232">
        <f>SUM(I143:I144)</f>
        <v>59762.899999999994</v>
      </c>
    </row>
    <row r="146" spans="1:255" s="45" customFormat="1" ht="51.75" thickBot="1" x14ac:dyDescent="0.25">
      <c r="A146" s="117" t="s">
        <v>95</v>
      </c>
      <c r="B146" s="114" t="s">
        <v>16</v>
      </c>
      <c r="C146" s="114" t="s">
        <v>5</v>
      </c>
      <c r="D146" s="114" t="s">
        <v>23</v>
      </c>
      <c r="E146" s="118" t="s">
        <v>18</v>
      </c>
      <c r="F146" s="114" t="s">
        <v>19</v>
      </c>
      <c r="G146" s="114" t="s">
        <v>10</v>
      </c>
      <c r="H146" s="114" t="s">
        <v>13</v>
      </c>
      <c r="I146" s="115" t="s">
        <v>12</v>
      </c>
      <c r="J146" s="56"/>
      <c r="K146" s="56"/>
      <c r="L146" s="56"/>
      <c r="M146" s="56"/>
      <c r="N146" s="56"/>
      <c r="O146" s="56"/>
      <c r="P146" s="56"/>
      <c r="Q146" s="56"/>
      <c r="R146" s="56"/>
      <c r="T146" s="56"/>
      <c r="U146" s="56"/>
      <c r="V146" s="56"/>
      <c r="W146" s="56"/>
      <c r="X146" s="56"/>
      <c r="Y146" s="56"/>
      <c r="Z146" s="56"/>
      <c r="AA146" s="56"/>
      <c r="AB146" s="56"/>
      <c r="AD146" s="56"/>
      <c r="AE146" s="56"/>
      <c r="AF146" s="56"/>
      <c r="AG146" s="56"/>
      <c r="AH146" s="56"/>
      <c r="AI146" s="56"/>
      <c r="AJ146" s="56"/>
      <c r="AK146" s="56"/>
      <c r="AL146" s="56"/>
      <c r="AN146" s="56"/>
      <c r="AO146" s="56"/>
      <c r="AP146" s="56"/>
      <c r="AQ146" s="56"/>
      <c r="AR146" s="56"/>
      <c r="AS146" s="56"/>
      <c r="AT146" s="56"/>
      <c r="AU146" s="56"/>
      <c r="AV146" s="56"/>
      <c r="AX146" s="56"/>
      <c r="AY146" s="56"/>
      <c r="AZ146" s="56"/>
      <c r="BA146" s="56"/>
      <c r="BB146" s="56"/>
      <c r="BC146" s="56"/>
      <c r="BD146" s="56"/>
      <c r="BE146" s="56"/>
      <c r="BF146" s="56"/>
      <c r="BH146" s="56"/>
      <c r="BI146" s="56"/>
      <c r="BJ146" s="56"/>
      <c r="BK146" s="56"/>
      <c r="BL146" s="56"/>
      <c r="BM146" s="56"/>
      <c r="BN146" s="56"/>
      <c r="BO146" s="56"/>
      <c r="BP146" s="56"/>
      <c r="BR146" s="56"/>
      <c r="BS146" s="56"/>
      <c r="BT146" s="56"/>
      <c r="BU146" s="56"/>
      <c r="BV146" s="56"/>
      <c r="BW146" s="56"/>
      <c r="BX146" s="56"/>
      <c r="BY146" s="56"/>
      <c r="BZ146" s="56"/>
      <c r="CB146" s="56"/>
      <c r="CC146" s="56"/>
      <c r="CD146" s="56"/>
      <c r="CE146" s="56"/>
      <c r="CF146" s="56"/>
      <c r="CG146" s="56"/>
      <c r="CH146" s="56"/>
      <c r="CI146" s="56"/>
      <c r="CJ146" s="56"/>
      <c r="CL146" s="56"/>
      <c r="CM146" s="56"/>
      <c r="CN146" s="56"/>
      <c r="CO146" s="56"/>
      <c r="CP146" s="56"/>
      <c r="CQ146" s="56"/>
      <c r="CR146" s="56"/>
      <c r="CS146" s="56"/>
      <c r="CT146" s="56"/>
      <c r="CV146" s="56"/>
      <c r="CW146" s="56"/>
      <c r="CX146" s="56"/>
      <c r="CY146" s="56"/>
      <c r="CZ146" s="56"/>
      <c r="DA146" s="56"/>
      <c r="DB146" s="56"/>
      <c r="DC146" s="56"/>
      <c r="DD146" s="56"/>
      <c r="DF146" s="56"/>
      <c r="DG146" s="56"/>
      <c r="DH146" s="56"/>
      <c r="DI146" s="56"/>
      <c r="DJ146" s="56"/>
      <c r="DK146" s="56"/>
      <c r="DL146" s="56"/>
      <c r="DM146" s="56"/>
      <c r="DN146" s="56"/>
      <c r="DP146" s="56"/>
      <c r="DQ146" s="56"/>
      <c r="DR146" s="56"/>
      <c r="DS146" s="56"/>
      <c r="DT146" s="56"/>
      <c r="DU146" s="56"/>
      <c r="DV146" s="56"/>
      <c r="DW146" s="56"/>
      <c r="DX146" s="56"/>
      <c r="DZ146" s="56"/>
      <c r="EA146" s="56"/>
      <c r="EB146" s="56"/>
      <c r="EC146" s="56"/>
      <c r="ED146" s="56"/>
      <c r="EE146" s="56"/>
      <c r="EF146" s="56"/>
      <c r="EG146" s="56"/>
      <c r="EH146" s="56"/>
      <c r="EJ146" s="56"/>
      <c r="EK146" s="56"/>
      <c r="EL146" s="56"/>
      <c r="EM146" s="56"/>
      <c r="EN146" s="56"/>
      <c r="EO146" s="56"/>
      <c r="EP146" s="56"/>
      <c r="EQ146" s="56"/>
      <c r="ER146" s="56"/>
      <c r="ET146" s="56"/>
      <c r="EU146" s="56"/>
      <c r="EV146" s="56"/>
      <c r="EW146" s="56"/>
      <c r="EX146" s="56"/>
      <c r="EY146" s="56"/>
      <c r="EZ146" s="56"/>
      <c r="FA146" s="56"/>
      <c r="FB146" s="56"/>
      <c r="FD146" s="56"/>
      <c r="FE146" s="56"/>
      <c r="FF146" s="56"/>
      <c r="FG146" s="56"/>
      <c r="FH146" s="56"/>
      <c r="FI146" s="56"/>
      <c r="FJ146" s="56"/>
      <c r="FK146" s="56"/>
      <c r="FL146" s="56"/>
      <c r="FN146" s="56"/>
      <c r="FO146" s="56"/>
      <c r="FP146" s="56"/>
      <c r="FQ146" s="56"/>
      <c r="FR146" s="56"/>
      <c r="FS146" s="56"/>
      <c r="FT146" s="56"/>
      <c r="FU146" s="56"/>
      <c r="FV146" s="56"/>
      <c r="FX146" s="56"/>
      <c r="FY146" s="56"/>
      <c r="FZ146" s="56"/>
      <c r="GA146" s="56"/>
      <c r="GB146" s="56"/>
      <c r="GC146" s="56"/>
      <c r="GD146" s="56"/>
      <c r="GE146" s="56"/>
      <c r="GF146" s="56"/>
      <c r="GH146" s="56"/>
      <c r="GI146" s="56"/>
      <c r="GJ146" s="56"/>
      <c r="GK146" s="56"/>
      <c r="GL146" s="56"/>
      <c r="GM146" s="56"/>
      <c r="GN146" s="56"/>
      <c r="GO146" s="56"/>
      <c r="GP146" s="56"/>
      <c r="GR146" s="56"/>
      <c r="GS146" s="56"/>
      <c r="GT146" s="56"/>
      <c r="GU146" s="56"/>
      <c r="GV146" s="56"/>
      <c r="GW146" s="56"/>
      <c r="GX146" s="56"/>
      <c r="GY146" s="56"/>
      <c r="GZ146" s="56"/>
      <c r="HB146" s="56"/>
      <c r="HC146" s="56"/>
      <c r="HD146" s="56"/>
      <c r="HE146" s="56"/>
      <c r="HF146" s="56"/>
      <c r="HG146" s="56"/>
      <c r="HH146" s="56"/>
      <c r="HI146" s="56"/>
      <c r="HJ146" s="56"/>
      <c r="HL146" s="56"/>
      <c r="HM146" s="56"/>
      <c r="HN146" s="56"/>
      <c r="HO146" s="56"/>
      <c r="HP146" s="56"/>
      <c r="HQ146" s="56"/>
      <c r="HR146" s="56"/>
      <c r="HS146" s="56"/>
      <c r="HT146" s="56"/>
      <c r="HV146" s="56"/>
      <c r="HW146" s="56"/>
      <c r="HX146" s="56"/>
      <c r="HY146" s="56"/>
      <c r="HZ146" s="56"/>
      <c r="IA146" s="56"/>
      <c r="IB146" s="56"/>
      <c r="IC146" s="56"/>
      <c r="ID146" s="56"/>
      <c r="IF146" s="56"/>
      <c r="IG146" s="56"/>
      <c r="IH146" s="56"/>
      <c r="II146" s="56"/>
      <c r="IJ146" s="56"/>
      <c r="IK146" s="56"/>
      <c r="IL146" s="56"/>
      <c r="IM146" s="56"/>
      <c r="IN146" s="56"/>
      <c r="IP146" s="56"/>
      <c r="IQ146" s="56"/>
      <c r="IR146" s="56"/>
      <c r="IS146" s="56"/>
      <c r="IT146" s="56"/>
      <c r="IU146" s="56"/>
    </row>
    <row r="147" spans="1:255" ht="12.75" customHeight="1" thickBot="1" x14ac:dyDescent="0.25">
      <c r="A147" s="227"/>
      <c r="B147" s="104">
        <v>2180.85</v>
      </c>
      <c r="C147" s="58" t="s">
        <v>66</v>
      </c>
      <c r="D147" s="64"/>
      <c r="E147" s="59"/>
      <c r="F147" s="59"/>
      <c r="G147" s="59"/>
      <c r="H147" s="60"/>
      <c r="I147" s="61"/>
      <c r="J147" s="56"/>
      <c r="K147" s="56"/>
      <c r="L147" s="56"/>
      <c r="M147" s="56"/>
      <c r="N147" s="56"/>
      <c r="O147" s="56"/>
      <c r="P147" s="56"/>
      <c r="Q147" s="56"/>
      <c r="R147" s="56"/>
      <c r="T147" s="56"/>
      <c r="U147" s="56"/>
      <c r="V147" s="56"/>
      <c r="W147" s="56"/>
      <c r="X147" s="56"/>
      <c r="Y147" s="56"/>
      <c r="Z147" s="56"/>
      <c r="AA147" s="56"/>
      <c r="AB147" s="56"/>
      <c r="AD147" s="56"/>
      <c r="AE147" s="56"/>
      <c r="AF147" s="56"/>
      <c r="AG147" s="56"/>
      <c r="AH147" s="56"/>
      <c r="AI147" s="56"/>
      <c r="AJ147" s="56"/>
      <c r="AK147" s="56"/>
      <c r="AL147" s="56"/>
      <c r="AN147" s="56"/>
      <c r="AO147" s="56"/>
      <c r="AP147" s="56"/>
      <c r="AQ147" s="56"/>
      <c r="AR147" s="56"/>
      <c r="AS147" s="56"/>
      <c r="AT147" s="56"/>
      <c r="AU147" s="56"/>
      <c r="AV147" s="56"/>
      <c r="AX147" s="56"/>
      <c r="AY147" s="56"/>
      <c r="AZ147" s="56"/>
      <c r="BA147" s="56"/>
      <c r="BB147" s="56"/>
      <c r="BC147" s="56"/>
      <c r="BD147" s="56"/>
      <c r="BE147" s="56"/>
      <c r="BF147" s="56"/>
      <c r="BH147" s="56"/>
      <c r="BI147" s="56"/>
      <c r="BJ147" s="56"/>
      <c r="BK147" s="56"/>
      <c r="BL147" s="56"/>
      <c r="BM147" s="56"/>
      <c r="BN147" s="56"/>
      <c r="BO147" s="56"/>
      <c r="BP147" s="56"/>
      <c r="BR147" s="56"/>
      <c r="BS147" s="56"/>
      <c r="BT147" s="56"/>
      <c r="BU147" s="56"/>
      <c r="BV147" s="56"/>
      <c r="BW147" s="56"/>
      <c r="BX147" s="56"/>
      <c r="BY147" s="56"/>
      <c r="BZ147" s="56"/>
      <c r="CB147" s="56"/>
      <c r="CC147" s="56"/>
      <c r="CD147" s="56"/>
      <c r="CE147" s="56"/>
      <c r="CF147" s="56"/>
      <c r="CG147" s="56"/>
      <c r="CH147" s="56"/>
      <c r="CI147" s="56"/>
      <c r="CJ147" s="56"/>
      <c r="CL147" s="56"/>
      <c r="CM147" s="56"/>
      <c r="CN147" s="56"/>
      <c r="CO147" s="56"/>
      <c r="CP147" s="56"/>
      <c r="CQ147" s="56"/>
      <c r="CR147" s="56"/>
      <c r="CS147" s="56"/>
      <c r="CT147" s="56"/>
      <c r="CV147" s="56"/>
      <c r="CW147" s="56"/>
      <c r="CX147" s="56"/>
      <c r="CY147" s="56"/>
      <c r="CZ147" s="56"/>
      <c r="DA147" s="56"/>
      <c r="DB147" s="56"/>
      <c r="DC147" s="56"/>
      <c r="DD147" s="56"/>
      <c r="DF147" s="56"/>
      <c r="DG147" s="56"/>
      <c r="DH147" s="56"/>
      <c r="DI147" s="56"/>
      <c r="DJ147" s="56"/>
      <c r="DK147" s="56"/>
      <c r="DL147" s="56"/>
      <c r="DM147" s="56"/>
      <c r="DN147" s="56"/>
      <c r="DP147" s="56"/>
      <c r="DQ147" s="56"/>
      <c r="DR147" s="56"/>
      <c r="DS147" s="56"/>
      <c r="DT147" s="56"/>
      <c r="DU147" s="56"/>
      <c r="DV147" s="56"/>
      <c r="DW147" s="56"/>
      <c r="DX147" s="56"/>
      <c r="DZ147" s="56"/>
      <c r="EA147" s="56"/>
      <c r="EB147" s="56"/>
      <c r="EC147" s="56"/>
      <c r="ED147" s="56"/>
      <c r="EE147" s="56"/>
      <c r="EF147" s="56"/>
      <c r="EG147" s="56"/>
      <c r="EH147" s="56"/>
      <c r="EJ147" s="56"/>
      <c r="EK147" s="56"/>
      <c r="EL147" s="56"/>
      <c r="EM147" s="56"/>
      <c r="EN147" s="56"/>
      <c r="EO147" s="56"/>
      <c r="EP147" s="56"/>
      <c r="EQ147" s="56"/>
      <c r="ER147" s="56"/>
      <c r="ET147" s="56"/>
      <c r="EU147" s="56"/>
      <c r="EV147" s="56"/>
      <c r="EW147" s="56"/>
      <c r="EX147" s="56"/>
      <c r="EY147" s="56"/>
      <c r="EZ147" s="56"/>
      <c r="FA147" s="56"/>
      <c r="FB147" s="56"/>
      <c r="FD147" s="56"/>
      <c r="FE147" s="56"/>
      <c r="FF147" s="56"/>
      <c r="FG147" s="56"/>
      <c r="FH147" s="56"/>
      <c r="FI147" s="56"/>
      <c r="FJ147" s="56"/>
      <c r="FK147" s="56"/>
      <c r="FL147" s="56"/>
      <c r="FN147" s="56"/>
      <c r="FO147" s="56"/>
      <c r="FP147" s="56"/>
      <c r="FQ147" s="56"/>
      <c r="FR147" s="56"/>
      <c r="FS147" s="56"/>
      <c r="FT147" s="56"/>
      <c r="FU147" s="56"/>
      <c r="FV147" s="56"/>
      <c r="FX147" s="56"/>
      <c r="FY147" s="56"/>
      <c r="FZ147" s="56"/>
      <c r="GA147" s="56"/>
      <c r="GB147" s="56"/>
      <c r="GC147" s="56"/>
      <c r="GD147" s="56"/>
      <c r="GE147" s="56"/>
      <c r="GF147" s="56"/>
      <c r="GH147" s="56"/>
      <c r="GI147" s="56"/>
      <c r="GJ147" s="56"/>
      <c r="GK147" s="56"/>
      <c r="GL147" s="56"/>
      <c r="GM147" s="56"/>
      <c r="GN147" s="56"/>
      <c r="GO147" s="56"/>
      <c r="GP147" s="56"/>
      <c r="GR147" s="56"/>
      <c r="GS147" s="56"/>
      <c r="GT147" s="56"/>
      <c r="GU147" s="56"/>
      <c r="GV147" s="56"/>
      <c r="GW147" s="56"/>
      <c r="GX147" s="56"/>
      <c r="GY147" s="56"/>
      <c r="GZ147" s="56"/>
      <c r="HB147" s="56"/>
      <c r="HC147" s="56"/>
      <c r="HD147" s="56"/>
      <c r="HE147" s="56"/>
      <c r="HF147" s="56"/>
      <c r="HG147" s="56"/>
      <c r="HH147" s="56"/>
      <c r="HI147" s="56"/>
      <c r="HJ147" s="56"/>
      <c r="HL147" s="56"/>
      <c r="HM147" s="56"/>
      <c r="HN147" s="56"/>
      <c r="HO147" s="56"/>
      <c r="HP147" s="56"/>
      <c r="HQ147" s="56"/>
      <c r="HR147" s="56"/>
      <c r="HS147" s="56"/>
      <c r="HT147" s="56"/>
      <c r="HV147" s="56"/>
      <c r="HW147" s="56"/>
      <c r="HX147" s="56"/>
      <c r="HY147" s="56"/>
      <c r="HZ147" s="56"/>
      <c r="IA147" s="56"/>
      <c r="IB147" s="56"/>
      <c r="IC147" s="56"/>
      <c r="ID147" s="56"/>
      <c r="IF147" s="56"/>
      <c r="IG147" s="56"/>
      <c r="IH147" s="56"/>
      <c r="II147" s="56"/>
      <c r="IJ147" s="56"/>
      <c r="IK147" s="56"/>
      <c r="IL147" s="56"/>
      <c r="IM147" s="56"/>
      <c r="IN147" s="56"/>
      <c r="IP147" s="56"/>
      <c r="IQ147" s="56"/>
      <c r="IR147" s="56"/>
      <c r="IS147" s="56"/>
      <c r="IT147" s="56"/>
      <c r="IU147" s="56"/>
    </row>
    <row r="148" spans="1:255" ht="12.75" customHeight="1" thickBot="1" x14ac:dyDescent="0.25">
      <c r="A148" s="227"/>
      <c r="B148" s="105">
        <v>2648.21</v>
      </c>
      <c r="C148" s="92" t="s">
        <v>67</v>
      </c>
      <c r="D148" s="93"/>
      <c r="E148" s="94"/>
      <c r="F148" s="94"/>
      <c r="G148" s="94"/>
      <c r="H148" s="95"/>
      <c r="I148" s="96"/>
      <c r="J148" s="56"/>
      <c r="K148" s="56"/>
      <c r="L148" s="56"/>
      <c r="M148" s="56"/>
      <c r="N148" s="56"/>
      <c r="O148" s="56"/>
      <c r="P148" s="56"/>
      <c r="Q148" s="56"/>
      <c r="R148" s="56"/>
      <c r="T148" s="56"/>
      <c r="U148" s="56"/>
      <c r="V148" s="56"/>
      <c r="W148" s="56"/>
      <c r="X148" s="56"/>
      <c r="Y148" s="56"/>
      <c r="Z148" s="56"/>
      <c r="AA148" s="56"/>
      <c r="AB148" s="56"/>
      <c r="AD148" s="56"/>
      <c r="AE148" s="56"/>
      <c r="AF148" s="56"/>
      <c r="AG148" s="56"/>
      <c r="AH148" s="56"/>
      <c r="AI148" s="56"/>
      <c r="AJ148" s="56"/>
      <c r="AK148" s="56"/>
      <c r="AL148" s="56"/>
      <c r="AN148" s="56"/>
      <c r="AO148" s="56"/>
      <c r="AP148" s="56"/>
      <c r="AQ148" s="56"/>
      <c r="AR148" s="56"/>
      <c r="AS148" s="56"/>
      <c r="AT148" s="56"/>
      <c r="AU148" s="56"/>
      <c r="AV148" s="56"/>
      <c r="AX148" s="56"/>
      <c r="AY148" s="56"/>
      <c r="AZ148" s="56"/>
      <c r="BA148" s="56"/>
      <c r="BB148" s="56"/>
      <c r="BC148" s="56"/>
      <c r="BD148" s="56"/>
      <c r="BE148" s="56"/>
      <c r="BF148" s="56"/>
      <c r="BH148" s="56"/>
      <c r="BI148" s="56"/>
      <c r="BJ148" s="56"/>
      <c r="BK148" s="56"/>
      <c r="BL148" s="56"/>
      <c r="BM148" s="56"/>
      <c r="BN148" s="56"/>
      <c r="BO148" s="56"/>
      <c r="BP148" s="56"/>
      <c r="BR148" s="56"/>
      <c r="BS148" s="56"/>
      <c r="BT148" s="56"/>
      <c r="BU148" s="56"/>
      <c r="BV148" s="56"/>
      <c r="BW148" s="56"/>
      <c r="BX148" s="56"/>
      <c r="BY148" s="56"/>
      <c r="BZ148" s="56"/>
      <c r="CB148" s="56"/>
      <c r="CC148" s="56"/>
      <c r="CD148" s="56"/>
      <c r="CE148" s="56"/>
      <c r="CF148" s="56"/>
      <c r="CG148" s="56"/>
      <c r="CH148" s="56"/>
      <c r="CI148" s="56"/>
      <c r="CJ148" s="56"/>
      <c r="CL148" s="56"/>
      <c r="CM148" s="56"/>
      <c r="CN148" s="56"/>
      <c r="CO148" s="56"/>
      <c r="CP148" s="56"/>
      <c r="CQ148" s="56"/>
      <c r="CR148" s="56"/>
      <c r="CS148" s="56"/>
      <c r="CT148" s="56"/>
      <c r="CV148" s="56"/>
      <c r="CW148" s="56"/>
      <c r="CX148" s="56"/>
      <c r="CY148" s="56"/>
      <c r="CZ148" s="56"/>
      <c r="DA148" s="56"/>
      <c r="DB148" s="56"/>
      <c r="DC148" s="56"/>
      <c r="DD148" s="56"/>
      <c r="DF148" s="56"/>
      <c r="DG148" s="56"/>
      <c r="DH148" s="56"/>
      <c r="DI148" s="56"/>
      <c r="DJ148" s="56"/>
      <c r="DK148" s="56"/>
      <c r="DL148" s="56"/>
      <c r="DM148" s="56"/>
      <c r="DN148" s="56"/>
      <c r="DP148" s="56"/>
      <c r="DQ148" s="56"/>
      <c r="DR148" s="56"/>
      <c r="DS148" s="56"/>
      <c r="DT148" s="56"/>
      <c r="DU148" s="56"/>
      <c r="DV148" s="56"/>
      <c r="DW148" s="56"/>
      <c r="DX148" s="56"/>
      <c r="DZ148" s="56"/>
      <c r="EA148" s="56"/>
      <c r="EB148" s="56"/>
      <c r="EC148" s="56"/>
      <c r="ED148" s="56"/>
      <c r="EE148" s="56"/>
      <c r="EF148" s="56"/>
      <c r="EG148" s="56"/>
      <c r="EH148" s="56"/>
      <c r="EJ148" s="56"/>
      <c r="EK148" s="56"/>
      <c r="EL148" s="56"/>
      <c r="EM148" s="56"/>
      <c r="EN148" s="56"/>
      <c r="EO148" s="56"/>
      <c r="EP148" s="56"/>
      <c r="EQ148" s="56"/>
      <c r="ER148" s="56"/>
      <c r="ET148" s="56"/>
      <c r="EU148" s="56"/>
      <c r="EV148" s="56"/>
      <c r="EW148" s="56"/>
      <c r="EX148" s="56"/>
      <c r="EY148" s="56"/>
      <c r="EZ148" s="56"/>
      <c r="FA148" s="56"/>
      <c r="FB148" s="56"/>
      <c r="FD148" s="56"/>
      <c r="FE148" s="56"/>
      <c r="FF148" s="56"/>
      <c r="FG148" s="56"/>
      <c r="FH148" s="56"/>
      <c r="FI148" s="56"/>
      <c r="FJ148" s="56"/>
      <c r="FK148" s="56"/>
      <c r="FL148" s="56"/>
      <c r="FN148" s="56"/>
      <c r="FO148" s="56"/>
      <c r="FP148" s="56"/>
      <c r="FQ148" s="56"/>
      <c r="FR148" s="56"/>
      <c r="FS148" s="56"/>
      <c r="FT148" s="56"/>
      <c r="FU148" s="56"/>
      <c r="FV148" s="56"/>
      <c r="FX148" s="56"/>
      <c r="FY148" s="56"/>
      <c r="FZ148" s="56"/>
      <c r="GA148" s="56"/>
      <c r="GB148" s="56"/>
      <c r="GC148" s="56"/>
      <c r="GD148" s="56"/>
      <c r="GE148" s="56"/>
      <c r="GF148" s="56"/>
      <c r="GH148" s="56"/>
      <c r="GI148" s="56"/>
      <c r="GJ148" s="56"/>
      <c r="GK148" s="56"/>
      <c r="GL148" s="56"/>
      <c r="GM148" s="56"/>
      <c r="GN148" s="56"/>
      <c r="GO148" s="56"/>
      <c r="GP148" s="56"/>
      <c r="GR148" s="56"/>
      <c r="GS148" s="56"/>
      <c r="GT148" s="56"/>
      <c r="GU148" s="56"/>
      <c r="GV148" s="56"/>
      <c r="GW148" s="56"/>
      <c r="GX148" s="56"/>
      <c r="GY148" s="56"/>
      <c r="GZ148" s="56"/>
      <c r="HB148" s="56"/>
      <c r="HC148" s="56"/>
      <c r="HD148" s="56"/>
      <c r="HE148" s="56"/>
      <c r="HF148" s="56"/>
      <c r="HG148" s="56"/>
      <c r="HH148" s="56"/>
      <c r="HI148" s="56"/>
      <c r="HJ148" s="56"/>
      <c r="HL148" s="56"/>
      <c r="HM148" s="56"/>
      <c r="HN148" s="56"/>
      <c r="HO148" s="56"/>
      <c r="HP148" s="56"/>
      <c r="HQ148" s="56"/>
      <c r="HR148" s="56"/>
      <c r="HS148" s="56"/>
      <c r="HT148" s="56"/>
      <c r="HV148" s="56"/>
      <c r="HW148" s="56"/>
      <c r="HX148" s="56"/>
      <c r="HY148" s="56"/>
      <c r="HZ148" s="56"/>
      <c r="IA148" s="56"/>
      <c r="IB148" s="56"/>
      <c r="IC148" s="56"/>
      <c r="ID148" s="56"/>
      <c r="IF148" s="56"/>
      <c r="IG148" s="56"/>
      <c r="IH148" s="56"/>
      <c r="II148" s="56"/>
      <c r="IJ148" s="56"/>
      <c r="IK148" s="56"/>
      <c r="IL148" s="56"/>
      <c r="IM148" s="56"/>
      <c r="IN148" s="56"/>
      <c r="IP148" s="56"/>
      <c r="IQ148" s="56"/>
      <c r="IR148" s="56"/>
      <c r="IS148" s="56"/>
      <c r="IT148" s="56"/>
      <c r="IU148" s="56"/>
    </row>
    <row r="149" spans="1:255" ht="12.75" customHeight="1" thickBot="1" x14ac:dyDescent="0.25">
      <c r="A149" s="227"/>
      <c r="B149" s="106">
        <v>2205.5100000000002</v>
      </c>
      <c r="C149" s="85" t="s">
        <v>70</v>
      </c>
      <c r="D149" s="86"/>
      <c r="E149" s="47"/>
      <c r="F149" s="47"/>
      <c r="G149" s="47"/>
      <c r="H149" s="48"/>
      <c r="I149" s="49"/>
      <c r="J149" s="56"/>
      <c r="K149" s="56"/>
      <c r="L149" s="56"/>
      <c r="M149" s="56"/>
      <c r="N149" s="56"/>
      <c r="O149" s="56"/>
      <c r="P149" s="56"/>
      <c r="Q149" s="56"/>
      <c r="R149" s="56"/>
      <c r="T149" s="56"/>
      <c r="U149" s="56"/>
      <c r="V149" s="56"/>
      <c r="W149" s="56"/>
      <c r="X149" s="56"/>
      <c r="Y149" s="56"/>
      <c r="Z149" s="56"/>
      <c r="AA149" s="56"/>
      <c r="AB149" s="56"/>
      <c r="AD149" s="56"/>
      <c r="AE149" s="56"/>
      <c r="AF149" s="56"/>
      <c r="AG149" s="56"/>
      <c r="AH149" s="56"/>
      <c r="AI149" s="56"/>
      <c r="AJ149" s="56"/>
      <c r="AK149" s="56"/>
      <c r="AL149" s="56"/>
      <c r="AN149" s="56"/>
      <c r="AO149" s="56"/>
      <c r="AP149" s="56"/>
      <c r="AQ149" s="56"/>
      <c r="AR149" s="56"/>
      <c r="AS149" s="56"/>
      <c r="AT149" s="56"/>
      <c r="AU149" s="56"/>
      <c r="AV149" s="56"/>
      <c r="AX149" s="56"/>
      <c r="AY149" s="56"/>
      <c r="AZ149" s="56"/>
      <c r="BA149" s="56"/>
      <c r="BB149" s="56"/>
      <c r="BC149" s="56"/>
      <c r="BD149" s="56"/>
      <c r="BE149" s="56"/>
      <c r="BF149" s="56"/>
      <c r="BH149" s="56"/>
      <c r="BI149" s="56"/>
      <c r="BJ149" s="56"/>
      <c r="BK149" s="56"/>
      <c r="BL149" s="56"/>
      <c r="BM149" s="56"/>
      <c r="BN149" s="56"/>
      <c r="BO149" s="56"/>
      <c r="BP149" s="56"/>
      <c r="BR149" s="56"/>
      <c r="BS149" s="56"/>
      <c r="BT149" s="56"/>
      <c r="BU149" s="56"/>
      <c r="BV149" s="56"/>
      <c r="BW149" s="56"/>
      <c r="BX149" s="56"/>
      <c r="BY149" s="56"/>
      <c r="BZ149" s="56"/>
      <c r="CB149" s="56"/>
      <c r="CC149" s="56"/>
      <c r="CD149" s="56"/>
      <c r="CE149" s="56"/>
      <c r="CF149" s="56"/>
      <c r="CG149" s="56"/>
      <c r="CH149" s="56"/>
      <c r="CI149" s="56"/>
      <c r="CJ149" s="56"/>
      <c r="CL149" s="56"/>
      <c r="CM149" s="56"/>
      <c r="CN149" s="56"/>
      <c r="CO149" s="56"/>
      <c r="CP149" s="56"/>
      <c r="CQ149" s="56"/>
      <c r="CR149" s="56"/>
      <c r="CS149" s="56"/>
      <c r="CT149" s="56"/>
      <c r="CV149" s="56"/>
      <c r="CW149" s="56"/>
      <c r="CX149" s="56"/>
      <c r="CY149" s="56"/>
      <c r="CZ149" s="56"/>
      <c r="DA149" s="56"/>
      <c r="DB149" s="56"/>
      <c r="DC149" s="56"/>
      <c r="DD149" s="56"/>
      <c r="DF149" s="56"/>
      <c r="DG149" s="56"/>
      <c r="DH149" s="56"/>
      <c r="DI149" s="56"/>
      <c r="DJ149" s="56"/>
      <c r="DK149" s="56"/>
      <c r="DL149" s="56"/>
      <c r="DM149" s="56"/>
      <c r="DN149" s="56"/>
      <c r="DP149" s="56"/>
      <c r="DQ149" s="56"/>
      <c r="DR149" s="56"/>
      <c r="DS149" s="56"/>
      <c r="DT149" s="56"/>
      <c r="DU149" s="56"/>
      <c r="DV149" s="56"/>
      <c r="DW149" s="56"/>
      <c r="DX149" s="56"/>
      <c r="DZ149" s="56"/>
      <c r="EA149" s="56"/>
      <c r="EB149" s="56"/>
      <c r="EC149" s="56"/>
      <c r="ED149" s="56"/>
      <c r="EE149" s="56"/>
      <c r="EF149" s="56"/>
      <c r="EG149" s="56"/>
      <c r="EH149" s="56"/>
      <c r="EJ149" s="56"/>
      <c r="EK149" s="56"/>
      <c r="EL149" s="56"/>
      <c r="EM149" s="56"/>
      <c r="EN149" s="56"/>
      <c r="EO149" s="56"/>
      <c r="EP149" s="56"/>
      <c r="EQ149" s="56"/>
      <c r="ER149" s="56"/>
      <c r="ET149" s="56"/>
      <c r="EU149" s="56"/>
      <c r="EV149" s="56"/>
      <c r="EW149" s="56"/>
      <c r="EX149" s="56"/>
      <c r="EY149" s="56"/>
      <c r="EZ149" s="56"/>
      <c r="FA149" s="56"/>
      <c r="FB149" s="56"/>
      <c r="FD149" s="56"/>
      <c r="FE149" s="56"/>
      <c r="FF149" s="56"/>
      <c r="FG149" s="56"/>
      <c r="FH149" s="56"/>
      <c r="FI149" s="56"/>
      <c r="FJ149" s="56"/>
      <c r="FK149" s="56"/>
      <c r="FL149" s="56"/>
      <c r="FN149" s="56"/>
      <c r="FO149" s="56"/>
      <c r="FP149" s="56"/>
      <c r="FQ149" s="56"/>
      <c r="FR149" s="56"/>
      <c r="FS149" s="56"/>
      <c r="FT149" s="56"/>
      <c r="FU149" s="56"/>
      <c r="FV149" s="56"/>
      <c r="FX149" s="56"/>
      <c r="FY149" s="56"/>
      <c r="FZ149" s="56"/>
      <c r="GA149" s="56"/>
      <c r="GB149" s="56"/>
      <c r="GC149" s="56"/>
      <c r="GD149" s="56"/>
      <c r="GE149" s="56"/>
      <c r="GF149" s="56"/>
      <c r="GH149" s="56"/>
      <c r="GI149" s="56"/>
      <c r="GJ149" s="56"/>
      <c r="GK149" s="56"/>
      <c r="GL149" s="56"/>
      <c r="GM149" s="56"/>
      <c r="GN149" s="56"/>
      <c r="GO149" s="56"/>
      <c r="GP149" s="56"/>
      <c r="GR149" s="56"/>
      <c r="GS149" s="56"/>
      <c r="GT149" s="56"/>
      <c r="GU149" s="56"/>
      <c r="GV149" s="56"/>
      <c r="GW149" s="56"/>
      <c r="GX149" s="56"/>
      <c r="GY149" s="56"/>
      <c r="GZ149" s="56"/>
      <c r="HB149" s="56"/>
      <c r="HC149" s="56"/>
      <c r="HD149" s="56"/>
      <c r="HE149" s="56"/>
      <c r="HF149" s="56"/>
      <c r="HG149" s="56"/>
      <c r="HH149" s="56"/>
      <c r="HI149" s="56"/>
      <c r="HJ149" s="56"/>
      <c r="HL149" s="56"/>
      <c r="HM149" s="56"/>
      <c r="HN149" s="56"/>
      <c r="HO149" s="56"/>
      <c r="HP149" s="56"/>
      <c r="HQ149" s="56"/>
      <c r="HR149" s="56"/>
      <c r="HS149" s="56"/>
      <c r="HT149" s="56"/>
      <c r="HV149" s="56"/>
      <c r="HW149" s="56"/>
      <c r="HX149" s="56"/>
      <c r="HY149" s="56"/>
      <c r="HZ149" s="56"/>
      <c r="IA149" s="56"/>
      <c r="IB149" s="56"/>
      <c r="IC149" s="56"/>
      <c r="ID149" s="56"/>
      <c r="IF149" s="56"/>
      <c r="IG149" s="56"/>
      <c r="IH149" s="56"/>
      <c r="II149" s="56"/>
      <c r="IJ149" s="56"/>
      <c r="IK149" s="56"/>
      <c r="IL149" s="56"/>
      <c r="IM149" s="56"/>
      <c r="IN149" s="56"/>
      <c r="IP149" s="56"/>
      <c r="IQ149" s="56"/>
      <c r="IR149" s="56"/>
      <c r="IS149" s="56"/>
      <c r="IT149" s="56"/>
      <c r="IU149" s="56"/>
    </row>
    <row r="150" spans="1:255" ht="12.75" customHeight="1" thickBot="1" x14ac:dyDescent="0.25">
      <c r="A150" s="227"/>
      <c r="B150" s="106">
        <v>2351.2800000000002</v>
      </c>
      <c r="C150" s="85" t="s">
        <v>72</v>
      </c>
      <c r="D150" s="86"/>
      <c r="E150" s="47"/>
      <c r="F150" s="47"/>
      <c r="G150" s="47"/>
      <c r="H150" s="48"/>
      <c r="I150" s="49"/>
      <c r="J150" s="56"/>
      <c r="K150" s="56"/>
      <c r="L150" s="56"/>
      <c r="M150" s="56"/>
      <c r="N150" s="56"/>
      <c r="O150" s="56"/>
      <c r="P150" s="56"/>
      <c r="Q150" s="56"/>
      <c r="R150" s="56"/>
      <c r="T150" s="56"/>
      <c r="U150" s="56"/>
      <c r="V150" s="56"/>
      <c r="W150" s="56"/>
      <c r="X150" s="56"/>
      <c r="Y150" s="56"/>
      <c r="Z150" s="56"/>
      <c r="AA150" s="56"/>
      <c r="AB150" s="56"/>
      <c r="AD150" s="56"/>
      <c r="AE150" s="56"/>
      <c r="AF150" s="56"/>
      <c r="AG150" s="56"/>
      <c r="AH150" s="56"/>
      <c r="AI150" s="56"/>
      <c r="AJ150" s="56"/>
      <c r="AK150" s="56"/>
      <c r="AL150" s="56"/>
      <c r="AN150" s="56"/>
      <c r="AO150" s="56"/>
      <c r="AP150" s="56"/>
      <c r="AQ150" s="56"/>
      <c r="AR150" s="56"/>
      <c r="AS150" s="56"/>
      <c r="AT150" s="56"/>
      <c r="AU150" s="56"/>
      <c r="AV150" s="56"/>
      <c r="AX150" s="56"/>
      <c r="AY150" s="56"/>
      <c r="AZ150" s="56"/>
      <c r="BA150" s="56"/>
      <c r="BB150" s="56"/>
      <c r="BC150" s="56"/>
      <c r="BD150" s="56"/>
      <c r="BE150" s="56"/>
      <c r="BF150" s="56"/>
      <c r="BH150" s="56"/>
      <c r="BI150" s="56"/>
      <c r="BJ150" s="56"/>
      <c r="BK150" s="56"/>
      <c r="BL150" s="56"/>
      <c r="BM150" s="56"/>
      <c r="BN150" s="56"/>
      <c r="BO150" s="56"/>
      <c r="BP150" s="56"/>
      <c r="BR150" s="56"/>
      <c r="BS150" s="56"/>
      <c r="BT150" s="56"/>
      <c r="BU150" s="56"/>
      <c r="BV150" s="56"/>
      <c r="BW150" s="56"/>
      <c r="BX150" s="56"/>
      <c r="BY150" s="56"/>
      <c r="BZ150" s="56"/>
      <c r="CB150" s="56"/>
      <c r="CC150" s="56"/>
      <c r="CD150" s="56"/>
      <c r="CE150" s="56"/>
      <c r="CF150" s="56"/>
      <c r="CG150" s="56"/>
      <c r="CH150" s="56"/>
      <c r="CI150" s="56"/>
      <c r="CJ150" s="56"/>
      <c r="CL150" s="56"/>
      <c r="CM150" s="56"/>
      <c r="CN150" s="56"/>
      <c r="CO150" s="56"/>
      <c r="CP150" s="56"/>
      <c r="CQ150" s="56"/>
      <c r="CR150" s="56"/>
      <c r="CS150" s="56"/>
      <c r="CT150" s="56"/>
      <c r="CV150" s="56"/>
      <c r="CW150" s="56"/>
      <c r="CX150" s="56"/>
      <c r="CY150" s="56"/>
      <c r="CZ150" s="56"/>
      <c r="DA150" s="56"/>
      <c r="DB150" s="56"/>
      <c r="DC150" s="56"/>
      <c r="DD150" s="56"/>
      <c r="DF150" s="56"/>
      <c r="DG150" s="56"/>
      <c r="DH150" s="56"/>
      <c r="DI150" s="56"/>
      <c r="DJ150" s="56"/>
      <c r="DK150" s="56"/>
      <c r="DL150" s="56"/>
      <c r="DM150" s="56"/>
      <c r="DN150" s="56"/>
      <c r="DP150" s="56"/>
      <c r="DQ150" s="56"/>
      <c r="DR150" s="56"/>
      <c r="DS150" s="56"/>
      <c r="DT150" s="56"/>
      <c r="DU150" s="56"/>
      <c r="DV150" s="56"/>
      <c r="DW150" s="56"/>
      <c r="DX150" s="56"/>
      <c r="DZ150" s="56"/>
      <c r="EA150" s="56"/>
      <c r="EB150" s="56"/>
      <c r="EC150" s="56"/>
      <c r="ED150" s="56"/>
      <c r="EE150" s="56"/>
      <c r="EF150" s="56"/>
      <c r="EG150" s="56"/>
      <c r="EH150" s="56"/>
      <c r="EJ150" s="56"/>
      <c r="EK150" s="56"/>
      <c r="EL150" s="56"/>
      <c r="EM150" s="56"/>
      <c r="EN150" s="56"/>
      <c r="EO150" s="56"/>
      <c r="EP150" s="56"/>
      <c r="EQ150" s="56"/>
      <c r="ER150" s="56"/>
      <c r="ET150" s="56"/>
      <c r="EU150" s="56"/>
      <c r="EV150" s="56"/>
      <c r="EW150" s="56"/>
      <c r="EX150" s="56"/>
      <c r="EY150" s="56"/>
      <c r="EZ150" s="56"/>
      <c r="FA150" s="56"/>
      <c r="FB150" s="56"/>
      <c r="FD150" s="56"/>
      <c r="FE150" s="56"/>
      <c r="FF150" s="56"/>
      <c r="FG150" s="56"/>
      <c r="FH150" s="56"/>
      <c r="FI150" s="56"/>
      <c r="FJ150" s="56"/>
      <c r="FK150" s="56"/>
      <c r="FL150" s="56"/>
      <c r="FN150" s="56"/>
      <c r="FO150" s="56"/>
      <c r="FP150" s="56"/>
      <c r="FQ150" s="56"/>
      <c r="FR150" s="56"/>
      <c r="FS150" s="56"/>
      <c r="FT150" s="56"/>
      <c r="FU150" s="56"/>
      <c r="FV150" s="56"/>
      <c r="FX150" s="56"/>
      <c r="FY150" s="56"/>
      <c r="FZ150" s="56"/>
      <c r="GA150" s="56"/>
      <c r="GB150" s="56"/>
      <c r="GC150" s="56"/>
      <c r="GD150" s="56"/>
      <c r="GE150" s="56"/>
      <c r="GF150" s="56"/>
      <c r="GH150" s="56"/>
      <c r="GI150" s="56"/>
      <c r="GJ150" s="56"/>
      <c r="GK150" s="56"/>
      <c r="GL150" s="56"/>
      <c r="GM150" s="56"/>
      <c r="GN150" s="56"/>
      <c r="GO150" s="56"/>
      <c r="GP150" s="56"/>
      <c r="GR150" s="56"/>
      <c r="GS150" s="56"/>
      <c r="GT150" s="56"/>
      <c r="GU150" s="56"/>
      <c r="GV150" s="56"/>
      <c r="GW150" s="56"/>
      <c r="GX150" s="56"/>
      <c r="GY150" s="56"/>
      <c r="GZ150" s="56"/>
      <c r="HB150" s="56"/>
      <c r="HC150" s="56"/>
      <c r="HD150" s="56"/>
      <c r="HE150" s="56"/>
      <c r="HF150" s="56"/>
      <c r="HG150" s="56"/>
      <c r="HH150" s="56"/>
      <c r="HI150" s="56"/>
      <c r="HJ150" s="56"/>
      <c r="HL150" s="56"/>
      <c r="HM150" s="56"/>
      <c r="HN150" s="56"/>
      <c r="HO150" s="56"/>
      <c r="HP150" s="56"/>
      <c r="HQ150" s="56"/>
      <c r="HR150" s="56"/>
      <c r="HS150" s="56"/>
      <c r="HT150" s="56"/>
      <c r="HV150" s="56"/>
      <c r="HW150" s="56"/>
      <c r="HX150" s="56"/>
      <c r="HY150" s="56"/>
      <c r="HZ150" s="56"/>
      <c r="IA150" s="56"/>
      <c r="IB150" s="56"/>
      <c r="IC150" s="56"/>
      <c r="ID150" s="56"/>
      <c r="IF150" s="56"/>
      <c r="IG150" s="56"/>
      <c r="IH150" s="56"/>
      <c r="II150" s="56"/>
      <c r="IJ150" s="56"/>
      <c r="IK150" s="56"/>
      <c r="IL150" s="56"/>
      <c r="IM150" s="56"/>
      <c r="IN150" s="56"/>
      <c r="IP150" s="56"/>
      <c r="IQ150" s="56"/>
      <c r="IR150" s="56"/>
      <c r="IS150" s="56"/>
      <c r="IT150" s="56"/>
      <c r="IU150" s="56"/>
    </row>
    <row r="151" spans="1:255" ht="12.75" customHeight="1" thickBot="1" x14ac:dyDescent="0.25">
      <c r="A151" s="227"/>
      <c r="B151" s="106">
        <v>2613.13</v>
      </c>
      <c r="C151" s="85" t="s">
        <v>73</v>
      </c>
      <c r="D151" s="86"/>
      <c r="E151" s="47"/>
      <c r="F151" s="47"/>
      <c r="G151" s="47"/>
      <c r="H151" s="48"/>
      <c r="I151" s="49"/>
      <c r="J151" s="56"/>
      <c r="K151" s="56"/>
      <c r="L151" s="56"/>
      <c r="M151" s="56"/>
      <c r="N151" s="56"/>
      <c r="O151" s="56"/>
      <c r="P151" s="56"/>
      <c r="Q151" s="56"/>
      <c r="R151" s="56"/>
      <c r="T151" s="56"/>
      <c r="U151" s="56"/>
      <c r="V151" s="56"/>
      <c r="W151" s="56"/>
      <c r="X151" s="56"/>
      <c r="Y151" s="56"/>
      <c r="Z151" s="56"/>
      <c r="AA151" s="56"/>
      <c r="AB151" s="56"/>
      <c r="AD151" s="56"/>
      <c r="AE151" s="56"/>
      <c r="AF151" s="56"/>
      <c r="AG151" s="56"/>
      <c r="AH151" s="56"/>
      <c r="AI151" s="56"/>
      <c r="AJ151" s="56"/>
      <c r="AK151" s="56"/>
      <c r="AL151" s="56"/>
      <c r="AN151" s="56"/>
      <c r="AO151" s="56"/>
      <c r="AP151" s="56"/>
      <c r="AQ151" s="56"/>
      <c r="AR151" s="56"/>
      <c r="AS151" s="56"/>
      <c r="AT151" s="56"/>
      <c r="AU151" s="56"/>
      <c r="AV151" s="56"/>
      <c r="AX151" s="56"/>
      <c r="AY151" s="56"/>
      <c r="AZ151" s="56"/>
      <c r="BA151" s="56"/>
      <c r="BB151" s="56"/>
      <c r="BC151" s="56"/>
      <c r="BD151" s="56"/>
      <c r="BE151" s="56"/>
      <c r="BF151" s="56"/>
      <c r="BH151" s="56"/>
      <c r="BI151" s="56"/>
      <c r="BJ151" s="56"/>
      <c r="BK151" s="56"/>
      <c r="BL151" s="56"/>
      <c r="BM151" s="56"/>
      <c r="BN151" s="56"/>
      <c r="BO151" s="56"/>
      <c r="BP151" s="56"/>
      <c r="BR151" s="56"/>
      <c r="BS151" s="56"/>
      <c r="BT151" s="56"/>
      <c r="BU151" s="56"/>
      <c r="BV151" s="56"/>
      <c r="BW151" s="56"/>
      <c r="BX151" s="56"/>
      <c r="BY151" s="56"/>
      <c r="BZ151" s="56"/>
      <c r="CB151" s="56"/>
      <c r="CC151" s="56"/>
      <c r="CD151" s="56"/>
      <c r="CE151" s="56"/>
      <c r="CF151" s="56"/>
      <c r="CG151" s="56"/>
      <c r="CH151" s="56"/>
      <c r="CI151" s="56"/>
      <c r="CJ151" s="56"/>
      <c r="CL151" s="56"/>
      <c r="CM151" s="56"/>
      <c r="CN151" s="56"/>
      <c r="CO151" s="56"/>
      <c r="CP151" s="56"/>
      <c r="CQ151" s="56"/>
      <c r="CR151" s="56"/>
      <c r="CS151" s="56"/>
      <c r="CT151" s="56"/>
      <c r="CV151" s="56"/>
      <c r="CW151" s="56"/>
      <c r="CX151" s="56"/>
      <c r="CY151" s="56"/>
      <c r="CZ151" s="56"/>
      <c r="DA151" s="56"/>
      <c r="DB151" s="56"/>
      <c r="DC151" s="56"/>
      <c r="DD151" s="56"/>
      <c r="DF151" s="56"/>
      <c r="DG151" s="56"/>
      <c r="DH151" s="56"/>
      <c r="DI151" s="56"/>
      <c r="DJ151" s="56"/>
      <c r="DK151" s="56"/>
      <c r="DL151" s="56"/>
      <c r="DM151" s="56"/>
      <c r="DN151" s="56"/>
      <c r="DP151" s="56"/>
      <c r="DQ151" s="56"/>
      <c r="DR151" s="56"/>
      <c r="DS151" s="56"/>
      <c r="DT151" s="56"/>
      <c r="DU151" s="56"/>
      <c r="DV151" s="56"/>
      <c r="DW151" s="56"/>
      <c r="DX151" s="56"/>
      <c r="DZ151" s="56"/>
      <c r="EA151" s="56"/>
      <c r="EB151" s="56"/>
      <c r="EC151" s="56"/>
      <c r="ED151" s="56"/>
      <c r="EE151" s="56"/>
      <c r="EF151" s="56"/>
      <c r="EG151" s="56"/>
      <c r="EH151" s="56"/>
      <c r="EJ151" s="56"/>
      <c r="EK151" s="56"/>
      <c r="EL151" s="56"/>
      <c r="EM151" s="56"/>
      <c r="EN151" s="56"/>
      <c r="EO151" s="56"/>
      <c r="EP151" s="56"/>
      <c r="EQ151" s="56"/>
      <c r="ER151" s="56"/>
      <c r="ET151" s="56"/>
      <c r="EU151" s="56"/>
      <c r="EV151" s="56"/>
      <c r="EW151" s="56"/>
      <c r="EX151" s="56"/>
      <c r="EY151" s="56"/>
      <c r="EZ151" s="56"/>
      <c r="FA151" s="56"/>
      <c r="FB151" s="56"/>
      <c r="FD151" s="56"/>
      <c r="FE151" s="56"/>
      <c r="FF151" s="56"/>
      <c r="FG151" s="56"/>
      <c r="FH151" s="56"/>
      <c r="FI151" s="56"/>
      <c r="FJ151" s="56"/>
      <c r="FK151" s="56"/>
      <c r="FL151" s="56"/>
      <c r="FN151" s="56"/>
      <c r="FO151" s="56"/>
      <c r="FP151" s="56"/>
      <c r="FQ151" s="56"/>
      <c r="FR151" s="56"/>
      <c r="FS151" s="56"/>
      <c r="FT151" s="56"/>
      <c r="FU151" s="56"/>
      <c r="FV151" s="56"/>
      <c r="FX151" s="56"/>
      <c r="FY151" s="56"/>
      <c r="FZ151" s="56"/>
      <c r="GA151" s="56"/>
      <c r="GB151" s="56"/>
      <c r="GC151" s="56"/>
      <c r="GD151" s="56"/>
      <c r="GE151" s="56"/>
      <c r="GF151" s="56"/>
      <c r="GH151" s="56"/>
      <c r="GI151" s="56"/>
      <c r="GJ151" s="56"/>
      <c r="GK151" s="56"/>
      <c r="GL151" s="56"/>
      <c r="GM151" s="56"/>
      <c r="GN151" s="56"/>
      <c r="GO151" s="56"/>
      <c r="GP151" s="56"/>
      <c r="GR151" s="56"/>
      <c r="GS151" s="56"/>
      <c r="GT151" s="56"/>
      <c r="GU151" s="56"/>
      <c r="GV151" s="56"/>
      <c r="GW151" s="56"/>
      <c r="GX151" s="56"/>
      <c r="GY151" s="56"/>
      <c r="GZ151" s="56"/>
      <c r="HB151" s="56"/>
      <c r="HC151" s="56"/>
      <c r="HD151" s="56"/>
      <c r="HE151" s="56"/>
      <c r="HF151" s="56"/>
      <c r="HG151" s="56"/>
      <c r="HH151" s="56"/>
      <c r="HI151" s="56"/>
      <c r="HJ151" s="56"/>
      <c r="HL151" s="56"/>
      <c r="HM151" s="56"/>
      <c r="HN151" s="56"/>
      <c r="HO151" s="56"/>
      <c r="HP151" s="56"/>
      <c r="HQ151" s="56"/>
      <c r="HR151" s="56"/>
      <c r="HS151" s="56"/>
      <c r="HT151" s="56"/>
      <c r="HV151" s="56"/>
      <c r="HW151" s="56"/>
      <c r="HX151" s="56"/>
      <c r="HY151" s="56"/>
      <c r="HZ151" s="56"/>
      <c r="IA151" s="56"/>
      <c r="IB151" s="56"/>
      <c r="IC151" s="56"/>
      <c r="ID151" s="56"/>
      <c r="IF151" s="56"/>
      <c r="IG151" s="56"/>
      <c r="IH151" s="56"/>
      <c r="II151" s="56"/>
      <c r="IJ151" s="56"/>
      <c r="IK151" s="56"/>
      <c r="IL151" s="56"/>
      <c r="IM151" s="56"/>
      <c r="IN151" s="56"/>
      <c r="IP151" s="56"/>
      <c r="IQ151" s="56"/>
      <c r="IR151" s="56"/>
      <c r="IS151" s="56"/>
      <c r="IT151" s="56"/>
      <c r="IU151" s="56"/>
    </row>
    <row r="152" spans="1:255" ht="12.75" customHeight="1" thickBot="1" x14ac:dyDescent="0.25">
      <c r="A152" s="227"/>
      <c r="B152" s="106">
        <v>2366.69</v>
      </c>
      <c r="C152" s="85" t="s">
        <v>74</v>
      </c>
      <c r="D152" s="86"/>
      <c r="E152" s="47"/>
      <c r="F152" s="47"/>
      <c r="G152" s="47"/>
      <c r="H152" s="48"/>
      <c r="I152" s="49"/>
      <c r="J152" s="56"/>
      <c r="K152" s="56"/>
      <c r="L152" s="56"/>
      <c r="M152" s="56"/>
      <c r="N152" s="56"/>
      <c r="O152" s="56"/>
      <c r="P152" s="56"/>
      <c r="Q152" s="56"/>
      <c r="R152" s="56"/>
      <c r="T152" s="56"/>
      <c r="U152" s="56"/>
      <c r="V152" s="56"/>
      <c r="W152" s="56"/>
      <c r="X152" s="56"/>
      <c r="Y152" s="56"/>
      <c r="Z152" s="56"/>
      <c r="AA152" s="56"/>
      <c r="AB152" s="56"/>
      <c r="AD152" s="56"/>
      <c r="AE152" s="56"/>
      <c r="AF152" s="56"/>
      <c r="AG152" s="56"/>
      <c r="AH152" s="56"/>
      <c r="AI152" s="56"/>
      <c r="AJ152" s="56"/>
      <c r="AK152" s="56"/>
      <c r="AL152" s="56"/>
      <c r="AN152" s="56"/>
      <c r="AO152" s="56"/>
      <c r="AP152" s="56"/>
      <c r="AQ152" s="56"/>
      <c r="AR152" s="56"/>
      <c r="AS152" s="56"/>
      <c r="AT152" s="56"/>
      <c r="AU152" s="56"/>
      <c r="AV152" s="56"/>
      <c r="AX152" s="56"/>
      <c r="AY152" s="56"/>
      <c r="AZ152" s="56"/>
      <c r="BA152" s="56"/>
      <c r="BB152" s="56"/>
      <c r="BC152" s="56"/>
      <c r="BD152" s="56"/>
      <c r="BE152" s="56"/>
      <c r="BF152" s="56"/>
      <c r="BH152" s="56"/>
      <c r="BI152" s="56"/>
      <c r="BJ152" s="56"/>
      <c r="BK152" s="56"/>
      <c r="BL152" s="56"/>
      <c r="BM152" s="56"/>
      <c r="BN152" s="56"/>
      <c r="BO152" s="56"/>
      <c r="BP152" s="56"/>
      <c r="BR152" s="56"/>
      <c r="BS152" s="56"/>
      <c r="BT152" s="56"/>
      <c r="BU152" s="56"/>
      <c r="BV152" s="56"/>
      <c r="BW152" s="56"/>
      <c r="BX152" s="56"/>
      <c r="BY152" s="56"/>
      <c r="BZ152" s="56"/>
      <c r="CB152" s="56"/>
      <c r="CC152" s="56"/>
      <c r="CD152" s="56"/>
      <c r="CE152" s="56"/>
      <c r="CF152" s="56"/>
      <c r="CG152" s="56"/>
      <c r="CH152" s="56"/>
      <c r="CI152" s="56"/>
      <c r="CJ152" s="56"/>
      <c r="CL152" s="56"/>
      <c r="CM152" s="56"/>
      <c r="CN152" s="56"/>
      <c r="CO152" s="56"/>
      <c r="CP152" s="56"/>
      <c r="CQ152" s="56"/>
      <c r="CR152" s="56"/>
      <c r="CS152" s="56"/>
      <c r="CT152" s="56"/>
      <c r="CV152" s="56"/>
      <c r="CW152" s="56"/>
      <c r="CX152" s="56"/>
      <c r="CY152" s="56"/>
      <c r="CZ152" s="56"/>
      <c r="DA152" s="56"/>
      <c r="DB152" s="56"/>
      <c r="DC152" s="56"/>
      <c r="DD152" s="56"/>
      <c r="DF152" s="56"/>
      <c r="DG152" s="56"/>
      <c r="DH152" s="56"/>
      <c r="DI152" s="56"/>
      <c r="DJ152" s="56"/>
      <c r="DK152" s="56"/>
      <c r="DL152" s="56"/>
      <c r="DM152" s="56"/>
      <c r="DN152" s="56"/>
      <c r="DP152" s="56"/>
      <c r="DQ152" s="56"/>
      <c r="DR152" s="56"/>
      <c r="DS152" s="56"/>
      <c r="DT152" s="56"/>
      <c r="DU152" s="56"/>
      <c r="DV152" s="56"/>
      <c r="DW152" s="56"/>
      <c r="DX152" s="56"/>
      <c r="DZ152" s="56"/>
      <c r="EA152" s="56"/>
      <c r="EB152" s="56"/>
      <c r="EC152" s="56"/>
      <c r="ED152" s="56"/>
      <c r="EE152" s="56"/>
      <c r="EF152" s="56"/>
      <c r="EG152" s="56"/>
      <c r="EH152" s="56"/>
      <c r="EJ152" s="56"/>
      <c r="EK152" s="56"/>
      <c r="EL152" s="56"/>
      <c r="EM152" s="56"/>
      <c r="EN152" s="56"/>
      <c r="EO152" s="56"/>
      <c r="EP152" s="56"/>
      <c r="EQ152" s="56"/>
      <c r="ER152" s="56"/>
      <c r="ET152" s="56"/>
      <c r="EU152" s="56"/>
      <c r="EV152" s="56"/>
      <c r="EW152" s="56"/>
      <c r="EX152" s="56"/>
      <c r="EY152" s="56"/>
      <c r="EZ152" s="56"/>
      <c r="FA152" s="56"/>
      <c r="FB152" s="56"/>
      <c r="FD152" s="56"/>
      <c r="FE152" s="56"/>
      <c r="FF152" s="56"/>
      <c r="FG152" s="56"/>
      <c r="FH152" s="56"/>
      <c r="FI152" s="56"/>
      <c r="FJ152" s="56"/>
      <c r="FK152" s="56"/>
      <c r="FL152" s="56"/>
      <c r="FN152" s="56"/>
      <c r="FO152" s="56"/>
      <c r="FP152" s="56"/>
      <c r="FQ152" s="56"/>
      <c r="FR152" s="56"/>
      <c r="FS152" s="56"/>
      <c r="FT152" s="56"/>
      <c r="FU152" s="56"/>
      <c r="FV152" s="56"/>
      <c r="FX152" s="56"/>
      <c r="FY152" s="56"/>
      <c r="FZ152" s="56"/>
      <c r="GA152" s="56"/>
      <c r="GB152" s="56"/>
      <c r="GC152" s="56"/>
      <c r="GD152" s="56"/>
      <c r="GE152" s="56"/>
      <c r="GF152" s="56"/>
      <c r="GH152" s="56"/>
      <c r="GI152" s="56"/>
      <c r="GJ152" s="56"/>
      <c r="GK152" s="56"/>
      <c r="GL152" s="56"/>
      <c r="GM152" s="56"/>
      <c r="GN152" s="56"/>
      <c r="GO152" s="56"/>
      <c r="GP152" s="56"/>
      <c r="GR152" s="56"/>
      <c r="GS152" s="56"/>
      <c r="GT152" s="56"/>
      <c r="GU152" s="56"/>
      <c r="GV152" s="56"/>
      <c r="GW152" s="56"/>
      <c r="GX152" s="56"/>
      <c r="GY152" s="56"/>
      <c r="GZ152" s="56"/>
      <c r="HB152" s="56"/>
      <c r="HC152" s="56"/>
      <c r="HD152" s="56"/>
      <c r="HE152" s="56"/>
      <c r="HF152" s="56"/>
      <c r="HG152" s="56"/>
      <c r="HH152" s="56"/>
      <c r="HI152" s="56"/>
      <c r="HJ152" s="56"/>
      <c r="HL152" s="56"/>
      <c r="HM152" s="56"/>
      <c r="HN152" s="56"/>
      <c r="HO152" s="56"/>
      <c r="HP152" s="56"/>
      <c r="HQ152" s="56"/>
      <c r="HR152" s="56"/>
      <c r="HS152" s="56"/>
      <c r="HT152" s="56"/>
      <c r="HV152" s="56"/>
      <c r="HW152" s="56"/>
      <c r="HX152" s="56"/>
      <c r="HY152" s="56"/>
      <c r="HZ152" s="56"/>
      <c r="IA152" s="56"/>
      <c r="IB152" s="56"/>
      <c r="IC152" s="56"/>
      <c r="ID152" s="56"/>
      <c r="IF152" s="56"/>
      <c r="IG152" s="56"/>
      <c r="IH152" s="56"/>
      <c r="II152" s="56"/>
      <c r="IJ152" s="56"/>
      <c r="IK152" s="56"/>
      <c r="IL152" s="56"/>
      <c r="IM152" s="56"/>
      <c r="IN152" s="56"/>
      <c r="IP152" s="56"/>
      <c r="IQ152" s="56"/>
      <c r="IR152" s="56"/>
      <c r="IS152" s="56"/>
      <c r="IT152" s="56"/>
      <c r="IU152" s="56"/>
    </row>
    <row r="153" spans="1:255" ht="12.75" customHeight="1" thickBot="1" x14ac:dyDescent="0.25">
      <c r="A153" s="221"/>
      <c r="B153" s="106">
        <v>1456.72</v>
      </c>
      <c r="C153" s="85" t="s">
        <v>75</v>
      </c>
      <c r="D153" s="86"/>
      <c r="E153" s="47"/>
      <c r="F153" s="47"/>
      <c r="G153" s="47"/>
      <c r="H153" s="48"/>
      <c r="I153" s="49"/>
      <c r="J153" s="56"/>
      <c r="K153" s="56"/>
      <c r="L153" s="56"/>
      <c r="M153" s="56"/>
      <c r="N153" s="56"/>
      <c r="O153" s="56"/>
      <c r="P153" s="56"/>
      <c r="Q153" s="56"/>
      <c r="R153" s="56"/>
      <c r="T153" s="56"/>
      <c r="U153" s="56"/>
      <c r="V153" s="56"/>
      <c r="W153" s="56"/>
      <c r="X153" s="56"/>
      <c r="Y153" s="56"/>
      <c r="Z153" s="56"/>
      <c r="AA153" s="56"/>
      <c r="AB153" s="56"/>
      <c r="AD153" s="56"/>
      <c r="AE153" s="56"/>
      <c r="AF153" s="56"/>
      <c r="AG153" s="56"/>
      <c r="AH153" s="56"/>
      <c r="AI153" s="56"/>
      <c r="AJ153" s="56"/>
      <c r="AK153" s="56"/>
      <c r="AL153" s="56"/>
      <c r="AN153" s="56"/>
      <c r="AO153" s="56"/>
      <c r="AP153" s="56"/>
      <c r="AQ153" s="56"/>
      <c r="AR153" s="56"/>
      <c r="AS153" s="56"/>
      <c r="AT153" s="56"/>
      <c r="AU153" s="56"/>
      <c r="AV153" s="56"/>
      <c r="AX153" s="56"/>
      <c r="AY153" s="56"/>
      <c r="AZ153" s="56"/>
      <c r="BA153" s="56"/>
      <c r="BB153" s="56"/>
      <c r="BC153" s="56"/>
      <c r="BD153" s="56"/>
      <c r="BE153" s="56"/>
      <c r="BF153" s="56"/>
      <c r="BH153" s="56"/>
      <c r="BI153" s="56"/>
      <c r="BJ153" s="56"/>
      <c r="BK153" s="56"/>
      <c r="BL153" s="56"/>
      <c r="BM153" s="56"/>
      <c r="BN153" s="56"/>
      <c r="BO153" s="56"/>
      <c r="BP153" s="56"/>
      <c r="BR153" s="56"/>
      <c r="BS153" s="56"/>
      <c r="BT153" s="56"/>
      <c r="BU153" s="56"/>
      <c r="BV153" s="56"/>
      <c r="BW153" s="56"/>
      <c r="BX153" s="56"/>
      <c r="BY153" s="56"/>
      <c r="BZ153" s="56"/>
      <c r="CB153" s="56"/>
      <c r="CC153" s="56"/>
      <c r="CD153" s="56"/>
      <c r="CE153" s="56"/>
      <c r="CF153" s="56"/>
      <c r="CG153" s="56"/>
      <c r="CH153" s="56"/>
      <c r="CI153" s="56"/>
      <c r="CJ153" s="56"/>
      <c r="CL153" s="56"/>
      <c r="CM153" s="56"/>
      <c r="CN153" s="56"/>
      <c r="CO153" s="56"/>
      <c r="CP153" s="56"/>
      <c r="CQ153" s="56"/>
      <c r="CR153" s="56"/>
      <c r="CS153" s="56"/>
      <c r="CT153" s="56"/>
      <c r="CV153" s="56"/>
      <c r="CW153" s="56"/>
      <c r="CX153" s="56"/>
      <c r="CY153" s="56"/>
      <c r="CZ153" s="56"/>
      <c r="DA153" s="56"/>
      <c r="DB153" s="56"/>
      <c r="DC153" s="56"/>
      <c r="DD153" s="56"/>
      <c r="DF153" s="56"/>
      <c r="DG153" s="56"/>
      <c r="DH153" s="56"/>
      <c r="DI153" s="56"/>
      <c r="DJ153" s="56"/>
      <c r="DK153" s="56"/>
      <c r="DL153" s="56"/>
      <c r="DM153" s="56"/>
      <c r="DN153" s="56"/>
      <c r="DP153" s="56"/>
      <c r="DQ153" s="56"/>
      <c r="DR153" s="56"/>
      <c r="DS153" s="56"/>
      <c r="DT153" s="56"/>
      <c r="DU153" s="56"/>
      <c r="DV153" s="56"/>
      <c r="DW153" s="56"/>
      <c r="DX153" s="56"/>
      <c r="DZ153" s="56"/>
      <c r="EA153" s="56"/>
      <c r="EB153" s="56"/>
      <c r="EC153" s="56"/>
      <c r="ED153" s="56"/>
      <c r="EE153" s="56"/>
      <c r="EF153" s="56"/>
      <c r="EG153" s="56"/>
      <c r="EH153" s="56"/>
      <c r="EJ153" s="56"/>
      <c r="EK153" s="56"/>
      <c r="EL153" s="56"/>
      <c r="EM153" s="56"/>
      <c r="EN153" s="56"/>
      <c r="EO153" s="56"/>
      <c r="EP153" s="56"/>
      <c r="EQ153" s="56"/>
      <c r="ER153" s="56"/>
      <c r="ET153" s="56"/>
      <c r="EU153" s="56"/>
      <c r="EV153" s="56"/>
      <c r="EW153" s="56"/>
      <c r="EX153" s="56"/>
      <c r="EY153" s="56"/>
      <c r="EZ153" s="56"/>
      <c r="FA153" s="56"/>
      <c r="FB153" s="56"/>
      <c r="FD153" s="56"/>
      <c r="FE153" s="56"/>
      <c r="FF153" s="56"/>
      <c r="FG153" s="56"/>
      <c r="FH153" s="56"/>
      <c r="FI153" s="56"/>
      <c r="FJ153" s="56"/>
      <c r="FK153" s="56"/>
      <c r="FL153" s="56"/>
      <c r="FN153" s="56"/>
      <c r="FO153" s="56"/>
      <c r="FP153" s="56"/>
      <c r="FQ153" s="56"/>
      <c r="FR153" s="56"/>
      <c r="FS153" s="56"/>
      <c r="FT153" s="56"/>
      <c r="FU153" s="56"/>
      <c r="FV153" s="56"/>
      <c r="FX153" s="56"/>
      <c r="FY153" s="56"/>
      <c r="FZ153" s="56"/>
      <c r="GA153" s="56"/>
      <c r="GB153" s="56"/>
      <c r="GC153" s="56"/>
      <c r="GD153" s="56"/>
      <c r="GE153" s="56"/>
      <c r="GF153" s="56"/>
      <c r="GH153" s="56"/>
      <c r="GI153" s="56"/>
      <c r="GJ153" s="56"/>
      <c r="GK153" s="56"/>
      <c r="GL153" s="56"/>
      <c r="GM153" s="56"/>
      <c r="GN153" s="56"/>
      <c r="GO153" s="56"/>
      <c r="GP153" s="56"/>
      <c r="GR153" s="56"/>
      <c r="GS153" s="56"/>
      <c r="GT153" s="56"/>
      <c r="GU153" s="56"/>
      <c r="GV153" s="56"/>
      <c r="GW153" s="56"/>
      <c r="GX153" s="56"/>
      <c r="GY153" s="56"/>
      <c r="GZ153" s="56"/>
      <c r="HB153" s="56"/>
      <c r="HC153" s="56"/>
      <c r="HD153" s="56"/>
      <c r="HE153" s="56"/>
      <c r="HF153" s="56"/>
      <c r="HG153" s="56"/>
      <c r="HH153" s="56"/>
      <c r="HI153" s="56"/>
      <c r="HJ153" s="56"/>
      <c r="HL153" s="56"/>
      <c r="HM153" s="56"/>
      <c r="HN153" s="56"/>
      <c r="HO153" s="56"/>
      <c r="HP153" s="56"/>
      <c r="HQ153" s="56"/>
      <c r="HR153" s="56"/>
      <c r="HS153" s="56"/>
      <c r="HT153" s="56"/>
      <c r="HV153" s="56"/>
      <c r="HW153" s="56"/>
      <c r="HX153" s="56"/>
      <c r="HY153" s="56"/>
      <c r="HZ153" s="56"/>
      <c r="IA153" s="56"/>
      <c r="IB153" s="56"/>
      <c r="IC153" s="56"/>
      <c r="ID153" s="56"/>
      <c r="IF153" s="56"/>
      <c r="IG153" s="56"/>
      <c r="IH153" s="56"/>
      <c r="II153" s="56"/>
      <c r="IJ153" s="56"/>
      <c r="IK153" s="56"/>
      <c r="IL153" s="56"/>
      <c r="IM153" s="56"/>
      <c r="IN153" s="56"/>
      <c r="IP153" s="56"/>
      <c r="IQ153" s="56"/>
      <c r="IR153" s="56"/>
      <c r="IS153" s="56"/>
      <c r="IT153" s="56"/>
      <c r="IU153" s="56"/>
    </row>
    <row r="154" spans="1:255" ht="12.75" customHeight="1" thickBot="1" x14ac:dyDescent="0.25">
      <c r="A154" s="221"/>
      <c r="B154" s="106">
        <v>1591.5</v>
      </c>
      <c r="C154" s="85" t="s">
        <v>76</v>
      </c>
      <c r="D154" s="86"/>
      <c r="E154" s="47"/>
      <c r="F154" s="47"/>
      <c r="G154" s="47"/>
      <c r="H154" s="48"/>
      <c r="I154" s="49"/>
      <c r="J154" s="56"/>
      <c r="K154" s="56"/>
      <c r="L154" s="56"/>
      <c r="M154" s="56"/>
      <c r="N154" s="56"/>
      <c r="O154" s="56"/>
      <c r="P154" s="56"/>
      <c r="Q154" s="56"/>
      <c r="R154" s="56"/>
      <c r="T154" s="56"/>
      <c r="U154" s="56"/>
      <c r="V154" s="56"/>
      <c r="W154" s="56"/>
      <c r="X154" s="56"/>
      <c r="Y154" s="56"/>
      <c r="Z154" s="56"/>
      <c r="AA154" s="56"/>
      <c r="AB154" s="56"/>
      <c r="AD154" s="56"/>
      <c r="AE154" s="56"/>
      <c r="AF154" s="56"/>
      <c r="AG154" s="56"/>
      <c r="AH154" s="56"/>
      <c r="AI154" s="56"/>
      <c r="AJ154" s="56"/>
      <c r="AK154" s="56"/>
      <c r="AL154" s="56"/>
      <c r="AN154" s="56"/>
      <c r="AO154" s="56"/>
      <c r="AP154" s="56"/>
      <c r="AQ154" s="56"/>
      <c r="AR154" s="56"/>
      <c r="AS154" s="56"/>
      <c r="AT154" s="56"/>
      <c r="AU154" s="56"/>
      <c r="AV154" s="56"/>
      <c r="AX154" s="56"/>
      <c r="AY154" s="56"/>
      <c r="AZ154" s="56"/>
      <c r="BA154" s="56"/>
      <c r="BB154" s="56"/>
      <c r="BC154" s="56"/>
      <c r="BD154" s="56"/>
      <c r="BE154" s="56"/>
      <c r="BF154" s="56"/>
      <c r="BH154" s="56"/>
      <c r="BI154" s="56"/>
      <c r="BJ154" s="56"/>
      <c r="BK154" s="56"/>
      <c r="BL154" s="56"/>
      <c r="BM154" s="56"/>
      <c r="BN154" s="56"/>
      <c r="BO154" s="56"/>
      <c r="BP154" s="56"/>
      <c r="BR154" s="56"/>
      <c r="BS154" s="56"/>
      <c r="BT154" s="56"/>
      <c r="BU154" s="56"/>
      <c r="BV154" s="56"/>
      <c r="BW154" s="56"/>
      <c r="BX154" s="56"/>
      <c r="BY154" s="56"/>
      <c r="BZ154" s="56"/>
      <c r="CB154" s="56"/>
      <c r="CC154" s="56"/>
      <c r="CD154" s="56"/>
      <c r="CE154" s="56"/>
      <c r="CF154" s="56"/>
      <c r="CG154" s="56"/>
      <c r="CH154" s="56"/>
      <c r="CI154" s="56"/>
      <c r="CJ154" s="56"/>
      <c r="CL154" s="56"/>
      <c r="CM154" s="56"/>
      <c r="CN154" s="56"/>
      <c r="CO154" s="56"/>
      <c r="CP154" s="56"/>
      <c r="CQ154" s="56"/>
      <c r="CR154" s="56"/>
      <c r="CS154" s="56"/>
      <c r="CT154" s="56"/>
      <c r="CV154" s="56"/>
      <c r="CW154" s="56"/>
      <c r="CX154" s="56"/>
      <c r="CY154" s="56"/>
      <c r="CZ154" s="56"/>
      <c r="DA154" s="56"/>
      <c r="DB154" s="56"/>
      <c r="DC154" s="56"/>
      <c r="DD154" s="56"/>
      <c r="DF154" s="56"/>
      <c r="DG154" s="56"/>
      <c r="DH154" s="56"/>
      <c r="DI154" s="56"/>
      <c r="DJ154" s="56"/>
      <c r="DK154" s="56"/>
      <c r="DL154" s="56"/>
      <c r="DM154" s="56"/>
      <c r="DN154" s="56"/>
      <c r="DP154" s="56"/>
      <c r="DQ154" s="56"/>
      <c r="DR154" s="56"/>
      <c r="DS154" s="56"/>
      <c r="DT154" s="56"/>
      <c r="DU154" s="56"/>
      <c r="DV154" s="56"/>
      <c r="DW154" s="56"/>
      <c r="DX154" s="56"/>
      <c r="DZ154" s="56"/>
      <c r="EA154" s="56"/>
      <c r="EB154" s="56"/>
      <c r="EC154" s="56"/>
      <c r="ED154" s="56"/>
      <c r="EE154" s="56"/>
      <c r="EF154" s="56"/>
      <c r="EG154" s="56"/>
      <c r="EH154" s="56"/>
      <c r="EJ154" s="56"/>
      <c r="EK154" s="56"/>
      <c r="EL154" s="56"/>
      <c r="EM154" s="56"/>
      <c r="EN154" s="56"/>
      <c r="EO154" s="56"/>
      <c r="EP154" s="56"/>
      <c r="EQ154" s="56"/>
      <c r="ER154" s="56"/>
      <c r="ET154" s="56"/>
      <c r="EU154" s="56"/>
      <c r="EV154" s="56"/>
      <c r="EW154" s="56"/>
      <c r="EX154" s="56"/>
      <c r="EY154" s="56"/>
      <c r="EZ154" s="56"/>
      <c r="FA154" s="56"/>
      <c r="FB154" s="56"/>
      <c r="FD154" s="56"/>
      <c r="FE154" s="56"/>
      <c r="FF154" s="56"/>
      <c r="FG154" s="56"/>
      <c r="FH154" s="56"/>
      <c r="FI154" s="56"/>
      <c r="FJ154" s="56"/>
      <c r="FK154" s="56"/>
      <c r="FL154" s="56"/>
      <c r="FN154" s="56"/>
      <c r="FO154" s="56"/>
      <c r="FP154" s="56"/>
      <c r="FQ154" s="56"/>
      <c r="FR154" s="56"/>
      <c r="FS154" s="56"/>
      <c r="FT154" s="56"/>
      <c r="FU154" s="56"/>
      <c r="FV154" s="56"/>
      <c r="FX154" s="56"/>
      <c r="FY154" s="56"/>
      <c r="FZ154" s="56"/>
      <c r="GA154" s="56"/>
      <c r="GB154" s="56"/>
      <c r="GC154" s="56"/>
      <c r="GD154" s="56"/>
      <c r="GE154" s="56"/>
      <c r="GF154" s="56"/>
      <c r="GH154" s="56"/>
      <c r="GI154" s="56"/>
      <c r="GJ154" s="56"/>
      <c r="GK154" s="56"/>
      <c r="GL154" s="56"/>
      <c r="GM154" s="56"/>
      <c r="GN154" s="56"/>
      <c r="GO154" s="56"/>
      <c r="GP154" s="56"/>
      <c r="GR154" s="56"/>
      <c r="GS154" s="56"/>
      <c r="GT154" s="56"/>
      <c r="GU154" s="56"/>
      <c r="GV154" s="56"/>
      <c r="GW154" s="56"/>
      <c r="GX154" s="56"/>
      <c r="GY154" s="56"/>
      <c r="GZ154" s="56"/>
      <c r="HB154" s="56"/>
      <c r="HC154" s="56"/>
      <c r="HD154" s="56"/>
      <c r="HE154" s="56"/>
      <c r="HF154" s="56"/>
      <c r="HG154" s="56"/>
      <c r="HH154" s="56"/>
      <c r="HI154" s="56"/>
      <c r="HJ154" s="56"/>
      <c r="HL154" s="56"/>
      <c r="HM154" s="56"/>
      <c r="HN154" s="56"/>
      <c r="HO154" s="56"/>
      <c r="HP154" s="56"/>
      <c r="HQ154" s="56"/>
      <c r="HR154" s="56"/>
      <c r="HS154" s="56"/>
      <c r="HT154" s="56"/>
      <c r="HV154" s="56"/>
      <c r="HW154" s="56"/>
      <c r="HX154" s="56"/>
      <c r="HY154" s="56"/>
      <c r="HZ154" s="56"/>
      <c r="IA154" s="56"/>
      <c r="IB154" s="56"/>
      <c r="IC154" s="56"/>
      <c r="ID154" s="56"/>
      <c r="IF154" s="56"/>
      <c r="IG154" s="56"/>
      <c r="IH154" s="56"/>
      <c r="II154" s="56"/>
      <c r="IJ154" s="56"/>
      <c r="IK154" s="56"/>
      <c r="IL154" s="56"/>
      <c r="IM154" s="56"/>
      <c r="IN154" s="56"/>
      <c r="IP154" s="56"/>
      <c r="IQ154" s="56"/>
      <c r="IR154" s="56"/>
      <c r="IS154" s="56"/>
      <c r="IT154" s="56"/>
      <c r="IU154" s="56"/>
    </row>
    <row r="155" spans="1:255" ht="12.75" customHeight="1" thickBot="1" x14ac:dyDescent="0.25">
      <c r="A155" s="221"/>
      <c r="B155" s="106">
        <v>2219.46</v>
      </c>
      <c r="C155" s="85" t="s">
        <v>77</v>
      </c>
      <c r="D155" s="86"/>
      <c r="E155" s="47"/>
      <c r="F155" s="47"/>
      <c r="G155" s="47"/>
      <c r="H155" s="48"/>
      <c r="I155" s="49"/>
      <c r="J155" s="56"/>
      <c r="K155" s="56"/>
      <c r="L155" s="56"/>
      <c r="M155" s="56"/>
      <c r="N155" s="56"/>
      <c r="O155" s="56"/>
      <c r="P155" s="56"/>
      <c r="Q155" s="56"/>
      <c r="R155" s="56"/>
      <c r="T155" s="56"/>
      <c r="U155" s="56"/>
      <c r="V155" s="56"/>
      <c r="W155" s="56"/>
      <c r="X155" s="56"/>
      <c r="Y155" s="56"/>
      <c r="Z155" s="56"/>
      <c r="AA155" s="56"/>
      <c r="AB155" s="56"/>
      <c r="AD155" s="56"/>
      <c r="AE155" s="56"/>
      <c r="AF155" s="56"/>
      <c r="AG155" s="56"/>
      <c r="AH155" s="56"/>
      <c r="AI155" s="56"/>
      <c r="AJ155" s="56"/>
      <c r="AK155" s="56"/>
      <c r="AL155" s="56"/>
      <c r="AN155" s="56"/>
      <c r="AO155" s="56"/>
      <c r="AP155" s="56"/>
      <c r="AQ155" s="56"/>
      <c r="AR155" s="56"/>
      <c r="AS155" s="56"/>
      <c r="AT155" s="56"/>
      <c r="AU155" s="56"/>
      <c r="AV155" s="56"/>
      <c r="AX155" s="56"/>
      <c r="AY155" s="56"/>
      <c r="AZ155" s="56"/>
      <c r="BA155" s="56"/>
      <c r="BB155" s="56"/>
      <c r="BC155" s="56"/>
      <c r="BD155" s="56"/>
      <c r="BE155" s="56"/>
      <c r="BF155" s="56"/>
      <c r="BH155" s="56"/>
      <c r="BI155" s="56"/>
      <c r="BJ155" s="56"/>
      <c r="BK155" s="56"/>
      <c r="BL155" s="56"/>
      <c r="BM155" s="56"/>
      <c r="BN155" s="56"/>
      <c r="BO155" s="56"/>
      <c r="BP155" s="56"/>
      <c r="BR155" s="56"/>
      <c r="BS155" s="56"/>
      <c r="BT155" s="56"/>
      <c r="BU155" s="56"/>
      <c r="BV155" s="56"/>
      <c r="BW155" s="56"/>
      <c r="BX155" s="56"/>
      <c r="BY155" s="56"/>
      <c r="BZ155" s="56"/>
      <c r="CB155" s="56"/>
      <c r="CC155" s="56"/>
      <c r="CD155" s="56"/>
      <c r="CE155" s="56"/>
      <c r="CF155" s="56"/>
      <c r="CG155" s="56"/>
      <c r="CH155" s="56"/>
      <c r="CI155" s="56"/>
      <c r="CJ155" s="56"/>
      <c r="CL155" s="56"/>
      <c r="CM155" s="56"/>
      <c r="CN155" s="56"/>
      <c r="CO155" s="56"/>
      <c r="CP155" s="56"/>
      <c r="CQ155" s="56"/>
      <c r="CR155" s="56"/>
      <c r="CS155" s="56"/>
      <c r="CT155" s="56"/>
      <c r="CV155" s="56"/>
      <c r="CW155" s="56"/>
      <c r="CX155" s="56"/>
      <c r="CY155" s="56"/>
      <c r="CZ155" s="56"/>
      <c r="DA155" s="56"/>
      <c r="DB155" s="56"/>
      <c r="DC155" s="56"/>
      <c r="DD155" s="56"/>
      <c r="DF155" s="56"/>
      <c r="DG155" s="56"/>
      <c r="DH155" s="56"/>
      <c r="DI155" s="56"/>
      <c r="DJ155" s="56"/>
      <c r="DK155" s="56"/>
      <c r="DL155" s="56"/>
      <c r="DM155" s="56"/>
      <c r="DN155" s="56"/>
      <c r="DP155" s="56"/>
      <c r="DQ155" s="56"/>
      <c r="DR155" s="56"/>
      <c r="DS155" s="56"/>
      <c r="DT155" s="56"/>
      <c r="DU155" s="56"/>
      <c r="DV155" s="56"/>
      <c r="DW155" s="56"/>
      <c r="DX155" s="56"/>
      <c r="DZ155" s="56"/>
      <c r="EA155" s="56"/>
      <c r="EB155" s="56"/>
      <c r="EC155" s="56"/>
      <c r="ED155" s="56"/>
      <c r="EE155" s="56"/>
      <c r="EF155" s="56"/>
      <c r="EG155" s="56"/>
      <c r="EH155" s="56"/>
      <c r="EJ155" s="56"/>
      <c r="EK155" s="56"/>
      <c r="EL155" s="56"/>
      <c r="EM155" s="56"/>
      <c r="EN155" s="56"/>
      <c r="EO155" s="56"/>
      <c r="EP155" s="56"/>
      <c r="EQ155" s="56"/>
      <c r="ER155" s="56"/>
      <c r="ET155" s="56"/>
      <c r="EU155" s="56"/>
      <c r="EV155" s="56"/>
      <c r="EW155" s="56"/>
      <c r="EX155" s="56"/>
      <c r="EY155" s="56"/>
      <c r="EZ155" s="56"/>
      <c r="FA155" s="56"/>
      <c r="FB155" s="56"/>
      <c r="FD155" s="56"/>
      <c r="FE155" s="56"/>
      <c r="FF155" s="56"/>
      <c r="FG155" s="56"/>
      <c r="FH155" s="56"/>
      <c r="FI155" s="56"/>
      <c r="FJ155" s="56"/>
      <c r="FK155" s="56"/>
      <c r="FL155" s="56"/>
      <c r="FN155" s="56"/>
      <c r="FO155" s="56"/>
      <c r="FP155" s="56"/>
      <c r="FQ155" s="56"/>
      <c r="FR155" s="56"/>
      <c r="FS155" s="56"/>
      <c r="FT155" s="56"/>
      <c r="FU155" s="56"/>
      <c r="FV155" s="56"/>
      <c r="FX155" s="56"/>
      <c r="FY155" s="56"/>
      <c r="FZ155" s="56"/>
      <c r="GA155" s="56"/>
      <c r="GB155" s="56"/>
      <c r="GC155" s="56"/>
      <c r="GD155" s="56"/>
      <c r="GE155" s="56"/>
      <c r="GF155" s="56"/>
      <c r="GH155" s="56"/>
      <c r="GI155" s="56"/>
      <c r="GJ155" s="56"/>
      <c r="GK155" s="56"/>
      <c r="GL155" s="56"/>
      <c r="GM155" s="56"/>
      <c r="GN155" s="56"/>
      <c r="GO155" s="56"/>
      <c r="GP155" s="56"/>
      <c r="GR155" s="56"/>
      <c r="GS155" s="56"/>
      <c r="GT155" s="56"/>
      <c r="GU155" s="56"/>
      <c r="GV155" s="56"/>
      <c r="GW155" s="56"/>
      <c r="GX155" s="56"/>
      <c r="GY155" s="56"/>
      <c r="GZ155" s="56"/>
      <c r="HB155" s="56"/>
      <c r="HC155" s="56"/>
      <c r="HD155" s="56"/>
      <c r="HE155" s="56"/>
      <c r="HF155" s="56"/>
      <c r="HG155" s="56"/>
      <c r="HH155" s="56"/>
      <c r="HI155" s="56"/>
      <c r="HJ155" s="56"/>
      <c r="HL155" s="56"/>
      <c r="HM155" s="56"/>
      <c r="HN155" s="56"/>
      <c r="HO155" s="56"/>
      <c r="HP155" s="56"/>
      <c r="HQ155" s="56"/>
      <c r="HR155" s="56"/>
      <c r="HS155" s="56"/>
      <c r="HT155" s="56"/>
      <c r="HV155" s="56"/>
      <c r="HW155" s="56"/>
      <c r="HX155" s="56"/>
      <c r="HY155" s="56"/>
      <c r="HZ155" s="56"/>
      <c r="IA155" s="56"/>
      <c r="IB155" s="56"/>
      <c r="IC155" s="56"/>
      <c r="ID155" s="56"/>
      <c r="IF155" s="56"/>
      <c r="IG155" s="56"/>
      <c r="IH155" s="56"/>
      <c r="II155" s="56"/>
      <c r="IJ155" s="56"/>
      <c r="IK155" s="56"/>
      <c r="IL155" s="56"/>
      <c r="IM155" s="56"/>
      <c r="IN155" s="56"/>
      <c r="IP155" s="56"/>
      <c r="IQ155" s="56"/>
      <c r="IR155" s="56"/>
      <c r="IS155" s="56"/>
      <c r="IT155" s="56"/>
      <c r="IU155" s="56"/>
    </row>
    <row r="156" spans="1:255" ht="12.75" customHeight="1" thickBot="1" x14ac:dyDescent="0.25">
      <c r="A156" s="221"/>
      <c r="B156" s="106">
        <v>1711.22</v>
      </c>
      <c r="C156" s="85" t="s">
        <v>78</v>
      </c>
      <c r="D156" s="86"/>
      <c r="E156" s="47"/>
      <c r="F156" s="47"/>
      <c r="G156" s="47"/>
      <c r="H156" s="48"/>
      <c r="I156" s="49"/>
      <c r="J156" s="56"/>
      <c r="K156" s="56"/>
      <c r="L156" s="56"/>
      <c r="M156" s="56"/>
      <c r="N156" s="56"/>
      <c r="O156" s="56"/>
      <c r="P156" s="56"/>
      <c r="Q156" s="56"/>
      <c r="R156" s="56"/>
      <c r="T156" s="56"/>
      <c r="U156" s="56"/>
      <c r="V156" s="56"/>
      <c r="W156" s="56"/>
      <c r="X156" s="56"/>
      <c r="Y156" s="56"/>
      <c r="Z156" s="56"/>
      <c r="AA156" s="56"/>
      <c r="AB156" s="56"/>
      <c r="AD156" s="56"/>
      <c r="AE156" s="56"/>
      <c r="AF156" s="56"/>
      <c r="AG156" s="56"/>
      <c r="AH156" s="56"/>
      <c r="AI156" s="56"/>
      <c r="AJ156" s="56"/>
      <c r="AK156" s="56"/>
      <c r="AL156" s="56"/>
      <c r="AN156" s="56"/>
      <c r="AO156" s="56"/>
      <c r="AP156" s="56"/>
      <c r="AQ156" s="56"/>
      <c r="AR156" s="56"/>
      <c r="AS156" s="56"/>
      <c r="AT156" s="56"/>
      <c r="AU156" s="56"/>
      <c r="AV156" s="56"/>
      <c r="AX156" s="56"/>
      <c r="AY156" s="56"/>
      <c r="AZ156" s="56"/>
      <c r="BA156" s="56"/>
      <c r="BB156" s="56"/>
      <c r="BC156" s="56"/>
      <c r="BD156" s="56"/>
      <c r="BE156" s="56"/>
      <c r="BF156" s="56"/>
      <c r="BH156" s="56"/>
      <c r="BI156" s="56"/>
      <c r="BJ156" s="56"/>
      <c r="BK156" s="56"/>
      <c r="BL156" s="56"/>
      <c r="BM156" s="56"/>
      <c r="BN156" s="56"/>
      <c r="BO156" s="56"/>
      <c r="BP156" s="56"/>
      <c r="BR156" s="56"/>
      <c r="BS156" s="56"/>
      <c r="BT156" s="56"/>
      <c r="BU156" s="56"/>
      <c r="BV156" s="56"/>
      <c r="BW156" s="56"/>
      <c r="BX156" s="56"/>
      <c r="BY156" s="56"/>
      <c r="BZ156" s="56"/>
      <c r="CB156" s="56"/>
      <c r="CC156" s="56"/>
      <c r="CD156" s="56"/>
      <c r="CE156" s="56"/>
      <c r="CF156" s="56"/>
      <c r="CG156" s="56"/>
      <c r="CH156" s="56"/>
      <c r="CI156" s="56"/>
      <c r="CJ156" s="56"/>
      <c r="CL156" s="56"/>
      <c r="CM156" s="56"/>
      <c r="CN156" s="56"/>
      <c r="CO156" s="56"/>
      <c r="CP156" s="56"/>
      <c r="CQ156" s="56"/>
      <c r="CR156" s="56"/>
      <c r="CS156" s="56"/>
      <c r="CT156" s="56"/>
      <c r="CV156" s="56"/>
      <c r="CW156" s="56"/>
      <c r="CX156" s="56"/>
      <c r="CY156" s="56"/>
      <c r="CZ156" s="56"/>
      <c r="DA156" s="56"/>
      <c r="DB156" s="56"/>
      <c r="DC156" s="56"/>
      <c r="DD156" s="56"/>
      <c r="DF156" s="56"/>
      <c r="DG156" s="56"/>
      <c r="DH156" s="56"/>
      <c r="DI156" s="56"/>
      <c r="DJ156" s="56"/>
      <c r="DK156" s="56"/>
      <c r="DL156" s="56"/>
      <c r="DM156" s="56"/>
      <c r="DN156" s="56"/>
      <c r="DP156" s="56"/>
      <c r="DQ156" s="56"/>
      <c r="DR156" s="56"/>
      <c r="DS156" s="56"/>
      <c r="DT156" s="56"/>
      <c r="DU156" s="56"/>
      <c r="DV156" s="56"/>
      <c r="DW156" s="56"/>
      <c r="DX156" s="56"/>
      <c r="DZ156" s="56"/>
      <c r="EA156" s="56"/>
      <c r="EB156" s="56"/>
      <c r="EC156" s="56"/>
      <c r="ED156" s="56"/>
      <c r="EE156" s="56"/>
      <c r="EF156" s="56"/>
      <c r="EG156" s="56"/>
      <c r="EH156" s="56"/>
      <c r="EJ156" s="56"/>
      <c r="EK156" s="56"/>
      <c r="EL156" s="56"/>
      <c r="EM156" s="56"/>
      <c r="EN156" s="56"/>
      <c r="EO156" s="56"/>
      <c r="EP156" s="56"/>
      <c r="EQ156" s="56"/>
      <c r="ER156" s="56"/>
      <c r="ET156" s="56"/>
      <c r="EU156" s="56"/>
      <c r="EV156" s="56"/>
      <c r="EW156" s="56"/>
      <c r="EX156" s="56"/>
      <c r="EY156" s="56"/>
      <c r="EZ156" s="56"/>
      <c r="FA156" s="56"/>
      <c r="FB156" s="56"/>
      <c r="FD156" s="56"/>
      <c r="FE156" s="56"/>
      <c r="FF156" s="56"/>
      <c r="FG156" s="56"/>
      <c r="FH156" s="56"/>
      <c r="FI156" s="56"/>
      <c r="FJ156" s="56"/>
      <c r="FK156" s="56"/>
      <c r="FL156" s="56"/>
      <c r="FN156" s="56"/>
      <c r="FO156" s="56"/>
      <c r="FP156" s="56"/>
      <c r="FQ156" s="56"/>
      <c r="FR156" s="56"/>
      <c r="FS156" s="56"/>
      <c r="FT156" s="56"/>
      <c r="FU156" s="56"/>
      <c r="FV156" s="56"/>
      <c r="FX156" s="56"/>
      <c r="FY156" s="56"/>
      <c r="FZ156" s="56"/>
      <c r="GA156" s="56"/>
      <c r="GB156" s="56"/>
      <c r="GC156" s="56"/>
      <c r="GD156" s="56"/>
      <c r="GE156" s="56"/>
      <c r="GF156" s="56"/>
      <c r="GH156" s="56"/>
      <c r="GI156" s="56"/>
      <c r="GJ156" s="56"/>
      <c r="GK156" s="56"/>
      <c r="GL156" s="56"/>
      <c r="GM156" s="56"/>
      <c r="GN156" s="56"/>
      <c r="GO156" s="56"/>
      <c r="GP156" s="56"/>
      <c r="GR156" s="56"/>
      <c r="GS156" s="56"/>
      <c r="GT156" s="56"/>
      <c r="GU156" s="56"/>
      <c r="GV156" s="56"/>
      <c r="GW156" s="56"/>
      <c r="GX156" s="56"/>
      <c r="GY156" s="56"/>
      <c r="GZ156" s="56"/>
      <c r="HB156" s="56"/>
      <c r="HC156" s="56"/>
      <c r="HD156" s="56"/>
      <c r="HE156" s="56"/>
      <c r="HF156" s="56"/>
      <c r="HG156" s="56"/>
      <c r="HH156" s="56"/>
      <c r="HI156" s="56"/>
      <c r="HJ156" s="56"/>
      <c r="HL156" s="56"/>
      <c r="HM156" s="56"/>
      <c r="HN156" s="56"/>
      <c r="HO156" s="56"/>
      <c r="HP156" s="56"/>
      <c r="HQ156" s="56"/>
      <c r="HR156" s="56"/>
      <c r="HS156" s="56"/>
      <c r="HT156" s="56"/>
      <c r="HV156" s="56"/>
      <c r="HW156" s="56"/>
      <c r="HX156" s="56"/>
      <c r="HY156" s="56"/>
      <c r="HZ156" s="56"/>
      <c r="IA156" s="56"/>
      <c r="IB156" s="56"/>
      <c r="IC156" s="56"/>
      <c r="ID156" s="56"/>
      <c r="IF156" s="56"/>
      <c r="IG156" s="56"/>
      <c r="IH156" s="56"/>
      <c r="II156" s="56"/>
      <c r="IJ156" s="56"/>
      <c r="IK156" s="56"/>
      <c r="IL156" s="56"/>
      <c r="IM156" s="56"/>
      <c r="IN156" s="56"/>
      <c r="IP156" s="56"/>
      <c r="IQ156" s="56"/>
      <c r="IR156" s="56"/>
      <c r="IS156" s="56"/>
      <c r="IT156" s="56"/>
      <c r="IU156" s="56"/>
    </row>
    <row r="157" spans="1:255" ht="12.75" customHeight="1" thickBot="1" x14ac:dyDescent="0.25">
      <c r="A157" s="221"/>
      <c r="B157" s="106">
        <v>2170.27</v>
      </c>
      <c r="C157" s="85" t="s">
        <v>79</v>
      </c>
      <c r="D157" s="86"/>
      <c r="E157" s="47"/>
      <c r="F157" s="47"/>
      <c r="G157" s="47"/>
      <c r="H157" s="48"/>
      <c r="I157" s="49"/>
      <c r="J157" s="56"/>
      <c r="K157" s="56"/>
      <c r="L157" s="56"/>
      <c r="M157" s="56"/>
      <c r="N157" s="56"/>
      <c r="O157" s="56"/>
      <c r="P157" s="56"/>
      <c r="Q157" s="56"/>
      <c r="R157" s="56"/>
      <c r="T157" s="56"/>
      <c r="U157" s="56"/>
      <c r="V157" s="56"/>
      <c r="W157" s="56"/>
      <c r="X157" s="56"/>
      <c r="Y157" s="56"/>
      <c r="Z157" s="56"/>
      <c r="AA157" s="56"/>
      <c r="AB157" s="56"/>
      <c r="AD157" s="56"/>
      <c r="AE157" s="56"/>
      <c r="AF157" s="56"/>
      <c r="AG157" s="56"/>
      <c r="AH157" s="56"/>
      <c r="AI157" s="56"/>
      <c r="AJ157" s="56"/>
      <c r="AK157" s="56"/>
      <c r="AL157" s="56"/>
      <c r="AN157" s="56"/>
      <c r="AO157" s="56"/>
      <c r="AP157" s="56"/>
      <c r="AQ157" s="56"/>
      <c r="AR157" s="56"/>
      <c r="AS157" s="56"/>
      <c r="AT157" s="56"/>
      <c r="AU157" s="56"/>
      <c r="AV157" s="56"/>
      <c r="AX157" s="56"/>
      <c r="AY157" s="56"/>
      <c r="AZ157" s="56"/>
      <c r="BA157" s="56"/>
      <c r="BB157" s="56"/>
      <c r="BC157" s="56"/>
      <c r="BD157" s="56"/>
      <c r="BE157" s="56"/>
      <c r="BF157" s="56"/>
      <c r="BH157" s="56"/>
      <c r="BI157" s="56"/>
      <c r="BJ157" s="56"/>
      <c r="BK157" s="56"/>
      <c r="BL157" s="56"/>
      <c r="BM157" s="56"/>
      <c r="BN157" s="56"/>
      <c r="BO157" s="56"/>
      <c r="BP157" s="56"/>
      <c r="BR157" s="56"/>
      <c r="BS157" s="56"/>
      <c r="BT157" s="56"/>
      <c r="BU157" s="56"/>
      <c r="BV157" s="56"/>
      <c r="BW157" s="56"/>
      <c r="BX157" s="56"/>
      <c r="BY157" s="56"/>
      <c r="BZ157" s="56"/>
      <c r="CB157" s="56"/>
      <c r="CC157" s="56"/>
      <c r="CD157" s="56"/>
      <c r="CE157" s="56"/>
      <c r="CF157" s="56"/>
      <c r="CG157" s="56"/>
      <c r="CH157" s="56"/>
      <c r="CI157" s="56"/>
      <c r="CJ157" s="56"/>
      <c r="CL157" s="56"/>
      <c r="CM157" s="56"/>
      <c r="CN157" s="56"/>
      <c r="CO157" s="56"/>
      <c r="CP157" s="56"/>
      <c r="CQ157" s="56"/>
      <c r="CR157" s="56"/>
      <c r="CS157" s="56"/>
      <c r="CT157" s="56"/>
      <c r="CV157" s="56"/>
      <c r="CW157" s="56"/>
      <c r="CX157" s="56"/>
      <c r="CY157" s="56"/>
      <c r="CZ157" s="56"/>
      <c r="DA157" s="56"/>
      <c r="DB157" s="56"/>
      <c r="DC157" s="56"/>
      <c r="DD157" s="56"/>
      <c r="DF157" s="56"/>
      <c r="DG157" s="56"/>
      <c r="DH157" s="56"/>
      <c r="DI157" s="56"/>
      <c r="DJ157" s="56"/>
      <c r="DK157" s="56"/>
      <c r="DL157" s="56"/>
      <c r="DM157" s="56"/>
      <c r="DN157" s="56"/>
      <c r="DP157" s="56"/>
      <c r="DQ157" s="56"/>
      <c r="DR157" s="56"/>
      <c r="DS157" s="56"/>
      <c r="DT157" s="56"/>
      <c r="DU157" s="56"/>
      <c r="DV157" s="56"/>
      <c r="DW157" s="56"/>
      <c r="DX157" s="56"/>
      <c r="DZ157" s="56"/>
      <c r="EA157" s="56"/>
      <c r="EB157" s="56"/>
      <c r="EC157" s="56"/>
      <c r="ED157" s="56"/>
      <c r="EE157" s="56"/>
      <c r="EF157" s="56"/>
      <c r="EG157" s="56"/>
      <c r="EH157" s="56"/>
      <c r="EJ157" s="56"/>
      <c r="EK157" s="56"/>
      <c r="EL157" s="56"/>
      <c r="EM157" s="56"/>
      <c r="EN157" s="56"/>
      <c r="EO157" s="56"/>
      <c r="EP157" s="56"/>
      <c r="EQ157" s="56"/>
      <c r="ER157" s="56"/>
      <c r="ET157" s="56"/>
      <c r="EU157" s="56"/>
      <c r="EV157" s="56"/>
      <c r="EW157" s="56"/>
      <c r="EX157" s="56"/>
      <c r="EY157" s="56"/>
      <c r="EZ157" s="56"/>
      <c r="FA157" s="56"/>
      <c r="FB157" s="56"/>
      <c r="FD157" s="56"/>
      <c r="FE157" s="56"/>
      <c r="FF157" s="56"/>
      <c r="FG157" s="56"/>
      <c r="FH157" s="56"/>
      <c r="FI157" s="56"/>
      <c r="FJ157" s="56"/>
      <c r="FK157" s="56"/>
      <c r="FL157" s="56"/>
      <c r="FN157" s="56"/>
      <c r="FO157" s="56"/>
      <c r="FP157" s="56"/>
      <c r="FQ157" s="56"/>
      <c r="FR157" s="56"/>
      <c r="FS157" s="56"/>
      <c r="FT157" s="56"/>
      <c r="FU157" s="56"/>
      <c r="FV157" s="56"/>
      <c r="FX157" s="56"/>
      <c r="FY157" s="56"/>
      <c r="FZ157" s="56"/>
      <c r="GA157" s="56"/>
      <c r="GB157" s="56"/>
      <c r="GC157" s="56"/>
      <c r="GD157" s="56"/>
      <c r="GE157" s="56"/>
      <c r="GF157" s="56"/>
      <c r="GH157" s="56"/>
      <c r="GI157" s="56"/>
      <c r="GJ157" s="56"/>
      <c r="GK157" s="56"/>
      <c r="GL157" s="56"/>
      <c r="GM157" s="56"/>
      <c r="GN157" s="56"/>
      <c r="GO157" s="56"/>
      <c r="GP157" s="56"/>
      <c r="GR157" s="56"/>
      <c r="GS157" s="56"/>
      <c r="GT157" s="56"/>
      <c r="GU157" s="56"/>
      <c r="GV157" s="56"/>
      <c r="GW157" s="56"/>
      <c r="GX157" s="56"/>
      <c r="GY157" s="56"/>
      <c r="GZ157" s="56"/>
      <c r="HB157" s="56"/>
      <c r="HC157" s="56"/>
      <c r="HD157" s="56"/>
      <c r="HE157" s="56"/>
      <c r="HF157" s="56"/>
      <c r="HG157" s="56"/>
      <c r="HH157" s="56"/>
      <c r="HI157" s="56"/>
      <c r="HJ157" s="56"/>
      <c r="HL157" s="56"/>
      <c r="HM157" s="56"/>
      <c r="HN157" s="56"/>
      <c r="HO157" s="56"/>
      <c r="HP157" s="56"/>
      <c r="HQ157" s="56"/>
      <c r="HR157" s="56"/>
      <c r="HS157" s="56"/>
      <c r="HT157" s="56"/>
      <c r="HV157" s="56"/>
      <c r="HW157" s="56"/>
      <c r="HX157" s="56"/>
      <c r="HY157" s="56"/>
      <c r="HZ157" s="56"/>
      <c r="IA157" s="56"/>
      <c r="IB157" s="56"/>
      <c r="IC157" s="56"/>
      <c r="ID157" s="56"/>
      <c r="IF157" s="56"/>
      <c r="IG157" s="56"/>
      <c r="IH157" s="56"/>
      <c r="II157" s="56"/>
      <c r="IJ157" s="56"/>
      <c r="IK157" s="56"/>
      <c r="IL157" s="56"/>
      <c r="IM157" s="56"/>
      <c r="IN157" s="56"/>
      <c r="IP157" s="56"/>
      <c r="IQ157" s="56"/>
      <c r="IR157" s="56"/>
      <c r="IS157" s="56"/>
      <c r="IT157" s="56"/>
      <c r="IU157" s="56"/>
    </row>
    <row r="158" spans="1:255" ht="12.75" customHeight="1" thickBot="1" x14ac:dyDescent="0.25">
      <c r="A158" s="221"/>
      <c r="B158" s="106">
        <v>1606.86</v>
      </c>
      <c r="C158" s="85" t="s">
        <v>80</v>
      </c>
      <c r="D158" s="86"/>
      <c r="E158" s="47"/>
      <c r="F158" s="47"/>
      <c r="G158" s="47"/>
      <c r="H158" s="48"/>
      <c r="I158" s="49"/>
      <c r="J158" s="56"/>
      <c r="K158" s="56"/>
      <c r="L158" s="56"/>
      <c r="M158" s="56"/>
      <c r="N158" s="56"/>
      <c r="O158" s="56"/>
      <c r="P158" s="56"/>
      <c r="Q158" s="56"/>
      <c r="R158" s="56"/>
      <c r="T158" s="56"/>
      <c r="U158" s="56"/>
      <c r="V158" s="56"/>
      <c r="W158" s="56"/>
      <c r="X158" s="56"/>
      <c r="Y158" s="56"/>
      <c r="Z158" s="56"/>
      <c r="AA158" s="56"/>
      <c r="AB158" s="56"/>
      <c r="AD158" s="56"/>
      <c r="AE158" s="56"/>
      <c r="AF158" s="56"/>
      <c r="AG158" s="56"/>
      <c r="AH158" s="56"/>
      <c r="AI158" s="56"/>
      <c r="AJ158" s="56"/>
      <c r="AK158" s="56"/>
      <c r="AL158" s="56"/>
      <c r="AN158" s="56"/>
      <c r="AO158" s="56"/>
      <c r="AP158" s="56"/>
      <c r="AQ158" s="56"/>
      <c r="AR158" s="56"/>
      <c r="AS158" s="56"/>
      <c r="AT158" s="56"/>
      <c r="AU158" s="56"/>
      <c r="AV158" s="56"/>
      <c r="AX158" s="56"/>
      <c r="AY158" s="56"/>
      <c r="AZ158" s="56"/>
      <c r="BA158" s="56"/>
      <c r="BB158" s="56"/>
      <c r="BC158" s="56"/>
      <c r="BD158" s="56"/>
      <c r="BE158" s="56"/>
      <c r="BF158" s="56"/>
      <c r="BH158" s="56"/>
      <c r="BI158" s="56"/>
      <c r="BJ158" s="56"/>
      <c r="BK158" s="56"/>
      <c r="BL158" s="56"/>
      <c r="BM158" s="56"/>
      <c r="BN158" s="56"/>
      <c r="BO158" s="56"/>
      <c r="BP158" s="56"/>
      <c r="BR158" s="56"/>
      <c r="BS158" s="56"/>
      <c r="BT158" s="56"/>
      <c r="BU158" s="56"/>
      <c r="BV158" s="56"/>
      <c r="BW158" s="56"/>
      <c r="BX158" s="56"/>
      <c r="BY158" s="56"/>
      <c r="BZ158" s="56"/>
      <c r="CB158" s="56"/>
      <c r="CC158" s="56"/>
      <c r="CD158" s="56"/>
      <c r="CE158" s="56"/>
      <c r="CF158" s="56"/>
      <c r="CG158" s="56"/>
      <c r="CH158" s="56"/>
      <c r="CI158" s="56"/>
      <c r="CJ158" s="56"/>
      <c r="CL158" s="56"/>
      <c r="CM158" s="56"/>
      <c r="CN158" s="56"/>
      <c r="CO158" s="56"/>
      <c r="CP158" s="56"/>
      <c r="CQ158" s="56"/>
      <c r="CR158" s="56"/>
      <c r="CS158" s="56"/>
      <c r="CT158" s="56"/>
      <c r="CV158" s="56"/>
      <c r="CW158" s="56"/>
      <c r="CX158" s="56"/>
      <c r="CY158" s="56"/>
      <c r="CZ158" s="56"/>
      <c r="DA158" s="56"/>
      <c r="DB158" s="56"/>
      <c r="DC158" s="56"/>
      <c r="DD158" s="56"/>
      <c r="DF158" s="56"/>
      <c r="DG158" s="56"/>
      <c r="DH158" s="56"/>
      <c r="DI158" s="56"/>
      <c r="DJ158" s="56"/>
      <c r="DK158" s="56"/>
      <c r="DL158" s="56"/>
      <c r="DM158" s="56"/>
      <c r="DN158" s="56"/>
      <c r="DP158" s="56"/>
      <c r="DQ158" s="56"/>
      <c r="DR158" s="56"/>
      <c r="DS158" s="56"/>
      <c r="DT158" s="56"/>
      <c r="DU158" s="56"/>
      <c r="DV158" s="56"/>
      <c r="DW158" s="56"/>
      <c r="DX158" s="56"/>
      <c r="DZ158" s="56"/>
      <c r="EA158" s="56"/>
      <c r="EB158" s="56"/>
      <c r="EC158" s="56"/>
      <c r="ED158" s="56"/>
      <c r="EE158" s="56"/>
      <c r="EF158" s="56"/>
      <c r="EG158" s="56"/>
      <c r="EH158" s="56"/>
      <c r="EJ158" s="56"/>
      <c r="EK158" s="56"/>
      <c r="EL158" s="56"/>
      <c r="EM158" s="56"/>
      <c r="EN158" s="56"/>
      <c r="EO158" s="56"/>
      <c r="EP158" s="56"/>
      <c r="EQ158" s="56"/>
      <c r="ER158" s="56"/>
      <c r="ET158" s="56"/>
      <c r="EU158" s="56"/>
      <c r="EV158" s="56"/>
      <c r="EW158" s="56"/>
      <c r="EX158" s="56"/>
      <c r="EY158" s="56"/>
      <c r="EZ158" s="56"/>
      <c r="FA158" s="56"/>
      <c r="FB158" s="56"/>
      <c r="FD158" s="56"/>
      <c r="FE158" s="56"/>
      <c r="FF158" s="56"/>
      <c r="FG158" s="56"/>
      <c r="FH158" s="56"/>
      <c r="FI158" s="56"/>
      <c r="FJ158" s="56"/>
      <c r="FK158" s="56"/>
      <c r="FL158" s="56"/>
      <c r="FN158" s="56"/>
      <c r="FO158" s="56"/>
      <c r="FP158" s="56"/>
      <c r="FQ158" s="56"/>
      <c r="FR158" s="56"/>
      <c r="FS158" s="56"/>
      <c r="FT158" s="56"/>
      <c r="FU158" s="56"/>
      <c r="FV158" s="56"/>
      <c r="FX158" s="56"/>
      <c r="FY158" s="56"/>
      <c r="FZ158" s="56"/>
      <c r="GA158" s="56"/>
      <c r="GB158" s="56"/>
      <c r="GC158" s="56"/>
      <c r="GD158" s="56"/>
      <c r="GE158" s="56"/>
      <c r="GF158" s="56"/>
      <c r="GH158" s="56"/>
      <c r="GI158" s="56"/>
      <c r="GJ158" s="56"/>
      <c r="GK158" s="56"/>
      <c r="GL158" s="56"/>
      <c r="GM158" s="56"/>
      <c r="GN158" s="56"/>
      <c r="GO158" s="56"/>
      <c r="GP158" s="56"/>
      <c r="GR158" s="56"/>
      <c r="GS158" s="56"/>
      <c r="GT158" s="56"/>
      <c r="GU158" s="56"/>
      <c r="GV158" s="56"/>
      <c r="GW158" s="56"/>
      <c r="GX158" s="56"/>
      <c r="GY158" s="56"/>
      <c r="GZ158" s="56"/>
      <c r="HB158" s="56"/>
      <c r="HC158" s="56"/>
      <c r="HD158" s="56"/>
      <c r="HE158" s="56"/>
      <c r="HF158" s="56"/>
      <c r="HG158" s="56"/>
      <c r="HH158" s="56"/>
      <c r="HI158" s="56"/>
      <c r="HJ158" s="56"/>
      <c r="HL158" s="56"/>
      <c r="HM158" s="56"/>
      <c r="HN158" s="56"/>
      <c r="HO158" s="56"/>
      <c r="HP158" s="56"/>
      <c r="HQ158" s="56"/>
      <c r="HR158" s="56"/>
      <c r="HS158" s="56"/>
      <c r="HT158" s="56"/>
      <c r="HV158" s="56"/>
      <c r="HW158" s="56"/>
      <c r="HX158" s="56"/>
      <c r="HY158" s="56"/>
      <c r="HZ158" s="56"/>
      <c r="IA158" s="56"/>
      <c r="IB158" s="56"/>
      <c r="IC158" s="56"/>
      <c r="ID158" s="56"/>
      <c r="IF158" s="56"/>
      <c r="IG158" s="56"/>
      <c r="IH158" s="56"/>
      <c r="II158" s="56"/>
      <c r="IJ158" s="56"/>
      <c r="IK158" s="56"/>
      <c r="IL158" s="56"/>
      <c r="IM158" s="56"/>
      <c r="IN158" s="56"/>
      <c r="IP158" s="56"/>
      <c r="IQ158" s="56"/>
      <c r="IR158" s="56"/>
      <c r="IS158" s="56"/>
      <c r="IT158" s="56"/>
      <c r="IU158" s="56"/>
    </row>
    <row r="159" spans="1:255" ht="13.5" thickBot="1" x14ac:dyDescent="0.25">
      <c r="A159" s="221"/>
      <c r="B159" s="185"/>
      <c r="C159" s="70" t="s">
        <v>87</v>
      </c>
      <c r="D159" s="163"/>
      <c r="E159" s="53"/>
      <c r="F159" s="53"/>
      <c r="G159" s="53"/>
      <c r="H159" s="153"/>
      <c r="I159" s="49">
        <v>1076.22</v>
      </c>
      <c r="J159" s="56"/>
      <c r="K159" s="56"/>
      <c r="L159" s="56"/>
      <c r="M159" s="56"/>
      <c r="N159" s="56"/>
      <c r="O159" s="56"/>
      <c r="P159" s="56"/>
      <c r="Q159" s="56"/>
      <c r="R159" s="56"/>
      <c r="T159" s="56"/>
      <c r="U159" s="56"/>
      <c r="V159" s="56"/>
      <c r="W159" s="56"/>
      <c r="X159" s="56"/>
      <c r="Y159" s="56"/>
      <c r="Z159" s="56"/>
      <c r="AA159" s="56"/>
      <c r="AB159" s="56"/>
      <c r="AD159" s="56"/>
      <c r="AE159" s="56"/>
      <c r="AF159" s="56"/>
      <c r="AG159" s="56"/>
      <c r="AH159" s="56"/>
      <c r="AI159" s="56"/>
      <c r="AJ159" s="56"/>
      <c r="AK159" s="56"/>
      <c r="AL159" s="56"/>
      <c r="AN159" s="56"/>
      <c r="AO159" s="56"/>
      <c r="AP159" s="56"/>
      <c r="AQ159" s="56"/>
      <c r="AR159" s="56"/>
      <c r="AS159" s="56"/>
      <c r="AT159" s="56"/>
      <c r="AU159" s="56"/>
      <c r="AV159" s="56"/>
      <c r="AX159" s="56"/>
      <c r="AY159" s="56"/>
      <c r="AZ159" s="56"/>
      <c r="BA159" s="56"/>
      <c r="BB159" s="56"/>
      <c r="BC159" s="56"/>
      <c r="BD159" s="56"/>
      <c r="BE159" s="56"/>
      <c r="BF159" s="56"/>
      <c r="BH159" s="56"/>
      <c r="BI159" s="56"/>
      <c r="BJ159" s="56"/>
      <c r="BK159" s="56"/>
      <c r="BL159" s="56"/>
      <c r="BM159" s="56"/>
      <c r="BN159" s="56"/>
      <c r="BO159" s="56"/>
      <c r="BP159" s="56"/>
      <c r="BR159" s="56"/>
      <c r="BS159" s="56"/>
      <c r="BT159" s="56"/>
      <c r="BU159" s="56"/>
      <c r="BV159" s="56"/>
      <c r="BW159" s="56"/>
      <c r="BX159" s="56"/>
      <c r="BY159" s="56"/>
      <c r="BZ159" s="56"/>
      <c r="CB159" s="56"/>
      <c r="CC159" s="56"/>
      <c r="CD159" s="56"/>
      <c r="CE159" s="56"/>
      <c r="CF159" s="56"/>
      <c r="CG159" s="56"/>
      <c r="CH159" s="56"/>
      <c r="CI159" s="56"/>
      <c r="CJ159" s="56"/>
      <c r="CL159" s="56"/>
      <c r="CM159" s="56"/>
      <c r="CN159" s="56"/>
      <c r="CO159" s="56"/>
      <c r="CP159" s="56"/>
      <c r="CQ159" s="56"/>
      <c r="CR159" s="56"/>
      <c r="CS159" s="56"/>
      <c r="CT159" s="56"/>
      <c r="CV159" s="56"/>
      <c r="CW159" s="56"/>
      <c r="CX159" s="56"/>
      <c r="CY159" s="56"/>
      <c r="CZ159" s="56"/>
      <c r="DA159" s="56"/>
      <c r="DB159" s="56"/>
      <c r="DC159" s="56"/>
      <c r="DD159" s="56"/>
      <c r="DF159" s="56"/>
      <c r="DG159" s="56"/>
      <c r="DH159" s="56"/>
      <c r="DI159" s="56"/>
      <c r="DJ159" s="56"/>
      <c r="DK159" s="56"/>
      <c r="DL159" s="56"/>
      <c r="DM159" s="56"/>
      <c r="DN159" s="56"/>
      <c r="DP159" s="56"/>
      <c r="DQ159" s="56"/>
      <c r="DR159" s="56"/>
      <c r="DS159" s="56"/>
      <c r="DT159" s="56"/>
      <c r="DU159" s="56"/>
      <c r="DV159" s="56"/>
      <c r="DW159" s="56"/>
      <c r="DX159" s="56"/>
      <c r="DZ159" s="56"/>
      <c r="EA159" s="56"/>
      <c r="EB159" s="56"/>
      <c r="EC159" s="56"/>
      <c r="ED159" s="56"/>
      <c r="EE159" s="56"/>
      <c r="EF159" s="56"/>
      <c r="EG159" s="56"/>
      <c r="EH159" s="56"/>
      <c r="EJ159" s="56"/>
      <c r="EK159" s="56"/>
      <c r="EL159" s="56"/>
      <c r="EM159" s="56"/>
      <c r="EN159" s="56"/>
      <c r="EO159" s="56"/>
      <c r="EP159" s="56"/>
      <c r="EQ159" s="56"/>
      <c r="ER159" s="56"/>
      <c r="ET159" s="56"/>
      <c r="EU159" s="56"/>
      <c r="EV159" s="56"/>
      <c r="EW159" s="56"/>
      <c r="EX159" s="56"/>
      <c r="EY159" s="56"/>
      <c r="EZ159" s="56"/>
      <c r="FA159" s="56"/>
      <c r="FB159" s="56"/>
      <c r="FD159" s="56"/>
      <c r="FE159" s="56"/>
      <c r="FF159" s="56"/>
      <c r="FG159" s="56"/>
      <c r="FH159" s="56"/>
      <c r="FI159" s="56"/>
      <c r="FJ159" s="56"/>
      <c r="FK159" s="56"/>
      <c r="FL159" s="56"/>
      <c r="FN159" s="56"/>
      <c r="FO159" s="56"/>
      <c r="FP159" s="56"/>
      <c r="FQ159" s="56"/>
      <c r="FR159" s="56"/>
      <c r="FS159" s="56"/>
      <c r="FT159" s="56"/>
      <c r="FU159" s="56"/>
      <c r="FV159" s="56"/>
      <c r="FX159" s="56"/>
      <c r="FY159" s="56"/>
      <c r="FZ159" s="56"/>
      <c r="GA159" s="56"/>
      <c r="GB159" s="56"/>
      <c r="GC159" s="56"/>
      <c r="GD159" s="56"/>
      <c r="GE159" s="56"/>
      <c r="GF159" s="56"/>
      <c r="GH159" s="56"/>
      <c r="GI159" s="56"/>
      <c r="GJ159" s="56"/>
      <c r="GK159" s="56"/>
      <c r="GL159" s="56"/>
      <c r="GM159" s="56"/>
      <c r="GN159" s="56"/>
      <c r="GO159" s="56"/>
      <c r="GP159" s="56"/>
      <c r="GR159" s="56"/>
      <c r="GS159" s="56"/>
      <c r="GT159" s="56"/>
      <c r="GU159" s="56"/>
      <c r="GV159" s="56"/>
      <c r="GW159" s="56"/>
      <c r="GX159" s="56"/>
      <c r="GY159" s="56"/>
      <c r="GZ159" s="56"/>
      <c r="HB159" s="56"/>
      <c r="HC159" s="56"/>
      <c r="HD159" s="56"/>
      <c r="HE159" s="56"/>
      <c r="HF159" s="56"/>
      <c r="HG159" s="56"/>
      <c r="HH159" s="56"/>
      <c r="HI159" s="56"/>
      <c r="HJ159" s="56"/>
      <c r="HL159" s="56"/>
      <c r="HM159" s="56"/>
      <c r="HN159" s="56"/>
      <c r="HO159" s="56"/>
      <c r="HP159" s="56"/>
      <c r="HQ159" s="56"/>
      <c r="HR159" s="56"/>
      <c r="HS159" s="56"/>
      <c r="HT159" s="56"/>
      <c r="HV159" s="56"/>
      <c r="HW159" s="56"/>
      <c r="HX159" s="56"/>
      <c r="HY159" s="56"/>
      <c r="HZ159" s="56"/>
      <c r="IA159" s="56"/>
      <c r="IB159" s="56"/>
      <c r="IC159" s="56"/>
      <c r="ID159" s="56"/>
      <c r="IF159" s="56"/>
      <c r="IG159" s="56"/>
      <c r="IH159" s="56"/>
      <c r="II159" s="56"/>
      <c r="IJ159" s="56"/>
      <c r="IK159" s="56"/>
      <c r="IL159" s="56"/>
      <c r="IM159" s="56"/>
      <c r="IN159" s="56"/>
      <c r="IP159" s="56"/>
      <c r="IQ159" s="56"/>
      <c r="IR159" s="56"/>
      <c r="IS159" s="56"/>
      <c r="IT159" s="56"/>
      <c r="IU159" s="56"/>
    </row>
    <row r="160" spans="1:255" ht="12.75" customHeight="1" thickBot="1" x14ac:dyDescent="0.25">
      <c r="A160" s="221"/>
      <c r="B160" s="18">
        <f>SUM(B147:B158)</f>
        <v>25121.7</v>
      </c>
      <c r="C160" s="17"/>
      <c r="D160" s="18"/>
      <c r="E160" s="19"/>
      <c r="F160" s="17"/>
      <c r="G160" s="17"/>
      <c r="H160" s="18" t="s">
        <v>17</v>
      </c>
      <c r="I160" s="233">
        <f>SUM(I147:I159)</f>
        <v>1076.22</v>
      </c>
      <c r="J160" s="56"/>
      <c r="K160" s="56"/>
      <c r="L160" s="56"/>
      <c r="M160" s="56"/>
      <c r="N160" s="56"/>
      <c r="O160" s="56"/>
      <c r="P160" s="56"/>
      <c r="Q160" s="56"/>
      <c r="R160" s="56"/>
      <c r="T160" s="56"/>
      <c r="U160" s="56"/>
      <c r="V160" s="56"/>
      <c r="W160" s="56"/>
      <c r="X160" s="56"/>
      <c r="Y160" s="56"/>
      <c r="Z160" s="56"/>
      <c r="AA160" s="56"/>
      <c r="AB160" s="56"/>
      <c r="AD160" s="56"/>
      <c r="AE160" s="56"/>
      <c r="AF160" s="56"/>
      <c r="AG160" s="56"/>
      <c r="AH160" s="56"/>
      <c r="AI160" s="56"/>
      <c r="AJ160" s="56"/>
      <c r="AK160" s="56"/>
      <c r="AL160" s="56"/>
      <c r="AN160" s="56"/>
      <c r="AO160" s="56"/>
      <c r="AP160" s="56"/>
      <c r="AQ160" s="56"/>
      <c r="AR160" s="56"/>
      <c r="AS160" s="56"/>
      <c r="AT160" s="56"/>
      <c r="AU160" s="56"/>
      <c r="AV160" s="56"/>
      <c r="AX160" s="56"/>
      <c r="AY160" s="56"/>
      <c r="AZ160" s="56"/>
      <c r="BA160" s="56"/>
      <c r="BB160" s="56"/>
      <c r="BC160" s="56"/>
      <c r="BD160" s="56"/>
      <c r="BE160" s="56"/>
      <c r="BF160" s="56"/>
      <c r="BH160" s="56"/>
      <c r="BI160" s="56"/>
      <c r="BJ160" s="56"/>
      <c r="BK160" s="56"/>
      <c r="BL160" s="56"/>
      <c r="BM160" s="56"/>
      <c r="BN160" s="56"/>
      <c r="BO160" s="56"/>
      <c r="BP160" s="56"/>
      <c r="BR160" s="56"/>
      <c r="BS160" s="56"/>
      <c r="BT160" s="56"/>
      <c r="BU160" s="56"/>
      <c r="BV160" s="56"/>
      <c r="BW160" s="56"/>
      <c r="BX160" s="56"/>
      <c r="BY160" s="56"/>
      <c r="BZ160" s="56"/>
      <c r="CB160" s="56"/>
      <c r="CC160" s="56"/>
      <c r="CD160" s="56"/>
      <c r="CE160" s="56"/>
      <c r="CF160" s="56"/>
      <c r="CG160" s="56"/>
      <c r="CH160" s="56"/>
      <c r="CI160" s="56"/>
      <c r="CJ160" s="56"/>
      <c r="CL160" s="56"/>
      <c r="CM160" s="56"/>
      <c r="CN160" s="56"/>
      <c r="CO160" s="56"/>
      <c r="CP160" s="56"/>
      <c r="CQ160" s="56"/>
      <c r="CR160" s="56"/>
      <c r="CS160" s="56"/>
      <c r="CT160" s="56"/>
      <c r="CV160" s="56"/>
      <c r="CW160" s="56"/>
      <c r="CX160" s="56"/>
      <c r="CY160" s="56"/>
      <c r="CZ160" s="56"/>
      <c r="DA160" s="56"/>
      <c r="DB160" s="56"/>
      <c r="DC160" s="56"/>
      <c r="DD160" s="56"/>
      <c r="DF160" s="56"/>
      <c r="DG160" s="56"/>
      <c r="DH160" s="56"/>
      <c r="DI160" s="56"/>
      <c r="DJ160" s="56"/>
      <c r="DK160" s="56"/>
      <c r="DL160" s="56"/>
      <c r="DM160" s="56"/>
      <c r="DN160" s="56"/>
      <c r="DP160" s="56"/>
      <c r="DQ160" s="56"/>
      <c r="DR160" s="56"/>
      <c r="DS160" s="56"/>
      <c r="DT160" s="56"/>
      <c r="DU160" s="56"/>
      <c r="DV160" s="56"/>
      <c r="DW160" s="56"/>
      <c r="DX160" s="56"/>
      <c r="DZ160" s="56"/>
      <c r="EA160" s="56"/>
      <c r="EB160" s="56"/>
      <c r="EC160" s="56"/>
      <c r="ED160" s="56"/>
      <c r="EE160" s="56"/>
      <c r="EF160" s="56"/>
      <c r="EG160" s="56"/>
      <c r="EH160" s="56"/>
      <c r="EJ160" s="56"/>
      <c r="EK160" s="56"/>
      <c r="EL160" s="56"/>
      <c r="EM160" s="56"/>
      <c r="EN160" s="56"/>
      <c r="EO160" s="56"/>
      <c r="EP160" s="56"/>
      <c r="EQ160" s="56"/>
      <c r="ER160" s="56"/>
      <c r="ET160" s="56"/>
      <c r="EU160" s="56"/>
      <c r="EV160" s="56"/>
      <c r="EW160" s="56"/>
      <c r="EX160" s="56"/>
      <c r="EY160" s="56"/>
      <c r="EZ160" s="56"/>
      <c r="FA160" s="56"/>
      <c r="FB160" s="56"/>
      <c r="FD160" s="56"/>
      <c r="FE160" s="56"/>
      <c r="FF160" s="56"/>
      <c r="FG160" s="56"/>
      <c r="FH160" s="56"/>
      <c r="FI160" s="56"/>
      <c r="FJ160" s="56"/>
      <c r="FK160" s="56"/>
      <c r="FL160" s="56"/>
      <c r="FN160" s="56"/>
      <c r="FO160" s="56"/>
      <c r="FP160" s="56"/>
      <c r="FQ160" s="56"/>
      <c r="FR160" s="56"/>
      <c r="FS160" s="56"/>
      <c r="FT160" s="56"/>
      <c r="FU160" s="56"/>
      <c r="FV160" s="56"/>
      <c r="FX160" s="56"/>
      <c r="FY160" s="56"/>
      <c r="FZ160" s="56"/>
      <c r="GA160" s="56"/>
      <c r="GB160" s="56"/>
      <c r="GC160" s="56"/>
      <c r="GD160" s="56"/>
      <c r="GE160" s="56"/>
      <c r="GF160" s="56"/>
      <c r="GH160" s="56"/>
      <c r="GI160" s="56"/>
      <c r="GJ160" s="56"/>
      <c r="GK160" s="56"/>
      <c r="GL160" s="56"/>
      <c r="GM160" s="56"/>
      <c r="GN160" s="56"/>
      <c r="GO160" s="56"/>
      <c r="GP160" s="56"/>
      <c r="GR160" s="56"/>
      <c r="GS160" s="56"/>
      <c r="GT160" s="56"/>
      <c r="GU160" s="56"/>
      <c r="GV160" s="56"/>
      <c r="GW160" s="56"/>
      <c r="GX160" s="56"/>
      <c r="GY160" s="56"/>
      <c r="GZ160" s="56"/>
      <c r="HB160" s="56"/>
      <c r="HC160" s="56"/>
      <c r="HD160" s="56"/>
      <c r="HE160" s="56"/>
      <c r="HF160" s="56"/>
      <c r="HG160" s="56"/>
      <c r="HH160" s="56"/>
      <c r="HI160" s="56"/>
      <c r="HJ160" s="56"/>
      <c r="HL160" s="56"/>
      <c r="HM160" s="56"/>
      <c r="HN160" s="56"/>
      <c r="HO160" s="56"/>
      <c r="HP160" s="56"/>
      <c r="HQ160" s="56"/>
      <c r="HR160" s="56"/>
      <c r="HS160" s="56"/>
      <c r="HT160" s="56"/>
      <c r="HV160" s="56"/>
      <c r="HW160" s="56"/>
      <c r="HX160" s="56"/>
      <c r="HY160" s="56"/>
      <c r="HZ160" s="56"/>
      <c r="IA160" s="56"/>
      <c r="IB160" s="56"/>
      <c r="IC160" s="56"/>
      <c r="ID160" s="56"/>
      <c r="IF160" s="56"/>
      <c r="IG160" s="56"/>
      <c r="IH160" s="56"/>
      <c r="II160" s="56"/>
      <c r="IJ160" s="56"/>
      <c r="IK160" s="56"/>
      <c r="IL160" s="56"/>
      <c r="IM160" s="56"/>
      <c r="IN160" s="56"/>
      <c r="IP160" s="56"/>
      <c r="IQ160" s="56"/>
      <c r="IR160" s="56"/>
      <c r="IS160" s="56"/>
      <c r="IT160" s="56"/>
      <c r="IU160" s="56"/>
    </row>
    <row r="161" spans="1:255" ht="64.5" thickBot="1" x14ac:dyDescent="0.25">
      <c r="A161" s="46" t="s">
        <v>97</v>
      </c>
      <c r="B161" s="114" t="s">
        <v>16</v>
      </c>
      <c r="C161" s="114" t="s">
        <v>5</v>
      </c>
      <c r="D161" s="114" t="s">
        <v>23</v>
      </c>
      <c r="E161" s="118" t="s">
        <v>18</v>
      </c>
      <c r="F161" s="114" t="s">
        <v>19</v>
      </c>
      <c r="G161" s="114" t="s">
        <v>10</v>
      </c>
      <c r="H161" s="114" t="s">
        <v>13</v>
      </c>
      <c r="I161" s="115" t="s">
        <v>12</v>
      </c>
      <c r="J161" s="56"/>
      <c r="K161" s="56"/>
      <c r="L161" s="56"/>
      <c r="M161" s="56"/>
      <c r="N161" s="56"/>
      <c r="O161" s="56"/>
      <c r="P161" s="56"/>
      <c r="Q161" s="56"/>
      <c r="R161" s="56"/>
      <c r="T161" s="56"/>
      <c r="U161" s="56"/>
      <c r="V161" s="56"/>
      <c r="W161" s="56"/>
      <c r="X161" s="56"/>
      <c r="Y161" s="56"/>
      <c r="Z161" s="56"/>
      <c r="AA161" s="56"/>
      <c r="AB161" s="56"/>
      <c r="AD161" s="56"/>
      <c r="AE161" s="56"/>
      <c r="AF161" s="56"/>
      <c r="AG161" s="56"/>
      <c r="AH161" s="56"/>
      <c r="AI161" s="56"/>
      <c r="AJ161" s="56"/>
      <c r="AK161" s="56"/>
      <c r="AL161" s="56"/>
      <c r="AN161" s="56"/>
      <c r="AO161" s="56"/>
      <c r="AP161" s="56"/>
      <c r="AQ161" s="56"/>
      <c r="AR161" s="56"/>
      <c r="AS161" s="56"/>
      <c r="AT161" s="56"/>
      <c r="AU161" s="56"/>
      <c r="AV161" s="56"/>
      <c r="AX161" s="56"/>
      <c r="AY161" s="56"/>
      <c r="AZ161" s="56"/>
      <c r="BA161" s="56"/>
      <c r="BB161" s="56"/>
      <c r="BC161" s="56"/>
      <c r="BD161" s="56"/>
      <c r="BE161" s="56"/>
      <c r="BF161" s="56"/>
      <c r="BH161" s="56"/>
      <c r="BI161" s="56"/>
      <c r="BJ161" s="56"/>
      <c r="BK161" s="56"/>
      <c r="BL161" s="56"/>
      <c r="BM161" s="56"/>
      <c r="BN161" s="56"/>
      <c r="BO161" s="56"/>
      <c r="BP161" s="56"/>
      <c r="BR161" s="56"/>
      <c r="BS161" s="56"/>
      <c r="BT161" s="56"/>
      <c r="BU161" s="56"/>
      <c r="BV161" s="56"/>
      <c r="BW161" s="56"/>
      <c r="BX161" s="56"/>
      <c r="BY161" s="56"/>
      <c r="BZ161" s="56"/>
      <c r="CB161" s="56"/>
      <c r="CC161" s="56"/>
      <c r="CD161" s="56"/>
      <c r="CE161" s="56"/>
      <c r="CF161" s="56"/>
      <c r="CG161" s="56"/>
      <c r="CH161" s="56"/>
      <c r="CI161" s="56"/>
      <c r="CJ161" s="56"/>
      <c r="CL161" s="56"/>
      <c r="CM161" s="56"/>
      <c r="CN161" s="56"/>
      <c r="CO161" s="56"/>
      <c r="CP161" s="56"/>
      <c r="CQ161" s="56"/>
      <c r="CR161" s="56"/>
      <c r="CS161" s="56"/>
      <c r="CT161" s="56"/>
      <c r="CV161" s="56"/>
      <c r="CW161" s="56"/>
      <c r="CX161" s="56"/>
      <c r="CY161" s="56"/>
      <c r="CZ161" s="56"/>
      <c r="DA161" s="56"/>
      <c r="DB161" s="56"/>
      <c r="DC161" s="56"/>
      <c r="DD161" s="56"/>
      <c r="DF161" s="56"/>
      <c r="DG161" s="56"/>
      <c r="DH161" s="56"/>
      <c r="DI161" s="56"/>
      <c r="DJ161" s="56"/>
      <c r="DK161" s="56"/>
      <c r="DL161" s="56"/>
      <c r="DM161" s="56"/>
      <c r="DN161" s="56"/>
      <c r="DP161" s="56"/>
      <c r="DQ161" s="56"/>
      <c r="DR161" s="56"/>
      <c r="DS161" s="56"/>
      <c r="DT161" s="56"/>
      <c r="DU161" s="56"/>
      <c r="DV161" s="56"/>
      <c r="DW161" s="56"/>
      <c r="DX161" s="56"/>
      <c r="DZ161" s="56"/>
      <c r="EA161" s="56"/>
      <c r="EB161" s="56"/>
      <c r="EC161" s="56"/>
      <c r="ED161" s="56"/>
      <c r="EE161" s="56"/>
      <c r="EF161" s="56"/>
      <c r="EG161" s="56"/>
      <c r="EH161" s="56"/>
      <c r="EJ161" s="56"/>
      <c r="EK161" s="56"/>
      <c r="EL161" s="56"/>
      <c r="EM161" s="56"/>
      <c r="EN161" s="56"/>
      <c r="EO161" s="56"/>
      <c r="EP161" s="56"/>
      <c r="EQ161" s="56"/>
      <c r="ER161" s="56"/>
      <c r="ET161" s="56"/>
      <c r="EU161" s="56"/>
      <c r="EV161" s="56"/>
      <c r="EW161" s="56"/>
      <c r="EX161" s="56"/>
      <c r="EY161" s="56"/>
      <c r="EZ161" s="56"/>
      <c r="FA161" s="56"/>
      <c r="FB161" s="56"/>
      <c r="FD161" s="56"/>
      <c r="FE161" s="56"/>
      <c r="FF161" s="56"/>
      <c r="FG161" s="56"/>
      <c r="FH161" s="56"/>
      <c r="FI161" s="56"/>
      <c r="FJ161" s="56"/>
      <c r="FK161" s="56"/>
      <c r="FL161" s="56"/>
      <c r="FN161" s="56"/>
      <c r="FO161" s="56"/>
      <c r="FP161" s="56"/>
      <c r="FQ161" s="56"/>
      <c r="FR161" s="56"/>
      <c r="FS161" s="56"/>
      <c r="FT161" s="56"/>
      <c r="FU161" s="56"/>
      <c r="FV161" s="56"/>
      <c r="FX161" s="56"/>
      <c r="FY161" s="56"/>
      <c r="FZ161" s="56"/>
      <c r="GA161" s="56"/>
      <c r="GB161" s="56"/>
      <c r="GC161" s="56"/>
      <c r="GD161" s="56"/>
      <c r="GE161" s="56"/>
      <c r="GF161" s="56"/>
      <c r="GH161" s="56"/>
      <c r="GI161" s="56"/>
      <c r="GJ161" s="56"/>
      <c r="GK161" s="56"/>
      <c r="GL161" s="56"/>
      <c r="GM161" s="56"/>
      <c r="GN161" s="56"/>
      <c r="GO161" s="56"/>
      <c r="GP161" s="56"/>
      <c r="GR161" s="56"/>
      <c r="GS161" s="56"/>
      <c r="GT161" s="56"/>
      <c r="GU161" s="56"/>
      <c r="GV161" s="56"/>
      <c r="GW161" s="56"/>
      <c r="GX161" s="56"/>
      <c r="GY161" s="56"/>
      <c r="GZ161" s="56"/>
      <c r="HB161" s="56"/>
      <c r="HC161" s="56"/>
      <c r="HD161" s="56"/>
      <c r="HE161" s="56"/>
      <c r="HF161" s="56"/>
      <c r="HG161" s="56"/>
      <c r="HH161" s="56"/>
      <c r="HI161" s="56"/>
      <c r="HJ161" s="56"/>
      <c r="HL161" s="56"/>
      <c r="HM161" s="56"/>
      <c r="HN161" s="56"/>
      <c r="HO161" s="56"/>
      <c r="HP161" s="56"/>
      <c r="HQ161" s="56"/>
      <c r="HR161" s="56"/>
      <c r="HS161" s="56"/>
      <c r="HT161" s="56"/>
      <c r="HV161" s="56"/>
      <c r="HW161" s="56"/>
      <c r="HX161" s="56"/>
      <c r="HY161" s="56"/>
      <c r="HZ161" s="56"/>
      <c r="IA161" s="56"/>
      <c r="IB161" s="56"/>
      <c r="IC161" s="56"/>
      <c r="ID161" s="56"/>
      <c r="IF161" s="56"/>
      <c r="IG161" s="56"/>
      <c r="IH161" s="56"/>
      <c r="II161" s="56"/>
      <c r="IJ161" s="56"/>
      <c r="IK161" s="56"/>
      <c r="IL161" s="56"/>
      <c r="IM161" s="56"/>
      <c r="IN161" s="56"/>
      <c r="IP161" s="56"/>
      <c r="IQ161" s="56"/>
      <c r="IR161" s="56"/>
      <c r="IS161" s="56"/>
      <c r="IT161" s="56"/>
      <c r="IU161" s="56"/>
    </row>
    <row r="162" spans="1:255" ht="38.25" customHeight="1" thickBot="1" x14ac:dyDescent="0.25">
      <c r="A162" s="117" t="s">
        <v>2277</v>
      </c>
      <c r="B162" s="164"/>
      <c r="C162" s="85" t="s">
        <v>87</v>
      </c>
      <c r="D162" s="238"/>
      <c r="E162" s="239"/>
      <c r="F162" s="238"/>
      <c r="G162" s="239"/>
      <c r="H162" s="239"/>
      <c r="I162" s="49">
        <v>24270.37</v>
      </c>
    </row>
    <row r="163" spans="1:255" ht="13.5" thickBot="1" x14ac:dyDescent="0.25">
      <c r="A163" s="46"/>
      <c r="B163" s="76">
        <f>SUM(B162:B162)</f>
        <v>0</v>
      </c>
      <c r="C163" s="75"/>
      <c r="D163" s="76"/>
      <c r="E163" s="77"/>
      <c r="F163" s="75"/>
      <c r="G163" s="75"/>
      <c r="H163" s="76" t="s">
        <v>17</v>
      </c>
      <c r="I163" s="78">
        <f>SUM(I162:I162)</f>
        <v>24270.37</v>
      </c>
    </row>
    <row r="164" spans="1:255" ht="39" thickBot="1" x14ac:dyDescent="0.25">
      <c r="A164" s="134" t="s">
        <v>96</v>
      </c>
      <c r="B164" s="114" t="s">
        <v>16</v>
      </c>
      <c r="C164" s="114" t="s">
        <v>5</v>
      </c>
      <c r="D164" s="114" t="s">
        <v>23</v>
      </c>
      <c r="E164" s="279" t="s">
        <v>18</v>
      </c>
      <c r="F164" s="114" t="s">
        <v>19</v>
      </c>
      <c r="G164" s="114" t="s">
        <v>10</v>
      </c>
      <c r="H164" s="114" t="s">
        <v>13</v>
      </c>
      <c r="I164" s="115" t="s">
        <v>12</v>
      </c>
    </row>
    <row r="165" spans="1:255" ht="12.75" customHeight="1" thickBot="1" x14ac:dyDescent="0.25">
      <c r="A165" s="206"/>
      <c r="B165" s="185"/>
      <c r="C165" s="70" t="s">
        <v>87</v>
      </c>
      <c r="D165" s="163"/>
      <c r="E165" s="53"/>
      <c r="F165" s="53"/>
      <c r="G165" s="53"/>
      <c r="H165" s="153"/>
      <c r="I165" s="471">
        <v>34284.089999999997</v>
      </c>
    </row>
    <row r="166" spans="1:255" ht="12.75" customHeight="1" thickBot="1" x14ac:dyDescent="0.25">
      <c r="A166" s="134"/>
      <c r="B166" s="271"/>
      <c r="C166" s="75"/>
      <c r="D166" s="76"/>
      <c r="E166" s="77"/>
      <c r="F166" s="75"/>
      <c r="G166" s="75"/>
      <c r="H166" s="76"/>
      <c r="I166" s="78">
        <f>SUM(I165)</f>
        <v>34284.089999999997</v>
      </c>
    </row>
    <row r="167" spans="1:255" ht="12.75" customHeight="1" thickBot="1" x14ac:dyDescent="0.25">
      <c r="A167" s="20"/>
      <c r="B167" s="20"/>
      <c r="C167" s="20"/>
      <c r="D167" s="20"/>
      <c r="E167" s="20"/>
      <c r="F167" s="20"/>
      <c r="G167" s="20"/>
      <c r="H167" s="20"/>
      <c r="I167" s="20"/>
    </row>
    <row r="168" spans="1:255" ht="22.9" customHeight="1" thickBot="1" x14ac:dyDescent="0.25">
      <c r="A168" s="724" t="s">
        <v>21</v>
      </c>
      <c r="B168" s="725"/>
      <c r="C168" s="174"/>
      <c r="D168" s="177" t="s">
        <v>9</v>
      </c>
      <c r="E168" s="178" t="s">
        <v>6</v>
      </c>
      <c r="F168" s="119" t="s">
        <v>7</v>
      </c>
    </row>
    <row r="169" spans="1:255" ht="12.75" customHeight="1" x14ac:dyDescent="0.2">
      <c r="A169" s="726" t="s">
        <v>15</v>
      </c>
      <c r="B169" s="727"/>
      <c r="C169" s="173"/>
      <c r="D169" s="175">
        <f>B31</f>
        <v>71884.17</v>
      </c>
      <c r="E169" s="175">
        <f>I31</f>
        <v>5504</v>
      </c>
      <c r="F169" s="176">
        <f>D169+E169</f>
        <v>77388.17</v>
      </c>
    </row>
    <row r="170" spans="1:255" ht="12.75" customHeight="1" x14ac:dyDescent="0.2">
      <c r="A170" s="642" t="s">
        <v>4</v>
      </c>
      <c r="B170" s="643"/>
      <c r="C170" s="25"/>
      <c r="D170" s="26">
        <f>B107</f>
        <v>223855.57</v>
      </c>
      <c r="E170" s="26">
        <f>I107</f>
        <v>40874.32</v>
      </c>
      <c r="F170" s="176">
        <f>D170+E170</f>
        <v>264729.89</v>
      </c>
    </row>
    <row r="171" spans="1:255" ht="12.75" customHeight="1" x14ac:dyDescent="0.2">
      <c r="A171" s="642" t="s">
        <v>14</v>
      </c>
      <c r="B171" s="643"/>
      <c r="C171" s="25"/>
      <c r="D171" s="26">
        <f>B126</f>
        <v>44373.75</v>
      </c>
      <c r="E171" s="26">
        <f>I126</f>
        <v>478.95</v>
      </c>
      <c r="F171" s="176">
        <f>D171+E171</f>
        <v>44852.7</v>
      </c>
    </row>
    <row r="172" spans="1:255" ht="12.75" customHeight="1" x14ac:dyDescent="0.2">
      <c r="A172" s="642" t="s">
        <v>146</v>
      </c>
      <c r="B172" s="643"/>
      <c r="C172" s="25"/>
      <c r="D172" s="26">
        <f>B141</f>
        <v>36957.090000000004</v>
      </c>
      <c r="E172" s="26">
        <f>I141</f>
        <v>543.85</v>
      </c>
      <c r="F172" s="176">
        <f>D172+E172</f>
        <v>37500.94</v>
      </c>
      <c r="G172" s="56"/>
    </row>
    <row r="173" spans="1:255" ht="12.75" customHeight="1" x14ac:dyDescent="0.2">
      <c r="A173" s="642" t="s">
        <v>26</v>
      </c>
      <c r="B173" s="643"/>
      <c r="C173" s="25"/>
      <c r="D173" s="26">
        <f>B160</f>
        <v>25121.7</v>
      </c>
      <c r="E173" s="26">
        <f>I160</f>
        <v>1076.22</v>
      </c>
      <c r="F173" s="176">
        <f>D173+E173</f>
        <v>26197.920000000002</v>
      </c>
      <c r="G173" s="56"/>
    </row>
    <row r="174" spans="1:255" ht="12.75" customHeight="1" x14ac:dyDescent="0.2">
      <c r="A174" s="646" t="s">
        <v>69</v>
      </c>
      <c r="B174" s="647"/>
      <c r="C174" s="246"/>
      <c r="D174" s="246"/>
      <c r="E174" s="246"/>
      <c r="F174" s="246">
        <f>F175+F176</f>
        <v>59762.899999999994</v>
      </c>
      <c r="G174" s="56"/>
    </row>
    <row r="175" spans="1:255" ht="12.75" customHeight="1" x14ac:dyDescent="0.2">
      <c r="A175" s="642" t="s">
        <v>2270</v>
      </c>
      <c r="B175" s="643"/>
      <c r="C175" s="26"/>
      <c r="D175" s="26"/>
      <c r="E175" s="26"/>
      <c r="F175" s="26">
        <f>I143</f>
        <v>56545.59</v>
      </c>
      <c r="G175" s="56"/>
    </row>
    <row r="176" spans="1:255" ht="12.75" customHeight="1" x14ac:dyDescent="0.2">
      <c r="A176" s="644" t="s">
        <v>88</v>
      </c>
      <c r="B176" s="645"/>
      <c r="C176" s="26"/>
      <c r="D176" s="26"/>
      <c r="E176" s="26"/>
      <c r="F176" s="26">
        <f>I144</f>
        <v>3217.31</v>
      </c>
      <c r="G176" s="56"/>
    </row>
    <row r="177" spans="1:7" ht="27" customHeight="1" x14ac:dyDescent="0.2">
      <c r="A177" s="650" t="s">
        <v>2</v>
      </c>
      <c r="B177" s="651"/>
      <c r="C177" s="26"/>
      <c r="D177" s="26">
        <f>B163</f>
        <v>0</v>
      </c>
      <c r="E177" s="26"/>
      <c r="F177" s="176">
        <f>D177+E177+I163</f>
        <v>24270.37</v>
      </c>
      <c r="G177" s="56"/>
    </row>
    <row r="178" spans="1:7" ht="26.45" customHeight="1" x14ac:dyDescent="0.2">
      <c r="A178" s="650" t="s">
        <v>96</v>
      </c>
      <c r="B178" s="651"/>
      <c r="C178" s="26"/>
      <c r="D178" s="26"/>
      <c r="E178" s="26"/>
      <c r="F178" s="176">
        <f>I166</f>
        <v>34284.089999999997</v>
      </c>
      <c r="G178" s="56"/>
    </row>
    <row r="179" spans="1:7" ht="12.75" customHeight="1" x14ac:dyDescent="0.2">
      <c r="A179" s="648" t="s">
        <v>22</v>
      </c>
      <c r="B179" s="649"/>
      <c r="C179" s="28">
        <f>C174</f>
        <v>0</v>
      </c>
      <c r="D179" s="28">
        <f>SUM(D169:D177)</f>
        <v>402192.28</v>
      </c>
      <c r="E179" s="28">
        <f>SUM(E169:E173)</f>
        <v>48477.34</v>
      </c>
      <c r="F179" s="121">
        <f>F169+F170+F171+F172+F173+F174+F177+F178</f>
        <v>568986.98</v>
      </c>
    </row>
  </sheetData>
  <autoFilter ref="A5:I160"/>
  <mergeCells count="53">
    <mergeCell ref="D76:D92"/>
    <mergeCell ref="C63:C92"/>
    <mergeCell ref="B63:B92"/>
    <mergeCell ref="A63:A75"/>
    <mergeCell ref="A76:A92"/>
    <mergeCell ref="B9:B14"/>
    <mergeCell ref="D45:D50"/>
    <mergeCell ref="A45:A60"/>
    <mergeCell ref="B33:B43"/>
    <mergeCell ref="D42:D43"/>
    <mergeCell ref="A23:A29"/>
    <mergeCell ref="B23:B29"/>
    <mergeCell ref="C45:C62"/>
    <mergeCell ref="D59:D60"/>
    <mergeCell ref="D61:D62"/>
    <mergeCell ref="D9:D14"/>
    <mergeCell ref="A61:A62"/>
    <mergeCell ref="A42:A43"/>
    <mergeCell ref="A179:B179"/>
    <mergeCell ref="A169:B169"/>
    <mergeCell ref="A170:B170"/>
    <mergeCell ref="A171:B171"/>
    <mergeCell ref="A174:B174"/>
    <mergeCell ref="A178:B178"/>
    <mergeCell ref="A175:B175"/>
    <mergeCell ref="A177:B177"/>
    <mergeCell ref="A176:B176"/>
    <mergeCell ref="D63:D75"/>
    <mergeCell ref="G1:H1"/>
    <mergeCell ref="G2:H2"/>
    <mergeCell ref="A1:B1"/>
    <mergeCell ref="A7:A8"/>
    <mergeCell ref="A33:A41"/>
    <mergeCell ref="D33:D41"/>
    <mergeCell ref="C33:C43"/>
    <mergeCell ref="A9:A14"/>
    <mergeCell ref="C9:C14"/>
    <mergeCell ref="A168:B168"/>
    <mergeCell ref="A173:B173"/>
    <mergeCell ref="A97:A102"/>
    <mergeCell ref="D97:D102"/>
    <mergeCell ref="C97:C102"/>
    <mergeCell ref="A172:B172"/>
    <mergeCell ref="B97:B102"/>
    <mergeCell ref="A122:A124"/>
    <mergeCell ref="C7:C8"/>
    <mergeCell ref="D7:D8"/>
    <mergeCell ref="B7:B8"/>
    <mergeCell ref="D51:D54"/>
    <mergeCell ref="D55:D58"/>
    <mergeCell ref="B45:B62"/>
    <mergeCell ref="C23:C29"/>
    <mergeCell ref="D23:D29"/>
  </mergeCells>
  <phoneticPr fontId="0" type="noConversion"/>
  <pageMargins left="0" right="0" top="0.19685039370078741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8"/>
  <dimension ref="A1:IU226"/>
  <sheetViews>
    <sheetView topLeftCell="A208" zoomScaleNormal="100" workbookViewId="0">
      <selection activeCell="B147" sqref="B147"/>
    </sheetView>
  </sheetViews>
  <sheetFormatPr defaultRowHeight="12.75" customHeight="1" x14ac:dyDescent="0.2"/>
  <cols>
    <col min="1" max="1" width="26.7109375" customWidth="1"/>
    <col min="2" max="2" width="11.5703125" customWidth="1"/>
    <col min="3" max="3" width="13.28515625" customWidth="1"/>
    <col min="4" max="4" width="16.42578125" customWidth="1"/>
    <col min="5" max="5" width="26.42578125" customWidth="1"/>
    <col min="6" max="6" width="12.42578125" customWidth="1"/>
    <col min="7" max="7" width="7.28515625" customWidth="1"/>
    <col min="8" max="9" width="12.85546875" customWidth="1"/>
  </cols>
  <sheetData>
    <row r="1" spans="1:9" ht="12.75" customHeight="1" x14ac:dyDescent="0.2">
      <c r="A1" s="708" t="s">
        <v>85</v>
      </c>
      <c r="B1" s="70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2784.1</v>
      </c>
      <c r="E2" s="5">
        <v>811360.71</v>
      </c>
      <c r="F2" s="6">
        <v>789817.02</v>
      </c>
      <c r="G2" s="640">
        <f>E2-F2</f>
        <v>21543.689999999944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50</v>
      </c>
      <c r="E3" s="1">
        <v>28</v>
      </c>
      <c r="F3" s="1"/>
      <c r="G3" s="1"/>
      <c r="H3" s="1" t="s">
        <v>25</v>
      </c>
      <c r="I3" s="8">
        <f>F2-F226</f>
        <v>-31611.486799999955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51.7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x14ac:dyDescent="0.2">
      <c r="A6" s="260"/>
      <c r="B6" s="33">
        <v>6685.22</v>
      </c>
      <c r="C6" s="33" t="s">
        <v>66</v>
      </c>
      <c r="D6" s="262"/>
      <c r="E6" s="35"/>
      <c r="F6" s="35"/>
      <c r="G6" s="35"/>
      <c r="H6" s="36"/>
      <c r="I6" s="157">
        <f t="shared" ref="I6:I20" si="0">G6*H6</f>
        <v>0</v>
      </c>
    </row>
    <row r="7" spans="1:9" ht="12.75" customHeight="1" x14ac:dyDescent="0.2">
      <c r="A7" s="263"/>
      <c r="B7" s="13">
        <v>7266.08</v>
      </c>
      <c r="C7" s="33" t="s">
        <v>67</v>
      </c>
      <c r="D7" s="265"/>
      <c r="E7" s="15"/>
      <c r="F7" s="15"/>
      <c r="G7" s="15"/>
      <c r="H7" s="16"/>
      <c r="I7" s="43">
        <f t="shared" si="0"/>
        <v>0</v>
      </c>
    </row>
    <row r="8" spans="1:9" ht="12.75" customHeight="1" x14ac:dyDescent="0.2">
      <c r="A8" s="263"/>
      <c r="B8" s="13">
        <v>10127.18</v>
      </c>
      <c r="C8" s="33" t="s">
        <v>70</v>
      </c>
      <c r="D8" s="265"/>
      <c r="E8" s="15"/>
      <c r="F8" s="15"/>
      <c r="G8" s="15"/>
      <c r="H8" s="16"/>
      <c r="I8" s="43">
        <f t="shared" si="0"/>
        <v>0</v>
      </c>
    </row>
    <row r="9" spans="1:9" ht="12.75" customHeight="1" x14ac:dyDescent="0.2">
      <c r="A9" s="263"/>
      <c r="B9" s="13">
        <v>8638.64</v>
      </c>
      <c r="C9" s="33" t="s">
        <v>72</v>
      </c>
      <c r="D9" s="265"/>
      <c r="E9" s="15"/>
      <c r="F9" s="15"/>
      <c r="G9" s="15"/>
      <c r="H9" s="16"/>
      <c r="I9" s="43">
        <f t="shared" si="0"/>
        <v>0</v>
      </c>
    </row>
    <row r="10" spans="1:9" ht="12.75" customHeight="1" x14ac:dyDescent="0.2">
      <c r="A10" s="263"/>
      <c r="B10" s="13">
        <v>7844.62</v>
      </c>
      <c r="C10" s="33" t="s">
        <v>73</v>
      </c>
      <c r="D10" s="265"/>
      <c r="E10" s="15"/>
      <c r="F10" s="15"/>
      <c r="G10" s="15"/>
      <c r="H10" s="16"/>
      <c r="I10" s="43">
        <f t="shared" si="0"/>
        <v>0</v>
      </c>
    </row>
    <row r="11" spans="1:9" ht="12.75" customHeight="1" x14ac:dyDescent="0.2">
      <c r="A11" s="263"/>
      <c r="B11" s="13">
        <v>9333.49</v>
      </c>
      <c r="C11" s="33" t="s">
        <v>74</v>
      </c>
      <c r="D11" s="265"/>
      <c r="E11" s="15"/>
      <c r="F11" s="15"/>
      <c r="G11" s="15"/>
      <c r="H11" s="16"/>
      <c r="I11" s="43">
        <f t="shared" si="0"/>
        <v>0</v>
      </c>
    </row>
    <row r="12" spans="1:9" ht="12.75" customHeight="1" x14ac:dyDescent="0.2">
      <c r="A12" s="263"/>
      <c r="B12" s="13">
        <v>7200.38</v>
      </c>
      <c r="C12" s="33" t="s">
        <v>75</v>
      </c>
      <c r="D12" s="265"/>
      <c r="E12" s="15"/>
      <c r="F12" s="15"/>
      <c r="G12" s="15"/>
      <c r="H12" s="16"/>
      <c r="I12" s="43">
        <f t="shared" si="0"/>
        <v>0</v>
      </c>
    </row>
    <row r="13" spans="1:9" ht="12.75" customHeight="1" x14ac:dyDescent="0.2">
      <c r="A13" s="263"/>
      <c r="B13" s="13">
        <v>10124.81</v>
      </c>
      <c r="C13" s="33" t="s">
        <v>76</v>
      </c>
      <c r="D13" s="265"/>
      <c r="E13" s="172"/>
      <c r="F13" s="172"/>
      <c r="G13" s="172"/>
      <c r="H13" s="172"/>
      <c r="I13" s="43">
        <f t="shared" si="0"/>
        <v>0</v>
      </c>
    </row>
    <row r="14" spans="1:9" x14ac:dyDescent="0.2">
      <c r="A14" s="263"/>
      <c r="B14" s="13">
        <v>10101.299999999999</v>
      </c>
      <c r="C14" s="33" t="s">
        <v>77</v>
      </c>
      <c r="D14" s="265"/>
      <c r="E14" s="15"/>
      <c r="F14" s="15"/>
      <c r="G14" s="15"/>
      <c r="H14" s="16"/>
      <c r="I14" s="43">
        <f t="shared" si="0"/>
        <v>0</v>
      </c>
    </row>
    <row r="15" spans="1:9" ht="12.75" customHeight="1" thickBot="1" x14ac:dyDescent="0.25">
      <c r="A15" s="308"/>
      <c r="B15" s="71">
        <v>14975.73</v>
      </c>
      <c r="C15" s="70" t="s">
        <v>78</v>
      </c>
      <c r="D15" s="309"/>
      <c r="E15" s="73"/>
      <c r="F15" s="73"/>
      <c r="G15" s="73"/>
      <c r="H15" s="74"/>
      <c r="I15" s="201">
        <f t="shared" si="0"/>
        <v>0</v>
      </c>
    </row>
    <row r="16" spans="1:9" ht="12.75" customHeight="1" x14ac:dyDescent="0.2">
      <c r="A16" s="622" t="s">
        <v>1919</v>
      </c>
      <c r="B16" s="625">
        <v>12286.93</v>
      </c>
      <c r="C16" s="625" t="s">
        <v>79</v>
      </c>
      <c r="D16" s="627"/>
      <c r="E16" s="37" t="s">
        <v>1482</v>
      </c>
      <c r="F16" s="37" t="s">
        <v>528</v>
      </c>
      <c r="G16" s="37">
        <v>1</v>
      </c>
      <c r="H16" s="38">
        <v>520</v>
      </c>
      <c r="I16" s="39">
        <f t="shared" si="0"/>
        <v>520</v>
      </c>
    </row>
    <row r="17" spans="1:9" ht="12.75" customHeight="1" x14ac:dyDescent="0.2">
      <c r="A17" s="623"/>
      <c r="B17" s="632"/>
      <c r="C17" s="632"/>
      <c r="D17" s="628"/>
      <c r="E17" s="15" t="s">
        <v>416</v>
      </c>
      <c r="F17" s="15" t="s">
        <v>100</v>
      </c>
      <c r="G17" s="15">
        <v>0.2</v>
      </c>
      <c r="H17" s="16">
        <v>170</v>
      </c>
      <c r="I17" s="43">
        <f t="shared" si="0"/>
        <v>34</v>
      </c>
    </row>
    <row r="18" spans="1:9" ht="12.75" customHeight="1" x14ac:dyDescent="0.2">
      <c r="A18" s="623"/>
      <c r="B18" s="632"/>
      <c r="C18" s="632"/>
      <c r="D18" s="628"/>
      <c r="E18" s="15" t="s">
        <v>1753</v>
      </c>
      <c r="F18" s="15" t="s">
        <v>99</v>
      </c>
      <c r="G18" s="15">
        <v>0.5</v>
      </c>
      <c r="H18" s="16">
        <v>345</v>
      </c>
      <c r="I18" s="43">
        <f t="shared" si="0"/>
        <v>172.5</v>
      </c>
    </row>
    <row r="19" spans="1:9" ht="13.5" thickBot="1" x14ac:dyDescent="0.25">
      <c r="A19" s="624"/>
      <c r="B19" s="626"/>
      <c r="C19" s="626"/>
      <c r="D19" s="629"/>
      <c r="E19" s="40" t="s">
        <v>639</v>
      </c>
      <c r="F19" s="40" t="s">
        <v>99</v>
      </c>
      <c r="G19" s="40">
        <v>2</v>
      </c>
      <c r="H19" s="41">
        <v>45</v>
      </c>
      <c r="I19" s="42">
        <f t="shared" si="0"/>
        <v>90</v>
      </c>
    </row>
    <row r="20" spans="1:9" ht="12.75" customHeight="1" thickBot="1" x14ac:dyDescent="0.25">
      <c r="A20" s="260"/>
      <c r="B20" s="33">
        <v>12417.12</v>
      </c>
      <c r="C20" s="33" t="s">
        <v>80</v>
      </c>
      <c r="D20" s="262"/>
      <c r="E20" s="35"/>
      <c r="F20" s="35"/>
      <c r="G20" s="35"/>
      <c r="H20" s="36"/>
      <c r="I20" s="157">
        <f t="shared" si="0"/>
        <v>0</v>
      </c>
    </row>
    <row r="21" spans="1:9" ht="12.75" customHeight="1" thickBot="1" x14ac:dyDescent="0.25">
      <c r="A21" s="440"/>
      <c r="B21" s="85"/>
      <c r="C21" s="85" t="s">
        <v>87</v>
      </c>
      <c r="D21" s="441"/>
      <c r="E21" s="47"/>
      <c r="F21" s="47"/>
      <c r="G21" s="47"/>
      <c r="H21" s="48"/>
      <c r="I21" s="49">
        <v>1055.6600000000001</v>
      </c>
    </row>
    <row r="22" spans="1:9" ht="12.75" customHeight="1" thickBot="1" x14ac:dyDescent="0.25">
      <c r="A22" s="79"/>
      <c r="B22" s="197">
        <f>SUM(B6:B20)</f>
        <v>117001.5</v>
      </c>
      <c r="C22" s="198"/>
      <c r="D22" s="197"/>
      <c r="E22" s="199"/>
      <c r="F22" s="198"/>
      <c r="G22" s="198"/>
      <c r="H22" s="197" t="s">
        <v>17</v>
      </c>
      <c r="I22" s="197">
        <f>SUM(I6:I21)</f>
        <v>1872.16</v>
      </c>
    </row>
    <row r="23" spans="1:9" ht="77.25" thickBot="1" x14ac:dyDescent="0.25">
      <c r="A23" s="134" t="s">
        <v>1066</v>
      </c>
      <c r="B23" s="114" t="s">
        <v>16</v>
      </c>
      <c r="C23" s="114" t="s">
        <v>5</v>
      </c>
      <c r="D23" s="114" t="s">
        <v>23</v>
      </c>
      <c r="E23" s="118" t="s">
        <v>18</v>
      </c>
      <c r="F23" s="114" t="s">
        <v>19</v>
      </c>
      <c r="G23" s="114" t="s">
        <v>10</v>
      </c>
      <c r="H23" s="114" t="s">
        <v>13</v>
      </c>
      <c r="I23" s="115" t="s">
        <v>12</v>
      </c>
    </row>
    <row r="24" spans="1:9" ht="26.25" thickBot="1" x14ac:dyDescent="0.25">
      <c r="A24" s="46" t="s">
        <v>329</v>
      </c>
      <c r="B24" s="491">
        <v>11289.016</v>
      </c>
      <c r="C24" s="85" t="s">
        <v>66</v>
      </c>
      <c r="D24" s="47" t="s">
        <v>330</v>
      </c>
      <c r="E24" s="47" t="s">
        <v>331</v>
      </c>
      <c r="F24" s="47" t="s">
        <v>99</v>
      </c>
      <c r="G24" s="47">
        <v>1</v>
      </c>
      <c r="H24" s="48">
        <v>8.89</v>
      </c>
      <c r="I24" s="49">
        <f>G24*H24</f>
        <v>8.89</v>
      </c>
    </row>
    <row r="25" spans="1:9" x14ac:dyDescent="0.2">
      <c r="A25" s="622" t="s">
        <v>329</v>
      </c>
      <c r="B25" s="625">
        <v>10984.44</v>
      </c>
      <c r="C25" s="625" t="s">
        <v>67</v>
      </c>
      <c r="D25" s="627" t="s">
        <v>330</v>
      </c>
      <c r="E25" s="37" t="s">
        <v>331</v>
      </c>
      <c r="F25" s="37" t="s">
        <v>99</v>
      </c>
      <c r="G25" s="37">
        <v>1</v>
      </c>
      <c r="H25" s="38">
        <v>17</v>
      </c>
      <c r="I25" s="39">
        <f>G25*H25</f>
        <v>17</v>
      </c>
    </row>
    <row r="26" spans="1:9" ht="13.5" thickBot="1" x14ac:dyDescent="0.25">
      <c r="A26" s="624"/>
      <c r="B26" s="626"/>
      <c r="C26" s="626"/>
      <c r="D26" s="629"/>
      <c r="E26" s="40" t="s">
        <v>337</v>
      </c>
      <c r="F26" s="40" t="s">
        <v>99</v>
      </c>
      <c r="G26" s="40">
        <v>1</v>
      </c>
      <c r="H26" s="41">
        <v>17</v>
      </c>
      <c r="I26" s="42">
        <f t="shared" ref="I26:I126" si="1">G26*H26</f>
        <v>17</v>
      </c>
    </row>
    <row r="27" spans="1:9" ht="26.25" thickBot="1" x14ac:dyDescent="0.25">
      <c r="A27" s="46" t="s">
        <v>329</v>
      </c>
      <c r="B27" s="625">
        <v>10840.37</v>
      </c>
      <c r="C27" s="625" t="s">
        <v>70</v>
      </c>
      <c r="D27" s="47" t="s">
        <v>330</v>
      </c>
      <c r="E27" s="47" t="s">
        <v>331</v>
      </c>
      <c r="F27" s="47" t="s">
        <v>99</v>
      </c>
      <c r="G27" s="47">
        <v>2</v>
      </c>
      <c r="H27" s="48">
        <v>17</v>
      </c>
      <c r="I27" s="49">
        <f t="shared" si="1"/>
        <v>34</v>
      </c>
    </row>
    <row r="28" spans="1:9" x14ac:dyDescent="0.2">
      <c r="A28" s="622" t="s">
        <v>107</v>
      </c>
      <c r="B28" s="632"/>
      <c r="C28" s="632"/>
      <c r="D28" s="627" t="s">
        <v>640</v>
      </c>
      <c r="E28" s="37" t="s">
        <v>131</v>
      </c>
      <c r="F28" s="37" t="s">
        <v>101</v>
      </c>
      <c r="G28" s="37">
        <v>4</v>
      </c>
      <c r="H28" s="38">
        <v>40.880000000000003</v>
      </c>
      <c r="I28" s="156">
        <f t="shared" si="1"/>
        <v>163.52000000000001</v>
      </c>
    </row>
    <row r="29" spans="1:9" x14ac:dyDescent="0.2">
      <c r="A29" s="623"/>
      <c r="B29" s="632"/>
      <c r="C29" s="632"/>
      <c r="D29" s="628"/>
      <c r="E29" s="15" t="s">
        <v>139</v>
      </c>
      <c r="F29" s="15" t="s">
        <v>99</v>
      </c>
      <c r="G29" s="15">
        <v>4</v>
      </c>
      <c r="H29" s="16">
        <v>105.64</v>
      </c>
      <c r="I29" s="201">
        <f t="shared" si="1"/>
        <v>422.56</v>
      </c>
    </row>
    <row r="30" spans="1:9" ht="13.5" thickBot="1" x14ac:dyDescent="0.25">
      <c r="A30" s="624"/>
      <c r="B30" s="626"/>
      <c r="C30" s="626"/>
      <c r="D30" s="629"/>
      <c r="E30" s="40" t="s">
        <v>301</v>
      </c>
      <c r="F30" s="40" t="s">
        <v>99</v>
      </c>
      <c r="G30" s="40">
        <v>3</v>
      </c>
      <c r="H30" s="41">
        <v>59.26</v>
      </c>
      <c r="I30" s="42">
        <f t="shared" si="1"/>
        <v>177.78</v>
      </c>
    </row>
    <row r="31" spans="1:9" ht="26.25" thickBot="1" x14ac:dyDescent="0.25">
      <c r="A31" s="46" t="s">
        <v>329</v>
      </c>
      <c r="B31" s="625">
        <v>14459.01</v>
      </c>
      <c r="C31" s="625" t="s">
        <v>72</v>
      </c>
      <c r="D31" s="452" t="s">
        <v>330</v>
      </c>
      <c r="E31" s="47" t="s">
        <v>331</v>
      </c>
      <c r="F31" s="47" t="s">
        <v>99</v>
      </c>
      <c r="G31" s="47">
        <v>2</v>
      </c>
      <c r="H31" s="48">
        <v>17</v>
      </c>
      <c r="I31" s="49">
        <f t="shared" si="1"/>
        <v>34</v>
      </c>
    </row>
    <row r="32" spans="1:9" ht="26.25" thickBot="1" x14ac:dyDescent="0.25">
      <c r="A32" s="46" t="s">
        <v>804</v>
      </c>
      <c r="B32" s="632"/>
      <c r="C32" s="632"/>
      <c r="D32" s="47" t="s">
        <v>108</v>
      </c>
      <c r="E32" s="47" t="s">
        <v>352</v>
      </c>
      <c r="F32" s="47" t="s">
        <v>99</v>
      </c>
      <c r="G32" s="47">
        <v>2</v>
      </c>
      <c r="H32" s="48">
        <v>220</v>
      </c>
      <c r="I32" s="49">
        <f t="shared" si="1"/>
        <v>440</v>
      </c>
    </row>
    <row r="33" spans="1:9" ht="26.25" thickBot="1" x14ac:dyDescent="0.25">
      <c r="A33" s="46" t="s">
        <v>598</v>
      </c>
      <c r="B33" s="626"/>
      <c r="C33" s="626"/>
      <c r="D33" s="378" t="s">
        <v>108</v>
      </c>
      <c r="E33" s="378" t="s">
        <v>599</v>
      </c>
      <c r="F33" s="378" t="s">
        <v>99</v>
      </c>
      <c r="G33" s="378">
        <v>1</v>
      </c>
      <c r="H33" s="379">
        <v>3888.65</v>
      </c>
      <c r="I33" s="310">
        <f t="shared" si="1"/>
        <v>3888.65</v>
      </c>
    </row>
    <row r="34" spans="1:9" ht="12.75" customHeight="1" x14ac:dyDescent="0.2">
      <c r="A34" s="678" t="s">
        <v>329</v>
      </c>
      <c r="B34" s="625">
        <v>14206.61</v>
      </c>
      <c r="C34" s="625" t="s">
        <v>73</v>
      </c>
      <c r="D34" s="35" t="s">
        <v>109</v>
      </c>
      <c r="E34" s="35" t="s">
        <v>331</v>
      </c>
      <c r="F34" s="35" t="s">
        <v>99</v>
      </c>
      <c r="G34" s="35">
        <v>4</v>
      </c>
      <c r="H34" s="36">
        <v>8.6999999999999993</v>
      </c>
      <c r="I34" s="43">
        <f t="shared" si="1"/>
        <v>34.799999999999997</v>
      </c>
    </row>
    <row r="35" spans="1:9" ht="12.75" customHeight="1" thickBot="1" x14ac:dyDescent="0.25">
      <c r="A35" s="680"/>
      <c r="B35" s="632"/>
      <c r="C35" s="632"/>
      <c r="D35" s="15" t="s">
        <v>407</v>
      </c>
      <c r="E35" s="15" t="s">
        <v>331</v>
      </c>
      <c r="F35" s="15" t="s">
        <v>99</v>
      </c>
      <c r="G35" s="15">
        <v>2</v>
      </c>
      <c r="H35" s="16">
        <v>8.6999999999999993</v>
      </c>
      <c r="I35" s="201">
        <f t="shared" si="1"/>
        <v>17.399999999999999</v>
      </c>
    </row>
    <row r="36" spans="1:9" ht="26.25" thickBot="1" x14ac:dyDescent="0.25">
      <c r="A36" s="46" t="s">
        <v>804</v>
      </c>
      <c r="B36" s="626"/>
      <c r="C36" s="626"/>
      <c r="D36" s="47" t="s">
        <v>108</v>
      </c>
      <c r="E36" s="47" t="s">
        <v>352</v>
      </c>
      <c r="F36" s="47" t="s">
        <v>99</v>
      </c>
      <c r="G36" s="47">
        <v>1</v>
      </c>
      <c r="H36" s="48">
        <v>160</v>
      </c>
      <c r="I36" s="49">
        <f t="shared" si="1"/>
        <v>160</v>
      </c>
    </row>
    <row r="37" spans="1:9" ht="12.75" customHeight="1" x14ac:dyDescent="0.2">
      <c r="A37" s="622" t="s">
        <v>153</v>
      </c>
      <c r="B37" s="625">
        <v>12286.22</v>
      </c>
      <c r="C37" s="625" t="s">
        <v>74</v>
      </c>
      <c r="D37" s="627" t="s">
        <v>114</v>
      </c>
      <c r="E37" s="37" t="s">
        <v>136</v>
      </c>
      <c r="F37" s="37" t="s">
        <v>101</v>
      </c>
      <c r="G37" s="37">
        <v>1</v>
      </c>
      <c r="H37" s="38">
        <v>66.39</v>
      </c>
      <c r="I37" s="156">
        <f t="shared" si="1"/>
        <v>66.39</v>
      </c>
    </row>
    <row r="38" spans="1:9" x14ac:dyDescent="0.2">
      <c r="A38" s="623"/>
      <c r="B38" s="632"/>
      <c r="C38" s="632"/>
      <c r="D38" s="628"/>
      <c r="E38" s="15" t="s">
        <v>1148</v>
      </c>
      <c r="F38" s="15" t="s">
        <v>99</v>
      </c>
      <c r="G38" s="15">
        <v>1</v>
      </c>
      <c r="H38" s="16">
        <v>135</v>
      </c>
      <c r="I38" s="201">
        <f t="shared" si="1"/>
        <v>135</v>
      </c>
    </row>
    <row r="39" spans="1:9" x14ac:dyDescent="0.2">
      <c r="A39" s="623"/>
      <c r="B39" s="632"/>
      <c r="C39" s="632"/>
      <c r="D39" s="628"/>
      <c r="E39" s="15" t="s">
        <v>506</v>
      </c>
      <c r="F39" s="15" t="s">
        <v>99</v>
      </c>
      <c r="G39" s="15">
        <v>1</v>
      </c>
      <c r="H39" s="16">
        <v>159.21</v>
      </c>
      <c r="I39" s="201">
        <f t="shared" si="1"/>
        <v>159.21</v>
      </c>
    </row>
    <row r="40" spans="1:9" ht="13.5" thickBot="1" x14ac:dyDescent="0.25">
      <c r="A40" s="624"/>
      <c r="B40" s="632"/>
      <c r="C40" s="632"/>
      <c r="D40" s="629"/>
      <c r="E40" s="40" t="s">
        <v>223</v>
      </c>
      <c r="F40" s="40" t="s">
        <v>99</v>
      </c>
      <c r="G40" s="40">
        <v>1</v>
      </c>
      <c r="H40" s="41">
        <v>290</v>
      </c>
      <c r="I40" s="42">
        <f t="shared" si="1"/>
        <v>290</v>
      </c>
    </row>
    <row r="41" spans="1:9" ht="12.75" customHeight="1" x14ac:dyDescent="0.2">
      <c r="A41" s="622" t="s">
        <v>1149</v>
      </c>
      <c r="B41" s="632"/>
      <c r="C41" s="632"/>
      <c r="D41" s="627" t="s">
        <v>540</v>
      </c>
      <c r="E41" s="37" t="s">
        <v>116</v>
      </c>
      <c r="F41" s="37" t="s">
        <v>101</v>
      </c>
      <c r="G41" s="37">
        <v>1</v>
      </c>
      <c r="H41" s="38">
        <v>32.020000000000003</v>
      </c>
      <c r="I41" s="156">
        <f t="shared" si="1"/>
        <v>32.020000000000003</v>
      </c>
    </row>
    <row r="42" spans="1:9" ht="12.75" customHeight="1" x14ac:dyDescent="0.2">
      <c r="A42" s="623"/>
      <c r="B42" s="632"/>
      <c r="C42" s="632"/>
      <c r="D42" s="628"/>
      <c r="E42" s="15" t="s">
        <v>121</v>
      </c>
      <c r="F42" s="15" t="s">
        <v>99</v>
      </c>
      <c r="G42" s="15">
        <v>2</v>
      </c>
      <c r="H42" s="16">
        <v>5.85</v>
      </c>
      <c r="I42" s="201">
        <f t="shared" si="1"/>
        <v>11.7</v>
      </c>
    </row>
    <row r="43" spans="1:9" x14ac:dyDescent="0.2">
      <c r="A43" s="623"/>
      <c r="B43" s="632"/>
      <c r="C43" s="632"/>
      <c r="D43" s="628"/>
      <c r="E43" s="15" t="s">
        <v>221</v>
      </c>
      <c r="F43" s="15" t="s">
        <v>99</v>
      </c>
      <c r="G43" s="15">
        <v>2</v>
      </c>
      <c r="H43" s="16">
        <v>39.590000000000003</v>
      </c>
      <c r="I43" s="201">
        <f t="shared" si="1"/>
        <v>79.180000000000007</v>
      </c>
    </row>
    <row r="44" spans="1:9" ht="12.75" customHeight="1" x14ac:dyDescent="0.2">
      <c r="A44" s="623"/>
      <c r="B44" s="632"/>
      <c r="C44" s="632"/>
      <c r="D44" s="628"/>
      <c r="E44" s="15" t="s">
        <v>187</v>
      </c>
      <c r="F44" s="15" t="s">
        <v>99</v>
      </c>
      <c r="G44" s="15">
        <v>2</v>
      </c>
      <c r="H44" s="16">
        <v>35.42</v>
      </c>
      <c r="I44" s="201">
        <f t="shared" si="1"/>
        <v>70.84</v>
      </c>
    </row>
    <row r="45" spans="1:9" x14ac:dyDescent="0.2">
      <c r="A45" s="623"/>
      <c r="B45" s="632"/>
      <c r="C45" s="632"/>
      <c r="D45" s="628"/>
      <c r="E45" s="15" t="s">
        <v>310</v>
      </c>
      <c r="F45" s="15" t="s">
        <v>99</v>
      </c>
      <c r="G45" s="15">
        <v>2</v>
      </c>
      <c r="H45" s="16">
        <v>2.4</v>
      </c>
      <c r="I45" s="201">
        <f t="shared" si="1"/>
        <v>4.8</v>
      </c>
    </row>
    <row r="46" spans="1:9" ht="12.75" customHeight="1" x14ac:dyDescent="0.2">
      <c r="A46" s="623"/>
      <c r="B46" s="632"/>
      <c r="C46" s="632"/>
      <c r="D46" s="628"/>
      <c r="E46" s="15" t="s">
        <v>117</v>
      </c>
      <c r="F46" s="15" t="s">
        <v>99</v>
      </c>
      <c r="G46" s="15">
        <v>4</v>
      </c>
      <c r="H46" s="16">
        <v>3.79</v>
      </c>
      <c r="I46" s="201">
        <f t="shared" si="1"/>
        <v>15.16</v>
      </c>
    </row>
    <row r="47" spans="1:9" ht="12.75" customHeight="1" thickBot="1" x14ac:dyDescent="0.25">
      <c r="A47" s="624"/>
      <c r="B47" s="632"/>
      <c r="C47" s="632"/>
      <c r="D47" s="629"/>
      <c r="E47" s="40" t="s">
        <v>1074</v>
      </c>
      <c r="F47" s="40" t="s">
        <v>99</v>
      </c>
      <c r="G47" s="40">
        <v>4</v>
      </c>
      <c r="H47" s="41">
        <v>13.04</v>
      </c>
      <c r="I47" s="42">
        <f t="shared" si="1"/>
        <v>52.16</v>
      </c>
    </row>
    <row r="48" spans="1:9" ht="26.25" thickBot="1" x14ac:dyDescent="0.25">
      <c r="A48" s="46" t="s">
        <v>329</v>
      </c>
      <c r="B48" s="626"/>
      <c r="C48" s="626"/>
      <c r="D48" s="47" t="s">
        <v>1086</v>
      </c>
      <c r="E48" s="47" t="s">
        <v>1151</v>
      </c>
      <c r="F48" s="47" t="s">
        <v>99</v>
      </c>
      <c r="G48" s="47">
        <v>1</v>
      </c>
      <c r="H48" s="48">
        <v>79.95</v>
      </c>
      <c r="I48" s="49">
        <f t="shared" si="1"/>
        <v>79.95</v>
      </c>
    </row>
    <row r="49" spans="1:9" ht="26.25" thickBot="1" x14ac:dyDescent="0.25">
      <c r="A49" s="46" t="s">
        <v>329</v>
      </c>
      <c r="B49" s="625">
        <v>11253.74</v>
      </c>
      <c r="C49" s="625" t="s">
        <v>75</v>
      </c>
      <c r="D49" s="55" t="s">
        <v>330</v>
      </c>
      <c r="E49" s="47" t="s">
        <v>331</v>
      </c>
      <c r="F49" s="47" t="s">
        <v>99</v>
      </c>
      <c r="G49" s="47">
        <v>3</v>
      </c>
      <c r="H49" s="48">
        <v>8.6999999999999993</v>
      </c>
      <c r="I49" s="49">
        <f t="shared" si="1"/>
        <v>26.099999999999998</v>
      </c>
    </row>
    <row r="50" spans="1:9" ht="26.25" thickBot="1" x14ac:dyDescent="0.25">
      <c r="A50" s="46" t="s">
        <v>804</v>
      </c>
      <c r="B50" s="626"/>
      <c r="C50" s="626"/>
      <c r="D50" s="47" t="s">
        <v>111</v>
      </c>
      <c r="E50" s="47" t="s">
        <v>352</v>
      </c>
      <c r="F50" s="47" t="s">
        <v>99</v>
      </c>
      <c r="G50" s="47">
        <v>1</v>
      </c>
      <c r="H50" s="48">
        <v>220</v>
      </c>
      <c r="I50" s="49">
        <f t="shared" si="1"/>
        <v>220</v>
      </c>
    </row>
    <row r="51" spans="1:9" ht="12.75" customHeight="1" x14ac:dyDescent="0.2">
      <c r="A51" s="712" t="s">
        <v>329</v>
      </c>
      <c r="B51" s="625">
        <v>12714.44</v>
      </c>
      <c r="C51" s="625" t="s">
        <v>76</v>
      </c>
      <c r="D51" s="658" t="s">
        <v>330</v>
      </c>
      <c r="E51" s="37" t="s">
        <v>331</v>
      </c>
      <c r="F51" s="37" t="s">
        <v>99</v>
      </c>
      <c r="G51" s="37">
        <v>3</v>
      </c>
      <c r="H51" s="38">
        <v>7.53</v>
      </c>
      <c r="I51" s="39">
        <f t="shared" si="1"/>
        <v>22.59</v>
      </c>
    </row>
    <row r="52" spans="1:9" ht="12.75" customHeight="1" thickBot="1" x14ac:dyDescent="0.25">
      <c r="A52" s="713"/>
      <c r="B52" s="626"/>
      <c r="C52" s="626"/>
      <c r="D52" s="659"/>
      <c r="E52" s="35" t="s">
        <v>337</v>
      </c>
      <c r="F52" s="35" t="s">
        <v>99</v>
      </c>
      <c r="G52" s="35">
        <v>1</v>
      </c>
      <c r="H52" s="36">
        <v>45</v>
      </c>
      <c r="I52" s="165">
        <f t="shared" si="1"/>
        <v>45</v>
      </c>
    </row>
    <row r="53" spans="1:9" ht="26.25" thickBot="1" x14ac:dyDescent="0.25">
      <c r="A53" s="46" t="s">
        <v>329</v>
      </c>
      <c r="B53" s="625">
        <v>13143.45</v>
      </c>
      <c r="C53" s="625" t="s">
        <v>77</v>
      </c>
      <c r="D53" s="55" t="s">
        <v>330</v>
      </c>
      <c r="E53" s="47" t="s">
        <v>331</v>
      </c>
      <c r="F53" s="47" t="s">
        <v>99</v>
      </c>
      <c r="G53" s="47">
        <v>7</v>
      </c>
      <c r="H53" s="48">
        <v>7.53</v>
      </c>
      <c r="I53" s="49">
        <f>G53*H53</f>
        <v>52.71</v>
      </c>
    </row>
    <row r="54" spans="1:9" ht="12.75" customHeight="1" x14ac:dyDescent="0.2">
      <c r="A54" s="622" t="s">
        <v>486</v>
      </c>
      <c r="B54" s="632"/>
      <c r="C54" s="632"/>
      <c r="D54" s="627" t="s">
        <v>994</v>
      </c>
      <c r="E54" s="37" t="s">
        <v>1686</v>
      </c>
      <c r="F54" s="37" t="s">
        <v>99</v>
      </c>
      <c r="G54" s="37">
        <v>1</v>
      </c>
      <c r="H54" s="38">
        <v>55</v>
      </c>
      <c r="I54" s="156">
        <f t="shared" si="1"/>
        <v>55</v>
      </c>
    </row>
    <row r="55" spans="1:9" x14ac:dyDescent="0.2">
      <c r="A55" s="623"/>
      <c r="B55" s="632"/>
      <c r="C55" s="632"/>
      <c r="D55" s="628"/>
      <c r="E55" s="15" t="s">
        <v>162</v>
      </c>
      <c r="F55" s="15" t="s">
        <v>99</v>
      </c>
      <c r="G55" s="15">
        <v>1</v>
      </c>
      <c r="H55" s="16">
        <v>27</v>
      </c>
      <c r="I55" s="201">
        <f t="shared" si="1"/>
        <v>27</v>
      </c>
    </row>
    <row r="56" spans="1:9" x14ac:dyDescent="0.2">
      <c r="A56" s="623"/>
      <c r="B56" s="632"/>
      <c r="C56" s="632"/>
      <c r="D56" s="628"/>
      <c r="E56" s="172" t="s">
        <v>155</v>
      </c>
      <c r="F56" s="172" t="s">
        <v>99</v>
      </c>
      <c r="G56" s="172">
        <v>1</v>
      </c>
      <c r="H56" s="296">
        <v>25.8</v>
      </c>
      <c r="I56" s="201">
        <f t="shared" si="1"/>
        <v>25.8</v>
      </c>
    </row>
    <row r="57" spans="1:9" x14ac:dyDescent="0.2">
      <c r="A57" s="623"/>
      <c r="B57" s="632"/>
      <c r="C57" s="632"/>
      <c r="D57" s="628"/>
      <c r="E57" s="172" t="s">
        <v>1703</v>
      </c>
      <c r="F57" s="172" t="s">
        <v>99</v>
      </c>
      <c r="G57" s="172">
        <v>1</v>
      </c>
      <c r="H57" s="296">
        <v>48</v>
      </c>
      <c r="I57" s="201">
        <f t="shared" si="1"/>
        <v>48</v>
      </c>
    </row>
    <row r="58" spans="1:9" ht="12.75" customHeight="1" x14ac:dyDescent="0.2">
      <c r="A58" s="623"/>
      <c r="B58" s="632"/>
      <c r="C58" s="632"/>
      <c r="D58" s="628"/>
      <c r="E58" s="15" t="s">
        <v>204</v>
      </c>
      <c r="F58" s="15" t="s">
        <v>99</v>
      </c>
      <c r="G58" s="15">
        <v>2</v>
      </c>
      <c r="H58" s="16">
        <v>66.599999999999994</v>
      </c>
      <c r="I58" s="201">
        <f t="shared" si="1"/>
        <v>133.19999999999999</v>
      </c>
    </row>
    <row r="59" spans="1:9" ht="12.75" customHeight="1" x14ac:dyDescent="0.2">
      <c r="A59" s="623"/>
      <c r="B59" s="632"/>
      <c r="C59" s="632"/>
      <c r="D59" s="628"/>
      <c r="E59" s="15" t="s">
        <v>1072</v>
      </c>
      <c r="F59" s="15" t="s">
        <v>99</v>
      </c>
      <c r="G59" s="15">
        <v>2</v>
      </c>
      <c r="H59" s="16">
        <v>23</v>
      </c>
      <c r="I59" s="201">
        <f t="shared" si="1"/>
        <v>46</v>
      </c>
    </row>
    <row r="60" spans="1:9" ht="12.75" customHeight="1" x14ac:dyDescent="0.2">
      <c r="A60" s="623"/>
      <c r="B60" s="632"/>
      <c r="C60" s="632"/>
      <c r="D60" s="628"/>
      <c r="E60" s="15" t="s">
        <v>852</v>
      </c>
      <c r="F60" s="15" t="s">
        <v>99</v>
      </c>
      <c r="G60" s="15">
        <v>1</v>
      </c>
      <c r="H60" s="16">
        <v>68</v>
      </c>
      <c r="I60" s="201">
        <f t="shared" si="1"/>
        <v>68</v>
      </c>
    </row>
    <row r="61" spans="1:9" ht="13.5" thickBot="1" x14ac:dyDescent="0.25">
      <c r="A61" s="624"/>
      <c r="B61" s="626"/>
      <c r="C61" s="626"/>
      <c r="D61" s="629"/>
      <c r="E61" s="40" t="s">
        <v>119</v>
      </c>
      <c r="F61" s="40" t="s">
        <v>99</v>
      </c>
      <c r="G61" s="40">
        <v>1</v>
      </c>
      <c r="H61" s="41">
        <v>10.8</v>
      </c>
      <c r="I61" s="42">
        <f t="shared" si="1"/>
        <v>10.8</v>
      </c>
    </row>
    <row r="62" spans="1:9" ht="26.25" thickBot="1" x14ac:dyDescent="0.25">
      <c r="A62" s="46" t="s">
        <v>329</v>
      </c>
      <c r="B62" s="625">
        <v>16385.21</v>
      </c>
      <c r="C62" s="625" t="s">
        <v>78</v>
      </c>
      <c r="D62" s="47" t="s">
        <v>330</v>
      </c>
      <c r="E62" s="47" t="s">
        <v>331</v>
      </c>
      <c r="F62" s="47" t="s">
        <v>99</v>
      </c>
      <c r="G62" s="47">
        <v>1</v>
      </c>
      <c r="H62" s="48">
        <v>7.53</v>
      </c>
      <c r="I62" s="310">
        <f t="shared" si="1"/>
        <v>7.53</v>
      </c>
    </row>
    <row r="63" spans="1:9" ht="12.75" customHeight="1" x14ac:dyDescent="0.2">
      <c r="A63" s="622" t="s">
        <v>112</v>
      </c>
      <c r="B63" s="632"/>
      <c r="C63" s="632"/>
      <c r="D63" s="627" t="s">
        <v>1845</v>
      </c>
      <c r="E63" s="37" t="s">
        <v>565</v>
      </c>
      <c r="F63" s="37" t="s">
        <v>101</v>
      </c>
      <c r="G63" s="37">
        <v>8</v>
      </c>
      <c r="H63" s="38">
        <v>75.900000000000006</v>
      </c>
      <c r="I63" s="156">
        <f t="shared" si="1"/>
        <v>607.20000000000005</v>
      </c>
    </row>
    <row r="64" spans="1:9" ht="12.75" customHeight="1" x14ac:dyDescent="0.2">
      <c r="A64" s="623"/>
      <c r="B64" s="632"/>
      <c r="C64" s="632"/>
      <c r="D64" s="628"/>
      <c r="E64" s="15" t="s">
        <v>910</v>
      </c>
      <c r="F64" s="15" t="s">
        <v>99</v>
      </c>
      <c r="G64" s="15">
        <v>3</v>
      </c>
      <c r="H64" s="16">
        <v>10.93</v>
      </c>
      <c r="I64" s="201">
        <f t="shared" si="1"/>
        <v>32.79</v>
      </c>
    </row>
    <row r="65" spans="1:9" x14ac:dyDescent="0.2">
      <c r="A65" s="623"/>
      <c r="B65" s="632"/>
      <c r="C65" s="632"/>
      <c r="D65" s="628"/>
      <c r="E65" s="15" t="s">
        <v>221</v>
      </c>
      <c r="F65" s="15" t="s">
        <v>99</v>
      </c>
      <c r="G65" s="15">
        <v>3</v>
      </c>
      <c r="H65" s="16">
        <v>27.54</v>
      </c>
      <c r="I65" s="201">
        <f t="shared" si="1"/>
        <v>82.62</v>
      </c>
    </row>
    <row r="66" spans="1:9" x14ac:dyDescent="0.2">
      <c r="A66" s="623"/>
      <c r="B66" s="632"/>
      <c r="C66" s="632"/>
      <c r="D66" s="628"/>
      <c r="E66" s="15" t="s">
        <v>1140</v>
      </c>
      <c r="F66" s="15" t="s">
        <v>99</v>
      </c>
      <c r="G66" s="15">
        <v>6</v>
      </c>
      <c r="H66" s="16">
        <v>9.15</v>
      </c>
      <c r="I66" s="201">
        <f t="shared" si="1"/>
        <v>54.900000000000006</v>
      </c>
    </row>
    <row r="67" spans="1:9" x14ac:dyDescent="0.2">
      <c r="A67" s="623"/>
      <c r="B67" s="632"/>
      <c r="C67" s="632"/>
      <c r="D67" s="628"/>
      <c r="E67" s="15" t="s">
        <v>1396</v>
      </c>
      <c r="F67" s="15" t="s">
        <v>99</v>
      </c>
      <c r="G67" s="15">
        <v>6</v>
      </c>
      <c r="H67" s="16">
        <v>8.17</v>
      </c>
      <c r="I67" s="201">
        <f t="shared" si="1"/>
        <v>49.019999999999996</v>
      </c>
    </row>
    <row r="68" spans="1:9" ht="12.75" customHeight="1" x14ac:dyDescent="0.2">
      <c r="A68" s="623"/>
      <c r="B68" s="632"/>
      <c r="C68" s="632"/>
      <c r="D68" s="628"/>
      <c r="E68" s="15" t="s">
        <v>644</v>
      </c>
      <c r="F68" s="15" t="s">
        <v>99</v>
      </c>
      <c r="G68" s="15">
        <v>2</v>
      </c>
      <c r="H68" s="16">
        <v>191.27</v>
      </c>
      <c r="I68" s="201">
        <f t="shared" si="1"/>
        <v>382.54</v>
      </c>
    </row>
    <row r="69" spans="1:9" ht="12.75" customHeight="1" x14ac:dyDescent="0.2">
      <c r="A69" s="623"/>
      <c r="B69" s="632"/>
      <c r="C69" s="632"/>
      <c r="D69" s="628"/>
      <c r="E69" s="15" t="s">
        <v>659</v>
      </c>
      <c r="F69" s="15" t="s">
        <v>99</v>
      </c>
      <c r="G69" s="15">
        <v>1</v>
      </c>
      <c r="H69" s="16">
        <v>190.25</v>
      </c>
      <c r="I69" s="201">
        <f t="shared" si="1"/>
        <v>190.25</v>
      </c>
    </row>
    <row r="70" spans="1:9" ht="12.75" customHeight="1" x14ac:dyDescent="0.2">
      <c r="A70" s="623"/>
      <c r="B70" s="632"/>
      <c r="C70" s="632"/>
      <c r="D70" s="628"/>
      <c r="E70" s="15" t="s">
        <v>810</v>
      </c>
      <c r="F70" s="15" t="s">
        <v>99</v>
      </c>
      <c r="G70" s="15">
        <v>4</v>
      </c>
      <c r="H70" s="16">
        <v>5.4</v>
      </c>
      <c r="I70" s="201">
        <f t="shared" si="1"/>
        <v>21.6</v>
      </c>
    </row>
    <row r="71" spans="1:9" ht="12.75" customHeight="1" x14ac:dyDescent="0.2">
      <c r="A71" s="623"/>
      <c r="B71" s="632"/>
      <c r="C71" s="632"/>
      <c r="D71" s="628"/>
      <c r="E71" s="15" t="s">
        <v>118</v>
      </c>
      <c r="F71" s="15" t="s">
        <v>99</v>
      </c>
      <c r="G71" s="15">
        <v>2</v>
      </c>
      <c r="H71" s="16">
        <v>98.8</v>
      </c>
      <c r="I71" s="201">
        <f t="shared" si="1"/>
        <v>197.6</v>
      </c>
    </row>
    <row r="72" spans="1:9" ht="12.75" customHeight="1" thickBot="1" x14ac:dyDescent="0.25">
      <c r="A72" s="624"/>
      <c r="B72" s="632"/>
      <c r="C72" s="632"/>
      <c r="D72" s="629"/>
      <c r="E72" s="40" t="s">
        <v>175</v>
      </c>
      <c r="F72" s="40" t="s">
        <v>99</v>
      </c>
      <c r="G72" s="40">
        <v>2</v>
      </c>
      <c r="H72" s="41">
        <v>85.28</v>
      </c>
      <c r="I72" s="42">
        <f t="shared" si="1"/>
        <v>170.56</v>
      </c>
    </row>
    <row r="73" spans="1:9" ht="12.75" customHeight="1" x14ac:dyDescent="0.2">
      <c r="A73" s="622" t="s">
        <v>486</v>
      </c>
      <c r="B73" s="632"/>
      <c r="C73" s="632"/>
      <c r="D73" s="627" t="s">
        <v>1540</v>
      </c>
      <c r="E73" s="37" t="s">
        <v>1809</v>
      </c>
      <c r="F73" s="37" t="s">
        <v>99</v>
      </c>
      <c r="G73" s="37">
        <v>1</v>
      </c>
      <c r="H73" s="38">
        <v>231.8</v>
      </c>
      <c r="I73" s="156">
        <f t="shared" si="1"/>
        <v>231.8</v>
      </c>
    </row>
    <row r="74" spans="1:9" ht="12.75" customHeight="1" x14ac:dyDescent="0.2">
      <c r="A74" s="623"/>
      <c r="B74" s="632"/>
      <c r="C74" s="632"/>
      <c r="D74" s="628"/>
      <c r="E74" s="15" t="s">
        <v>321</v>
      </c>
      <c r="F74" s="15" t="s">
        <v>99</v>
      </c>
      <c r="G74" s="15">
        <v>1</v>
      </c>
      <c r="H74" s="16">
        <v>57.25</v>
      </c>
      <c r="I74" s="201">
        <f t="shared" si="1"/>
        <v>57.25</v>
      </c>
    </row>
    <row r="75" spans="1:9" ht="12.75" customHeight="1" x14ac:dyDescent="0.2">
      <c r="A75" s="623"/>
      <c r="B75" s="632"/>
      <c r="C75" s="632"/>
      <c r="D75" s="628"/>
      <c r="E75" s="15" t="s">
        <v>492</v>
      </c>
      <c r="F75" s="15" t="s">
        <v>99</v>
      </c>
      <c r="G75" s="15">
        <v>2</v>
      </c>
      <c r="H75" s="16">
        <v>50</v>
      </c>
      <c r="I75" s="201">
        <f t="shared" si="1"/>
        <v>100</v>
      </c>
    </row>
    <row r="76" spans="1:9" ht="12.75" customHeight="1" x14ac:dyDescent="0.2">
      <c r="A76" s="623"/>
      <c r="B76" s="632"/>
      <c r="C76" s="632"/>
      <c r="D76" s="628"/>
      <c r="E76" s="15" t="s">
        <v>150</v>
      </c>
      <c r="F76" s="15" t="s">
        <v>99</v>
      </c>
      <c r="G76" s="15">
        <v>1</v>
      </c>
      <c r="H76" s="16">
        <v>40</v>
      </c>
      <c r="I76" s="201">
        <f t="shared" si="1"/>
        <v>40</v>
      </c>
    </row>
    <row r="77" spans="1:9" ht="12.75" customHeight="1" thickBot="1" x14ac:dyDescent="0.25">
      <c r="A77" s="623"/>
      <c r="B77" s="632"/>
      <c r="C77" s="632"/>
      <c r="D77" s="629"/>
      <c r="E77" s="40" t="s">
        <v>223</v>
      </c>
      <c r="F77" s="40" t="s">
        <v>99</v>
      </c>
      <c r="G77" s="40">
        <v>1</v>
      </c>
      <c r="H77" s="41">
        <v>290</v>
      </c>
      <c r="I77" s="42">
        <f t="shared" si="1"/>
        <v>290</v>
      </c>
    </row>
    <row r="78" spans="1:9" ht="12.75" customHeight="1" x14ac:dyDescent="0.2">
      <c r="A78" s="623"/>
      <c r="B78" s="632"/>
      <c r="C78" s="632"/>
      <c r="D78" s="627" t="s">
        <v>1846</v>
      </c>
      <c r="E78" s="35" t="s">
        <v>806</v>
      </c>
      <c r="F78" s="35" t="s">
        <v>99</v>
      </c>
      <c r="G78" s="35">
        <v>1</v>
      </c>
      <c r="H78" s="36">
        <v>344.19</v>
      </c>
      <c r="I78" s="201">
        <f t="shared" si="1"/>
        <v>344.19</v>
      </c>
    </row>
    <row r="79" spans="1:9" ht="12.75" customHeight="1" x14ac:dyDescent="0.2">
      <c r="A79" s="623"/>
      <c r="B79" s="632"/>
      <c r="C79" s="632"/>
      <c r="D79" s="628"/>
      <c r="E79" s="35" t="s">
        <v>491</v>
      </c>
      <c r="F79" s="35" t="s">
        <v>99</v>
      </c>
      <c r="G79" s="35">
        <v>2</v>
      </c>
      <c r="H79" s="36">
        <v>32.4</v>
      </c>
      <c r="I79" s="201">
        <f t="shared" si="1"/>
        <v>64.8</v>
      </c>
    </row>
    <row r="80" spans="1:9" ht="12.75" customHeight="1" x14ac:dyDescent="0.2">
      <c r="A80" s="623"/>
      <c r="B80" s="632"/>
      <c r="C80" s="632"/>
      <c r="D80" s="628"/>
      <c r="E80" s="35" t="s">
        <v>492</v>
      </c>
      <c r="F80" s="35" t="s">
        <v>99</v>
      </c>
      <c r="G80" s="35">
        <v>1</v>
      </c>
      <c r="H80" s="36">
        <v>50</v>
      </c>
      <c r="I80" s="201">
        <f t="shared" si="1"/>
        <v>50</v>
      </c>
    </row>
    <row r="81" spans="1:9" ht="12.75" customHeight="1" thickBot="1" x14ac:dyDescent="0.25">
      <c r="A81" s="624"/>
      <c r="B81" s="632"/>
      <c r="C81" s="632"/>
      <c r="D81" s="629"/>
      <c r="E81" s="83" t="s">
        <v>223</v>
      </c>
      <c r="F81" s="83" t="s">
        <v>99</v>
      </c>
      <c r="G81" s="83">
        <v>1</v>
      </c>
      <c r="H81" s="84">
        <v>290</v>
      </c>
      <c r="I81" s="42">
        <f t="shared" si="1"/>
        <v>290</v>
      </c>
    </row>
    <row r="82" spans="1:9" ht="12.75" customHeight="1" x14ac:dyDescent="0.2">
      <c r="A82" s="622" t="s">
        <v>107</v>
      </c>
      <c r="B82" s="632"/>
      <c r="C82" s="632"/>
      <c r="D82" s="627" t="s">
        <v>1847</v>
      </c>
      <c r="E82" s="37" t="s">
        <v>136</v>
      </c>
      <c r="F82" s="37" t="s">
        <v>101</v>
      </c>
      <c r="G82" s="37">
        <v>1</v>
      </c>
      <c r="H82" s="38">
        <v>66.39</v>
      </c>
      <c r="I82" s="156">
        <f t="shared" si="1"/>
        <v>66.39</v>
      </c>
    </row>
    <row r="83" spans="1:9" ht="12.75" customHeight="1" x14ac:dyDescent="0.2">
      <c r="A83" s="623"/>
      <c r="B83" s="632"/>
      <c r="C83" s="632"/>
      <c r="D83" s="628"/>
      <c r="E83" s="35" t="s">
        <v>355</v>
      </c>
      <c r="F83" s="35" t="s">
        <v>99</v>
      </c>
      <c r="G83" s="35">
        <v>1</v>
      </c>
      <c r="H83" s="36">
        <v>102.25</v>
      </c>
      <c r="I83" s="201">
        <f t="shared" si="1"/>
        <v>102.25</v>
      </c>
    </row>
    <row r="84" spans="1:9" ht="12.75" customHeight="1" x14ac:dyDescent="0.2">
      <c r="A84" s="623"/>
      <c r="B84" s="632"/>
      <c r="C84" s="632"/>
      <c r="D84" s="628"/>
      <c r="E84" s="35" t="s">
        <v>1848</v>
      </c>
      <c r="F84" s="35" t="s">
        <v>99</v>
      </c>
      <c r="G84" s="35">
        <v>1</v>
      </c>
      <c r="H84" s="36">
        <v>62.93</v>
      </c>
      <c r="I84" s="201">
        <f t="shared" si="1"/>
        <v>62.93</v>
      </c>
    </row>
    <row r="85" spans="1:9" ht="12.75" customHeight="1" thickBot="1" x14ac:dyDescent="0.25">
      <c r="A85" s="624"/>
      <c r="B85" s="626"/>
      <c r="C85" s="626"/>
      <c r="D85" s="629"/>
      <c r="E85" s="40" t="s">
        <v>267</v>
      </c>
      <c r="F85" s="40" t="s">
        <v>99</v>
      </c>
      <c r="G85" s="40">
        <v>1</v>
      </c>
      <c r="H85" s="41">
        <v>159.21</v>
      </c>
      <c r="I85" s="42">
        <f t="shared" si="1"/>
        <v>159.21</v>
      </c>
    </row>
    <row r="86" spans="1:9" ht="12.75" customHeight="1" x14ac:dyDescent="0.2">
      <c r="A86" s="622" t="s">
        <v>329</v>
      </c>
      <c r="B86" s="625">
        <v>15139.76</v>
      </c>
      <c r="C86" s="625" t="s">
        <v>79</v>
      </c>
      <c r="D86" s="627" t="s">
        <v>330</v>
      </c>
      <c r="E86" s="37" t="s">
        <v>342</v>
      </c>
      <c r="F86" s="37" t="s">
        <v>99</v>
      </c>
      <c r="G86" s="37">
        <v>1</v>
      </c>
      <c r="H86" s="38">
        <v>107.47</v>
      </c>
      <c r="I86" s="39">
        <f t="shared" si="1"/>
        <v>107.47</v>
      </c>
    </row>
    <row r="87" spans="1:9" ht="12.75" customHeight="1" x14ac:dyDescent="0.2">
      <c r="A87" s="623"/>
      <c r="B87" s="632"/>
      <c r="C87" s="632"/>
      <c r="D87" s="628"/>
      <c r="E87" s="35" t="s">
        <v>589</v>
      </c>
      <c r="F87" s="35" t="s">
        <v>99</v>
      </c>
      <c r="G87" s="35">
        <v>2</v>
      </c>
      <c r="H87" s="36">
        <v>111.73</v>
      </c>
      <c r="I87" s="201">
        <f t="shared" si="1"/>
        <v>223.46</v>
      </c>
    </row>
    <row r="88" spans="1:9" ht="12.75" customHeight="1" x14ac:dyDescent="0.2">
      <c r="A88" s="623"/>
      <c r="B88" s="632"/>
      <c r="C88" s="632"/>
      <c r="D88" s="628"/>
      <c r="E88" s="35" t="s">
        <v>1908</v>
      </c>
      <c r="F88" s="35" t="s">
        <v>99</v>
      </c>
      <c r="G88" s="35">
        <v>4</v>
      </c>
      <c r="H88" s="36">
        <v>3.43</v>
      </c>
      <c r="I88" s="201">
        <f t="shared" si="1"/>
        <v>13.72</v>
      </c>
    </row>
    <row r="89" spans="1:9" ht="12.75" customHeight="1" x14ac:dyDescent="0.2">
      <c r="A89" s="623"/>
      <c r="B89" s="632"/>
      <c r="C89" s="632"/>
      <c r="D89" s="628"/>
      <c r="E89" s="35" t="s">
        <v>2053</v>
      </c>
      <c r="F89" s="35" t="s">
        <v>99</v>
      </c>
      <c r="G89" s="35">
        <v>1</v>
      </c>
      <c r="H89" s="36">
        <v>40</v>
      </c>
      <c r="I89" s="201">
        <f t="shared" si="1"/>
        <v>40</v>
      </c>
    </row>
    <row r="90" spans="1:9" ht="12.75" customHeight="1" x14ac:dyDescent="0.2">
      <c r="A90" s="623"/>
      <c r="B90" s="632"/>
      <c r="C90" s="632"/>
      <c r="D90" s="628"/>
      <c r="E90" s="15" t="s">
        <v>1923</v>
      </c>
      <c r="F90" s="15" t="s">
        <v>99</v>
      </c>
      <c r="G90" s="15">
        <v>1</v>
      </c>
      <c r="H90" s="16">
        <v>30</v>
      </c>
      <c r="I90" s="201">
        <f t="shared" si="1"/>
        <v>30</v>
      </c>
    </row>
    <row r="91" spans="1:9" ht="12.75" customHeight="1" thickBot="1" x14ac:dyDescent="0.25">
      <c r="A91" s="624"/>
      <c r="B91" s="632"/>
      <c r="C91" s="632"/>
      <c r="D91" s="629"/>
      <c r="E91" s="83" t="s">
        <v>1909</v>
      </c>
      <c r="F91" s="83" t="s">
        <v>99</v>
      </c>
      <c r="G91" s="83">
        <v>1</v>
      </c>
      <c r="H91" s="84">
        <v>580.91</v>
      </c>
      <c r="I91" s="42">
        <f t="shared" si="1"/>
        <v>580.91</v>
      </c>
    </row>
    <row r="92" spans="1:9" ht="12.75" customHeight="1" x14ac:dyDescent="0.2">
      <c r="A92" s="622" t="s">
        <v>107</v>
      </c>
      <c r="B92" s="632"/>
      <c r="C92" s="632"/>
      <c r="D92" s="633" t="s">
        <v>2054</v>
      </c>
      <c r="E92" s="37" t="s">
        <v>365</v>
      </c>
      <c r="F92" s="37" t="s">
        <v>101</v>
      </c>
      <c r="G92" s="37">
        <v>15</v>
      </c>
      <c r="H92" s="38">
        <v>234.42</v>
      </c>
      <c r="I92" s="156">
        <f t="shared" si="1"/>
        <v>3516.2999999999997</v>
      </c>
    </row>
    <row r="93" spans="1:9" ht="12.75" customHeight="1" x14ac:dyDescent="0.2">
      <c r="A93" s="623"/>
      <c r="B93" s="632"/>
      <c r="C93" s="632"/>
      <c r="D93" s="634"/>
      <c r="E93" s="35" t="s">
        <v>860</v>
      </c>
      <c r="F93" s="35" t="s">
        <v>99</v>
      </c>
      <c r="G93" s="35">
        <v>6</v>
      </c>
      <c r="H93" s="36">
        <v>39.53</v>
      </c>
      <c r="I93" s="201">
        <f t="shared" si="1"/>
        <v>237.18</v>
      </c>
    </row>
    <row r="94" spans="1:9" ht="12.75" customHeight="1" x14ac:dyDescent="0.2">
      <c r="A94" s="623"/>
      <c r="B94" s="632"/>
      <c r="C94" s="632"/>
      <c r="D94" s="634"/>
      <c r="E94" s="35" t="s">
        <v>2055</v>
      </c>
      <c r="F94" s="35" t="s">
        <v>99</v>
      </c>
      <c r="G94" s="35">
        <v>2</v>
      </c>
      <c r="H94" s="36">
        <v>2142</v>
      </c>
      <c r="I94" s="201">
        <f t="shared" si="1"/>
        <v>4284</v>
      </c>
    </row>
    <row r="95" spans="1:9" ht="12.75" customHeight="1" x14ac:dyDescent="0.2">
      <c r="A95" s="623"/>
      <c r="B95" s="632"/>
      <c r="C95" s="632"/>
      <c r="D95" s="634"/>
      <c r="E95" s="35" t="s">
        <v>561</v>
      </c>
      <c r="F95" s="35" t="s">
        <v>99</v>
      </c>
      <c r="G95" s="35">
        <v>4</v>
      </c>
      <c r="H95" s="36">
        <v>204.42</v>
      </c>
      <c r="I95" s="201">
        <f t="shared" si="1"/>
        <v>817.68</v>
      </c>
    </row>
    <row r="96" spans="1:9" ht="12.75" customHeight="1" x14ac:dyDescent="0.2">
      <c r="A96" s="623"/>
      <c r="B96" s="632"/>
      <c r="C96" s="632"/>
      <c r="D96" s="634"/>
      <c r="E96" s="35" t="s">
        <v>2056</v>
      </c>
      <c r="F96" s="35" t="s">
        <v>99</v>
      </c>
      <c r="G96" s="35">
        <v>2</v>
      </c>
      <c r="H96" s="36">
        <v>30.69</v>
      </c>
      <c r="I96" s="201">
        <f t="shared" si="1"/>
        <v>61.38</v>
      </c>
    </row>
    <row r="97" spans="1:9" ht="12.75" customHeight="1" x14ac:dyDescent="0.2">
      <c r="A97" s="623"/>
      <c r="B97" s="632"/>
      <c r="C97" s="632"/>
      <c r="D97" s="634"/>
      <c r="E97" s="35" t="s">
        <v>456</v>
      </c>
      <c r="F97" s="35" t="s">
        <v>100</v>
      </c>
      <c r="G97" s="35">
        <v>2</v>
      </c>
      <c r="H97" s="36">
        <v>73.75</v>
      </c>
      <c r="I97" s="201">
        <f t="shared" si="1"/>
        <v>147.5</v>
      </c>
    </row>
    <row r="98" spans="1:9" ht="12.75" customHeight="1" x14ac:dyDescent="0.2">
      <c r="A98" s="623"/>
      <c r="B98" s="632"/>
      <c r="C98" s="632"/>
      <c r="D98" s="634"/>
      <c r="E98" s="35" t="s">
        <v>457</v>
      </c>
      <c r="F98" s="35" t="s">
        <v>100</v>
      </c>
      <c r="G98" s="35">
        <v>1</v>
      </c>
      <c r="H98" s="36">
        <v>103.35</v>
      </c>
      <c r="I98" s="201">
        <f t="shared" si="1"/>
        <v>103.35</v>
      </c>
    </row>
    <row r="99" spans="1:9" ht="12.75" customHeight="1" x14ac:dyDescent="0.2">
      <c r="A99" s="623"/>
      <c r="B99" s="632"/>
      <c r="C99" s="632"/>
      <c r="D99" s="634"/>
      <c r="E99" s="35" t="s">
        <v>562</v>
      </c>
      <c r="F99" s="35" t="s">
        <v>99</v>
      </c>
      <c r="G99" s="35">
        <v>4</v>
      </c>
      <c r="H99" s="36">
        <v>4.84</v>
      </c>
      <c r="I99" s="201">
        <f t="shared" si="1"/>
        <v>19.36</v>
      </c>
    </row>
    <row r="100" spans="1:9" ht="12.75" customHeight="1" x14ac:dyDescent="0.2">
      <c r="A100" s="623"/>
      <c r="B100" s="632"/>
      <c r="C100" s="632"/>
      <c r="D100" s="634"/>
      <c r="E100" s="35" t="s">
        <v>120</v>
      </c>
      <c r="F100" s="35" t="s">
        <v>99</v>
      </c>
      <c r="G100" s="35">
        <v>2</v>
      </c>
      <c r="H100" s="36">
        <v>4.97</v>
      </c>
      <c r="I100" s="201">
        <f t="shared" si="1"/>
        <v>9.94</v>
      </c>
    </row>
    <row r="101" spans="1:9" ht="12.75" customHeight="1" x14ac:dyDescent="0.2">
      <c r="A101" s="623"/>
      <c r="B101" s="632"/>
      <c r="C101" s="632"/>
      <c r="D101" s="634"/>
      <c r="E101" s="35" t="s">
        <v>122</v>
      </c>
      <c r="F101" s="35" t="s">
        <v>99</v>
      </c>
      <c r="G101" s="35">
        <v>3</v>
      </c>
      <c r="H101" s="36">
        <v>173.33</v>
      </c>
      <c r="I101" s="201">
        <f t="shared" si="1"/>
        <v>519.99</v>
      </c>
    </row>
    <row r="102" spans="1:9" ht="12.75" customHeight="1" x14ac:dyDescent="0.2">
      <c r="A102" s="623"/>
      <c r="B102" s="632"/>
      <c r="C102" s="632"/>
      <c r="D102" s="634"/>
      <c r="E102" s="35" t="s">
        <v>118</v>
      </c>
      <c r="F102" s="35" t="s">
        <v>99</v>
      </c>
      <c r="G102" s="35">
        <v>1</v>
      </c>
      <c r="H102" s="36">
        <v>98.8</v>
      </c>
      <c r="I102" s="201">
        <f t="shared" si="1"/>
        <v>98.8</v>
      </c>
    </row>
    <row r="103" spans="1:9" ht="12.75" customHeight="1" x14ac:dyDescent="0.2">
      <c r="A103" s="623"/>
      <c r="B103" s="632"/>
      <c r="C103" s="632"/>
      <c r="D103" s="634"/>
      <c r="E103" s="35" t="s">
        <v>406</v>
      </c>
      <c r="F103" s="35" t="s">
        <v>99</v>
      </c>
      <c r="G103" s="35">
        <v>1</v>
      </c>
      <c r="H103" s="36">
        <v>209.41</v>
      </c>
      <c r="I103" s="201">
        <f t="shared" si="1"/>
        <v>209.41</v>
      </c>
    </row>
    <row r="104" spans="1:9" ht="12.75" customHeight="1" x14ac:dyDescent="0.2">
      <c r="A104" s="623"/>
      <c r="B104" s="632"/>
      <c r="C104" s="632"/>
      <c r="D104" s="634"/>
      <c r="E104" s="35" t="s">
        <v>277</v>
      </c>
      <c r="F104" s="35" t="s">
        <v>99</v>
      </c>
      <c r="G104" s="35">
        <v>6</v>
      </c>
      <c r="H104" s="36">
        <v>30</v>
      </c>
      <c r="I104" s="201">
        <f t="shared" si="1"/>
        <v>180</v>
      </c>
    </row>
    <row r="105" spans="1:9" ht="12.75" customHeight="1" x14ac:dyDescent="0.2">
      <c r="A105" s="623"/>
      <c r="B105" s="632"/>
      <c r="C105" s="632"/>
      <c r="D105" s="634"/>
      <c r="E105" s="35" t="s">
        <v>359</v>
      </c>
      <c r="F105" s="35" t="s">
        <v>99</v>
      </c>
      <c r="G105" s="35">
        <v>2</v>
      </c>
      <c r="H105" s="36">
        <v>32.24</v>
      </c>
      <c r="I105" s="201">
        <f t="shared" si="1"/>
        <v>64.48</v>
      </c>
    </row>
    <row r="106" spans="1:9" ht="12.75" customHeight="1" x14ac:dyDescent="0.2">
      <c r="A106" s="623"/>
      <c r="B106" s="632"/>
      <c r="C106" s="632"/>
      <c r="D106" s="634"/>
      <c r="E106" s="35" t="s">
        <v>913</v>
      </c>
      <c r="F106" s="35" t="s">
        <v>99</v>
      </c>
      <c r="G106" s="35">
        <v>2</v>
      </c>
      <c r="H106" s="36">
        <v>83.98</v>
      </c>
      <c r="I106" s="201">
        <f t="shared" si="1"/>
        <v>167.96</v>
      </c>
    </row>
    <row r="107" spans="1:9" ht="12.75" customHeight="1" x14ac:dyDescent="0.2">
      <c r="A107" s="623"/>
      <c r="B107" s="632"/>
      <c r="C107" s="632"/>
      <c r="D107" s="634"/>
      <c r="E107" s="35" t="s">
        <v>2057</v>
      </c>
      <c r="F107" s="35" t="s">
        <v>99</v>
      </c>
      <c r="G107" s="35">
        <v>2</v>
      </c>
      <c r="H107" s="36">
        <v>3.17</v>
      </c>
      <c r="I107" s="201">
        <f t="shared" si="1"/>
        <v>6.34</v>
      </c>
    </row>
    <row r="108" spans="1:9" ht="12.75" customHeight="1" x14ac:dyDescent="0.2">
      <c r="A108" s="623"/>
      <c r="B108" s="632"/>
      <c r="C108" s="632"/>
      <c r="D108" s="634"/>
      <c r="E108" s="35" t="s">
        <v>402</v>
      </c>
      <c r="F108" s="35" t="s">
        <v>101</v>
      </c>
      <c r="G108" s="35">
        <v>2</v>
      </c>
      <c r="H108" s="36">
        <v>30.09</v>
      </c>
      <c r="I108" s="201">
        <f t="shared" si="1"/>
        <v>60.18</v>
      </c>
    </row>
    <row r="109" spans="1:9" ht="12.75" customHeight="1" x14ac:dyDescent="0.2">
      <c r="A109" s="623"/>
      <c r="B109" s="632"/>
      <c r="C109" s="632"/>
      <c r="D109" s="634"/>
      <c r="E109" s="35" t="s">
        <v>310</v>
      </c>
      <c r="F109" s="35" t="s">
        <v>99</v>
      </c>
      <c r="G109" s="35">
        <v>2</v>
      </c>
      <c r="H109" s="36">
        <v>2.4</v>
      </c>
      <c r="I109" s="201">
        <f t="shared" si="1"/>
        <v>4.8</v>
      </c>
    </row>
    <row r="110" spans="1:9" ht="12.75" customHeight="1" x14ac:dyDescent="0.2">
      <c r="A110" s="623"/>
      <c r="B110" s="632"/>
      <c r="C110" s="632"/>
      <c r="D110" s="634"/>
      <c r="E110" s="35" t="s">
        <v>368</v>
      </c>
      <c r="F110" s="35" t="s">
        <v>99</v>
      </c>
      <c r="G110" s="35">
        <v>2</v>
      </c>
      <c r="H110" s="36">
        <v>69.81</v>
      </c>
      <c r="I110" s="201">
        <f t="shared" si="1"/>
        <v>139.62</v>
      </c>
    </row>
    <row r="111" spans="1:9" ht="12.75" customHeight="1" x14ac:dyDescent="0.2">
      <c r="A111" s="623"/>
      <c r="B111" s="632"/>
      <c r="C111" s="632"/>
      <c r="D111" s="634"/>
      <c r="E111" s="35" t="s">
        <v>865</v>
      </c>
      <c r="F111" s="35" t="s">
        <v>99</v>
      </c>
      <c r="G111" s="35">
        <v>1</v>
      </c>
      <c r="H111" s="36">
        <v>152.99</v>
      </c>
      <c r="I111" s="201">
        <f t="shared" si="1"/>
        <v>152.99</v>
      </c>
    </row>
    <row r="112" spans="1:9" ht="12.75" customHeight="1" thickBot="1" x14ac:dyDescent="0.25">
      <c r="A112" s="624"/>
      <c r="B112" s="626"/>
      <c r="C112" s="626"/>
      <c r="D112" s="635"/>
      <c r="E112" s="83" t="s">
        <v>1448</v>
      </c>
      <c r="F112" s="83" t="s">
        <v>99</v>
      </c>
      <c r="G112" s="83">
        <v>1</v>
      </c>
      <c r="H112" s="84">
        <v>350</v>
      </c>
      <c r="I112" s="42">
        <f t="shared" si="1"/>
        <v>350</v>
      </c>
    </row>
    <row r="113" spans="1:9" ht="26.25" thickBot="1" x14ac:dyDescent="0.25">
      <c r="A113" s="46" t="s">
        <v>329</v>
      </c>
      <c r="B113" s="625">
        <v>16154.91</v>
      </c>
      <c r="C113" s="625" t="s">
        <v>80</v>
      </c>
      <c r="D113" s="85" t="s">
        <v>330</v>
      </c>
      <c r="E113" s="47" t="s">
        <v>331</v>
      </c>
      <c r="F113" s="47" t="s">
        <v>99</v>
      </c>
      <c r="G113" s="47">
        <v>2</v>
      </c>
      <c r="H113" s="48">
        <v>17</v>
      </c>
      <c r="I113" s="49">
        <f t="shared" si="1"/>
        <v>34</v>
      </c>
    </row>
    <row r="114" spans="1:9" ht="12.75" customHeight="1" x14ac:dyDescent="0.2">
      <c r="A114" s="622" t="s">
        <v>107</v>
      </c>
      <c r="B114" s="632"/>
      <c r="C114" s="632"/>
      <c r="D114" s="627" t="s">
        <v>2186</v>
      </c>
      <c r="E114" s="37" t="s">
        <v>136</v>
      </c>
      <c r="F114" s="37" t="s">
        <v>101</v>
      </c>
      <c r="G114" s="37">
        <v>1</v>
      </c>
      <c r="H114" s="38">
        <v>66.39</v>
      </c>
      <c r="I114" s="156">
        <f>G114*H114</f>
        <v>66.39</v>
      </c>
    </row>
    <row r="115" spans="1:9" ht="12.75" customHeight="1" thickBot="1" x14ac:dyDescent="0.25">
      <c r="A115" s="624"/>
      <c r="B115" s="632"/>
      <c r="C115" s="632"/>
      <c r="D115" s="629"/>
      <c r="E115" s="83" t="s">
        <v>506</v>
      </c>
      <c r="F115" s="83" t="s">
        <v>99</v>
      </c>
      <c r="G115" s="83">
        <v>1</v>
      </c>
      <c r="H115" s="84">
        <v>140</v>
      </c>
      <c r="I115" s="42">
        <f t="shared" si="1"/>
        <v>140</v>
      </c>
    </row>
    <row r="116" spans="1:9" ht="12.75" customHeight="1" x14ac:dyDescent="0.2">
      <c r="A116" s="622" t="s">
        <v>486</v>
      </c>
      <c r="B116" s="632"/>
      <c r="C116" s="632"/>
      <c r="D116" s="627" t="s">
        <v>480</v>
      </c>
      <c r="E116" s="37" t="s">
        <v>204</v>
      </c>
      <c r="F116" s="37" t="s">
        <v>99</v>
      </c>
      <c r="G116" s="37">
        <v>1</v>
      </c>
      <c r="H116" s="38">
        <v>66.599999999999994</v>
      </c>
      <c r="I116" s="156">
        <f t="shared" si="1"/>
        <v>66.599999999999994</v>
      </c>
    </row>
    <row r="117" spans="1:9" ht="12.75" customHeight="1" x14ac:dyDescent="0.2">
      <c r="A117" s="623"/>
      <c r="B117" s="632"/>
      <c r="C117" s="632"/>
      <c r="D117" s="628"/>
      <c r="E117" s="35" t="s">
        <v>119</v>
      </c>
      <c r="F117" s="35" t="s">
        <v>99</v>
      </c>
      <c r="G117" s="35">
        <v>2</v>
      </c>
      <c r="H117" s="36">
        <v>10.8</v>
      </c>
      <c r="I117" s="201">
        <f t="shared" si="1"/>
        <v>21.6</v>
      </c>
    </row>
    <row r="118" spans="1:9" ht="12.75" customHeight="1" x14ac:dyDescent="0.2">
      <c r="A118" s="623"/>
      <c r="B118" s="632"/>
      <c r="C118" s="632"/>
      <c r="D118" s="628"/>
      <c r="E118" s="35" t="s">
        <v>223</v>
      </c>
      <c r="F118" s="35" t="s">
        <v>99</v>
      </c>
      <c r="G118" s="35">
        <v>1</v>
      </c>
      <c r="H118" s="36">
        <v>290</v>
      </c>
      <c r="I118" s="201">
        <f t="shared" si="1"/>
        <v>290</v>
      </c>
    </row>
    <row r="119" spans="1:9" ht="12.75" customHeight="1" x14ac:dyDescent="0.2">
      <c r="A119" s="623"/>
      <c r="B119" s="632"/>
      <c r="C119" s="632"/>
      <c r="D119" s="628"/>
      <c r="E119" s="35" t="s">
        <v>806</v>
      </c>
      <c r="F119" s="35" t="s">
        <v>99</v>
      </c>
      <c r="G119" s="35">
        <v>1</v>
      </c>
      <c r="H119" s="36">
        <v>344.19</v>
      </c>
      <c r="I119" s="201">
        <f t="shared" si="1"/>
        <v>344.19</v>
      </c>
    </row>
    <row r="120" spans="1:9" ht="12.75" customHeight="1" x14ac:dyDescent="0.2">
      <c r="A120" s="623"/>
      <c r="B120" s="632"/>
      <c r="C120" s="632"/>
      <c r="D120" s="628"/>
      <c r="E120" s="35" t="s">
        <v>1451</v>
      </c>
      <c r="F120" s="35" t="s">
        <v>99</v>
      </c>
      <c r="G120" s="35">
        <v>1</v>
      </c>
      <c r="H120" s="36">
        <v>60.26</v>
      </c>
      <c r="I120" s="201">
        <f t="shared" si="1"/>
        <v>60.26</v>
      </c>
    </row>
    <row r="121" spans="1:9" ht="12.75" customHeight="1" thickBot="1" x14ac:dyDescent="0.25">
      <c r="A121" s="624"/>
      <c r="B121" s="632"/>
      <c r="C121" s="632"/>
      <c r="D121" s="629"/>
      <c r="E121" s="83" t="s">
        <v>155</v>
      </c>
      <c r="F121" s="83" t="s">
        <v>99</v>
      </c>
      <c r="G121" s="83">
        <v>1</v>
      </c>
      <c r="H121" s="84">
        <v>25.8</v>
      </c>
      <c r="I121" s="42">
        <f t="shared" si="1"/>
        <v>25.8</v>
      </c>
    </row>
    <row r="122" spans="1:9" ht="12.75" customHeight="1" x14ac:dyDescent="0.2">
      <c r="A122" s="622" t="s">
        <v>845</v>
      </c>
      <c r="B122" s="632"/>
      <c r="C122" s="632"/>
      <c r="D122" s="627" t="s">
        <v>109</v>
      </c>
      <c r="E122" s="35" t="s">
        <v>2172</v>
      </c>
      <c r="F122" s="35" t="s">
        <v>99</v>
      </c>
      <c r="G122" s="35">
        <v>3</v>
      </c>
      <c r="H122" s="36">
        <v>137.69999999999999</v>
      </c>
      <c r="I122" s="165">
        <f t="shared" si="1"/>
        <v>413.09999999999997</v>
      </c>
    </row>
    <row r="123" spans="1:9" ht="12.75" customHeight="1" x14ac:dyDescent="0.2">
      <c r="A123" s="623"/>
      <c r="B123" s="632"/>
      <c r="C123" s="632"/>
      <c r="D123" s="628"/>
      <c r="E123" s="35" t="s">
        <v>490</v>
      </c>
      <c r="F123" s="35" t="s">
        <v>99</v>
      </c>
      <c r="G123" s="35">
        <v>1</v>
      </c>
      <c r="H123" s="36">
        <v>33.659999999999997</v>
      </c>
      <c r="I123" s="201">
        <f t="shared" si="1"/>
        <v>33.659999999999997</v>
      </c>
    </row>
    <row r="124" spans="1:9" ht="12.75" customHeight="1" x14ac:dyDescent="0.2">
      <c r="A124" s="623"/>
      <c r="B124" s="632"/>
      <c r="C124" s="632"/>
      <c r="D124" s="628"/>
      <c r="E124" s="35" t="s">
        <v>1076</v>
      </c>
      <c r="F124" s="35" t="s">
        <v>99</v>
      </c>
      <c r="G124" s="35">
        <v>1</v>
      </c>
      <c r="H124" s="36">
        <v>25.15</v>
      </c>
      <c r="I124" s="201">
        <f t="shared" si="1"/>
        <v>25.15</v>
      </c>
    </row>
    <row r="125" spans="1:9" ht="12.75" customHeight="1" x14ac:dyDescent="0.2">
      <c r="A125" s="623"/>
      <c r="B125" s="632"/>
      <c r="C125" s="632"/>
      <c r="D125" s="628"/>
      <c r="E125" s="35" t="s">
        <v>1037</v>
      </c>
      <c r="F125" s="35" t="s">
        <v>99</v>
      </c>
      <c r="G125" s="35">
        <v>1</v>
      </c>
      <c r="H125" s="36">
        <v>21.33</v>
      </c>
      <c r="I125" s="201">
        <f t="shared" si="1"/>
        <v>21.33</v>
      </c>
    </row>
    <row r="126" spans="1:9" ht="12.75" customHeight="1" thickBot="1" x14ac:dyDescent="0.25">
      <c r="A126" s="624"/>
      <c r="B126" s="626"/>
      <c r="C126" s="626"/>
      <c r="D126" s="629"/>
      <c r="E126" s="83" t="s">
        <v>277</v>
      </c>
      <c r="F126" s="83" t="s">
        <v>99</v>
      </c>
      <c r="G126" s="83">
        <v>2</v>
      </c>
      <c r="H126" s="84">
        <v>27</v>
      </c>
      <c r="I126" s="42">
        <f t="shared" si="1"/>
        <v>54</v>
      </c>
    </row>
    <row r="127" spans="1:9" ht="12.75" customHeight="1" thickBot="1" x14ac:dyDescent="0.25">
      <c r="A127" s="440"/>
      <c r="B127" s="85"/>
      <c r="C127" s="85" t="s">
        <v>87</v>
      </c>
      <c r="D127" s="441"/>
      <c r="E127" s="47"/>
      <c r="F127" s="47"/>
      <c r="G127" s="47"/>
      <c r="H127" s="48"/>
      <c r="I127" s="49">
        <v>1187.79</v>
      </c>
    </row>
    <row r="128" spans="1:9" ht="12.75" customHeight="1" thickBot="1" x14ac:dyDescent="0.25">
      <c r="A128" s="79"/>
      <c r="B128" s="197">
        <f>SUM(B24:B126)</f>
        <v>158857.17600000001</v>
      </c>
      <c r="C128" s="198"/>
      <c r="D128" s="197"/>
      <c r="E128" s="199"/>
      <c r="F128" s="198"/>
      <c r="G128" s="198"/>
      <c r="H128" s="197" t="s">
        <v>17</v>
      </c>
      <c r="I128" s="197">
        <f>SUM(I24:I127)</f>
        <v>25778.329999999991</v>
      </c>
    </row>
    <row r="129" spans="1:9" ht="64.5" thickBot="1" x14ac:dyDescent="0.25">
      <c r="A129" s="134" t="s">
        <v>144</v>
      </c>
      <c r="B129" s="114" t="s">
        <v>16</v>
      </c>
      <c r="C129" s="114" t="s">
        <v>5</v>
      </c>
      <c r="D129" s="114" t="s">
        <v>23</v>
      </c>
      <c r="E129" s="118" t="s">
        <v>18</v>
      </c>
      <c r="F129" s="114" t="s">
        <v>19</v>
      </c>
      <c r="G129" s="114" t="s">
        <v>10</v>
      </c>
      <c r="H129" s="114" t="s">
        <v>13</v>
      </c>
      <c r="I129" s="115" t="s">
        <v>12</v>
      </c>
    </row>
    <row r="130" spans="1:9" ht="12.75" customHeight="1" thickBot="1" x14ac:dyDescent="0.25">
      <c r="A130" s="103"/>
      <c r="B130" s="104">
        <v>5811.55</v>
      </c>
      <c r="C130" s="58" t="s">
        <v>66</v>
      </c>
      <c r="D130" s="64"/>
      <c r="E130" s="59"/>
      <c r="F130" s="59"/>
      <c r="G130" s="59"/>
      <c r="H130" s="60"/>
      <c r="I130" s="61"/>
    </row>
    <row r="131" spans="1:9" ht="12.75" customHeight="1" thickBot="1" x14ac:dyDescent="0.25">
      <c r="A131" s="103"/>
      <c r="B131" s="122">
        <v>5598.49</v>
      </c>
      <c r="C131" s="123" t="s">
        <v>67</v>
      </c>
      <c r="D131" s="124"/>
      <c r="E131" s="125"/>
      <c r="F131" s="125"/>
      <c r="G131" s="125"/>
      <c r="H131" s="126"/>
      <c r="I131" s="127"/>
    </row>
    <row r="132" spans="1:9" ht="12.75" customHeight="1" thickBot="1" x14ac:dyDescent="0.25">
      <c r="A132" s="103"/>
      <c r="B132" s="106">
        <v>5700.37</v>
      </c>
      <c r="C132" s="85" t="s">
        <v>70</v>
      </c>
      <c r="D132" s="86"/>
      <c r="E132" s="47"/>
      <c r="F132" s="47"/>
      <c r="G132" s="47"/>
      <c r="H132" s="48"/>
      <c r="I132" s="49"/>
    </row>
    <row r="133" spans="1:9" ht="12.75" customHeight="1" thickBot="1" x14ac:dyDescent="0.25">
      <c r="A133" s="103"/>
      <c r="B133" s="106">
        <v>3245.83</v>
      </c>
      <c r="C133" s="85" t="s">
        <v>72</v>
      </c>
      <c r="D133" s="86"/>
      <c r="E133" s="47"/>
      <c r="F133" s="47"/>
      <c r="G133" s="47"/>
      <c r="H133" s="48"/>
      <c r="I133" s="49"/>
    </row>
    <row r="134" spans="1:9" ht="12.75" customHeight="1" thickBot="1" x14ac:dyDescent="0.25">
      <c r="A134" s="204"/>
      <c r="B134" s="323">
        <v>6088.17</v>
      </c>
      <c r="C134" s="183" t="s">
        <v>73</v>
      </c>
      <c r="D134" s="322"/>
      <c r="E134" s="37"/>
      <c r="F134" s="37"/>
      <c r="G134" s="37"/>
      <c r="H134" s="38"/>
      <c r="I134" s="39"/>
    </row>
    <row r="135" spans="1:9" ht="12.75" customHeight="1" thickBot="1" x14ac:dyDescent="0.25">
      <c r="A135" s="103"/>
      <c r="B135" s="106">
        <v>5781.33</v>
      </c>
      <c r="C135" s="85" t="s">
        <v>74</v>
      </c>
      <c r="D135" s="55"/>
      <c r="E135" s="47"/>
      <c r="F135" s="47"/>
      <c r="G135" s="47"/>
      <c r="H135" s="48"/>
      <c r="I135" s="49"/>
    </row>
    <row r="136" spans="1:9" ht="12.75" customHeight="1" thickBot="1" x14ac:dyDescent="0.25">
      <c r="A136" s="11"/>
      <c r="B136" s="106">
        <v>3224.62</v>
      </c>
      <c r="C136" s="85" t="s">
        <v>75</v>
      </c>
      <c r="D136" s="86"/>
      <c r="E136" s="47"/>
      <c r="F136" s="47"/>
      <c r="G136" s="47"/>
      <c r="H136" s="48"/>
      <c r="I136" s="49"/>
    </row>
    <row r="137" spans="1:9" ht="12.75" customHeight="1" thickBot="1" x14ac:dyDescent="0.25">
      <c r="A137" s="11"/>
      <c r="B137" s="106">
        <v>4266.63</v>
      </c>
      <c r="C137" s="85" t="s">
        <v>76</v>
      </c>
      <c r="D137" s="86"/>
      <c r="E137" s="47"/>
      <c r="F137" s="47"/>
      <c r="G137" s="47"/>
      <c r="H137" s="48"/>
      <c r="I137" s="49"/>
    </row>
    <row r="138" spans="1:9" ht="12.75" customHeight="1" thickBot="1" x14ac:dyDescent="0.25">
      <c r="A138" s="11"/>
      <c r="B138" s="106">
        <v>5802.95</v>
      </c>
      <c r="C138" s="85" t="s">
        <v>77</v>
      </c>
      <c r="D138" s="86"/>
      <c r="E138" s="47"/>
      <c r="F138" s="47"/>
      <c r="G138" s="47"/>
      <c r="H138" s="48"/>
      <c r="I138" s="49"/>
    </row>
    <row r="139" spans="1:9" ht="12.75" customHeight="1" thickBot="1" x14ac:dyDescent="0.25">
      <c r="A139" s="229"/>
      <c r="B139" s="161">
        <v>6260.75</v>
      </c>
      <c r="C139" s="154" t="s">
        <v>78</v>
      </c>
      <c r="D139" s="322"/>
      <c r="E139" s="47"/>
      <c r="F139" s="47"/>
      <c r="G139" s="47"/>
      <c r="H139" s="48"/>
      <c r="I139" s="49"/>
    </row>
    <row r="140" spans="1:9" ht="12.75" customHeight="1" thickBot="1" x14ac:dyDescent="0.25">
      <c r="A140" s="11"/>
      <c r="B140" s="106">
        <v>5910.93</v>
      </c>
      <c r="C140" s="85" t="s">
        <v>79</v>
      </c>
      <c r="D140" s="86"/>
      <c r="E140" s="47"/>
      <c r="F140" s="47"/>
      <c r="G140" s="47"/>
      <c r="H140" s="48"/>
      <c r="I140" s="49"/>
    </row>
    <row r="141" spans="1:9" ht="12.75" customHeight="1" thickBot="1" x14ac:dyDescent="0.25">
      <c r="A141" s="11"/>
      <c r="B141" s="106">
        <v>6258.29</v>
      </c>
      <c r="C141" s="85" t="s">
        <v>80</v>
      </c>
      <c r="D141" s="86"/>
      <c r="E141" s="47"/>
      <c r="F141" s="47"/>
      <c r="G141" s="47"/>
      <c r="H141" s="48"/>
      <c r="I141" s="49"/>
    </row>
    <row r="142" spans="1:9" ht="12.75" customHeight="1" thickBot="1" x14ac:dyDescent="0.25">
      <c r="A142" s="418"/>
      <c r="B142" s="454">
        <f>SUM(B130:B141)</f>
        <v>63949.909999999996</v>
      </c>
      <c r="C142" s="458" t="s">
        <v>87</v>
      </c>
      <c r="D142" s="86"/>
      <c r="E142" s="47"/>
      <c r="F142" s="47"/>
      <c r="G142" s="47"/>
      <c r="H142" s="48"/>
      <c r="I142" s="49"/>
    </row>
    <row r="143" spans="1:9" ht="12.75" customHeight="1" thickBot="1" x14ac:dyDescent="0.25">
      <c r="A143" s="655" t="s">
        <v>106</v>
      </c>
      <c r="B143" s="106">
        <v>1095.75</v>
      </c>
      <c r="C143" s="183" t="s">
        <v>74</v>
      </c>
      <c r="D143" s="86"/>
      <c r="E143" s="47"/>
      <c r="F143" s="47"/>
      <c r="G143" s="47"/>
      <c r="H143" s="48"/>
      <c r="I143" s="49"/>
    </row>
    <row r="144" spans="1:9" ht="12.75" customHeight="1" thickBot="1" x14ac:dyDescent="0.25">
      <c r="A144" s="656"/>
      <c r="B144" s="106">
        <v>463.12</v>
      </c>
      <c r="C144" s="183" t="s">
        <v>75</v>
      </c>
      <c r="D144" s="86"/>
      <c r="E144" s="47"/>
      <c r="F144" s="47"/>
      <c r="G144" s="47"/>
      <c r="H144" s="48"/>
      <c r="I144" s="49"/>
    </row>
    <row r="145" spans="1:9" ht="12.75" customHeight="1" thickBot="1" x14ac:dyDescent="0.25">
      <c r="A145" s="657"/>
      <c r="B145" s="106">
        <v>576.14</v>
      </c>
      <c r="C145" s="183" t="s">
        <v>76</v>
      </c>
      <c r="D145" s="86"/>
      <c r="E145" s="47"/>
      <c r="F145" s="47"/>
      <c r="G145" s="47"/>
      <c r="H145" s="48"/>
      <c r="I145" s="49"/>
    </row>
    <row r="146" spans="1:9" ht="12.75" customHeight="1" thickBot="1" x14ac:dyDescent="0.25">
      <c r="A146" s="526"/>
      <c r="B146" s="454">
        <f>SUM(B143:B145)</f>
        <v>2135.0099999999998</v>
      </c>
      <c r="C146" s="458" t="s">
        <v>87</v>
      </c>
      <c r="D146" s="86"/>
      <c r="E146" s="47"/>
      <c r="F146" s="47"/>
      <c r="G146" s="47"/>
      <c r="H146" s="48"/>
      <c r="I146" s="49">
        <v>650.48</v>
      </c>
    </row>
    <row r="147" spans="1:9" ht="12.75" customHeight="1" thickBot="1" x14ac:dyDescent="0.25">
      <c r="A147" s="79"/>
      <c r="B147" s="197">
        <f>B142+B146</f>
        <v>66084.92</v>
      </c>
      <c r="C147" s="198"/>
      <c r="D147" s="197"/>
      <c r="E147" s="199"/>
      <c r="F147" s="198"/>
      <c r="G147" s="198"/>
      <c r="H147" s="197" t="s">
        <v>17</v>
      </c>
      <c r="I147" s="197">
        <f>SUM(I130:I146)</f>
        <v>650.48</v>
      </c>
    </row>
    <row r="148" spans="1:9" ht="77.25" thickBot="1" x14ac:dyDescent="0.25">
      <c r="A148" s="134" t="s">
        <v>145</v>
      </c>
      <c r="B148" s="117" t="s">
        <v>16</v>
      </c>
      <c r="C148" s="131" t="s">
        <v>5</v>
      </c>
      <c r="D148" s="117" t="s">
        <v>23</v>
      </c>
      <c r="E148" s="132" t="s">
        <v>18</v>
      </c>
      <c r="F148" s="117" t="s">
        <v>19</v>
      </c>
      <c r="G148" s="131" t="s">
        <v>10</v>
      </c>
      <c r="H148" s="117" t="s">
        <v>13</v>
      </c>
      <c r="I148" s="117" t="s">
        <v>12</v>
      </c>
    </row>
    <row r="149" spans="1:9" ht="12.75" customHeight="1" thickBot="1" x14ac:dyDescent="0.25">
      <c r="A149" s="227"/>
      <c r="B149" s="106">
        <v>7284.78</v>
      </c>
      <c r="C149" s="55" t="s">
        <v>66</v>
      </c>
      <c r="D149" s="86"/>
      <c r="E149" s="47"/>
      <c r="F149" s="47"/>
      <c r="G149" s="47"/>
      <c r="H149" s="48"/>
      <c r="I149" s="49"/>
    </row>
    <row r="150" spans="1:9" ht="12.75" customHeight="1" thickBot="1" x14ac:dyDescent="0.25">
      <c r="A150" s="227"/>
      <c r="B150" s="106">
        <v>7466.7</v>
      </c>
      <c r="C150" s="55" t="s">
        <v>67</v>
      </c>
      <c r="D150" s="86"/>
      <c r="E150" s="47"/>
      <c r="F150" s="47"/>
      <c r="G150" s="47"/>
      <c r="H150" s="48"/>
      <c r="I150" s="49"/>
    </row>
    <row r="151" spans="1:9" ht="12.75" customHeight="1" thickBot="1" x14ac:dyDescent="0.25">
      <c r="A151" s="227"/>
      <c r="B151" s="106">
        <v>7842.48</v>
      </c>
      <c r="C151" s="85" t="s">
        <v>70</v>
      </c>
      <c r="D151" s="86"/>
      <c r="E151" s="47"/>
      <c r="F151" s="47"/>
      <c r="G151" s="47"/>
      <c r="H151" s="48"/>
      <c r="I151" s="49"/>
    </row>
    <row r="152" spans="1:9" ht="12.75" customHeight="1" thickBot="1" x14ac:dyDescent="0.25">
      <c r="A152" s="227"/>
      <c r="B152" s="106">
        <v>7464.42</v>
      </c>
      <c r="C152" s="85" t="s">
        <v>72</v>
      </c>
      <c r="D152" s="86"/>
      <c r="E152" s="47"/>
      <c r="F152" s="47"/>
      <c r="G152" s="47"/>
      <c r="H152" s="48"/>
      <c r="I152" s="49"/>
    </row>
    <row r="153" spans="1:9" ht="12.75" customHeight="1" thickBot="1" x14ac:dyDescent="0.25">
      <c r="A153" s="227"/>
      <c r="B153" s="106">
        <v>7605.63</v>
      </c>
      <c r="C153" s="85" t="s">
        <v>73</v>
      </c>
      <c r="D153" s="86"/>
      <c r="E153" s="47"/>
      <c r="F153" s="47"/>
      <c r="G153" s="47"/>
      <c r="H153" s="48"/>
      <c r="I153" s="49"/>
    </row>
    <row r="154" spans="1:9" ht="12.75" customHeight="1" thickBot="1" x14ac:dyDescent="0.25">
      <c r="A154" s="227"/>
      <c r="B154" s="106">
        <v>8752.39</v>
      </c>
      <c r="C154" s="85" t="s">
        <v>74</v>
      </c>
      <c r="D154" s="86"/>
      <c r="E154" s="47"/>
      <c r="F154" s="47"/>
      <c r="G154" s="47"/>
      <c r="H154" s="48"/>
      <c r="I154" s="49"/>
    </row>
    <row r="155" spans="1:9" ht="12.75" customHeight="1" thickBot="1" x14ac:dyDescent="0.25">
      <c r="A155" s="227"/>
      <c r="B155" s="106">
        <v>7144.06</v>
      </c>
      <c r="C155" s="85" t="s">
        <v>75</v>
      </c>
      <c r="D155" s="86"/>
      <c r="E155" s="47"/>
      <c r="F155" s="47"/>
      <c r="G155" s="47"/>
      <c r="H155" s="48"/>
      <c r="I155" s="49"/>
    </row>
    <row r="156" spans="1:9" ht="12.75" customHeight="1" thickBot="1" x14ac:dyDescent="0.25">
      <c r="A156" s="227"/>
      <c r="B156" s="106">
        <v>8815.9599999999991</v>
      </c>
      <c r="C156" s="85" t="s">
        <v>76</v>
      </c>
      <c r="D156" s="86"/>
      <c r="E156" s="47"/>
      <c r="F156" s="47"/>
      <c r="G156" s="47"/>
      <c r="H156" s="48"/>
      <c r="I156" s="49"/>
    </row>
    <row r="157" spans="1:9" ht="12.75" customHeight="1" thickBot="1" x14ac:dyDescent="0.25">
      <c r="A157" s="227"/>
      <c r="B157" s="106">
        <v>8945.76</v>
      </c>
      <c r="C157" s="85" t="s">
        <v>77</v>
      </c>
      <c r="D157" s="86"/>
      <c r="E157" s="47"/>
      <c r="F157" s="47"/>
      <c r="G157" s="47"/>
      <c r="H157" s="48"/>
      <c r="I157" s="49"/>
    </row>
    <row r="158" spans="1:9" ht="12.75" customHeight="1" thickBot="1" x14ac:dyDescent="0.25">
      <c r="A158" s="227"/>
      <c r="B158" s="106">
        <v>9577.09</v>
      </c>
      <c r="C158" s="85" t="s">
        <v>78</v>
      </c>
      <c r="D158" s="86"/>
      <c r="E158" s="47"/>
      <c r="F158" s="47"/>
      <c r="G158" s="47"/>
      <c r="H158" s="48"/>
      <c r="I158" s="49"/>
    </row>
    <row r="159" spans="1:9" ht="12.75" customHeight="1" thickBot="1" x14ac:dyDescent="0.25">
      <c r="A159" s="227"/>
      <c r="B159" s="106">
        <v>9202.52</v>
      </c>
      <c r="C159" s="85" t="s">
        <v>79</v>
      </c>
      <c r="D159" s="86"/>
      <c r="E159" s="47"/>
      <c r="F159" s="47"/>
      <c r="G159" s="47"/>
      <c r="H159" s="48"/>
      <c r="I159" s="49"/>
    </row>
    <row r="160" spans="1:9" ht="12.75" customHeight="1" thickBot="1" x14ac:dyDescent="0.25">
      <c r="A160" s="227"/>
      <c r="B160" s="106">
        <v>9313.85</v>
      </c>
      <c r="C160" s="85" t="s">
        <v>80</v>
      </c>
      <c r="D160" s="86"/>
      <c r="E160" s="47"/>
      <c r="F160" s="47"/>
      <c r="G160" s="47"/>
      <c r="H160" s="48"/>
      <c r="I160" s="49"/>
    </row>
    <row r="161" spans="1:9" ht="12.75" customHeight="1" thickBot="1" x14ac:dyDescent="0.25">
      <c r="A161" s="227"/>
      <c r="B161" s="106"/>
      <c r="C161" s="167" t="s">
        <v>87</v>
      </c>
      <c r="D161" s="86"/>
      <c r="E161" s="47"/>
      <c r="F161" s="47"/>
      <c r="G161" s="47"/>
      <c r="H161" s="48"/>
      <c r="I161" s="49">
        <v>1651.29</v>
      </c>
    </row>
    <row r="162" spans="1:9" ht="13.5" thickBot="1" x14ac:dyDescent="0.25">
      <c r="A162" s="180"/>
      <c r="B162" s="197">
        <f>SUM(B149:B161)</f>
        <v>99415.64</v>
      </c>
      <c r="C162" s="198"/>
      <c r="D162" s="197"/>
      <c r="E162" s="199"/>
      <c r="F162" s="198"/>
      <c r="G162" s="198"/>
      <c r="H162" s="197" t="s">
        <v>17</v>
      </c>
      <c r="I162" s="230">
        <f>SUM(I149:I161)</f>
        <v>1651.29</v>
      </c>
    </row>
    <row r="163" spans="1:9" ht="26.25" thickBot="1" x14ac:dyDescent="0.25">
      <c r="A163" s="46" t="s">
        <v>8</v>
      </c>
      <c r="B163" s="114" t="s">
        <v>16</v>
      </c>
      <c r="C163" s="114" t="s">
        <v>5</v>
      </c>
      <c r="D163" s="114" t="s">
        <v>23</v>
      </c>
      <c r="E163" s="118" t="s">
        <v>18</v>
      </c>
      <c r="F163" s="114" t="s">
        <v>19</v>
      </c>
      <c r="G163" s="114" t="s">
        <v>10</v>
      </c>
      <c r="H163" s="114" t="s">
        <v>13</v>
      </c>
      <c r="I163" s="115" t="s">
        <v>12</v>
      </c>
    </row>
    <row r="164" spans="1:9" ht="12.75" customHeight="1" x14ac:dyDescent="0.2">
      <c r="A164" s="679" t="s">
        <v>82</v>
      </c>
      <c r="B164" s="33"/>
      <c r="C164" s="33" t="s">
        <v>66</v>
      </c>
      <c r="D164" s="34"/>
      <c r="E164" s="35"/>
      <c r="F164" s="35" t="s">
        <v>83</v>
      </c>
      <c r="G164" s="35">
        <v>782.66</v>
      </c>
      <c r="H164" s="16">
        <v>4.8099999999999996</v>
      </c>
      <c r="I164" s="33">
        <f>G164*H164</f>
        <v>3764.5945999999994</v>
      </c>
    </row>
    <row r="165" spans="1:9" x14ac:dyDescent="0.2">
      <c r="A165" s="679"/>
      <c r="B165" s="13"/>
      <c r="C165" s="13" t="s">
        <v>67</v>
      </c>
      <c r="D165" s="14"/>
      <c r="E165" s="15"/>
      <c r="F165" s="15" t="s">
        <v>83</v>
      </c>
      <c r="G165" s="15">
        <v>557.05999999999995</v>
      </c>
      <c r="H165" s="16">
        <v>4.8099999999999996</v>
      </c>
      <c r="I165" s="13">
        <f t="shared" ref="I165:I172" si="2">G165*H165</f>
        <v>2679.4585999999995</v>
      </c>
    </row>
    <row r="166" spans="1:9" x14ac:dyDescent="0.2">
      <c r="A166" s="679"/>
      <c r="B166" s="13"/>
      <c r="C166" s="13" t="s">
        <v>70</v>
      </c>
      <c r="D166" s="14"/>
      <c r="E166" s="15"/>
      <c r="F166" s="15" t="s">
        <v>83</v>
      </c>
      <c r="G166" s="15">
        <v>819.83</v>
      </c>
      <c r="H166" s="16">
        <v>4.8099999999999996</v>
      </c>
      <c r="I166" s="13">
        <f t="shared" si="2"/>
        <v>3943.3822999999998</v>
      </c>
    </row>
    <row r="167" spans="1:9" ht="12.75" customHeight="1" x14ac:dyDescent="0.2">
      <c r="A167" s="679"/>
      <c r="B167" s="13"/>
      <c r="C167" s="13" t="s">
        <v>72</v>
      </c>
      <c r="D167" s="14"/>
      <c r="E167" s="15"/>
      <c r="F167" s="15" t="s">
        <v>83</v>
      </c>
      <c r="G167" s="15">
        <v>741.05</v>
      </c>
      <c r="H167" s="16">
        <v>4.8099999999999996</v>
      </c>
      <c r="I167" s="13">
        <f t="shared" si="2"/>
        <v>3564.4504999999995</v>
      </c>
    </row>
    <row r="168" spans="1:9" x14ac:dyDescent="0.2">
      <c r="A168" s="679"/>
      <c r="B168" s="13"/>
      <c r="C168" s="13" t="s">
        <v>73</v>
      </c>
      <c r="D168" s="14"/>
      <c r="E168" s="15"/>
      <c r="F168" s="15" t="s">
        <v>83</v>
      </c>
      <c r="G168" s="15">
        <v>577.57000000000005</v>
      </c>
      <c r="H168" s="16">
        <v>4.8099999999999996</v>
      </c>
      <c r="I168" s="13">
        <f t="shared" si="2"/>
        <v>2778.1116999999999</v>
      </c>
    </row>
    <row r="169" spans="1:9" ht="12.75" customHeight="1" x14ac:dyDescent="0.2">
      <c r="A169" s="679"/>
      <c r="B169" s="13"/>
      <c r="C169" s="13" t="s">
        <v>74</v>
      </c>
      <c r="D169" s="14"/>
      <c r="E169" s="15"/>
      <c r="F169" s="15" t="s">
        <v>83</v>
      </c>
      <c r="G169" s="15">
        <v>289.39</v>
      </c>
      <c r="H169" s="16">
        <v>4.8099999999999996</v>
      </c>
      <c r="I169" s="13">
        <f t="shared" si="2"/>
        <v>1391.9658999999999</v>
      </c>
    </row>
    <row r="170" spans="1:9" ht="12.75" customHeight="1" x14ac:dyDescent="0.2">
      <c r="A170" s="679"/>
      <c r="B170" s="13"/>
      <c r="C170" s="13" t="s">
        <v>75</v>
      </c>
      <c r="D170" s="14"/>
      <c r="E170" s="15"/>
      <c r="F170" s="15" t="s">
        <v>83</v>
      </c>
      <c r="G170" s="15">
        <v>437.14</v>
      </c>
      <c r="H170" s="16">
        <v>5.04</v>
      </c>
      <c r="I170" s="13">
        <f t="shared" si="2"/>
        <v>2203.1855999999998</v>
      </c>
    </row>
    <row r="171" spans="1:9" ht="12.75" customHeight="1" x14ac:dyDescent="0.2">
      <c r="A171" s="679"/>
      <c r="B171" s="13"/>
      <c r="C171" s="13" t="s">
        <v>76</v>
      </c>
      <c r="D171" s="14"/>
      <c r="E171" s="15"/>
      <c r="F171" s="15" t="s">
        <v>83</v>
      </c>
      <c r="G171" s="15">
        <v>328.79</v>
      </c>
      <c r="H171" s="16">
        <v>5.04</v>
      </c>
      <c r="I171" s="13">
        <f t="shared" si="2"/>
        <v>1657.1016000000002</v>
      </c>
    </row>
    <row r="172" spans="1:9" ht="12.75" customHeight="1" x14ac:dyDescent="0.2">
      <c r="A172" s="679"/>
      <c r="B172" s="13"/>
      <c r="C172" s="13" t="s">
        <v>77</v>
      </c>
      <c r="D172" s="14"/>
      <c r="E172" s="15"/>
      <c r="F172" s="15" t="s">
        <v>83</v>
      </c>
      <c r="G172" s="15">
        <v>450.74</v>
      </c>
      <c r="H172" s="16">
        <v>5.04</v>
      </c>
      <c r="I172" s="13">
        <f t="shared" si="2"/>
        <v>2271.7296000000001</v>
      </c>
    </row>
    <row r="173" spans="1:9" ht="12.75" customHeight="1" x14ac:dyDescent="0.2">
      <c r="A173" s="679"/>
      <c r="B173" s="13"/>
      <c r="C173" s="13" t="s">
        <v>78</v>
      </c>
      <c r="D173" s="14"/>
      <c r="E173" s="15"/>
      <c r="F173" s="15" t="s">
        <v>83</v>
      </c>
      <c r="G173" s="15">
        <v>713.92</v>
      </c>
      <c r="H173" s="16">
        <v>5.04</v>
      </c>
      <c r="I173" s="13">
        <f>G173*H173</f>
        <v>3598.1567999999997</v>
      </c>
    </row>
    <row r="174" spans="1:9" ht="12.75" customHeight="1" x14ac:dyDescent="0.2">
      <c r="A174" s="679"/>
      <c r="B174" s="13"/>
      <c r="C174" s="13" t="s">
        <v>79</v>
      </c>
      <c r="D174" s="14"/>
      <c r="E174" s="15"/>
      <c r="F174" s="15" t="s">
        <v>83</v>
      </c>
      <c r="G174" s="15">
        <v>718.08</v>
      </c>
      <c r="H174" s="16">
        <v>5.04</v>
      </c>
      <c r="I174" s="13">
        <f>G174*H174</f>
        <v>3619.1232000000005</v>
      </c>
    </row>
    <row r="175" spans="1:9" ht="12.75" customHeight="1" x14ac:dyDescent="0.2">
      <c r="A175" s="679"/>
      <c r="B175" s="13"/>
      <c r="C175" s="13" t="s">
        <v>80</v>
      </c>
      <c r="D175" s="14"/>
      <c r="E175" s="15"/>
      <c r="F175" s="15" t="s">
        <v>83</v>
      </c>
      <c r="G175" s="15">
        <v>858.51</v>
      </c>
      <c r="H175" s="16">
        <v>5.04</v>
      </c>
      <c r="I175" s="13">
        <f>G175*H175</f>
        <v>4326.8904000000002</v>
      </c>
    </row>
    <row r="176" spans="1:9" ht="12.75" customHeight="1" x14ac:dyDescent="0.2">
      <c r="A176" s="693"/>
      <c r="B176" s="13"/>
      <c r="C176" s="244" t="s">
        <v>87</v>
      </c>
      <c r="D176" s="14"/>
      <c r="E176" s="15"/>
      <c r="F176" s="15" t="s">
        <v>83</v>
      </c>
      <c r="G176" s="15">
        <f>SUM(G164:G175)</f>
        <v>7274.74</v>
      </c>
      <c r="H176" s="16"/>
      <c r="I176" s="244">
        <f>SUM(I164:I175)</f>
        <v>35798.150800000003</v>
      </c>
    </row>
    <row r="177" spans="1:255" ht="37.15" customHeight="1" x14ac:dyDescent="0.2">
      <c r="A177" s="652" t="s">
        <v>2272</v>
      </c>
      <c r="B177" s="71"/>
      <c r="C177" s="13" t="s">
        <v>2273</v>
      </c>
      <c r="D177" s="72"/>
      <c r="E177" s="73"/>
      <c r="F177" s="15"/>
      <c r="G177" s="327"/>
      <c r="H177" s="74"/>
      <c r="I177" s="598">
        <v>193.94</v>
      </c>
    </row>
    <row r="178" spans="1:255" ht="37.15" customHeight="1" x14ac:dyDescent="0.2">
      <c r="A178" s="653"/>
      <c r="B178" s="71"/>
      <c r="C178" s="13" t="s">
        <v>2274</v>
      </c>
      <c r="D178" s="72"/>
      <c r="E178" s="73"/>
      <c r="F178" s="15"/>
      <c r="G178" s="327"/>
      <c r="H178" s="74"/>
      <c r="I178" s="598">
        <v>215.16</v>
      </c>
    </row>
    <row r="179" spans="1:255" ht="37.15" customHeight="1" x14ac:dyDescent="0.2">
      <c r="A179" s="654"/>
      <c r="B179" s="412"/>
      <c r="C179" s="244" t="s">
        <v>87</v>
      </c>
      <c r="D179" s="72"/>
      <c r="E179" s="73"/>
      <c r="F179" s="15"/>
      <c r="G179" s="327"/>
      <c r="H179" s="74"/>
      <c r="I179" s="241">
        <f>SUM(I177:I178)</f>
        <v>409.1</v>
      </c>
    </row>
    <row r="180" spans="1:255" ht="27.6" customHeight="1" x14ac:dyDescent="0.2">
      <c r="A180" s="652" t="s">
        <v>2271</v>
      </c>
      <c r="B180" s="71"/>
      <c r="C180" s="33" t="s">
        <v>2273</v>
      </c>
      <c r="D180" s="72"/>
      <c r="E180" s="73"/>
      <c r="F180" s="15"/>
      <c r="G180" s="327"/>
      <c r="H180" s="74"/>
      <c r="I180" s="598">
        <v>1099.49</v>
      </c>
    </row>
    <row r="181" spans="1:255" ht="27.6" customHeight="1" x14ac:dyDescent="0.2">
      <c r="A181" s="653"/>
      <c r="B181" s="71"/>
      <c r="C181" s="71" t="s">
        <v>2274</v>
      </c>
      <c r="D181" s="72"/>
      <c r="E181" s="73"/>
      <c r="F181" s="15"/>
      <c r="G181" s="327"/>
      <c r="H181" s="74"/>
      <c r="I181" s="598">
        <v>1291.08</v>
      </c>
    </row>
    <row r="182" spans="1:255" ht="27.6" customHeight="1" x14ac:dyDescent="0.2">
      <c r="A182" s="654"/>
      <c r="B182" s="71"/>
      <c r="C182" s="412" t="s">
        <v>87</v>
      </c>
      <c r="D182" s="72"/>
      <c r="E182" s="73"/>
      <c r="F182" s="73"/>
      <c r="G182" s="327"/>
      <c r="H182" s="74"/>
      <c r="I182" s="241">
        <f>SUM(I180:I181)</f>
        <v>2390.5699999999997</v>
      </c>
    </row>
    <row r="183" spans="1:255" ht="25.5" x14ac:dyDescent="0.2">
      <c r="A183" s="221" t="s">
        <v>2270</v>
      </c>
      <c r="B183" s="13"/>
      <c r="C183" s="244" t="s">
        <v>87</v>
      </c>
      <c r="D183" s="14"/>
      <c r="E183" s="15"/>
      <c r="F183" s="15"/>
      <c r="G183" s="15"/>
      <c r="H183" s="16"/>
      <c r="I183" s="244">
        <v>127728.24</v>
      </c>
    </row>
    <row r="184" spans="1:255" ht="12.75" customHeight="1" x14ac:dyDescent="0.2">
      <c r="A184" s="11" t="s">
        <v>84</v>
      </c>
      <c r="B184" s="13"/>
      <c r="C184" s="244" t="s">
        <v>87</v>
      </c>
      <c r="D184" s="14"/>
      <c r="E184" s="15"/>
      <c r="F184" s="15"/>
      <c r="G184" s="15"/>
      <c r="H184" s="16"/>
      <c r="I184" s="244">
        <v>9478.19</v>
      </c>
    </row>
    <row r="185" spans="1:255" ht="12.75" customHeight="1" x14ac:dyDescent="0.2">
      <c r="A185" s="11" t="s">
        <v>86</v>
      </c>
      <c r="B185" s="13"/>
      <c r="C185" s="244" t="s">
        <v>87</v>
      </c>
      <c r="D185" s="14"/>
      <c r="E185" s="15"/>
      <c r="F185" s="15"/>
      <c r="G185" s="15"/>
      <c r="H185" s="16"/>
      <c r="I185" s="244">
        <v>8652.98</v>
      </c>
    </row>
    <row r="186" spans="1:255" ht="12.75" customHeight="1" x14ac:dyDescent="0.2">
      <c r="A186" s="240" t="s">
        <v>88</v>
      </c>
      <c r="B186" s="13"/>
      <c r="C186" s="244" t="s">
        <v>87</v>
      </c>
      <c r="D186" s="14"/>
      <c r="E186" s="15"/>
      <c r="F186" s="15"/>
      <c r="G186" s="15"/>
      <c r="H186" s="16"/>
      <c r="I186" s="244">
        <v>6347.75</v>
      </c>
    </row>
    <row r="187" spans="1:255" ht="12.75" customHeight="1" thickBot="1" x14ac:dyDescent="0.25">
      <c r="A187" s="30"/>
      <c r="B187" s="109"/>
      <c r="C187" s="109"/>
      <c r="D187" s="108"/>
      <c r="E187" s="110"/>
      <c r="F187" s="109"/>
      <c r="G187" s="109"/>
      <c r="H187" s="108" t="s">
        <v>17</v>
      </c>
      <c r="I187" s="108">
        <f>I176+I179+I182+I183+I184+I185+I186</f>
        <v>190804.98080000002</v>
      </c>
    </row>
    <row r="188" spans="1:255" s="45" customFormat="1" ht="83.25" customHeight="1" thickBot="1" x14ac:dyDescent="0.25">
      <c r="A188" s="117" t="s">
        <v>95</v>
      </c>
      <c r="B188" s="114" t="s">
        <v>16</v>
      </c>
      <c r="C188" s="114" t="s">
        <v>5</v>
      </c>
      <c r="D188" s="114" t="s">
        <v>23</v>
      </c>
      <c r="E188" s="118" t="s">
        <v>18</v>
      </c>
      <c r="F188" s="114" t="s">
        <v>19</v>
      </c>
      <c r="G188" s="114" t="s">
        <v>10</v>
      </c>
      <c r="H188" s="114" t="s">
        <v>13</v>
      </c>
      <c r="I188" s="115" t="s">
        <v>12</v>
      </c>
      <c r="J188" s="56"/>
      <c r="K188" s="56"/>
      <c r="L188" s="56"/>
      <c r="M188" s="56"/>
      <c r="N188" s="56"/>
      <c r="O188" s="56"/>
      <c r="P188" s="56"/>
      <c r="Q188" s="56"/>
      <c r="R188" s="56"/>
      <c r="T188" s="56"/>
      <c r="U188" s="56"/>
      <c r="V188" s="56"/>
      <c r="W188" s="56"/>
      <c r="X188" s="56"/>
      <c r="Y188" s="56"/>
      <c r="Z188" s="56"/>
      <c r="AA188" s="56"/>
      <c r="AB188" s="56"/>
      <c r="AD188" s="56"/>
      <c r="AE188" s="56"/>
      <c r="AF188" s="56"/>
      <c r="AG188" s="56"/>
      <c r="AH188" s="56"/>
      <c r="AI188" s="56"/>
      <c r="AJ188" s="56"/>
      <c r="AK188" s="56"/>
      <c r="AL188" s="56"/>
      <c r="AN188" s="56"/>
      <c r="AO188" s="56"/>
      <c r="AP188" s="56"/>
      <c r="AQ188" s="56"/>
      <c r="AR188" s="56"/>
      <c r="AS188" s="56"/>
      <c r="AT188" s="56"/>
      <c r="AU188" s="56"/>
      <c r="AV188" s="56"/>
      <c r="AX188" s="56"/>
      <c r="AY188" s="56"/>
      <c r="AZ188" s="56"/>
      <c r="BA188" s="56"/>
      <c r="BB188" s="56"/>
      <c r="BC188" s="56"/>
      <c r="BD188" s="56"/>
      <c r="BE188" s="56"/>
      <c r="BF188" s="56"/>
      <c r="BH188" s="56"/>
      <c r="BI188" s="56"/>
      <c r="BJ188" s="56"/>
      <c r="BK188" s="56"/>
      <c r="BL188" s="56"/>
      <c r="BM188" s="56"/>
      <c r="BN188" s="56"/>
      <c r="BO188" s="56"/>
      <c r="BP188" s="56"/>
      <c r="BR188" s="56"/>
      <c r="BS188" s="56"/>
      <c r="BT188" s="56"/>
      <c r="BU188" s="56"/>
      <c r="BV188" s="56"/>
      <c r="BW188" s="56"/>
      <c r="BX188" s="56"/>
      <c r="BY188" s="56"/>
      <c r="BZ188" s="56"/>
      <c r="CB188" s="56"/>
      <c r="CC188" s="56"/>
      <c r="CD188" s="56"/>
      <c r="CE188" s="56"/>
      <c r="CF188" s="56"/>
      <c r="CG188" s="56"/>
      <c r="CH188" s="56"/>
      <c r="CI188" s="56"/>
      <c r="CJ188" s="56"/>
      <c r="CL188" s="56"/>
      <c r="CM188" s="56"/>
      <c r="CN188" s="56"/>
      <c r="CO188" s="56"/>
      <c r="CP188" s="56"/>
      <c r="CQ188" s="56"/>
      <c r="CR188" s="56"/>
      <c r="CS188" s="56"/>
      <c r="CT188" s="56"/>
      <c r="CV188" s="56"/>
      <c r="CW188" s="56"/>
      <c r="CX188" s="56"/>
      <c r="CY188" s="56"/>
      <c r="CZ188" s="56"/>
      <c r="DA188" s="56"/>
      <c r="DB188" s="56"/>
      <c r="DC188" s="56"/>
      <c r="DD188" s="56"/>
      <c r="DF188" s="56"/>
      <c r="DG188" s="56"/>
      <c r="DH188" s="56"/>
      <c r="DI188" s="56"/>
      <c r="DJ188" s="56"/>
      <c r="DK188" s="56"/>
      <c r="DL188" s="56"/>
      <c r="DM188" s="56"/>
      <c r="DN188" s="56"/>
      <c r="DP188" s="56"/>
      <c r="DQ188" s="56"/>
      <c r="DR188" s="56"/>
      <c r="DS188" s="56"/>
      <c r="DT188" s="56"/>
      <c r="DU188" s="56"/>
      <c r="DV188" s="56"/>
      <c r="DW188" s="56"/>
      <c r="DX188" s="56"/>
      <c r="DZ188" s="56"/>
      <c r="EA188" s="56"/>
      <c r="EB188" s="56"/>
      <c r="EC188" s="56"/>
      <c r="ED188" s="56"/>
      <c r="EE188" s="56"/>
      <c r="EF188" s="56"/>
      <c r="EG188" s="56"/>
      <c r="EH188" s="56"/>
      <c r="EJ188" s="56"/>
      <c r="EK188" s="56"/>
      <c r="EL188" s="56"/>
      <c r="EM188" s="56"/>
      <c r="EN188" s="56"/>
      <c r="EO188" s="56"/>
      <c r="EP188" s="56"/>
      <c r="EQ188" s="56"/>
      <c r="ER188" s="56"/>
      <c r="ET188" s="56"/>
      <c r="EU188" s="56"/>
      <c r="EV188" s="56"/>
      <c r="EW188" s="56"/>
      <c r="EX188" s="56"/>
      <c r="EY188" s="56"/>
      <c r="EZ188" s="56"/>
      <c r="FA188" s="56"/>
      <c r="FB188" s="56"/>
      <c r="FD188" s="56"/>
      <c r="FE188" s="56"/>
      <c r="FF188" s="56"/>
      <c r="FG188" s="56"/>
      <c r="FH188" s="56"/>
      <c r="FI188" s="56"/>
      <c r="FJ188" s="56"/>
      <c r="FK188" s="56"/>
      <c r="FL188" s="56"/>
      <c r="FN188" s="56"/>
      <c r="FO188" s="56"/>
      <c r="FP188" s="56"/>
      <c r="FQ188" s="56"/>
      <c r="FR188" s="56"/>
      <c r="FS188" s="56"/>
      <c r="FT188" s="56"/>
      <c r="FU188" s="56"/>
      <c r="FV188" s="56"/>
      <c r="FX188" s="56"/>
      <c r="FY188" s="56"/>
      <c r="FZ188" s="56"/>
      <c r="GA188" s="56"/>
      <c r="GB188" s="56"/>
      <c r="GC188" s="56"/>
      <c r="GD188" s="56"/>
      <c r="GE188" s="56"/>
      <c r="GF188" s="56"/>
      <c r="GH188" s="56"/>
      <c r="GI188" s="56"/>
      <c r="GJ188" s="56"/>
      <c r="GK188" s="56"/>
      <c r="GL188" s="56"/>
      <c r="GM188" s="56"/>
      <c r="GN188" s="56"/>
      <c r="GO188" s="56"/>
      <c r="GP188" s="56"/>
      <c r="GR188" s="56"/>
      <c r="GS188" s="56"/>
      <c r="GT188" s="56"/>
      <c r="GU188" s="56"/>
      <c r="GV188" s="56"/>
      <c r="GW188" s="56"/>
      <c r="GX188" s="56"/>
      <c r="GY188" s="56"/>
      <c r="GZ188" s="56"/>
      <c r="HB188" s="56"/>
      <c r="HC188" s="56"/>
      <c r="HD188" s="56"/>
      <c r="HE188" s="56"/>
      <c r="HF188" s="56"/>
      <c r="HG188" s="56"/>
      <c r="HH188" s="56"/>
      <c r="HI188" s="56"/>
      <c r="HJ188" s="56"/>
      <c r="HL188" s="56"/>
      <c r="HM188" s="56"/>
      <c r="HN188" s="56"/>
      <c r="HO188" s="56"/>
      <c r="HP188" s="56"/>
      <c r="HQ188" s="56"/>
      <c r="HR188" s="56"/>
      <c r="HS188" s="56"/>
      <c r="HT188" s="56"/>
      <c r="HV188" s="56"/>
      <c r="HW188" s="56"/>
      <c r="HX188" s="56"/>
      <c r="HY188" s="56"/>
      <c r="HZ188" s="56"/>
      <c r="IA188" s="56"/>
      <c r="IB188" s="56"/>
      <c r="IC188" s="56"/>
      <c r="ID188" s="56"/>
      <c r="IF188" s="56"/>
      <c r="IG188" s="56"/>
      <c r="IH188" s="56"/>
      <c r="II188" s="56"/>
      <c r="IJ188" s="56"/>
      <c r="IK188" s="56"/>
      <c r="IL188" s="56"/>
      <c r="IM188" s="56"/>
      <c r="IN188" s="56"/>
      <c r="IP188" s="56"/>
      <c r="IQ188" s="56"/>
      <c r="IR188" s="56"/>
      <c r="IS188" s="56"/>
      <c r="IT188" s="56"/>
      <c r="IU188" s="56"/>
    </row>
    <row r="189" spans="1:255" ht="12.75" customHeight="1" thickBot="1" x14ac:dyDescent="0.25">
      <c r="A189" s="103"/>
      <c r="B189" s="104">
        <v>3090.82</v>
      </c>
      <c r="C189" s="58" t="s">
        <v>66</v>
      </c>
      <c r="D189" s="64"/>
      <c r="E189" s="59"/>
      <c r="F189" s="59"/>
      <c r="G189" s="59"/>
      <c r="H189" s="60"/>
      <c r="I189" s="61"/>
      <c r="J189" s="56"/>
      <c r="K189" s="56"/>
      <c r="L189" s="56"/>
      <c r="M189" s="56"/>
      <c r="N189" s="56"/>
      <c r="O189" s="56"/>
      <c r="P189" s="56"/>
      <c r="Q189" s="56"/>
      <c r="R189" s="56"/>
      <c r="T189" s="56"/>
      <c r="U189" s="56"/>
      <c r="V189" s="56"/>
      <c r="W189" s="56"/>
      <c r="X189" s="56"/>
      <c r="Y189" s="56"/>
      <c r="Z189" s="56"/>
      <c r="AA189" s="56"/>
      <c r="AB189" s="56"/>
      <c r="AD189" s="56"/>
      <c r="AE189" s="56"/>
      <c r="AF189" s="56"/>
      <c r="AG189" s="56"/>
      <c r="AH189" s="56"/>
      <c r="AI189" s="56"/>
      <c r="AJ189" s="56"/>
      <c r="AK189" s="56"/>
      <c r="AL189" s="56"/>
      <c r="AN189" s="56"/>
      <c r="AO189" s="56"/>
      <c r="AP189" s="56"/>
      <c r="AQ189" s="56"/>
      <c r="AR189" s="56"/>
      <c r="AS189" s="56"/>
      <c r="AT189" s="56"/>
      <c r="AU189" s="56"/>
      <c r="AV189" s="56"/>
      <c r="AX189" s="56"/>
      <c r="AY189" s="56"/>
      <c r="AZ189" s="56"/>
      <c r="BA189" s="56"/>
      <c r="BB189" s="56"/>
      <c r="BC189" s="56"/>
      <c r="BD189" s="56"/>
      <c r="BE189" s="56"/>
      <c r="BF189" s="56"/>
      <c r="BH189" s="56"/>
      <c r="BI189" s="56"/>
      <c r="BJ189" s="56"/>
      <c r="BK189" s="56"/>
      <c r="BL189" s="56"/>
      <c r="BM189" s="56"/>
      <c r="BN189" s="56"/>
      <c r="BO189" s="56"/>
      <c r="BP189" s="56"/>
      <c r="BR189" s="56"/>
      <c r="BS189" s="56"/>
      <c r="BT189" s="56"/>
      <c r="BU189" s="56"/>
      <c r="BV189" s="56"/>
      <c r="BW189" s="56"/>
      <c r="BX189" s="56"/>
      <c r="BY189" s="56"/>
      <c r="BZ189" s="56"/>
      <c r="CB189" s="56"/>
      <c r="CC189" s="56"/>
      <c r="CD189" s="56"/>
      <c r="CE189" s="56"/>
      <c r="CF189" s="56"/>
      <c r="CG189" s="56"/>
      <c r="CH189" s="56"/>
      <c r="CI189" s="56"/>
      <c r="CJ189" s="56"/>
      <c r="CL189" s="56"/>
      <c r="CM189" s="56"/>
      <c r="CN189" s="56"/>
      <c r="CO189" s="56"/>
      <c r="CP189" s="56"/>
      <c r="CQ189" s="56"/>
      <c r="CR189" s="56"/>
      <c r="CS189" s="56"/>
      <c r="CT189" s="56"/>
      <c r="CV189" s="56"/>
      <c r="CW189" s="56"/>
      <c r="CX189" s="56"/>
      <c r="CY189" s="56"/>
      <c r="CZ189" s="56"/>
      <c r="DA189" s="56"/>
      <c r="DB189" s="56"/>
      <c r="DC189" s="56"/>
      <c r="DD189" s="56"/>
      <c r="DF189" s="56"/>
      <c r="DG189" s="56"/>
      <c r="DH189" s="56"/>
      <c r="DI189" s="56"/>
      <c r="DJ189" s="56"/>
      <c r="DK189" s="56"/>
      <c r="DL189" s="56"/>
      <c r="DM189" s="56"/>
      <c r="DN189" s="56"/>
      <c r="DP189" s="56"/>
      <c r="DQ189" s="56"/>
      <c r="DR189" s="56"/>
      <c r="DS189" s="56"/>
      <c r="DT189" s="56"/>
      <c r="DU189" s="56"/>
      <c r="DV189" s="56"/>
      <c r="DW189" s="56"/>
      <c r="DX189" s="56"/>
      <c r="DZ189" s="56"/>
      <c r="EA189" s="56"/>
      <c r="EB189" s="56"/>
      <c r="EC189" s="56"/>
      <c r="ED189" s="56"/>
      <c r="EE189" s="56"/>
      <c r="EF189" s="56"/>
      <c r="EG189" s="56"/>
      <c r="EH189" s="56"/>
      <c r="EJ189" s="56"/>
      <c r="EK189" s="56"/>
      <c r="EL189" s="56"/>
      <c r="EM189" s="56"/>
      <c r="EN189" s="56"/>
      <c r="EO189" s="56"/>
      <c r="EP189" s="56"/>
      <c r="EQ189" s="56"/>
      <c r="ER189" s="56"/>
      <c r="ET189" s="56"/>
      <c r="EU189" s="56"/>
      <c r="EV189" s="56"/>
      <c r="EW189" s="56"/>
      <c r="EX189" s="56"/>
      <c r="EY189" s="56"/>
      <c r="EZ189" s="56"/>
      <c r="FA189" s="56"/>
      <c r="FB189" s="56"/>
      <c r="FD189" s="56"/>
      <c r="FE189" s="56"/>
      <c r="FF189" s="56"/>
      <c r="FG189" s="56"/>
      <c r="FH189" s="56"/>
      <c r="FI189" s="56"/>
      <c r="FJ189" s="56"/>
      <c r="FK189" s="56"/>
      <c r="FL189" s="56"/>
      <c r="FN189" s="56"/>
      <c r="FO189" s="56"/>
      <c r="FP189" s="56"/>
      <c r="FQ189" s="56"/>
      <c r="FR189" s="56"/>
      <c r="FS189" s="56"/>
      <c r="FT189" s="56"/>
      <c r="FU189" s="56"/>
      <c r="FV189" s="56"/>
      <c r="FX189" s="56"/>
      <c r="FY189" s="56"/>
      <c r="FZ189" s="56"/>
      <c r="GA189" s="56"/>
      <c r="GB189" s="56"/>
      <c r="GC189" s="56"/>
      <c r="GD189" s="56"/>
      <c r="GE189" s="56"/>
      <c r="GF189" s="56"/>
      <c r="GH189" s="56"/>
      <c r="GI189" s="56"/>
      <c r="GJ189" s="56"/>
      <c r="GK189" s="56"/>
      <c r="GL189" s="56"/>
      <c r="GM189" s="56"/>
      <c r="GN189" s="56"/>
      <c r="GO189" s="56"/>
      <c r="GP189" s="56"/>
      <c r="GR189" s="56"/>
      <c r="GS189" s="56"/>
      <c r="GT189" s="56"/>
      <c r="GU189" s="56"/>
      <c r="GV189" s="56"/>
      <c r="GW189" s="56"/>
      <c r="GX189" s="56"/>
      <c r="GY189" s="56"/>
      <c r="GZ189" s="56"/>
      <c r="HB189" s="56"/>
      <c r="HC189" s="56"/>
      <c r="HD189" s="56"/>
      <c r="HE189" s="56"/>
      <c r="HF189" s="56"/>
      <c r="HG189" s="56"/>
      <c r="HH189" s="56"/>
      <c r="HI189" s="56"/>
      <c r="HJ189" s="56"/>
      <c r="HL189" s="56"/>
      <c r="HM189" s="56"/>
      <c r="HN189" s="56"/>
      <c r="HO189" s="56"/>
      <c r="HP189" s="56"/>
      <c r="HQ189" s="56"/>
      <c r="HR189" s="56"/>
      <c r="HS189" s="56"/>
      <c r="HT189" s="56"/>
      <c r="HV189" s="56"/>
      <c r="HW189" s="56"/>
      <c r="HX189" s="56"/>
      <c r="HY189" s="56"/>
      <c r="HZ189" s="56"/>
      <c r="IA189" s="56"/>
      <c r="IB189" s="56"/>
      <c r="IC189" s="56"/>
      <c r="ID189" s="56"/>
      <c r="IF189" s="56"/>
      <c r="IG189" s="56"/>
      <c r="IH189" s="56"/>
      <c r="II189" s="56"/>
      <c r="IJ189" s="56"/>
      <c r="IK189" s="56"/>
      <c r="IL189" s="56"/>
      <c r="IM189" s="56"/>
      <c r="IN189" s="56"/>
      <c r="IP189" s="56"/>
      <c r="IQ189" s="56"/>
      <c r="IR189" s="56"/>
      <c r="IS189" s="56"/>
      <c r="IT189" s="56"/>
      <c r="IU189" s="56"/>
    </row>
    <row r="190" spans="1:255" ht="12.75" customHeight="1" thickBot="1" x14ac:dyDescent="0.25">
      <c r="A190" s="103"/>
      <c r="B190" s="105">
        <v>3754.48</v>
      </c>
      <c r="C190" s="92" t="s">
        <v>67</v>
      </c>
      <c r="D190" s="93"/>
      <c r="E190" s="94"/>
      <c r="F190" s="94"/>
      <c r="G190" s="94"/>
      <c r="H190" s="95"/>
      <c r="I190" s="96"/>
      <c r="J190" s="56"/>
      <c r="K190" s="56"/>
      <c r="L190" s="56"/>
      <c r="M190" s="56"/>
      <c r="N190" s="56"/>
      <c r="O190" s="56"/>
      <c r="P190" s="56"/>
      <c r="Q190" s="56"/>
      <c r="R190" s="56"/>
      <c r="T190" s="56"/>
      <c r="U190" s="56"/>
      <c r="V190" s="56"/>
      <c r="W190" s="56"/>
      <c r="X190" s="56"/>
      <c r="Y190" s="56"/>
      <c r="Z190" s="56"/>
      <c r="AA190" s="56"/>
      <c r="AB190" s="56"/>
      <c r="AD190" s="56"/>
      <c r="AE190" s="56"/>
      <c r="AF190" s="56"/>
      <c r="AG190" s="56"/>
      <c r="AH190" s="56"/>
      <c r="AI190" s="56"/>
      <c r="AJ190" s="56"/>
      <c r="AK190" s="56"/>
      <c r="AL190" s="56"/>
      <c r="AN190" s="56"/>
      <c r="AO190" s="56"/>
      <c r="AP190" s="56"/>
      <c r="AQ190" s="56"/>
      <c r="AR190" s="56"/>
      <c r="AS190" s="56"/>
      <c r="AT190" s="56"/>
      <c r="AU190" s="56"/>
      <c r="AV190" s="56"/>
      <c r="AX190" s="56"/>
      <c r="AY190" s="56"/>
      <c r="AZ190" s="56"/>
      <c r="BA190" s="56"/>
      <c r="BB190" s="56"/>
      <c r="BC190" s="56"/>
      <c r="BD190" s="56"/>
      <c r="BE190" s="56"/>
      <c r="BF190" s="56"/>
      <c r="BH190" s="56"/>
      <c r="BI190" s="56"/>
      <c r="BJ190" s="56"/>
      <c r="BK190" s="56"/>
      <c r="BL190" s="56"/>
      <c r="BM190" s="56"/>
      <c r="BN190" s="56"/>
      <c r="BO190" s="56"/>
      <c r="BP190" s="56"/>
      <c r="BR190" s="56"/>
      <c r="BS190" s="56"/>
      <c r="BT190" s="56"/>
      <c r="BU190" s="56"/>
      <c r="BV190" s="56"/>
      <c r="BW190" s="56"/>
      <c r="BX190" s="56"/>
      <c r="BY190" s="56"/>
      <c r="BZ190" s="56"/>
      <c r="CB190" s="56"/>
      <c r="CC190" s="56"/>
      <c r="CD190" s="56"/>
      <c r="CE190" s="56"/>
      <c r="CF190" s="56"/>
      <c r="CG190" s="56"/>
      <c r="CH190" s="56"/>
      <c r="CI190" s="56"/>
      <c r="CJ190" s="56"/>
      <c r="CL190" s="56"/>
      <c r="CM190" s="56"/>
      <c r="CN190" s="56"/>
      <c r="CO190" s="56"/>
      <c r="CP190" s="56"/>
      <c r="CQ190" s="56"/>
      <c r="CR190" s="56"/>
      <c r="CS190" s="56"/>
      <c r="CT190" s="56"/>
      <c r="CV190" s="56"/>
      <c r="CW190" s="56"/>
      <c r="CX190" s="56"/>
      <c r="CY190" s="56"/>
      <c r="CZ190" s="56"/>
      <c r="DA190" s="56"/>
      <c r="DB190" s="56"/>
      <c r="DC190" s="56"/>
      <c r="DD190" s="56"/>
      <c r="DF190" s="56"/>
      <c r="DG190" s="56"/>
      <c r="DH190" s="56"/>
      <c r="DI190" s="56"/>
      <c r="DJ190" s="56"/>
      <c r="DK190" s="56"/>
      <c r="DL190" s="56"/>
      <c r="DM190" s="56"/>
      <c r="DN190" s="56"/>
      <c r="DP190" s="56"/>
      <c r="DQ190" s="56"/>
      <c r="DR190" s="56"/>
      <c r="DS190" s="56"/>
      <c r="DT190" s="56"/>
      <c r="DU190" s="56"/>
      <c r="DV190" s="56"/>
      <c r="DW190" s="56"/>
      <c r="DX190" s="56"/>
      <c r="DZ190" s="56"/>
      <c r="EA190" s="56"/>
      <c r="EB190" s="56"/>
      <c r="EC190" s="56"/>
      <c r="ED190" s="56"/>
      <c r="EE190" s="56"/>
      <c r="EF190" s="56"/>
      <c r="EG190" s="56"/>
      <c r="EH190" s="56"/>
      <c r="EJ190" s="56"/>
      <c r="EK190" s="56"/>
      <c r="EL190" s="56"/>
      <c r="EM190" s="56"/>
      <c r="EN190" s="56"/>
      <c r="EO190" s="56"/>
      <c r="EP190" s="56"/>
      <c r="EQ190" s="56"/>
      <c r="ER190" s="56"/>
      <c r="ET190" s="56"/>
      <c r="EU190" s="56"/>
      <c r="EV190" s="56"/>
      <c r="EW190" s="56"/>
      <c r="EX190" s="56"/>
      <c r="EY190" s="56"/>
      <c r="EZ190" s="56"/>
      <c r="FA190" s="56"/>
      <c r="FB190" s="56"/>
      <c r="FD190" s="56"/>
      <c r="FE190" s="56"/>
      <c r="FF190" s="56"/>
      <c r="FG190" s="56"/>
      <c r="FH190" s="56"/>
      <c r="FI190" s="56"/>
      <c r="FJ190" s="56"/>
      <c r="FK190" s="56"/>
      <c r="FL190" s="56"/>
      <c r="FN190" s="56"/>
      <c r="FO190" s="56"/>
      <c r="FP190" s="56"/>
      <c r="FQ190" s="56"/>
      <c r="FR190" s="56"/>
      <c r="FS190" s="56"/>
      <c r="FT190" s="56"/>
      <c r="FU190" s="56"/>
      <c r="FV190" s="56"/>
      <c r="FX190" s="56"/>
      <c r="FY190" s="56"/>
      <c r="FZ190" s="56"/>
      <c r="GA190" s="56"/>
      <c r="GB190" s="56"/>
      <c r="GC190" s="56"/>
      <c r="GD190" s="56"/>
      <c r="GE190" s="56"/>
      <c r="GF190" s="56"/>
      <c r="GH190" s="56"/>
      <c r="GI190" s="56"/>
      <c r="GJ190" s="56"/>
      <c r="GK190" s="56"/>
      <c r="GL190" s="56"/>
      <c r="GM190" s="56"/>
      <c r="GN190" s="56"/>
      <c r="GO190" s="56"/>
      <c r="GP190" s="56"/>
      <c r="GR190" s="56"/>
      <c r="GS190" s="56"/>
      <c r="GT190" s="56"/>
      <c r="GU190" s="56"/>
      <c r="GV190" s="56"/>
      <c r="GW190" s="56"/>
      <c r="GX190" s="56"/>
      <c r="GY190" s="56"/>
      <c r="GZ190" s="56"/>
      <c r="HB190" s="56"/>
      <c r="HC190" s="56"/>
      <c r="HD190" s="56"/>
      <c r="HE190" s="56"/>
      <c r="HF190" s="56"/>
      <c r="HG190" s="56"/>
      <c r="HH190" s="56"/>
      <c r="HI190" s="56"/>
      <c r="HJ190" s="56"/>
      <c r="HL190" s="56"/>
      <c r="HM190" s="56"/>
      <c r="HN190" s="56"/>
      <c r="HO190" s="56"/>
      <c r="HP190" s="56"/>
      <c r="HQ190" s="56"/>
      <c r="HR190" s="56"/>
      <c r="HS190" s="56"/>
      <c r="HT190" s="56"/>
      <c r="HV190" s="56"/>
      <c r="HW190" s="56"/>
      <c r="HX190" s="56"/>
      <c r="HY190" s="56"/>
      <c r="HZ190" s="56"/>
      <c r="IA190" s="56"/>
      <c r="IB190" s="56"/>
      <c r="IC190" s="56"/>
      <c r="ID190" s="56"/>
      <c r="IF190" s="56"/>
      <c r="IG190" s="56"/>
      <c r="IH190" s="56"/>
      <c r="II190" s="56"/>
      <c r="IJ190" s="56"/>
      <c r="IK190" s="56"/>
      <c r="IL190" s="56"/>
      <c r="IM190" s="56"/>
      <c r="IN190" s="56"/>
      <c r="IP190" s="56"/>
      <c r="IQ190" s="56"/>
      <c r="IR190" s="56"/>
      <c r="IS190" s="56"/>
      <c r="IT190" s="56"/>
      <c r="IU190" s="56"/>
    </row>
    <row r="191" spans="1:255" ht="12.75" customHeight="1" thickBot="1" x14ac:dyDescent="0.25">
      <c r="A191" s="103"/>
      <c r="B191" s="106">
        <v>3126.55</v>
      </c>
      <c r="C191" s="85" t="s">
        <v>70</v>
      </c>
      <c r="D191" s="86"/>
      <c r="E191" s="47"/>
      <c r="F191" s="47"/>
      <c r="G191" s="47"/>
      <c r="H191" s="48"/>
      <c r="I191" s="49"/>
      <c r="J191" s="56"/>
      <c r="K191" s="56"/>
      <c r="L191" s="56"/>
      <c r="M191" s="56"/>
      <c r="N191" s="56"/>
      <c r="O191" s="56"/>
      <c r="P191" s="56"/>
      <c r="Q191" s="56"/>
      <c r="R191" s="56"/>
      <c r="T191" s="56"/>
      <c r="U191" s="56"/>
      <c r="V191" s="56"/>
      <c r="W191" s="56"/>
      <c r="X191" s="56"/>
      <c r="Y191" s="56"/>
      <c r="Z191" s="56"/>
      <c r="AA191" s="56"/>
      <c r="AB191" s="56"/>
      <c r="AD191" s="56"/>
      <c r="AE191" s="56"/>
      <c r="AF191" s="56"/>
      <c r="AG191" s="56"/>
      <c r="AH191" s="56"/>
      <c r="AI191" s="56"/>
      <c r="AJ191" s="56"/>
      <c r="AK191" s="56"/>
      <c r="AL191" s="56"/>
      <c r="AN191" s="56"/>
      <c r="AO191" s="56"/>
      <c r="AP191" s="56"/>
      <c r="AQ191" s="56"/>
      <c r="AR191" s="56"/>
      <c r="AS191" s="56"/>
      <c r="AT191" s="56"/>
      <c r="AU191" s="56"/>
      <c r="AV191" s="56"/>
      <c r="AX191" s="56"/>
      <c r="AY191" s="56"/>
      <c r="AZ191" s="56"/>
      <c r="BA191" s="56"/>
      <c r="BB191" s="56"/>
      <c r="BC191" s="56"/>
      <c r="BD191" s="56"/>
      <c r="BE191" s="56"/>
      <c r="BF191" s="56"/>
      <c r="BH191" s="56"/>
      <c r="BI191" s="56"/>
      <c r="BJ191" s="56"/>
      <c r="BK191" s="56"/>
      <c r="BL191" s="56"/>
      <c r="BM191" s="56"/>
      <c r="BN191" s="56"/>
      <c r="BO191" s="56"/>
      <c r="BP191" s="56"/>
      <c r="BR191" s="56"/>
      <c r="BS191" s="56"/>
      <c r="BT191" s="56"/>
      <c r="BU191" s="56"/>
      <c r="BV191" s="56"/>
      <c r="BW191" s="56"/>
      <c r="BX191" s="56"/>
      <c r="BY191" s="56"/>
      <c r="BZ191" s="56"/>
      <c r="CB191" s="56"/>
      <c r="CC191" s="56"/>
      <c r="CD191" s="56"/>
      <c r="CE191" s="56"/>
      <c r="CF191" s="56"/>
      <c r="CG191" s="56"/>
      <c r="CH191" s="56"/>
      <c r="CI191" s="56"/>
      <c r="CJ191" s="56"/>
      <c r="CL191" s="56"/>
      <c r="CM191" s="56"/>
      <c r="CN191" s="56"/>
      <c r="CO191" s="56"/>
      <c r="CP191" s="56"/>
      <c r="CQ191" s="56"/>
      <c r="CR191" s="56"/>
      <c r="CS191" s="56"/>
      <c r="CT191" s="56"/>
      <c r="CV191" s="56"/>
      <c r="CW191" s="56"/>
      <c r="CX191" s="56"/>
      <c r="CY191" s="56"/>
      <c r="CZ191" s="56"/>
      <c r="DA191" s="56"/>
      <c r="DB191" s="56"/>
      <c r="DC191" s="56"/>
      <c r="DD191" s="56"/>
      <c r="DF191" s="56"/>
      <c r="DG191" s="56"/>
      <c r="DH191" s="56"/>
      <c r="DI191" s="56"/>
      <c r="DJ191" s="56"/>
      <c r="DK191" s="56"/>
      <c r="DL191" s="56"/>
      <c r="DM191" s="56"/>
      <c r="DN191" s="56"/>
      <c r="DP191" s="56"/>
      <c r="DQ191" s="56"/>
      <c r="DR191" s="56"/>
      <c r="DS191" s="56"/>
      <c r="DT191" s="56"/>
      <c r="DU191" s="56"/>
      <c r="DV191" s="56"/>
      <c r="DW191" s="56"/>
      <c r="DX191" s="56"/>
      <c r="DZ191" s="56"/>
      <c r="EA191" s="56"/>
      <c r="EB191" s="56"/>
      <c r="EC191" s="56"/>
      <c r="ED191" s="56"/>
      <c r="EE191" s="56"/>
      <c r="EF191" s="56"/>
      <c r="EG191" s="56"/>
      <c r="EH191" s="56"/>
      <c r="EJ191" s="56"/>
      <c r="EK191" s="56"/>
      <c r="EL191" s="56"/>
      <c r="EM191" s="56"/>
      <c r="EN191" s="56"/>
      <c r="EO191" s="56"/>
      <c r="EP191" s="56"/>
      <c r="EQ191" s="56"/>
      <c r="ER191" s="56"/>
      <c r="ET191" s="56"/>
      <c r="EU191" s="56"/>
      <c r="EV191" s="56"/>
      <c r="EW191" s="56"/>
      <c r="EX191" s="56"/>
      <c r="EY191" s="56"/>
      <c r="EZ191" s="56"/>
      <c r="FA191" s="56"/>
      <c r="FB191" s="56"/>
      <c r="FD191" s="56"/>
      <c r="FE191" s="56"/>
      <c r="FF191" s="56"/>
      <c r="FG191" s="56"/>
      <c r="FH191" s="56"/>
      <c r="FI191" s="56"/>
      <c r="FJ191" s="56"/>
      <c r="FK191" s="56"/>
      <c r="FL191" s="56"/>
      <c r="FN191" s="56"/>
      <c r="FO191" s="56"/>
      <c r="FP191" s="56"/>
      <c r="FQ191" s="56"/>
      <c r="FR191" s="56"/>
      <c r="FS191" s="56"/>
      <c r="FT191" s="56"/>
      <c r="FU191" s="56"/>
      <c r="FV191" s="56"/>
      <c r="FX191" s="56"/>
      <c r="FY191" s="56"/>
      <c r="FZ191" s="56"/>
      <c r="GA191" s="56"/>
      <c r="GB191" s="56"/>
      <c r="GC191" s="56"/>
      <c r="GD191" s="56"/>
      <c r="GE191" s="56"/>
      <c r="GF191" s="56"/>
      <c r="GH191" s="56"/>
      <c r="GI191" s="56"/>
      <c r="GJ191" s="56"/>
      <c r="GK191" s="56"/>
      <c r="GL191" s="56"/>
      <c r="GM191" s="56"/>
      <c r="GN191" s="56"/>
      <c r="GO191" s="56"/>
      <c r="GP191" s="56"/>
      <c r="GR191" s="56"/>
      <c r="GS191" s="56"/>
      <c r="GT191" s="56"/>
      <c r="GU191" s="56"/>
      <c r="GV191" s="56"/>
      <c r="GW191" s="56"/>
      <c r="GX191" s="56"/>
      <c r="GY191" s="56"/>
      <c r="GZ191" s="56"/>
      <c r="HB191" s="56"/>
      <c r="HC191" s="56"/>
      <c r="HD191" s="56"/>
      <c r="HE191" s="56"/>
      <c r="HF191" s="56"/>
      <c r="HG191" s="56"/>
      <c r="HH191" s="56"/>
      <c r="HI191" s="56"/>
      <c r="HJ191" s="56"/>
      <c r="HL191" s="56"/>
      <c r="HM191" s="56"/>
      <c r="HN191" s="56"/>
      <c r="HO191" s="56"/>
      <c r="HP191" s="56"/>
      <c r="HQ191" s="56"/>
      <c r="HR191" s="56"/>
      <c r="HS191" s="56"/>
      <c r="HT191" s="56"/>
      <c r="HV191" s="56"/>
      <c r="HW191" s="56"/>
      <c r="HX191" s="56"/>
      <c r="HY191" s="56"/>
      <c r="HZ191" s="56"/>
      <c r="IA191" s="56"/>
      <c r="IB191" s="56"/>
      <c r="IC191" s="56"/>
      <c r="ID191" s="56"/>
      <c r="IF191" s="56"/>
      <c r="IG191" s="56"/>
      <c r="IH191" s="56"/>
      <c r="II191" s="56"/>
      <c r="IJ191" s="56"/>
      <c r="IK191" s="56"/>
      <c r="IL191" s="56"/>
      <c r="IM191" s="56"/>
      <c r="IN191" s="56"/>
      <c r="IP191" s="56"/>
      <c r="IQ191" s="56"/>
      <c r="IR191" s="56"/>
      <c r="IS191" s="56"/>
      <c r="IT191" s="56"/>
      <c r="IU191" s="56"/>
    </row>
    <row r="192" spans="1:255" ht="12.75" customHeight="1" thickBot="1" x14ac:dyDescent="0.25">
      <c r="A192" s="103"/>
      <c r="B192" s="106">
        <v>3332.78</v>
      </c>
      <c r="C192" s="85" t="s">
        <v>72</v>
      </c>
      <c r="D192" s="86"/>
      <c r="E192" s="47"/>
      <c r="F192" s="47"/>
      <c r="G192" s="47"/>
      <c r="H192" s="48"/>
      <c r="I192" s="49"/>
      <c r="J192" s="56"/>
      <c r="K192" s="56"/>
      <c r="L192" s="56"/>
      <c r="M192" s="56"/>
      <c r="N192" s="56"/>
      <c r="O192" s="56"/>
      <c r="P192" s="56"/>
      <c r="Q192" s="56"/>
      <c r="R192" s="56"/>
      <c r="T192" s="56"/>
      <c r="U192" s="56"/>
      <c r="V192" s="56"/>
      <c r="W192" s="56"/>
      <c r="X192" s="56"/>
      <c r="Y192" s="56"/>
      <c r="Z192" s="56"/>
      <c r="AA192" s="56"/>
      <c r="AB192" s="56"/>
      <c r="AD192" s="56"/>
      <c r="AE192" s="56"/>
      <c r="AF192" s="56"/>
      <c r="AG192" s="56"/>
      <c r="AH192" s="56"/>
      <c r="AI192" s="56"/>
      <c r="AJ192" s="56"/>
      <c r="AK192" s="56"/>
      <c r="AL192" s="56"/>
      <c r="AN192" s="56"/>
      <c r="AO192" s="56"/>
      <c r="AP192" s="56"/>
      <c r="AQ192" s="56"/>
      <c r="AR192" s="56"/>
      <c r="AS192" s="56"/>
      <c r="AT192" s="56"/>
      <c r="AU192" s="56"/>
      <c r="AV192" s="56"/>
      <c r="AX192" s="56"/>
      <c r="AY192" s="56"/>
      <c r="AZ192" s="56"/>
      <c r="BA192" s="56"/>
      <c r="BB192" s="56"/>
      <c r="BC192" s="56"/>
      <c r="BD192" s="56"/>
      <c r="BE192" s="56"/>
      <c r="BF192" s="56"/>
      <c r="BH192" s="56"/>
      <c r="BI192" s="56"/>
      <c r="BJ192" s="56"/>
      <c r="BK192" s="56"/>
      <c r="BL192" s="56"/>
      <c r="BM192" s="56"/>
      <c r="BN192" s="56"/>
      <c r="BO192" s="56"/>
      <c r="BP192" s="56"/>
      <c r="BR192" s="56"/>
      <c r="BS192" s="56"/>
      <c r="BT192" s="56"/>
      <c r="BU192" s="56"/>
      <c r="BV192" s="56"/>
      <c r="BW192" s="56"/>
      <c r="BX192" s="56"/>
      <c r="BY192" s="56"/>
      <c r="BZ192" s="56"/>
      <c r="CB192" s="56"/>
      <c r="CC192" s="56"/>
      <c r="CD192" s="56"/>
      <c r="CE192" s="56"/>
      <c r="CF192" s="56"/>
      <c r="CG192" s="56"/>
      <c r="CH192" s="56"/>
      <c r="CI192" s="56"/>
      <c r="CJ192" s="56"/>
      <c r="CL192" s="56"/>
      <c r="CM192" s="56"/>
      <c r="CN192" s="56"/>
      <c r="CO192" s="56"/>
      <c r="CP192" s="56"/>
      <c r="CQ192" s="56"/>
      <c r="CR192" s="56"/>
      <c r="CS192" s="56"/>
      <c r="CT192" s="56"/>
      <c r="CV192" s="56"/>
      <c r="CW192" s="56"/>
      <c r="CX192" s="56"/>
      <c r="CY192" s="56"/>
      <c r="CZ192" s="56"/>
      <c r="DA192" s="56"/>
      <c r="DB192" s="56"/>
      <c r="DC192" s="56"/>
      <c r="DD192" s="56"/>
      <c r="DF192" s="56"/>
      <c r="DG192" s="56"/>
      <c r="DH192" s="56"/>
      <c r="DI192" s="56"/>
      <c r="DJ192" s="56"/>
      <c r="DK192" s="56"/>
      <c r="DL192" s="56"/>
      <c r="DM192" s="56"/>
      <c r="DN192" s="56"/>
      <c r="DP192" s="56"/>
      <c r="DQ192" s="56"/>
      <c r="DR192" s="56"/>
      <c r="DS192" s="56"/>
      <c r="DT192" s="56"/>
      <c r="DU192" s="56"/>
      <c r="DV192" s="56"/>
      <c r="DW192" s="56"/>
      <c r="DX192" s="56"/>
      <c r="DZ192" s="56"/>
      <c r="EA192" s="56"/>
      <c r="EB192" s="56"/>
      <c r="EC192" s="56"/>
      <c r="ED192" s="56"/>
      <c r="EE192" s="56"/>
      <c r="EF192" s="56"/>
      <c r="EG192" s="56"/>
      <c r="EH192" s="56"/>
      <c r="EJ192" s="56"/>
      <c r="EK192" s="56"/>
      <c r="EL192" s="56"/>
      <c r="EM192" s="56"/>
      <c r="EN192" s="56"/>
      <c r="EO192" s="56"/>
      <c r="EP192" s="56"/>
      <c r="EQ192" s="56"/>
      <c r="ER192" s="56"/>
      <c r="ET192" s="56"/>
      <c r="EU192" s="56"/>
      <c r="EV192" s="56"/>
      <c r="EW192" s="56"/>
      <c r="EX192" s="56"/>
      <c r="EY192" s="56"/>
      <c r="EZ192" s="56"/>
      <c r="FA192" s="56"/>
      <c r="FB192" s="56"/>
      <c r="FD192" s="56"/>
      <c r="FE192" s="56"/>
      <c r="FF192" s="56"/>
      <c r="FG192" s="56"/>
      <c r="FH192" s="56"/>
      <c r="FI192" s="56"/>
      <c r="FJ192" s="56"/>
      <c r="FK192" s="56"/>
      <c r="FL192" s="56"/>
      <c r="FN192" s="56"/>
      <c r="FO192" s="56"/>
      <c r="FP192" s="56"/>
      <c r="FQ192" s="56"/>
      <c r="FR192" s="56"/>
      <c r="FS192" s="56"/>
      <c r="FT192" s="56"/>
      <c r="FU192" s="56"/>
      <c r="FV192" s="56"/>
      <c r="FX192" s="56"/>
      <c r="FY192" s="56"/>
      <c r="FZ192" s="56"/>
      <c r="GA192" s="56"/>
      <c r="GB192" s="56"/>
      <c r="GC192" s="56"/>
      <c r="GD192" s="56"/>
      <c r="GE192" s="56"/>
      <c r="GF192" s="56"/>
      <c r="GH192" s="56"/>
      <c r="GI192" s="56"/>
      <c r="GJ192" s="56"/>
      <c r="GK192" s="56"/>
      <c r="GL192" s="56"/>
      <c r="GM192" s="56"/>
      <c r="GN192" s="56"/>
      <c r="GO192" s="56"/>
      <c r="GP192" s="56"/>
      <c r="GR192" s="56"/>
      <c r="GS192" s="56"/>
      <c r="GT192" s="56"/>
      <c r="GU192" s="56"/>
      <c r="GV192" s="56"/>
      <c r="GW192" s="56"/>
      <c r="GX192" s="56"/>
      <c r="GY192" s="56"/>
      <c r="GZ192" s="56"/>
      <c r="HB192" s="56"/>
      <c r="HC192" s="56"/>
      <c r="HD192" s="56"/>
      <c r="HE192" s="56"/>
      <c r="HF192" s="56"/>
      <c r="HG192" s="56"/>
      <c r="HH192" s="56"/>
      <c r="HI192" s="56"/>
      <c r="HJ192" s="56"/>
      <c r="HL192" s="56"/>
      <c r="HM192" s="56"/>
      <c r="HN192" s="56"/>
      <c r="HO192" s="56"/>
      <c r="HP192" s="56"/>
      <c r="HQ192" s="56"/>
      <c r="HR192" s="56"/>
      <c r="HS192" s="56"/>
      <c r="HT192" s="56"/>
      <c r="HV192" s="56"/>
      <c r="HW192" s="56"/>
      <c r="HX192" s="56"/>
      <c r="HY192" s="56"/>
      <c r="HZ192" s="56"/>
      <c r="IA192" s="56"/>
      <c r="IB192" s="56"/>
      <c r="IC192" s="56"/>
      <c r="ID192" s="56"/>
      <c r="IF192" s="56"/>
      <c r="IG192" s="56"/>
      <c r="IH192" s="56"/>
      <c r="II192" s="56"/>
      <c r="IJ192" s="56"/>
      <c r="IK192" s="56"/>
      <c r="IL192" s="56"/>
      <c r="IM192" s="56"/>
      <c r="IN192" s="56"/>
      <c r="IP192" s="56"/>
      <c r="IQ192" s="56"/>
      <c r="IR192" s="56"/>
      <c r="IS192" s="56"/>
      <c r="IT192" s="56"/>
      <c r="IU192" s="56"/>
    </row>
    <row r="193" spans="1:255" ht="12.75" customHeight="1" thickBot="1" x14ac:dyDescent="0.25">
      <c r="A193" s="103"/>
      <c r="B193" s="106">
        <v>3703.55</v>
      </c>
      <c r="C193" s="85" t="s">
        <v>73</v>
      </c>
      <c r="D193" s="86"/>
      <c r="E193" s="47"/>
      <c r="F193" s="47"/>
      <c r="G193" s="47"/>
      <c r="H193" s="48"/>
      <c r="I193" s="49"/>
      <c r="J193" s="56"/>
      <c r="K193" s="56"/>
      <c r="L193" s="56"/>
      <c r="M193" s="56"/>
      <c r="N193" s="56"/>
      <c r="O193" s="56"/>
      <c r="P193" s="56"/>
      <c r="Q193" s="56"/>
      <c r="R193" s="56"/>
      <c r="T193" s="56"/>
      <c r="U193" s="56"/>
      <c r="V193" s="56"/>
      <c r="W193" s="56"/>
      <c r="X193" s="56"/>
      <c r="Y193" s="56"/>
      <c r="Z193" s="56"/>
      <c r="AA193" s="56"/>
      <c r="AB193" s="56"/>
      <c r="AD193" s="56"/>
      <c r="AE193" s="56"/>
      <c r="AF193" s="56"/>
      <c r="AG193" s="56"/>
      <c r="AH193" s="56"/>
      <c r="AI193" s="56"/>
      <c r="AJ193" s="56"/>
      <c r="AK193" s="56"/>
      <c r="AL193" s="56"/>
      <c r="AN193" s="56"/>
      <c r="AO193" s="56"/>
      <c r="AP193" s="56"/>
      <c r="AQ193" s="56"/>
      <c r="AR193" s="56"/>
      <c r="AS193" s="56"/>
      <c r="AT193" s="56"/>
      <c r="AU193" s="56"/>
      <c r="AV193" s="56"/>
      <c r="AX193" s="56"/>
      <c r="AY193" s="56"/>
      <c r="AZ193" s="56"/>
      <c r="BA193" s="56"/>
      <c r="BB193" s="56"/>
      <c r="BC193" s="56"/>
      <c r="BD193" s="56"/>
      <c r="BE193" s="56"/>
      <c r="BF193" s="56"/>
      <c r="BH193" s="56"/>
      <c r="BI193" s="56"/>
      <c r="BJ193" s="56"/>
      <c r="BK193" s="56"/>
      <c r="BL193" s="56"/>
      <c r="BM193" s="56"/>
      <c r="BN193" s="56"/>
      <c r="BO193" s="56"/>
      <c r="BP193" s="56"/>
      <c r="BR193" s="56"/>
      <c r="BS193" s="56"/>
      <c r="BT193" s="56"/>
      <c r="BU193" s="56"/>
      <c r="BV193" s="56"/>
      <c r="BW193" s="56"/>
      <c r="BX193" s="56"/>
      <c r="BY193" s="56"/>
      <c r="BZ193" s="56"/>
      <c r="CB193" s="56"/>
      <c r="CC193" s="56"/>
      <c r="CD193" s="56"/>
      <c r="CE193" s="56"/>
      <c r="CF193" s="56"/>
      <c r="CG193" s="56"/>
      <c r="CH193" s="56"/>
      <c r="CI193" s="56"/>
      <c r="CJ193" s="56"/>
      <c r="CL193" s="56"/>
      <c r="CM193" s="56"/>
      <c r="CN193" s="56"/>
      <c r="CO193" s="56"/>
      <c r="CP193" s="56"/>
      <c r="CQ193" s="56"/>
      <c r="CR193" s="56"/>
      <c r="CS193" s="56"/>
      <c r="CT193" s="56"/>
      <c r="CV193" s="56"/>
      <c r="CW193" s="56"/>
      <c r="CX193" s="56"/>
      <c r="CY193" s="56"/>
      <c r="CZ193" s="56"/>
      <c r="DA193" s="56"/>
      <c r="DB193" s="56"/>
      <c r="DC193" s="56"/>
      <c r="DD193" s="56"/>
      <c r="DF193" s="56"/>
      <c r="DG193" s="56"/>
      <c r="DH193" s="56"/>
      <c r="DI193" s="56"/>
      <c r="DJ193" s="56"/>
      <c r="DK193" s="56"/>
      <c r="DL193" s="56"/>
      <c r="DM193" s="56"/>
      <c r="DN193" s="56"/>
      <c r="DP193" s="56"/>
      <c r="DQ193" s="56"/>
      <c r="DR193" s="56"/>
      <c r="DS193" s="56"/>
      <c r="DT193" s="56"/>
      <c r="DU193" s="56"/>
      <c r="DV193" s="56"/>
      <c r="DW193" s="56"/>
      <c r="DX193" s="56"/>
      <c r="DZ193" s="56"/>
      <c r="EA193" s="56"/>
      <c r="EB193" s="56"/>
      <c r="EC193" s="56"/>
      <c r="ED193" s="56"/>
      <c r="EE193" s="56"/>
      <c r="EF193" s="56"/>
      <c r="EG193" s="56"/>
      <c r="EH193" s="56"/>
      <c r="EJ193" s="56"/>
      <c r="EK193" s="56"/>
      <c r="EL193" s="56"/>
      <c r="EM193" s="56"/>
      <c r="EN193" s="56"/>
      <c r="EO193" s="56"/>
      <c r="EP193" s="56"/>
      <c r="EQ193" s="56"/>
      <c r="ER193" s="56"/>
      <c r="ET193" s="56"/>
      <c r="EU193" s="56"/>
      <c r="EV193" s="56"/>
      <c r="EW193" s="56"/>
      <c r="EX193" s="56"/>
      <c r="EY193" s="56"/>
      <c r="EZ193" s="56"/>
      <c r="FA193" s="56"/>
      <c r="FB193" s="56"/>
      <c r="FD193" s="56"/>
      <c r="FE193" s="56"/>
      <c r="FF193" s="56"/>
      <c r="FG193" s="56"/>
      <c r="FH193" s="56"/>
      <c r="FI193" s="56"/>
      <c r="FJ193" s="56"/>
      <c r="FK193" s="56"/>
      <c r="FL193" s="56"/>
      <c r="FN193" s="56"/>
      <c r="FO193" s="56"/>
      <c r="FP193" s="56"/>
      <c r="FQ193" s="56"/>
      <c r="FR193" s="56"/>
      <c r="FS193" s="56"/>
      <c r="FT193" s="56"/>
      <c r="FU193" s="56"/>
      <c r="FV193" s="56"/>
      <c r="FX193" s="56"/>
      <c r="FY193" s="56"/>
      <c r="FZ193" s="56"/>
      <c r="GA193" s="56"/>
      <c r="GB193" s="56"/>
      <c r="GC193" s="56"/>
      <c r="GD193" s="56"/>
      <c r="GE193" s="56"/>
      <c r="GF193" s="56"/>
      <c r="GH193" s="56"/>
      <c r="GI193" s="56"/>
      <c r="GJ193" s="56"/>
      <c r="GK193" s="56"/>
      <c r="GL193" s="56"/>
      <c r="GM193" s="56"/>
      <c r="GN193" s="56"/>
      <c r="GO193" s="56"/>
      <c r="GP193" s="56"/>
      <c r="GR193" s="56"/>
      <c r="GS193" s="56"/>
      <c r="GT193" s="56"/>
      <c r="GU193" s="56"/>
      <c r="GV193" s="56"/>
      <c r="GW193" s="56"/>
      <c r="GX193" s="56"/>
      <c r="GY193" s="56"/>
      <c r="GZ193" s="56"/>
      <c r="HB193" s="56"/>
      <c r="HC193" s="56"/>
      <c r="HD193" s="56"/>
      <c r="HE193" s="56"/>
      <c r="HF193" s="56"/>
      <c r="HG193" s="56"/>
      <c r="HH193" s="56"/>
      <c r="HI193" s="56"/>
      <c r="HJ193" s="56"/>
      <c r="HL193" s="56"/>
      <c r="HM193" s="56"/>
      <c r="HN193" s="56"/>
      <c r="HO193" s="56"/>
      <c r="HP193" s="56"/>
      <c r="HQ193" s="56"/>
      <c r="HR193" s="56"/>
      <c r="HS193" s="56"/>
      <c r="HT193" s="56"/>
      <c r="HV193" s="56"/>
      <c r="HW193" s="56"/>
      <c r="HX193" s="56"/>
      <c r="HY193" s="56"/>
      <c r="HZ193" s="56"/>
      <c r="IA193" s="56"/>
      <c r="IB193" s="56"/>
      <c r="IC193" s="56"/>
      <c r="ID193" s="56"/>
      <c r="IF193" s="56"/>
      <c r="IG193" s="56"/>
      <c r="IH193" s="56"/>
      <c r="II193" s="56"/>
      <c r="IJ193" s="56"/>
      <c r="IK193" s="56"/>
      <c r="IL193" s="56"/>
      <c r="IM193" s="56"/>
      <c r="IN193" s="56"/>
      <c r="IP193" s="56"/>
      <c r="IQ193" s="56"/>
      <c r="IR193" s="56"/>
      <c r="IS193" s="56"/>
      <c r="IT193" s="56"/>
      <c r="IU193" s="56"/>
    </row>
    <row r="194" spans="1:255" ht="12.75" customHeight="1" thickBot="1" x14ac:dyDescent="0.25">
      <c r="A194" s="103"/>
      <c r="B194" s="106">
        <v>3354.76</v>
      </c>
      <c r="C194" s="85" t="s">
        <v>74</v>
      </c>
      <c r="D194" s="86"/>
      <c r="E194" s="47"/>
      <c r="F194" s="47"/>
      <c r="G194" s="47"/>
      <c r="H194" s="48"/>
      <c r="I194" s="49"/>
      <c r="J194" s="56"/>
      <c r="K194" s="56"/>
      <c r="L194" s="56"/>
      <c r="M194" s="56"/>
      <c r="N194" s="56"/>
      <c r="O194" s="56"/>
      <c r="P194" s="56"/>
      <c r="Q194" s="56"/>
      <c r="R194" s="56"/>
      <c r="T194" s="56"/>
      <c r="U194" s="56"/>
      <c r="V194" s="56"/>
      <c r="W194" s="56"/>
      <c r="X194" s="56"/>
      <c r="Y194" s="56"/>
      <c r="Z194" s="56"/>
      <c r="AA194" s="56"/>
      <c r="AB194" s="56"/>
      <c r="AD194" s="56"/>
      <c r="AE194" s="56"/>
      <c r="AF194" s="56"/>
      <c r="AG194" s="56"/>
      <c r="AH194" s="56"/>
      <c r="AI194" s="56"/>
      <c r="AJ194" s="56"/>
      <c r="AK194" s="56"/>
      <c r="AL194" s="56"/>
      <c r="AN194" s="56"/>
      <c r="AO194" s="56"/>
      <c r="AP194" s="56"/>
      <c r="AQ194" s="56"/>
      <c r="AR194" s="56"/>
      <c r="AS194" s="56"/>
      <c r="AT194" s="56"/>
      <c r="AU194" s="56"/>
      <c r="AV194" s="56"/>
      <c r="AX194" s="56"/>
      <c r="AY194" s="56"/>
      <c r="AZ194" s="56"/>
      <c r="BA194" s="56"/>
      <c r="BB194" s="56"/>
      <c r="BC194" s="56"/>
      <c r="BD194" s="56"/>
      <c r="BE194" s="56"/>
      <c r="BF194" s="56"/>
      <c r="BH194" s="56"/>
      <c r="BI194" s="56"/>
      <c r="BJ194" s="56"/>
      <c r="BK194" s="56"/>
      <c r="BL194" s="56"/>
      <c r="BM194" s="56"/>
      <c r="BN194" s="56"/>
      <c r="BO194" s="56"/>
      <c r="BP194" s="56"/>
      <c r="BR194" s="56"/>
      <c r="BS194" s="56"/>
      <c r="BT194" s="56"/>
      <c r="BU194" s="56"/>
      <c r="BV194" s="56"/>
      <c r="BW194" s="56"/>
      <c r="BX194" s="56"/>
      <c r="BY194" s="56"/>
      <c r="BZ194" s="56"/>
      <c r="CB194" s="56"/>
      <c r="CC194" s="56"/>
      <c r="CD194" s="56"/>
      <c r="CE194" s="56"/>
      <c r="CF194" s="56"/>
      <c r="CG194" s="56"/>
      <c r="CH194" s="56"/>
      <c r="CI194" s="56"/>
      <c r="CJ194" s="56"/>
      <c r="CL194" s="56"/>
      <c r="CM194" s="56"/>
      <c r="CN194" s="56"/>
      <c r="CO194" s="56"/>
      <c r="CP194" s="56"/>
      <c r="CQ194" s="56"/>
      <c r="CR194" s="56"/>
      <c r="CS194" s="56"/>
      <c r="CT194" s="56"/>
      <c r="CV194" s="56"/>
      <c r="CW194" s="56"/>
      <c r="CX194" s="56"/>
      <c r="CY194" s="56"/>
      <c r="CZ194" s="56"/>
      <c r="DA194" s="56"/>
      <c r="DB194" s="56"/>
      <c r="DC194" s="56"/>
      <c r="DD194" s="56"/>
      <c r="DF194" s="56"/>
      <c r="DG194" s="56"/>
      <c r="DH194" s="56"/>
      <c r="DI194" s="56"/>
      <c r="DJ194" s="56"/>
      <c r="DK194" s="56"/>
      <c r="DL194" s="56"/>
      <c r="DM194" s="56"/>
      <c r="DN194" s="56"/>
      <c r="DP194" s="56"/>
      <c r="DQ194" s="56"/>
      <c r="DR194" s="56"/>
      <c r="DS194" s="56"/>
      <c r="DT194" s="56"/>
      <c r="DU194" s="56"/>
      <c r="DV194" s="56"/>
      <c r="DW194" s="56"/>
      <c r="DX194" s="56"/>
      <c r="DZ194" s="56"/>
      <c r="EA194" s="56"/>
      <c r="EB194" s="56"/>
      <c r="EC194" s="56"/>
      <c r="ED194" s="56"/>
      <c r="EE194" s="56"/>
      <c r="EF194" s="56"/>
      <c r="EG194" s="56"/>
      <c r="EH194" s="56"/>
      <c r="EJ194" s="56"/>
      <c r="EK194" s="56"/>
      <c r="EL194" s="56"/>
      <c r="EM194" s="56"/>
      <c r="EN194" s="56"/>
      <c r="EO194" s="56"/>
      <c r="EP194" s="56"/>
      <c r="EQ194" s="56"/>
      <c r="ER194" s="56"/>
      <c r="ET194" s="56"/>
      <c r="EU194" s="56"/>
      <c r="EV194" s="56"/>
      <c r="EW194" s="56"/>
      <c r="EX194" s="56"/>
      <c r="EY194" s="56"/>
      <c r="EZ194" s="56"/>
      <c r="FA194" s="56"/>
      <c r="FB194" s="56"/>
      <c r="FD194" s="56"/>
      <c r="FE194" s="56"/>
      <c r="FF194" s="56"/>
      <c r="FG194" s="56"/>
      <c r="FH194" s="56"/>
      <c r="FI194" s="56"/>
      <c r="FJ194" s="56"/>
      <c r="FK194" s="56"/>
      <c r="FL194" s="56"/>
      <c r="FN194" s="56"/>
      <c r="FO194" s="56"/>
      <c r="FP194" s="56"/>
      <c r="FQ194" s="56"/>
      <c r="FR194" s="56"/>
      <c r="FS194" s="56"/>
      <c r="FT194" s="56"/>
      <c r="FU194" s="56"/>
      <c r="FV194" s="56"/>
      <c r="FX194" s="56"/>
      <c r="FY194" s="56"/>
      <c r="FZ194" s="56"/>
      <c r="GA194" s="56"/>
      <c r="GB194" s="56"/>
      <c r="GC194" s="56"/>
      <c r="GD194" s="56"/>
      <c r="GE194" s="56"/>
      <c r="GF194" s="56"/>
      <c r="GH194" s="56"/>
      <c r="GI194" s="56"/>
      <c r="GJ194" s="56"/>
      <c r="GK194" s="56"/>
      <c r="GL194" s="56"/>
      <c r="GM194" s="56"/>
      <c r="GN194" s="56"/>
      <c r="GO194" s="56"/>
      <c r="GP194" s="56"/>
      <c r="GR194" s="56"/>
      <c r="GS194" s="56"/>
      <c r="GT194" s="56"/>
      <c r="GU194" s="56"/>
      <c r="GV194" s="56"/>
      <c r="GW194" s="56"/>
      <c r="GX194" s="56"/>
      <c r="GY194" s="56"/>
      <c r="GZ194" s="56"/>
      <c r="HB194" s="56"/>
      <c r="HC194" s="56"/>
      <c r="HD194" s="56"/>
      <c r="HE194" s="56"/>
      <c r="HF194" s="56"/>
      <c r="HG194" s="56"/>
      <c r="HH194" s="56"/>
      <c r="HI194" s="56"/>
      <c r="HJ194" s="56"/>
      <c r="HL194" s="56"/>
      <c r="HM194" s="56"/>
      <c r="HN194" s="56"/>
      <c r="HO194" s="56"/>
      <c r="HP194" s="56"/>
      <c r="HQ194" s="56"/>
      <c r="HR194" s="56"/>
      <c r="HS194" s="56"/>
      <c r="HT194" s="56"/>
      <c r="HV194" s="56"/>
      <c r="HW194" s="56"/>
      <c r="HX194" s="56"/>
      <c r="HY194" s="56"/>
      <c r="HZ194" s="56"/>
      <c r="IA194" s="56"/>
      <c r="IB194" s="56"/>
      <c r="IC194" s="56"/>
      <c r="ID194" s="56"/>
      <c r="IF194" s="56"/>
      <c r="IG194" s="56"/>
      <c r="IH194" s="56"/>
      <c r="II194" s="56"/>
      <c r="IJ194" s="56"/>
      <c r="IK194" s="56"/>
      <c r="IL194" s="56"/>
      <c r="IM194" s="56"/>
      <c r="IN194" s="56"/>
      <c r="IP194" s="56"/>
      <c r="IQ194" s="56"/>
      <c r="IR194" s="56"/>
      <c r="IS194" s="56"/>
      <c r="IT194" s="56"/>
      <c r="IU194" s="56"/>
    </row>
    <row r="195" spans="1:255" ht="12.75" customHeight="1" thickBot="1" x14ac:dyDescent="0.25">
      <c r="A195" s="11"/>
      <c r="B195" s="106">
        <v>2883.65</v>
      </c>
      <c r="C195" s="85" t="s">
        <v>75</v>
      </c>
      <c r="D195" s="86"/>
      <c r="E195" s="47"/>
      <c r="F195" s="47"/>
      <c r="G195" s="47"/>
      <c r="H195" s="48"/>
      <c r="I195" s="49"/>
      <c r="J195" s="56"/>
      <c r="K195" s="56"/>
      <c r="L195" s="56"/>
      <c r="M195" s="56"/>
      <c r="N195" s="56"/>
      <c r="O195" s="56"/>
      <c r="P195" s="56"/>
      <c r="Q195" s="56"/>
      <c r="R195" s="56"/>
      <c r="T195" s="56"/>
      <c r="U195" s="56"/>
      <c r="V195" s="56"/>
      <c r="W195" s="56"/>
      <c r="X195" s="56"/>
      <c r="Y195" s="56"/>
      <c r="Z195" s="56"/>
      <c r="AA195" s="56"/>
      <c r="AB195" s="56"/>
      <c r="AD195" s="56"/>
      <c r="AE195" s="56"/>
      <c r="AF195" s="56"/>
      <c r="AG195" s="56"/>
      <c r="AH195" s="56"/>
      <c r="AI195" s="56"/>
      <c r="AJ195" s="56"/>
      <c r="AK195" s="56"/>
      <c r="AL195" s="56"/>
      <c r="AN195" s="56"/>
      <c r="AO195" s="56"/>
      <c r="AP195" s="56"/>
      <c r="AQ195" s="56"/>
      <c r="AR195" s="56"/>
      <c r="AS195" s="56"/>
      <c r="AT195" s="56"/>
      <c r="AU195" s="56"/>
      <c r="AV195" s="56"/>
      <c r="AX195" s="56"/>
      <c r="AY195" s="56"/>
      <c r="AZ195" s="56"/>
      <c r="BA195" s="56"/>
      <c r="BB195" s="56"/>
      <c r="BC195" s="56"/>
      <c r="BD195" s="56"/>
      <c r="BE195" s="56"/>
      <c r="BF195" s="56"/>
      <c r="BH195" s="56"/>
      <c r="BI195" s="56"/>
      <c r="BJ195" s="56"/>
      <c r="BK195" s="56"/>
      <c r="BL195" s="56"/>
      <c r="BM195" s="56"/>
      <c r="BN195" s="56"/>
      <c r="BO195" s="56"/>
      <c r="BP195" s="56"/>
      <c r="BR195" s="56"/>
      <c r="BS195" s="56"/>
      <c r="BT195" s="56"/>
      <c r="BU195" s="56"/>
      <c r="BV195" s="56"/>
      <c r="BW195" s="56"/>
      <c r="BX195" s="56"/>
      <c r="BY195" s="56"/>
      <c r="BZ195" s="56"/>
      <c r="CB195" s="56"/>
      <c r="CC195" s="56"/>
      <c r="CD195" s="56"/>
      <c r="CE195" s="56"/>
      <c r="CF195" s="56"/>
      <c r="CG195" s="56"/>
      <c r="CH195" s="56"/>
      <c r="CI195" s="56"/>
      <c r="CJ195" s="56"/>
      <c r="CL195" s="56"/>
      <c r="CM195" s="56"/>
      <c r="CN195" s="56"/>
      <c r="CO195" s="56"/>
      <c r="CP195" s="56"/>
      <c r="CQ195" s="56"/>
      <c r="CR195" s="56"/>
      <c r="CS195" s="56"/>
      <c r="CT195" s="56"/>
      <c r="CV195" s="56"/>
      <c r="CW195" s="56"/>
      <c r="CX195" s="56"/>
      <c r="CY195" s="56"/>
      <c r="CZ195" s="56"/>
      <c r="DA195" s="56"/>
      <c r="DB195" s="56"/>
      <c r="DC195" s="56"/>
      <c r="DD195" s="56"/>
      <c r="DF195" s="56"/>
      <c r="DG195" s="56"/>
      <c r="DH195" s="56"/>
      <c r="DI195" s="56"/>
      <c r="DJ195" s="56"/>
      <c r="DK195" s="56"/>
      <c r="DL195" s="56"/>
      <c r="DM195" s="56"/>
      <c r="DN195" s="56"/>
      <c r="DP195" s="56"/>
      <c r="DQ195" s="56"/>
      <c r="DR195" s="56"/>
      <c r="DS195" s="56"/>
      <c r="DT195" s="56"/>
      <c r="DU195" s="56"/>
      <c r="DV195" s="56"/>
      <c r="DW195" s="56"/>
      <c r="DX195" s="56"/>
      <c r="DZ195" s="56"/>
      <c r="EA195" s="56"/>
      <c r="EB195" s="56"/>
      <c r="EC195" s="56"/>
      <c r="ED195" s="56"/>
      <c r="EE195" s="56"/>
      <c r="EF195" s="56"/>
      <c r="EG195" s="56"/>
      <c r="EH195" s="56"/>
      <c r="EJ195" s="56"/>
      <c r="EK195" s="56"/>
      <c r="EL195" s="56"/>
      <c r="EM195" s="56"/>
      <c r="EN195" s="56"/>
      <c r="EO195" s="56"/>
      <c r="EP195" s="56"/>
      <c r="EQ195" s="56"/>
      <c r="ER195" s="56"/>
      <c r="ET195" s="56"/>
      <c r="EU195" s="56"/>
      <c r="EV195" s="56"/>
      <c r="EW195" s="56"/>
      <c r="EX195" s="56"/>
      <c r="EY195" s="56"/>
      <c r="EZ195" s="56"/>
      <c r="FA195" s="56"/>
      <c r="FB195" s="56"/>
      <c r="FD195" s="56"/>
      <c r="FE195" s="56"/>
      <c r="FF195" s="56"/>
      <c r="FG195" s="56"/>
      <c r="FH195" s="56"/>
      <c r="FI195" s="56"/>
      <c r="FJ195" s="56"/>
      <c r="FK195" s="56"/>
      <c r="FL195" s="56"/>
      <c r="FN195" s="56"/>
      <c r="FO195" s="56"/>
      <c r="FP195" s="56"/>
      <c r="FQ195" s="56"/>
      <c r="FR195" s="56"/>
      <c r="FS195" s="56"/>
      <c r="FT195" s="56"/>
      <c r="FU195" s="56"/>
      <c r="FV195" s="56"/>
      <c r="FX195" s="56"/>
      <c r="FY195" s="56"/>
      <c r="FZ195" s="56"/>
      <c r="GA195" s="56"/>
      <c r="GB195" s="56"/>
      <c r="GC195" s="56"/>
      <c r="GD195" s="56"/>
      <c r="GE195" s="56"/>
      <c r="GF195" s="56"/>
      <c r="GH195" s="56"/>
      <c r="GI195" s="56"/>
      <c r="GJ195" s="56"/>
      <c r="GK195" s="56"/>
      <c r="GL195" s="56"/>
      <c r="GM195" s="56"/>
      <c r="GN195" s="56"/>
      <c r="GO195" s="56"/>
      <c r="GP195" s="56"/>
      <c r="GR195" s="56"/>
      <c r="GS195" s="56"/>
      <c r="GT195" s="56"/>
      <c r="GU195" s="56"/>
      <c r="GV195" s="56"/>
      <c r="GW195" s="56"/>
      <c r="GX195" s="56"/>
      <c r="GY195" s="56"/>
      <c r="GZ195" s="56"/>
      <c r="HB195" s="56"/>
      <c r="HC195" s="56"/>
      <c r="HD195" s="56"/>
      <c r="HE195" s="56"/>
      <c r="HF195" s="56"/>
      <c r="HG195" s="56"/>
      <c r="HH195" s="56"/>
      <c r="HI195" s="56"/>
      <c r="HJ195" s="56"/>
      <c r="HL195" s="56"/>
      <c r="HM195" s="56"/>
      <c r="HN195" s="56"/>
      <c r="HO195" s="56"/>
      <c r="HP195" s="56"/>
      <c r="HQ195" s="56"/>
      <c r="HR195" s="56"/>
      <c r="HS195" s="56"/>
      <c r="HT195" s="56"/>
      <c r="HV195" s="56"/>
      <c r="HW195" s="56"/>
      <c r="HX195" s="56"/>
      <c r="HY195" s="56"/>
      <c r="HZ195" s="56"/>
      <c r="IA195" s="56"/>
      <c r="IB195" s="56"/>
      <c r="IC195" s="56"/>
      <c r="ID195" s="56"/>
      <c r="IF195" s="56"/>
      <c r="IG195" s="56"/>
      <c r="IH195" s="56"/>
      <c r="II195" s="56"/>
      <c r="IJ195" s="56"/>
      <c r="IK195" s="56"/>
      <c r="IL195" s="56"/>
      <c r="IM195" s="56"/>
      <c r="IN195" s="56"/>
      <c r="IP195" s="56"/>
      <c r="IQ195" s="56"/>
      <c r="IR195" s="56"/>
      <c r="IS195" s="56"/>
      <c r="IT195" s="56"/>
      <c r="IU195" s="56"/>
    </row>
    <row r="196" spans="1:255" ht="12.75" customHeight="1" thickBot="1" x14ac:dyDescent="0.25">
      <c r="A196" s="11"/>
      <c r="B196" s="106">
        <v>3150.35</v>
      </c>
      <c r="C196" s="85" t="s">
        <v>76</v>
      </c>
      <c r="D196" s="86"/>
      <c r="E196" s="47"/>
      <c r="F196" s="47"/>
      <c r="G196" s="47"/>
      <c r="H196" s="48"/>
      <c r="I196" s="49"/>
      <c r="J196" s="56"/>
      <c r="K196" s="56"/>
      <c r="L196" s="56"/>
      <c r="M196" s="56"/>
      <c r="N196" s="56"/>
      <c r="O196" s="56"/>
      <c r="P196" s="56"/>
      <c r="Q196" s="56"/>
      <c r="R196" s="56"/>
      <c r="T196" s="56"/>
      <c r="U196" s="56"/>
      <c r="V196" s="56"/>
      <c r="W196" s="56"/>
      <c r="X196" s="56"/>
      <c r="Y196" s="56"/>
      <c r="Z196" s="56"/>
      <c r="AA196" s="56"/>
      <c r="AB196" s="56"/>
      <c r="AD196" s="56"/>
      <c r="AE196" s="56"/>
      <c r="AF196" s="56"/>
      <c r="AG196" s="56"/>
      <c r="AH196" s="56"/>
      <c r="AI196" s="56"/>
      <c r="AJ196" s="56"/>
      <c r="AK196" s="56"/>
      <c r="AL196" s="56"/>
      <c r="AN196" s="56"/>
      <c r="AO196" s="56"/>
      <c r="AP196" s="56"/>
      <c r="AQ196" s="56"/>
      <c r="AR196" s="56"/>
      <c r="AS196" s="56"/>
      <c r="AT196" s="56"/>
      <c r="AU196" s="56"/>
      <c r="AV196" s="56"/>
      <c r="AX196" s="56"/>
      <c r="AY196" s="56"/>
      <c r="AZ196" s="56"/>
      <c r="BA196" s="56"/>
      <c r="BB196" s="56"/>
      <c r="BC196" s="56"/>
      <c r="BD196" s="56"/>
      <c r="BE196" s="56"/>
      <c r="BF196" s="56"/>
      <c r="BH196" s="56"/>
      <c r="BI196" s="56"/>
      <c r="BJ196" s="56"/>
      <c r="BK196" s="56"/>
      <c r="BL196" s="56"/>
      <c r="BM196" s="56"/>
      <c r="BN196" s="56"/>
      <c r="BO196" s="56"/>
      <c r="BP196" s="56"/>
      <c r="BR196" s="56"/>
      <c r="BS196" s="56"/>
      <c r="BT196" s="56"/>
      <c r="BU196" s="56"/>
      <c r="BV196" s="56"/>
      <c r="BW196" s="56"/>
      <c r="BX196" s="56"/>
      <c r="BY196" s="56"/>
      <c r="BZ196" s="56"/>
      <c r="CB196" s="56"/>
      <c r="CC196" s="56"/>
      <c r="CD196" s="56"/>
      <c r="CE196" s="56"/>
      <c r="CF196" s="56"/>
      <c r="CG196" s="56"/>
      <c r="CH196" s="56"/>
      <c r="CI196" s="56"/>
      <c r="CJ196" s="56"/>
      <c r="CL196" s="56"/>
      <c r="CM196" s="56"/>
      <c r="CN196" s="56"/>
      <c r="CO196" s="56"/>
      <c r="CP196" s="56"/>
      <c r="CQ196" s="56"/>
      <c r="CR196" s="56"/>
      <c r="CS196" s="56"/>
      <c r="CT196" s="56"/>
      <c r="CV196" s="56"/>
      <c r="CW196" s="56"/>
      <c r="CX196" s="56"/>
      <c r="CY196" s="56"/>
      <c r="CZ196" s="56"/>
      <c r="DA196" s="56"/>
      <c r="DB196" s="56"/>
      <c r="DC196" s="56"/>
      <c r="DD196" s="56"/>
      <c r="DF196" s="56"/>
      <c r="DG196" s="56"/>
      <c r="DH196" s="56"/>
      <c r="DI196" s="56"/>
      <c r="DJ196" s="56"/>
      <c r="DK196" s="56"/>
      <c r="DL196" s="56"/>
      <c r="DM196" s="56"/>
      <c r="DN196" s="56"/>
      <c r="DP196" s="56"/>
      <c r="DQ196" s="56"/>
      <c r="DR196" s="56"/>
      <c r="DS196" s="56"/>
      <c r="DT196" s="56"/>
      <c r="DU196" s="56"/>
      <c r="DV196" s="56"/>
      <c r="DW196" s="56"/>
      <c r="DX196" s="56"/>
      <c r="DZ196" s="56"/>
      <c r="EA196" s="56"/>
      <c r="EB196" s="56"/>
      <c r="EC196" s="56"/>
      <c r="ED196" s="56"/>
      <c r="EE196" s="56"/>
      <c r="EF196" s="56"/>
      <c r="EG196" s="56"/>
      <c r="EH196" s="56"/>
      <c r="EJ196" s="56"/>
      <c r="EK196" s="56"/>
      <c r="EL196" s="56"/>
      <c r="EM196" s="56"/>
      <c r="EN196" s="56"/>
      <c r="EO196" s="56"/>
      <c r="EP196" s="56"/>
      <c r="EQ196" s="56"/>
      <c r="ER196" s="56"/>
      <c r="ET196" s="56"/>
      <c r="EU196" s="56"/>
      <c r="EV196" s="56"/>
      <c r="EW196" s="56"/>
      <c r="EX196" s="56"/>
      <c r="EY196" s="56"/>
      <c r="EZ196" s="56"/>
      <c r="FA196" s="56"/>
      <c r="FB196" s="56"/>
      <c r="FD196" s="56"/>
      <c r="FE196" s="56"/>
      <c r="FF196" s="56"/>
      <c r="FG196" s="56"/>
      <c r="FH196" s="56"/>
      <c r="FI196" s="56"/>
      <c r="FJ196" s="56"/>
      <c r="FK196" s="56"/>
      <c r="FL196" s="56"/>
      <c r="FN196" s="56"/>
      <c r="FO196" s="56"/>
      <c r="FP196" s="56"/>
      <c r="FQ196" s="56"/>
      <c r="FR196" s="56"/>
      <c r="FS196" s="56"/>
      <c r="FT196" s="56"/>
      <c r="FU196" s="56"/>
      <c r="FV196" s="56"/>
      <c r="FX196" s="56"/>
      <c r="FY196" s="56"/>
      <c r="FZ196" s="56"/>
      <c r="GA196" s="56"/>
      <c r="GB196" s="56"/>
      <c r="GC196" s="56"/>
      <c r="GD196" s="56"/>
      <c r="GE196" s="56"/>
      <c r="GF196" s="56"/>
      <c r="GH196" s="56"/>
      <c r="GI196" s="56"/>
      <c r="GJ196" s="56"/>
      <c r="GK196" s="56"/>
      <c r="GL196" s="56"/>
      <c r="GM196" s="56"/>
      <c r="GN196" s="56"/>
      <c r="GO196" s="56"/>
      <c r="GP196" s="56"/>
      <c r="GR196" s="56"/>
      <c r="GS196" s="56"/>
      <c r="GT196" s="56"/>
      <c r="GU196" s="56"/>
      <c r="GV196" s="56"/>
      <c r="GW196" s="56"/>
      <c r="GX196" s="56"/>
      <c r="GY196" s="56"/>
      <c r="GZ196" s="56"/>
      <c r="HB196" s="56"/>
      <c r="HC196" s="56"/>
      <c r="HD196" s="56"/>
      <c r="HE196" s="56"/>
      <c r="HF196" s="56"/>
      <c r="HG196" s="56"/>
      <c r="HH196" s="56"/>
      <c r="HI196" s="56"/>
      <c r="HJ196" s="56"/>
      <c r="HL196" s="56"/>
      <c r="HM196" s="56"/>
      <c r="HN196" s="56"/>
      <c r="HO196" s="56"/>
      <c r="HP196" s="56"/>
      <c r="HQ196" s="56"/>
      <c r="HR196" s="56"/>
      <c r="HS196" s="56"/>
      <c r="HT196" s="56"/>
      <c r="HV196" s="56"/>
      <c r="HW196" s="56"/>
      <c r="HX196" s="56"/>
      <c r="HY196" s="56"/>
      <c r="HZ196" s="56"/>
      <c r="IA196" s="56"/>
      <c r="IB196" s="56"/>
      <c r="IC196" s="56"/>
      <c r="ID196" s="56"/>
      <c r="IF196" s="56"/>
      <c r="IG196" s="56"/>
      <c r="IH196" s="56"/>
      <c r="II196" s="56"/>
      <c r="IJ196" s="56"/>
      <c r="IK196" s="56"/>
      <c r="IL196" s="56"/>
      <c r="IM196" s="56"/>
      <c r="IN196" s="56"/>
      <c r="IP196" s="56"/>
      <c r="IQ196" s="56"/>
      <c r="IR196" s="56"/>
      <c r="IS196" s="56"/>
      <c r="IT196" s="56"/>
      <c r="IU196" s="56"/>
    </row>
    <row r="197" spans="1:255" ht="12.75" customHeight="1" thickBot="1" x14ac:dyDescent="0.25">
      <c r="A197" s="11"/>
      <c r="B197" s="106">
        <v>4393.18</v>
      </c>
      <c r="C197" s="85" t="s">
        <v>77</v>
      </c>
      <c r="D197" s="86"/>
      <c r="E197" s="47"/>
      <c r="F197" s="47"/>
      <c r="G197" s="47"/>
      <c r="H197" s="48"/>
      <c r="I197" s="49"/>
      <c r="J197" s="56"/>
      <c r="K197" s="56"/>
      <c r="L197" s="56"/>
      <c r="M197" s="56"/>
      <c r="N197" s="56"/>
      <c r="O197" s="56"/>
      <c r="P197" s="56"/>
      <c r="Q197" s="56"/>
      <c r="R197" s="56"/>
      <c r="T197" s="56"/>
      <c r="U197" s="56"/>
      <c r="V197" s="56"/>
      <c r="W197" s="56"/>
      <c r="X197" s="56"/>
      <c r="Y197" s="56"/>
      <c r="Z197" s="56"/>
      <c r="AA197" s="56"/>
      <c r="AB197" s="56"/>
      <c r="AD197" s="56"/>
      <c r="AE197" s="56"/>
      <c r="AF197" s="56"/>
      <c r="AG197" s="56"/>
      <c r="AH197" s="56"/>
      <c r="AI197" s="56"/>
      <c r="AJ197" s="56"/>
      <c r="AK197" s="56"/>
      <c r="AL197" s="56"/>
      <c r="AN197" s="56"/>
      <c r="AO197" s="56"/>
      <c r="AP197" s="56"/>
      <c r="AQ197" s="56"/>
      <c r="AR197" s="56"/>
      <c r="AS197" s="56"/>
      <c r="AT197" s="56"/>
      <c r="AU197" s="56"/>
      <c r="AV197" s="56"/>
      <c r="AX197" s="56"/>
      <c r="AY197" s="56"/>
      <c r="AZ197" s="56"/>
      <c r="BA197" s="56"/>
      <c r="BB197" s="56"/>
      <c r="BC197" s="56"/>
      <c r="BD197" s="56"/>
      <c r="BE197" s="56"/>
      <c r="BF197" s="56"/>
      <c r="BH197" s="56"/>
      <c r="BI197" s="56"/>
      <c r="BJ197" s="56"/>
      <c r="BK197" s="56"/>
      <c r="BL197" s="56"/>
      <c r="BM197" s="56"/>
      <c r="BN197" s="56"/>
      <c r="BO197" s="56"/>
      <c r="BP197" s="56"/>
      <c r="BR197" s="56"/>
      <c r="BS197" s="56"/>
      <c r="BT197" s="56"/>
      <c r="BU197" s="56"/>
      <c r="BV197" s="56"/>
      <c r="BW197" s="56"/>
      <c r="BX197" s="56"/>
      <c r="BY197" s="56"/>
      <c r="BZ197" s="56"/>
      <c r="CB197" s="56"/>
      <c r="CC197" s="56"/>
      <c r="CD197" s="56"/>
      <c r="CE197" s="56"/>
      <c r="CF197" s="56"/>
      <c r="CG197" s="56"/>
      <c r="CH197" s="56"/>
      <c r="CI197" s="56"/>
      <c r="CJ197" s="56"/>
      <c r="CL197" s="56"/>
      <c r="CM197" s="56"/>
      <c r="CN197" s="56"/>
      <c r="CO197" s="56"/>
      <c r="CP197" s="56"/>
      <c r="CQ197" s="56"/>
      <c r="CR197" s="56"/>
      <c r="CS197" s="56"/>
      <c r="CT197" s="56"/>
      <c r="CV197" s="56"/>
      <c r="CW197" s="56"/>
      <c r="CX197" s="56"/>
      <c r="CY197" s="56"/>
      <c r="CZ197" s="56"/>
      <c r="DA197" s="56"/>
      <c r="DB197" s="56"/>
      <c r="DC197" s="56"/>
      <c r="DD197" s="56"/>
      <c r="DF197" s="56"/>
      <c r="DG197" s="56"/>
      <c r="DH197" s="56"/>
      <c r="DI197" s="56"/>
      <c r="DJ197" s="56"/>
      <c r="DK197" s="56"/>
      <c r="DL197" s="56"/>
      <c r="DM197" s="56"/>
      <c r="DN197" s="56"/>
      <c r="DP197" s="56"/>
      <c r="DQ197" s="56"/>
      <c r="DR197" s="56"/>
      <c r="DS197" s="56"/>
      <c r="DT197" s="56"/>
      <c r="DU197" s="56"/>
      <c r="DV197" s="56"/>
      <c r="DW197" s="56"/>
      <c r="DX197" s="56"/>
      <c r="DZ197" s="56"/>
      <c r="EA197" s="56"/>
      <c r="EB197" s="56"/>
      <c r="EC197" s="56"/>
      <c r="ED197" s="56"/>
      <c r="EE197" s="56"/>
      <c r="EF197" s="56"/>
      <c r="EG197" s="56"/>
      <c r="EH197" s="56"/>
      <c r="EJ197" s="56"/>
      <c r="EK197" s="56"/>
      <c r="EL197" s="56"/>
      <c r="EM197" s="56"/>
      <c r="EN197" s="56"/>
      <c r="EO197" s="56"/>
      <c r="EP197" s="56"/>
      <c r="EQ197" s="56"/>
      <c r="ER197" s="56"/>
      <c r="ET197" s="56"/>
      <c r="EU197" s="56"/>
      <c r="EV197" s="56"/>
      <c r="EW197" s="56"/>
      <c r="EX197" s="56"/>
      <c r="EY197" s="56"/>
      <c r="EZ197" s="56"/>
      <c r="FA197" s="56"/>
      <c r="FB197" s="56"/>
      <c r="FD197" s="56"/>
      <c r="FE197" s="56"/>
      <c r="FF197" s="56"/>
      <c r="FG197" s="56"/>
      <c r="FH197" s="56"/>
      <c r="FI197" s="56"/>
      <c r="FJ197" s="56"/>
      <c r="FK197" s="56"/>
      <c r="FL197" s="56"/>
      <c r="FN197" s="56"/>
      <c r="FO197" s="56"/>
      <c r="FP197" s="56"/>
      <c r="FQ197" s="56"/>
      <c r="FR197" s="56"/>
      <c r="FS197" s="56"/>
      <c r="FT197" s="56"/>
      <c r="FU197" s="56"/>
      <c r="FV197" s="56"/>
      <c r="FX197" s="56"/>
      <c r="FY197" s="56"/>
      <c r="FZ197" s="56"/>
      <c r="GA197" s="56"/>
      <c r="GB197" s="56"/>
      <c r="GC197" s="56"/>
      <c r="GD197" s="56"/>
      <c r="GE197" s="56"/>
      <c r="GF197" s="56"/>
      <c r="GH197" s="56"/>
      <c r="GI197" s="56"/>
      <c r="GJ197" s="56"/>
      <c r="GK197" s="56"/>
      <c r="GL197" s="56"/>
      <c r="GM197" s="56"/>
      <c r="GN197" s="56"/>
      <c r="GO197" s="56"/>
      <c r="GP197" s="56"/>
      <c r="GR197" s="56"/>
      <c r="GS197" s="56"/>
      <c r="GT197" s="56"/>
      <c r="GU197" s="56"/>
      <c r="GV197" s="56"/>
      <c r="GW197" s="56"/>
      <c r="GX197" s="56"/>
      <c r="GY197" s="56"/>
      <c r="GZ197" s="56"/>
      <c r="HB197" s="56"/>
      <c r="HC197" s="56"/>
      <c r="HD197" s="56"/>
      <c r="HE197" s="56"/>
      <c r="HF197" s="56"/>
      <c r="HG197" s="56"/>
      <c r="HH197" s="56"/>
      <c r="HI197" s="56"/>
      <c r="HJ197" s="56"/>
      <c r="HL197" s="56"/>
      <c r="HM197" s="56"/>
      <c r="HN197" s="56"/>
      <c r="HO197" s="56"/>
      <c r="HP197" s="56"/>
      <c r="HQ197" s="56"/>
      <c r="HR197" s="56"/>
      <c r="HS197" s="56"/>
      <c r="HT197" s="56"/>
      <c r="HV197" s="56"/>
      <c r="HW197" s="56"/>
      <c r="HX197" s="56"/>
      <c r="HY197" s="56"/>
      <c r="HZ197" s="56"/>
      <c r="IA197" s="56"/>
      <c r="IB197" s="56"/>
      <c r="IC197" s="56"/>
      <c r="ID197" s="56"/>
      <c r="IF197" s="56"/>
      <c r="IG197" s="56"/>
      <c r="IH197" s="56"/>
      <c r="II197" s="56"/>
      <c r="IJ197" s="56"/>
      <c r="IK197" s="56"/>
      <c r="IL197" s="56"/>
      <c r="IM197" s="56"/>
      <c r="IN197" s="56"/>
      <c r="IP197" s="56"/>
      <c r="IQ197" s="56"/>
      <c r="IR197" s="56"/>
      <c r="IS197" s="56"/>
      <c r="IT197" s="56"/>
      <c r="IU197" s="56"/>
    </row>
    <row r="198" spans="1:255" ht="12.75" customHeight="1" thickBot="1" x14ac:dyDescent="0.25">
      <c r="A198" s="11"/>
      <c r="B198" s="106">
        <v>3387.59</v>
      </c>
      <c r="C198" s="85" t="s">
        <v>78</v>
      </c>
      <c r="D198" s="86"/>
      <c r="E198" s="47"/>
      <c r="F198" s="47"/>
      <c r="G198" s="47"/>
      <c r="H198" s="48"/>
      <c r="I198" s="49"/>
      <c r="J198" s="56"/>
      <c r="K198" s="56"/>
      <c r="L198" s="56"/>
      <c r="M198" s="56"/>
      <c r="N198" s="56"/>
      <c r="O198" s="56"/>
      <c r="P198" s="56"/>
      <c r="Q198" s="56"/>
      <c r="R198" s="56"/>
      <c r="T198" s="56"/>
      <c r="U198" s="56"/>
      <c r="V198" s="56"/>
      <c r="W198" s="56"/>
      <c r="X198" s="56"/>
      <c r="Y198" s="56"/>
      <c r="Z198" s="56"/>
      <c r="AA198" s="56"/>
      <c r="AB198" s="56"/>
      <c r="AD198" s="56"/>
      <c r="AE198" s="56"/>
      <c r="AF198" s="56"/>
      <c r="AG198" s="56"/>
      <c r="AH198" s="56"/>
      <c r="AI198" s="56"/>
      <c r="AJ198" s="56"/>
      <c r="AK198" s="56"/>
      <c r="AL198" s="56"/>
      <c r="AN198" s="56"/>
      <c r="AO198" s="56"/>
      <c r="AP198" s="56"/>
      <c r="AQ198" s="56"/>
      <c r="AR198" s="56"/>
      <c r="AS198" s="56"/>
      <c r="AT198" s="56"/>
      <c r="AU198" s="56"/>
      <c r="AV198" s="56"/>
      <c r="AX198" s="56"/>
      <c r="AY198" s="56"/>
      <c r="AZ198" s="56"/>
      <c r="BA198" s="56"/>
      <c r="BB198" s="56"/>
      <c r="BC198" s="56"/>
      <c r="BD198" s="56"/>
      <c r="BE198" s="56"/>
      <c r="BF198" s="56"/>
      <c r="BH198" s="56"/>
      <c r="BI198" s="56"/>
      <c r="BJ198" s="56"/>
      <c r="BK198" s="56"/>
      <c r="BL198" s="56"/>
      <c r="BM198" s="56"/>
      <c r="BN198" s="56"/>
      <c r="BO198" s="56"/>
      <c r="BP198" s="56"/>
      <c r="BR198" s="56"/>
      <c r="BS198" s="56"/>
      <c r="BT198" s="56"/>
      <c r="BU198" s="56"/>
      <c r="BV198" s="56"/>
      <c r="BW198" s="56"/>
      <c r="BX198" s="56"/>
      <c r="BY198" s="56"/>
      <c r="BZ198" s="56"/>
      <c r="CB198" s="56"/>
      <c r="CC198" s="56"/>
      <c r="CD198" s="56"/>
      <c r="CE198" s="56"/>
      <c r="CF198" s="56"/>
      <c r="CG198" s="56"/>
      <c r="CH198" s="56"/>
      <c r="CI198" s="56"/>
      <c r="CJ198" s="56"/>
      <c r="CL198" s="56"/>
      <c r="CM198" s="56"/>
      <c r="CN198" s="56"/>
      <c r="CO198" s="56"/>
      <c r="CP198" s="56"/>
      <c r="CQ198" s="56"/>
      <c r="CR198" s="56"/>
      <c r="CS198" s="56"/>
      <c r="CT198" s="56"/>
      <c r="CV198" s="56"/>
      <c r="CW198" s="56"/>
      <c r="CX198" s="56"/>
      <c r="CY198" s="56"/>
      <c r="CZ198" s="56"/>
      <c r="DA198" s="56"/>
      <c r="DB198" s="56"/>
      <c r="DC198" s="56"/>
      <c r="DD198" s="56"/>
      <c r="DF198" s="56"/>
      <c r="DG198" s="56"/>
      <c r="DH198" s="56"/>
      <c r="DI198" s="56"/>
      <c r="DJ198" s="56"/>
      <c r="DK198" s="56"/>
      <c r="DL198" s="56"/>
      <c r="DM198" s="56"/>
      <c r="DN198" s="56"/>
      <c r="DP198" s="56"/>
      <c r="DQ198" s="56"/>
      <c r="DR198" s="56"/>
      <c r="DS198" s="56"/>
      <c r="DT198" s="56"/>
      <c r="DU198" s="56"/>
      <c r="DV198" s="56"/>
      <c r="DW198" s="56"/>
      <c r="DX198" s="56"/>
      <c r="DZ198" s="56"/>
      <c r="EA198" s="56"/>
      <c r="EB198" s="56"/>
      <c r="EC198" s="56"/>
      <c r="ED198" s="56"/>
      <c r="EE198" s="56"/>
      <c r="EF198" s="56"/>
      <c r="EG198" s="56"/>
      <c r="EH198" s="56"/>
      <c r="EJ198" s="56"/>
      <c r="EK198" s="56"/>
      <c r="EL198" s="56"/>
      <c r="EM198" s="56"/>
      <c r="EN198" s="56"/>
      <c r="EO198" s="56"/>
      <c r="EP198" s="56"/>
      <c r="EQ198" s="56"/>
      <c r="ER198" s="56"/>
      <c r="ET198" s="56"/>
      <c r="EU198" s="56"/>
      <c r="EV198" s="56"/>
      <c r="EW198" s="56"/>
      <c r="EX198" s="56"/>
      <c r="EY198" s="56"/>
      <c r="EZ198" s="56"/>
      <c r="FA198" s="56"/>
      <c r="FB198" s="56"/>
      <c r="FD198" s="56"/>
      <c r="FE198" s="56"/>
      <c r="FF198" s="56"/>
      <c r="FG198" s="56"/>
      <c r="FH198" s="56"/>
      <c r="FI198" s="56"/>
      <c r="FJ198" s="56"/>
      <c r="FK198" s="56"/>
      <c r="FL198" s="56"/>
      <c r="FN198" s="56"/>
      <c r="FO198" s="56"/>
      <c r="FP198" s="56"/>
      <c r="FQ198" s="56"/>
      <c r="FR198" s="56"/>
      <c r="FS198" s="56"/>
      <c r="FT198" s="56"/>
      <c r="FU198" s="56"/>
      <c r="FV198" s="56"/>
      <c r="FX198" s="56"/>
      <c r="FY198" s="56"/>
      <c r="FZ198" s="56"/>
      <c r="GA198" s="56"/>
      <c r="GB198" s="56"/>
      <c r="GC198" s="56"/>
      <c r="GD198" s="56"/>
      <c r="GE198" s="56"/>
      <c r="GF198" s="56"/>
      <c r="GH198" s="56"/>
      <c r="GI198" s="56"/>
      <c r="GJ198" s="56"/>
      <c r="GK198" s="56"/>
      <c r="GL198" s="56"/>
      <c r="GM198" s="56"/>
      <c r="GN198" s="56"/>
      <c r="GO198" s="56"/>
      <c r="GP198" s="56"/>
      <c r="GR198" s="56"/>
      <c r="GS198" s="56"/>
      <c r="GT198" s="56"/>
      <c r="GU198" s="56"/>
      <c r="GV198" s="56"/>
      <c r="GW198" s="56"/>
      <c r="GX198" s="56"/>
      <c r="GY198" s="56"/>
      <c r="GZ198" s="56"/>
      <c r="HB198" s="56"/>
      <c r="HC198" s="56"/>
      <c r="HD198" s="56"/>
      <c r="HE198" s="56"/>
      <c r="HF198" s="56"/>
      <c r="HG198" s="56"/>
      <c r="HH198" s="56"/>
      <c r="HI198" s="56"/>
      <c r="HJ198" s="56"/>
      <c r="HL198" s="56"/>
      <c r="HM198" s="56"/>
      <c r="HN198" s="56"/>
      <c r="HO198" s="56"/>
      <c r="HP198" s="56"/>
      <c r="HQ198" s="56"/>
      <c r="HR198" s="56"/>
      <c r="HS198" s="56"/>
      <c r="HT198" s="56"/>
      <c r="HV198" s="56"/>
      <c r="HW198" s="56"/>
      <c r="HX198" s="56"/>
      <c r="HY198" s="56"/>
      <c r="HZ198" s="56"/>
      <c r="IA198" s="56"/>
      <c r="IB198" s="56"/>
      <c r="IC198" s="56"/>
      <c r="ID198" s="56"/>
      <c r="IF198" s="56"/>
      <c r="IG198" s="56"/>
      <c r="IH198" s="56"/>
      <c r="II198" s="56"/>
      <c r="IJ198" s="56"/>
      <c r="IK198" s="56"/>
      <c r="IL198" s="56"/>
      <c r="IM198" s="56"/>
      <c r="IN198" s="56"/>
      <c r="IP198" s="56"/>
      <c r="IQ198" s="56"/>
      <c r="IR198" s="56"/>
      <c r="IS198" s="56"/>
      <c r="IT198" s="56"/>
      <c r="IU198" s="56"/>
    </row>
    <row r="199" spans="1:255" ht="12.75" customHeight="1" thickBot="1" x14ac:dyDescent="0.25">
      <c r="A199" s="11"/>
      <c r="B199" s="106">
        <v>4295.3900000000003</v>
      </c>
      <c r="C199" s="85" t="s">
        <v>79</v>
      </c>
      <c r="D199" s="86"/>
      <c r="E199" s="47"/>
      <c r="F199" s="47"/>
      <c r="G199" s="47"/>
      <c r="H199" s="48"/>
      <c r="I199" s="49"/>
      <c r="J199" s="56"/>
      <c r="K199" s="56"/>
      <c r="L199" s="56"/>
      <c r="M199" s="56"/>
      <c r="N199" s="56"/>
      <c r="O199" s="56"/>
      <c r="P199" s="56"/>
      <c r="Q199" s="56"/>
      <c r="R199" s="56"/>
      <c r="T199" s="56"/>
      <c r="U199" s="56"/>
      <c r="V199" s="56"/>
      <c r="W199" s="56"/>
      <c r="X199" s="56"/>
      <c r="Y199" s="56"/>
      <c r="Z199" s="56"/>
      <c r="AA199" s="56"/>
      <c r="AB199" s="56"/>
      <c r="AD199" s="56"/>
      <c r="AE199" s="56"/>
      <c r="AF199" s="56"/>
      <c r="AG199" s="56"/>
      <c r="AH199" s="56"/>
      <c r="AI199" s="56"/>
      <c r="AJ199" s="56"/>
      <c r="AK199" s="56"/>
      <c r="AL199" s="56"/>
      <c r="AN199" s="56"/>
      <c r="AO199" s="56"/>
      <c r="AP199" s="56"/>
      <c r="AQ199" s="56"/>
      <c r="AR199" s="56"/>
      <c r="AS199" s="56"/>
      <c r="AT199" s="56"/>
      <c r="AU199" s="56"/>
      <c r="AV199" s="56"/>
      <c r="AX199" s="56"/>
      <c r="AY199" s="56"/>
      <c r="AZ199" s="56"/>
      <c r="BA199" s="56"/>
      <c r="BB199" s="56"/>
      <c r="BC199" s="56"/>
      <c r="BD199" s="56"/>
      <c r="BE199" s="56"/>
      <c r="BF199" s="56"/>
      <c r="BH199" s="56"/>
      <c r="BI199" s="56"/>
      <c r="BJ199" s="56"/>
      <c r="BK199" s="56"/>
      <c r="BL199" s="56"/>
      <c r="BM199" s="56"/>
      <c r="BN199" s="56"/>
      <c r="BO199" s="56"/>
      <c r="BP199" s="56"/>
      <c r="BR199" s="56"/>
      <c r="BS199" s="56"/>
      <c r="BT199" s="56"/>
      <c r="BU199" s="56"/>
      <c r="BV199" s="56"/>
      <c r="BW199" s="56"/>
      <c r="BX199" s="56"/>
      <c r="BY199" s="56"/>
      <c r="BZ199" s="56"/>
      <c r="CB199" s="56"/>
      <c r="CC199" s="56"/>
      <c r="CD199" s="56"/>
      <c r="CE199" s="56"/>
      <c r="CF199" s="56"/>
      <c r="CG199" s="56"/>
      <c r="CH199" s="56"/>
      <c r="CI199" s="56"/>
      <c r="CJ199" s="56"/>
      <c r="CL199" s="56"/>
      <c r="CM199" s="56"/>
      <c r="CN199" s="56"/>
      <c r="CO199" s="56"/>
      <c r="CP199" s="56"/>
      <c r="CQ199" s="56"/>
      <c r="CR199" s="56"/>
      <c r="CS199" s="56"/>
      <c r="CT199" s="56"/>
      <c r="CV199" s="56"/>
      <c r="CW199" s="56"/>
      <c r="CX199" s="56"/>
      <c r="CY199" s="56"/>
      <c r="CZ199" s="56"/>
      <c r="DA199" s="56"/>
      <c r="DB199" s="56"/>
      <c r="DC199" s="56"/>
      <c r="DD199" s="56"/>
      <c r="DF199" s="56"/>
      <c r="DG199" s="56"/>
      <c r="DH199" s="56"/>
      <c r="DI199" s="56"/>
      <c r="DJ199" s="56"/>
      <c r="DK199" s="56"/>
      <c r="DL199" s="56"/>
      <c r="DM199" s="56"/>
      <c r="DN199" s="56"/>
      <c r="DP199" s="56"/>
      <c r="DQ199" s="56"/>
      <c r="DR199" s="56"/>
      <c r="DS199" s="56"/>
      <c r="DT199" s="56"/>
      <c r="DU199" s="56"/>
      <c r="DV199" s="56"/>
      <c r="DW199" s="56"/>
      <c r="DX199" s="56"/>
      <c r="DZ199" s="56"/>
      <c r="EA199" s="56"/>
      <c r="EB199" s="56"/>
      <c r="EC199" s="56"/>
      <c r="ED199" s="56"/>
      <c r="EE199" s="56"/>
      <c r="EF199" s="56"/>
      <c r="EG199" s="56"/>
      <c r="EH199" s="56"/>
      <c r="EJ199" s="56"/>
      <c r="EK199" s="56"/>
      <c r="EL199" s="56"/>
      <c r="EM199" s="56"/>
      <c r="EN199" s="56"/>
      <c r="EO199" s="56"/>
      <c r="EP199" s="56"/>
      <c r="EQ199" s="56"/>
      <c r="ER199" s="56"/>
      <c r="ET199" s="56"/>
      <c r="EU199" s="56"/>
      <c r="EV199" s="56"/>
      <c r="EW199" s="56"/>
      <c r="EX199" s="56"/>
      <c r="EY199" s="56"/>
      <c r="EZ199" s="56"/>
      <c r="FA199" s="56"/>
      <c r="FB199" s="56"/>
      <c r="FD199" s="56"/>
      <c r="FE199" s="56"/>
      <c r="FF199" s="56"/>
      <c r="FG199" s="56"/>
      <c r="FH199" s="56"/>
      <c r="FI199" s="56"/>
      <c r="FJ199" s="56"/>
      <c r="FK199" s="56"/>
      <c r="FL199" s="56"/>
      <c r="FN199" s="56"/>
      <c r="FO199" s="56"/>
      <c r="FP199" s="56"/>
      <c r="FQ199" s="56"/>
      <c r="FR199" s="56"/>
      <c r="FS199" s="56"/>
      <c r="FT199" s="56"/>
      <c r="FU199" s="56"/>
      <c r="FV199" s="56"/>
      <c r="FX199" s="56"/>
      <c r="FY199" s="56"/>
      <c r="FZ199" s="56"/>
      <c r="GA199" s="56"/>
      <c r="GB199" s="56"/>
      <c r="GC199" s="56"/>
      <c r="GD199" s="56"/>
      <c r="GE199" s="56"/>
      <c r="GF199" s="56"/>
      <c r="GH199" s="56"/>
      <c r="GI199" s="56"/>
      <c r="GJ199" s="56"/>
      <c r="GK199" s="56"/>
      <c r="GL199" s="56"/>
      <c r="GM199" s="56"/>
      <c r="GN199" s="56"/>
      <c r="GO199" s="56"/>
      <c r="GP199" s="56"/>
      <c r="GR199" s="56"/>
      <c r="GS199" s="56"/>
      <c r="GT199" s="56"/>
      <c r="GU199" s="56"/>
      <c r="GV199" s="56"/>
      <c r="GW199" s="56"/>
      <c r="GX199" s="56"/>
      <c r="GY199" s="56"/>
      <c r="GZ199" s="56"/>
      <c r="HB199" s="56"/>
      <c r="HC199" s="56"/>
      <c r="HD199" s="56"/>
      <c r="HE199" s="56"/>
      <c r="HF199" s="56"/>
      <c r="HG199" s="56"/>
      <c r="HH199" s="56"/>
      <c r="HI199" s="56"/>
      <c r="HJ199" s="56"/>
      <c r="HL199" s="56"/>
      <c r="HM199" s="56"/>
      <c r="HN199" s="56"/>
      <c r="HO199" s="56"/>
      <c r="HP199" s="56"/>
      <c r="HQ199" s="56"/>
      <c r="HR199" s="56"/>
      <c r="HS199" s="56"/>
      <c r="HT199" s="56"/>
      <c r="HV199" s="56"/>
      <c r="HW199" s="56"/>
      <c r="HX199" s="56"/>
      <c r="HY199" s="56"/>
      <c r="HZ199" s="56"/>
      <c r="IA199" s="56"/>
      <c r="IB199" s="56"/>
      <c r="IC199" s="56"/>
      <c r="ID199" s="56"/>
      <c r="IF199" s="56"/>
      <c r="IG199" s="56"/>
      <c r="IH199" s="56"/>
      <c r="II199" s="56"/>
      <c r="IJ199" s="56"/>
      <c r="IK199" s="56"/>
      <c r="IL199" s="56"/>
      <c r="IM199" s="56"/>
      <c r="IN199" s="56"/>
      <c r="IP199" s="56"/>
      <c r="IQ199" s="56"/>
      <c r="IR199" s="56"/>
      <c r="IS199" s="56"/>
      <c r="IT199" s="56"/>
      <c r="IU199" s="56"/>
    </row>
    <row r="200" spans="1:255" ht="12.75" customHeight="1" thickBot="1" x14ac:dyDescent="0.25">
      <c r="A200" s="11"/>
      <c r="B200" s="106">
        <v>3180.39</v>
      </c>
      <c r="C200" s="85" t="s">
        <v>80</v>
      </c>
      <c r="D200" s="86"/>
      <c r="E200" s="47"/>
      <c r="F200" s="47"/>
      <c r="G200" s="47"/>
      <c r="H200" s="48"/>
      <c r="I200" s="49"/>
      <c r="J200" s="56"/>
      <c r="K200" s="56"/>
      <c r="L200" s="56"/>
      <c r="M200" s="56"/>
      <c r="N200" s="56"/>
      <c r="O200" s="56"/>
      <c r="P200" s="56"/>
      <c r="Q200" s="56"/>
      <c r="R200" s="56"/>
      <c r="T200" s="56"/>
      <c r="U200" s="56"/>
      <c r="V200" s="56"/>
      <c r="W200" s="56"/>
      <c r="X200" s="56"/>
      <c r="Y200" s="56"/>
      <c r="Z200" s="56"/>
      <c r="AA200" s="56"/>
      <c r="AB200" s="56"/>
      <c r="AD200" s="56"/>
      <c r="AE200" s="56"/>
      <c r="AF200" s="56"/>
      <c r="AG200" s="56"/>
      <c r="AH200" s="56"/>
      <c r="AI200" s="56"/>
      <c r="AJ200" s="56"/>
      <c r="AK200" s="56"/>
      <c r="AL200" s="56"/>
      <c r="AN200" s="56"/>
      <c r="AO200" s="56"/>
      <c r="AP200" s="56"/>
      <c r="AQ200" s="56"/>
      <c r="AR200" s="56"/>
      <c r="AS200" s="56"/>
      <c r="AT200" s="56"/>
      <c r="AU200" s="56"/>
      <c r="AV200" s="56"/>
      <c r="AX200" s="56"/>
      <c r="AY200" s="56"/>
      <c r="AZ200" s="56"/>
      <c r="BA200" s="56"/>
      <c r="BB200" s="56"/>
      <c r="BC200" s="56"/>
      <c r="BD200" s="56"/>
      <c r="BE200" s="56"/>
      <c r="BF200" s="56"/>
      <c r="BH200" s="56"/>
      <c r="BI200" s="56"/>
      <c r="BJ200" s="56"/>
      <c r="BK200" s="56"/>
      <c r="BL200" s="56"/>
      <c r="BM200" s="56"/>
      <c r="BN200" s="56"/>
      <c r="BO200" s="56"/>
      <c r="BP200" s="56"/>
      <c r="BR200" s="56"/>
      <c r="BS200" s="56"/>
      <c r="BT200" s="56"/>
      <c r="BU200" s="56"/>
      <c r="BV200" s="56"/>
      <c r="BW200" s="56"/>
      <c r="BX200" s="56"/>
      <c r="BY200" s="56"/>
      <c r="BZ200" s="56"/>
      <c r="CB200" s="56"/>
      <c r="CC200" s="56"/>
      <c r="CD200" s="56"/>
      <c r="CE200" s="56"/>
      <c r="CF200" s="56"/>
      <c r="CG200" s="56"/>
      <c r="CH200" s="56"/>
      <c r="CI200" s="56"/>
      <c r="CJ200" s="56"/>
      <c r="CL200" s="56"/>
      <c r="CM200" s="56"/>
      <c r="CN200" s="56"/>
      <c r="CO200" s="56"/>
      <c r="CP200" s="56"/>
      <c r="CQ200" s="56"/>
      <c r="CR200" s="56"/>
      <c r="CS200" s="56"/>
      <c r="CT200" s="56"/>
      <c r="CV200" s="56"/>
      <c r="CW200" s="56"/>
      <c r="CX200" s="56"/>
      <c r="CY200" s="56"/>
      <c r="CZ200" s="56"/>
      <c r="DA200" s="56"/>
      <c r="DB200" s="56"/>
      <c r="DC200" s="56"/>
      <c r="DD200" s="56"/>
      <c r="DF200" s="56"/>
      <c r="DG200" s="56"/>
      <c r="DH200" s="56"/>
      <c r="DI200" s="56"/>
      <c r="DJ200" s="56"/>
      <c r="DK200" s="56"/>
      <c r="DL200" s="56"/>
      <c r="DM200" s="56"/>
      <c r="DN200" s="56"/>
      <c r="DP200" s="56"/>
      <c r="DQ200" s="56"/>
      <c r="DR200" s="56"/>
      <c r="DS200" s="56"/>
      <c r="DT200" s="56"/>
      <c r="DU200" s="56"/>
      <c r="DV200" s="56"/>
      <c r="DW200" s="56"/>
      <c r="DX200" s="56"/>
      <c r="DZ200" s="56"/>
      <c r="EA200" s="56"/>
      <c r="EB200" s="56"/>
      <c r="EC200" s="56"/>
      <c r="ED200" s="56"/>
      <c r="EE200" s="56"/>
      <c r="EF200" s="56"/>
      <c r="EG200" s="56"/>
      <c r="EH200" s="56"/>
      <c r="EJ200" s="56"/>
      <c r="EK200" s="56"/>
      <c r="EL200" s="56"/>
      <c r="EM200" s="56"/>
      <c r="EN200" s="56"/>
      <c r="EO200" s="56"/>
      <c r="EP200" s="56"/>
      <c r="EQ200" s="56"/>
      <c r="ER200" s="56"/>
      <c r="ET200" s="56"/>
      <c r="EU200" s="56"/>
      <c r="EV200" s="56"/>
      <c r="EW200" s="56"/>
      <c r="EX200" s="56"/>
      <c r="EY200" s="56"/>
      <c r="EZ200" s="56"/>
      <c r="FA200" s="56"/>
      <c r="FB200" s="56"/>
      <c r="FD200" s="56"/>
      <c r="FE200" s="56"/>
      <c r="FF200" s="56"/>
      <c r="FG200" s="56"/>
      <c r="FH200" s="56"/>
      <c r="FI200" s="56"/>
      <c r="FJ200" s="56"/>
      <c r="FK200" s="56"/>
      <c r="FL200" s="56"/>
      <c r="FN200" s="56"/>
      <c r="FO200" s="56"/>
      <c r="FP200" s="56"/>
      <c r="FQ200" s="56"/>
      <c r="FR200" s="56"/>
      <c r="FS200" s="56"/>
      <c r="FT200" s="56"/>
      <c r="FU200" s="56"/>
      <c r="FV200" s="56"/>
      <c r="FX200" s="56"/>
      <c r="FY200" s="56"/>
      <c r="FZ200" s="56"/>
      <c r="GA200" s="56"/>
      <c r="GB200" s="56"/>
      <c r="GC200" s="56"/>
      <c r="GD200" s="56"/>
      <c r="GE200" s="56"/>
      <c r="GF200" s="56"/>
      <c r="GH200" s="56"/>
      <c r="GI200" s="56"/>
      <c r="GJ200" s="56"/>
      <c r="GK200" s="56"/>
      <c r="GL200" s="56"/>
      <c r="GM200" s="56"/>
      <c r="GN200" s="56"/>
      <c r="GO200" s="56"/>
      <c r="GP200" s="56"/>
      <c r="GR200" s="56"/>
      <c r="GS200" s="56"/>
      <c r="GT200" s="56"/>
      <c r="GU200" s="56"/>
      <c r="GV200" s="56"/>
      <c r="GW200" s="56"/>
      <c r="GX200" s="56"/>
      <c r="GY200" s="56"/>
      <c r="GZ200" s="56"/>
      <c r="HB200" s="56"/>
      <c r="HC200" s="56"/>
      <c r="HD200" s="56"/>
      <c r="HE200" s="56"/>
      <c r="HF200" s="56"/>
      <c r="HG200" s="56"/>
      <c r="HH200" s="56"/>
      <c r="HI200" s="56"/>
      <c r="HJ200" s="56"/>
      <c r="HL200" s="56"/>
      <c r="HM200" s="56"/>
      <c r="HN200" s="56"/>
      <c r="HO200" s="56"/>
      <c r="HP200" s="56"/>
      <c r="HQ200" s="56"/>
      <c r="HR200" s="56"/>
      <c r="HS200" s="56"/>
      <c r="HT200" s="56"/>
      <c r="HV200" s="56"/>
      <c r="HW200" s="56"/>
      <c r="HX200" s="56"/>
      <c r="HY200" s="56"/>
      <c r="HZ200" s="56"/>
      <c r="IA200" s="56"/>
      <c r="IB200" s="56"/>
      <c r="IC200" s="56"/>
      <c r="ID200" s="56"/>
      <c r="IF200" s="56"/>
      <c r="IG200" s="56"/>
      <c r="IH200" s="56"/>
      <c r="II200" s="56"/>
      <c r="IJ200" s="56"/>
      <c r="IK200" s="56"/>
      <c r="IL200" s="56"/>
      <c r="IM200" s="56"/>
      <c r="IN200" s="56"/>
      <c r="IP200" s="56"/>
      <c r="IQ200" s="56"/>
      <c r="IR200" s="56"/>
      <c r="IS200" s="56"/>
      <c r="IT200" s="56"/>
      <c r="IU200" s="56"/>
    </row>
    <row r="201" spans="1:255" ht="13.5" thickBot="1" x14ac:dyDescent="0.25">
      <c r="A201" s="11"/>
      <c r="B201" s="185"/>
      <c r="C201" s="70" t="s">
        <v>87</v>
      </c>
      <c r="D201" s="163"/>
      <c r="E201" s="53"/>
      <c r="F201" s="53"/>
      <c r="G201" s="53"/>
      <c r="H201" s="153"/>
      <c r="I201" s="49">
        <v>2130.62</v>
      </c>
      <c r="J201" s="56"/>
      <c r="K201" s="56"/>
      <c r="L201" s="56"/>
      <c r="M201" s="56"/>
      <c r="N201" s="56"/>
      <c r="O201" s="56"/>
      <c r="P201" s="56"/>
      <c r="Q201" s="56"/>
      <c r="R201" s="56"/>
      <c r="T201" s="56"/>
      <c r="U201" s="56"/>
      <c r="V201" s="56"/>
      <c r="W201" s="56"/>
      <c r="X201" s="56"/>
      <c r="Y201" s="56"/>
      <c r="Z201" s="56"/>
      <c r="AA201" s="56"/>
      <c r="AB201" s="56"/>
      <c r="AD201" s="56"/>
      <c r="AE201" s="56"/>
      <c r="AF201" s="56"/>
      <c r="AG201" s="56"/>
      <c r="AH201" s="56"/>
      <c r="AI201" s="56"/>
      <c r="AJ201" s="56"/>
      <c r="AK201" s="56"/>
      <c r="AL201" s="56"/>
      <c r="AN201" s="56"/>
      <c r="AO201" s="56"/>
      <c r="AP201" s="56"/>
      <c r="AQ201" s="56"/>
      <c r="AR201" s="56"/>
      <c r="AS201" s="56"/>
      <c r="AT201" s="56"/>
      <c r="AU201" s="56"/>
      <c r="AV201" s="56"/>
      <c r="AX201" s="56"/>
      <c r="AY201" s="56"/>
      <c r="AZ201" s="56"/>
      <c r="BA201" s="56"/>
      <c r="BB201" s="56"/>
      <c r="BC201" s="56"/>
      <c r="BD201" s="56"/>
      <c r="BE201" s="56"/>
      <c r="BF201" s="56"/>
      <c r="BH201" s="56"/>
      <c r="BI201" s="56"/>
      <c r="BJ201" s="56"/>
      <c r="BK201" s="56"/>
      <c r="BL201" s="56"/>
      <c r="BM201" s="56"/>
      <c r="BN201" s="56"/>
      <c r="BO201" s="56"/>
      <c r="BP201" s="56"/>
      <c r="BR201" s="56"/>
      <c r="BS201" s="56"/>
      <c r="BT201" s="56"/>
      <c r="BU201" s="56"/>
      <c r="BV201" s="56"/>
      <c r="BW201" s="56"/>
      <c r="BX201" s="56"/>
      <c r="BY201" s="56"/>
      <c r="BZ201" s="56"/>
      <c r="CB201" s="56"/>
      <c r="CC201" s="56"/>
      <c r="CD201" s="56"/>
      <c r="CE201" s="56"/>
      <c r="CF201" s="56"/>
      <c r="CG201" s="56"/>
      <c r="CH201" s="56"/>
      <c r="CI201" s="56"/>
      <c r="CJ201" s="56"/>
      <c r="CL201" s="56"/>
      <c r="CM201" s="56"/>
      <c r="CN201" s="56"/>
      <c r="CO201" s="56"/>
      <c r="CP201" s="56"/>
      <c r="CQ201" s="56"/>
      <c r="CR201" s="56"/>
      <c r="CS201" s="56"/>
      <c r="CT201" s="56"/>
      <c r="CV201" s="56"/>
      <c r="CW201" s="56"/>
      <c r="CX201" s="56"/>
      <c r="CY201" s="56"/>
      <c r="CZ201" s="56"/>
      <c r="DA201" s="56"/>
      <c r="DB201" s="56"/>
      <c r="DC201" s="56"/>
      <c r="DD201" s="56"/>
      <c r="DF201" s="56"/>
      <c r="DG201" s="56"/>
      <c r="DH201" s="56"/>
      <c r="DI201" s="56"/>
      <c r="DJ201" s="56"/>
      <c r="DK201" s="56"/>
      <c r="DL201" s="56"/>
      <c r="DM201" s="56"/>
      <c r="DN201" s="56"/>
      <c r="DP201" s="56"/>
      <c r="DQ201" s="56"/>
      <c r="DR201" s="56"/>
      <c r="DS201" s="56"/>
      <c r="DT201" s="56"/>
      <c r="DU201" s="56"/>
      <c r="DV201" s="56"/>
      <c r="DW201" s="56"/>
      <c r="DX201" s="56"/>
      <c r="DZ201" s="56"/>
      <c r="EA201" s="56"/>
      <c r="EB201" s="56"/>
      <c r="EC201" s="56"/>
      <c r="ED201" s="56"/>
      <c r="EE201" s="56"/>
      <c r="EF201" s="56"/>
      <c r="EG201" s="56"/>
      <c r="EH201" s="56"/>
      <c r="EJ201" s="56"/>
      <c r="EK201" s="56"/>
      <c r="EL201" s="56"/>
      <c r="EM201" s="56"/>
      <c r="EN201" s="56"/>
      <c r="EO201" s="56"/>
      <c r="EP201" s="56"/>
      <c r="EQ201" s="56"/>
      <c r="ER201" s="56"/>
      <c r="ET201" s="56"/>
      <c r="EU201" s="56"/>
      <c r="EV201" s="56"/>
      <c r="EW201" s="56"/>
      <c r="EX201" s="56"/>
      <c r="EY201" s="56"/>
      <c r="EZ201" s="56"/>
      <c r="FA201" s="56"/>
      <c r="FB201" s="56"/>
      <c r="FD201" s="56"/>
      <c r="FE201" s="56"/>
      <c r="FF201" s="56"/>
      <c r="FG201" s="56"/>
      <c r="FH201" s="56"/>
      <c r="FI201" s="56"/>
      <c r="FJ201" s="56"/>
      <c r="FK201" s="56"/>
      <c r="FL201" s="56"/>
      <c r="FN201" s="56"/>
      <c r="FO201" s="56"/>
      <c r="FP201" s="56"/>
      <c r="FQ201" s="56"/>
      <c r="FR201" s="56"/>
      <c r="FS201" s="56"/>
      <c r="FT201" s="56"/>
      <c r="FU201" s="56"/>
      <c r="FV201" s="56"/>
      <c r="FX201" s="56"/>
      <c r="FY201" s="56"/>
      <c r="FZ201" s="56"/>
      <c r="GA201" s="56"/>
      <c r="GB201" s="56"/>
      <c r="GC201" s="56"/>
      <c r="GD201" s="56"/>
      <c r="GE201" s="56"/>
      <c r="GF201" s="56"/>
      <c r="GH201" s="56"/>
      <c r="GI201" s="56"/>
      <c r="GJ201" s="56"/>
      <c r="GK201" s="56"/>
      <c r="GL201" s="56"/>
      <c r="GM201" s="56"/>
      <c r="GN201" s="56"/>
      <c r="GO201" s="56"/>
      <c r="GP201" s="56"/>
      <c r="GR201" s="56"/>
      <c r="GS201" s="56"/>
      <c r="GT201" s="56"/>
      <c r="GU201" s="56"/>
      <c r="GV201" s="56"/>
      <c r="GW201" s="56"/>
      <c r="GX201" s="56"/>
      <c r="GY201" s="56"/>
      <c r="GZ201" s="56"/>
      <c r="HB201" s="56"/>
      <c r="HC201" s="56"/>
      <c r="HD201" s="56"/>
      <c r="HE201" s="56"/>
      <c r="HF201" s="56"/>
      <c r="HG201" s="56"/>
      <c r="HH201" s="56"/>
      <c r="HI201" s="56"/>
      <c r="HJ201" s="56"/>
      <c r="HL201" s="56"/>
      <c r="HM201" s="56"/>
      <c r="HN201" s="56"/>
      <c r="HO201" s="56"/>
      <c r="HP201" s="56"/>
      <c r="HQ201" s="56"/>
      <c r="HR201" s="56"/>
      <c r="HS201" s="56"/>
      <c r="HT201" s="56"/>
      <c r="HV201" s="56"/>
      <c r="HW201" s="56"/>
      <c r="HX201" s="56"/>
      <c r="HY201" s="56"/>
      <c r="HZ201" s="56"/>
      <c r="IA201" s="56"/>
      <c r="IB201" s="56"/>
      <c r="IC201" s="56"/>
      <c r="ID201" s="56"/>
      <c r="IF201" s="56"/>
      <c r="IG201" s="56"/>
      <c r="IH201" s="56"/>
      <c r="II201" s="56"/>
      <c r="IJ201" s="56"/>
      <c r="IK201" s="56"/>
      <c r="IL201" s="56"/>
      <c r="IM201" s="56"/>
      <c r="IN201" s="56"/>
      <c r="IP201" s="56"/>
      <c r="IQ201" s="56"/>
      <c r="IR201" s="56"/>
      <c r="IS201" s="56"/>
      <c r="IT201" s="56"/>
      <c r="IU201" s="56"/>
    </row>
    <row r="202" spans="1:255" ht="12.75" customHeight="1" thickBot="1" x14ac:dyDescent="0.25">
      <c r="A202" s="11"/>
      <c r="B202" s="18">
        <f>SUM(B189:B200)</f>
        <v>41653.490000000005</v>
      </c>
      <c r="C202" s="17"/>
      <c r="D202" s="18"/>
      <c r="E202" s="19"/>
      <c r="F202" s="17"/>
      <c r="G202" s="17"/>
      <c r="H202" s="18" t="s">
        <v>17</v>
      </c>
      <c r="I202" s="18">
        <f>SUM(I189:I201)</f>
        <v>2130.62</v>
      </c>
      <c r="J202" s="56"/>
      <c r="K202" s="56"/>
      <c r="L202" s="56"/>
      <c r="M202" s="56"/>
      <c r="N202" s="56"/>
      <c r="O202" s="56"/>
      <c r="P202" s="56"/>
      <c r="Q202" s="56"/>
      <c r="R202" s="56"/>
      <c r="T202" s="56"/>
      <c r="U202" s="56"/>
      <c r="V202" s="56"/>
      <c r="W202" s="56"/>
      <c r="X202" s="56"/>
      <c r="Y202" s="56"/>
      <c r="Z202" s="56"/>
      <c r="AA202" s="56"/>
      <c r="AB202" s="56"/>
      <c r="AD202" s="56"/>
      <c r="AE202" s="56"/>
      <c r="AF202" s="56"/>
      <c r="AG202" s="56"/>
      <c r="AH202" s="56"/>
      <c r="AI202" s="56"/>
      <c r="AJ202" s="56"/>
      <c r="AK202" s="56"/>
      <c r="AL202" s="56"/>
      <c r="AN202" s="56"/>
      <c r="AO202" s="56"/>
      <c r="AP202" s="56"/>
      <c r="AQ202" s="56"/>
      <c r="AR202" s="56"/>
      <c r="AS202" s="56"/>
      <c r="AT202" s="56"/>
      <c r="AU202" s="56"/>
      <c r="AV202" s="56"/>
      <c r="AX202" s="56"/>
      <c r="AY202" s="56"/>
      <c r="AZ202" s="56"/>
      <c r="BA202" s="56"/>
      <c r="BB202" s="56"/>
      <c r="BC202" s="56"/>
      <c r="BD202" s="56"/>
      <c r="BE202" s="56"/>
      <c r="BF202" s="56"/>
      <c r="BH202" s="56"/>
      <c r="BI202" s="56"/>
      <c r="BJ202" s="56"/>
      <c r="BK202" s="56"/>
      <c r="BL202" s="56"/>
      <c r="BM202" s="56"/>
      <c r="BN202" s="56"/>
      <c r="BO202" s="56"/>
      <c r="BP202" s="56"/>
      <c r="BR202" s="56"/>
      <c r="BS202" s="56"/>
      <c r="BT202" s="56"/>
      <c r="BU202" s="56"/>
      <c r="BV202" s="56"/>
      <c r="BW202" s="56"/>
      <c r="BX202" s="56"/>
      <c r="BY202" s="56"/>
      <c r="BZ202" s="56"/>
      <c r="CB202" s="56"/>
      <c r="CC202" s="56"/>
      <c r="CD202" s="56"/>
      <c r="CE202" s="56"/>
      <c r="CF202" s="56"/>
      <c r="CG202" s="56"/>
      <c r="CH202" s="56"/>
      <c r="CI202" s="56"/>
      <c r="CJ202" s="56"/>
      <c r="CL202" s="56"/>
      <c r="CM202" s="56"/>
      <c r="CN202" s="56"/>
      <c r="CO202" s="56"/>
      <c r="CP202" s="56"/>
      <c r="CQ202" s="56"/>
      <c r="CR202" s="56"/>
      <c r="CS202" s="56"/>
      <c r="CT202" s="56"/>
      <c r="CV202" s="56"/>
      <c r="CW202" s="56"/>
      <c r="CX202" s="56"/>
      <c r="CY202" s="56"/>
      <c r="CZ202" s="56"/>
      <c r="DA202" s="56"/>
      <c r="DB202" s="56"/>
      <c r="DC202" s="56"/>
      <c r="DD202" s="56"/>
      <c r="DF202" s="56"/>
      <c r="DG202" s="56"/>
      <c r="DH202" s="56"/>
      <c r="DI202" s="56"/>
      <c r="DJ202" s="56"/>
      <c r="DK202" s="56"/>
      <c r="DL202" s="56"/>
      <c r="DM202" s="56"/>
      <c r="DN202" s="56"/>
      <c r="DP202" s="56"/>
      <c r="DQ202" s="56"/>
      <c r="DR202" s="56"/>
      <c r="DS202" s="56"/>
      <c r="DT202" s="56"/>
      <c r="DU202" s="56"/>
      <c r="DV202" s="56"/>
      <c r="DW202" s="56"/>
      <c r="DX202" s="56"/>
      <c r="DZ202" s="56"/>
      <c r="EA202" s="56"/>
      <c r="EB202" s="56"/>
      <c r="EC202" s="56"/>
      <c r="ED202" s="56"/>
      <c r="EE202" s="56"/>
      <c r="EF202" s="56"/>
      <c r="EG202" s="56"/>
      <c r="EH202" s="56"/>
      <c r="EJ202" s="56"/>
      <c r="EK202" s="56"/>
      <c r="EL202" s="56"/>
      <c r="EM202" s="56"/>
      <c r="EN202" s="56"/>
      <c r="EO202" s="56"/>
      <c r="EP202" s="56"/>
      <c r="EQ202" s="56"/>
      <c r="ER202" s="56"/>
      <c r="ET202" s="56"/>
      <c r="EU202" s="56"/>
      <c r="EV202" s="56"/>
      <c r="EW202" s="56"/>
      <c r="EX202" s="56"/>
      <c r="EY202" s="56"/>
      <c r="EZ202" s="56"/>
      <c r="FA202" s="56"/>
      <c r="FB202" s="56"/>
      <c r="FD202" s="56"/>
      <c r="FE202" s="56"/>
      <c r="FF202" s="56"/>
      <c r="FG202" s="56"/>
      <c r="FH202" s="56"/>
      <c r="FI202" s="56"/>
      <c r="FJ202" s="56"/>
      <c r="FK202" s="56"/>
      <c r="FL202" s="56"/>
      <c r="FN202" s="56"/>
      <c r="FO202" s="56"/>
      <c r="FP202" s="56"/>
      <c r="FQ202" s="56"/>
      <c r="FR202" s="56"/>
      <c r="FS202" s="56"/>
      <c r="FT202" s="56"/>
      <c r="FU202" s="56"/>
      <c r="FV202" s="56"/>
      <c r="FX202" s="56"/>
      <c r="FY202" s="56"/>
      <c r="FZ202" s="56"/>
      <c r="GA202" s="56"/>
      <c r="GB202" s="56"/>
      <c r="GC202" s="56"/>
      <c r="GD202" s="56"/>
      <c r="GE202" s="56"/>
      <c r="GF202" s="56"/>
      <c r="GH202" s="56"/>
      <c r="GI202" s="56"/>
      <c r="GJ202" s="56"/>
      <c r="GK202" s="56"/>
      <c r="GL202" s="56"/>
      <c r="GM202" s="56"/>
      <c r="GN202" s="56"/>
      <c r="GO202" s="56"/>
      <c r="GP202" s="56"/>
      <c r="GR202" s="56"/>
      <c r="GS202" s="56"/>
      <c r="GT202" s="56"/>
      <c r="GU202" s="56"/>
      <c r="GV202" s="56"/>
      <c r="GW202" s="56"/>
      <c r="GX202" s="56"/>
      <c r="GY202" s="56"/>
      <c r="GZ202" s="56"/>
      <c r="HB202" s="56"/>
      <c r="HC202" s="56"/>
      <c r="HD202" s="56"/>
      <c r="HE202" s="56"/>
      <c r="HF202" s="56"/>
      <c r="HG202" s="56"/>
      <c r="HH202" s="56"/>
      <c r="HI202" s="56"/>
      <c r="HJ202" s="56"/>
      <c r="HL202" s="56"/>
      <c r="HM202" s="56"/>
      <c r="HN202" s="56"/>
      <c r="HO202" s="56"/>
      <c r="HP202" s="56"/>
      <c r="HQ202" s="56"/>
      <c r="HR202" s="56"/>
      <c r="HS202" s="56"/>
      <c r="HT202" s="56"/>
      <c r="HV202" s="56"/>
      <c r="HW202" s="56"/>
      <c r="HX202" s="56"/>
      <c r="HY202" s="56"/>
      <c r="HZ202" s="56"/>
      <c r="IA202" s="56"/>
      <c r="IB202" s="56"/>
      <c r="IC202" s="56"/>
      <c r="ID202" s="56"/>
      <c r="IF202" s="56"/>
      <c r="IG202" s="56"/>
      <c r="IH202" s="56"/>
      <c r="II202" s="56"/>
      <c r="IJ202" s="56"/>
      <c r="IK202" s="56"/>
      <c r="IL202" s="56"/>
      <c r="IM202" s="56"/>
      <c r="IN202" s="56"/>
      <c r="IP202" s="56"/>
      <c r="IQ202" s="56"/>
      <c r="IR202" s="56"/>
      <c r="IS202" s="56"/>
      <c r="IT202" s="56"/>
      <c r="IU202" s="56"/>
    </row>
    <row r="203" spans="1:255" ht="54.75" customHeight="1" thickBot="1" x14ac:dyDescent="0.25">
      <c r="A203" s="46" t="s">
        <v>97</v>
      </c>
      <c r="B203" s="114" t="s">
        <v>16</v>
      </c>
      <c r="C203" s="114" t="s">
        <v>5</v>
      </c>
      <c r="D203" s="114" t="s">
        <v>23</v>
      </c>
      <c r="E203" s="118" t="s">
        <v>18</v>
      </c>
      <c r="F203" s="114" t="s">
        <v>19</v>
      </c>
      <c r="G203" s="114" t="s">
        <v>10</v>
      </c>
      <c r="H203" s="114" t="s">
        <v>13</v>
      </c>
      <c r="I203" s="115" t="s">
        <v>12</v>
      </c>
      <c r="J203" s="56"/>
      <c r="K203" s="56"/>
      <c r="L203" s="56"/>
      <c r="M203" s="56"/>
      <c r="N203" s="56"/>
      <c r="O203" s="56"/>
      <c r="P203" s="56"/>
      <c r="Q203" s="56"/>
      <c r="R203" s="56"/>
      <c r="T203" s="56"/>
      <c r="U203" s="56"/>
      <c r="V203" s="56"/>
      <c r="W203" s="56"/>
      <c r="X203" s="56"/>
      <c r="Y203" s="56"/>
      <c r="Z203" s="56"/>
      <c r="AA203" s="56"/>
      <c r="AB203" s="56"/>
      <c r="AD203" s="56"/>
      <c r="AE203" s="56"/>
      <c r="AF203" s="56"/>
      <c r="AG203" s="56"/>
      <c r="AH203" s="56"/>
      <c r="AI203" s="56"/>
      <c r="AJ203" s="56"/>
      <c r="AK203" s="56"/>
      <c r="AL203" s="56"/>
      <c r="AN203" s="56"/>
      <c r="AO203" s="56"/>
      <c r="AP203" s="56"/>
      <c r="AQ203" s="56"/>
      <c r="AR203" s="56"/>
      <c r="AS203" s="56"/>
      <c r="AT203" s="56"/>
      <c r="AU203" s="56"/>
      <c r="AV203" s="56"/>
      <c r="AX203" s="56"/>
      <c r="AY203" s="56"/>
      <c r="AZ203" s="56"/>
      <c r="BA203" s="56"/>
      <c r="BB203" s="56"/>
      <c r="BC203" s="56"/>
      <c r="BD203" s="56"/>
      <c r="BE203" s="56"/>
      <c r="BF203" s="56"/>
      <c r="BH203" s="56"/>
      <c r="BI203" s="56"/>
      <c r="BJ203" s="56"/>
      <c r="BK203" s="56"/>
      <c r="BL203" s="56"/>
      <c r="BM203" s="56"/>
      <c r="BN203" s="56"/>
      <c r="BO203" s="56"/>
      <c r="BP203" s="56"/>
      <c r="BR203" s="56"/>
      <c r="BS203" s="56"/>
      <c r="BT203" s="56"/>
      <c r="BU203" s="56"/>
      <c r="BV203" s="56"/>
      <c r="BW203" s="56"/>
      <c r="BX203" s="56"/>
      <c r="BY203" s="56"/>
      <c r="BZ203" s="56"/>
      <c r="CB203" s="56"/>
      <c r="CC203" s="56"/>
      <c r="CD203" s="56"/>
      <c r="CE203" s="56"/>
      <c r="CF203" s="56"/>
      <c r="CG203" s="56"/>
      <c r="CH203" s="56"/>
      <c r="CI203" s="56"/>
      <c r="CJ203" s="56"/>
      <c r="CL203" s="56"/>
      <c r="CM203" s="56"/>
      <c r="CN203" s="56"/>
      <c r="CO203" s="56"/>
      <c r="CP203" s="56"/>
      <c r="CQ203" s="56"/>
      <c r="CR203" s="56"/>
      <c r="CS203" s="56"/>
      <c r="CT203" s="56"/>
      <c r="CV203" s="56"/>
      <c r="CW203" s="56"/>
      <c r="CX203" s="56"/>
      <c r="CY203" s="56"/>
      <c r="CZ203" s="56"/>
      <c r="DA203" s="56"/>
      <c r="DB203" s="56"/>
      <c r="DC203" s="56"/>
      <c r="DD203" s="56"/>
      <c r="DF203" s="56"/>
      <c r="DG203" s="56"/>
      <c r="DH203" s="56"/>
      <c r="DI203" s="56"/>
      <c r="DJ203" s="56"/>
      <c r="DK203" s="56"/>
      <c r="DL203" s="56"/>
      <c r="DM203" s="56"/>
      <c r="DN203" s="56"/>
      <c r="DP203" s="56"/>
      <c r="DQ203" s="56"/>
      <c r="DR203" s="56"/>
      <c r="DS203" s="56"/>
      <c r="DT203" s="56"/>
      <c r="DU203" s="56"/>
      <c r="DV203" s="56"/>
      <c r="DW203" s="56"/>
      <c r="DX203" s="56"/>
      <c r="DZ203" s="56"/>
      <c r="EA203" s="56"/>
      <c r="EB203" s="56"/>
      <c r="EC203" s="56"/>
      <c r="ED203" s="56"/>
      <c r="EE203" s="56"/>
      <c r="EF203" s="56"/>
      <c r="EG203" s="56"/>
      <c r="EH203" s="56"/>
      <c r="EJ203" s="56"/>
      <c r="EK203" s="56"/>
      <c r="EL203" s="56"/>
      <c r="EM203" s="56"/>
      <c r="EN203" s="56"/>
      <c r="EO203" s="56"/>
      <c r="EP203" s="56"/>
      <c r="EQ203" s="56"/>
      <c r="ER203" s="56"/>
      <c r="ET203" s="56"/>
      <c r="EU203" s="56"/>
      <c r="EV203" s="56"/>
      <c r="EW203" s="56"/>
      <c r="EX203" s="56"/>
      <c r="EY203" s="56"/>
      <c r="EZ203" s="56"/>
      <c r="FA203" s="56"/>
      <c r="FB203" s="56"/>
      <c r="FD203" s="56"/>
      <c r="FE203" s="56"/>
      <c r="FF203" s="56"/>
      <c r="FG203" s="56"/>
      <c r="FH203" s="56"/>
      <c r="FI203" s="56"/>
      <c r="FJ203" s="56"/>
      <c r="FK203" s="56"/>
      <c r="FL203" s="56"/>
      <c r="FN203" s="56"/>
      <c r="FO203" s="56"/>
      <c r="FP203" s="56"/>
      <c r="FQ203" s="56"/>
      <c r="FR203" s="56"/>
      <c r="FS203" s="56"/>
      <c r="FT203" s="56"/>
      <c r="FU203" s="56"/>
      <c r="FV203" s="56"/>
      <c r="FX203" s="56"/>
      <c r="FY203" s="56"/>
      <c r="FZ203" s="56"/>
      <c r="GA203" s="56"/>
      <c r="GB203" s="56"/>
      <c r="GC203" s="56"/>
      <c r="GD203" s="56"/>
      <c r="GE203" s="56"/>
      <c r="GF203" s="56"/>
      <c r="GH203" s="56"/>
      <c r="GI203" s="56"/>
      <c r="GJ203" s="56"/>
      <c r="GK203" s="56"/>
      <c r="GL203" s="56"/>
      <c r="GM203" s="56"/>
      <c r="GN203" s="56"/>
      <c r="GO203" s="56"/>
      <c r="GP203" s="56"/>
      <c r="GR203" s="56"/>
      <c r="GS203" s="56"/>
      <c r="GT203" s="56"/>
      <c r="GU203" s="56"/>
      <c r="GV203" s="56"/>
      <c r="GW203" s="56"/>
      <c r="GX203" s="56"/>
      <c r="GY203" s="56"/>
      <c r="GZ203" s="56"/>
      <c r="HB203" s="56"/>
      <c r="HC203" s="56"/>
      <c r="HD203" s="56"/>
      <c r="HE203" s="56"/>
      <c r="HF203" s="56"/>
      <c r="HG203" s="56"/>
      <c r="HH203" s="56"/>
      <c r="HI203" s="56"/>
      <c r="HJ203" s="56"/>
      <c r="HL203" s="56"/>
      <c r="HM203" s="56"/>
      <c r="HN203" s="56"/>
      <c r="HO203" s="56"/>
      <c r="HP203" s="56"/>
      <c r="HQ203" s="56"/>
      <c r="HR203" s="56"/>
      <c r="HS203" s="56"/>
      <c r="HT203" s="56"/>
      <c r="HV203" s="56"/>
      <c r="HW203" s="56"/>
      <c r="HX203" s="56"/>
      <c r="HY203" s="56"/>
      <c r="HZ203" s="56"/>
      <c r="IA203" s="56"/>
      <c r="IB203" s="56"/>
      <c r="IC203" s="56"/>
      <c r="ID203" s="56"/>
      <c r="IF203" s="56"/>
      <c r="IG203" s="56"/>
      <c r="IH203" s="56"/>
      <c r="II203" s="56"/>
      <c r="IJ203" s="56"/>
      <c r="IK203" s="56"/>
      <c r="IL203" s="56"/>
      <c r="IM203" s="56"/>
      <c r="IN203" s="56"/>
      <c r="IP203" s="56"/>
      <c r="IQ203" s="56"/>
      <c r="IR203" s="56"/>
      <c r="IS203" s="56"/>
      <c r="IT203" s="56"/>
      <c r="IU203" s="56"/>
    </row>
    <row r="204" spans="1:255" ht="39" thickBot="1" x14ac:dyDescent="0.25">
      <c r="A204" s="117" t="s">
        <v>2277</v>
      </c>
      <c r="B204" s="164"/>
      <c r="C204" s="85" t="s">
        <v>87</v>
      </c>
      <c r="D204" s="238"/>
      <c r="E204" s="239"/>
      <c r="F204" s="238"/>
      <c r="G204" s="239"/>
      <c r="H204" s="239"/>
      <c r="I204" s="49">
        <v>47885.43</v>
      </c>
    </row>
    <row r="205" spans="1:255" ht="13.5" thickBot="1" x14ac:dyDescent="0.25">
      <c r="A205" s="46"/>
      <c r="B205" s="76">
        <f>SUM(B204:B204)</f>
        <v>0</v>
      </c>
      <c r="C205" s="75"/>
      <c r="D205" s="76"/>
      <c r="E205" s="77"/>
      <c r="F205" s="75"/>
      <c r="G205" s="75"/>
      <c r="H205" s="76" t="s">
        <v>17</v>
      </c>
      <c r="I205" s="76">
        <f>SUM(I204:I204)</f>
        <v>47885.43</v>
      </c>
    </row>
    <row r="206" spans="1:255" ht="39" thickBot="1" x14ac:dyDescent="0.25">
      <c r="A206" s="134" t="s">
        <v>96</v>
      </c>
      <c r="B206" s="114" t="s">
        <v>16</v>
      </c>
      <c r="C206" s="114" t="s">
        <v>5</v>
      </c>
      <c r="D206" s="114" t="s">
        <v>23</v>
      </c>
      <c r="E206" s="279" t="s">
        <v>18</v>
      </c>
      <c r="F206" s="114" t="s">
        <v>19</v>
      </c>
      <c r="G206" s="114" t="s">
        <v>10</v>
      </c>
      <c r="H206" s="114" t="s">
        <v>13</v>
      </c>
      <c r="I206" s="115" t="s">
        <v>12</v>
      </c>
    </row>
    <row r="207" spans="1:255" ht="13.5" thickBot="1" x14ac:dyDescent="0.25">
      <c r="A207" s="206"/>
      <c r="B207" s="185"/>
      <c r="C207" s="70" t="s">
        <v>87</v>
      </c>
      <c r="D207" s="163"/>
      <c r="E207" s="53"/>
      <c r="F207" s="53"/>
      <c r="G207" s="53"/>
      <c r="H207" s="153"/>
      <c r="I207" s="471">
        <v>67642.490000000005</v>
      </c>
    </row>
    <row r="208" spans="1:255" ht="13.5" thickBot="1" x14ac:dyDescent="0.25">
      <c r="A208" s="134"/>
      <c r="B208" s="271"/>
      <c r="C208" s="75"/>
      <c r="D208" s="76"/>
      <c r="E208" s="77"/>
      <c r="F208" s="75"/>
      <c r="G208" s="75"/>
      <c r="H208" s="76"/>
      <c r="I208" s="78">
        <f>SUM(I207)</f>
        <v>67642.490000000005</v>
      </c>
    </row>
    <row r="209" spans="1:9" x14ac:dyDescent="0.2">
      <c r="A209" s="9"/>
      <c r="B209" s="9"/>
      <c r="C209" s="9"/>
      <c r="D209" s="9"/>
      <c r="E209" s="9"/>
      <c r="F209" s="20"/>
      <c r="G209" s="20"/>
      <c r="H209" s="20"/>
      <c r="I209" s="20"/>
    </row>
    <row r="210" spans="1:9" ht="12.75" customHeight="1" x14ac:dyDescent="0.2">
      <c r="A210" s="21" t="s">
        <v>21</v>
      </c>
      <c r="B210" s="22"/>
      <c r="C210" s="23"/>
      <c r="D210" s="4" t="s">
        <v>9</v>
      </c>
      <c r="E210" s="4" t="s">
        <v>6</v>
      </c>
      <c r="F210" s="119" t="s">
        <v>7</v>
      </c>
    </row>
    <row r="211" spans="1:9" ht="12.75" customHeight="1" x14ac:dyDescent="0.2">
      <c r="A211" s="642" t="s">
        <v>15</v>
      </c>
      <c r="B211" s="643"/>
      <c r="C211" s="25"/>
      <c r="D211" s="26">
        <f>B22</f>
        <v>117001.5</v>
      </c>
      <c r="E211" s="26">
        <f>I22</f>
        <v>1872.16</v>
      </c>
      <c r="F211" s="120">
        <f>D211+E211</f>
        <v>118873.66</v>
      </c>
    </row>
    <row r="212" spans="1:9" ht="12.75" customHeight="1" x14ac:dyDescent="0.2">
      <c r="A212" s="642" t="s">
        <v>4</v>
      </c>
      <c r="B212" s="643"/>
      <c r="C212" s="25"/>
      <c r="D212" s="26">
        <f>B128</f>
        <v>158857.17600000001</v>
      </c>
      <c r="E212" s="26">
        <f>I128</f>
        <v>25778.329999999991</v>
      </c>
      <c r="F212" s="120">
        <f>D212+E212</f>
        <v>184635.50599999999</v>
      </c>
    </row>
    <row r="213" spans="1:9" ht="12.75" customHeight="1" x14ac:dyDescent="0.2">
      <c r="A213" s="642" t="s">
        <v>14</v>
      </c>
      <c r="B213" s="643"/>
      <c r="C213" s="25"/>
      <c r="D213" s="26">
        <f>B147</f>
        <v>66084.92</v>
      </c>
      <c r="E213" s="26">
        <f>I147</f>
        <v>650.48</v>
      </c>
      <c r="F213" s="120">
        <f>D213+E213</f>
        <v>66735.399999999994</v>
      </c>
    </row>
    <row r="214" spans="1:9" ht="12.75" customHeight="1" x14ac:dyDescent="0.2">
      <c r="A214" s="642" t="s">
        <v>146</v>
      </c>
      <c r="B214" s="643"/>
      <c r="C214" s="25"/>
      <c r="D214" s="26">
        <f>B162</f>
        <v>99415.64</v>
      </c>
      <c r="E214" s="26">
        <f>I162</f>
        <v>1651.29</v>
      </c>
      <c r="F214" s="120">
        <f>D214+E214</f>
        <v>101066.93</v>
      </c>
      <c r="G214" s="56"/>
    </row>
    <row r="215" spans="1:9" ht="12.75" customHeight="1" x14ac:dyDescent="0.2">
      <c r="A215" s="642" t="s">
        <v>26</v>
      </c>
      <c r="B215" s="643"/>
      <c r="C215" s="25"/>
      <c r="D215" s="26">
        <f>B202</f>
        <v>41653.490000000005</v>
      </c>
      <c r="E215" s="26">
        <f>I202</f>
        <v>2130.62</v>
      </c>
      <c r="F215" s="120">
        <f>D215+E215</f>
        <v>43784.110000000008</v>
      </c>
      <c r="G215" s="56"/>
    </row>
    <row r="216" spans="1:9" ht="12.75" customHeight="1" x14ac:dyDescent="0.2">
      <c r="A216" s="646" t="s">
        <v>69</v>
      </c>
      <c r="B216" s="647"/>
      <c r="C216" s="245"/>
      <c r="D216" s="246"/>
      <c r="E216" s="246"/>
      <c r="F216" s="242">
        <f>F217+F220+F221+F222+F223+F218+F219</f>
        <v>190804.98080000002</v>
      </c>
      <c r="G216" s="56"/>
    </row>
    <row r="217" spans="1:9" ht="12.75" customHeight="1" x14ac:dyDescent="0.2">
      <c r="A217" s="644" t="s">
        <v>82</v>
      </c>
      <c r="B217" s="645"/>
      <c r="C217" s="25"/>
      <c r="D217" s="26"/>
      <c r="E217" s="26"/>
      <c r="F217" s="120">
        <f>I176</f>
        <v>35798.150800000003</v>
      </c>
      <c r="G217" s="56"/>
    </row>
    <row r="218" spans="1:9" ht="52.9" customHeight="1" x14ac:dyDescent="0.2">
      <c r="A218" s="650" t="s">
        <v>2275</v>
      </c>
      <c r="B218" s="651"/>
      <c r="C218" s="25"/>
      <c r="D218" s="26"/>
      <c r="E218" s="26"/>
      <c r="F218" s="120">
        <f>I179</f>
        <v>409.1</v>
      </c>
      <c r="G218" s="56"/>
    </row>
    <row r="219" spans="1:9" ht="62.45" customHeight="1" x14ac:dyDescent="0.2">
      <c r="A219" s="650" t="s">
        <v>2276</v>
      </c>
      <c r="B219" s="651"/>
      <c r="C219" s="25"/>
      <c r="D219" s="26"/>
      <c r="E219" s="26"/>
      <c r="F219" s="120">
        <f>I182</f>
        <v>2390.5699999999997</v>
      </c>
      <c r="G219" s="56"/>
    </row>
    <row r="220" spans="1:9" ht="12.75" customHeight="1" x14ac:dyDescent="0.2">
      <c r="A220" s="642" t="s">
        <v>2270</v>
      </c>
      <c r="B220" s="643"/>
      <c r="C220" s="25"/>
      <c r="D220" s="26"/>
      <c r="E220" s="26"/>
      <c r="F220" s="120">
        <f>I183</f>
        <v>127728.24</v>
      </c>
      <c r="G220" s="56"/>
    </row>
    <row r="221" spans="1:9" ht="12.75" customHeight="1" x14ac:dyDescent="0.2">
      <c r="A221" s="644" t="s">
        <v>84</v>
      </c>
      <c r="B221" s="645"/>
      <c r="C221" s="25"/>
      <c r="D221" s="26"/>
      <c r="E221" s="26"/>
      <c r="F221" s="120">
        <f>I184</f>
        <v>9478.19</v>
      </c>
      <c r="G221" s="56"/>
    </row>
    <row r="222" spans="1:9" ht="12.75" customHeight="1" x14ac:dyDescent="0.2">
      <c r="A222" s="644" t="s">
        <v>86</v>
      </c>
      <c r="B222" s="645"/>
      <c r="C222" s="25"/>
      <c r="D222" s="26"/>
      <c r="E222" s="26"/>
      <c r="F222" s="120">
        <f>I185</f>
        <v>8652.98</v>
      </c>
      <c r="G222" s="56"/>
    </row>
    <row r="223" spans="1:9" ht="12.75" customHeight="1" x14ac:dyDescent="0.2">
      <c r="A223" s="644" t="s">
        <v>88</v>
      </c>
      <c r="B223" s="645"/>
      <c r="C223" s="25"/>
      <c r="D223" s="26"/>
      <c r="E223" s="26"/>
      <c r="F223" s="120">
        <f>I186</f>
        <v>6347.75</v>
      </c>
      <c r="G223" s="56"/>
    </row>
    <row r="224" spans="1:9" ht="25.9" customHeight="1" x14ac:dyDescent="0.2">
      <c r="A224" s="650" t="s">
        <v>2</v>
      </c>
      <c r="B224" s="651"/>
      <c r="C224" s="25"/>
      <c r="D224" s="26">
        <f>B205</f>
        <v>0</v>
      </c>
      <c r="E224" s="26"/>
      <c r="F224" s="120">
        <f>D224+E224+I205</f>
        <v>47885.43</v>
      </c>
      <c r="G224" s="56"/>
    </row>
    <row r="225" spans="1:7" ht="26.45" customHeight="1" x14ac:dyDescent="0.2">
      <c r="A225" s="650" t="s">
        <v>96</v>
      </c>
      <c r="B225" s="651"/>
      <c r="C225" s="25"/>
      <c r="D225" s="26"/>
      <c r="E225" s="26"/>
      <c r="F225" s="120">
        <f>I208</f>
        <v>67642.490000000005</v>
      </c>
      <c r="G225" s="56"/>
    </row>
    <row r="226" spans="1:7" ht="12.75" customHeight="1" x14ac:dyDescent="0.2">
      <c r="A226" s="648" t="s">
        <v>22</v>
      </c>
      <c r="B226" s="649"/>
      <c r="C226" s="27"/>
      <c r="D226" s="28">
        <f>SUM(D211:D224)</f>
        <v>483012.72599999997</v>
      </c>
      <c r="E226" s="28">
        <f>SUM(E211:E215)</f>
        <v>32082.87999999999</v>
      </c>
      <c r="F226" s="121">
        <f>F211+F212+F213+F214+F215+F216+F224+F225</f>
        <v>821428.50679999997</v>
      </c>
    </row>
  </sheetData>
  <autoFilter ref="A5:I202"/>
  <mergeCells count="79">
    <mergeCell ref="A143:A145"/>
    <mergeCell ref="A177:A179"/>
    <mergeCell ref="A180:A182"/>
    <mergeCell ref="A114:A115"/>
    <mergeCell ref="D114:D115"/>
    <mergeCell ref="A116:A121"/>
    <mergeCell ref="C113:C126"/>
    <mergeCell ref="D116:D121"/>
    <mergeCell ref="D122:D126"/>
    <mergeCell ref="B113:B126"/>
    <mergeCell ref="A122:A126"/>
    <mergeCell ref="B86:B112"/>
    <mergeCell ref="A54:A61"/>
    <mergeCell ref="A41:A47"/>
    <mergeCell ref="D41:D47"/>
    <mergeCell ref="B37:B48"/>
    <mergeCell ref="D54:D61"/>
    <mergeCell ref="B53:B61"/>
    <mergeCell ref="A51:A52"/>
    <mergeCell ref="C53:C61"/>
    <mergeCell ref="A37:A40"/>
    <mergeCell ref="D51:D52"/>
    <mergeCell ref="D82:D85"/>
    <mergeCell ref="B51:B52"/>
    <mergeCell ref="D63:D72"/>
    <mergeCell ref="C62:C85"/>
    <mergeCell ref="B49:B50"/>
    <mergeCell ref="C49:C50"/>
    <mergeCell ref="C51:C52"/>
    <mergeCell ref="A73:A81"/>
    <mergeCell ref="D92:D112"/>
    <mergeCell ref="C27:C30"/>
    <mergeCell ref="D28:D30"/>
    <mergeCell ref="C34:C36"/>
    <mergeCell ref="B31:B33"/>
    <mergeCell ref="B34:B36"/>
    <mergeCell ref="D37:D40"/>
    <mergeCell ref="C37:C48"/>
    <mergeCell ref="C31:C33"/>
    <mergeCell ref="A226:B226"/>
    <mergeCell ref="A224:B224"/>
    <mergeCell ref="A225:B225"/>
    <mergeCell ref="A217:B217"/>
    <mergeCell ref="A216:B216"/>
    <mergeCell ref="A223:B223"/>
    <mergeCell ref="A222:B222"/>
    <mergeCell ref="A220:B220"/>
    <mergeCell ref="A218:B218"/>
    <mergeCell ref="A221:B221"/>
    <mergeCell ref="A213:B213"/>
    <mergeCell ref="A164:A176"/>
    <mergeCell ref="B62:B85"/>
    <mergeCell ref="A63:A72"/>
    <mergeCell ref="C86:C112"/>
    <mergeCell ref="A214:B214"/>
    <mergeCell ref="A86:A91"/>
    <mergeCell ref="A92:A112"/>
    <mergeCell ref="A212:B212"/>
    <mergeCell ref="A211:B211"/>
    <mergeCell ref="D16:D19"/>
    <mergeCell ref="A219:B219"/>
    <mergeCell ref="B25:B26"/>
    <mergeCell ref="A34:A35"/>
    <mergeCell ref="B27:B30"/>
    <mergeCell ref="A82:A85"/>
    <mergeCell ref="A28:A30"/>
    <mergeCell ref="D73:D77"/>
    <mergeCell ref="D78:D81"/>
    <mergeCell ref="D86:D91"/>
    <mergeCell ref="D25:D26"/>
    <mergeCell ref="A215:B215"/>
    <mergeCell ref="G1:H1"/>
    <mergeCell ref="A1:B1"/>
    <mergeCell ref="G2:H2"/>
    <mergeCell ref="A25:A26"/>
    <mergeCell ref="C25:C26"/>
    <mergeCell ref="A16:A19"/>
    <mergeCell ref="C16:C19"/>
    <mergeCell ref="B16:B19"/>
  </mergeCells>
  <phoneticPr fontId="0" type="noConversion"/>
  <pageMargins left="0.19685039370078741" right="0.19685039370078741" top="0.19685039370078741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9"/>
  <dimension ref="A1:IU363"/>
  <sheetViews>
    <sheetView topLeftCell="A324" zoomScaleNormal="100" workbookViewId="0">
      <selection activeCell="B284" sqref="B284"/>
    </sheetView>
  </sheetViews>
  <sheetFormatPr defaultRowHeight="12.75" customHeight="1" x14ac:dyDescent="0.2"/>
  <cols>
    <col min="1" max="1" width="22.7109375" customWidth="1"/>
    <col min="2" max="2" width="12" customWidth="1"/>
    <col min="3" max="3" width="10.28515625" customWidth="1"/>
    <col min="4" max="4" width="16.7109375" customWidth="1"/>
    <col min="5" max="5" width="26.85546875" customWidth="1"/>
    <col min="6" max="6" width="13.140625" customWidth="1"/>
    <col min="7" max="7" width="7.28515625" customWidth="1"/>
    <col min="8" max="8" width="12.85546875" customWidth="1"/>
    <col min="9" max="9" width="13.5703125" customWidth="1"/>
  </cols>
  <sheetData>
    <row r="1" spans="1:9" ht="12.75" customHeight="1" x14ac:dyDescent="0.2">
      <c r="A1" s="708" t="s">
        <v>85</v>
      </c>
      <c r="B1" s="70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5548.7</v>
      </c>
      <c r="E2" s="5">
        <v>1615928.49</v>
      </c>
      <c r="F2" s="6">
        <v>1608738.97</v>
      </c>
      <c r="G2" s="640">
        <f>E2-F2</f>
        <v>7189.5200000000186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50</v>
      </c>
      <c r="E3" s="1">
        <v>29</v>
      </c>
      <c r="F3" s="708" t="s">
        <v>25</v>
      </c>
      <c r="G3" s="728"/>
      <c r="H3" s="709"/>
      <c r="I3" s="8">
        <f>F2-F363</f>
        <v>-83221.18600000022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x14ac:dyDescent="0.2">
      <c r="A6" s="313"/>
      <c r="B6" s="70">
        <v>13323.61</v>
      </c>
      <c r="C6" s="70" t="s">
        <v>66</v>
      </c>
      <c r="D6" s="315"/>
      <c r="E6" s="53"/>
      <c r="F6" s="53"/>
      <c r="G6" s="53"/>
      <c r="H6" s="153"/>
      <c r="I6" s="43">
        <f t="shared" ref="I6:I29" si="0">G6*H6</f>
        <v>0</v>
      </c>
    </row>
    <row r="7" spans="1:9" ht="12.75" customHeight="1" x14ac:dyDescent="0.2">
      <c r="A7" s="263"/>
      <c r="B7" s="13">
        <v>14481.27</v>
      </c>
      <c r="C7" s="13" t="s">
        <v>67</v>
      </c>
      <c r="D7" s="265"/>
      <c r="E7" s="15"/>
      <c r="F7" s="15"/>
      <c r="G7" s="15"/>
      <c r="H7" s="16"/>
      <c r="I7" s="43">
        <f t="shared" si="0"/>
        <v>0</v>
      </c>
    </row>
    <row r="8" spans="1:9" ht="12.75" customHeight="1" x14ac:dyDescent="0.2">
      <c r="A8" s="308"/>
      <c r="B8" s="71">
        <v>20183.43</v>
      </c>
      <c r="C8" s="71" t="s">
        <v>70</v>
      </c>
      <c r="D8" s="309"/>
      <c r="E8" s="73"/>
      <c r="F8" s="73"/>
      <c r="G8" s="73"/>
      <c r="H8" s="74"/>
      <c r="I8" s="43">
        <f t="shared" si="0"/>
        <v>0</v>
      </c>
    </row>
    <row r="9" spans="1:9" ht="12.75" customHeight="1" thickBot="1" x14ac:dyDescent="0.25">
      <c r="A9" s="308"/>
      <c r="B9" s="71">
        <v>17216.78</v>
      </c>
      <c r="C9" s="71" t="s">
        <v>72</v>
      </c>
      <c r="D9" s="309"/>
      <c r="E9" s="73"/>
      <c r="F9" s="73"/>
      <c r="G9" s="73"/>
      <c r="H9" s="74"/>
      <c r="I9" s="201">
        <f t="shared" si="0"/>
        <v>0</v>
      </c>
    </row>
    <row r="10" spans="1:9" ht="12.75" customHeight="1" x14ac:dyDescent="0.2">
      <c r="A10" s="622" t="s">
        <v>158</v>
      </c>
      <c r="B10" s="625">
        <v>15634.29</v>
      </c>
      <c r="C10" s="625" t="s">
        <v>73</v>
      </c>
      <c r="D10" s="627" t="s">
        <v>111</v>
      </c>
      <c r="E10" s="37" t="s">
        <v>347</v>
      </c>
      <c r="F10" s="37" t="s">
        <v>99</v>
      </c>
      <c r="G10" s="37">
        <v>0.5</v>
      </c>
      <c r="H10" s="38">
        <v>170</v>
      </c>
      <c r="I10" s="39">
        <f t="shared" si="0"/>
        <v>85</v>
      </c>
    </row>
    <row r="11" spans="1:9" ht="12.75" customHeight="1" x14ac:dyDescent="0.2">
      <c r="A11" s="623"/>
      <c r="B11" s="632"/>
      <c r="C11" s="632"/>
      <c r="D11" s="628"/>
      <c r="E11" s="15" t="s">
        <v>151</v>
      </c>
      <c r="F11" s="15" t="s">
        <v>100</v>
      </c>
      <c r="G11" s="15">
        <v>0.4</v>
      </c>
      <c r="H11" s="16">
        <v>80</v>
      </c>
      <c r="I11" s="43">
        <f t="shared" si="0"/>
        <v>32</v>
      </c>
    </row>
    <row r="12" spans="1:9" ht="12.75" customHeight="1" x14ac:dyDescent="0.2">
      <c r="A12" s="623"/>
      <c r="B12" s="632"/>
      <c r="C12" s="632"/>
      <c r="D12" s="628"/>
      <c r="E12" s="15" t="s">
        <v>127</v>
      </c>
      <c r="F12" s="15" t="s">
        <v>100</v>
      </c>
      <c r="G12" s="15">
        <v>0.4</v>
      </c>
      <c r="H12" s="16">
        <v>80</v>
      </c>
      <c r="I12" s="43">
        <f t="shared" si="0"/>
        <v>32</v>
      </c>
    </row>
    <row r="13" spans="1:9" ht="12.75" customHeight="1" x14ac:dyDescent="0.2">
      <c r="A13" s="623"/>
      <c r="B13" s="632"/>
      <c r="C13" s="632"/>
      <c r="D13" s="628"/>
      <c r="E13" s="15" t="s">
        <v>284</v>
      </c>
      <c r="F13" s="15" t="s">
        <v>100</v>
      </c>
      <c r="G13" s="15">
        <v>0.01</v>
      </c>
      <c r="H13" s="16">
        <v>170</v>
      </c>
      <c r="I13" s="43">
        <f t="shared" si="0"/>
        <v>1.7</v>
      </c>
    </row>
    <row r="14" spans="1:9" ht="12.75" customHeight="1" x14ac:dyDescent="0.2">
      <c r="A14" s="623"/>
      <c r="B14" s="632"/>
      <c r="C14" s="632"/>
      <c r="D14" s="628"/>
      <c r="E14" s="15" t="s">
        <v>767</v>
      </c>
      <c r="F14" s="15" t="s">
        <v>99</v>
      </c>
      <c r="G14" s="15">
        <v>0.2</v>
      </c>
      <c r="H14" s="16">
        <v>574</v>
      </c>
      <c r="I14" s="43">
        <f t="shared" si="0"/>
        <v>114.80000000000001</v>
      </c>
    </row>
    <row r="15" spans="1:9" ht="12.75" customHeight="1" x14ac:dyDescent="0.2">
      <c r="A15" s="623"/>
      <c r="B15" s="632"/>
      <c r="C15" s="632"/>
      <c r="D15" s="628"/>
      <c r="E15" s="15" t="s">
        <v>254</v>
      </c>
      <c r="F15" s="15" t="s">
        <v>100</v>
      </c>
      <c r="G15" s="15">
        <v>6</v>
      </c>
      <c r="H15" s="16">
        <v>175</v>
      </c>
      <c r="I15" s="43">
        <f t="shared" si="0"/>
        <v>1050</v>
      </c>
    </row>
    <row r="16" spans="1:9" ht="12.75" customHeight="1" x14ac:dyDescent="0.2">
      <c r="A16" s="623"/>
      <c r="B16" s="632"/>
      <c r="C16" s="632"/>
      <c r="D16" s="628"/>
      <c r="E16" s="15" t="s">
        <v>485</v>
      </c>
      <c r="F16" s="15" t="s">
        <v>100</v>
      </c>
      <c r="G16" s="15">
        <v>0.15</v>
      </c>
      <c r="H16" s="16">
        <v>160</v>
      </c>
      <c r="I16" s="43">
        <f t="shared" si="0"/>
        <v>24</v>
      </c>
    </row>
    <row r="17" spans="1:9" ht="12.75" customHeight="1" thickBot="1" x14ac:dyDescent="0.25">
      <c r="A17" s="624"/>
      <c r="B17" s="632"/>
      <c r="C17" s="632"/>
      <c r="D17" s="629"/>
      <c r="E17" s="40" t="s">
        <v>765</v>
      </c>
      <c r="F17" s="40" t="s">
        <v>100</v>
      </c>
      <c r="G17" s="40">
        <v>0.1</v>
      </c>
      <c r="H17" s="41">
        <v>170</v>
      </c>
      <c r="I17" s="42">
        <f t="shared" si="0"/>
        <v>17</v>
      </c>
    </row>
    <row r="18" spans="1:9" ht="12.75" customHeight="1" x14ac:dyDescent="0.2">
      <c r="A18" s="622" t="s">
        <v>989</v>
      </c>
      <c r="B18" s="632"/>
      <c r="C18" s="632"/>
      <c r="D18" s="627" t="s">
        <v>991</v>
      </c>
      <c r="E18" s="37" t="s">
        <v>990</v>
      </c>
      <c r="F18" s="37" t="s">
        <v>99</v>
      </c>
      <c r="G18" s="37">
        <v>350</v>
      </c>
      <c r="H18" s="38">
        <v>3</v>
      </c>
      <c r="I18" s="39">
        <f t="shared" si="0"/>
        <v>1050</v>
      </c>
    </row>
    <row r="19" spans="1:9" ht="12.75" customHeight="1" x14ac:dyDescent="0.2">
      <c r="A19" s="623"/>
      <c r="B19" s="632"/>
      <c r="C19" s="632"/>
      <c r="D19" s="628"/>
      <c r="E19" s="15" t="s">
        <v>992</v>
      </c>
      <c r="F19" s="15" t="s">
        <v>99</v>
      </c>
      <c r="G19" s="15">
        <v>2</v>
      </c>
      <c r="H19" s="16">
        <v>75</v>
      </c>
      <c r="I19" s="43">
        <f t="shared" si="0"/>
        <v>150</v>
      </c>
    </row>
    <row r="20" spans="1:9" ht="12.75" customHeight="1" thickBot="1" x14ac:dyDescent="0.25">
      <c r="A20" s="624"/>
      <c r="B20" s="632"/>
      <c r="C20" s="632"/>
      <c r="D20" s="629"/>
      <c r="E20" s="40" t="s">
        <v>351</v>
      </c>
      <c r="F20" s="40" t="s">
        <v>99</v>
      </c>
      <c r="G20" s="40">
        <v>1</v>
      </c>
      <c r="H20" s="41">
        <v>60</v>
      </c>
      <c r="I20" s="42">
        <f t="shared" si="0"/>
        <v>60</v>
      </c>
    </row>
    <row r="21" spans="1:9" x14ac:dyDescent="0.2">
      <c r="A21" s="622" t="s">
        <v>998</v>
      </c>
      <c r="B21" s="632"/>
      <c r="C21" s="632"/>
      <c r="D21" s="633" t="s">
        <v>999</v>
      </c>
      <c r="E21" s="37" t="s">
        <v>1000</v>
      </c>
      <c r="F21" s="37" t="s">
        <v>99</v>
      </c>
      <c r="G21" s="37">
        <v>80</v>
      </c>
      <c r="H21" s="38">
        <v>14</v>
      </c>
      <c r="I21" s="39">
        <f t="shared" si="0"/>
        <v>1120</v>
      </c>
    </row>
    <row r="22" spans="1:9" ht="13.5" thickBot="1" x14ac:dyDescent="0.25">
      <c r="A22" s="624"/>
      <c r="B22" s="626"/>
      <c r="C22" s="626"/>
      <c r="D22" s="635"/>
      <c r="E22" s="40" t="s">
        <v>231</v>
      </c>
      <c r="F22" s="40" t="s">
        <v>101</v>
      </c>
      <c r="G22" s="40">
        <v>1</v>
      </c>
      <c r="H22" s="41">
        <v>260</v>
      </c>
      <c r="I22" s="42">
        <f t="shared" si="0"/>
        <v>260</v>
      </c>
    </row>
    <row r="23" spans="1:9" x14ac:dyDescent="0.2">
      <c r="A23" s="32"/>
      <c r="B23" s="33">
        <v>18601.599999999999</v>
      </c>
      <c r="C23" s="33" t="s">
        <v>74</v>
      </c>
      <c r="D23" s="306"/>
      <c r="E23" s="35"/>
      <c r="F23" s="35"/>
      <c r="G23" s="35"/>
      <c r="H23" s="36"/>
      <c r="I23" s="157">
        <f t="shared" si="0"/>
        <v>0</v>
      </c>
    </row>
    <row r="24" spans="1:9" ht="12.75" customHeight="1" x14ac:dyDescent="0.2">
      <c r="A24" s="263"/>
      <c r="B24" s="13">
        <v>14250.77</v>
      </c>
      <c r="C24" s="33" t="s">
        <v>75</v>
      </c>
      <c r="D24" s="266"/>
      <c r="E24" s="15"/>
      <c r="F24" s="15"/>
      <c r="G24" s="15"/>
      <c r="H24" s="16"/>
      <c r="I24" s="43">
        <f t="shared" si="0"/>
        <v>0</v>
      </c>
    </row>
    <row r="25" spans="1:9" ht="12.75" customHeight="1" x14ac:dyDescent="0.2">
      <c r="A25" s="263"/>
      <c r="B25" s="13">
        <v>20038.68</v>
      </c>
      <c r="C25" s="33" t="s">
        <v>76</v>
      </c>
      <c r="D25" s="266"/>
      <c r="E25" s="15"/>
      <c r="F25" s="15"/>
      <c r="G25" s="15"/>
      <c r="H25" s="16"/>
      <c r="I25" s="43">
        <f t="shared" si="0"/>
        <v>0</v>
      </c>
    </row>
    <row r="26" spans="1:9" ht="12.75" customHeight="1" x14ac:dyDescent="0.2">
      <c r="A26" s="263"/>
      <c r="B26" s="13">
        <v>19992.169999999998</v>
      </c>
      <c r="C26" s="33" t="s">
        <v>77</v>
      </c>
      <c r="D26" s="266"/>
      <c r="E26" s="15"/>
      <c r="F26" s="15"/>
      <c r="G26" s="15"/>
      <c r="H26" s="16"/>
      <c r="I26" s="43">
        <f t="shared" si="0"/>
        <v>0</v>
      </c>
    </row>
    <row r="27" spans="1:9" ht="12.75" customHeight="1" x14ac:dyDescent="0.2">
      <c r="A27" s="263"/>
      <c r="B27" s="13">
        <v>29639.45</v>
      </c>
      <c r="C27" s="33" t="s">
        <v>78</v>
      </c>
      <c r="D27" s="266"/>
      <c r="E27" s="15"/>
      <c r="F27" s="15"/>
      <c r="G27" s="15"/>
      <c r="H27" s="16"/>
      <c r="I27" s="43">
        <f t="shared" si="0"/>
        <v>0</v>
      </c>
    </row>
    <row r="28" spans="1:9" ht="12.75" customHeight="1" x14ac:dyDescent="0.2">
      <c r="A28" s="263"/>
      <c r="B28" s="13">
        <v>24317.87</v>
      </c>
      <c r="C28" s="33" t="s">
        <v>79</v>
      </c>
      <c r="D28" s="266"/>
      <c r="E28" s="15"/>
      <c r="F28" s="15"/>
      <c r="G28" s="15"/>
      <c r="H28" s="16"/>
      <c r="I28" s="43">
        <f t="shared" si="0"/>
        <v>0</v>
      </c>
    </row>
    <row r="29" spans="1:9" ht="12.75" customHeight="1" thickBot="1" x14ac:dyDescent="0.25">
      <c r="A29" s="263"/>
      <c r="B29" s="13">
        <v>24575.54</v>
      </c>
      <c r="C29" s="33" t="s">
        <v>80</v>
      </c>
      <c r="D29" s="268"/>
      <c r="E29" s="15"/>
      <c r="F29" s="15"/>
      <c r="G29" s="15"/>
      <c r="H29" s="16"/>
      <c r="I29" s="43">
        <f t="shared" si="0"/>
        <v>0</v>
      </c>
    </row>
    <row r="30" spans="1:9" ht="12.75" customHeight="1" thickBot="1" x14ac:dyDescent="0.25">
      <c r="A30" s="440"/>
      <c r="B30" s="85"/>
      <c r="C30" s="85" t="s">
        <v>87</v>
      </c>
      <c r="D30" s="441"/>
      <c r="E30" s="47"/>
      <c r="F30" s="47"/>
      <c r="G30" s="47"/>
      <c r="H30" s="48"/>
      <c r="I30" s="49">
        <v>2089.33</v>
      </c>
    </row>
    <row r="31" spans="1:9" ht="12.75" customHeight="1" thickBot="1" x14ac:dyDescent="0.25">
      <c r="A31" s="79"/>
      <c r="B31" s="197">
        <f>SUM(B6:B29)</f>
        <v>232255.46000000005</v>
      </c>
      <c r="C31" s="198"/>
      <c r="D31" s="197"/>
      <c r="E31" s="199"/>
      <c r="F31" s="198"/>
      <c r="G31" s="198"/>
      <c r="H31" s="197" t="s">
        <v>17</v>
      </c>
      <c r="I31" s="197">
        <f>SUM(I6:I30)</f>
        <v>6085.83</v>
      </c>
    </row>
    <row r="32" spans="1:9" ht="77.25" thickBot="1" x14ac:dyDescent="0.25">
      <c r="A32" s="134" t="s">
        <v>1066</v>
      </c>
      <c r="B32" s="114" t="s">
        <v>16</v>
      </c>
      <c r="C32" s="114" t="s">
        <v>5</v>
      </c>
      <c r="D32" s="114" t="s">
        <v>23</v>
      </c>
      <c r="E32" s="118" t="s">
        <v>18</v>
      </c>
      <c r="F32" s="114" t="s">
        <v>19</v>
      </c>
      <c r="G32" s="114" t="s">
        <v>10</v>
      </c>
      <c r="H32" s="114" t="s">
        <v>13</v>
      </c>
      <c r="I32" s="115" t="s">
        <v>12</v>
      </c>
    </row>
    <row r="33" spans="1:9" x14ac:dyDescent="0.2">
      <c r="A33" s="622" t="s">
        <v>112</v>
      </c>
      <c r="B33" s="625">
        <v>22498.959999999999</v>
      </c>
      <c r="C33" s="625" t="s">
        <v>66</v>
      </c>
      <c r="D33" s="633" t="s">
        <v>309</v>
      </c>
      <c r="E33" s="37" t="s">
        <v>116</v>
      </c>
      <c r="F33" s="37" t="s">
        <v>101</v>
      </c>
      <c r="G33" s="37">
        <v>8.3000000000000007</v>
      </c>
      <c r="H33" s="38">
        <v>37.21</v>
      </c>
      <c r="I33" s="39">
        <f t="shared" ref="I33:I149" si="1">G33*H33</f>
        <v>308.84300000000002</v>
      </c>
    </row>
    <row r="34" spans="1:9" ht="12.75" customHeight="1" x14ac:dyDescent="0.2">
      <c r="A34" s="623"/>
      <c r="B34" s="632"/>
      <c r="C34" s="632"/>
      <c r="D34" s="634"/>
      <c r="E34" s="15" t="s">
        <v>118</v>
      </c>
      <c r="F34" s="15" t="s">
        <v>99</v>
      </c>
      <c r="G34" s="15">
        <v>2</v>
      </c>
      <c r="H34" s="16">
        <v>117.24</v>
      </c>
      <c r="I34" s="43">
        <f t="shared" si="1"/>
        <v>234.48</v>
      </c>
    </row>
    <row r="35" spans="1:9" ht="12.75" customHeight="1" x14ac:dyDescent="0.2">
      <c r="A35" s="623"/>
      <c r="B35" s="632"/>
      <c r="C35" s="632"/>
      <c r="D35" s="634"/>
      <c r="E35" s="15" t="s">
        <v>310</v>
      </c>
      <c r="F35" s="15" t="s">
        <v>99</v>
      </c>
      <c r="G35" s="15">
        <v>3</v>
      </c>
      <c r="H35" s="16">
        <v>2.33</v>
      </c>
      <c r="I35" s="43">
        <f t="shared" si="1"/>
        <v>6.99</v>
      </c>
    </row>
    <row r="36" spans="1:9" ht="12.75" customHeight="1" thickBot="1" x14ac:dyDescent="0.25">
      <c r="A36" s="624"/>
      <c r="B36" s="632"/>
      <c r="C36" s="632"/>
      <c r="D36" s="635"/>
      <c r="E36" s="40" t="s">
        <v>311</v>
      </c>
      <c r="F36" s="40" t="s">
        <v>99</v>
      </c>
      <c r="G36" s="40">
        <v>2</v>
      </c>
      <c r="H36" s="41">
        <v>4.22</v>
      </c>
      <c r="I36" s="42">
        <f t="shared" si="1"/>
        <v>8.44</v>
      </c>
    </row>
    <row r="37" spans="1:9" ht="12.75" customHeight="1" x14ac:dyDescent="0.2">
      <c r="A37" s="622" t="s">
        <v>107</v>
      </c>
      <c r="B37" s="632"/>
      <c r="C37" s="632"/>
      <c r="D37" s="633" t="s">
        <v>312</v>
      </c>
      <c r="E37" s="37" t="s">
        <v>313</v>
      </c>
      <c r="F37" s="37" t="s">
        <v>101</v>
      </c>
      <c r="G37" s="37">
        <v>2</v>
      </c>
      <c r="H37" s="38">
        <v>238.93</v>
      </c>
      <c r="I37" s="39">
        <f t="shared" si="1"/>
        <v>477.86</v>
      </c>
    </row>
    <row r="38" spans="1:9" ht="12.75" customHeight="1" x14ac:dyDescent="0.2">
      <c r="A38" s="623"/>
      <c r="B38" s="632"/>
      <c r="C38" s="632"/>
      <c r="D38" s="634"/>
      <c r="E38" s="15" t="s">
        <v>314</v>
      </c>
      <c r="F38" s="15" t="s">
        <v>99</v>
      </c>
      <c r="G38" s="15">
        <v>1</v>
      </c>
      <c r="H38" s="16">
        <v>302.02999999999997</v>
      </c>
      <c r="I38" s="43">
        <f t="shared" si="1"/>
        <v>302.02999999999997</v>
      </c>
    </row>
    <row r="39" spans="1:9" ht="12.75" customHeight="1" thickBot="1" x14ac:dyDescent="0.25">
      <c r="A39" s="624"/>
      <c r="B39" s="632"/>
      <c r="C39" s="632"/>
      <c r="D39" s="635"/>
      <c r="E39" s="40" t="s">
        <v>315</v>
      </c>
      <c r="F39" s="40" t="s">
        <v>99</v>
      </c>
      <c r="G39" s="40">
        <v>2</v>
      </c>
      <c r="H39" s="41">
        <v>8.3699999999999992</v>
      </c>
      <c r="I39" s="42">
        <f t="shared" si="1"/>
        <v>16.739999999999998</v>
      </c>
    </row>
    <row r="40" spans="1:9" ht="26.25" thickBot="1" x14ac:dyDescent="0.25">
      <c r="A40" s="46" t="s">
        <v>329</v>
      </c>
      <c r="B40" s="626"/>
      <c r="C40" s="626"/>
      <c r="D40" s="47" t="s">
        <v>330</v>
      </c>
      <c r="E40" s="47" t="s">
        <v>331</v>
      </c>
      <c r="F40" s="47" t="s">
        <v>99</v>
      </c>
      <c r="G40" s="47">
        <v>2</v>
      </c>
      <c r="H40" s="48">
        <v>8.89</v>
      </c>
      <c r="I40" s="49">
        <f>G40*H40</f>
        <v>17.78</v>
      </c>
    </row>
    <row r="41" spans="1:9" ht="12.75" customHeight="1" x14ac:dyDescent="0.2">
      <c r="A41" s="622" t="s">
        <v>329</v>
      </c>
      <c r="B41" s="625">
        <v>21891.95</v>
      </c>
      <c r="C41" s="625" t="s">
        <v>67</v>
      </c>
      <c r="D41" s="627" t="s">
        <v>330</v>
      </c>
      <c r="E41" s="37" t="s">
        <v>331</v>
      </c>
      <c r="F41" s="37" t="s">
        <v>99</v>
      </c>
      <c r="G41" s="37">
        <v>6</v>
      </c>
      <c r="H41" s="38">
        <v>8.89</v>
      </c>
      <c r="I41" s="39">
        <f>G41*H41</f>
        <v>53.34</v>
      </c>
    </row>
    <row r="42" spans="1:9" ht="12.75" customHeight="1" thickBot="1" x14ac:dyDescent="0.25">
      <c r="A42" s="624"/>
      <c r="B42" s="632"/>
      <c r="C42" s="632"/>
      <c r="D42" s="629"/>
      <c r="E42" s="40" t="s">
        <v>337</v>
      </c>
      <c r="F42" s="40" t="s">
        <v>99</v>
      </c>
      <c r="G42" s="40">
        <v>1</v>
      </c>
      <c r="H42" s="41">
        <v>44.8</v>
      </c>
      <c r="I42" s="42">
        <f t="shared" si="1"/>
        <v>44.8</v>
      </c>
    </row>
    <row r="43" spans="1:9" ht="12.75" customHeight="1" x14ac:dyDescent="0.2">
      <c r="A43" s="622" t="s">
        <v>107</v>
      </c>
      <c r="B43" s="632"/>
      <c r="C43" s="632"/>
      <c r="D43" s="633" t="s">
        <v>529</v>
      </c>
      <c r="E43" s="37" t="s">
        <v>136</v>
      </c>
      <c r="F43" s="37" t="s">
        <v>101</v>
      </c>
      <c r="G43" s="37">
        <v>1</v>
      </c>
      <c r="H43" s="38">
        <v>55.65</v>
      </c>
      <c r="I43" s="39">
        <f t="shared" si="1"/>
        <v>55.65</v>
      </c>
    </row>
    <row r="44" spans="1:9" ht="12.75" customHeight="1" x14ac:dyDescent="0.2">
      <c r="A44" s="623"/>
      <c r="B44" s="632"/>
      <c r="C44" s="632"/>
      <c r="D44" s="634"/>
      <c r="E44" s="15" t="s">
        <v>406</v>
      </c>
      <c r="F44" s="15" t="s">
        <v>99</v>
      </c>
      <c r="G44" s="15">
        <v>1</v>
      </c>
      <c r="H44" s="16">
        <v>209.41</v>
      </c>
      <c r="I44" s="43">
        <f t="shared" si="1"/>
        <v>209.41</v>
      </c>
    </row>
    <row r="45" spans="1:9" ht="12.75" customHeight="1" x14ac:dyDescent="0.2">
      <c r="A45" s="623"/>
      <c r="B45" s="632"/>
      <c r="C45" s="632"/>
      <c r="D45" s="634"/>
      <c r="E45" s="15" t="s">
        <v>118</v>
      </c>
      <c r="F45" s="15" t="s">
        <v>99</v>
      </c>
      <c r="G45" s="15">
        <v>2</v>
      </c>
      <c r="H45" s="16">
        <v>117.24</v>
      </c>
      <c r="I45" s="43">
        <f t="shared" si="1"/>
        <v>234.48</v>
      </c>
    </row>
    <row r="46" spans="1:9" x14ac:dyDescent="0.2">
      <c r="A46" s="623"/>
      <c r="B46" s="632"/>
      <c r="C46" s="632"/>
      <c r="D46" s="634"/>
      <c r="E46" s="172" t="s">
        <v>530</v>
      </c>
      <c r="F46" s="172" t="s">
        <v>99</v>
      </c>
      <c r="G46" s="172">
        <v>1</v>
      </c>
      <c r="H46" s="296">
        <v>155.53</v>
      </c>
      <c r="I46" s="43">
        <f t="shared" si="1"/>
        <v>155.53</v>
      </c>
    </row>
    <row r="47" spans="1:9" ht="12.75" customHeight="1" thickBot="1" x14ac:dyDescent="0.25">
      <c r="A47" s="624"/>
      <c r="B47" s="626"/>
      <c r="C47" s="626"/>
      <c r="D47" s="635"/>
      <c r="E47" s="40" t="s">
        <v>137</v>
      </c>
      <c r="F47" s="40" t="s">
        <v>99</v>
      </c>
      <c r="G47" s="40">
        <v>1</v>
      </c>
      <c r="H47" s="41">
        <v>109.78</v>
      </c>
      <c r="I47" s="42">
        <f t="shared" si="1"/>
        <v>109.78</v>
      </c>
    </row>
    <row r="48" spans="1:9" ht="26.25" thickBot="1" x14ac:dyDescent="0.25">
      <c r="A48" s="46" t="s">
        <v>329</v>
      </c>
      <c r="B48" s="625">
        <v>21604.82</v>
      </c>
      <c r="C48" s="625" t="s">
        <v>70</v>
      </c>
      <c r="D48" s="47" t="s">
        <v>330</v>
      </c>
      <c r="E48" s="47" t="s">
        <v>331</v>
      </c>
      <c r="F48" s="47" t="s">
        <v>99</v>
      </c>
      <c r="G48" s="47">
        <v>8</v>
      </c>
      <c r="H48" s="48">
        <v>17</v>
      </c>
      <c r="I48" s="49">
        <f t="shared" si="1"/>
        <v>136</v>
      </c>
    </row>
    <row r="49" spans="1:9" ht="12.75" customHeight="1" x14ac:dyDescent="0.2">
      <c r="A49" s="622" t="s">
        <v>107</v>
      </c>
      <c r="B49" s="632"/>
      <c r="C49" s="632"/>
      <c r="D49" s="633" t="s">
        <v>642</v>
      </c>
      <c r="E49" s="37" t="s">
        <v>131</v>
      </c>
      <c r="F49" s="37" t="s">
        <v>101</v>
      </c>
      <c r="G49" s="37">
        <v>4</v>
      </c>
      <c r="H49" s="38">
        <v>41.67</v>
      </c>
      <c r="I49" s="39">
        <f t="shared" si="1"/>
        <v>166.68</v>
      </c>
    </row>
    <row r="50" spans="1:9" ht="12.75" customHeight="1" x14ac:dyDescent="0.2">
      <c r="A50" s="623"/>
      <c r="B50" s="632"/>
      <c r="C50" s="632"/>
      <c r="D50" s="634"/>
      <c r="E50" s="15" t="s">
        <v>130</v>
      </c>
      <c r="F50" s="15" t="s">
        <v>99</v>
      </c>
      <c r="G50" s="15">
        <v>2</v>
      </c>
      <c r="H50" s="16">
        <v>3.82</v>
      </c>
      <c r="I50" s="43">
        <f t="shared" si="1"/>
        <v>7.64</v>
      </c>
    </row>
    <row r="51" spans="1:9" x14ac:dyDescent="0.2">
      <c r="A51" s="623"/>
      <c r="B51" s="632"/>
      <c r="C51" s="632"/>
      <c r="D51" s="634"/>
      <c r="E51" s="15" t="s">
        <v>132</v>
      </c>
      <c r="F51" s="15" t="s">
        <v>99</v>
      </c>
      <c r="G51" s="15">
        <v>2</v>
      </c>
      <c r="H51" s="16">
        <v>4.59</v>
      </c>
      <c r="I51" s="43">
        <f t="shared" si="1"/>
        <v>9.18</v>
      </c>
    </row>
    <row r="52" spans="1:9" ht="12.75" customHeight="1" thickBot="1" x14ac:dyDescent="0.25">
      <c r="A52" s="624"/>
      <c r="B52" s="626"/>
      <c r="C52" s="626"/>
      <c r="D52" s="635"/>
      <c r="E52" s="40" t="s">
        <v>139</v>
      </c>
      <c r="F52" s="40" t="s">
        <v>99</v>
      </c>
      <c r="G52" s="40">
        <v>1</v>
      </c>
      <c r="H52" s="41">
        <v>105.64</v>
      </c>
      <c r="I52" s="42">
        <f t="shared" si="1"/>
        <v>105.64</v>
      </c>
    </row>
    <row r="53" spans="1:9" ht="26.25" thickBot="1" x14ac:dyDescent="0.25">
      <c r="A53" s="46" t="s">
        <v>329</v>
      </c>
      <c r="B53" s="625">
        <v>28816.74</v>
      </c>
      <c r="C53" s="625" t="s">
        <v>72</v>
      </c>
      <c r="D53" s="452" t="s">
        <v>330</v>
      </c>
      <c r="E53" s="47" t="s">
        <v>331</v>
      </c>
      <c r="F53" s="47" t="s">
        <v>99</v>
      </c>
      <c r="G53" s="47">
        <v>6</v>
      </c>
      <c r="H53" s="48">
        <v>17</v>
      </c>
      <c r="I53" s="49">
        <f t="shared" si="1"/>
        <v>102</v>
      </c>
    </row>
    <row r="54" spans="1:9" ht="12.75" customHeight="1" x14ac:dyDescent="0.2">
      <c r="A54" s="622" t="s">
        <v>107</v>
      </c>
      <c r="B54" s="632"/>
      <c r="C54" s="632"/>
      <c r="D54" s="633" t="s">
        <v>805</v>
      </c>
      <c r="E54" s="37" t="s">
        <v>136</v>
      </c>
      <c r="F54" s="37" t="s">
        <v>101</v>
      </c>
      <c r="G54" s="37">
        <v>1</v>
      </c>
      <c r="H54" s="38">
        <v>66.39</v>
      </c>
      <c r="I54" s="39">
        <f t="shared" si="1"/>
        <v>66.39</v>
      </c>
    </row>
    <row r="55" spans="1:9" ht="12.75" customHeight="1" x14ac:dyDescent="0.2">
      <c r="A55" s="623"/>
      <c r="B55" s="632"/>
      <c r="C55" s="632"/>
      <c r="D55" s="634"/>
      <c r="E55" s="15" t="s">
        <v>297</v>
      </c>
      <c r="F55" s="15" t="s">
        <v>99</v>
      </c>
      <c r="G55" s="15">
        <v>1</v>
      </c>
      <c r="H55" s="16">
        <v>155.53</v>
      </c>
      <c r="I55" s="43">
        <f t="shared" si="1"/>
        <v>155.53</v>
      </c>
    </row>
    <row r="56" spans="1:9" ht="12.75" customHeight="1" x14ac:dyDescent="0.2">
      <c r="A56" s="623"/>
      <c r="B56" s="632"/>
      <c r="C56" s="632"/>
      <c r="D56" s="634"/>
      <c r="E56" s="15" t="s">
        <v>406</v>
      </c>
      <c r="F56" s="15" t="s">
        <v>99</v>
      </c>
      <c r="G56" s="15">
        <v>1</v>
      </c>
      <c r="H56" s="16">
        <v>209.41</v>
      </c>
      <c r="I56" s="43">
        <f t="shared" si="1"/>
        <v>209.41</v>
      </c>
    </row>
    <row r="57" spans="1:9" x14ac:dyDescent="0.2">
      <c r="A57" s="623"/>
      <c r="B57" s="632"/>
      <c r="C57" s="632"/>
      <c r="D57" s="634"/>
      <c r="E57" s="15" t="s">
        <v>118</v>
      </c>
      <c r="F57" s="15" t="s">
        <v>99</v>
      </c>
      <c r="G57" s="15">
        <v>1</v>
      </c>
      <c r="H57" s="16">
        <v>117.24</v>
      </c>
      <c r="I57" s="43">
        <f t="shared" si="1"/>
        <v>117.24</v>
      </c>
    </row>
    <row r="58" spans="1:9" ht="12.75" customHeight="1" x14ac:dyDescent="0.2">
      <c r="A58" s="623"/>
      <c r="B58" s="632"/>
      <c r="C58" s="632"/>
      <c r="D58" s="634"/>
      <c r="E58" s="15" t="s">
        <v>122</v>
      </c>
      <c r="F58" s="15" t="s">
        <v>99</v>
      </c>
      <c r="G58" s="15">
        <v>1</v>
      </c>
      <c r="H58" s="16">
        <v>123.54</v>
      </c>
      <c r="I58" s="43">
        <f t="shared" si="1"/>
        <v>123.54</v>
      </c>
    </row>
    <row r="59" spans="1:9" ht="12.75" customHeight="1" thickBot="1" x14ac:dyDescent="0.25">
      <c r="A59" s="624"/>
      <c r="B59" s="626"/>
      <c r="C59" s="626"/>
      <c r="D59" s="635"/>
      <c r="E59" s="40" t="s">
        <v>267</v>
      </c>
      <c r="F59" s="40" t="s">
        <v>99</v>
      </c>
      <c r="G59" s="40">
        <v>1</v>
      </c>
      <c r="H59" s="41">
        <v>159.21</v>
      </c>
      <c r="I59" s="42">
        <f t="shared" si="1"/>
        <v>159.21</v>
      </c>
    </row>
    <row r="60" spans="1:9" ht="12.75" customHeight="1" x14ac:dyDescent="0.2">
      <c r="A60" s="622" t="s">
        <v>329</v>
      </c>
      <c r="B60" s="625">
        <v>28313.72</v>
      </c>
      <c r="C60" s="625" t="s">
        <v>73</v>
      </c>
      <c r="D60" s="633" t="s">
        <v>980</v>
      </c>
      <c r="E60" s="37" t="s">
        <v>981</v>
      </c>
      <c r="F60" s="37" t="s">
        <v>99</v>
      </c>
      <c r="G60" s="37">
        <v>2</v>
      </c>
      <c r="H60" s="38">
        <v>30</v>
      </c>
      <c r="I60" s="39">
        <f t="shared" si="1"/>
        <v>60</v>
      </c>
    </row>
    <row r="61" spans="1:9" ht="12.75" customHeight="1" x14ac:dyDescent="0.2">
      <c r="A61" s="623"/>
      <c r="B61" s="632"/>
      <c r="C61" s="632"/>
      <c r="D61" s="634"/>
      <c r="E61" s="15" t="s">
        <v>842</v>
      </c>
      <c r="F61" s="15" t="s">
        <v>99</v>
      </c>
      <c r="G61" s="15">
        <v>3</v>
      </c>
      <c r="H61" s="16">
        <v>27</v>
      </c>
      <c r="I61" s="43">
        <f t="shared" si="1"/>
        <v>81</v>
      </c>
    </row>
    <row r="62" spans="1:9" ht="12.75" customHeight="1" thickBot="1" x14ac:dyDescent="0.25">
      <c r="A62" s="624"/>
      <c r="B62" s="632"/>
      <c r="C62" s="632"/>
      <c r="D62" s="635"/>
      <c r="E62" s="40" t="s">
        <v>337</v>
      </c>
      <c r="F62" s="40" t="s">
        <v>99</v>
      </c>
      <c r="G62" s="40">
        <v>2</v>
      </c>
      <c r="H62" s="41">
        <v>44.8</v>
      </c>
      <c r="I62" s="42">
        <f t="shared" si="1"/>
        <v>89.6</v>
      </c>
    </row>
    <row r="63" spans="1:9" ht="12.75" customHeight="1" x14ac:dyDescent="0.2">
      <c r="A63" s="622" t="s">
        <v>153</v>
      </c>
      <c r="B63" s="632"/>
      <c r="C63" s="632"/>
      <c r="D63" s="627" t="s">
        <v>993</v>
      </c>
      <c r="E63" s="37" t="s">
        <v>277</v>
      </c>
      <c r="F63" s="37" t="s">
        <v>99</v>
      </c>
      <c r="G63" s="37">
        <v>2</v>
      </c>
      <c r="H63" s="38">
        <v>27</v>
      </c>
      <c r="I63" s="39">
        <f t="shared" si="1"/>
        <v>54</v>
      </c>
    </row>
    <row r="64" spans="1:9" ht="12.75" customHeight="1" x14ac:dyDescent="0.2">
      <c r="A64" s="623"/>
      <c r="B64" s="632"/>
      <c r="C64" s="632"/>
      <c r="D64" s="628"/>
      <c r="E64" s="15" t="s">
        <v>137</v>
      </c>
      <c r="F64" s="15" t="s">
        <v>101</v>
      </c>
      <c r="G64" s="15">
        <v>2</v>
      </c>
      <c r="H64" s="16">
        <v>109.78</v>
      </c>
      <c r="I64" s="43">
        <f t="shared" si="1"/>
        <v>219.56</v>
      </c>
    </row>
    <row r="65" spans="1:9" ht="12.75" customHeight="1" x14ac:dyDescent="0.2">
      <c r="A65" s="623"/>
      <c r="B65" s="632"/>
      <c r="C65" s="632"/>
      <c r="D65" s="628"/>
      <c r="E65" s="15" t="s">
        <v>216</v>
      </c>
      <c r="F65" s="15" t="s">
        <v>101</v>
      </c>
      <c r="G65" s="15">
        <v>1</v>
      </c>
      <c r="H65" s="16">
        <v>52.03</v>
      </c>
      <c r="I65" s="43">
        <f t="shared" si="1"/>
        <v>52.03</v>
      </c>
    </row>
    <row r="66" spans="1:9" ht="12.75" customHeight="1" x14ac:dyDescent="0.2">
      <c r="A66" s="623"/>
      <c r="B66" s="632"/>
      <c r="C66" s="632"/>
      <c r="D66" s="628"/>
      <c r="E66" s="15" t="s">
        <v>129</v>
      </c>
      <c r="F66" s="15" t="s">
        <v>99</v>
      </c>
      <c r="G66" s="15">
        <v>2</v>
      </c>
      <c r="H66" s="16">
        <v>7.7</v>
      </c>
      <c r="I66" s="43">
        <f t="shared" si="1"/>
        <v>15.4</v>
      </c>
    </row>
    <row r="67" spans="1:9" ht="12.75" customHeight="1" x14ac:dyDescent="0.2">
      <c r="A67" s="623"/>
      <c r="B67" s="632"/>
      <c r="C67" s="632"/>
      <c r="D67" s="628"/>
      <c r="E67" s="15" t="s">
        <v>196</v>
      </c>
      <c r="F67" s="15" t="s">
        <v>99</v>
      </c>
      <c r="G67" s="15">
        <v>2</v>
      </c>
      <c r="H67" s="16">
        <v>230</v>
      </c>
      <c r="I67" s="43">
        <f t="shared" si="1"/>
        <v>460</v>
      </c>
    </row>
    <row r="68" spans="1:9" ht="12.75" customHeight="1" x14ac:dyDescent="0.2">
      <c r="A68" s="623"/>
      <c r="B68" s="632"/>
      <c r="C68" s="632"/>
      <c r="D68" s="628"/>
      <c r="E68" s="15" t="s">
        <v>159</v>
      </c>
      <c r="F68" s="15" t="s">
        <v>99</v>
      </c>
      <c r="G68" s="15">
        <v>1</v>
      </c>
      <c r="H68" s="16">
        <v>350.86</v>
      </c>
      <c r="I68" s="43">
        <f t="shared" si="1"/>
        <v>350.86</v>
      </c>
    </row>
    <row r="69" spans="1:9" ht="12.75" customHeight="1" x14ac:dyDescent="0.2">
      <c r="A69" s="623"/>
      <c r="B69" s="632"/>
      <c r="C69" s="632"/>
      <c r="D69" s="628"/>
      <c r="E69" s="15" t="s">
        <v>118</v>
      </c>
      <c r="F69" s="15" t="s">
        <v>99</v>
      </c>
      <c r="G69" s="15">
        <v>1</v>
      </c>
      <c r="H69" s="16">
        <v>117.24</v>
      </c>
      <c r="I69" s="43">
        <f t="shared" si="1"/>
        <v>117.24</v>
      </c>
    </row>
    <row r="70" spans="1:9" ht="12.75" customHeight="1" x14ac:dyDescent="0.2">
      <c r="A70" s="623"/>
      <c r="B70" s="632"/>
      <c r="C70" s="632"/>
      <c r="D70" s="628"/>
      <c r="E70" s="15" t="s">
        <v>362</v>
      </c>
      <c r="F70" s="15" t="s">
        <v>99</v>
      </c>
      <c r="G70" s="15">
        <v>2</v>
      </c>
      <c r="H70" s="16">
        <v>100</v>
      </c>
      <c r="I70" s="43">
        <f t="shared" si="1"/>
        <v>200</v>
      </c>
    </row>
    <row r="71" spans="1:9" ht="12.75" customHeight="1" x14ac:dyDescent="0.2">
      <c r="A71" s="623"/>
      <c r="B71" s="632"/>
      <c r="C71" s="632"/>
      <c r="D71" s="628"/>
      <c r="E71" s="15" t="s">
        <v>223</v>
      </c>
      <c r="F71" s="15" t="s">
        <v>99</v>
      </c>
      <c r="G71" s="15">
        <v>1</v>
      </c>
      <c r="H71" s="16">
        <v>290</v>
      </c>
      <c r="I71" s="43">
        <f t="shared" si="1"/>
        <v>290</v>
      </c>
    </row>
    <row r="72" spans="1:9" ht="12.75" customHeight="1" x14ac:dyDescent="0.2">
      <c r="A72" s="623"/>
      <c r="B72" s="632"/>
      <c r="C72" s="632"/>
      <c r="D72" s="665"/>
      <c r="E72" s="15" t="s">
        <v>425</v>
      </c>
      <c r="F72" s="15" t="s">
        <v>99</v>
      </c>
      <c r="G72" s="15">
        <v>1</v>
      </c>
      <c r="H72" s="16">
        <v>80</v>
      </c>
      <c r="I72" s="43">
        <f t="shared" si="1"/>
        <v>80</v>
      </c>
    </row>
    <row r="73" spans="1:9" ht="12.75" customHeight="1" x14ac:dyDescent="0.2">
      <c r="A73" s="623"/>
      <c r="B73" s="632"/>
      <c r="C73" s="632"/>
      <c r="D73" s="706" t="s">
        <v>994</v>
      </c>
      <c r="E73" s="15" t="s">
        <v>187</v>
      </c>
      <c r="F73" s="15" t="s">
        <v>99</v>
      </c>
      <c r="G73" s="15">
        <v>1</v>
      </c>
      <c r="H73" s="16">
        <v>35.42</v>
      </c>
      <c r="I73" s="43">
        <f t="shared" si="1"/>
        <v>35.42</v>
      </c>
    </row>
    <row r="74" spans="1:9" ht="12.75" customHeight="1" x14ac:dyDescent="0.2">
      <c r="A74" s="623"/>
      <c r="B74" s="632"/>
      <c r="C74" s="632"/>
      <c r="D74" s="634"/>
      <c r="E74" s="15" t="s">
        <v>393</v>
      </c>
      <c r="F74" s="15" t="s">
        <v>99</v>
      </c>
      <c r="G74" s="15">
        <v>1</v>
      </c>
      <c r="H74" s="16">
        <v>3.79</v>
      </c>
      <c r="I74" s="43">
        <f t="shared" si="1"/>
        <v>3.79</v>
      </c>
    </row>
    <row r="75" spans="1:9" ht="12.75" customHeight="1" thickBot="1" x14ac:dyDescent="0.25">
      <c r="A75" s="624"/>
      <c r="B75" s="632"/>
      <c r="C75" s="632"/>
      <c r="D75" s="635"/>
      <c r="E75" s="40" t="s">
        <v>116</v>
      </c>
      <c r="F75" s="40" t="s">
        <v>101</v>
      </c>
      <c r="G75" s="40">
        <v>1</v>
      </c>
      <c r="H75" s="41">
        <v>33.479999999999997</v>
      </c>
      <c r="I75" s="42">
        <f t="shared" si="1"/>
        <v>33.479999999999997</v>
      </c>
    </row>
    <row r="76" spans="1:9" ht="12.75" customHeight="1" x14ac:dyDescent="0.2">
      <c r="A76" s="622" t="s">
        <v>995</v>
      </c>
      <c r="B76" s="632"/>
      <c r="C76" s="632"/>
      <c r="D76" s="633" t="s">
        <v>193</v>
      </c>
      <c r="E76" s="37" t="s">
        <v>154</v>
      </c>
      <c r="F76" s="37" t="s">
        <v>99</v>
      </c>
      <c r="G76" s="37">
        <v>1</v>
      </c>
      <c r="H76" s="38">
        <v>125.8</v>
      </c>
      <c r="I76" s="39">
        <f t="shared" si="1"/>
        <v>125.8</v>
      </c>
    </row>
    <row r="77" spans="1:9" ht="12.75" customHeight="1" x14ac:dyDescent="0.2">
      <c r="A77" s="623"/>
      <c r="B77" s="632"/>
      <c r="C77" s="632"/>
      <c r="D77" s="634"/>
      <c r="E77" s="15" t="s">
        <v>321</v>
      </c>
      <c r="F77" s="15" t="s">
        <v>99</v>
      </c>
      <c r="G77" s="15">
        <v>1</v>
      </c>
      <c r="H77" s="16">
        <v>57.25</v>
      </c>
      <c r="I77" s="43">
        <f t="shared" si="1"/>
        <v>57.25</v>
      </c>
    </row>
    <row r="78" spans="1:9" x14ac:dyDescent="0.2">
      <c r="A78" s="623"/>
      <c r="B78" s="632"/>
      <c r="C78" s="632"/>
      <c r="D78" s="634"/>
      <c r="E78" s="15" t="s">
        <v>150</v>
      </c>
      <c r="F78" s="15" t="s">
        <v>99</v>
      </c>
      <c r="G78" s="15">
        <v>1</v>
      </c>
      <c r="H78" s="16">
        <v>32</v>
      </c>
      <c r="I78" s="43">
        <f t="shared" si="1"/>
        <v>32</v>
      </c>
    </row>
    <row r="79" spans="1:9" ht="12.75" customHeight="1" x14ac:dyDescent="0.2">
      <c r="A79" s="623"/>
      <c r="B79" s="632"/>
      <c r="C79" s="632"/>
      <c r="D79" s="634"/>
      <c r="E79" s="15" t="s">
        <v>996</v>
      </c>
      <c r="F79" s="15" t="s">
        <v>99</v>
      </c>
      <c r="G79" s="15">
        <v>1</v>
      </c>
      <c r="H79" s="16">
        <v>50</v>
      </c>
      <c r="I79" s="43">
        <f t="shared" si="1"/>
        <v>50</v>
      </c>
    </row>
    <row r="80" spans="1:9" ht="12.75" customHeight="1" x14ac:dyDescent="0.2">
      <c r="A80" s="623"/>
      <c r="B80" s="632"/>
      <c r="C80" s="632"/>
      <c r="D80" s="634"/>
      <c r="E80" s="15" t="s">
        <v>163</v>
      </c>
      <c r="F80" s="15" t="s">
        <v>99</v>
      </c>
      <c r="G80" s="15">
        <v>1</v>
      </c>
      <c r="H80" s="16">
        <v>37.9</v>
      </c>
      <c r="I80" s="43">
        <f t="shared" si="1"/>
        <v>37.9</v>
      </c>
    </row>
    <row r="81" spans="1:9" ht="12.75" customHeight="1" x14ac:dyDescent="0.2">
      <c r="A81" s="623"/>
      <c r="B81" s="632"/>
      <c r="C81" s="632"/>
      <c r="D81" s="634"/>
      <c r="E81" s="15" t="s">
        <v>408</v>
      </c>
      <c r="F81" s="15" t="s">
        <v>99</v>
      </c>
      <c r="G81" s="15">
        <v>2</v>
      </c>
      <c r="H81" s="16">
        <v>15</v>
      </c>
      <c r="I81" s="43">
        <f t="shared" si="1"/>
        <v>30</v>
      </c>
    </row>
    <row r="82" spans="1:9" ht="12.75" customHeight="1" x14ac:dyDescent="0.2">
      <c r="A82" s="623"/>
      <c r="B82" s="632"/>
      <c r="C82" s="632"/>
      <c r="D82" s="634"/>
      <c r="E82" s="15" t="s">
        <v>118</v>
      </c>
      <c r="F82" s="15" t="s">
        <v>99</v>
      </c>
      <c r="G82" s="15">
        <v>1</v>
      </c>
      <c r="H82" s="16">
        <v>117.24</v>
      </c>
      <c r="I82" s="43">
        <f t="shared" si="1"/>
        <v>117.24</v>
      </c>
    </row>
    <row r="83" spans="1:9" ht="12.75" customHeight="1" thickBot="1" x14ac:dyDescent="0.25">
      <c r="A83" s="624"/>
      <c r="B83" s="626"/>
      <c r="C83" s="626"/>
      <c r="D83" s="635"/>
      <c r="E83" s="40" t="s">
        <v>997</v>
      </c>
      <c r="F83" s="40" t="s">
        <v>104</v>
      </c>
      <c r="G83" s="40">
        <v>1</v>
      </c>
      <c r="H83" s="41">
        <v>75</v>
      </c>
      <c r="I83" s="42">
        <f t="shared" si="1"/>
        <v>75</v>
      </c>
    </row>
    <row r="84" spans="1:9" ht="26.25" thickBot="1" x14ac:dyDescent="0.25">
      <c r="A84" s="46" t="s">
        <v>329</v>
      </c>
      <c r="B84" s="491">
        <v>24486.39</v>
      </c>
      <c r="C84" s="85" t="s">
        <v>74</v>
      </c>
      <c r="D84" s="47" t="s">
        <v>330</v>
      </c>
      <c r="E84" s="47" t="s">
        <v>331</v>
      </c>
      <c r="F84" s="47" t="s">
        <v>99</v>
      </c>
      <c r="G84" s="47">
        <v>3</v>
      </c>
      <c r="H84" s="48">
        <v>8.6999999999999993</v>
      </c>
      <c r="I84" s="49">
        <f t="shared" si="1"/>
        <v>26.099999999999998</v>
      </c>
    </row>
    <row r="85" spans="1:9" ht="12.75" customHeight="1" x14ac:dyDescent="0.2">
      <c r="A85" s="622" t="s">
        <v>329</v>
      </c>
      <c r="B85" s="625">
        <v>22497.040000000001</v>
      </c>
      <c r="C85" s="625" t="s">
        <v>75</v>
      </c>
      <c r="D85" s="658" t="s">
        <v>330</v>
      </c>
      <c r="E85" s="37" t="s">
        <v>331</v>
      </c>
      <c r="F85" s="37" t="s">
        <v>99</v>
      </c>
      <c r="G85" s="37">
        <v>3</v>
      </c>
      <c r="H85" s="38">
        <v>8.6999999999999993</v>
      </c>
      <c r="I85" s="39">
        <f t="shared" si="1"/>
        <v>26.099999999999998</v>
      </c>
    </row>
    <row r="86" spans="1:9" ht="12.75" customHeight="1" x14ac:dyDescent="0.2">
      <c r="A86" s="623"/>
      <c r="B86" s="632"/>
      <c r="C86" s="632"/>
      <c r="D86" s="660"/>
      <c r="E86" s="15" t="s">
        <v>338</v>
      </c>
      <c r="F86" s="15" t="s">
        <v>99</v>
      </c>
      <c r="G86" s="15">
        <v>1</v>
      </c>
      <c r="H86" s="16">
        <v>60.32</v>
      </c>
      <c r="I86" s="43">
        <f t="shared" si="1"/>
        <v>60.32</v>
      </c>
    </row>
    <row r="87" spans="1:9" ht="13.5" thickBot="1" x14ac:dyDescent="0.25">
      <c r="A87" s="624"/>
      <c r="B87" s="632"/>
      <c r="C87" s="632"/>
      <c r="D87" s="659"/>
      <c r="E87" s="40" t="s">
        <v>1205</v>
      </c>
      <c r="F87" s="40" t="s">
        <v>99</v>
      </c>
      <c r="G87" s="40">
        <v>1</v>
      </c>
      <c r="H87" s="41">
        <v>300</v>
      </c>
      <c r="I87" s="42">
        <f t="shared" si="1"/>
        <v>300</v>
      </c>
    </row>
    <row r="88" spans="1:9" x14ac:dyDescent="0.2">
      <c r="A88" s="622" t="s">
        <v>113</v>
      </c>
      <c r="B88" s="632"/>
      <c r="C88" s="632"/>
      <c r="D88" s="627" t="s">
        <v>1231</v>
      </c>
      <c r="E88" s="37" t="s">
        <v>118</v>
      </c>
      <c r="F88" s="37" t="s">
        <v>99</v>
      </c>
      <c r="G88" s="37">
        <v>3</v>
      </c>
      <c r="H88" s="38">
        <v>117.24</v>
      </c>
      <c r="I88" s="39">
        <f t="shared" si="1"/>
        <v>351.71999999999997</v>
      </c>
    </row>
    <row r="89" spans="1:9" x14ac:dyDescent="0.2">
      <c r="A89" s="623"/>
      <c r="B89" s="632"/>
      <c r="C89" s="632"/>
      <c r="D89" s="628"/>
      <c r="E89" s="15" t="s">
        <v>962</v>
      </c>
      <c r="F89" s="15" t="s">
        <v>99</v>
      </c>
      <c r="G89" s="15">
        <v>1</v>
      </c>
      <c r="H89" s="16">
        <v>26.54</v>
      </c>
      <c r="I89" s="43">
        <f t="shared" si="1"/>
        <v>26.54</v>
      </c>
    </row>
    <row r="90" spans="1:9" x14ac:dyDescent="0.2">
      <c r="A90" s="623"/>
      <c r="B90" s="632"/>
      <c r="C90" s="632"/>
      <c r="D90" s="628"/>
      <c r="E90" s="15" t="s">
        <v>175</v>
      </c>
      <c r="F90" s="15" t="s">
        <v>99</v>
      </c>
      <c r="G90" s="15">
        <v>2</v>
      </c>
      <c r="H90" s="16">
        <v>96.53</v>
      </c>
      <c r="I90" s="43">
        <f t="shared" si="1"/>
        <v>193.06</v>
      </c>
    </row>
    <row r="91" spans="1:9" x14ac:dyDescent="0.2">
      <c r="A91" s="623"/>
      <c r="B91" s="632"/>
      <c r="C91" s="632"/>
      <c r="D91" s="628"/>
      <c r="E91" s="15" t="s">
        <v>221</v>
      </c>
      <c r="F91" s="15" t="s">
        <v>99</v>
      </c>
      <c r="G91" s="15">
        <v>1</v>
      </c>
      <c r="H91" s="16">
        <v>39.590000000000003</v>
      </c>
      <c r="I91" s="43">
        <f t="shared" si="1"/>
        <v>39.590000000000003</v>
      </c>
    </row>
    <row r="92" spans="1:9" x14ac:dyDescent="0.2">
      <c r="A92" s="623"/>
      <c r="B92" s="632"/>
      <c r="C92" s="632"/>
      <c r="D92" s="628"/>
      <c r="E92" s="15" t="s">
        <v>1232</v>
      </c>
      <c r="F92" s="15" t="s">
        <v>99</v>
      </c>
      <c r="G92" s="15">
        <v>1</v>
      </c>
      <c r="H92" s="16">
        <v>4.22</v>
      </c>
      <c r="I92" s="43">
        <f t="shared" si="1"/>
        <v>4.22</v>
      </c>
    </row>
    <row r="93" spans="1:9" x14ac:dyDescent="0.2">
      <c r="A93" s="623"/>
      <c r="B93" s="632"/>
      <c r="C93" s="632"/>
      <c r="D93" s="628"/>
      <c r="E93" s="15" t="s">
        <v>116</v>
      </c>
      <c r="F93" s="15" t="s">
        <v>101</v>
      </c>
      <c r="G93" s="15">
        <v>1</v>
      </c>
      <c r="H93" s="16">
        <v>32.020000000000003</v>
      </c>
      <c r="I93" s="43">
        <f t="shared" si="1"/>
        <v>32.020000000000003</v>
      </c>
    </row>
    <row r="94" spans="1:9" x14ac:dyDescent="0.2">
      <c r="A94" s="623"/>
      <c r="B94" s="632"/>
      <c r="C94" s="632"/>
      <c r="D94" s="628"/>
      <c r="E94" s="15" t="s">
        <v>570</v>
      </c>
      <c r="F94" s="15" t="s">
        <v>99</v>
      </c>
      <c r="G94" s="15">
        <v>1</v>
      </c>
      <c r="H94" s="16">
        <v>407.68</v>
      </c>
      <c r="I94" s="43">
        <f t="shared" si="1"/>
        <v>407.68</v>
      </c>
    </row>
    <row r="95" spans="1:9" x14ac:dyDescent="0.2">
      <c r="A95" s="623"/>
      <c r="B95" s="632"/>
      <c r="C95" s="632"/>
      <c r="D95" s="628"/>
      <c r="E95" s="15" t="s">
        <v>187</v>
      </c>
      <c r="F95" s="15" t="s">
        <v>99</v>
      </c>
      <c r="G95" s="15">
        <v>2</v>
      </c>
      <c r="H95" s="16">
        <v>35.42</v>
      </c>
      <c r="I95" s="43">
        <f t="shared" si="1"/>
        <v>70.84</v>
      </c>
    </row>
    <row r="96" spans="1:9" ht="13.5" thickBot="1" x14ac:dyDescent="0.25">
      <c r="A96" s="624"/>
      <c r="B96" s="626"/>
      <c r="C96" s="626"/>
      <c r="D96" s="629"/>
      <c r="E96" s="40" t="s">
        <v>1233</v>
      </c>
      <c r="F96" s="40" t="s">
        <v>99</v>
      </c>
      <c r="G96" s="40">
        <v>1</v>
      </c>
      <c r="H96" s="41">
        <v>107.62</v>
      </c>
      <c r="I96" s="42">
        <f t="shared" si="1"/>
        <v>107.62</v>
      </c>
    </row>
    <row r="97" spans="1:9" x14ac:dyDescent="0.2">
      <c r="A97" s="622" t="s">
        <v>329</v>
      </c>
      <c r="B97" s="625">
        <v>25417.1</v>
      </c>
      <c r="C97" s="625" t="s">
        <v>76</v>
      </c>
      <c r="D97" s="667" t="s">
        <v>330</v>
      </c>
      <c r="E97" s="487" t="s">
        <v>331</v>
      </c>
      <c r="F97" s="487" t="s">
        <v>99</v>
      </c>
      <c r="G97" s="487">
        <v>12</v>
      </c>
      <c r="H97" s="488">
        <v>7.53</v>
      </c>
      <c r="I97" s="292">
        <f t="shared" si="1"/>
        <v>90.36</v>
      </c>
    </row>
    <row r="98" spans="1:9" ht="13.5" thickBot="1" x14ac:dyDescent="0.25">
      <c r="A98" s="624"/>
      <c r="B98" s="632"/>
      <c r="C98" s="632"/>
      <c r="D98" s="669"/>
      <c r="E98" s="40" t="s">
        <v>337</v>
      </c>
      <c r="F98" s="40" t="s">
        <v>99</v>
      </c>
      <c r="G98" s="40">
        <v>1</v>
      </c>
      <c r="H98" s="41">
        <v>45</v>
      </c>
      <c r="I98" s="42">
        <f t="shared" si="1"/>
        <v>45</v>
      </c>
    </row>
    <row r="99" spans="1:9" x14ac:dyDescent="0.2">
      <c r="A99" s="622" t="s">
        <v>107</v>
      </c>
      <c r="B99" s="632"/>
      <c r="C99" s="632"/>
      <c r="D99" s="633" t="s">
        <v>1548</v>
      </c>
      <c r="E99" s="37" t="s">
        <v>686</v>
      </c>
      <c r="F99" s="37" t="s">
        <v>99</v>
      </c>
      <c r="G99" s="37">
        <v>1</v>
      </c>
      <c r="H99" s="38">
        <v>13.56</v>
      </c>
      <c r="I99" s="39">
        <f t="shared" si="1"/>
        <v>13.56</v>
      </c>
    </row>
    <row r="100" spans="1:9" x14ac:dyDescent="0.2">
      <c r="A100" s="623"/>
      <c r="B100" s="632"/>
      <c r="C100" s="632"/>
      <c r="D100" s="634"/>
      <c r="E100" s="35" t="s">
        <v>129</v>
      </c>
      <c r="F100" s="35" t="s">
        <v>99</v>
      </c>
      <c r="G100" s="35">
        <v>12</v>
      </c>
      <c r="H100" s="36">
        <v>7.7</v>
      </c>
      <c r="I100" s="157">
        <f t="shared" si="1"/>
        <v>92.4</v>
      </c>
    </row>
    <row r="101" spans="1:9" x14ac:dyDescent="0.2">
      <c r="A101" s="623"/>
      <c r="B101" s="632"/>
      <c r="C101" s="632"/>
      <c r="D101" s="634"/>
      <c r="E101" s="35" t="s">
        <v>561</v>
      </c>
      <c r="F101" s="35" t="s">
        <v>99</v>
      </c>
      <c r="G101" s="35">
        <v>4</v>
      </c>
      <c r="H101" s="36">
        <v>204.42</v>
      </c>
      <c r="I101" s="157">
        <f t="shared" si="1"/>
        <v>817.68</v>
      </c>
    </row>
    <row r="102" spans="1:9" x14ac:dyDescent="0.2">
      <c r="A102" s="623"/>
      <c r="B102" s="632"/>
      <c r="C102" s="632"/>
      <c r="D102" s="634"/>
      <c r="E102" s="35" t="s">
        <v>562</v>
      </c>
      <c r="F102" s="35" t="s">
        <v>99</v>
      </c>
      <c r="G102" s="35">
        <v>8</v>
      </c>
      <c r="H102" s="36">
        <v>4.9400000000000004</v>
      </c>
      <c r="I102" s="157">
        <f t="shared" si="1"/>
        <v>39.520000000000003</v>
      </c>
    </row>
    <row r="103" spans="1:9" x14ac:dyDescent="0.2">
      <c r="A103" s="623"/>
      <c r="B103" s="632"/>
      <c r="C103" s="632"/>
      <c r="D103" s="634"/>
      <c r="E103" s="35" t="s">
        <v>456</v>
      </c>
      <c r="F103" s="35" t="s">
        <v>100</v>
      </c>
      <c r="G103" s="35">
        <v>2</v>
      </c>
      <c r="H103" s="36">
        <v>73.75</v>
      </c>
      <c r="I103" s="157">
        <f t="shared" si="1"/>
        <v>147.5</v>
      </c>
    </row>
    <row r="104" spans="1:9" x14ac:dyDescent="0.2">
      <c r="A104" s="623"/>
      <c r="B104" s="632"/>
      <c r="C104" s="632"/>
      <c r="D104" s="634"/>
      <c r="E104" s="35" t="s">
        <v>457</v>
      </c>
      <c r="F104" s="35" t="s">
        <v>100</v>
      </c>
      <c r="G104" s="35">
        <v>1</v>
      </c>
      <c r="H104" s="36">
        <v>103.35</v>
      </c>
      <c r="I104" s="157">
        <f t="shared" si="1"/>
        <v>103.35</v>
      </c>
    </row>
    <row r="105" spans="1:9" x14ac:dyDescent="0.2">
      <c r="A105" s="623"/>
      <c r="B105" s="632"/>
      <c r="C105" s="632"/>
      <c r="D105" s="634"/>
      <c r="E105" s="35" t="s">
        <v>450</v>
      </c>
      <c r="F105" s="35" t="s">
        <v>100</v>
      </c>
      <c r="G105" s="35">
        <v>2</v>
      </c>
      <c r="H105" s="36">
        <v>108.62</v>
      </c>
      <c r="I105" s="157">
        <f t="shared" si="1"/>
        <v>217.24</v>
      </c>
    </row>
    <row r="106" spans="1:9" x14ac:dyDescent="0.2">
      <c r="A106" s="623"/>
      <c r="B106" s="632"/>
      <c r="C106" s="632"/>
      <c r="D106" s="634"/>
      <c r="E106" s="35" t="s">
        <v>554</v>
      </c>
      <c r="F106" s="35" t="s">
        <v>99</v>
      </c>
      <c r="G106" s="35">
        <v>2</v>
      </c>
      <c r="H106" s="36">
        <v>32.520000000000003</v>
      </c>
      <c r="I106" s="157">
        <f t="shared" si="1"/>
        <v>65.040000000000006</v>
      </c>
    </row>
    <row r="107" spans="1:9" x14ac:dyDescent="0.2">
      <c r="A107" s="623"/>
      <c r="B107" s="632"/>
      <c r="C107" s="632"/>
      <c r="D107" s="634"/>
      <c r="E107" s="35" t="s">
        <v>141</v>
      </c>
      <c r="F107" s="35" t="s">
        <v>101</v>
      </c>
      <c r="G107" s="35">
        <v>35</v>
      </c>
      <c r="H107" s="36">
        <v>136.16</v>
      </c>
      <c r="I107" s="157">
        <f t="shared" si="1"/>
        <v>4765.5999999999995</v>
      </c>
    </row>
    <row r="108" spans="1:9" x14ac:dyDescent="0.2">
      <c r="A108" s="623"/>
      <c r="B108" s="632"/>
      <c r="C108" s="632"/>
      <c r="D108" s="634"/>
      <c r="E108" s="35" t="s">
        <v>120</v>
      </c>
      <c r="F108" s="35" t="s">
        <v>99</v>
      </c>
      <c r="G108" s="35">
        <v>26</v>
      </c>
      <c r="H108" s="36">
        <v>7.41</v>
      </c>
      <c r="I108" s="157">
        <f t="shared" si="1"/>
        <v>192.66</v>
      </c>
    </row>
    <row r="109" spans="1:9" x14ac:dyDescent="0.2">
      <c r="A109" s="623"/>
      <c r="B109" s="632"/>
      <c r="C109" s="632"/>
      <c r="D109" s="634"/>
      <c r="E109" s="35" t="s">
        <v>1549</v>
      </c>
      <c r="F109" s="35" t="s">
        <v>99</v>
      </c>
      <c r="G109" s="35">
        <v>6</v>
      </c>
      <c r="H109" s="36">
        <v>39.9</v>
      </c>
      <c r="I109" s="157">
        <f t="shared" si="1"/>
        <v>239.39999999999998</v>
      </c>
    </row>
    <row r="110" spans="1:9" x14ac:dyDescent="0.2">
      <c r="A110" s="623"/>
      <c r="B110" s="632"/>
      <c r="C110" s="632"/>
      <c r="D110" s="634"/>
      <c r="E110" s="35" t="s">
        <v>140</v>
      </c>
      <c r="F110" s="35" t="s">
        <v>99</v>
      </c>
      <c r="G110" s="35">
        <v>2</v>
      </c>
      <c r="H110" s="36">
        <v>60</v>
      </c>
      <c r="I110" s="157">
        <f t="shared" si="1"/>
        <v>120</v>
      </c>
    </row>
    <row r="111" spans="1:9" x14ac:dyDescent="0.2">
      <c r="A111" s="623"/>
      <c r="B111" s="632"/>
      <c r="C111" s="632"/>
      <c r="D111" s="634"/>
      <c r="E111" s="35" t="s">
        <v>365</v>
      </c>
      <c r="F111" s="35" t="s">
        <v>101</v>
      </c>
      <c r="G111" s="35">
        <v>66</v>
      </c>
      <c r="H111" s="36">
        <v>236.53</v>
      </c>
      <c r="I111" s="157">
        <f t="shared" si="1"/>
        <v>15610.98</v>
      </c>
    </row>
    <row r="112" spans="1:9" x14ac:dyDescent="0.2">
      <c r="A112" s="623"/>
      <c r="B112" s="632"/>
      <c r="C112" s="632"/>
      <c r="D112" s="634"/>
      <c r="E112" s="35" t="s">
        <v>560</v>
      </c>
      <c r="F112" s="35" t="s">
        <v>99</v>
      </c>
      <c r="G112" s="35">
        <v>4</v>
      </c>
      <c r="H112" s="36">
        <v>2551.75</v>
      </c>
      <c r="I112" s="157">
        <f t="shared" si="1"/>
        <v>10207</v>
      </c>
    </row>
    <row r="113" spans="1:9" x14ac:dyDescent="0.2">
      <c r="A113" s="623"/>
      <c r="B113" s="632"/>
      <c r="C113" s="632"/>
      <c r="D113" s="634"/>
      <c r="E113" s="35" t="s">
        <v>860</v>
      </c>
      <c r="F113" s="35" t="s">
        <v>99</v>
      </c>
      <c r="G113" s="35">
        <v>14</v>
      </c>
      <c r="H113" s="36">
        <v>53.42</v>
      </c>
      <c r="I113" s="157">
        <f t="shared" si="1"/>
        <v>747.88</v>
      </c>
    </row>
    <row r="114" spans="1:9" x14ac:dyDescent="0.2">
      <c r="A114" s="623"/>
      <c r="B114" s="632"/>
      <c r="C114" s="632"/>
      <c r="D114" s="634"/>
      <c r="E114" s="35" t="s">
        <v>118</v>
      </c>
      <c r="F114" s="35" t="s">
        <v>99</v>
      </c>
      <c r="G114" s="35">
        <v>29</v>
      </c>
      <c r="H114" s="36">
        <v>117.24</v>
      </c>
      <c r="I114" s="157">
        <f t="shared" si="1"/>
        <v>3399.96</v>
      </c>
    </row>
    <row r="115" spans="1:9" x14ac:dyDescent="0.2">
      <c r="A115" s="623"/>
      <c r="B115" s="632"/>
      <c r="C115" s="632"/>
      <c r="D115" s="634"/>
      <c r="E115" s="35" t="s">
        <v>133</v>
      </c>
      <c r="F115" s="35" t="s">
        <v>99</v>
      </c>
      <c r="G115" s="35">
        <v>14</v>
      </c>
      <c r="H115" s="36">
        <v>354.23</v>
      </c>
      <c r="I115" s="157">
        <f t="shared" si="1"/>
        <v>4959.22</v>
      </c>
    </row>
    <row r="116" spans="1:9" x14ac:dyDescent="0.2">
      <c r="A116" s="623"/>
      <c r="B116" s="632"/>
      <c r="C116" s="632"/>
      <c r="D116" s="634"/>
      <c r="E116" s="35" t="s">
        <v>1550</v>
      </c>
      <c r="F116" s="35" t="s">
        <v>99</v>
      </c>
      <c r="G116" s="35">
        <v>4</v>
      </c>
      <c r="H116" s="36">
        <v>53.56</v>
      </c>
      <c r="I116" s="157">
        <f t="shared" si="1"/>
        <v>214.24</v>
      </c>
    </row>
    <row r="117" spans="1:9" x14ac:dyDescent="0.2">
      <c r="A117" s="623"/>
      <c r="B117" s="632"/>
      <c r="C117" s="632"/>
      <c r="D117" s="634"/>
      <c r="E117" s="35" t="s">
        <v>1551</v>
      </c>
      <c r="F117" s="35" t="s">
        <v>99</v>
      </c>
      <c r="G117" s="35">
        <v>6</v>
      </c>
      <c r="H117" s="36">
        <v>96.9</v>
      </c>
      <c r="I117" s="157">
        <f t="shared" si="1"/>
        <v>581.40000000000009</v>
      </c>
    </row>
    <row r="118" spans="1:9" x14ac:dyDescent="0.2">
      <c r="A118" s="623"/>
      <c r="B118" s="632"/>
      <c r="C118" s="632"/>
      <c r="D118" s="634"/>
      <c r="E118" s="35" t="s">
        <v>1552</v>
      </c>
      <c r="F118" s="35" t="s">
        <v>99</v>
      </c>
      <c r="G118" s="35">
        <v>4</v>
      </c>
      <c r="H118" s="36">
        <v>140.28</v>
      </c>
      <c r="I118" s="157">
        <f t="shared" si="1"/>
        <v>561.12</v>
      </c>
    </row>
    <row r="119" spans="1:9" x14ac:dyDescent="0.2">
      <c r="A119" s="623"/>
      <c r="B119" s="632"/>
      <c r="C119" s="632"/>
      <c r="D119" s="634"/>
      <c r="E119" s="35" t="s">
        <v>121</v>
      </c>
      <c r="F119" s="35" t="s">
        <v>99</v>
      </c>
      <c r="G119" s="35">
        <v>5</v>
      </c>
      <c r="H119" s="36">
        <v>5.85</v>
      </c>
      <c r="I119" s="157">
        <f t="shared" si="1"/>
        <v>29.25</v>
      </c>
    </row>
    <row r="120" spans="1:9" x14ac:dyDescent="0.2">
      <c r="A120" s="623"/>
      <c r="B120" s="632"/>
      <c r="C120" s="632"/>
      <c r="D120" s="634"/>
      <c r="E120" s="35" t="s">
        <v>963</v>
      </c>
      <c r="F120" s="35" t="s">
        <v>99</v>
      </c>
      <c r="G120" s="35">
        <v>7</v>
      </c>
      <c r="H120" s="36">
        <v>42.27</v>
      </c>
      <c r="I120" s="157">
        <f t="shared" si="1"/>
        <v>295.89000000000004</v>
      </c>
    </row>
    <row r="121" spans="1:9" x14ac:dyDescent="0.2">
      <c r="A121" s="623"/>
      <c r="B121" s="632"/>
      <c r="C121" s="632"/>
      <c r="D121" s="634"/>
      <c r="E121" s="35" t="s">
        <v>914</v>
      </c>
      <c r="F121" s="35" t="s">
        <v>99</v>
      </c>
      <c r="G121" s="35">
        <v>2</v>
      </c>
      <c r="H121" s="36">
        <v>23.84</v>
      </c>
      <c r="I121" s="157">
        <f t="shared" si="1"/>
        <v>47.68</v>
      </c>
    </row>
    <row r="122" spans="1:9" x14ac:dyDescent="0.2">
      <c r="A122" s="623"/>
      <c r="B122" s="632"/>
      <c r="C122" s="632"/>
      <c r="D122" s="634"/>
      <c r="E122" s="35" t="s">
        <v>197</v>
      </c>
      <c r="F122" s="35" t="s">
        <v>101</v>
      </c>
      <c r="G122" s="35">
        <v>50</v>
      </c>
      <c r="H122" s="36">
        <v>92.29</v>
      </c>
      <c r="I122" s="157">
        <f t="shared" si="1"/>
        <v>4614.5</v>
      </c>
    </row>
    <row r="123" spans="1:9" x14ac:dyDescent="0.2">
      <c r="A123" s="623"/>
      <c r="B123" s="632"/>
      <c r="C123" s="632"/>
      <c r="D123" s="634"/>
      <c r="E123" s="35" t="s">
        <v>498</v>
      </c>
      <c r="F123" s="35" t="s">
        <v>101</v>
      </c>
      <c r="G123" s="35">
        <v>32</v>
      </c>
      <c r="H123" s="36">
        <v>70.56</v>
      </c>
      <c r="I123" s="157">
        <f t="shared" si="1"/>
        <v>2257.92</v>
      </c>
    </row>
    <row r="124" spans="1:9" x14ac:dyDescent="0.2">
      <c r="A124" s="623"/>
      <c r="B124" s="632"/>
      <c r="C124" s="632"/>
      <c r="D124" s="634"/>
      <c r="E124" s="35" t="s">
        <v>368</v>
      </c>
      <c r="F124" s="35" t="s">
        <v>99</v>
      </c>
      <c r="G124" s="35">
        <v>5</v>
      </c>
      <c r="H124" s="36">
        <v>69.81</v>
      </c>
      <c r="I124" s="157">
        <f t="shared" si="1"/>
        <v>349.05</v>
      </c>
    </row>
    <row r="125" spans="1:9" x14ac:dyDescent="0.2">
      <c r="A125" s="623"/>
      <c r="B125" s="632"/>
      <c r="C125" s="632"/>
      <c r="D125" s="634"/>
      <c r="E125" s="35" t="s">
        <v>499</v>
      </c>
      <c r="F125" s="35" t="s">
        <v>101</v>
      </c>
      <c r="G125" s="35">
        <v>4.5</v>
      </c>
      <c r="H125" s="36">
        <v>50.37</v>
      </c>
      <c r="I125" s="157">
        <f t="shared" si="1"/>
        <v>226.66499999999999</v>
      </c>
    </row>
    <row r="126" spans="1:9" x14ac:dyDescent="0.2">
      <c r="A126" s="623"/>
      <c r="B126" s="632"/>
      <c r="C126" s="632"/>
      <c r="D126" s="634"/>
      <c r="E126" s="35" t="s">
        <v>131</v>
      </c>
      <c r="F126" s="35" t="s">
        <v>101</v>
      </c>
      <c r="G126" s="35">
        <v>20</v>
      </c>
      <c r="H126" s="36">
        <v>41.67</v>
      </c>
      <c r="I126" s="157">
        <f t="shared" si="1"/>
        <v>833.40000000000009</v>
      </c>
    </row>
    <row r="127" spans="1:9" x14ac:dyDescent="0.2">
      <c r="A127" s="623"/>
      <c r="B127" s="632"/>
      <c r="C127" s="632"/>
      <c r="D127" s="634"/>
      <c r="E127" s="35" t="s">
        <v>122</v>
      </c>
      <c r="F127" s="35" t="s">
        <v>99</v>
      </c>
      <c r="G127" s="35">
        <v>29</v>
      </c>
      <c r="H127" s="36">
        <v>191.48</v>
      </c>
      <c r="I127" s="157">
        <f t="shared" si="1"/>
        <v>5552.92</v>
      </c>
    </row>
    <row r="128" spans="1:9" x14ac:dyDescent="0.2">
      <c r="A128" s="623"/>
      <c r="B128" s="632"/>
      <c r="C128" s="632"/>
      <c r="D128" s="634"/>
      <c r="E128" s="35" t="s">
        <v>139</v>
      </c>
      <c r="F128" s="35" t="s">
        <v>99</v>
      </c>
      <c r="G128" s="35">
        <v>7</v>
      </c>
      <c r="H128" s="36">
        <v>105.64</v>
      </c>
      <c r="I128" s="157">
        <f t="shared" si="1"/>
        <v>739.48</v>
      </c>
    </row>
    <row r="129" spans="1:9" x14ac:dyDescent="0.2">
      <c r="A129" s="623"/>
      <c r="B129" s="632"/>
      <c r="C129" s="632"/>
      <c r="D129" s="634"/>
      <c r="E129" s="35" t="s">
        <v>241</v>
      </c>
      <c r="F129" s="35" t="s">
        <v>99</v>
      </c>
      <c r="G129" s="35">
        <v>5</v>
      </c>
      <c r="H129" s="36">
        <v>54.38</v>
      </c>
      <c r="I129" s="157">
        <f t="shared" si="1"/>
        <v>271.90000000000003</v>
      </c>
    </row>
    <row r="130" spans="1:9" x14ac:dyDescent="0.2">
      <c r="A130" s="623"/>
      <c r="B130" s="632"/>
      <c r="C130" s="632"/>
      <c r="D130" s="634"/>
      <c r="E130" s="35" t="s">
        <v>130</v>
      </c>
      <c r="F130" s="35" t="s">
        <v>99</v>
      </c>
      <c r="G130" s="35">
        <v>5</v>
      </c>
      <c r="H130" s="36">
        <v>3.82</v>
      </c>
      <c r="I130" s="157">
        <f t="shared" si="1"/>
        <v>19.099999999999998</v>
      </c>
    </row>
    <row r="131" spans="1:9" x14ac:dyDescent="0.2">
      <c r="A131" s="623"/>
      <c r="B131" s="632"/>
      <c r="C131" s="632"/>
      <c r="D131" s="634"/>
      <c r="E131" s="35" t="s">
        <v>132</v>
      </c>
      <c r="F131" s="35" t="s">
        <v>99</v>
      </c>
      <c r="G131" s="35">
        <v>10</v>
      </c>
      <c r="H131" s="36">
        <v>4.59</v>
      </c>
      <c r="I131" s="157">
        <f t="shared" si="1"/>
        <v>45.9</v>
      </c>
    </row>
    <row r="132" spans="1:9" x14ac:dyDescent="0.2">
      <c r="A132" s="623"/>
      <c r="B132" s="632"/>
      <c r="C132" s="632"/>
      <c r="D132" s="634"/>
      <c r="E132" s="35" t="s">
        <v>136</v>
      </c>
      <c r="F132" s="35" t="s">
        <v>101</v>
      </c>
      <c r="G132" s="35">
        <v>15</v>
      </c>
      <c r="H132" s="36">
        <v>66.39</v>
      </c>
      <c r="I132" s="157">
        <f t="shared" si="1"/>
        <v>995.85</v>
      </c>
    </row>
    <row r="133" spans="1:9" x14ac:dyDescent="0.2">
      <c r="A133" s="623"/>
      <c r="B133" s="632"/>
      <c r="C133" s="632"/>
      <c r="D133" s="634"/>
      <c r="E133" s="35" t="s">
        <v>406</v>
      </c>
      <c r="F133" s="35" t="s">
        <v>99</v>
      </c>
      <c r="G133" s="35">
        <v>12</v>
      </c>
      <c r="H133" s="36">
        <v>205.63</v>
      </c>
      <c r="I133" s="157">
        <f t="shared" si="1"/>
        <v>2467.56</v>
      </c>
    </row>
    <row r="134" spans="1:9" x14ac:dyDescent="0.2">
      <c r="A134" s="623"/>
      <c r="B134" s="632"/>
      <c r="C134" s="632"/>
      <c r="D134" s="634"/>
      <c r="E134" s="15" t="s">
        <v>137</v>
      </c>
      <c r="F134" s="15" t="s">
        <v>101</v>
      </c>
      <c r="G134" s="15">
        <v>5</v>
      </c>
      <c r="H134" s="16">
        <v>117.2</v>
      </c>
      <c r="I134" s="43">
        <f t="shared" si="1"/>
        <v>586</v>
      </c>
    </row>
    <row r="135" spans="1:9" x14ac:dyDescent="0.2">
      <c r="A135" s="623"/>
      <c r="B135" s="632"/>
      <c r="C135" s="632"/>
      <c r="D135" s="634"/>
      <c r="E135" s="15" t="s">
        <v>159</v>
      </c>
      <c r="F135" s="15" t="s">
        <v>99</v>
      </c>
      <c r="G135" s="15">
        <v>4</v>
      </c>
      <c r="H135" s="16">
        <v>350.86</v>
      </c>
      <c r="I135" s="43">
        <f t="shared" si="1"/>
        <v>1403.44</v>
      </c>
    </row>
    <row r="136" spans="1:9" x14ac:dyDescent="0.2">
      <c r="A136" s="623"/>
      <c r="B136" s="632"/>
      <c r="C136" s="632"/>
      <c r="D136" s="634"/>
      <c r="E136" s="15" t="s">
        <v>276</v>
      </c>
      <c r="F136" s="15" t="s">
        <v>99</v>
      </c>
      <c r="G136" s="15">
        <v>4</v>
      </c>
      <c r="H136" s="16">
        <v>320</v>
      </c>
      <c r="I136" s="43">
        <f t="shared" si="1"/>
        <v>1280</v>
      </c>
    </row>
    <row r="137" spans="1:9" x14ac:dyDescent="0.2">
      <c r="A137" s="623"/>
      <c r="B137" s="632"/>
      <c r="C137" s="632"/>
      <c r="D137" s="634"/>
      <c r="E137" s="15" t="s">
        <v>1194</v>
      </c>
      <c r="F137" s="15" t="s">
        <v>99</v>
      </c>
      <c r="G137" s="15">
        <v>4</v>
      </c>
      <c r="H137" s="16">
        <v>120</v>
      </c>
      <c r="I137" s="43">
        <f t="shared" si="1"/>
        <v>480</v>
      </c>
    </row>
    <row r="138" spans="1:9" x14ac:dyDescent="0.2">
      <c r="A138" s="623"/>
      <c r="B138" s="632"/>
      <c r="C138" s="632"/>
      <c r="D138" s="634"/>
      <c r="E138" s="15" t="s">
        <v>297</v>
      </c>
      <c r="F138" s="15" t="s">
        <v>99</v>
      </c>
      <c r="G138" s="15">
        <v>14</v>
      </c>
      <c r="H138" s="16">
        <v>152.99</v>
      </c>
      <c r="I138" s="43">
        <f t="shared" si="1"/>
        <v>2141.86</v>
      </c>
    </row>
    <row r="139" spans="1:9" x14ac:dyDescent="0.2">
      <c r="A139" s="623"/>
      <c r="B139" s="632"/>
      <c r="C139" s="632"/>
      <c r="D139" s="634"/>
      <c r="E139" s="15" t="s">
        <v>267</v>
      </c>
      <c r="F139" s="15" t="s">
        <v>99</v>
      </c>
      <c r="G139" s="15">
        <v>12</v>
      </c>
      <c r="H139" s="16">
        <v>159.21</v>
      </c>
      <c r="I139" s="43">
        <f t="shared" si="1"/>
        <v>1910.52</v>
      </c>
    </row>
    <row r="140" spans="1:9" x14ac:dyDescent="0.2">
      <c r="A140" s="623"/>
      <c r="B140" s="632"/>
      <c r="C140" s="632"/>
      <c r="D140" s="634"/>
      <c r="E140" s="15" t="s">
        <v>299</v>
      </c>
      <c r="F140" s="15" t="s">
        <v>99</v>
      </c>
      <c r="G140" s="15">
        <v>4</v>
      </c>
      <c r="H140" s="16">
        <v>157</v>
      </c>
      <c r="I140" s="43">
        <f t="shared" si="1"/>
        <v>628</v>
      </c>
    </row>
    <row r="141" spans="1:9" x14ac:dyDescent="0.2">
      <c r="A141" s="623"/>
      <c r="B141" s="632"/>
      <c r="C141" s="632"/>
      <c r="D141" s="634"/>
      <c r="E141" s="15" t="s">
        <v>168</v>
      </c>
      <c r="F141" s="15" t="s">
        <v>99</v>
      </c>
      <c r="G141" s="15">
        <v>4</v>
      </c>
      <c r="H141" s="16">
        <v>18.809999999999999</v>
      </c>
      <c r="I141" s="43">
        <f t="shared" si="1"/>
        <v>75.239999999999995</v>
      </c>
    </row>
    <row r="142" spans="1:9" x14ac:dyDescent="0.2">
      <c r="A142" s="623"/>
      <c r="B142" s="632"/>
      <c r="C142" s="632"/>
      <c r="D142" s="634"/>
      <c r="E142" s="15" t="s">
        <v>556</v>
      </c>
      <c r="F142" s="15" t="s">
        <v>99</v>
      </c>
      <c r="G142" s="15">
        <v>0.5</v>
      </c>
      <c r="H142" s="16">
        <v>226.69</v>
      </c>
      <c r="I142" s="43">
        <f t="shared" si="1"/>
        <v>113.345</v>
      </c>
    </row>
    <row r="143" spans="1:9" x14ac:dyDescent="0.2">
      <c r="A143" s="623"/>
      <c r="B143" s="632"/>
      <c r="C143" s="632"/>
      <c r="D143" s="634"/>
      <c r="E143" s="15" t="s">
        <v>355</v>
      </c>
      <c r="F143" s="15" t="s">
        <v>99</v>
      </c>
      <c r="G143" s="15">
        <v>2</v>
      </c>
      <c r="H143" s="16">
        <v>156.5</v>
      </c>
      <c r="I143" s="43">
        <f t="shared" si="1"/>
        <v>313</v>
      </c>
    </row>
    <row r="144" spans="1:9" x14ac:dyDescent="0.2">
      <c r="A144" s="623"/>
      <c r="B144" s="632"/>
      <c r="C144" s="632"/>
      <c r="D144" s="634"/>
      <c r="E144" s="15" t="s">
        <v>223</v>
      </c>
      <c r="F144" s="15" t="s">
        <v>99</v>
      </c>
      <c r="G144" s="15">
        <v>1</v>
      </c>
      <c r="H144" s="16">
        <v>290</v>
      </c>
      <c r="I144" s="43">
        <f t="shared" si="1"/>
        <v>290</v>
      </c>
    </row>
    <row r="145" spans="1:9" x14ac:dyDescent="0.2">
      <c r="A145" s="623"/>
      <c r="B145" s="632"/>
      <c r="C145" s="632"/>
      <c r="D145" s="634"/>
      <c r="E145" s="15" t="s">
        <v>122</v>
      </c>
      <c r="F145" s="15" t="s">
        <v>99</v>
      </c>
      <c r="G145" s="15">
        <v>3</v>
      </c>
      <c r="H145" s="16">
        <v>191.48</v>
      </c>
      <c r="I145" s="43">
        <f t="shared" si="1"/>
        <v>574.43999999999994</v>
      </c>
    </row>
    <row r="146" spans="1:9" x14ac:dyDescent="0.2">
      <c r="A146" s="623"/>
      <c r="B146" s="632"/>
      <c r="C146" s="632"/>
      <c r="D146" s="634"/>
      <c r="E146" s="15" t="s">
        <v>118</v>
      </c>
      <c r="F146" s="15" t="s">
        <v>99</v>
      </c>
      <c r="G146" s="15">
        <v>4</v>
      </c>
      <c r="H146" s="16">
        <v>117.24</v>
      </c>
      <c r="I146" s="43">
        <f t="shared" si="1"/>
        <v>468.96</v>
      </c>
    </row>
    <row r="147" spans="1:9" ht="12.75" customHeight="1" thickBot="1" x14ac:dyDescent="0.25">
      <c r="A147" s="624"/>
      <c r="B147" s="632"/>
      <c r="C147" s="632"/>
      <c r="D147" s="635"/>
      <c r="E147" s="40" t="s">
        <v>450</v>
      </c>
      <c r="F147" s="40" t="s">
        <v>100</v>
      </c>
      <c r="G147" s="40">
        <v>2</v>
      </c>
      <c r="H147" s="41">
        <v>108.62</v>
      </c>
      <c r="I147" s="42">
        <f t="shared" si="1"/>
        <v>217.24</v>
      </c>
    </row>
    <row r="148" spans="1:9" ht="22.15" customHeight="1" x14ac:dyDescent="0.2">
      <c r="A148" s="622" t="s">
        <v>1553</v>
      </c>
      <c r="B148" s="632"/>
      <c r="C148" s="632"/>
      <c r="D148" s="627" t="s">
        <v>108</v>
      </c>
      <c r="E148" s="37" t="s">
        <v>841</v>
      </c>
      <c r="F148" s="37" t="s">
        <v>100</v>
      </c>
      <c r="G148" s="37">
        <v>5</v>
      </c>
      <c r="H148" s="38">
        <v>105</v>
      </c>
      <c r="I148" s="39">
        <f t="shared" si="1"/>
        <v>525</v>
      </c>
    </row>
    <row r="149" spans="1:9" ht="20.45" customHeight="1" thickBot="1" x14ac:dyDescent="0.25">
      <c r="A149" s="624"/>
      <c r="B149" s="626"/>
      <c r="C149" s="626"/>
      <c r="D149" s="629"/>
      <c r="E149" s="40" t="s">
        <v>929</v>
      </c>
      <c r="F149" s="40" t="s">
        <v>99</v>
      </c>
      <c r="G149" s="40">
        <v>2</v>
      </c>
      <c r="H149" s="41">
        <v>77</v>
      </c>
      <c r="I149" s="42">
        <f t="shared" si="1"/>
        <v>154</v>
      </c>
    </row>
    <row r="150" spans="1:9" ht="26.25" thickBot="1" x14ac:dyDescent="0.25">
      <c r="A150" s="46" t="s">
        <v>329</v>
      </c>
      <c r="B150" s="491">
        <v>26274.73</v>
      </c>
      <c r="C150" s="85" t="s">
        <v>77</v>
      </c>
      <c r="D150" s="55" t="s">
        <v>330</v>
      </c>
      <c r="E150" s="47" t="s">
        <v>331</v>
      </c>
      <c r="F150" s="47" t="s">
        <v>99</v>
      </c>
      <c r="G150" s="47">
        <v>4</v>
      </c>
      <c r="H150" s="48">
        <v>7.53</v>
      </c>
      <c r="I150" s="49">
        <f t="shared" ref="I150:I181" si="2">G150*H150</f>
        <v>30.12</v>
      </c>
    </row>
    <row r="151" spans="1:9" ht="12.75" customHeight="1" x14ac:dyDescent="0.2">
      <c r="A151" s="622" t="s">
        <v>107</v>
      </c>
      <c r="B151" s="625">
        <v>32755.25</v>
      </c>
      <c r="C151" s="625" t="s">
        <v>78</v>
      </c>
      <c r="D151" s="627" t="s">
        <v>1849</v>
      </c>
      <c r="E151" s="37" t="s">
        <v>116</v>
      </c>
      <c r="F151" s="37" t="s">
        <v>101</v>
      </c>
      <c r="G151" s="37">
        <v>8</v>
      </c>
      <c r="H151" s="38">
        <v>32.020000000000003</v>
      </c>
      <c r="I151" s="39">
        <f t="shared" si="2"/>
        <v>256.16000000000003</v>
      </c>
    </row>
    <row r="152" spans="1:9" ht="12.75" customHeight="1" x14ac:dyDescent="0.2">
      <c r="A152" s="623"/>
      <c r="B152" s="632"/>
      <c r="C152" s="632"/>
      <c r="D152" s="628"/>
      <c r="E152" s="15" t="s">
        <v>310</v>
      </c>
      <c r="F152" s="15" t="s">
        <v>99</v>
      </c>
      <c r="G152" s="15">
        <v>5</v>
      </c>
      <c r="H152" s="16">
        <v>2.4</v>
      </c>
      <c r="I152" s="43">
        <f t="shared" si="2"/>
        <v>12</v>
      </c>
    </row>
    <row r="153" spans="1:9" ht="12.75" customHeight="1" x14ac:dyDescent="0.2">
      <c r="A153" s="623"/>
      <c r="B153" s="632"/>
      <c r="C153" s="632"/>
      <c r="D153" s="665"/>
      <c r="E153" s="15" t="s">
        <v>117</v>
      </c>
      <c r="F153" s="15" t="s">
        <v>99</v>
      </c>
      <c r="G153" s="15">
        <v>5</v>
      </c>
      <c r="H153" s="16">
        <v>2.72</v>
      </c>
      <c r="I153" s="43">
        <f t="shared" si="2"/>
        <v>13.600000000000001</v>
      </c>
    </row>
    <row r="154" spans="1:9" ht="12.75" customHeight="1" x14ac:dyDescent="0.2">
      <c r="A154" s="623"/>
      <c r="B154" s="632"/>
      <c r="C154" s="632"/>
      <c r="D154" s="706" t="s">
        <v>1850</v>
      </c>
      <c r="E154" s="15" t="s">
        <v>141</v>
      </c>
      <c r="F154" s="15" t="s">
        <v>101</v>
      </c>
      <c r="G154" s="15">
        <v>15.5</v>
      </c>
      <c r="H154" s="16">
        <v>190.59</v>
      </c>
      <c r="I154" s="43">
        <f t="shared" si="2"/>
        <v>2954.145</v>
      </c>
    </row>
    <row r="155" spans="1:9" ht="12.75" customHeight="1" x14ac:dyDescent="0.2">
      <c r="A155" s="623"/>
      <c r="B155" s="632"/>
      <c r="C155" s="632"/>
      <c r="D155" s="634"/>
      <c r="E155" s="15" t="s">
        <v>122</v>
      </c>
      <c r="F155" s="15" t="s">
        <v>99</v>
      </c>
      <c r="G155" s="15">
        <v>5</v>
      </c>
      <c r="H155" s="16">
        <v>156</v>
      </c>
      <c r="I155" s="43">
        <f t="shared" si="2"/>
        <v>780</v>
      </c>
    </row>
    <row r="156" spans="1:9" ht="12.75" customHeight="1" x14ac:dyDescent="0.2">
      <c r="A156" s="623"/>
      <c r="B156" s="632"/>
      <c r="C156" s="632"/>
      <c r="D156" s="634"/>
      <c r="E156" s="15" t="s">
        <v>118</v>
      </c>
      <c r="F156" s="15" t="s">
        <v>99</v>
      </c>
      <c r="G156" s="15">
        <v>5</v>
      </c>
      <c r="H156" s="16">
        <v>98.8</v>
      </c>
      <c r="I156" s="43">
        <f t="shared" si="2"/>
        <v>494</v>
      </c>
    </row>
    <row r="157" spans="1:9" ht="12.75" customHeight="1" x14ac:dyDescent="0.2">
      <c r="A157" s="623"/>
      <c r="B157" s="632"/>
      <c r="C157" s="632"/>
      <c r="D157" s="634"/>
      <c r="E157" s="15" t="s">
        <v>299</v>
      </c>
      <c r="F157" s="15" t="s">
        <v>99</v>
      </c>
      <c r="G157" s="15">
        <v>2</v>
      </c>
      <c r="H157" s="16">
        <v>157</v>
      </c>
      <c r="I157" s="43">
        <f t="shared" si="2"/>
        <v>314</v>
      </c>
    </row>
    <row r="158" spans="1:9" ht="12.75" customHeight="1" x14ac:dyDescent="0.2">
      <c r="A158" s="623"/>
      <c r="B158" s="632"/>
      <c r="C158" s="632"/>
      <c r="D158" s="634"/>
      <c r="E158" s="15" t="s">
        <v>818</v>
      </c>
      <c r="F158" s="15" t="s">
        <v>99</v>
      </c>
      <c r="G158" s="15">
        <v>1</v>
      </c>
      <c r="H158" s="16">
        <v>219.39</v>
      </c>
      <c r="I158" s="43">
        <f t="shared" si="2"/>
        <v>219.39</v>
      </c>
    </row>
    <row r="159" spans="1:9" ht="12.75" customHeight="1" x14ac:dyDescent="0.2">
      <c r="A159" s="623"/>
      <c r="B159" s="632"/>
      <c r="C159" s="632"/>
      <c r="D159" s="634"/>
      <c r="E159" s="15" t="s">
        <v>506</v>
      </c>
      <c r="F159" s="15" t="s">
        <v>99</v>
      </c>
      <c r="G159" s="15">
        <v>2</v>
      </c>
      <c r="H159" s="16">
        <v>102.25</v>
      </c>
      <c r="I159" s="43">
        <f t="shared" si="2"/>
        <v>204.5</v>
      </c>
    </row>
    <row r="160" spans="1:9" ht="12.75" customHeight="1" x14ac:dyDescent="0.2">
      <c r="A160" s="623"/>
      <c r="B160" s="632"/>
      <c r="C160" s="632"/>
      <c r="D160" s="634"/>
      <c r="E160" s="15" t="s">
        <v>1305</v>
      </c>
      <c r="F160" s="15" t="s">
        <v>99</v>
      </c>
      <c r="G160" s="15">
        <v>5</v>
      </c>
      <c r="H160" s="16">
        <v>16.95</v>
      </c>
      <c r="I160" s="43">
        <f t="shared" si="2"/>
        <v>84.75</v>
      </c>
    </row>
    <row r="161" spans="1:9" ht="12.75" customHeight="1" x14ac:dyDescent="0.2">
      <c r="A161" s="623"/>
      <c r="B161" s="632"/>
      <c r="C161" s="632"/>
      <c r="D161" s="634"/>
      <c r="E161" s="15" t="s">
        <v>121</v>
      </c>
      <c r="F161" s="15" t="s">
        <v>99</v>
      </c>
      <c r="G161" s="15">
        <v>5</v>
      </c>
      <c r="H161" s="16">
        <v>5.87</v>
      </c>
      <c r="I161" s="43">
        <f t="shared" si="2"/>
        <v>29.35</v>
      </c>
    </row>
    <row r="162" spans="1:9" ht="12.75" customHeight="1" x14ac:dyDescent="0.2">
      <c r="A162" s="623"/>
      <c r="B162" s="632"/>
      <c r="C162" s="632"/>
      <c r="D162" s="634"/>
      <c r="E162" s="15" t="s">
        <v>120</v>
      </c>
      <c r="F162" s="15" t="s">
        <v>99</v>
      </c>
      <c r="G162" s="15">
        <v>5</v>
      </c>
      <c r="H162" s="16">
        <v>4.97</v>
      </c>
      <c r="I162" s="43">
        <f t="shared" si="2"/>
        <v>24.849999999999998</v>
      </c>
    </row>
    <row r="163" spans="1:9" ht="12.75" customHeight="1" x14ac:dyDescent="0.2">
      <c r="A163" s="623"/>
      <c r="B163" s="632"/>
      <c r="C163" s="632"/>
      <c r="D163" s="634"/>
      <c r="E163" s="15" t="s">
        <v>129</v>
      </c>
      <c r="F163" s="15" t="s">
        <v>99</v>
      </c>
      <c r="G163" s="15">
        <v>3</v>
      </c>
      <c r="H163" s="16">
        <v>7.7</v>
      </c>
      <c r="I163" s="43">
        <f t="shared" si="2"/>
        <v>23.1</v>
      </c>
    </row>
    <row r="164" spans="1:9" ht="12.75" customHeight="1" x14ac:dyDescent="0.2">
      <c r="A164" s="623"/>
      <c r="B164" s="632"/>
      <c r="C164" s="632"/>
      <c r="D164" s="634"/>
      <c r="E164" s="15" t="s">
        <v>133</v>
      </c>
      <c r="F164" s="15" t="s">
        <v>99</v>
      </c>
      <c r="G164" s="15">
        <v>3</v>
      </c>
      <c r="H164" s="16">
        <v>303</v>
      </c>
      <c r="I164" s="43">
        <f t="shared" si="2"/>
        <v>909</v>
      </c>
    </row>
    <row r="165" spans="1:9" ht="12.75" customHeight="1" x14ac:dyDescent="0.2">
      <c r="A165" s="623"/>
      <c r="B165" s="632"/>
      <c r="C165" s="632"/>
      <c r="D165" s="634"/>
      <c r="E165" s="15" t="s">
        <v>136</v>
      </c>
      <c r="F165" s="15" t="s">
        <v>101</v>
      </c>
      <c r="G165" s="15">
        <v>2</v>
      </c>
      <c r="H165" s="16">
        <v>66.39</v>
      </c>
      <c r="I165" s="43">
        <f t="shared" si="2"/>
        <v>132.78</v>
      </c>
    </row>
    <row r="166" spans="1:9" ht="12.75" customHeight="1" x14ac:dyDescent="0.2">
      <c r="A166" s="623"/>
      <c r="B166" s="632"/>
      <c r="C166" s="632"/>
      <c r="D166" s="634"/>
      <c r="E166" s="15" t="s">
        <v>137</v>
      </c>
      <c r="F166" s="15" t="s">
        <v>101</v>
      </c>
      <c r="G166" s="15">
        <v>1</v>
      </c>
      <c r="H166" s="16">
        <v>117.2</v>
      </c>
      <c r="I166" s="43">
        <f t="shared" si="2"/>
        <v>117.2</v>
      </c>
    </row>
    <row r="167" spans="1:9" ht="12.75" customHeight="1" x14ac:dyDescent="0.2">
      <c r="A167" s="623"/>
      <c r="B167" s="632"/>
      <c r="C167" s="632"/>
      <c r="D167" s="634"/>
      <c r="E167" s="15" t="s">
        <v>273</v>
      </c>
      <c r="F167" s="15" t="s">
        <v>99</v>
      </c>
      <c r="G167" s="15">
        <v>2</v>
      </c>
      <c r="H167" s="16">
        <v>159.21</v>
      </c>
      <c r="I167" s="43">
        <f t="shared" si="2"/>
        <v>318.42</v>
      </c>
    </row>
    <row r="168" spans="1:9" ht="12.75" customHeight="1" x14ac:dyDescent="0.2">
      <c r="A168" s="623"/>
      <c r="B168" s="632"/>
      <c r="C168" s="632"/>
      <c r="D168" s="634"/>
      <c r="E168" s="15" t="s">
        <v>368</v>
      </c>
      <c r="F168" s="15" t="s">
        <v>100</v>
      </c>
      <c r="G168" s="15">
        <v>2</v>
      </c>
      <c r="H168" s="16">
        <v>69.81</v>
      </c>
      <c r="I168" s="43">
        <f t="shared" si="2"/>
        <v>139.62</v>
      </c>
    </row>
    <row r="169" spans="1:9" ht="12.75" customHeight="1" thickBot="1" x14ac:dyDescent="0.25">
      <c r="A169" s="623"/>
      <c r="B169" s="632"/>
      <c r="C169" s="632"/>
      <c r="D169" s="635"/>
      <c r="E169" s="40" t="s">
        <v>223</v>
      </c>
      <c r="F169" s="40" t="s">
        <v>99</v>
      </c>
      <c r="G169" s="40">
        <v>1</v>
      </c>
      <c r="H169" s="41">
        <v>290</v>
      </c>
      <c r="I169" s="42">
        <f t="shared" si="2"/>
        <v>290</v>
      </c>
    </row>
    <row r="170" spans="1:9" ht="12.75" customHeight="1" x14ac:dyDescent="0.2">
      <c r="A170" s="623"/>
      <c r="B170" s="632"/>
      <c r="C170" s="632"/>
      <c r="D170" s="633" t="s">
        <v>1851</v>
      </c>
      <c r="E170" s="35" t="s">
        <v>368</v>
      </c>
      <c r="F170" s="35" t="s">
        <v>100</v>
      </c>
      <c r="G170" s="35">
        <v>2</v>
      </c>
      <c r="H170" s="36">
        <v>69.81</v>
      </c>
      <c r="I170" s="157">
        <f t="shared" si="2"/>
        <v>139.62</v>
      </c>
    </row>
    <row r="171" spans="1:9" ht="12.75" customHeight="1" x14ac:dyDescent="0.2">
      <c r="A171" s="623"/>
      <c r="B171" s="632"/>
      <c r="C171" s="632"/>
      <c r="D171" s="634"/>
      <c r="E171" s="15" t="s">
        <v>560</v>
      </c>
      <c r="F171" s="15" t="s">
        <v>99</v>
      </c>
      <c r="G171" s="15">
        <v>2</v>
      </c>
      <c r="H171" s="16">
        <v>2142</v>
      </c>
      <c r="I171" s="43">
        <f t="shared" si="2"/>
        <v>4284</v>
      </c>
    </row>
    <row r="172" spans="1:9" ht="12.75" customHeight="1" x14ac:dyDescent="0.2">
      <c r="A172" s="623"/>
      <c r="B172" s="632"/>
      <c r="C172" s="632"/>
      <c r="D172" s="634"/>
      <c r="E172" s="15" t="s">
        <v>122</v>
      </c>
      <c r="F172" s="15" t="s">
        <v>99</v>
      </c>
      <c r="G172" s="15">
        <v>10</v>
      </c>
      <c r="H172" s="16">
        <v>156</v>
      </c>
      <c r="I172" s="43">
        <f t="shared" si="2"/>
        <v>1560</v>
      </c>
    </row>
    <row r="173" spans="1:9" ht="12.75" customHeight="1" x14ac:dyDescent="0.2">
      <c r="A173" s="623"/>
      <c r="B173" s="632"/>
      <c r="C173" s="632"/>
      <c r="D173" s="634"/>
      <c r="E173" s="15" t="s">
        <v>133</v>
      </c>
      <c r="F173" s="15" t="s">
        <v>99</v>
      </c>
      <c r="G173" s="15">
        <v>4</v>
      </c>
      <c r="H173" s="16">
        <v>303</v>
      </c>
      <c r="I173" s="43">
        <f t="shared" si="2"/>
        <v>1212</v>
      </c>
    </row>
    <row r="174" spans="1:9" ht="12.75" customHeight="1" x14ac:dyDescent="0.2">
      <c r="A174" s="623"/>
      <c r="B174" s="632"/>
      <c r="C174" s="632"/>
      <c r="D174" s="634"/>
      <c r="E174" s="15" t="s">
        <v>118</v>
      </c>
      <c r="F174" s="15" t="s">
        <v>99</v>
      </c>
      <c r="G174" s="15">
        <v>7</v>
      </c>
      <c r="H174" s="16">
        <v>98.8</v>
      </c>
      <c r="I174" s="43">
        <f t="shared" si="2"/>
        <v>691.6</v>
      </c>
    </row>
    <row r="175" spans="1:9" ht="12.75" customHeight="1" x14ac:dyDescent="0.2">
      <c r="A175" s="623"/>
      <c r="B175" s="632"/>
      <c r="C175" s="632"/>
      <c r="D175" s="634"/>
      <c r="E175" s="15" t="s">
        <v>562</v>
      </c>
      <c r="F175" s="15" t="s">
        <v>99</v>
      </c>
      <c r="G175" s="15">
        <v>4</v>
      </c>
      <c r="H175" s="16">
        <v>4.84</v>
      </c>
      <c r="I175" s="43">
        <f t="shared" si="2"/>
        <v>19.36</v>
      </c>
    </row>
    <row r="176" spans="1:9" ht="12.75" customHeight="1" x14ac:dyDescent="0.2">
      <c r="A176" s="623"/>
      <c r="B176" s="632"/>
      <c r="C176" s="632"/>
      <c r="D176" s="634"/>
      <c r="E176" s="15" t="s">
        <v>456</v>
      </c>
      <c r="F176" s="15" t="s">
        <v>100</v>
      </c>
      <c r="G176" s="15">
        <v>1</v>
      </c>
      <c r="H176" s="16">
        <v>73.75</v>
      </c>
      <c r="I176" s="43">
        <f t="shared" si="2"/>
        <v>73.75</v>
      </c>
    </row>
    <row r="177" spans="1:9" ht="12.75" customHeight="1" x14ac:dyDescent="0.2">
      <c r="A177" s="623"/>
      <c r="B177" s="632"/>
      <c r="C177" s="632"/>
      <c r="D177" s="634"/>
      <c r="E177" s="15" t="s">
        <v>457</v>
      </c>
      <c r="F177" s="15" t="s">
        <v>100</v>
      </c>
      <c r="G177" s="15">
        <v>0.5</v>
      </c>
      <c r="H177" s="16">
        <v>103.35</v>
      </c>
      <c r="I177" s="43">
        <f t="shared" si="2"/>
        <v>51.674999999999997</v>
      </c>
    </row>
    <row r="178" spans="1:9" ht="12.75" customHeight="1" x14ac:dyDescent="0.2">
      <c r="A178" s="623"/>
      <c r="B178" s="632"/>
      <c r="C178" s="632"/>
      <c r="D178" s="634"/>
      <c r="E178" s="15" t="s">
        <v>129</v>
      </c>
      <c r="F178" s="15" t="s">
        <v>99</v>
      </c>
      <c r="G178" s="15">
        <v>5</v>
      </c>
      <c r="H178" s="16">
        <v>7.7</v>
      </c>
      <c r="I178" s="43">
        <f t="shared" si="2"/>
        <v>38.5</v>
      </c>
    </row>
    <row r="179" spans="1:9" ht="12.75" customHeight="1" x14ac:dyDescent="0.2">
      <c r="A179" s="623"/>
      <c r="B179" s="632"/>
      <c r="C179" s="632"/>
      <c r="D179" s="634"/>
      <c r="E179" s="15" t="s">
        <v>120</v>
      </c>
      <c r="F179" s="15" t="s">
        <v>99</v>
      </c>
      <c r="G179" s="15">
        <v>8</v>
      </c>
      <c r="H179" s="16">
        <v>4.97</v>
      </c>
      <c r="I179" s="43">
        <f t="shared" si="2"/>
        <v>39.76</v>
      </c>
    </row>
    <row r="180" spans="1:9" ht="12.75" customHeight="1" x14ac:dyDescent="0.2">
      <c r="A180" s="623"/>
      <c r="B180" s="632"/>
      <c r="C180" s="632"/>
      <c r="D180" s="707"/>
      <c r="E180" s="15" t="s">
        <v>1305</v>
      </c>
      <c r="F180" s="15" t="s">
        <v>99</v>
      </c>
      <c r="G180" s="15">
        <v>4</v>
      </c>
      <c r="H180" s="16">
        <v>16.95</v>
      </c>
      <c r="I180" s="43">
        <f t="shared" si="2"/>
        <v>67.8</v>
      </c>
    </row>
    <row r="181" spans="1:9" ht="12.75" customHeight="1" x14ac:dyDescent="0.2">
      <c r="A181" s="623"/>
      <c r="B181" s="632"/>
      <c r="C181" s="632"/>
      <c r="D181" s="664" t="s">
        <v>108</v>
      </c>
      <c r="E181" s="15" t="s">
        <v>121</v>
      </c>
      <c r="F181" s="15" t="s">
        <v>99</v>
      </c>
      <c r="G181" s="15">
        <v>6</v>
      </c>
      <c r="H181" s="16">
        <v>5.85</v>
      </c>
      <c r="I181" s="43">
        <f t="shared" si="2"/>
        <v>35.099999999999994</v>
      </c>
    </row>
    <row r="182" spans="1:9" ht="12.75" customHeight="1" x14ac:dyDescent="0.2">
      <c r="A182" s="623"/>
      <c r="B182" s="632"/>
      <c r="C182" s="632"/>
      <c r="D182" s="628"/>
      <c r="E182" s="15" t="s">
        <v>131</v>
      </c>
      <c r="F182" s="15" t="s">
        <v>101</v>
      </c>
      <c r="G182" s="15">
        <v>1</v>
      </c>
      <c r="H182" s="16">
        <v>45.81</v>
      </c>
      <c r="I182" s="43">
        <f t="shared" ref="I182:I213" si="3">G182*H182</f>
        <v>45.81</v>
      </c>
    </row>
    <row r="183" spans="1:9" ht="12.75" customHeight="1" x14ac:dyDescent="0.2">
      <c r="A183" s="623"/>
      <c r="B183" s="632"/>
      <c r="C183" s="632"/>
      <c r="D183" s="628"/>
      <c r="E183" s="15" t="s">
        <v>277</v>
      </c>
      <c r="F183" s="15" t="s">
        <v>99</v>
      </c>
      <c r="G183" s="15">
        <v>5</v>
      </c>
      <c r="H183" s="16">
        <v>27</v>
      </c>
      <c r="I183" s="43">
        <f t="shared" si="3"/>
        <v>135</v>
      </c>
    </row>
    <row r="184" spans="1:9" ht="12.75" customHeight="1" x14ac:dyDescent="0.2">
      <c r="A184" s="623"/>
      <c r="B184" s="632"/>
      <c r="C184" s="632"/>
      <c r="D184" s="628"/>
      <c r="E184" s="15" t="s">
        <v>115</v>
      </c>
      <c r="F184" s="15" t="s">
        <v>99</v>
      </c>
      <c r="G184" s="15">
        <v>4</v>
      </c>
      <c r="H184" s="16">
        <v>42</v>
      </c>
      <c r="I184" s="43">
        <f t="shared" si="3"/>
        <v>168</v>
      </c>
    </row>
    <row r="185" spans="1:9" ht="12.75" customHeight="1" x14ac:dyDescent="0.2">
      <c r="A185" s="623"/>
      <c r="B185" s="632"/>
      <c r="C185" s="632"/>
      <c r="D185" s="628"/>
      <c r="E185" s="15" t="s">
        <v>140</v>
      </c>
      <c r="F185" s="15" t="s">
        <v>99</v>
      </c>
      <c r="G185" s="15">
        <v>4</v>
      </c>
      <c r="H185" s="16">
        <v>60</v>
      </c>
      <c r="I185" s="43">
        <f t="shared" si="3"/>
        <v>240</v>
      </c>
    </row>
    <row r="186" spans="1:9" ht="12.75" customHeight="1" x14ac:dyDescent="0.2">
      <c r="A186" s="623"/>
      <c r="B186" s="632"/>
      <c r="C186" s="632"/>
      <c r="D186" s="628"/>
      <c r="E186" s="15" t="s">
        <v>1852</v>
      </c>
      <c r="F186" s="15" t="s">
        <v>99</v>
      </c>
      <c r="G186" s="15">
        <v>1</v>
      </c>
      <c r="H186" s="16">
        <v>140</v>
      </c>
      <c r="I186" s="43">
        <f t="shared" si="3"/>
        <v>140</v>
      </c>
    </row>
    <row r="187" spans="1:9" ht="12.75" customHeight="1" x14ac:dyDescent="0.2">
      <c r="A187" s="623"/>
      <c r="B187" s="632"/>
      <c r="C187" s="632"/>
      <c r="D187" s="628"/>
      <c r="E187" s="15" t="s">
        <v>265</v>
      </c>
      <c r="F187" s="15" t="s">
        <v>99</v>
      </c>
      <c r="G187" s="15">
        <v>1</v>
      </c>
      <c r="H187" s="16">
        <v>15</v>
      </c>
      <c r="I187" s="43">
        <f t="shared" si="3"/>
        <v>15</v>
      </c>
    </row>
    <row r="188" spans="1:9" ht="12.75" customHeight="1" x14ac:dyDescent="0.2">
      <c r="A188" s="623"/>
      <c r="B188" s="632"/>
      <c r="C188" s="632"/>
      <c r="D188" s="628"/>
      <c r="E188" s="15" t="s">
        <v>481</v>
      </c>
      <c r="F188" s="15" t="s">
        <v>99</v>
      </c>
      <c r="G188" s="15">
        <v>1</v>
      </c>
      <c r="H188" s="16">
        <v>9</v>
      </c>
      <c r="I188" s="43">
        <f t="shared" si="3"/>
        <v>9</v>
      </c>
    </row>
    <row r="189" spans="1:9" ht="12.75" customHeight="1" x14ac:dyDescent="0.2">
      <c r="A189" s="623"/>
      <c r="B189" s="632"/>
      <c r="C189" s="632"/>
      <c r="D189" s="628"/>
      <c r="E189" s="15" t="s">
        <v>276</v>
      </c>
      <c r="F189" s="15" t="s">
        <v>99</v>
      </c>
      <c r="G189" s="15">
        <v>1</v>
      </c>
      <c r="H189" s="16">
        <v>320</v>
      </c>
      <c r="I189" s="43">
        <f t="shared" si="3"/>
        <v>320</v>
      </c>
    </row>
    <row r="190" spans="1:9" ht="12.75" customHeight="1" x14ac:dyDescent="0.2">
      <c r="A190" s="623"/>
      <c r="B190" s="632"/>
      <c r="C190" s="632"/>
      <c r="D190" s="628"/>
      <c r="E190" s="15" t="s">
        <v>1800</v>
      </c>
      <c r="F190" s="15" t="s">
        <v>99</v>
      </c>
      <c r="G190" s="15">
        <v>1</v>
      </c>
      <c r="H190" s="16">
        <v>98.83</v>
      </c>
      <c r="I190" s="43">
        <f t="shared" si="3"/>
        <v>98.83</v>
      </c>
    </row>
    <row r="191" spans="1:9" ht="12.75" customHeight="1" x14ac:dyDescent="0.2">
      <c r="A191" s="623"/>
      <c r="B191" s="632"/>
      <c r="C191" s="632"/>
      <c r="D191" s="628"/>
      <c r="E191" s="15" t="s">
        <v>498</v>
      </c>
      <c r="F191" s="15" t="s">
        <v>101</v>
      </c>
      <c r="G191" s="15">
        <v>2</v>
      </c>
      <c r="H191" s="16">
        <v>70.56</v>
      </c>
      <c r="I191" s="43">
        <f t="shared" si="3"/>
        <v>141.12</v>
      </c>
    </row>
    <row r="192" spans="1:9" ht="12.75" customHeight="1" x14ac:dyDescent="0.2">
      <c r="A192" s="623"/>
      <c r="B192" s="632"/>
      <c r="C192" s="632"/>
      <c r="D192" s="628"/>
      <c r="E192" s="15" t="s">
        <v>499</v>
      </c>
      <c r="F192" s="15" t="s">
        <v>101</v>
      </c>
      <c r="G192" s="15">
        <v>12</v>
      </c>
      <c r="H192" s="16">
        <v>50.37</v>
      </c>
      <c r="I192" s="43">
        <f t="shared" si="3"/>
        <v>604.43999999999994</v>
      </c>
    </row>
    <row r="193" spans="1:9" ht="12.75" customHeight="1" x14ac:dyDescent="0.2">
      <c r="A193" s="623"/>
      <c r="B193" s="632"/>
      <c r="C193" s="632"/>
      <c r="D193" s="628"/>
      <c r="E193" s="15" t="s">
        <v>223</v>
      </c>
      <c r="F193" s="15" t="s">
        <v>99</v>
      </c>
      <c r="G193" s="15">
        <v>1</v>
      </c>
      <c r="H193" s="16">
        <v>290</v>
      </c>
      <c r="I193" s="43">
        <f t="shared" si="3"/>
        <v>290</v>
      </c>
    </row>
    <row r="194" spans="1:9" ht="12.75" customHeight="1" x14ac:dyDescent="0.2">
      <c r="A194" s="623"/>
      <c r="B194" s="632"/>
      <c r="C194" s="632"/>
      <c r="D194" s="628"/>
      <c r="E194" s="15" t="s">
        <v>276</v>
      </c>
      <c r="F194" s="15" t="s">
        <v>99</v>
      </c>
      <c r="G194" s="15">
        <v>4</v>
      </c>
      <c r="H194" s="16">
        <v>320</v>
      </c>
      <c r="I194" s="43">
        <f t="shared" si="3"/>
        <v>1280</v>
      </c>
    </row>
    <row r="195" spans="1:9" ht="12.75" customHeight="1" x14ac:dyDescent="0.2">
      <c r="A195" s="623"/>
      <c r="B195" s="632"/>
      <c r="C195" s="632"/>
      <c r="D195" s="628"/>
      <c r="E195" s="15" t="s">
        <v>137</v>
      </c>
      <c r="F195" s="15" t="s">
        <v>101</v>
      </c>
      <c r="G195" s="15">
        <v>4</v>
      </c>
      <c r="H195" s="16">
        <v>117.2</v>
      </c>
      <c r="I195" s="43">
        <f t="shared" si="3"/>
        <v>468.8</v>
      </c>
    </row>
    <row r="196" spans="1:9" ht="12.75" customHeight="1" x14ac:dyDescent="0.2">
      <c r="A196" s="623"/>
      <c r="B196" s="632"/>
      <c r="C196" s="632"/>
      <c r="D196" s="628"/>
      <c r="E196" s="15" t="s">
        <v>115</v>
      </c>
      <c r="F196" s="15" t="s">
        <v>99</v>
      </c>
      <c r="G196" s="15">
        <v>3</v>
      </c>
      <c r="H196" s="16">
        <v>45</v>
      </c>
      <c r="I196" s="43">
        <f t="shared" si="3"/>
        <v>135</v>
      </c>
    </row>
    <row r="197" spans="1:9" ht="12.75" customHeight="1" x14ac:dyDescent="0.2">
      <c r="A197" s="623"/>
      <c r="B197" s="632"/>
      <c r="C197" s="632"/>
      <c r="D197" s="628"/>
      <c r="E197" s="15" t="s">
        <v>818</v>
      </c>
      <c r="F197" s="15" t="s">
        <v>99</v>
      </c>
      <c r="G197" s="15">
        <v>2</v>
      </c>
      <c r="H197" s="16">
        <v>230</v>
      </c>
      <c r="I197" s="43">
        <f t="shared" si="3"/>
        <v>460</v>
      </c>
    </row>
    <row r="198" spans="1:9" ht="12.75" customHeight="1" x14ac:dyDescent="0.2">
      <c r="A198" s="623"/>
      <c r="B198" s="632"/>
      <c r="C198" s="632"/>
      <c r="D198" s="665"/>
      <c r="E198" s="15" t="s">
        <v>277</v>
      </c>
      <c r="F198" s="15" t="s">
        <v>99</v>
      </c>
      <c r="G198" s="15">
        <v>3</v>
      </c>
      <c r="H198" s="16">
        <v>30</v>
      </c>
      <c r="I198" s="43">
        <f t="shared" si="3"/>
        <v>90</v>
      </c>
    </row>
    <row r="199" spans="1:9" ht="12.75" customHeight="1" x14ac:dyDescent="0.2">
      <c r="A199" s="623"/>
      <c r="B199" s="632"/>
      <c r="C199" s="632"/>
      <c r="D199" s="664" t="s">
        <v>409</v>
      </c>
      <c r="E199" s="15" t="s">
        <v>1305</v>
      </c>
      <c r="F199" s="15" t="s">
        <v>99</v>
      </c>
      <c r="G199" s="15">
        <v>2</v>
      </c>
      <c r="H199" s="16">
        <v>16.95</v>
      </c>
      <c r="I199" s="43">
        <f t="shared" si="3"/>
        <v>33.9</v>
      </c>
    </row>
    <row r="200" spans="1:9" ht="12.75" customHeight="1" x14ac:dyDescent="0.2">
      <c r="A200" s="623"/>
      <c r="B200" s="632"/>
      <c r="C200" s="632"/>
      <c r="D200" s="628"/>
      <c r="E200" s="15" t="s">
        <v>122</v>
      </c>
      <c r="F200" s="15" t="s">
        <v>99</v>
      </c>
      <c r="G200" s="15">
        <v>3</v>
      </c>
      <c r="H200" s="16">
        <v>156</v>
      </c>
      <c r="I200" s="43">
        <f t="shared" si="3"/>
        <v>468</v>
      </c>
    </row>
    <row r="201" spans="1:9" ht="12.75" customHeight="1" x14ac:dyDescent="0.2">
      <c r="A201" s="623"/>
      <c r="B201" s="632"/>
      <c r="C201" s="632"/>
      <c r="D201" s="628"/>
      <c r="E201" s="15" t="s">
        <v>118</v>
      </c>
      <c r="F201" s="15" t="s">
        <v>99</v>
      </c>
      <c r="G201" s="15">
        <v>2</v>
      </c>
      <c r="H201" s="16">
        <v>98.8</v>
      </c>
      <c r="I201" s="43">
        <f t="shared" si="3"/>
        <v>197.6</v>
      </c>
    </row>
    <row r="202" spans="1:9" ht="12.75" customHeight="1" x14ac:dyDescent="0.2">
      <c r="A202" s="623"/>
      <c r="B202" s="632"/>
      <c r="C202" s="632"/>
      <c r="D202" s="665"/>
      <c r="E202" s="15" t="s">
        <v>406</v>
      </c>
      <c r="F202" s="15" t="s">
        <v>99</v>
      </c>
      <c r="G202" s="15">
        <v>1</v>
      </c>
      <c r="H202" s="16">
        <v>321.42</v>
      </c>
      <c r="I202" s="43">
        <f t="shared" si="3"/>
        <v>321.42</v>
      </c>
    </row>
    <row r="203" spans="1:9" ht="12.75" customHeight="1" x14ac:dyDescent="0.2">
      <c r="A203" s="623"/>
      <c r="B203" s="632"/>
      <c r="C203" s="632"/>
      <c r="D203" s="706" t="s">
        <v>1853</v>
      </c>
      <c r="E203" s="15" t="s">
        <v>133</v>
      </c>
      <c r="F203" s="15" t="s">
        <v>99</v>
      </c>
      <c r="G203" s="15">
        <v>10</v>
      </c>
      <c r="H203" s="16">
        <v>303</v>
      </c>
      <c r="I203" s="43">
        <f t="shared" si="3"/>
        <v>3030</v>
      </c>
    </row>
    <row r="204" spans="1:9" ht="12.75" customHeight="1" x14ac:dyDescent="0.2">
      <c r="A204" s="623"/>
      <c r="B204" s="632"/>
      <c r="C204" s="632"/>
      <c r="D204" s="634"/>
      <c r="E204" s="15" t="s">
        <v>129</v>
      </c>
      <c r="F204" s="15" t="s">
        <v>99</v>
      </c>
      <c r="G204" s="15">
        <v>10</v>
      </c>
      <c r="H204" s="16">
        <v>7.7</v>
      </c>
      <c r="I204" s="43">
        <f t="shared" si="3"/>
        <v>77</v>
      </c>
    </row>
    <row r="205" spans="1:9" ht="12.75" customHeight="1" x14ac:dyDescent="0.2">
      <c r="A205" s="623"/>
      <c r="B205" s="632"/>
      <c r="C205" s="632"/>
      <c r="D205" s="634"/>
      <c r="E205" s="15" t="s">
        <v>118</v>
      </c>
      <c r="F205" s="15" t="s">
        <v>99</v>
      </c>
      <c r="G205" s="15">
        <v>11</v>
      </c>
      <c r="H205" s="16">
        <v>98.8</v>
      </c>
      <c r="I205" s="43">
        <f t="shared" si="3"/>
        <v>1086.8</v>
      </c>
    </row>
    <row r="206" spans="1:9" ht="12.75" customHeight="1" x14ac:dyDescent="0.2">
      <c r="A206" s="623"/>
      <c r="B206" s="632"/>
      <c r="C206" s="632"/>
      <c r="D206" s="634"/>
      <c r="E206" s="15" t="s">
        <v>121</v>
      </c>
      <c r="F206" s="15" t="s">
        <v>99</v>
      </c>
      <c r="G206" s="15">
        <v>9</v>
      </c>
      <c r="H206" s="16">
        <v>5.8</v>
      </c>
      <c r="I206" s="43">
        <f t="shared" si="3"/>
        <v>52.199999999999996</v>
      </c>
    </row>
    <row r="207" spans="1:9" ht="12.75" customHeight="1" x14ac:dyDescent="0.2">
      <c r="A207" s="623"/>
      <c r="B207" s="632"/>
      <c r="C207" s="632"/>
      <c r="D207" s="634"/>
      <c r="E207" s="15" t="s">
        <v>1600</v>
      </c>
      <c r="F207" s="15" t="s">
        <v>99</v>
      </c>
      <c r="G207" s="15">
        <v>8</v>
      </c>
      <c r="H207" s="16">
        <v>15.67</v>
      </c>
      <c r="I207" s="43">
        <f t="shared" si="3"/>
        <v>125.36</v>
      </c>
    </row>
    <row r="208" spans="1:9" ht="12.75" customHeight="1" x14ac:dyDescent="0.2">
      <c r="A208" s="623"/>
      <c r="B208" s="632"/>
      <c r="C208" s="632"/>
      <c r="D208" s="634"/>
      <c r="E208" s="15" t="s">
        <v>299</v>
      </c>
      <c r="F208" s="15" t="s">
        <v>99</v>
      </c>
      <c r="G208" s="15">
        <v>2</v>
      </c>
      <c r="H208" s="16">
        <v>113.39</v>
      </c>
      <c r="I208" s="43">
        <f t="shared" si="3"/>
        <v>226.78</v>
      </c>
    </row>
    <row r="209" spans="1:9" ht="12.75" customHeight="1" x14ac:dyDescent="0.2">
      <c r="A209" s="623"/>
      <c r="B209" s="632"/>
      <c r="C209" s="632"/>
      <c r="D209" s="634"/>
      <c r="E209" s="15" t="s">
        <v>139</v>
      </c>
      <c r="F209" s="15" t="s">
        <v>99</v>
      </c>
      <c r="G209" s="15">
        <v>2</v>
      </c>
      <c r="H209" s="16">
        <v>105.64</v>
      </c>
      <c r="I209" s="43">
        <f t="shared" si="3"/>
        <v>211.28</v>
      </c>
    </row>
    <row r="210" spans="1:9" ht="12.75" customHeight="1" x14ac:dyDescent="0.2">
      <c r="A210" s="623"/>
      <c r="B210" s="632"/>
      <c r="C210" s="632"/>
      <c r="D210" s="634"/>
      <c r="E210" s="15" t="s">
        <v>277</v>
      </c>
      <c r="F210" s="15" t="s">
        <v>99</v>
      </c>
      <c r="G210" s="15">
        <v>2</v>
      </c>
      <c r="H210" s="16">
        <v>27</v>
      </c>
      <c r="I210" s="43">
        <f t="shared" si="3"/>
        <v>54</v>
      </c>
    </row>
    <row r="211" spans="1:9" ht="12.75" customHeight="1" x14ac:dyDescent="0.2">
      <c r="A211" s="623"/>
      <c r="B211" s="632"/>
      <c r="C211" s="632"/>
      <c r="D211" s="634"/>
      <c r="E211" s="15" t="s">
        <v>122</v>
      </c>
      <c r="F211" s="15" t="s">
        <v>99</v>
      </c>
      <c r="G211" s="15">
        <v>4</v>
      </c>
      <c r="H211" s="16">
        <v>173.33</v>
      </c>
      <c r="I211" s="43">
        <f t="shared" si="3"/>
        <v>693.32</v>
      </c>
    </row>
    <row r="212" spans="1:9" ht="12.75" customHeight="1" x14ac:dyDescent="0.2">
      <c r="A212" s="623"/>
      <c r="B212" s="632"/>
      <c r="C212" s="632"/>
      <c r="D212" s="707"/>
      <c r="E212" s="15" t="s">
        <v>120</v>
      </c>
      <c r="F212" s="15" t="s">
        <v>99</v>
      </c>
      <c r="G212" s="15">
        <v>3</v>
      </c>
      <c r="H212" s="16">
        <v>4.97</v>
      </c>
      <c r="I212" s="43">
        <f t="shared" si="3"/>
        <v>14.91</v>
      </c>
    </row>
    <row r="213" spans="1:9" ht="12.75" customHeight="1" x14ac:dyDescent="0.2">
      <c r="A213" s="623"/>
      <c r="B213" s="632"/>
      <c r="C213" s="632"/>
      <c r="D213" s="706" t="s">
        <v>1854</v>
      </c>
      <c r="E213" s="15" t="s">
        <v>118</v>
      </c>
      <c r="F213" s="15" t="s">
        <v>99</v>
      </c>
      <c r="G213" s="15">
        <v>9</v>
      </c>
      <c r="H213" s="16">
        <v>98.8</v>
      </c>
      <c r="I213" s="43">
        <f t="shared" si="3"/>
        <v>889.19999999999993</v>
      </c>
    </row>
    <row r="214" spans="1:9" ht="12.75" customHeight="1" x14ac:dyDescent="0.2">
      <c r="A214" s="623"/>
      <c r="B214" s="632"/>
      <c r="C214" s="632"/>
      <c r="D214" s="634"/>
      <c r="E214" s="15" t="s">
        <v>133</v>
      </c>
      <c r="F214" s="15" t="s">
        <v>99</v>
      </c>
      <c r="G214" s="15">
        <v>6</v>
      </c>
      <c r="H214" s="16">
        <v>303</v>
      </c>
      <c r="I214" s="43">
        <f t="shared" ref="I214:I263" si="4">G214*H214</f>
        <v>1818</v>
      </c>
    </row>
    <row r="215" spans="1:9" ht="12.75" customHeight="1" x14ac:dyDescent="0.2">
      <c r="A215" s="623"/>
      <c r="B215" s="632"/>
      <c r="C215" s="632"/>
      <c r="D215" s="634"/>
      <c r="E215" s="15" t="s">
        <v>364</v>
      </c>
      <c r="F215" s="15" t="s">
        <v>101</v>
      </c>
      <c r="G215" s="15">
        <v>3</v>
      </c>
      <c r="H215" s="16">
        <v>154.05000000000001</v>
      </c>
      <c r="I215" s="43">
        <f t="shared" si="4"/>
        <v>462.15000000000003</v>
      </c>
    </row>
    <row r="216" spans="1:9" ht="12.75" customHeight="1" x14ac:dyDescent="0.2">
      <c r="A216" s="623"/>
      <c r="B216" s="632"/>
      <c r="C216" s="632"/>
      <c r="D216" s="634"/>
      <c r="E216" s="15" t="s">
        <v>553</v>
      </c>
      <c r="F216" s="15" t="s">
        <v>99</v>
      </c>
      <c r="G216" s="15">
        <v>1</v>
      </c>
      <c r="H216" s="16">
        <v>68.27</v>
      </c>
      <c r="I216" s="43">
        <f t="shared" si="4"/>
        <v>68.27</v>
      </c>
    </row>
    <row r="217" spans="1:9" ht="12.75" customHeight="1" x14ac:dyDescent="0.2">
      <c r="A217" s="623"/>
      <c r="B217" s="632"/>
      <c r="C217" s="632"/>
      <c r="D217" s="634"/>
      <c r="E217" s="15" t="s">
        <v>865</v>
      </c>
      <c r="F217" s="15" t="s">
        <v>99</v>
      </c>
      <c r="G217" s="15">
        <v>1</v>
      </c>
      <c r="H217" s="16">
        <v>152.99</v>
      </c>
      <c r="I217" s="43">
        <f t="shared" si="4"/>
        <v>152.99</v>
      </c>
    </row>
    <row r="218" spans="1:9" ht="12.75" customHeight="1" x14ac:dyDescent="0.2">
      <c r="A218" s="623"/>
      <c r="B218" s="632"/>
      <c r="C218" s="632"/>
      <c r="D218" s="634"/>
      <c r="E218" s="15" t="s">
        <v>506</v>
      </c>
      <c r="F218" s="15" t="s">
        <v>99</v>
      </c>
      <c r="G218" s="15">
        <v>1</v>
      </c>
      <c r="H218" s="16">
        <v>102.25</v>
      </c>
      <c r="I218" s="43">
        <f t="shared" si="4"/>
        <v>102.25</v>
      </c>
    </row>
    <row r="219" spans="1:9" ht="12.75" customHeight="1" x14ac:dyDescent="0.2">
      <c r="A219" s="623"/>
      <c r="B219" s="632"/>
      <c r="C219" s="632"/>
      <c r="D219" s="634"/>
      <c r="E219" s="15" t="s">
        <v>406</v>
      </c>
      <c r="F219" s="15" t="s">
        <v>99</v>
      </c>
      <c r="G219" s="15">
        <v>1</v>
      </c>
      <c r="H219" s="16">
        <v>209.41</v>
      </c>
      <c r="I219" s="43">
        <f t="shared" si="4"/>
        <v>209.41</v>
      </c>
    </row>
    <row r="220" spans="1:9" ht="12.75" customHeight="1" x14ac:dyDescent="0.2">
      <c r="A220" s="623"/>
      <c r="B220" s="632"/>
      <c r="C220" s="632"/>
      <c r="D220" s="634"/>
      <c r="E220" s="15" t="s">
        <v>136</v>
      </c>
      <c r="F220" s="15" t="s">
        <v>101</v>
      </c>
      <c r="G220" s="15">
        <v>5</v>
      </c>
      <c r="H220" s="16">
        <v>66.39</v>
      </c>
      <c r="I220" s="43">
        <f t="shared" si="4"/>
        <v>331.95</v>
      </c>
    </row>
    <row r="221" spans="1:9" ht="12.75" customHeight="1" x14ac:dyDescent="0.2">
      <c r="A221" s="623"/>
      <c r="B221" s="632"/>
      <c r="C221" s="632"/>
      <c r="D221" s="634"/>
      <c r="E221" s="15" t="s">
        <v>137</v>
      </c>
      <c r="F221" s="15" t="s">
        <v>101</v>
      </c>
      <c r="G221" s="15">
        <v>5</v>
      </c>
      <c r="H221" s="16">
        <v>117.2</v>
      </c>
      <c r="I221" s="43">
        <f t="shared" si="4"/>
        <v>586</v>
      </c>
    </row>
    <row r="222" spans="1:9" ht="12.75" customHeight="1" x14ac:dyDescent="0.2">
      <c r="A222" s="623"/>
      <c r="B222" s="632"/>
      <c r="C222" s="632"/>
      <c r="D222" s="707"/>
      <c r="E222" s="15" t="s">
        <v>1035</v>
      </c>
      <c r="F222" s="15" t="s">
        <v>99</v>
      </c>
      <c r="G222" s="15">
        <v>2</v>
      </c>
      <c r="H222" s="16">
        <v>287.55</v>
      </c>
      <c r="I222" s="43">
        <f t="shared" si="4"/>
        <v>575.1</v>
      </c>
    </row>
    <row r="223" spans="1:9" ht="12.75" customHeight="1" x14ac:dyDescent="0.2">
      <c r="A223" s="623"/>
      <c r="B223" s="632"/>
      <c r="C223" s="632"/>
      <c r="D223" s="664" t="s">
        <v>108</v>
      </c>
      <c r="E223" s="15" t="s">
        <v>865</v>
      </c>
      <c r="F223" s="15" t="s">
        <v>99</v>
      </c>
      <c r="G223" s="15">
        <v>2</v>
      </c>
      <c r="H223" s="16">
        <v>152.99</v>
      </c>
      <c r="I223" s="43">
        <f t="shared" si="4"/>
        <v>305.98</v>
      </c>
    </row>
    <row r="224" spans="1:9" ht="12.75" customHeight="1" x14ac:dyDescent="0.2">
      <c r="A224" s="623"/>
      <c r="B224" s="632"/>
      <c r="C224" s="632"/>
      <c r="D224" s="628"/>
      <c r="E224" s="15" t="s">
        <v>506</v>
      </c>
      <c r="F224" s="15" t="s">
        <v>99</v>
      </c>
      <c r="G224" s="15">
        <v>2</v>
      </c>
      <c r="H224" s="16">
        <v>102.25</v>
      </c>
      <c r="I224" s="43">
        <f t="shared" si="4"/>
        <v>204.5</v>
      </c>
    </row>
    <row r="225" spans="1:9" ht="12.75" customHeight="1" x14ac:dyDescent="0.2">
      <c r="A225" s="623"/>
      <c r="B225" s="632"/>
      <c r="C225" s="632"/>
      <c r="D225" s="628"/>
      <c r="E225" s="15" t="s">
        <v>273</v>
      </c>
      <c r="F225" s="15" t="s">
        <v>99</v>
      </c>
      <c r="G225" s="15">
        <v>2</v>
      </c>
      <c r="H225" s="16">
        <v>159.21</v>
      </c>
      <c r="I225" s="43">
        <f t="shared" si="4"/>
        <v>318.42</v>
      </c>
    </row>
    <row r="226" spans="1:9" ht="12.75" customHeight="1" x14ac:dyDescent="0.2">
      <c r="A226" s="623"/>
      <c r="B226" s="632"/>
      <c r="C226" s="632"/>
      <c r="D226" s="628"/>
      <c r="E226" s="15" t="s">
        <v>1855</v>
      </c>
      <c r="F226" s="15" t="s">
        <v>99</v>
      </c>
      <c r="G226" s="15">
        <v>2</v>
      </c>
      <c r="H226" s="16">
        <v>219.39</v>
      </c>
      <c r="I226" s="43">
        <f t="shared" si="4"/>
        <v>438.78</v>
      </c>
    </row>
    <row r="227" spans="1:9" ht="12.75" customHeight="1" x14ac:dyDescent="0.2">
      <c r="A227" s="623"/>
      <c r="B227" s="632"/>
      <c r="C227" s="632"/>
      <c r="D227" s="628"/>
      <c r="E227" s="15" t="s">
        <v>1797</v>
      </c>
      <c r="F227" s="15" t="s">
        <v>99</v>
      </c>
      <c r="G227" s="15">
        <v>1</v>
      </c>
      <c r="H227" s="16">
        <v>130.08000000000001</v>
      </c>
      <c r="I227" s="43">
        <f t="shared" si="4"/>
        <v>130.08000000000001</v>
      </c>
    </row>
    <row r="228" spans="1:9" ht="12.75" customHeight="1" x14ac:dyDescent="0.2">
      <c r="A228" s="623"/>
      <c r="B228" s="632"/>
      <c r="C228" s="632"/>
      <c r="D228" s="628"/>
      <c r="E228" s="15" t="s">
        <v>129</v>
      </c>
      <c r="F228" s="15" t="s">
        <v>99</v>
      </c>
      <c r="G228" s="15">
        <v>1</v>
      </c>
      <c r="H228" s="16">
        <v>7.7</v>
      </c>
      <c r="I228" s="43">
        <f t="shared" si="4"/>
        <v>7.7</v>
      </c>
    </row>
    <row r="229" spans="1:9" ht="12.75" customHeight="1" x14ac:dyDescent="0.2">
      <c r="A229" s="623"/>
      <c r="B229" s="632"/>
      <c r="C229" s="632"/>
      <c r="D229" s="628"/>
      <c r="E229" s="15" t="s">
        <v>556</v>
      </c>
      <c r="F229" s="15" t="s">
        <v>100</v>
      </c>
      <c r="G229" s="15">
        <v>0.5</v>
      </c>
      <c r="H229" s="16">
        <v>226.69</v>
      </c>
      <c r="I229" s="43">
        <f t="shared" si="4"/>
        <v>113.345</v>
      </c>
    </row>
    <row r="230" spans="1:9" ht="12.75" customHeight="1" thickBot="1" x14ac:dyDescent="0.25">
      <c r="A230" s="624"/>
      <c r="B230" s="626"/>
      <c r="C230" s="626"/>
      <c r="D230" s="629"/>
      <c r="E230" s="40" t="s">
        <v>223</v>
      </c>
      <c r="F230" s="40" t="s">
        <v>99</v>
      </c>
      <c r="G230" s="40">
        <v>1</v>
      </c>
      <c r="H230" s="41">
        <v>290</v>
      </c>
      <c r="I230" s="42">
        <f t="shared" si="4"/>
        <v>290</v>
      </c>
    </row>
    <row r="231" spans="1:9" ht="26.25" thickBot="1" x14ac:dyDescent="0.25">
      <c r="A231" s="46" t="s">
        <v>329</v>
      </c>
      <c r="B231" s="625">
        <v>30265.48</v>
      </c>
      <c r="C231" s="625" t="s">
        <v>79</v>
      </c>
      <c r="D231" s="47" t="s">
        <v>330</v>
      </c>
      <c r="E231" s="47" t="s">
        <v>331</v>
      </c>
      <c r="F231" s="47" t="s">
        <v>99</v>
      </c>
      <c r="G231" s="47">
        <v>2</v>
      </c>
      <c r="H231" s="48">
        <v>7.53</v>
      </c>
      <c r="I231" s="49">
        <f t="shared" si="4"/>
        <v>15.06</v>
      </c>
    </row>
    <row r="232" spans="1:9" ht="12.75" customHeight="1" x14ac:dyDescent="0.2">
      <c r="A232" s="622" t="s">
        <v>1612</v>
      </c>
      <c r="B232" s="632"/>
      <c r="C232" s="632"/>
      <c r="D232" s="627" t="s">
        <v>108</v>
      </c>
      <c r="E232" s="37" t="s">
        <v>2058</v>
      </c>
      <c r="F232" s="37" t="s">
        <v>99</v>
      </c>
      <c r="G232" s="37">
        <v>2</v>
      </c>
      <c r="H232" s="38">
        <v>150</v>
      </c>
      <c r="I232" s="39">
        <f t="shared" si="4"/>
        <v>300</v>
      </c>
    </row>
    <row r="233" spans="1:9" ht="12.75" customHeight="1" thickBot="1" x14ac:dyDescent="0.25">
      <c r="A233" s="624"/>
      <c r="B233" s="632"/>
      <c r="C233" s="632"/>
      <c r="D233" s="629"/>
      <c r="E233" s="40" t="s">
        <v>317</v>
      </c>
      <c r="F233" s="40" t="s">
        <v>99</v>
      </c>
      <c r="G233" s="40">
        <v>1</v>
      </c>
      <c r="H233" s="41">
        <v>140</v>
      </c>
      <c r="I233" s="42">
        <f t="shared" si="4"/>
        <v>140</v>
      </c>
    </row>
    <row r="234" spans="1:9" ht="26.25" thickBot="1" x14ac:dyDescent="0.25">
      <c r="A234" s="46" t="s">
        <v>143</v>
      </c>
      <c r="B234" s="632"/>
      <c r="C234" s="632"/>
      <c r="D234" s="47" t="s">
        <v>108</v>
      </c>
      <c r="E234" s="47" t="s">
        <v>2059</v>
      </c>
      <c r="F234" s="47" t="s">
        <v>99</v>
      </c>
      <c r="G234" s="47">
        <v>2</v>
      </c>
      <c r="H234" s="48">
        <v>330</v>
      </c>
      <c r="I234" s="49">
        <f t="shared" si="4"/>
        <v>660</v>
      </c>
    </row>
    <row r="235" spans="1:9" ht="12.75" customHeight="1" x14ac:dyDescent="0.2">
      <c r="A235" s="622" t="s">
        <v>107</v>
      </c>
      <c r="B235" s="632"/>
      <c r="C235" s="632"/>
      <c r="D235" s="633" t="s">
        <v>2060</v>
      </c>
      <c r="E235" s="37" t="s">
        <v>131</v>
      </c>
      <c r="F235" s="37" t="s">
        <v>101</v>
      </c>
      <c r="G235" s="37">
        <v>8</v>
      </c>
      <c r="H235" s="38">
        <v>45.81</v>
      </c>
      <c r="I235" s="39">
        <f t="shared" si="4"/>
        <v>366.48</v>
      </c>
    </row>
    <row r="236" spans="1:9" ht="12.75" customHeight="1" x14ac:dyDescent="0.2">
      <c r="A236" s="623"/>
      <c r="B236" s="632"/>
      <c r="C236" s="632"/>
      <c r="D236" s="634"/>
      <c r="E236" s="15" t="s">
        <v>120</v>
      </c>
      <c r="F236" s="15" t="s">
        <v>99</v>
      </c>
      <c r="G236" s="15">
        <v>20</v>
      </c>
      <c r="H236" s="16">
        <v>4.97</v>
      </c>
      <c r="I236" s="43">
        <f t="shared" si="4"/>
        <v>99.399999999999991</v>
      </c>
    </row>
    <row r="237" spans="1:9" ht="12.75" customHeight="1" x14ac:dyDescent="0.2">
      <c r="A237" s="623"/>
      <c r="B237" s="632"/>
      <c r="C237" s="632"/>
      <c r="D237" s="634"/>
      <c r="E237" s="15" t="s">
        <v>122</v>
      </c>
      <c r="F237" s="15" t="s">
        <v>99</v>
      </c>
      <c r="G237" s="15">
        <v>10</v>
      </c>
      <c r="H237" s="16">
        <v>156</v>
      </c>
      <c r="I237" s="43">
        <f t="shared" si="4"/>
        <v>1560</v>
      </c>
    </row>
    <row r="238" spans="1:9" ht="12.75" customHeight="1" x14ac:dyDescent="0.2">
      <c r="A238" s="623"/>
      <c r="B238" s="632"/>
      <c r="C238" s="632"/>
      <c r="D238" s="634"/>
      <c r="E238" s="15" t="s">
        <v>241</v>
      </c>
      <c r="F238" s="15" t="s">
        <v>99</v>
      </c>
      <c r="G238" s="15">
        <v>10</v>
      </c>
      <c r="H238" s="16">
        <v>54.38</v>
      </c>
      <c r="I238" s="43">
        <f t="shared" si="4"/>
        <v>543.80000000000007</v>
      </c>
    </row>
    <row r="239" spans="1:9" ht="12.75" customHeight="1" x14ac:dyDescent="0.2">
      <c r="A239" s="623"/>
      <c r="B239" s="632"/>
      <c r="C239" s="632"/>
      <c r="D239" s="634"/>
      <c r="E239" s="15" t="s">
        <v>139</v>
      </c>
      <c r="F239" s="15" t="s">
        <v>99</v>
      </c>
      <c r="G239" s="15">
        <v>10</v>
      </c>
      <c r="H239" s="16">
        <v>105.64</v>
      </c>
      <c r="I239" s="43">
        <f t="shared" si="4"/>
        <v>1056.4000000000001</v>
      </c>
    </row>
    <row r="240" spans="1:9" ht="12.75" customHeight="1" x14ac:dyDescent="0.2">
      <c r="A240" s="623"/>
      <c r="B240" s="632"/>
      <c r="C240" s="632"/>
      <c r="D240" s="634"/>
      <c r="E240" s="15" t="s">
        <v>1683</v>
      </c>
      <c r="F240" s="15" t="s">
        <v>99</v>
      </c>
      <c r="G240" s="15">
        <v>10</v>
      </c>
      <c r="H240" s="16">
        <v>98.8</v>
      </c>
      <c r="I240" s="43">
        <f t="shared" si="4"/>
        <v>988</v>
      </c>
    </row>
    <row r="241" spans="1:9" ht="12.75" customHeight="1" x14ac:dyDescent="0.2">
      <c r="A241" s="623"/>
      <c r="B241" s="632"/>
      <c r="C241" s="632"/>
      <c r="D241" s="634"/>
      <c r="E241" s="15" t="s">
        <v>148</v>
      </c>
      <c r="F241" s="15" t="s">
        <v>99</v>
      </c>
      <c r="G241" s="15">
        <v>10</v>
      </c>
      <c r="H241" s="16">
        <v>43.49</v>
      </c>
      <c r="I241" s="43">
        <f t="shared" si="4"/>
        <v>434.90000000000003</v>
      </c>
    </row>
    <row r="242" spans="1:9" ht="12.75" customHeight="1" x14ac:dyDescent="0.2">
      <c r="A242" s="623"/>
      <c r="B242" s="632"/>
      <c r="C242" s="632"/>
      <c r="D242" s="634"/>
      <c r="E242" s="15" t="s">
        <v>570</v>
      </c>
      <c r="F242" s="15" t="s">
        <v>99</v>
      </c>
      <c r="G242" s="15">
        <v>1</v>
      </c>
      <c r="H242" s="16">
        <v>389.31</v>
      </c>
      <c r="I242" s="43">
        <f t="shared" si="4"/>
        <v>389.31</v>
      </c>
    </row>
    <row r="243" spans="1:9" ht="12.75" customHeight="1" x14ac:dyDescent="0.2">
      <c r="A243" s="623"/>
      <c r="B243" s="632"/>
      <c r="C243" s="632"/>
      <c r="D243" s="634"/>
      <c r="E243" s="15" t="s">
        <v>556</v>
      </c>
      <c r="F243" s="15" t="s">
        <v>100</v>
      </c>
      <c r="G243" s="15">
        <v>0.5</v>
      </c>
      <c r="H243" s="16">
        <v>226.69</v>
      </c>
      <c r="I243" s="43">
        <f t="shared" si="4"/>
        <v>113.345</v>
      </c>
    </row>
    <row r="244" spans="1:9" ht="12.75" customHeight="1" x14ac:dyDescent="0.2">
      <c r="A244" s="623"/>
      <c r="B244" s="632"/>
      <c r="C244" s="632"/>
      <c r="D244" s="634"/>
      <c r="E244" s="15" t="s">
        <v>132</v>
      </c>
      <c r="F244" s="15" t="s">
        <v>99</v>
      </c>
      <c r="G244" s="15">
        <v>10</v>
      </c>
      <c r="H244" s="16">
        <v>5.26</v>
      </c>
      <c r="I244" s="43">
        <f t="shared" si="4"/>
        <v>52.599999999999994</v>
      </c>
    </row>
    <row r="245" spans="1:9" ht="12.75" customHeight="1" x14ac:dyDescent="0.2">
      <c r="A245" s="623"/>
      <c r="B245" s="632"/>
      <c r="C245" s="632"/>
      <c r="D245" s="634"/>
      <c r="E245" s="15" t="s">
        <v>491</v>
      </c>
      <c r="F245" s="15" t="s">
        <v>99</v>
      </c>
      <c r="G245" s="15">
        <v>1</v>
      </c>
      <c r="H245" s="16">
        <v>32.4</v>
      </c>
      <c r="I245" s="43">
        <f t="shared" si="4"/>
        <v>32.4</v>
      </c>
    </row>
    <row r="246" spans="1:9" ht="12.75" customHeight="1" x14ac:dyDescent="0.2">
      <c r="A246" s="623"/>
      <c r="B246" s="632"/>
      <c r="C246" s="632"/>
      <c r="D246" s="707"/>
      <c r="E246" s="15" t="s">
        <v>223</v>
      </c>
      <c r="F246" s="15" t="s">
        <v>99</v>
      </c>
      <c r="G246" s="15">
        <v>1</v>
      </c>
      <c r="H246" s="16">
        <v>290</v>
      </c>
      <c r="I246" s="43">
        <f t="shared" si="4"/>
        <v>290</v>
      </c>
    </row>
    <row r="247" spans="1:9" ht="12.75" customHeight="1" x14ac:dyDescent="0.2">
      <c r="A247" s="623"/>
      <c r="B247" s="632"/>
      <c r="C247" s="632"/>
      <c r="D247" s="664" t="s">
        <v>2061</v>
      </c>
      <c r="E247" s="15" t="s">
        <v>136</v>
      </c>
      <c r="F247" s="15" t="s">
        <v>101</v>
      </c>
      <c r="G247" s="15">
        <v>1</v>
      </c>
      <c r="H247" s="16">
        <v>66.39</v>
      </c>
      <c r="I247" s="43">
        <f t="shared" si="4"/>
        <v>66.39</v>
      </c>
    </row>
    <row r="248" spans="1:9" ht="12.75" customHeight="1" x14ac:dyDescent="0.2">
      <c r="A248" s="623"/>
      <c r="B248" s="632"/>
      <c r="C248" s="632"/>
      <c r="D248" s="628"/>
      <c r="E248" s="15" t="s">
        <v>865</v>
      </c>
      <c r="F248" s="15" t="s">
        <v>99</v>
      </c>
      <c r="G248" s="15">
        <v>1</v>
      </c>
      <c r="H248" s="16">
        <v>152.99</v>
      </c>
      <c r="I248" s="43">
        <f t="shared" si="4"/>
        <v>152.99</v>
      </c>
    </row>
    <row r="249" spans="1:9" ht="12.75" customHeight="1" x14ac:dyDescent="0.2">
      <c r="A249" s="623"/>
      <c r="B249" s="632"/>
      <c r="C249" s="632"/>
      <c r="D249" s="628"/>
      <c r="E249" s="15" t="s">
        <v>506</v>
      </c>
      <c r="F249" s="15" t="s">
        <v>99</v>
      </c>
      <c r="G249" s="15">
        <v>1</v>
      </c>
      <c r="H249" s="16">
        <v>102.25</v>
      </c>
      <c r="I249" s="43">
        <f t="shared" si="4"/>
        <v>102.25</v>
      </c>
    </row>
    <row r="250" spans="1:9" ht="12.75" customHeight="1" x14ac:dyDescent="0.2">
      <c r="A250" s="623"/>
      <c r="B250" s="632"/>
      <c r="C250" s="632"/>
      <c r="D250" s="628"/>
      <c r="E250" s="15" t="s">
        <v>120</v>
      </c>
      <c r="F250" s="15" t="s">
        <v>99</v>
      </c>
      <c r="G250" s="15">
        <v>2</v>
      </c>
      <c r="H250" s="16">
        <v>4.97</v>
      </c>
      <c r="I250" s="43">
        <f t="shared" si="4"/>
        <v>9.94</v>
      </c>
    </row>
    <row r="251" spans="1:9" ht="12.75" customHeight="1" x14ac:dyDescent="0.2">
      <c r="A251" s="623"/>
      <c r="B251" s="632"/>
      <c r="C251" s="632"/>
      <c r="D251" s="628"/>
      <c r="E251" s="15" t="s">
        <v>1706</v>
      </c>
      <c r="F251" s="15" t="s">
        <v>99</v>
      </c>
      <c r="G251" s="15">
        <v>1</v>
      </c>
      <c r="H251" s="16">
        <v>36</v>
      </c>
      <c r="I251" s="43">
        <f t="shared" si="4"/>
        <v>36</v>
      </c>
    </row>
    <row r="252" spans="1:9" ht="12.75" customHeight="1" x14ac:dyDescent="0.2">
      <c r="A252" s="623"/>
      <c r="B252" s="632"/>
      <c r="C252" s="632"/>
      <c r="D252" s="665"/>
      <c r="E252" s="15" t="s">
        <v>277</v>
      </c>
      <c r="F252" s="15" t="s">
        <v>99</v>
      </c>
      <c r="G252" s="15">
        <v>2</v>
      </c>
      <c r="H252" s="16">
        <v>27</v>
      </c>
      <c r="I252" s="43">
        <f t="shared" si="4"/>
        <v>54</v>
      </c>
    </row>
    <row r="253" spans="1:9" ht="12.75" customHeight="1" x14ac:dyDescent="0.2">
      <c r="A253" s="623"/>
      <c r="B253" s="632"/>
      <c r="C253" s="632"/>
      <c r="D253" s="706" t="s">
        <v>2062</v>
      </c>
      <c r="E253" s="15" t="s">
        <v>364</v>
      </c>
      <c r="F253" s="15" t="s">
        <v>101</v>
      </c>
      <c r="G253" s="15">
        <v>21</v>
      </c>
      <c r="H253" s="16">
        <v>154.05000000000001</v>
      </c>
      <c r="I253" s="43">
        <f t="shared" si="4"/>
        <v>3235.05</v>
      </c>
    </row>
    <row r="254" spans="1:9" ht="12.75" customHeight="1" x14ac:dyDescent="0.2">
      <c r="A254" s="623"/>
      <c r="B254" s="632"/>
      <c r="C254" s="632"/>
      <c r="D254" s="634"/>
      <c r="E254" s="15" t="s">
        <v>553</v>
      </c>
      <c r="F254" s="15" t="s">
        <v>99</v>
      </c>
      <c r="G254" s="15">
        <v>4</v>
      </c>
      <c r="H254" s="16">
        <v>68.27</v>
      </c>
      <c r="I254" s="43">
        <f t="shared" si="4"/>
        <v>273.08</v>
      </c>
    </row>
    <row r="255" spans="1:9" ht="12.75" customHeight="1" x14ac:dyDescent="0.2">
      <c r="A255" s="623"/>
      <c r="B255" s="632"/>
      <c r="C255" s="632"/>
      <c r="D255" s="634"/>
      <c r="E255" s="15" t="s">
        <v>129</v>
      </c>
      <c r="F255" s="15" t="s">
        <v>99</v>
      </c>
      <c r="G255" s="15">
        <v>2</v>
      </c>
      <c r="H255" s="16">
        <v>7.7</v>
      </c>
      <c r="I255" s="43">
        <f t="shared" si="4"/>
        <v>15.4</v>
      </c>
    </row>
    <row r="256" spans="1:9" ht="12.75" customHeight="1" x14ac:dyDescent="0.2">
      <c r="A256" s="623"/>
      <c r="B256" s="632"/>
      <c r="C256" s="632"/>
      <c r="D256" s="634"/>
      <c r="E256" s="15" t="s">
        <v>1968</v>
      </c>
      <c r="F256" s="15" t="s">
        <v>99</v>
      </c>
      <c r="G256" s="15">
        <v>2</v>
      </c>
      <c r="H256" s="16">
        <v>303</v>
      </c>
      <c r="I256" s="43">
        <f t="shared" si="4"/>
        <v>606</v>
      </c>
    </row>
    <row r="257" spans="1:9" ht="12.75" customHeight="1" x14ac:dyDescent="0.2">
      <c r="A257" s="623"/>
      <c r="B257" s="632"/>
      <c r="C257" s="632"/>
      <c r="D257" s="634"/>
      <c r="E257" s="15" t="s">
        <v>121</v>
      </c>
      <c r="F257" s="15" t="s">
        <v>99</v>
      </c>
      <c r="G257" s="15">
        <v>1</v>
      </c>
      <c r="H257" s="16">
        <v>5.85</v>
      </c>
      <c r="I257" s="43">
        <f t="shared" si="4"/>
        <v>5.85</v>
      </c>
    </row>
    <row r="258" spans="1:9" ht="12.75" customHeight="1" thickBot="1" x14ac:dyDescent="0.25">
      <c r="A258" s="624"/>
      <c r="B258" s="626"/>
      <c r="C258" s="626"/>
      <c r="D258" s="635"/>
      <c r="E258" s="40" t="s">
        <v>140</v>
      </c>
      <c r="F258" s="40" t="s">
        <v>99</v>
      </c>
      <c r="G258" s="40">
        <v>2</v>
      </c>
      <c r="H258" s="41">
        <v>65</v>
      </c>
      <c r="I258" s="42">
        <f t="shared" si="4"/>
        <v>130</v>
      </c>
    </row>
    <row r="259" spans="1:9" x14ac:dyDescent="0.2">
      <c r="A259" s="622" t="s">
        <v>2100</v>
      </c>
      <c r="B259" s="625">
        <v>32294.85</v>
      </c>
      <c r="C259" s="625" t="s">
        <v>80</v>
      </c>
      <c r="D259" s="633" t="s">
        <v>193</v>
      </c>
      <c r="E259" s="82" t="s">
        <v>160</v>
      </c>
      <c r="F259" s="82" t="s">
        <v>99</v>
      </c>
      <c r="G259" s="82">
        <v>1</v>
      </c>
      <c r="H259" s="155">
        <v>80</v>
      </c>
      <c r="I259" s="156">
        <f t="shared" si="4"/>
        <v>80</v>
      </c>
    </row>
    <row r="260" spans="1:9" x14ac:dyDescent="0.2">
      <c r="A260" s="623"/>
      <c r="B260" s="632"/>
      <c r="C260" s="632"/>
      <c r="D260" s="634"/>
      <c r="E260" s="15" t="s">
        <v>857</v>
      </c>
      <c r="F260" s="15" t="s">
        <v>99</v>
      </c>
      <c r="G260" s="15">
        <v>2</v>
      </c>
      <c r="H260" s="16">
        <v>19</v>
      </c>
      <c r="I260" s="43">
        <f t="shared" si="4"/>
        <v>38</v>
      </c>
    </row>
    <row r="261" spans="1:9" ht="13.5" thickBot="1" x14ac:dyDescent="0.25">
      <c r="A261" s="624"/>
      <c r="B261" s="632"/>
      <c r="C261" s="632"/>
      <c r="D261" s="635"/>
      <c r="E261" s="40" t="s">
        <v>2101</v>
      </c>
      <c r="F261" s="40" t="s">
        <v>99</v>
      </c>
      <c r="G261" s="40">
        <v>2</v>
      </c>
      <c r="H261" s="41">
        <v>10</v>
      </c>
      <c r="I261" s="42">
        <f t="shared" si="4"/>
        <v>20</v>
      </c>
    </row>
    <row r="262" spans="1:9" x14ac:dyDescent="0.2">
      <c r="A262" s="622" t="s">
        <v>329</v>
      </c>
      <c r="B262" s="632"/>
      <c r="C262" s="632"/>
      <c r="D262" s="625" t="s">
        <v>330</v>
      </c>
      <c r="E262" s="37" t="s">
        <v>331</v>
      </c>
      <c r="F262" s="37" t="s">
        <v>99</v>
      </c>
      <c r="G262" s="37">
        <v>9</v>
      </c>
      <c r="H262" s="38">
        <v>7.53</v>
      </c>
      <c r="I262" s="156">
        <f t="shared" si="4"/>
        <v>67.77</v>
      </c>
    </row>
    <row r="263" spans="1:9" ht="12.75" customHeight="1" thickBot="1" x14ac:dyDescent="0.25">
      <c r="A263" s="624"/>
      <c r="B263" s="626"/>
      <c r="C263" s="626"/>
      <c r="D263" s="626"/>
      <c r="E263" s="40" t="s">
        <v>331</v>
      </c>
      <c r="F263" s="40" t="s">
        <v>99</v>
      </c>
      <c r="G263" s="40">
        <v>5</v>
      </c>
      <c r="H263" s="41">
        <v>17</v>
      </c>
      <c r="I263" s="42">
        <f t="shared" si="4"/>
        <v>85</v>
      </c>
    </row>
    <row r="264" spans="1:9" ht="12.75" customHeight="1" thickBot="1" x14ac:dyDescent="0.25">
      <c r="A264" s="440"/>
      <c r="B264" s="85"/>
      <c r="C264" s="85" t="s">
        <v>87</v>
      </c>
      <c r="D264" s="441"/>
      <c r="E264" s="47"/>
      <c r="F264" s="47"/>
      <c r="G264" s="47"/>
      <c r="H264" s="48"/>
      <c r="I264" s="49">
        <v>2374.4899999999998</v>
      </c>
    </row>
    <row r="265" spans="1:9" ht="13.5" thickBot="1" x14ac:dyDescent="0.25">
      <c r="A265" s="79"/>
      <c r="B265" s="197">
        <f>SUM(B33:B263)</f>
        <v>317117.03000000003</v>
      </c>
      <c r="C265" s="198"/>
      <c r="D265" s="197"/>
      <c r="E265" s="199"/>
      <c r="F265" s="198"/>
      <c r="G265" s="198"/>
      <c r="H265" s="197" t="s">
        <v>17</v>
      </c>
      <c r="I265" s="197">
        <f>SUM(I33:I264)</f>
        <v>129238.96300000005</v>
      </c>
    </row>
    <row r="266" spans="1:9" ht="64.5" thickBot="1" x14ac:dyDescent="0.25">
      <c r="A266" s="134" t="s">
        <v>144</v>
      </c>
      <c r="B266" s="114" t="s">
        <v>16</v>
      </c>
      <c r="C266" s="114" t="s">
        <v>5</v>
      </c>
      <c r="D266" s="114" t="s">
        <v>23</v>
      </c>
      <c r="E266" s="118" t="s">
        <v>18</v>
      </c>
      <c r="F266" s="114" t="s">
        <v>19</v>
      </c>
      <c r="G266" s="114" t="s">
        <v>10</v>
      </c>
      <c r="H266" s="114" t="s">
        <v>13</v>
      </c>
      <c r="I266" s="115" t="s">
        <v>12</v>
      </c>
    </row>
    <row r="267" spans="1:9" ht="12.75" customHeight="1" thickBot="1" x14ac:dyDescent="0.25">
      <c r="A267" s="103"/>
      <c r="B267" s="104">
        <v>11582.404</v>
      </c>
      <c r="C267" s="58" t="s">
        <v>66</v>
      </c>
      <c r="D267" s="64"/>
      <c r="E267" s="59"/>
      <c r="F267" s="59"/>
      <c r="G267" s="59"/>
      <c r="H267" s="60"/>
      <c r="I267" s="61"/>
    </row>
    <row r="268" spans="1:9" ht="12.75" customHeight="1" thickBot="1" x14ac:dyDescent="0.25">
      <c r="A268" s="103"/>
      <c r="B268" s="105">
        <v>11157.76</v>
      </c>
      <c r="C268" s="92" t="s">
        <v>67</v>
      </c>
      <c r="D268" s="93"/>
      <c r="E268" s="94"/>
      <c r="F268" s="94"/>
      <c r="G268" s="94"/>
      <c r="H268" s="95"/>
      <c r="I268" s="96"/>
    </row>
    <row r="269" spans="1:9" ht="12.75" customHeight="1" thickBot="1" x14ac:dyDescent="0.25">
      <c r="A269" s="103"/>
      <c r="B269" s="106">
        <v>11360.82</v>
      </c>
      <c r="C269" s="85" t="s">
        <v>70</v>
      </c>
      <c r="D269" s="86"/>
      <c r="E269" s="47"/>
      <c r="F269" s="47"/>
      <c r="G269" s="47"/>
      <c r="H269" s="48"/>
      <c r="I269" s="49"/>
    </row>
    <row r="270" spans="1:9" ht="12.75" customHeight="1" thickBot="1" x14ac:dyDescent="0.25">
      <c r="A270" s="103"/>
      <c r="B270" s="106">
        <v>6468.93</v>
      </c>
      <c r="C270" s="85" t="s">
        <v>72</v>
      </c>
      <c r="D270" s="86"/>
      <c r="E270" s="47"/>
      <c r="F270" s="47"/>
      <c r="G270" s="47"/>
      <c r="H270" s="48"/>
      <c r="I270" s="49"/>
    </row>
    <row r="271" spans="1:9" ht="12.75" customHeight="1" thickBot="1" x14ac:dyDescent="0.25">
      <c r="A271" s="116"/>
      <c r="B271" s="106">
        <v>12133.71</v>
      </c>
      <c r="C271" s="85" t="s">
        <v>73</v>
      </c>
      <c r="D271" s="86"/>
      <c r="E271" s="47"/>
      <c r="F271" s="47"/>
      <c r="G271" s="47"/>
      <c r="H271" s="48"/>
      <c r="I271" s="49"/>
    </row>
    <row r="272" spans="1:9" ht="12.75" customHeight="1" thickBot="1" x14ac:dyDescent="0.25">
      <c r="A272" s="11"/>
      <c r="B272" s="194">
        <v>11522.16</v>
      </c>
      <c r="C272" s="164" t="s">
        <v>74</v>
      </c>
      <c r="D272" s="55"/>
      <c r="E272" s="47"/>
      <c r="F272" s="47"/>
      <c r="G272" s="47"/>
      <c r="H272" s="48"/>
      <c r="I272" s="49"/>
    </row>
    <row r="273" spans="1:9" ht="12.75" customHeight="1" thickBot="1" x14ac:dyDescent="0.25">
      <c r="A273" s="204"/>
      <c r="B273" s="161">
        <v>6608.18</v>
      </c>
      <c r="C273" s="85" t="s">
        <v>75</v>
      </c>
      <c r="D273" s="325"/>
      <c r="E273" s="37"/>
      <c r="F273" s="37"/>
      <c r="G273" s="37"/>
      <c r="H273" s="38"/>
      <c r="I273" s="39"/>
    </row>
    <row r="274" spans="1:9" ht="12.75" customHeight="1" thickBot="1" x14ac:dyDescent="0.25">
      <c r="A274" s="11"/>
      <c r="B274" s="106">
        <v>8777.1299999999992</v>
      </c>
      <c r="C274" s="85" t="s">
        <v>76</v>
      </c>
      <c r="D274" s="86"/>
      <c r="E274" s="47"/>
      <c r="F274" s="47"/>
      <c r="G274" s="47"/>
      <c r="H274" s="48"/>
      <c r="I274" s="49"/>
    </row>
    <row r="275" spans="1:9" ht="12.75" customHeight="1" thickBot="1" x14ac:dyDescent="0.25">
      <c r="A275" s="11"/>
      <c r="B275" s="106">
        <v>11975.62</v>
      </c>
      <c r="C275" s="85" t="s">
        <v>77</v>
      </c>
      <c r="D275" s="86"/>
      <c r="E275" s="47"/>
      <c r="F275" s="47"/>
      <c r="G275" s="47"/>
      <c r="H275" s="48"/>
      <c r="I275" s="49"/>
    </row>
    <row r="276" spans="1:9" ht="12.75" customHeight="1" thickBot="1" x14ac:dyDescent="0.25">
      <c r="A276" s="11"/>
      <c r="B276" s="106">
        <v>12927</v>
      </c>
      <c r="C276" s="85" t="s">
        <v>78</v>
      </c>
      <c r="D276" s="86"/>
      <c r="E276" s="47"/>
      <c r="F276" s="47"/>
      <c r="G276" s="47"/>
      <c r="H276" s="48"/>
      <c r="I276" s="49"/>
    </row>
    <row r="277" spans="1:9" ht="12.75" customHeight="1" thickBot="1" x14ac:dyDescent="0.25">
      <c r="A277" s="11"/>
      <c r="B277" s="106">
        <v>12201.01</v>
      </c>
      <c r="C277" s="85" t="s">
        <v>79</v>
      </c>
      <c r="D277" s="86"/>
      <c r="E277" s="47"/>
      <c r="F277" s="47"/>
      <c r="G277" s="47"/>
      <c r="H277" s="48"/>
      <c r="I277" s="49"/>
    </row>
    <row r="278" spans="1:9" ht="12.75" customHeight="1" thickBot="1" x14ac:dyDescent="0.25">
      <c r="A278" s="11"/>
      <c r="B278" s="106">
        <v>12921.18</v>
      </c>
      <c r="C278" s="85" t="s">
        <v>80</v>
      </c>
      <c r="D278" s="86"/>
      <c r="E278" s="47"/>
      <c r="F278" s="47"/>
      <c r="G278" s="47"/>
      <c r="H278" s="48"/>
      <c r="I278" s="49"/>
    </row>
    <row r="279" spans="1:9" ht="12.75" customHeight="1" thickBot="1" x14ac:dyDescent="0.25">
      <c r="A279" s="418"/>
      <c r="B279" s="454">
        <f>SUM(B267:B278)</f>
        <v>129635.90400000001</v>
      </c>
      <c r="C279" s="458" t="s">
        <v>87</v>
      </c>
      <c r="D279" s="86"/>
      <c r="E279" s="47"/>
      <c r="F279" s="47"/>
      <c r="G279" s="47"/>
      <c r="H279" s="48"/>
      <c r="I279" s="49"/>
    </row>
    <row r="280" spans="1:9" ht="12.75" customHeight="1" thickBot="1" x14ac:dyDescent="0.25">
      <c r="A280" s="655" t="s">
        <v>106</v>
      </c>
      <c r="B280" s="106">
        <v>2183.83</v>
      </c>
      <c r="C280" s="85" t="s">
        <v>74</v>
      </c>
      <c r="D280" s="86"/>
      <c r="E280" s="47"/>
      <c r="F280" s="47"/>
      <c r="G280" s="47"/>
      <c r="H280" s="48"/>
      <c r="I280" s="49"/>
    </row>
    <row r="281" spans="1:9" ht="12.75" customHeight="1" thickBot="1" x14ac:dyDescent="0.25">
      <c r="A281" s="656"/>
      <c r="B281" s="106">
        <v>922.99</v>
      </c>
      <c r="C281" s="85" t="s">
        <v>75</v>
      </c>
      <c r="D281" s="86"/>
      <c r="E281" s="47"/>
      <c r="F281" s="47"/>
      <c r="G281" s="47"/>
      <c r="H281" s="48"/>
      <c r="I281" s="49"/>
    </row>
    <row r="282" spans="1:9" ht="12.75" customHeight="1" thickBot="1" x14ac:dyDescent="0.25">
      <c r="A282" s="657"/>
      <c r="B282" s="106">
        <v>1148.25</v>
      </c>
      <c r="C282" s="85" t="s">
        <v>76</v>
      </c>
      <c r="D282" s="86"/>
      <c r="E282" s="47"/>
      <c r="F282" s="47"/>
      <c r="G282" s="47"/>
      <c r="H282" s="48"/>
      <c r="I282" s="49"/>
    </row>
    <row r="283" spans="1:9" ht="12.75" customHeight="1" thickBot="1" x14ac:dyDescent="0.25">
      <c r="A283" s="526"/>
      <c r="B283" s="454">
        <f>SUM(B280:B282)</f>
        <v>4255.07</v>
      </c>
      <c r="C283" s="458" t="s">
        <v>87</v>
      </c>
      <c r="D283" s="86"/>
      <c r="E283" s="47"/>
      <c r="F283" s="47"/>
      <c r="G283" s="47"/>
      <c r="H283" s="48"/>
      <c r="I283" s="49">
        <v>1354.31</v>
      </c>
    </row>
    <row r="284" spans="1:9" ht="13.5" thickBot="1" x14ac:dyDescent="0.25">
      <c r="A284" s="79"/>
      <c r="B284" s="197">
        <f>B279+B283</f>
        <v>133890.97400000002</v>
      </c>
      <c r="C284" s="198"/>
      <c r="D284" s="197"/>
      <c r="E284" s="199"/>
      <c r="F284" s="198"/>
      <c r="G284" s="198"/>
      <c r="H284" s="197" t="s">
        <v>17</v>
      </c>
      <c r="I284" s="197">
        <f>SUM(I267:I283)</f>
        <v>1354.31</v>
      </c>
    </row>
    <row r="285" spans="1:9" ht="77.25" thickBot="1" x14ac:dyDescent="0.25">
      <c r="A285" s="134" t="s">
        <v>145</v>
      </c>
      <c r="B285" s="117" t="s">
        <v>16</v>
      </c>
      <c r="C285" s="131" t="s">
        <v>5</v>
      </c>
      <c r="D285" s="117" t="s">
        <v>23</v>
      </c>
      <c r="E285" s="132" t="s">
        <v>18</v>
      </c>
      <c r="F285" s="117" t="s">
        <v>19</v>
      </c>
      <c r="G285" s="131" t="s">
        <v>10</v>
      </c>
      <c r="H285" s="117" t="s">
        <v>13</v>
      </c>
      <c r="I285" s="117" t="s">
        <v>12</v>
      </c>
    </row>
    <row r="286" spans="1:9" ht="12.75" customHeight="1" thickBot="1" x14ac:dyDescent="0.25">
      <c r="A286" s="227"/>
      <c r="B286" s="106">
        <v>14518.546</v>
      </c>
      <c r="C286" s="55" t="s">
        <v>66</v>
      </c>
      <c r="D286" s="86"/>
      <c r="E286" s="47"/>
      <c r="F286" s="47"/>
      <c r="G286" s="47"/>
      <c r="H286" s="48"/>
      <c r="I286" s="49"/>
    </row>
    <row r="287" spans="1:9" ht="12.75" customHeight="1" thickBot="1" x14ac:dyDescent="0.25">
      <c r="A287" s="227"/>
      <c r="B287" s="106">
        <v>14881.098</v>
      </c>
      <c r="C287" s="55" t="s">
        <v>67</v>
      </c>
      <c r="D287" s="86"/>
      <c r="E287" s="47"/>
      <c r="F287" s="47"/>
      <c r="G287" s="47"/>
      <c r="H287" s="48"/>
      <c r="I287" s="49"/>
    </row>
    <row r="288" spans="1:9" ht="12.75" customHeight="1" thickBot="1" x14ac:dyDescent="0.25">
      <c r="A288" s="227"/>
      <c r="B288" s="106">
        <v>15630.025</v>
      </c>
      <c r="C288" s="85" t="s">
        <v>70</v>
      </c>
      <c r="D288" s="86"/>
      <c r="E288" s="47"/>
      <c r="F288" s="47"/>
      <c r="G288" s="47"/>
      <c r="H288" s="48"/>
      <c r="I288" s="49"/>
    </row>
    <row r="289" spans="1:9" ht="12.75" customHeight="1" thickBot="1" x14ac:dyDescent="0.25">
      <c r="A289" s="227"/>
      <c r="B289" s="106">
        <v>14876.56</v>
      </c>
      <c r="C289" s="85" t="s">
        <v>72</v>
      </c>
      <c r="D289" s="86"/>
      <c r="E289" s="47"/>
      <c r="F289" s="47"/>
      <c r="G289" s="47"/>
      <c r="H289" s="48"/>
      <c r="I289" s="49"/>
    </row>
    <row r="290" spans="1:9" ht="12.75" customHeight="1" thickBot="1" x14ac:dyDescent="0.25">
      <c r="A290" s="204"/>
      <c r="B290" s="161">
        <v>15157.99</v>
      </c>
      <c r="C290" s="154" t="s">
        <v>73</v>
      </c>
      <c r="D290" s="82"/>
      <c r="E290" s="47"/>
      <c r="F290" s="47"/>
      <c r="G290" s="47"/>
      <c r="H290" s="48"/>
      <c r="I290" s="49">
        <f>G290*H290</f>
        <v>0</v>
      </c>
    </row>
    <row r="291" spans="1:9" ht="12.75" customHeight="1" thickBot="1" x14ac:dyDescent="0.25">
      <c r="A291" s="227"/>
      <c r="B291" s="106">
        <v>17443.490000000002</v>
      </c>
      <c r="C291" s="85" t="s">
        <v>74</v>
      </c>
      <c r="D291" s="86"/>
      <c r="E291" s="47"/>
      <c r="F291" s="47"/>
      <c r="G291" s="47"/>
      <c r="H291" s="48"/>
      <c r="I291" s="49"/>
    </row>
    <row r="292" spans="1:9" ht="12.75" customHeight="1" thickBot="1" x14ac:dyDescent="0.25">
      <c r="A292" s="227"/>
      <c r="B292" s="106">
        <v>14774.54</v>
      </c>
      <c r="C292" s="85" t="s">
        <v>75</v>
      </c>
      <c r="D292" s="86"/>
      <c r="E292" s="47"/>
      <c r="F292" s="47"/>
      <c r="G292" s="47"/>
      <c r="H292" s="48"/>
      <c r="I292" s="49"/>
    </row>
    <row r="293" spans="1:9" ht="12.75" customHeight="1" thickBot="1" x14ac:dyDescent="0.25">
      <c r="A293" s="227"/>
      <c r="B293" s="106">
        <v>18232.16</v>
      </c>
      <c r="C293" s="85" t="s">
        <v>76</v>
      </c>
      <c r="D293" s="86"/>
      <c r="E293" s="47"/>
      <c r="F293" s="47"/>
      <c r="G293" s="47"/>
      <c r="H293" s="48"/>
      <c r="I293" s="49"/>
    </row>
    <row r="294" spans="1:9" ht="12.75" customHeight="1" thickBot="1" x14ac:dyDescent="0.25">
      <c r="A294" s="227"/>
      <c r="B294" s="106">
        <v>18500.62</v>
      </c>
      <c r="C294" s="85" t="s">
        <v>77</v>
      </c>
      <c r="D294" s="86"/>
      <c r="E294" s="47"/>
      <c r="F294" s="47"/>
      <c r="G294" s="47"/>
      <c r="H294" s="48"/>
      <c r="I294" s="49"/>
    </row>
    <row r="295" spans="1:9" ht="12.75" customHeight="1" thickBot="1" x14ac:dyDescent="0.25">
      <c r="A295" s="227"/>
      <c r="B295" s="106">
        <v>19806.259999999998</v>
      </c>
      <c r="C295" s="85" t="s">
        <v>78</v>
      </c>
      <c r="D295" s="86"/>
      <c r="E295" s="47"/>
      <c r="F295" s="47"/>
      <c r="G295" s="47"/>
      <c r="H295" s="48"/>
      <c r="I295" s="49"/>
    </row>
    <row r="296" spans="1:9" ht="12.75" customHeight="1" thickBot="1" x14ac:dyDescent="0.25">
      <c r="A296" s="227"/>
      <c r="B296" s="106">
        <v>19031.63</v>
      </c>
      <c r="C296" s="85" t="s">
        <v>79</v>
      </c>
      <c r="D296" s="86"/>
      <c r="E296" s="47"/>
      <c r="F296" s="47"/>
      <c r="G296" s="47"/>
      <c r="H296" s="48"/>
      <c r="I296" s="49"/>
    </row>
    <row r="297" spans="1:9" ht="12.75" customHeight="1" thickBot="1" x14ac:dyDescent="0.25">
      <c r="A297" s="227"/>
      <c r="B297" s="106">
        <v>19261.86</v>
      </c>
      <c r="C297" s="85" t="s">
        <v>80</v>
      </c>
      <c r="D297" s="86"/>
      <c r="E297" s="47"/>
      <c r="F297" s="47"/>
      <c r="G297" s="47"/>
      <c r="H297" s="48"/>
      <c r="I297" s="49"/>
    </row>
    <row r="298" spans="1:9" ht="13.5" thickBot="1" x14ac:dyDescent="0.25">
      <c r="A298" s="227"/>
      <c r="B298" s="106"/>
      <c r="C298" s="167" t="s">
        <v>87</v>
      </c>
      <c r="D298" s="86"/>
      <c r="E298" s="47"/>
      <c r="F298" s="47"/>
      <c r="G298" s="47"/>
      <c r="H298" s="48"/>
      <c r="I298" s="49">
        <v>3415.01</v>
      </c>
    </row>
    <row r="299" spans="1:9" ht="13.5" thickBot="1" x14ac:dyDescent="0.25">
      <c r="A299" s="180"/>
      <c r="B299" s="197">
        <f>SUM(B286:B298)</f>
        <v>202114.77900000004</v>
      </c>
      <c r="C299" s="198"/>
      <c r="D299" s="197"/>
      <c r="E299" s="199"/>
      <c r="F299" s="198"/>
      <c r="G299" s="198"/>
      <c r="H299" s="197" t="s">
        <v>17</v>
      </c>
      <c r="I299" s="230">
        <f>SUM(I286:I298)</f>
        <v>3415.01</v>
      </c>
    </row>
    <row r="300" spans="1:9" ht="26.25" thickBot="1" x14ac:dyDescent="0.25">
      <c r="A300" s="46" t="s">
        <v>8</v>
      </c>
      <c r="B300" s="114" t="s">
        <v>16</v>
      </c>
      <c r="C300" s="114" t="s">
        <v>5</v>
      </c>
      <c r="D300" s="114" t="s">
        <v>23</v>
      </c>
      <c r="E300" s="118" t="s">
        <v>18</v>
      </c>
      <c r="F300" s="114" t="s">
        <v>19</v>
      </c>
      <c r="G300" s="114" t="s">
        <v>10</v>
      </c>
      <c r="H300" s="114" t="s">
        <v>13</v>
      </c>
      <c r="I300" s="115" t="s">
        <v>12</v>
      </c>
    </row>
    <row r="301" spans="1:9" ht="12.75" customHeight="1" x14ac:dyDescent="0.2">
      <c r="A301" s="679" t="s">
        <v>82</v>
      </c>
      <c r="B301" s="33"/>
      <c r="C301" s="33" t="s">
        <v>66</v>
      </c>
      <c r="D301" s="34"/>
      <c r="E301" s="35"/>
      <c r="F301" s="35" t="s">
        <v>83</v>
      </c>
      <c r="G301" s="35">
        <v>1015</v>
      </c>
      <c r="H301" s="16">
        <v>4.8099999999999996</v>
      </c>
      <c r="I301" s="33">
        <f>G301*H301</f>
        <v>4882.1499999999996</v>
      </c>
    </row>
    <row r="302" spans="1:9" ht="12.75" customHeight="1" x14ac:dyDescent="0.2">
      <c r="A302" s="679"/>
      <c r="B302" s="13"/>
      <c r="C302" s="13" t="s">
        <v>67</v>
      </c>
      <c r="D302" s="14"/>
      <c r="E302" s="15"/>
      <c r="F302" s="15" t="s">
        <v>83</v>
      </c>
      <c r="G302" s="15">
        <v>721</v>
      </c>
      <c r="H302" s="16">
        <v>4.8099999999999996</v>
      </c>
      <c r="I302" s="13">
        <f t="shared" ref="I302:I309" si="5">G302*H302</f>
        <v>3468.0099999999998</v>
      </c>
    </row>
    <row r="303" spans="1:9" x14ac:dyDescent="0.2">
      <c r="A303" s="679"/>
      <c r="B303" s="13"/>
      <c r="C303" s="13" t="s">
        <v>70</v>
      </c>
      <c r="D303" s="14"/>
      <c r="E303" s="15"/>
      <c r="F303" s="15" t="s">
        <v>83</v>
      </c>
      <c r="G303" s="15">
        <v>901</v>
      </c>
      <c r="H303" s="16">
        <v>4.8099999999999996</v>
      </c>
      <c r="I303" s="13">
        <f t="shared" si="5"/>
        <v>4333.8099999999995</v>
      </c>
    </row>
    <row r="304" spans="1:9" x14ac:dyDescent="0.2">
      <c r="A304" s="679"/>
      <c r="B304" s="13"/>
      <c r="C304" s="13" t="s">
        <v>72</v>
      </c>
      <c r="D304" s="14"/>
      <c r="E304" s="15"/>
      <c r="F304" s="15" t="s">
        <v>83</v>
      </c>
      <c r="G304" s="15">
        <v>571</v>
      </c>
      <c r="H304" s="16">
        <v>4.8099999999999996</v>
      </c>
      <c r="I304" s="13">
        <f t="shared" si="5"/>
        <v>2746.5099999999998</v>
      </c>
    </row>
    <row r="305" spans="1:9" x14ac:dyDescent="0.2">
      <c r="A305" s="679"/>
      <c r="B305" s="13"/>
      <c r="C305" s="13" t="s">
        <v>73</v>
      </c>
      <c r="D305" s="14"/>
      <c r="E305" s="15"/>
      <c r="F305" s="15" t="s">
        <v>83</v>
      </c>
      <c r="G305" s="15">
        <v>547</v>
      </c>
      <c r="H305" s="16">
        <v>4.8099999999999996</v>
      </c>
      <c r="I305" s="13">
        <f t="shared" si="5"/>
        <v>2631.0699999999997</v>
      </c>
    </row>
    <row r="306" spans="1:9" ht="12.75" customHeight="1" x14ac:dyDescent="0.2">
      <c r="A306" s="679"/>
      <c r="B306" s="13"/>
      <c r="C306" s="13" t="s">
        <v>74</v>
      </c>
      <c r="D306" s="14"/>
      <c r="E306" s="15"/>
      <c r="F306" s="15" t="s">
        <v>83</v>
      </c>
      <c r="G306" s="15">
        <v>448</v>
      </c>
      <c r="H306" s="16">
        <v>4.8099999999999996</v>
      </c>
      <c r="I306" s="13">
        <f t="shared" si="5"/>
        <v>2154.8799999999997</v>
      </c>
    </row>
    <row r="307" spans="1:9" ht="12.75" customHeight="1" x14ac:dyDescent="0.2">
      <c r="A307" s="679"/>
      <c r="B307" s="13"/>
      <c r="C307" s="13" t="s">
        <v>75</v>
      </c>
      <c r="D307" s="14"/>
      <c r="E307" s="15"/>
      <c r="F307" s="15" t="s">
        <v>83</v>
      </c>
      <c r="G307" s="15">
        <v>504</v>
      </c>
      <c r="H307" s="16">
        <v>5.04</v>
      </c>
      <c r="I307" s="13">
        <f t="shared" si="5"/>
        <v>2540.16</v>
      </c>
    </row>
    <row r="308" spans="1:9" ht="12.75" customHeight="1" x14ac:dyDescent="0.2">
      <c r="A308" s="679"/>
      <c r="B308" s="13"/>
      <c r="C308" s="13" t="s">
        <v>76</v>
      </c>
      <c r="D308" s="14"/>
      <c r="E308" s="15"/>
      <c r="F308" s="15" t="s">
        <v>83</v>
      </c>
      <c r="G308" s="15">
        <v>516</v>
      </c>
      <c r="H308" s="16">
        <v>5.04</v>
      </c>
      <c r="I308" s="13">
        <f t="shared" si="5"/>
        <v>2600.64</v>
      </c>
    </row>
    <row r="309" spans="1:9" ht="12.75" customHeight="1" x14ac:dyDescent="0.2">
      <c r="A309" s="679"/>
      <c r="B309" s="13"/>
      <c r="C309" s="13" t="s">
        <v>77</v>
      </c>
      <c r="D309" s="14"/>
      <c r="E309" s="15"/>
      <c r="F309" s="15" t="s">
        <v>83</v>
      </c>
      <c r="G309" s="15">
        <v>530</v>
      </c>
      <c r="H309" s="16">
        <v>5.04</v>
      </c>
      <c r="I309" s="13">
        <f t="shared" si="5"/>
        <v>2671.2</v>
      </c>
    </row>
    <row r="310" spans="1:9" ht="12.75" customHeight="1" x14ac:dyDescent="0.2">
      <c r="A310" s="679"/>
      <c r="B310" s="13"/>
      <c r="C310" s="13" t="s">
        <v>78</v>
      </c>
      <c r="D310" s="14"/>
      <c r="E310" s="15"/>
      <c r="F310" s="15" t="s">
        <v>83</v>
      </c>
      <c r="G310" s="15">
        <v>791</v>
      </c>
      <c r="H310" s="16">
        <v>5.04</v>
      </c>
      <c r="I310" s="13">
        <f>G310*H310</f>
        <v>3986.64</v>
      </c>
    </row>
    <row r="311" spans="1:9" ht="12.75" customHeight="1" x14ac:dyDescent="0.2">
      <c r="A311" s="679"/>
      <c r="B311" s="13"/>
      <c r="C311" s="13" t="s">
        <v>79</v>
      </c>
      <c r="D311" s="14"/>
      <c r="E311" s="15"/>
      <c r="F311" s="15" t="s">
        <v>83</v>
      </c>
      <c r="G311" s="15">
        <v>702</v>
      </c>
      <c r="H311" s="16">
        <v>5.04</v>
      </c>
      <c r="I311" s="13">
        <f>G311*H311</f>
        <v>3538.08</v>
      </c>
    </row>
    <row r="312" spans="1:9" ht="12.75" customHeight="1" x14ac:dyDescent="0.2">
      <c r="A312" s="679"/>
      <c r="B312" s="13"/>
      <c r="C312" s="13" t="s">
        <v>80</v>
      </c>
      <c r="D312" s="14"/>
      <c r="E312" s="15"/>
      <c r="F312" s="15" t="s">
        <v>83</v>
      </c>
      <c r="G312" s="15">
        <v>782</v>
      </c>
      <c r="H312" s="16">
        <v>5.04</v>
      </c>
      <c r="I312" s="13">
        <f>G312*H312</f>
        <v>3941.28</v>
      </c>
    </row>
    <row r="313" spans="1:9" ht="12.75" customHeight="1" x14ac:dyDescent="0.2">
      <c r="A313" s="693"/>
      <c r="B313" s="13"/>
      <c r="C313" s="244" t="s">
        <v>87</v>
      </c>
      <c r="D313" s="14"/>
      <c r="E313" s="15"/>
      <c r="F313" s="15" t="s">
        <v>83</v>
      </c>
      <c r="G313" s="15">
        <f>SUM(G301:G312)</f>
        <v>8028</v>
      </c>
      <c r="H313" s="16"/>
      <c r="I313" s="244">
        <f>SUM(I301:I312)</f>
        <v>39494.43</v>
      </c>
    </row>
    <row r="314" spans="1:9" ht="33.6" customHeight="1" x14ac:dyDescent="0.2">
      <c r="A314" s="652" t="s">
        <v>2272</v>
      </c>
      <c r="B314" s="71"/>
      <c r="C314" s="13" t="s">
        <v>2273</v>
      </c>
      <c r="D314" s="72"/>
      <c r="E314" s="73"/>
      <c r="F314" s="15"/>
      <c r="G314" s="327"/>
      <c r="H314" s="74"/>
      <c r="I314" s="598">
        <v>458.4</v>
      </c>
    </row>
    <row r="315" spans="1:9" ht="33.6" customHeight="1" x14ac:dyDescent="0.2">
      <c r="A315" s="653"/>
      <c r="B315" s="71"/>
      <c r="C315" s="13" t="s">
        <v>2274</v>
      </c>
      <c r="D315" s="72"/>
      <c r="E315" s="73"/>
      <c r="F315" s="15"/>
      <c r="G315" s="327"/>
      <c r="H315" s="74"/>
      <c r="I315" s="598">
        <v>484.97</v>
      </c>
    </row>
    <row r="316" spans="1:9" ht="33.6" customHeight="1" x14ac:dyDescent="0.2">
      <c r="A316" s="654"/>
      <c r="B316" s="412"/>
      <c r="C316" s="244" t="s">
        <v>87</v>
      </c>
      <c r="D316" s="72"/>
      <c r="E316" s="73"/>
      <c r="F316" s="15"/>
      <c r="G316" s="327"/>
      <c r="H316" s="74"/>
      <c r="I316" s="241">
        <f>SUM(I314:I315)</f>
        <v>943.37</v>
      </c>
    </row>
    <row r="317" spans="1:9" ht="30.6" customHeight="1" x14ac:dyDescent="0.2">
      <c r="A317" s="652" t="s">
        <v>2271</v>
      </c>
      <c r="B317" s="71"/>
      <c r="C317" s="33" t="s">
        <v>2273</v>
      </c>
      <c r="D317" s="72"/>
      <c r="E317" s="73"/>
      <c r="F317" s="15"/>
      <c r="G317" s="327"/>
      <c r="H317" s="74"/>
      <c r="I317" s="598">
        <v>2596.65</v>
      </c>
    </row>
    <row r="318" spans="1:9" ht="30.6" customHeight="1" x14ac:dyDescent="0.2">
      <c r="A318" s="653"/>
      <c r="B318" s="71"/>
      <c r="C318" s="71" t="s">
        <v>2274</v>
      </c>
      <c r="D318" s="72"/>
      <c r="E318" s="73"/>
      <c r="F318" s="15"/>
      <c r="G318" s="327"/>
      <c r="H318" s="74"/>
      <c r="I318" s="598">
        <v>2908.99</v>
      </c>
    </row>
    <row r="319" spans="1:9" ht="30.6" customHeight="1" x14ac:dyDescent="0.2">
      <c r="A319" s="654"/>
      <c r="B319" s="71"/>
      <c r="C319" s="412" t="s">
        <v>87</v>
      </c>
      <c r="D319" s="72"/>
      <c r="E319" s="73"/>
      <c r="F319" s="73"/>
      <c r="G319" s="327"/>
      <c r="H319" s="74"/>
      <c r="I319" s="241">
        <f>SUM(I317:I318)</f>
        <v>5505.6399999999994</v>
      </c>
    </row>
    <row r="320" spans="1:9" ht="25.5" x14ac:dyDescent="0.2">
      <c r="A320" s="221" t="s">
        <v>2270</v>
      </c>
      <c r="B320" s="13"/>
      <c r="C320" s="244" t="s">
        <v>87</v>
      </c>
      <c r="D320" s="14"/>
      <c r="E320" s="15"/>
      <c r="F320" s="15"/>
      <c r="G320" s="15"/>
      <c r="H320" s="16"/>
      <c r="I320" s="244">
        <v>254249.74</v>
      </c>
    </row>
    <row r="321" spans="1:255" ht="12.75" customHeight="1" x14ac:dyDescent="0.2">
      <c r="A321" s="11" t="s">
        <v>84</v>
      </c>
      <c r="B321" s="13"/>
      <c r="C321" s="244" t="s">
        <v>87</v>
      </c>
      <c r="D321" s="14"/>
      <c r="E321" s="15"/>
      <c r="F321" s="15"/>
      <c r="G321" s="15"/>
      <c r="H321" s="16"/>
      <c r="I321" s="244">
        <v>18889.990000000002</v>
      </c>
    </row>
    <row r="322" spans="1:255" ht="12.75" customHeight="1" x14ac:dyDescent="0.2">
      <c r="A322" s="11" t="s">
        <v>86</v>
      </c>
      <c r="B322" s="13"/>
      <c r="C322" s="244" t="s">
        <v>87</v>
      </c>
      <c r="D322" s="14"/>
      <c r="E322" s="15"/>
      <c r="F322" s="15"/>
      <c r="G322" s="15"/>
      <c r="H322" s="16"/>
      <c r="I322" s="244">
        <v>17245.36</v>
      </c>
    </row>
    <row r="323" spans="1:255" ht="12.75" customHeight="1" x14ac:dyDescent="0.2">
      <c r="A323" s="240" t="s">
        <v>88</v>
      </c>
      <c r="B323" s="13"/>
      <c r="C323" s="244" t="s">
        <v>87</v>
      </c>
      <c r="D323" s="14"/>
      <c r="E323" s="15"/>
      <c r="F323" s="15"/>
      <c r="G323" s="15"/>
      <c r="H323" s="16"/>
      <c r="I323" s="244">
        <v>12651.04</v>
      </c>
    </row>
    <row r="324" spans="1:255" s="45" customFormat="1" ht="13.5" thickBot="1" x14ac:dyDescent="0.25">
      <c r="A324" s="30"/>
      <c r="B324" s="109"/>
      <c r="C324" s="109"/>
      <c r="D324" s="108"/>
      <c r="E324" s="110"/>
      <c r="F324" s="109"/>
      <c r="G324" s="109"/>
      <c r="H324" s="108" t="s">
        <v>17</v>
      </c>
      <c r="I324" s="108">
        <f>I313+I316+I319+I320+I321+I322+I323</f>
        <v>348979.56999999995</v>
      </c>
      <c r="J324" s="56"/>
      <c r="K324" s="56"/>
      <c r="L324" s="56"/>
      <c r="M324" s="56"/>
      <c r="N324" s="56"/>
      <c r="O324" s="56"/>
      <c r="P324" s="56"/>
      <c r="Q324" s="56"/>
      <c r="R324" s="56"/>
      <c r="T324" s="56"/>
      <c r="U324" s="56"/>
      <c r="V324" s="56"/>
      <c r="W324" s="56"/>
      <c r="X324" s="56"/>
      <c r="Y324" s="56"/>
      <c r="Z324" s="56"/>
      <c r="AA324" s="56"/>
      <c r="AB324" s="56"/>
      <c r="AD324" s="56"/>
      <c r="AE324" s="56"/>
      <c r="AF324" s="56"/>
      <c r="AG324" s="56"/>
      <c r="AH324" s="56"/>
      <c r="AI324" s="56"/>
      <c r="AJ324" s="56"/>
      <c r="AK324" s="56"/>
      <c r="AL324" s="56"/>
      <c r="AN324" s="56"/>
      <c r="AO324" s="56"/>
      <c r="AP324" s="56"/>
      <c r="AQ324" s="56"/>
      <c r="AR324" s="56"/>
      <c r="AS324" s="56"/>
      <c r="AT324" s="56"/>
      <c r="AU324" s="56"/>
      <c r="AV324" s="56"/>
      <c r="AX324" s="56"/>
      <c r="AY324" s="56"/>
      <c r="AZ324" s="56"/>
      <c r="BA324" s="56"/>
      <c r="BB324" s="56"/>
      <c r="BC324" s="56"/>
      <c r="BD324" s="56"/>
      <c r="BE324" s="56"/>
      <c r="BF324" s="56"/>
      <c r="BH324" s="56"/>
      <c r="BI324" s="56"/>
      <c r="BJ324" s="56"/>
      <c r="BK324" s="56"/>
      <c r="BL324" s="56"/>
      <c r="BM324" s="56"/>
      <c r="BN324" s="56"/>
      <c r="BO324" s="56"/>
      <c r="BP324" s="56"/>
      <c r="BR324" s="56"/>
      <c r="BS324" s="56"/>
      <c r="BT324" s="56"/>
      <c r="BU324" s="56"/>
      <c r="BV324" s="56"/>
      <c r="BW324" s="56"/>
      <c r="BX324" s="56"/>
      <c r="BY324" s="56"/>
      <c r="BZ324" s="56"/>
      <c r="CB324" s="56"/>
      <c r="CC324" s="56"/>
      <c r="CD324" s="56"/>
      <c r="CE324" s="56"/>
      <c r="CF324" s="56"/>
      <c r="CG324" s="56"/>
      <c r="CH324" s="56"/>
      <c r="CI324" s="56"/>
      <c r="CJ324" s="56"/>
      <c r="CL324" s="56"/>
      <c r="CM324" s="56"/>
      <c r="CN324" s="56"/>
      <c r="CO324" s="56"/>
      <c r="CP324" s="56"/>
      <c r="CQ324" s="56"/>
      <c r="CR324" s="56"/>
      <c r="CS324" s="56"/>
      <c r="CT324" s="56"/>
      <c r="CV324" s="56"/>
      <c r="CW324" s="56"/>
      <c r="CX324" s="56"/>
      <c r="CY324" s="56"/>
      <c r="CZ324" s="56"/>
      <c r="DA324" s="56"/>
      <c r="DB324" s="56"/>
      <c r="DC324" s="56"/>
      <c r="DD324" s="56"/>
      <c r="DF324" s="56"/>
      <c r="DG324" s="56"/>
      <c r="DH324" s="56"/>
      <c r="DI324" s="56"/>
      <c r="DJ324" s="56"/>
      <c r="DK324" s="56"/>
      <c r="DL324" s="56"/>
      <c r="DM324" s="56"/>
      <c r="DN324" s="56"/>
      <c r="DP324" s="56"/>
      <c r="DQ324" s="56"/>
      <c r="DR324" s="56"/>
      <c r="DS324" s="56"/>
      <c r="DT324" s="56"/>
      <c r="DU324" s="56"/>
      <c r="DV324" s="56"/>
      <c r="DW324" s="56"/>
      <c r="DX324" s="56"/>
      <c r="DZ324" s="56"/>
      <c r="EA324" s="56"/>
      <c r="EB324" s="56"/>
      <c r="EC324" s="56"/>
      <c r="ED324" s="56"/>
      <c r="EE324" s="56"/>
      <c r="EF324" s="56"/>
      <c r="EG324" s="56"/>
      <c r="EH324" s="56"/>
      <c r="EJ324" s="56"/>
      <c r="EK324" s="56"/>
      <c r="EL324" s="56"/>
      <c r="EM324" s="56"/>
      <c r="EN324" s="56"/>
      <c r="EO324" s="56"/>
      <c r="EP324" s="56"/>
      <c r="EQ324" s="56"/>
      <c r="ER324" s="56"/>
      <c r="ET324" s="56"/>
      <c r="EU324" s="56"/>
      <c r="EV324" s="56"/>
      <c r="EW324" s="56"/>
      <c r="EX324" s="56"/>
      <c r="EY324" s="56"/>
      <c r="EZ324" s="56"/>
      <c r="FA324" s="56"/>
      <c r="FB324" s="56"/>
      <c r="FD324" s="56"/>
      <c r="FE324" s="56"/>
      <c r="FF324" s="56"/>
      <c r="FG324" s="56"/>
      <c r="FH324" s="56"/>
      <c r="FI324" s="56"/>
      <c r="FJ324" s="56"/>
      <c r="FK324" s="56"/>
      <c r="FL324" s="56"/>
      <c r="FN324" s="56"/>
      <c r="FO324" s="56"/>
      <c r="FP324" s="56"/>
      <c r="FQ324" s="56"/>
      <c r="FR324" s="56"/>
      <c r="FS324" s="56"/>
      <c r="FT324" s="56"/>
      <c r="FU324" s="56"/>
      <c r="FV324" s="56"/>
      <c r="FX324" s="56"/>
      <c r="FY324" s="56"/>
      <c r="FZ324" s="56"/>
      <c r="GA324" s="56"/>
      <c r="GB324" s="56"/>
      <c r="GC324" s="56"/>
      <c r="GD324" s="56"/>
      <c r="GE324" s="56"/>
      <c r="GF324" s="56"/>
      <c r="GH324" s="56"/>
      <c r="GI324" s="56"/>
      <c r="GJ324" s="56"/>
      <c r="GK324" s="56"/>
      <c r="GL324" s="56"/>
      <c r="GM324" s="56"/>
      <c r="GN324" s="56"/>
      <c r="GO324" s="56"/>
      <c r="GP324" s="56"/>
      <c r="GR324" s="56"/>
      <c r="GS324" s="56"/>
      <c r="GT324" s="56"/>
      <c r="GU324" s="56"/>
      <c r="GV324" s="56"/>
      <c r="GW324" s="56"/>
      <c r="GX324" s="56"/>
      <c r="GY324" s="56"/>
      <c r="GZ324" s="56"/>
      <c r="HB324" s="56"/>
      <c r="HC324" s="56"/>
      <c r="HD324" s="56"/>
      <c r="HE324" s="56"/>
      <c r="HF324" s="56"/>
      <c r="HG324" s="56"/>
      <c r="HH324" s="56"/>
      <c r="HI324" s="56"/>
      <c r="HJ324" s="56"/>
      <c r="HL324" s="56"/>
      <c r="HM324" s="56"/>
      <c r="HN324" s="56"/>
      <c r="HO324" s="56"/>
      <c r="HP324" s="56"/>
      <c r="HQ324" s="56"/>
      <c r="HR324" s="56"/>
      <c r="HS324" s="56"/>
      <c r="HT324" s="56"/>
      <c r="HV324" s="56"/>
      <c r="HW324" s="56"/>
      <c r="HX324" s="56"/>
      <c r="HY324" s="56"/>
      <c r="HZ324" s="56"/>
      <c r="IA324" s="56"/>
      <c r="IB324" s="56"/>
      <c r="IC324" s="56"/>
      <c r="ID324" s="56"/>
      <c r="IF324" s="56"/>
      <c r="IG324" s="56"/>
      <c r="IH324" s="56"/>
      <c r="II324" s="56"/>
      <c r="IJ324" s="56"/>
      <c r="IK324" s="56"/>
      <c r="IL324" s="56"/>
      <c r="IM324" s="56"/>
      <c r="IN324" s="56"/>
      <c r="IP324" s="56"/>
      <c r="IQ324" s="56"/>
      <c r="IR324" s="56"/>
      <c r="IS324" s="56"/>
      <c r="IT324" s="56"/>
      <c r="IU324" s="56"/>
    </row>
    <row r="325" spans="1:255" ht="77.25" thickBot="1" x14ac:dyDescent="0.25">
      <c r="A325" s="117" t="s">
        <v>95</v>
      </c>
      <c r="B325" s="114" t="s">
        <v>16</v>
      </c>
      <c r="C325" s="114" t="s">
        <v>5</v>
      </c>
      <c r="D325" s="114" t="s">
        <v>23</v>
      </c>
      <c r="E325" s="118" t="s">
        <v>18</v>
      </c>
      <c r="F325" s="114" t="s">
        <v>19</v>
      </c>
      <c r="G325" s="114" t="s">
        <v>10</v>
      </c>
      <c r="H325" s="114" t="s">
        <v>13</v>
      </c>
      <c r="I325" s="115" t="s">
        <v>12</v>
      </c>
      <c r="J325" s="56"/>
      <c r="K325" s="56"/>
      <c r="L325" s="56"/>
      <c r="M325" s="56"/>
      <c r="N325" s="56"/>
      <c r="O325" s="56"/>
      <c r="P325" s="56"/>
      <c r="Q325" s="56"/>
      <c r="R325" s="56"/>
      <c r="T325" s="56"/>
      <c r="U325" s="56"/>
      <c r="V325" s="56"/>
      <c r="W325" s="56"/>
      <c r="X325" s="56"/>
      <c r="Y325" s="56"/>
      <c r="Z325" s="56"/>
      <c r="AA325" s="56"/>
      <c r="AB325" s="56"/>
      <c r="AD325" s="56"/>
      <c r="AE325" s="56"/>
      <c r="AF325" s="56"/>
      <c r="AG325" s="56"/>
      <c r="AH325" s="56"/>
      <c r="AI325" s="56"/>
      <c r="AJ325" s="56"/>
      <c r="AK325" s="56"/>
      <c r="AL325" s="56"/>
      <c r="AN325" s="56"/>
      <c r="AO325" s="56"/>
      <c r="AP325" s="56"/>
      <c r="AQ325" s="56"/>
      <c r="AR325" s="56"/>
      <c r="AS325" s="56"/>
      <c r="AT325" s="56"/>
      <c r="AU325" s="56"/>
      <c r="AV325" s="56"/>
      <c r="AX325" s="56"/>
      <c r="AY325" s="56"/>
      <c r="AZ325" s="56"/>
      <c r="BA325" s="56"/>
      <c r="BB325" s="56"/>
      <c r="BC325" s="56"/>
      <c r="BD325" s="56"/>
      <c r="BE325" s="56"/>
      <c r="BF325" s="56"/>
      <c r="BH325" s="56"/>
      <c r="BI325" s="56"/>
      <c r="BJ325" s="56"/>
      <c r="BK325" s="56"/>
      <c r="BL325" s="56"/>
      <c r="BM325" s="56"/>
      <c r="BN325" s="56"/>
      <c r="BO325" s="56"/>
      <c r="BP325" s="56"/>
      <c r="BR325" s="56"/>
      <c r="BS325" s="56"/>
      <c r="BT325" s="56"/>
      <c r="BU325" s="56"/>
      <c r="BV325" s="56"/>
      <c r="BW325" s="56"/>
      <c r="BX325" s="56"/>
      <c r="BY325" s="56"/>
      <c r="BZ325" s="56"/>
      <c r="CB325" s="56"/>
      <c r="CC325" s="56"/>
      <c r="CD325" s="56"/>
      <c r="CE325" s="56"/>
      <c r="CF325" s="56"/>
      <c r="CG325" s="56"/>
      <c r="CH325" s="56"/>
      <c r="CI325" s="56"/>
      <c r="CJ325" s="56"/>
      <c r="CL325" s="56"/>
      <c r="CM325" s="56"/>
      <c r="CN325" s="56"/>
      <c r="CO325" s="56"/>
      <c r="CP325" s="56"/>
      <c r="CQ325" s="56"/>
      <c r="CR325" s="56"/>
      <c r="CS325" s="56"/>
      <c r="CT325" s="56"/>
      <c r="CV325" s="56"/>
      <c r="CW325" s="56"/>
      <c r="CX325" s="56"/>
      <c r="CY325" s="56"/>
      <c r="CZ325" s="56"/>
      <c r="DA325" s="56"/>
      <c r="DB325" s="56"/>
      <c r="DC325" s="56"/>
      <c r="DD325" s="56"/>
      <c r="DF325" s="56"/>
      <c r="DG325" s="56"/>
      <c r="DH325" s="56"/>
      <c r="DI325" s="56"/>
      <c r="DJ325" s="56"/>
      <c r="DK325" s="56"/>
      <c r="DL325" s="56"/>
      <c r="DM325" s="56"/>
      <c r="DN325" s="56"/>
      <c r="DP325" s="56"/>
      <c r="DQ325" s="56"/>
      <c r="DR325" s="56"/>
      <c r="DS325" s="56"/>
      <c r="DT325" s="56"/>
      <c r="DU325" s="56"/>
      <c r="DV325" s="56"/>
      <c r="DW325" s="56"/>
      <c r="DX325" s="56"/>
      <c r="DZ325" s="56"/>
      <c r="EA325" s="56"/>
      <c r="EB325" s="56"/>
      <c r="EC325" s="56"/>
      <c r="ED325" s="56"/>
      <c r="EE325" s="56"/>
      <c r="EF325" s="56"/>
      <c r="EG325" s="56"/>
      <c r="EH325" s="56"/>
      <c r="EJ325" s="56"/>
      <c r="EK325" s="56"/>
      <c r="EL325" s="56"/>
      <c r="EM325" s="56"/>
      <c r="EN325" s="56"/>
      <c r="EO325" s="56"/>
      <c r="EP325" s="56"/>
      <c r="EQ325" s="56"/>
      <c r="ER325" s="56"/>
      <c r="ET325" s="56"/>
      <c r="EU325" s="56"/>
      <c r="EV325" s="56"/>
      <c r="EW325" s="56"/>
      <c r="EX325" s="56"/>
      <c r="EY325" s="56"/>
      <c r="EZ325" s="56"/>
      <c r="FA325" s="56"/>
      <c r="FB325" s="56"/>
      <c r="FD325" s="56"/>
      <c r="FE325" s="56"/>
      <c r="FF325" s="56"/>
      <c r="FG325" s="56"/>
      <c r="FH325" s="56"/>
      <c r="FI325" s="56"/>
      <c r="FJ325" s="56"/>
      <c r="FK325" s="56"/>
      <c r="FL325" s="56"/>
      <c r="FN325" s="56"/>
      <c r="FO325" s="56"/>
      <c r="FP325" s="56"/>
      <c r="FQ325" s="56"/>
      <c r="FR325" s="56"/>
      <c r="FS325" s="56"/>
      <c r="FT325" s="56"/>
      <c r="FU325" s="56"/>
      <c r="FV325" s="56"/>
      <c r="FX325" s="56"/>
      <c r="FY325" s="56"/>
      <c r="FZ325" s="56"/>
      <c r="GA325" s="56"/>
      <c r="GB325" s="56"/>
      <c r="GC325" s="56"/>
      <c r="GD325" s="56"/>
      <c r="GE325" s="56"/>
      <c r="GF325" s="56"/>
      <c r="GH325" s="56"/>
      <c r="GI325" s="56"/>
      <c r="GJ325" s="56"/>
      <c r="GK325" s="56"/>
      <c r="GL325" s="56"/>
      <c r="GM325" s="56"/>
      <c r="GN325" s="56"/>
      <c r="GO325" s="56"/>
      <c r="GP325" s="56"/>
      <c r="GR325" s="56"/>
      <c r="GS325" s="56"/>
      <c r="GT325" s="56"/>
      <c r="GU325" s="56"/>
      <c r="GV325" s="56"/>
      <c r="GW325" s="56"/>
      <c r="GX325" s="56"/>
      <c r="GY325" s="56"/>
      <c r="GZ325" s="56"/>
      <c r="HB325" s="56"/>
      <c r="HC325" s="56"/>
      <c r="HD325" s="56"/>
      <c r="HE325" s="56"/>
      <c r="HF325" s="56"/>
      <c r="HG325" s="56"/>
      <c r="HH325" s="56"/>
      <c r="HI325" s="56"/>
      <c r="HJ325" s="56"/>
      <c r="HL325" s="56"/>
      <c r="HM325" s="56"/>
      <c r="HN325" s="56"/>
      <c r="HO325" s="56"/>
      <c r="HP325" s="56"/>
      <c r="HQ325" s="56"/>
      <c r="HR325" s="56"/>
      <c r="HS325" s="56"/>
      <c r="HT325" s="56"/>
      <c r="HV325" s="56"/>
      <c r="HW325" s="56"/>
      <c r="HX325" s="56"/>
      <c r="HY325" s="56"/>
      <c r="HZ325" s="56"/>
      <c r="IA325" s="56"/>
      <c r="IB325" s="56"/>
      <c r="IC325" s="56"/>
      <c r="ID325" s="56"/>
      <c r="IF325" s="56"/>
      <c r="IG325" s="56"/>
      <c r="IH325" s="56"/>
      <c r="II325" s="56"/>
      <c r="IJ325" s="56"/>
      <c r="IK325" s="56"/>
      <c r="IL325" s="56"/>
      <c r="IM325" s="56"/>
      <c r="IN325" s="56"/>
      <c r="IP325" s="56"/>
      <c r="IQ325" s="56"/>
      <c r="IR325" s="56"/>
      <c r="IS325" s="56"/>
      <c r="IT325" s="56"/>
      <c r="IU325" s="56"/>
    </row>
    <row r="326" spans="1:255" ht="12.75" customHeight="1" thickBot="1" x14ac:dyDescent="0.25">
      <c r="A326" s="103"/>
      <c r="B326" s="104">
        <v>6159.99</v>
      </c>
      <c r="C326" s="58" t="s">
        <v>66</v>
      </c>
      <c r="D326" s="64"/>
      <c r="E326" s="59"/>
      <c r="F326" s="59"/>
      <c r="G326" s="59"/>
      <c r="H326" s="60"/>
      <c r="I326" s="61"/>
      <c r="J326" s="56"/>
      <c r="K326" s="56"/>
      <c r="L326" s="56"/>
      <c r="M326" s="56"/>
      <c r="N326" s="56"/>
      <c r="O326" s="56"/>
      <c r="P326" s="56"/>
      <c r="Q326" s="56"/>
      <c r="R326" s="56"/>
      <c r="T326" s="56"/>
      <c r="U326" s="56"/>
      <c r="V326" s="56"/>
      <c r="W326" s="56"/>
      <c r="X326" s="56"/>
      <c r="Y326" s="56"/>
      <c r="Z326" s="56"/>
      <c r="AA326" s="56"/>
      <c r="AB326" s="56"/>
      <c r="AD326" s="56"/>
      <c r="AE326" s="56"/>
      <c r="AF326" s="56"/>
      <c r="AG326" s="56"/>
      <c r="AH326" s="56"/>
      <c r="AI326" s="56"/>
      <c r="AJ326" s="56"/>
      <c r="AK326" s="56"/>
      <c r="AL326" s="56"/>
      <c r="AN326" s="56"/>
      <c r="AO326" s="56"/>
      <c r="AP326" s="56"/>
      <c r="AQ326" s="56"/>
      <c r="AR326" s="56"/>
      <c r="AS326" s="56"/>
      <c r="AT326" s="56"/>
      <c r="AU326" s="56"/>
      <c r="AV326" s="56"/>
      <c r="AX326" s="56"/>
      <c r="AY326" s="56"/>
      <c r="AZ326" s="56"/>
      <c r="BA326" s="56"/>
      <c r="BB326" s="56"/>
      <c r="BC326" s="56"/>
      <c r="BD326" s="56"/>
      <c r="BE326" s="56"/>
      <c r="BF326" s="56"/>
      <c r="BH326" s="56"/>
      <c r="BI326" s="56"/>
      <c r="BJ326" s="56"/>
      <c r="BK326" s="56"/>
      <c r="BL326" s="56"/>
      <c r="BM326" s="56"/>
      <c r="BN326" s="56"/>
      <c r="BO326" s="56"/>
      <c r="BP326" s="56"/>
      <c r="BR326" s="56"/>
      <c r="BS326" s="56"/>
      <c r="BT326" s="56"/>
      <c r="BU326" s="56"/>
      <c r="BV326" s="56"/>
      <c r="BW326" s="56"/>
      <c r="BX326" s="56"/>
      <c r="BY326" s="56"/>
      <c r="BZ326" s="56"/>
      <c r="CB326" s="56"/>
      <c r="CC326" s="56"/>
      <c r="CD326" s="56"/>
      <c r="CE326" s="56"/>
      <c r="CF326" s="56"/>
      <c r="CG326" s="56"/>
      <c r="CH326" s="56"/>
      <c r="CI326" s="56"/>
      <c r="CJ326" s="56"/>
      <c r="CL326" s="56"/>
      <c r="CM326" s="56"/>
      <c r="CN326" s="56"/>
      <c r="CO326" s="56"/>
      <c r="CP326" s="56"/>
      <c r="CQ326" s="56"/>
      <c r="CR326" s="56"/>
      <c r="CS326" s="56"/>
      <c r="CT326" s="56"/>
      <c r="CV326" s="56"/>
      <c r="CW326" s="56"/>
      <c r="CX326" s="56"/>
      <c r="CY326" s="56"/>
      <c r="CZ326" s="56"/>
      <c r="DA326" s="56"/>
      <c r="DB326" s="56"/>
      <c r="DC326" s="56"/>
      <c r="DD326" s="56"/>
      <c r="DF326" s="56"/>
      <c r="DG326" s="56"/>
      <c r="DH326" s="56"/>
      <c r="DI326" s="56"/>
      <c r="DJ326" s="56"/>
      <c r="DK326" s="56"/>
      <c r="DL326" s="56"/>
      <c r="DM326" s="56"/>
      <c r="DN326" s="56"/>
      <c r="DP326" s="56"/>
      <c r="DQ326" s="56"/>
      <c r="DR326" s="56"/>
      <c r="DS326" s="56"/>
      <c r="DT326" s="56"/>
      <c r="DU326" s="56"/>
      <c r="DV326" s="56"/>
      <c r="DW326" s="56"/>
      <c r="DX326" s="56"/>
      <c r="DZ326" s="56"/>
      <c r="EA326" s="56"/>
      <c r="EB326" s="56"/>
      <c r="EC326" s="56"/>
      <c r="ED326" s="56"/>
      <c r="EE326" s="56"/>
      <c r="EF326" s="56"/>
      <c r="EG326" s="56"/>
      <c r="EH326" s="56"/>
      <c r="EJ326" s="56"/>
      <c r="EK326" s="56"/>
      <c r="EL326" s="56"/>
      <c r="EM326" s="56"/>
      <c r="EN326" s="56"/>
      <c r="EO326" s="56"/>
      <c r="EP326" s="56"/>
      <c r="EQ326" s="56"/>
      <c r="ER326" s="56"/>
      <c r="ET326" s="56"/>
      <c r="EU326" s="56"/>
      <c r="EV326" s="56"/>
      <c r="EW326" s="56"/>
      <c r="EX326" s="56"/>
      <c r="EY326" s="56"/>
      <c r="EZ326" s="56"/>
      <c r="FA326" s="56"/>
      <c r="FB326" s="56"/>
      <c r="FD326" s="56"/>
      <c r="FE326" s="56"/>
      <c r="FF326" s="56"/>
      <c r="FG326" s="56"/>
      <c r="FH326" s="56"/>
      <c r="FI326" s="56"/>
      <c r="FJ326" s="56"/>
      <c r="FK326" s="56"/>
      <c r="FL326" s="56"/>
      <c r="FN326" s="56"/>
      <c r="FO326" s="56"/>
      <c r="FP326" s="56"/>
      <c r="FQ326" s="56"/>
      <c r="FR326" s="56"/>
      <c r="FS326" s="56"/>
      <c r="FT326" s="56"/>
      <c r="FU326" s="56"/>
      <c r="FV326" s="56"/>
      <c r="FX326" s="56"/>
      <c r="FY326" s="56"/>
      <c r="FZ326" s="56"/>
      <c r="GA326" s="56"/>
      <c r="GB326" s="56"/>
      <c r="GC326" s="56"/>
      <c r="GD326" s="56"/>
      <c r="GE326" s="56"/>
      <c r="GF326" s="56"/>
      <c r="GH326" s="56"/>
      <c r="GI326" s="56"/>
      <c r="GJ326" s="56"/>
      <c r="GK326" s="56"/>
      <c r="GL326" s="56"/>
      <c r="GM326" s="56"/>
      <c r="GN326" s="56"/>
      <c r="GO326" s="56"/>
      <c r="GP326" s="56"/>
      <c r="GR326" s="56"/>
      <c r="GS326" s="56"/>
      <c r="GT326" s="56"/>
      <c r="GU326" s="56"/>
      <c r="GV326" s="56"/>
      <c r="GW326" s="56"/>
      <c r="GX326" s="56"/>
      <c r="GY326" s="56"/>
      <c r="GZ326" s="56"/>
      <c r="HB326" s="56"/>
      <c r="HC326" s="56"/>
      <c r="HD326" s="56"/>
      <c r="HE326" s="56"/>
      <c r="HF326" s="56"/>
      <c r="HG326" s="56"/>
      <c r="HH326" s="56"/>
      <c r="HI326" s="56"/>
      <c r="HJ326" s="56"/>
      <c r="HL326" s="56"/>
      <c r="HM326" s="56"/>
      <c r="HN326" s="56"/>
      <c r="HO326" s="56"/>
      <c r="HP326" s="56"/>
      <c r="HQ326" s="56"/>
      <c r="HR326" s="56"/>
      <c r="HS326" s="56"/>
      <c r="HT326" s="56"/>
      <c r="HV326" s="56"/>
      <c r="HW326" s="56"/>
      <c r="HX326" s="56"/>
      <c r="HY326" s="56"/>
      <c r="HZ326" s="56"/>
      <c r="IA326" s="56"/>
      <c r="IB326" s="56"/>
      <c r="IC326" s="56"/>
      <c r="ID326" s="56"/>
      <c r="IF326" s="56"/>
      <c r="IG326" s="56"/>
      <c r="IH326" s="56"/>
      <c r="II326" s="56"/>
      <c r="IJ326" s="56"/>
      <c r="IK326" s="56"/>
      <c r="IL326" s="56"/>
      <c r="IM326" s="56"/>
      <c r="IN326" s="56"/>
      <c r="IP326" s="56"/>
      <c r="IQ326" s="56"/>
      <c r="IR326" s="56"/>
      <c r="IS326" s="56"/>
      <c r="IT326" s="56"/>
      <c r="IU326" s="56"/>
    </row>
    <row r="327" spans="1:255" ht="12.75" customHeight="1" thickBot="1" x14ac:dyDescent="0.25">
      <c r="A327" s="103"/>
      <c r="B327" s="105">
        <v>7482.65</v>
      </c>
      <c r="C327" s="92" t="s">
        <v>67</v>
      </c>
      <c r="D327" s="93"/>
      <c r="E327" s="94"/>
      <c r="F327" s="94"/>
      <c r="G327" s="94"/>
      <c r="H327" s="95"/>
      <c r="I327" s="96"/>
      <c r="J327" s="56"/>
      <c r="K327" s="56"/>
      <c r="L327" s="56"/>
      <c r="M327" s="56"/>
      <c r="N327" s="56"/>
      <c r="O327" s="56"/>
      <c r="P327" s="56"/>
      <c r="Q327" s="56"/>
      <c r="R327" s="56"/>
      <c r="T327" s="56"/>
      <c r="U327" s="56"/>
      <c r="V327" s="56"/>
      <c r="W327" s="56"/>
      <c r="X327" s="56"/>
      <c r="Y327" s="56"/>
      <c r="Z327" s="56"/>
      <c r="AA327" s="56"/>
      <c r="AB327" s="56"/>
      <c r="AD327" s="56"/>
      <c r="AE327" s="56"/>
      <c r="AF327" s="56"/>
      <c r="AG327" s="56"/>
      <c r="AH327" s="56"/>
      <c r="AI327" s="56"/>
      <c r="AJ327" s="56"/>
      <c r="AK327" s="56"/>
      <c r="AL327" s="56"/>
      <c r="AN327" s="56"/>
      <c r="AO327" s="56"/>
      <c r="AP327" s="56"/>
      <c r="AQ327" s="56"/>
      <c r="AR327" s="56"/>
      <c r="AS327" s="56"/>
      <c r="AT327" s="56"/>
      <c r="AU327" s="56"/>
      <c r="AV327" s="56"/>
      <c r="AX327" s="56"/>
      <c r="AY327" s="56"/>
      <c r="AZ327" s="56"/>
      <c r="BA327" s="56"/>
      <c r="BB327" s="56"/>
      <c r="BC327" s="56"/>
      <c r="BD327" s="56"/>
      <c r="BE327" s="56"/>
      <c r="BF327" s="56"/>
      <c r="BH327" s="56"/>
      <c r="BI327" s="56"/>
      <c r="BJ327" s="56"/>
      <c r="BK327" s="56"/>
      <c r="BL327" s="56"/>
      <c r="BM327" s="56"/>
      <c r="BN327" s="56"/>
      <c r="BO327" s="56"/>
      <c r="BP327" s="56"/>
      <c r="BR327" s="56"/>
      <c r="BS327" s="56"/>
      <c r="BT327" s="56"/>
      <c r="BU327" s="56"/>
      <c r="BV327" s="56"/>
      <c r="BW327" s="56"/>
      <c r="BX327" s="56"/>
      <c r="BY327" s="56"/>
      <c r="BZ327" s="56"/>
      <c r="CB327" s="56"/>
      <c r="CC327" s="56"/>
      <c r="CD327" s="56"/>
      <c r="CE327" s="56"/>
      <c r="CF327" s="56"/>
      <c r="CG327" s="56"/>
      <c r="CH327" s="56"/>
      <c r="CI327" s="56"/>
      <c r="CJ327" s="56"/>
      <c r="CL327" s="56"/>
      <c r="CM327" s="56"/>
      <c r="CN327" s="56"/>
      <c r="CO327" s="56"/>
      <c r="CP327" s="56"/>
      <c r="CQ327" s="56"/>
      <c r="CR327" s="56"/>
      <c r="CS327" s="56"/>
      <c r="CT327" s="56"/>
      <c r="CV327" s="56"/>
      <c r="CW327" s="56"/>
      <c r="CX327" s="56"/>
      <c r="CY327" s="56"/>
      <c r="CZ327" s="56"/>
      <c r="DA327" s="56"/>
      <c r="DB327" s="56"/>
      <c r="DC327" s="56"/>
      <c r="DD327" s="56"/>
      <c r="DF327" s="56"/>
      <c r="DG327" s="56"/>
      <c r="DH327" s="56"/>
      <c r="DI327" s="56"/>
      <c r="DJ327" s="56"/>
      <c r="DK327" s="56"/>
      <c r="DL327" s="56"/>
      <c r="DM327" s="56"/>
      <c r="DN327" s="56"/>
      <c r="DP327" s="56"/>
      <c r="DQ327" s="56"/>
      <c r="DR327" s="56"/>
      <c r="DS327" s="56"/>
      <c r="DT327" s="56"/>
      <c r="DU327" s="56"/>
      <c r="DV327" s="56"/>
      <c r="DW327" s="56"/>
      <c r="DX327" s="56"/>
      <c r="DZ327" s="56"/>
      <c r="EA327" s="56"/>
      <c r="EB327" s="56"/>
      <c r="EC327" s="56"/>
      <c r="ED327" s="56"/>
      <c r="EE327" s="56"/>
      <c r="EF327" s="56"/>
      <c r="EG327" s="56"/>
      <c r="EH327" s="56"/>
      <c r="EJ327" s="56"/>
      <c r="EK327" s="56"/>
      <c r="EL327" s="56"/>
      <c r="EM327" s="56"/>
      <c r="EN327" s="56"/>
      <c r="EO327" s="56"/>
      <c r="EP327" s="56"/>
      <c r="EQ327" s="56"/>
      <c r="ER327" s="56"/>
      <c r="ET327" s="56"/>
      <c r="EU327" s="56"/>
      <c r="EV327" s="56"/>
      <c r="EW327" s="56"/>
      <c r="EX327" s="56"/>
      <c r="EY327" s="56"/>
      <c r="EZ327" s="56"/>
      <c r="FA327" s="56"/>
      <c r="FB327" s="56"/>
      <c r="FD327" s="56"/>
      <c r="FE327" s="56"/>
      <c r="FF327" s="56"/>
      <c r="FG327" s="56"/>
      <c r="FH327" s="56"/>
      <c r="FI327" s="56"/>
      <c r="FJ327" s="56"/>
      <c r="FK327" s="56"/>
      <c r="FL327" s="56"/>
      <c r="FN327" s="56"/>
      <c r="FO327" s="56"/>
      <c r="FP327" s="56"/>
      <c r="FQ327" s="56"/>
      <c r="FR327" s="56"/>
      <c r="FS327" s="56"/>
      <c r="FT327" s="56"/>
      <c r="FU327" s="56"/>
      <c r="FV327" s="56"/>
      <c r="FX327" s="56"/>
      <c r="FY327" s="56"/>
      <c r="FZ327" s="56"/>
      <c r="GA327" s="56"/>
      <c r="GB327" s="56"/>
      <c r="GC327" s="56"/>
      <c r="GD327" s="56"/>
      <c r="GE327" s="56"/>
      <c r="GF327" s="56"/>
      <c r="GH327" s="56"/>
      <c r="GI327" s="56"/>
      <c r="GJ327" s="56"/>
      <c r="GK327" s="56"/>
      <c r="GL327" s="56"/>
      <c r="GM327" s="56"/>
      <c r="GN327" s="56"/>
      <c r="GO327" s="56"/>
      <c r="GP327" s="56"/>
      <c r="GR327" s="56"/>
      <c r="GS327" s="56"/>
      <c r="GT327" s="56"/>
      <c r="GU327" s="56"/>
      <c r="GV327" s="56"/>
      <c r="GW327" s="56"/>
      <c r="GX327" s="56"/>
      <c r="GY327" s="56"/>
      <c r="GZ327" s="56"/>
      <c r="HB327" s="56"/>
      <c r="HC327" s="56"/>
      <c r="HD327" s="56"/>
      <c r="HE327" s="56"/>
      <c r="HF327" s="56"/>
      <c r="HG327" s="56"/>
      <c r="HH327" s="56"/>
      <c r="HI327" s="56"/>
      <c r="HJ327" s="56"/>
      <c r="HL327" s="56"/>
      <c r="HM327" s="56"/>
      <c r="HN327" s="56"/>
      <c r="HO327" s="56"/>
      <c r="HP327" s="56"/>
      <c r="HQ327" s="56"/>
      <c r="HR327" s="56"/>
      <c r="HS327" s="56"/>
      <c r="HT327" s="56"/>
      <c r="HV327" s="56"/>
      <c r="HW327" s="56"/>
      <c r="HX327" s="56"/>
      <c r="HY327" s="56"/>
      <c r="HZ327" s="56"/>
      <c r="IA327" s="56"/>
      <c r="IB327" s="56"/>
      <c r="IC327" s="56"/>
      <c r="ID327" s="56"/>
      <c r="IF327" s="56"/>
      <c r="IG327" s="56"/>
      <c r="IH327" s="56"/>
      <c r="II327" s="56"/>
      <c r="IJ327" s="56"/>
      <c r="IK327" s="56"/>
      <c r="IL327" s="56"/>
      <c r="IM327" s="56"/>
      <c r="IN327" s="56"/>
      <c r="IP327" s="56"/>
      <c r="IQ327" s="56"/>
      <c r="IR327" s="56"/>
      <c r="IS327" s="56"/>
      <c r="IT327" s="56"/>
      <c r="IU327" s="56"/>
    </row>
    <row r="328" spans="1:255" ht="12.75" customHeight="1" thickBot="1" x14ac:dyDescent="0.25">
      <c r="A328" s="103"/>
      <c r="B328" s="106">
        <v>6231.21</v>
      </c>
      <c r="C328" s="85" t="s">
        <v>70</v>
      </c>
      <c r="D328" s="86"/>
      <c r="E328" s="47"/>
      <c r="F328" s="47"/>
      <c r="G328" s="47"/>
      <c r="H328" s="48"/>
      <c r="I328" s="49"/>
      <c r="J328" s="56"/>
      <c r="K328" s="56"/>
      <c r="L328" s="56"/>
      <c r="M328" s="56"/>
      <c r="N328" s="56"/>
      <c r="O328" s="56"/>
      <c r="P328" s="56"/>
      <c r="Q328" s="56"/>
      <c r="R328" s="56"/>
      <c r="T328" s="56"/>
      <c r="U328" s="56"/>
      <c r="V328" s="56"/>
      <c r="W328" s="56"/>
      <c r="X328" s="56"/>
      <c r="Y328" s="56"/>
      <c r="Z328" s="56"/>
      <c r="AA328" s="56"/>
      <c r="AB328" s="56"/>
      <c r="AD328" s="56"/>
      <c r="AE328" s="56"/>
      <c r="AF328" s="56"/>
      <c r="AG328" s="56"/>
      <c r="AH328" s="56"/>
      <c r="AI328" s="56"/>
      <c r="AJ328" s="56"/>
      <c r="AK328" s="56"/>
      <c r="AL328" s="56"/>
      <c r="AN328" s="56"/>
      <c r="AO328" s="56"/>
      <c r="AP328" s="56"/>
      <c r="AQ328" s="56"/>
      <c r="AR328" s="56"/>
      <c r="AS328" s="56"/>
      <c r="AT328" s="56"/>
      <c r="AU328" s="56"/>
      <c r="AV328" s="56"/>
      <c r="AX328" s="56"/>
      <c r="AY328" s="56"/>
      <c r="AZ328" s="56"/>
      <c r="BA328" s="56"/>
      <c r="BB328" s="56"/>
      <c r="BC328" s="56"/>
      <c r="BD328" s="56"/>
      <c r="BE328" s="56"/>
      <c r="BF328" s="56"/>
      <c r="BH328" s="56"/>
      <c r="BI328" s="56"/>
      <c r="BJ328" s="56"/>
      <c r="BK328" s="56"/>
      <c r="BL328" s="56"/>
      <c r="BM328" s="56"/>
      <c r="BN328" s="56"/>
      <c r="BO328" s="56"/>
      <c r="BP328" s="56"/>
      <c r="BR328" s="56"/>
      <c r="BS328" s="56"/>
      <c r="BT328" s="56"/>
      <c r="BU328" s="56"/>
      <c r="BV328" s="56"/>
      <c r="BW328" s="56"/>
      <c r="BX328" s="56"/>
      <c r="BY328" s="56"/>
      <c r="BZ328" s="56"/>
      <c r="CB328" s="56"/>
      <c r="CC328" s="56"/>
      <c r="CD328" s="56"/>
      <c r="CE328" s="56"/>
      <c r="CF328" s="56"/>
      <c r="CG328" s="56"/>
      <c r="CH328" s="56"/>
      <c r="CI328" s="56"/>
      <c r="CJ328" s="56"/>
      <c r="CL328" s="56"/>
      <c r="CM328" s="56"/>
      <c r="CN328" s="56"/>
      <c r="CO328" s="56"/>
      <c r="CP328" s="56"/>
      <c r="CQ328" s="56"/>
      <c r="CR328" s="56"/>
      <c r="CS328" s="56"/>
      <c r="CT328" s="56"/>
      <c r="CV328" s="56"/>
      <c r="CW328" s="56"/>
      <c r="CX328" s="56"/>
      <c r="CY328" s="56"/>
      <c r="CZ328" s="56"/>
      <c r="DA328" s="56"/>
      <c r="DB328" s="56"/>
      <c r="DC328" s="56"/>
      <c r="DD328" s="56"/>
      <c r="DF328" s="56"/>
      <c r="DG328" s="56"/>
      <c r="DH328" s="56"/>
      <c r="DI328" s="56"/>
      <c r="DJ328" s="56"/>
      <c r="DK328" s="56"/>
      <c r="DL328" s="56"/>
      <c r="DM328" s="56"/>
      <c r="DN328" s="56"/>
      <c r="DP328" s="56"/>
      <c r="DQ328" s="56"/>
      <c r="DR328" s="56"/>
      <c r="DS328" s="56"/>
      <c r="DT328" s="56"/>
      <c r="DU328" s="56"/>
      <c r="DV328" s="56"/>
      <c r="DW328" s="56"/>
      <c r="DX328" s="56"/>
      <c r="DZ328" s="56"/>
      <c r="EA328" s="56"/>
      <c r="EB328" s="56"/>
      <c r="EC328" s="56"/>
      <c r="ED328" s="56"/>
      <c r="EE328" s="56"/>
      <c r="EF328" s="56"/>
      <c r="EG328" s="56"/>
      <c r="EH328" s="56"/>
      <c r="EJ328" s="56"/>
      <c r="EK328" s="56"/>
      <c r="EL328" s="56"/>
      <c r="EM328" s="56"/>
      <c r="EN328" s="56"/>
      <c r="EO328" s="56"/>
      <c r="EP328" s="56"/>
      <c r="EQ328" s="56"/>
      <c r="ER328" s="56"/>
      <c r="ET328" s="56"/>
      <c r="EU328" s="56"/>
      <c r="EV328" s="56"/>
      <c r="EW328" s="56"/>
      <c r="EX328" s="56"/>
      <c r="EY328" s="56"/>
      <c r="EZ328" s="56"/>
      <c r="FA328" s="56"/>
      <c r="FB328" s="56"/>
      <c r="FD328" s="56"/>
      <c r="FE328" s="56"/>
      <c r="FF328" s="56"/>
      <c r="FG328" s="56"/>
      <c r="FH328" s="56"/>
      <c r="FI328" s="56"/>
      <c r="FJ328" s="56"/>
      <c r="FK328" s="56"/>
      <c r="FL328" s="56"/>
      <c r="FN328" s="56"/>
      <c r="FO328" s="56"/>
      <c r="FP328" s="56"/>
      <c r="FQ328" s="56"/>
      <c r="FR328" s="56"/>
      <c r="FS328" s="56"/>
      <c r="FT328" s="56"/>
      <c r="FU328" s="56"/>
      <c r="FV328" s="56"/>
      <c r="FX328" s="56"/>
      <c r="FY328" s="56"/>
      <c r="FZ328" s="56"/>
      <c r="GA328" s="56"/>
      <c r="GB328" s="56"/>
      <c r="GC328" s="56"/>
      <c r="GD328" s="56"/>
      <c r="GE328" s="56"/>
      <c r="GF328" s="56"/>
      <c r="GH328" s="56"/>
      <c r="GI328" s="56"/>
      <c r="GJ328" s="56"/>
      <c r="GK328" s="56"/>
      <c r="GL328" s="56"/>
      <c r="GM328" s="56"/>
      <c r="GN328" s="56"/>
      <c r="GO328" s="56"/>
      <c r="GP328" s="56"/>
      <c r="GR328" s="56"/>
      <c r="GS328" s="56"/>
      <c r="GT328" s="56"/>
      <c r="GU328" s="56"/>
      <c r="GV328" s="56"/>
      <c r="GW328" s="56"/>
      <c r="GX328" s="56"/>
      <c r="GY328" s="56"/>
      <c r="GZ328" s="56"/>
      <c r="HB328" s="56"/>
      <c r="HC328" s="56"/>
      <c r="HD328" s="56"/>
      <c r="HE328" s="56"/>
      <c r="HF328" s="56"/>
      <c r="HG328" s="56"/>
      <c r="HH328" s="56"/>
      <c r="HI328" s="56"/>
      <c r="HJ328" s="56"/>
      <c r="HL328" s="56"/>
      <c r="HM328" s="56"/>
      <c r="HN328" s="56"/>
      <c r="HO328" s="56"/>
      <c r="HP328" s="56"/>
      <c r="HQ328" s="56"/>
      <c r="HR328" s="56"/>
      <c r="HS328" s="56"/>
      <c r="HT328" s="56"/>
      <c r="HV328" s="56"/>
      <c r="HW328" s="56"/>
      <c r="HX328" s="56"/>
      <c r="HY328" s="56"/>
      <c r="HZ328" s="56"/>
      <c r="IA328" s="56"/>
      <c r="IB328" s="56"/>
      <c r="IC328" s="56"/>
      <c r="ID328" s="56"/>
      <c r="IF328" s="56"/>
      <c r="IG328" s="56"/>
      <c r="IH328" s="56"/>
      <c r="II328" s="56"/>
      <c r="IJ328" s="56"/>
      <c r="IK328" s="56"/>
      <c r="IL328" s="56"/>
      <c r="IM328" s="56"/>
      <c r="IN328" s="56"/>
      <c r="IP328" s="56"/>
      <c r="IQ328" s="56"/>
      <c r="IR328" s="56"/>
      <c r="IS328" s="56"/>
      <c r="IT328" s="56"/>
      <c r="IU328" s="56"/>
    </row>
    <row r="329" spans="1:255" ht="12.75" customHeight="1" thickBot="1" x14ac:dyDescent="0.25">
      <c r="A329" s="103"/>
      <c r="B329" s="106">
        <v>6642.21</v>
      </c>
      <c r="C329" s="85" t="s">
        <v>72</v>
      </c>
      <c r="D329" s="86"/>
      <c r="E329" s="47"/>
      <c r="F329" s="47"/>
      <c r="G329" s="47"/>
      <c r="H329" s="48"/>
      <c r="I329" s="49"/>
      <c r="J329" s="56"/>
      <c r="K329" s="56"/>
      <c r="L329" s="56"/>
      <c r="M329" s="56"/>
      <c r="N329" s="56"/>
      <c r="O329" s="56"/>
      <c r="P329" s="56"/>
      <c r="Q329" s="56"/>
      <c r="R329" s="56"/>
      <c r="T329" s="56"/>
      <c r="U329" s="56"/>
      <c r="V329" s="56"/>
      <c r="W329" s="56"/>
      <c r="X329" s="56"/>
      <c r="Y329" s="56"/>
      <c r="Z329" s="56"/>
      <c r="AA329" s="56"/>
      <c r="AB329" s="56"/>
      <c r="AD329" s="56"/>
      <c r="AE329" s="56"/>
      <c r="AF329" s="56"/>
      <c r="AG329" s="56"/>
      <c r="AH329" s="56"/>
      <c r="AI329" s="56"/>
      <c r="AJ329" s="56"/>
      <c r="AK329" s="56"/>
      <c r="AL329" s="56"/>
      <c r="AN329" s="56"/>
      <c r="AO329" s="56"/>
      <c r="AP329" s="56"/>
      <c r="AQ329" s="56"/>
      <c r="AR329" s="56"/>
      <c r="AS329" s="56"/>
      <c r="AT329" s="56"/>
      <c r="AU329" s="56"/>
      <c r="AV329" s="56"/>
      <c r="AX329" s="56"/>
      <c r="AY329" s="56"/>
      <c r="AZ329" s="56"/>
      <c r="BA329" s="56"/>
      <c r="BB329" s="56"/>
      <c r="BC329" s="56"/>
      <c r="BD329" s="56"/>
      <c r="BE329" s="56"/>
      <c r="BF329" s="56"/>
      <c r="BH329" s="56"/>
      <c r="BI329" s="56"/>
      <c r="BJ329" s="56"/>
      <c r="BK329" s="56"/>
      <c r="BL329" s="56"/>
      <c r="BM329" s="56"/>
      <c r="BN329" s="56"/>
      <c r="BO329" s="56"/>
      <c r="BP329" s="56"/>
      <c r="BR329" s="56"/>
      <c r="BS329" s="56"/>
      <c r="BT329" s="56"/>
      <c r="BU329" s="56"/>
      <c r="BV329" s="56"/>
      <c r="BW329" s="56"/>
      <c r="BX329" s="56"/>
      <c r="BY329" s="56"/>
      <c r="BZ329" s="56"/>
      <c r="CB329" s="56"/>
      <c r="CC329" s="56"/>
      <c r="CD329" s="56"/>
      <c r="CE329" s="56"/>
      <c r="CF329" s="56"/>
      <c r="CG329" s="56"/>
      <c r="CH329" s="56"/>
      <c r="CI329" s="56"/>
      <c r="CJ329" s="56"/>
      <c r="CL329" s="56"/>
      <c r="CM329" s="56"/>
      <c r="CN329" s="56"/>
      <c r="CO329" s="56"/>
      <c r="CP329" s="56"/>
      <c r="CQ329" s="56"/>
      <c r="CR329" s="56"/>
      <c r="CS329" s="56"/>
      <c r="CT329" s="56"/>
      <c r="CV329" s="56"/>
      <c r="CW329" s="56"/>
      <c r="CX329" s="56"/>
      <c r="CY329" s="56"/>
      <c r="CZ329" s="56"/>
      <c r="DA329" s="56"/>
      <c r="DB329" s="56"/>
      <c r="DC329" s="56"/>
      <c r="DD329" s="56"/>
      <c r="DF329" s="56"/>
      <c r="DG329" s="56"/>
      <c r="DH329" s="56"/>
      <c r="DI329" s="56"/>
      <c r="DJ329" s="56"/>
      <c r="DK329" s="56"/>
      <c r="DL329" s="56"/>
      <c r="DM329" s="56"/>
      <c r="DN329" s="56"/>
      <c r="DP329" s="56"/>
      <c r="DQ329" s="56"/>
      <c r="DR329" s="56"/>
      <c r="DS329" s="56"/>
      <c r="DT329" s="56"/>
      <c r="DU329" s="56"/>
      <c r="DV329" s="56"/>
      <c r="DW329" s="56"/>
      <c r="DX329" s="56"/>
      <c r="DZ329" s="56"/>
      <c r="EA329" s="56"/>
      <c r="EB329" s="56"/>
      <c r="EC329" s="56"/>
      <c r="ED329" s="56"/>
      <c r="EE329" s="56"/>
      <c r="EF329" s="56"/>
      <c r="EG329" s="56"/>
      <c r="EH329" s="56"/>
      <c r="EJ329" s="56"/>
      <c r="EK329" s="56"/>
      <c r="EL329" s="56"/>
      <c r="EM329" s="56"/>
      <c r="EN329" s="56"/>
      <c r="EO329" s="56"/>
      <c r="EP329" s="56"/>
      <c r="EQ329" s="56"/>
      <c r="ER329" s="56"/>
      <c r="ET329" s="56"/>
      <c r="EU329" s="56"/>
      <c r="EV329" s="56"/>
      <c r="EW329" s="56"/>
      <c r="EX329" s="56"/>
      <c r="EY329" s="56"/>
      <c r="EZ329" s="56"/>
      <c r="FA329" s="56"/>
      <c r="FB329" s="56"/>
      <c r="FD329" s="56"/>
      <c r="FE329" s="56"/>
      <c r="FF329" s="56"/>
      <c r="FG329" s="56"/>
      <c r="FH329" s="56"/>
      <c r="FI329" s="56"/>
      <c r="FJ329" s="56"/>
      <c r="FK329" s="56"/>
      <c r="FL329" s="56"/>
      <c r="FN329" s="56"/>
      <c r="FO329" s="56"/>
      <c r="FP329" s="56"/>
      <c r="FQ329" s="56"/>
      <c r="FR329" s="56"/>
      <c r="FS329" s="56"/>
      <c r="FT329" s="56"/>
      <c r="FU329" s="56"/>
      <c r="FV329" s="56"/>
      <c r="FX329" s="56"/>
      <c r="FY329" s="56"/>
      <c r="FZ329" s="56"/>
      <c r="GA329" s="56"/>
      <c r="GB329" s="56"/>
      <c r="GC329" s="56"/>
      <c r="GD329" s="56"/>
      <c r="GE329" s="56"/>
      <c r="GF329" s="56"/>
      <c r="GH329" s="56"/>
      <c r="GI329" s="56"/>
      <c r="GJ329" s="56"/>
      <c r="GK329" s="56"/>
      <c r="GL329" s="56"/>
      <c r="GM329" s="56"/>
      <c r="GN329" s="56"/>
      <c r="GO329" s="56"/>
      <c r="GP329" s="56"/>
      <c r="GR329" s="56"/>
      <c r="GS329" s="56"/>
      <c r="GT329" s="56"/>
      <c r="GU329" s="56"/>
      <c r="GV329" s="56"/>
      <c r="GW329" s="56"/>
      <c r="GX329" s="56"/>
      <c r="GY329" s="56"/>
      <c r="GZ329" s="56"/>
      <c r="HB329" s="56"/>
      <c r="HC329" s="56"/>
      <c r="HD329" s="56"/>
      <c r="HE329" s="56"/>
      <c r="HF329" s="56"/>
      <c r="HG329" s="56"/>
      <c r="HH329" s="56"/>
      <c r="HI329" s="56"/>
      <c r="HJ329" s="56"/>
      <c r="HL329" s="56"/>
      <c r="HM329" s="56"/>
      <c r="HN329" s="56"/>
      <c r="HO329" s="56"/>
      <c r="HP329" s="56"/>
      <c r="HQ329" s="56"/>
      <c r="HR329" s="56"/>
      <c r="HS329" s="56"/>
      <c r="HT329" s="56"/>
      <c r="HV329" s="56"/>
      <c r="HW329" s="56"/>
      <c r="HX329" s="56"/>
      <c r="HY329" s="56"/>
      <c r="HZ329" s="56"/>
      <c r="IA329" s="56"/>
      <c r="IB329" s="56"/>
      <c r="IC329" s="56"/>
      <c r="ID329" s="56"/>
      <c r="IF329" s="56"/>
      <c r="IG329" s="56"/>
      <c r="IH329" s="56"/>
      <c r="II329" s="56"/>
      <c r="IJ329" s="56"/>
      <c r="IK329" s="56"/>
      <c r="IL329" s="56"/>
      <c r="IM329" s="56"/>
      <c r="IN329" s="56"/>
      <c r="IP329" s="56"/>
      <c r="IQ329" s="56"/>
      <c r="IR329" s="56"/>
      <c r="IS329" s="56"/>
      <c r="IT329" s="56"/>
      <c r="IU329" s="56"/>
    </row>
    <row r="330" spans="1:255" ht="12.75" customHeight="1" thickBot="1" x14ac:dyDescent="0.25">
      <c r="A330" s="103"/>
      <c r="B330" s="106">
        <v>7381.16</v>
      </c>
      <c r="C330" s="85" t="s">
        <v>73</v>
      </c>
      <c r="D330" s="86"/>
      <c r="E330" s="47"/>
      <c r="F330" s="47"/>
      <c r="G330" s="47"/>
      <c r="H330" s="48"/>
      <c r="I330" s="49"/>
      <c r="J330" s="56"/>
      <c r="K330" s="56"/>
      <c r="L330" s="56"/>
      <c r="M330" s="56"/>
      <c r="N330" s="56"/>
      <c r="O330" s="56"/>
      <c r="P330" s="56"/>
      <c r="Q330" s="56"/>
      <c r="R330" s="56"/>
      <c r="T330" s="56"/>
      <c r="U330" s="56"/>
      <c r="V330" s="56"/>
      <c r="W330" s="56"/>
      <c r="X330" s="56"/>
      <c r="Y330" s="56"/>
      <c r="Z330" s="56"/>
      <c r="AA330" s="56"/>
      <c r="AB330" s="56"/>
      <c r="AD330" s="56"/>
      <c r="AE330" s="56"/>
      <c r="AF330" s="56"/>
      <c r="AG330" s="56"/>
      <c r="AH330" s="56"/>
      <c r="AI330" s="56"/>
      <c r="AJ330" s="56"/>
      <c r="AK330" s="56"/>
      <c r="AL330" s="56"/>
      <c r="AN330" s="56"/>
      <c r="AO330" s="56"/>
      <c r="AP330" s="56"/>
      <c r="AQ330" s="56"/>
      <c r="AR330" s="56"/>
      <c r="AS330" s="56"/>
      <c r="AT330" s="56"/>
      <c r="AU330" s="56"/>
      <c r="AV330" s="56"/>
      <c r="AX330" s="56"/>
      <c r="AY330" s="56"/>
      <c r="AZ330" s="56"/>
      <c r="BA330" s="56"/>
      <c r="BB330" s="56"/>
      <c r="BC330" s="56"/>
      <c r="BD330" s="56"/>
      <c r="BE330" s="56"/>
      <c r="BF330" s="56"/>
      <c r="BH330" s="56"/>
      <c r="BI330" s="56"/>
      <c r="BJ330" s="56"/>
      <c r="BK330" s="56"/>
      <c r="BL330" s="56"/>
      <c r="BM330" s="56"/>
      <c r="BN330" s="56"/>
      <c r="BO330" s="56"/>
      <c r="BP330" s="56"/>
      <c r="BR330" s="56"/>
      <c r="BS330" s="56"/>
      <c r="BT330" s="56"/>
      <c r="BU330" s="56"/>
      <c r="BV330" s="56"/>
      <c r="BW330" s="56"/>
      <c r="BX330" s="56"/>
      <c r="BY330" s="56"/>
      <c r="BZ330" s="56"/>
      <c r="CB330" s="56"/>
      <c r="CC330" s="56"/>
      <c r="CD330" s="56"/>
      <c r="CE330" s="56"/>
      <c r="CF330" s="56"/>
      <c r="CG330" s="56"/>
      <c r="CH330" s="56"/>
      <c r="CI330" s="56"/>
      <c r="CJ330" s="56"/>
      <c r="CL330" s="56"/>
      <c r="CM330" s="56"/>
      <c r="CN330" s="56"/>
      <c r="CO330" s="56"/>
      <c r="CP330" s="56"/>
      <c r="CQ330" s="56"/>
      <c r="CR330" s="56"/>
      <c r="CS330" s="56"/>
      <c r="CT330" s="56"/>
      <c r="CV330" s="56"/>
      <c r="CW330" s="56"/>
      <c r="CX330" s="56"/>
      <c r="CY330" s="56"/>
      <c r="CZ330" s="56"/>
      <c r="DA330" s="56"/>
      <c r="DB330" s="56"/>
      <c r="DC330" s="56"/>
      <c r="DD330" s="56"/>
      <c r="DF330" s="56"/>
      <c r="DG330" s="56"/>
      <c r="DH330" s="56"/>
      <c r="DI330" s="56"/>
      <c r="DJ330" s="56"/>
      <c r="DK330" s="56"/>
      <c r="DL330" s="56"/>
      <c r="DM330" s="56"/>
      <c r="DN330" s="56"/>
      <c r="DP330" s="56"/>
      <c r="DQ330" s="56"/>
      <c r="DR330" s="56"/>
      <c r="DS330" s="56"/>
      <c r="DT330" s="56"/>
      <c r="DU330" s="56"/>
      <c r="DV330" s="56"/>
      <c r="DW330" s="56"/>
      <c r="DX330" s="56"/>
      <c r="DZ330" s="56"/>
      <c r="EA330" s="56"/>
      <c r="EB330" s="56"/>
      <c r="EC330" s="56"/>
      <c r="ED330" s="56"/>
      <c r="EE330" s="56"/>
      <c r="EF330" s="56"/>
      <c r="EG330" s="56"/>
      <c r="EH330" s="56"/>
      <c r="EJ330" s="56"/>
      <c r="EK330" s="56"/>
      <c r="EL330" s="56"/>
      <c r="EM330" s="56"/>
      <c r="EN330" s="56"/>
      <c r="EO330" s="56"/>
      <c r="EP330" s="56"/>
      <c r="EQ330" s="56"/>
      <c r="ER330" s="56"/>
      <c r="ET330" s="56"/>
      <c r="EU330" s="56"/>
      <c r="EV330" s="56"/>
      <c r="EW330" s="56"/>
      <c r="EX330" s="56"/>
      <c r="EY330" s="56"/>
      <c r="EZ330" s="56"/>
      <c r="FA330" s="56"/>
      <c r="FB330" s="56"/>
      <c r="FD330" s="56"/>
      <c r="FE330" s="56"/>
      <c r="FF330" s="56"/>
      <c r="FG330" s="56"/>
      <c r="FH330" s="56"/>
      <c r="FI330" s="56"/>
      <c r="FJ330" s="56"/>
      <c r="FK330" s="56"/>
      <c r="FL330" s="56"/>
      <c r="FN330" s="56"/>
      <c r="FO330" s="56"/>
      <c r="FP330" s="56"/>
      <c r="FQ330" s="56"/>
      <c r="FR330" s="56"/>
      <c r="FS330" s="56"/>
      <c r="FT330" s="56"/>
      <c r="FU330" s="56"/>
      <c r="FV330" s="56"/>
      <c r="FX330" s="56"/>
      <c r="FY330" s="56"/>
      <c r="FZ330" s="56"/>
      <c r="GA330" s="56"/>
      <c r="GB330" s="56"/>
      <c r="GC330" s="56"/>
      <c r="GD330" s="56"/>
      <c r="GE330" s="56"/>
      <c r="GF330" s="56"/>
      <c r="GH330" s="56"/>
      <c r="GI330" s="56"/>
      <c r="GJ330" s="56"/>
      <c r="GK330" s="56"/>
      <c r="GL330" s="56"/>
      <c r="GM330" s="56"/>
      <c r="GN330" s="56"/>
      <c r="GO330" s="56"/>
      <c r="GP330" s="56"/>
      <c r="GR330" s="56"/>
      <c r="GS330" s="56"/>
      <c r="GT330" s="56"/>
      <c r="GU330" s="56"/>
      <c r="GV330" s="56"/>
      <c r="GW330" s="56"/>
      <c r="GX330" s="56"/>
      <c r="GY330" s="56"/>
      <c r="GZ330" s="56"/>
      <c r="HB330" s="56"/>
      <c r="HC330" s="56"/>
      <c r="HD330" s="56"/>
      <c r="HE330" s="56"/>
      <c r="HF330" s="56"/>
      <c r="HG330" s="56"/>
      <c r="HH330" s="56"/>
      <c r="HI330" s="56"/>
      <c r="HJ330" s="56"/>
      <c r="HL330" s="56"/>
      <c r="HM330" s="56"/>
      <c r="HN330" s="56"/>
      <c r="HO330" s="56"/>
      <c r="HP330" s="56"/>
      <c r="HQ330" s="56"/>
      <c r="HR330" s="56"/>
      <c r="HS330" s="56"/>
      <c r="HT330" s="56"/>
      <c r="HV330" s="56"/>
      <c r="HW330" s="56"/>
      <c r="HX330" s="56"/>
      <c r="HY330" s="56"/>
      <c r="HZ330" s="56"/>
      <c r="IA330" s="56"/>
      <c r="IB330" s="56"/>
      <c r="IC330" s="56"/>
      <c r="ID330" s="56"/>
      <c r="IF330" s="56"/>
      <c r="IG330" s="56"/>
      <c r="IH330" s="56"/>
      <c r="II330" s="56"/>
      <c r="IJ330" s="56"/>
      <c r="IK330" s="56"/>
      <c r="IL330" s="56"/>
      <c r="IM330" s="56"/>
      <c r="IN330" s="56"/>
      <c r="IP330" s="56"/>
      <c r="IQ330" s="56"/>
      <c r="IR330" s="56"/>
      <c r="IS330" s="56"/>
      <c r="IT330" s="56"/>
      <c r="IU330" s="56"/>
    </row>
    <row r="331" spans="1:255" ht="12.75" customHeight="1" thickBot="1" x14ac:dyDescent="0.25">
      <c r="A331" s="103"/>
      <c r="B331" s="106">
        <v>6686.02</v>
      </c>
      <c r="C331" s="85" t="s">
        <v>74</v>
      </c>
      <c r="D331" s="86"/>
      <c r="E331" s="47"/>
      <c r="F331" s="47"/>
      <c r="G331" s="47"/>
      <c r="H331" s="48"/>
      <c r="I331" s="49"/>
      <c r="J331" s="56"/>
      <c r="K331" s="56"/>
      <c r="L331" s="56"/>
      <c r="M331" s="56"/>
      <c r="N331" s="56"/>
      <c r="O331" s="56"/>
      <c r="P331" s="56"/>
      <c r="Q331" s="56"/>
      <c r="R331" s="56"/>
      <c r="T331" s="56"/>
      <c r="U331" s="56"/>
      <c r="V331" s="56"/>
      <c r="W331" s="56"/>
      <c r="X331" s="56"/>
      <c r="Y331" s="56"/>
      <c r="Z331" s="56"/>
      <c r="AA331" s="56"/>
      <c r="AB331" s="56"/>
      <c r="AD331" s="56"/>
      <c r="AE331" s="56"/>
      <c r="AF331" s="56"/>
      <c r="AG331" s="56"/>
      <c r="AH331" s="56"/>
      <c r="AI331" s="56"/>
      <c r="AJ331" s="56"/>
      <c r="AK331" s="56"/>
      <c r="AL331" s="56"/>
      <c r="AN331" s="56"/>
      <c r="AO331" s="56"/>
      <c r="AP331" s="56"/>
      <c r="AQ331" s="56"/>
      <c r="AR331" s="56"/>
      <c r="AS331" s="56"/>
      <c r="AT331" s="56"/>
      <c r="AU331" s="56"/>
      <c r="AV331" s="56"/>
      <c r="AX331" s="56"/>
      <c r="AY331" s="56"/>
      <c r="AZ331" s="56"/>
      <c r="BA331" s="56"/>
      <c r="BB331" s="56"/>
      <c r="BC331" s="56"/>
      <c r="BD331" s="56"/>
      <c r="BE331" s="56"/>
      <c r="BF331" s="56"/>
      <c r="BH331" s="56"/>
      <c r="BI331" s="56"/>
      <c r="BJ331" s="56"/>
      <c r="BK331" s="56"/>
      <c r="BL331" s="56"/>
      <c r="BM331" s="56"/>
      <c r="BN331" s="56"/>
      <c r="BO331" s="56"/>
      <c r="BP331" s="56"/>
      <c r="BR331" s="56"/>
      <c r="BS331" s="56"/>
      <c r="BT331" s="56"/>
      <c r="BU331" s="56"/>
      <c r="BV331" s="56"/>
      <c r="BW331" s="56"/>
      <c r="BX331" s="56"/>
      <c r="BY331" s="56"/>
      <c r="BZ331" s="56"/>
      <c r="CB331" s="56"/>
      <c r="CC331" s="56"/>
      <c r="CD331" s="56"/>
      <c r="CE331" s="56"/>
      <c r="CF331" s="56"/>
      <c r="CG331" s="56"/>
      <c r="CH331" s="56"/>
      <c r="CI331" s="56"/>
      <c r="CJ331" s="56"/>
      <c r="CL331" s="56"/>
      <c r="CM331" s="56"/>
      <c r="CN331" s="56"/>
      <c r="CO331" s="56"/>
      <c r="CP331" s="56"/>
      <c r="CQ331" s="56"/>
      <c r="CR331" s="56"/>
      <c r="CS331" s="56"/>
      <c r="CT331" s="56"/>
      <c r="CV331" s="56"/>
      <c r="CW331" s="56"/>
      <c r="CX331" s="56"/>
      <c r="CY331" s="56"/>
      <c r="CZ331" s="56"/>
      <c r="DA331" s="56"/>
      <c r="DB331" s="56"/>
      <c r="DC331" s="56"/>
      <c r="DD331" s="56"/>
      <c r="DF331" s="56"/>
      <c r="DG331" s="56"/>
      <c r="DH331" s="56"/>
      <c r="DI331" s="56"/>
      <c r="DJ331" s="56"/>
      <c r="DK331" s="56"/>
      <c r="DL331" s="56"/>
      <c r="DM331" s="56"/>
      <c r="DN331" s="56"/>
      <c r="DP331" s="56"/>
      <c r="DQ331" s="56"/>
      <c r="DR331" s="56"/>
      <c r="DS331" s="56"/>
      <c r="DT331" s="56"/>
      <c r="DU331" s="56"/>
      <c r="DV331" s="56"/>
      <c r="DW331" s="56"/>
      <c r="DX331" s="56"/>
      <c r="DZ331" s="56"/>
      <c r="EA331" s="56"/>
      <c r="EB331" s="56"/>
      <c r="EC331" s="56"/>
      <c r="ED331" s="56"/>
      <c r="EE331" s="56"/>
      <c r="EF331" s="56"/>
      <c r="EG331" s="56"/>
      <c r="EH331" s="56"/>
      <c r="EJ331" s="56"/>
      <c r="EK331" s="56"/>
      <c r="EL331" s="56"/>
      <c r="EM331" s="56"/>
      <c r="EN331" s="56"/>
      <c r="EO331" s="56"/>
      <c r="EP331" s="56"/>
      <c r="EQ331" s="56"/>
      <c r="ER331" s="56"/>
      <c r="ET331" s="56"/>
      <c r="EU331" s="56"/>
      <c r="EV331" s="56"/>
      <c r="EW331" s="56"/>
      <c r="EX331" s="56"/>
      <c r="EY331" s="56"/>
      <c r="EZ331" s="56"/>
      <c r="FA331" s="56"/>
      <c r="FB331" s="56"/>
      <c r="FD331" s="56"/>
      <c r="FE331" s="56"/>
      <c r="FF331" s="56"/>
      <c r="FG331" s="56"/>
      <c r="FH331" s="56"/>
      <c r="FI331" s="56"/>
      <c r="FJ331" s="56"/>
      <c r="FK331" s="56"/>
      <c r="FL331" s="56"/>
      <c r="FN331" s="56"/>
      <c r="FO331" s="56"/>
      <c r="FP331" s="56"/>
      <c r="FQ331" s="56"/>
      <c r="FR331" s="56"/>
      <c r="FS331" s="56"/>
      <c r="FT331" s="56"/>
      <c r="FU331" s="56"/>
      <c r="FV331" s="56"/>
      <c r="FX331" s="56"/>
      <c r="FY331" s="56"/>
      <c r="FZ331" s="56"/>
      <c r="GA331" s="56"/>
      <c r="GB331" s="56"/>
      <c r="GC331" s="56"/>
      <c r="GD331" s="56"/>
      <c r="GE331" s="56"/>
      <c r="GF331" s="56"/>
      <c r="GH331" s="56"/>
      <c r="GI331" s="56"/>
      <c r="GJ331" s="56"/>
      <c r="GK331" s="56"/>
      <c r="GL331" s="56"/>
      <c r="GM331" s="56"/>
      <c r="GN331" s="56"/>
      <c r="GO331" s="56"/>
      <c r="GP331" s="56"/>
      <c r="GR331" s="56"/>
      <c r="GS331" s="56"/>
      <c r="GT331" s="56"/>
      <c r="GU331" s="56"/>
      <c r="GV331" s="56"/>
      <c r="GW331" s="56"/>
      <c r="GX331" s="56"/>
      <c r="GY331" s="56"/>
      <c r="GZ331" s="56"/>
      <c r="HB331" s="56"/>
      <c r="HC331" s="56"/>
      <c r="HD331" s="56"/>
      <c r="HE331" s="56"/>
      <c r="HF331" s="56"/>
      <c r="HG331" s="56"/>
      <c r="HH331" s="56"/>
      <c r="HI331" s="56"/>
      <c r="HJ331" s="56"/>
      <c r="HL331" s="56"/>
      <c r="HM331" s="56"/>
      <c r="HN331" s="56"/>
      <c r="HO331" s="56"/>
      <c r="HP331" s="56"/>
      <c r="HQ331" s="56"/>
      <c r="HR331" s="56"/>
      <c r="HS331" s="56"/>
      <c r="HT331" s="56"/>
      <c r="HV331" s="56"/>
      <c r="HW331" s="56"/>
      <c r="HX331" s="56"/>
      <c r="HY331" s="56"/>
      <c r="HZ331" s="56"/>
      <c r="IA331" s="56"/>
      <c r="IB331" s="56"/>
      <c r="IC331" s="56"/>
      <c r="ID331" s="56"/>
      <c r="IF331" s="56"/>
      <c r="IG331" s="56"/>
      <c r="IH331" s="56"/>
      <c r="II331" s="56"/>
      <c r="IJ331" s="56"/>
      <c r="IK331" s="56"/>
      <c r="IL331" s="56"/>
      <c r="IM331" s="56"/>
      <c r="IN331" s="56"/>
      <c r="IP331" s="56"/>
      <c r="IQ331" s="56"/>
      <c r="IR331" s="56"/>
      <c r="IS331" s="56"/>
      <c r="IT331" s="56"/>
      <c r="IU331" s="56"/>
    </row>
    <row r="332" spans="1:255" ht="12.75" customHeight="1" thickBot="1" x14ac:dyDescent="0.25">
      <c r="A332" s="11"/>
      <c r="B332" s="106">
        <v>5747.09</v>
      </c>
      <c r="C332" s="85" t="s">
        <v>75</v>
      </c>
      <c r="D332" s="86"/>
      <c r="E332" s="47"/>
      <c r="F332" s="47"/>
      <c r="G332" s="47"/>
      <c r="H332" s="48"/>
      <c r="I332" s="49"/>
      <c r="J332" s="56"/>
      <c r="K332" s="56"/>
      <c r="L332" s="56"/>
      <c r="M332" s="56"/>
      <c r="N332" s="56"/>
      <c r="O332" s="56"/>
      <c r="P332" s="56"/>
      <c r="Q332" s="56"/>
      <c r="R332" s="56"/>
      <c r="T332" s="56"/>
      <c r="U332" s="56"/>
      <c r="V332" s="56"/>
      <c r="W332" s="56"/>
      <c r="X332" s="56"/>
      <c r="Y332" s="56"/>
      <c r="Z332" s="56"/>
      <c r="AA332" s="56"/>
      <c r="AB332" s="56"/>
      <c r="AD332" s="56"/>
      <c r="AE332" s="56"/>
      <c r="AF332" s="56"/>
      <c r="AG332" s="56"/>
      <c r="AH332" s="56"/>
      <c r="AI332" s="56"/>
      <c r="AJ332" s="56"/>
      <c r="AK332" s="56"/>
      <c r="AL332" s="56"/>
      <c r="AN332" s="56"/>
      <c r="AO332" s="56"/>
      <c r="AP332" s="56"/>
      <c r="AQ332" s="56"/>
      <c r="AR332" s="56"/>
      <c r="AS332" s="56"/>
      <c r="AT332" s="56"/>
      <c r="AU332" s="56"/>
      <c r="AV332" s="56"/>
      <c r="AX332" s="56"/>
      <c r="AY332" s="56"/>
      <c r="AZ332" s="56"/>
      <c r="BA332" s="56"/>
      <c r="BB332" s="56"/>
      <c r="BC332" s="56"/>
      <c r="BD332" s="56"/>
      <c r="BE332" s="56"/>
      <c r="BF332" s="56"/>
      <c r="BH332" s="56"/>
      <c r="BI332" s="56"/>
      <c r="BJ332" s="56"/>
      <c r="BK332" s="56"/>
      <c r="BL332" s="56"/>
      <c r="BM332" s="56"/>
      <c r="BN332" s="56"/>
      <c r="BO332" s="56"/>
      <c r="BP332" s="56"/>
      <c r="BR332" s="56"/>
      <c r="BS332" s="56"/>
      <c r="BT332" s="56"/>
      <c r="BU332" s="56"/>
      <c r="BV332" s="56"/>
      <c r="BW332" s="56"/>
      <c r="BX332" s="56"/>
      <c r="BY332" s="56"/>
      <c r="BZ332" s="56"/>
      <c r="CB332" s="56"/>
      <c r="CC332" s="56"/>
      <c r="CD332" s="56"/>
      <c r="CE332" s="56"/>
      <c r="CF332" s="56"/>
      <c r="CG332" s="56"/>
      <c r="CH332" s="56"/>
      <c r="CI332" s="56"/>
      <c r="CJ332" s="56"/>
      <c r="CL332" s="56"/>
      <c r="CM332" s="56"/>
      <c r="CN332" s="56"/>
      <c r="CO332" s="56"/>
      <c r="CP332" s="56"/>
      <c r="CQ332" s="56"/>
      <c r="CR332" s="56"/>
      <c r="CS332" s="56"/>
      <c r="CT332" s="56"/>
      <c r="CV332" s="56"/>
      <c r="CW332" s="56"/>
      <c r="CX332" s="56"/>
      <c r="CY332" s="56"/>
      <c r="CZ332" s="56"/>
      <c r="DA332" s="56"/>
      <c r="DB332" s="56"/>
      <c r="DC332" s="56"/>
      <c r="DD332" s="56"/>
      <c r="DF332" s="56"/>
      <c r="DG332" s="56"/>
      <c r="DH332" s="56"/>
      <c r="DI332" s="56"/>
      <c r="DJ332" s="56"/>
      <c r="DK332" s="56"/>
      <c r="DL332" s="56"/>
      <c r="DM332" s="56"/>
      <c r="DN332" s="56"/>
      <c r="DP332" s="56"/>
      <c r="DQ332" s="56"/>
      <c r="DR332" s="56"/>
      <c r="DS332" s="56"/>
      <c r="DT332" s="56"/>
      <c r="DU332" s="56"/>
      <c r="DV332" s="56"/>
      <c r="DW332" s="56"/>
      <c r="DX332" s="56"/>
      <c r="DZ332" s="56"/>
      <c r="EA332" s="56"/>
      <c r="EB332" s="56"/>
      <c r="EC332" s="56"/>
      <c r="ED332" s="56"/>
      <c r="EE332" s="56"/>
      <c r="EF332" s="56"/>
      <c r="EG332" s="56"/>
      <c r="EH332" s="56"/>
      <c r="EJ332" s="56"/>
      <c r="EK332" s="56"/>
      <c r="EL332" s="56"/>
      <c r="EM332" s="56"/>
      <c r="EN332" s="56"/>
      <c r="EO332" s="56"/>
      <c r="EP332" s="56"/>
      <c r="EQ332" s="56"/>
      <c r="ER332" s="56"/>
      <c r="ET332" s="56"/>
      <c r="EU332" s="56"/>
      <c r="EV332" s="56"/>
      <c r="EW332" s="56"/>
      <c r="EX332" s="56"/>
      <c r="EY332" s="56"/>
      <c r="EZ332" s="56"/>
      <c r="FA332" s="56"/>
      <c r="FB332" s="56"/>
      <c r="FD332" s="56"/>
      <c r="FE332" s="56"/>
      <c r="FF332" s="56"/>
      <c r="FG332" s="56"/>
      <c r="FH332" s="56"/>
      <c r="FI332" s="56"/>
      <c r="FJ332" s="56"/>
      <c r="FK332" s="56"/>
      <c r="FL332" s="56"/>
      <c r="FN332" s="56"/>
      <c r="FO332" s="56"/>
      <c r="FP332" s="56"/>
      <c r="FQ332" s="56"/>
      <c r="FR332" s="56"/>
      <c r="FS332" s="56"/>
      <c r="FT332" s="56"/>
      <c r="FU332" s="56"/>
      <c r="FV332" s="56"/>
      <c r="FX332" s="56"/>
      <c r="FY332" s="56"/>
      <c r="FZ332" s="56"/>
      <c r="GA332" s="56"/>
      <c r="GB332" s="56"/>
      <c r="GC332" s="56"/>
      <c r="GD332" s="56"/>
      <c r="GE332" s="56"/>
      <c r="GF332" s="56"/>
      <c r="GH332" s="56"/>
      <c r="GI332" s="56"/>
      <c r="GJ332" s="56"/>
      <c r="GK332" s="56"/>
      <c r="GL332" s="56"/>
      <c r="GM332" s="56"/>
      <c r="GN332" s="56"/>
      <c r="GO332" s="56"/>
      <c r="GP332" s="56"/>
      <c r="GR332" s="56"/>
      <c r="GS332" s="56"/>
      <c r="GT332" s="56"/>
      <c r="GU332" s="56"/>
      <c r="GV332" s="56"/>
      <c r="GW332" s="56"/>
      <c r="GX332" s="56"/>
      <c r="GY332" s="56"/>
      <c r="GZ332" s="56"/>
      <c r="HB332" s="56"/>
      <c r="HC332" s="56"/>
      <c r="HD332" s="56"/>
      <c r="HE332" s="56"/>
      <c r="HF332" s="56"/>
      <c r="HG332" s="56"/>
      <c r="HH332" s="56"/>
      <c r="HI332" s="56"/>
      <c r="HJ332" s="56"/>
      <c r="HL332" s="56"/>
      <c r="HM332" s="56"/>
      <c r="HN332" s="56"/>
      <c r="HO332" s="56"/>
      <c r="HP332" s="56"/>
      <c r="HQ332" s="56"/>
      <c r="HR332" s="56"/>
      <c r="HS332" s="56"/>
      <c r="HT332" s="56"/>
      <c r="HV332" s="56"/>
      <c r="HW332" s="56"/>
      <c r="HX332" s="56"/>
      <c r="HY332" s="56"/>
      <c r="HZ332" s="56"/>
      <c r="IA332" s="56"/>
      <c r="IB332" s="56"/>
      <c r="IC332" s="56"/>
      <c r="ID332" s="56"/>
      <c r="IF332" s="56"/>
      <c r="IG332" s="56"/>
      <c r="IH332" s="56"/>
      <c r="II332" s="56"/>
      <c r="IJ332" s="56"/>
      <c r="IK332" s="56"/>
      <c r="IL332" s="56"/>
      <c r="IM332" s="56"/>
      <c r="IN332" s="56"/>
      <c r="IP332" s="56"/>
      <c r="IQ332" s="56"/>
      <c r="IR332" s="56"/>
      <c r="IS332" s="56"/>
      <c r="IT332" s="56"/>
      <c r="IU332" s="56"/>
    </row>
    <row r="333" spans="1:255" ht="12.75" customHeight="1" thickBot="1" x14ac:dyDescent="0.25">
      <c r="A333" s="11"/>
      <c r="B333" s="106">
        <v>6278.63</v>
      </c>
      <c r="C333" s="85" t="s">
        <v>76</v>
      </c>
      <c r="D333" s="86"/>
      <c r="E333" s="47"/>
      <c r="F333" s="47"/>
      <c r="G333" s="47"/>
      <c r="H333" s="48"/>
      <c r="I333" s="49"/>
      <c r="J333" s="56"/>
      <c r="K333" s="56"/>
      <c r="L333" s="56"/>
      <c r="M333" s="56"/>
      <c r="N333" s="56"/>
      <c r="O333" s="56"/>
      <c r="P333" s="56"/>
      <c r="Q333" s="56"/>
      <c r="R333" s="56"/>
      <c r="T333" s="56"/>
      <c r="U333" s="56"/>
      <c r="V333" s="56"/>
      <c r="W333" s="56"/>
      <c r="X333" s="56"/>
      <c r="Y333" s="56"/>
      <c r="Z333" s="56"/>
      <c r="AA333" s="56"/>
      <c r="AB333" s="56"/>
      <c r="AD333" s="56"/>
      <c r="AE333" s="56"/>
      <c r="AF333" s="56"/>
      <c r="AG333" s="56"/>
      <c r="AH333" s="56"/>
      <c r="AI333" s="56"/>
      <c r="AJ333" s="56"/>
      <c r="AK333" s="56"/>
      <c r="AL333" s="56"/>
      <c r="AN333" s="56"/>
      <c r="AO333" s="56"/>
      <c r="AP333" s="56"/>
      <c r="AQ333" s="56"/>
      <c r="AR333" s="56"/>
      <c r="AS333" s="56"/>
      <c r="AT333" s="56"/>
      <c r="AU333" s="56"/>
      <c r="AV333" s="56"/>
      <c r="AX333" s="56"/>
      <c r="AY333" s="56"/>
      <c r="AZ333" s="56"/>
      <c r="BA333" s="56"/>
      <c r="BB333" s="56"/>
      <c r="BC333" s="56"/>
      <c r="BD333" s="56"/>
      <c r="BE333" s="56"/>
      <c r="BF333" s="56"/>
      <c r="BH333" s="56"/>
      <c r="BI333" s="56"/>
      <c r="BJ333" s="56"/>
      <c r="BK333" s="56"/>
      <c r="BL333" s="56"/>
      <c r="BM333" s="56"/>
      <c r="BN333" s="56"/>
      <c r="BO333" s="56"/>
      <c r="BP333" s="56"/>
      <c r="BR333" s="56"/>
      <c r="BS333" s="56"/>
      <c r="BT333" s="56"/>
      <c r="BU333" s="56"/>
      <c r="BV333" s="56"/>
      <c r="BW333" s="56"/>
      <c r="BX333" s="56"/>
      <c r="BY333" s="56"/>
      <c r="BZ333" s="56"/>
      <c r="CB333" s="56"/>
      <c r="CC333" s="56"/>
      <c r="CD333" s="56"/>
      <c r="CE333" s="56"/>
      <c r="CF333" s="56"/>
      <c r="CG333" s="56"/>
      <c r="CH333" s="56"/>
      <c r="CI333" s="56"/>
      <c r="CJ333" s="56"/>
      <c r="CL333" s="56"/>
      <c r="CM333" s="56"/>
      <c r="CN333" s="56"/>
      <c r="CO333" s="56"/>
      <c r="CP333" s="56"/>
      <c r="CQ333" s="56"/>
      <c r="CR333" s="56"/>
      <c r="CS333" s="56"/>
      <c r="CT333" s="56"/>
      <c r="CV333" s="56"/>
      <c r="CW333" s="56"/>
      <c r="CX333" s="56"/>
      <c r="CY333" s="56"/>
      <c r="CZ333" s="56"/>
      <c r="DA333" s="56"/>
      <c r="DB333" s="56"/>
      <c r="DC333" s="56"/>
      <c r="DD333" s="56"/>
      <c r="DF333" s="56"/>
      <c r="DG333" s="56"/>
      <c r="DH333" s="56"/>
      <c r="DI333" s="56"/>
      <c r="DJ333" s="56"/>
      <c r="DK333" s="56"/>
      <c r="DL333" s="56"/>
      <c r="DM333" s="56"/>
      <c r="DN333" s="56"/>
      <c r="DP333" s="56"/>
      <c r="DQ333" s="56"/>
      <c r="DR333" s="56"/>
      <c r="DS333" s="56"/>
      <c r="DT333" s="56"/>
      <c r="DU333" s="56"/>
      <c r="DV333" s="56"/>
      <c r="DW333" s="56"/>
      <c r="DX333" s="56"/>
      <c r="DZ333" s="56"/>
      <c r="EA333" s="56"/>
      <c r="EB333" s="56"/>
      <c r="EC333" s="56"/>
      <c r="ED333" s="56"/>
      <c r="EE333" s="56"/>
      <c r="EF333" s="56"/>
      <c r="EG333" s="56"/>
      <c r="EH333" s="56"/>
      <c r="EJ333" s="56"/>
      <c r="EK333" s="56"/>
      <c r="EL333" s="56"/>
      <c r="EM333" s="56"/>
      <c r="EN333" s="56"/>
      <c r="EO333" s="56"/>
      <c r="EP333" s="56"/>
      <c r="EQ333" s="56"/>
      <c r="ER333" s="56"/>
      <c r="ET333" s="56"/>
      <c r="EU333" s="56"/>
      <c r="EV333" s="56"/>
      <c r="EW333" s="56"/>
      <c r="EX333" s="56"/>
      <c r="EY333" s="56"/>
      <c r="EZ333" s="56"/>
      <c r="FA333" s="56"/>
      <c r="FB333" s="56"/>
      <c r="FD333" s="56"/>
      <c r="FE333" s="56"/>
      <c r="FF333" s="56"/>
      <c r="FG333" s="56"/>
      <c r="FH333" s="56"/>
      <c r="FI333" s="56"/>
      <c r="FJ333" s="56"/>
      <c r="FK333" s="56"/>
      <c r="FL333" s="56"/>
      <c r="FN333" s="56"/>
      <c r="FO333" s="56"/>
      <c r="FP333" s="56"/>
      <c r="FQ333" s="56"/>
      <c r="FR333" s="56"/>
      <c r="FS333" s="56"/>
      <c r="FT333" s="56"/>
      <c r="FU333" s="56"/>
      <c r="FV333" s="56"/>
      <c r="FX333" s="56"/>
      <c r="FY333" s="56"/>
      <c r="FZ333" s="56"/>
      <c r="GA333" s="56"/>
      <c r="GB333" s="56"/>
      <c r="GC333" s="56"/>
      <c r="GD333" s="56"/>
      <c r="GE333" s="56"/>
      <c r="GF333" s="56"/>
      <c r="GH333" s="56"/>
      <c r="GI333" s="56"/>
      <c r="GJ333" s="56"/>
      <c r="GK333" s="56"/>
      <c r="GL333" s="56"/>
      <c r="GM333" s="56"/>
      <c r="GN333" s="56"/>
      <c r="GO333" s="56"/>
      <c r="GP333" s="56"/>
      <c r="GR333" s="56"/>
      <c r="GS333" s="56"/>
      <c r="GT333" s="56"/>
      <c r="GU333" s="56"/>
      <c r="GV333" s="56"/>
      <c r="GW333" s="56"/>
      <c r="GX333" s="56"/>
      <c r="GY333" s="56"/>
      <c r="GZ333" s="56"/>
      <c r="HB333" s="56"/>
      <c r="HC333" s="56"/>
      <c r="HD333" s="56"/>
      <c r="HE333" s="56"/>
      <c r="HF333" s="56"/>
      <c r="HG333" s="56"/>
      <c r="HH333" s="56"/>
      <c r="HI333" s="56"/>
      <c r="HJ333" s="56"/>
      <c r="HL333" s="56"/>
      <c r="HM333" s="56"/>
      <c r="HN333" s="56"/>
      <c r="HO333" s="56"/>
      <c r="HP333" s="56"/>
      <c r="HQ333" s="56"/>
      <c r="HR333" s="56"/>
      <c r="HS333" s="56"/>
      <c r="HT333" s="56"/>
      <c r="HV333" s="56"/>
      <c r="HW333" s="56"/>
      <c r="HX333" s="56"/>
      <c r="HY333" s="56"/>
      <c r="HZ333" s="56"/>
      <c r="IA333" s="56"/>
      <c r="IB333" s="56"/>
      <c r="IC333" s="56"/>
      <c r="ID333" s="56"/>
      <c r="IF333" s="56"/>
      <c r="IG333" s="56"/>
      <c r="IH333" s="56"/>
      <c r="II333" s="56"/>
      <c r="IJ333" s="56"/>
      <c r="IK333" s="56"/>
      <c r="IL333" s="56"/>
      <c r="IM333" s="56"/>
      <c r="IN333" s="56"/>
      <c r="IP333" s="56"/>
      <c r="IQ333" s="56"/>
      <c r="IR333" s="56"/>
      <c r="IS333" s="56"/>
      <c r="IT333" s="56"/>
      <c r="IU333" s="56"/>
    </row>
    <row r="334" spans="1:255" ht="12.75" customHeight="1" thickBot="1" x14ac:dyDescent="0.25">
      <c r="A334" s="11"/>
      <c r="B334" s="106">
        <v>8755.59</v>
      </c>
      <c r="C334" s="85" t="s">
        <v>77</v>
      </c>
      <c r="D334" s="86"/>
      <c r="E334" s="47"/>
      <c r="F334" s="47"/>
      <c r="G334" s="47"/>
      <c r="H334" s="48"/>
      <c r="I334" s="49"/>
      <c r="J334" s="56"/>
      <c r="K334" s="56"/>
      <c r="L334" s="56"/>
      <c r="M334" s="56"/>
      <c r="N334" s="56"/>
      <c r="O334" s="56"/>
      <c r="P334" s="56"/>
      <c r="Q334" s="56"/>
      <c r="R334" s="56"/>
      <c r="T334" s="56"/>
      <c r="U334" s="56"/>
      <c r="V334" s="56"/>
      <c r="W334" s="56"/>
      <c r="X334" s="56"/>
      <c r="Y334" s="56"/>
      <c r="Z334" s="56"/>
      <c r="AA334" s="56"/>
      <c r="AB334" s="56"/>
      <c r="AD334" s="56"/>
      <c r="AE334" s="56"/>
      <c r="AF334" s="56"/>
      <c r="AG334" s="56"/>
      <c r="AH334" s="56"/>
      <c r="AI334" s="56"/>
      <c r="AJ334" s="56"/>
      <c r="AK334" s="56"/>
      <c r="AL334" s="56"/>
      <c r="AN334" s="56"/>
      <c r="AO334" s="56"/>
      <c r="AP334" s="56"/>
      <c r="AQ334" s="56"/>
      <c r="AR334" s="56"/>
      <c r="AS334" s="56"/>
      <c r="AT334" s="56"/>
      <c r="AU334" s="56"/>
      <c r="AV334" s="56"/>
      <c r="AX334" s="56"/>
      <c r="AY334" s="56"/>
      <c r="AZ334" s="56"/>
      <c r="BA334" s="56"/>
      <c r="BB334" s="56"/>
      <c r="BC334" s="56"/>
      <c r="BD334" s="56"/>
      <c r="BE334" s="56"/>
      <c r="BF334" s="56"/>
      <c r="BH334" s="56"/>
      <c r="BI334" s="56"/>
      <c r="BJ334" s="56"/>
      <c r="BK334" s="56"/>
      <c r="BL334" s="56"/>
      <c r="BM334" s="56"/>
      <c r="BN334" s="56"/>
      <c r="BO334" s="56"/>
      <c r="BP334" s="56"/>
      <c r="BR334" s="56"/>
      <c r="BS334" s="56"/>
      <c r="BT334" s="56"/>
      <c r="BU334" s="56"/>
      <c r="BV334" s="56"/>
      <c r="BW334" s="56"/>
      <c r="BX334" s="56"/>
      <c r="BY334" s="56"/>
      <c r="BZ334" s="56"/>
      <c r="CB334" s="56"/>
      <c r="CC334" s="56"/>
      <c r="CD334" s="56"/>
      <c r="CE334" s="56"/>
      <c r="CF334" s="56"/>
      <c r="CG334" s="56"/>
      <c r="CH334" s="56"/>
      <c r="CI334" s="56"/>
      <c r="CJ334" s="56"/>
      <c r="CL334" s="56"/>
      <c r="CM334" s="56"/>
      <c r="CN334" s="56"/>
      <c r="CO334" s="56"/>
      <c r="CP334" s="56"/>
      <c r="CQ334" s="56"/>
      <c r="CR334" s="56"/>
      <c r="CS334" s="56"/>
      <c r="CT334" s="56"/>
      <c r="CV334" s="56"/>
      <c r="CW334" s="56"/>
      <c r="CX334" s="56"/>
      <c r="CY334" s="56"/>
      <c r="CZ334" s="56"/>
      <c r="DA334" s="56"/>
      <c r="DB334" s="56"/>
      <c r="DC334" s="56"/>
      <c r="DD334" s="56"/>
      <c r="DF334" s="56"/>
      <c r="DG334" s="56"/>
      <c r="DH334" s="56"/>
      <c r="DI334" s="56"/>
      <c r="DJ334" s="56"/>
      <c r="DK334" s="56"/>
      <c r="DL334" s="56"/>
      <c r="DM334" s="56"/>
      <c r="DN334" s="56"/>
      <c r="DP334" s="56"/>
      <c r="DQ334" s="56"/>
      <c r="DR334" s="56"/>
      <c r="DS334" s="56"/>
      <c r="DT334" s="56"/>
      <c r="DU334" s="56"/>
      <c r="DV334" s="56"/>
      <c r="DW334" s="56"/>
      <c r="DX334" s="56"/>
      <c r="DZ334" s="56"/>
      <c r="EA334" s="56"/>
      <c r="EB334" s="56"/>
      <c r="EC334" s="56"/>
      <c r="ED334" s="56"/>
      <c r="EE334" s="56"/>
      <c r="EF334" s="56"/>
      <c r="EG334" s="56"/>
      <c r="EH334" s="56"/>
      <c r="EJ334" s="56"/>
      <c r="EK334" s="56"/>
      <c r="EL334" s="56"/>
      <c r="EM334" s="56"/>
      <c r="EN334" s="56"/>
      <c r="EO334" s="56"/>
      <c r="EP334" s="56"/>
      <c r="EQ334" s="56"/>
      <c r="ER334" s="56"/>
      <c r="ET334" s="56"/>
      <c r="EU334" s="56"/>
      <c r="EV334" s="56"/>
      <c r="EW334" s="56"/>
      <c r="EX334" s="56"/>
      <c r="EY334" s="56"/>
      <c r="EZ334" s="56"/>
      <c r="FA334" s="56"/>
      <c r="FB334" s="56"/>
      <c r="FD334" s="56"/>
      <c r="FE334" s="56"/>
      <c r="FF334" s="56"/>
      <c r="FG334" s="56"/>
      <c r="FH334" s="56"/>
      <c r="FI334" s="56"/>
      <c r="FJ334" s="56"/>
      <c r="FK334" s="56"/>
      <c r="FL334" s="56"/>
      <c r="FN334" s="56"/>
      <c r="FO334" s="56"/>
      <c r="FP334" s="56"/>
      <c r="FQ334" s="56"/>
      <c r="FR334" s="56"/>
      <c r="FS334" s="56"/>
      <c r="FT334" s="56"/>
      <c r="FU334" s="56"/>
      <c r="FV334" s="56"/>
      <c r="FX334" s="56"/>
      <c r="FY334" s="56"/>
      <c r="FZ334" s="56"/>
      <c r="GA334" s="56"/>
      <c r="GB334" s="56"/>
      <c r="GC334" s="56"/>
      <c r="GD334" s="56"/>
      <c r="GE334" s="56"/>
      <c r="GF334" s="56"/>
      <c r="GH334" s="56"/>
      <c r="GI334" s="56"/>
      <c r="GJ334" s="56"/>
      <c r="GK334" s="56"/>
      <c r="GL334" s="56"/>
      <c r="GM334" s="56"/>
      <c r="GN334" s="56"/>
      <c r="GO334" s="56"/>
      <c r="GP334" s="56"/>
      <c r="GR334" s="56"/>
      <c r="GS334" s="56"/>
      <c r="GT334" s="56"/>
      <c r="GU334" s="56"/>
      <c r="GV334" s="56"/>
      <c r="GW334" s="56"/>
      <c r="GX334" s="56"/>
      <c r="GY334" s="56"/>
      <c r="GZ334" s="56"/>
      <c r="HB334" s="56"/>
      <c r="HC334" s="56"/>
      <c r="HD334" s="56"/>
      <c r="HE334" s="56"/>
      <c r="HF334" s="56"/>
      <c r="HG334" s="56"/>
      <c r="HH334" s="56"/>
      <c r="HI334" s="56"/>
      <c r="HJ334" s="56"/>
      <c r="HL334" s="56"/>
      <c r="HM334" s="56"/>
      <c r="HN334" s="56"/>
      <c r="HO334" s="56"/>
      <c r="HP334" s="56"/>
      <c r="HQ334" s="56"/>
      <c r="HR334" s="56"/>
      <c r="HS334" s="56"/>
      <c r="HT334" s="56"/>
      <c r="HV334" s="56"/>
      <c r="HW334" s="56"/>
      <c r="HX334" s="56"/>
      <c r="HY334" s="56"/>
      <c r="HZ334" s="56"/>
      <c r="IA334" s="56"/>
      <c r="IB334" s="56"/>
      <c r="IC334" s="56"/>
      <c r="ID334" s="56"/>
      <c r="IF334" s="56"/>
      <c r="IG334" s="56"/>
      <c r="IH334" s="56"/>
      <c r="II334" s="56"/>
      <c r="IJ334" s="56"/>
      <c r="IK334" s="56"/>
      <c r="IL334" s="56"/>
      <c r="IM334" s="56"/>
      <c r="IN334" s="56"/>
      <c r="IP334" s="56"/>
      <c r="IQ334" s="56"/>
      <c r="IR334" s="56"/>
      <c r="IS334" s="56"/>
      <c r="IT334" s="56"/>
      <c r="IU334" s="56"/>
    </row>
    <row r="335" spans="1:255" ht="12.75" customHeight="1" thickBot="1" x14ac:dyDescent="0.25">
      <c r="A335" s="11"/>
      <c r="B335" s="106">
        <v>6751.46</v>
      </c>
      <c r="C335" s="85" t="s">
        <v>78</v>
      </c>
      <c r="D335" s="86"/>
      <c r="E335" s="47"/>
      <c r="F335" s="47"/>
      <c r="G335" s="47"/>
      <c r="H335" s="48"/>
      <c r="I335" s="49"/>
      <c r="J335" s="56"/>
      <c r="K335" s="56"/>
      <c r="L335" s="56"/>
      <c r="M335" s="56"/>
      <c r="N335" s="56"/>
      <c r="O335" s="56"/>
      <c r="P335" s="56"/>
      <c r="Q335" s="56"/>
      <c r="R335" s="56"/>
      <c r="T335" s="56"/>
      <c r="U335" s="56"/>
      <c r="V335" s="56"/>
      <c r="W335" s="56"/>
      <c r="X335" s="56"/>
      <c r="Y335" s="56"/>
      <c r="Z335" s="56"/>
      <c r="AA335" s="56"/>
      <c r="AB335" s="56"/>
      <c r="AD335" s="56"/>
      <c r="AE335" s="56"/>
      <c r="AF335" s="56"/>
      <c r="AG335" s="56"/>
      <c r="AH335" s="56"/>
      <c r="AI335" s="56"/>
      <c r="AJ335" s="56"/>
      <c r="AK335" s="56"/>
      <c r="AL335" s="56"/>
      <c r="AN335" s="56"/>
      <c r="AO335" s="56"/>
      <c r="AP335" s="56"/>
      <c r="AQ335" s="56"/>
      <c r="AR335" s="56"/>
      <c r="AS335" s="56"/>
      <c r="AT335" s="56"/>
      <c r="AU335" s="56"/>
      <c r="AV335" s="56"/>
      <c r="AX335" s="56"/>
      <c r="AY335" s="56"/>
      <c r="AZ335" s="56"/>
      <c r="BA335" s="56"/>
      <c r="BB335" s="56"/>
      <c r="BC335" s="56"/>
      <c r="BD335" s="56"/>
      <c r="BE335" s="56"/>
      <c r="BF335" s="56"/>
      <c r="BH335" s="56"/>
      <c r="BI335" s="56"/>
      <c r="BJ335" s="56"/>
      <c r="BK335" s="56"/>
      <c r="BL335" s="56"/>
      <c r="BM335" s="56"/>
      <c r="BN335" s="56"/>
      <c r="BO335" s="56"/>
      <c r="BP335" s="56"/>
      <c r="BR335" s="56"/>
      <c r="BS335" s="56"/>
      <c r="BT335" s="56"/>
      <c r="BU335" s="56"/>
      <c r="BV335" s="56"/>
      <c r="BW335" s="56"/>
      <c r="BX335" s="56"/>
      <c r="BY335" s="56"/>
      <c r="BZ335" s="56"/>
      <c r="CB335" s="56"/>
      <c r="CC335" s="56"/>
      <c r="CD335" s="56"/>
      <c r="CE335" s="56"/>
      <c r="CF335" s="56"/>
      <c r="CG335" s="56"/>
      <c r="CH335" s="56"/>
      <c r="CI335" s="56"/>
      <c r="CJ335" s="56"/>
      <c r="CL335" s="56"/>
      <c r="CM335" s="56"/>
      <c r="CN335" s="56"/>
      <c r="CO335" s="56"/>
      <c r="CP335" s="56"/>
      <c r="CQ335" s="56"/>
      <c r="CR335" s="56"/>
      <c r="CS335" s="56"/>
      <c r="CT335" s="56"/>
      <c r="CV335" s="56"/>
      <c r="CW335" s="56"/>
      <c r="CX335" s="56"/>
      <c r="CY335" s="56"/>
      <c r="CZ335" s="56"/>
      <c r="DA335" s="56"/>
      <c r="DB335" s="56"/>
      <c r="DC335" s="56"/>
      <c r="DD335" s="56"/>
      <c r="DF335" s="56"/>
      <c r="DG335" s="56"/>
      <c r="DH335" s="56"/>
      <c r="DI335" s="56"/>
      <c r="DJ335" s="56"/>
      <c r="DK335" s="56"/>
      <c r="DL335" s="56"/>
      <c r="DM335" s="56"/>
      <c r="DN335" s="56"/>
      <c r="DP335" s="56"/>
      <c r="DQ335" s="56"/>
      <c r="DR335" s="56"/>
      <c r="DS335" s="56"/>
      <c r="DT335" s="56"/>
      <c r="DU335" s="56"/>
      <c r="DV335" s="56"/>
      <c r="DW335" s="56"/>
      <c r="DX335" s="56"/>
      <c r="DZ335" s="56"/>
      <c r="EA335" s="56"/>
      <c r="EB335" s="56"/>
      <c r="EC335" s="56"/>
      <c r="ED335" s="56"/>
      <c r="EE335" s="56"/>
      <c r="EF335" s="56"/>
      <c r="EG335" s="56"/>
      <c r="EH335" s="56"/>
      <c r="EJ335" s="56"/>
      <c r="EK335" s="56"/>
      <c r="EL335" s="56"/>
      <c r="EM335" s="56"/>
      <c r="EN335" s="56"/>
      <c r="EO335" s="56"/>
      <c r="EP335" s="56"/>
      <c r="EQ335" s="56"/>
      <c r="ER335" s="56"/>
      <c r="ET335" s="56"/>
      <c r="EU335" s="56"/>
      <c r="EV335" s="56"/>
      <c r="EW335" s="56"/>
      <c r="EX335" s="56"/>
      <c r="EY335" s="56"/>
      <c r="EZ335" s="56"/>
      <c r="FA335" s="56"/>
      <c r="FB335" s="56"/>
      <c r="FD335" s="56"/>
      <c r="FE335" s="56"/>
      <c r="FF335" s="56"/>
      <c r="FG335" s="56"/>
      <c r="FH335" s="56"/>
      <c r="FI335" s="56"/>
      <c r="FJ335" s="56"/>
      <c r="FK335" s="56"/>
      <c r="FL335" s="56"/>
      <c r="FN335" s="56"/>
      <c r="FO335" s="56"/>
      <c r="FP335" s="56"/>
      <c r="FQ335" s="56"/>
      <c r="FR335" s="56"/>
      <c r="FS335" s="56"/>
      <c r="FT335" s="56"/>
      <c r="FU335" s="56"/>
      <c r="FV335" s="56"/>
      <c r="FX335" s="56"/>
      <c r="FY335" s="56"/>
      <c r="FZ335" s="56"/>
      <c r="GA335" s="56"/>
      <c r="GB335" s="56"/>
      <c r="GC335" s="56"/>
      <c r="GD335" s="56"/>
      <c r="GE335" s="56"/>
      <c r="GF335" s="56"/>
      <c r="GH335" s="56"/>
      <c r="GI335" s="56"/>
      <c r="GJ335" s="56"/>
      <c r="GK335" s="56"/>
      <c r="GL335" s="56"/>
      <c r="GM335" s="56"/>
      <c r="GN335" s="56"/>
      <c r="GO335" s="56"/>
      <c r="GP335" s="56"/>
      <c r="GR335" s="56"/>
      <c r="GS335" s="56"/>
      <c r="GT335" s="56"/>
      <c r="GU335" s="56"/>
      <c r="GV335" s="56"/>
      <c r="GW335" s="56"/>
      <c r="GX335" s="56"/>
      <c r="GY335" s="56"/>
      <c r="GZ335" s="56"/>
      <c r="HB335" s="56"/>
      <c r="HC335" s="56"/>
      <c r="HD335" s="56"/>
      <c r="HE335" s="56"/>
      <c r="HF335" s="56"/>
      <c r="HG335" s="56"/>
      <c r="HH335" s="56"/>
      <c r="HI335" s="56"/>
      <c r="HJ335" s="56"/>
      <c r="HL335" s="56"/>
      <c r="HM335" s="56"/>
      <c r="HN335" s="56"/>
      <c r="HO335" s="56"/>
      <c r="HP335" s="56"/>
      <c r="HQ335" s="56"/>
      <c r="HR335" s="56"/>
      <c r="HS335" s="56"/>
      <c r="HT335" s="56"/>
      <c r="HV335" s="56"/>
      <c r="HW335" s="56"/>
      <c r="HX335" s="56"/>
      <c r="HY335" s="56"/>
      <c r="HZ335" s="56"/>
      <c r="IA335" s="56"/>
      <c r="IB335" s="56"/>
      <c r="IC335" s="56"/>
      <c r="ID335" s="56"/>
      <c r="IF335" s="56"/>
      <c r="IG335" s="56"/>
      <c r="IH335" s="56"/>
      <c r="II335" s="56"/>
      <c r="IJ335" s="56"/>
      <c r="IK335" s="56"/>
      <c r="IL335" s="56"/>
      <c r="IM335" s="56"/>
      <c r="IN335" s="56"/>
      <c r="IP335" s="56"/>
      <c r="IQ335" s="56"/>
      <c r="IR335" s="56"/>
      <c r="IS335" s="56"/>
      <c r="IT335" s="56"/>
      <c r="IU335" s="56"/>
    </row>
    <row r="336" spans="1:255" ht="12.75" customHeight="1" thickBot="1" x14ac:dyDescent="0.25">
      <c r="A336" s="11"/>
      <c r="B336" s="106">
        <v>8560.7000000000007</v>
      </c>
      <c r="C336" s="85" t="s">
        <v>79</v>
      </c>
      <c r="D336" s="86"/>
      <c r="E336" s="47"/>
      <c r="F336" s="47"/>
      <c r="G336" s="47"/>
      <c r="H336" s="48"/>
      <c r="I336" s="49"/>
      <c r="J336" s="56"/>
      <c r="K336" s="56"/>
      <c r="L336" s="56"/>
      <c r="M336" s="56"/>
      <c r="N336" s="56"/>
      <c r="O336" s="56"/>
      <c r="P336" s="56"/>
      <c r="Q336" s="56"/>
      <c r="R336" s="56"/>
      <c r="T336" s="56"/>
      <c r="U336" s="56"/>
      <c r="V336" s="56"/>
      <c r="W336" s="56"/>
      <c r="X336" s="56"/>
      <c r="Y336" s="56"/>
      <c r="Z336" s="56"/>
      <c r="AA336" s="56"/>
      <c r="AB336" s="56"/>
      <c r="AD336" s="56"/>
      <c r="AE336" s="56"/>
      <c r="AF336" s="56"/>
      <c r="AG336" s="56"/>
      <c r="AH336" s="56"/>
      <c r="AI336" s="56"/>
      <c r="AJ336" s="56"/>
      <c r="AK336" s="56"/>
      <c r="AL336" s="56"/>
      <c r="AN336" s="56"/>
      <c r="AO336" s="56"/>
      <c r="AP336" s="56"/>
      <c r="AQ336" s="56"/>
      <c r="AR336" s="56"/>
      <c r="AS336" s="56"/>
      <c r="AT336" s="56"/>
      <c r="AU336" s="56"/>
      <c r="AV336" s="56"/>
      <c r="AX336" s="56"/>
      <c r="AY336" s="56"/>
      <c r="AZ336" s="56"/>
      <c r="BA336" s="56"/>
      <c r="BB336" s="56"/>
      <c r="BC336" s="56"/>
      <c r="BD336" s="56"/>
      <c r="BE336" s="56"/>
      <c r="BF336" s="56"/>
      <c r="BH336" s="56"/>
      <c r="BI336" s="56"/>
      <c r="BJ336" s="56"/>
      <c r="BK336" s="56"/>
      <c r="BL336" s="56"/>
      <c r="BM336" s="56"/>
      <c r="BN336" s="56"/>
      <c r="BO336" s="56"/>
      <c r="BP336" s="56"/>
      <c r="BR336" s="56"/>
      <c r="BS336" s="56"/>
      <c r="BT336" s="56"/>
      <c r="BU336" s="56"/>
      <c r="BV336" s="56"/>
      <c r="BW336" s="56"/>
      <c r="BX336" s="56"/>
      <c r="BY336" s="56"/>
      <c r="BZ336" s="56"/>
      <c r="CB336" s="56"/>
      <c r="CC336" s="56"/>
      <c r="CD336" s="56"/>
      <c r="CE336" s="56"/>
      <c r="CF336" s="56"/>
      <c r="CG336" s="56"/>
      <c r="CH336" s="56"/>
      <c r="CI336" s="56"/>
      <c r="CJ336" s="56"/>
      <c r="CL336" s="56"/>
      <c r="CM336" s="56"/>
      <c r="CN336" s="56"/>
      <c r="CO336" s="56"/>
      <c r="CP336" s="56"/>
      <c r="CQ336" s="56"/>
      <c r="CR336" s="56"/>
      <c r="CS336" s="56"/>
      <c r="CT336" s="56"/>
      <c r="CV336" s="56"/>
      <c r="CW336" s="56"/>
      <c r="CX336" s="56"/>
      <c r="CY336" s="56"/>
      <c r="CZ336" s="56"/>
      <c r="DA336" s="56"/>
      <c r="DB336" s="56"/>
      <c r="DC336" s="56"/>
      <c r="DD336" s="56"/>
      <c r="DF336" s="56"/>
      <c r="DG336" s="56"/>
      <c r="DH336" s="56"/>
      <c r="DI336" s="56"/>
      <c r="DJ336" s="56"/>
      <c r="DK336" s="56"/>
      <c r="DL336" s="56"/>
      <c r="DM336" s="56"/>
      <c r="DN336" s="56"/>
      <c r="DP336" s="56"/>
      <c r="DQ336" s="56"/>
      <c r="DR336" s="56"/>
      <c r="DS336" s="56"/>
      <c r="DT336" s="56"/>
      <c r="DU336" s="56"/>
      <c r="DV336" s="56"/>
      <c r="DW336" s="56"/>
      <c r="DX336" s="56"/>
      <c r="DZ336" s="56"/>
      <c r="EA336" s="56"/>
      <c r="EB336" s="56"/>
      <c r="EC336" s="56"/>
      <c r="ED336" s="56"/>
      <c r="EE336" s="56"/>
      <c r="EF336" s="56"/>
      <c r="EG336" s="56"/>
      <c r="EH336" s="56"/>
      <c r="EJ336" s="56"/>
      <c r="EK336" s="56"/>
      <c r="EL336" s="56"/>
      <c r="EM336" s="56"/>
      <c r="EN336" s="56"/>
      <c r="EO336" s="56"/>
      <c r="EP336" s="56"/>
      <c r="EQ336" s="56"/>
      <c r="ER336" s="56"/>
      <c r="ET336" s="56"/>
      <c r="EU336" s="56"/>
      <c r="EV336" s="56"/>
      <c r="EW336" s="56"/>
      <c r="EX336" s="56"/>
      <c r="EY336" s="56"/>
      <c r="EZ336" s="56"/>
      <c r="FA336" s="56"/>
      <c r="FB336" s="56"/>
      <c r="FD336" s="56"/>
      <c r="FE336" s="56"/>
      <c r="FF336" s="56"/>
      <c r="FG336" s="56"/>
      <c r="FH336" s="56"/>
      <c r="FI336" s="56"/>
      <c r="FJ336" s="56"/>
      <c r="FK336" s="56"/>
      <c r="FL336" s="56"/>
      <c r="FN336" s="56"/>
      <c r="FO336" s="56"/>
      <c r="FP336" s="56"/>
      <c r="FQ336" s="56"/>
      <c r="FR336" s="56"/>
      <c r="FS336" s="56"/>
      <c r="FT336" s="56"/>
      <c r="FU336" s="56"/>
      <c r="FV336" s="56"/>
      <c r="FX336" s="56"/>
      <c r="FY336" s="56"/>
      <c r="FZ336" s="56"/>
      <c r="GA336" s="56"/>
      <c r="GB336" s="56"/>
      <c r="GC336" s="56"/>
      <c r="GD336" s="56"/>
      <c r="GE336" s="56"/>
      <c r="GF336" s="56"/>
      <c r="GH336" s="56"/>
      <c r="GI336" s="56"/>
      <c r="GJ336" s="56"/>
      <c r="GK336" s="56"/>
      <c r="GL336" s="56"/>
      <c r="GM336" s="56"/>
      <c r="GN336" s="56"/>
      <c r="GO336" s="56"/>
      <c r="GP336" s="56"/>
      <c r="GR336" s="56"/>
      <c r="GS336" s="56"/>
      <c r="GT336" s="56"/>
      <c r="GU336" s="56"/>
      <c r="GV336" s="56"/>
      <c r="GW336" s="56"/>
      <c r="GX336" s="56"/>
      <c r="GY336" s="56"/>
      <c r="GZ336" s="56"/>
      <c r="HB336" s="56"/>
      <c r="HC336" s="56"/>
      <c r="HD336" s="56"/>
      <c r="HE336" s="56"/>
      <c r="HF336" s="56"/>
      <c r="HG336" s="56"/>
      <c r="HH336" s="56"/>
      <c r="HI336" s="56"/>
      <c r="HJ336" s="56"/>
      <c r="HL336" s="56"/>
      <c r="HM336" s="56"/>
      <c r="HN336" s="56"/>
      <c r="HO336" s="56"/>
      <c r="HP336" s="56"/>
      <c r="HQ336" s="56"/>
      <c r="HR336" s="56"/>
      <c r="HS336" s="56"/>
      <c r="HT336" s="56"/>
      <c r="HV336" s="56"/>
      <c r="HW336" s="56"/>
      <c r="HX336" s="56"/>
      <c r="HY336" s="56"/>
      <c r="HZ336" s="56"/>
      <c r="IA336" s="56"/>
      <c r="IB336" s="56"/>
      <c r="IC336" s="56"/>
      <c r="ID336" s="56"/>
      <c r="IF336" s="56"/>
      <c r="IG336" s="56"/>
      <c r="IH336" s="56"/>
      <c r="II336" s="56"/>
      <c r="IJ336" s="56"/>
      <c r="IK336" s="56"/>
      <c r="IL336" s="56"/>
      <c r="IM336" s="56"/>
      <c r="IN336" s="56"/>
      <c r="IP336" s="56"/>
      <c r="IQ336" s="56"/>
      <c r="IR336" s="56"/>
      <c r="IS336" s="56"/>
      <c r="IT336" s="56"/>
      <c r="IU336" s="56"/>
    </row>
    <row r="337" spans="1:255" ht="13.5" thickBot="1" x14ac:dyDescent="0.25">
      <c r="A337" s="11"/>
      <c r="B337" s="106">
        <v>6338.51</v>
      </c>
      <c r="C337" s="85" t="s">
        <v>80</v>
      </c>
      <c r="D337" s="86"/>
      <c r="E337" s="47"/>
      <c r="F337" s="47"/>
      <c r="G337" s="47"/>
      <c r="H337" s="48"/>
      <c r="I337" s="49"/>
      <c r="J337" s="56"/>
      <c r="K337" s="56"/>
      <c r="L337" s="56"/>
      <c r="M337" s="56"/>
      <c r="N337" s="56"/>
      <c r="O337" s="56"/>
      <c r="P337" s="56"/>
      <c r="Q337" s="56"/>
      <c r="R337" s="56"/>
      <c r="T337" s="56"/>
      <c r="U337" s="56"/>
      <c r="V337" s="56"/>
      <c r="W337" s="56"/>
      <c r="X337" s="56"/>
      <c r="Y337" s="56"/>
      <c r="Z337" s="56"/>
      <c r="AA337" s="56"/>
      <c r="AB337" s="56"/>
      <c r="AD337" s="56"/>
      <c r="AE337" s="56"/>
      <c r="AF337" s="56"/>
      <c r="AG337" s="56"/>
      <c r="AH337" s="56"/>
      <c r="AI337" s="56"/>
      <c r="AJ337" s="56"/>
      <c r="AK337" s="56"/>
      <c r="AL337" s="56"/>
      <c r="AN337" s="56"/>
      <c r="AO337" s="56"/>
      <c r="AP337" s="56"/>
      <c r="AQ337" s="56"/>
      <c r="AR337" s="56"/>
      <c r="AS337" s="56"/>
      <c r="AT337" s="56"/>
      <c r="AU337" s="56"/>
      <c r="AV337" s="56"/>
      <c r="AX337" s="56"/>
      <c r="AY337" s="56"/>
      <c r="AZ337" s="56"/>
      <c r="BA337" s="56"/>
      <c r="BB337" s="56"/>
      <c r="BC337" s="56"/>
      <c r="BD337" s="56"/>
      <c r="BE337" s="56"/>
      <c r="BF337" s="56"/>
      <c r="BH337" s="56"/>
      <c r="BI337" s="56"/>
      <c r="BJ337" s="56"/>
      <c r="BK337" s="56"/>
      <c r="BL337" s="56"/>
      <c r="BM337" s="56"/>
      <c r="BN337" s="56"/>
      <c r="BO337" s="56"/>
      <c r="BP337" s="56"/>
      <c r="BR337" s="56"/>
      <c r="BS337" s="56"/>
      <c r="BT337" s="56"/>
      <c r="BU337" s="56"/>
      <c r="BV337" s="56"/>
      <c r="BW337" s="56"/>
      <c r="BX337" s="56"/>
      <c r="BY337" s="56"/>
      <c r="BZ337" s="56"/>
      <c r="CB337" s="56"/>
      <c r="CC337" s="56"/>
      <c r="CD337" s="56"/>
      <c r="CE337" s="56"/>
      <c r="CF337" s="56"/>
      <c r="CG337" s="56"/>
      <c r="CH337" s="56"/>
      <c r="CI337" s="56"/>
      <c r="CJ337" s="56"/>
      <c r="CL337" s="56"/>
      <c r="CM337" s="56"/>
      <c r="CN337" s="56"/>
      <c r="CO337" s="56"/>
      <c r="CP337" s="56"/>
      <c r="CQ337" s="56"/>
      <c r="CR337" s="56"/>
      <c r="CS337" s="56"/>
      <c r="CT337" s="56"/>
      <c r="CV337" s="56"/>
      <c r="CW337" s="56"/>
      <c r="CX337" s="56"/>
      <c r="CY337" s="56"/>
      <c r="CZ337" s="56"/>
      <c r="DA337" s="56"/>
      <c r="DB337" s="56"/>
      <c r="DC337" s="56"/>
      <c r="DD337" s="56"/>
      <c r="DF337" s="56"/>
      <c r="DG337" s="56"/>
      <c r="DH337" s="56"/>
      <c r="DI337" s="56"/>
      <c r="DJ337" s="56"/>
      <c r="DK337" s="56"/>
      <c r="DL337" s="56"/>
      <c r="DM337" s="56"/>
      <c r="DN337" s="56"/>
      <c r="DP337" s="56"/>
      <c r="DQ337" s="56"/>
      <c r="DR337" s="56"/>
      <c r="DS337" s="56"/>
      <c r="DT337" s="56"/>
      <c r="DU337" s="56"/>
      <c r="DV337" s="56"/>
      <c r="DW337" s="56"/>
      <c r="DX337" s="56"/>
      <c r="DZ337" s="56"/>
      <c r="EA337" s="56"/>
      <c r="EB337" s="56"/>
      <c r="EC337" s="56"/>
      <c r="ED337" s="56"/>
      <c r="EE337" s="56"/>
      <c r="EF337" s="56"/>
      <c r="EG337" s="56"/>
      <c r="EH337" s="56"/>
      <c r="EJ337" s="56"/>
      <c r="EK337" s="56"/>
      <c r="EL337" s="56"/>
      <c r="EM337" s="56"/>
      <c r="EN337" s="56"/>
      <c r="EO337" s="56"/>
      <c r="EP337" s="56"/>
      <c r="EQ337" s="56"/>
      <c r="ER337" s="56"/>
      <c r="ET337" s="56"/>
      <c r="EU337" s="56"/>
      <c r="EV337" s="56"/>
      <c r="EW337" s="56"/>
      <c r="EX337" s="56"/>
      <c r="EY337" s="56"/>
      <c r="EZ337" s="56"/>
      <c r="FA337" s="56"/>
      <c r="FB337" s="56"/>
      <c r="FD337" s="56"/>
      <c r="FE337" s="56"/>
      <c r="FF337" s="56"/>
      <c r="FG337" s="56"/>
      <c r="FH337" s="56"/>
      <c r="FI337" s="56"/>
      <c r="FJ337" s="56"/>
      <c r="FK337" s="56"/>
      <c r="FL337" s="56"/>
      <c r="FN337" s="56"/>
      <c r="FO337" s="56"/>
      <c r="FP337" s="56"/>
      <c r="FQ337" s="56"/>
      <c r="FR337" s="56"/>
      <c r="FS337" s="56"/>
      <c r="FT337" s="56"/>
      <c r="FU337" s="56"/>
      <c r="FV337" s="56"/>
      <c r="FX337" s="56"/>
      <c r="FY337" s="56"/>
      <c r="FZ337" s="56"/>
      <c r="GA337" s="56"/>
      <c r="GB337" s="56"/>
      <c r="GC337" s="56"/>
      <c r="GD337" s="56"/>
      <c r="GE337" s="56"/>
      <c r="GF337" s="56"/>
      <c r="GH337" s="56"/>
      <c r="GI337" s="56"/>
      <c r="GJ337" s="56"/>
      <c r="GK337" s="56"/>
      <c r="GL337" s="56"/>
      <c r="GM337" s="56"/>
      <c r="GN337" s="56"/>
      <c r="GO337" s="56"/>
      <c r="GP337" s="56"/>
      <c r="GR337" s="56"/>
      <c r="GS337" s="56"/>
      <c r="GT337" s="56"/>
      <c r="GU337" s="56"/>
      <c r="GV337" s="56"/>
      <c r="GW337" s="56"/>
      <c r="GX337" s="56"/>
      <c r="GY337" s="56"/>
      <c r="GZ337" s="56"/>
      <c r="HB337" s="56"/>
      <c r="HC337" s="56"/>
      <c r="HD337" s="56"/>
      <c r="HE337" s="56"/>
      <c r="HF337" s="56"/>
      <c r="HG337" s="56"/>
      <c r="HH337" s="56"/>
      <c r="HI337" s="56"/>
      <c r="HJ337" s="56"/>
      <c r="HL337" s="56"/>
      <c r="HM337" s="56"/>
      <c r="HN337" s="56"/>
      <c r="HO337" s="56"/>
      <c r="HP337" s="56"/>
      <c r="HQ337" s="56"/>
      <c r="HR337" s="56"/>
      <c r="HS337" s="56"/>
      <c r="HT337" s="56"/>
      <c r="HV337" s="56"/>
      <c r="HW337" s="56"/>
      <c r="HX337" s="56"/>
      <c r="HY337" s="56"/>
      <c r="HZ337" s="56"/>
      <c r="IA337" s="56"/>
      <c r="IB337" s="56"/>
      <c r="IC337" s="56"/>
      <c r="ID337" s="56"/>
      <c r="IF337" s="56"/>
      <c r="IG337" s="56"/>
      <c r="IH337" s="56"/>
      <c r="II337" s="56"/>
      <c r="IJ337" s="56"/>
      <c r="IK337" s="56"/>
      <c r="IL337" s="56"/>
      <c r="IM337" s="56"/>
      <c r="IN337" s="56"/>
      <c r="IP337" s="56"/>
      <c r="IQ337" s="56"/>
      <c r="IR337" s="56"/>
      <c r="IS337" s="56"/>
      <c r="IT337" s="56"/>
      <c r="IU337" s="56"/>
    </row>
    <row r="338" spans="1:255" ht="13.5" thickBot="1" x14ac:dyDescent="0.25">
      <c r="A338" s="11"/>
      <c r="B338" s="185"/>
      <c r="C338" s="70" t="s">
        <v>87</v>
      </c>
      <c r="D338" s="163"/>
      <c r="E338" s="53"/>
      <c r="F338" s="53"/>
      <c r="G338" s="53"/>
      <c r="H338" s="153"/>
      <c r="I338" s="49">
        <v>4246.3100000000004</v>
      </c>
      <c r="J338" s="56"/>
      <c r="K338" s="56"/>
      <c r="L338" s="56"/>
      <c r="M338" s="56"/>
      <c r="N338" s="56"/>
      <c r="O338" s="56"/>
      <c r="P338" s="56"/>
      <c r="Q338" s="56"/>
      <c r="R338" s="56"/>
      <c r="T338" s="56"/>
      <c r="U338" s="56"/>
      <c r="V338" s="56"/>
      <c r="W338" s="56"/>
      <c r="X338" s="56"/>
      <c r="Y338" s="56"/>
      <c r="Z338" s="56"/>
      <c r="AA338" s="56"/>
      <c r="AB338" s="56"/>
      <c r="AD338" s="56"/>
      <c r="AE338" s="56"/>
      <c r="AF338" s="56"/>
      <c r="AG338" s="56"/>
      <c r="AH338" s="56"/>
      <c r="AI338" s="56"/>
      <c r="AJ338" s="56"/>
      <c r="AK338" s="56"/>
      <c r="AL338" s="56"/>
      <c r="AN338" s="56"/>
      <c r="AO338" s="56"/>
      <c r="AP338" s="56"/>
      <c r="AQ338" s="56"/>
      <c r="AR338" s="56"/>
      <c r="AS338" s="56"/>
      <c r="AT338" s="56"/>
      <c r="AU338" s="56"/>
      <c r="AV338" s="56"/>
      <c r="AX338" s="56"/>
      <c r="AY338" s="56"/>
      <c r="AZ338" s="56"/>
      <c r="BA338" s="56"/>
      <c r="BB338" s="56"/>
      <c r="BC338" s="56"/>
      <c r="BD338" s="56"/>
      <c r="BE338" s="56"/>
      <c r="BF338" s="56"/>
      <c r="BH338" s="56"/>
      <c r="BI338" s="56"/>
      <c r="BJ338" s="56"/>
      <c r="BK338" s="56"/>
      <c r="BL338" s="56"/>
      <c r="BM338" s="56"/>
      <c r="BN338" s="56"/>
      <c r="BO338" s="56"/>
      <c r="BP338" s="56"/>
      <c r="BR338" s="56"/>
      <c r="BS338" s="56"/>
      <c r="BT338" s="56"/>
      <c r="BU338" s="56"/>
      <c r="BV338" s="56"/>
      <c r="BW338" s="56"/>
      <c r="BX338" s="56"/>
      <c r="BY338" s="56"/>
      <c r="BZ338" s="56"/>
      <c r="CB338" s="56"/>
      <c r="CC338" s="56"/>
      <c r="CD338" s="56"/>
      <c r="CE338" s="56"/>
      <c r="CF338" s="56"/>
      <c r="CG338" s="56"/>
      <c r="CH338" s="56"/>
      <c r="CI338" s="56"/>
      <c r="CJ338" s="56"/>
      <c r="CL338" s="56"/>
      <c r="CM338" s="56"/>
      <c r="CN338" s="56"/>
      <c r="CO338" s="56"/>
      <c r="CP338" s="56"/>
      <c r="CQ338" s="56"/>
      <c r="CR338" s="56"/>
      <c r="CS338" s="56"/>
      <c r="CT338" s="56"/>
      <c r="CV338" s="56"/>
      <c r="CW338" s="56"/>
      <c r="CX338" s="56"/>
      <c r="CY338" s="56"/>
      <c r="CZ338" s="56"/>
      <c r="DA338" s="56"/>
      <c r="DB338" s="56"/>
      <c r="DC338" s="56"/>
      <c r="DD338" s="56"/>
      <c r="DF338" s="56"/>
      <c r="DG338" s="56"/>
      <c r="DH338" s="56"/>
      <c r="DI338" s="56"/>
      <c r="DJ338" s="56"/>
      <c r="DK338" s="56"/>
      <c r="DL338" s="56"/>
      <c r="DM338" s="56"/>
      <c r="DN338" s="56"/>
      <c r="DP338" s="56"/>
      <c r="DQ338" s="56"/>
      <c r="DR338" s="56"/>
      <c r="DS338" s="56"/>
      <c r="DT338" s="56"/>
      <c r="DU338" s="56"/>
      <c r="DV338" s="56"/>
      <c r="DW338" s="56"/>
      <c r="DX338" s="56"/>
      <c r="DZ338" s="56"/>
      <c r="EA338" s="56"/>
      <c r="EB338" s="56"/>
      <c r="EC338" s="56"/>
      <c r="ED338" s="56"/>
      <c r="EE338" s="56"/>
      <c r="EF338" s="56"/>
      <c r="EG338" s="56"/>
      <c r="EH338" s="56"/>
      <c r="EJ338" s="56"/>
      <c r="EK338" s="56"/>
      <c r="EL338" s="56"/>
      <c r="EM338" s="56"/>
      <c r="EN338" s="56"/>
      <c r="EO338" s="56"/>
      <c r="EP338" s="56"/>
      <c r="EQ338" s="56"/>
      <c r="ER338" s="56"/>
      <c r="ET338" s="56"/>
      <c r="EU338" s="56"/>
      <c r="EV338" s="56"/>
      <c r="EW338" s="56"/>
      <c r="EX338" s="56"/>
      <c r="EY338" s="56"/>
      <c r="EZ338" s="56"/>
      <c r="FA338" s="56"/>
      <c r="FB338" s="56"/>
      <c r="FD338" s="56"/>
      <c r="FE338" s="56"/>
      <c r="FF338" s="56"/>
      <c r="FG338" s="56"/>
      <c r="FH338" s="56"/>
      <c r="FI338" s="56"/>
      <c r="FJ338" s="56"/>
      <c r="FK338" s="56"/>
      <c r="FL338" s="56"/>
      <c r="FN338" s="56"/>
      <c r="FO338" s="56"/>
      <c r="FP338" s="56"/>
      <c r="FQ338" s="56"/>
      <c r="FR338" s="56"/>
      <c r="FS338" s="56"/>
      <c r="FT338" s="56"/>
      <c r="FU338" s="56"/>
      <c r="FV338" s="56"/>
      <c r="FX338" s="56"/>
      <c r="FY338" s="56"/>
      <c r="FZ338" s="56"/>
      <c r="GA338" s="56"/>
      <c r="GB338" s="56"/>
      <c r="GC338" s="56"/>
      <c r="GD338" s="56"/>
      <c r="GE338" s="56"/>
      <c r="GF338" s="56"/>
      <c r="GH338" s="56"/>
      <c r="GI338" s="56"/>
      <c r="GJ338" s="56"/>
      <c r="GK338" s="56"/>
      <c r="GL338" s="56"/>
      <c r="GM338" s="56"/>
      <c r="GN338" s="56"/>
      <c r="GO338" s="56"/>
      <c r="GP338" s="56"/>
      <c r="GR338" s="56"/>
      <c r="GS338" s="56"/>
      <c r="GT338" s="56"/>
      <c r="GU338" s="56"/>
      <c r="GV338" s="56"/>
      <c r="GW338" s="56"/>
      <c r="GX338" s="56"/>
      <c r="GY338" s="56"/>
      <c r="GZ338" s="56"/>
      <c r="HB338" s="56"/>
      <c r="HC338" s="56"/>
      <c r="HD338" s="56"/>
      <c r="HE338" s="56"/>
      <c r="HF338" s="56"/>
      <c r="HG338" s="56"/>
      <c r="HH338" s="56"/>
      <c r="HI338" s="56"/>
      <c r="HJ338" s="56"/>
      <c r="HL338" s="56"/>
      <c r="HM338" s="56"/>
      <c r="HN338" s="56"/>
      <c r="HO338" s="56"/>
      <c r="HP338" s="56"/>
      <c r="HQ338" s="56"/>
      <c r="HR338" s="56"/>
      <c r="HS338" s="56"/>
      <c r="HT338" s="56"/>
      <c r="HV338" s="56"/>
      <c r="HW338" s="56"/>
      <c r="HX338" s="56"/>
      <c r="HY338" s="56"/>
      <c r="HZ338" s="56"/>
      <c r="IA338" s="56"/>
      <c r="IB338" s="56"/>
      <c r="IC338" s="56"/>
      <c r="ID338" s="56"/>
      <c r="IF338" s="56"/>
      <c r="IG338" s="56"/>
      <c r="IH338" s="56"/>
      <c r="II338" s="56"/>
      <c r="IJ338" s="56"/>
      <c r="IK338" s="56"/>
      <c r="IL338" s="56"/>
      <c r="IM338" s="56"/>
      <c r="IN338" s="56"/>
      <c r="IP338" s="56"/>
      <c r="IQ338" s="56"/>
      <c r="IR338" s="56"/>
      <c r="IS338" s="56"/>
      <c r="IT338" s="56"/>
      <c r="IU338" s="56"/>
    </row>
    <row r="339" spans="1:255" ht="13.5" thickBot="1" x14ac:dyDescent="0.25">
      <c r="A339" s="11"/>
      <c r="B339" s="18">
        <f>SUM(B326:B337)</f>
        <v>83015.22</v>
      </c>
      <c r="C339" s="17"/>
      <c r="D339" s="18"/>
      <c r="E339" s="19"/>
      <c r="F339" s="17"/>
      <c r="G339" s="17"/>
      <c r="H339" s="18" t="s">
        <v>17</v>
      </c>
      <c r="I339" s="18">
        <f>SUM(I326:I338)</f>
        <v>4246.3100000000004</v>
      </c>
      <c r="J339" s="56"/>
      <c r="K339" s="56"/>
      <c r="L339" s="56"/>
      <c r="M339" s="56"/>
      <c r="N339" s="56"/>
      <c r="O339" s="56"/>
      <c r="P339" s="56"/>
      <c r="Q339" s="56"/>
      <c r="R339" s="56"/>
      <c r="T339" s="56"/>
      <c r="U339" s="56"/>
      <c r="V339" s="56"/>
      <c r="W339" s="56"/>
      <c r="X339" s="56"/>
      <c r="Y339" s="56"/>
      <c r="Z339" s="56"/>
      <c r="AA339" s="56"/>
      <c r="AB339" s="56"/>
      <c r="AD339" s="56"/>
      <c r="AE339" s="56"/>
      <c r="AF339" s="56"/>
      <c r="AG339" s="56"/>
      <c r="AH339" s="56"/>
      <c r="AI339" s="56"/>
      <c r="AJ339" s="56"/>
      <c r="AK339" s="56"/>
      <c r="AL339" s="56"/>
      <c r="AN339" s="56"/>
      <c r="AO339" s="56"/>
      <c r="AP339" s="56"/>
      <c r="AQ339" s="56"/>
      <c r="AR339" s="56"/>
      <c r="AS339" s="56"/>
      <c r="AT339" s="56"/>
      <c r="AU339" s="56"/>
      <c r="AV339" s="56"/>
      <c r="AX339" s="56"/>
      <c r="AY339" s="56"/>
      <c r="AZ339" s="56"/>
      <c r="BA339" s="56"/>
      <c r="BB339" s="56"/>
      <c r="BC339" s="56"/>
      <c r="BD339" s="56"/>
      <c r="BE339" s="56"/>
      <c r="BF339" s="56"/>
      <c r="BH339" s="56"/>
      <c r="BI339" s="56"/>
      <c r="BJ339" s="56"/>
      <c r="BK339" s="56"/>
      <c r="BL339" s="56"/>
      <c r="BM339" s="56"/>
      <c r="BN339" s="56"/>
      <c r="BO339" s="56"/>
      <c r="BP339" s="56"/>
      <c r="BR339" s="56"/>
      <c r="BS339" s="56"/>
      <c r="BT339" s="56"/>
      <c r="BU339" s="56"/>
      <c r="BV339" s="56"/>
      <c r="BW339" s="56"/>
      <c r="BX339" s="56"/>
      <c r="BY339" s="56"/>
      <c r="BZ339" s="56"/>
      <c r="CB339" s="56"/>
      <c r="CC339" s="56"/>
      <c r="CD339" s="56"/>
      <c r="CE339" s="56"/>
      <c r="CF339" s="56"/>
      <c r="CG339" s="56"/>
      <c r="CH339" s="56"/>
      <c r="CI339" s="56"/>
      <c r="CJ339" s="56"/>
      <c r="CL339" s="56"/>
      <c r="CM339" s="56"/>
      <c r="CN339" s="56"/>
      <c r="CO339" s="56"/>
      <c r="CP339" s="56"/>
      <c r="CQ339" s="56"/>
      <c r="CR339" s="56"/>
      <c r="CS339" s="56"/>
      <c r="CT339" s="56"/>
      <c r="CV339" s="56"/>
      <c r="CW339" s="56"/>
      <c r="CX339" s="56"/>
      <c r="CY339" s="56"/>
      <c r="CZ339" s="56"/>
      <c r="DA339" s="56"/>
      <c r="DB339" s="56"/>
      <c r="DC339" s="56"/>
      <c r="DD339" s="56"/>
      <c r="DF339" s="56"/>
      <c r="DG339" s="56"/>
      <c r="DH339" s="56"/>
      <c r="DI339" s="56"/>
      <c r="DJ339" s="56"/>
      <c r="DK339" s="56"/>
      <c r="DL339" s="56"/>
      <c r="DM339" s="56"/>
      <c r="DN339" s="56"/>
      <c r="DP339" s="56"/>
      <c r="DQ339" s="56"/>
      <c r="DR339" s="56"/>
      <c r="DS339" s="56"/>
      <c r="DT339" s="56"/>
      <c r="DU339" s="56"/>
      <c r="DV339" s="56"/>
      <c r="DW339" s="56"/>
      <c r="DX339" s="56"/>
      <c r="DZ339" s="56"/>
      <c r="EA339" s="56"/>
      <c r="EB339" s="56"/>
      <c r="EC339" s="56"/>
      <c r="ED339" s="56"/>
      <c r="EE339" s="56"/>
      <c r="EF339" s="56"/>
      <c r="EG339" s="56"/>
      <c r="EH339" s="56"/>
      <c r="EJ339" s="56"/>
      <c r="EK339" s="56"/>
      <c r="EL339" s="56"/>
      <c r="EM339" s="56"/>
      <c r="EN339" s="56"/>
      <c r="EO339" s="56"/>
      <c r="EP339" s="56"/>
      <c r="EQ339" s="56"/>
      <c r="ER339" s="56"/>
      <c r="ET339" s="56"/>
      <c r="EU339" s="56"/>
      <c r="EV339" s="56"/>
      <c r="EW339" s="56"/>
      <c r="EX339" s="56"/>
      <c r="EY339" s="56"/>
      <c r="EZ339" s="56"/>
      <c r="FA339" s="56"/>
      <c r="FB339" s="56"/>
      <c r="FD339" s="56"/>
      <c r="FE339" s="56"/>
      <c r="FF339" s="56"/>
      <c r="FG339" s="56"/>
      <c r="FH339" s="56"/>
      <c r="FI339" s="56"/>
      <c r="FJ339" s="56"/>
      <c r="FK339" s="56"/>
      <c r="FL339" s="56"/>
      <c r="FN339" s="56"/>
      <c r="FO339" s="56"/>
      <c r="FP339" s="56"/>
      <c r="FQ339" s="56"/>
      <c r="FR339" s="56"/>
      <c r="FS339" s="56"/>
      <c r="FT339" s="56"/>
      <c r="FU339" s="56"/>
      <c r="FV339" s="56"/>
      <c r="FX339" s="56"/>
      <c r="FY339" s="56"/>
      <c r="FZ339" s="56"/>
      <c r="GA339" s="56"/>
      <c r="GB339" s="56"/>
      <c r="GC339" s="56"/>
      <c r="GD339" s="56"/>
      <c r="GE339" s="56"/>
      <c r="GF339" s="56"/>
      <c r="GH339" s="56"/>
      <c r="GI339" s="56"/>
      <c r="GJ339" s="56"/>
      <c r="GK339" s="56"/>
      <c r="GL339" s="56"/>
      <c r="GM339" s="56"/>
      <c r="GN339" s="56"/>
      <c r="GO339" s="56"/>
      <c r="GP339" s="56"/>
      <c r="GR339" s="56"/>
      <c r="GS339" s="56"/>
      <c r="GT339" s="56"/>
      <c r="GU339" s="56"/>
      <c r="GV339" s="56"/>
      <c r="GW339" s="56"/>
      <c r="GX339" s="56"/>
      <c r="GY339" s="56"/>
      <c r="GZ339" s="56"/>
      <c r="HB339" s="56"/>
      <c r="HC339" s="56"/>
      <c r="HD339" s="56"/>
      <c r="HE339" s="56"/>
      <c r="HF339" s="56"/>
      <c r="HG339" s="56"/>
      <c r="HH339" s="56"/>
      <c r="HI339" s="56"/>
      <c r="HJ339" s="56"/>
      <c r="HL339" s="56"/>
      <c r="HM339" s="56"/>
      <c r="HN339" s="56"/>
      <c r="HO339" s="56"/>
      <c r="HP339" s="56"/>
      <c r="HQ339" s="56"/>
      <c r="HR339" s="56"/>
      <c r="HS339" s="56"/>
      <c r="HT339" s="56"/>
      <c r="HV339" s="56"/>
      <c r="HW339" s="56"/>
      <c r="HX339" s="56"/>
      <c r="HY339" s="56"/>
      <c r="HZ339" s="56"/>
      <c r="IA339" s="56"/>
      <c r="IB339" s="56"/>
      <c r="IC339" s="56"/>
      <c r="ID339" s="56"/>
      <c r="IF339" s="56"/>
      <c r="IG339" s="56"/>
      <c r="IH339" s="56"/>
      <c r="II339" s="56"/>
      <c r="IJ339" s="56"/>
      <c r="IK339" s="56"/>
      <c r="IL339" s="56"/>
      <c r="IM339" s="56"/>
      <c r="IN339" s="56"/>
      <c r="IP339" s="56"/>
      <c r="IQ339" s="56"/>
      <c r="IR339" s="56"/>
      <c r="IS339" s="56"/>
      <c r="IT339" s="56"/>
      <c r="IU339" s="56"/>
    </row>
    <row r="340" spans="1:255" ht="77.25" thickBot="1" x14ac:dyDescent="0.25">
      <c r="A340" s="46" t="s">
        <v>97</v>
      </c>
      <c r="B340" s="114" t="s">
        <v>16</v>
      </c>
      <c r="C340" s="114" t="s">
        <v>5</v>
      </c>
      <c r="D340" s="114" t="s">
        <v>23</v>
      </c>
      <c r="E340" s="118" t="s">
        <v>18</v>
      </c>
      <c r="F340" s="114" t="s">
        <v>19</v>
      </c>
      <c r="G340" s="114" t="s">
        <v>10</v>
      </c>
      <c r="H340" s="114" t="s">
        <v>13</v>
      </c>
      <c r="I340" s="115" t="s">
        <v>12</v>
      </c>
      <c r="J340" s="56"/>
      <c r="K340" s="56"/>
      <c r="L340" s="56"/>
      <c r="M340" s="56"/>
      <c r="N340" s="56"/>
      <c r="O340" s="56"/>
      <c r="P340" s="56"/>
      <c r="Q340" s="56"/>
      <c r="R340" s="56"/>
      <c r="T340" s="56"/>
      <c r="U340" s="56"/>
      <c r="V340" s="56"/>
      <c r="W340" s="56"/>
      <c r="X340" s="56"/>
      <c r="Y340" s="56"/>
      <c r="Z340" s="56"/>
      <c r="AA340" s="56"/>
      <c r="AB340" s="56"/>
      <c r="AD340" s="56"/>
      <c r="AE340" s="56"/>
      <c r="AF340" s="56"/>
      <c r="AG340" s="56"/>
      <c r="AH340" s="56"/>
      <c r="AI340" s="56"/>
      <c r="AJ340" s="56"/>
      <c r="AK340" s="56"/>
      <c r="AL340" s="56"/>
      <c r="AN340" s="56"/>
      <c r="AO340" s="56"/>
      <c r="AP340" s="56"/>
      <c r="AQ340" s="56"/>
      <c r="AR340" s="56"/>
      <c r="AS340" s="56"/>
      <c r="AT340" s="56"/>
      <c r="AU340" s="56"/>
      <c r="AV340" s="56"/>
      <c r="AX340" s="56"/>
      <c r="AY340" s="56"/>
      <c r="AZ340" s="56"/>
      <c r="BA340" s="56"/>
      <c r="BB340" s="56"/>
      <c r="BC340" s="56"/>
      <c r="BD340" s="56"/>
      <c r="BE340" s="56"/>
      <c r="BF340" s="56"/>
      <c r="BH340" s="56"/>
      <c r="BI340" s="56"/>
      <c r="BJ340" s="56"/>
      <c r="BK340" s="56"/>
      <c r="BL340" s="56"/>
      <c r="BM340" s="56"/>
      <c r="BN340" s="56"/>
      <c r="BO340" s="56"/>
      <c r="BP340" s="56"/>
      <c r="BR340" s="56"/>
      <c r="BS340" s="56"/>
      <c r="BT340" s="56"/>
      <c r="BU340" s="56"/>
      <c r="BV340" s="56"/>
      <c r="BW340" s="56"/>
      <c r="BX340" s="56"/>
      <c r="BY340" s="56"/>
      <c r="BZ340" s="56"/>
      <c r="CB340" s="56"/>
      <c r="CC340" s="56"/>
      <c r="CD340" s="56"/>
      <c r="CE340" s="56"/>
      <c r="CF340" s="56"/>
      <c r="CG340" s="56"/>
      <c r="CH340" s="56"/>
      <c r="CI340" s="56"/>
      <c r="CJ340" s="56"/>
      <c r="CL340" s="56"/>
      <c r="CM340" s="56"/>
      <c r="CN340" s="56"/>
      <c r="CO340" s="56"/>
      <c r="CP340" s="56"/>
      <c r="CQ340" s="56"/>
      <c r="CR340" s="56"/>
      <c r="CS340" s="56"/>
      <c r="CT340" s="56"/>
      <c r="CV340" s="56"/>
      <c r="CW340" s="56"/>
      <c r="CX340" s="56"/>
      <c r="CY340" s="56"/>
      <c r="CZ340" s="56"/>
      <c r="DA340" s="56"/>
      <c r="DB340" s="56"/>
      <c r="DC340" s="56"/>
      <c r="DD340" s="56"/>
      <c r="DF340" s="56"/>
      <c r="DG340" s="56"/>
      <c r="DH340" s="56"/>
      <c r="DI340" s="56"/>
      <c r="DJ340" s="56"/>
      <c r="DK340" s="56"/>
      <c r="DL340" s="56"/>
      <c r="DM340" s="56"/>
      <c r="DN340" s="56"/>
      <c r="DP340" s="56"/>
      <c r="DQ340" s="56"/>
      <c r="DR340" s="56"/>
      <c r="DS340" s="56"/>
      <c r="DT340" s="56"/>
      <c r="DU340" s="56"/>
      <c r="DV340" s="56"/>
      <c r="DW340" s="56"/>
      <c r="DX340" s="56"/>
      <c r="DZ340" s="56"/>
      <c r="EA340" s="56"/>
      <c r="EB340" s="56"/>
      <c r="EC340" s="56"/>
      <c r="ED340" s="56"/>
      <c r="EE340" s="56"/>
      <c r="EF340" s="56"/>
      <c r="EG340" s="56"/>
      <c r="EH340" s="56"/>
      <c r="EJ340" s="56"/>
      <c r="EK340" s="56"/>
      <c r="EL340" s="56"/>
      <c r="EM340" s="56"/>
      <c r="EN340" s="56"/>
      <c r="EO340" s="56"/>
      <c r="EP340" s="56"/>
      <c r="EQ340" s="56"/>
      <c r="ER340" s="56"/>
      <c r="ET340" s="56"/>
      <c r="EU340" s="56"/>
      <c r="EV340" s="56"/>
      <c r="EW340" s="56"/>
      <c r="EX340" s="56"/>
      <c r="EY340" s="56"/>
      <c r="EZ340" s="56"/>
      <c r="FA340" s="56"/>
      <c r="FB340" s="56"/>
      <c r="FD340" s="56"/>
      <c r="FE340" s="56"/>
      <c r="FF340" s="56"/>
      <c r="FG340" s="56"/>
      <c r="FH340" s="56"/>
      <c r="FI340" s="56"/>
      <c r="FJ340" s="56"/>
      <c r="FK340" s="56"/>
      <c r="FL340" s="56"/>
      <c r="FN340" s="56"/>
      <c r="FO340" s="56"/>
      <c r="FP340" s="56"/>
      <c r="FQ340" s="56"/>
      <c r="FR340" s="56"/>
      <c r="FS340" s="56"/>
      <c r="FT340" s="56"/>
      <c r="FU340" s="56"/>
      <c r="FV340" s="56"/>
      <c r="FX340" s="56"/>
      <c r="FY340" s="56"/>
      <c r="FZ340" s="56"/>
      <c r="GA340" s="56"/>
      <c r="GB340" s="56"/>
      <c r="GC340" s="56"/>
      <c r="GD340" s="56"/>
      <c r="GE340" s="56"/>
      <c r="GF340" s="56"/>
      <c r="GH340" s="56"/>
      <c r="GI340" s="56"/>
      <c r="GJ340" s="56"/>
      <c r="GK340" s="56"/>
      <c r="GL340" s="56"/>
      <c r="GM340" s="56"/>
      <c r="GN340" s="56"/>
      <c r="GO340" s="56"/>
      <c r="GP340" s="56"/>
      <c r="GR340" s="56"/>
      <c r="GS340" s="56"/>
      <c r="GT340" s="56"/>
      <c r="GU340" s="56"/>
      <c r="GV340" s="56"/>
      <c r="GW340" s="56"/>
      <c r="GX340" s="56"/>
      <c r="GY340" s="56"/>
      <c r="GZ340" s="56"/>
      <c r="HB340" s="56"/>
      <c r="HC340" s="56"/>
      <c r="HD340" s="56"/>
      <c r="HE340" s="56"/>
      <c r="HF340" s="56"/>
      <c r="HG340" s="56"/>
      <c r="HH340" s="56"/>
      <c r="HI340" s="56"/>
      <c r="HJ340" s="56"/>
      <c r="HL340" s="56"/>
      <c r="HM340" s="56"/>
      <c r="HN340" s="56"/>
      <c r="HO340" s="56"/>
      <c r="HP340" s="56"/>
      <c r="HQ340" s="56"/>
      <c r="HR340" s="56"/>
      <c r="HS340" s="56"/>
      <c r="HT340" s="56"/>
      <c r="HV340" s="56"/>
      <c r="HW340" s="56"/>
      <c r="HX340" s="56"/>
      <c r="HY340" s="56"/>
      <c r="HZ340" s="56"/>
      <c r="IA340" s="56"/>
      <c r="IB340" s="56"/>
      <c r="IC340" s="56"/>
      <c r="ID340" s="56"/>
      <c r="IF340" s="56"/>
      <c r="IG340" s="56"/>
      <c r="IH340" s="56"/>
      <c r="II340" s="56"/>
      <c r="IJ340" s="56"/>
      <c r="IK340" s="56"/>
      <c r="IL340" s="56"/>
      <c r="IM340" s="56"/>
      <c r="IN340" s="56"/>
      <c r="IP340" s="56"/>
      <c r="IQ340" s="56"/>
      <c r="IR340" s="56"/>
      <c r="IS340" s="56"/>
      <c r="IT340" s="56"/>
      <c r="IU340" s="56"/>
    </row>
    <row r="341" spans="1:255" ht="39" thickBot="1" x14ac:dyDescent="0.25">
      <c r="A341" s="117" t="s">
        <v>2277</v>
      </c>
      <c r="B341" s="164"/>
      <c r="C341" s="85" t="s">
        <v>87</v>
      </c>
      <c r="D341" s="238"/>
      <c r="E341" s="239"/>
      <c r="F341" s="238"/>
      <c r="G341" s="239"/>
      <c r="H341" s="239"/>
      <c r="I341" s="49">
        <v>95435.48</v>
      </c>
    </row>
    <row r="342" spans="1:255" ht="13.5" thickBot="1" x14ac:dyDescent="0.25">
      <c r="A342" s="46"/>
      <c r="B342" s="76">
        <f>SUM(B341:B341)</f>
        <v>0</v>
      </c>
      <c r="C342" s="75"/>
      <c r="D342" s="76"/>
      <c r="E342" s="77"/>
      <c r="F342" s="75"/>
      <c r="G342" s="75"/>
      <c r="H342" s="76" t="s">
        <v>17</v>
      </c>
      <c r="I342" s="76">
        <f>SUM(I341:I341)</f>
        <v>95435.48</v>
      </c>
    </row>
    <row r="343" spans="1:255" ht="51.75" thickBot="1" x14ac:dyDescent="0.25">
      <c r="A343" s="134" t="s">
        <v>96</v>
      </c>
      <c r="B343" s="114" t="s">
        <v>16</v>
      </c>
      <c r="C343" s="114" t="s">
        <v>5</v>
      </c>
      <c r="D343" s="114" t="s">
        <v>23</v>
      </c>
      <c r="E343" s="279" t="s">
        <v>18</v>
      </c>
      <c r="F343" s="114" t="s">
        <v>19</v>
      </c>
      <c r="G343" s="114" t="s">
        <v>10</v>
      </c>
      <c r="H343" s="114" t="s">
        <v>13</v>
      </c>
      <c r="I343" s="115" t="s">
        <v>12</v>
      </c>
    </row>
    <row r="344" spans="1:255" ht="13.5" thickBot="1" x14ac:dyDescent="0.25">
      <c r="A344" s="206"/>
      <c r="B344" s="185"/>
      <c r="C344" s="70" t="s">
        <v>87</v>
      </c>
      <c r="D344" s="163"/>
      <c r="E344" s="53"/>
      <c r="F344" s="53"/>
      <c r="G344" s="53"/>
      <c r="H344" s="153"/>
      <c r="I344" s="471">
        <v>134811.22</v>
      </c>
    </row>
    <row r="345" spans="1:255" ht="13.5" thickBot="1" x14ac:dyDescent="0.25">
      <c r="A345" s="134"/>
      <c r="B345" s="271"/>
      <c r="C345" s="75"/>
      <c r="D345" s="76"/>
      <c r="E345" s="77"/>
      <c r="F345" s="75"/>
      <c r="G345" s="75"/>
      <c r="H345" s="76"/>
      <c r="I345" s="78">
        <f>SUM(I344)</f>
        <v>134811.22</v>
      </c>
    </row>
    <row r="346" spans="1:255" ht="12.75" customHeight="1" x14ac:dyDescent="0.2">
      <c r="A346" s="9"/>
      <c r="B346" s="9"/>
      <c r="C346" s="9"/>
      <c r="D346" s="9"/>
      <c r="E346" s="9"/>
      <c r="F346" s="20"/>
      <c r="G346" s="20"/>
      <c r="H346" s="20"/>
      <c r="I346" s="20"/>
    </row>
    <row r="347" spans="1:255" ht="12.75" customHeight="1" x14ac:dyDescent="0.2">
      <c r="A347" s="21" t="s">
        <v>21</v>
      </c>
      <c r="B347" s="22"/>
      <c r="C347" s="23"/>
      <c r="D347" s="4" t="s">
        <v>9</v>
      </c>
      <c r="E347" s="4" t="s">
        <v>6</v>
      </c>
      <c r="F347" s="119" t="s">
        <v>7</v>
      </c>
    </row>
    <row r="348" spans="1:255" ht="12.75" customHeight="1" x14ac:dyDescent="0.2">
      <c r="A348" s="642" t="s">
        <v>15</v>
      </c>
      <c r="B348" s="643"/>
      <c r="C348" s="25"/>
      <c r="D348" s="26">
        <f>B31</f>
        <v>232255.46000000005</v>
      </c>
      <c r="E348" s="26">
        <f>I31</f>
        <v>6085.83</v>
      </c>
      <c r="F348" s="120">
        <f>D348+E348</f>
        <v>238341.29000000004</v>
      </c>
    </row>
    <row r="349" spans="1:255" ht="12.75" customHeight="1" x14ac:dyDescent="0.2">
      <c r="A349" s="642" t="s">
        <v>4</v>
      </c>
      <c r="B349" s="643"/>
      <c r="C349" s="25"/>
      <c r="D349" s="26">
        <f>B265</f>
        <v>317117.03000000003</v>
      </c>
      <c r="E349" s="26">
        <f>I265</f>
        <v>129238.96300000005</v>
      </c>
      <c r="F349" s="120">
        <f>D349+E349</f>
        <v>446355.99300000007</v>
      </c>
    </row>
    <row r="350" spans="1:255" ht="12.75" customHeight="1" x14ac:dyDescent="0.2">
      <c r="A350" s="642" t="s">
        <v>14</v>
      </c>
      <c r="B350" s="643"/>
      <c r="C350" s="25"/>
      <c r="D350" s="26">
        <f>B284</f>
        <v>133890.97400000002</v>
      </c>
      <c r="E350" s="26">
        <f>I284</f>
        <v>1354.31</v>
      </c>
      <c r="F350" s="120">
        <f>D350+E350</f>
        <v>135245.28400000001</v>
      </c>
    </row>
    <row r="351" spans="1:255" ht="12.75" customHeight="1" x14ac:dyDescent="0.2">
      <c r="A351" s="642" t="s">
        <v>146</v>
      </c>
      <c r="B351" s="643"/>
      <c r="C351" s="25"/>
      <c r="D351" s="26">
        <f>B299</f>
        <v>202114.77900000004</v>
      </c>
      <c r="E351" s="26">
        <f>I299</f>
        <v>3415.01</v>
      </c>
      <c r="F351" s="120">
        <f>D351+E351</f>
        <v>205529.78900000005</v>
      </c>
      <c r="G351" s="56"/>
    </row>
    <row r="352" spans="1:255" ht="12.75" customHeight="1" x14ac:dyDescent="0.2">
      <c r="A352" s="642" t="s">
        <v>26</v>
      </c>
      <c r="B352" s="643"/>
      <c r="C352" s="25"/>
      <c r="D352" s="26">
        <f>B339</f>
        <v>83015.22</v>
      </c>
      <c r="E352" s="26">
        <f>I339</f>
        <v>4246.3100000000004</v>
      </c>
      <c r="F352" s="120">
        <f>D352+E352</f>
        <v>87261.53</v>
      </c>
      <c r="G352" s="56"/>
    </row>
    <row r="353" spans="1:7" ht="12.75" customHeight="1" x14ac:dyDescent="0.2">
      <c r="A353" s="646" t="s">
        <v>69</v>
      </c>
      <c r="B353" s="647"/>
      <c r="C353" s="245"/>
      <c r="D353" s="246"/>
      <c r="E353" s="246"/>
      <c r="F353" s="242">
        <f>F354+F357+F358+F359+F360+F355+F356</f>
        <v>348979.56999999995</v>
      </c>
      <c r="G353" s="56"/>
    </row>
    <row r="354" spans="1:7" ht="12.75" customHeight="1" x14ac:dyDescent="0.2">
      <c r="A354" s="644" t="s">
        <v>82</v>
      </c>
      <c r="B354" s="645"/>
      <c r="C354" s="25"/>
      <c r="D354" s="26"/>
      <c r="E354" s="26"/>
      <c r="F354" s="120">
        <f>I313</f>
        <v>39494.43</v>
      </c>
      <c r="G354" s="56"/>
    </row>
    <row r="355" spans="1:7" ht="54" customHeight="1" x14ac:dyDescent="0.2">
      <c r="A355" s="650" t="s">
        <v>2275</v>
      </c>
      <c r="B355" s="651"/>
      <c r="C355" s="25"/>
      <c r="D355" s="26"/>
      <c r="E355" s="26"/>
      <c r="F355" s="120">
        <f>I316</f>
        <v>943.37</v>
      </c>
      <c r="G355" s="56"/>
    </row>
    <row r="356" spans="1:7" ht="55.9" customHeight="1" x14ac:dyDescent="0.2">
      <c r="A356" s="650" t="s">
        <v>2276</v>
      </c>
      <c r="B356" s="651"/>
      <c r="C356" s="25"/>
      <c r="D356" s="26"/>
      <c r="E356" s="26"/>
      <c r="F356" s="120">
        <f>I319</f>
        <v>5505.6399999999994</v>
      </c>
      <c r="G356" s="56"/>
    </row>
    <row r="357" spans="1:7" ht="12.75" customHeight="1" x14ac:dyDescent="0.2">
      <c r="A357" s="642" t="s">
        <v>2270</v>
      </c>
      <c r="B357" s="643"/>
      <c r="C357" s="25"/>
      <c r="D357" s="26"/>
      <c r="E357" s="26"/>
      <c r="F357" s="120">
        <f>I320</f>
        <v>254249.74</v>
      </c>
      <c r="G357" s="56"/>
    </row>
    <row r="358" spans="1:7" ht="12.75" customHeight="1" x14ac:dyDescent="0.2">
      <c r="A358" s="644" t="s">
        <v>84</v>
      </c>
      <c r="B358" s="645"/>
      <c r="C358" s="25"/>
      <c r="D358" s="26"/>
      <c r="E358" s="26"/>
      <c r="F358" s="120">
        <f>I321</f>
        <v>18889.990000000002</v>
      </c>
      <c r="G358" s="56"/>
    </row>
    <row r="359" spans="1:7" ht="12.75" customHeight="1" x14ac:dyDescent="0.2">
      <c r="A359" s="644" t="s">
        <v>86</v>
      </c>
      <c r="B359" s="645"/>
      <c r="C359" s="25"/>
      <c r="D359" s="26"/>
      <c r="E359" s="26"/>
      <c r="F359" s="120">
        <f>I322</f>
        <v>17245.36</v>
      </c>
      <c r="G359" s="56"/>
    </row>
    <row r="360" spans="1:7" ht="12.75" customHeight="1" x14ac:dyDescent="0.2">
      <c r="A360" s="644" t="s">
        <v>88</v>
      </c>
      <c r="B360" s="645"/>
      <c r="C360" s="25"/>
      <c r="D360" s="26"/>
      <c r="E360" s="26"/>
      <c r="F360" s="120">
        <f>I323</f>
        <v>12651.04</v>
      </c>
      <c r="G360" s="56"/>
    </row>
    <row r="361" spans="1:7" ht="12.75" customHeight="1" x14ac:dyDescent="0.2">
      <c r="A361" s="650" t="s">
        <v>2</v>
      </c>
      <c r="B361" s="651"/>
      <c r="C361" s="25"/>
      <c r="D361" s="26">
        <f>B342</f>
        <v>0</v>
      </c>
      <c r="E361" s="26"/>
      <c r="F361" s="120">
        <f>D361+E361+I342</f>
        <v>95435.48</v>
      </c>
      <c r="G361" s="56"/>
    </row>
    <row r="362" spans="1:7" ht="12.75" customHeight="1" x14ac:dyDescent="0.2">
      <c r="A362" s="650" t="s">
        <v>96</v>
      </c>
      <c r="B362" s="651"/>
      <c r="C362" s="25"/>
      <c r="D362" s="26"/>
      <c r="E362" s="26"/>
      <c r="F362" s="120">
        <f>I345</f>
        <v>134811.22</v>
      </c>
      <c r="G362" s="56"/>
    </row>
    <row r="363" spans="1:7" ht="12.75" customHeight="1" x14ac:dyDescent="0.2">
      <c r="A363" s="648" t="s">
        <v>22</v>
      </c>
      <c r="B363" s="649"/>
      <c r="C363" s="27"/>
      <c r="D363" s="28">
        <f>SUM(D348:D361)</f>
        <v>968393.46300000022</v>
      </c>
      <c r="E363" s="28">
        <f>SUM(E348:E352)</f>
        <v>144340.42300000004</v>
      </c>
      <c r="F363" s="121">
        <f>F348+F349+F350+F351+F352+F353+F361+F362</f>
        <v>1691960.1560000002</v>
      </c>
    </row>
  </sheetData>
  <autoFilter ref="A5:I339"/>
  <mergeCells count="100">
    <mergeCell ref="A356:B356"/>
    <mergeCell ref="A314:A316"/>
    <mergeCell ref="A317:A319"/>
    <mergeCell ref="A262:A263"/>
    <mergeCell ref="B259:B263"/>
    <mergeCell ref="D262:D263"/>
    <mergeCell ref="C259:C263"/>
    <mergeCell ref="A259:A261"/>
    <mergeCell ref="D259:D261"/>
    <mergeCell ref="A280:A282"/>
    <mergeCell ref="C48:C52"/>
    <mergeCell ref="D49:D52"/>
    <mergeCell ref="A232:A233"/>
    <mergeCell ref="D232:D233"/>
    <mergeCell ref="A235:A258"/>
    <mergeCell ref="D235:D246"/>
    <mergeCell ref="D247:D252"/>
    <mergeCell ref="D253:D258"/>
    <mergeCell ref="C231:C258"/>
    <mergeCell ref="B231:B258"/>
    <mergeCell ref="D73:D75"/>
    <mergeCell ref="A76:A83"/>
    <mergeCell ref="D76:D83"/>
    <mergeCell ref="C60:C83"/>
    <mergeCell ref="B60:B83"/>
    <mergeCell ref="D60:D62"/>
    <mergeCell ref="B10:B22"/>
    <mergeCell ref="D63:D72"/>
    <mergeCell ref="A54:A59"/>
    <mergeCell ref="D54:D59"/>
    <mergeCell ref="C53:C59"/>
    <mergeCell ref="B53:B59"/>
    <mergeCell ref="A18:A20"/>
    <mergeCell ref="D18:D20"/>
    <mergeCell ref="A10:A17"/>
    <mergeCell ref="D10:D17"/>
    <mergeCell ref="C10:C22"/>
    <mergeCell ref="A49:A52"/>
    <mergeCell ref="A352:B352"/>
    <mergeCell ref="A349:B349"/>
    <mergeCell ref="A350:B350"/>
    <mergeCell ref="A60:A62"/>
    <mergeCell ref="A63:A75"/>
    <mergeCell ref="A301:A313"/>
    <mergeCell ref="B48:B52"/>
    <mergeCell ref="B41:B47"/>
    <mergeCell ref="G1:H1"/>
    <mergeCell ref="F3:H3"/>
    <mergeCell ref="G2:H2"/>
    <mergeCell ref="A1:B1"/>
    <mergeCell ref="D33:D36"/>
    <mergeCell ref="A351:B351"/>
    <mergeCell ref="A348:B348"/>
    <mergeCell ref="C41:C47"/>
    <mergeCell ref="A21:A22"/>
    <mergeCell ref="D21:D22"/>
    <mergeCell ref="A363:B363"/>
    <mergeCell ref="A361:B361"/>
    <mergeCell ref="A353:B353"/>
    <mergeCell ref="A362:B362"/>
    <mergeCell ref="A358:B358"/>
    <mergeCell ref="A354:B354"/>
    <mergeCell ref="A357:B357"/>
    <mergeCell ref="A360:B360"/>
    <mergeCell ref="A359:B359"/>
    <mergeCell ref="A355:B355"/>
    <mergeCell ref="D43:D47"/>
    <mergeCell ref="A33:A36"/>
    <mergeCell ref="A37:A39"/>
    <mergeCell ref="D37:D39"/>
    <mergeCell ref="B33:B40"/>
    <mergeCell ref="C33:C40"/>
    <mergeCell ref="A41:A42"/>
    <mergeCell ref="D41:D42"/>
    <mergeCell ref="A43:A47"/>
    <mergeCell ref="A85:A87"/>
    <mergeCell ref="D85:D87"/>
    <mergeCell ref="A88:A96"/>
    <mergeCell ref="C85:C96"/>
    <mergeCell ref="D88:D96"/>
    <mergeCell ref="B85:B96"/>
    <mergeCell ref="A97:A98"/>
    <mergeCell ref="D97:D98"/>
    <mergeCell ref="C97:C149"/>
    <mergeCell ref="B97:B149"/>
    <mergeCell ref="D181:D198"/>
    <mergeCell ref="D170:D180"/>
    <mergeCell ref="A151:A230"/>
    <mergeCell ref="C151:C230"/>
    <mergeCell ref="D213:D222"/>
    <mergeCell ref="A99:A147"/>
    <mergeCell ref="D99:D147"/>
    <mergeCell ref="A148:A149"/>
    <mergeCell ref="D148:D149"/>
    <mergeCell ref="D223:D230"/>
    <mergeCell ref="B151:B230"/>
    <mergeCell ref="D151:D153"/>
    <mergeCell ref="D154:D169"/>
    <mergeCell ref="D199:D202"/>
    <mergeCell ref="D203:D212"/>
  </mergeCells>
  <phoneticPr fontId="0" type="noConversion"/>
  <pageMargins left="0" right="0" top="0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80"/>
  <dimension ref="A1:IU388"/>
  <sheetViews>
    <sheetView topLeftCell="A373" zoomScaleNormal="100" workbookViewId="0">
      <selection activeCell="C325" sqref="C325"/>
    </sheetView>
  </sheetViews>
  <sheetFormatPr defaultRowHeight="12.75" customHeight="1" x14ac:dyDescent="0.2"/>
  <cols>
    <col min="1" max="1" width="26.5703125" customWidth="1"/>
    <col min="2" max="2" width="12.28515625" customWidth="1"/>
    <col min="3" max="3" width="12.7109375" customWidth="1"/>
    <col min="4" max="4" width="14.42578125" customWidth="1"/>
    <col min="5" max="5" width="26.28515625" customWidth="1"/>
    <col min="6" max="6" width="13.7109375" customWidth="1"/>
    <col min="7" max="7" width="7.28515625" customWidth="1"/>
    <col min="8" max="8" width="12.85546875" customWidth="1"/>
    <col min="9" max="9" width="13.42578125" customWidth="1"/>
  </cols>
  <sheetData>
    <row r="1" spans="1:9" ht="12.75" customHeight="1" x14ac:dyDescent="0.2">
      <c r="A1" s="708" t="s">
        <v>85</v>
      </c>
      <c r="B1" s="70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4477</v>
      </c>
      <c r="E2" s="5">
        <v>1310054.0900000001</v>
      </c>
      <c r="F2" s="6">
        <v>1200608.71</v>
      </c>
      <c r="G2" s="640">
        <f>E2-F2</f>
        <v>109445.38000000012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50</v>
      </c>
      <c r="E3" s="1" t="s">
        <v>64</v>
      </c>
      <c r="F3" s="1"/>
      <c r="G3" s="1"/>
      <c r="H3" s="1" t="s">
        <v>25</v>
      </c>
      <c r="I3" s="8">
        <f>F2-F388</f>
        <v>-317078.89499999979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51.7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x14ac:dyDescent="0.2">
      <c r="A6" s="32"/>
      <c r="B6" s="33">
        <v>10750.23</v>
      </c>
      <c r="C6" s="33" t="s">
        <v>66</v>
      </c>
      <c r="D6" s="35"/>
      <c r="E6" s="35"/>
      <c r="F6" s="35"/>
      <c r="G6" s="35"/>
      <c r="H6" s="336"/>
      <c r="I6" s="39">
        <f t="shared" ref="I6:I131" si="0">G6*H6</f>
        <v>0</v>
      </c>
    </row>
    <row r="7" spans="1:9" ht="12.75" customHeight="1" x14ac:dyDescent="0.2">
      <c r="A7" s="11"/>
      <c r="B7" s="13">
        <v>11684.29</v>
      </c>
      <c r="C7" s="13" t="s">
        <v>67</v>
      </c>
      <c r="D7" s="15"/>
      <c r="E7" s="15"/>
      <c r="F7" s="15"/>
      <c r="G7" s="15"/>
      <c r="H7" s="334"/>
      <c r="I7" s="43">
        <f t="shared" si="0"/>
        <v>0</v>
      </c>
    </row>
    <row r="8" spans="1:9" ht="12.75" customHeight="1" x14ac:dyDescent="0.2">
      <c r="A8" s="30"/>
      <c r="B8" s="71">
        <v>16285.12</v>
      </c>
      <c r="C8" s="71" t="s">
        <v>70</v>
      </c>
      <c r="D8" s="73"/>
      <c r="E8" s="73"/>
      <c r="F8" s="73"/>
      <c r="G8" s="73"/>
      <c r="H8" s="338"/>
      <c r="I8" s="43">
        <f t="shared" si="0"/>
        <v>0</v>
      </c>
    </row>
    <row r="9" spans="1:9" ht="12.75" customHeight="1" x14ac:dyDescent="0.2">
      <c r="A9" s="263"/>
      <c r="B9" s="13">
        <v>13890.86</v>
      </c>
      <c r="C9" s="71" t="s">
        <v>72</v>
      </c>
      <c r="D9" s="265"/>
      <c r="E9" s="15"/>
      <c r="F9" s="15"/>
      <c r="G9" s="15"/>
      <c r="H9" s="16"/>
      <c r="I9" s="43">
        <f t="shared" si="0"/>
        <v>0</v>
      </c>
    </row>
    <row r="10" spans="1:9" ht="12.75" customHeight="1" x14ac:dyDescent="0.2">
      <c r="A10" s="263"/>
      <c r="B10" s="13">
        <v>12614.61</v>
      </c>
      <c r="C10" s="71" t="s">
        <v>73</v>
      </c>
      <c r="D10" s="265"/>
      <c r="E10" s="15"/>
      <c r="F10" s="15"/>
      <c r="G10" s="15"/>
      <c r="H10" s="16"/>
      <c r="I10" s="43">
        <f t="shared" si="0"/>
        <v>0</v>
      </c>
    </row>
    <row r="11" spans="1:9" x14ac:dyDescent="0.2">
      <c r="A11" s="11"/>
      <c r="B11" s="13">
        <v>15008.81</v>
      </c>
      <c r="C11" s="71" t="s">
        <v>74</v>
      </c>
      <c r="D11" s="265"/>
      <c r="E11" s="15"/>
      <c r="F11" s="15"/>
      <c r="G11" s="15"/>
      <c r="H11" s="16"/>
      <c r="I11" s="43">
        <f t="shared" si="0"/>
        <v>0</v>
      </c>
    </row>
    <row r="12" spans="1:9" x14ac:dyDescent="0.2">
      <c r="A12" s="11"/>
      <c r="B12" s="13">
        <v>11550.62</v>
      </c>
      <c r="C12" s="71" t="s">
        <v>75</v>
      </c>
      <c r="D12" s="268"/>
      <c r="E12" s="15"/>
      <c r="F12" s="15"/>
      <c r="G12" s="15"/>
      <c r="H12" s="16"/>
      <c r="I12" s="43">
        <f t="shared" si="0"/>
        <v>0</v>
      </c>
    </row>
    <row r="13" spans="1:9" ht="12.75" customHeight="1" x14ac:dyDescent="0.2">
      <c r="A13" s="263"/>
      <c r="B13" s="13">
        <v>16241.87</v>
      </c>
      <c r="C13" s="71" t="s">
        <v>76</v>
      </c>
      <c r="D13" s="265"/>
      <c r="E13" s="15"/>
      <c r="F13" s="15"/>
      <c r="G13" s="15"/>
      <c r="H13" s="16"/>
      <c r="I13" s="43">
        <f t="shared" si="0"/>
        <v>0</v>
      </c>
    </row>
    <row r="14" spans="1:9" ht="12.75" customHeight="1" thickBot="1" x14ac:dyDescent="0.25">
      <c r="A14" s="308"/>
      <c r="B14" s="71">
        <v>16204.17</v>
      </c>
      <c r="C14" s="71" t="s">
        <v>77</v>
      </c>
      <c r="D14" s="309"/>
      <c r="E14" s="73"/>
      <c r="F14" s="73"/>
      <c r="G14" s="73"/>
      <c r="H14" s="74"/>
      <c r="I14" s="201">
        <f t="shared" si="0"/>
        <v>0</v>
      </c>
    </row>
    <row r="15" spans="1:9" ht="12.75" customHeight="1" x14ac:dyDescent="0.2">
      <c r="A15" s="622" t="s">
        <v>1157</v>
      </c>
      <c r="B15" s="625">
        <v>24023.56</v>
      </c>
      <c r="C15" s="625" t="s">
        <v>78</v>
      </c>
      <c r="D15" s="627" t="s">
        <v>111</v>
      </c>
      <c r="E15" s="37" t="s">
        <v>1807</v>
      </c>
      <c r="F15" s="37" t="s">
        <v>99</v>
      </c>
      <c r="G15" s="37">
        <v>2</v>
      </c>
      <c r="H15" s="38">
        <v>265</v>
      </c>
      <c r="I15" s="39">
        <f t="shared" si="0"/>
        <v>530</v>
      </c>
    </row>
    <row r="16" spans="1:9" ht="12.75" customHeight="1" x14ac:dyDescent="0.2">
      <c r="A16" s="623"/>
      <c r="B16" s="632"/>
      <c r="C16" s="632"/>
      <c r="D16" s="628"/>
      <c r="E16" s="15" t="s">
        <v>502</v>
      </c>
      <c r="F16" s="15" t="s">
        <v>100</v>
      </c>
      <c r="G16" s="15">
        <v>0.1</v>
      </c>
      <c r="H16" s="16">
        <v>68</v>
      </c>
      <c r="I16" s="43">
        <f t="shared" si="0"/>
        <v>6.8000000000000007</v>
      </c>
    </row>
    <row r="17" spans="1:9" ht="12.75" customHeight="1" x14ac:dyDescent="0.2">
      <c r="A17" s="623"/>
      <c r="B17" s="632"/>
      <c r="C17" s="632"/>
      <c r="D17" s="628"/>
      <c r="E17" s="15" t="s">
        <v>151</v>
      </c>
      <c r="F17" s="15" t="s">
        <v>100</v>
      </c>
      <c r="G17" s="15">
        <v>0.15</v>
      </c>
      <c r="H17" s="16">
        <v>80</v>
      </c>
      <c r="I17" s="43">
        <f t="shared" si="0"/>
        <v>12</v>
      </c>
    </row>
    <row r="18" spans="1:9" ht="12.75" customHeight="1" x14ac:dyDescent="0.2">
      <c r="A18" s="623"/>
      <c r="B18" s="632"/>
      <c r="C18" s="632"/>
      <c r="D18" s="628"/>
      <c r="E18" s="15" t="s">
        <v>485</v>
      </c>
      <c r="F18" s="15" t="s">
        <v>100</v>
      </c>
      <c r="G18" s="15">
        <v>0.2</v>
      </c>
      <c r="H18" s="16">
        <v>140</v>
      </c>
      <c r="I18" s="43">
        <f t="shared" si="0"/>
        <v>28</v>
      </c>
    </row>
    <row r="19" spans="1:9" ht="12.75" customHeight="1" x14ac:dyDescent="0.2">
      <c r="A19" s="623"/>
      <c r="B19" s="632"/>
      <c r="C19" s="632"/>
      <c r="D19" s="628"/>
      <c r="E19" s="15" t="s">
        <v>1856</v>
      </c>
      <c r="F19" s="15" t="s">
        <v>100</v>
      </c>
      <c r="G19" s="15">
        <v>4</v>
      </c>
      <c r="H19" s="16">
        <v>147.5</v>
      </c>
      <c r="I19" s="43">
        <f t="shared" si="0"/>
        <v>590</v>
      </c>
    </row>
    <row r="20" spans="1:9" ht="12.75" customHeight="1" thickBot="1" x14ac:dyDescent="0.25">
      <c r="A20" s="624"/>
      <c r="B20" s="626"/>
      <c r="C20" s="626"/>
      <c r="D20" s="629"/>
      <c r="E20" s="40" t="s">
        <v>1857</v>
      </c>
      <c r="F20" s="40" t="s">
        <v>101</v>
      </c>
      <c r="G20" s="40">
        <v>3</v>
      </c>
      <c r="H20" s="41">
        <v>104.87</v>
      </c>
      <c r="I20" s="42">
        <f t="shared" si="0"/>
        <v>314.61</v>
      </c>
    </row>
    <row r="21" spans="1:9" ht="12.75" customHeight="1" x14ac:dyDescent="0.2">
      <c r="A21" s="622" t="s">
        <v>2063</v>
      </c>
      <c r="B21" s="625">
        <v>19710.28</v>
      </c>
      <c r="C21" s="625" t="s">
        <v>79</v>
      </c>
      <c r="D21" s="658" t="s">
        <v>1511</v>
      </c>
      <c r="E21" s="37" t="s">
        <v>449</v>
      </c>
      <c r="F21" s="37" t="s">
        <v>99</v>
      </c>
      <c r="G21" s="37">
        <v>3</v>
      </c>
      <c r="H21" s="38">
        <v>435.86</v>
      </c>
      <c r="I21" s="39">
        <f t="shared" si="0"/>
        <v>1307.58</v>
      </c>
    </row>
    <row r="22" spans="1:9" ht="12.75" customHeight="1" x14ac:dyDescent="0.2">
      <c r="A22" s="623"/>
      <c r="B22" s="632"/>
      <c r="C22" s="632"/>
      <c r="D22" s="660"/>
      <c r="E22" s="35" t="s">
        <v>1875</v>
      </c>
      <c r="F22" s="35" t="s">
        <v>99</v>
      </c>
      <c r="G22" s="35">
        <v>2</v>
      </c>
      <c r="H22" s="36">
        <v>487.29</v>
      </c>
      <c r="I22" s="157">
        <f t="shared" si="0"/>
        <v>974.58</v>
      </c>
    </row>
    <row r="23" spans="1:9" ht="12.75" customHeight="1" x14ac:dyDescent="0.2">
      <c r="A23" s="623"/>
      <c r="B23" s="632"/>
      <c r="C23" s="632"/>
      <c r="D23" s="660"/>
      <c r="E23" s="35" t="s">
        <v>450</v>
      </c>
      <c r="F23" s="35" t="s">
        <v>100</v>
      </c>
      <c r="G23" s="35">
        <v>2</v>
      </c>
      <c r="H23" s="36">
        <v>116.04</v>
      </c>
      <c r="I23" s="157">
        <f t="shared" si="0"/>
        <v>232.08</v>
      </c>
    </row>
    <row r="24" spans="1:9" ht="12.75" customHeight="1" thickBot="1" x14ac:dyDescent="0.25">
      <c r="A24" s="624"/>
      <c r="B24" s="632"/>
      <c r="C24" s="632"/>
      <c r="D24" s="659"/>
      <c r="E24" s="83" t="s">
        <v>277</v>
      </c>
      <c r="F24" s="83" t="s">
        <v>99</v>
      </c>
      <c r="G24" s="83">
        <v>4</v>
      </c>
      <c r="H24" s="84">
        <v>27</v>
      </c>
      <c r="I24" s="200">
        <f t="shared" si="0"/>
        <v>108</v>
      </c>
    </row>
    <row r="25" spans="1:9" ht="12.75" customHeight="1" x14ac:dyDescent="0.2">
      <c r="A25" s="622" t="s">
        <v>324</v>
      </c>
      <c r="B25" s="632"/>
      <c r="C25" s="632"/>
      <c r="D25" s="627" t="s">
        <v>111</v>
      </c>
      <c r="E25" s="37" t="s">
        <v>746</v>
      </c>
      <c r="F25" s="37" t="s">
        <v>99</v>
      </c>
      <c r="G25" s="37">
        <v>1</v>
      </c>
      <c r="H25" s="38">
        <v>110</v>
      </c>
      <c r="I25" s="39">
        <f t="shared" si="0"/>
        <v>110</v>
      </c>
    </row>
    <row r="26" spans="1:9" ht="12.75" customHeight="1" x14ac:dyDescent="0.2">
      <c r="A26" s="623"/>
      <c r="B26" s="632"/>
      <c r="C26" s="632"/>
      <c r="D26" s="628"/>
      <c r="E26" s="35" t="s">
        <v>1989</v>
      </c>
      <c r="F26" s="35" t="s">
        <v>349</v>
      </c>
      <c r="G26" s="35">
        <v>4</v>
      </c>
      <c r="H26" s="36">
        <v>1260</v>
      </c>
      <c r="I26" s="157">
        <f t="shared" si="0"/>
        <v>5040</v>
      </c>
    </row>
    <row r="27" spans="1:9" ht="12.75" customHeight="1" x14ac:dyDescent="0.2">
      <c r="A27" s="623"/>
      <c r="B27" s="632"/>
      <c r="C27" s="632"/>
      <c r="D27" s="628"/>
      <c r="E27" s="35" t="s">
        <v>256</v>
      </c>
      <c r="F27" s="35" t="s">
        <v>100</v>
      </c>
      <c r="G27" s="35">
        <v>15</v>
      </c>
      <c r="H27" s="36">
        <v>68.569999999999993</v>
      </c>
      <c r="I27" s="157">
        <f t="shared" si="0"/>
        <v>1028.55</v>
      </c>
    </row>
    <row r="28" spans="1:9" ht="12.75" customHeight="1" x14ac:dyDescent="0.2">
      <c r="A28" s="623"/>
      <c r="B28" s="632"/>
      <c r="C28" s="632"/>
      <c r="D28" s="628"/>
      <c r="E28" s="35" t="s">
        <v>926</v>
      </c>
      <c r="F28" s="35" t="s">
        <v>99</v>
      </c>
      <c r="G28" s="35">
        <v>6</v>
      </c>
      <c r="H28" s="36">
        <v>90</v>
      </c>
      <c r="I28" s="157">
        <f t="shared" si="0"/>
        <v>540</v>
      </c>
    </row>
    <row r="29" spans="1:9" ht="12.75" customHeight="1" x14ac:dyDescent="0.2">
      <c r="A29" s="623"/>
      <c r="B29" s="632"/>
      <c r="C29" s="632"/>
      <c r="D29" s="628"/>
      <c r="E29" s="35" t="s">
        <v>770</v>
      </c>
      <c r="F29" s="35" t="s">
        <v>99</v>
      </c>
      <c r="G29" s="35">
        <v>1</v>
      </c>
      <c r="H29" s="36">
        <v>140</v>
      </c>
      <c r="I29" s="157">
        <f t="shared" si="0"/>
        <v>140</v>
      </c>
    </row>
    <row r="30" spans="1:9" ht="12.75" customHeight="1" x14ac:dyDescent="0.2">
      <c r="A30" s="623"/>
      <c r="B30" s="632"/>
      <c r="C30" s="632"/>
      <c r="D30" s="628"/>
      <c r="E30" s="35" t="s">
        <v>1433</v>
      </c>
      <c r="F30" s="35" t="s">
        <v>99</v>
      </c>
      <c r="G30" s="35">
        <v>1</v>
      </c>
      <c r="H30" s="36">
        <v>75</v>
      </c>
      <c r="I30" s="157">
        <f t="shared" si="0"/>
        <v>75</v>
      </c>
    </row>
    <row r="31" spans="1:9" ht="12.75" customHeight="1" x14ac:dyDescent="0.2">
      <c r="A31" s="623"/>
      <c r="B31" s="632"/>
      <c r="C31" s="632"/>
      <c r="D31" s="628"/>
      <c r="E31" s="35" t="s">
        <v>737</v>
      </c>
      <c r="F31" s="35" t="s">
        <v>99</v>
      </c>
      <c r="G31" s="35">
        <v>1</v>
      </c>
      <c r="H31" s="36">
        <v>13</v>
      </c>
      <c r="I31" s="157">
        <f t="shared" si="0"/>
        <v>13</v>
      </c>
    </row>
    <row r="32" spans="1:9" ht="12.75" customHeight="1" x14ac:dyDescent="0.2">
      <c r="A32" s="623"/>
      <c r="B32" s="632"/>
      <c r="C32" s="632"/>
      <c r="D32" s="628"/>
      <c r="E32" s="35" t="s">
        <v>837</v>
      </c>
      <c r="F32" s="35" t="s">
        <v>99</v>
      </c>
      <c r="G32" s="35">
        <v>4</v>
      </c>
      <c r="H32" s="36">
        <v>16</v>
      </c>
      <c r="I32" s="157">
        <f t="shared" si="0"/>
        <v>64</v>
      </c>
    </row>
    <row r="33" spans="1:9" ht="12.75" customHeight="1" x14ac:dyDescent="0.2">
      <c r="A33" s="623"/>
      <c r="B33" s="632"/>
      <c r="C33" s="632"/>
      <c r="D33" s="628"/>
      <c r="E33" s="35" t="s">
        <v>2064</v>
      </c>
      <c r="F33" s="35" t="s">
        <v>99</v>
      </c>
      <c r="G33" s="35">
        <v>1</v>
      </c>
      <c r="H33" s="36">
        <v>56</v>
      </c>
      <c r="I33" s="157">
        <f t="shared" si="0"/>
        <v>56</v>
      </c>
    </row>
    <row r="34" spans="1:9" ht="12.75" customHeight="1" x14ac:dyDescent="0.2">
      <c r="A34" s="623"/>
      <c r="B34" s="632"/>
      <c r="C34" s="632"/>
      <c r="D34" s="628"/>
      <c r="E34" s="35" t="s">
        <v>1856</v>
      </c>
      <c r="F34" s="35" t="s">
        <v>100</v>
      </c>
      <c r="G34" s="35">
        <v>13</v>
      </c>
      <c r="H34" s="36">
        <v>145</v>
      </c>
      <c r="I34" s="157">
        <f t="shared" si="0"/>
        <v>1885</v>
      </c>
    </row>
    <row r="35" spans="1:9" ht="12.75" customHeight="1" x14ac:dyDescent="0.2">
      <c r="A35" s="623"/>
      <c r="B35" s="632"/>
      <c r="C35" s="632"/>
      <c r="D35" s="628"/>
      <c r="E35" s="35" t="s">
        <v>2065</v>
      </c>
      <c r="F35" s="35" t="s">
        <v>99</v>
      </c>
      <c r="G35" s="35">
        <v>1</v>
      </c>
      <c r="H35" s="36">
        <v>34</v>
      </c>
      <c r="I35" s="157">
        <f t="shared" si="0"/>
        <v>34</v>
      </c>
    </row>
    <row r="36" spans="1:9" ht="12.75" customHeight="1" x14ac:dyDescent="0.2">
      <c r="A36" s="623"/>
      <c r="B36" s="632"/>
      <c r="C36" s="632"/>
      <c r="D36" s="628"/>
      <c r="E36" s="35" t="s">
        <v>1482</v>
      </c>
      <c r="F36" s="35" t="s">
        <v>528</v>
      </c>
      <c r="G36" s="35">
        <v>3</v>
      </c>
      <c r="H36" s="36">
        <v>550</v>
      </c>
      <c r="I36" s="157">
        <f t="shared" si="0"/>
        <v>1650</v>
      </c>
    </row>
    <row r="37" spans="1:9" ht="12.75" customHeight="1" x14ac:dyDescent="0.2">
      <c r="A37" s="623"/>
      <c r="B37" s="632"/>
      <c r="C37" s="632"/>
      <c r="D37" s="628"/>
      <c r="E37" s="35" t="s">
        <v>416</v>
      </c>
      <c r="F37" s="35" t="s">
        <v>100</v>
      </c>
      <c r="G37" s="35">
        <v>0.3</v>
      </c>
      <c r="H37" s="36">
        <v>150</v>
      </c>
      <c r="I37" s="157">
        <f t="shared" si="0"/>
        <v>45</v>
      </c>
    </row>
    <row r="38" spans="1:9" ht="12.75" customHeight="1" x14ac:dyDescent="0.2">
      <c r="A38" s="623"/>
      <c r="B38" s="632"/>
      <c r="C38" s="632"/>
      <c r="D38" s="628"/>
      <c r="E38" s="35" t="s">
        <v>977</v>
      </c>
      <c r="F38" s="35" t="s">
        <v>100</v>
      </c>
      <c r="G38" s="35">
        <v>0.2</v>
      </c>
      <c r="H38" s="36">
        <v>170</v>
      </c>
      <c r="I38" s="157">
        <f t="shared" si="0"/>
        <v>34</v>
      </c>
    </row>
    <row r="39" spans="1:9" ht="12.75" customHeight="1" x14ac:dyDescent="0.2">
      <c r="A39" s="623"/>
      <c r="B39" s="632"/>
      <c r="C39" s="632"/>
      <c r="D39" s="628"/>
      <c r="E39" s="35" t="s">
        <v>2066</v>
      </c>
      <c r="F39" s="35" t="s">
        <v>100</v>
      </c>
      <c r="G39" s="35">
        <v>7</v>
      </c>
      <c r="H39" s="36">
        <v>145</v>
      </c>
      <c r="I39" s="157">
        <f t="shared" si="0"/>
        <v>1015</v>
      </c>
    </row>
    <row r="40" spans="1:9" ht="12.75" customHeight="1" x14ac:dyDescent="0.2">
      <c r="A40" s="623"/>
      <c r="B40" s="632"/>
      <c r="C40" s="632"/>
      <c r="D40" s="628"/>
      <c r="E40" s="35" t="s">
        <v>496</v>
      </c>
      <c r="F40" s="35" t="s">
        <v>1587</v>
      </c>
      <c r="G40" s="35">
        <v>1</v>
      </c>
      <c r="H40" s="36">
        <v>330</v>
      </c>
      <c r="I40" s="157">
        <f t="shared" si="0"/>
        <v>330</v>
      </c>
    </row>
    <row r="41" spans="1:9" ht="12.75" customHeight="1" x14ac:dyDescent="0.2">
      <c r="A41" s="623"/>
      <c r="B41" s="632"/>
      <c r="C41" s="632"/>
      <c r="D41" s="628"/>
      <c r="E41" s="35" t="s">
        <v>123</v>
      </c>
      <c r="F41" s="35" t="s">
        <v>110</v>
      </c>
      <c r="G41" s="35">
        <v>3.12</v>
      </c>
      <c r="H41" s="36">
        <v>299.95</v>
      </c>
      <c r="I41" s="157">
        <f t="shared" si="0"/>
        <v>935.84400000000005</v>
      </c>
    </row>
    <row r="42" spans="1:9" ht="12.75" customHeight="1" x14ac:dyDescent="0.2">
      <c r="A42" s="623"/>
      <c r="B42" s="632"/>
      <c r="C42" s="632"/>
      <c r="D42" s="628"/>
      <c r="E42" s="35" t="s">
        <v>930</v>
      </c>
      <c r="F42" s="35" t="s">
        <v>99</v>
      </c>
      <c r="G42" s="35">
        <v>2</v>
      </c>
      <c r="H42" s="36">
        <v>60</v>
      </c>
      <c r="I42" s="157">
        <f t="shared" si="0"/>
        <v>120</v>
      </c>
    </row>
    <row r="43" spans="1:9" ht="12.75" customHeight="1" x14ac:dyDescent="0.2">
      <c r="A43" s="623"/>
      <c r="B43" s="632"/>
      <c r="C43" s="632"/>
      <c r="D43" s="628"/>
      <c r="E43" s="35" t="s">
        <v>396</v>
      </c>
      <c r="F43" s="35" t="s">
        <v>99</v>
      </c>
      <c r="G43" s="35">
        <v>80</v>
      </c>
      <c r="H43" s="36">
        <v>2.34</v>
      </c>
      <c r="I43" s="157">
        <f t="shared" si="0"/>
        <v>187.2</v>
      </c>
    </row>
    <row r="44" spans="1:9" ht="12.75" customHeight="1" x14ac:dyDescent="0.2">
      <c r="A44" s="623"/>
      <c r="B44" s="632"/>
      <c r="C44" s="632"/>
      <c r="D44" s="628"/>
      <c r="E44" s="35" t="s">
        <v>1990</v>
      </c>
      <c r="F44" s="35" t="s">
        <v>100</v>
      </c>
      <c r="G44" s="35">
        <v>11</v>
      </c>
      <c r="H44" s="36">
        <v>66.290000000000006</v>
      </c>
      <c r="I44" s="157">
        <f t="shared" si="0"/>
        <v>729.19</v>
      </c>
    </row>
    <row r="45" spans="1:9" ht="12.75" customHeight="1" x14ac:dyDescent="0.2">
      <c r="A45" s="623"/>
      <c r="B45" s="632"/>
      <c r="C45" s="632"/>
      <c r="D45" s="665"/>
      <c r="E45" s="35" t="s">
        <v>255</v>
      </c>
      <c r="F45" s="35" t="s">
        <v>1942</v>
      </c>
      <c r="G45" s="35">
        <v>0.5</v>
      </c>
      <c r="H45" s="36">
        <v>770</v>
      </c>
      <c r="I45" s="157">
        <f t="shared" si="0"/>
        <v>385</v>
      </c>
    </row>
    <row r="46" spans="1:9" ht="12.75" customHeight="1" x14ac:dyDescent="0.2">
      <c r="A46" s="623"/>
      <c r="B46" s="632"/>
      <c r="C46" s="632"/>
      <c r="D46" s="664" t="s">
        <v>356</v>
      </c>
      <c r="E46" s="35" t="s">
        <v>256</v>
      </c>
      <c r="F46" s="35" t="s">
        <v>100</v>
      </c>
      <c r="G46" s="35">
        <v>10</v>
      </c>
      <c r="H46" s="36">
        <v>68.569999999999993</v>
      </c>
      <c r="I46" s="157">
        <f t="shared" si="0"/>
        <v>685.69999999999993</v>
      </c>
    </row>
    <row r="47" spans="1:9" ht="12.75" customHeight="1" x14ac:dyDescent="0.2">
      <c r="A47" s="623"/>
      <c r="B47" s="632"/>
      <c r="C47" s="632"/>
      <c r="D47" s="628"/>
      <c r="E47" s="35" t="s">
        <v>2067</v>
      </c>
      <c r="F47" s="35" t="s">
        <v>100</v>
      </c>
      <c r="G47" s="35">
        <v>12</v>
      </c>
      <c r="H47" s="36">
        <v>69.709999999999994</v>
      </c>
      <c r="I47" s="157">
        <f t="shared" si="0"/>
        <v>836.52</v>
      </c>
    </row>
    <row r="48" spans="1:9" ht="12.75" customHeight="1" x14ac:dyDescent="0.2">
      <c r="A48" s="623"/>
      <c r="B48" s="632"/>
      <c r="C48" s="632"/>
      <c r="D48" s="628"/>
      <c r="E48" s="35" t="s">
        <v>2068</v>
      </c>
      <c r="F48" s="35" t="s">
        <v>99</v>
      </c>
      <c r="G48" s="35">
        <v>1</v>
      </c>
      <c r="H48" s="36">
        <v>140</v>
      </c>
      <c r="I48" s="157">
        <f t="shared" si="0"/>
        <v>140</v>
      </c>
    </row>
    <row r="49" spans="1:9" ht="12.75" customHeight="1" x14ac:dyDescent="0.2">
      <c r="A49" s="623"/>
      <c r="B49" s="632"/>
      <c r="C49" s="632"/>
      <c r="D49" s="628"/>
      <c r="E49" s="35" t="s">
        <v>2064</v>
      </c>
      <c r="F49" s="35" t="s">
        <v>99</v>
      </c>
      <c r="G49" s="35">
        <v>1</v>
      </c>
      <c r="H49" s="36">
        <v>56</v>
      </c>
      <c r="I49" s="157">
        <f t="shared" si="0"/>
        <v>56</v>
      </c>
    </row>
    <row r="50" spans="1:9" ht="12.75" customHeight="1" x14ac:dyDescent="0.2">
      <c r="A50" s="623"/>
      <c r="B50" s="632"/>
      <c r="C50" s="632"/>
      <c r="D50" s="628"/>
      <c r="E50" s="35" t="s">
        <v>1501</v>
      </c>
      <c r="F50" s="35" t="s">
        <v>99</v>
      </c>
      <c r="G50" s="35">
        <v>1</v>
      </c>
      <c r="H50" s="36">
        <v>40</v>
      </c>
      <c r="I50" s="157">
        <f t="shared" si="0"/>
        <v>40</v>
      </c>
    </row>
    <row r="51" spans="1:9" ht="12.75" customHeight="1" x14ac:dyDescent="0.2">
      <c r="A51" s="623"/>
      <c r="B51" s="632"/>
      <c r="C51" s="632"/>
      <c r="D51" s="628"/>
      <c r="E51" s="35" t="s">
        <v>737</v>
      </c>
      <c r="F51" s="35" t="s">
        <v>99</v>
      </c>
      <c r="G51" s="35">
        <v>1</v>
      </c>
      <c r="H51" s="36">
        <v>13</v>
      </c>
      <c r="I51" s="157">
        <f t="shared" si="0"/>
        <v>13</v>
      </c>
    </row>
    <row r="52" spans="1:9" ht="12.75" customHeight="1" x14ac:dyDescent="0.2">
      <c r="A52" s="623"/>
      <c r="B52" s="632"/>
      <c r="C52" s="632"/>
      <c r="D52" s="628"/>
      <c r="E52" s="35" t="s">
        <v>1186</v>
      </c>
      <c r="F52" s="35" t="s">
        <v>99</v>
      </c>
      <c r="G52" s="35">
        <v>1</v>
      </c>
      <c r="H52" s="36">
        <v>38</v>
      </c>
      <c r="I52" s="157">
        <f t="shared" si="0"/>
        <v>38</v>
      </c>
    </row>
    <row r="53" spans="1:9" ht="12.75" customHeight="1" x14ac:dyDescent="0.2">
      <c r="A53" s="623"/>
      <c r="B53" s="632"/>
      <c r="C53" s="632"/>
      <c r="D53" s="628"/>
      <c r="E53" s="35" t="s">
        <v>1429</v>
      </c>
      <c r="F53" s="35" t="s">
        <v>101</v>
      </c>
      <c r="G53" s="35">
        <v>30</v>
      </c>
      <c r="H53" s="36">
        <v>50</v>
      </c>
      <c r="I53" s="157">
        <f t="shared" si="0"/>
        <v>1500</v>
      </c>
    </row>
    <row r="54" spans="1:9" ht="12.75" customHeight="1" x14ac:dyDescent="0.2">
      <c r="A54" s="623"/>
      <c r="B54" s="632"/>
      <c r="C54" s="632"/>
      <c r="D54" s="628"/>
      <c r="E54" s="35" t="s">
        <v>1989</v>
      </c>
      <c r="F54" s="35" t="s">
        <v>349</v>
      </c>
      <c r="G54" s="35">
        <v>6</v>
      </c>
      <c r="H54" s="36">
        <v>1260</v>
      </c>
      <c r="I54" s="157">
        <f t="shared" si="0"/>
        <v>7560</v>
      </c>
    </row>
    <row r="55" spans="1:9" ht="12.75" customHeight="1" x14ac:dyDescent="0.2">
      <c r="A55" s="623"/>
      <c r="B55" s="632"/>
      <c r="C55" s="632"/>
      <c r="D55" s="628"/>
      <c r="E55" s="35" t="s">
        <v>745</v>
      </c>
      <c r="F55" s="35" t="s">
        <v>100</v>
      </c>
      <c r="G55" s="35">
        <v>5</v>
      </c>
      <c r="H55" s="36">
        <v>110.5</v>
      </c>
      <c r="I55" s="157">
        <f t="shared" si="0"/>
        <v>552.5</v>
      </c>
    </row>
    <row r="56" spans="1:9" ht="12.75" customHeight="1" x14ac:dyDescent="0.2">
      <c r="A56" s="623"/>
      <c r="B56" s="632"/>
      <c r="C56" s="632"/>
      <c r="D56" s="628"/>
      <c r="E56" s="35" t="s">
        <v>123</v>
      </c>
      <c r="F56" s="35" t="s">
        <v>110</v>
      </c>
      <c r="G56" s="35">
        <v>4.16</v>
      </c>
      <c r="H56" s="36">
        <v>299.95</v>
      </c>
      <c r="I56" s="157">
        <f t="shared" si="0"/>
        <v>1247.7919999999999</v>
      </c>
    </row>
    <row r="57" spans="1:9" ht="12.75" customHeight="1" x14ac:dyDescent="0.2">
      <c r="A57" s="623"/>
      <c r="B57" s="632"/>
      <c r="C57" s="632"/>
      <c r="D57" s="628"/>
      <c r="E57" s="35" t="s">
        <v>124</v>
      </c>
      <c r="F57" s="35" t="s">
        <v>100</v>
      </c>
      <c r="G57" s="35">
        <v>0.1</v>
      </c>
      <c r="H57" s="36">
        <v>100</v>
      </c>
      <c r="I57" s="157">
        <f t="shared" si="0"/>
        <v>10</v>
      </c>
    </row>
    <row r="58" spans="1:9" ht="12.75" customHeight="1" x14ac:dyDescent="0.2">
      <c r="A58" s="623"/>
      <c r="B58" s="632"/>
      <c r="C58" s="632"/>
      <c r="D58" s="628"/>
      <c r="E58" s="35" t="s">
        <v>1439</v>
      </c>
      <c r="F58" s="35" t="s">
        <v>99</v>
      </c>
      <c r="G58" s="35">
        <v>1</v>
      </c>
      <c r="H58" s="36">
        <v>70</v>
      </c>
      <c r="I58" s="157">
        <f t="shared" si="0"/>
        <v>70</v>
      </c>
    </row>
    <row r="59" spans="1:9" ht="12.75" customHeight="1" x14ac:dyDescent="0.2">
      <c r="A59" s="623"/>
      <c r="B59" s="632"/>
      <c r="C59" s="632"/>
      <c r="D59" s="628"/>
      <c r="E59" s="35" t="s">
        <v>874</v>
      </c>
      <c r="F59" s="35" t="s">
        <v>99</v>
      </c>
      <c r="G59" s="35">
        <v>1</v>
      </c>
      <c r="H59" s="36">
        <v>130</v>
      </c>
      <c r="I59" s="157">
        <f t="shared" si="0"/>
        <v>130</v>
      </c>
    </row>
    <row r="60" spans="1:9" ht="12.75" customHeight="1" x14ac:dyDescent="0.2">
      <c r="A60" s="623"/>
      <c r="B60" s="632"/>
      <c r="C60" s="632"/>
      <c r="D60" s="628"/>
      <c r="E60" s="35" t="s">
        <v>926</v>
      </c>
      <c r="F60" s="35" t="s">
        <v>99</v>
      </c>
      <c r="G60" s="35">
        <v>6</v>
      </c>
      <c r="H60" s="36">
        <v>90</v>
      </c>
      <c r="I60" s="157">
        <f t="shared" si="0"/>
        <v>540</v>
      </c>
    </row>
    <row r="61" spans="1:9" ht="12.75" customHeight="1" x14ac:dyDescent="0.2">
      <c r="A61" s="623"/>
      <c r="B61" s="632"/>
      <c r="C61" s="632"/>
      <c r="D61" s="628"/>
      <c r="E61" s="35" t="s">
        <v>1990</v>
      </c>
      <c r="F61" s="35" t="s">
        <v>2069</v>
      </c>
      <c r="G61" s="35">
        <v>11</v>
      </c>
      <c r="H61" s="36">
        <v>66.290000000000006</v>
      </c>
      <c r="I61" s="157">
        <f t="shared" si="0"/>
        <v>729.19</v>
      </c>
    </row>
    <row r="62" spans="1:9" ht="12.75" customHeight="1" x14ac:dyDescent="0.2">
      <c r="A62" s="623"/>
      <c r="B62" s="632"/>
      <c r="C62" s="632"/>
      <c r="D62" s="628"/>
      <c r="E62" s="35" t="s">
        <v>1990</v>
      </c>
      <c r="F62" s="35" t="s">
        <v>100</v>
      </c>
      <c r="G62" s="35">
        <v>7</v>
      </c>
      <c r="H62" s="36">
        <v>66.290000000000006</v>
      </c>
      <c r="I62" s="157">
        <f t="shared" si="0"/>
        <v>464.03000000000003</v>
      </c>
    </row>
    <row r="63" spans="1:9" ht="12.75" customHeight="1" x14ac:dyDescent="0.2">
      <c r="A63" s="623"/>
      <c r="B63" s="632"/>
      <c r="C63" s="632"/>
      <c r="D63" s="628"/>
      <c r="E63" s="35" t="s">
        <v>396</v>
      </c>
      <c r="F63" s="35" t="s">
        <v>99</v>
      </c>
      <c r="G63" s="35">
        <v>70</v>
      </c>
      <c r="H63" s="36">
        <v>2.34</v>
      </c>
      <c r="I63" s="157">
        <f t="shared" si="0"/>
        <v>163.79999999999998</v>
      </c>
    </row>
    <row r="64" spans="1:9" ht="12.75" customHeight="1" x14ac:dyDescent="0.2">
      <c r="A64" s="623"/>
      <c r="B64" s="632"/>
      <c r="C64" s="632"/>
      <c r="D64" s="628"/>
      <c r="E64" s="35" t="s">
        <v>1482</v>
      </c>
      <c r="F64" s="35" t="s">
        <v>528</v>
      </c>
      <c r="G64" s="35">
        <v>3</v>
      </c>
      <c r="H64" s="36">
        <v>550</v>
      </c>
      <c r="I64" s="157">
        <f t="shared" si="0"/>
        <v>1650</v>
      </c>
    </row>
    <row r="65" spans="1:9" ht="12.75" customHeight="1" x14ac:dyDescent="0.2">
      <c r="A65" s="623"/>
      <c r="B65" s="632"/>
      <c r="C65" s="632"/>
      <c r="D65" s="628"/>
      <c r="E65" s="35" t="s">
        <v>416</v>
      </c>
      <c r="F65" s="35" t="s">
        <v>100</v>
      </c>
      <c r="G65" s="35">
        <v>0.3</v>
      </c>
      <c r="H65" s="36">
        <v>150</v>
      </c>
      <c r="I65" s="157">
        <f t="shared" si="0"/>
        <v>45</v>
      </c>
    </row>
    <row r="66" spans="1:9" ht="12.75" customHeight="1" x14ac:dyDescent="0.2">
      <c r="A66" s="623"/>
      <c r="B66" s="632"/>
      <c r="C66" s="632"/>
      <c r="D66" s="628"/>
      <c r="E66" s="35" t="s">
        <v>1518</v>
      </c>
      <c r="F66" s="35" t="s">
        <v>100</v>
      </c>
      <c r="G66" s="35">
        <v>0.2</v>
      </c>
      <c r="H66" s="36">
        <v>170</v>
      </c>
      <c r="I66" s="157">
        <f t="shared" si="0"/>
        <v>34</v>
      </c>
    </row>
    <row r="67" spans="1:9" ht="12.75" customHeight="1" x14ac:dyDescent="0.2">
      <c r="A67" s="623"/>
      <c r="B67" s="632"/>
      <c r="C67" s="632"/>
      <c r="D67" s="665"/>
      <c r="E67" s="35" t="s">
        <v>255</v>
      </c>
      <c r="F67" s="35" t="s">
        <v>1942</v>
      </c>
      <c r="G67" s="35">
        <v>0.5</v>
      </c>
      <c r="H67" s="36">
        <v>770</v>
      </c>
      <c r="I67" s="157">
        <f t="shared" si="0"/>
        <v>385</v>
      </c>
    </row>
    <row r="68" spans="1:9" ht="12.75" customHeight="1" x14ac:dyDescent="0.2">
      <c r="A68" s="623"/>
      <c r="B68" s="632"/>
      <c r="C68" s="632"/>
      <c r="D68" s="664" t="s">
        <v>945</v>
      </c>
      <c r="E68" s="35" t="s">
        <v>1362</v>
      </c>
      <c r="F68" s="35" t="s">
        <v>99</v>
      </c>
      <c r="G68" s="35">
        <v>20</v>
      </c>
      <c r="H68" s="36">
        <v>1440</v>
      </c>
      <c r="I68" s="157">
        <f t="shared" si="0"/>
        <v>28800</v>
      </c>
    </row>
    <row r="69" spans="1:9" ht="12.75" customHeight="1" x14ac:dyDescent="0.2">
      <c r="A69" s="623"/>
      <c r="B69" s="632"/>
      <c r="C69" s="632"/>
      <c r="D69" s="628"/>
      <c r="E69" s="35" t="s">
        <v>2070</v>
      </c>
      <c r="F69" s="35" t="s">
        <v>99</v>
      </c>
      <c r="G69" s="35">
        <v>3</v>
      </c>
      <c r="H69" s="36">
        <v>332</v>
      </c>
      <c r="I69" s="157">
        <f t="shared" si="0"/>
        <v>996</v>
      </c>
    </row>
    <row r="70" spans="1:9" ht="12.75" customHeight="1" x14ac:dyDescent="0.2">
      <c r="A70" s="623"/>
      <c r="B70" s="632"/>
      <c r="C70" s="632"/>
      <c r="D70" s="628"/>
      <c r="E70" s="35" t="s">
        <v>2071</v>
      </c>
      <c r="F70" s="35" t="s">
        <v>99</v>
      </c>
      <c r="G70" s="35">
        <v>4</v>
      </c>
      <c r="H70" s="36">
        <v>142</v>
      </c>
      <c r="I70" s="157">
        <f t="shared" si="0"/>
        <v>568</v>
      </c>
    </row>
    <row r="71" spans="1:9" ht="12.75" customHeight="1" x14ac:dyDescent="0.2">
      <c r="A71" s="623"/>
      <c r="B71" s="632"/>
      <c r="C71" s="632"/>
      <c r="D71" s="628"/>
      <c r="E71" s="35" t="s">
        <v>248</v>
      </c>
      <c r="F71" s="35" t="s">
        <v>99</v>
      </c>
      <c r="G71" s="35">
        <v>16</v>
      </c>
      <c r="H71" s="36">
        <v>365</v>
      </c>
      <c r="I71" s="157">
        <f t="shared" si="0"/>
        <v>5840</v>
      </c>
    </row>
    <row r="72" spans="1:9" ht="12.75" customHeight="1" x14ac:dyDescent="0.2">
      <c r="A72" s="623"/>
      <c r="B72" s="632"/>
      <c r="C72" s="632"/>
      <c r="D72" s="628"/>
      <c r="E72" s="35" t="s">
        <v>1980</v>
      </c>
      <c r="F72" s="35" t="s">
        <v>99</v>
      </c>
      <c r="G72" s="35">
        <v>15</v>
      </c>
      <c r="H72" s="36">
        <v>314</v>
      </c>
      <c r="I72" s="157">
        <f t="shared" si="0"/>
        <v>4710</v>
      </c>
    </row>
    <row r="73" spans="1:9" ht="12.75" customHeight="1" x14ac:dyDescent="0.2">
      <c r="A73" s="623"/>
      <c r="B73" s="632"/>
      <c r="C73" s="632"/>
      <c r="D73" s="628"/>
      <c r="E73" s="35" t="s">
        <v>838</v>
      </c>
      <c r="F73" s="35" t="s">
        <v>99</v>
      </c>
      <c r="G73" s="35">
        <v>5</v>
      </c>
      <c r="H73" s="36">
        <v>435</v>
      </c>
      <c r="I73" s="157">
        <f t="shared" si="0"/>
        <v>2175</v>
      </c>
    </row>
    <row r="74" spans="1:9" ht="12.75" customHeight="1" x14ac:dyDescent="0.2">
      <c r="A74" s="623"/>
      <c r="B74" s="632"/>
      <c r="C74" s="632"/>
      <c r="D74" s="628"/>
      <c r="E74" s="35" t="s">
        <v>2013</v>
      </c>
      <c r="F74" s="35" t="s">
        <v>610</v>
      </c>
      <c r="G74" s="35">
        <v>9</v>
      </c>
      <c r="H74" s="36">
        <v>580</v>
      </c>
      <c r="I74" s="157">
        <f t="shared" si="0"/>
        <v>5220</v>
      </c>
    </row>
    <row r="75" spans="1:9" ht="12.75" customHeight="1" x14ac:dyDescent="0.2">
      <c r="A75" s="623"/>
      <c r="B75" s="632"/>
      <c r="C75" s="632"/>
      <c r="D75" s="628"/>
      <c r="E75" s="35" t="s">
        <v>609</v>
      </c>
      <c r="F75" s="35" t="s">
        <v>1587</v>
      </c>
      <c r="G75" s="35">
        <v>2</v>
      </c>
      <c r="H75" s="36">
        <v>750</v>
      </c>
      <c r="I75" s="157">
        <f t="shared" si="0"/>
        <v>1500</v>
      </c>
    </row>
    <row r="76" spans="1:9" ht="12.75" customHeight="1" x14ac:dyDescent="0.2">
      <c r="A76" s="623"/>
      <c r="B76" s="632"/>
      <c r="C76" s="632"/>
      <c r="D76" s="628"/>
      <c r="E76" s="35" t="s">
        <v>926</v>
      </c>
      <c r="F76" s="35" t="s">
        <v>99</v>
      </c>
      <c r="G76" s="35">
        <v>6</v>
      </c>
      <c r="H76" s="36">
        <v>90</v>
      </c>
      <c r="I76" s="157">
        <f t="shared" si="0"/>
        <v>540</v>
      </c>
    </row>
    <row r="77" spans="1:9" ht="12.75" customHeight="1" x14ac:dyDescent="0.2">
      <c r="A77" s="623"/>
      <c r="B77" s="632"/>
      <c r="C77" s="632"/>
      <c r="D77" s="628"/>
      <c r="E77" s="35" t="s">
        <v>879</v>
      </c>
      <c r="F77" s="35" t="s">
        <v>99</v>
      </c>
      <c r="G77" s="35">
        <v>4</v>
      </c>
      <c r="H77" s="36">
        <v>16</v>
      </c>
      <c r="I77" s="157">
        <f t="shared" si="0"/>
        <v>64</v>
      </c>
    </row>
    <row r="78" spans="1:9" ht="12.75" customHeight="1" x14ac:dyDescent="0.2">
      <c r="A78" s="623"/>
      <c r="B78" s="632"/>
      <c r="C78" s="632"/>
      <c r="D78" s="628"/>
      <c r="E78" s="35" t="s">
        <v>878</v>
      </c>
      <c r="F78" s="35" t="s">
        <v>99</v>
      </c>
      <c r="G78" s="35">
        <v>2</v>
      </c>
      <c r="H78" s="36">
        <v>35</v>
      </c>
      <c r="I78" s="157">
        <f t="shared" si="0"/>
        <v>70</v>
      </c>
    </row>
    <row r="79" spans="1:9" ht="12.75" customHeight="1" x14ac:dyDescent="0.2">
      <c r="A79" s="623"/>
      <c r="B79" s="632"/>
      <c r="C79" s="632"/>
      <c r="D79" s="628"/>
      <c r="E79" s="35" t="s">
        <v>1428</v>
      </c>
      <c r="F79" s="35" t="s">
        <v>99</v>
      </c>
      <c r="G79" s="35">
        <v>2</v>
      </c>
      <c r="H79" s="36">
        <v>13</v>
      </c>
      <c r="I79" s="157">
        <f t="shared" si="0"/>
        <v>26</v>
      </c>
    </row>
    <row r="80" spans="1:9" ht="12.75" customHeight="1" x14ac:dyDescent="0.2">
      <c r="A80" s="623"/>
      <c r="B80" s="632"/>
      <c r="C80" s="632"/>
      <c r="D80" s="628"/>
      <c r="E80" s="35" t="s">
        <v>770</v>
      </c>
      <c r="F80" s="35" t="s">
        <v>99</v>
      </c>
      <c r="G80" s="35">
        <v>2</v>
      </c>
      <c r="H80" s="36">
        <v>140</v>
      </c>
      <c r="I80" s="157">
        <f t="shared" si="0"/>
        <v>280</v>
      </c>
    </row>
    <row r="81" spans="1:9" ht="12.75" customHeight="1" x14ac:dyDescent="0.2">
      <c r="A81" s="623"/>
      <c r="B81" s="632"/>
      <c r="C81" s="632"/>
      <c r="D81" s="628"/>
      <c r="E81" s="35" t="s">
        <v>1386</v>
      </c>
      <c r="F81" s="35" t="s">
        <v>99</v>
      </c>
      <c r="G81" s="35">
        <v>4</v>
      </c>
      <c r="H81" s="36">
        <v>56</v>
      </c>
      <c r="I81" s="157">
        <f t="shared" si="0"/>
        <v>224</v>
      </c>
    </row>
    <row r="82" spans="1:9" ht="12.75" customHeight="1" x14ac:dyDescent="0.2">
      <c r="A82" s="623"/>
      <c r="B82" s="632"/>
      <c r="C82" s="632"/>
      <c r="D82" s="628"/>
      <c r="E82" s="35" t="s">
        <v>1429</v>
      </c>
      <c r="F82" s="35" t="s">
        <v>101</v>
      </c>
      <c r="G82" s="35">
        <v>84</v>
      </c>
      <c r="H82" s="36">
        <v>55</v>
      </c>
      <c r="I82" s="157">
        <f t="shared" si="0"/>
        <v>4620</v>
      </c>
    </row>
    <row r="83" spans="1:9" ht="12.75" customHeight="1" x14ac:dyDescent="0.2">
      <c r="A83" s="623"/>
      <c r="B83" s="632"/>
      <c r="C83" s="632"/>
      <c r="D83" s="628"/>
      <c r="E83" s="35" t="s">
        <v>123</v>
      </c>
      <c r="F83" s="35" t="s">
        <v>110</v>
      </c>
      <c r="G83" s="35">
        <v>6.24</v>
      </c>
      <c r="H83" s="36">
        <v>299.95</v>
      </c>
      <c r="I83" s="157">
        <f t="shared" si="0"/>
        <v>1871.6880000000001</v>
      </c>
    </row>
    <row r="84" spans="1:9" ht="12.75" customHeight="1" x14ac:dyDescent="0.2">
      <c r="A84" s="623"/>
      <c r="B84" s="632"/>
      <c r="C84" s="632"/>
      <c r="D84" s="628"/>
      <c r="E84" s="35" t="s">
        <v>124</v>
      </c>
      <c r="F84" s="35" t="s">
        <v>100</v>
      </c>
      <c r="G84" s="35">
        <v>0.15</v>
      </c>
      <c r="H84" s="36">
        <v>100</v>
      </c>
      <c r="I84" s="157">
        <f t="shared" si="0"/>
        <v>15</v>
      </c>
    </row>
    <row r="85" spans="1:9" ht="12.75" customHeight="1" x14ac:dyDescent="0.2">
      <c r="A85" s="623"/>
      <c r="B85" s="632"/>
      <c r="C85" s="632"/>
      <c r="D85" s="628"/>
      <c r="E85" s="35" t="s">
        <v>496</v>
      </c>
      <c r="F85" s="35" t="s">
        <v>1587</v>
      </c>
      <c r="G85" s="35">
        <v>1</v>
      </c>
      <c r="H85" s="36">
        <v>330</v>
      </c>
      <c r="I85" s="157">
        <f t="shared" si="0"/>
        <v>330</v>
      </c>
    </row>
    <row r="86" spans="1:9" ht="12.75" customHeight="1" x14ac:dyDescent="0.2">
      <c r="A86" s="623"/>
      <c r="B86" s="632"/>
      <c r="C86" s="632"/>
      <c r="D86" s="665"/>
      <c r="E86" s="35" t="s">
        <v>745</v>
      </c>
      <c r="F86" s="35" t="s">
        <v>100</v>
      </c>
      <c r="G86" s="35">
        <v>3</v>
      </c>
      <c r="H86" s="36">
        <v>105</v>
      </c>
      <c r="I86" s="157">
        <f t="shared" si="0"/>
        <v>315</v>
      </c>
    </row>
    <row r="87" spans="1:9" ht="12.75" customHeight="1" x14ac:dyDescent="0.2">
      <c r="A87" s="623"/>
      <c r="B87" s="632"/>
      <c r="C87" s="632"/>
      <c r="D87" s="664" t="s">
        <v>407</v>
      </c>
      <c r="E87" s="35" t="s">
        <v>1518</v>
      </c>
      <c r="F87" s="35" t="s">
        <v>100</v>
      </c>
      <c r="G87" s="35">
        <v>0.2</v>
      </c>
      <c r="H87" s="36">
        <v>170</v>
      </c>
      <c r="I87" s="157">
        <f t="shared" si="0"/>
        <v>34</v>
      </c>
    </row>
    <row r="88" spans="1:9" ht="12.75" customHeight="1" x14ac:dyDescent="0.2">
      <c r="A88" s="623"/>
      <c r="B88" s="632"/>
      <c r="C88" s="632"/>
      <c r="D88" s="628"/>
      <c r="E88" s="35" t="s">
        <v>977</v>
      </c>
      <c r="F88" s="35" t="s">
        <v>100</v>
      </c>
      <c r="G88" s="35">
        <v>0.2</v>
      </c>
      <c r="H88" s="36">
        <v>170</v>
      </c>
      <c r="I88" s="157">
        <f t="shared" si="0"/>
        <v>34</v>
      </c>
    </row>
    <row r="89" spans="1:9" ht="12.75" customHeight="1" x14ac:dyDescent="0.2">
      <c r="A89" s="623"/>
      <c r="B89" s="632"/>
      <c r="C89" s="632"/>
      <c r="D89" s="628"/>
      <c r="E89" s="35" t="s">
        <v>1989</v>
      </c>
      <c r="F89" s="35" t="s">
        <v>349</v>
      </c>
      <c r="G89" s="35">
        <v>7</v>
      </c>
      <c r="H89" s="36">
        <v>1260</v>
      </c>
      <c r="I89" s="157">
        <f t="shared" si="0"/>
        <v>8820</v>
      </c>
    </row>
    <row r="90" spans="1:9" ht="12.75" customHeight="1" x14ac:dyDescent="0.2">
      <c r="A90" s="623"/>
      <c r="B90" s="632"/>
      <c r="C90" s="632"/>
      <c r="D90" s="628"/>
      <c r="E90" s="35" t="s">
        <v>1777</v>
      </c>
      <c r="F90" s="35" t="s">
        <v>349</v>
      </c>
      <c r="G90" s="35">
        <v>1</v>
      </c>
      <c r="H90" s="36">
        <v>1100</v>
      </c>
      <c r="I90" s="157">
        <f t="shared" si="0"/>
        <v>1100</v>
      </c>
    </row>
    <row r="91" spans="1:9" ht="12.75" customHeight="1" x14ac:dyDescent="0.2">
      <c r="A91" s="623"/>
      <c r="B91" s="632"/>
      <c r="C91" s="632"/>
      <c r="D91" s="628"/>
      <c r="E91" s="35" t="s">
        <v>496</v>
      </c>
      <c r="F91" s="35" t="s">
        <v>1587</v>
      </c>
      <c r="G91" s="35">
        <v>1</v>
      </c>
      <c r="H91" s="36">
        <v>330</v>
      </c>
      <c r="I91" s="157">
        <f t="shared" si="0"/>
        <v>330</v>
      </c>
    </row>
    <row r="92" spans="1:9" ht="12.75" customHeight="1" x14ac:dyDescent="0.2">
      <c r="A92" s="623"/>
      <c r="B92" s="632"/>
      <c r="C92" s="632"/>
      <c r="D92" s="628"/>
      <c r="E92" s="35" t="s">
        <v>255</v>
      </c>
      <c r="F92" s="35" t="s">
        <v>1942</v>
      </c>
      <c r="G92" s="35">
        <v>0.5</v>
      </c>
      <c r="H92" s="36">
        <v>770</v>
      </c>
      <c r="I92" s="157">
        <f t="shared" si="0"/>
        <v>385</v>
      </c>
    </row>
    <row r="93" spans="1:9" ht="12.75" customHeight="1" x14ac:dyDescent="0.2">
      <c r="A93" s="623"/>
      <c r="B93" s="632"/>
      <c r="C93" s="632"/>
      <c r="D93" s="628"/>
      <c r="E93" s="35" t="s">
        <v>2072</v>
      </c>
      <c r="F93" s="35" t="s">
        <v>99</v>
      </c>
      <c r="G93" s="35">
        <v>7</v>
      </c>
      <c r="H93" s="36">
        <v>145</v>
      </c>
      <c r="I93" s="157">
        <f t="shared" si="0"/>
        <v>1015</v>
      </c>
    </row>
    <row r="94" spans="1:9" ht="12.75" customHeight="1" x14ac:dyDescent="0.2">
      <c r="A94" s="623"/>
      <c r="B94" s="632"/>
      <c r="C94" s="632"/>
      <c r="D94" s="628"/>
      <c r="E94" s="35" t="s">
        <v>396</v>
      </c>
      <c r="F94" s="35" t="s">
        <v>99</v>
      </c>
      <c r="G94" s="35">
        <v>70</v>
      </c>
      <c r="H94" s="36">
        <v>2.34</v>
      </c>
      <c r="I94" s="157">
        <f t="shared" si="0"/>
        <v>163.79999999999998</v>
      </c>
    </row>
    <row r="95" spans="1:9" ht="12.75" customHeight="1" x14ac:dyDescent="0.2">
      <c r="A95" s="623"/>
      <c r="B95" s="632"/>
      <c r="C95" s="632"/>
      <c r="D95" s="628"/>
      <c r="E95" s="35" t="s">
        <v>926</v>
      </c>
      <c r="F95" s="35" t="s">
        <v>99</v>
      </c>
      <c r="G95" s="35">
        <v>5</v>
      </c>
      <c r="H95" s="36">
        <v>90</v>
      </c>
      <c r="I95" s="157">
        <f t="shared" si="0"/>
        <v>450</v>
      </c>
    </row>
    <row r="96" spans="1:9" ht="12.75" customHeight="1" x14ac:dyDescent="0.2">
      <c r="A96" s="623"/>
      <c r="B96" s="632"/>
      <c r="C96" s="632"/>
      <c r="D96" s="628"/>
      <c r="E96" s="35" t="s">
        <v>254</v>
      </c>
      <c r="F96" s="35" t="s">
        <v>100</v>
      </c>
      <c r="G96" s="35">
        <v>18</v>
      </c>
      <c r="H96" s="36">
        <v>145</v>
      </c>
      <c r="I96" s="157">
        <f t="shared" si="0"/>
        <v>2610</v>
      </c>
    </row>
    <row r="97" spans="1:9" ht="12.75" customHeight="1" x14ac:dyDescent="0.2">
      <c r="A97" s="623"/>
      <c r="B97" s="632"/>
      <c r="C97" s="632"/>
      <c r="D97" s="628"/>
      <c r="E97" s="35" t="s">
        <v>1990</v>
      </c>
      <c r="F97" s="35" t="s">
        <v>100</v>
      </c>
      <c r="G97" s="35">
        <v>14</v>
      </c>
      <c r="H97" s="36">
        <v>66.290000000000006</v>
      </c>
      <c r="I97" s="157">
        <f t="shared" si="0"/>
        <v>928.06000000000006</v>
      </c>
    </row>
    <row r="98" spans="1:9" ht="12.75" customHeight="1" x14ac:dyDescent="0.2">
      <c r="A98" s="623"/>
      <c r="B98" s="632"/>
      <c r="C98" s="632"/>
      <c r="D98" s="628"/>
      <c r="E98" s="35" t="s">
        <v>256</v>
      </c>
      <c r="F98" s="35" t="s">
        <v>100</v>
      </c>
      <c r="G98" s="35">
        <v>8</v>
      </c>
      <c r="H98" s="36">
        <v>68.569999999999993</v>
      </c>
      <c r="I98" s="157">
        <f t="shared" si="0"/>
        <v>548.55999999999995</v>
      </c>
    </row>
    <row r="99" spans="1:9" ht="12.75" customHeight="1" x14ac:dyDescent="0.2">
      <c r="A99" s="623"/>
      <c r="B99" s="632"/>
      <c r="C99" s="632"/>
      <c r="D99" s="628"/>
      <c r="E99" s="35" t="s">
        <v>2066</v>
      </c>
      <c r="F99" s="35" t="s">
        <v>100</v>
      </c>
      <c r="G99" s="35">
        <v>7</v>
      </c>
      <c r="H99" s="36">
        <v>145</v>
      </c>
      <c r="I99" s="157">
        <f t="shared" si="0"/>
        <v>1015</v>
      </c>
    </row>
    <row r="100" spans="1:9" ht="12.75" customHeight="1" x14ac:dyDescent="0.2">
      <c r="A100" s="623"/>
      <c r="B100" s="632"/>
      <c r="C100" s="632"/>
      <c r="D100" s="628"/>
      <c r="E100" s="35" t="s">
        <v>123</v>
      </c>
      <c r="F100" s="35" t="s">
        <v>110</v>
      </c>
      <c r="G100" s="35">
        <v>3.12</v>
      </c>
      <c r="H100" s="36">
        <v>299.95</v>
      </c>
      <c r="I100" s="157">
        <f t="shared" si="0"/>
        <v>935.84400000000005</v>
      </c>
    </row>
    <row r="101" spans="1:9" ht="12.75" customHeight="1" x14ac:dyDescent="0.2">
      <c r="A101" s="623"/>
      <c r="B101" s="632"/>
      <c r="C101" s="632"/>
      <c r="D101" s="665"/>
      <c r="E101" s="35" t="s">
        <v>1482</v>
      </c>
      <c r="F101" s="35" t="s">
        <v>528</v>
      </c>
      <c r="G101" s="35">
        <v>3</v>
      </c>
      <c r="H101" s="36">
        <v>550</v>
      </c>
      <c r="I101" s="157">
        <f t="shared" si="0"/>
        <v>1650</v>
      </c>
    </row>
    <row r="102" spans="1:9" ht="12.75" customHeight="1" x14ac:dyDescent="0.2">
      <c r="A102" s="623"/>
      <c r="B102" s="632"/>
      <c r="C102" s="632"/>
      <c r="D102" s="664" t="s">
        <v>109</v>
      </c>
      <c r="E102" s="35" t="s">
        <v>2073</v>
      </c>
      <c r="F102" s="35" t="s">
        <v>99</v>
      </c>
      <c r="G102" s="35">
        <v>1</v>
      </c>
      <c r="H102" s="36">
        <v>662</v>
      </c>
      <c r="I102" s="157">
        <f t="shared" si="0"/>
        <v>662</v>
      </c>
    </row>
    <row r="103" spans="1:9" ht="12.75" customHeight="1" x14ac:dyDescent="0.2">
      <c r="A103" s="623"/>
      <c r="B103" s="632"/>
      <c r="C103" s="632"/>
      <c r="D103" s="628"/>
      <c r="E103" s="35" t="s">
        <v>2074</v>
      </c>
      <c r="F103" s="35" t="s">
        <v>99</v>
      </c>
      <c r="G103" s="35">
        <v>1</v>
      </c>
      <c r="H103" s="36">
        <v>141</v>
      </c>
      <c r="I103" s="157">
        <f t="shared" si="0"/>
        <v>141</v>
      </c>
    </row>
    <row r="104" spans="1:9" ht="12.75" customHeight="1" x14ac:dyDescent="0.2">
      <c r="A104" s="623"/>
      <c r="B104" s="632"/>
      <c r="C104" s="632"/>
      <c r="D104" s="628"/>
      <c r="E104" s="35" t="s">
        <v>2075</v>
      </c>
      <c r="F104" s="35" t="s">
        <v>99</v>
      </c>
      <c r="G104" s="35">
        <v>1</v>
      </c>
      <c r="H104" s="36">
        <v>198</v>
      </c>
      <c r="I104" s="157">
        <f t="shared" si="0"/>
        <v>198</v>
      </c>
    </row>
    <row r="105" spans="1:9" ht="12.75" customHeight="1" x14ac:dyDescent="0.2">
      <c r="A105" s="623"/>
      <c r="B105" s="632"/>
      <c r="C105" s="632"/>
      <c r="D105" s="628"/>
      <c r="E105" s="35" t="s">
        <v>2076</v>
      </c>
      <c r="F105" s="35" t="s">
        <v>99</v>
      </c>
      <c r="G105" s="35">
        <v>4</v>
      </c>
      <c r="H105" s="36">
        <v>630</v>
      </c>
      <c r="I105" s="157">
        <f t="shared" si="0"/>
        <v>2520</v>
      </c>
    </row>
    <row r="106" spans="1:9" ht="12.75" customHeight="1" x14ac:dyDescent="0.2">
      <c r="A106" s="623"/>
      <c r="B106" s="632"/>
      <c r="C106" s="632"/>
      <c r="D106" s="628"/>
      <c r="E106" s="35" t="s">
        <v>1495</v>
      </c>
      <c r="F106" s="35" t="s">
        <v>99</v>
      </c>
      <c r="G106" s="35">
        <v>2</v>
      </c>
      <c r="H106" s="36">
        <v>3</v>
      </c>
      <c r="I106" s="157">
        <f t="shared" si="0"/>
        <v>6</v>
      </c>
    </row>
    <row r="107" spans="1:9" ht="12.75" customHeight="1" x14ac:dyDescent="0.2">
      <c r="A107" s="623"/>
      <c r="B107" s="632"/>
      <c r="C107" s="632"/>
      <c r="D107" s="628"/>
      <c r="E107" s="35" t="s">
        <v>746</v>
      </c>
      <c r="F107" s="35" t="s">
        <v>99</v>
      </c>
      <c r="G107" s="35">
        <v>2</v>
      </c>
      <c r="H107" s="36">
        <v>311</v>
      </c>
      <c r="I107" s="157">
        <f t="shared" si="0"/>
        <v>622</v>
      </c>
    </row>
    <row r="108" spans="1:9" ht="12.75" customHeight="1" x14ac:dyDescent="0.2">
      <c r="A108" s="623"/>
      <c r="B108" s="632"/>
      <c r="C108" s="632"/>
      <c r="D108" s="628"/>
      <c r="E108" s="35" t="s">
        <v>2077</v>
      </c>
      <c r="F108" s="35" t="s">
        <v>99</v>
      </c>
      <c r="G108" s="35">
        <v>10</v>
      </c>
      <c r="H108" s="36">
        <v>112</v>
      </c>
      <c r="I108" s="157">
        <f t="shared" si="0"/>
        <v>1120</v>
      </c>
    </row>
    <row r="109" spans="1:9" ht="12.75" customHeight="1" x14ac:dyDescent="0.2">
      <c r="A109" s="623"/>
      <c r="B109" s="632"/>
      <c r="C109" s="632"/>
      <c r="D109" s="628"/>
      <c r="E109" s="35" t="s">
        <v>328</v>
      </c>
      <c r="F109" s="35" t="s">
        <v>99</v>
      </c>
      <c r="G109" s="35">
        <v>4</v>
      </c>
      <c r="H109" s="36">
        <v>230</v>
      </c>
      <c r="I109" s="157">
        <f t="shared" si="0"/>
        <v>920</v>
      </c>
    </row>
    <row r="110" spans="1:9" ht="12.75" customHeight="1" x14ac:dyDescent="0.2">
      <c r="A110" s="623"/>
      <c r="B110" s="632"/>
      <c r="C110" s="632"/>
      <c r="D110" s="628"/>
      <c r="E110" s="35" t="s">
        <v>746</v>
      </c>
      <c r="F110" s="35" t="s">
        <v>99</v>
      </c>
      <c r="G110" s="35">
        <v>2</v>
      </c>
      <c r="H110" s="36">
        <v>311</v>
      </c>
      <c r="I110" s="157">
        <f t="shared" si="0"/>
        <v>622</v>
      </c>
    </row>
    <row r="111" spans="1:9" ht="12.75" customHeight="1" x14ac:dyDescent="0.2">
      <c r="A111" s="623"/>
      <c r="B111" s="632"/>
      <c r="C111" s="632"/>
      <c r="D111" s="628"/>
      <c r="E111" s="35" t="s">
        <v>2078</v>
      </c>
      <c r="F111" s="35" t="s">
        <v>99</v>
      </c>
      <c r="G111" s="35">
        <v>2</v>
      </c>
      <c r="H111" s="36">
        <v>278</v>
      </c>
      <c r="I111" s="157">
        <f t="shared" si="0"/>
        <v>556</v>
      </c>
    </row>
    <row r="112" spans="1:9" ht="12.75" customHeight="1" x14ac:dyDescent="0.2">
      <c r="A112" s="623"/>
      <c r="B112" s="632"/>
      <c r="C112" s="632"/>
      <c r="D112" s="628"/>
      <c r="E112" s="35" t="s">
        <v>2079</v>
      </c>
      <c r="F112" s="35" t="s">
        <v>99</v>
      </c>
      <c r="G112" s="35">
        <v>2</v>
      </c>
      <c r="H112" s="36">
        <v>65</v>
      </c>
      <c r="I112" s="157">
        <f t="shared" si="0"/>
        <v>130</v>
      </c>
    </row>
    <row r="113" spans="1:9" ht="12.75" customHeight="1" x14ac:dyDescent="0.2">
      <c r="A113" s="623"/>
      <c r="B113" s="632"/>
      <c r="C113" s="632"/>
      <c r="D113" s="628"/>
      <c r="E113" s="35" t="s">
        <v>2080</v>
      </c>
      <c r="F113" s="35" t="s">
        <v>99</v>
      </c>
      <c r="G113" s="35">
        <v>1</v>
      </c>
      <c r="H113" s="36">
        <v>211</v>
      </c>
      <c r="I113" s="157">
        <f t="shared" si="0"/>
        <v>211</v>
      </c>
    </row>
    <row r="114" spans="1:9" ht="12.75" customHeight="1" x14ac:dyDescent="0.2">
      <c r="A114" s="623"/>
      <c r="B114" s="632"/>
      <c r="C114" s="632"/>
      <c r="D114" s="628"/>
      <c r="E114" s="35" t="s">
        <v>2081</v>
      </c>
      <c r="F114" s="35" t="s">
        <v>99</v>
      </c>
      <c r="G114" s="35">
        <v>1</v>
      </c>
      <c r="H114" s="36">
        <v>491</v>
      </c>
      <c r="I114" s="157">
        <f t="shared" si="0"/>
        <v>491</v>
      </c>
    </row>
    <row r="115" spans="1:9" ht="12.75" customHeight="1" x14ac:dyDescent="0.2">
      <c r="A115" s="623"/>
      <c r="B115" s="632"/>
      <c r="C115" s="632"/>
      <c r="D115" s="628"/>
      <c r="E115" s="35" t="s">
        <v>2082</v>
      </c>
      <c r="F115" s="35" t="s">
        <v>99</v>
      </c>
      <c r="G115" s="35">
        <v>6</v>
      </c>
      <c r="H115" s="36">
        <v>148</v>
      </c>
      <c r="I115" s="157">
        <f t="shared" si="0"/>
        <v>888</v>
      </c>
    </row>
    <row r="116" spans="1:9" ht="12.75" customHeight="1" x14ac:dyDescent="0.2">
      <c r="A116" s="623"/>
      <c r="B116" s="632"/>
      <c r="C116" s="632"/>
      <c r="D116" s="628"/>
      <c r="E116" s="35" t="s">
        <v>2084</v>
      </c>
      <c r="F116" s="35" t="s">
        <v>99</v>
      </c>
      <c r="G116" s="35">
        <v>2</v>
      </c>
      <c r="H116" s="36">
        <v>35</v>
      </c>
      <c r="I116" s="157">
        <f t="shared" si="0"/>
        <v>70</v>
      </c>
    </row>
    <row r="117" spans="1:9" ht="12.75" customHeight="1" x14ac:dyDescent="0.2">
      <c r="A117" s="623"/>
      <c r="B117" s="632"/>
      <c r="C117" s="632"/>
      <c r="D117" s="628"/>
      <c r="E117" s="35" t="s">
        <v>1989</v>
      </c>
      <c r="F117" s="35" t="s">
        <v>349</v>
      </c>
      <c r="G117" s="35">
        <v>6</v>
      </c>
      <c r="H117" s="36">
        <v>1260</v>
      </c>
      <c r="I117" s="157">
        <f t="shared" si="0"/>
        <v>7560</v>
      </c>
    </row>
    <row r="118" spans="1:9" ht="12.75" customHeight="1" x14ac:dyDescent="0.2">
      <c r="A118" s="623"/>
      <c r="B118" s="632"/>
      <c r="C118" s="632"/>
      <c r="D118" s="628"/>
      <c r="E118" s="35" t="s">
        <v>1777</v>
      </c>
      <c r="F118" s="35" t="s">
        <v>349</v>
      </c>
      <c r="G118" s="35">
        <v>1</v>
      </c>
      <c r="H118" s="36">
        <v>1100</v>
      </c>
      <c r="I118" s="157">
        <f t="shared" si="0"/>
        <v>1100</v>
      </c>
    </row>
    <row r="119" spans="1:9" ht="12.75" customHeight="1" x14ac:dyDescent="0.2">
      <c r="A119" s="623"/>
      <c r="B119" s="632"/>
      <c r="C119" s="632"/>
      <c r="D119" s="628"/>
      <c r="E119" s="35" t="s">
        <v>254</v>
      </c>
      <c r="F119" s="35" t="s">
        <v>100</v>
      </c>
      <c r="G119" s="35">
        <v>14</v>
      </c>
      <c r="H119" s="36">
        <v>69.709999999999994</v>
      </c>
      <c r="I119" s="157">
        <f t="shared" si="0"/>
        <v>975.93999999999994</v>
      </c>
    </row>
    <row r="120" spans="1:9" ht="12.75" customHeight="1" x14ac:dyDescent="0.2">
      <c r="A120" s="623"/>
      <c r="B120" s="632"/>
      <c r="C120" s="632"/>
      <c r="D120" s="628"/>
      <c r="E120" s="35" t="s">
        <v>2067</v>
      </c>
      <c r="F120" s="35" t="s">
        <v>100</v>
      </c>
      <c r="G120" s="35">
        <v>3</v>
      </c>
      <c r="H120" s="36">
        <v>655</v>
      </c>
      <c r="I120" s="157">
        <f t="shared" si="0"/>
        <v>1965</v>
      </c>
    </row>
    <row r="121" spans="1:9" ht="12.75" customHeight="1" x14ac:dyDescent="0.2">
      <c r="A121" s="623"/>
      <c r="B121" s="632"/>
      <c r="C121" s="632"/>
      <c r="D121" s="628"/>
      <c r="E121" s="35" t="s">
        <v>256</v>
      </c>
      <c r="F121" s="35" t="s">
        <v>100</v>
      </c>
      <c r="G121" s="35">
        <v>13</v>
      </c>
      <c r="H121" s="36">
        <v>68.569999999999993</v>
      </c>
      <c r="I121" s="157">
        <f t="shared" si="0"/>
        <v>891.40999999999985</v>
      </c>
    </row>
    <row r="122" spans="1:9" ht="12.75" customHeight="1" x14ac:dyDescent="0.2">
      <c r="A122" s="623"/>
      <c r="B122" s="632"/>
      <c r="C122" s="632"/>
      <c r="D122" s="628"/>
      <c r="E122" s="35" t="s">
        <v>1990</v>
      </c>
      <c r="F122" s="35" t="s">
        <v>100</v>
      </c>
      <c r="G122" s="35">
        <v>12</v>
      </c>
      <c r="H122" s="36">
        <v>66.290000000000006</v>
      </c>
      <c r="I122" s="157">
        <f t="shared" si="0"/>
        <v>795.48</v>
      </c>
    </row>
    <row r="123" spans="1:9" ht="12.75" customHeight="1" x14ac:dyDescent="0.2">
      <c r="A123" s="623"/>
      <c r="B123" s="632"/>
      <c r="C123" s="632"/>
      <c r="D123" s="628"/>
      <c r="E123" s="35" t="s">
        <v>2066</v>
      </c>
      <c r="F123" s="35" t="s">
        <v>100</v>
      </c>
      <c r="G123" s="35">
        <v>5</v>
      </c>
      <c r="H123" s="36">
        <v>145</v>
      </c>
      <c r="I123" s="157">
        <f t="shared" si="0"/>
        <v>725</v>
      </c>
    </row>
    <row r="124" spans="1:9" ht="12.75" customHeight="1" x14ac:dyDescent="0.2">
      <c r="A124" s="623"/>
      <c r="B124" s="632"/>
      <c r="C124" s="632"/>
      <c r="D124" s="628"/>
      <c r="E124" s="35" t="s">
        <v>416</v>
      </c>
      <c r="F124" s="35" t="s">
        <v>100</v>
      </c>
      <c r="G124" s="35">
        <v>0.02</v>
      </c>
      <c r="H124" s="36">
        <v>150</v>
      </c>
      <c r="I124" s="157">
        <f t="shared" si="0"/>
        <v>3</v>
      </c>
    </row>
    <row r="125" spans="1:9" ht="12.75" customHeight="1" thickBot="1" x14ac:dyDescent="0.25">
      <c r="A125" s="624"/>
      <c r="B125" s="626"/>
      <c r="C125" s="626"/>
      <c r="D125" s="629"/>
      <c r="E125" s="83" t="s">
        <v>1995</v>
      </c>
      <c r="F125" s="83" t="s">
        <v>99</v>
      </c>
      <c r="G125" s="83">
        <v>2</v>
      </c>
      <c r="H125" s="84">
        <v>173.57</v>
      </c>
      <c r="I125" s="200">
        <f t="shared" si="0"/>
        <v>347.14</v>
      </c>
    </row>
    <row r="126" spans="1:9" ht="12.75" customHeight="1" x14ac:dyDescent="0.2">
      <c r="A126" s="622" t="s">
        <v>525</v>
      </c>
      <c r="B126" s="625">
        <v>19919.13</v>
      </c>
      <c r="C126" s="625" t="s">
        <v>80</v>
      </c>
      <c r="D126" s="627" t="s">
        <v>356</v>
      </c>
      <c r="E126" s="37" t="s">
        <v>2013</v>
      </c>
      <c r="F126" s="37" t="s">
        <v>610</v>
      </c>
      <c r="G126" s="37">
        <v>1</v>
      </c>
      <c r="H126" s="38">
        <v>630</v>
      </c>
      <c r="I126" s="39">
        <f t="shared" si="0"/>
        <v>630</v>
      </c>
    </row>
    <row r="127" spans="1:9" ht="12.75" customHeight="1" thickBot="1" x14ac:dyDescent="0.25">
      <c r="A127" s="624"/>
      <c r="B127" s="632"/>
      <c r="C127" s="632"/>
      <c r="D127" s="629"/>
      <c r="E127" s="83" t="s">
        <v>609</v>
      </c>
      <c r="F127" s="83" t="s">
        <v>1587</v>
      </c>
      <c r="G127" s="83">
        <v>1</v>
      </c>
      <c r="H127" s="84">
        <v>750</v>
      </c>
      <c r="I127" s="200">
        <f t="shared" si="0"/>
        <v>750</v>
      </c>
    </row>
    <row r="128" spans="1:9" ht="12.75" customHeight="1" x14ac:dyDescent="0.2">
      <c r="A128" s="622" t="s">
        <v>2228</v>
      </c>
      <c r="B128" s="632"/>
      <c r="C128" s="632"/>
      <c r="D128" s="658" t="s">
        <v>595</v>
      </c>
      <c r="E128" s="37" t="s">
        <v>1875</v>
      </c>
      <c r="F128" s="37" t="s">
        <v>101</v>
      </c>
      <c r="G128" s="37">
        <v>2</v>
      </c>
      <c r="H128" s="38">
        <v>539.48</v>
      </c>
      <c r="I128" s="39">
        <f t="shared" si="0"/>
        <v>1078.96</v>
      </c>
    </row>
    <row r="129" spans="1:9" ht="12.75" customHeight="1" x14ac:dyDescent="0.2">
      <c r="A129" s="623"/>
      <c r="B129" s="632"/>
      <c r="C129" s="632"/>
      <c r="D129" s="660"/>
      <c r="E129" s="35" t="s">
        <v>2229</v>
      </c>
      <c r="F129" s="35" t="s">
        <v>99</v>
      </c>
      <c r="G129" s="35">
        <v>1</v>
      </c>
      <c r="H129" s="36">
        <v>435.86</v>
      </c>
      <c r="I129" s="157">
        <f t="shared" si="0"/>
        <v>435.86</v>
      </c>
    </row>
    <row r="130" spans="1:9" ht="12.75" customHeight="1" x14ac:dyDescent="0.2">
      <c r="A130" s="623"/>
      <c r="B130" s="632"/>
      <c r="C130" s="632"/>
      <c r="D130" s="660"/>
      <c r="E130" s="35" t="s">
        <v>450</v>
      </c>
      <c r="F130" s="35" t="s">
        <v>100</v>
      </c>
      <c r="G130" s="35">
        <v>1</v>
      </c>
      <c r="H130" s="36">
        <v>116.04</v>
      </c>
      <c r="I130" s="157">
        <f t="shared" si="0"/>
        <v>116.04</v>
      </c>
    </row>
    <row r="131" spans="1:9" ht="12.75" customHeight="1" thickBot="1" x14ac:dyDescent="0.25">
      <c r="A131" s="624"/>
      <c r="B131" s="626"/>
      <c r="C131" s="626"/>
      <c r="D131" s="659"/>
      <c r="E131" s="83" t="s">
        <v>115</v>
      </c>
      <c r="F131" s="83" t="s">
        <v>99</v>
      </c>
      <c r="G131" s="83">
        <v>3</v>
      </c>
      <c r="H131" s="84">
        <v>45</v>
      </c>
      <c r="I131" s="200">
        <f t="shared" si="0"/>
        <v>135</v>
      </c>
    </row>
    <row r="132" spans="1:9" ht="12.75" customHeight="1" thickBot="1" x14ac:dyDescent="0.25">
      <c r="A132" s="440"/>
      <c r="B132" s="85"/>
      <c r="C132" s="85" t="s">
        <v>87</v>
      </c>
      <c r="D132" s="441"/>
      <c r="E132" s="47"/>
      <c r="F132" s="47"/>
      <c r="G132" s="47"/>
      <c r="H132" s="48"/>
      <c r="I132" s="49">
        <v>1693.46</v>
      </c>
    </row>
    <row r="133" spans="1:9" ht="12.75" customHeight="1" thickBot="1" x14ac:dyDescent="0.25">
      <c r="A133" s="79"/>
      <c r="B133" s="197">
        <f>SUM(B6:B131)</f>
        <v>187883.55</v>
      </c>
      <c r="C133" s="198"/>
      <c r="D133" s="197"/>
      <c r="E133" s="199"/>
      <c r="F133" s="198"/>
      <c r="G133" s="198"/>
      <c r="H133" s="197" t="s">
        <v>17</v>
      </c>
      <c r="I133" s="197">
        <f>SUM(I6:I132)</f>
        <v>141954.20800000001</v>
      </c>
    </row>
    <row r="134" spans="1:9" ht="77.25" thickBot="1" x14ac:dyDescent="0.25">
      <c r="A134" s="134" t="s">
        <v>1066</v>
      </c>
      <c r="B134" s="114" t="s">
        <v>16</v>
      </c>
      <c r="C134" s="114" t="s">
        <v>5</v>
      </c>
      <c r="D134" s="114" t="s">
        <v>23</v>
      </c>
      <c r="E134" s="118" t="s">
        <v>18</v>
      </c>
      <c r="F134" s="114" t="s">
        <v>19</v>
      </c>
      <c r="G134" s="114" t="s">
        <v>10</v>
      </c>
      <c r="H134" s="114" t="s">
        <v>13</v>
      </c>
      <c r="I134" s="115" t="s">
        <v>12</v>
      </c>
    </row>
    <row r="135" spans="1:9" ht="12.75" customHeight="1" x14ac:dyDescent="0.2">
      <c r="A135" s="622" t="s">
        <v>199</v>
      </c>
      <c r="B135" s="625">
        <v>18153.419999999998</v>
      </c>
      <c r="C135" s="625" t="s">
        <v>66</v>
      </c>
      <c r="D135" s="627" t="s">
        <v>316</v>
      </c>
      <c r="E135" s="37" t="s">
        <v>317</v>
      </c>
      <c r="F135" s="37" t="s">
        <v>99</v>
      </c>
      <c r="G135" s="37">
        <v>2</v>
      </c>
      <c r="H135" s="38">
        <v>88.1</v>
      </c>
      <c r="I135" s="39">
        <f t="shared" ref="I135:I288" si="1">G135*H135</f>
        <v>176.2</v>
      </c>
    </row>
    <row r="136" spans="1:9" x14ac:dyDescent="0.2">
      <c r="A136" s="623"/>
      <c r="B136" s="632"/>
      <c r="C136" s="632"/>
      <c r="D136" s="628"/>
      <c r="E136" s="15" t="s">
        <v>318</v>
      </c>
      <c r="F136" s="15" t="s">
        <v>99</v>
      </c>
      <c r="G136" s="15">
        <v>1</v>
      </c>
      <c r="H136" s="16">
        <v>235.8</v>
      </c>
      <c r="I136" s="43">
        <f t="shared" si="1"/>
        <v>235.8</v>
      </c>
    </row>
    <row r="137" spans="1:9" ht="12.75" customHeight="1" x14ac:dyDescent="0.2">
      <c r="A137" s="623"/>
      <c r="B137" s="632"/>
      <c r="C137" s="632"/>
      <c r="D137" s="628"/>
      <c r="E137" s="15" t="s">
        <v>152</v>
      </c>
      <c r="F137" s="15" t="s">
        <v>99</v>
      </c>
      <c r="G137" s="15">
        <v>1</v>
      </c>
      <c r="H137" s="16">
        <v>189.43</v>
      </c>
      <c r="I137" s="43">
        <f t="shared" si="1"/>
        <v>189.43</v>
      </c>
    </row>
    <row r="138" spans="1:9" ht="12.75" customHeight="1" x14ac:dyDescent="0.2">
      <c r="A138" s="623"/>
      <c r="B138" s="632"/>
      <c r="C138" s="632"/>
      <c r="D138" s="628"/>
      <c r="E138" s="15" t="s">
        <v>319</v>
      </c>
      <c r="F138" s="15" t="s">
        <v>99</v>
      </c>
      <c r="G138" s="15">
        <v>1</v>
      </c>
      <c r="H138" s="16">
        <v>66.55</v>
      </c>
      <c r="I138" s="43">
        <f t="shared" si="1"/>
        <v>66.55</v>
      </c>
    </row>
    <row r="139" spans="1:9" x14ac:dyDescent="0.2">
      <c r="A139" s="623"/>
      <c r="B139" s="632"/>
      <c r="C139" s="632"/>
      <c r="D139" s="628"/>
      <c r="E139" s="15" t="s">
        <v>150</v>
      </c>
      <c r="F139" s="15" t="s">
        <v>99</v>
      </c>
      <c r="G139" s="15">
        <v>1</v>
      </c>
      <c r="H139" s="16">
        <v>32</v>
      </c>
      <c r="I139" s="43">
        <f t="shared" si="1"/>
        <v>32</v>
      </c>
    </row>
    <row r="140" spans="1:9" ht="12.75" customHeight="1" x14ac:dyDescent="0.2">
      <c r="A140" s="623"/>
      <c r="B140" s="632"/>
      <c r="C140" s="632"/>
      <c r="D140" s="628"/>
      <c r="E140" s="15" t="s">
        <v>320</v>
      </c>
      <c r="F140" s="15" t="s">
        <v>99</v>
      </c>
      <c r="G140" s="15">
        <v>1</v>
      </c>
      <c r="H140" s="16">
        <v>70</v>
      </c>
      <c r="I140" s="43">
        <f t="shared" si="1"/>
        <v>70</v>
      </c>
    </row>
    <row r="141" spans="1:9" ht="12.75" customHeight="1" x14ac:dyDescent="0.2">
      <c r="A141" s="623"/>
      <c r="B141" s="632"/>
      <c r="C141" s="632"/>
      <c r="D141" s="628"/>
      <c r="E141" s="15" t="s">
        <v>321</v>
      </c>
      <c r="F141" s="15" t="s">
        <v>99</v>
      </c>
      <c r="G141" s="15">
        <v>1</v>
      </c>
      <c r="H141" s="16">
        <v>57.25</v>
      </c>
      <c r="I141" s="43">
        <f t="shared" si="1"/>
        <v>57.25</v>
      </c>
    </row>
    <row r="142" spans="1:9" ht="12.75" customHeight="1" x14ac:dyDescent="0.2">
      <c r="A142" s="623"/>
      <c r="B142" s="632"/>
      <c r="C142" s="632"/>
      <c r="D142" s="628"/>
      <c r="E142" s="15" t="s">
        <v>155</v>
      </c>
      <c r="F142" s="15" t="s">
        <v>99</v>
      </c>
      <c r="G142" s="15">
        <v>1</v>
      </c>
      <c r="H142" s="16">
        <v>25.8</v>
      </c>
      <c r="I142" s="43">
        <f t="shared" si="1"/>
        <v>25.8</v>
      </c>
    </row>
    <row r="143" spans="1:9" ht="12.75" customHeight="1" x14ac:dyDescent="0.2">
      <c r="A143" s="623"/>
      <c r="B143" s="632"/>
      <c r="C143" s="632"/>
      <c r="D143" s="628"/>
      <c r="E143" s="15" t="s">
        <v>322</v>
      </c>
      <c r="F143" s="15" t="s">
        <v>99</v>
      </c>
      <c r="G143" s="15">
        <v>1</v>
      </c>
      <c r="H143" s="16">
        <v>230</v>
      </c>
      <c r="I143" s="43">
        <f t="shared" si="1"/>
        <v>230</v>
      </c>
    </row>
    <row r="144" spans="1:9" ht="12.75" customHeight="1" thickBot="1" x14ac:dyDescent="0.25">
      <c r="A144" s="624"/>
      <c r="B144" s="632"/>
      <c r="C144" s="632"/>
      <c r="D144" s="629"/>
      <c r="E144" s="40" t="s">
        <v>323</v>
      </c>
      <c r="F144" s="40" t="s">
        <v>99</v>
      </c>
      <c r="G144" s="40">
        <v>1</v>
      </c>
      <c r="H144" s="41">
        <v>10</v>
      </c>
      <c r="I144" s="42">
        <f t="shared" si="1"/>
        <v>10</v>
      </c>
    </row>
    <row r="145" spans="1:9" ht="12.75" customHeight="1" x14ac:dyDescent="0.2">
      <c r="A145" s="622" t="s">
        <v>107</v>
      </c>
      <c r="B145" s="632"/>
      <c r="C145" s="632"/>
      <c r="D145" s="633" t="s">
        <v>109</v>
      </c>
      <c r="E145" s="37" t="s">
        <v>211</v>
      </c>
      <c r="F145" s="37" t="s">
        <v>99</v>
      </c>
      <c r="G145" s="37">
        <v>1</v>
      </c>
      <c r="H145" s="38">
        <v>2438.6</v>
      </c>
      <c r="I145" s="39">
        <f t="shared" si="1"/>
        <v>2438.6</v>
      </c>
    </row>
    <row r="146" spans="1:9" ht="12.75" customHeight="1" x14ac:dyDescent="0.2">
      <c r="A146" s="623"/>
      <c r="B146" s="632"/>
      <c r="C146" s="632"/>
      <c r="D146" s="634"/>
      <c r="E146" s="15" t="s">
        <v>297</v>
      </c>
      <c r="F146" s="15" t="s">
        <v>99</v>
      </c>
      <c r="G146" s="15">
        <v>2</v>
      </c>
      <c r="H146" s="16">
        <v>155.53</v>
      </c>
      <c r="I146" s="43">
        <f t="shared" si="1"/>
        <v>311.06</v>
      </c>
    </row>
    <row r="147" spans="1:9" ht="12.75" customHeight="1" thickBot="1" x14ac:dyDescent="0.25">
      <c r="A147" s="624"/>
      <c r="B147" s="632"/>
      <c r="C147" s="632"/>
      <c r="D147" s="635"/>
      <c r="E147" s="40" t="s">
        <v>136</v>
      </c>
      <c r="F147" s="40" t="s">
        <v>101</v>
      </c>
      <c r="G147" s="40">
        <v>2</v>
      </c>
      <c r="H147" s="41">
        <v>55.65</v>
      </c>
      <c r="I147" s="42">
        <f t="shared" si="1"/>
        <v>111.3</v>
      </c>
    </row>
    <row r="148" spans="1:9" ht="26.25" thickBot="1" x14ac:dyDescent="0.25">
      <c r="A148" s="46" t="s">
        <v>329</v>
      </c>
      <c r="B148" s="626"/>
      <c r="C148" s="626"/>
      <c r="D148" s="47" t="s">
        <v>330</v>
      </c>
      <c r="E148" s="47" t="s">
        <v>331</v>
      </c>
      <c r="F148" s="47" t="s">
        <v>99</v>
      </c>
      <c r="G148" s="47">
        <v>1</v>
      </c>
      <c r="H148" s="48">
        <v>17</v>
      </c>
      <c r="I148" s="49">
        <f>G148*H148</f>
        <v>17</v>
      </c>
    </row>
    <row r="149" spans="1:9" x14ac:dyDescent="0.2">
      <c r="A149" s="622" t="s">
        <v>107</v>
      </c>
      <c r="B149" s="625">
        <v>17663.64</v>
      </c>
      <c r="C149" s="625" t="s">
        <v>67</v>
      </c>
      <c r="D149" s="633" t="s">
        <v>531</v>
      </c>
      <c r="E149" s="37" t="s">
        <v>131</v>
      </c>
      <c r="F149" s="37" t="s">
        <v>101</v>
      </c>
      <c r="G149" s="37">
        <v>8</v>
      </c>
      <c r="H149" s="38">
        <v>40.880000000000003</v>
      </c>
      <c r="I149" s="39">
        <f t="shared" si="1"/>
        <v>327.04000000000002</v>
      </c>
    </row>
    <row r="150" spans="1:9" ht="12.75" customHeight="1" x14ac:dyDescent="0.2">
      <c r="A150" s="623"/>
      <c r="B150" s="632"/>
      <c r="C150" s="632"/>
      <c r="D150" s="634"/>
      <c r="E150" s="15" t="s">
        <v>299</v>
      </c>
      <c r="F150" s="15" t="s">
        <v>99</v>
      </c>
      <c r="G150" s="15">
        <v>2</v>
      </c>
      <c r="H150" s="16">
        <v>157</v>
      </c>
      <c r="I150" s="43">
        <f t="shared" si="1"/>
        <v>314</v>
      </c>
    </row>
    <row r="151" spans="1:9" ht="12.75" customHeight="1" x14ac:dyDescent="0.2">
      <c r="A151" s="623"/>
      <c r="B151" s="632"/>
      <c r="C151" s="632"/>
      <c r="D151" s="634"/>
      <c r="E151" s="15" t="s">
        <v>148</v>
      </c>
      <c r="F151" s="15" t="s">
        <v>99</v>
      </c>
      <c r="G151" s="15">
        <v>2</v>
      </c>
      <c r="H151" s="16">
        <v>43.49</v>
      </c>
      <c r="I151" s="43">
        <f t="shared" si="1"/>
        <v>86.98</v>
      </c>
    </row>
    <row r="152" spans="1:9" ht="12.75" customHeight="1" x14ac:dyDescent="0.2">
      <c r="A152" s="623"/>
      <c r="B152" s="632"/>
      <c r="C152" s="632"/>
      <c r="D152" s="634"/>
      <c r="E152" s="15" t="s">
        <v>481</v>
      </c>
      <c r="F152" s="15" t="s">
        <v>99</v>
      </c>
      <c r="G152" s="15">
        <v>2</v>
      </c>
      <c r="H152" s="16">
        <v>3.82</v>
      </c>
      <c r="I152" s="43">
        <f t="shared" si="1"/>
        <v>7.64</v>
      </c>
    </row>
    <row r="153" spans="1:9" ht="12.75" customHeight="1" x14ac:dyDescent="0.2">
      <c r="A153" s="623"/>
      <c r="B153" s="632"/>
      <c r="C153" s="632"/>
      <c r="D153" s="634"/>
      <c r="E153" s="15" t="s">
        <v>132</v>
      </c>
      <c r="F153" s="15" t="s">
        <v>99</v>
      </c>
      <c r="G153" s="15">
        <v>4</v>
      </c>
      <c r="H153" s="16">
        <v>4.59</v>
      </c>
      <c r="I153" s="43">
        <f t="shared" si="1"/>
        <v>18.36</v>
      </c>
    </row>
    <row r="154" spans="1:9" ht="12.75" customHeight="1" x14ac:dyDescent="0.2">
      <c r="A154" s="623"/>
      <c r="B154" s="632"/>
      <c r="C154" s="632"/>
      <c r="D154" s="707"/>
      <c r="E154" s="15" t="s">
        <v>532</v>
      </c>
      <c r="F154" s="15" t="s">
        <v>99</v>
      </c>
      <c r="G154" s="15">
        <v>1</v>
      </c>
      <c r="H154" s="16">
        <v>407.68</v>
      </c>
      <c r="I154" s="43">
        <f t="shared" si="1"/>
        <v>407.68</v>
      </c>
    </row>
    <row r="155" spans="1:9" ht="12.75" customHeight="1" x14ac:dyDescent="0.2">
      <c r="A155" s="623"/>
      <c r="B155" s="632"/>
      <c r="C155" s="632"/>
      <c r="D155" s="706" t="s">
        <v>533</v>
      </c>
      <c r="E155" s="15" t="s">
        <v>419</v>
      </c>
      <c r="F155" s="15" t="s">
        <v>99</v>
      </c>
      <c r="G155" s="15">
        <v>1</v>
      </c>
      <c r="H155" s="16">
        <v>120</v>
      </c>
      <c r="I155" s="43">
        <f t="shared" si="1"/>
        <v>120</v>
      </c>
    </row>
    <row r="156" spans="1:9" ht="12.75" customHeight="1" x14ac:dyDescent="0.2">
      <c r="A156" s="623"/>
      <c r="B156" s="632"/>
      <c r="C156" s="632"/>
      <c r="D156" s="634"/>
      <c r="E156" s="15" t="s">
        <v>420</v>
      </c>
      <c r="F156" s="15" t="s">
        <v>99</v>
      </c>
      <c r="G156" s="15">
        <v>1</v>
      </c>
      <c r="H156" s="16">
        <v>155.53</v>
      </c>
      <c r="I156" s="43">
        <f t="shared" si="1"/>
        <v>155.53</v>
      </c>
    </row>
    <row r="157" spans="1:9" ht="12.75" customHeight="1" thickBot="1" x14ac:dyDescent="0.25">
      <c r="A157" s="624"/>
      <c r="B157" s="626"/>
      <c r="C157" s="626"/>
      <c r="D157" s="635"/>
      <c r="E157" s="40" t="s">
        <v>135</v>
      </c>
      <c r="F157" s="40" t="s">
        <v>99</v>
      </c>
      <c r="G157" s="40">
        <v>1</v>
      </c>
      <c r="H157" s="41">
        <v>8.52</v>
      </c>
      <c r="I157" s="42">
        <f t="shared" si="1"/>
        <v>8.52</v>
      </c>
    </row>
    <row r="158" spans="1:9" ht="26.25" thickBot="1" x14ac:dyDescent="0.25">
      <c r="A158" s="46" t="s">
        <v>329</v>
      </c>
      <c r="B158" s="85">
        <v>17431.97</v>
      </c>
      <c r="C158" s="85" t="s">
        <v>70</v>
      </c>
      <c r="D158" s="47" t="s">
        <v>330</v>
      </c>
      <c r="E158" s="47" t="s">
        <v>331</v>
      </c>
      <c r="F158" s="47" t="s">
        <v>99</v>
      </c>
      <c r="G158" s="47">
        <v>1</v>
      </c>
      <c r="H158" s="48">
        <v>17</v>
      </c>
      <c r="I158" s="49">
        <f t="shared" si="1"/>
        <v>17</v>
      </c>
    </row>
    <row r="159" spans="1:9" ht="13.5" thickBot="1" x14ac:dyDescent="0.25">
      <c r="A159" s="313"/>
      <c r="B159" s="314">
        <v>23250.95</v>
      </c>
      <c r="C159" s="70" t="s">
        <v>72</v>
      </c>
      <c r="D159" s="509"/>
      <c r="E159" s="53"/>
      <c r="F159" s="53"/>
      <c r="G159" s="53"/>
      <c r="H159" s="153"/>
      <c r="I159" s="165">
        <f t="shared" si="1"/>
        <v>0</v>
      </c>
    </row>
    <row r="160" spans="1:9" ht="12.75" customHeight="1" x14ac:dyDescent="0.2">
      <c r="A160" s="622" t="s">
        <v>1001</v>
      </c>
      <c r="B160" s="625">
        <v>22845.09</v>
      </c>
      <c r="C160" s="625" t="s">
        <v>73</v>
      </c>
      <c r="D160" s="633" t="s">
        <v>1002</v>
      </c>
      <c r="E160" s="37" t="s">
        <v>136</v>
      </c>
      <c r="F160" s="37" t="s">
        <v>101</v>
      </c>
      <c r="G160" s="37">
        <v>4</v>
      </c>
      <c r="H160" s="38">
        <v>66.39</v>
      </c>
      <c r="I160" s="39">
        <f t="shared" si="1"/>
        <v>265.56</v>
      </c>
    </row>
    <row r="161" spans="1:9" ht="12.75" customHeight="1" thickBot="1" x14ac:dyDescent="0.25">
      <c r="A161" s="624"/>
      <c r="B161" s="626"/>
      <c r="C161" s="626"/>
      <c r="D161" s="635"/>
      <c r="E161" s="40" t="s">
        <v>272</v>
      </c>
      <c r="F161" s="40" t="s">
        <v>99</v>
      </c>
      <c r="G161" s="40">
        <v>4</v>
      </c>
      <c r="H161" s="41">
        <v>210</v>
      </c>
      <c r="I161" s="42">
        <f t="shared" si="1"/>
        <v>840</v>
      </c>
    </row>
    <row r="162" spans="1:9" ht="13.5" thickBot="1" x14ac:dyDescent="0.25">
      <c r="A162" s="440" t="s">
        <v>270</v>
      </c>
      <c r="B162" s="491">
        <v>19756.98</v>
      </c>
      <c r="C162" s="85" t="s">
        <v>74</v>
      </c>
      <c r="D162" s="469" t="s">
        <v>794</v>
      </c>
      <c r="E162" s="47" t="s">
        <v>175</v>
      </c>
      <c r="F162" s="47" t="s">
        <v>99</v>
      </c>
      <c r="G162" s="47">
        <v>1</v>
      </c>
      <c r="H162" s="48">
        <v>96.53</v>
      </c>
      <c r="I162" s="49">
        <f t="shared" si="1"/>
        <v>96.53</v>
      </c>
    </row>
    <row r="163" spans="1:9" ht="13.5" thickBot="1" x14ac:dyDescent="0.25">
      <c r="A163" s="260"/>
      <c r="B163" s="261">
        <v>18463.21</v>
      </c>
      <c r="C163" s="85" t="s">
        <v>75</v>
      </c>
      <c r="D163" s="388"/>
      <c r="E163" s="35"/>
      <c r="F163" s="35"/>
      <c r="G163" s="35"/>
      <c r="H163" s="36"/>
      <c r="I163" s="157">
        <f t="shared" si="1"/>
        <v>0</v>
      </c>
    </row>
    <row r="164" spans="1:9" x14ac:dyDescent="0.2">
      <c r="A164" s="622" t="s">
        <v>329</v>
      </c>
      <c r="B164" s="625">
        <v>20859.689999999999</v>
      </c>
      <c r="C164" s="625" t="s">
        <v>76</v>
      </c>
      <c r="D164" s="667" t="s">
        <v>330</v>
      </c>
      <c r="E164" s="487" t="s">
        <v>331</v>
      </c>
      <c r="F164" s="487" t="s">
        <v>99</v>
      </c>
      <c r="G164" s="487">
        <v>9</v>
      </c>
      <c r="H164" s="488">
        <v>7.53</v>
      </c>
      <c r="I164" s="292">
        <f t="shared" si="1"/>
        <v>67.77</v>
      </c>
    </row>
    <row r="165" spans="1:9" ht="13.5" thickBot="1" x14ac:dyDescent="0.25">
      <c r="A165" s="624"/>
      <c r="B165" s="632"/>
      <c r="C165" s="632"/>
      <c r="D165" s="669"/>
      <c r="E165" s="40" t="s">
        <v>1342</v>
      </c>
      <c r="F165" s="40" t="s">
        <v>99</v>
      </c>
      <c r="G165" s="40">
        <v>3</v>
      </c>
      <c r="H165" s="41">
        <v>17</v>
      </c>
      <c r="I165" s="42">
        <f t="shared" si="1"/>
        <v>51</v>
      </c>
    </row>
    <row r="166" spans="1:9" ht="12.75" customHeight="1" x14ac:dyDescent="0.2">
      <c r="A166" s="622" t="s">
        <v>1554</v>
      </c>
      <c r="B166" s="632"/>
      <c r="C166" s="632"/>
      <c r="D166" s="633" t="s">
        <v>108</v>
      </c>
      <c r="E166" s="37" t="s">
        <v>133</v>
      </c>
      <c r="F166" s="37" t="s">
        <v>99</v>
      </c>
      <c r="G166" s="37">
        <v>10</v>
      </c>
      <c r="H166" s="38">
        <v>354.23</v>
      </c>
      <c r="I166" s="39">
        <f t="shared" si="1"/>
        <v>3542.3</v>
      </c>
    </row>
    <row r="167" spans="1:9" ht="12.75" customHeight="1" x14ac:dyDescent="0.2">
      <c r="A167" s="623"/>
      <c r="B167" s="632"/>
      <c r="C167" s="632"/>
      <c r="D167" s="634"/>
      <c r="E167" s="15" t="s">
        <v>118</v>
      </c>
      <c r="F167" s="15" t="s">
        <v>99</v>
      </c>
      <c r="G167" s="15">
        <v>5</v>
      </c>
      <c r="H167" s="16">
        <v>117.24</v>
      </c>
      <c r="I167" s="43">
        <f t="shared" si="1"/>
        <v>586.19999999999993</v>
      </c>
    </row>
    <row r="168" spans="1:9" ht="12.75" customHeight="1" x14ac:dyDescent="0.2">
      <c r="A168" s="623"/>
      <c r="B168" s="632"/>
      <c r="C168" s="632"/>
      <c r="D168" s="634"/>
      <c r="E168" s="15" t="s">
        <v>1555</v>
      </c>
      <c r="F168" s="15" t="s">
        <v>99</v>
      </c>
      <c r="G168" s="15">
        <v>18</v>
      </c>
      <c r="H168" s="16">
        <v>191.48</v>
      </c>
      <c r="I168" s="43">
        <f t="shared" si="1"/>
        <v>3446.64</v>
      </c>
    </row>
    <row r="169" spans="1:9" ht="12.75" customHeight="1" x14ac:dyDescent="0.2">
      <c r="A169" s="623"/>
      <c r="B169" s="632"/>
      <c r="C169" s="632"/>
      <c r="D169" s="634"/>
      <c r="E169" s="15" t="s">
        <v>138</v>
      </c>
      <c r="F169" s="15" t="s">
        <v>99</v>
      </c>
      <c r="G169" s="15">
        <v>6</v>
      </c>
      <c r="H169" s="16">
        <v>567.34</v>
      </c>
      <c r="I169" s="43">
        <f t="shared" si="1"/>
        <v>3404.04</v>
      </c>
    </row>
    <row r="170" spans="1:9" ht="12.75" customHeight="1" thickBot="1" x14ac:dyDescent="0.25">
      <c r="A170" s="624"/>
      <c r="B170" s="626"/>
      <c r="C170" s="626"/>
      <c r="D170" s="635"/>
      <c r="E170" s="40" t="s">
        <v>223</v>
      </c>
      <c r="F170" s="40" t="s">
        <v>99</v>
      </c>
      <c r="G170" s="40">
        <v>0.5</v>
      </c>
      <c r="H170" s="41">
        <v>290</v>
      </c>
      <c r="I170" s="42">
        <f t="shared" si="1"/>
        <v>145</v>
      </c>
    </row>
    <row r="171" spans="1:9" ht="12.75" customHeight="1" x14ac:dyDescent="0.2">
      <c r="A171" s="622" t="s">
        <v>486</v>
      </c>
      <c r="B171" s="625">
        <v>21563.54</v>
      </c>
      <c r="C171" s="625" t="s">
        <v>77</v>
      </c>
      <c r="D171" s="633" t="s">
        <v>423</v>
      </c>
      <c r="E171" s="37" t="s">
        <v>204</v>
      </c>
      <c r="F171" s="37" t="s">
        <v>99</v>
      </c>
      <c r="G171" s="37">
        <v>1</v>
      </c>
      <c r="H171" s="38">
        <v>66.599999999999994</v>
      </c>
      <c r="I171" s="39">
        <f t="shared" si="1"/>
        <v>66.599999999999994</v>
      </c>
    </row>
    <row r="172" spans="1:9" ht="12.75" customHeight="1" thickBot="1" x14ac:dyDescent="0.25">
      <c r="A172" s="624"/>
      <c r="B172" s="632"/>
      <c r="C172" s="632"/>
      <c r="D172" s="635"/>
      <c r="E172" s="40" t="s">
        <v>155</v>
      </c>
      <c r="F172" s="40" t="s">
        <v>99</v>
      </c>
      <c r="G172" s="40">
        <v>1</v>
      </c>
      <c r="H172" s="41">
        <v>25.8</v>
      </c>
      <c r="I172" s="42">
        <f t="shared" si="1"/>
        <v>25.8</v>
      </c>
    </row>
    <row r="173" spans="1:9" ht="12.75" customHeight="1" x14ac:dyDescent="0.2">
      <c r="A173" s="622" t="s">
        <v>112</v>
      </c>
      <c r="B173" s="632"/>
      <c r="C173" s="632"/>
      <c r="D173" s="633" t="s">
        <v>409</v>
      </c>
      <c r="E173" s="37" t="s">
        <v>1704</v>
      </c>
      <c r="F173" s="37" t="s">
        <v>99</v>
      </c>
      <c r="G173" s="37">
        <v>2</v>
      </c>
      <c r="H173" s="38">
        <v>389.31</v>
      </c>
      <c r="I173" s="39">
        <f t="shared" si="1"/>
        <v>778.62</v>
      </c>
    </row>
    <row r="174" spans="1:9" ht="12.75" customHeight="1" x14ac:dyDescent="0.2">
      <c r="A174" s="623"/>
      <c r="B174" s="632"/>
      <c r="C174" s="632"/>
      <c r="D174" s="634"/>
      <c r="E174" s="15" t="s">
        <v>118</v>
      </c>
      <c r="F174" s="15" t="s">
        <v>99</v>
      </c>
      <c r="G174" s="15">
        <v>1</v>
      </c>
      <c r="H174" s="16">
        <v>117.24</v>
      </c>
      <c r="I174" s="43">
        <f t="shared" si="1"/>
        <v>117.24</v>
      </c>
    </row>
    <row r="175" spans="1:9" ht="12.75" customHeight="1" x14ac:dyDescent="0.2">
      <c r="A175" s="623"/>
      <c r="B175" s="632"/>
      <c r="C175" s="632"/>
      <c r="D175" s="634"/>
      <c r="E175" s="15" t="s">
        <v>241</v>
      </c>
      <c r="F175" s="15" t="s">
        <v>99</v>
      </c>
      <c r="G175" s="15">
        <v>1</v>
      </c>
      <c r="H175" s="16">
        <v>54.38</v>
      </c>
      <c r="I175" s="43">
        <f t="shared" si="1"/>
        <v>54.38</v>
      </c>
    </row>
    <row r="176" spans="1:9" ht="12.75" customHeight="1" x14ac:dyDescent="0.2">
      <c r="A176" s="623"/>
      <c r="B176" s="632"/>
      <c r="C176" s="632"/>
      <c r="D176" s="634"/>
      <c r="E176" s="15" t="s">
        <v>386</v>
      </c>
      <c r="F176" s="15" t="s">
        <v>99</v>
      </c>
      <c r="G176" s="15">
        <v>40</v>
      </c>
      <c r="H176" s="16">
        <v>22.15</v>
      </c>
      <c r="I176" s="43">
        <f t="shared" si="1"/>
        <v>886</v>
      </c>
    </row>
    <row r="177" spans="1:9" ht="12.75" customHeight="1" x14ac:dyDescent="0.2">
      <c r="A177" s="623"/>
      <c r="B177" s="632"/>
      <c r="C177" s="632"/>
      <c r="D177" s="634"/>
      <c r="E177" s="15" t="s">
        <v>1305</v>
      </c>
      <c r="F177" s="15" t="s">
        <v>99</v>
      </c>
      <c r="G177" s="15">
        <v>30</v>
      </c>
      <c r="H177" s="16">
        <v>16.95</v>
      </c>
      <c r="I177" s="43">
        <f t="shared" si="1"/>
        <v>508.5</v>
      </c>
    </row>
    <row r="178" spans="1:9" ht="12.75" customHeight="1" x14ac:dyDescent="0.2">
      <c r="A178" s="623"/>
      <c r="B178" s="632"/>
      <c r="C178" s="632"/>
      <c r="D178" s="634"/>
      <c r="E178" s="15" t="s">
        <v>121</v>
      </c>
      <c r="F178" s="15" t="s">
        <v>99</v>
      </c>
      <c r="G178" s="15">
        <v>40</v>
      </c>
      <c r="H178" s="16">
        <v>5.85</v>
      </c>
      <c r="I178" s="43">
        <f t="shared" si="1"/>
        <v>234</v>
      </c>
    </row>
    <row r="179" spans="1:9" ht="12.75" customHeight="1" x14ac:dyDescent="0.2">
      <c r="A179" s="623"/>
      <c r="B179" s="632"/>
      <c r="C179" s="632"/>
      <c r="D179" s="634"/>
      <c r="E179" s="15" t="s">
        <v>129</v>
      </c>
      <c r="F179" s="15" t="s">
        <v>99</v>
      </c>
      <c r="G179" s="15">
        <v>30</v>
      </c>
      <c r="H179" s="16">
        <v>7.7</v>
      </c>
      <c r="I179" s="43">
        <f t="shared" si="1"/>
        <v>231</v>
      </c>
    </row>
    <row r="180" spans="1:9" ht="12.75" customHeight="1" x14ac:dyDescent="0.2">
      <c r="A180" s="623"/>
      <c r="B180" s="632"/>
      <c r="C180" s="632"/>
      <c r="D180" s="634"/>
      <c r="E180" s="15" t="s">
        <v>133</v>
      </c>
      <c r="F180" s="15" t="s">
        <v>99</v>
      </c>
      <c r="G180" s="15">
        <v>50</v>
      </c>
      <c r="H180" s="16">
        <v>303</v>
      </c>
      <c r="I180" s="43">
        <f t="shared" si="1"/>
        <v>15150</v>
      </c>
    </row>
    <row r="181" spans="1:9" ht="12.75" customHeight="1" x14ac:dyDescent="0.2">
      <c r="A181" s="623"/>
      <c r="B181" s="632"/>
      <c r="C181" s="632"/>
      <c r="D181" s="634"/>
      <c r="E181" s="15" t="s">
        <v>118</v>
      </c>
      <c r="F181" s="15" t="s">
        <v>99</v>
      </c>
      <c r="G181" s="15">
        <v>40</v>
      </c>
      <c r="H181" s="16">
        <v>117.24</v>
      </c>
      <c r="I181" s="43">
        <f t="shared" si="1"/>
        <v>4689.5999999999995</v>
      </c>
    </row>
    <row r="182" spans="1:9" ht="12.75" customHeight="1" x14ac:dyDescent="0.2">
      <c r="A182" s="623"/>
      <c r="B182" s="632"/>
      <c r="C182" s="632"/>
      <c r="D182" s="634"/>
      <c r="E182" s="15" t="s">
        <v>1705</v>
      </c>
      <c r="F182" s="15" t="s">
        <v>99</v>
      </c>
      <c r="G182" s="15">
        <v>2</v>
      </c>
      <c r="H182" s="16">
        <v>270</v>
      </c>
      <c r="I182" s="43">
        <f t="shared" si="1"/>
        <v>540</v>
      </c>
    </row>
    <row r="183" spans="1:9" ht="12.75" customHeight="1" x14ac:dyDescent="0.2">
      <c r="A183" s="623"/>
      <c r="B183" s="632"/>
      <c r="C183" s="632"/>
      <c r="D183" s="634"/>
      <c r="E183" s="15" t="s">
        <v>122</v>
      </c>
      <c r="F183" s="15" t="s">
        <v>99</v>
      </c>
      <c r="G183" s="15">
        <v>20</v>
      </c>
      <c r="H183" s="16">
        <v>173.33</v>
      </c>
      <c r="I183" s="43">
        <f t="shared" si="1"/>
        <v>3466.6000000000004</v>
      </c>
    </row>
    <row r="184" spans="1:9" ht="12.75" customHeight="1" x14ac:dyDescent="0.2">
      <c r="A184" s="623"/>
      <c r="B184" s="632"/>
      <c r="C184" s="632"/>
      <c r="D184" s="634"/>
      <c r="E184" s="15" t="s">
        <v>532</v>
      </c>
      <c r="F184" s="15" t="s">
        <v>99</v>
      </c>
      <c r="G184" s="15">
        <v>1</v>
      </c>
      <c r="H184" s="16">
        <v>270</v>
      </c>
      <c r="I184" s="43">
        <f t="shared" si="1"/>
        <v>270</v>
      </c>
    </row>
    <row r="185" spans="1:9" ht="12.75" customHeight="1" x14ac:dyDescent="0.2">
      <c r="A185" s="623"/>
      <c r="B185" s="632"/>
      <c r="C185" s="632"/>
      <c r="D185" s="707"/>
      <c r="E185" s="15" t="s">
        <v>1706</v>
      </c>
      <c r="F185" s="15" t="s">
        <v>99</v>
      </c>
      <c r="G185" s="15">
        <v>2</v>
      </c>
      <c r="H185" s="16">
        <v>36</v>
      </c>
      <c r="I185" s="43">
        <f t="shared" si="1"/>
        <v>72</v>
      </c>
    </row>
    <row r="186" spans="1:9" ht="12.75" customHeight="1" x14ac:dyDescent="0.2">
      <c r="A186" s="623"/>
      <c r="B186" s="632"/>
      <c r="C186" s="632"/>
      <c r="D186" s="706" t="s">
        <v>218</v>
      </c>
      <c r="E186" s="15" t="s">
        <v>136</v>
      </c>
      <c r="F186" s="15" t="s">
        <v>101</v>
      </c>
      <c r="G186" s="15">
        <v>5</v>
      </c>
      <c r="H186" s="16">
        <v>117.2</v>
      </c>
      <c r="I186" s="43">
        <f t="shared" si="1"/>
        <v>586</v>
      </c>
    </row>
    <row r="187" spans="1:9" ht="12.75" customHeight="1" x14ac:dyDescent="0.2">
      <c r="A187" s="623"/>
      <c r="B187" s="632"/>
      <c r="C187" s="632"/>
      <c r="D187" s="634"/>
      <c r="E187" s="15" t="s">
        <v>355</v>
      </c>
      <c r="F187" s="15" t="s">
        <v>99</v>
      </c>
      <c r="G187" s="15">
        <v>5</v>
      </c>
      <c r="H187" s="16">
        <v>102.25</v>
      </c>
      <c r="I187" s="43">
        <f t="shared" si="1"/>
        <v>511.25</v>
      </c>
    </row>
    <row r="188" spans="1:9" ht="12.75" customHeight="1" x14ac:dyDescent="0.2">
      <c r="A188" s="623"/>
      <c r="B188" s="632"/>
      <c r="C188" s="632"/>
      <c r="D188" s="634"/>
      <c r="E188" s="15" t="s">
        <v>273</v>
      </c>
      <c r="F188" s="15" t="s">
        <v>99</v>
      </c>
      <c r="G188" s="15">
        <v>5</v>
      </c>
      <c r="H188" s="16">
        <v>159.21</v>
      </c>
      <c r="I188" s="43">
        <f t="shared" si="1"/>
        <v>796.05000000000007</v>
      </c>
    </row>
    <row r="189" spans="1:9" ht="12.75" customHeight="1" x14ac:dyDescent="0.2">
      <c r="A189" s="623"/>
      <c r="B189" s="632"/>
      <c r="C189" s="632"/>
      <c r="D189" s="707"/>
      <c r="E189" s="15" t="s">
        <v>120</v>
      </c>
      <c r="F189" s="15" t="s">
        <v>99</v>
      </c>
      <c r="G189" s="15">
        <v>10</v>
      </c>
      <c r="H189" s="16">
        <v>7.41</v>
      </c>
      <c r="I189" s="43">
        <f t="shared" si="1"/>
        <v>74.099999999999994</v>
      </c>
    </row>
    <row r="190" spans="1:9" ht="12.75" customHeight="1" x14ac:dyDescent="0.2">
      <c r="A190" s="623"/>
      <c r="B190" s="632"/>
      <c r="C190" s="632"/>
      <c r="D190" s="706" t="s">
        <v>1707</v>
      </c>
      <c r="E190" s="15" t="s">
        <v>1708</v>
      </c>
      <c r="F190" s="15" t="s">
        <v>99</v>
      </c>
      <c r="G190" s="15">
        <v>4</v>
      </c>
      <c r="H190" s="16">
        <v>2551.75</v>
      </c>
      <c r="I190" s="43">
        <f t="shared" si="1"/>
        <v>10207</v>
      </c>
    </row>
    <row r="191" spans="1:9" ht="12.75" customHeight="1" x14ac:dyDescent="0.2">
      <c r="A191" s="623"/>
      <c r="B191" s="632"/>
      <c r="C191" s="632"/>
      <c r="D191" s="634"/>
      <c r="E191" s="15" t="s">
        <v>561</v>
      </c>
      <c r="F191" s="15" t="s">
        <v>99</v>
      </c>
      <c r="G191" s="15">
        <v>4</v>
      </c>
      <c r="H191" s="16">
        <v>204.42</v>
      </c>
      <c r="I191" s="43">
        <f t="shared" si="1"/>
        <v>817.68</v>
      </c>
    </row>
    <row r="192" spans="1:9" ht="12.75" customHeight="1" x14ac:dyDescent="0.2">
      <c r="A192" s="623"/>
      <c r="B192" s="632"/>
      <c r="C192" s="632"/>
      <c r="D192" s="634"/>
      <c r="E192" s="15" t="s">
        <v>365</v>
      </c>
      <c r="F192" s="15" t="s">
        <v>101</v>
      </c>
      <c r="G192" s="15">
        <v>4</v>
      </c>
      <c r="H192" s="16">
        <v>236.53</v>
      </c>
      <c r="I192" s="43">
        <f t="shared" si="1"/>
        <v>946.12</v>
      </c>
    </row>
    <row r="193" spans="1:9" ht="12.75" customHeight="1" x14ac:dyDescent="0.2">
      <c r="A193" s="623"/>
      <c r="B193" s="632"/>
      <c r="C193" s="632"/>
      <c r="D193" s="634"/>
      <c r="E193" s="15" t="s">
        <v>1709</v>
      </c>
      <c r="F193" s="15" t="s">
        <v>100</v>
      </c>
      <c r="G193" s="15">
        <v>1</v>
      </c>
      <c r="H193" s="16">
        <v>73.75</v>
      </c>
      <c r="I193" s="43">
        <f t="shared" si="1"/>
        <v>73.75</v>
      </c>
    </row>
    <row r="194" spans="1:9" ht="12.75" customHeight="1" x14ac:dyDescent="0.2">
      <c r="A194" s="623"/>
      <c r="B194" s="632"/>
      <c r="C194" s="632"/>
      <c r="D194" s="634"/>
      <c r="E194" s="15" t="s">
        <v>457</v>
      </c>
      <c r="F194" s="15" t="s">
        <v>100</v>
      </c>
      <c r="G194" s="15">
        <v>0.5</v>
      </c>
      <c r="H194" s="16">
        <v>103.35</v>
      </c>
      <c r="I194" s="43">
        <f t="shared" si="1"/>
        <v>51.674999999999997</v>
      </c>
    </row>
    <row r="195" spans="1:9" ht="12.75" customHeight="1" x14ac:dyDescent="0.2">
      <c r="A195" s="623"/>
      <c r="B195" s="632"/>
      <c r="C195" s="632"/>
      <c r="D195" s="634"/>
      <c r="E195" s="15" t="s">
        <v>141</v>
      </c>
      <c r="F195" s="15" t="s">
        <v>101</v>
      </c>
      <c r="G195" s="15">
        <v>2.5</v>
      </c>
      <c r="H195" s="16">
        <v>136.16</v>
      </c>
      <c r="I195" s="43">
        <f t="shared" si="1"/>
        <v>340.4</v>
      </c>
    </row>
    <row r="196" spans="1:9" ht="12.75" customHeight="1" x14ac:dyDescent="0.2">
      <c r="A196" s="623"/>
      <c r="B196" s="632"/>
      <c r="C196" s="632"/>
      <c r="D196" s="634"/>
      <c r="E196" s="15" t="s">
        <v>450</v>
      </c>
      <c r="F196" s="15" t="s">
        <v>100</v>
      </c>
      <c r="G196" s="15">
        <v>2</v>
      </c>
      <c r="H196" s="16">
        <v>116.04</v>
      </c>
      <c r="I196" s="43">
        <f t="shared" si="1"/>
        <v>232.08</v>
      </c>
    </row>
    <row r="197" spans="1:9" ht="12.75" customHeight="1" x14ac:dyDescent="0.2">
      <c r="A197" s="623"/>
      <c r="B197" s="632"/>
      <c r="C197" s="632"/>
      <c r="D197" s="634"/>
      <c r="E197" s="15" t="s">
        <v>120</v>
      </c>
      <c r="F197" s="15" t="s">
        <v>99</v>
      </c>
      <c r="G197" s="15">
        <v>12</v>
      </c>
      <c r="H197" s="16">
        <v>4.97</v>
      </c>
      <c r="I197" s="43">
        <f t="shared" si="1"/>
        <v>59.64</v>
      </c>
    </row>
    <row r="198" spans="1:9" ht="12.75" customHeight="1" x14ac:dyDescent="0.2">
      <c r="A198" s="623"/>
      <c r="B198" s="632"/>
      <c r="C198" s="632"/>
      <c r="D198" s="634"/>
      <c r="E198" s="15" t="s">
        <v>122</v>
      </c>
      <c r="F198" s="15" t="s">
        <v>99</v>
      </c>
      <c r="G198" s="15">
        <v>2</v>
      </c>
      <c r="H198" s="16">
        <v>173.33</v>
      </c>
      <c r="I198" s="43">
        <f t="shared" si="1"/>
        <v>346.66</v>
      </c>
    </row>
    <row r="199" spans="1:9" ht="12.75" customHeight="1" x14ac:dyDescent="0.2">
      <c r="A199" s="623"/>
      <c r="B199" s="632"/>
      <c r="C199" s="632"/>
      <c r="D199" s="707"/>
      <c r="E199" s="15" t="s">
        <v>562</v>
      </c>
      <c r="F199" s="15" t="s">
        <v>99</v>
      </c>
      <c r="G199" s="15">
        <v>8</v>
      </c>
      <c r="H199" s="16">
        <v>4.84</v>
      </c>
      <c r="I199" s="43">
        <f t="shared" si="1"/>
        <v>38.72</v>
      </c>
    </row>
    <row r="200" spans="1:9" ht="12.75" customHeight="1" x14ac:dyDescent="0.2">
      <c r="A200" s="623"/>
      <c r="B200" s="632"/>
      <c r="C200" s="632"/>
      <c r="D200" s="706" t="s">
        <v>108</v>
      </c>
      <c r="E200" s="15" t="s">
        <v>131</v>
      </c>
      <c r="F200" s="15" t="s">
        <v>101</v>
      </c>
      <c r="G200" s="15">
        <v>40</v>
      </c>
      <c r="H200" s="16">
        <v>45.81</v>
      </c>
      <c r="I200" s="43">
        <f t="shared" si="1"/>
        <v>1832.4</v>
      </c>
    </row>
    <row r="201" spans="1:9" ht="12.75" customHeight="1" x14ac:dyDescent="0.2">
      <c r="A201" s="623"/>
      <c r="B201" s="632"/>
      <c r="C201" s="632"/>
      <c r="D201" s="634"/>
      <c r="E201" s="15" t="s">
        <v>299</v>
      </c>
      <c r="F201" s="15" t="s">
        <v>99</v>
      </c>
      <c r="G201" s="15">
        <v>10</v>
      </c>
      <c r="H201" s="16">
        <v>124.63</v>
      </c>
      <c r="I201" s="43">
        <f t="shared" si="1"/>
        <v>1246.3</v>
      </c>
    </row>
    <row r="202" spans="1:9" ht="12.75" customHeight="1" x14ac:dyDescent="0.2">
      <c r="A202" s="623"/>
      <c r="B202" s="632"/>
      <c r="C202" s="632"/>
      <c r="D202" s="634"/>
      <c r="E202" s="15" t="s">
        <v>913</v>
      </c>
      <c r="F202" s="15" t="s">
        <v>99</v>
      </c>
      <c r="G202" s="15">
        <v>10</v>
      </c>
      <c r="H202" s="16">
        <v>83.98</v>
      </c>
      <c r="I202" s="43">
        <f t="shared" si="1"/>
        <v>839.80000000000007</v>
      </c>
    </row>
    <row r="203" spans="1:9" ht="12.75" customHeight="1" x14ac:dyDescent="0.2">
      <c r="A203" s="623"/>
      <c r="B203" s="632"/>
      <c r="C203" s="632"/>
      <c r="D203" s="634"/>
      <c r="E203" s="15" t="s">
        <v>235</v>
      </c>
      <c r="F203" s="15" t="s">
        <v>101</v>
      </c>
      <c r="G203" s="15">
        <v>1</v>
      </c>
      <c r="H203" s="16">
        <v>125.85</v>
      </c>
      <c r="I203" s="43">
        <f t="shared" si="1"/>
        <v>125.85</v>
      </c>
    </row>
    <row r="204" spans="1:9" ht="12.75" customHeight="1" x14ac:dyDescent="0.2">
      <c r="A204" s="623"/>
      <c r="B204" s="632"/>
      <c r="C204" s="632"/>
      <c r="D204" s="634"/>
      <c r="E204" s="15" t="s">
        <v>569</v>
      </c>
      <c r="F204" s="15" t="s">
        <v>99</v>
      </c>
      <c r="G204" s="15">
        <v>2</v>
      </c>
      <c r="H204" s="16">
        <v>10.62</v>
      </c>
      <c r="I204" s="43">
        <f t="shared" si="1"/>
        <v>21.24</v>
      </c>
    </row>
    <row r="205" spans="1:9" ht="12.75" customHeight="1" x14ac:dyDescent="0.2">
      <c r="A205" s="623"/>
      <c r="B205" s="632"/>
      <c r="C205" s="632"/>
      <c r="D205" s="634"/>
      <c r="E205" s="15" t="s">
        <v>142</v>
      </c>
      <c r="F205" s="15" t="s">
        <v>99</v>
      </c>
      <c r="G205" s="15">
        <v>2</v>
      </c>
      <c r="H205" s="16">
        <v>9.98</v>
      </c>
      <c r="I205" s="43">
        <f t="shared" si="1"/>
        <v>19.96</v>
      </c>
    </row>
    <row r="206" spans="1:9" ht="12.75" customHeight="1" x14ac:dyDescent="0.2">
      <c r="A206" s="623"/>
      <c r="B206" s="632"/>
      <c r="C206" s="632"/>
      <c r="D206" s="634"/>
      <c r="E206" s="15" t="s">
        <v>120</v>
      </c>
      <c r="F206" s="15" t="s">
        <v>99</v>
      </c>
      <c r="G206" s="15">
        <v>21</v>
      </c>
      <c r="H206" s="16">
        <v>4.97</v>
      </c>
      <c r="I206" s="43">
        <f t="shared" si="1"/>
        <v>104.36999999999999</v>
      </c>
    </row>
    <row r="207" spans="1:9" ht="12.75" customHeight="1" x14ac:dyDescent="0.2">
      <c r="A207" s="623"/>
      <c r="B207" s="632"/>
      <c r="C207" s="632"/>
      <c r="D207" s="634"/>
      <c r="E207" s="15" t="s">
        <v>506</v>
      </c>
      <c r="F207" s="15" t="s">
        <v>99</v>
      </c>
      <c r="G207" s="15">
        <v>20</v>
      </c>
      <c r="H207" s="16">
        <v>102.25</v>
      </c>
      <c r="I207" s="43">
        <f t="shared" si="1"/>
        <v>2045</v>
      </c>
    </row>
    <row r="208" spans="1:9" ht="12.75" customHeight="1" x14ac:dyDescent="0.2">
      <c r="A208" s="623"/>
      <c r="B208" s="632"/>
      <c r="C208" s="632"/>
      <c r="D208" s="634"/>
      <c r="E208" s="15" t="s">
        <v>818</v>
      </c>
      <c r="F208" s="15" t="s">
        <v>99</v>
      </c>
      <c r="G208" s="15">
        <v>8</v>
      </c>
      <c r="H208" s="16">
        <v>230</v>
      </c>
      <c r="I208" s="43">
        <f t="shared" si="1"/>
        <v>1840</v>
      </c>
    </row>
    <row r="209" spans="1:9" ht="12.75" customHeight="1" x14ac:dyDescent="0.2">
      <c r="A209" s="623"/>
      <c r="B209" s="632"/>
      <c r="C209" s="632"/>
      <c r="D209" s="634"/>
      <c r="E209" s="15" t="s">
        <v>196</v>
      </c>
      <c r="F209" s="15" t="s">
        <v>99</v>
      </c>
      <c r="G209" s="15">
        <v>6</v>
      </c>
      <c r="H209" s="16">
        <v>230</v>
      </c>
      <c r="I209" s="43">
        <f t="shared" si="1"/>
        <v>1380</v>
      </c>
    </row>
    <row r="210" spans="1:9" ht="12.75" customHeight="1" x14ac:dyDescent="0.2">
      <c r="A210" s="623"/>
      <c r="B210" s="632"/>
      <c r="C210" s="632"/>
      <c r="D210" s="634"/>
      <c r="E210" s="15" t="s">
        <v>136</v>
      </c>
      <c r="F210" s="15" t="s">
        <v>101</v>
      </c>
      <c r="G210" s="15">
        <v>15</v>
      </c>
      <c r="H210" s="16">
        <v>66.39</v>
      </c>
      <c r="I210" s="43">
        <f t="shared" si="1"/>
        <v>995.85</v>
      </c>
    </row>
    <row r="211" spans="1:9" ht="12.75" customHeight="1" x14ac:dyDescent="0.2">
      <c r="A211" s="623"/>
      <c r="B211" s="632"/>
      <c r="C211" s="632"/>
      <c r="D211" s="634"/>
      <c r="E211" s="15" t="s">
        <v>137</v>
      </c>
      <c r="F211" s="15" t="s">
        <v>101</v>
      </c>
      <c r="G211" s="15">
        <v>15</v>
      </c>
      <c r="H211" s="16">
        <v>117.2</v>
      </c>
      <c r="I211" s="43">
        <f t="shared" si="1"/>
        <v>1758</v>
      </c>
    </row>
    <row r="212" spans="1:9" ht="12.75" customHeight="1" x14ac:dyDescent="0.2">
      <c r="A212" s="623"/>
      <c r="B212" s="632"/>
      <c r="C212" s="632"/>
      <c r="D212" s="634"/>
      <c r="E212" s="15" t="s">
        <v>267</v>
      </c>
      <c r="F212" s="15" t="s">
        <v>99</v>
      </c>
      <c r="G212" s="15">
        <v>20</v>
      </c>
      <c r="H212" s="16">
        <v>159.21</v>
      </c>
      <c r="I212" s="43">
        <f t="shared" si="1"/>
        <v>3184.2000000000003</v>
      </c>
    </row>
    <row r="213" spans="1:9" ht="12.75" customHeight="1" x14ac:dyDescent="0.2">
      <c r="A213" s="623"/>
      <c r="B213" s="632"/>
      <c r="C213" s="632"/>
      <c r="D213" s="634"/>
      <c r="E213" s="15" t="s">
        <v>240</v>
      </c>
      <c r="F213" s="15" t="s">
        <v>99</v>
      </c>
      <c r="G213" s="15">
        <v>20</v>
      </c>
      <c r="H213" s="16">
        <v>54.86</v>
      </c>
      <c r="I213" s="43">
        <f t="shared" si="1"/>
        <v>1097.2</v>
      </c>
    </row>
    <row r="214" spans="1:9" ht="12.75" customHeight="1" x14ac:dyDescent="0.2">
      <c r="A214" s="623"/>
      <c r="B214" s="632"/>
      <c r="C214" s="632"/>
      <c r="D214" s="634"/>
      <c r="E214" s="15" t="s">
        <v>1710</v>
      </c>
      <c r="F214" s="15" t="s">
        <v>99</v>
      </c>
      <c r="G214" s="15">
        <v>20</v>
      </c>
      <c r="H214" s="16">
        <v>99.45</v>
      </c>
      <c r="I214" s="43">
        <f t="shared" si="1"/>
        <v>1989</v>
      </c>
    </row>
    <row r="215" spans="1:9" ht="12.75" customHeight="1" x14ac:dyDescent="0.2">
      <c r="A215" s="623"/>
      <c r="B215" s="632"/>
      <c r="C215" s="632"/>
      <c r="D215" s="634"/>
      <c r="E215" s="15" t="s">
        <v>132</v>
      </c>
      <c r="F215" s="15" t="s">
        <v>99</v>
      </c>
      <c r="G215" s="15">
        <v>40</v>
      </c>
      <c r="H215" s="16">
        <v>4.59</v>
      </c>
      <c r="I215" s="43">
        <f t="shared" si="1"/>
        <v>183.6</v>
      </c>
    </row>
    <row r="216" spans="1:9" ht="12.75" customHeight="1" x14ac:dyDescent="0.2">
      <c r="A216" s="623"/>
      <c r="B216" s="632"/>
      <c r="C216" s="632"/>
      <c r="D216" s="634"/>
      <c r="E216" s="15" t="s">
        <v>130</v>
      </c>
      <c r="F216" s="15" t="s">
        <v>99</v>
      </c>
      <c r="G216" s="15">
        <v>10</v>
      </c>
      <c r="H216" s="16">
        <v>3.85</v>
      </c>
      <c r="I216" s="43">
        <f t="shared" si="1"/>
        <v>38.5</v>
      </c>
    </row>
    <row r="217" spans="1:9" ht="12.75" customHeight="1" x14ac:dyDescent="0.2">
      <c r="A217" s="623"/>
      <c r="B217" s="632"/>
      <c r="C217" s="632"/>
      <c r="D217" s="634"/>
      <c r="E217" s="15" t="s">
        <v>1701</v>
      </c>
      <c r="F217" s="15" t="s">
        <v>99</v>
      </c>
      <c r="G217" s="15">
        <v>4</v>
      </c>
      <c r="H217" s="16">
        <v>16.149999999999999</v>
      </c>
      <c r="I217" s="43">
        <f t="shared" si="1"/>
        <v>64.599999999999994</v>
      </c>
    </row>
    <row r="218" spans="1:9" ht="12.75" customHeight="1" thickBot="1" x14ac:dyDescent="0.25">
      <c r="A218" s="624"/>
      <c r="B218" s="626"/>
      <c r="C218" s="626"/>
      <c r="D218" s="635"/>
      <c r="E218" s="40" t="s">
        <v>917</v>
      </c>
      <c r="F218" s="40" t="s">
        <v>99</v>
      </c>
      <c r="G218" s="40">
        <v>4</v>
      </c>
      <c r="H218" s="41">
        <v>27.4</v>
      </c>
      <c r="I218" s="42">
        <f t="shared" si="1"/>
        <v>109.6</v>
      </c>
    </row>
    <row r="219" spans="1:9" ht="12.75" customHeight="1" x14ac:dyDescent="0.2">
      <c r="A219" s="622" t="s">
        <v>107</v>
      </c>
      <c r="B219" s="625">
        <v>26882.080000000002</v>
      </c>
      <c r="C219" s="625" t="s">
        <v>78</v>
      </c>
      <c r="D219" s="633" t="s">
        <v>1858</v>
      </c>
      <c r="E219" s="37" t="s">
        <v>421</v>
      </c>
      <c r="F219" s="37" t="s">
        <v>99</v>
      </c>
      <c r="G219" s="37">
        <v>5</v>
      </c>
      <c r="H219" s="38">
        <v>10.74</v>
      </c>
      <c r="I219" s="39">
        <f t="shared" si="1"/>
        <v>53.7</v>
      </c>
    </row>
    <row r="220" spans="1:9" ht="12.75" customHeight="1" x14ac:dyDescent="0.2">
      <c r="A220" s="623"/>
      <c r="B220" s="632"/>
      <c r="C220" s="632"/>
      <c r="D220" s="634"/>
      <c r="E220" s="15" t="s">
        <v>1859</v>
      </c>
      <c r="F220" s="15" t="s">
        <v>99</v>
      </c>
      <c r="G220" s="15">
        <v>4</v>
      </c>
      <c r="H220" s="16">
        <v>37</v>
      </c>
      <c r="I220" s="43">
        <f t="shared" si="1"/>
        <v>148</v>
      </c>
    </row>
    <row r="221" spans="1:9" ht="12.75" customHeight="1" x14ac:dyDescent="0.2">
      <c r="A221" s="623"/>
      <c r="B221" s="632"/>
      <c r="C221" s="632"/>
      <c r="D221" s="634"/>
      <c r="E221" s="15" t="s">
        <v>138</v>
      </c>
      <c r="F221" s="15" t="s">
        <v>99</v>
      </c>
      <c r="G221" s="15">
        <v>4</v>
      </c>
      <c r="H221" s="16">
        <v>512</v>
      </c>
      <c r="I221" s="43">
        <f t="shared" si="1"/>
        <v>2048</v>
      </c>
    </row>
    <row r="222" spans="1:9" ht="12.75" customHeight="1" x14ac:dyDescent="0.2">
      <c r="A222" s="623"/>
      <c r="B222" s="632"/>
      <c r="C222" s="632"/>
      <c r="D222" s="634"/>
      <c r="E222" s="15" t="s">
        <v>1860</v>
      </c>
      <c r="F222" s="15" t="s">
        <v>99</v>
      </c>
      <c r="G222" s="15">
        <v>4</v>
      </c>
      <c r="H222" s="16">
        <v>59.26</v>
      </c>
      <c r="I222" s="43">
        <f t="shared" si="1"/>
        <v>237.04</v>
      </c>
    </row>
    <row r="223" spans="1:9" ht="12.75" customHeight="1" x14ac:dyDescent="0.2">
      <c r="A223" s="623"/>
      <c r="B223" s="632"/>
      <c r="C223" s="632"/>
      <c r="D223" s="634"/>
      <c r="E223" s="15" t="s">
        <v>1861</v>
      </c>
      <c r="F223" s="15" t="s">
        <v>99</v>
      </c>
      <c r="G223" s="15">
        <v>4</v>
      </c>
      <c r="H223" s="16">
        <v>3.85</v>
      </c>
      <c r="I223" s="43">
        <f t="shared" si="1"/>
        <v>15.4</v>
      </c>
    </row>
    <row r="224" spans="1:9" ht="12.75" customHeight="1" x14ac:dyDescent="0.2">
      <c r="A224" s="623"/>
      <c r="B224" s="632"/>
      <c r="C224" s="632"/>
      <c r="D224" s="634"/>
      <c r="E224" s="15" t="s">
        <v>197</v>
      </c>
      <c r="F224" s="15" t="s">
        <v>101</v>
      </c>
      <c r="G224" s="15">
        <v>5</v>
      </c>
      <c r="H224" s="16">
        <v>92.29</v>
      </c>
      <c r="I224" s="43">
        <f t="shared" si="1"/>
        <v>461.45000000000005</v>
      </c>
    </row>
    <row r="225" spans="1:9" ht="12.75" customHeight="1" x14ac:dyDescent="0.2">
      <c r="A225" s="623"/>
      <c r="B225" s="632"/>
      <c r="C225" s="632"/>
      <c r="D225" s="634"/>
      <c r="E225" s="15" t="s">
        <v>963</v>
      </c>
      <c r="F225" s="15" t="s">
        <v>99</v>
      </c>
      <c r="G225" s="15">
        <v>1</v>
      </c>
      <c r="H225" s="16">
        <v>42.92</v>
      </c>
      <c r="I225" s="43">
        <f t="shared" si="1"/>
        <v>42.92</v>
      </c>
    </row>
    <row r="226" spans="1:9" ht="12.75" customHeight="1" x14ac:dyDescent="0.2">
      <c r="A226" s="623"/>
      <c r="B226" s="632"/>
      <c r="C226" s="632"/>
      <c r="D226" s="634"/>
      <c r="E226" s="15" t="s">
        <v>223</v>
      </c>
      <c r="F226" s="15" t="s">
        <v>99</v>
      </c>
      <c r="G226" s="15">
        <v>1</v>
      </c>
      <c r="H226" s="16">
        <v>290</v>
      </c>
      <c r="I226" s="43">
        <f t="shared" si="1"/>
        <v>290</v>
      </c>
    </row>
    <row r="227" spans="1:9" ht="12.75" customHeight="1" thickBot="1" x14ac:dyDescent="0.25">
      <c r="A227" s="624"/>
      <c r="B227" s="626"/>
      <c r="C227" s="626"/>
      <c r="D227" s="635"/>
      <c r="E227" s="40" t="s">
        <v>556</v>
      </c>
      <c r="F227" s="40" t="s">
        <v>100</v>
      </c>
      <c r="G227" s="40">
        <v>0.5</v>
      </c>
      <c r="H227" s="41">
        <v>175</v>
      </c>
      <c r="I227" s="42">
        <f t="shared" si="1"/>
        <v>87.5</v>
      </c>
    </row>
    <row r="228" spans="1:9" ht="12.75" customHeight="1" x14ac:dyDescent="0.2">
      <c r="A228" s="622" t="s">
        <v>329</v>
      </c>
      <c r="B228" s="625">
        <v>24838.74</v>
      </c>
      <c r="C228" s="625" t="s">
        <v>79</v>
      </c>
      <c r="D228" s="627" t="s">
        <v>330</v>
      </c>
      <c r="E228" s="37" t="s">
        <v>331</v>
      </c>
      <c r="F228" s="37" t="s">
        <v>99</v>
      </c>
      <c r="G228" s="37">
        <v>26</v>
      </c>
      <c r="H228" s="38">
        <v>7.53</v>
      </c>
      <c r="I228" s="39">
        <f t="shared" si="1"/>
        <v>195.78</v>
      </c>
    </row>
    <row r="229" spans="1:9" ht="12.75" customHeight="1" x14ac:dyDescent="0.2">
      <c r="A229" s="623"/>
      <c r="B229" s="632"/>
      <c r="C229" s="632"/>
      <c r="D229" s="628"/>
      <c r="E229" s="15" t="s">
        <v>1722</v>
      </c>
      <c r="F229" s="15" t="s">
        <v>99</v>
      </c>
      <c r="G229" s="15">
        <v>39</v>
      </c>
      <c r="H229" s="16">
        <v>99.69</v>
      </c>
      <c r="I229" s="43">
        <f t="shared" si="1"/>
        <v>3887.91</v>
      </c>
    </row>
    <row r="230" spans="1:9" ht="12.75" customHeight="1" x14ac:dyDescent="0.2">
      <c r="A230" s="623"/>
      <c r="B230" s="632"/>
      <c r="C230" s="632"/>
      <c r="D230" s="628"/>
      <c r="E230" s="15" t="s">
        <v>338</v>
      </c>
      <c r="F230" s="15" t="s">
        <v>99</v>
      </c>
      <c r="G230" s="15">
        <v>9</v>
      </c>
      <c r="H230" s="16">
        <v>67.59</v>
      </c>
      <c r="I230" s="43">
        <f t="shared" si="1"/>
        <v>608.31000000000006</v>
      </c>
    </row>
    <row r="231" spans="1:9" ht="12.75" customHeight="1" x14ac:dyDescent="0.2">
      <c r="A231" s="623"/>
      <c r="B231" s="632"/>
      <c r="C231" s="632"/>
      <c r="D231" s="628"/>
      <c r="E231" s="15" t="s">
        <v>1902</v>
      </c>
      <c r="F231" s="15" t="s">
        <v>101</v>
      </c>
      <c r="G231" s="15">
        <v>20</v>
      </c>
      <c r="H231" s="16">
        <v>9.56</v>
      </c>
      <c r="I231" s="43">
        <f t="shared" si="1"/>
        <v>191.20000000000002</v>
      </c>
    </row>
    <row r="232" spans="1:9" ht="12.75" customHeight="1" thickBot="1" x14ac:dyDescent="0.25">
      <c r="A232" s="624"/>
      <c r="B232" s="632"/>
      <c r="C232" s="632"/>
      <c r="D232" s="629"/>
      <c r="E232" s="40" t="s">
        <v>1912</v>
      </c>
      <c r="F232" s="40" t="s">
        <v>99</v>
      </c>
      <c r="G232" s="40">
        <v>20</v>
      </c>
      <c r="H232" s="41">
        <v>0.98</v>
      </c>
      <c r="I232" s="42">
        <f t="shared" si="1"/>
        <v>19.600000000000001</v>
      </c>
    </row>
    <row r="233" spans="1:9" ht="12.75" customHeight="1" x14ac:dyDescent="0.2">
      <c r="A233" s="622" t="s">
        <v>107</v>
      </c>
      <c r="B233" s="632"/>
      <c r="C233" s="632"/>
      <c r="D233" s="633" t="s">
        <v>108</v>
      </c>
      <c r="E233" s="37" t="s">
        <v>197</v>
      </c>
      <c r="F233" s="37" t="s">
        <v>101</v>
      </c>
      <c r="G233" s="37">
        <v>6.5</v>
      </c>
      <c r="H233" s="38">
        <v>97.5</v>
      </c>
      <c r="I233" s="39">
        <f t="shared" si="1"/>
        <v>633.75</v>
      </c>
    </row>
    <row r="234" spans="1:9" ht="12.75" customHeight="1" x14ac:dyDescent="0.2">
      <c r="A234" s="623"/>
      <c r="B234" s="632"/>
      <c r="C234" s="632"/>
      <c r="D234" s="634"/>
      <c r="E234" s="15" t="s">
        <v>213</v>
      </c>
      <c r="F234" s="15" t="s">
        <v>99</v>
      </c>
      <c r="G234" s="15">
        <v>1</v>
      </c>
      <c r="H234" s="16">
        <v>125</v>
      </c>
      <c r="I234" s="43">
        <f t="shared" si="1"/>
        <v>125</v>
      </c>
    </row>
    <row r="235" spans="1:9" ht="12.75" customHeight="1" thickBot="1" x14ac:dyDescent="0.25">
      <c r="A235" s="624"/>
      <c r="B235" s="626"/>
      <c r="C235" s="626"/>
      <c r="D235" s="635"/>
      <c r="E235" s="40" t="s">
        <v>229</v>
      </c>
      <c r="F235" s="40" t="s">
        <v>99</v>
      </c>
      <c r="G235" s="40">
        <v>2</v>
      </c>
      <c r="H235" s="41">
        <v>110</v>
      </c>
      <c r="I235" s="42">
        <f t="shared" si="1"/>
        <v>220</v>
      </c>
    </row>
    <row r="236" spans="1:9" ht="12.75" customHeight="1" x14ac:dyDescent="0.2">
      <c r="A236" s="622" t="s">
        <v>329</v>
      </c>
      <c r="B236" s="625">
        <v>26504.22</v>
      </c>
      <c r="C236" s="625" t="s">
        <v>80</v>
      </c>
      <c r="D236" s="633" t="s">
        <v>330</v>
      </c>
      <c r="E236" s="37" t="s">
        <v>1722</v>
      </c>
      <c r="F236" s="37" t="s">
        <v>99</v>
      </c>
      <c r="G236" s="37">
        <v>14</v>
      </c>
      <c r="H236" s="38">
        <v>99.69</v>
      </c>
      <c r="I236" s="39">
        <f t="shared" si="1"/>
        <v>1395.6599999999999</v>
      </c>
    </row>
    <row r="237" spans="1:9" ht="12.75" customHeight="1" x14ac:dyDescent="0.2">
      <c r="A237" s="623"/>
      <c r="B237" s="632"/>
      <c r="C237" s="632"/>
      <c r="D237" s="634"/>
      <c r="E237" s="15" t="s">
        <v>2105</v>
      </c>
      <c r="F237" s="15" t="s">
        <v>101</v>
      </c>
      <c r="G237" s="15">
        <v>30</v>
      </c>
      <c r="H237" s="16">
        <v>26.79</v>
      </c>
      <c r="I237" s="43">
        <f t="shared" si="1"/>
        <v>803.69999999999993</v>
      </c>
    </row>
    <row r="238" spans="1:9" ht="12.75" customHeight="1" x14ac:dyDescent="0.2">
      <c r="A238" s="623"/>
      <c r="B238" s="632"/>
      <c r="C238" s="632"/>
      <c r="D238" s="634"/>
      <c r="E238" s="15" t="s">
        <v>2106</v>
      </c>
      <c r="F238" s="15" t="s">
        <v>101</v>
      </c>
      <c r="G238" s="15">
        <v>22</v>
      </c>
      <c r="H238" s="16">
        <v>9.56</v>
      </c>
      <c r="I238" s="43">
        <f t="shared" si="1"/>
        <v>210.32000000000002</v>
      </c>
    </row>
    <row r="239" spans="1:9" ht="12.75" customHeight="1" x14ac:dyDescent="0.2">
      <c r="A239" s="623"/>
      <c r="B239" s="632"/>
      <c r="C239" s="632"/>
      <c r="D239" s="634"/>
      <c r="E239" s="15" t="s">
        <v>331</v>
      </c>
      <c r="F239" s="15" t="s">
        <v>99</v>
      </c>
      <c r="G239" s="15">
        <v>1</v>
      </c>
      <c r="H239" s="16">
        <v>17</v>
      </c>
      <c r="I239" s="201">
        <f t="shared" si="1"/>
        <v>17</v>
      </c>
    </row>
    <row r="240" spans="1:9" ht="12.75" customHeight="1" x14ac:dyDescent="0.2">
      <c r="A240" s="623"/>
      <c r="B240" s="632"/>
      <c r="C240" s="632"/>
      <c r="D240" s="634"/>
      <c r="E240" s="15" t="s">
        <v>2117</v>
      </c>
      <c r="F240" s="15" t="s">
        <v>99</v>
      </c>
      <c r="G240" s="15">
        <v>1</v>
      </c>
      <c r="H240" s="16">
        <v>30</v>
      </c>
      <c r="I240" s="201">
        <f t="shared" si="1"/>
        <v>30</v>
      </c>
    </row>
    <row r="241" spans="1:9" ht="12.75" customHeight="1" x14ac:dyDescent="0.2">
      <c r="A241" s="623"/>
      <c r="B241" s="632"/>
      <c r="C241" s="632"/>
      <c r="D241" s="634"/>
      <c r="E241" s="15" t="s">
        <v>2118</v>
      </c>
      <c r="F241" s="15" t="s">
        <v>102</v>
      </c>
      <c r="G241" s="15">
        <v>1</v>
      </c>
      <c r="H241" s="16">
        <v>723.34</v>
      </c>
      <c r="I241" s="201">
        <f t="shared" si="1"/>
        <v>723.34</v>
      </c>
    </row>
    <row r="242" spans="1:9" ht="13.5" thickBot="1" x14ac:dyDescent="0.25">
      <c r="A242" s="624"/>
      <c r="B242" s="632"/>
      <c r="C242" s="632"/>
      <c r="D242" s="635"/>
      <c r="E242" s="40" t="s">
        <v>331</v>
      </c>
      <c r="F242" s="40" t="s">
        <v>99</v>
      </c>
      <c r="G242" s="40">
        <v>8</v>
      </c>
      <c r="H242" s="41">
        <v>7.53</v>
      </c>
      <c r="I242" s="42">
        <f t="shared" si="1"/>
        <v>60.24</v>
      </c>
    </row>
    <row r="243" spans="1:9" x14ac:dyDescent="0.2">
      <c r="A243" s="712" t="s">
        <v>107</v>
      </c>
      <c r="B243" s="632"/>
      <c r="C243" s="632"/>
      <c r="D243" s="633" t="s">
        <v>483</v>
      </c>
      <c r="E243" s="37" t="s">
        <v>131</v>
      </c>
      <c r="F243" s="37" t="s">
        <v>101</v>
      </c>
      <c r="G243" s="37">
        <v>8</v>
      </c>
      <c r="H243" s="38">
        <v>45.81</v>
      </c>
      <c r="I243" s="39">
        <f t="shared" si="1"/>
        <v>366.48</v>
      </c>
    </row>
    <row r="244" spans="1:9" x14ac:dyDescent="0.2">
      <c r="A244" s="653"/>
      <c r="B244" s="632"/>
      <c r="C244" s="632"/>
      <c r="D244" s="634"/>
      <c r="E244" s="35" t="s">
        <v>299</v>
      </c>
      <c r="F244" s="35" t="s">
        <v>99</v>
      </c>
      <c r="G244" s="35">
        <v>2</v>
      </c>
      <c r="H244" s="36">
        <v>157</v>
      </c>
      <c r="I244" s="157">
        <f t="shared" si="1"/>
        <v>314</v>
      </c>
    </row>
    <row r="245" spans="1:9" x14ac:dyDescent="0.2">
      <c r="A245" s="653"/>
      <c r="B245" s="632"/>
      <c r="C245" s="632"/>
      <c r="D245" s="634"/>
      <c r="E245" s="35" t="s">
        <v>132</v>
      </c>
      <c r="F245" s="35" t="s">
        <v>99</v>
      </c>
      <c r="G245" s="35">
        <v>4</v>
      </c>
      <c r="H245" s="36">
        <v>5.26</v>
      </c>
      <c r="I245" s="157">
        <f t="shared" si="1"/>
        <v>21.04</v>
      </c>
    </row>
    <row r="246" spans="1:9" x14ac:dyDescent="0.2">
      <c r="A246" s="653"/>
      <c r="B246" s="632"/>
      <c r="C246" s="632"/>
      <c r="D246" s="634"/>
      <c r="E246" s="35" t="s">
        <v>177</v>
      </c>
      <c r="F246" s="35" t="s">
        <v>99</v>
      </c>
      <c r="G246" s="35">
        <v>4</v>
      </c>
      <c r="H246" s="36">
        <v>5.29</v>
      </c>
      <c r="I246" s="157">
        <f t="shared" si="1"/>
        <v>21.16</v>
      </c>
    </row>
    <row r="247" spans="1:9" x14ac:dyDescent="0.2">
      <c r="A247" s="653"/>
      <c r="B247" s="632"/>
      <c r="C247" s="632"/>
      <c r="D247" s="634"/>
      <c r="E247" s="35" t="s">
        <v>130</v>
      </c>
      <c r="F247" s="35" t="s">
        <v>99</v>
      </c>
      <c r="G247" s="35">
        <v>4</v>
      </c>
      <c r="H247" s="36">
        <v>3.85</v>
      </c>
      <c r="I247" s="157">
        <f t="shared" si="1"/>
        <v>15.4</v>
      </c>
    </row>
    <row r="248" spans="1:9" x14ac:dyDescent="0.2">
      <c r="A248" s="653"/>
      <c r="B248" s="632"/>
      <c r="C248" s="632"/>
      <c r="D248" s="634"/>
      <c r="E248" s="35" t="s">
        <v>865</v>
      </c>
      <c r="F248" s="35" t="s">
        <v>99</v>
      </c>
      <c r="G248" s="35">
        <v>2</v>
      </c>
      <c r="H248" s="36">
        <v>152.99</v>
      </c>
      <c r="I248" s="157">
        <f t="shared" si="1"/>
        <v>305.98</v>
      </c>
    </row>
    <row r="249" spans="1:9" x14ac:dyDescent="0.2">
      <c r="A249" s="653"/>
      <c r="B249" s="632"/>
      <c r="C249" s="632"/>
      <c r="D249" s="634"/>
      <c r="E249" s="35" t="s">
        <v>139</v>
      </c>
      <c r="F249" s="35" t="s">
        <v>99</v>
      </c>
      <c r="G249" s="35">
        <v>2</v>
      </c>
      <c r="H249" s="36">
        <v>105.64</v>
      </c>
      <c r="I249" s="157">
        <f t="shared" si="1"/>
        <v>211.28</v>
      </c>
    </row>
    <row r="250" spans="1:9" x14ac:dyDescent="0.2">
      <c r="A250" s="653"/>
      <c r="B250" s="632"/>
      <c r="C250" s="632"/>
      <c r="D250" s="707"/>
      <c r="E250" s="35" t="s">
        <v>506</v>
      </c>
      <c r="F250" s="35" t="s">
        <v>99</v>
      </c>
      <c r="G250" s="35">
        <v>2</v>
      </c>
      <c r="H250" s="36">
        <v>102.25</v>
      </c>
      <c r="I250" s="157">
        <f t="shared" si="1"/>
        <v>204.5</v>
      </c>
    </row>
    <row r="251" spans="1:9" x14ac:dyDescent="0.2">
      <c r="A251" s="653"/>
      <c r="B251" s="632"/>
      <c r="C251" s="632"/>
      <c r="D251" s="706" t="s">
        <v>409</v>
      </c>
      <c r="E251" s="35" t="s">
        <v>368</v>
      </c>
      <c r="F251" s="35" t="s">
        <v>100</v>
      </c>
      <c r="G251" s="35">
        <v>3</v>
      </c>
      <c r="H251" s="36">
        <v>69.81</v>
      </c>
      <c r="I251" s="157">
        <f t="shared" si="1"/>
        <v>209.43</v>
      </c>
    </row>
    <row r="252" spans="1:9" x14ac:dyDescent="0.2">
      <c r="A252" s="653"/>
      <c r="B252" s="632"/>
      <c r="C252" s="632"/>
      <c r="D252" s="634"/>
      <c r="E252" s="35" t="s">
        <v>141</v>
      </c>
      <c r="F252" s="35" t="s">
        <v>101</v>
      </c>
      <c r="G252" s="35">
        <v>21</v>
      </c>
      <c r="H252" s="36">
        <v>142.09</v>
      </c>
      <c r="I252" s="157">
        <f t="shared" si="1"/>
        <v>2983.89</v>
      </c>
    </row>
    <row r="253" spans="1:9" x14ac:dyDescent="0.2">
      <c r="A253" s="653"/>
      <c r="B253" s="632"/>
      <c r="C253" s="632"/>
      <c r="D253" s="634"/>
      <c r="E253" s="35" t="s">
        <v>197</v>
      </c>
      <c r="F253" s="35" t="s">
        <v>101</v>
      </c>
      <c r="G253" s="35">
        <v>16</v>
      </c>
      <c r="H253" s="36">
        <v>153.09</v>
      </c>
      <c r="I253" s="157">
        <f t="shared" si="1"/>
        <v>2449.44</v>
      </c>
    </row>
    <row r="254" spans="1:9" x14ac:dyDescent="0.2">
      <c r="A254" s="653"/>
      <c r="B254" s="632"/>
      <c r="C254" s="632"/>
      <c r="D254" s="634"/>
      <c r="E254" s="35" t="s">
        <v>498</v>
      </c>
      <c r="F254" s="35" t="s">
        <v>101</v>
      </c>
      <c r="G254" s="35">
        <v>8</v>
      </c>
      <c r="H254" s="36">
        <v>70.56</v>
      </c>
      <c r="I254" s="157">
        <f t="shared" si="1"/>
        <v>564.48</v>
      </c>
    </row>
    <row r="255" spans="1:9" x14ac:dyDescent="0.2">
      <c r="A255" s="653"/>
      <c r="B255" s="632"/>
      <c r="C255" s="632"/>
      <c r="D255" s="634"/>
      <c r="E255" s="35" t="s">
        <v>129</v>
      </c>
      <c r="F255" s="35" t="s">
        <v>99</v>
      </c>
      <c r="G255" s="35">
        <v>2</v>
      </c>
      <c r="H255" s="36">
        <v>7.7</v>
      </c>
      <c r="I255" s="157">
        <f t="shared" si="1"/>
        <v>15.4</v>
      </c>
    </row>
    <row r="256" spans="1:9" x14ac:dyDescent="0.2">
      <c r="A256" s="653"/>
      <c r="B256" s="632"/>
      <c r="C256" s="632"/>
      <c r="D256" s="634"/>
      <c r="E256" s="35" t="s">
        <v>120</v>
      </c>
      <c r="F256" s="35" t="s">
        <v>99</v>
      </c>
      <c r="G256" s="35">
        <v>16</v>
      </c>
      <c r="H256" s="36">
        <v>4.97</v>
      </c>
      <c r="I256" s="157">
        <f t="shared" si="1"/>
        <v>79.52</v>
      </c>
    </row>
    <row r="257" spans="1:9" x14ac:dyDescent="0.2">
      <c r="A257" s="653"/>
      <c r="B257" s="632"/>
      <c r="C257" s="632"/>
      <c r="D257" s="634"/>
      <c r="E257" s="35" t="s">
        <v>122</v>
      </c>
      <c r="F257" s="35" t="s">
        <v>99</v>
      </c>
      <c r="G257" s="35">
        <v>8</v>
      </c>
      <c r="H257" s="36">
        <v>173.33</v>
      </c>
      <c r="I257" s="157">
        <f t="shared" si="1"/>
        <v>1386.64</v>
      </c>
    </row>
    <row r="258" spans="1:9" x14ac:dyDescent="0.2">
      <c r="A258" s="653"/>
      <c r="B258" s="632"/>
      <c r="C258" s="632"/>
      <c r="D258" s="634"/>
      <c r="E258" s="35" t="s">
        <v>118</v>
      </c>
      <c r="F258" s="35" t="s">
        <v>99</v>
      </c>
      <c r="G258" s="35">
        <v>10</v>
      </c>
      <c r="H258" s="36">
        <v>98.8</v>
      </c>
      <c r="I258" s="157">
        <f t="shared" si="1"/>
        <v>988</v>
      </c>
    </row>
    <row r="259" spans="1:9" x14ac:dyDescent="0.2">
      <c r="A259" s="653"/>
      <c r="B259" s="632"/>
      <c r="C259" s="632"/>
      <c r="D259" s="634"/>
      <c r="E259" s="35" t="s">
        <v>148</v>
      </c>
      <c r="F259" s="35" t="s">
        <v>99</v>
      </c>
      <c r="G259" s="35">
        <v>2</v>
      </c>
      <c r="H259" s="36">
        <v>41.18</v>
      </c>
      <c r="I259" s="157">
        <f t="shared" si="1"/>
        <v>82.36</v>
      </c>
    </row>
    <row r="260" spans="1:9" x14ac:dyDescent="0.2">
      <c r="A260" s="653"/>
      <c r="B260" s="632"/>
      <c r="C260" s="632"/>
      <c r="D260" s="634"/>
      <c r="E260" s="35" t="s">
        <v>481</v>
      </c>
      <c r="F260" s="35" t="s">
        <v>99</v>
      </c>
      <c r="G260" s="35">
        <v>8</v>
      </c>
      <c r="H260" s="36">
        <v>3.85</v>
      </c>
      <c r="I260" s="157">
        <f t="shared" si="1"/>
        <v>30.8</v>
      </c>
    </row>
    <row r="261" spans="1:9" x14ac:dyDescent="0.2">
      <c r="A261" s="653"/>
      <c r="B261" s="632"/>
      <c r="C261" s="632"/>
      <c r="D261" s="634"/>
      <c r="E261" s="35" t="s">
        <v>139</v>
      </c>
      <c r="F261" s="35" t="s">
        <v>99</v>
      </c>
      <c r="G261" s="35">
        <v>8</v>
      </c>
      <c r="H261" s="36">
        <v>105.64</v>
      </c>
      <c r="I261" s="157">
        <f t="shared" si="1"/>
        <v>845.12</v>
      </c>
    </row>
    <row r="262" spans="1:9" x14ac:dyDescent="0.2">
      <c r="A262" s="653"/>
      <c r="B262" s="632"/>
      <c r="C262" s="632"/>
      <c r="D262" s="634"/>
      <c r="E262" s="35" t="s">
        <v>221</v>
      </c>
      <c r="F262" s="35" t="s">
        <v>99</v>
      </c>
      <c r="G262" s="35">
        <v>2</v>
      </c>
      <c r="H262" s="36">
        <v>27.54</v>
      </c>
      <c r="I262" s="157">
        <f t="shared" si="1"/>
        <v>55.08</v>
      </c>
    </row>
    <row r="263" spans="1:9" x14ac:dyDescent="0.2">
      <c r="A263" s="653"/>
      <c r="B263" s="632"/>
      <c r="C263" s="632"/>
      <c r="D263" s="634"/>
      <c r="E263" s="35" t="s">
        <v>133</v>
      </c>
      <c r="F263" s="35" t="s">
        <v>99</v>
      </c>
      <c r="G263" s="35">
        <v>2</v>
      </c>
      <c r="H263" s="36">
        <v>512</v>
      </c>
      <c r="I263" s="157">
        <f t="shared" si="1"/>
        <v>1024</v>
      </c>
    </row>
    <row r="264" spans="1:9" x14ac:dyDescent="0.2">
      <c r="A264" s="653"/>
      <c r="B264" s="632"/>
      <c r="C264" s="632"/>
      <c r="D264" s="634"/>
      <c r="E264" s="35" t="s">
        <v>132</v>
      </c>
      <c r="F264" s="35" t="s">
        <v>99</v>
      </c>
      <c r="G264" s="35">
        <v>16</v>
      </c>
      <c r="H264" s="36">
        <v>5.26</v>
      </c>
      <c r="I264" s="157">
        <f t="shared" si="1"/>
        <v>84.16</v>
      </c>
    </row>
    <row r="265" spans="1:9" x14ac:dyDescent="0.2">
      <c r="A265" s="653"/>
      <c r="B265" s="632"/>
      <c r="C265" s="632"/>
      <c r="D265" s="634"/>
      <c r="E265" s="35" t="s">
        <v>241</v>
      </c>
      <c r="F265" s="35" t="s">
        <v>99</v>
      </c>
      <c r="G265" s="35">
        <v>8</v>
      </c>
      <c r="H265" s="36">
        <v>54.38</v>
      </c>
      <c r="I265" s="157">
        <f t="shared" si="1"/>
        <v>435.04</v>
      </c>
    </row>
    <row r="266" spans="1:9" x14ac:dyDescent="0.2">
      <c r="A266" s="653"/>
      <c r="B266" s="632"/>
      <c r="C266" s="632"/>
      <c r="D266" s="634"/>
      <c r="E266" s="35" t="s">
        <v>365</v>
      </c>
      <c r="F266" s="35" t="s">
        <v>101</v>
      </c>
      <c r="G266" s="35">
        <v>3</v>
      </c>
      <c r="H266" s="36">
        <v>234.42</v>
      </c>
      <c r="I266" s="157">
        <f t="shared" si="1"/>
        <v>703.26</v>
      </c>
    </row>
    <row r="267" spans="1:9" x14ac:dyDescent="0.2">
      <c r="A267" s="653"/>
      <c r="B267" s="632"/>
      <c r="C267" s="632"/>
      <c r="D267" s="634"/>
      <c r="E267" s="35" t="s">
        <v>366</v>
      </c>
      <c r="F267" s="35" t="s">
        <v>101</v>
      </c>
      <c r="G267" s="35">
        <v>9</v>
      </c>
      <c r="H267" s="36">
        <v>49.76</v>
      </c>
      <c r="I267" s="157">
        <f t="shared" si="1"/>
        <v>447.84</v>
      </c>
    </row>
    <row r="268" spans="1:9" x14ac:dyDescent="0.2">
      <c r="A268" s="653"/>
      <c r="B268" s="632"/>
      <c r="C268" s="632"/>
      <c r="D268" s="634"/>
      <c r="E268" s="35" t="s">
        <v>2222</v>
      </c>
      <c r="F268" s="35" t="s">
        <v>99</v>
      </c>
      <c r="G268" s="35">
        <v>2</v>
      </c>
      <c r="H268" s="36">
        <v>73.239999999999995</v>
      </c>
      <c r="I268" s="157">
        <f t="shared" si="1"/>
        <v>146.47999999999999</v>
      </c>
    </row>
    <row r="269" spans="1:9" x14ac:dyDescent="0.2">
      <c r="A269" s="653"/>
      <c r="B269" s="632"/>
      <c r="C269" s="632"/>
      <c r="D269" s="634"/>
      <c r="E269" s="35" t="s">
        <v>917</v>
      </c>
      <c r="F269" s="35" t="s">
        <v>99</v>
      </c>
      <c r="G269" s="35">
        <v>2</v>
      </c>
      <c r="H269" s="36">
        <v>22.64</v>
      </c>
      <c r="I269" s="157">
        <f t="shared" si="1"/>
        <v>45.28</v>
      </c>
    </row>
    <row r="270" spans="1:9" x14ac:dyDescent="0.2">
      <c r="A270" s="653"/>
      <c r="B270" s="632"/>
      <c r="C270" s="632"/>
      <c r="D270" s="634"/>
      <c r="E270" s="35" t="s">
        <v>277</v>
      </c>
      <c r="F270" s="35" t="s">
        <v>99</v>
      </c>
      <c r="G270" s="35">
        <v>4</v>
      </c>
      <c r="H270" s="36">
        <v>27</v>
      </c>
      <c r="I270" s="157">
        <f t="shared" si="1"/>
        <v>108</v>
      </c>
    </row>
    <row r="271" spans="1:9" x14ac:dyDescent="0.2">
      <c r="A271" s="653"/>
      <c r="B271" s="632"/>
      <c r="C271" s="632"/>
      <c r="D271" s="634"/>
      <c r="E271" s="35" t="s">
        <v>919</v>
      </c>
      <c r="F271" s="35" t="s">
        <v>99</v>
      </c>
      <c r="G271" s="35">
        <v>2</v>
      </c>
      <c r="H271" s="36">
        <v>139.31</v>
      </c>
      <c r="I271" s="157">
        <f t="shared" si="1"/>
        <v>278.62</v>
      </c>
    </row>
    <row r="272" spans="1:9" x14ac:dyDescent="0.2">
      <c r="A272" s="653"/>
      <c r="B272" s="632"/>
      <c r="C272" s="632"/>
      <c r="D272" s="634"/>
      <c r="E272" s="35" t="s">
        <v>2223</v>
      </c>
      <c r="F272" s="35" t="s">
        <v>99</v>
      </c>
      <c r="G272" s="35">
        <v>2</v>
      </c>
      <c r="H272" s="36">
        <v>100</v>
      </c>
      <c r="I272" s="157">
        <f t="shared" si="1"/>
        <v>200</v>
      </c>
    </row>
    <row r="273" spans="1:9" ht="13.5" thickBot="1" x14ac:dyDescent="0.25">
      <c r="A273" s="653"/>
      <c r="B273" s="632"/>
      <c r="C273" s="632"/>
      <c r="D273" s="635"/>
      <c r="E273" s="83" t="s">
        <v>216</v>
      </c>
      <c r="F273" s="83" t="s">
        <v>101</v>
      </c>
      <c r="G273" s="83">
        <v>6</v>
      </c>
      <c r="H273" s="84">
        <v>50</v>
      </c>
      <c r="I273" s="200">
        <f t="shared" si="1"/>
        <v>300</v>
      </c>
    </row>
    <row r="274" spans="1:9" x14ac:dyDescent="0.2">
      <c r="A274" s="653"/>
      <c r="B274" s="632"/>
      <c r="C274" s="632"/>
      <c r="D274" s="633" t="s">
        <v>108</v>
      </c>
      <c r="E274" s="53" t="s">
        <v>569</v>
      </c>
      <c r="F274" s="53" t="s">
        <v>99</v>
      </c>
      <c r="G274" s="53">
        <v>2</v>
      </c>
      <c r="H274" s="153">
        <v>10.62</v>
      </c>
      <c r="I274" s="183">
        <f t="shared" si="1"/>
        <v>21.24</v>
      </c>
    </row>
    <row r="275" spans="1:9" x14ac:dyDescent="0.2">
      <c r="A275" s="653"/>
      <c r="B275" s="632"/>
      <c r="C275" s="632"/>
      <c r="D275" s="634"/>
      <c r="E275" s="15" t="s">
        <v>2225</v>
      </c>
      <c r="F275" s="15" t="s">
        <v>99</v>
      </c>
      <c r="G275" s="15">
        <v>2</v>
      </c>
      <c r="H275" s="16">
        <v>20</v>
      </c>
      <c r="I275" s="13">
        <f t="shared" si="1"/>
        <v>40</v>
      </c>
    </row>
    <row r="276" spans="1:9" x14ac:dyDescent="0.2">
      <c r="A276" s="653"/>
      <c r="B276" s="632"/>
      <c r="C276" s="632"/>
      <c r="D276" s="634"/>
      <c r="E276" s="15" t="s">
        <v>2160</v>
      </c>
      <c r="F276" s="15" t="s">
        <v>99</v>
      </c>
      <c r="G276" s="15">
        <v>2</v>
      </c>
      <c r="H276" s="16">
        <v>275</v>
      </c>
      <c r="I276" s="13">
        <f t="shared" si="1"/>
        <v>550</v>
      </c>
    </row>
    <row r="277" spans="1:9" x14ac:dyDescent="0.2">
      <c r="A277" s="653"/>
      <c r="B277" s="632"/>
      <c r="C277" s="632"/>
      <c r="D277" s="634"/>
      <c r="E277" s="15" t="s">
        <v>706</v>
      </c>
      <c r="F277" s="15" t="s">
        <v>99</v>
      </c>
      <c r="G277" s="15">
        <v>1</v>
      </c>
      <c r="H277" s="16">
        <v>65</v>
      </c>
      <c r="I277" s="13">
        <f t="shared" si="1"/>
        <v>65</v>
      </c>
    </row>
    <row r="278" spans="1:9" x14ac:dyDescent="0.2">
      <c r="A278" s="653"/>
      <c r="B278" s="632"/>
      <c r="C278" s="632"/>
      <c r="D278" s="634"/>
      <c r="E278" s="15" t="s">
        <v>2226</v>
      </c>
      <c r="F278" s="15" t="s">
        <v>99</v>
      </c>
      <c r="G278" s="15">
        <v>2</v>
      </c>
      <c r="H278" s="16">
        <v>870</v>
      </c>
      <c r="I278" s="13">
        <f t="shared" si="1"/>
        <v>1740</v>
      </c>
    </row>
    <row r="279" spans="1:9" x14ac:dyDescent="0.2">
      <c r="A279" s="653"/>
      <c r="B279" s="632"/>
      <c r="C279" s="632"/>
      <c r="D279" s="634"/>
      <c r="E279" s="15" t="s">
        <v>2162</v>
      </c>
      <c r="F279" s="15" t="s">
        <v>99</v>
      </c>
      <c r="G279" s="15">
        <v>1</v>
      </c>
      <c r="H279" s="16">
        <v>150</v>
      </c>
      <c r="I279" s="13">
        <f t="shared" si="1"/>
        <v>150</v>
      </c>
    </row>
    <row r="280" spans="1:9" ht="13.5" thickBot="1" x14ac:dyDescent="0.25">
      <c r="A280" s="713"/>
      <c r="B280" s="632"/>
      <c r="C280" s="632"/>
      <c r="D280" s="635"/>
      <c r="E280" s="73" t="s">
        <v>2227</v>
      </c>
      <c r="F280" s="73" t="s">
        <v>99</v>
      </c>
      <c r="G280" s="73">
        <v>4</v>
      </c>
      <c r="H280" s="74">
        <v>7</v>
      </c>
      <c r="I280" s="71">
        <f t="shared" si="1"/>
        <v>28</v>
      </c>
    </row>
    <row r="281" spans="1:9" x14ac:dyDescent="0.2">
      <c r="A281" s="622" t="s">
        <v>486</v>
      </c>
      <c r="B281" s="632"/>
      <c r="C281" s="632"/>
      <c r="D281" s="633" t="s">
        <v>108</v>
      </c>
      <c r="E281" s="37" t="s">
        <v>2176</v>
      </c>
      <c r="F281" s="37" t="s">
        <v>99</v>
      </c>
      <c r="G281" s="37">
        <v>10</v>
      </c>
      <c r="H281" s="38">
        <v>137.69999999999999</v>
      </c>
      <c r="I281" s="39">
        <f t="shared" si="1"/>
        <v>1377</v>
      </c>
    </row>
    <row r="282" spans="1:9" x14ac:dyDescent="0.2">
      <c r="A282" s="623"/>
      <c r="B282" s="632"/>
      <c r="C282" s="632"/>
      <c r="D282" s="634"/>
      <c r="E282" s="35" t="s">
        <v>135</v>
      </c>
      <c r="F282" s="35" t="s">
        <v>99</v>
      </c>
      <c r="G282" s="35">
        <v>4</v>
      </c>
      <c r="H282" s="36">
        <v>9.18</v>
      </c>
      <c r="I282" s="157">
        <f t="shared" si="1"/>
        <v>36.72</v>
      </c>
    </row>
    <row r="283" spans="1:9" x14ac:dyDescent="0.2">
      <c r="A283" s="623"/>
      <c r="B283" s="632"/>
      <c r="C283" s="632"/>
      <c r="D283" s="634"/>
      <c r="E283" s="35" t="s">
        <v>156</v>
      </c>
      <c r="F283" s="35" t="s">
        <v>99</v>
      </c>
      <c r="G283" s="35">
        <v>5</v>
      </c>
      <c r="H283" s="36">
        <v>350</v>
      </c>
      <c r="I283" s="157">
        <f t="shared" si="1"/>
        <v>1750</v>
      </c>
    </row>
    <row r="284" spans="1:9" x14ac:dyDescent="0.2">
      <c r="A284" s="623"/>
      <c r="B284" s="632"/>
      <c r="C284" s="632"/>
      <c r="D284" s="634"/>
      <c r="E284" s="35" t="s">
        <v>2224</v>
      </c>
      <c r="F284" s="35" t="s">
        <v>99</v>
      </c>
      <c r="G284" s="35">
        <v>6</v>
      </c>
      <c r="H284" s="36">
        <v>90.1</v>
      </c>
      <c r="I284" s="157">
        <f t="shared" si="1"/>
        <v>540.59999999999991</v>
      </c>
    </row>
    <row r="285" spans="1:9" x14ac:dyDescent="0.2">
      <c r="A285" s="623"/>
      <c r="B285" s="632"/>
      <c r="C285" s="632"/>
      <c r="D285" s="634"/>
      <c r="E285" s="35" t="s">
        <v>1451</v>
      </c>
      <c r="F285" s="35" t="s">
        <v>99</v>
      </c>
      <c r="G285" s="35">
        <v>6</v>
      </c>
      <c r="H285" s="36">
        <v>60.26</v>
      </c>
      <c r="I285" s="157">
        <f t="shared" si="1"/>
        <v>361.56</v>
      </c>
    </row>
    <row r="286" spans="1:9" x14ac:dyDescent="0.2">
      <c r="A286" s="623"/>
      <c r="B286" s="632"/>
      <c r="C286" s="632"/>
      <c r="D286" s="634"/>
      <c r="E286" s="35" t="s">
        <v>491</v>
      </c>
      <c r="F286" s="35" t="s">
        <v>99</v>
      </c>
      <c r="G286" s="35">
        <v>15</v>
      </c>
      <c r="H286" s="36">
        <v>32.4</v>
      </c>
      <c r="I286" s="157">
        <f t="shared" si="1"/>
        <v>486</v>
      </c>
    </row>
    <row r="287" spans="1:9" x14ac:dyDescent="0.2">
      <c r="A287" s="623"/>
      <c r="B287" s="632"/>
      <c r="C287" s="632"/>
      <c r="D287" s="634"/>
      <c r="E287" s="35" t="s">
        <v>150</v>
      </c>
      <c r="F287" s="35" t="s">
        <v>99</v>
      </c>
      <c r="G287" s="35">
        <v>4</v>
      </c>
      <c r="H287" s="36">
        <v>25.15</v>
      </c>
      <c r="I287" s="157">
        <f t="shared" si="1"/>
        <v>100.6</v>
      </c>
    </row>
    <row r="288" spans="1:9" ht="13.5" thickBot="1" x14ac:dyDescent="0.25">
      <c r="A288" s="624"/>
      <c r="B288" s="626"/>
      <c r="C288" s="626"/>
      <c r="D288" s="635"/>
      <c r="E288" s="83" t="s">
        <v>520</v>
      </c>
      <c r="F288" s="83" t="s">
        <v>99</v>
      </c>
      <c r="G288" s="83">
        <v>6</v>
      </c>
      <c r="H288" s="84">
        <v>21.33</v>
      </c>
      <c r="I288" s="200">
        <f t="shared" si="1"/>
        <v>127.97999999999999</v>
      </c>
    </row>
    <row r="289" spans="1:9" ht="13.5" thickBot="1" x14ac:dyDescent="0.25">
      <c r="A289" s="440"/>
      <c r="B289" s="85"/>
      <c r="C289" s="85" t="s">
        <v>87</v>
      </c>
      <c r="D289" s="441"/>
      <c r="E289" s="47"/>
      <c r="F289" s="47"/>
      <c r="G289" s="47"/>
      <c r="H289" s="48"/>
      <c r="I289" s="49">
        <v>1948.73</v>
      </c>
    </row>
    <row r="290" spans="1:9" ht="12.75" customHeight="1" thickBot="1" x14ac:dyDescent="0.25">
      <c r="A290" s="79"/>
      <c r="B290" s="197">
        <f>SUM(B135:B288)</f>
        <v>258213.53</v>
      </c>
      <c r="C290" s="198"/>
      <c r="D290" s="197"/>
      <c r="E290" s="199"/>
      <c r="F290" s="198"/>
      <c r="G290" s="198"/>
      <c r="H290" s="197" t="s">
        <v>17</v>
      </c>
      <c r="I290" s="197">
        <f>SUM(I135:I289)</f>
        <v>115677.64499999997</v>
      </c>
    </row>
    <row r="291" spans="1:9" ht="64.5" thickBot="1" x14ac:dyDescent="0.25">
      <c r="A291" s="134" t="s">
        <v>144</v>
      </c>
      <c r="B291" s="114" t="s">
        <v>16</v>
      </c>
      <c r="C291" s="114" t="s">
        <v>5</v>
      </c>
      <c r="D291" s="114" t="s">
        <v>23</v>
      </c>
      <c r="E291" s="118" t="s">
        <v>18</v>
      </c>
      <c r="F291" s="114" t="s">
        <v>19</v>
      </c>
      <c r="G291" s="114" t="s">
        <v>10</v>
      </c>
      <c r="H291" s="114" t="s">
        <v>13</v>
      </c>
      <c r="I291" s="115" t="s">
        <v>12</v>
      </c>
    </row>
    <row r="292" spans="1:9" ht="12.75" customHeight="1" thickBot="1" x14ac:dyDescent="0.25">
      <c r="A292" s="103"/>
      <c r="B292" s="104">
        <v>9345.33</v>
      </c>
      <c r="C292" s="58" t="s">
        <v>66</v>
      </c>
      <c r="D292" s="64"/>
      <c r="E292" s="59"/>
      <c r="F292" s="59"/>
      <c r="G292" s="59"/>
      <c r="H292" s="60"/>
      <c r="I292" s="61"/>
    </row>
    <row r="293" spans="1:9" ht="12.75" customHeight="1" thickBot="1" x14ac:dyDescent="0.25">
      <c r="A293" s="103"/>
      <c r="B293" s="122">
        <v>9002.7099999999991</v>
      </c>
      <c r="C293" s="123" t="s">
        <v>67</v>
      </c>
      <c r="D293" s="124"/>
      <c r="E293" s="125"/>
      <c r="F293" s="125"/>
      <c r="G293" s="125"/>
      <c r="H293" s="126"/>
      <c r="I293" s="127"/>
    </row>
    <row r="294" spans="1:9" ht="12.75" customHeight="1" thickBot="1" x14ac:dyDescent="0.25">
      <c r="A294" s="103"/>
      <c r="B294" s="106">
        <v>9166.5400000000009</v>
      </c>
      <c r="C294" s="85" t="s">
        <v>70</v>
      </c>
      <c r="D294" s="86"/>
      <c r="E294" s="47"/>
      <c r="F294" s="47"/>
      <c r="G294" s="47"/>
      <c r="H294" s="48"/>
      <c r="I294" s="49"/>
    </row>
    <row r="295" spans="1:9" ht="12.75" customHeight="1" thickBot="1" x14ac:dyDescent="0.25">
      <c r="A295" s="103"/>
      <c r="B295" s="106">
        <v>5219.49</v>
      </c>
      <c r="C295" s="85" t="s">
        <v>72</v>
      </c>
      <c r="D295" s="86"/>
      <c r="E295" s="47"/>
      <c r="F295" s="47"/>
      <c r="G295" s="47"/>
      <c r="H295" s="48"/>
      <c r="I295" s="49"/>
    </row>
    <row r="296" spans="1:9" ht="12.75" customHeight="1" thickBot="1" x14ac:dyDescent="0.25">
      <c r="A296" s="103"/>
      <c r="B296" s="106">
        <v>9790.15</v>
      </c>
      <c r="C296" s="85" t="s">
        <v>73</v>
      </c>
      <c r="D296" s="86"/>
      <c r="E296" s="47"/>
      <c r="F296" s="47"/>
      <c r="G296" s="47"/>
      <c r="H296" s="48"/>
      <c r="I296" s="49"/>
    </row>
    <row r="297" spans="1:9" ht="12.75" customHeight="1" thickBot="1" x14ac:dyDescent="0.25">
      <c r="A297" s="103"/>
      <c r="B297" s="106">
        <v>9296.7199999999993</v>
      </c>
      <c r="C297" s="85" t="s">
        <v>74</v>
      </c>
      <c r="D297" s="86"/>
      <c r="E297" s="47"/>
      <c r="F297" s="47"/>
      <c r="G297" s="47"/>
      <c r="H297" s="48"/>
      <c r="I297" s="49"/>
    </row>
    <row r="298" spans="1:9" ht="12.75" customHeight="1" thickBot="1" x14ac:dyDescent="0.25">
      <c r="A298" s="11"/>
      <c r="B298" s="106">
        <v>5204.8</v>
      </c>
      <c r="C298" s="85" t="s">
        <v>75</v>
      </c>
      <c r="D298" s="86"/>
      <c r="E298" s="47"/>
      <c r="F298" s="47"/>
      <c r="G298" s="47"/>
      <c r="H298" s="48"/>
      <c r="I298" s="49"/>
    </row>
    <row r="299" spans="1:9" ht="12.75" customHeight="1" thickBot="1" x14ac:dyDescent="0.25">
      <c r="A299" s="11"/>
      <c r="B299" s="106">
        <v>6890.27</v>
      </c>
      <c r="C299" s="85" t="s">
        <v>76</v>
      </c>
      <c r="D299" s="86"/>
      <c r="E299" s="47"/>
      <c r="F299" s="47"/>
      <c r="G299" s="47"/>
      <c r="H299" s="48"/>
      <c r="I299" s="49"/>
    </row>
    <row r="300" spans="1:9" ht="12.75" customHeight="1" thickBot="1" x14ac:dyDescent="0.25">
      <c r="A300" s="11"/>
      <c r="B300" s="106">
        <v>9375.39</v>
      </c>
      <c r="C300" s="85" t="s">
        <v>77</v>
      </c>
      <c r="D300" s="55"/>
      <c r="E300" s="47"/>
      <c r="F300" s="47"/>
      <c r="G300" s="47"/>
      <c r="H300" s="48"/>
      <c r="I300" s="49"/>
    </row>
    <row r="301" spans="1:9" ht="12.75" customHeight="1" thickBot="1" x14ac:dyDescent="0.25">
      <c r="A301" s="229"/>
      <c r="B301" s="161">
        <v>10115.73</v>
      </c>
      <c r="C301" s="154" t="s">
        <v>78</v>
      </c>
      <c r="D301" s="322"/>
      <c r="E301" s="37"/>
      <c r="F301" s="37"/>
      <c r="G301" s="37"/>
      <c r="H301" s="38"/>
      <c r="I301" s="49"/>
    </row>
    <row r="302" spans="1:9" ht="12.75" customHeight="1" thickBot="1" x14ac:dyDescent="0.25">
      <c r="A302" s="229"/>
      <c r="B302" s="161">
        <v>9550.11</v>
      </c>
      <c r="C302" s="154" t="s">
        <v>79</v>
      </c>
      <c r="D302" s="322"/>
      <c r="E302" s="37"/>
      <c r="F302" s="37"/>
      <c r="G302" s="37"/>
      <c r="H302" s="38"/>
      <c r="I302" s="49"/>
    </row>
    <row r="303" spans="1:9" ht="12.75" customHeight="1" thickBot="1" x14ac:dyDescent="0.25">
      <c r="A303" s="11"/>
      <c r="B303" s="106">
        <v>10111.66</v>
      </c>
      <c r="C303" s="85" t="s">
        <v>80</v>
      </c>
      <c r="D303" s="86"/>
      <c r="E303" s="47"/>
      <c r="F303" s="47"/>
      <c r="G303" s="47"/>
      <c r="H303" s="48"/>
      <c r="I303" s="49"/>
    </row>
    <row r="304" spans="1:9" ht="12.75" customHeight="1" thickBot="1" x14ac:dyDescent="0.25">
      <c r="A304" s="418"/>
      <c r="B304" s="454">
        <f>SUM(B292:B303)</f>
        <v>103068.90000000001</v>
      </c>
      <c r="C304" s="458" t="s">
        <v>87</v>
      </c>
      <c r="D304" s="86"/>
      <c r="E304" s="47"/>
      <c r="F304" s="47"/>
      <c r="G304" s="47"/>
      <c r="H304" s="48"/>
      <c r="I304" s="49"/>
    </row>
    <row r="305" spans="1:9" ht="12.75" customHeight="1" thickBot="1" x14ac:dyDescent="0.25">
      <c r="A305" s="655" t="s">
        <v>106</v>
      </c>
      <c r="B305" s="106">
        <v>1762.04</v>
      </c>
      <c r="C305" s="85" t="s">
        <v>74</v>
      </c>
      <c r="D305" s="86"/>
      <c r="E305" s="47"/>
      <c r="F305" s="47"/>
      <c r="G305" s="47"/>
      <c r="H305" s="48"/>
      <c r="I305" s="49"/>
    </row>
    <row r="306" spans="1:9" ht="12.75" customHeight="1" thickBot="1" x14ac:dyDescent="0.25">
      <c r="A306" s="656"/>
      <c r="B306" s="106">
        <v>744.72</v>
      </c>
      <c r="C306" s="85" t="s">
        <v>75</v>
      </c>
      <c r="D306" s="86"/>
      <c r="E306" s="47"/>
      <c r="F306" s="47"/>
      <c r="G306" s="47"/>
      <c r="H306" s="48"/>
      <c r="I306" s="49"/>
    </row>
    <row r="307" spans="1:9" ht="12.75" customHeight="1" thickBot="1" x14ac:dyDescent="0.25">
      <c r="A307" s="657"/>
      <c r="B307" s="106">
        <v>926.47</v>
      </c>
      <c r="C307" s="85" t="s">
        <v>76</v>
      </c>
      <c r="D307" s="86"/>
      <c r="E307" s="47"/>
      <c r="F307" s="47"/>
      <c r="G307" s="47"/>
      <c r="H307" s="48"/>
      <c r="I307" s="49"/>
    </row>
    <row r="308" spans="1:9" ht="12.75" customHeight="1" thickBot="1" x14ac:dyDescent="0.25">
      <c r="A308" s="526"/>
      <c r="B308" s="454">
        <f>SUM(B305:B307)</f>
        <v>3433.2300000000005</v>
      </c>
      <c r="C308" s="458" t="s">
        <v>87</v>
      </c>
      <c r="D308" s="86"/>
      <c r="E308" s="47"/>
      <c r="F308" s="47"/>
      <c r="G308" s="47"/>
      <c r="H308" s="48"/>
      <c r="I308" s="49">
        <v>1052.21</v>
      </c>
    </row>
    <row r="309" spans="1:9" ht="12.75" customHeight="1" thickBot="1" x14ac:dyDescent="0.25">
      <c r="A309" s="79"/>
      <c r="B309" s="197">
        <f>B304+B308</f>
        <v>106502.13</v>
      </c>
      <c r="C309" s="198"/>
      <c r="D309" s="197"/>
      <c r="E309" s="199"/>
      <c r="F309" s="198"/>
      <c r="G309" s="198"/>
      <c r="H309" s="197" t="s">
        <v>17</v>
      </c>
      <c r="I309" s="197">
        <f>SUM(I292:I308)</f>
        <v>1052.21</v>
      </c>
    </row>
    <row r="310" spans="1:9" ht="77.25" thickBot="1" x14ac:dyDescent="0.25">
      <c r="A310" s="134" t="s">
        <v>145</v>
      </c>
      <c r="B310" s="117" t="s">
        <v>16</v>
      </c>
      <c r="C310" s="131" t="s">
        <v>5</v>
      </c>
      <c r="D310" s="117" t="s">
        <v>23</v>
      </c>
      <c r="E310" s="132" t="s">
        <v>18</v>
      </c>
      <c r="F310" s="117" t="s">
        <v>19</v>
      </c>
      <c r="G310" s="131" t="s">
        <v>10</v>
      </c>
      <c r="H310" s="117" t="s">
        <v>13</v>
      </c>
      <c r="I310" s="117" t="s">
        <v>12</v>
      </c>
    </row>
    <row r="311" spans="1:9" ht="12.75" customHeight="1" thickBot="1" x14ac:dyDescent="0.25">
      <c r="A311" s="227"/>
      <c r="B311" s="106">
        <v>11714.37</v>
      </c>
      <c r="C311" s="55" t="s">
        <v>66</v>
      </c>
      <c r="D311" s="86"/>
      <c r="E311" s="47"/>
      <c r="F311" s="47"/>
      <c r="G311" s="47"/>
      <c r="H311" s="48"/>
      <c r="I311" s="49"/>
    </row>
    <row r="312" spans="1:9" ht="12.75" customHeight="1" thickBot="1" x14ac:dyDescent="0.25">
      <c r="A312" s="227"/>
      <c r="B312" s="106">
        <v>12006.897999999999</v>
      </c>
      <c r="C312" s="55" t="s">
        <v>67</v>
      </c>
      <c r="D312" s="86"/>
      <c r="E312" s="47"/>
      <c r="F312" s="47"/>
      <c r="G312" s="47"/>
      <c r="H312" s="48"/>
      <c r="I312" s="49"/>
    </row>
    <row r="313" spans="1:9" ht="12.75" customHeight="1" thickBot="1" x14ac:dyDescent="0.25">
      <c r="A313" s="227"/>
      <c r="B313" s="106">
        <v>12611.174000000001</v>
      </c>
      <c r="C313" s="85" t="s">
        <v>70</v>
      </c>
      <c r="D313" s="86"/>
      <c r="E313" s="47"/>
      <c r="F313" s="47"/>
      <c r="G313" s="47"/>
      <c r="H313" s="48"/>
      <c r="I313" s="49"/>
    </row>
    <row r="314" spans="1:9" ht="12.75" customHeight="1" thickBot="1" x14ac:dyDescent="0.25">
      <c r="A314" s="227"/>
      <c r="B314" s="106">
        <v>12003.24</v>
      </c>
      <c r="C314" s="85" t="s">
        <v>72</v>
      </c>
      <c r="D314" s="86"/>
      <c r="E314" s="47"/>
      <c r="F314" s="47"/>
      <c r="G314" s="47"/>
      <c r="H314" s="48"/>
      <c r="I314" s="49"/>
    </row>
    <row r="315" spans="1:9" ht="12.75" customHeight="1" thickBot="1" x14ac:dyDescent="0.25">
      <c r="A315" s="227"/>
      <c r="B315" s="106">
        <v>12230.31</v>
      </c>
      <c r="C315" s="85" t="s">
        <v>73</v>
      </c>
      <c r="D315" s="86"/>
      <c r="E315" s="47"/>
      <c r="F315" s="47"/>
      <c r="G315" s="47"/>
      <c r="H315" s="48"/>
      <c r="I315" s="49"/>
    </row>
    <row r="316" spans="1:9" ht="12.75" customHeight="1" thickBot="1" x14ac:dyDescent="0.25">
      <c r="A316" s="227"/>
      <c r="B316" s="106">
        <v>14074.38</v>
      </c>
      <c r="C316" s="85" t="s">
        <v>74</v>
      </c>
      <c r="D316" s="86"/>
      <c r="E316" s="47"/>
      <c r="F316" s="47"/>
      <c r="G316" s="47"/>
      <c r="H316" s="48"/>
      <c r="I316" s="49"/>
    </row>
    <row r="317" spans="1:9" ht="12.75" customHeight="1" thickBot="1" x14ac:dyDescent="0.25">
      <c r="A317" s="227"/>
      <c r="B317" s="106">
        <v>13220.36</v>
      </c>
      <c r="C317" s="85" t="s">
        <v>75</v>
      </c>
      <c r="D317" s="86"/>
      <c r="E317" s="47"/>
      <c r="F317" s="47"/>
      <c r="G317" s="47"/>
      <c r="H317" s="48"/>
      <c r="I317" s="49"/>
    </row>
    <row r="318" spans="1:9" ht="12.75" customHeight="1" thickBot="1" x14ac:dyDescent="0.25">
      <c r="A318" s="227"/>
      <c r="B318" s="106">
        <v>16314.26</v>
      </c>
      <c r="C318" s="85" t="s">
        <v>76</v>
      </c>
      <c r="D318" s="86"/>
      <c r="E318" s="47"/>
      <c r="F318" s="47"/>
      <c r="G318" s="47"/>
      <c r="H318" s="48"/>
      <c r="I318" s="49"/>
    </row>
    <row r="319" spans="1:9" ht="12.75" customHeight="1" thickBot="1" x14ac:dyDescent="0.25">
      <c r="A319" s="227"/>
      <c r="B319" s="106">
        <v>16554.48</v>
      </c>
      <c r="C319" s="85" t="s">
        <v>77</v>
      </c>
      <c r="D319" s="86"/>
      <c r="E319" s="47"/>
      <c r="F319" s="47"/>
      <c r="G319" s="47"/>
      <c r="H319" s="48"/>
      <c r="I319" s="49"/>
    </row>
    <row r="320" spans="1:9" ht="12.75" customHeight="1" thickBot="1" x14ac:dyDescent="0.25">
      <c r="A320" s="227"/>
      <c r="B320" s="106">
        <v>17722.79</v>
      </c>
      <c r="C320" s="85" t="s">
        <v>78</v>
      </c>
      <c r="D320" s="86"/>
      <c r="E320" s="47"/>
      <c r="F320" s="47"/>
      <c r="G320" s="47"/>
      <c r="H320" s="48"/>
      <c r="I320" s="49"/>
    </row>
    <row r="321" spans="1:9" ht="12.75" customHeight="1" thickBot="1" x14ac:dyDescent="0.25">
      <c r="A321" s="227"/>
      <c r="B321" s="106">
        <v>17029.63</v>
      </c>
      <c r="C321" s="85" t="s">
        <v>79</v>
      </c>
      <c r="D321" s="86"/>
      <c r="E321" s="47"/>
      <c r="F321" s="47"/>
      <c r="G321" s="47"/>
      <c r="H321" s="48"/>
      <c r="I321" s="49"/>
    </row>
    <row r="322" spans="1:9" ht="12.75" customHeight="1" thickBot="1" x14ac:dyDescent="0.25">
      <c r="A322" s="227"/>
      <c r="B322" s="106">
        <v>17235.66</v>
      </c>
      <c r="C322" s="85" t="s">
        <v>80</v>
      </c>
      <c r="D322" s="86"/>
      <c r="E322" s="47"/>
      <c r="F322" s="47"/>
      <c r="G322" s="47"/>
      <c r="H322" s="48"/>
      <c r="I322" s="49"/>
    </row>
    <row r="323" spans="1:9" ht="12.75" customHeight="1" thickBot="1" x14ac:dyDescent="0.25">
      <c r="A323" s="227"/>
      <c r="B323" s="106"/>
      <c r="C323" s="167" t="s">
        <v>87</v>
      </c>
      <c r="D323" s="86"/>
      <c r="E323" s="47"/>
      <c r="F323" s="47"/>
      <c r="G323" s="47"/>
      <c r="H323" s="48"/>
      <c r="I323" s="49">
        <v>3055.78</v>
      </c>
    </row>
    <row r="324" spans="1:9" ht="13.5" thickBot="1" x14ac:dyDescent="0.25">
      <c r="A324" s="180"/>
      <c r="B324" s="197">
        <f>SUM(B311:B323)</f>
        <v>172717.552</v>
      </c>
      <c r="C324" s="198"/>
      <c r="D324" s="197"/>
      <c r="E324" s="199"/>
      <c r="F324" s="198"/>
      <c r="G324" s="198"/>
      <c r="H324" s="197" t="s">
        <v>17</v>
      </c>
      <c r="I324" s="230">
        <f>SUM(I311:I323)</f>
        <v>3055.78</v>
      </c>
    </row>
    <row r="325" spans="1:9" ht="26.25" thickBot="1" x14ac:dyDescent="0.25">
      <c r="A325" s="46" t="s">
        <v>8</v>
      </c>
      <c r="B325" s="114" t="s">
        <v>16</v>
      </c>
      <c r="C325" s="114" t="s">
        <v>5</v>
      </c>
      <c r="D325" s="114" t="s">
        <v>23</v>
      </c>
      <c r="E325" s="118" t="s">
        <v>18</v>
      </c>
      <c r="F325" s="114" t="s">
        <v>19</v>
      </c>
      <c r="G325" s="114" t="s">
        <v>10</v>
      </c>
      <c r="H325" s="114" t="s">
        <v>13</v>
      </c>
      <c r="I325" s="115" t="s">
        <v>12</v>
      </c>
    </row>
    <row r="326" spans="1:9" ht="12.75" customHeight="1" x14ac:dyDescent="0.2">
      <c r="A326" s="679" t="s">
        <v>82</v>
      </c>
      <c r="B326" s="33"/>
      <c r="C326" s="33" t="s">
        <v>66</v>
      </c>
      <c r="D326" s="34"/>
      <c r="E326" s="35"/>
      <c r="F326" s="35" t="s">
        <v>83</v>
      </c>
      <c r="G326" s="35">
        <v>418</v>
      </c>
      <c r="H326" s="16">
        <v>4.8099999999999996</v>
      </c>
      <c r="I326" s="33">
        <f>G326*H326</f>
        <v>2010.58</v>
      </c>
    </row>
    <row r="327" spans="1:9" ht="12.75" customHeight="1" x14ac:dyDescent="0.2">
      <c r="A327" s="679"/>
      <c r="B327" s="13"/>
      <c r="C327" s="13" t="s">
        <v>67</v>
      </c>
      <c r="D327" s="14"/>
      <c r="E327" s="15"/>
      <c r="F327" s="15" t="s">
        <v>83</v>
      </c>
      <c r="G327" s="15">
        <v>330</v>
      </c>
      <c r="H327" s="16">
        <v>4.8099999999999996</v>
      </c>
      <c r="I327" s="13">
        <f t="shared" ref="I327:I334" si="2">G327*H327</f>
        <v>1587.3</v>
      </c>
    </row>
    <row r="328" spans="1:9" x14ac:dyDescent="0.2">
      <c r="A328" s="679"/>
      <c r="B328" s="13"/>
      <c r="C328" s="13" t="s">
        <v>70</v>
      </c>
      <c r="D328" s="14"/>
      <c r="E328" s="15"/>
      <c r="F328" s="15" t="s">
        <v>83</v>
      </c>
      <c r="G328" s="15">
        <v>435</v>
      </c>
      <c r="H328" s="16">
        <v>4.8099999999999996</v>
      </c>
      <c r="I328" s="13">
        <f t="shared" si="2"/>
        <v>2092.35</v>
      </c>
    </row>
    <row r="329" spans="1:9" ht="12.75" customHeight="1" x14ac:dyDescent="0.2">
      <c r="A329" s="679"/>
      <c r="B329" s="13"/>
      <c r="C329" s="13" t="s">
        <v>72</v>
      </c>
      <c r="D329" s="14"/>
      <c r="E329" s="15"/>
      <c r="F329" s="15" t="s">
        <v>83</v>
      </c>
      <c r="G329" s="15">
        <v>345</v>
      </c>
      <c r="H329" s="16">
        <v>4.8099999999999996</v>
      </c>
      <c r="I329" s="13">
        <f t="shared" si="2"/>
        <v>1659.4499999999998</v>
      </c>
    </row>
    <row r="330" spans="1:9" x14ac:dyDescent="0.2">
      <c r="A330" s="679"/>
      <c r="B330" s="13"/>
      <c r="C330" s="13" t="s">
        <v>73</v>
      </c>
      <c r="D330" s="14"/>
      <c r="E330" s="15"/>
      <c r="F330" s="15" t="s">
        <v>83</v>
      </c>
      <c r="G330" s="15">
        <v>522</v>
      </c>
      <c r="H330" s="16">
        <v>4.8099999999999996</v>
      </c>
      <c r="I330" s="13">
        <f t="shared" si="2"/>
        <v>2510.8199999999997</v>
      </c>
    </row>
    <row r="331" spans="1:9" ht="12.75" customHeight="1" x14ac:dyDescent="0.2">
      <c r="A331" s="679"/>
      <c r="B331" s="13"/>
      <c r="C331" s="13" t="s">
        <v>74</v>
      </c>
      <c r="D331" s="14"/>
      <c r="E331" s="15"/>
      <c r="F331" s="15" t="s">
        <v>83</v>
      </c>
      <c r="G331" s="15">
        <v>370</v>
      </c>
      <c r="H331" s="16">
        <v>4.8099999999999996</v>
      </c>
      <c r="I331" s="13">
        <f t="shared" si="2"/>
        <v>1779.6999999999998</v>
      </c>
    </row>
    <row r="332" spans="1:9" ht="12.75" customHeight="1" x14ac:dyDescent="0.2">
      <c r="A332" s="679"/>
      <c r="B332" s="13"/>
      <c r="C332" s="13" t="s">
        <v>75</v>
      </c>
      <c r="D332" s="14"/>
      <c r="E332" s="15"/>
      <c r="F332" s="15" t="s">
        <v>83</v>
      </c>
      <c r="G332" s="15">
        <v>323</v>
      </c>
      <c r="H332" s="16">
        <v>5.04</v>
      </c>
      <c r="I332" s="13">
        <f t="shared" si="2"/>
        <v>1627.92</v>
      </c>
    </row>
    <row r="333" spans="1:9" ht="12.75" customHeight="1" x14ac:dyDescent="0.2">
      <c r="A333" s="679"/>
      <c r="B333" s="13"/>
      <c r="C333" s="13" t="s">
        <v>76</v>
      </c>
      <c r="D333" s="14"/>
      <c r="E333" s="15"/>
      <c r="F333" s="15" t="s">
        <v>83</v>
      </c>
      <c r="G333" s="15">
        <v>374</v>
      </c>
      <c r="H333" s="16">
        <v>5.04</v>
      </c>
      <c r="I333" s="13">
        <f t="shared" si="2"/>
        <v>1884.96</v>
      </c>
    </row>
    <row r="334" spans="1:9" ht="12.75" customHeight="1" x14ac:dyDescent="0.2">
      <c r="A334" s="679"/>
      <c r="B334" s="13"/>
      <c r="C334" s="13" t="s">
        <v>77</v>
      </c>
      <c r="D334" s="14"/>
      <c r="E334" s="15"/>
      <c r="F334" s="15" t="s">
        <v>83</v>
      </c>
      <c r="G334" s="15">
        <v>348</v>
      </c>
      <c r="H334" s="16">
        <v>5.04</v>
      </c>
      <c r="I334" s="13">
        <f t="shared" si="2"/>
        <v>1753.92</v>
      </c>
    </row>
    <row r="335" spans="1:9" ht="12.75" customHeight="1" x14ac:dyDescent="0.2">
      <c r="A335" s="679"/>
      <c r="B335" s="13"/>
      <c r="C335" s="13" t="s">
        <v>78</v>
      </c>
      <c r="D335" s="14"/>
      <c r="E335" s="15"/>
      <c r="F335" s="15" t="s">
        <v>83</v>
      </c>
      <c r="G335" s="15">
        <v>345</v>
      </c>
      <c r="H335" s="16">
        <v>5.04</v>
      </c>
      <c r="I335" s="13">
        <f>G335*H335</f>
        <v>1738.8</v>
      </c>
    </row>
    <row r="336" spans="1:9" ht="12.75" customHeight="1" x14ac:dyDescent="0.2">
      <c r="A336" s="679"/>
      <c r="B336" s="13"/>
      <c r="C336" s="13" t="s">
        <v>79</v>
      </c>
      <c r="D336" s="14"/>
      <c r="E336" s="15"/>
      <c r="F336" s="15" t="s">
        <v>83</v>
      </c>
      <c r="G336" s="15">
        <v>358</v>
      </c>
      <c r="H336" s="16">
        <v>5.04</v>
      </c>
      <c r="I336" s="13">
        <f>G336*H336</f>
        <v>1804.32</v>
      </c>
    </row>
    <row r="337" spans="1:255" ht="12.75" customHeight="1" x14ac:dyDescent="0.2">
      <c r="A337" s="679"/>
      <c r="B337" s="13"/>
      <c r="C337" s="13" t="s">
        <v>80</v>
      </c>
      <c r="D337" s="14"/>
      <c r="E337" s="15"/>
      <c r="F337" s="15" t="s">
        <v>83</v>
      </c>
      <c r="G337" s="15">
        <v>540</v>
      </c>
      <c r="H337" s="16">
        <v>5.04</v>
      </c>
      <c r="I337" s="13">
        <f>G337*H337</f>
        <v>2721.6</v>
      </c>
    </row>
    <row r="338" spans="1:255" ht="12.75" customHeight="1" x14ac:dyDescent="0.2">
      <c r="A338" s="693"/>
      <c r="B338" s="13"/>
      <c r="C338" s="244" t="s">
        <v>87</v>
      </c>
      <c r="D338" s="14"/>
      <c r="E338" s="15"/>
      <c r="F338" s="15" t="s">
        <v>83</v>
      </c>
      <c r="G338" s="15">
        <f>SUM(G326:G337)</f>
        <v>4708</v>
      </c>
      <c r="H338" s="16"/>
      <c r="I338" s="244">
        <f>SUM(I326:I337)</f>
        <v>23171.719999999998</v>
      </c>
    </row>
    <row r="339" spans="1:255" ht="28.9" customHeight="1" x14ac:dyDescent="0.2">
      <c r="A339" s="652" t="s">
        <v>2272</v>
      </c>
      <c r="B339" s="71"/>
      <c r="C339" s="13" t="s">
        <v>2273</v>
      </c>
      <c r="D339" s="72"/>
      <c r="E339" s="73"/>
      <c r="F339" s="15"/>
      <c r="G339" s="327"/>
      <c r="H339" s="74"/>
      <c r="I339" s="598">
        <v>424.86</v>
      </c>
    </row>
    <row r="340" spans="1:255" ht="28.9" customHeight="1" x14ac:dyDescent="0.2">
      <c r="A340" s="653"/>
      <c r="B340" s="71"/>
      <c r="C340" s="13" t="s">
        <v>2274</v>
      </c>
      <c r="D340" s="72"/>
      <c r="E340" s="73"/>
      <c r="F340" s="15"/>
      <c r="G340" s="327"/>
      <c r="H340" s="74"/>
      <c r="I340" s="598">
        <v>437.19</v>
      </c>
    </row>
    <row r="341" spans="1:255" ht="28.9" customHeight="1" x14ac:dyDescent="0.2">
      <c r="A341" s="654"/>
      <c r="B341" s="412"/>
      <c r="C341" s="244" t="s">
        <v>87</v>
      </c>
      <c r="D341" s="72"/>
      <c r="E341" s="73"/>
      <c r="F341" s="15"/>
      <c r="G341" s="327"/>
      <c r="H341" s="74"/>
      <c r="I341" s="241">
        <f>SUM(I339:I340)</f>
        <v>862.05</v>
      </c>
    </row>
    <row r="342" spans="1:255" ht="31.15" customHeight="1" x14ac:dyDescent="0.2">
      <c r="A342" s="652" t="s">
        <v>2271</v>
      </c>
      <c r="B342" s="71"/>
      <c r="C342" s="33" t="s">
        <v>2273</v>
      </c>
      <c r="D342" s="72"/>
      <c r="E342" s="73"/>
      <c r="F342" s="15"/>
      <c r="G342" s="327"/>
      <c r="H342" s="74"/>
      <c r="I342" s="598">
        <v>2408.2199999999998</v>
      </c>
    </row>
    <row r="343" spans="1:255" ht="31.15" customHeight="1" x14ac:dyDescent="0.2">
      <c r="A343" s="653"/>
      <c r="B343" s="71"/>
      <c r="C343" s="71" t="s">
        <v>2274</v>
      </c>
      <c r="D343" s="72"/>
      <c r="E343" s="73"/>
      <c r="F343" s="15"/>
      <c r="G343" s="327"/>
      <c r="H343" s="74"/>
      <c r="I343" s="598">
        <v>2623.46</v>
      </c>
    </row>
    <row r="344" spans="1:255" ht="31.15" customHeight="1" x14ac:dyDescent="0.2">
      <c r="A344" s="654"/>
      <c r="B344" s="71"/>
      <c r="C344" s="412" t="s">
        <v>87</v>
      </c>
      <c r="D344" s="72"/>
      <c r="E344" s="73"/>
      <c r="F344" s="73"/>
      <c r="G344" s="327"/>
      <c r="H344" s="74"/>
      <c r="I344" s="241">
        <f>SUM(I342:I343)</f>
        <v>5031.68</v>
      </c>
    </row>
    <row r="345" spans="1:255" ht="25.5" x14ac:dyDescent="0.2">
      <c r="A345" s="221" t="s">
        <v>2270</v>
      </c>
      <c r="B345" s="13"/>
      <c r="C345" s="244" t="s">
        <v>87</v>
      </c>
      <c r="D345" s="14"/>
      <c r="E345" s="15"/>
      <c r="F345" s="15"/>
      <c r="G345" s="15"/>
      <c r="H345" s="16"/>
      <c r="I345" s="244">
        <v>206018.64</v>
      </c>
    </row>
    <row r="346" spans="1:255" ht="12.75" customHeight="1" x14ac:dyDescent="0.2">
      <c r="A346" s="11" t="s">
        <v>84</v>
      </c>
      <c r="B346" s="13"/>
      <c r="C346" s="244" t="s">
        <v>87</v>
      </c>
      <c r="D346" s="14"/>
      <c r="E346" s="15"/>
      <c r="F346" s="15"/>
      <c r="G346" s="15"/>
      <c r="H346" s="16"/>
      <c r="I346" s="244">
        <v>15241.5</v>
      </c>
    </row>
    <row r="347" spans="1:255" ht="12.75" customHeight="1" x14ac:dyDescent="0.2">
      <c r="A347" s="11" t="s">
        <v>86</v>
      </c>
      <c r="B347" s="13"/>
      <c r="C347" s="244" t="s">
        <v>87</v>
      </c>
      <c r="D347" s="14"/>
      <c r="E347" s="15"/>
      <c r="F347" s="15"/>
      <c r="G347" s="15"/>
      <c r="H347" s="16"/>
      <c r="I347" s="244">
        <v>13914.52</v>
      </c>
    </row>
    <row r="348" spans="1:255" ht="12.75" customHeight="1" x14ac:dyDescent="0.2">
      <c r="A348" s="240" t="s">
        <v>88</v>
      </c>
      <c r="B348" s="13"/>
      <c r="C348" s="244" t="s">
        <v>87</v>
      </c>
      <c r="D348" s="14"/>
      <c r="E348" s="15"/>
      <c r="F348" s="15"/>
      <c r="G348" s="15"/>
      <c r="H348" s="16"/>
      <c r="I348" s="244">
        <v>10207.56</v>
      </c>
    </row>
    <row r="349" spans="1:255" ht="12.75" customHeight="1" thickBot="1" x14ac:dyDescent="0.25">
      <c r="A349" s="30"/>
      <c r="B349" s="109"/>
      <c r="C349" s="109"/>
      <c r="D349" s="108"/>
      <c r="E349" s="110"/>
      <c r="F349" s="109"/>
      <c r="G349" s="109"/>
      <c r="H349" s="108" t="s">
        <v>17</v>
      </c>
      <c r="I349" s="108">
        <f>I338+I341+I344+I345+I346+I347+I348</f>
        <v>274447.67000000004</v>
      </c>
    </row>
    <row r="350" spans="1:255" s="45" customFormat="1" ht="83.25" customHeight="1" thickBot="1" x14ac:dyDescent="0.25">
      <c r="A350" s="117" t="s">
        <v>95</v>
      </c>
      <c r="B350" s="114" t="s">
        <v>16</v>
      </c>
      <c r="C350" s="114" t="s">
        <v>5</v>
      </c>
      <c r="D350" s="114" t="s">
        <v>23</v>
      </c>
      <c r="E350" s="118" t="s">
        <v>18</v>
      </c>
      <c r="F350" s="114" t="s">
        <v>19</v>
      </c>
      <c r="G350" s="114" t="s">
        <v>10</v>
      </c>
      <c r="H350" s="114" t="s">
        <v>13</v>
      </c>
      <c r="I350" s="115" t="s">
        <v>12</v>
      </c>
      <c r="J350" s="56"/>
      <c r="K350" s="56"/>
      <c r="L350" s="56"/>
      <c r="M350" s="56"/>
      <c r="N350" s="56"/>
      <c r="O350" s="56"/>
      <c r="P350" s="56"/>
      <c r="Q350" s="56"/>
      <c r="R350" s="56"/>
      <c r="T350" s="56"/>
      <c r="U350" s="56"/>
      <c r="V350" s="56"/>
      <c r="W350" s="56"/>
      <c r="X350" s="56"/>
      <c r="Y350" s="56"/>
      <c r="Z350" s="56"/>
      <c r="AA350" s="56"/>
      <c r="AB350" s="56"/>
      <c r="AD350" s="56"/>
      <c r="AE350" s="56"/>
      <c r="AF350" s="56"/>
      <c r="AG350" s="56"/>
      <c r="AH350" s="56"/>
      <c r="AI350" s="56"/>
      <c r="AJ350" s="56"/>
      <c r="AK350" s="56"/>
      <c r="AL350" s="56"/>
      <c r="AN350" s="56"/>
      <c r="AO350" s="56"/>
      <c r="AP350" s="56"/>
      <c r="AQ350" s="56"/>
      <c r="AR350" s="56"/>
      <c r="AS350" s="56"/>
      <c r="AT350" s="56"/>
      <c r="AU350" s="56"/>
      <c r="AV350" s="56"/>
      <c r="AX350" s="56"/>
      <c r="AY350" s="56"/>
      <c r="AZ350" s="56"/>
      <c r="BA350" s="56"/>
      <c r="BB350" s="56"/>
      <c r="BC350" s="56"/>
      <c r="BD350" s="56"/>
      <c r="BE350" s="56"/>
      <c r="BF350" s="56"/>
      <c r="BH350" s="56"/>
      <c r="BI350" s="56"/>
      <c r="BJ350" s="56"/>
      <c r="BK350" s="56"/>
      <c r="BL350" s="56"/>
      <c r="BM350" s="56"/>
      <c r="BN350" s="56"/>
      <c r="BO350" s="56"/>
      <c r="BP350" s="56"/>
      <c r="BR350" s="56"/>
      <c r="BS350" s="56"/>
      <c r="BT350" s="56"/>
      <c r="BU350" s="56"/>
      <c r="BV350" s="56"/>
      <c r="BW350" s="56"/>
      <c r="BX350" s="56"/>
      <c r="BY350" s="56"/>
      <c r="BZ350" s="56"/>
      <c r="CB350" s="56"/>
      <c r="CC350" s="56"/>
      <c r="CD350" s="56"/>
      <c r="CE350" s="56"/>
      <c r="CF350" s="56"/>
      <c r="CG350" s="56"/>
      <c r="CH350" s="56"/>
      <c r="CI350" s="56"/>
      <c r="CJ350" s="56"/>
      <c r="CL350" s="56"/>
      <c r="CM350" s="56"/>
      <c r="CN350" s="56"/>
      <c r="CO350" s="56"/>
      <c r="CP350" s="56"/>
      <c r="CQ350" s="56"/>
      <c r="CR350" s="56"/>
      <c r="CS350" s="56"/>
      <c r="CT350" s="56"/>
      <c r="CV350" s="56"/>
      <c r="CW350" s="56"/>
      <c r="CX350" s="56"/>
      <c r="CY350" s="56"/>
      <c r="CZ350" s="56"/>
      <c r="DA350" s="56"/>
      <c r="DB350" s="56"/>
      <c r="DC350" s="56"/>
      <c r="DD350" s="56"/>
      <c r="DF350" s="56"/>
      <c r="DG350" s="56"/>
      <c r="DH350" s="56"/>
      <c r="DI350" s="56"/>
      <c r="DJ350" s="56"/>
      <c r="DK350" s="56"/>
      <c r="DL350" s="56"/>
      <c r="DM350" s="56"/>
      <c r="DN350" s="56"/>
      <c r="DP350" s="56"/>
      <c r="DQ350" s="56"/>
      <c r="DR350" s="56"/>
      <c r="DS350" s="56"/>
      <c r="DT350" s="56"/>
      <c r="DU350" s="56"/>
      <c r="DV350" s="56"/>
      <c r="DW350" s="56"/>
      <c r="DX350" s="56"/>
      <c r="DZ350" s="56"/>
      <c r="EA350" s="56"/>
      <c r="EB350" s="56"/>
      <c r="EC350" s="56"/>
      <c r="ED350" s="56"/>
      <c r="EE350" s="56"/>
      <c r="EF350" s="56"/>
      <c r="EG350" s="56"/>
      <c r="EH350" s="56"/>
      <c r="EJ350" s="56"/>
      <c r="EK350" s="56"/>
      <c r="EL350" s="56"/>
      <c r="EM350" s="56"/>
      <c r="EN350" s="56"/>
      <c r="EO350" s="56"/>
      <c r="EP350" s="56"/>
      <c r="EQ350" s="56"/>
      <c r="ER350" s="56"/>
      <c r="ET350" s="56"/>
      <c r="EU350" s="56"/>
      <c r="EV350" s="56"/>
      <c r="EW350" s="56"/>
      <c r="EX350" s="56"/>
      <c r="EY350" s="56"/>
      <c r="EZ350" s="56"/>
      <c r="FA350" s="56"/>
      <c r="FB350" s="56"/>
      <c r="FD350" s="56"/>
      <c r="FE350" s="56"/>
      <c r="FF350" s="56"/>
      <c r="FG350" s="56"/>
      <c r="FH350" s="56"/>
      <c r="FI350" s="56"/>
      <c r="FJ350" s="56"/>
      <c r="FK350" s="56"/>
      <c r="FL350" s="56"/>
      <c r="FN350" s="56"/>
      <c r="FO350" s="56"/>
      <c r="FP350" s="56"/>
      <c r="FQ350" s="56"/>
      <c r="FR350" s="56"/>
      <c r="FS350" s="56"/>
      <c r="FT350" s="56"/>
      <c r="FU350" s="56"/>
      <c r="FV350" s="56"/>
      <c r="FX350" s="56"/>
      <c r="FY350" s="56"/>
      <c r="FZ350" s="56"/>
      <c r="GA350" s="56"/>
      <c r="GB350" s="56"/>
      <c r="GC350" s="56"/>
      <c r="GD350" s="56"/>
      <c r="GE350" s="56"/>
      <c r="GF350" s="56"/>
      <c r="GH350" s="56"/>
      <c r="GI350" s="56"/>
      <c r="GJ350" s="56"/>
      <c r="GK350" s="56"/>
      <c r="GL350" s="56"/>
      <c r="GM350" s="56"/>
      <c r="GN350" s="56"/>
      <c r="GO350" s="56"/>
      <c r="GP350" s="56"/>
      <c r="GR350" s="56"/>
      <c r="GS350" s="56"/>
      <c r="GT350" s="56"/>
      <c r="GU350" s="56"/>
      <c r="GV350" s="56"/>
      <c r="GW350" s="56"/>
      <c r="GX350" s="56"/>
      <c r="GY350" s="56"/>
      <c r="GZ350" s="56"/>
      <c r="HB350" s="56"/>
      <c r="HC350" s="56"/>
      <c r="HD350" s="56"/>
      <c r="HE350" s="56"/>
      <c r="HF350" s="56"/>
      <c r="HG350" s="56"/>
      <c r="HH350" s="56"/>
      <c r="HI350" s="56"/>
      <c r="HJ350" s="56"/>
      <c r="HL350" s="56"/>
      <c r="HM350" s="56"/>
      <c r="HN350" s="56"/>
      <c r="HO350" s="56"/>
      <c r="HP350" s="56"/>
      <c r="HQ350" s="56"/>
      <c r="HR350" s="56"/>
      <c r="HS350" s="56"/>
      <c r="HT350" s="56"/>
      <c r="HV350" s="56"/>
      <c r="HW350" s="56"/>
      <c r="HX350" s="56"/>
      <c r="HY350" s="56"/>
      <c r="HZ350" s="56"/>
      <c r="IA350" s="56"/>
      <c r="IB350" s="56"/>
      <c r="IC350" s="56"/>
      <c r="ID350" s="56"/>
      <c r="IF350" s="56"/>
      <c r="IG350" s="56"/>
      <c r="IH350" s="56"/>
      <c r="II350" s="56"/>
      <c r="IJ350" s="56"/>
      <c r="IK350" s="56"/>
      <c r="IL350" s="56"/>
      <c r="IM350" s="56"/>
      <c r="IN350" s="56"/>
      <c r="IP350" s="56"/>
      <c r="IQ350" s="56"/>
      <c r="IR350" s="56"/>
      <c r="IS350" s="56"/>
      <c r="IT350" s="56"/>
      <c r="IU350" s="56"/>
    </row>
    <row r="351" spans="1:255" ht="12.75" customHeight="1" thickBot="1" x14ac:dyDescent="0.25">
      <c r="A351" s="103"/>
      <c r="B351" s="104">
        <v>4970.2299999999996</v>
      </c>
      <c r="C351" s="58" t="s">
        <v>66</v>
      </c>
      <c r="D351" s="64"/>
      <c r="E351" s="59"/>
      <c r="F351" s="59"/>
      <c r="G351" s="59"/>
      <c r="H351" s="60"/>
      <c r="I351" s="61"/>
      <c r="J351" s="56"/>
      <c r="K351" s="56"/>
      <c r="L351" s="56"/>
      <c r="M351" s="56"/>
      <c r="N351" s="56"/>
      <c r="O351" s="56"/>
      <c r="P351" s="56"/>
      <c r="Q351" s="56"/>
      <c r="R351" s="56"/>
      <c r="T351" s="56"/>
      <c r="U351" s="56"/>
      <c r="V351" s="56"/>
      <c r="W351" s="56"/>
      <c r="X351" s="56"/>
      <c r="Y351" s="56"/>
      <c r="Z351" s="56"/>
      <c r="AA351" s="56"/>
      <c r="AB351" s="56"/>
      <c r="AD351" s="56"/>
      <c r="AE351" s="56"/>
      <c r="AF351" s="56"/>
      <c r="AG351" s="56"/>
      <c r="AH351" s="56"/>
      <c r="AI351" s="56"/>
      <c r="AJ351" s="56"/>
      <c r="AK351" s="56"/>
      <c r="AL351" s="56"/>
      <c r="AN351" s="56"/>
      <c r="AO351" s="56"/>
      <c r="AP351" s="56"/>
      <c r="AQ351" s="56"/>
      <c r="AR351" s="56"/>
      <c r="AS351" s="56"/>
      <c r="AT351" s="56"/>
      <c r="AU351" s="56"/>
      <c r="AV351" s="56"/>
      <c r="AX351" s="56"/>
      <c r="AY351" s="56"/>
      <c r="AZ351" s="56"/>
      <c r="BA351" s="56"/>
      <c r="BB351" s="56"/>
      <c r="BC351" s="56"/>
      <c r="BD351" s="56"/>
      <c r="BE351" s="56"/>
      <c r="BF351" s="56"/>
      <c r="BH351" s="56"/>
      <c r="BI351" s="56"/>
      <c r="BJ351" s="56"/>
      <c r="BK351" s="56"/>
      <c r="BL351" s="56"/>
      <c r="BM351" s="56"/>
      <c r="BN351" s="56"/>
      <c r="BO351" s="56"/>
      <c r="BP351" s="56"/>
      <c r="BR351" s="56"/>
      <c r="BS351" s="56"/>
      <c r="BT351" s="56"/>
      <c r="BU351" s="56"/>
      <c r="BV351" s="56"/>
      <c r="BW351" s="56"/>
      <c r="BX351" s="56"/>
      <c r="BY351" s="56"/>
      <c r="BZ351" s="56"/>
      <c r="CB351" s="56"/>
      <c r="CC351" s="56"/>
      <c r="CD351" s="56"/>
      <c r="CE351" s="56"/>
      <c r="CF351" s="56"/>
      <c r="CG351" s="56"/>
      <c r="CH351" s="56"/>
      <c r="CI351" s="56"/>
      <c r="CJ351" s="56"/>
      <c r="CL351" s="56"/>
      <c r="CM351" s="56"/>
      <c r="CN351" s="56"/>
      <c r="CO351" s="56"/>
      <c r="CP351" s="56"/>
      <c r="CQ351" s="56"/>
      <c r="CR351" s="56"/>
      <c r="CS351" s="56"/>
      <c r="CT351" s="56"/>
      <c r="CV351" s="56"/>
      <c r="CW351" s="56"/>
      <c r="CX351" s="56"/>
      <c r="CY351" s="56"/>
      <c r="CZ351" s="56"/>
      <c r="DA351" s="56"/>
      <c r="DB351" s="56"/>
      <c r="DC351" s="56"/>
      <c r="DD351" s="56"/>
      <c r="DF351" s="56"/>
      <c r="DG351" s="56"/>
      <c r="DH351" s="56"/>
      <c r="DI351" s="56"/>
      <c r="DJ351" s="56"/>
      <c r="DK351" s="56"/>
      <c r="DL351" s="56"/>
      <c r="DM351" s="56"/>
      <c r="DN351" s="56"/>
      <c r="DP351" s="56"/>
      <c r="DQ351" s="56"/>
      <c r="DR351" s="56"/>
      <c r="DS351" s="56"/>
      <c r="DT351" s="56"/>
      <c r="DU351" s="56"/>
      <c r="DV351" s="56"/>
      <c r="DW351" s="56"/>
      <c r="DX351" s="56"/>
      <c r="DZ351" s="56"/>
      <c r="EA351" s="56"/>
      <c r="EB351" s="56"/>
      <c r="EC351" s="56"/>
      <c r="ED351" s="56"/>
      <c r="EE351" s="56"/>
      <c r="EF351" s="56"/>
      <c r="EG351" s="56"/>
      <c r="EH351" s="56"/>
      <c r="EJ351" s="56"/>
      <c r="EK351" s="56"/>
      <c r="EL351" s="56"/>
      <c r="EM351" s="56"/>
      <c r="EN351" s="56"/>
      <c r="EO351" s="56"/>
      <c r="EP351" s="56"/>
      <c r="EQ351" s="56"/>
      <c r="ER351" s="56"/>
      <c r="ET351" s="56"/>
      <c r="EU351" s="56"/>
      <c r="EV351" s="56"/>
      <c r="EW351" s="56"/>
      <c r="EX351" s="56"/>
      <c r="EY351" s="56"/>
      <c r="EZ351" s="56"/>
      <c r="FA351" s="56"/>
      <c r="FB351" s="56"/>
      <c r="FD351" s="56"/>
      <c r="FE351" s="56"/>
      <c r="FF351" s="56"/>
      <c r="FG351" s="56"/>
      <c r="FH351" s="56"/>
      <c r="FI351" s="56"/>
      <c r="FJ351" s="56"/>
      <c r="FK351" s="56"/>
      <c r="FL351" s="56"/>
      <c r="FN351" s="56"/>
      <c r="FO351" s="56"/>
      <c r="FP351" s="56"/>
      <c r="FQ351" s="56"/>
      <c r="FR351" s="56"/>
      <c r="FS351" s="56"/>
      <c r="FT351" s="56"/>
      <c r="FU351" s="56"/>
      <c r="FV351" s="56"/>
      <c r="FX351" s="56"/>
      <c r="FY351" s="56"/>
      <c r="FZ351" s="56"/>
      <c r="GA351" s="56"/>
      <c r="GB351" s="56"/>
      <c r="GC351" s="56"/>
      <c r="GD351" s="56"/>
      <c r="GE351" s="56"/>
      <c r="GF351" s="56"/>
      <c r="GH351" s="56"/>
      <c r="GI351" s="56"/>
      <c r="GJ351" s="56"/>
      <c r="GK351" s="56"/>
      <c r="GL351" s="56"/>
      <c r="GM351" s="56"/>
      <c r="GN351" s="56"/>
      <c r="GO351" s="56"/>
      <c r="GP351" s="56"/>
      <c r="GR351" s="56"/>
      <c r="GS351" s="56"/>
      <c r="GT351" s="56"/>
      <c r="GU351" s="56"/>
      <c r="GV351" s="56"/>
      <c r="GW351" s="56"/>
      <c r="GX351" s="56"/>
      <c r="GY351" s="56"/>
      <c r="GZ351" s="56"/>
      <c r="HB351" s="56"/>
      <c r="HC351" s="56"/>
      <c r="HD351" s="56"/>
      <c r="HE351" s="56"/>
      <c r="HF351" s="56"/>
      <c r="HG351" s="56"/>
      <c r="HH351" s="56"/>
      <c r="HI351" s="56"/>
      <c r="HJ351" s="56"/>
      <c r="HL351" s="56"/>
      <c r="HM351" s="56"/>
      <c r="HN351" s="56"/>
      <c r="HO351" s="56"/>
      <c r="HP351" s="56"/>
      <c r="HQ351" s="56"/>
      <c r="HR351" s="56"/>
      <c r="HS351" s="56"/>
      <c r="HT351" s="56"/>
      <c r="HV351" s="56"/>
      <c r="HW351" s="56"/>
      <c r="HX351" s="56"/>
      <c r="HY351" s="56"/>
      <c r="HZ351" s="56"/>
      <c r="IA351" s="56"/>
      <c r="IB351" s="56"/>
      <c r="IC351" s="56"/>
      <c r="ID351" s="56"/>
      <c r="IF351" s="56"/>
      <c r="IG351" s="56"/>
      <c r="IH351" s="56"/>
      <c r="II351" s="56"/>
      <c r="IJ351" s="56"/>
      <c r="IK351" s="56"/>
      <c r="IL351" s="56"/>
      <c r="IM351" s="56"/>
      <c r="IN351" s="56"/>
      <c r="IP351" s="56"/>
      <c r="IQ351" s="56"/>
      <c r="IR351" s="56"/>
      <c r="IS351" s="56"/>
      <c r="IT351" s="56"/>
      <c r="IU351" s="56"/>
    </row>
    <row r="352" spans="1:255" ht="12.75" customHeight="1" thickBot="1" x14ac:dyDescent="0.25">
      <c r="A352" s="103"/>
      <c r="B352" s="105">
        <v>6037.42</v>
      </c>
      <c r="C352" s="92" t="s">
        <v>67</v>
      </c>
      <c r="D352" s="93"/>
      <c r="E352" s="94"/>
      <c r="F352" s="94"/>
      <c r="G352" s="94"/>
      <c r="H352" s="95"/>
      <c r="I352" s="96"/>
      <c r="J352" s="56"/>
      <c r="K352" s="56"/>
      <c r="L352" s="56"/>
      <c r="M352" s="56"/>
      <c r="N352" s="56"/>
      <c r="O352" s="56"/>
      <c r="P352" s="56"/>
      <c r="Q352" s="56"/>
      <c r="R352" s="56"/>
      <c r="T352" s="56"/>
      <c r="U352" s="56"/>
      <c r="V352" s="56"/>
      <c r="W352" s="56"/>
      <c r="X352" s="56"/>
      <c r="Y352" s="56"/>
      <c r="Z352" s="56"/>
      <c r="AA352" s="56"/>
      <c r="AB352" s="56"/>
      <c r="AD352" s="56"/>
      <c r="AE352" s="56"/>
      <c r="AF352" s="56"/>
      <c r="AG352" s="56"/>
      <c r="AH352" s="56"/>
      <c r="AI352" s="56"/>
      <c r="AJ352" s="56"/>
      <c r="AK352" s="56"/>
      <c r="AL352" s="56"/>
      <c r="AN352" s="56"/>
      <c r="AO352" s="56"/>
      <c r="AP352" s="56"/>
      <c r="AQ352" s="56"/>
      <c r="AR352" s="56"/>
      <c r="AS352" s="56"/>
      <c r="AT352" s="56"/>
      <c r="AU352" s="56"/>
      <c r="AV352" s="56"/>
      <c r="AX352" s="56"/>
      <c r="AY352" s="56"/>
      <c r="AZ352" s="56"/>
      <c r="BA352" s="56"/>
      <c r="BB352" s="56"/>
      <c r="BC352" s="56"/>
      <c r="BD352" s="56"/>
      <c r="BE352" s="56"/>
      <c r="BF352" s="56"/>
      <c r="BH352" s="56"/>
      <c r="BI352" s="56"/>
      <c r="BJ352" s="56"/>
      <c r="BK352" s="56"/>
      <c r="BL352" s="56"/>
      <c r="BM352" s="56"/>
      <c r="BN352" s="56"/>
      <c r="BO352" s="56"/>
      <c r="BP352" s="56"/>
      <c r="BR352" s="56"/>
      <c r="BS352" s="56"/>
      <c r="BT352" s="56"/>
      <c r="BU352" s="56"/>
      <c r="BV352" s="56"/>
      <c r="BW352" s="56"/>
      <c r="BX352" s="56"/>
      <c r="BY352" s="56"/>
      <c r="BZ352" s="56"/>
      <c r="CB352" s="56"/>
      <c r="CC352" s="56"/>
      <c r="CD352" s="56"/>
      <c r="CE352" s="56"/>
      <c r="CF352" s="56"/>
      <c r="CG352" s="56"/>
      <c r="CH352" s="56"/>
      <c r="CI352" s="56"/>
      <c r="CJ352" s="56"/>
      <c r="CL352" s="56"/>
      <c r="CM352" s="56"/>
      <c r="CN352" s="56"/>
      <c r="CO352" s="56"/>
      <c r="CP352" s="56"/>
      <c r="CQ352" s="56"/>
      <c r="CR352" s="56"/>
      <c r="CS352" s="56"/>
      <c r="CT352" s="56"/>
      <c r="CV352" s="56"/>
      <c r="CW352" s="56"/>
      <c r="CX352" s="56"/>
      <c r="CY352" s="56"/>
      <c r="CZ352" s="56"/>
      <c r="DA352" s="56"/>
      <c r="DB352" s="56"/>
      <c r="DC352" s="56"/>
      <c r="DD352" s="56"/>
      <c r="DF352" s="56"/>
      <c r="DG352" s="56"/>
      <c r="DH352" s="56"/>
      <c r="DI352" s="56"/>
      <c r="DJ352" s="56"/>
      <c r="DK352" s="56"/>
      <c r="DL352" s="56"/>
      <c r="DM352" s="56"/>
      <c r="DN352" s="56"/>
      <c r="DP352" s="56"/>
      <c r="DQ352" s="56"/>
      <c r="DR352" s="56"/>
      <c r="DS352" s="56"/>
      <c r="DT352" s="56"/>
      <c r="DU352" s="56"/>
      <c r="DV352" s="56"/>
      <c r="DW352" s="56"/>
      <c r="DX352" s="56"/>
      <c r="DZ352" s="56"/>
      <c r="EA352" s="56"/>
      <c r="EB352" s="56"/>
      <c r="EC352" s="56"/>
      <c r="ED352" s="56"/>
      <c r="EE352" s="56"/>
      <c r="EF352" s="56"/>
      <c r="EG352" s="56"/>
      <c r="EH352" s="56"/>
      <c r="EJ352" s="56"/>
      <c r="EK352" s="56"/>
      <c r="EL352" s="56"/>
      <c r="EM352" s="56"/>
      <c r="EN352" s="56"/>
      <c r="EO352" s="56"/>
      <c r="EP352" s="56"/>
      <c r="EQ352" s="56"/>
      <c r="ER352" s="56"/>
      <c r="ET352" s="56"/>
      <c r="EU352" s="56"/>
      <c r="EV352" s="56"/>
      <c r="EW352" s="56"/>
      <c r="EX352" s="56"/>
      <c r="EY352" s="56"/>
      <c r="EZ352" s="56"/>
      <c r="FA352" s="56"/>
      <c r="FB352" s="56"/>
      <c r="FD352" s="56"/>
      <c r="FE352" s="56"/>
      <c r="FF352" s="56"/>
      <c r="FG352" s="56"/>
      <c r="FH352" s="56"/>
      <c r="FI352" s="56"/>
      <c r="FJ352" s="56"/>
      <c r="FK352" s="56"/>
      <c r="FL352" s="56"/>
      <c r="FN352" s="56"/>
      <c r="FO352" s="56"/>
      <c r="FP352" s="56"/>
      <c r="FQ352" s="56"/>
      <c r="FR352" s="56"/>
      <c r="FS352" s="56"/>
      <c r="FT352" s="56"/>
      <c r="FU352" s="56"/>
      <c r="FV352" s="56"/>
      <c r="FX352" s="56"/>
      <c r="FY352" s="56"/>
      <c r="FZ352" s="56"/>
      <c r="GA352" s="56"/>
      <c r="GB352" s="56"/>
      <c r="GC352" s="56"/>
      <c r="GD352" s="56"/>
      <c r="GE352" s="56"/>
      <c r="GF352" s="56"/>
      <c r="GH352" s="56"/>
      <c r="GI352" s="56"/>
      <c r="GJ352" s="56"/>
      <c r="GK352" s="56"/>
      <c r="GL352" s="56"/>
      <c r="GM352" s="56"/>
      <c r="GN352" s="56"/>
      <c r="GO352" s="56"/>
      <c r="GP352" s="56"/>
      <c r="GR352" s="56"/>
      <c r="GS352" s="56"/>
      <c r="GT352" s="56"/>
      <c r="GU352" s="56"/>
      <c r="GV352" s="56"/>
      <c r="GW352" s="56"/>
      <c r="GX352" s="56"/>
      <c r="GY352" s="56"/>
      <c r="GZ352" s="56"/>
      <c r="HB352" s="56"/>
      <c r="HC352" s="56"/>
      <c r="HD352" s="56"/>
      <c r="HE352" s="56"/>
      <c r="HF352" s="56"/>
      <c r="HG352" s="56"/>
      <c r="HH352" s="56"/>
      <c r="HI352" s="56"/>
      <c r="HJ352" s="56"/>
      <c r="HL352" s="56"/>
      <c r="HM352" s="56"/>
      <c r="HN352" s="56"/>
      <c r="HO352" s="56"/>
      <c r="HP352" s="56"/>
      <c r="HQ352" s="56"/>
      <c r="HR352" s="56"/>
      <c r="HS352" s="56"/>
      <c r="HT352" s="56"/>
      <c r="HV352" s="56"/>
      <c r="HW352" s="56"/>
      <c r="HX352" s="56"/>
      <c r="HY352" s="56"/>
      <c r="HZ352" s="56"/>
      <c r="IA352" s="56"/>
      <c r="IB352" s="56"/>
      <c r="IC352" s="56"/>
      <c r="ID352" s="56"/>
      <c r="IF352" s="56"/>
      <c r="IG352" s="56"/>
      <c r="IH352" s="56"/>
      <c r="II352" s="56"/>
      <c r="IJ352" s="56"/>
      <c r="IK352" s="56"/>
      <c r="IL352" s="56"/>
      <c r="IM352" s="56"/>
      <c r="IN352" s="56"/>
      <c r="IP352" s="56"/>
      <c r="IQ352" s="56"/>
      <c r="IR352" s="56"/>
      <c r="IS352" s="56"/>
      <c r="IT352" s="56"/>
      <c r="IU352" s="56"/>
    </row>
    <row r="353" spans="1:255" ht="12.75" customHeight="1" thickBot="1" x14ac:dyDescent="0.25">
      <c r="A353" s="103"/>
      <c r="B353" s="106">
        <v>5027.68</v>
      </c>
      <c r="C353" s="85" t="s">
        <v>70</v>
      </c>
      <c r="D353" s="86"/>
      <c r="E353" s="47"/>
      <c r="F353" s="47"/>
      <c r="G353" s="47"/>
      <c r="H353" s="48"/>
      <c r="I353" s="49"/>
      <c r="J353" s="56"/>
      <c r="K353" s="56"/>
      <c r="L353" s="56"/>
      <c r="M353" s="56"/>
      <c r="N353" s="56"/>
      <c r="O353" s="56"/>
      <c r="P353" s="56"/>
      <c r="Q353" s="56"/>
      <c r="R353" s="56"/>
      <c r="T353" s="56"/>
      <c r="U353" s="56"/>
      <c r="V353" s="56"/>
      <c r="W353" s="56"/>
      <c r="X353" s="56"/>
      <c r="Y353" s="56"/>
      <c r="Z353" s="56"/>
      <c r="AA353" s="56"/>
      <c r="AB353" s="56"/>
      <c r="AD353" s="56"/>
      <c r="AE353" s="56"/>
      <c r="AF353" s="56"/>
      <c r="AG353" s="56"/>
      <c r="AH353" s="56"/>
      <c r="AI353" s="56"/>
      <c r="AJ353" s="56"/>
      <c r="AK353" s="56"/>
      <c r="AL353" s="56"/>
      <c r="AN353" s="56"/>
      <c r="AO353" s="56"/>
      <c r="AP353" s="56"/>
      <c r="AQ353" s="56"/>
      <c r="AR353" s="56"/>
      <c r="AS353" s="56"/>
      <c r="AT353" s="56"/>
      <c r="AU353" s="56"/>
      <c r="AV353" s="56"/>
      <c r="AX353" s="56"/>
      <c r="AY353" s="56"/>
      <c r="AZ353" s="56"/>
      <c r="BA353" s="56"/>
      <c r="BB353" s="56"/>
      <c r="BC353" s="56"/>
      <c r="BD353" s="56"/>
      <c r="BE353" s="56"/>
      <c r="BF353" s="56"/>
      <c r="BH353" s="56"/>
      <c r="BI353" s="56"/>
      <c r="BJ353" s="56"/>
      <c r="BK353" s="56"/>
      <c r="BL353" s="56"/>
      <c r="BM353" s="56"/>
      <c r="BN353" s="56"/>
      <c r="BO353" s="56"/>
      <c r="BP353" s="56"/>
      <c r="BR353" s="56"/>
      <c r="BS353" s="56"/>
      <c r="BT353" s="56"/>
      <c r="BU353" s="56"/>
      <c r="BV353" s="56"/>
      <c r="BW353" s="56"/>
      <c r="BX353" s="56"/>
      <c r="BY353" s="56"/>
      <c r="BZ353" s="56"/>
      <c r="CB353" s="56"/>
      <c r="CC353" s="56"/>
      <c r="CD353" s="56"/>
      <c r="CE353" s="56"/>
      <c r="CF353" s="56"/>
      <c r="CG353" s="56"/>
      <c r="CH353" s="56"/>
      <c r="CI353" s="56"/>
      <c r="CJ353" s="56"/>
      <c r="CL353" s="56"/>
      <c r="CM353" s="56"/>
      <c r="CN353" s="56"/>
      <c r="CO353" s="56"/>
      <c r="CP353" s="56"/>
      <c r="CQ353" s="56"/>
      <c r="CR353" s="56"/>
      <c r="CS353" s="56"/>
      <c r="CT353" s="56"/>
      <c r="CV353" s="56"/>
      <c r="CW353" s="56"/>
      <c r="CX353" s="56"/>
      <c r="CY353" s="56"/>
      <c r="CZ353" s="56"/>
      <c r="DA353" s="56"/>
      <c r="DB353" s="56"/>
      <c r="DC353" s="56"/>
      <c r="DD353" s="56"/>
      <c r="DF353" s="56"/>
      <c r="DG353" s="56"/>
      <c r="DH353" s="56"/>
      <c r="DI353" s="56"/>
      <c r="DJ353" s="56"/>
      <c r="DK353" s="56"/>
      <c r="DL353" s="56"/>
      <c r="DM353" s="56"/>
      <c r="DN353" s="56"/>
      <c r="DP353" s="56"/>
      <c r="DQ353" s="56"/>
      <c r="DR353" s="56"/>
      <c r="DS353" s="56"/>
      <c r="DT353" s="56"/>
      <c r="DU353" s="56"/>
      <c r="DV353" s="56"/>
      <c r="DW353" s="56"/>
      <c r="DX353" s="56"/>
      <c r="DZ353" s="56"/>
      <c r="EA353" s="56"/>
      <c r="EB353" s="56"/>
      <c r="EC353" s="56"/>
      <c r="ED353" s="56"/>
      <c r="EE353" s="56"/>
      <c r="EF353" s="56"/>
      <c r="EG353" s="56"/>
      <c r="EH353" s="56"/>
      <c r="EJ353" s="56"/>
      <c r="EK353" s="56"/>
      <c r="EL353" s="56"/>
      <c r="EM353" s="56"/>
      <c r="EN353" s="56"/>
      <c r="EO353" s="56"/>
      <c r="EP353" s="56"/>
      <c r="EQ353" s="56"/>
      <c r="ER353" s="56"/>
      <c r="ET353" s="56"/>
      <c r="EU353" s="56"/>
      <c r="EV353" s="56"/>
      <c r="EW353" s="56"/>
      <c r="EX353" s="56"/>
      <c r="EY353" s="56"/>
      <c r="EZ353" s="56"/>
      <c r="FA353" s="56"/>
      <c r="FB353" s="56"/>
      <c r="FD353" s="56"/>
      <c r="FE353" s="56"/>
      <c r="FF353" s="56"/>
      <c r="FG353" s="56"/>
      <c r="FH353" s="56"/>
      <c r="FI353" s="56"/>
      <c r="FJ353" s="56"/>
      <c r="FK353" s="56"/>
      <c r="FL353" s="56"/>
      <c r="FN353" s="56"/>
      <c r="FO353" s="56"/>
      <c r="FP353" s="56"/>
      <c r="FQ353" s="56"/>
      <c r="FR353" s="56"/>
      <c r="FS353" s="56"/>
      <c r="FT353" s="56"/>
      <c r="FU353" s="56"/>
      <c r="FV353" s="56"/>
      <c r="FX353" s="56"/>
      <c r="FY353" s="56"/>
      <c r="FZ353" s="56"/>
      <c r="GA353" s="56"/>
      <c r="GB353" s="56"/>
      <c r="GC353" s="56"/>
      <c r="GD353" s="56"/>
      <c r="GE353" s="56"/>
      <c r="GF353" s="56"/>
      <c r="GH353" s="56"/>
      <c r="GI353" s="56"/>
      <c r="GJ353" s="56"/>
      <c r="GK353" s="56"/>
      <c r="GL353" s="56"/>
      <c r="GM353" s="56"/>
      <c r="GN353" s="56"/>
      <c r="GO353" s="56"/>
      <c r="GP353" s="56"/>
      <c r="GR353" s="56"/>
      <c r="GS353" s="56"/>
      <c r="GT353" s="56"/>
      <c r="GU353" s="56"/>
      <c r="GV353" s="56"/>
      <c r="GW353" s="56"/>
      <c r="GX353" s="56"/>
      <c r="GY353" s="56"/>
      <c r="GZ353" s="56"/>
      <c r="HB353" s="56"/>
      <c r="HC353" s="56"/>
      <c r="HD353" s="56"/>
      <c r="HE353" s="56"/>
      <c r="HF353" s="56"/>
      <c r="HG353" s="56"/>
      <c r="HH353" s="56"/>
      <c r="HI353" s="56"/>
      <c r="HJ353" s="56"/>
      <c r="HL353" s="56"/>
      <c r="HM353" s="56"/>
      <c r="HN353" s="56"/>
      <c r="HO353" s="56"/>
      <c r="HP353" s="56"/>
      <c r="HQ353" s="56"/>
      <c r="HR353" s="56"/>
      <c r="HS353" s="56"/>
      <c r="HT353" s="56"/>
      <c r="HV353" s="56"/>
      <c r="HW353" s="56"/>
      <c r="HX353" s="56"/>
      <c r="HY353" s="56"/>
      <c r="HZ353" s="56"/>
      <c r="IA353" s="56"/>
      <c r="IB353" s="56"/>
      <c r="IC353" s="56"/>
      <c r="ID353" s="56"/>
      <c r="IF353" s="56"/>
      <c r="IG353" s="56"/>
      <c r="IH353" s="56"/>
      <c r="II353" s="56"/>
      <c r="IJ353" s="56"/>
      <c r="IK353" s="56"/>
      <c r="IL353" s="56"/>
      <c r="IM353" s="56"/>
      <c r="IN353" s="56"/>
      <c r="IP353" s="56"/>
      <c r="IQ353" s="56"/>
      <c r="IR353" s="56"/>
      <c r="IS353" s="56"/>
      <c r="IT353" s="56"/>
      <c r="IU353" s="56"/>
    </row>
    <row r="354" spans="1:255" ht="12.75" customHeight="1" thickBot="1" x14ac:dyDescent="0.25">
      <c r="A354" s="103"/>
      <c r="B354" s="106">
        <v>5359.31</v>
      </c>
      <c r="C354" s="85" t="s">
        <v>72</v>
      </c>
      <c r="D354" s="86"/>
      <c r="E354" s="47"/>
      <c r="F354" s="47"/>
      <c r="G354" s="47"/>
      <c r="H354" s="48"/>
      <c r="I354" s="49"/>
      <c r="J354" s="56"/>
      <c r="K354" s="56"/>
      <c r="L354" s="56"/>
      <c r="M354" s="56"/>
      <c r="N354" s="56"/>
      <c r="O354" s="56"/>
      <c r="P354" s="56"/>
      <c r="Q354" s="56"/>
      <c r="R354" s="56"/>
      <c r="T354" s="56"/>
      <c r="U354" s="56"/>
      <c r="V354" s="56"/>
      <c r="W354" s="56"/>
      <c r="X354" s="56"/>
      <c r="Y354" s="56"/>
      <c r="Z354" s="56"/>
      <c r="AA354" s="56"/>
      <c r="AB354" s="56"/>
      <c r="AD354" s="56"/>
      <c r="AE354" s="56"/>
      <c r="AF354" s="56"/>
      <c r="AG354" s="56"/>
      <c r="AH354" s="56"/>
      <c r="AI354" s="56"/>
      <c r="AJ354" s="56"/>
      <c r="AK354" s="56"/>
      <c r="AL354" s="56"/>
      <c r="AN354" s="56"/>
      <c r="AO354" s="56"/>
      <c r="AP354" s="56"/>
      <c r="AQ354" s="56"/>
      <c r="AR354" s="56"/>
      <c r="AS354" s="56"/>
      <c r="AT354" s="56"/>
      <c r="AU354" s="56"/>
      <c r="AV354" s="56"/>
      <c r="AX354" s="56"/>
      <c r="AY354" s="56"/>
      <c r="AZ354" s="56"/>
      <c r="BA354" s="56"/>
      <c r="BB354" s="56"/>
      <c r="BC354" s="56"/>
      <c r="BD354" s="56"/>
      <c r="BE354" s="56"/>
      <c r="BF354" s="56"/>
      <c r="BH354" s="56"/>
      <c r="BI354" s="56"/>
      <c r="BJ354" s="56"/>
      <c r="BK354" s="56"/>
      <c r="BL354" s="56"/>
      <c r="BM354" s="56"/>
      <c r="BN354" s="56"/>
      <c r="BO354" s="56"/>
      <c r="BP354" s="56"/>
      <c r="BR354" s="56"/>
      <c r="BS354" s="56"/>
      <c r="BT354" s="56"/>
      <c r="BU354" s="56"/>
      <c r="BV354" s="56"/>
      <c r="BW354" s="56"/>
      <c r="BX354" s="56"/>
      <c r="BY354" s="56"/>
      <c r="BZ354" s="56"/>
      <c r="CB354" s="56"/>
      <c r="CC354" s="56"/>
      <c r="CD354" s="56"/>
      <c r="CE354" s="56"/>
      <c r="CF354" s="56"/>
      <c r="CG354" s="56"/>
      <c r="CH354" s="56"/>
      <c r="CI354" s="56"/>
      <c r="CJ354" s="56"/>
      <c r="CL354" s="56"/>
      <c r="CM354" s="56"/>
      <c r="CN354" s="56"/>
      <c r="CO354" s="56"/>
      <c r="CP354" s="56"/>
      <c r="CQ354" s="56"/>
      <c r="CR354" s="56"/>
      <c r="CS354" s="56"/>
      <c r="CT354" s="56"/>
      <c r="CV354" s="56"/>
      <c r="CW354" s="56"/>
      <c r="CX354" s="56"/>
      <c r="CY354" s="56"/>
      <c r="CZ354" s="56"/>
      <c r="DA354" s="56"/>
      <c r="DB354" s="56"/>
      <c r="DC354" s="56"/>
      <c r="DD354" s="56"/>
      <c r="DF354" s="56"/>
      <c r="DG354" s="56"/>
      <c r="DH354" s="56"/>
      <c r="DI354" s="56"/>
      <c r="DJ354" s="56"/>
      <c r="DK354" s="56"/>
      <c r="DL354" s="56"/>
      <c r="DM354" s="56"/>
      <c r="DN354" s="56"/>
      <c r="DP354" s="56"/>
      <c r="DQ354" s="56"/>
      <c r="DR354" s="56"/>
      <c r="DS354" s="56"/>
      <c r="DT354" s="56"/>
      <c r="DU354" s="56"/>
      <c r="DV354" s="56"/>
      <c r="DW354" s="56"/>
      <c r="DX354" s="56"/>
      <c r="DZ354" s="56"/>
      <c r="EA354" s="56"/>
      <c r="EB354" s="56"/>
      <c r="EC354" s="56"/>
      <c r="ED354" s="56"/>
      <c r="EE354" s="56"/>
      <c r="EF354" s="56"/>
      <c r="EG354" s="56"/>
      <c r="EH354" s="56"/>
      <c r="EJ354" s="56"/>
      <c r="EK354" s="56"/>
      <c r="EL354" s="56"/>
      <c r="EM354" s="56"/>
      <c r="EN354" s="56"/>
      <c r="EO354" s="56"/>
      <c r="EP354" s="56"/>
      <c r="EQ354" s="56"/>
      <c r="ER354" s="56"/>
      <c r="ET354" s="56"/>
      <c r="EU354" s="56"/>
      <c r="EV354" s="56"/>
      <c r="EW354" s="56"/>
      <c r="EX354" s="56"/>
      <c r="EY354" s="56"/>
      <c r="EZ354" s="56"/>
      <c r="FA354" s="56"/>
      <c r="FB354" s="56"/>
      <c r="FD354" s="56"/>
      <c r="FE354" s="56"/>
      <c r="FF354" s="56"/>
      <c r="FG354" s="56"/>
      <c r="FH354" s="56"/>
      <c r="FI354" s="56"/>
      <c r="FJ354" s="56"/>
      <c r="FK354" s="56"/>
      <c r="FL354" s="56"/>
      <c r="FN354" s="56"/>
      <c r="FO354" s="56"/>
      <c r="FP354" s="56"/>
      <c r="FQ354" s="56"/>
      <c r="FR354" s="56"/>
      <c r="FS354" s="56"/>
      <c r="FT354" s="56"/>
      <c r="FU354" s="56"/>
      <c r="FV354" s="56"/>
      <c r="FX354" s="56"/>
      <c r="FY354" s="56"/>
      <c r="FZ354" s="56"/>
      <c r="GA354" s="56"/>
      <c r="GB354" s="56"/>
      <c r="GC354" s="56"/>
      <c r="GD354" s="56"/>
      <c r="GE354" s="56"/>
      <c r="GF354" s="56"/>
      <c r="GH354" s="56"/>
      <c r="GI354" s="56"/>
      <c r="GJ354" s="56"/>
      <c r="GK354" s="56"/>
      <c r="GL354" s="56"/>
      <c r="GM354" s="56"/>
      <c r="GN354" s="56"/>
      <c r="GO354" s="56"/>
      <c r="GP354" s="56"/>
      <c r="GR354" s="56"/>
      <c r="GS354" s="56"/>
      <c r="GT354" s="56"/>
      <c r="GU354" s="56"/>
      <c r="GV354" s="56"/>
      <c r="GW354" s="56"/>
      <c r="GX354" s="56"/>
      <c r="GY354" s="56"/>
      <c r="GZ354" s="56"/>
      <c r="HB354" s="56"/>
      <c r="HC354" s="56"/>
      <c r="HD354" s="56"/>
      <c r="HE354" s="56"/>
      <c r="HF354" s="56"/>
      <c r="HG354" s="56"/>
      <c r="HH354" s="56"/>
      <c r="HI354" s="56"/>
      <c r="HJ354" s="56"/>
      <c r="HL354" s="56"/>
      <c r="HM354" s="56"/>
      <c r="HN354" s="56"/>
      <c r="HO354" s="56"/>
      <c r="HP354" s="56"/>
      <c r="HQ354" s="56"/>
      <c r="HR354" s="56"/>
      <c r="HS354" s="56"/>
      <c r="HT354" s="56"/>
      <c r="HV354" s="56"/>
      <c r="HW354" s="56"/>
      <c r="HX354" s="56"/>
      <c r="HY354" s="56"/>
      <c r="HZ354" s="56"/>
      <c r="IA354" s="56"/>
      <c r="IB354" s="56"/>
      <c r="IC354" s="56"/>
      <c r="ID354" s="56"/>
      <c r="IF354" s="56"/>
      <c r="IG354" s="56"/>
      <c r="IH354" s="56"/>
      <c r="II354" s="56"/>
      <c r="IJ354" s="56"/>
      <c r="IK354" s="56"/>
      <c r="IL354" s="56"/>
      <c r="IM354" s="56"/>
      <c r="IN354" s="56"/>
      <c r="IP354" s="56"/>
      <c r="IQ354" s="56"/>
      <c r="IR354" s="56"/>
      <c r="IS354" s="56"/>
      <c r="IT354" s="56"/>
      <c r="IU354" s="56"/>
    </row>
    <row r="355" spans="1:255" ht="12.75" customHeight="1" thickBot="1" x14ac:dyDescent="0.25">
      <c r="A355" s="103"/>
      <c r="B355" s="106">
        <v>5955.53</v>
      </c>
      <c r="C355" s="85" t="s">
        <v>73</v>
      </c>
      <c r="D355" s="86"/>
      <c r="E355" s="47"/>
      <c r="F355" s="47"/>
      <c r="G355" s="47"/>
      <c r="H355" s="48"/>
      <c r="I355" s="49"/>
      <c r="J355" s="56"/>
      <c r="K355" s="56"/>
      <c r="L355" s="56"/>
      <c r="M355" s="56"/>
      <c r="N355" s="56"/>
      <c r="O355" s="56"/>
      <c r="P355" s="56"/>
      <c r="Q355" s="56"/>
      <c r="R355" s="56"/>
      <c r="T355" s="56"/>
      <c r="U355" s="56"/>
      <c r="V355" s="56"/>
      <c r="W355" s="56"/>
      <c r="X355" s="56"/>
      <c r="Y355" s="56"/>
      <c r="Z355" s="56"/>
      <c r="AA355" s="56"/>
      <c r="AB355" s="56"/>
      <c r="AD355" s="56"/>
      <c r="AE355" s="56"/>
      <c r="AF355" s="56"/>
      <c r="AG355" s="56"/>
      <c r="AH355" s="56"/>
      <c r="AI355" s="56"/>
      <c r="AJ355" s="56"/>
      <c r="AK355" s="56"/>
      <c r="AL355" s="56"/>
      <c r="AN355" s="56"/>
      <c r="AO355" s="56"/>
      <c r="AP355" s="56"/>
      <c r="AQ355" s="56"/>
      <c r="AR355" s="56"/>
      <c r="AS355" s="56"/>
      <c r="AT355" s="56"/>
      <c r="AU355" s="56"/>
      <c r="AV355" s="56"/>
      <c r="AX355" s="56"/>
      <c r="AY355" s="56"/>
      <c r="AZ355" s="56"/>
      <c r="BA355" s="56"/>
      <c r="BB355" s="56"/>
      <c r="BC355" s="56"/>
      <c r="BD355" s="56"/>
      <c r="BE355" s="56"/>
      <c r="BF355" s="56"/>
      <c r="BH355" s="56"/>
      <c r="BI355" s="56"/>
      <c r="BJ355" s="56"/>
      <c r="BK355" s="56"/>
      <c r="BL355" s="56"/>
      <c r="BM355" s="56"/>
      <c r="BN355" s="56"/>
      <c r="BO355" s="56"/>
      <c r="BP355" s="56"/>
      <c r="BR355" s="56"/>
      <c r="BS355" s="56"/>
      <c r="BT355" s="56"/>
      <c r="BU355" s="56"/>
      <c r="BV355" s="56"/>
      <c r="BW355" s="56"/>
      <c r="BX355" s="56"/>
      <c r="BY355" s="56"/>
      <c r="BZ355" s="56"/>
      <c r="CB355" s="56"/>
      <c r="CC355" s="56"/>
      <c r="CD355" s="56"/>
      <c r="CE355" s="56"/>
      <c r="CF355" s="56"/>
      <c r="CG355" s="56"/>
      <c r="CH355" s="56"/>
      <c r="CI355" s="56"/>
      <c r="CJ355" s="56"/>
      <c r="CL355" s="56"/>
      <c r="CM355" s="56"/>
      <c r="CN355" s="56"/>
      <c r="CO355" s="56"/>
      <c r="CP355" s="56"/>
      <c r="CQ355" s="56"/>
      <c r="CR355" s="56"/>
      <c r="CS355" s="56"/>
      <c r="CT355" s="56"/>
      <c r="CV355" s="56"/>
      <c r="CW355" s="56"/>
      <c r="CX355" s="56"/>
      <c r="CY355" s="56"/>
      <c r="CZ355" s="56"/>
      <c r="DA355" s="56"/>
      <c r="DB355" s="56"/>
      <c r="DC355" s="56"/>
      <c r="DD355" s="56"/>
      <c r="DF355" s="56"/>
      <c r="DG355" s="56"/>
      <c r="DH355" s="56"/>
      <c r="DI355" s="56"/>
      <c r="DJ355" s="56"/>
      <c r="DK355" s="56"/>
      <c r="DL355" s="56"/>
      <c r="DM355" s="56"/>
      <c r="DN355" s="56"/>
      <c r="DP355" s="56"/>
      <c r="DQ355" s="56"/>
      <c r="DR355" s="56"/>
      <c r="DS355" s="56"/>
      <c r="DT355" s="56"/>
      <c r="DU355" s="56"/>
      <c r="DV355" s="56"/>
      <c r="DW355" s="56"/>
      <c r="DX355" s="56"/>
      <c r="DZ355" s="56"/>
      <c r="EA355" s="56"/>
      <c r="EB355" s="56"/>
      <c r="EC355" s="56"/>
      <c r="ED355" s="56"/>
      <c r="EE355" s="56"/>
      <c r="EF355" s="56"/>
      <c r="EG355" s="56"/>
      <c r="EH355" s="56"/>
      <c r="EJ355" s="56"/>
      <c r="EK355" s="56"/>
      <c r="EL355" s="56"/>
      <c r="EM355" s="56"/>
      <c r="EN355" s="56"/>
      <c r="EO355" s="56"/>
      <c r="EP355" s="56"/>
      <c r="EQ355" s="56"/>
      <c r="ER355" s="56"/>
      <c r="ET355" s="56"/>
      <c r="EU355" s="56"/>
      <c r="EV355" s="56"/>
      <c r="EW355" s="56"/>
      <c r="EX355" s="56"/>
      <c r="EY355" s="56"/>
      <c r="EZ355" s="56"/>
      <c r="FA355" s="56"/>
      <c r="FB355" s="56"/>
      <c r="FD355" s="56"/>
      <c r="FE355" s="56"/>
      <c r="FF355" s="56"/>
      <c r="FG355" s="56"/>
      <c r="FH355" s="56"/>
      <c r="FI355" s="56"/>
      <c r="FJ355" s="56"/>
      <c r="FK355" s="56"/>
      <c r="FL355" s="56"/>
      <c r="FN355" s="56"/>
      <c r="FO355" s="56"/>
      <c r="FP355" s="56"/>
      <c r="FQ355" s="56"/>
      <c r="FR355" s="56"/>
      <c r="FS355" s="56"/>
      <c r="FT355" s="56"/>
      <c r="FU355" s="56"/>
      <c r="FV355" s="56"/>
      <c r="FX355" s="56"/>
      <c r="FY355" s="56"/>
      <c r="FZ355" s="56"/>
      <c r="GA355" s="56"/>
      <c r="GB355" s="56"/>
      <c r="GC355" s="56"/>
      <c r="GD355" s="56"/>
      <c r="GE355" s="56"/>
      <c r="GF355" s="56"/>
      <c r="GH355" s="56"/>
      <c r="GI355" s="56"/>
      <c r="GJ355" s="56"/>
      <c r="GK355" s="56"/>
      <c r="GL355" s="56"/>
      <c r="GM355" s="56"/>
      <c r="GN355" s="56"/>
      <c r="GO355" s="56"/>
      <c r="GP355" s="56"/>
      <c r="GR355" s="56"/>
      <c r="GS355" s="56"/>
      <c r="GT355" s="56"/>
      <c r="GU355" s="56"/>
      <c r="GV355" s="56"/>
      <c r="GW355" s="56"/>
      <c r="GX355" s="56"/>
      <c r="GY355" s="56"/>
      <c r="GZ355" s="56"/>
      <c r="HB355" s="56"/>
      <c r="HC355" s="56"/>
      <c r="HD355" s="56"/>
      <c r="HE355" s="56"/>
      <c r="HF355" s="56"/>
      <c r="HG355" s="56"/>
      <c r="HH355" s="56"/>
      <c r="HI355" s="56"/>
      <c r="HJ355" s="56"/>
      <c r="HL355" s="56"/>
      <c r="HM355" s="56"/>
      <c r="HN355" s="56"/>
      <c r="HO355" s="56"/>
      <c r="HP355" s="56"/>
      <c r="HQ355" s="56"/>
      <c r="HR355" s="56"/>
      <c r="HS355" s="56"/>
      <c r="HT355" s="56"/>
      <c r="HV355" s="56"/>
      <c r="HW355" s="56"/>
      <c r="HX355" s="56"/>
      <c r="HY355" s="56"/>
      <c r="HZ355" s="56"/>
      <c r="IA355" s="56"/>
      <c r="IB355" s="56"/>
      <c r="IC355" s="56"/>
      <c r="ID355" s="56"/>
      <c r="IF355" s="56"/>
      <c r="IG355" s="56"/>
      <c r="IH355" s="56"/>
      <c r="II355" s="56"/>
      <c r="IJ355" s="56"/>
      <c r="IK355" s="56"/>
      <c r="IL355" s="56"/>
      <c r="IM355" s="56"/>
      <c r="IN355" s="56"/>
      <c r="IP355" s="56"/>
      <c r="IQ355" s="56"/>
      <c r="IR355" s="56"/>
      <c r="IS355" s="56"/>
      <c r="IT355" s="56"/>
      <c r="IU355" s="56"/>
    </row>
    <row r="356" spans="1:255" ht="12.75" customHeight="1" thickBot="1" x14ac:dyDescent="0.25">
      <c r="A356" s="103"/>
      <c r="B356" s="106">
        <v>5394.65</v>
      </c>
      <c r="C356" s="85" t="s">
        <v>74</v>
      </c>
      <c r="D356" s="86"/>
      <c r="E356" s="47"/>
      <c r="F356" s="47"/>
      <c r="G356" s="47"/>
      <c r="H356" s="48"/>
      <c r="I356" s="49"/>
      <c r="J356" s="56"/>
      <c r="K356" s="56"/>
      <c r="L356" s="56"/>
      <c r="M356" s="56"/>
      <c r="N356" s="56"/>
      <c r="O356" s="56"/>
      <c r="P356" s="56"/>
      <c r="Q356" s="56"/>
      <c r="R356" s="56"/>
      <c r="T356" s="56"/>
      <c r="U356" s="56"/>
      <c r="V356" s="56"/>
      <c r="W356" s="56"/>
      <c r="X356" s="56"/>
      <c r="Y356" s="56"/>
      <c r="Z356" s="56"/>
      <c r="AA356" s="56"/>
      <c r="AB356" s="56"/>
      <c r="AD356" s="56"/>
      <c r="AE356" s="56"/>
      <c r="AF356" s="56"/>
      <c r="AG356" s="56"/>
      <c r="AH356" s="56"/>
      <c r="AI356" s="56"/>
      <c r="AJ356" s="56"/>
      <c r="AK356" s="56"/>
      <c r="AL356" s="56"/>
      <c r="AN356" s="56"/>
      <c r="AO356" s="56"/>
      <c r="AP356" s="56"/>
      <c r="AQ356" s="56"/>
      <c r="AR356" s="56"/>
      <c r="AS356" s="56"/>
      <c r="AT356" s="56"/>
      <c r="AU356" s="56"/>
      <c r="AV356" s="56"/>
      <c r="AX356" s="56"/>
      <c r="AY356" s="56"/>
      <c r="AZ356" s="56"/>
      <c r="BA356" s="56"/>
      <c r="BB356" s="56"/>
      <c r="BC356" s="56"/>
      <c r="BD356" s="56"/>
      <c r="BE356" s="56"/>
      <c r="BF356" s="56"/>
      <c r="BH356" s="56"/>
      <c r="BI356" s="56"/>
      <c r="BJ356" s="56"/>
      <c r="BK356" s="56"/>
      <c r="BL356" s="56"/>
      <c r="BM356" s="56"/>
      <c r="BN356" s="56"/>
      <c r="BO356" s="56"/>
      <c r="BP356" s="56"/>
      <c r="BR356" s="56"/>
      <c r="BS356" s="56"/>
      <c r="BT356" s="56"/>
      <c r="BU356" s="56"/>
      <c r="BV356" s="56"/>
      <c r="BW356" s="56"/>
      <c r="BX356" s="56"/>
      <c r="BY356" s="56"/>
      <c r="BZ356" s="56"/>
      <c r="CB356" s="56"/>
      <c r="CC356" s="56"/>
      <c r="CD356" s="56"/>
      <c r="CE356" s="56"/>
      <c r="CF356" s="56"/>
      <c r="CG356" s="56"/>
      <c r="CH356" s="56"/>
      <c r="CI356" s="56"/>
      <c r="CJ356" s="56"/>
      <c r="CL356" s="56"/>
      <c r="CM356" s="56"/>
      <c r="CN356" s="56"/>
      <c r="CO356" s="56"/>
      <c r="CP356" s="56"/>
      <c r="CQ356" s="56"/>
      <c r="CR356" s="56"/>
      <c r="CS356" s="56"/>
      <c r="CT356" s="56"/>
      <c r="CV356" s="56"/>
      <c r="CW356" s="56"/>
      <c r="CX356" s="56"/>
      <c r="CY356" s="56"/>
      <c r="CZ356" s="56"/>
      <c r="DA356" s="56"/>
      <c r="DB356" s="56"/>
      <c r="DC356" s="56"/>
      <c r="DD356" s="56"/>
      <c r="DF356" s="56"/>
      <c r="DG356" s="56"/>
      <c r="DH356" s="56"/>
      <c r="DI356" s="56"/>
      <c r="DJ356" s="56"/>
      <c r="DK356" s="56"/>
      <c r="DL356" s="56"/>
      <c r="DM356" s="56"/>
      <c r="DN356" s="56"/>
      <c r="DP356" s="56"/>
      <c r="DQ356" s="56"/>
      <c r="DR356" s="56"/>
      <c r="DS356" s="56"/>
      <c r="DT356" s="56"/>
      <c r="DU356" s="56"/>
      <c r="DV356" s="56"/>
      <c r="DW356" s="56"/>
      <c r="DX356" s="56"/>
      <c r="DZ356" s="56"/>
      <c r="EA356" s="56"/>
      <c r="EB356" s="56"/>
      <c r="EC356" s="56"/>
      <c r="ED356" s="56"/>
      <c r="EE356" s="56"/>
      <c r="EF356" s="56"/>
      <c r="EG356" s="56"/>
      <c r="EH356" s="56"/>
      <c r="EJ356" s="56"/>
      <c r="EK356" s="56"/>
      <c r="EL356" s="56"/>
      <c r="EM356" s="56"/>
      <c r="EN356" s="56"/>
      <c r="EO356" s="56"/>
      <c r="EP356" s="56"/>
      <c r="EQ356" s="56"/>
      <c r="ER356" s="56"/>
      <c r="ET356" s="56"/>
      <c r="EU356" s="56"/>
      <c r="EV356" s="56"/>
      <c r="EW356" s="56"/>
      <c r="EX356" s="56"/>
      <c r="EY356" s="56"/>
      <c r="EZ356" s="56"/>
      <c r="FA356" s="56"/>
      <c r="FB356" s="56"/>
      <c r="FD356" s="56"/>
      <c r="FE356" s="56"/>
      <c r="FF356" s="56"/>
      <c r="FG356" s="56"/>
      <c r="FH356" s="56"/>
      <c r="FI356" s="56"/>
      <c r="FJ356" s="56"/>
      <c r="FK356" s="56"/>
      <c r="FL356" s="56"/>
      <c r="FN356" s="56"/>
      <c r="FO356" s="56"/>
      <c r="FP356" s="56"/>
      <c r="FQ356" s="56"/>
      <c r="FR356" s="56"/>
      <c r="FS356" s="56"/>
      <c r="FT356" s="56"/>
      <c r="FU356" s="56"/>
      <c r="FV356" s="56"/>
      <c r="FX356" s="56"/>
      <c r="FY356" s="56"/>
      <c r="FZ356" s="56"/>
      <c r="GA356" s="56"/>
      <c r="GB356" s="56"/>
      <c r="GC356" s="56"/>
      <c r="GD356" s="56"/>
      <c r="GE356" s="56"/>
      <c r="GF356" s="56"/>
      <c r="GH356" s="56"/>
      <c r="GI356" s="56"/>
      <c r="GJ356" s="56"/>
      <c r="GK356" s="56"/>
      <c r="GL356" s="56"/>
      <c r="GM356" s="56"/>
      <c r="GN356" s="56"/>
      <c r="GO356" s="56"/>
      <c r="GP356" s="56"/>
      <c r="GR356" s="56"/>
      <c r="GS356" s="56"/>
      <c r="GT356" s="56"/>
      <c r="GU356" s="56"/>
      <c r="GV356" s="56"/>
      <c r="GW356" s="56"/>
      <c r="GX356" s="56"/>
      <c r="GY356" s="56"/>
      <c r="GZ356" s="56"/>
      <c r="HB356" s="56"/>
      <c r="HC356" s="56"/>
      <c r="HD356" s="56"/>
      <c r="HE356" s="56"/>
      <c r="HF356" s="56"/>
      <c r="HG356" s="56"/>
      <c r="HH356" s="56"/>
      <c r="HI356" s="56"/>
      <c r="HJ356" s="56"/>
      <c r="HL356" s="56"/>
      <c r="HM356" s="56"/>
      <c r="HN356" s="56"/>
      <c r="HO356" s="56"/>
      <c r="HP356" s="56"/>
      <c r="HQ356" s="56"/>
      <c r="HR356" s="56"/>
      <c r="HS356" s="56"/>
      <c r="HT356" s="56"/>
      <c r="HV356" s="56"/>
      <c r="HW356" s="56"/>
      <c r="HX356" s="56"/>
      <c r="HY356" s="56"/>
      <c r="HZ356" s="56"/>
      <c r="IA356" s="56"/>
      <c r="IB356" s="56"/>
      <c r="IC356" s="56"/>
      <c r="ID356" s="56"/>
      <c r="IF356" s="56"/>
      <c r="IG356" s="56"/>
      <c r="IH356" s="56"/>
      <c r="II356" s="56"/>
      <c r="IJ356" s="56"/>
      <c r="IK356" s="56"/>
      <c r="IL356" s="56"/>
      <c r="IM356" s="56"/>
      <c r="IN356" s="56"/>
      <c r="IP356" s="56"/>
      <c r="IQ356" s="56"/>
      <c r="IR356" s="56"/>
      <c r="IS356" s="56"/>
      <c r="IT356" s="56"/>
      <c r="IU356" s="56"/>
    </row>
    <row r="357" spans="1:255" ht="12.75" customHeight="1" thickBot="1" x14ac:dyDescent="0.25">
      <c r="A357" s="11"/>
      <c r="B357" s="106">
        <v>4637.08</v>
      </c>
      <c r="C357" s="85" t="s">
        <v>75</v>
      </c>
      <c r="D357" s="86"/>
      <c r="E357" s="47"/>
      <c r="F357" s="47"/>
      <c r="G357" s="47"/>
      <c r="H357" s="48"/>
      <c r="I357" s="49"/>
      <c r="J357" s="56"/>
      <c r="K357" s="56"/>
      <c r="L357" s="56"/>
      <c r="M357" s="56"/>
      <c r="N357" s="56"/>
      <c r="O357" s="56"/>
      <c r="P357" s="56"/>
      <c r="Q357" s="56"/>
      <c r="R357" s="56"/>
      <c r="T357" s="56"/>
      <c r="U357" s="56"/>
      <c r="V357" s="56"/>
      <c r="W357" s="56"/>
      <c r="X357" s="56"/>
      <c r="Y357" s="56"/>
      <c r="Z357" s="56"/>
      <c r="AA357" s="56"/>
      <c r="AB357" s="56"/>
      <c r="AD357" s="56"/>
      <c r="AE357" s="56"/>
      <c r="AF357" s="56"/>
      <c r="AG357" s="56"/>
      <c r="AH357" s="56"/>
      <c r="AI357" s="56"/>
      <c r="AJ357" s="56"/>
      <c r="AK357" s="56"/>
      <c r="AL357" s="56"/>
      <c r="AN357" s="56"/>
      <c r="AO357" s="56"/>
      <c r="AP357" s="56"/>
      <c r="AQ357" s="56"/>
      <c r="AR357" s="56"/>
      <c r="AS357" s="56"/>
      <c r="AT357" s="56"/>
      <c r="AU357" s="56"/>
      <c r="AV357" s="56"/>
      <c r="AX357" s="56"/>
      <c r="AY357" s="56"/>
      <c r="AZ357" s="56"/>
      <c r="BA357" s="56"/>
      <c r="BB357" s="56"/>
      <c r="BC357" s="56"/>
      <c r="BD357" s="56"/>
      <c r="BE357" s="56"/>
      <c r="BF357" s="56"/>
      <c r="BH357" s="56"/>
      <c r="BI357" s="56"/>
      <c r="BJ357" s="56"/>
      <c r="BK357" s="56"/>
      <c r="BL357" s="56"/>
      <c r="BM357" s="56"/>
      <c r="BN357" s="56"/>
      <c r="BO357" s="56"/>
      <c r="BP357" s="56"/>
      <c r="BR357" s="56"/>
      <c r="BS357" s="56"/>
      <c r="BT357" s="56"/>
      <c r="BU357" s="56"/>
      <c r="BV357" s="56"/>
      <c r="BW357" s="56"/>
      <c r="BX357" s="56"/>
      <c r="BY357" s="56"/>
      <c r="BZ357" s="56"/>
      <c r="CB357" s="56"/>
      <c r="CC357" s="56"/>
      <c r="CD357" s="56"/>
      <c r="CE357" s="56"/>
      <c r="CF357" s="56"/>
      <c r="CG357" s="56"/>
      <c r="CH357" s="56"/>
      <c r="CI357" s="56"/>
      <c r="CJ357" s="56"/>
      <c r="CL357" s="56"/>
      <c r="CM357" s="56"/>
      <c r="CN357" s="56"/>
      <c r="CO357" s="56"/>
      <c r="CP357" s="56"/>
      <c r="CQ357" s="56"/>
      <c r="CR357" s="56"/>
      <c r="CS357" s="56"/>
      <c r="CT357" s="56"/>
      <c r="CV357" s="56"/>
      <c r="CW357" s="56"/>
      <c r="CX357" s="56"/>
      <c r="CY357" s="56"/>
      <c r="CZ357" s="56"/>
      <c r="DA357" s="56"/>
      <c r="DB357" s="56"/>
      <c r="DC357" s="56"/>
      <c r="DD357" s="56"/>
      <c r="DF357" s="56"/>
      <c r="DG357" s="56"/>
      <c r="DH357" s="56"/>
      <c r="DI357" s="56"/>
      <c r="DJ357" s="56"/>
      <c r="DK357" s="56"/>
      <c r="DL357" s="56"/>
      <c r="DM357" s="56"/>
      <c r="DN357" s="56"/>
      <c r="DP357" s="56"/>
      <c r="DQ357" s="56"/>
      <c r="DR357" s="56"/>
      <c r="DS357" s="56"/>
      <c r="DT357" s="56"/>
      <c r="DU357" s="56"/>
      <c r="DV357" s="56"/>
      <c r="DW357" s="56"/>
      <c r="DX357" s="56"/>
      <c r="DZ357" s="56"/>
      <c r="EA357" s="56"/>
      <c r="EB357" s="56"/>
      <c r="EC357" s="56"/>
      <c r="ED357" s="56"/>
      <c r="EE357" s="56"/>
      <c r="EF357" s="56"/>
      <c r="EG357" s="56"/>
      <c r="EH357" s="56"/>
      <c r="EJ357" s="56"/>
      <c r="EK357" s="56"/>
      <c r="EL357" s="56"/>
      <c r="EM357" s="56"/>
      <c r="EN357" s="56"/>
      <c r="EO357" s="56"/>
      <c r="EP357" s="56"/>
      <c r="EQ357" s="56"/>
      <c r="ER357" s="56"/>
      <c r="ET357" s="56"/>
      <c r="EU357" s="56"/>
      <c r="EV357" s="56"/>
      <c r="EW357" s="56"/>
      <c r="EX357" s="56"/>
      <c r="EY357" s="56"/>
      <c r="EZ357" s="56"/>
      <c r="FA357" s="56"/>
      <c r="FB357" s="56"/>
      <c r="FD357" s="56"/>
      <c r="FE357" s="56"/>
      <c r="FF357" s="56"/>
      <c r="FG357" s="56"/>
      <c r="FH357" s="56"/>
      <c r="FI357" s="56"/>
      <c r="FJ357" s="56"/>
      <c r="FK357" s="56"/>
      <c r="FL357" s="56"/>
      <c r="FN357" s="56"/>
      <c r="FO357" s="56"/>
      <c r="FP357" s="56"/>
      <c r="FQ357" s="56"/>
      <c r="FR357" s="56"/>
      <c r="FS357" s="56"/>
      <c r="FT357" s="56"/>
      <c r="FU357" s="56"/>
      <c r="FV357" s="56"/>
      <c r="FX357" s="56"/>
      <c r="FY357" s="56"/>
      <c r="FZ357" s="56"/>
      <c r="GA357" s="56"/>
      <c r="GB357" s="56"/>
      <c r="GC357" s="56"/>
      <c r="GD357" s="56"/>
      <c r="GE357" s="56"/>
      <c r="GF357" s="56"/>
      <c r="GH357" s="56"/>
      <c r="GI357" s="56"/>
      <c r="GJ357" s="56"/>
      <c r="GK357" s="56"/>
      <c r="GL357" s="56"/>
      <c r="GM357" s="56"/>
      <c r="GN357" s="56"/>
      <c r="GO357" s="56"/>
      <c r="GP357" s="56"/>
      <c r="GR357" s="56"/>
      <c r="GS357" s="56"/>
      <c r="GT357" s="56"/>
      <c r="GU357" s="56"/>
      <c r="GV357" s="56"/>
      <c r="GW357" s="56"/>
      <c r="GX357" s="56"/>
      <c r="GY357" s="56"/>
      <c r="GZ357" s="56"/>
      <c r="HB357" s="56"/>
      <c r="HC357" s="56"/>
      <c r="HD357" s="56"/>
      <c r="HE357" s="56"/>
      <c r="HF357" s="56"/>
      <c r="HG357" s="56"/>
      <c r="HH357" s="56"/>
      <c r="HI357" s="56"/>
      <c r="HJ357" s="56"/>
      <c r="HL357" s="56"/>
      <c r="HM357" s="56"/>
      <c r="HN357" s="56"/>
      <c r="HO357" s="56"/>
      <c r="HP357" s="56"/>
      <c r="HQ357" s="56"/>
      <c r="HR357" s="56"/>
      <c r="HS357" s="56"/>
      <c r="HT357" s="56"/>
      <c r="HV357" s="56"/>
      <c r="HW357" s="56"/>
      <c r="HX357" s="56"/>
      <c r="HY357" s="56"/>
      <c r="HZ357" s="56"/>
      <c r="IA357" s="56"/>
      <c r="IB357" s="56"/>
      <c r="IC357" s="56"/>
      <c r="ID357" s="56"/>
      <c r="IF357" s="56"/>
      <c r="IG357" s="56"/>
      <c r="IH357" s="56"/>
      <c r="II357" s="56"/>
      <c r="IJ357" s="56"/>
      <c r="IK357" s="56"/>
      <c r="IL357" s="56"/>
      <c r="IM357" s="56"/>
      <c r="IN357" s="56"/>
      <c r="IP357" s="56"/>
      <c r="IQ357" s="56"/>
      <c r="IR357" s="56"/>
      <c r="IS357" s="56"/>
      <c r="IT357" s="56"/>
      <c r="IU357" s="56"/>
    </row>
    <row r="358" spans="1:255" ht="12.75" customHeight="1" thickBot="1" x14ac:dyDescent="0.25">
      <c r="A358" s="11"/>
      <c r="B358" s="106">
        <v>5065.95</v>
      </c>
      <c r="C358" s="85" t="s">
        <v>76</v>
      </c>
      <c r="D358" s="86"/>
      <c r="E358" s="47"/>
      <c r="F358" s="47"/>
      <c r="G358" s="47"/>
      <c r="H358" s="48"/>
      <c r="I358" s="49"/>
      <c r="J358" s="56"/>
      <c r="K358" s="56"/>
      <c r="L358" s="56"/>
      <c r="M358" s="56"/>
      <c r="N358" s="56"/>
      <c r="O358" s="56"/>
      <c r="P358" s="56"/>
      <c r="Q358" s="56"/>
      <c r="R358" s="56"/>
      <c r="T358" s="56"/>
      <c r="U358" s="56"/>
      <c r="V358" s="56"/>
      <c r="W358" s="56"/>
      <c r="X358" s="56"/>
      <c r="Y358" s="56"/>
      <c r="Z358" s="56"/>
      <c r="AA358" s="56"/>
      <c r="AB358" s="56"/>
      <c r="AD358" s="56"/>
      <c r="AE358" s="56"/>
      <c r="AF358" s="56"/>
      <c r="AG358" s="56"/>
      <c r="AH358" s="56"/>
      <c r="AI358" s="56"/>
      <c r="AJ358" s="56"/>
      <c r="AK358" s="56"/>
      <c r="AL358" s="56"/>
      <c r="AN358" s="56"/>
      <c r="AO358" s="56"/>
      <c r="AP358" s="56"/>
      <c r="AQ358" s="56"/>
      <c r="AR358" s="56"/>
      <c r="AS358" s="56"/>
      <c r="AT358" s="56"/>
      <c r="AU358" s="56"/>
      <c r="AV358" s="56"/>
      <c r="AX358" s="56"/>
      <c r="AY358" s="56"/>
      <c r="AZ358" s="56"/>
      <c r="BA358" s="56"/>
      <c r="BB358" s="56"/>
      <c r="BC358" s="56"/>
      <c r="BD358" s="56"/>
      <c r="BE358" s="56"/>
      <c r="BF358" s="56"/>
      <c r="BH358" s="56"/>
      <c r="BI358" s="56"/>
      <c r="BJ358" s="56"/>
      <c r="BK358" s="56"/>
      <c r="BL358" s="56"/>
      <c r="BM358" s="56"/>
      <c r="BN358" s="56"/>
      <c r="BO358" s="56"/>
      <c r="BP358" s="56"/>
      <c r="BR358" s="56"/>
      <c r="BS358" s="56"/>
      <c r="BT358" s="56"/>
      <c r="BU358" s="56"/>
      <c r="BV358" s="56"/>
      <c r="BW358" s="56"/>
      <c r="BX358" s="56"/>
      <c r="BY358" s="56"/>
      <c r="BZ358" s="56"/>
      <c r="CB358" s="56"/>
      <c r="CC358" s="56"/>
      <c r="CD358" s="56"/>
      <c r="CE358" s="56"/>
      <c r="CF358" s="56"/>
      <c r="CG358" s="56"/>
      <c r="CH358" s="56"/>
      <c r="CI358" s="56"/>
      <c r="CJ358" s="56"/>
      <c r="CL358" s="56"/>
      <c r="CM358" s="56"/>
      <c r="CN358" s="56"/>
      <c r="CO358" s="56"/>
      <c r="CP358" s="56"/>
      <c r="CQ358" s="56"/>
      <c r="CR358" s="56"/>
      <c r="CS358" s="56"/>
      <c r="CT358" s="56"/>
      <c r="CV358" s="56"/>
      <c r="CW358" s="56"/>
      <c r="CX358" s="56"/>
      <c r="CY358" s="56"/>
      <c r="CZ358" s="56"/>
      <c r="DA358" s="56"/>
      <c r="DB358" s="56"/>
      <c r="DC358" s="56"/>
      <c r="DD358" s="56"/>
      <c r="DF358" s="56"/>
      <c r="DG358" s="56"/>
      <c r="DH358" s="56"/>
      <c r="DI358" s="56"/>
      <c r="DJ358" s="56"/>
      <c r="DK358" s="56"/>
      <c r="DL358" s="56"/>
      <c r="DM358" s="56"/>
      <c r="DN358" s="56"/>
      <c r="DP358" s="56"/>
      <c r="DQ358" s="56"/>
      <c r="DR358" s="56"/>
      <c r="DS358" s="56"/>
      <c r="DT358" s="56"/>
      <c r="DU358" s="56"/>
      <c r="DV358" s="56"/>
      <c r="DW358" s="56"/>
      <c r="DX358" s="56"/>
      <c r="DZ358" s="56"/>
      <c r="EA358" s="56"/>
      <c r="EB358" s="56"/>
      <c r="EC358" s="56"/>
      <c r="ED358" s="56"/>
      <c r="EE358" s="56"/>
      <c r="EF358" s="56"/>
      <c r="EG358" s="56"/>
      <c r="EH358" s="56"/>
      <c r="EJ358" s="56"/>
      <c r="EK358" s="56"/>
      <c r="EL358" s="56"/>
      <c r="EM358" s="56"/>
      <c r="EN358" s="56"/>
      <c r="EO358" s="56"/>
      <c r="EP358" s="56"/>
      <c r="EQ358" s="56"/>
      <c r="ER358" s="56"/>
      <c r="ET358" s="56"/>
      <c r="EU358" s="56"/>
      <c r="EV358" s="56"/>
      <c r="EW358" s="56"/>
      <c r="EX358" s="56"/>
      <c r="EY358" s="56"/>
      <c r="EZ358" s="56"/>
      <c r="FA358" s="56"/>
      <c r="FB358" s="56"/>
      <c r="FD358" s="56"/>
      <c r="FE358" s="56"/>
      <c r="FF358" s="56"/>
      <c r="FG358" s="56"/>
      <c r="FH358" s="56"/>
      <c r="FI358" s="56"/>
      <c r="FJ358" s="56"/>
      <c r="FK358" s="56"/>
      <c r="FL358" s="56"/>
      <c r="FN358" s="56"/>
      <c r="FO358" s="56"/>
      <c r="FP358" s="56"/>
      <c r="FQ358" s="56"/>
      <c r="FR358" s="56"/>
      <c r="FS358" s="56"/>
      <c r="FT358" s="56"/>
      <c r="FU358" s="56"/>
      <c r="FV358" s="56"/>
      <c r="FX358" s="56"/>
      <c r="FY358" s="56"/>
      <c r="FZ358" s="56"/>
      <c r="GA358" s="56"/>
      <c r="GB358" s="56"/>
      <c r="GC358" s="56"/>
      <c r="GD358" s="56"/>
      <c r="GE358" s="56"/>
      <c r="GF358" s="56"/>
      <c r="GH358" s="56"/>
      <c r="GI358" s="56"/>
      <c r="GJ358" s="56"/>
      <c r="GK358" s="56"/>
      <c r="GL358" s="56"/>
      <c r="GM358" s="56"/>
      <c r="GN358" s="56"/>
      <c r="GO358" s="56"/>
      <c r="GP358" s="56"/>
      <c r="GR358" s="56"/>
      <c r="GS358" s="56"/>
      <c r="GT358" s="56"/>
      <c r="GU358" s="56"/>
      <c r="GV358" s="56"/>
      <c r="GW358" s="56"/>
      <c r="GX358" s="56"/>
      <c r="GY358" s="56"/>
      <c r="GZ358" s="56"/>
      <c r="HB358" s="56"/>
      <c r="HC358" s="56"/>
      <c r="HD358" s="56"/>
      <c r="HE358" s="56"/>
      <c r="HF358" s="56"/>
      <c r="HG358" s="56"/>
      <c r="HH358" s="56"/>
      <c r="HI358" s="56"/>
      <c r="HJ358" s="56"/>
      <c r="HL358" s="56"/>
      <c r="HM358" s="56"/>
      <c r="HN358" s="56"/>
      <c r="HO358" s="56"/>
      <c r="HP358" s="56"/>
      <c r="HQ358" s="56"/>
      <c r="HR358" s="56"/>
      <c r="HS358" s="56"/>
      <c r="HT358" s="56"/>
      <c r="HV358" s="56"/>
      <c r="HW358" s="56"/>
      <c r="HX358" s="56"/>
      <c r="HY358" s="56"/>
      <c r="HZ358" s="56"/>
      <c r="IA358" s="56"/>
      <c r="IB358" s="56"/>
      <c r="IC358" s="56"/>
      <c r="ID358" s="56"/>
      <c r="IF358" s="56"/>
      <c r="IG358" s="56"/>
      <c r="IH358" s="56"/>
      <c r="II358" s="56"/>
      <c r="IJ358" s="56"/>
      <c r="IK358" s="56"/>
      <c r="IL358" s="56"/>
      <c r="IM358" s="56"/>
      <c r="IN358" s="56"/>
      <c r="IP358" s="56"/>
      <c r="IQ358" s="56"/>
      <c r="IR358" s="56"/>
      <c r="IS358" s="56"/>
      <c r="IT358" s="56"/>
      <c r="IU358" s="56"/>
    </row>
    <row r="359" spans="1:255" ht="12.75" customHeight="1" thickBot="1" x14ac:dyDescent="0.25">
      <c r="A359" s="11"/>
      <c r="B359" s="106">
        <v>7064.5</v>
      </c>
      <c r="C359" s="85" t="s">
        <v>77</v>
      </c>
      <c r="D359" s="86"/>
      <c r="E359" s="47"/>
      <c r="F359" s="47"/>
      <c r="G359" s="47"/>
      <c r="H359" s="48"/>
      <c r="I359" s="49"/>
      <c r="J359" s="56"/>
      <c r="K359" s="56"/>
      <c r="L359" s="56"/>
      <c r="M359" s="56"/>
      <c r="N359" s="56"/>
      <c r="O359" s="56"/>
      <c r="P359" s="56"/>
      <c r="Q359" s="56"/>
      <c r="R359" s="56"/>
      <c r="T359" s="56"/>
      <c r="U359" s="56"/>
      <c r="V359" s="56"/>
      <c r="W359" s="56"/>
      <c r="X359" s="56"/>
      <c r="Y359" s="56"/>
      <c r="Z359" s="56"/>
      <c r="AA359" s="56"/>
      <c r="AB359" s="56"/>
      <c r="AD359" s="56"/>
      <c r="AE359" s="56"/>
      <c r="AF359" s="56"/>
      <c r="AG359" s="56"/>
      <c r="AH359" s="56"/>
      <c r="AI359" s="56"/>
      <c r="AJ359" s="56"/>
      <c r="AK359" s="56"/>
      <c r="AL359" s="56"/>
      <c r="AN359" s="56"/>
      <c r="AO359" s="56"/>
      <c r="AP359" s="56"/>
      <c r="AQ359" s="56"/>
      <c r="AR359" s="56"/>
      <c r="AS359" s="56"/>
      <c r="AT359" s="56"/>
      <c r="AU359" s="56"/>
      <c r="AV359" s="56"/>
      <c r="AX359" s="56"/>
      <c r="AY359" s="56"/>
      <c r="AZ359" s="56"/>
      <c r="BA359" s="56"/>
      <c r="BB359" s="56"/>
      <c r="BC359" s="56"/>
      <c r="BD359" s="56"/>
      <c r="BE359" s="56"/>
      <c r="BF359" s="56"/>
      <c r="BH359" s="56"/>
      <c r="BI359" s="56"/>
      <c r="BJ359" s="56"/>
      <c r="BK359" s="56"/>
      <c r="BL359" s="56"/>
      <c r="BM359" s="56"/>
      <c r="BN359" s="56"/>
      <c r="BO359" s="56"/>
      <c r="BP359" s="56"/>
      <c r="BR359" s="56"/>
      <c r="BS359" s="56"/>
      <c r="BT359" s="56"/>
      <c r="BU359" s="56"/>
      <c r="BV359" s="56"/>
      <c r="BW359" s="56"/>
      <c r="BX359" s="56"/>
      <c r="BY359" s="56"/>
      <c r="BZ359" s="56"/>
      <c r="CB359" s="56"/>
      <c r="CC359" s="56"/>
      <c r="CD359" s="56"/>
      <c r="CE359" s="56"/>
      <c r="CF359" s="56"/>
      <c r="CG359" s="56"/>
      <c r="CH359" s="56"/>
      <c r="CI359" s="56"/>
      <c r="CJ359" s="56"/>
      <c r="CL359" s="56"/>
      <c r="CM359" s="56"/>
      <c r="CN359" s="56"/>
      <c r="CO359" s="56"/>
      <c r="CP359" s="56"/>
      <c r="CQ359" s="56"/>
      <c r="CR359" s="56"/>
      <c r="CS359" s="56"/>
      <c r="CT359" s="56"/>
      <c r="CV359" s="56"/>
      <c r="CW359" s="56"/>
      <c r="CX359" s="56"/>
      <c r="CY359" s="56"/>
      <c r="CZ359" s="56"/>
      <c r="DA359" s="56"/>
      <c r="DB359" s="56"/>
      <c r="DC359" s="56"/>
      <c r="DD359" s="56"/>
      <c r="DF359" s="56"/>
      <c r="DG359" s="56"/>
      <c r="DH359" s="56"/>
      <c r="DI359" s="56"/>
      <c r="DJ359" s="56"/>
      <c r="DK359" s="56"/>
      <c r="DL359" s="56"/>
      <c r="DM359" s="56"/>
      <c r="DN359" s="56"/>
      <c r="DP359" s="56"/>
      <c r="DQ359" s="56"/>
      <c r="DR359" s="56"/>
      <c r="DS359" s="56"/>
      <c r="DT359" s="56"/>
      <c r="DU359" s="56"/>
      <c r="DV359" s="56"/>
      <c r="DW359" s="56"/>
      <c r="DX359" s="56"/>
      <c r="DZ359" s="56"/>
      <c r="EA359" s="56"/>
      <c r="EB359" s="56"/>
      <c r="EC359" s="56"/>
      <c r="ED359" s="56"/>
      <c r="EE359" s="56"/>
      <c r="EF359" s="56"/>
      <c r="EG359" s="56"/>
      <c r="EH359" s="56"/>
      <c r="EJ359" s="56"/>
      <c r="EK359" s="56"/>
      <c r="EL359" s="56"/>
      <c r="EM359" s="56"/>
      <c r="EN359" s="56"/>
      <c r="EO359" s="56"/>
      <c r="EP359" s="56"/>
      <c r="EQ359" s="56"/>
      <c r="ER359" s="56"/>
      <c r="ET359" s="56"/>
      <c r="EU359" s="56"/>
      <c r="EV359" s="56"/>
      <c r="EW359" s="56"/>
      <c r="EX359" s="56"/>
      <c r="EY359" s="56"/>
      <c r="EZ359" s="56"/>
      <c r="FA359" s="56"/>
      <c r="FB359" s="56"/>
      <c r="FD359" s="56"/>
      <c r="FE359" s="56"/>
      <c r="FF359" s="56"/>
      <c r="FG359" s="56"/>
      <c r="FH359" s="56"/>
      <c r="FI359" s="56"/>
      <c r="FJ359" s="56"/>
      <c r="FK359" s="56"/>
      <c r="FL359" s="56"/>
      <c r="FN359" s="56"/>
      <c r="FO359" s="56"/>
      <c r="FP359" s="56"/>
      <c r="FQ359" s="56"/>
      <c r="FR359" s="56"/>
      <c r="FS359" s="56"/>
      <c r="FT359" s="56"/>
      <c r="FU359" s="56"/>
      <c r="FV359" s="56"/>
      <c r="FX359" s="56"/>
      <c r="FY359" s="56"/>
      <c r="FZ359" s="56"/>
      <c r="GA359" s="56"/>
      <c r="GB359" s="56"/>
      <c r="GC359" s="56"/>
      <c r="GD359" s="56"/>
      <c r="GE359" s="56"/>
      <c r="GF359" s="56"/>
      <c r="GH359" s="56"/>
      <c r="GI359" s="56"/>
      <c r="GJ359" s="56"/>
      <c r="GK359" s="56"/>
      <c r="GL359" s="56"/>
      <c r="GM359" s="56"/>
      <c r="GN359" s="56"/>
      <c r="GO359" s="56"/>
      <c r="GP359" s="56"/>
      <c r="GR359" s="56"/>
      <c r="GS359" s="56"/>
      <c r="GT359" s="56"/>
      <c r="GU359" s="56"/>
      <c r="GV359" s="56"/>
      <c r="GW359" s="56"/>
      <c r="GX359" s="56"/>
      <c r="GY359" s="56"/>
      <c r="GZ359" s="56"/>
      <c r="HB359" s="56"/>
      <c r="HC359" s="56"/>
      <c r="HD359" s="56"/>
      <c r="HE359" s="56"/>
      <c r="HF359" s="56"/>
      <c r="HG359" s="56"/>
      <c r="HH359" s="56"/>
      <c r="HI359" s="56"/>
      <c r="HJ359" s="56"/>
      <c r="HL359" s="56"/>
      <c r="HM359" s="56"/>
      <c r="HN359" s="56"/>
      <c r="HO359" s="56"/>
      <c r="HP359" s="56"/>
      <c r="HQ359" s="56"/>
      <c r="HR359" s="56"/>
      <c r="HS359" s="56"/>
      <c r="HT359" s="56"/>
      <c r="HV359" s="56"/>
      <c r="HW359" s="56"/>
      <c r="HX359" s="56"/>
      <c r="HY359" s="56"/>
      <c r="HZ359" s="56"/>
      <c r="IA359" s="56"/>
      <c r="IB359" s="56"/>
      <c r="IC359" s="56"/>
      <c r="ID359" s="56"/>
      <c r="IF359" s="56"/>
      <c r="IG359" s="56"/>
      <c r="IH359" s="56"/>
      <c r="II359" s="56"/>
      <c r="IJ359" s="56"/>
      <c r="IK359" s="56"/>
      <c r="IL359" s="56"/>
      <c r="IM359" s="56"/>
      <c r="IN359" s="56"/>
      <c r="IP359" s="56"/>
      <c r="IQ359" s="56"/>
      <c r="IR359" s="56"/>
      <c r="IS359" s="56"/>
      <c r="IT359" s="56"/>
      <c r="IU359" s="56"/>
    </row>
    <row r="360" spans="1:255" ht="12.75" customHeight="1" thickBot="1" x14ac:dyDescent="0.25">
      <c r="A360" s="11"/>
      <c r="B360" s="106">
        <v>5447.46</v>
      </c>
      <c r="C360" s="85" t="s">
        <v>78</v>
      </c>
      <c r="D360" s="86"/>
      <c r="E360" s="47"/>
      <c r="F360" s="47"/>
      <c r="G360" s="47"/>
      <c r="H360" s="48"/>
      <c r="I360" s="49"/>
      <c r="J360" s="56"/>
      <c r="K360" s="56"/>
      <c r="L360" s="56"/>
      <c r="M360" s="56"/>
      <c r="N360" s="56"/>
      <c r="O360" s="56"/>
      <c r="P360" s="56"/>
      <c r="Q360" s="56"/>
      <c r="R360" s="56"/>
      <c r="T360" s="56"/>
      <c r="U360" s="56"/>
      <c r="V360" s="56"/>
      <c r="W360" s="56"/>
      <c r="X360" s="56"/>
      <c r="Y360" s="56"/>
      <c r="Z360" s="56"/>
      <c r="AA360" s="56"/>
      <c r="AB360" s="56"/>
      <c r="AD360" s="56"/>
      <c r="AE360" s="56"/>
      <c r="AF360" s="56"/>
      <c r="AG360" s="56"/>
      <c r="AH360" s="56"/>
      <c r="AI360" s="56"/>
      <c r="AJ360" s="56"/>
      <c r="AK360" s="56"/>
      <c r="AL360" s="56"/>
      <c r="AN360" s="56"/>
      <c r="AO360" s="56"/>
      <c r="AP360" s="56"/>
      <c r="AQ360" s="56"/>
      <c r="AR360" s="56"/>
      <c r="AS360" s="56"/>
      <c r="AT360" s="56"/>
      <c r="AU360" s="56"/>
      <c r="AV360" s="56"/>
      <c r="AX360" s="56"/>
      <c r="AY360" s="56"/>
      <c r="AZ360" s="56"/>
      <c r="BA360" s="56"/>
      <c r="BB360" s="56"/>
      <c r="BC360" s="56"/>
      <c r="BD360" s="56"/>
      <c r="BE360" s="56"/>
      <c r="BF360" s="56"/>
      <c r="BH360" s="56"/>
      <c r="BI360" s="56"/>
      <c r="BJ360" s="56"/>
      <c r="BK360" s="56"/>
      <c r="BL360" s="56"/>
      <c r="BM360" s="56"/>
      <c r="BN360" s="56"/>
      <c r="BO360" s="56"/>
      <c r="BP360" s="56"/>
      <c r="BR360" s="56"/>
      <c r="BS360" s="56"/>
      <c r="BT360" s="56"/>
      <c r="BU360" s="56"/>
      <c r="BV360" s="56"/>
      <c r="BW360" s="56"/>
      <c r="BX360" s="56"/>
      <c r="BY360" s="56"/>
      <c r="BZ360" s="56"/>
      <c r="CB360" s="56"/>
      <c r="CC360" s="56"/>
      <c r="CD360" s="56"/>
      <c r="CE360" s="56"/>
      <c r="CF360" s="56"/>
      <c r="CG360" s="56"/>
      <c r="CH360" s="56"/>
      <c r="CI360" s="56"/>
      <c r="CJ360" s="56"/>
      <c r="CL360" s="56"/>
      <c r="CM360" s="56"/>
      <c r="CN360" s="56"/>
      <c r="CO360" s="56"/>
      <c r="CP360" s="56"/>
      <c r="CQ360" s="56"/>
      <c r="CR360" s="56"/>
      <c r="CS360" s="56"/>
      <c r="CT360" s="56"/>
      <c r="CV360" s="56"/>
      <c r="CW360" s="56"/>
      <c r="CX360" s="56"/>
      <c r="CY360" s="56"/>
      <c r="CZ360" s="56"/>
      <c r="DA360" s="56"/>
      <c r="DB360" s="56"/>
      <c r="DC360" s="56"/>
      <c r="DD360" s="56"/>
      <c r="DF360" s="56"/>
      <c r="DG360" s="56"/>
      <c r="DH360" s="56"/>
      <c r="DI360" s="56"/>
      <c r="DJ360" s="56"/>
      <c r="DK360" s="56"/>
      <c r="DL360" s="56"/>
      <c r="DM360" s="56"/>
      <c r="DN360" s="56"/>
      <c r="DP360" s="56"/>
      <c r="DQ360" s="56"/>
      <c r="DR360" s="56"/>
      <c r="DS360" s="56"/>
      <c r="DT360" s="56"/>
      <c r="DU360" s="56"/>
      <c r="DV360" s="56"/>
      <c r="DW360" s="56"/>
      <c r="DX360" s="56"/>
      <c r="DZ360" s="56"/>
      <c r="EA360" s="56"/>
      <c r="EB360" s="56"/>
      <c r="EC360" s="56"/>
      <c r="ED360" s="56"/>
      <c r="EE360" s="56"/>
      <c r="EF360" s="56"/>
      <c r="EG360" s="56"/>
      <c r="EH360" s="56"/>
      <c r="EJ360" s="56"/>
      <c r="EK360" s="56"/>
      <c r="EL360" s="56"/>
      <c r="EM360" s="56"/>
      <c r="EN360" s="56"/>
      <c r="EO360" s="56"/>
      <c r="EP360" s="56"/>
      <c r="EQ360" s="56"/>
      <c r="ER360" s="56"/>
      <c r="ET360" s="56"/>
      <c r="EU360" s="56"/>
      <c r="EV360" s="56"/>
      <c r="EW360" s="56"/>
      <c r="EX360" s="56"/>
      <c r="EY360" s="56"/>
      <c r="EZ360" s="56"/>
      <c r="FA360" s="56"/>
      <c r="FB360" s="56"/>
      <c r="FD360" s="56"/>
      <c r="FE360" s="56"/>
      <c r="FF360" s="56"/>
      <c r="FG360" s="56"/>
      <c r="FH360" s="56"/>
      <c r="FI360" s="56"/>
      <c r="FJ360" s="56"/>
      <c r="FK360" s="56"/>
      <c r="FL360" s="56"/>
      <c r="FN360" s="56"/>
      <c r="FO360" s="56"/>
      <c r="FP360" s="56"/>
      <c r="FQ360" s="56"/>
      <c r="FR360" s="56"/>
      <c r="FS360" s="56"/>
      <c r="FT360" s="56"/>
      <c r="FU360" s="56"/>
      <c r="FV360" s="56"/>
      <c r="FX360" s="56"/>
      <c r="FY360" s="56"/>
      <c r="FZ360" s="56"/>
      <c r="GA360" s="56"/>
      <c r="GB360" s="56"/>
      <c r="GC360" s="56"/>
      <c r="GD360" s="56"/>
      <c r="GE360" s="56"/>
      <c r="GF360" s="56"/>
      <c r="GH360" s="56"/>
      <c r="GI360" s="56"/>
      <c r="GJ360" s="56"/>
      <c r="GK360" s="56"/>
      <c r="GL360" s="56"/>
      <c r="GM360" s="56"/>
      <c r="GN360" s="56"/>
      <c r="GO360" s="56"/>
      <c r="GP360" s="56"/>
      <c r="GR360" s="56"/>
      <c r="GS360" s="56"/>
      <c r="GT360" s="56"/>
      <c r="GU360" s="56"/>
      <c r="GV360" s="56"/>
      <c r="GW360" s="56"/>
      <c r="GX360" s="56"/>
      <c r="GY360" s="56"/>
      <c r="GZ360" s="56"/>
      <c r="HB360" s="56"/>
      <c r="HC360" s="56"/>
      <c r="HD360" s="56"/>
      <c r="HE360" s="56"/>
      <c r="HF360" s="56"/>
      <c r="HG360" s="56"/>
      <c r="HH360" s="56"/>
      <c r="HI360" s="56"/>
      <c r="HJ360" s="56"/>
      <c r="HL360" s="56"/>
      <c r="HM360" s="56"/>
      <c r="HN360" s="56"/>
      <c r="HO360" s="56"/>
      <c r="HP360" s="56"/>
      <c r="HQ360" s="56"/>
      <c r="HR360" s="56"/>
      <c r="HS360" s="56"/>
      <c r="HT360" s="56"/>
      <c r="HV360" s="56"/>
      <c r="HW360" s="56"/>
      <c r="HX360" s="56"/>
      <c r="HY360" s="56"/>
      <c r="HZ360" s="56"/>
      <c r="IA360" s="56"/>
      <c r="IB360" s="56"/>
      <c r="IC360" s="56"/>
      <c r="ID360" s="56"/>
      <c r="IF360" s="56"/>
      <c r="IG360" s="56"/>
      <c r="IH360" s="56"/>
      <c r="II360" s="56"/>
      <c r="IJ360" s="56"/>
      <c r="IK360" s="56"/>
      <c r="IL360" s="56"/>
      <c r="IM360" s="56"/>
      <c r="IN360" s="56"/>
      <c r="IP360" s="56"/>
      <c r="IQ360" s="56"/>
      <c r="IR360" s="56"/>
      <c r="IS360" s="56"/>
      <c r="IT360" s="56"/>
      <c r="IU360" s="56"/>
    </row>
    <row r="361" spans="1:255" ht="12.75" customHeight="1" thickBot="1" x14ac:dyDescent="0.25">
      <c r="A361" s="11"/>
      <c r="B361" s="106">
        <v>6907.25</v>
      </c>
      <c r="C361" s="85" t="s">
        <v>79</v>
      </c>
      <c r="D361" s="86"/>
      <c r="E361" s="47"/>
      <c r="F361" s="47"/>
      <c r="G361" s="47"/>
      <c r="H361" s="48"/>
      <c r="I361" s="49"/>
      <c r="J361" s="56"/>
      <c r="K361" s="56"/>
      <c r="L361" s="56"/>
      <c r="M361" s="56"/>
      <c r="N361" s="56"/>
      <c r="O361" s="56"/>
      <c r="P361" s="56"/>
      <c r="Q361" s="56"/>
      <c r="R361" s="56"/>
      <c r="T361" s="56"/>
      <c r="U361" s="56"/>
      <c r="V361" s="56"/>
      <c r="W361" s="56"/>
      <c r="X361" s="56"/>
      <c r="Y361" s="56"/>
      <c r="Z361" s="56"/>
      <c r="AA361" s="56"/>
      <c r="AB361" s="56"/>
      <c r="AD361" s="56"/>
      <c r="AE361" s="56"/>
      <c r="AF361" s="56"/>
      <c r="AG361" s="56"/>
      <c r="AH361" s="56"/>
      <c r="AI361" s="56"/>
      <c r="AJ361" s="56"/>
      <c r="AK361" s="56"/>
      <c r="AL361" s="56"/>
      <c r="AN361" s="56"/>
      <c r="AO361" s="56"/>
      <c r="AP361" s="56"/>
      <c r="AQ361" s="56"/>
      <c r="AR361" s="56"/>
      <c r="AS361" s="56"/>
      <c r="AT361" s="56"/>
      <c r="AU361" s="56"/>
      <c r="AV361" s="56"/>
      <c r="AX361" s="56"/>
      <c r="AY361" s="56"/>
      <c r="AZ361" s="56"/>
      <c r="BA361" s="56"/>
      <c r="BB361" s="56"/>
      <c r="BC361" s="56"/>
      <c r="BD361" s="56"/>
      <c r="BE361" s="56"/>
      <c r="BF361" s="56"/>
      <c r="BH361" s="56"/>
      <c r="BI361" s="56"/>
      <c r="BJ361" s="56"/>
      <c r="BK361" s="56"/>
      <c r="BL361" s="56"/>
      <c r="BM361" s="56"/>
      <c r="BN361" s="56"/>
      <c r="BO361" s="56"/>
      <c r="BP361" s="56"/>
      <c r="BR361" s="56"/>
      <c r="BS361" s="56"/>
      <c r="BT361" s="56"/>
      <c r="BU361" s="56"/>
      <c r="BV361" s="56"/>
      <c r="BW361" s="56"/>
      <c r="BX361" s="56"/>
      <c r="BY361" s="56"/>
      <c r="BZ361" s="56"/>
      <c r="CB361" s="56"/>
      <c r="CC361" s="56"/>
      <c r="CD361" s="56"/>
      <c r="CE361" s="56"/>
      <c r="CF361" s="56"/>
      <c r="CG361" s="56"/>
      <c r="CH361" s="56"/>
      <c r="CI361" s="56"/>
      <c r="CJ361" s="56"/>
      <c r="CL361" s="56"/>
      <c r="CM361" s="56"/>
      <c r="CN361" s="56"/>
      <c r="CO361" s="56"/>
      <c r="CP361" s="56"/>
      <c r="CQ361" s="56"/>
      <c r="CR361" s="56"/>
      <c r="CS361" s="56"/>
      <c r="CT361" s="56"/>
      <c r="CV361" s="56"/>
      <c r="CW361" s="56"/>
      <c r="CX361" s="56"/>
      <c r="CY361" s="56"/>
      <c r="CZ361" s="56"/>
      <c r="DA361" s="56"/>
      <c r="DB361" s="56"/>
      <c r="DC361" s="56"/>
      <c r="DD361" s="56"/>
      <c r="DF361" s="56"/>
      <c r="DG361" s="56"/>
      <c r="DH361" s="56"/>
      <c r="DI361" s="56"/>
      <c r="DJ361" s="56"/>
      <c r="DK361" s="56"/>
      <c r="DL361" s="56"/>
      <c r="DM361" s="56"/>
      <c r="DN361" s="56"/>
      <c r="DP361" s="56"/>
      <c r="DQ361" s="56"/>
      <c r="DR361" s="56"/>
      <c r="DS361" s="56"/>
      <c r="DT361" s="56"/>
      <c r="DU361" s="56"/>
      <c r="DV361" s="56"/>
      <c r="DW361" s="56"/>
      <c r="DX361" s="56"/>
      <c r="DZ361" s="56"/>
      <c r="EA361" s="56"/>
      <c r="EB361" s="56"/>
      <c r="EC361" s="56"/>
      <c r="ED361" s="56"/>
      <c r="EE361" s="56"/>
      <c r="EF361" s="56"/>
      <c r="EG361" s="56"/>
      <c r="EH361" s="56"/>
      <c r="EJ361" s="56"/>
      <c r="EK361" s="56"/>
      <c r="EL361" s="56"/>
      <c r="EM361" s="56"/>
      <c r="EN361" s="56"/>
      <c r="EO361" s="56"/>
      <c r="EP361" s="56"/>
      <c r="EQ361" s="56"/>
      <c r="ER361" s="56"/>
      <c r="ET361" s="56"/>
      <c r="EU361" s="56"/>
      <c r="EV361" s="56"/>
      <c r="EW361" s="56"/>
      <c r="EX361" s="56"/>
      <c r="EY361" s="56"/>
      <c r="EZ361" s="56"/>
      <c r="FA361" s="56"/>
      <c r="FB361" s="56"/>
      <c r="FD361" s="56"/>
      <c r="FE361" s="56"/>
      <c r="FF361" s="56"/>
      <c r="FG361" s="56"/>
      <c r="FH361" s="56"/>
      <c r="FI361" s="56"/>
      <c r="FJ361" s="56"/>
      <c r="FK361" s="56"/>
      <c r="FL361" s="56"/>
      <c r="FN361" s="56"/>
      <c r="FO361" s="56"/>
      <c r="FP361" s="56"/>
      <c r="FQ361" s="56"/>
      <c r="FR361" s="56"/>
      <c r="FS361" s="56"/>
      <c r="FT361" s="56"/>
      <c r="FU361" s="56"/>
      <c r="FV361" s="56"/>
      <c r="FX361" s="56"/>
      <c r="FY361" s="56"/>
      <c r="FZ361" s="56"/>
      <c r="GA361" s="56"/>
      <c r="GB361" s="56"/>
      <c r="GC361" s="56"/>
      <c r="GD361" s="56"/>
      <c r="GE361" s="56"/>
      <c r="GF361" s="56"/>
      <c r="GH361" s="56"/>
      <c r="GI361" s="56"/>
      <c r="GJ361" s="56"/>
      <c r="GK361" s="56"/>
      <c r="GL361" s="56"/>
      <c r="GM361" s="56"/>
      <c r="GN361" s="56"/>
      <c r="GO361" s="56"/>
      <c r="GP361" s="56"/>
      <c r="GR361" s="56"/>
      <c r="GS361" s="56"/>
      <c r="GT361" s="56"/>
      <c r="GU361" s="56"/>
      <c r="GV361" s="56"/>
      <c r="GW361" s="56"/>
      <c r="GX361" s="56"/>
      <c r="GY361" s="56"/>
      <c r="GZ361" s="56"/>
      <c r="HB361" s="56"/>
      <c r="HC361" s="56"/>
      <c r="HD361" s="56"/>
      <c r="HE361" s="56"/>
      <c r="HF361" s="56"/>
      <c r="HG361" s="56"/>
      <c r="HH361" s="56"/>
      <c r="HI361" s="56"/>
      <c r="HJ361" s="56"/>
      <c r="HL361" s="56"/>
      <c r="HM361" s="56"/>
      <c r="HN361" s="56"/>
      <c r="HO361" s="56"/>
      <c r="HP361" s="56"/>
      <c r="HQ361" s="56"/>
      <c r="HR361" s="56"/>
      <c r="HS361" s="56"/>
      <c r="HT361" s="56"/>
      <c r="HV361" s="56"/>
      <c r="HW361" s="56"/>
      <c r="HX361" s="56"/>
      <c r="HY361" s="56"/>
      <c r="HZ361" s="56"/>
      <c r="IA361" s="56"/>
      <c r="IB361" s="56"/>
      <c r="IC361" s="56"/>
      <c r="ID361" s="56"/>
      <c r="IF361" s="56"/>
      <c r="IG361" s="56"/>
      <c r="IH361" s="56"/>
      <c r="II361" s="56"/>
      <c r="IJ361" s="56"/>
      <c r="IK361" s="56"/>
      <c r="IL361" s="56"/>
      <c r="IM361" s="56"/>
      <c r="IN361" s="56"/>
      <c r="IP361" s="56"/>
      <c r="IQ361" s="56"/>
      <c r="IR361" s="56"/>
      <c r="IS361" s="56"/>
      <c r="IT361" s="56"/>
      <c r="IU361" s="56"/>
    </row>
    <row r="362" spans="1:255" ht="12.75" customHeight="1" thickBot="1" x14ac:dyDescent="0.25">
      <c r="A362" s="11"/>
      <c r="B362" s="106">
        <v>5114.2700000000004</v>
      </c>
      <c r="C362" s="85" t="s">
        <v>80</v>
      </c>
      <c r="D362" s="86"/>
      <c r="E362" s="47"/>
      <c r="F362" s="47"/>
      <c r="G362" s="47"/>
      <c r="H362" s="48"/>
      <c r="I362" s="49"/>
      <c r="J362" s="56"/>
      <c r="K362" s="56"/>
      <c r="L362" s="56"/>
      <c r="M362" s="56"/>
      <c r="N362" s="56"/>
      <c r="O362" s="56"/>
      <c r="P362" s="56"/>
      <c r="Q362" s="56"/>
      <c r="R362" s="56"/>
      <c r="T362" s="56"/>
      <c r="U362" s="56"/>
      <c r="V362" s="56"/>
      <c r="W362" s="56"/>
      <c r="X362" s="56"/>
      <c r="Y362" s="56"/>
      <c r="Z362" s="56"/>
      <c r="AA362" s="56"/>
      <c r="AB362" s="56"/>
      <c r="AD362" s="56"/>
      <c r="AE362" s="56"/>
      <c r="AF362" s="56"/>
      <c r="AG362" s="56"/>
      <c r="AH362" s="56"/>
      <c r="AI362" s="56"/>
      <c r="AJ362" s="56"/>
      <c r="AK362" s="56"/>
      <c r="AL362" s="56"/>
      <c r="AN362" s="56"/>
      <c r="AO362" s="56"/>
      <c r="AP362" s="56"/>
      <c r="AQ362" s="56"/>
      <c r="AR362" s="56"/>
      <c r="AS362" s="56"/>
      <c r="AT362" s="56"/>
      <c r="AU362" s="56"/>
      <c r="AV362" s="56"/>
      <c r="AX362" s="56"/>
      <c r="AY362" s="56"/>
      <c r="AZ362" s="56"/>
      <c r="BA362" s="56"/>
      <c r="BB362" s="56"/>
      <c r="BC362" s="56"/>
      <c r="BD362" s="56"/>
      <c r="BE362" s="56"/>
      <c r="BF362" s="56"/>
      <c r="BH362" s="56"/>
      <c r="BI362" s="56"/>
      <c r="BJ362" s="56"/>
      <c r="BK362" s="56"/>
      <c r="BL362" s="56"/>
      <c r="BM362" s="56"/>
      <c r="BN362" s="56"/>
      <c r="BO362" s="56"/>
      <c r="BP362" s="56"/>
      <c r="BR362" s="56"/>
      <c r="BS362" s="56"/>
      <c r="BT362" s="56"/>
      <c r="BU362" s="56"/>
      <c r="BV362" s="56"/>
      <c r="BW362" s="56"/>
      <c r="BX362" s="56"/>
      <c r="BY362" s="56"/>
      <c r="BZ362" s="56"/>
      <c r="CB362" s="56"/>
      <c r="CC362" s="56"/>
      <c r="CD362" s="56"/>
      <c r="CE362" s="56"/>
      <c r="CF362" s="56"/>
      <c r="CG362" s="56"/>
      <c r="CH362" s="56"/>
      <c r="CI362" s="56"/>
      <c r="CJ362" s="56"/>
      <c r="CL362" s="56"/>
      <c r="CM362" s="56"/>
      <c r="CN362" s="56"/>
      <c r="CO362" s="56"/>
      <c r="CP362" s="56"/>
      <c r="CQ362" s="56"/>
      <c r="CR362" s="56"/>
      <c r="CS362" s="56"/>
      <c r="CT362" s="56"/>
      <c r="CV362" s="56"/>
      <c r="CW362" s="56"/>
      <c r="CX362" s="56"/>
      <c r="CY362" s="56"/>
      <c r="CZ362" s="56"/>
      <c r="DA362" s="56"/>
      <c r="DB362" s="56"/>
      <c r="DC362" s="56"/>
      <c r="DD362" s="56"/>
      <c r="DF362" s="56"/>
      <c r="DG362" s="56"/>
      <c r="DH362" s="56"/>
      <c r="DI362" s="56"/>
      <c r="DJ362" s="56"/>
      <c r="DK362" s="56"/>
      <c r="DL362" s="56"/>
      <c r="DM362" s="56"/>
      <c r="DN362" s="56"/>
      <c r="DP362" s="56"/>
      <c r="DQ362" s="56"/>
      <c r="DR362" s="56"/>
      <c r="DS362" s="56"/>
      <c r="DT362" s="56"/>
      <c r="DU362" s="56"/>
      <c r="DV362" s="56"/>
      <c r="DW362" s="56"/>
      <c r="DX362" s="56"/>
      <c r="DZ362" s="56"/>
      <c r="EA362" s="56"/>
      <c r="EB362" s="56"/>
      <c r="EC362" s="56"/>
      <c r="ED362" s="56"/>
      <c r="EE362" s="56"/>
      <c r="EF362" s="56"/>
      <c r="EG362" s="56"/>
      <c r="EH362" s="56"/>
      <c r="EJ362" s="56"/>
      <c r="EK362" s="56"/>
      <c r="EL362" s="56"/>
      <c r="EM362" s="56"/>
      <c r="EN362" s="56"/>
      <c r="EO362" s="56"/>
      <c r="EP362" s="56"/>
      <c r="EQ362" s="56"/>
      <c r="ER362" s="56"/>
      <c r="ET362" s="56"/>
      <c r="EU362" s="56"/>
      <c r="EV362" s="56"/>
      <c r="EW362" s="56"/>
      <c r="EX362" s="56"/>
      <c r="EY362" s="56"/>
      <c r="EZ362" s="56"/>
      <c r="FA362" s="56"/>
      <c r="FB362" s="56"/>
      <c r="FD362" s="56"/>
      <c r="FE362" s="56"/>
      <c r="FF362" s="56"/>
      <c r="FG362" s="56"/>
      <c r="FH362" s="56"/>
      <c r="FI362" s="56"/>
      <c r="FJ362" s="56"/>
      <c r="FK362" s="56"/>
      <c r="FL362" s="56"/>
      <c r="FN362" s="56"/>
      <c r="FO362" s="56"/>
      <c r="FP362" s="56"/>
      <c r="FQ362" s="56"/>
      <c r="FR362" s="56"/>
      <c r="FS362" s="56"/>
      <c r="FT362" s="56"/>
      <c r="FU362" s="56"/>
      <c r="FV362" s="56"/>
      <c r="FX362" s="56"/>
      <c r="FY362" s="56"/>
      <c r="FZ362" s="56"/>
      <c r="GA362" s="56"/>
      <c r="GB362" s="56"/>
      <c r="GC362" s="56"/>
      <c r="GD362" s="56"/>
      <c r="GE362" s="56"/>
      <c r="GF362" s="56"/>
      <c r="GH362" s="56"/>
      <c r="GI362" s="56"/>
      <c r="GJ362" s="56"/>
      <c r="GK362" s="56"/>
      <c r="GL362" s="56"/>
      <c r="GM362" s="56"/>
      <c r="GN362" s="56"/>
      <c r="GO362" s="56"/>
      <c r="GP362" s="56"/>
      <c r="GR362" s="56"/>
      <c r="GS362" s="56"/>
      <c r="GT362" s="56"/>
      <c r="GU362" s="56"/>
      <c r="GV362" s="56"/>
      <c r="GW362" s="56"/>
      <c r="GX362" s="56"/>
      <c r="GY362" s="56"/>
      <c r="GZ362" s="56"/>
      <c r="HB362" s="56"/>
      <c r="HC362" s="56"/>
      <c r="HD362" s="56"/>
      <c r="HE362" s="56"/>
      <c r="HF362" s="56"/>
      <c r="HG362" s="56"/>
      <c r="HH362" s="56"/>
      <c r="HI362" s="56"/>
      <c r="HJ362" s="56"/>
      <c r="HL362" s="56"/>
      <c r="HM362" s="56"/>
      <c r="HN362" s="56"/>
      <c r="HO362" s="56"/>
      <c r="HP362" s="56"/>
      <c r="HQ362" s="56"/>
      <c r="HR362" s="56"/>
      <c r="HS362" s="56"/>
      <c r="HT362" s="56"/>
      <c r="HV362" s="56"/>
      <c r="HW362" s="56"/>
      <c r="HX362" s="56"/>
      <c r="HY362" s="56"/>
      <c r="HZ362" s="56"/>
      <c r="IA362" s="56"/>
      <c r="IB362" s="56"/>
      <c r="IC362" s="56"/>
      <c r="ID362" s="56"/>
      <c r="IF362" s="56"/>
      <c r="IG362" s="56"/>
      <c r="IH362" s="56"/>
      <c r="II362" s="56"/>
      <c r="IJ362" s="56"/>
      <c r="IK362" s="56"/>
      <c r="IL362" s="56"/>
      <c r="IM362" s="56"/>
      <c r="IN362" s="56"/>
      <c r="IP362" s="56"/>
      <c r="IQ362" s="56"/>
      <c r="IR362" s="56"/>
      <c r="IS362" s="56"/>
      <c r="IT362" s="56"/>
      <c r="IU362" s="56"/>
    </row>
    <row r="363" spans="1:255" ht="13.5" thickBot="1" x14ac:dyDescent="0.25">
      <c r="A363" s="103"/>
      <c r="B363" s="106"/>
      <c r="C363" s="85" t="s">
        <v>87</v>
      </c>
      <c r="D363" s="86"/>
      <c r="E363" s="47"/>
      <c r="F363" s="47"/>
      <c r="G363" s="47"/>
      <c r="H363" s="48"/>
      <c r="I363" s="49">
        <v>3426.16</v>
      </c>
      <c r="J363" s="56"/>
      <c r="K363" s="56"/>
      <c r="L363" s="56"/>
      <c r="M363" s="56"/>
      <c r="N363" s="56"/>
      <c r="O363" s="56"/>
      <c r="P363" s="56"/>
      <c r="Q363" s="56"/>
      <c r="R363" s="56"/>
      <c r="T363" s="56"/>
      <c r="U363" s="56"/>
      <c r="V363" s="56"/>
      <c r="W363" s="56"/>
      <c r="X363" s="56"/>
      <c r="Y363" s="56"/>
      <c r="Z363" s="56"/>
      <c r="AA363" s="56"/>
      <c r="AB363" s="56"/>
      <c r="AD363" s="56"/>
      <c r="AE363" s="56"/>
      <c r="AF363" s="56"/>
      <c r="AG363" s="56"/>
      <c r="AH363" s="56"/>
      <c r="AI363" s="56"/>
      <c r="AJ363" s="56"/>
      <c r="AK363" s="56"/>
      <c r="AL363" s="56"/>
      <c r="AN363" s="56"/>
      <c r="AO363" s="56"/>
      <c r="AP363" s="56"/>
      <c r="AQ363" s="56"/>
      <c r="AR363" s="56"/>
      <c r="AS363" s="56"/>
      <c r="AT363" s="56"/>
      <c r="AU363" s="56"/>
      <c r="AV363" s="56"/>
      <c r="AX363" s="56"/>
      <c r="AY363" s="56"/>
      <c r="AZ363" s="56"/>
      <c r="BA363" s="56"/>
      <c r="BB363" s="56"/>
      <c r="BC363" s="56"/>
      <c r="BD363" s="56"/>
      <c r="BE363" s="56"/>
      <c r="BF363" s="56"/>
      <c r="BH363" s="56"/>
      <c r="BI363" s="56"/>
      <c r="BJ363" s="56"/>
      <c r="BK363" s="56"/>
      <c r="BL363" s="56"/>
      <c r="BM363" s="56"/>
      <c r="BN363" s="56"/>
      <c r="BO363" s="56"/>
      <c r="BP363" s="56"/>
      <c r="BR363" s="56"/>
      <c r="BS363" s="56"/>
      <c r="BT363" s="56"/>
      <c r="BU363" s="56"/>
      <c r="BV363" s="56"/>
      <c r="BW363" s="56"/>
      <c r="BX363" s="56"/>
      <c r="BY363" s="56"/>
      <c r="BZ363" s="56"/>
      <c r="CB363" s="56"/>
      <c r="CC363" s="56"/>
      <c r="CD363" s="56"/>
      <c r="CE363" s="56"/>
      <c r="CF363" s="56"/>
      <c r="CG363" s="56"/>
      <c r="CH363" s="56"/>
      <c r="CI363" s="56"/>
      <c r="CJ363" s="56"/>
      <c r="CL363" s="56"/>
      <c r="CM363" s="56"/>
      <c r="CN363" s="56"/>
      <c r="CO363" s="56"/>
      <c r="CP363" s="56"/>
      <c r="CQ363" s="56"/>
      <c r="CR363" s="56"/>
      <c r="CS363" s="56"/>
      <c r="CT363" s="56"/>
      <c r="CV363" s="56"/>
      <c r="CW363" s="56"/>
      <c r="CX363" s="56"/>
      <c r="CY363" s="56"/>
      <c r="CZ363" s="56"/>
      <c r="DA363" s="56"/>
      <c r="DB363" s="56"/>
      <c r="DC363" s="56"/>
      <c r="DD363" s="56"/>
      <c r="DF363" s="56"/>
      <c r="DG363" s="56"/>
      <c r="DH363" s="56"/>
      <c r="DI363" s="56"/>
      <c r="DJ363" s="56"/>
      <c r="DK363" s="56"/>
      <c r="DL363" s="56"/>
      <c r="DM363" s="56"/>
      <c r="DN363" s="56"/>
      <c r="DP363" s="56"/>
      <c r="DQ363" s="56"/>
      <c r="DR363" s="56"/>
      <c r="DS363" s="56"/>
      <c r="DT363" s="56"/>
      <c r="DU363" s="56"/>
      <c r="DV363" s="56"/>
      <c r="DW363" s="56"/>
      <c r="DX363" s="56"/>
      <c r="DZ363" s="56"/>
      <c r="EA363" s="56"/>
      <c r="EB363" s="56"/>
      <c r="EC363" s="56"/>
      <c r="ED363" s="56"/>
      <c r="EE363" s="56"/>
      <c r="EF363" s="56"/>
      <c r="EG363" s="56"/>
      <c r="EH363" s="56"/>
      <c r="EJ363" s="56"/>
      <c r="EK363" s="56"/>
      <c r="EL363" s="56"/>
      <c r="EM363" s="56"/>
      <c r="EN363" s="56"/>
      <c r="EO363" s="56"/>
      <c r="EP363" s="56"/>
      <c r="EQ363" s="56"/>
      <c r="ER363" s="56"/>
      <c r="ET363" s="56"/>
      <c r="EU363" s="56"/>
      <c r="EV363" s="56"/>
      <c r="EW363" s="56"/>
      <c r="EX363" s="56"/>
      <c r="EY363" s="56"/>
      <c r="EZ363" s="56"/>
      <c r="FA363" s="56"/>
      <c r="FB363" s="56"/>
      <c r="FD363" s="56"/>
      <c r="FE363" s="56"/>
      <c r="FF363" s="56"/>
      <c r="FG363" s="56"/>
      <c r="FH363" s="56"/>
      <c r="FI363" s="56"/>
      <c r="FJ363" s="56"/>
      <c r="FK363" s="56"/>
      <c r="FL363" s="56"/>
      <c r="FN363" s="56"/>
      <c r="FO363" s="56"/>
      <c r="FP363" s="56"/>
      <c r="FQ363" s="56"/>
      <c r="FR363" s="56"/>
      <c r="FS363" s="56"/>
      <c r="FT363" s="56"/>
      <c r="FU363" s="56"/>
      <c r="FV363" s="56"/>
      <c r="FX363" s="56"/>
      <c r="FY363" s="56"/>
      <c r="FZ363" s="56"/>
      <c r="GA363" s="56"/>
      <c r="GB363" s="56"/>
      <c r="GC363" s="56"/>
      <c r="GD363" s="56"/>
      <c r="GE363" s="56"/>
      <c r="GF363" s="56"/>
      <c r="GH363" s="56"/>
      <c r="GI363" s="56"/>
      <c r="GJ363" s="56"/>
      <c r="GK363" s="56"/>
      <c r="GL363" s="56"/>
      <c r="GM363" s="56"/>
      <c r="GN363" s="56"/>
      <c r="GO363" s="56"/>
      <c r="GP363" s="56"/>
      <c r="GR363" s="56"/>
      <c r="GS363" s="56"/>
      <c r="GT363" s="56"/>
      <c r="GU363" s="56"/>
      <c r="GV363" s="56"/>
      <c r="GW363" s="56"/>
      <c r="GX363" s="56"/>
      <c r="GY363" s="56"/>
      <c r="GZ363" s="56"/>
      <c r="HB363" s="56"/>
      <c r="HC363" s="56"/>
      <c r="HD363" s="56"/>
      <c r="HE363" s="56"/>
      <c r="HF363" s="56"/>
      <c r="HG363" s="56"/>
      <c r="HH363" s="56"/>
      <c r="HI363" s="56"/>
      <c r="HJ363" s="56"/>
      <c r="HL363" s="56"/>
      <c r="HM363" s="56"/>
      <c r="HN363" s="56"/>
      <c r="HO363" s="56"/>
      <c r="HP363" s="56"/>
      <c r="HQ363" s="56"/>
      <c r="HR363" s="56"/>
      <c r="HS363" s="56"/>
      <c r="HT363" s="56"/>
      <c r="HV363" s="56"/>
      <c r="HW363" s="56"/>
      <c r="HX363" s="56"/>
      <c r="HY363" s="56"/>
      <c r="HZ363" s="56"/>
      <c r="IA363" s="56"/>
      <c r="IB363" s="56"/>
      <c r="IC363" s="56"/>
      <c r="ID363" s="56"/>
      <c r="IF363" s="56"/>
      <c r="IG363" s="56"/>
      <c r="IH363" s="56"/>
      <c r="II363" s="56"/>
      <c r="IJ363" s="56"/>
      <c r="IK363" s="56"/>
      <c r="IL363" s="56"/>
      <c r="IM363" s="56"/>
      <c r="IN363" s="56"/>
      <c r="IP363" s="56"/>
      <c r="IQ363" s="56"/>
      <c r="IR363" s="56"/>
      <c r="IS363" s="56"/>
      <c r="IT363" s="56"/>
      <c r="IU363" s="56"/>
    </row>
    <row r="364" spans="1:255" ht="12.75" customHeight="1" thickBot="1" x14ac:dyDescent="0.25">
      <c r="A364" s="103"/>
      <c r="B364" s="271">
        <f>SUM(B351:B362)</f>
        <v>66981.33</v>
      </c>
      <c r="C364" s="75"/>
      <c r="D364" s="76"/>
      <c r="E364" s="77"/>
      <c r="F364" s="75"/>
      <c r="G364" s="75"/>
      <c r="H364" s="76" t="s">
        <v>17</v>
      </c>
      <c r="I364" s="78">
        <f>SUM(I351:I363)</f>
        <v>3426.16</v>
      </c>
      <c r="J364" s="56"/>
      <c r="K364" s="56"/>
      <c r="L364" s="56"/>
      <c r="M364" s="56"/>
      <c r="N364" s="56"/>
      <c r="O364" s="56"/>
      <c r="P364" s="56"/>
      <c r="Q364" s="56"/>
      <c r="R364" s="56"/>
      <c r="T364" s="56"/>
      <c r="U364" s="56"/>
      <c r="V364" s="56"/>
      <c r="W364" s="56"/>
      <c r="X364" s="56"/>
      <c r="Y364" s="56"/>
      <c r="Z364" s="56"/>
      <c r="AA364" s="56"/>
      <c r="AB364" s="56"/>
      <c r="AD364" s="56"/>
      <c r="AE364" s="56"/>
      <c r="AF364" s="56"/>
      <c r="AG364" s="56"/>
      <c r="AH364" s="56"/>
      <c r="AI364" s="56"/>
      <c r="AJ364" s="56"/>
      <c r="AK364" s="56"/>
      <c r="AL364" s="56"/>
      <c r="AN364" s="56"/>
      <c r="AO364" s="56"/>
      <c r="AP364" s="56"/>
      <c r="AQ364" s="56"/>
      <c r="AR364" s="56"/>
      <c r="AS364" s="56"/>
      <c r="AT364" s="56"/>
      <c r="AU364" s="56"/>
      <c r="AV364" s="56"/>
      <c r="AX364" s="56"/>
      <c r="AY364" s="56"/>
      <c r="AZ364" s="56"/>
      <c r="BA364" s="56"/>
      <c r="BB364" s="56"/>
      <c r="BC364" s="56"/>
      <c r="BD364" s="56"/>
      <c r="BE364" s="56"/>
      <c r="BF364" s="56"/>
      <c r="BH364" s="56"/>
      <c r="BI364" s="56"/>
      <c r="BJ364" s="56"/>
      <c r="BK364" s="56"/>
      <c r="BL364" s="56"/>
      <c r="BM364" s="56"/>
      <c r="BN364" s="56"/>
      <c r="BO364" s="56"/>
      <c r="BP364" s="56"/>
      <c r="BR364" s="56"/>
      <c r="BS364" s="56"/>
      <c r="BT364" s="56"/>
      <c r="BU364" s="56"/>
      <c r="BV364" s="56"/>
      <c r="BW364" s="56"/>
      <c r="BX364" s="56"/>
      <c r="BY364" s="56"/>
      <c r="BZ364" s="56"/>
      <c r="CB364" s="56"/>
      <c r="CC364" s="56"/>
      <c r="CD364" s="56"/>
      <c r="CE364" s="56"/>
      <c r="CF364" s="56"/>
      <c r="CG364" s="56"/>
      <c r="CH364" s="56"/>
      <c r="CI364" s="56"/>
      <c r="CJ364" s="56"/>
      <c r="CL364" s="56"/>
      <c r="CM364" s="56"/>
      <c r="CN364" s="56"/>
      <c r="CO364" s="56"/>
      <c r="CP364" s="56"/>
      <c r="CQ364" s="56"/>
      <c r="CR364" s="56"/>
      <c r="CS364" s="56"/>
      <c r="CT364" s="56"/>
      <c r="CV364" s="56"/>
      <c r="CW364" s="56"/>
      <c r="CX364" s="56"/>
      <c r="CY364" s="56"/>
      <c r="CZ364" s="56"/>
      <c r="DA364" s="56"/>
      <c r="DB364" s="56"/>
      <c r="DC364" s="56"/>
      <c r="DD364" s="56"/>
      <c r="DF364" s="56"/>
      <c r="DG364" s="56"/>
      <c r="DH364" s="56"/>
      <c r="DI364" s="56"/>
      <c r="DJ364" s="56"/>
      <c r="DK364" s="56"/>
      <c r="DL364" s="56"/>
      <c r="DM364" s="56"/>
      <c r="DN364" s="56"/>
      <c r="DP364" s="56"/>
      <c r="DQ364" s="56"/>
      <c r="DR364" s="56"/>
      <c r="DS364" s="56"/>
      <c r="DT364" s="56"/>
      <c r="DU364" s="56"/>
      <c r="DV364" s="56"/>
      <c r="DW364" s="56"/>
      <c r="DX364" s="56"/>
      <c r="DZ364" s="56"/>
      <c r="EA364" s="56"/>
      <c r="EB364" s="56"/>
      <c r="EC364" s="56"/>
      <c r="ED364" s="56"/>
      <c r="EE364" s="56"/>
      <c r="EF364" s="56"/>
      <c r="EG364" s="56"/>
      <c r="EH364" s="56"/>
      <c r="EJ364" s="56"/>
      <c r="EK364" s="56"/>
      <c r="EL364" s="56"/>
      <c r="EM364" s="56"/>
      <c r="EN364" s="56"/>
      <c r="EO364" s="56"/>
      <c r="EP364" s="56"/>
      <c r="EQ364" s="56"/>
      <c r="ER364" s="56"/>
      <c r="ET364" s="56"/>
      <c r="EU364" s="56"/>
      <c r="EV364" s="56"/>
      <c r="EW364" s="56"/>
      <c r="EX364" s="56"/>
      <c r="EY364" s="56"/>
      <c r="EZ364" s="56"/>
      <c r="FA364" s="56"/>
      <c r="FB364" s="56"/>
      <c r="FD364" s="56"/>
      <c r="FE364" s="56"/>
      <c r="FF364" s="56"/>
      <c r="FG364" s="56"/>
      <c r="FH364" s="56"/>
      <c r="FI364" s="56"/>
      <c r="FJ364" s="56"/>
      <c r="FK364" s="56"/>
      <c r="FL364" s="56"/>
      <c r="FN364" s="56"/>
      <c r="FO364" s="56"/>
      <c r="FP364" s="56"/>
      <c r="FQ364" s="56"/>
      <c r="FR364" s="56"/>
      <c r="FS364" s="56"/>
      <c r="FT364" s="56"/>
      <c r="FU364" s="56"/>
      <c r="FV364" s="56"/>
      <c r="FX364" s="56"/>
      <c r="FY364" s="56"/>
      <c r="FZ364" s="56"/>
      <c r="GA364" s="56"/>
      <c r="GB364" s="56"/>
      <c r="GC364" s="56"/>
      <c r="GD364" s="56"/>
      <c r="GE364" s="56"/>
      <c r="GF364" s="56"/>
      <c r="GH364" s="56"/>
      <c r="GI364" s="56"/>
      <c r="GJ364" s="56"/>
      <c r="GK364" s="56"/>
      <c r="GL364" s="56"/>
      <c r="GM364" s="56"/>
      <c r="GN364" s="56"/>
      <c r="GO364" s="56"/>
      <c r="GP364" s="56"/>
      <c r="GR364" s="56"/>
      <c r="GS364" s="56"/>
      <c r="GT364" s="56"/>
      <c r="GU364" s="56"/>
      <c r="GV364" s="56"/>
      <c r="GW364" s="56"/>
      <c r="GX364" s="56"/>
      <c r="GY364" s="56"/>
      <c r="GZ364" s="56"/>
      <c r="HB364" s="56"/>
      <c r="HC364" s="56"/>
      <c r="HD364" s="56"/>
      <c r="HE364" s="56"/>
      <c r="HF364" s="56"/>
      <c r="HG364" s="56"/>
      <c r="HH364" s="56"/>
      <c r="HI364" s="56"/>
      <c r="HJ364" s="56"/>
      <c r="HL364" s="56"/>
      <c r="HM364" s="56"/>
      <c r="HN364" s="56"/>
      <c r="HO364" s="56"/>
      <c r="HP364" s="56"/>
      <c r="HQ364" s="56"/>
      <c r="HR364" s="56"/>
      <c r="HS364" s="56"/>
      <c r="HT364" s="56"/>
      <c r="HV364" s="56"/>
      <c r="HW364" s="56"/>
      <c r="HX364" s="56"/>
      <c r="HY364" s="56"/>
      <c r="HZ364" s="56"/>
      <c r="IA364" s="56"/>
      <c r="IB364" s="56"/>
      <c r="IC364" s="56"/>
      <c r="ID364" s="56"/>
      <c r="IF364" s="56"/>
      <c r="IG364" s="56"/>
      <c r="IH364" s="56"/>
      <c r="II364" s="56"/>
      <c r="IJ364" s="56"/>
      <c r="IK364" s="56"/>
      <c r="IL364" s="56"/>
      <c r="IM364" s="56"/>
      <c r="IN364" s="56"/>
      <c r="IP364" s="56"/>
      <c r="IQ364" s="56"/>
      <c r="IR364" s="56"/>
      <c r="IS364" s="56"/>
      <c r="IT364" s="56"/>
      <c r="IU364" s="56"/>
    </row>
    <row r="365" spans="1:255" ht="52.5" customHeight="1" thickBot="1" x14ac:dyDescent="0.25">
      <c r="A365" s="46" t="s">
        <v>97</v>
      </c>
      <c r="B365" s="114" t="s">
        <v>16</v>
      </c>
      <c r="C365" s="114" t="s">
        <v>5</v>
      </c>
      <c r="D365" s="114" t="s">
        <v>23</v>
      </c>
      <c r="E365" s="118" t="s">
        <v>18</v>
      </c>
      <c r="F365" s="114" t="s">
        <v>19</v>
      </c>
      <c r="G365" s="114" t="s">
        <v>10</v>
      </c>
      <c r="H365" s="114" t="s">
        <v>13</v>
      </c>
      <c r="I365" s="115" t="s">
        <v>12</v>
      </c>
      <c r="J365" s="56"/>
      <c r="K365" s="56"/>
      <c r="L365" s="56"/>
      <c r="M365" s="56"/>
      <c r="N365" s="56"/>
      <c r="O365" s="56"/>
      <c r="P365" s="56"/>
      <c r="Q365" s="56"/>
      <c r="R365" s="56"/>
      <c r="T365" s="56"/>
      <c r="U365" s="56"/>
      <c r="V365" s="56"/>
      <c r="W365" s="56"/>
      <c r="X365" s="56"/>
      <c r="Y365" s="56"/>
      <c r="Z365" s="56"/>
      <c r="AA365" s="56"/>
      <c r="AB365" s="56"/>
      <c r="AD365" s="56"/>
      <c r="AE365" s="56"/>
      <c r="AF365" s="56"/>
      <c r="AG365" s="56"/>
      <c r="AH365" s="56"/>
      <c r="AI365" s="56"/>
      <c r="AJ365" s="56"/>
      <c r="AK365" s="56"/>
      <c r="AL365" s="56"/>
      <c r="AN365" s="56"/>
      <c r="AO365" s="56"/>
      <c r="AP365" s="56"/>
      <c r="AQ365" s="56"/>
      <c r="AR365" s="56"/>
      <c r="AS365" s="56"/>
      <c r="AT365" s="56"/>
      <c r="AU365" s="56"/>
      <c r="AV365" s="56"/>
      <c r="AX365" s="56"/>
      <c r="AY365" s="56"/>
      <c r="AZ365" s="56"/>
      <c r="BA365" s="56"/>
      <c r="BB365" s="56"/>
      <c r="BC365" s="56"/>
      <c r="BD365" s="56"/>
      <c r="BE365" s="56"/>
      <c r="BF365" s="56"/>
      <c r="BH365" s="56"/>
      <c r="BI365" s="56"/>
      <c r="BJ365" s="56"/>
      <c r="BK365" s="56"/>
      <c r="BL365" s="56"/>
      <c r="BM365" s="56"/>
      <c r="BN365" s="56"/>
      <c r="BO365" s="56"/>
      <c r="BP365" s="56"/>
      <c r="BR365" s="56"/>
      <c r="BS365" s="56"/>
      <c r="BT365" s="56"/>
      <c r="BU365" s="56"/>
      <c r="BV365" s="56"/>
      <c r="BW365" s="56"/>
      <c r="BX365" s="56"/>
      <c r="BY365" s="56"/>
      <c r="BZ365" s="56"/>
      <c r="CB365" s="56"/>
      <c r="CC365" s="56"/>
      <c r="CD365" s="56"/>
      <c r="CE365" s="56"/>
      <c r="CF365" s="56"/>
      <c r="CG365" s="56"/>
      <c r="CH365" s="56"/>
      <c r="CI365" s="56"/>
      <c r="CJ365" s="56"/>
      <c r="CL365" s="56"/>
      <c r="CM365" s="56"/>
      <c r="CN365" s="56"/>
      <c r="CO365" s="56"/>
      <c r="CP365" s="56"/>
      <c r="CQ365" s="56"/>
      <c r="CR365" s="56"/>
      <c r="CS365" s="56"/>
      <c r="CT365" s="56"/>
      <c r="CV365" s="56"/>
      <c r="CW365" s="56"/>
      <c r="CX365" s="56"/>
      <c r="CY365" s="56"/>
      <c r="CZ365" s="56"/>
      <c r="DA365" s="56"/>
      <c r="DB365" s="56"/>
      <c r="DC365" s="56"/>
      <c r="DD365" s="56"/>
      <c r="DF365" s="56"/>
      <c r="DG365" s="56"/>
      <c r="DH365" s="56"/>
      <c r="DI365" s="56"/>
      <c r="DJ365" s="56"/>
      <c r="DK365" s="56"/>
      <c r="DL365" s="56"/>
      <c r="DM365" s="56"/>
      <c r="DN365" s="56"/>
      <c r="DP365" s="56"/>
      <c r="DQ365" s="56"/>
      <c r="DR365" s="56"/>
      <c r="DS365" s="56"/>
      <c r="DT365" s="56"/>
      <c r="DU365" s="56"/>
      <c r="DV365" s="56"/>
      <c r="DW365" s="56"/>
      <c r="DX365" s="56"/>
      <c r="DZ365" s="56"/>
      <c r="EA365" s="56"/>
      <c r="EB365" s="56"/>
      <c r="EC365" s="56"/>
      <c r="ED365" s="56"/>
      <c r="EE365" s="56"/>
      <c r="EF365" s="56"/>
      <c r="EG365" s="56"/>
      <c r="EH365" s="56"/>
      <c r="EJ365" s="56"/>
      <c r="EK365" s="56"/>
      <c r="EL365" s="56"/>
      <c r="EM365" s="56"/>
      <c r="EN365" s="56"/>
      <c r="EO365" s="56"/>
      <c r="EP365" s="56"/>
      <c r="EQ365" s="56"/>
      <c r="ER365" s="56"/>
      <c r="ET365" s="56"/>
      <c r="EU365" s="56"/>
      <c r="EV365" s="56"/>
      <c r="EW365" s="56"/>
      <c r="EX365" s="56"/>
      <c r="EY365" s="56"/>
      <c r="EZ365" s="56"/>
      <c r="FA365" s="56"/>
      <c r="FB365" s="56"/>
      <c r="FD365" s="56"/>
      <c r="FE365" s="56"/>
      <c r="FF365" s="56"/>
      <c r="FG365" s="56"/>
      <c r="FH365" s="56"/>
      <c r="FI365" s="56"/>
      <c r="FJ365" s="56"/>
      <c r="FK365" s="56"/>
      <c r="FL365" s="56"/>
      <c r="FN365" s="56"/>
      <c r="FO365" s="56"/>
      <c r="FP365" s="56"/>
      <c r="FQ365" s="56"/>
      <c r="FR365" s="56"/>
      <c r="FS365" s="56"/>
      <c r="FT365" s="56"/>
      <c r="FU365" s="56"/>
      <c r="FV365" s="56"/>
      <c r="FX365" s="56"/>
      <c r="FY365" s="56"/>
      <c r="FZ365" s="56"/>
      <c r="GA365" s="56"/>
      <c r="GB365" s="56"/>
      <c r="GC365" s="56"/>
      <c r="GD365" s="56"/>
      <c r="GE365" s="56"/>
      <c r="GF365" s="56"/>
      <c r="GH365" s="56"/>
      <c r="GI365" s="56"/>
      <c r="GJ365" s="56"/>
      <c r="GK365" s="56"/>
      <c r="GL365" s="56"/>
      <c r="GM365" s="56"/>
      <c r="GN365" s="56"/>
      <c r="GO365" s="56"/>
      <c r="GP365" s="56"/>
      <c r="GR365" s="56"/>
      <c r="GS365" s="56"/>
      <c r="GT365" s="56"/>
      <c r="GU365" s="56"/>
      <c r="GV365" s="56"/>
      <c r="GW365" s="56"/>
      <c r="GX365" s="56"/>
      <c r="GY365" s="56"/>
      <c r="GZ365" s="56"/>
      <c r="HB365" s="56"/>
      <c r="HC365" s="56"/>
      <c r="HD365" s="56"/>
      <c r="HE365" s="56"/>
      <c r="HF365" s="56"/>
      <c r="HG365" s="56"/>
      <c r="HH365" s="56"/>
      <c r="HI365" s="56"/>
      <c r="HJ365" s="56"/>
      <c r="HL365" s="56"/>
      <c r="HM365" s="56"/>
      <c r="HN365" s="56"/>
      <c r="HO365" s="56"/>
      <c r="HP365" s="56"/>
      <c r="HQ365" s="56"/>
      <c r="HR365" s="56"/>
      <c r="HS365" s="56"/>
      <c r="HT365" s="56"/>
      <c r="HV365" s="56"/>
      <c r="HW365" s="56"/>
      <c r="HX365" s="56"/>
      <c r="HY365" s="56"/>
      <c r="HZ365" s="56"/>
      <c r="IA365" s="56"/>
      <c r="IB365" s="56"/>
      <c r="IC365" s="56"/>
      <c r="ID365" s="56"/>
      <c r="IF365" s="56"/>
      <c r="IG365" s="56"/>
      <c r="IH365" s="56"/>
      <c r="II365" s="56"/>
      <c r="IJ365" s="56"/>
      <c r="IK365" s="56"/>
      <c r="IL365" s="56"/>
      <c r="IM365" s="56"/>
      <c r="IN365" s="56"/>
      <c r="IP365" s="56"/>
      <c r="IQ365" s="56"/>
      <c r="IR365" s="56"/>
      <c r="IS365" s="56"/>
      <c r="IT365" s="56"/>
      <c r="IU365" s="56"/>
    </row>
    <row r="366" spans="1:255" ht="39" thickBot="1" x14ac:dyDescent="0.25">
      <c r="A366" s="117" t="s">
        <v>2277</v>
      </c>
      <c r="B366" s="164"/>
      <c r="C366" s="85" t="s">
        <v>87</v>
      </c>
      <c r="D366" s="238"/>
      <c r="E366" s="239"/>
      <c r="F366" s="238"/>
      <c r="G366" s="239"/>
      <c r="H366" s="239"/>
      <c r="I366" s="49">
        <v>77002.649999999994</v>
      </c>
    </row>
    <row r="367" spans="1:255" ht="13.5" thickBot="1" x14ac:dyDescent="0.25">
      <c r="A367" s="46"/>
      <c r="B367" s="76">
        <f>SUM(B366:B366)</f>
        <v>0</v>
      </c>
      <c r="C367" s="75"/>
      <c r="D367" s="76"/>
      <c r="E367" s="77"/>
      <c r="F367" s="75"/>
      <c r="G367" s="75"/>
      <c r="H367" s="76" t="s">
        <v>17</v>
      </c>
      <c r="I367" s="76">
        <f>SUM(I366:I366)</f>
        <v>77002.649999999994</v>
      </c>
    </row>
    <row r="368" spans="1:255" ht="51.75" thickBot="1" x14ac:dyDescent="0.25">
      <c r="A368" s="134" t="s">
        <v>96</v>
      </c>
      <c r="B368" s="114" t="s">
        <v>16</v>
      </c>
      <c r="C368" s="114" t="s">
        <v>5</v>
      </c>
      <c r="D368" s="114" t="s">
        <v>23</v>
      </c>
      <c r="E368" s="279" t="s">
        <v>18</v>
      </c>
      <c r="F368" s="114" t="s">
        <v>19</v>
      </c>
      <c r="G368" s="114" t="s">
        <v>10</v>
      </c>
      <c r="H368" s="114" t="s">
        <v>13</v>
      </c>
      <c r="I368" s="115" t="s">
        <v>12</v>
      </c>
    </row>
    <row r="369" spans="1:9" ht="13.5" thickBot="1" x14ac:dyDescent="0.25">
      <c r="A369" s="206"/>
      <c r="B369" s="185"/>
      <c r="C369" s="70" t="s">
        <v>87</v>
      </c>
      <c r="D369" s="163"/>
      <c r="E369" s="53"/>
      <c r="F369" s="53"/>
      <c r="G369" s="53"/>
      <c r="H369" s="153"/>
      <c r="I369" s="471">
        <v>108773.19</v>
      </c>
    </row>
    <row r="370" spans="1:9" ht="13.5" thickBot="1" x14ac:dyDescent="0.25">
      <c r="A370" s="134"/>
      <c r="B370" s="271"/>
      <c r="C370" s="75"/>
      <c r="D370" s="76"/>
      <c r="E370" s="77"/>
      <c r="F370" s="75"/>
      <c r="G370" s="75"/>
      <c r="H370" s="76"/>
      <c r="I370" s="78">
        <f>SUM(I369)</f>
        <v>108773.19</v>
      </c>
    </row>
    <row r="371" spans="1:9" x14ac:dyDescent="0.2">
      <c r="A371" s="9"/>
      <c r="B371" s="9"/>
      <c r="C371" s="9"/>
      <c r="D371" s="9"/>
      <c r="E371" s="9"/>
      <c r="F371" s="20"/>
      <c r="G371" s="20"/>
      <c r="H371" s="20"/>
      <c r="I371" s="20"/>
    </row>
    <row r="372" spans="1:9" ht="12.75" customHeight="1" x14ac:dyDescent="0.2">
      <c r="A372" s="21" t="s">
        <v>21</v>
      </c>
      <c r="B372" s="22"/>
      <c r="C372" s="23"/>
      <c r="D372" s="4" t="s">
        <v>9</v>
      </c>
      <c r="E372" s="4" t="s">
        <v>6</v>
      </c>
      <c r="F372" s="119" t="s">
        <v>7</v>
      </c>
    </row>
    <row r="373" spans="1:9" ht="12.75" customHeight="1" x14ac:dyDescent="0.2">
      <c r="A373" s="642" t="s">
        <v>15</v>
      </c>
      <c r="B373" s="643"/>
      <c r="C373" s="25"/>
      <c r="D373" s="26">
        <f>B133</f>
        <v>187883.55</v>
      </c>
      <c r="E373" s="26">
        <f>I133</f>
        <v>141954.20800000001</v>
      </c>
      <c r="F373" s="120">
        <f>D373+E373</f>
        <v>329837.75800000003</v>
      </c>
    </row>
    <row r="374" spans="1:9" ht="12.75" customHeight="1" x14ac:dyDescent="0.2">
      <c r="A374" s="642" t="s">
        <v>4</v>
      </c>
      <c r="B374" s="643"/>
      <c r="C374" s="25"/>
      <c r="D374" s="26">
        <f>B290</f>
        <v>258213.53</v>
      </c>
      <c r="E374" s="26">
        <f>I290</f>
        <v>115677.64499999997</v>
      </c>
      <c r="F374" s="120">
        <f>D374+E374</f>
        <v>373891.17499999999</v>
      </c>
    </row>
    <row r="375" spans="1:9" ht="12.75" customHeight="1" x14ac:dyDescent="0.2">
      <c r="A375" s="642" t="s">
        <v>14</v>
      </c>
      <c r="B375" s="643"/>
      <c r="C375" s="25"/>
      <c r="D375" s="26">
        <f>B309</f>
        <v>106502.13</v>
      </c>
      <c r="E375" s="26">
        <f>I309</f>
        <v>1052.21</v>
      </c>
      <c r="F375" s="120">
        <f>D375+E375</f>
        <v>107554.34000000001</v>
      </c>
    </row>
    <row r="376" spans="1:9" ht="12.75" customHeight="1" x14ac:dyDescent="0.2">
      <c r="A376" s="642" t="s">
        <v>146</v>
      </c>
      <c r="B376" s="643"/>
      <c r="C376" s="25"/>
      <c r="D376" s="26">
        <f>B324</f>
        <v>172717.552</v>
      </c>
      <c r="E376" s="26">
        <f>I324</f>
        <v>3055.78</v>
      </c>
      <c r="F376" s="120">
        <f>D376+E376</f>
        <v>175773.33199999999</v>
      </c>
      <c r="G376" s="56"/>
    </row>
    <row r="377" spans="1:9" ht="12.75" customHeight="1" x14ac:dyDescent="0.2">
      <c r="A377" s="642" t="s">
        <v>26</v>
      </c>
      <c r="B377" s="643"/>
      <c r="C377" s="25"/>
      <c r="D377" s="26">
        <f>B364</f>
        <v>66981.33</v>
      </c>
      <c r="E377" s="26">
        <f>I364</f>
        <v>3426.16</v>
      </c>
      <c r="F377" s="120">
        <f>D377+E377</f>
        <v>70407.490000000005</v>
      </c>
      <c r="G377" s="56"/>
    </row>
    <row r="378" spans="1:9" ht="12.75" customHeight="1" x14ac:dyDescent="0.2">
      <c r="A378" s="646" t="s">
        <v>69</v>
      </c>
      <c r="B378" s="647"/>
      <c r="C378" s="245"/>
      <c r="D378" s="246"/>
      <c r="E378" s="246"/>
      <c r="F378" s="242">
        <f>F379+F382+F383+F384+F385+F380+F381</f>
        <v>274447.67</v>
      </c>
      <c r="G378" s="56"/>
    </row>
    <row r="379" spans="1:9" ht="12.75" customHeight="1" x14ac:dyDescent="0.2">
      <c r="A379" s="644" t="s">
        <v>82</v>
      </c>
      <c r="B379" s="645"/>
      <c r="C379" s="25"/>
      <c r="D379" s="26"/>
      <c r="E379" s="26"/>
      <c r="F379" s="120">
        <f>I338</f>
        <v>23171.719999999998</v>
      </c>
      <c r="G379" s="56"/>
    </row>
    <row r="380" spans="1:9" ht="64.900000000000006" customHeight="1" x14ac:dyDescent="0.2">
      <c r="A380" s="650" t="s">
        <v>2275</v>
      </c>
      <c r="B380" s="651"/>
      <c r="C380" s="25"/>
      <c r="D380" s="26"/>
      <c r="E380" s="26"/>
      <c r="F380" s="120">
        <f>I341</f>
        <v>862.05</v>
      </c>
      <c r="G380" s="56"/>
    </row>
    <row r="381" spans="1:9" ht="44.45" customHeight="1" x14ac:dyDescent="0.2">
      <c r="A381" s="650" t="s">
        <v>2276</v>
      </c>
      <c r="B381" s="651"/>
      <c r="C381" s="25"/>
      <c r="D381" s="26"/>
      <c r="E381" s="26"/>
      <c r="F381" s="120">
        <f>I344</f>
        <v>5031.68</v>
      </c>
      <c r="G381" s="56"/>
    </row>
    <row r="382" spans="1:9" ht="12.75" customHeight="1" x14ac:dyDescent="0.2">
      <c r="A382" s="642" t="s">
        <v>2270</v>
      </c>
      <c r="B382" s="643"/>
      <c r="C382" s="25"/>
      <c r="D382" s="26"/>
      <c r="E382" s="26"/>
      <c r="F382" s="120">
        <f>I345</f>
        <v>206018.64</v>
      </c>
      <c r="G382" s="56"/>
    </row>
    <row r="383" spans="1:9" ht="12.75" customHeight="1" x14ac:dyDescent="0.2">
      <c r="A383" s="644" t="s">
        <v>84</v>
      </c>
      <c r="B383" s="645"/>
      <c r="C383" s="25"/>
      <c r="D383" s="26"/>
      <c r="E383" s="26"/>
      <c r="F383" s="120">
        <f>I346</f>
        <v>15241.5</v>
      </c>
      <c r="G383" s="56"/>
    </row>
    <row r="384" spans="1:9" ht="12.75" customHeight="1" x14ac:dyDescent="0.2">
      <c r="A384" s="644" t="s">
        <v>86</v>
      </c>
      <c r="B384" s="645"/>
      <c r="C384" s="25"/>
      <c r="D384" s="26"/>
      <c r="E384" s="26"/>
      <c r="F384" s="120">
        <f>I347</f>
        <v>13914.52</v>
      </c>
      <c r="G384" s="56"/>
    </row>
    <row r="385" spans="1:7" ht="12.75" customHeight="1" x14ac:dyDescent="0.2">
      <c r="A385" s="644" t="s">
        <v>88</v>
      </c>
      <c r="B385" s="645"/>
      <c r="C385" s="25"/>
      <c r="D385" s="26"/>
      <c r="E385" s="26"/>
      <c r="F385" s="120">
        <f>I348</f>
        <v>10207.56</v>
      </c>
      <c r="G385" s="56"/>
    </row>
    <row r="386" spans="1:7" ht="25.9" customHeight="1" x14ac:dyDescent="0.2">
      <c r="A386" s="650" t="s">
        <v>2</v>
      </c>
      <c r="B386" s="651"/>
      <c r="C386" s="25"/>
      <c r="D386" s="26">
        <f>B367</f>
        <v>0</v>
      </c>
      <c r="E386" s="26"/>
      <c r="F386" s="120">
        <f>D386+E386+I367</f>
        <v>77002.649999999994</v>
      </c>
      <c r="G386" s="56"/>
    </row>
    <row r="387" spans="1:7" ht="25.9" customHeight="1" x14ac:dyDescent="0.2">
      <c r="A387" s="650" t="s">
        <v>96</v>
      </c>
      <c r="B387" s="651"/>
      <c r="C387" s="25"/>
      <c r="D387" s="26"/>
      <c r="E387" s="26"/>
      <c r="F387" s="120">
        <f>I370</f>
        <v>108773.19</v>
      </c>
      <c r="G387" s="56"/>
    </row>
    <row r="388" spans="1:7" ht="12.75" customHeight="1" x14ac:dyDescent="0.2">
      <c r="A388" s="648" t="s">
        <v>22</v>
      </c>
      <c r="B388" s="649"/>
      <c r="C388" s="27"/>
      <c r="D388" s="28">
        <f>SUM(D373:D386)</f>
        <v>792298.09199999995</v>
      </c>
      <c r="E388" s="28">
        <f>SUM(E373:E377)</f>
        <v>265166.00299999997</v>
      </c>
      <c r="F388" s="121">
        <f>F373+F374+F375+F376+F377+F378+F386+F387</f>
        <v>1517687.6049999997</v>
      </c>
    </row>
  </sheetData>
  <autoFilter ref="A5:I364"/>
  <mergeCells count="93">
    <mergeCell ref="A380:B380"/>
    <mergeCell ref="A381:B381"/>
    <mergeCell ref="D102:D125"/>
    <mergeCell ref="C21:C125"/>
    <mergeCell ref="C171:C218"/>
    <mergeCell ref="D135:D144"/>
    <mergeCell ref="C135:C148"/>
    <mergeCell ref="D126:D127"/>
    <mergeCell ref="D200:D218"/>
    <mergeCell ref="D173:D185"/>
    <mergeCell ref="A171:A172"/>
    <mergeCell ref="D171:D172"/>
    <mergeCell ref="D149:D154"/>
    <mergeCell ref="A243:A280"/>
    <mergeCell ref="D160:D161"/>
    <mergeCell ref="A149:A157"/>
    <mergeCell ref="C149:C157"/>
    <mergeCell ref="D190:D199"/>
    <mergeCell ref="B171:B218"/>
    <mergeCell ref="D274:D280"/>
    <mergeCell ref="A228:A232"/>
    <mergeCell ref="D228:D232"/>
    <mergeCell ref="D251:D273"/>
    <mergeCell ref="A281:A288"/>
    <mergeCell ref="D281:D288"/>
    <mergeCell ref="A233:A235"/>
    <mergeCell ref="D128:D131"/>
    <mergeCell ref="D87:D101"/>
    <mergeCell ref="A128:A131"/>
    <mergeCell ref="D164:D165"/>
    <mergeCell ref="B149:B157"/>
    <mergeCell ref="B135:B148"/>
    <mergeCell ref="A160:A161"/>
    <mergeCell ref="B126:B131"/>
    <mergeCell ref="B164:B170"/>
    <mergeCell ref="A166:A170"/>
    <mergeCell ref="A126:A127"/>
    <mergeCell ref="A15:A20"/>
    <mergeCell ref="C164:C170"/>
    <mergeCell ref="A145:A147"/>
    <mergeCell ref="B160:B161"/>
    <mergeCell ref="A135:A144"/>
    <mergeCell ref="C126:C131"/>
    <mergeCell ref="A164:A165"/>
    <mergeCell ref="D15:D20"/>
    <mergeCell ref="C15:C20"/>
    <mergeCell ref="A1:B1"/>
    <mergeCell ref="B15:B20"/>
    <mergeCell ref="B21:B125"/>
    <mergeCell ref="A25:A125"/>
    <mergeCell ref="A21:A24"/>
    <mergeCell ref="D68:D86"/>
    <mergeCell ref="D25:D45"/>
    <mergeCell ref="A382:B382"/>
    <mergeCell ref="A383:B383"/>
    <mergeCell ref="A385:B385"/>
    <mergeCell ref="A386:B386"/>
    <mergeCell ref="A376:B376"/>
    <mergeCell ref="G1:H1"/>
    <mergeCell ref="A326:A338"/>
    <mergeCell ref="D155:D157"/>
    <mergeCell ref="D145:D147"/>
    <mergeCell ref="G2:H2"/>
    <mergeCell ref="A173:A218"/>
    <mergeCell ref="B219:B227"/>
    <mergeCell ref="C236:C288"/>
    <mergeCell ref="A388:B388"/>
    <mergeCell ref="A373:B373"/>
    <mergeCell ref="A374:B374"/>
    <mergeCell ref="A375:B375"/>
    <mergeCell ref="A378:B378"/>
    <mergeCell ref="A384:B384"/>
    <mergeCell ref="A387:B387"/>
    <mergeCell ref="A339:A341"/>
    <mergeCell ref="A342:A344"/>
    <mergeCell ref="D243:D250"/>
    <mergeCell ref="A305:A307"/>
    <mergeCell ref="C219:C227"/>
    <mergeCell ref="D233:D235"/>
    <mergeCell ref="B236:B288"/>
    <mergeCell ref="A236:A242"/>
    <mergeCell ref="D236:D242"/>
    <mergeCell ref="B228:B235"/>
    <mergeCell ref="C228:C235"/>
    <mergeCell ref="D21:D24"/>
    <mergeCell ref="D46:D67"/>
    <mergeCell ref="A379:B379"/>
    <mergeCell ref="C160:C161"/>
    <mergeCell ref="A377:B377"/>
    <mergeCell ref="A219:A227"/>
    <mergeCell ref="D219:D227"/>
    <mergeCell ref="D166:D170"/>
    <mergeCell ref="D186:D189"/>
  </mergeCells>
  <phoneticPr fontId="0" type="noConversion"/>
  <pageMargins left="0.39370078740157483" right="0.39370078740157483" top="0.19685039370078741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81"/>
  <dimension ref="A1:IU378"/>
  <sheetViews>
    <sheetView topLeftCell="A363" zoomScaleNormal="100" workbookViewId="0">
      <selection activeCell="D300" sqref="D300"/>
    </sheetView>
  </sheetViews>
  <sheetFormatPr defaultRowHeight="12.75" customHeight="1" x14ac:dyDescent="0.2"/>
  <cols>
    <col min="1" max="1" width="28" customWidth="1"/>
    <col min="2" max="2" width="12.140625" customWidth="1"/>
    <col min="3" max="3" width="13.140625" customWidth="1"/>
    <col min="4" max="4" width="16" customWidth="1"/>
    <col min="5" max="5" width="26.28515625" customWidth="1"/>
    <col min="6" max="6" width="13.5703125" customWidth="1"/>
    <col min="7" max="7" width="7.28515625" customWidth="1"/>
    <col min="8" max="8" width="11" customWidth="1"/>
    <col min="9" max="9" width="13.42578125" customWidth="1"/>
  </cols>
  <sheetData>
    <row r="1" spans="1:9" ht="12.75" customHeight="1" x14ac:dyDescent="0.2">
      <c r="A1" s="708" t="s">
        <v>85</v>
      </c>
      <c r="B1" s="70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4477</v>
      </c>
      <c r="E2" s="5">
        <v>1268483.3600000001</v>
      </c>
      <c r="F2" s="6">
        <v>1290808.03</v>
      </c>
      <c r="G2" s="640">
        <f>E2-F2</f>
        <v>-22324.669999999925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50</v>
      </c>
      <c r="E3" s="1" t="s">
        <v>65</v>
      </c>
      <c r="F3" s="1"/>
      <c r="G3" s="1"/>
      <c r="H3" s="1" t="s">
        <v>25</v>
      </c>
      <c r="I3" s="8">
        <f>F2-F378</f>
        <v>-300107.07299999963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51.7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x14ac:dyDescent="0.2">
      <c r="A6" s="622" t="s">
        <v>324</v>
      </c>
      <c r="B6" s="625">
        <v>10750.23</v>
      </c>
      <c r="C6" s="625" t="s">
        <v>66</v>
      </c>
      <c r="D6" s="627" t="s">
        <v>109</v>
      </c>
      <c r="E6" s="82" t="s">
        <v>325</v>
      </c>
      <c r="F6" s="82" t="s">
        <v>99</v>
      </c>
      <c r="G6" s="82">
        <v>1</v>
      </c>
      <c r="H6" s="155">
        <v>44</v>
      </c>
      <c r="I6" s="39">
        <f t="shared" ref="I6:I93" si="0">G6*H6</f>
        <v>44</v>
      </c>
    </row>
    <row r="7" spans="1:9" ht="12.6" customHeight="1" x14ac:dyDescent="0.2">
      <c r="A7" s="623"/>
      <c r="B7" s="632"/>
      <c r="C7" s="632"/>
      <c r="D7" s="628"/>
      <c r="E7" s="15" t="s">
        <v>255</v>
      </c>
      <c r="F7" s="15" t="s">
        <v>327</v>
      </c>
      <c r="G7" s="15">
        <v>3</v>
      </c>
      <c r="H7" s="16">
        <v>69.5</v>
      </c>
      <c r="I7" s="157">
        <f t="shared" si="0"/>
        <v>208.5</v>
      </c>
    </row>
    <row r="8" spans="1:9" ht="12.75" customHeight="1" x14ac:dyDescent="0.2">
      <c r="A8" s="623"/>
      <c r="B8" s="632"/>
      <c r="C8" s="632"/>
      <c r="D8" s="628"/>
      <c r="E8" s="15" t="s">
        <v>248</v>
      </c>
      <c r="F8" s="15" t="s">
        <v>258</v>
      </c>
      <c r="G8" s="15">
        <v>1.25</v>
      </c>
      <c r="H8" s="16">
        <v>450</v>
      </c>
      <c r="I8" s="157">
        <f t="shared" si="0"/>
        <v>562.5</v>
      </c>
    </row>
    <row r="9" spans="1:9" ht="12.75" customHeight="1" x14ac:dyDescent="0.2">
      <c r="A9" s="623"/>
      <c r="B9" s="632"/>
      <c r="C9" s="632"/>
      <c r="D9" s="628"/>
      <c r="E9" s="15" t="s">
        <v>326</v>
      </c>
      <c r="F9" s="15" t="s">
        <v>99</v>
      </c>
      <c r="G9" s="15">
        <v>3</v>
      </c>
      <c r="H9" s="16">
        <v>365</v>
      </c>
      <c r="I9" s="157">
        <f t="shared" si="0"/>
        <v>1095</v>
      </c>
    </row>
    <row r="10" spans="1:9" ht="12.75" customHeight="1" x14ac:dyDescent="0.2">
      <c r="A10" s="623"/>
      <c r="B10" s="632"/>
      <c r="C10" s="632"/>
      <c r="D10" s="628"/>
      <c r="E10" s="15" t="s">
        <v>251</v>
      </c>
      <c r="F10" s="15" t="s">
        <v>99</v>
      </c>
      <c r="G10" s="15">
        <v>4</v>
      </c>
      <c r="H10" s="16">
        <v>170</v>
      </c>
      <c r="I10" s="157">
        <f t="shared" si="0"/>
        <v>680</v>
      </c>
    </row>
    <row r="11" spans="1:9" ht="12.75" customHeight="1" x14ac:dyDescent="0.2">
      <c r="A11" s="623"/>
      <c r="B11" s="632"/>
      <c r="C11" s="632"/>
      <c r="D11" s="628"/>
      <c r="E11" s="15" t="s">
        <v>247</v>
      </c>
      <c r="F11" s="15" t="s">
        <v>233</v>
      </c>
      <c r="G11" s="15">
        <v>2.5</v>
      </c>
      <c r="H11" s="16">
        <v>345</v>
      </c>
      <c r="I11" s="157">
        <f t="shared" si="0"/>
        <v>862.5</v>
      </c>
    </row>
    <row r="12" spans="1:9" ht="12.75" customHeight="1" x14ac:dyDescent="0.2">
      <c r="A12" s="623"/>
      <c r="B12" s="632"/>
      <c r="C12" s="632"/>
      <c r="D12" s="628"/>
      <c r="E12" s="15" t="s">
        <v>256</v>
      </c>
      <c r="F12" s="15" t="s">
        <v>100</v>
      </c>
      <c r="G12" s="15">
        <v>35</v>
      </c>
      <c r="H12" s="16">
        <v>136</v>
      </c>
      <c r="I12" s="157">
        <f t="shared" si="0"/>
        <v>4760</v>
      </c>
    </row>
    <row r="13" spans="1:9" ht="12.75" customHeight="1" x14ac:dyDescent="0.2">
      <c r="A13" s="623"/>
      <c r="B13" s="632"/>
      <c r="C13" s="632"/>
      <c r="D13" s="628"/>
      <c r="E13" s="15" t="s">
        <v>328</v>
      </c>
      <c r="F13" s="15" t="s">
        <v>99</v>
      </c>
      <c r="G13" s="15">
        <v>2</v>
      </c>
      <c r="H13" s="16">
        <v>85</v>
      </c>
      <c r="I13" s="157">
        <f t="shared" si="0"/>
        <v>170</v>
      </c>
    </row>
    <row r="14" spans="1:9" ht="12.75" customHeight="1" x14ac:dyDescent="0.2">
      <c r="A14" s="623"/>
      <c r="B14" s="632"/>
      <c r="C14" s="632"/>
      <c r="D14" s="628"/>
      <c r="E14" s="15" t="s">
        <v>252</v>
      </c>
      <c r="F14" s="15" t="s">
        <v>233</v>
      </c>
      <c r="G14" s="15">
        <v>4</v>
      </c>
      <c r="H14" s="16">
        <v>40</v>
      </c>
      <c r="I14" s="157">
        <f t="shared" si="0"/>
        <v>160</v>
      </c>
    </row>
    <row r="15" spans="1:9" ht="12.75" customHeight="1" thickBot="1" x14ac:dyDescent="0.25">
      <c r="A15" s="624"/>
      <c r="B15" s="626"/>
      <c r="C15" s="626"/>
      <c r="D15" s="629"/>
      <c r="E15" s="40" t="s">
        <v>260</v>
      </c>
      <c r="F15" s="40" t="s">
        <v>100</v>
      </c>
      <c r="G15" s="40">
        <v>20</v>
      </c>
      <c r="H15" s="41">
        <v>112.5</v>
      </c>
      <c r="I15" s="200">
        <f t="shared" si="0"/>
        <v>2250</v>
      </c>
    </row>
    <row r="16" spans="1:9" ht="12.75" customHeight="1" thickBot="1" x14ac:dyDescent="0.25">
      <c r="A16" s="313"/>
      <c r="B16" s="70">
        <v>11684.29</v>
      </c>
      <c r="C16" s="70" t="s">
        <v>67</v>
      </c>
      <c r="D16" s="509"/>
      <c r="E16" s="53"/>
      <c r="F16" s="53"/>
      <c r="G16" s="53"/>
      <c r="H16" s="153"/>
      <c r="I16" s="165">
        <f t="shared" si="0"/>
        <v>0</v>
      </c>
    </row>
    <row r="17" spans="1:9" ht="12.75" customHeight="1" x14ac:dyDescent="0.2">
      <c r="A17" s="622" t="s">
        <v>647</v>
      </c>
      <c r="B17" s="625">
        <v>16285.12</v>
      </c>
      <c r="C17" s="625" t="s">
        <v>70</v>
      </c>
      <c r="D17" s="633" t="s">
        <v>111</v>
      </c>
      <c r="E17" s="37" t="s">
        <v>648</v>
      </c>
      <c r="F17" s="37" t="s">
        <v>528</v>
      </c>
      <c r="G17" s="37">
        <v>0.5</v>
      </c>
      <c r="H17" s="38">
        <v>580</v>
      </c>
      <c r="I17" s="39">
        <f t="shared" si="0"/>
        <v>290</v>
      </c>
    </row>
    <row r="18" spans="1:9" ht="12.75" customHeight="1" x14ac:dyDescent="0.2">
      <c r="A18" s="623"/>
      <c r="B18" s="632"/>
      <c r="C18" s="632"/>
      <c r="D18" s="634"/>
      <c r="E18" s="15" t="s">
        <v>128</v>
      </c>
      <c r="F18" s="15" t="s">
        <v>100</v>
      </c>
      <c r="G18" s="15">
        <v>0.15</v>
      </c>
      <c r="H18" s="16">
        <v>140</v>
      </c>
      <c r="I18" s="157">
        <f t="shared" si="0"/>
        <v>21</v>
      </c>
    </row>
    <row r="19" spans="1:9" ht="12.75" customHeight="1" x14ac:dyDescent="0.2">
      <c r="A19" s="623"/>
      <c r="B19" s="632"/>
      <c r="C19" s="632"/>
      <c r="D19" s="634"/>
      <c r="E19" s="15" t="s">
        <v>284</v>
      </c>
      <c r="F19" s="15" t="s">
        <v>100</v>
      </c>
      <c r="G19" s="15">
        <v>0.1</v>
      </c>
      <c r="H19" s="16">
        <v>150</v>
      </c>
      <c r="I19" s="157">
        <f t="shared" si="0"/>
        <v>15</v>
      </c>
    </row>
    <row r="20" spans="1:9" ht="12.75" customHeight="1" x14ac:dyDescent="0.2">
      <c r="A20" s="623"/>
      <c r="B20" s="632"/>
      <c r="C20" s="632"/>
      <c r="D20" s="634"/>
      <c r="E20" s="15" t="s">
        <v>586</v>
      </c>
      <c r="F20" s="15" t="s">
        <v>100</v>
      </c>
      <c r="G20" s="15">
        <v>0.05</v>
      </c>
      <c r="H20" s="16">
        <v>160</v>
      </c>
      <c r="I20" s="157">
        <f t="shared" si="0"/>
        <v>8</v>
      </c>
    </row>
    <row r="21" spans="1:9" ht="12.75" customHeight="1" thickBot="1" x14ac:dyDescent="0.25">
      <c r="A21" s="624"/>
      <c r="B21" s="626"/>
      <c r="C21" s="626"/>
      <c r="D21" s="635"/>
      <c r="E21" s="40" t="s">
        <v>649</v>
      </c>
      <c r="F21" s="40" t="s">
        <v>528</v>
      </c>
      <c r="G21" s="40">
        <v>0.5</v>
      </c>
      <c r="H21" s="41">
        <v>390</v>
      </c>
      <c r="I21" s="200">
        <f t="shared" si="0"/>
        <v>195</v>
      </c>
    </row>
    <row r="22" spans="1:9" ht="12.75" customHeight="1" x14ac:dyDescent="0.2">
      <c r="A22" s="260"/>
      <c r="B22" s="261">
        <v>13890.86</v>
      </c>
      <c r="C22" s="33" t="s">
        <v>72</v>
      </c>
      <c r="D22" s="388"/>
      <c r="E22" s="35"/>
      <c r="F22" s="35"/>
      <c r="G22" s="35"/>
      <c r="H22" s="36"/>
      <c r="I22" s="157">
        <f t="shared" si="0"/>
        <v>0</v>
      </c>
    </row>
    <row r="23" spans="1:9" ht="12.75" customHeight="1" thickBot="1" x14ac:dyDescent="0.25">
      <c r="A23" s="308"/>
      <c r="B23" s="267">
        <v>12614.49</v>
      </c>
      <c r="C23" s="71" t="s">
        <v>73</v>
      </c>
      <c r="D23" s="392"/>
      <c r="E23" s="73"/>
      <c r="F23" s="73"/>
      <c r="G23" s="73"/>
      <c r="H23" s="74"/>
      <c r="I23" s="165">
        <f t="shared" si="0"/>
        <v>0</v>
      </c>
    </row>
    <row r="24" spans="1:9" x14ac:dyDescent="0.2">
      <c r="A24" s="622" t="s">
        <v>1093</v>
      </c>
      <c r="B24" s="625">
        <v>15008.81</v>
      </c>
      <c r="C24" s="625" t="s">
        <v>74</v>
      </c>
      <c r="D24" s="633" t="s">
        <v>330</v>
      </c>
      <c r="E24" s="37" t="s">
        <v>1129</v>
      </c>
      <c r="F24" s="37" t="s">
        <v>99</v>
      </c>
      <c r="G24" s="37">
        <v>16</v>
      </c>
      <c r="H24" s="38">
        <v>1440</v>
      </c>
      <c r="I24" s="39">
        <f t="shared" si="0"/>
        <v>23040</v>
      </c>
    </row>
    <row r="25" spans="1:9" ht="13.5" thickBot="1" x14ac:dyDescent="0.25">
      <c r="A25" s="624"/>
      <c r="B25" s="632"/>
      <c r="C25" s="632"/>
      <c r="D25" s="635"/>
      <c r="E25" s="40" t="s">
        <v>1130</v>
      </c>
      <c r="F25" s="40" t="s">
        <v>99</v>
      </c>
      <c r="G25" s="40">
        <v>96</v>
      </c>
      <c r="H25" s="41">
        <v>2.34</v>
      </c>
      <c r="I25" s="200">
        <f t="shared" si="0"/>
        <v>224.64</v>
      </c>
    </row>
    <row r="26" spans="1:9" ht="12.75" customHeight="1" x14ac:dyDescent="0.2">
      <c r="A26" s="622" t="s">
        <v>357</v>
      </c>
      <c r="B26" s="632"/>
      <c r="C26" s="632"/>
      <c r="D26" s="633" t="s">
        <v>330</v>
      </c>
      <c r="E26" s="37" t="s">
        <v>608</v>
      </c>
      <c r="F26" s="37" t="s">
        <v>610</v>
      </c>
      <c r="G26" s="37">
        <v>10</v>
      </c>
      <c r="H26" s="38">
        <v>850.5</v>
      </c>
      <c r="I26" s="39">
        <f t="shared" si="0"/>
        <v>8505</v>
      </c>
    </row>
    <row r="27" spans="1:9" ht="12.75" customHeight="1" thickBot="1" x14ac:dyDescent="0.25">
      <c r="A27" s="624"/>
      <c r="B27" s="626"/>
      <c r="C27" s="626"/>
      <c r="D27" s="635"/>
      <c r="E27" s="83" t="s">
        <v>1132</v>
      </c>
      <c r="F27" s="83" t="s">
        <v>99</v>
      </c>
      <c r="G27" s="83">
        <v>7</v>
      </c>
      <c r="H27" s="84">
        <v>561.4</v>
      </c>
      <c r="I27" s="42">
        <f t="shared" si="0"/>
        <v>3929.7999999999997</v>
      </c>
    </row>
    <row r="28" spans="1:9" ht="12.75" customHeight="1" thickBot="1" x14ac:dyDescent="0.25">
      <c r="A28" s="260"/>
      <c r="B28" s="261">
        <v>11550.62</v>
      </c>
      <c r="C28" s="33" t="s">
        <v>75</v>
      </c>
      <c r="D28" s="388"/>
      <c r="E28" s="35"/>
      <c r="F28" s="35"/>
      <c r="G28" s="35"/>
      <c r="H28" s="36"/>
      <c r="I28" s="157">
        <f t="shared" si="0"/>
        <v>0</v>
      </c>
    </row>
    <row r="29" spans="1:9" ht="26.25" thickBot="1" x14ac:dyDescent="0.25">
      <c r="A29" s="46" t="s">
        <v>1357</v>
      </c>
      <c r="B29" s="630">
        <v>16241.87</v>
      </c>
      <c r="C29" s="625" t="s">
        <v>76</v>
      </c>
      <c r="D29" s="55" t="s">
        <v>1115</v>
      </c>
      <c r="E29" s="378" t="s">
        <v>1358</v>
      </c>
      <c r="F29" s="378" t="s">
        <v>1359</v>
      </c>
      <c r="G29" s="378">
        <v>1</v>
      </c>
      <c r="H29" s="379">
        <v>2162.14</v>
      </c>
      <c r="I29" s="49">
        <f t="shared" si="0"/>
        <v>2162.14</v>
      </c>
    </row>
    <row r="30" spans="1:9" ht="12.75" customHeight="1" x14ac:dyDescent="0.2">
      <c r="A30" s="622" t="s">
        <v>324</v>
      </c>
      <c r="B30" s="710"/>
      <c r="C30" s="632"/>
      <c r="D30" s="627" t="s">
        <v>945</v>
      </c>
      <c r="E30" s="37" t="s">
        <v>1363</v>
      </c>
      <c r="F30" s="37" t="s">
        <v>233</v>
      </c>
      <c r="G30" s="37">
        <v>13</v>
      </c>
      <c r="H30" s="38">
        <v>244</v>
      </c>
      <c r="I30" s="39">
        <f t="shared" si="0"/>
        <v>3172</v>
      </c>
    </row>
    <row r="31" spans="1:9" ht="12.75" customHeight="1" thickBot="1" x14ac:dyDescent="0.25">
      <c r="A31" s="623"/>
      <c r="B31" s="710"/>
      <c r="C31" s="632"/>
      <c r="D31" s="628"/>
      <c r="E31" s="83" t="s">
        <v>1364</v>
      </c>
      <c r="F31" s="83" t="s">
        <v>233</v>
      </c>
      <c r="G31" s="83">
        <v>7</v>
      </c>
      <c r="H31" s="84">
        <v>277</v>
      </c>
      <c r="I31" s="42">
        <f t="shared" si="0"/>
        <v>1939</v>
      </c>
    </row>
    <row r="32" spans="1:9" ht="12.75" customHeight="1" x14ac:dyDescent="0.2">
      <c r="A32" s="623"/>
      <c r="B32" s="710"/>
      <c r="C32" s="632"/>
      <c r="D32" s="628"/>
      <c r="E32" s="289" t="s">
        <v>1559</v>
      </c>
      <c r="F32" s="289" t="s">
        <v>99</v>
      </c>
      <c r="G32" s="289">
        <v>7</v>
      </c>
      <c r="H32" s="290">
        <v>244</v>
      </c>
      <c r="I32" s="43">
        <f t="shared" si="0"/>
        <v>1708</v>
      </c>
    </row>
    <row r="33" spans="1:9" ht="12.75" customHeight="1" x14ac:dyDescent="0.2">
      <c r="A33" s="623"/>
      <c r="B33" s="710"/>
      <c r="C33" s="632"/>
      <c r="D33" s="628"/>
      <c r="E33" s="289" t="s">
        <v>248</v>
      </c>
      <c r="F33" s="289" t="s">
        <v>99</v>
      </c>
      <c r="G33" s="289">
        <v>6</v>
      </c>
      <c r="H33" s="290">
        <v>373</v>
      </c>
      <c r="I33" s="43">
        <f t="shared" si="0"/>
        <v>2238</v>
      </c>
    </row>
    <row r="34" spans="1:9" ht="12.75" customHeight="1" x14ac:dyDescent="0.2">
      <c r="A34" s="623"/>
      <c r="B34" s="710"/>
      <c r="C34" s="632"/>
      <c r="D34" s="628"/>
      <c r="E34" s="289" t="s">
        <v>833</v>
      </c>
      <c r="F34" s="289" t="s">
        <v>99</v>
      </c>
      <c r="G34" s="289">
        <v>2</v>
      </c>
      <c r="H34" s="290">
        <v>150</v>
      </c>
      <c r="I34" s="43">
        <f t="shared" si="0"/>
        <v>300</v>
      </c>
    </row>
    <row r="35" spans="1:9" ht="12.75" customHeight="1" x14ac:dyDescent="0.2">
      <c r="A35" s="623"/>
      <c r="B35" s="710"/>
      <c r="C35" s="632"/>
      <c r="D35" s="628"/>
      <c r="E35" s="289" t="s">
        <v>1424</v>
      </c>
      <c r="F35" s="289" t="s">
        <v>99</v>
      </c>
      <c r="G35" s="289">
        <v>4</v>
      </c>
      <c r="H35" s="290">
        <v>538</v>
      </c>
      <c r="I35" s="43">
        <f t="shared" si="0"/>
        <v>2152</v>
      </c>
    </row>
    <row r="36" spans="1:9" ht="12.75" customHeight="1" x14ac:dyDescent="0.2">
      <c r="A36" s="623"/>
      <c r="B36" s="710"/>
      <c r="C36" s="632"/>
      <c r="D36" s="628"/>
      <c r="E36" s="289" t="s">
        <v>1435</v>
      </c>
      <c r="F36" s="289" t="s">
        <v>258</v>
      </c>
      <c r="G36" s="289">
        <v>20</v>
      </c>
      <c r="H36" s="290">
        <v>58.5</v>
      </c>
      <c r="I36" s="43">
        <f t="shared" si="0"/>
        <v>1170</v>
      </c>
    </row>
    <row r="37" spans="1:9" ht="12.75" customHeight="1" x14ac:dyDescent="0.2">
      <c r="A37" s="623"/>
      <c r="B37" s="710"/>
      <c r="C37" s="632"/>
      <c r="D37" s="628"/>
      <c r="E37" s="289" t="s">
        <v>1025</v>
      </c>
      <c r="F37" s="289" t="s">
        <v>258</v>
      </c>
      <c r="G37" s="289">
        <v>2</v>
      </c>
      <c r="H37" s="290">
        <v>1100</v>
      </c>
      <c r="I37" s="43">
        <f t="shared" si="0"/>
        <v>2200</v>
      </c>
    </row>
    <row r="38" spans="1:9" ht="12.75" customHeight="1" x14ac:dyDescent="0.2">
      <c r="A38" s="623"/>
      <c r="B38" s="710"/>
      <c r="C38" s="632"/>
      <c r="D38" s="628"/>
      <c r="E38" s="289" t="s">
        <v>608</v>
      </c>
      <c r="F38" s="289" t="s">
        <v>610</v>
      </c>
      <c r="G38" s="289">
        <v>8</v>
      </c>
      <c r="H38" s="290">
        <v>864.8</v>
      </c>
      <c r="I38" s="43">
        <f t="shared" si="0"/>
        <v>6918.4</v>
      </c>
    </row>
    <row r="39" spans="1:9" ht="12.75" customHeight="1" x14ac:dyDescent="0.2">
      <c r="A39" s="623"/>
      <c r="B39" s="710"/>
      <c r="C39" s="632"/>
      <c r="D39" s="628"/>
      <c r="E39" s="289" t="s">
        <v>932</v>
      </c>
      <c r="F39" s="289" t="s">
        <v>528</v>
      </c>
      <c r="G39" s="289">
        <v>4</v>
      </c>
      <c r="H39" s="290">
        <v>850</v>
      </c>
      <c r="I39" s="43">
        <f t="shared" si="0"/>
        <v>3400</v>
      </c>
    </row>
    <row r="40" spans="1:9" ht="12.75" customHeight="1" x14ac:dyDescent="0.2">
      <c r="A40" s="623"/>
      <c r="B40" s="710"/>
      <c r="C40" s="632"/>
      <c r="D40" s="628"/>
      <c r="E40" s="289" t="s">
        <v>1560</v>
      </c>
      <c r="F40" s="289" t="s">
        <v>233</v>
      </c>
      <c r="G40" s="289">
        <v>10</v>
      </c>
      <c r="H40" s="290">
        <v>260</v>
      </c>
      <c r="I40" s="43">
        <f t="shared" si="0"/>
        <v>2600</v>
      </c>
    </row>
    <row r="41" spans="1:9" ht="12.75" customHeight="1" x14ac:dyDescent="0.2">
      <c r="A41" s="623"/>
      <c r="B41" s="710"/>
      <c r="C41" s="632"/>
      <c r="D41" s="628"/>
      <c r="E41" s="289" t="s">
        <v>1561</v>
      </c>
      <c r="F41" s="289" t="s">
        <v>99</v>
      </c>
      <c r="G41" s="289">
        <v>5</v>
      </c>
      <c r="H41" s="290">
        <v>655</v>
      </c>
      <c r="I41" s="43">
        <f t="shared" si="0"/>
        <v>3275</v>
      </c>
    </row>
    <row r="42" spans="1:9" ht="12.75" customHeight="1" x14ac:dyDescent="0.2">
      <c r="A42" s="623"/>
      <c r="B42" s="710"/>
      <c r="C42" s="632"/>
      <c r="D42" s="628"/>
      <c r="E42" s="289" t="s">
        <v>1562</v>
      </c>
      <c r="F42" s="289" t="s">
        <v>99</v>
      </c>
      <c r="G42" s="289">
        <v>1</v>
      </c>
      <c r="H42" s="290">
        <v>332</v>
      </c>
      <c r="I42" s="43">
        <f t="shared" si="0"/>
        <v>332</v>
      </c>
    </row>
    <row r="43" spans="1:9" ht="12.75" customHeight="1" x14ac:dyDescent="0.2">
      <c r="A43" s="623"/>
      <c r="B43" s="710"/>
      <c r="C43" s="632"/>
      <c r="D43" s="628"/>
      <c r="E43" s="289" t="s">
        <v>498</v>
      </c>
      <c r="F43" s="289" t="s">
        <v>101</v>
      </c>
      <c r="G43" s="289">
        <v>6.5</v>
      </c>
      <c r="H43" s="290">
        <v>70.75</v>
      </c>
      <c r="I43" s="43">
        <f t="shared" si="0"/>
        <v>459.875</v>
      </c>
    </row>
    <row r="44" spans="1:9" ht="12.75" customHeight="1" x14ac:dyDescent="0.2">
      <c r="A44" s="623"/>
      <c r="B44" s="710"/>
      <c r="C44" s="632"/>
      <c r="D44" s="628"/>
      <c r="E44" s="289" t="s">
        <v>879</v>
      </c>
      <c r="F44" s="289" t="s">
        <v>99</v>
      </c>
      <c r="G44" s="289">
        <v>1</v>
      </c>
      <c r="H44" s="290">
        <v>22</v>
      </c>
      <c r="I44" s="43">
        <f t="shared" si="0"/>
        <v>22</v>
      </c>
    </row>
    <row r="45" spans="1:9" ht="12.75" customHeight="1" x14ac:dyDescent="0.2">
      <c r="A45" s="623"/>
      <c r="B45" s="710"/>
      <c r="C45" s="632"/>
      <c r="D45" s="628"/>
      <c r="E45" s="289" t="s">
        <v>1386</v>
      </c>
      <c r="F45" s="289" t="s">
        <v>99</v>
      </c>
      <c r="G45" s="289">
        <v>2</v>
      </c>
      <c r="H45" s="290">
        <v>56</v>
      </c>
      <c r="I45" s="43">
        <f t="shared" si="0"/>
        <v>112</v>
      </c>
    </row>
    <row r="46" spans="1:9" ht="12.75" customHeight="1" x14ac:dyDescent="0.2">
      <c r="A46" s="623"/>
      <c r="B46" s="710"/>
      <c r="C46" s="632"/>
      <c r="D46" s="628"/>
      <c r="E46" s="289" t="s">
        <v>903</v>
      </c>
      <c r="F46" s="289" t="s">
        <v>101</v>
      </c>
      <c r="G46" s="289">
        <v>6</v>
      </c>
      <c r="H46" s="290">
        <v>22.88</v>
      </c>
      <c r="I46" s="43">
        <f t="shared" si="0"/>
        <v>137.28</v>
      </c>
    </row>
    <row r="47" spans="1:9" ht="12.75" customHeight="1" x14ac:dyDescent="0.2">
      <c r="A47" s="623"/>
      <c r="B47" s="710"/>
      <c r="C47" s="632"/>
      <c r="D47" s="628"/>
      <c r="E47" s="289" t="s">
        <v>359</v>
      </c>
      <c r="F47" s="289" t="s">
        <v>101</v>
      </c>
      <c r="G47" s="289">
        <v>2.5</v>
      </c>
      <c r="H47" s="290">
        <v>32.049999999999997</v>
      </c>
      <c r="I47" s="43">
        <f t="shared" si="0"/>
        <v>80.125</v>
      </c>
    </row>
    <row r="48" spans="1:9" ht="12.75" customHeight="1" x14ac:dyDescent="0.2">
      <c r="A48" s="623"/>
      <c r="B48" s="710"/>
      <c r="C48" s="632"/>
      <c r="D48" s="628"/>
      <c r="E48" s="289" t="s">
        <v>277</v>
      </c>
      <c r="F48" s="289" t="s">
        <v>99</v>
      </c>
      <c r="G48" s="289">
        <v>5</v>
      </c>
      <c r="H48" s="290">
        <v>14</v>
      </c>
      <c r="I48" s="43">
        <f t="shared" si="0"/>
        <v>70</v>
      </c>
    </row>
    <row r="49" spans="1:9" ht="12.75" customHeight="1" x14ac:dyDescent="0.2">
      <c r="A49" s="623"/>
      <c r="B49" s="710"/>
      <c r="C49" s="632"/>
      <c r="D49" s="665"/>
      <c r="E49" s="289" t="s">
        <v>450</v>
      </c>
      <c r="F49" s="289" t="s">
        <v>100</v>
      </c>
      <c r="G49" s="289">
        <v>1</v>
      </c>
      <c r="H49" s="290">
        <v>108.62</v>
      </c>
      <c r="I49" s="43">
        <f t="shared" si="0"/>
        <v>108.62</v>
      </c>
    </row>
    <row r="50" spans="1:9" ht="12.75" customHeight="1" x14ac:dyDescent="0.2">
      <c r="A50" s="623"/>
      <c r="B50" s="710"/>
      <c r="C50" s="632"/>
      <c r="D50" s="664" t="s">
        <v>111</v>
      </c>
      <c r="E50" s="289" t="s">
        <v>1563</v>
      </c>
      <c r="F50" s="289" t="s">
        <v>101</v>
      </c>
      <c r="G50" s="289">
        <v>21</v>
      </c>
      <c r="H50" s="290">
        <v>55</v>
      </c>
      <c r="I50" s="43">
        <f t="shared" si="0"/>
        <v>1155</v>
      </c>
    </row>
    <row r="51" spans="1:9" ht="12.75" customHeight="1" x14ac:dyDescent="0.2">
      <c r="A51" s="623"/>
      <c r="B51" s="710"/>
      <c r="C51" s="632"/>
      <c r="D51" s="628"/>
      <c r="E51" s="289" t="s">
        <v>123</v>
      </c>
      <c r="F51" s="289" t="s">
        <v>110</v>
      </c>
      <c r="G51" s="289">
        <v>2.08</v>
      </c>
      <c r="H51" s="290">
        <v>299.95</v>
      </c>
      <c r="I51" s="43">
        <f t="shared" si="0"/>
        <v>623.89599999999996</v>
      </c>
    </row>
    <row r="52" spans="1:9" ht="12.75" customHeight="1" x14ac:dyDescent="0.2">
      <c r="A52" s="623"/>
      <c r="B52" s="710"/>
      <c r="C52" s="632"/>
      <c r="D52" s="628"/>
      <c r="E52" s="289" t="s">
        <v>551</v>
      </c>
      <c r="F52" s="289" t="s">
        <v>100</v>
      </c>
      <c r="G52" s="289">
        <v>0.05</v>
      </c>
      <c r="H52" s="290">
        <v>110</v>
      </c>
      <c r="I52" s="43">
        <f t="shared" si="0"/>
        <v>5.5</v>
      </c>
    </row>
    <row r="53" spans="1:9" ht="12.75" customHeight="1" x14ac:dyDescent="0.2">
      <c r="A53" s="623"/>
      <c r="B53" s="710"/>
      <c r="C53" s="632"/>
      <c r="D53" s="628"/>
      <c r="E53" s="289" t="s">
        <v>1564</v>
      </c>
      <c r="F53" s="289" t="s">
        <v>99</v>
      </c>
      <c r="G53" s="289">
        <v>2</v>
      </c>
      <c r="H53" s="290">
        <v>15</v>
      </c>
      <c r="I53" s="43">
        <f t="shared" si="0"/>
        <v>30</v>
      </c>
    </row>
    <row r="54" spans="1:9" ht="12.75" customHeight="1" x14ac:dyDescent="0.2">
      <c r="A54" s="623"/>
      <c r="B54" s="710"/>
      <c r="C54" s="632"/>
      <c r="D54" s="628"/>
      <c r="E54" s="289" t="s">
        <v>160</v>
      </c>
      <c r="F54" s="289" t="s">
        <v>99</v>
      </c>
      <c r="G54" s="289">
        <v>1</v>
      </c>
      <c r="H54" s="290">
        <v>230</v>
      </c>
      <c r="I54" s="43">
        <f t="shared" si="0"/>
        <v>230</v>
      </c>
    </row>
    <row r="55" spans="1:9" ht="12.75" customHeight="1" x14ac:dyDescent="0.2">
      <c r="A55" s="623"/>
      <c r="B55" s="710"/>
      <c r="C55" s="632"/>
      <c r="D55" s="628"/>
      <c r="E55" s="289" t="s">
        <v>1565</v>
      </c>
      <c r="F55" s="289" t="s">
        <v>258</v>
      </c>
      <c r="G55" s="289">
        <v>1</v>
      </c>
      <c r="H55" s="290">
        <v>665</v>
      </c>
      <c r="I55" s="43">
        <f t="shared" si="0"/>
        <v>665</v>
      </c>
    </row>
    <row r="56" spans="1:9" ht="12.75" customHeight="1" x14ac:dyDescent="0.2">
      <c r="A56" s="623"/>
      <c r="B56" s="710"/>
      <c r="C56" s="632"/>
      <c r="D56" s="628"/>
      <c r="E56" s="289" t="s">
        <v>1386</v>
      </c>
      <c r="F56" s="289" t="s">
        <v>99</v>
      </c>
      <c r="G56" s="289">
        <v>1</v>
      </c>
      <c r="H56" s="290">
        <v>91</v>
      </c>
      <c r="I56" s="43">
        <f t="shared" si="0"/>
        <v>91</v>
      </c>
    </row>
    <row r="57" spans="1:9" ht="12.75" customHeight="1" x14ac:dyDescent="0.2">
      <c r="A57" s="623"/>
      <c r="B57" s="710"/>
      <c r="C57" s="632"/>
      <c r="D57" s="628"/>
      <c r="E57" s="289" t="s">
        <v>1501</v>
      </c>
      <c r="F57" s="289" t="s">
        <v>99</v>
      </c>
      <c r="G57" s="289">
        <v>1</v>
      </c>
      <c r="H57" s="290">
        <v>36</v>
      </c>
      <c r="I57" s="43">
        <f t="shared" si="0"/>
        <v>36</v>
      </c>
    </row>
    <row r="58" spans="1:9" ht="12.75" customHeight="1" x14ac:dyDescent="0.2">
      <c r="A58" s="623"/>
      <c r="B58" s="710"/>
      <c r="C58" s="632"/>
      <c r="D58" s="628"/>
      <c r="E58" s="289" t="s">
        <v>930</v>
      </c>
      <c r="F58" s="289" t="s">
        <v>99</v>
      </c>
      <c r="G58" s="289">
        <v>1</v>
      </c>
      <c r="H58" s="290">
        <v>44</v>
      </c>
      <c r="I58" s="43">
        <f t="shared" si="0"/>
        <v>44</v>
      </c>
    </row>
    <row r="59" spans="1:9" ht="12.75" customHeight="1" x14ac:dyDescent="0.2">
      <c r="A59" s="623"/>
      <c r="B59" s="710"/>
      <c r="C59" s="632"/>
      <c r="D59" s="628"/>
      <c r="E59" s="289" t="s">
        <v>738</v>
      </c>
      <c r="F59" s="289" t="s">
        <v>99</v>
      </c>
      <c r="G59" s="289">
        <v>1</v>
      </c>
      <c r="H59" s="290">
        <v>38</v>
      </c>
      <c r="I59" s="43">
        <f t="shared" si="0"/>
        <v>38</v>
      </c>
    </row>
    <row r="60" spans="1:9" ht="12.75" customHeight="1" x14ac:dyDescent="0.2">
      <c r="A60" s="623"/>
      <c r="B60" s="710"/>
      <c r="C60" s="632"/>
      <c r="D60" s="628"/>
      <c r="E60" s="289" t="s">
        <v>256</v>
      </c>
      <c r="F60" s="289" t="s">
        <v>100</v>
      </c>
      <c r="G60" s="289">
        <v>7</v>
      </c>
      <c r="H60" s="290">
        <v>103.5</v>
      </c>
      <c r="I60" s="43">
        <f t="shared" si="0"/>
        <v>724.5</v>
      </c>
    </row>
    <row r="61" spans="1:9" ht="12.75" customHeight="1" x14ac:dyDescent="0.2">
      <c r="A61" s="623"/>
      <c r="B61" s="710"/>
      <c r="C61" s="632"/>
      <c r="D61" s="628"/>
      <c r="E61" s="289" t="s">
        <v>260</v>
      </c>
      <c r="F61" s="289" t="s">
        <v>100</v>
      </c>
      <c r="G61" s="289">
        <v>8</v>
      </c>
      <c r="H61" s="290">
        <v>100</v>
      </c>
      <c r="I61" s="43">
        <f t="shared" si="0"/>
        <v>800</v>
      </c>
    </row>
    <row r="62" spans="1:9" ht="12.75" customHeight="1" x14ac:dyDescent="0.2">
      <c r="A62" s="623"/>
      <c r="B62" s="710"/>
      <c r="C62" s="632"/>
      <c r="D62" s="628"/>
      <c r="E62" s="289" t="s">
        <v>231</v>
      </c>
      <c r="F62" s="289" t="s">
        <v>233</v>
      </c>
      <c r="G62" s="289">
        <v>3</v>
      </c>
      <c r="H62" s="290">
        <v>260</v>
      </c>
      <c r="I62" s="43">
        <f t="shared" si="0"/>
        <v>780</v>
      </c>
    </row>
    <row r="63" spans="1:9" ht="12.75" customHeight="1" x14ac:dyDescent="0.2">
      <c r="A63" s="623"/>
      <c r="B63" s="710"/>
      <c r="C63" s="632"/>
      <c r="D63" s="665"/>
      <c r="E63" s="289" t="s">
        <v>1016</v>
      </c>
      <c r="F63" s="289" t="s">
        <v>445</v>
      </c>
      <c r="G63" s="289">
        <v>2.4</v>
      </c>
      <c r="H63" s="290">
        <v>300</v>
      </c>
      <c r="I63" s="43">
        <f t="shared" si="0"/>
        <v>720</v>
      </c>
    </row>
    <row r="64" spans="1:9" ht="12.75" customHeight="1" x14ac:dyDescent="0.2">
      <c r="A64" s="623"/>
      <c r="B64" s="710"/>
      <c r="C64" s="632"/>
      <c r="D64" s="664" t="s">
        <v>356</v>
      </c>
      <c r="E64" s="289" t="s">
        <v>1563</v>
      </c>
      <c r="F64" s="289" t="s">
        <v>101</v>
      </c>
      <c r="G64" s="289">
        <v>5</v>
      </c>
      <c r="H64" s="290">
        <v>55</v>
      </c>
      <c r="I64" s="43">
        <f t="shared" si="0"/>
        <v>275</v>
      </c>
    </row>
    <row r="65" spans="1:9" ht="12.75" customHeight="1" x14ac:dyDescent="0.2">
      <c r="A65" s="623"/>
      <c r="B65" s="710"/>
      <c r="C65" s="632"/>
      <c r="D65" s="628"/>
      <c r="E65" s="289" t="s">
        <v>123</v>
      </c>
      <c r="F65" s="289" t="s">
        <v>110</v>
      </c>
      <c r="G65" s="289">
        <v>4.16</v>
      </c>
      <c r="H65" s="290">
        <v>299.95</v>
      </c>
      <c r="I65" s="43">
        <f t="shared" si="0"/>
        <v>1247.7919999999999</v>
      </c>
    </row>
    <row r="66" spans="1:9" ht="12.75" customHeight="1" x14ac:dyDescent="0.2">
      <c r="A66" s="623"/>
      <c r="B66" s="710"/>
      <c r="C66" s="632"/>
      <c r="D66" s="628"/>
      <c r="E66" s="289" t="s">
        <v>551</v>
      </c>
      <c r="F66" s="289" t="s">
        <v>100</v>
      </c>
      <c r="G66" s="289">
        <v>0.05</v>
      </c>
      <c r="H66" s="290">
        <v>110</v>
      </c>
      <c r="I66" s="43">
        <f t="shared" si="0"/>
        <v>5.5</v>
      </c>
    </row>
    <row r="67" spans="1:9" ht="12.75" customHeight="1" x14ac:dyDescent="0.2">
      <c r="A67" s="623"/>
      <c r="B67" s="710"/>
      <c r="C67" s="632"/>
      <c r="D67" s="628"/>
      <c r="E67" s="289" t="s">
        <v>260</v>
      </c>
      <c r="F67" s="289" t="s">
        <v>100</v>
      </c>
      <c r="G67" s="289">
        <v>11</v>
      </c>
      <c r="H67" s="290">
        <v>105</v>
      </c>
      <c r="I67" s="43">
        <f t="shared" si="0"/>
        <v>1155</v>
      </c>
    </row>
    <row r="68" spans="1:9" ht="12.75" customHeight="1" x14ac:dyDescent="0.2">
      <c r="A68" s="623"/>
      <c r="B68" s="710"/>
      <c r="C68" s="632"/>
      <c r="D68" s="628"/>
      <c r="E68" s="289" t="s">
        <v>256</v>
      </c>
      <c r="F68" s="289" t="s">
        <v>100</v>
      </c>
      <c r="G68" s="289">
        <v>5</v>
      </c>
      <c r="H68" s="290">
        <v>103.5</v>
      </c>
      <c r="I68" s="43">
        <f t="shared" si="0"/>
        <v>517.5</v>
      </c>
    </row>
    <row r="69" spans="1:9" ht="12.75" customHeight="1" x14ac:dyDescent="0.2">
      <c r="A69" s="623"/>
      <c r="B69" s="710"/>
      <c r="C69" s="632"/>
      <c r="D69" s="628"/>
      <c r="E69" s="289" t="s">
        <v>1565</v>
      </c>
      <c r="F69" s="289" t="s">
        <v>258</v>
      </c>
      <c r="G69" s="289">
        <v>1</v>
      </c>
      <c r="H69" s="290">
        <v>665</v>
      </c>
      <c r="I69" s="43">
        <f t="shared" si="0"/>
        <v>665</v>
      </c>
    </row>
    <row r="70" spans="1:9" ht="12.75" customHeight="1" x14ac:dyDescent="0.2">
      <c r="A70" s="623"/>
      <c r="B70" s="710"/>
      <c r="C70" s="632"/>
      <c r="D70" s="628"/>
      <c r="E70" s="289" t="s">
        <v>1385</v>
      </c>
      <c r="F70" s="289" t="s">
        <v>100</v>
      </c>
      <c r="G70" s="289">
        <v>6</v>
      </c>
      <c r="H70" s="290">
        <v>147.5</v>
      </c>
      <c r="I70" s="43">
        <f t="shared" si="0"/>
        <v>885</v>
      </c>
    </row>
    <row r="71" spans="1:9" ht="12.75" customHeight="1" x14ac:dyDescent="0.2">
      <c r="A71" s="623"/>
      <c r="B71" s="710"/>
      <c r="C71" s="632"/>
      <c r="D71" s="628"/>
      <c r="E71" s="289" t="s">
        <v>231</v>
      </c>
      <c r="F71" s="289" t="s">
        <v>233</v>
      </c>
      <c r="G71" s="289">
        <v>2</v>
      </c>
      <c r="H71" s="290">
        <v>260</v>
      </c>
      <c r="I71" s="43">
        <f t="shared" si="0"/>
        <v>520</v>
      </c>
    </row>
    <row r="72" spans="1:9" ht="12.75" customHeight="1" x14ac:dyDescent="0.2">
      <c r="A72" s="623"/>
      <c r="B72" s="710"/>
      <c r="C72" s="632"/>
      <c r="D72" s="628"/>
      <c r="E72" s="289" t="s">
        <v>1016</v>
      </c>
      <c r="F72" s="289" t="s">
        <v>445</v>
      </c>
      <c r="G72" s="289">
        <v>0.3</v>
      </c>
      <c r="H72" s="290">
        <v>300</v>
      </c>
      <c r="I72" s="43">
        <f t="shared" si="0"/>
        <v>90</v>
      </c>
    </row>
    <row r="73" spans="1:9" ht="12.75" customHeight="1" x14ac:dyDescent="0.2">
      <c r="A73" s="623"/>
      <c r="B73" s="710"/>
      <c r="C73" s="632"/>
      <c r="D73" s="665"/>
      <c r="E73" s="289" t="s">
        <v>256</v>
      </c>
      <c r="F73" s="289" t="s">
        <v>100</v>
      </c>
      <c r="G73" s="289">
        <v>2</v>
      </c>
      <c r="H73" s="290">
        <v>110</v>
      </c>
      <c r="I73" s="43">
        <f t="shared" si="0"/>
        <v>220</v>
      </c>
    </row>
    <row r="74" spans="1:9" ht="12.75" customHeight="1" x14ac:dyDescent="0.2">
      <c r="A74" s="623"/>
      <c r="B74" s="710"/>
      <c r="C74" s="632"/>
      <c r="D74" s="664" t="s">
        <v>407</v>
      </c>
      <c r="E74" s="289" t="s">
        <v>1563</v>
      </c>
      <c r="F74" s="289" t="s">
        <v>101</v>
      </c>
      <c r="G74" s="289">
        <v>12</v>
      </c>
      <c r="H74" s="290">
        <v>55</v>
      </c>
      <c r="I74" s="43">
        <f t="shared" si="0"/>
        <v>660</v>
      </c>
    </row>
    <row r="75" spans="1:9" ht="12.75" customHeight="1" x14ac:dyDescent="0.2">
      <c r="A75" s="623"/>
      <c r="B75" s="710"/>
      <c r="C75" s="632"/>
      <c r="D75" s="628"/>
      <c r="E75" s="289" t="s">
        <v>252</v>
      </c>
      <c r="F75" s="289" t="s">
        <v>99</v>
      </c>
      <c r="G75" s="289">
        <v>6</v>
      </c>
      <c r="H75" s="290">
        <v>45</v>
      </c>
      <c r="I75" s="43">
        <f t="shared" si="0"/>
        <v>270</v>
      </c>
    </row>
    <row r="76" spans="1:9" ht="12.75" customHeight="1" x14ac:dyDescent="0.2">
      <c r="A76" s="623"/>
      <c r="B76" s="710"/>
      <c r="C76" s="632"/>
      <c r="D76" s="628"/>
      <c r="E76" s="289" t="s">
        <v>123</v>
      </c>
      <c r="F76" s="289" t="s">
        <v>110</v>
      </c>
      <c r="G76" s="289">
        <v>6.24</v>
      </c>
      <c r="H76" s="290">
        <v>299.95</v>
      </c>
      <c r="I76" s="43">
        <f t="shared" si="0"/>
        <v>1871.6880000000001</v>
      </c>
    </row>
    <row r="77" spans="1:9" ht="12.75" customHeight="1" x14ac:dyDescent="0.2">
      <c r="A77" s="623"/>
      <c r="B77" s="710"/>
      <c r="C77" s="632"/>
      <c r="D77" s="628"/>
      <c r="E77" s="289" t="s">
        <v>256</v>
      </c>
      <c r="F77" s="289" t="s">
        <v>100</v>
      </c>
      <c r="G77" s="289">
        <v>5</v>
      </c>
      <c r="H77" s="290">
        <v>103.5</v>
      </c>
      <c r="I77" s="43">
        <f t="shared" si="0"/>
        <v>517.5</v>
      </c>
    </row>
    <row r="78" spans="1:9" ht="12.75" customHeight="1" x14ac:dyDescent="0.2">
      <c r="A78" s="623"/>
      <c r="B78" s="710"/>
      <c r="C78" s="632"/>
      <c r="D78" s="628"/>
      <c r="E78" s="289" t="s">
        <v>260</v>
      </c>
      <c r="F78" s="289" t="s">
        <v>100</v>
      </c>
      <c r="G78" s="289">
        <v>7</v>
      </c>
      <c r="H78" s="290">
        <v>100</v>
      </c>
      <c r="I78" s="43">
        <f t="shared" si="0"/>
        <v>700</v>
      </c>
    </row>
    <row r="79" spans="1:9" ht="12.75" customHeight="1" x14ac:dyDescent="0.2">
      <c r="A79" s="623"/>
      <c r="B79" s="710"/>
      <c r="C79" s="632"/>
      <c r="D79" s="628"/>
      <c r="E79" s="289" t="s">
        <v>231</v>
      </c>
      <c r="F79" s="289" t="s">
        <v>233</v>
      </c>
      <c r="G79" s="289">
        <v>1</v>
      </c>
      <c r="H79" s="290">
        <v>260</v>
      </c>
      <c r="I79" s="43">
        <f t="shared" si="0"/>
        <v>260</v>
      </c>
    </row>
    <row r="80" spans="1:9" ht="12.75" customHeight="1" x14ac:dyDescent="0.2">
      <c r="A80" s="623"/>
      <c r="B80" s="710"/>
      <c r="C80" s="632"/>
      <c r="D80" s="628"/>
      <c r="E80" s="289" t="s">
        <v>1016</v>
      </c>
      <c r="F80" s="289" t="s">
        <v>445</v>
      </c>
      <c r="G80" s="289">
        <v>0.2</v>
      </c>
      <c r="H80" s="290">
        <v>300</v>
      </c>
      <c r="I80" s="43">
        <f t="shared" si="0"/>
        <v>60</v>
      </c>
    </row>
    <row r="81" spans="1:9" ht="12.75" customHeight="1" x14ac:dyDescent="0.2">
      <c r="A81" s="623"/>
      <c r="B81" s="710"/>
      <c r="C81" s="632"/>
      <c r="D81" s="628"/>
      <c r="E81" s="289" t="s">
        <v>1385</v>
      </c>
      <c r="F81" s="289" t="s">
        <v>100</v>
      </c>
      <c r="G81" s="289">
        <v>4</v>
      </c>
      <c r="H81" s="290">
        <v>147.5</v>
      </c>
      <c r="I81" s="43">
        <f t="shared" si="0"/>
        <v>590</v>
      </c>
    </row>
    <row r="82" spans="1:9" ht="12.75" customHeight="1" x14ac:dyDescent="0.2">
      <c r="A82" s="623"/>
      <c r="B82" s="710"/>
      <c r="C82" s="632"/>
      <c r="D82" s="665"/>
      <c r="E82" s="289" t="s">
        <v>251</v>
      </c>
      <c r="F82" s="289" t="s">
        <v>99</v>
      </c>
      <c r="G82" s="289">
        <v>5</v>
      </c>
      <c r="H82" s="290">
        <v>25</v>
      </c>
      <c r="I82" s="43">
        <f t="shared" si="0"/>
        <v>125</v>
      </c>
    </row>
    <row r="83" spans="1:9" ht="12.75" customHeight="1" x14ac:dyDescent="0.2">
      <c r="A83" s="623"/>
      <c r="B83" s="710"/>
      <c r="C83" s="632"/>
      <c r="D83" s="664" t="s">
        <v>109</v>
      </c>
      <c r="E83" s="289" t="s">
        <v>1563</v>
      </c>
      <c r="F83" s="289" t="s">
        <v>101</v>
      </c>
      <c r="G83" s="289">
        <v>1</v>
      </c>
      <c r="H83" s="290">
        <v>55</v>
      </c>
      <c r="I83" s="43">
        <f t="shared" si="0"/>
        <v>55</v>
      </c>
    </row>
    <row r="84" spans="1:9" ht="12.75" customHeight="1" x14ac:dyDescent="0.2">
      <c r="A84" s="623"/>
      <c r="B84" s="710"/>
      <c r="C84" s="632"/>
      <c r="D84" s="628"/>
      <c r="E84" s="289" t="s">
        <v>260</v>
      </c>
      <c r="F84" s="289" t="s">
        <v>100</v>
      </c>
      <c r="G84" s="289">
        <v>9</v>
      </c>
      <c r="H84" s="290">
        <v>100</v>
      </c>
      <c r="I84" s="43">
        <f t="shared" si="0"/>
        <v>900</v>
      </c>
    </row>
    <row r="85" spans="1:9" ht="12.75" customHeight="1" x14ac:dyDescent="0.2">
      <c r="A85" s="623"/>
      <c r="B85" s="710"/>
      <c r="C85" s="632"/>
      <c r="D85" s="628"/>
      <c r="E85" s="289" t="s">
        <v>256</v>
      </c>
      <c r="F85" s="289" t="s">
        <v>100</v>
      </c>
      <c r="G85" s="289">
        <v>4</v>
      </c>
      <c r="H85" s="290">
        <v>103.5</v>
      </c>
      <c r="I85" s="43">
        <f t="shared" si="0"/>
        <v>414</v>
      </c>
    </row>
    <row r="86" spans="1:9" ht="12.75" customHeight="1" x14ac:dyDescent="0.2">
      <c r="A86" s="623"/>
      <c r="B86" s="710"/>
      <c r="C86" s="632"/>
      <c r="D86" s="628"/>
      <c r="E86" s="289" t="s">
        <v>1186</v>
      </c>
      <c r="F86" s="289" t="s">
        <v>99</v>
      </c>
      <c r="G86" s="289">
        <v>1</v>
      </c>
      <c r="H86" s="290">
        <v>52</v>
      </c>
      <c r="I86" s="43">
        <f t="shared" si="0"/>
        <v>52</v>
      </c>
    </row>
    <row r="87" spans="1:9" ht="12.75" customHeight="1" x14ac:dyDescent="0.2">
      <c r="A87" s="623"/>
      <c r="B87" s="710"/>
      <c r="C87" s="632"/>
      <c r="D87" s="628"/>
      <c r="E87" s="289" t="s">
        <v>123</v>
      </c>
      <c r="F87" s="289" t="s">
        <v>110</v>
      </c>
      <c r="G87" s="289">
        <v>1.04</v>
      </c>
      <c r="H87" s="290">
        <v>299.95</v>
      </c>
      <c r="I87" s="43">
        <f t="shared" si="0"/>
        <v>311.94799999999998</v>
      </c>
    </row>
    <row r="88" spans="1:9" ht="12.75" customHeight="1" x14ac:dyDescent="0.2">
      <c r="A88" s="623"/>
      <c r="B88" s="710"/>
      <c r="C88" s="632"/>
      <c r="D88" s="628"/>
      <c r="E88" s="289" t="s">
        <v>551</v>
      </c>
      <c r="F88" s="289" t="s">
        <v>100</v>
      </c>
      <c r="G88" s="289">
        <v>0.05</v>
      </c>
      <c r="H88" s="290">
        <v>110</v>
      </c>
      <c r="I88" s="43">
        <f t="shared" si="0"/>
        <v>5.5</v>
      </c>
    </row>
    <row r="89" spans="1:9" ht="12.75" customHeight="1" x14ac:dyDescent="0.2">
      <c r="A89" s="623"/>
      <c r="B89" s="710"/>
      <c r="C89" s="632"/>
      <c r="D89" s="628"/>
      <c r="E89" s="289" t="s">
        <v>1564</v>
      </c>
      <c r="F89" s="289" t="s">
        <v>99</v>
      </c>
      <c r="G89" s="289">
        <v>2</v>
      </c>
      <c r="H89" s="290">
        <v>15</v>
      </c>
      <c r="I89" s="43">
        <f t="shared" si="0"/>
        <v>30</v>
      </c>
    </row>
    <row r="90" spans="1:9" ht="12.75" customHeight="1" x14ac:dyDescent="0.2">
      <c r="A90" s="623"/>
      <c r="B90" s="710"/>
      <c r="C90" s="632"/>
      <c r="D90" s="628"/>
      <c r="E90" s="289" t="s">
        <v>160</v>
      </c>
      <c r="F90" s="289" t="s">
        <v>99</v>
      </c>
      <c r="G90" s="289">
        <v>1</v>
      </c>
      <c r="H90" s="290">
        <v>130</v>
      </c>
      <c r="I90" s="43">
        <f t="shared" si="0"/>
        <v>130</v>
      </c>
    </row>
    <row r="91" spans="1:9" ht="12.75" customHeight="1" x14ac:dyDescent="0.2">
      <c r="A91" s="623"/>
      <c r="B91" s="710"/>
      <c r="C91" s="632"/>
      <c r="D91" s="628"/>
      <c r="E91" s="289" t="s">
        <v>608</v>
      </c>
      <c r="F91" s="289" t="s">
        <v>610</v>
      </c>
      <c r="G91" s="289">
        <v>4</v>
      </c>
      <c r="H91" s="290">
        <v>864.8</v>
      </c>
      <c r="I91" s="43">
        <f t="shared" si="0"/>
        <v>3459.2</v>
      </c>
    </row>
    <row r="92" spans="1:9" ht="12.75" customHeight="1" x14ac:dyDescent="0.2">
      <c r="A92" s="623"/>
      <c r="B92" s="710"/>
      <c r="C92" s="632"/>
      <c r="D92" s="628"/>
      <c r="E92" s="289" t="s">
        <v>231</v>
      </c>
      <c r="F92" s="289" t="s">
        <v>233</v>
      </c>
      <c r="G92" s="289">
        <v>2</v>
      </c>
      <c r="H92" s="290">
        <v>260</v>
      </c>
      <c r="I92" s="43">
        <f t="shared" si="0"/>
        <v>520</v>
      </c>
    </row>
    <row r="93" spans="1:9" ht="12.75" customHeight="1" thickBot="1" x14ac:dyDescent="0.25">
      <c r="A93" s="624"/>
      <c r="B93" s="631"/>
      <c r="C93" s="626"/>
      <c r="D93" s="629"/>
      <c r="E93" s="443" t="s">
        <v>1016</v>
      </c>
      <c r="F93" s="443" t="s">
        <v>445</v>
      </c>
      <c r="G93" s="443">
        <v>0.3</v>
      </c>
      <c r="H93" s="444">
        <v>300</v>
      </c>
      <c r="I93" s="42">
        <f t="shared" si="0"/>
        <v>90</v>
      </c>
    </row>
    <row r="94" spans="1:9" ht="12.75" customHeight="1" x14ac:dyDescent="0.2">
      <c r="A94" s="32"/>
      <c r="B94" s="33">
        <v>16204.17</v>
      </c>
      <c r="C94" s="33" t="s">
        <v>77</v>
      </c>
      <c r="D94" s="307"/>
      <c r="E94" s="562"/>
      <c r="F94" s="562"/>
      <c r="G94" s="562"/>
      <c r="H94" s="490"/>
      <c r="I94" s="33">
        <v>0</v>
      </c>
    </row>
    <row r="95" spans="1:9" ht="12.75" customHeight="1" x14ac:dyDescent="0.2">
      <c r="A95" s="11"/>
      <c r="B95" s="13">
        <v>24023.56</v>
      </c>
      <c r="C95" s="33" t="s">
        <v>78</v>
      </c>
      <c r="D95" s="57"/>
      <c r="E95" s="289"/>
      <c r="F95" s="289"/>
      <c r="G95" s="289"/>
      <c r="H95" s="290"/>
      <c r="I95" s="13">
        <v>0</v>
      </c>
    </row>
    <row r="96" spans="1:9" ht="12.75" customHeight="1" x14ac:dyDescent="0.2">
      <c r="A96" s="11"/>
      <c r="B96" s="13">
        <v>19710.28</v>
      </c>
      <c r="C96" s="33" t="s">
        <v>79</v>
      </c>
      <c r="D96" s="57"/>
      <c r="E96" s="289"/>
      <c r="F96" s="289"/>
      <c r="G96" s="289"/>
      <c r="H96" s="290"/>
      <c r="I96" s="13">
        <v>0</v>
      </c>
    </row>
    <row r="97" spans="1:9" ht="12.75" customHeight="1" thickBot="1" x14ac:dyDescent="0.25">
      <c r="A97" s="11"/>
      <c r="B97" s="13">
        <v>19919.13</v>
      </c>
      <c r="C97" s="33" t="s">
        <v>80</v>
      </c>
      <c r="D97" s="57"/>
      <c r="E97" s="289"/>
      <c r="F97" s="289"/>
      <c r="G97" s="289"/>
      <c r="H97" s="290"/>
      <c r="I97" s="13">
        <v>0</v>
      </c>
    </row>
    <row r="98" spans="1:9" ht="12.75" customHeight="1" thickBot="1" x14ac:dyDescent="0.25">
      <c r="A98" s="440"/>
      <c r="B98" s="85"/>
      <c r="C98" s="85" t="s">
        <v>87</v>
      </c>
      <c r="D98" s="441"/>
      <c r="E98" s="47"/>
      <c r="F98" s="47"/>
      <c r="G98" s="47"/>
      <c r="H98" s="48"/>
      <c r="I98" s="49">
        <v>1693.46</v>
      </c>
    </row>
    <row r="99" spans="1:9" ht="12.75" customHeight="1" thickBot="1" x14ac:dyDescent="0.25">
      <c r="A99" s="180"/>
      <c r="B99" s="197">
        <f>SUM(B6:B97)</f>
        <v>187883.43</v>
      </c>
      <c r="C99" s="198"/>
      <c r="D99" s="197"/>
      <c r="E99" s="199"/>
      <c r="F99" s="198"/>
      <c r="G99" s="198"/>
      <c r="H99" s="197" t="s">
        <v>17</v>
      </c>
      <c r="I99" s="230">
        <f>SUM(I6:I98)</f>
        <v>105816.36399999999</v>
      </c>
    </row>
    <row r="100" spans="1:9" ht="77.25" thickBot="1" x14ac:dyDescent="0.25">
      <c r="A100" s="134" t="s">
        <v>1066</v>
      </c>
      <c r="B100" s="114" t="s">
        <v>16</v>
      </c>
      <c r="C100" s="114" t="s">
        <v>5</v>
      </c>
      <c r="D100" s="114" t="s">
        <v>23</v>
      </c>
      <c r="E100" s="118" t="s">
        <v>18</v>
      </c>
      <c r="F100" s="114" t="s">
        <v>19</v>
      </c>
      <c r="G100" s="114" t="s">
        <v>10</v>
      </c>
      <c r="H100" s="114" t="s">
        <v>13</v>
      </c>
      <c r="I100" s="115" t="s">
        <v>12</v>
      </c>
    </row>
    <row r="101" spans="1:9" x14ac:dyDescent="0.2">
      <c r="A101" s="260"/>
      <c r="B101" s="261">
        <v>18153.419999999998</v>
      </c>
      <c r="C101" s="13" t="s">
        <v>66</v>
      </c>
      <c r="D101" s="262"/>
      <c r="E101" s="35"/>
      <c r="F101" s="35"/>
      <c r="G101" s="35"/>
      <c r="H101" s="36"/>
      <c r="I101" s="157">
        <f t="shared" ref="I101:I264" si="1">G101*H101</f>
        <v>0</v>
      </c>
    </row>
    <row r="102" spans="1:9" ht="12.75" customHeight="1" thickBot="1" x14ac:dyDescent="0.25">
      <c r="A102" s="308"/>
      <c r="B102" s="267">
        <v>17663.64</v>
      </c>
      <c r="C102" s="71" t="s">
        <v>67</v>
      </c>
      <c r="D102" s="309"/>
      <c r="E102" s="73"/>
      <c r="F102" s="73"/>
      <c r="G102" s="73"/>
      <c r="H102" s="74"/>
      <c r="I102" s="201">
        <f t="shared" si="1"/>
        <v>0</v>
      </c>
    </row>
    <row r="103" spans="1:9" ht="13.5" thickBot="1" x14ac:dyDescent="0.25">
      <c r="A103" s="46" t="s">
        <v>329</v>
      </c>
      <c r="B103" s="625">
        <v>17431.97</v>
      </c>
      <c r="C103" s="625" t="s">
        <v>70</v>
      </c>
      <c r="D103" s="47" t="s">
        <v>330</v>
      </c>
      <c r="E103" s="47" t="s">
        <v>331</v>
      </c>
      <c r="F103" s="47" t="s">
        <v>99</v>
      </c>
      <c r="G103" s="47">
        <v>5</v>
      </c>
      <c r="H103" s="48">
        <v>17</v>
      </c>
      <c r="I103" s="49">
        <f t="shared" si="1"/>
        <v>85</v>
      </c>
    </row>
    <row r="104" spans="1:9" ht="12.75" customHeight="1" x14ac:dyDescent="0.2">
      <c r="A104" s="622" t="s">
        <v>153</v>
      </c>
      <c r="B104" s="632"/>
      <c r="C104" s="632"/>
      <c r="D104" s="627" t="s">
        <v>643</v>
      </c>
      <c r="E104" s="453" t="s">
        <v>565</v>
      </c>
      <c r="F104" s="37" t="s">
        <v>101</v>
      </c>
      <c r="G104" s="453">
        <v>1</v>
      </c>
      <c r="H104" s="502">
        <v>83.57</v>
      </c>
      <c r="I104" s="39">
        <f t="shared" si="1"/>
        <v>83.57</v>
      </c>
    </row>
    <row r="105" spans="1:9" ht="12.75" customHeight="1" x14ac:dyDescent="0.2">
      <c r="A105" s="623"/>
      <c r="B105" s="632"/>
      <c r="C105" s="632"/>
      <c r="D105" s="628"/>
      <c r="E105" s="15" t="s">
        <v>644</v>
      </c>
      <c r="F105" s="15" t="s">
        <v>99</v>
      </c>
      <c r="G105" s="15">
        <v>1</v>
      </c>
      <c r="H105" s="16">
        <v>191.27</v>
      </c>
      <c r="I105" s="43">
        <f t="shared" si="1"/>
        <v>191.27</v>
      </c>
    </row>
    <row r="106" spans="1:9" ht="12.75" customHeight="1" thickBot="1" x14ac:dyDescent="0.25">
      <c r="A106" s="624"/>
      <c r="B106" s="632"/>
      <c r="C106" s="632"/>
      <c r="D106" s="629"/>
      <c r="E106" s="40" t="s">
        <v>571</v>
      </c>
      <c r="F106" s="40" t="s">
        <v>99</v>
      </c>
      <c r="G106" s="40">
        <v>1</v>
      </c>
      <c r="H106" s="41">
        <v>5.4</v>
      </c>
      <c r="I106" s="42">
        <f t="shared" si="1"/>
        <v>5.4</v>
      </c>
    </row>
    <row r="107" spans="1:9" ht="12.75" customHeight="1" x14ac:dyDescent="0.2">
      <c r="A107" s="622" t="s">
        <v>107</v>
      </c>
      <c r="B107" s="632"/>
      <c r="C107" s="632"/>
      <c r="D107" s="633" t="s">
        <v>645</v>
      </c>
      <c r="E107" s="37" t="s">
        <v>136</v>
      </c>
      <c r="F107" s="37" t="s">
        <v>101</v>
      </c>
      <c r="G107" s="37">
        <v>2</v>
      </c>
      <c r="H107" s="38">
        <v>66.39</v>
      </c>
      <c r="I107" s="39">
        <f t="shared" si="1"/>
        <v>132.78</v>
      </c>
    </row>
    <row r="108" spans="1:9" ht="12.75" customHeight="1" x14ac:dyDescent="0.2">
      <c r="A108" s="623"/>
      <c r="B108" s="632"/>
      <c r="C108" s="632"/>
      <c r="D108" s="634"/>
      <c r="E108" s="15" t="s">
        <v>646</v>
      </c>
      <c r="F108" s="15" t="s">
        <v>99</v>
      </c>
      <c r="G108" s="15">
        <v>1</v>
      </c>
      <c r="H108" s="16">
        <v>98.83</v>
      </c>
      <c r="I108" s="43">
        <f t="shared" si="1"/>
        <v>98.83</v>
      </c>
    </row>
    <row r="109" spans="1:9" ht="12.75" customHeight="1" thickBot="1" x14ac:dyDescent="0.25">
      <c r="A109" s="624"/>
      <c r="B109" s="626"/>
      <c r="C109" s="626"/>
      <c r="D109" s="635"/>
      <c r="E109" s="40" t="s">
        <v>267</v>
      </c>
      <c r="F109" s="40" t="s">
        <v>99</v>
      </c>
      <c r="G109" s="40">
        <v>1</v>
      </c>
      <c r="H109" s="41">
        <v>159.21</v>
      </c>
      <c r="I109" s="42">
        <f t="shared" si="1"/>
        <v>159.21</v>
      </c>
    </row>
    <row r="110" spans="1:9" ht="12.75" customHeight="1" x14ac:dyDescent="0.2">
      <c r="A110" s="622" t="s">
        <v>329</v>
      </c>
      <c r="B110" s="625">
        <v>23250.95</v>
      </c>
      <c r="C110" s="625" t="s">
        <v>72</v>
      </c>
      <c r="D110" s="633" t="s">
        <v>330</v>
      </c>
      <c r="E110" s="37" t="s">
        <v>331</v>
      </c>
      <c r="F110" s="37" t="s">
        <v>99</v>
      </c>
      <c r="G110" s="37">
        <v>2</v>
      </c>
      <c r="H110" s="38">
        <v>17</v>
      </c>
      <c r="I110" s="39">
        <f t="shared" si="1"/>
        <v>34</v>
      </c>
    </row>
    <row r="111" spans="1:9" ht="12.75" customHeight="1" thickBot="1" x14ac:dyDescent="0.25">
      <c r="A111" s="624"/>
      <c r="B111" s="632"/>
      <c r="C111" s="632"/>
      <c r="D111" s="635"/>
      <c r="E111" s="83" t="s">
        <v>339</v>
      </c>
      <c r="F111" s="83" t="s">
        <v>99</v>
      </c>
      <c r="G111" s="83">
        <v>1</v>
      </c>
      <c r="H111" s="84">
        <v>18.54</v>
      </c>
      <c r="I111" s="200">
        <f t="shared" si="1"/>
        <v>18.54</v>
      </c>
    </row>
    <row r="112" spans="1:9" ht="12.75" customHeight="1" x14ac:dyDescent="0.2">
      <c r="A112" s="622" t="s">
        <v>112</v>
      </c>
      <c r="B112" s="632"/>
      <c r="C112" s="632"/>
      <c r="D112" s="627" t="s">
        <v>809</v>
      </c>
      <c r="E112" s="37" t="s">
        <v>565</v>
      </c>
      <c r="F112" s="37" t="s">
        <v>101</v>
      </c>
      <c r="G112" s="37">
        <v>8</v>
      </c>
      <c r="H112" s="38">
        <v>83.57</v>
      </c>
      <c r="I112" s="39">
        <f t="shared" si="1"/>
        <v>668.56</v>
      </c>
    </row>
    <row r="113" spans="1:9" ht="12.75" customHeight="1" x14ac:dyDescent="0.2">
      <c r="A113" s="623"/>
      <c r="B113" s="632"/>
      <c r="C113" s="632"/>
      <c r="D113" s="628"/>
      <c r="E113" s="15" t="s">
        <v>810</v>
      </c>
      <c r="F113" s="15" t="s">
        <v>99</v>
      </c>
      <c r="G113" s="15">
        <v>2</v>
      </c>
      <c r="H113" s="16">
        <v>5.4</v>
      </c>
      <c r="I113" s="43">
        <f t="shared" si="1"/>
        <v>10.8</v>
      </c>
    </row>
    <row r="114" spans="1:9" ht="12.75" customHeight="1" x14ac:dyDescent="0.2">
      <c r="A114" s="623"/>
      <c r="B114" s="632"/>
      <c r="C114" s="632"/>
      <c r="D114" s="628"/>
      <c r="E114" s="15" t="s">
        <v>644</v>
      </c>
      <c r="F114" s="15" t="s">
        <v>99</v>
      </c>
      <c r="G114" s="15">
        <v>2</v>
      </c>
      <c r="H114" s="16">
        <v>132.5</v>
      </c>
      <c r="I114" s="43">
        <f t="shared" si="1"/>
        <v>265</v>
      </c>
    </row>
    <row r="115" spans="1:9" ht="12.75" customHeight="1" x14ac:dyDescent="0.2">
      <c r="A115" s="623"/>
      <c r="B115" s="632"/>
      <c r="C115" s="632"/>
      <c r="D115" s="628"/>
      <c r="E115" s="15" t="s">
        <v>661</v>
      </c>
      <c r="F115" s="15" t="s">
        <v>99</v>
      </c>
      <c r="G115" s="15">
        <v>2</v>
      </c>
      <c r="H115" s="16">
        <v>10.5</v>
      </c>
      <c r="I115" s="43">
        <f t="shared" si="1"/>
        <v>21</v>
      </c>
    </row>
    <row r="116" spans="1:9" ht="12.75" customHeight="1" x14ac:dyDescent="0.2">
      <c r="A116" s="623"/>
      <c r="B116" s="632"/>
      <c r="C116" s="632"/>
      <c r="D116" s="628"/>
      <c r="E116" s="15" t="s">
        <v>811</v>
      </c>
      <c r="F116" s="15" t="s">
        <v>99</v>
      </c>
      <c r="G116" s="15">
        <v>1</v>
      </c>
      <c r="H116" s="16">
        <v>5.0999999999999996</v>
      </c>
      <c r="I116" s="43">
        <f t="shared" si="1"/>
        <v>5.0999999999999996</v>
      </c>
    </row>
    <row r="117" spans="1:9" ht="12.75" customHeight="1" thickBot="1" x14ac:dyDescent="0.25">
      <c r="A117" s="624"/>
      <c r="B117" s="626"/>
      <c r="C117" s="626"/>
      <c r="D117" s="629"/>
      <c r="E117" s="40" t="s">
        <v>812</v>
      </c>
      <c r="F117" s="40" t="s">
        <v>99</v>
      </c>
      <c r="G117" s="40">
        <v>1</v>
      </c>
      <c r="H117" s="41">
        <v>290</v>
      </c>
      <c r="I117" s="42">
        <f t="shared" si="1"/>
        <v>290</v>
      </c>
    </row>
    <row r="118" spans="1:9" ht="13.5" thickBot="1" x14ac:dyDescent="0.25">
      <c r="A118" s="46" t="s">
        <v>329</v>
      </c>
      <c r="B118" s="491">
        <v>22845.09</v>
      </c>
      <c r="C118" s="85" t="s">
        <v>73</v>
      </c>
      <c r="D118" s="47" t="s">
        <v>330</v>
      </c>
      <c r="E118" s="47" t="s">
        <v>331</v>
      </c>
      <c r="F118" s="47" t="s">
        <v>99</v>
      </c>
      <c r="G118" s="47">
        <v>6</v>
      </c>
      <c r="H118" s="48">
        <v>8.6999999999999993</v>
      </c>
      <c r="I118" s="49">
        <f t="shared" si="1"/>
        <v>52.199999999999996</v>
      </c>
    </row>
    <row r="119" spans="1:9" x14ac:dyDescent="0.2">
      <c r="A119" s="622" t="s">
        <v>329</v>
      </c>
      <c r="B119" s="625">
        <v>19756.98</v>
      </c>
      <c r="C119" s="625" t="s">
        <v>74</v>
      </c>
      <c r="D119" s="627" t="s">
        <v>330</v>
      </c>
      <c r="E119" s="37" t="s">
        <v>331</v>
      </c>
      <c r="F119" s="37" t="s">
        <v>99</v>
      </c>
      <c r="G119" s="37">
        <v>35</v>
      </c>
      <c r="H119" s="38">
        <v>8.6999999999999993</v>
      </c>
      <c r="I119" s="39">
        <f t="shared" si="1"/>
        <v>304.5</v>
      </c>
    </row>
    <row r="120" spans="1:9" ht="13.5" thickBot="1" x14ac:dyDescent="0.25">
      <c r="A120" s="624"/>
      <c r="B120" s="632"/>
      <c r="C120" s="632"/>
      <c r="D120" s="629"/>
      <c r="E120" s="83" t="s">
        <v>842</v>
      </c>
      <c r="F120" s="83" t="s">
        <v>99</v>
      </c>
      <c r="G120" s="83">
        <v>30</v>
      </c>
      <c r="H120" s="84">
        <v>27</v>
      </c>
      <c r="I120" s="200">
        <f t="shared" si="1"/>
        <v>810</v>
      </c>
    </row>
    <row r="121" spans="1:9" ht="13.5" thickBot="1" x14ac:dyDescent="0.25">
      <c r="A121" s="46" t="s">
        <v>1150</v>
      </c>
      <c r="B121" s="626"/>
      <c r="C121" s="626"/>
      <c r="D121" s="47" t="s">
        <v>794</v>
      </c>
      <c r="E121" s="47" t="s">
        <v>118</v>
      </c>
      <c r="F121" s="47" t="s">
        <v>99</v>
      </c>
      <c r="G121" s="47">
        <v>2</v>
      </c>
      <c r="H121" s="48">
        <v>117.24</v>
      </c>
      <c r="I121" s="49">
        <f t="shared" si="1"/>
        <v>234.48</v>
      </c>
    </row>
    <row r="122" spans="1:9" ht="12.75" customHeight="1" x14ac:dyDescent="0.2">
      <c r="A122" s="622" t="s">
        <v>329</v>
      </c>
      <c r="B122" s="625">
        <v>18463.21</v>
      </c>
      <c r="C122" s="625" t="s">
        <v>75</v>
      </c>
      <c r="D122" s="658" t="s">
        <v>330</v>
      </c>
      <c r="E122" s="37" t="s">
        <v>331</v>
      </c>
      <c r="F122" s="37" t="s">
        <v>99</v>
      </c>
      <c r="G122" s="37">
        <v>12</v>
      </c>
      <c r="H122" s="38">
        <v>8.6999999999999993</v>
      </c>
      <c r="I122" s="39">
        <f t="shared" si="1"/>
        <v>104.39999999999999</v>
      </c>
    </row>
    <row r="123" spans="1:9" ht="12.75" customHeight="1" x14ac:dyDescent="0.2">
      <c r="A123" s="623"/>
      <c r="B123" s="632"/>
      <c r="C123" s="632"/>
      <c r="D123" s="660"/>
      <c r="E123" s="15" t="s">
        <v>1203</v>
      </c>
      <c r="F123" s="15" t="s">
        <v>101</v>
      </c>
      <c r="G123" s="15">
        <v>10</v>
      </c>
      <c r="H123" s="16">
        <v>8.5</v>
      </c>
      <c r="I123" s="43">
        <f t="shared" si="1"/>
        <v>85</v>
      </c>
    </row>
    <row r="124" spans="1:9" ht="12.75" customHeight="1" x14ac:dyDescent="0.2">
      <c r="A124" s="623"/>
      <c r="B124" s="632"/>
      <c r="C124" s="632"/>
      <c r="D124" s="660"/>
      <c r="E124" s="15" t="s">
        <v>1209</v>
      </c>
      <c r="F124" s="15" t="s">
        <v>99</v>
      </c>
      <c r="G124" s="15">
        <v>49</v>
      </c>
      <c r="H124" s="16">
        <v>8.89</v>
      </c>
      <c r="I124" s="43">
        <f t="shared" si="1"/>
        <v>435.61</v>
      </c>
    </row>
    <row r="125" spans="1:9" ht="12.75" customHeight="1" x14ac:dyDescent="0.2">
      <c r="A125" s="623"/>
      <c r="B125" s="632"/>
      <c r="C125" s="632"/>
      <c r="D125" s="660"/>
      <c r="E125" s="35" t="s">
        <v>1208</v>
      </c>
      <c r="F125" s="35" t="s">
        <v>99</v>
      </c>
      <c r="G125" s="35">
        <v>7</v>
      </c>
      <c r="H125" s="36">
        <v>30</v>
      </c>
      <c r="I125" s="366">
        <f t="shared" si="1"/>
        <v>210</v>
      </c>
    </row>
    <row r="126" spans="1:9" ht="12.75" customHeight="1" x14ac:dyDescent="0.2">
      <c r="A126" s="623"/>
      <c r="B126" s="632"/>
      <c r="C126" s="632"/>
      <c r="D126" s="660"/>
      <c r="E126" s="15" t="s">
        <v>1202</v>
      </c>
      <c r="F126" s="15" t="s">
        <v>99</v>
      </c>
      <c r="G126" s="15">
        <v>8</v>
      </c>
      <c r="H126" s="16">
        <v>27</v>
      </c>
      <c r="I126" s="365">
        <f t="shared" si="1"/>
        <v>216</v>
      </c>
    </row>
    <row r="127" spans="1:9" ht="12.75" customHeight="1" thickBot="1" x14ac:dyDescent="0.25">
      <c r="A127" s="624"/>
      <c r="B127" s="632"/>
      <c r="C127" s="632"/>
      <c r="D127" s="659"/>
      <c r="E127" s="40" t="s">
        <v>342</v>
      </c>
      <c r="F127" s="40" t="s">
        <v>99</v>
      </c>
      <c r="G127" s="40">
        <v>1</v>
      </c>
      <c r="H127" s="41">
        <v>107.47</v>
      </c>
      <c r="I127" s="42">
        <f t="shared" si="1"/>
        <v>107.47</v>
      </c>
    </row>
    <row r="128" spans="1:9" ht="12.75" customHeight="1" x14ac:dyDescent="0.2">
      <c r="A128" s="622" t="s">
        <v>153</v>
      </c>
      <c r="B128" s="632"/>
      <c r="C128" s="632"/>
      <c r="D128" s="627" t="s">
        <v>1234</v>
      </c>
      <c r="E128" s="37" t="s">
        <v>195</v>
      </c>
      <c r="F128" s="37" t="s">
        <v>99</v>
      </c>
      <c r="G128" s="37">
        <v>1</v>
      </c>
      <c r="H128" s="38">
        <v>130.08000000000001</v>
      </c>
      <c r="I128" s="39">
        <f t="shared" si="1"/>
        <v>130.08000000000001</v>
      </c>
    </row>
    <row r="129" spans="1:9" ht="12.75" customHeight="1" thickBot="1" x14ac:dyDescent="0.25">
      <c r="A129" s="624"/>
      <c r="B129" s="632"/>
      <c r="C129" s="632"/>
      <c r="D129" s="629"/>
      <c r="E129" s="40" t="s">
        <v>222</v>
      </c>
      <c r="F129" s="40" t="s">
        <v>99</v>
      </c>
      <c r="G129" s="40">
        <v>1</v>
      </c>
      <c r="H129" s="41">
        <v>26.54</v>
      </c>
      <c r="I129" s="42">
        <f t="shared" si="1"/>
        <v>26.54</v>
      </c>
    </row>
    <row r="130" spans="1:9" ht="26.25" thickBot="1" x14ac:dyDescent="0.25">
      <c r="A130" s="46" t="s">
        <v>1235</v>
      </c>
      <c r="B130" s="626"/>
      <c r="C130" s="626"/>
      <c r="D130" s="47" t="s">
        <v>407</v>
      </c>
      <c r="E130" s="47" t="s">
        <v>352</v>
      </c>
      <c r="F130" s="47" t="s">
        <v>99</v>
      </c>
      <c r="G130" s="47">
        <v>2</v>
      </c>
      <c r="H130" s="48">
        <v>23</v>
      </c>
      <c r="I130" s="49">
        <f t="shared" si="1"/>
        <v>46</v>
      </c>
    </row>
    <row r="131" spans="1:9" ht="13.5" thickBot="1" x14ac:dyDescent="0.25">
      <c r="A131" s="472" t="s">
        <v>329</v>
      </c>
      <c r="B131" s="625">
        <v>20859.689999999999</v>
      </c>
      <c r="C131" s="625" t="s">
        <v>76</v>
      </c>
      <c r="D131" s="550" t="s">
        <v>330</v>
      </c>
      <c r="E131" s="487" t="s">
        <v>331</v>
      </c>
      <c r="F131" s="487" t="s">
        <v>99</v>
      </c>
      <c r="G131" s="487">
        <v>8</v>
      </c>
      <c r="H131" s="488">
        <v>7.53</v>
      </c>
      <c r="I131" s="292">
        <f t="shared" si="1"/>
        <v>60.24</v>
      </c>
    </row>
    <row r="132" spans="1:9" x14ac:dyDescent="0.2">
      <c r="A132" s="622" t="s">
        <v>1554</v>
      </c>
      <c r="B132" s="632"/>
      <c r="C132" s="632"/>
      <c r="D132" s="633" t="s">
        <v>108</v>
      </c>
      <c r="E132" s="37" t="s">
        <v>133</v>
      </c>
      <c r="F132" s="37" t="s">
        <v>99</v>
      </c>
      <c r="G132" s="37">
        <v>2</v>
      </c>
      <c r="H132" s="38">
        <v>354.23</v>
      </c>
      <c r="I132" s="39">
        <f t="shared" si="1"/>
        <v>708.46</v>
      </c>
    </row>
    <row r="133" spans="1:9" ht="12.75" customHeight="1" x14ac:dyDescent="0.2">
      <c r="A133" s="623"/>
      <c r="B133" s="632"/>
      <c r="C133" s="632"/>
      <c r="D133" s="634"/>
      <c r="E133" s="15" t="s">
        <v>118</v>
      </c>
      <c r="F133" s="15" t="s">
        <v>99</v>
      </c>
      <c r="G133" s="15">
        <v>2</v>
      </c>
      <c r="H133" s="16">
        <v>117.24</v>
      </c>
      <c r="I133" s="43">
        <f t="shared" si="1"/>
        <v>234.48</v>
      </c>
    </row>
    <row r="134" spans="1:9" ht="12.75" customHeight="1" x14ac:dyDescent="0.2">
      <c r="A134" s="623"/>
      <c r="B134" s="632"/>
      <c r="C134" s="632"/>
      <c r="D134" s="634"/>
      <c r="E134" s="15" t="s">
        <v>1555</v>
      </c>
      <c r="F134" s="15" t="s">
        <v>99</v>
      </c>
      <c r="G134" s="15">
        <v>18</v>
      </c>
      <c r="H134" s="16">
        <v>191.48</v>
      </c>
      <c r="I134" s="43">
        <f t="shared" si="1"/>
        <v>3446.64</v>
      </c>
    </row>
    <row r="135" spans="1:9" ht="12.75" customHeight="1" x14ac:dyDescent="0.2">
      <c r="A135" s="623"/>
      <c r="B135" s="632"/>
      <c r="C135" s="632"/>
      <c r="D135" s="634"/>
      <c r="E135" s="15" t="s">
        <v>1556</v>
      </c>
      <c r="F135" s="15" t="s">
        <v>99</v>
      </c>
      <c r="G135" s="15">
        <v>3</v>
      </c>
      <c r="H135" s="16">
        <v>354.23</v>
      </c>
      <c r="I135" s="43">
        <f t="shared" si="1"/>
        <v>1062.69</v>
      </c>
    </row>
    <row r="136" spans="1:9" ht="12.75" customHeight="1" x14ac:dyDescent="0.2">
      <c r="A136" s="623"/>
      <c r="B136" s="632"/>
      <c r="C136" s="632"/>
      <c r="D136" s="634"/>
      <c r="E136" s="15" t="s">
        <v>1074</v>
      </c>
      <c r="F136" s="15" t="s">
        <v>99</v>
      </c>
      <c r="G136" s="15">
        <v>2</v>
      </c>
      <c r="H136" s="16">
        <v>13.04</v>
      </c>
      <c r="I136" s="43">
        <f t="shared" si="1"/>
        <v>26.08</v>
      </c>
    </row>
    <row r="137" spans="1:9" ht="12.75" customHeight="1" x14ac:dyDescent="0.2">
      <c r="A137" s="623"/>
      <c r="B137" s="632"/>
      <c r="C137" s="632"/>
      <c r="D137" s="634"/>
      <c r="E137" s="15" t="s">
        <v>1557</v>
      </c>
      <c r="F137" s="15" t="s">
        <v>99</v>
      </c>
      <c r="G137" s="15">
        <v>4</v>
      </c>
      <c r="H137" s="16">
        <v>15</v>
      </c>
      <c r="I137" s="43">
        <f t="shared" si="1"/>
        <v>60</v>
      </c>
    </row>
    <row r="138" spans="1:9" ht="12.75" customHeight="1" x14ac:dyDescent="0.2">
      <c r="A138" s="623"/>
      <c r="B138" s="632"/>
      <c r="C138" s="632"/>
      <c r="D138" s="634"/>
      <c r="E138" s="15" t="s">
        <v>138</v>
      </c>
      <c r="F138" s="15" t="s">
        <v>99</v>
      </c>
      <c r="G138" s="15">
        <v>4</v>
      </c>
      <c r="H138" s="16">
        <v>567.34</v>
      </c>
      <c r="I138" s="43">
        <f t="shared" si="1"/>
        <v>2269.36</v>
      </c>
    </row>
    <row r="139" spans="1:9" ht="12.75" customHeight="1" thickBot="1" x14ac:dyDescent="0.25">
      <c r="A139" s="624"/>
      <c r="B139" s="632"/>
      <c r="C139" s="632"/>
      <c r="D139" s="635"/>
      <c r="E139" s="40" t="s">
        <v>223</v>
      </c>
      <c r="F139" s="40" t="s">
        <v>99</v>
      </c>
      <c r="G139" s="40">
        <v>0.5</v>
      </c>
      <c r="H139" s="41">
        <v>290</v>
      </c>
      <c r="I139" s="42">
        <f t="shared" si="1"/>
        <v>145</v>
      </c>
    </row>
    <row r="140" spans="1:9" ht="12.75" customHeight="1" x14ac:dyDescent="0.2">
      <c r="A140" s="622" t="s">
        <v>112</v>
      </c>
      <c r="B140" s="632"/>
      <c r="C140" s="632"/>
      <c r="D140" s="633" t="s">
        <v>1558</v>
      </c>
      <c r="E140" s="37" t="s">
        <v>216</v>
      </c>
      <c r="F140" s="37" t="s">
        <v>101</v>
      </c>
      <c r="G140" s="37">
        <v>3</v>
      </c>
      <c r="H140" s="38">
        <v>50</v>
      </c>
      <c r="I140" s="39">
        <f t="shared" si="1"/>
        <v>150</v>
      </c>
    </row>
    <row r="141" spans="1:9" ht="12.75" customHeight="1" x14ac:dyDescent="0.2">
      <c r="A141" s="623"/>
      <c r="B141" s="632"/>
      <c r="C141" s="632"/>
      <c r="D141" s="634"/>
      <c r="E141" s="15" t="s">
        <v>362</v>
      </c>
      <c r="F141" s="15" t="s">
        <v>99</v>
      </c>
      <c r="G141" s="15">
        <v>1</v>
      </c>
      <c r="H141" s="16">
        <v>100</v>
      </c>
      <c r="I141" s="43">
        <f t="shared" si="1"/>
        <v>100</v>
      </c>
    </row>
    <row r="142" spans="1:9" ht="12.75" customHeight="1" x14ac:dyDescent="0.2">
      <c r="A142" s="623"/>
      <c r="B142" s="632"/>
      <c r="C142" s="632"/>
      <c r="D142" s="634"/>
      <c r="E142" s="15" t="s">
        <v>322</v>
      </c>
      <c r="F142" s="15" t="s">
        <v>99</v>
      </c>
      <c r="G142" s="15">
        <v>1</v>
      </c>
      <c r="H142" s="16">
        <v>230</v>
      </c>
      <c r="I142" s="43">
        <f t="shared" si="1"/>
        <v>230</v>
      </c>
    </row>
    <row r="143" spans="1:9" ht="12.75" customHeight="1" x14ac:dyDescent="0.2">
      <c r="A143" s="623"/>
      <c r="B143" s="632"/>
      <c r="C143" s="632"/>
      <c r="D143" s="634"/>
      <c r="E143" s="15" t="s">
        <v>685</v>
      </c>
      <c r="F143" s="15" t="s">
        <v>99</v>
      </c>
      <c r="G143" s="15">
        <v>1</v>
      </c>
      <c r="H143" s="16">
        <v>159.94999999999999</v>
      </c>
      <c r="I143" s="43">
        <f t="shared" si="1"/>
        <v>159.94999999999999</v>
      </c>
    </row>
    <row r="144" spans="1:9" ht="12.75" customHeight="1" x14ac:dyDescent="0.2">
      <c r="A144" s="623"/>
      <c r="B144" s="632"/>
      <c r="C144" s="632"/>
      <c r="D144" s="634"/>
      <c r="E144" s="15" t="s">
        <v>118</v>
      </c>
      <c r="F144" s="15" t="s">
        <v>99</v>
      </c>
      <c r="G144" s="15">
        <v>1</v>
      </c>
      <c r="H144" s="16">
        <v>117.24</v>
      </c>
      <c r="I144" s="43">
        <f t="shared" si="1"/>
        <v>117.24</v>
      </c>
    </row>
    <row r="145" spans="1:9" ht="12.75" customHeight="1" x14ac:dyDescent="0.2">
      <c r="A145" s="623"/>
      <c r="B145" s="632"/>
      <c r="C145" s="632"/>
      <c r="D145" s="634"/>
      <c r="E145" s="15" t="s">
        <v>919</v>
      </c>
      <c r="F145" s="15" t="s">
        <v>99</v>
      </c>
      <c r="G145" s="15">
        <v>2</v>
      </c>
      <c r="H145" s="16">
        <v>139.31</v>
      </c>
      <c r="I145" s="43">
        <f t="shared" si="1"/>
        <v>278.62</v>
      </c>
    </row>
    <row r="146" spans="1:9" ht="12.75" customHeight="1" thickBot="1" x14ac:dyDescent="0.25">
      <c r="A146" s="624"/>
      <c r="B146" s="626"/>
      <c r="C146" s="626"/>
      <c r="D146" s="635"/>
      <c r="E146" s="40" t="s">
        <v>223</v>
      </c>
      <c r="F146" s="40" t="s">
        <v>99</v>
      </c>
      <c r="G146" s="40">
        <v>1</v>
      </c>
      <c r="H146" s="41">
        <v>290</v>
      </c>
      <c r="I146" s="42">
        <f t="shared" si="1"/>
        <v>290</v>
      </c>
    </row>
    <row r="147" spans="1:9" ht="12.75" customHeight="1" x14ac:dyDescent="0.2">
      <c r="A147" s="622" t="s">
        <v>329</v>
      </c>
      <c r="B147" s="625">
        <v>21563.54</v>
      </c>
      <c r="C147" s="625" t="s">
        <v>77</v>
      </c>
      <c r="D147" s="658" t="s">
        <v>330</v>
      </c>
      <c r="E147" s="37" t="s">
        <v>331</v>
      </c>
      <c r="F147" s="37" t="s">
        <v>99</v>
      </c>
      <c r="G147" s="37">
        <v>20</v>
      </c>
      <c r="H147" s="38">
        <v>7.53</v>
      </c>
      <c r="I147" s="39">
        <f t="shared" si="1"/>
        <v>150.6</v>
      </c>
    </row>
    <row r="148" spans="1:9" ht="12.75" customHeight="1" thickBot="1" x14ac:dyDescent="0.25">
      <c r="A148" s="624"/>
      <c r="B148" s="626"/>
      <c r="C148" s="626"/>
      <c r="D148" s="659"/>
      <c r="E148" s="83" t="s">
        <v>337</v>
      </c>
      <c r="F148" s="83" t="s">
        <v>99</v>
      </c>
      <c r="G148" s="83">
        <v>1</v>
      </c>
      <c r="H148" s="84">
        <v>44.8</v>
      </c>
      <c r="I148" s="200">
        <f t="shared" si="1"/>
        <v>44.8</v>
      </c>
    </row>
    <row r="149" spans="1:9" ht="13.5" thickBot="1" x14ac:dyDescent="0.25">
      <c r="A149" s="46" t="s">
        <v>329</v>
      </c>
      <c r="B149" s="625">
        <v>26882.080000000002</v>
      </c>
      <c r="C149" s="625" t="s">
        <v>78</v>
      </c>
      <c r="D149" s="47" t="s">
        <v>330</v>
      </c>
      <c r="E149" s="47" t="s">
        <v>331</v>
      </c>
      <c r="F149" s="47" t="s">
        <v>99</v>
      </c>
      <c r="G149" s="47">
        <v>3</v>
      </c>
      <c r="H149" s="48">
        <v>7.53</v>
      </c>
      <c r="I149" s="310">
        <f t="shared" si="1"/>
        <v>22.59</v>
      </c>
    </row>
    <row r="150" spans="1:9" ht="12.75" customHeight="1" x14ac:dyDescent="0.2">
      <c r="A150" s="622" t="s">
        <v>107</v>
      </c>
      <c r="B150" s="632"/>
      <c r="C150" s="632"/>
      <c r="D150" s="627" t="s">
        <v>218</v>
      </c>
      <c r="E150" s="37" t="s">
        <v>122</v>
      </c>
      <c r="F150" s="37" t="s">
        <v>99</v>
      </c>
      <c r="G150" s="37">
        <v>1</v>
      </c>
      <c r="H150" s="38">
        <v>173.33</v>
      </c>
      <c r="I150" s="39">
        <f t="shared" si="1"/>
        <v>173.33</v>
      </c>
    </row>
    <row r="151" spans="1:9" ht="12.75" customHeight="1" x14ac:dyDescent="0.2">
      <c r="A151" s="623"/>
      <c r="B151" s="632"/>
      <c r="C151" s="632"/>
      <c r="D151" s="628"/>
      <c r="E151" s="35" t="s">
        <v>118</v>
      </c>
      <c r="F151" s="35" t="s">
        <v>99</v>
      </c>
      <c r="G151" s="35">
        <v>1</v>
      </c>
      <c r="H151" s="36">
        <v>98.8</v>
      </c>
      <c r="I151" s="157">
        <f t="shared" si="1"/>
        <v>98.8</v>
      </c>
    </row>
    <row r="152" spans="1:9" ht="12.75" customHeight="1" x14ac:dyDescent="0.2">
      <c r="A152" s="623"/>
      <c r="B152" s="632"/>
      <c r="C152" s="632"/>
      <c r="D152" s="628"/>
      <c r="E152" s="35" t="s">
        <v>913</v>
      </c>
      <c r="F152" s="35" t="s">
        <v>99</v>
      </c>
      <c r="G152" s="35">
        <v>1</v>
      </c>
      <c r="H152" s="36">
        <v>83.98</v>
      </c>
      <c r="I152" s="157">
        <f t="shared" si="1"/>
        <v>83.98</v>
      </c>
    </row>
    <row r="153" spans="1:9" ht="12.75" customHeight="1" x14ac:dyDescent="0.2">
      <c r="A153" s="623"/>
      <c r="B153" s="632"/>
      <c r="C153" s="632"/>
      <c r="D153" s="665"/>
      <c r="E153" s="35" t="s">
        <v>121</v>
      </c>
      <c r="F153" s="35" t="s">
        <v>99</v>
      </c>
      <c r="G153" s="35">
        <v>1</v>
      </c>
      <c r="H153" s="36">
        <v>5.85</v>
      </c>
      <c r="I153" s="157">
        <f t="shared" si="1"/>
        <v>5.85</v>
      </c>
    </row>
    <row r="154" spans="1:9" ht="12.75" customHeight="1" x14ac:dyDescent="0.2">
      <c r="A154" s="623"/>
      <c r="B154" s="632"/>
      <c r="C154" s="632"/>
      <c r="D154" s="664" t="s">
        <v>108</v>
      </c>
      <c r="E154" s="35" t="s">
        <v>118</v>
      </c>
      <c r="F154" s="35" t="s">
        <v>99</v>
      </c>
      <c r="G154" s="35">
        <v>15</v>
      </c>
      <c r="H154" s="36">
        <v>98.8</v>
      </c>
      <c r="I154" s="157">
        <f t="shared" si="1"/>
        <v>1482</v>
      </c>
    </row>
    <row r="155" spans="1:9" ht="12.75" customHeight="1" x14ac:dyDescent="0.2">
      <c r="A155" s="623"/>
      <c r="B155" s="632"/>
      <c r="C155" s="632"/>
      <c r="D155" s="628"/>
      <c r="E155" s="35" t="s">
        <v>122</v>
      </c>
      <c r="F155" s="35" t="s">
        <v>99</v>
      </c>
      <c r="G155" s="35">
        <v>20</v>
      </c>
      <c r="H155" s="36">
        <v>179.97</v>
      </c>
      <c r="I155" s="157">
        <f t="shared" si="1"/>
        <v>3599.4</v>
      </c>
    </row>
    <row r="156" spans="1:9" ht="12.75" customHeight="1" thickBot="1" x14ac:dyDescent="0.25">
      <c r="A156" s="624"/>
      <c r="B156" s="626"/>
      <c r="C156" s="626"/>
      <c r="D156" s="629"/>
      <c r="E156" s="83" t="s">
        <v>1862</v>
      </c>
      <c r="F156" s="83" t="s">
        <v>99</v>
      </c>
      <c r="G156" s="83">
        <v>7</v>
      </c>
      <c r="H156" s="84">
        <v>230</v>
      </c>
      <c r="I156" s="200">
        <f t="shared" si="1"/>
        <v>1610</v>
      </c>
    </row>
    <row r="157" spans="1:9" ht="12.75" customHeight="1" x14ac:dyDescent="0.2">
      <c r="A157" s="622" t="s">
        <v>329</v>
      </c>
      <c r="B157" s="625">
        <v>24838.73</v>
      </c>
      <c r="C157" s="625" t="s">
        <v>79</v>
      </c>
      <c r="D157" s="627" t="s">
        <v>330</v>
      </c>
      <c r="E157" s="37" t="s">
        <v>982</v>
      </c>
      <c r="F157" s="37" t="s">
        <v>99</v>
      </c>
      <c r="G157" s="37">
        <v>5</v>
      </c>
      <c r="H157" s="38">
        <v>40</v>
      </c>
      <c r="I157" s="39">
        <f t="shared" si="1"/>
        <v>200</v>
      </c>
    </row>
    <row r="158" spans="1:9" ht="12.75" customHeight="1" x14ac:dyDescent="0.2">
      <c r="A158" s="623"/>
      <c r="B158" s="632"/>
      <c r="C158" s="632"/>
      <c r="D158" s="628"/>
      <c r="E158" s="35" t="s">
        <v>342</v>
      </c>
      <c r="F158" s="35" t="s">
        <v>99</v>
      </c>
      <c r="G158" s="35">
        <v>5</v>
      </c>
      <c r="H158" s="36">
        <v>100</v>
      </c>
      <c r="I158" s="157">
        <f t="shared" si="1"/>
        <v>500</v>
      </c>
    </row>
    <row r="159" spans="1:9" ht="12.75" customHeight="1" x14ac:dyDescent="0.2">
      <c r="A159" s="623"/>
      <c r="B159" s="632"/>
      <c r="C159" s="632"/>
      <c r="D159" s="628"/>
      <c r="E159" s="35" t="s">
        <v>1513</v>
      </c>
      <c r="F159" s="35" t="s">
        <v>99</v>
      </c>
      <c r="G159" s="35">
        <v>100</v>
      </c>
      <c r="H159" s="36">
        <v>3</v>
      </c>
      <c r="I159" s="157">
        <f t="shared" si="1"/>
        <v>300</v>
      </c>
    </row>
    <row r="160" spans="1:9" ht="12.75" customHeight="1" thickBot="1" x14ac:dyDescent="0.25">
      <c r="A160" s="624"/>
      <c r="B160" s="632"/>
      <c r="C160" s="632"/>
      <c r="D160" s="629"/>
      <c r="E160" s="83" t="s">
        <v>1913</v>
      </c>
      <c r="F160" s="83" t="s">
        <v>101</v>
      </c>
      <c r="G160" s="83">
        <v>26</v>
      </c>
      <c r="H160" s="84">
        <v>22</v>
      </c>
      <c r="I160" s="200">
        <f t="shared" si="1"/>
        <v>572</v>
      </c>
    </row>
    <row r="161" spans="1:9" ht="12.75" customHeight="1" x14ac:dyDescent="0.2">
      <c r="A161" s="622" t="s">
        <v>486</v>
      </c>
      <c r="B161" s="632"/>
      <c r="C161" s="632"/>
      <c r="D161" s="627" t="s">
        <v>2085</v>
      </c>
      <c r="E161" s="37" t="s">
        <v>155</v>
      </c>
      <c r="F161" s="37" t="s">
        <v>99</v>
      </c>
      <c r="G161" s="37">
        <v>1</v>
      </c>
      <c r="H161" s="38">
        <v>25.8</v>
      </c>
      <c r="I161" s="39">
        <f t="shared" si="1"/>
        <v>25.8</v>
      </c>
    </row>
    <row r="162" spans="1:9" ht="12.75" customHeight="1" x14ac:dyDescent="0.2">
      <c r="A162" s="623"/>
      <c r="B162" s="632"/>
      <c r="C162" s="632"/>
      <c r="D162" s="628"/>
      <c r="E162" s="35" t="s">
        <v>277</v>
      </c>
      <c r="F162" s="35" t="s">
        <v>99</v>
      </c>
      <c r="G162" s="35">
        <v>4</v>
      </c>
      <c r="H162" s="36">
        <v>27</v>
      </c>
      <c r="I162" s="157">
        <f t="shared" si="1"/>
        <v>108</v>
      </c>
    </row>
    <row r="163" spans="1:9" ht="12.75" customHeight="1" x14ac:dyDescent="0.2">
      <c r="A163" s="623"/>
      <c r="B163" s="632"/>
      <c r="C163" s="632"/>
      <c r="D163" s="628"/>
      <c r="E163" s="35" t="s">
        <v>1809</v>
      </c>
      <c r="F163" s="35" t="s">
        <v>99</v>
      </c>
      <c r="G163" s="35">
        <v>1</v>
      </c>
      <c r="H163" s="36">
        <v>231.2</v>
      </c>
      <c r="I163" s="157">
        <f t="shared" si="1"/>
        <v>231.2</v>
      </c>
    </row>
    <row r="164" spans="1:9" ht="12.75" customHeight="1" x14ac:dyDescent="0.2">
      <c r="A164" s="623"/>
      <c r="B164" s="632"/>
      <c r="C164" s="632"/>
      <c r="D164" s="628"/>
      <c r="E164" s="35" t="s">
        <v>1783</v>
      </c>
      <c r="F164" s="35" t="s">
        <v>99</v>
      </c>
      <c r="G164" s="35">
        <v>1</v>
      </c>
      <c r="H164" s="36">
        <v>137.69999999999999</v>
      </c>
      <c r="I164" s="157">
        <f t="shared" si="1"/>
        <v>137.69999999999999</v>
      </c>
    </row>
    <row r="165" spans="1:9" ht="12.75" customHeight="1" x14ac:dyDescent="0.2">
      <c r="A165" s="623"/>
      <c r="B165" s="632"/>
      <c r="C165" s="632"/>
      <c r="D165" s="628"/>
      <c r="E165" s="35" t="s">
        <v>150</v>
      </c>
      <c r="F165" s="35" t="s">
        <v>99</v>
      </c>
      <c r="G165" s="35">
        <v>1</v>
      </c>
      <c r="H165" s="36">
        <v>25.15</v>
      </c>
      <c r="I165" s="157">
        <f t="shared" si="1"/>
        <v>25.15</v>
      </c>
    </row>
    <row r="166" spans="1:9" ht="12.75" customHeight="1" x14ac:dyDescent="0.2">
      <c r="A166" s="623"/>
      <c r="B166" s="632"/>
      <c r="C166" s="632"/>
      <c r="D166" s="628"/>
      <c r="E166" s="35" t="s">
        <v>520</v>
      </c>
      <c r="F166" s="35" t="s">
        <v>99</v>
      </c>
      <c r="G166" s="35">
        <v>1</v>
      </c>
      <c r="H166" s="36">
        <v>21.33</v>
      </c>
      <c r="I166" s="157">
        <f t="shared" si="1"/>
        <v>21.33</v>
      </c>
    </row>
    <row r="167" spans="1:9" ht="12.75" customHeight="1" x14ac:dyDescent="0.2">
      <c r="A167" s="623"/>
      <c r="B167" s="632"/>
      <c r="C167" s="632"/>
      <c r="D167" s="628"/>
      <c r="E167" s="35" t="s">
        <v>2086</v>
      </c>
      <c r="F167" s="35" t="s">
        <v>99</v>
      </c>
      <c r="G167" s="35">
        <v>1</v>
      </c>
      <c r="H167" s="36">
        <v>137.19999999999999</v>
      </c>
      <c r="I167" s="157">
        <f t="shared" si="1"/>
        <v>137.19999999999999</v>
      </c>
    </row>
    <row r="168" spans="1:9" ht="12.75" customHeight="1" x14ac:dyDescent="0.2">
      <c r="A168" s="623"/>
      <c r="B168" s="632"/>
      <c r="C168" s="632"/>
      <c r="D168" s="628"/>
      <c r="E168" s="35" t="s">
        <v>1813</v>
      </c>
      <c r="F168" s="35" t="s">
        <v>99</v>
      </c>
      <c r="G168" s="35">
        <v>1</v>
      </c>
      <c r="H168" s="36">
        <v>90.1</v>
      </c>
      <c r="I168" s="157">
        <f t="shared" si="1"/>
        <v>90.1</v>
      </c>
    </row>
    <row r="169" spans="1:9" ht="12.75" customHeight="1" x14ac:dyDescent="0.2">
      <c r="A169" s="623"/>
      <c r="B169" s="632"/>
      <c r="C169" s="632"/>
      <c r="D169" s="628"/>
      <c r="E169" s="35" t="s">
        <v>135</v>
      </c>
      <c r="F169" s="35" t="s">
        <v>99</v>
      </c>
      <c r="G169" s="35">
        <v>1</v>
      </c>
      <c r="H169" s="36">
        <v>9.18</v>
      </c>
      <c r="I169" s="157">
        <f t="shared" si="1"/>
        <v>9.18</v>
      </c>
    </row>
    <row r="170" spans="1:9" ht="12.75" customHeight="1" x14ac:dyDescent="0.2">
      <c r="A170" s="623"/>
      <c r="B170" s="632"/>
      <c r="C170" s="632"/>
      <c r="D170" s="628"/>
      <c r="E170" s="35" t="s">
        <v>699</v>
      </c>
      <c r="F170" s="35" t="s">
        <v>99</v>
      </c>
      <c r="G170" s="35">
        <v>1</v>
      </c>
      <c r="H170" s="36">
        <v>6.6</v>
      </c>
      <c r="I170" s="157">
        <f t="shared" si="1"/>
        <v>6.6</v>
      </c>
    </row>
    <row r="171" spans="1:9" ht="12.75" customHeight="1" x14ac:dyDescent="0.2">
      <c r="A171" s="623"/>
      <c r="B171" s="632"/>
      <c r="C171" s="632"/>
      <c r="D171" s="628"/>
      <c r="E171" s="35" t="s">
        <v>223</v>
      </c>
      <c r="F171" s="35" t="s">
        <v>99</v>
      </c>
      <c r="G171" s="35">
        <v>1</v>
      </c>
      <c r="H171" s="36">
        <v>290</v>
      </c>
      <c r="I171" s="157">
        <f t="shared" si="1"/>
        <v>290</v>
      </c>
    </row>
    <row r="172" spans="1:9" ht="12.75" customHeight="1" x14ac:dyDescent="0.2">
      <c r="A172" s="623"/>
      <c r="B172" s="632"/>
      <c r="C172" s="632"/>
      <c r="D172" s="665"/>
      <c r="E172" s="35" t="s">
        <v>2087</v>
      </c>
      <c r="F172" s="35" t="s">
        <v>99</v>
      </c>
      <c r="G172" s="35">
        <v>4</v>
      </c>
      <c r="H172" s="36">
        <v>10</v>
      </c>
      <c r="I172" s="157">
        <f t="shared" si="1"/>
        <v>40</v>
      </c>
    </row>
    <row r="173" spans="1:9" ht="12.75" customHeight="1" x14ac:dyDescent="0.2">
      <c r="A173" s="623"/>
      <c r="B173" s="632"/>
      <c r="C173" s="632"/>
      <c r="D173" s="664" t="s">
        <v>2088</v>
      </c>
      <c r="E173" s="35" t="s">
        <v>1230</v>
      </c>
      <c r="F173" s="35" t="s">
        <v>99</v>
      </c>
      <c r="G173" s="35">
        <v>1</v>
      </c>
      <c r="H173" s="36">
        <v>80</v>
      </c>
      <c r="I173" s="157">
        <f t="shared" si="1"/>
        <v>80</v>
      </c>
    </row>
    <row r="174" spans="1:9" ht="12.75" customHeight="1" x14ac:dyDescent="0.2">
      <c r="A174" s="623"/>
      <c r="B174" s="632"/>
      <c r="C174" s="632"/>
      <c r="D174" s="628"/>
      <c r="E174" s="35" t="s">
        <v>2089</v>
      </c>
      <c r="F174" s="35" t="s">
        <v>99</v>
      </c>
      <c r="G174" s="35">
        <v>1</v>
      </c>
      <c r="H174" s="36">
        <v>80</v>
      </c>
      <c r="I174" s="157">
        <f t="shared" si="1"/>
        <v>80</v>
      </c>
    </row>
    <row r="175" spans="1:9" ht="12.75" customHeight="1" x14ac:dyDescent="0.2">
      <c r="A175" s="623"/>
      <c r="B175" s="632"/>
      <c r="C175" s="632"/>
      <c r="D175" s="628"/>
      <c r="E175" s="35" t="s">
        <v>2090</v>
      </c>
      <c r="F175" s="35" t="s">
        <v>99</v>
      </c>
      <c r="G175" s="35">
        <v>1</v>
      </c>
      <c r="H175" s="36">
        <v>40</v>
      </c>
      <c r="I175" s="157">
        <f t="shared" si="1"/>
        <v>40</v>
      </c>
    </row>
    <row r="176" spans="1:9" ht="12.75" customHeight="1" x14ac:dyDescent="0.2">
      <c r="A176" s="623"/>
      <c r="B176" s="632"/>
      <c r="C176" s="632"/>
      <c r="D176" s="628"/>
      <c r="E176" s="35" t="s">
        <v>2091</v>
      </c>
      <c r="F176" s="35" t="s">
        <v>99</v>
      </c>
      <c r="G176" s="35">
        <v>1</v>
      </c>
      <c r="H176" s="36">
        <v>20</v>
      </c>
      <c r="I176" s="157">
        <f t="shared" si="1"/>
        <v>20</v>
      </c>
    </row>
    <row r="177" spans="1:9" ht="12.75" customHeight="1" thickBot="1" x14ac:dyDescent="0.25">
      <c r="A177" s="624"/>
      <c r="B177" s="632"/>
      <c r="C177" s="632"/>
      <c r="D177" s="629"/>
      <c r="E177" s="83" t="s">
        <v>2092</v>
      </c>
      <c r="F177" s="83" t="s">
        <v>99</v>
      </c>
      <c r="G177" s="83">
        <v>1</v>
      </c>
      <c r="H177" s="84">
        <v>190</v>
      </c>
      <c r="I177" s="200">
        <f t="shared" si="1"/>
        <v>190</v>
      </c>
    </row>
    <row r="178" spans="1:9" ht="12.75" customHeight="1" thickBot="1" x14ac:dyDescent="0.25">
      <c r="A178" s="46" t="s">
        <v>2093</v>
      </c>
      <c r="B178" s="632"/>
      <c r="C178" s="632"/>
      <c r="D178" s="47" t="s">
        <v>2094</v>
      </c>
      <c r="E178" s="47" t="s">
        <v>119</v>
      </c>
      <c r="F178" s="47" t="s">
        <v>99</v>
      </c>
      <c r="G178" s="47">
        <v>1</v>
      </c>
      <c r="H178" s="48">
        <v>10.8</v>
      </c>
      <c r="I178" s="49">
        <f t="shared" si="1"/>
        <v>10.8</v>
      </c>
    </row>
    <row r="179" spans="1:9" ht="12.75" customHeight="1" x14ac:dyDescent="0.2">
      <c r="A179" s="622" t="s">
        <v>107</v>
      </c>
      <c r="B179" s="632"/>
      <c r="C179" s="632"/>
      <c r="D179" s="627" t="s">
        <v>993</v>
      </c>
      <c r="E179" s="37" t="s">
        <v>137</v>
      </c>
      <c r="F179" s="37" t="s">
        <v>101</v>
      </c>
      <c r="G179" s="37">
        <v>2</v>
      </c>
      <c r="H179" s="38">
        <v>117.2</v>
      </c>
      <c r="I179" s="39">
        <f t="shared" si="1"/>
        <v>234.4</v>
      </c>
    </row>
    <row r="180" spans="1:9" ht="12.75" customHeight="1" thickBot="1" x14ac:dyDescent="0.25">
      <c r="A180" s="624"/>
      <c r="B180" s="626"/>
      <c r="C180" s="626"/>
      <c r="D180" s="629"/>
      <c r="E180" s="83" t="s">
        <v>604</v>
      </c>
      <c r="F180" s="83" t="s">
        <v>99</v>
      </c>
      <c r="G180" s="83">
        <v>2</v>
      </c>
      <c r="H180" s="84">
        <v>320</v>
      </c>
      <c r="I180" s="200">
        <f t="shared" si="1"/>
        <v>640</v>
      </c>
    </row>
    <row r="181" spans="1:9" ht="12.75" customHeight="1" x14ac:dyDescent="0.2">
      <c r="A181" s="622" t="s">
        <v>329</v>
      </c>
      <c r="B181" s="625">
        <v>26504.22</v>
      </c>
      <c r="C181" s="625" t="s">
        <v>80</v>
      </c>
      <c r="D181" s="625" t="s">
        <v>330</v>
      </c>
      <c r="E181" s="37" t="s">
        <v>331</v>
      </c>
      <c r="F181" s="37" t="s">
        <v>99</v>
      </c>
      <c r="G181" s="37">
        <v>19</v>
      </c>
      <c r="H181" s="38">
        <v>7.53</v>
      </c>
      <c r="I181" s="156">
        <f t="shared" si="1"/>
        <v>143.07</v>
      </c>
    </row>
    <row r="182" spans="1:9" x14ac:dyDescent="0.2">
      <c r="A182" s="623"/>
      <c r="B182" s="632"/>
      <c r="C182" s="632"/>
      <c r="D182" s="632"/>
      <c r="E182" s="15" t="s">
        <v>2053</v>
      </c>
      <c r="F182" s="15" t="s">
        <v>99</v>
      </c>
      <c r="G182" s="15">
        <v>2</v>
      </c>
      <c r="H182" s="16">
        <v>18</v>
      </c>
      <c r="I182" s="43">
        <f t="shared" si="1"/>
        <v>36</v>
      </c>
    </row>
    <row r="183" spans="1:9" x14ac:dyDescent="0.2">
      <c r="A183" s="623"/>
      <c r="B183" s="632"/>
      <c r="C183" s="632"/>
      <c r="D183" s="632"/>
      <c r="E183" s="15" t="s">
        <v>339</v>
      </c>
      <c r="F183" s="15" t="s">
        <v>99</v>
      </c>
      <c r="G183" s="15">
        <v>15</v>
      </c>
      <c r="H183" s="16">
        <v>44.1</v>
      </c>
      <c r="I183" s="43">
        <f t="shared" si="1"/>
        <v>661.5</v>
      </c>
    </row>
    <row r="184" spans="1:9" x14ac:dyDescent="0.2">
      <c r="A184" s="623"/>
      <c r="B184" s="632"/>
      <c r="C184" s="632"/>
      <c r="D184" s="632"/>
      <c r="E184" s="15" t="s">
        <v>2114</v>
      </c>
      <c r="F184" s="15" t="s">
        <v>101</v>
      </c>
      <c r="G184" s="15">
        <v>100</v>
      </c>
      <c r="H184" s="16">
        <v>8.56</v>
      </c>
      <c r="I184" s="43">
        <f t="shared" si="1"/>
        <v>856</v>
      </c>
    </row>
    <row r="185" spans="1:9" x14ac:dyDescent="0.2">
      <c r="A185" s="623"/>
      <c r="B185" s="632"/>
      <c r="C185" s="632"/>
      <c r="D185" s="632"/>
      <c r="E185" s="15" t="s">
        <v>2115</v>
      </c>
      <c r="F185" s="15" t="s">
        <v>101</v>
      </c>
      <c r="G185" s="15">
        <v>53</v>
      </c>
      <c r="H185" s="16">
        <v>4.59</v>
      </c>
      <c r="I185" s="43">
        <f t="shared" si="1"/>
        <v>243.26999999999998</v>
      </c>
    </row>
    <row r="186" spans="1:9" x14ac:dyDescent="0.2">
      <c r="A186" s="623"/>
      <c r="B186" s="632"/>
      <c r="C186" s="632"/>
      <c r="D186" s="632"/>
      <c r="E186" s="15" t="s">
        <v>780</v>
      </c>
      <c r="F186" s="15" t="s">
        <v>99</v>
      </c>
      <c r="G186" s="15">
        <v>2</v>
      </c>
      <c r="H186" s="16">
        <v>79.95</v>
      </c>
      <c r="I186" s="43">
        <f t="shared" si="1"/>
        <v>159.9</v>
      </c>
    </row>
    <row r="187" spans="1:9" x14ac:dyDescent="0.2">
      <c r="A187" s="623"/>
      <c r="B187" s="632"/>
      <c r="C187" s="632"/>
      <c r="D187" s="632"/>
      <c r="E187" s="15" t="s">
        <v>337</v>
      </c>
      <c r="F187" s="15" t="s">
        <v>99</v>
      </c>
      <c r="G187" s="15">
        <v>2</v>
      </c>
      <c r="H187" s="16">
        <v>48.26</v>
      </c>
      <c r="I187" s="43">
        <f t="shared" si="1"/>
        <v>96.52</v>
      </c>
    </row>
    <row r="188" spans="1:9" x14ac:dyDescent="0.2">
      <c r="A188" s="623"/>
      <c r="B188" s="632"/>
      <c r="C188" s="632"/>
      <c r="D188" s="632"/>
      <c r="E188" s="15" t="s">
        <v>779</v>
      </c>
      <c r="F188" s="15" t="s">
        <v>99</v>
      </c>
      <c r="G188" s="15">
        <v>2</v>
      </c>
      <c r="H188" s="16">
        <v>79.95</v>
      </c>
      <c r="I188" s="43">
        <f t="shared" si="1"/>
        <v>159.9</v>
      </c>
    </row>
    <row r="189" spans="1:9" x14ac:dyDescent="0.2">
      <c r="A189" s="623"/>
      <c r="B189" s="632"/>
      <c r="C189" s="632"/>
      <c r="D189" s="632"/>
      <c r="E189" s="15" t="s">
        <v>2109</v>
      </c>
      <c r="F189" s="15" t="s">
        <v>99</v>
      </c>
      <c r="G189" s="15">
        <v>2</v>
      </c>
      <c r="H189" s="16">
        <v>107.47</v>
      </c>
      <c r="I189" s="43">
        <f t="shared" si="1"/>
        <v>214.94</v>
      </c>
    </row>
    <row r="190" spans="1:9" x14ac:dyDescent="0.2">
      <c r="A190" s="623"/>
      <c r="B190" s="632"/>
      <c r="C190" s="632"/>
      <c r="D190" s="632"/>
      <c r="E190" s="15" t="s">
        <v>2119</v>
      </c>
      <c r="F190" s="15" t="s">
        <v>99</v>
      </c>
      <c r="G190" s="15">
        <v>1</v>
      </c>
      <c r="H190" s="16">
        <v>6.41</v>
      </c>
      <c r="I190" s="43">
        <f t="shared" si="1"/>
        <v>6.41</v>
      </c>
    </row>
    <row r="191" spans="1:9" x14ac:dyDescent="0.2">
      <c r="A191" s="623"/>
      <c r="B191" s="632"/>
      <c r="C191" s="632"/>
      <c r="D191" s="632"/>
      <c r="E191" s="15" t="s">
        <v>1513</v>
      </c>
      <c r="F191" s="15" t="s">
        <v>99</v>
      </c>
      <c r="G191" s="15">
        <v>10</v>
      </c>
      <c r="H191" s="16">
        <v>3</v>
      </c>
      <c r="I191" s="43">
        <f t="shared" si="1"/>
        <v>30</v>
      </c>
    </row>
    <row r="192" spans="1:9" x14ac:dyDescent="0.2">
      <c r="A192" s="623"/>
      <c r="B192" s="632"/>
      <c r="C192" s="632"/>
      <c r="D192" s="632"/>
      <c r="E192" s="15" t="s">
        <v>2120</v>
      </c>
      <c r="F192" s="15" t="s">
        <v>99</v>
      </c>
      <c r="G192" s="15">
        <v>10</v>
      </c>
      <c r="H192" s="16">
        <v>4.5</v>
      </c>
      <c r="I192" s="43">
        <f t="shared" si="1"/>
        <v>45</v>
      </c>
    </row>
    <row r="193" spans="1:9" x14ac:dyDescent="0.2">
      <c r="A193" s="623"/>
      <c r="B193" s="632"/>
      <c r="C193" s="632"/>
      <c r="D193" s="632"/>
      <c r="E193" s="15" t="s">
        <v>2106</v>
      </c>
      <c r="F193" s="15" t="s">
        <v>101</v>
      </c>
      <c r="G193" s="15">
        <v>100</v>
      </c>
      <c r="H193" s="16">
        <v>10</v>
      </c>
      <c r="I193" s="43">
        <f t="shared" si="1"/>
        <v>1000</v>
      </c>
    </row>
    <row r="194" spans="1:9" ht="13.5" thickBot="1" x14ac:dyDescent="0.25">
      <c r="A194" s="624"/>
      <c r="B194" s="632"/>
      <c r="C194" s="632"/>
      <c r="D194" s="626"/>
      <c r="E194" s="40" t="s">
        <v>331</v>
      </c>
      <c r="F194" s="40" t="s">
        <v>99</v>
      </c>
      <c r="G194" s="40">
        <v>3</v>
      </c>
      <c r="H194" s="41">
        <v>17</v>
      </c>
      <c r="I194" s="42">
        <f t="shared" si="1"/>
        <v>51</v>
      </c>
    </row>
    <row r="195" spans="1:9" x14ac:dyDescent="0.2">
      <c r="A195" s="622" t="s">
        <v>107</v>
      </c>
      <c r="B195" s="632"/>
      <c r="C195" s="632"/>
      <c r="D195" s="627" t="s">
        <v>108</v>
      </c>
      <c r="E195" s="37" t="s">
        <v>2230</v>
      </c>
      <c r="F195" s="37" t="s">
        <v>99</v>
      </c>
      <c r="G195" s="37">
        <v>1</v>
      </c>
      <c r="H195" s="38">
        <v>65</v>
      </c>
      <c r="I195" s="39">
        <f t="shared" si="1"/>
        <v>65</v>
      </c>
    </row>
    <row r="196" spans="1:9" x14ac:dyDescent="0.2">
      <c r="A196" s="623"/>
      <c r="B196" s="632"/>
      <c r="C196" s="632"/>
      <c r="D196" s="628"/>
      <c r="E196" s="35" t="s">
        <v>359</v>
      </c>
      <c r="F196" s="35" t="s">
        <v>101</v>
      </c>
      <c r="G196" s="35">
        <v>23.4</v>
      </c>
      <c r="H196" s="36">
        <v>32.24</v>
      </c>
      <c r="I196" s="157">
        <f t="shared" si="1"/>
        <v>754.41600000000005</v>
      </c>
    </row>
    <row r="197" spans="1:9" x14ac:dyDescent="0.2">
      <c r="A197" s="623"/>
      <c r="B197" s="632"/>
      <c r="C197" s="632"/>
      <c r="D197" s="628"/>
      <c r="E197" s="35" t="s">
        <v>2231</v>
      </c>
      <c r="F197" s="35" t="s">
        <v>101</v>
      </c>
      <c r="G197" s="35">
        <v>64</v>
      </c>
      <c r="H197" s="36">
        <v>163.35</v>
      </c>
      <c r="I197" s="157">
        <f t="shared" si="1"/>
        <v>10454.4</v>
      </c>
    </row>
    <row r="198" spans="1:9" x14ac:dyDescent="0.2">
      <c r="A198" s="623"/>
      <c r="B198" s="632"/>
      <c r="C198" s="632"/>
      <c r="D198" s="628"/>
      <c r="E198" s="35" t="s">
        <v>140</v>
      </c>
      <c r="F198" s="35" t="s">
        <v>99</v>
      </c>
      <c r="G198" s="35">
        <v>25</v>
      </c>
      <c r="H198" s="36">
        <v>60</v>
      </c>
      <c r="I198" s="157">
        <f t="shared" si="1"/>
        <v>1500</v>
      </c>
    </row>
    <row r="199" spans="1:9" x14ac:dyDescent="0.2">
      <c r="A199" s="623"/>
      <c r="B199" s="632"/>
      <c r="C199" s="632"/>
      <c r="D199" s="628"/>
      <c r="E199" s="35" t="s">
        <v>277</v>
      </c>
      <c r="F199" s="35" t="s">
        <v>99</v>
      </c>
      <c r="G199" s="35">
        <v>10</v>
      </c>
      <c r="H199" s="36">
        <v>27</v>
      </c>
      <c r="I199" s="157">
        <f t="shared" si="1"/>
        <v>270</v>
      </c>
    </row>
    <row r="200" spans="1:9" x14ac:dyDescent="0.2">
      <c r="A200" s="623"/>
      <c r="B200" s="632"/>
      <c r="C200" s="632"/>
      <c r="D200" s="628"/>
      <c r="E200" s="35" t="s">
        <v>313</v>
      </c>
      <c r="F200" s="35" t="s">
        <v>101</v>
      </c>
      <c r="G200" s="35">
        <v>96</v>
      </c>
      <c r="H200" s="36">
        <v>238.93</v>
      </c>
      <c r="I200" s="157">
        <f t="shared" si="1"/>
        <v>22937.279999999999</v>
      </c>
    </row>
    <row r="201" spans="1:9" x14ac:dyDescent="0.2">
      <c r="A201" s="623"/>
      <c r="B201" s="632"/>
      <c r="C201" s="632"/>
      <c r="D201" s="628"/>
      <c r="E201" s="35" t="s">
        <v>364</v>
      </c>
      <c r="F201" s="35" t="s">
        <v>101</v>
      </c>
      <c r="G201" s="35">
        <v>9</v>
      </c>
      <c r="H201" s="36">
        <v>3145.5</v>
      </c>
      <c r="I201" s="157">
        <f t="shared" si="1"/>
        <v>28309.5</v>
      </c>
    </row>
    <row r="202" spans="1:9" x14ac:dyDescent="0.2">
      <c r="A202" s="623"/>
      <c r="B202" s="632"/>
      <c r="C202" s="632"/>
      <c r="D202" s="628"/>
      <c r="E202" s="35" t="s">
        <v>365</v>
      </c>
      <c r="F202" s="35" t="s">
        <v>101</v>
      </c>
      <c r="G202" s="35">
        <v>52.5</v>
      </c>
      <c r="H202" s="36">
        <v>234.42</v>
      </c>
      <c r="I202" s="157">
        <f t="shared" si="1"/>
        <v>12307.05</v>
      </c>
    </row>
    <row r="203" spans="1:9" x14ac:dyDescent="0.2">
      <c r="A203" s="623"/>
      <c r="B203" s="632"/>
      <c r="C203" s="632"/>
      <c r="D203" s="628"/>
      <c r="E203" s="35" t="s">
        <v>141</v>
      </c>
      <c r="F203" s="35" t="s">
        <v>101</v>
      </c>
      <c r="G203" s="35">
        <v>94.5</v>
      </c>
      <c r="H203" s="36">
        <v>142.09</v>
      </c>
      <c r="I203" s="157">
        <f t="shared" si="1"/>
        <v>13427.505000000001</v>
      </c>
    </row>
    <row r="204" spans="1:9" x14ac:dyDescent="0.2">
      <c r="A204" s="623"/>
      <c r="B204" s="632"/>
      <c r="C204" s="632"/>
      <c r="D204" s="628"/>
      <c r="E204" s="35" t="s">
        <v>197</v>
      </c>
      <c r="F204" s="35" t="s">
        <v>101</v>
      </c>
      <c r="G204" s="35">
        <v>73</v>
      </c>
      <c r="H204" s="36">
        <v>153.09</v>
      </c>
      <c r="I204" s="157">
        <f t="shared" si="1"/>
        <v>11175.57</v>
      </c>
    </row>
    <row r="205" spans="1:9" x14ac:dyDescent="0.2">
      <c r="A205" s="623"/>
      <c r="B205" s="632"/>
      <c r="C205" s="632"/>
      <c r="D205" s="628"/>
      <c r="E205" s="35" t="s">
        <v>498</v>
      </c>
      <c r="F205" s="35" t="s">
        <v>101</v>
      </c>
      <c r="G205" s="35">
        <v>4.5</v>
      </c>
      <c r="H205" s="36">
        <v>70.56</v>
      </c>
      <c r="I205" s="157">
        <f t="shared" si="1"/>
        <v>317.52</v>
      </c>
    </row>
    <row r="206" spans="1:9" x14ac:dyDescent="0.2">
      <c r="A206" s="623"/>
      <c r="B206" s="632"/>
      <c r="C206" s="632"/>
      <c r="D206" s="628"/>
      <c r="E206" s="35" t="s">
        <v>1816</v>
      </c>
      <c r="F206" s="35" t="s">
        <v>99</v>
      </c>
      <c r="G206" s="35">
        <v>18</v>
      </c>
      <c r="H206" s="36">
        <v>104.76</v>
      </c>
      <c r="I206" s="157">
        <f t="shared" si="1"/>
        <v>1885.68</v>
      </c>
    </row>
    <row r="207" spans="1:9" x14ac:dyDescent="0.2">
      <c r="A207" s="623"/>
      <c r="B207" s="632"/>
      <c r="C207" s="632"/>
      <c r="D207" s="628"/>
      <c r="E207" s="35" t="s">
        <v>553</v>
      </c>
      <c r="F207" s="35" t="s">
        <v>99</v>
      </c>
      <c r="G207" s="35">
        <v>14</v>
      </c>
      <c r="H207" s="36">
        <v>68.27</v>
      </c>
      <c r="I207" s="157">
        <f t="shared" si="1"/>
        <v>955.78</v>
      </c>
    </row>
    <row r="208" spans="1:9" x14ac:dyDescent="0.2">
      <c r="A208" s="623"/>
      <c r="B208" s="632"/>
      <c r="C208" s="632"/>
      <c r="D208" s="628"/>
      <c r="E208" s="35" t="s">
        <v>860</v>
      </c>
      <c r="F208" s="35" t="s">
        <v>99</v>
      </c>
      <c r="G208" s="35">
        <v>14</v>
      </c>
      <c r="H208" s="36">
        <v>73.239999999999995</v>
      </c>
      <c r="I208" s="157">
        <f t="shared" si="1"/>
        <v>1025.3599999999999</v>
      </c>
    </row>
    <row r="209" spans="1:9" x14ac:dyDescent="0.2">
      <c r="A209" s="623"/>
      <c r="B209" s="632"/>
      <c r="C209" s="632"/>
      <c r="D209" s="628"/>
      <c r="E209" s="35" t="s">
        <v>914</v>
      </c>
      <c r="F209" s="35" t="s">
        <v>99</v>
      </c>
      <c r="G209" s="35">
        <v>10</v>
      </c>
      <c r="H209" s="36">
        <v>57.2</v>
      </c>
      <c r="I209" s="157">
        <f t="shared" si="1"/>
        <v>572</v>
      </c>
    </row>
    <row r="210" spans="1:9" x14ac:dyDescent="0.2">
      <c r="A210" s="623"/>
      <c r="B210" s="632"/>
      <c r="C210" s="632"/>
      <c r="D210" s="628"/>
      <c r="E210" s="35" t="s">
        <v>963</v>
      </c>
      <c r="F210" s="35" t="s">
        <v>99</v>
      </c>
      <c r="G210" s="35">
        <v>10</v>
      </c>
      <c r="H210" s="36">
        <v>42.92</v>
      </c>
      <c r="I210" s="157">
        <f t="shared" si="1"/>
        <v>429.20000000000005</v>
      </c>
    </row>
    <row r="211" spans="1:9" x14ac:dyDescent="0.2">
      <c r="A211" s="623"/>
      <c r="B211" s="632"/>
      <c r="C211" s="632"/>
      <c r="D211" s="628"/>
      <c r="E211" s="35" t="s">
        <v>1464</v>
      </c>
      <c r="F211" s="35" t="s">
        <v>99</v>
      </c>
      <c r="G211" s="35">
        <v>2</v>
      </c>
      <c r="H211" s="36">
        <v>34.75</v>
      </c>
      <c r="I211" s="157">
        <f t="shared" si="1"/>
        <v>69.5</v>
      </c>
    </row>
    <row r="212" spans="1:9" x14ac:dyDescent="0.2">
      <c r="A212" s="623"/>
      <c r="B212" s="632"/>
      <c r="C212" s="632"/>
      <c r="D212" s="628"/>
      <c r="E212" s="35" t="s">
        <v>554</v>
      </c>
      <c r="F212" s="35" t="s">
        <v>99</v>
      </c>
      <c r="G212" s="35">
        <v>2</v>
      </c>
      <c r="H212" s="36">
        <v>32.520000000000003</v>
      </c>
      <c r="I212" s="157">
        <f t="shared" si="1"/>
        <v>65.040000000000006</v>
      </c>
    </row>
    <row r="213" spans="1:9" x14ac:dyDescent="0.2">
      <c r="A213" s="623"/>
      <c r="B213" s="632"/>
      <c r="C213" s="632"/>
      <c r="D213" s="628"/>
      <c r="E213" s="35" t="s">
        <v>1701</v>
      </c>
      <c r="F213" s="35" t="s">
        <v>99</v>
      </c>
      <c r="G213" s="35">
        <v>2</v>
      </c>
      <c r="H213" s="36">
        <v>16.149999999999999</v>
      </c>
      <c r="I213" s="157">
        <f t="shared" si="1"/>
        <v>32.299999999999997</v>
      </c>
    </row>
    <row r="214" spans="1:9" x14ac:dyDescent="0.2">
      <c r="A214" s="623"/>
      <c r="B214" s="632"/>
      <c r="C214" s="632"/>
      <c r="D214" s="628"/>
      <c r="E214" s="35" t="s">
        <v>2232</v>
      </c>
      <c r="F214" s="35" t="s">
        <v>99</v>
      </c>
      <c r="G214" s="35">
        <v>1</v>
      </c>
      <c r="H214" s="36">
        <v>95</v>
      </c>
      <c r="I214" s="157">
        <f t="shared" si="1"/>
        <v>95</v>
      </c>
    </row>
    <row r="215" spans="1:9" x14ac:dyDescent="0.2">
      <c r="A215" s="623"/>
      <c r="B215" s="632"/>
      <c r="C215" s="632"/>
      <c r="D215" s="628"/>
      <c r="E215" s="35" t="s">
        <v>2233</v>
      </c>
      <c r="F215" s="35" t="s">
        <v>99</v>
      </c>
      <c r="G215" s="35">
        <v>1</v>
      </c>
      <c r="H215" s="36">
        <v>130</v>
      </c>
      <c r="I215" s="157">
        <f t="shared" si="1"/>
        <v>130</v>
      </c>
    </row>
    <row r="216" spans="1:9" x14ac:dyDescent="0.2">
      <c r="A216" s="623"/>
      <c r="B216" s="632"/>
      <c r="C216" s="632"/>
      <c r="D216" s="628"/>
      <c r="E216" s="35" t="s">
        <v>131</v>
      </c>
      <c r="F216" s="35" t="s">
        <v>101</v>
      </c>
      <c r="G216" s="35">
        <v>124</v>
      </c>
      <c r="H216" s="36">
        <v>45.81</v>
      </c>
      <c r="I216" s="157">
        <f t="shared" si="1"/>
        <v>5680.4400000000005</v>
      </c>
    </row>
    <row r="217" spans="1:9" x14ac:dyDescent="0.2">
      <c r="A217" s="623"/>
      <c r="B217" s="632"/>
      <c r="C217" s="632"/>
      <c r="D217" s="628"/>
      <c r="E217" s="35" t="s">
        <v>2234</v>
      </c>
      <c r="F217" s="35" t="s">
        <v>258</v>
      </c>
      <c r="G217" s="35">
        <v>1</v>
      </c>
      <c r="H217" s="36">
        <v>1366.21</v>
      </c>
      <c r="I217" s="157">
        <f t="shared" si="1"/>
        <v>1366.21</v>
      </c>
    </row>
    <row r="218" spans="1:9" x14ac:dyDescent="0.2">
      <c r="A218" s="623"/>
      <c r="B218" s="632"/>
      <c r="C218" s="632"/>
      <c r="D218" s="628"/>
      <c r="E218" s="35" t="s">
        <v>930</v>
      </c>
      <c r="F218" s="35" t="s">
        <v>99</v>
      </c>
      <c r="G218" s="35">
        <v>3</v>
      </c>
      <c r="H218" s="36">
        <v>40</v>
      </c>
      <c r="I218" s="157">
        <f t="shared" si="1"/>
        <v>120</v>
      </c>
    </row>
    <row r="219" spans="1:9" x14ac:dyDescent="0.2">
      <c r="A219" s="623"/>
      <c r="B219" s="632"/>
      <c r="C219" s="632"/>
      <c r="D219" s="628"/>
      <c r="E219" s="35" t="s">
        <v>556</v>
      </c>
      <c r="F219" s="35" t="s">
        <v>100</v>
      </c>
      <c r="G219" s="35">
        <v>3</v>
      </c>
      <c r="H219" s="36">
        <v>226.69</v>
      </c>
      <c r="I219" s="157">
        <f t="shared" si="1"/>
        <v>680.06999999999994</v>
      </c>
    </row>
    <row r="220" spans="1:9" x14ac:dyDescent="0.2">
      <c r="A220" s="623"/>
      <c r="B220" s="632"/>
      <c r="C220" s="632"/>
      <c r="D220" s="628"/>
      <c r="E220" s="35" t="s">
        <v>570</v>
      </c>
      <c r="F220" s="35" t="s">
        <v>99</v>
      </c>
      <c r="G220" s="35">
        <v>1</v>
      </c>
      <c r="H220" s="36">
        <v>389.31</v>
      </c>
      <c r="I220" s="157">
        <f t="shared" si="1"/>
        <v>389.31</v>
      </c>
    </row>
    <row r="221" spans="1:9" x14ac:dyDescent="0.2">
      <c r="A221" s="623"/>
      <c r="B221" s="632"/>
      <c r="C221" s="632"/>
      <c r="D221" s="628"/>
      <c r="E221" s="35" t="s">
        <v>220</v>
      </c>
      <c r="F221" s="35" t="s">
        <v>99</v>
      </c>
      <c r="G221" s="35">
        <v>10</v>
      </c>
      <c r="H221" s="36">
        <v>7.74</v>
      </c>
      <c r="I221" s="157">
        <f t="shared" si="1"/>
        <v>77.400000000000006</v>
      </c>
    </row>
    <row r="222" spans="1:9" x14ac:dyDescent="0.2">
      <c r="A222" s="623"/>
      <c r="B222" s="632"/>
      <c r="C222" s="632"/>
      <c r="D222" s="628"/>
      <c r="E222" s="35" t="s">
        <v>221</v>
      </c>
      <c r="F222" s="35" t="s">
        <v>99</v>
      </c>
      <c r="G222" s="35">
        <v>10</v>
      </c>
      <c r="H222" s="36">
        <v>27.54</v>
      </c>
      <c r="I222" s="157">
        <f t="shared" si="1"/>
        <v>275.39999999999998</v>
      </c>
    </row>
    <row r="223" spans="1:9" x14ac:dyDescent="0.2">
      <c r="A223" s="623"/>
      <c r="B223" s="632"/>
      <c r="C223" s="632"/>
      <c r="D223" s="628"/>
      <c r="E223" s="35" t="s">
        <v>240</v>
      </c>
      <c r="F223" s="35" t="s">
        <v>99</v>
      </c>
      <c r="G223" s="35">
        <v>42</v>
      </c>
      <c r="H223" s="36">
        <v>50.75</v>
      </c>
      <c r="I223" s="157">
        <f t="shared" si="1"/>
        <v>2131.5</v>
      </c>
    </row>
    <row r="224" spans="1:9" x14ac:dyDescent="0.2">
      <c r="A224" s="623"/>
      <c r="B224" s="632"/>
      <c r="C224" s="632"/>
      <c r="D224" s="628"/>
      <c r="E224" s="35" t="s">
        <v>130</v>
      </c>
      <c r="F224" s="35" t="s">
        <v>99</v>
      </c>
      <c r="G224" s="35">
        <v>70</v>
      </c>
      <c r="H224" s="36">
        <v>3.85</v>
      </c>
      <c r="I224" s="157">
        <f t="shared" si="1"/>
        <v>269.5</v>
      </c>
    </row>
    <row r="225" spans="1:9" x14ac:dyDescent="0.2">
      <c r="A225" s="623"/>
      <c r="B225" s="632"/>
      <c r="C225" s="632"/>
      <c r="D225" s="628"/>
      <c r="E225" s="35" t="s">
        <v>120</v>
      </c>
      <c r="F225" s="35" t="s">
        <v>99</v>
      </c>
      <c r="G225" s="35">
        <v>90</v>
      </c>
      <c r="H225" s="36">
        <v>4.97</v>
      </c>
      <c r="I225" s="157">
        <f t="shared" si="1"/>
        <v>447.29999999999995</v>
      </c>
    </row>
    <row r="226" spans="1:9" x14ac:dyDescent="0.2">
      <c r="A226" s="623"/>
      <c r="B226" s="632"/>
      <c r="C226" s="632"/>
      <c r="D226" s="628"/>
      <c r="E226" s="35" t="s">
        <v>129</v>
      </c>
      <c r="F226" s="35" t="s">
        <v>99</v>
      </c>
      <c r="G226" s="35">
        <v>8</v>
      </c>
      <c r="H226" s="36">
        <v>7.7</v>
      </c>
      <c r="I226" s="157">
        <f t="shared" si="1"/>
        <v>61.6</v>
      </c>
    </row>
    <row r="227" spans="1:9" x14ac:dyDescent="0.2">
      <c r="A227" s="623"/>
      <c r="B227" s="632"/>
      <c r="C227" s="632"/>
      <c r="D227" s="628"/>
      <c r="E227" s="35" t="s">
        <v>121</v>
      </c>
      <c r="F227" s="35" t="s">
        <v>99</v>
      </c>
      <c r="G227" s="35">
        <v>16</v>
      </c>
      <c r="H227" s="36">
        <v>5.85</v>
      </c>
      <c r="I227" s="157">
        <f t="shared" si="1"/>
        <v>93.6</v>
      </c>
    </row>
    <row r="228" spans="1:9" x14ac:dyDescent="0.2">
      <c r="A228" s="623"/>
      <c r="B228" s="632"/>
      <c r="C228" s="632"/>
      <c r="D228" s="628"/>
      <c r="E228" s="35" t="s">
        <v>118</v>
      </c>
      <c r="F228" s="35" t="s">
        <v>99</v>
      </c>
      <c r="G228" s="35">
        <v>96</v>
      </c>
      <c r="H228" s="36">
        <v>98.8</v>
      </c>
      <c r="I228" s="157">
        <f t="shared" si="1"/>
        <v>9484.7999999999993</v>
      </c>
    </row>
    <row r="229" spans="1:9" x14ac:dyDescent="0.2">
      <c r="A229" s="623"/>
      <c r="B229" s="632"/>
      <c r="C229" s="632"/>
      <c r="D229" s="628"/>
      <c r="E229" s="35" t="s">
        <v>122</v>
      </c>
      <c r="F229" s="35" t="s">
        <v>99</v>
      </c>
      <c r="G229" s="35">
        <v>80</v>
      </c>
      <c r="H229" s="36">
        <v>173.33</v>
      </c>
      <c r="I229" s="157">
        <f t="shared" si="1"/>
        <v>13866.400000000001</v>
      </c>
    </row>
    <row r="230" spans="1:9" x14ac:dyDescent="0.2">
      <c r="A230" s="623"/>
      <c r="B230" s="632"/>
      <c r="C230" s="632"/>
      <c r="D230" s="628"/>
      <c r="E230" s="35" t="s">
        <v>133</v>
      </c>
      <c r="F230" s="35" t="s">
        <v>99</v>
      </c>
      <c r="G230" s="35">
        <v>6</v>
      </c>
      <c r="H230" s="36">
        <v>303</v>
      </c>
      <c r="I230" s="157">
        <f t="shared" si="1"/>
        <v>1818</v>
      </c>
    </row>
    <row r="231" spans="1:9" x14ac:dyDescent="0.2">
      <c r="A231" s="623"/>
      <c r="B231" s="632"/>
      <c r="C231" s="632"/>
      <c r="D231" s="628"/>
      <c r="E231" s="35" t="s">
        <v>314</v>
      </c>
      <c r="F231" s="35" t="s">
        <v>99</v>
      </c>
      <c r="G231" s="35">
        <v>4</v>
      </c>
      <c r="H231" s="36">
        <v>296.99</v>
      </c>
      <c r="I231" s="157">
        <f t="shared" si="1"/>
        <v>1187.96</v>
      </c>
    </row>
    <row r="232" spans="1:9" x14ac:dyDescent="0.2">
      <c r="A232" s="623"/>
      <c r="B232" s="632"/>
      <c r="C232" s="632"/>
      <c r="D232" s="628"/>
      <c r="E232" s="35" t="s">
        <v>139</v>
      </c>
      <c r="F232" s="35" t="s">
        <v>99</v>
      </c>
      <c r="G232" s="35">
        <v>80</v>
      </c>
      <c r="H232" s="36">
        <v>80.61</v>
      </c>
      <c r="I232" s="157">
        <f t="shared" si="1"/>
        <v>6448.8</v>
      </c>
    </row>
    <row r="233" spans="1:9" x14ac:dyDescent="0.2">
      <c r="A233" s="623"/>
      <c r="B233" s="632"/>
      <c r="C233" s="632"/>
      <c r="D233" s="628"/>
      <c r="E233" s="35" t="s">
        <v>241</v>
      </c>
      <c r="F233" s="35" t="s">
        <v>99</v>
      </c>
      <c r="G233" s="35">
        <v>60</v>
      </c>
      <c r="H233" s="36">
        <v>54.38</v>
      </c>
      <c r="I233" s="157">
        <f t="shared" si="1"/>
        <v>3262.8</v>
      </c>
    </row>
    <row r="234" spans="1:9" x14ac:dyDescent="0.2">
      <c r="A234" s="623"/>
      <c r="B234" s="632"/>
      <c r="C234" s="632"/>
      <c r="D234" s="628"/>
      <c r="E234" s="35" t="s">
        <v>132</v>
      </c>
      <c r="F234" s="35" t="s">
        <v>99</v>
      </c>
      <c r="G234" s="35">
        <v>150</v>
      </c>
      <c r="H234" s="36">
        <v>5.26</v>
      </c>
      <c r="I234" s="157">
        <f t="shared" si="1"/>
        <v>789</v>
      </c>
    </row>
    <row r="235" spans="1:9" x14ac:dyDescent="0.2">
      <c r="A235" s="623"/>
      <c r="B235" s="632"/>
      <c r="C235" s="632"/>
      <c r="D235" s="628"/>
      <c r="E235" s="35" t="s">
        <v>117</v>
      </c>
      <c r="F235" s="35" t="s">
        <v>99</v>
      </c>
      <c r="G235" s="35">
        <v>10</v>
      </c>
      <c r="H235" s="36">
        <v>2.72</v>
      </c>
      <c r="I235" s="157">
        <f t="shared" si="1"/>
        <v>27.200000000000003</v>
      </c>
    </row>
    <row r="236" spans="1:9" x14ac:dyDescent="0.2">
      <c r="A236" s="623"/>
      <c r="B236" s="632"/>
      <c r="C236" s="632"/>
      <c r="D236" s="628"/>
      <c r="E236" s="35" t="s">
        <v>148</v>
      </c>
      <c r="F236" s="35" t="s">
        <v>99</v>
      </c>
      <c r="G236" s="35">
        <v>26</v>
      </c>
      <c r="H236" s="36">
        <v>41.18</v>
      </c>
      <c r="I236" s="157">
        <f t="shared" si="1"/>
        <v>1070.68</v>
      </c>
    </row>
    <row r="237" spans="1:9" x14ac:dyDescent="0.2">
      <c r="A237" s="623"/>
      <c r="B237" s="632"/>
      <c r="C237" s="632"/>
      <c r="D237" s="628"/>
      <c r="E237" s="35" t="s">
        <v>362</v>
      </c>
      <c r="F237" s="35" t="s">
        <v>99</v>
      </c>
      <c r="G237" s="35">
        <v>10</v>
      </c>
      <c r="H237" s="36">
        <v>100</v>
      </c>
      <c r="I237" s="157">
        <f t="shared" si="1"/>
        <v>1000</v>
      </c>
    </row>
    <row r="238" spans="1:9" x14ac:dyDescent="0.2">
      <c r="A238" s="623"/>
      <c r="B238" s="632"/>
      <c r="C238" s="632"/>
      <c r="D238" s="628"/>
      <c r="E238" s="35" t="s">
        <v>685</v>
      </c>
      <c r="F238" s="35" t="s">
        <v>99</v>
      </c>
      <c r="G238" s="35">
        <v>10</v>
      </c>
      <c r="H238" s="36">
        <v>159.94999999999999</v>
      </c>
      <c r="I238" s="157">
        <f t="shared" si="1"/>
        <v>1599.5</v>
      </c>
    </row>
    <row r="239" spans="1:9" x14ac:dyDescent="0.2">
      <c r="A239" s="623"/>
      <c r="B239" s="632"/>
      <c r="C239" s="632"/>
      <c r="D239" s="628"/>
      <c r="E239" s="35" t="s">
        <v>322</v>
      </c>
      <c r="F239" s="35" t="s">
        <v>99</v>
      </c>
      <c r="G239" s="35">
        <v>2</v>
      </c>
      <c r="H239" s="36">
        <v>230</v>
      </c>
      <c r="I239" s="157">
        <f t="shared" si="1"/>
        <v>460</v>
      </c>
    </row>
    <row r="240" spans="1:9" x14ac:dyDescent="0.2">
      <c r="A240" s="623"/>
      <c r="B240" s="632"/>
      <c r="C240" s="632"/>
      <c r="D240" s="628"/>
      <c r="E240" s="35" t="s">
        <v>1620</v>
      </c>
      <c r="F240" s="35" t="s">
        <v>99</v>
      </c>
      <c r="G240" s="35">
        <v>6</v>
      </c>
      <c r="H240" s="36">
        <v>3.17</v>
      </c>
      <c r="I240" s="157">
        <f t="shared" si="1"/>
        <v>19.02</v>
      </c>
    </row>
    <row r="241" spans="1:9" x14ac:dyDescent="0.2">
      <c r="A241" s="623"/>
      <c r="B241" s="632"/>
      <c r="C241" s="632"/>
      <c r="D241" s="628"/>
      <c r="E241" s="35" t="s">
        <v>450</v>
      </c>
      <c r="F241" s="35" t="s">
        <v>100</v>
      </c>
      <c r="G241" s="35">
        <v>5</v>
      </c>
      <c r="H241" s="36">
        <v>116.04</v>
      </c>
      <c r="I241" s="157">
        <f t="shared" si="1"/>
        <v>580.20000000000005</v>
      </c>
    </row>
    <row r="242" spans="1:9" x14ac:dyDescent="0.2">
      <c r="A242" s="623"/>
      <c r="B242" s="632"/>
      <c r="C242" s="632"/>
      <c r="D242" s="628"/>
      <c r="E242" s="35" t="s">
        <v>116</v>
      </c>
      <c r="F242" s="35" t="s">
        <v>101</v>
      </c>
      <c r="G242" s="35">
        <v>16</v>
      </c>
      <c r="H242" s="36">
        <v>30.09</v>
      </c>
      <c r="I242" s="157">
        <f t="shared" si="1"/>
        <v>481.44</v>
      </c>
    </row>
    <row r="243" spans="1:9" x14ac:dyDescent="0.2">
      <c r="A243" s="623"/>
      <c r="B243" s="632"/>
      <c r="C243" s="632"/>
      <c r="D243" s="628"/>
      <c r="E243" s="35" t="s">
        <v>1596</v>
      </c>
      <c r="F243" s="35" t="s">
        <v>99</v>
      </c>
      <c r="G243" s="35">
        <v>2</v>
      </c>
      <c r="H243" s="36">
        <v>3288.2</v>
      </c>
      <c r="I243" s="157">
        <f t="shared" si="1"/>
        <v>6576.4</v>
      </c>
    </row>
    <row r="244" spans="1:9" x14ac:dyDescent="0.2">
      <c r="A244" s="623"/>
      <c r="B244" s="632"/>
      <c r="C244" s="632"/>
      <c r="D244" s="628"/>
      <c r="E244" s="35" t="s">
        <v>315</v>
      </c>
      <c r="F244" s="35" t="s">
        <v>99</v>
      </c>
      <c r="G244" s="35">
        <v>4</v>
      </c>
      <c r="H244" s="36">
        <v>8.3699999999999992</v>
      </c>
      <c r="I244" s="157">
        <f t="shared" si="1"/>
        <v>33.479999999999997</v>
      </c>
    </row>
    <row r="245" spans="1:9" x14ac:dyDescent="0.2">
      <c r="A245" s="623"/>
      <c r="B245" s="632"/>
      <c r="C245" s="632"/>
      <c r="D245" s="628"/>
      <c r="E245" s="35" t="s">
        <v>456</v>
      </c>
      <c r="F245" s="35" t="s">
        <v>100</v>
      </c>
      <c r="G245" s="35">
        <v>2</v>
      </c>
      <c r="H245" s="36">
        <v>57.98</v>
      </c>
      <c r="I245" s="157">
        <f t="shared" si="1"/>
        <v>115.96</v>
      </c>
    </row>
    <row r="246" spans="1:9" x14ac:dyDescent="0.2">
      <c r="A246" s="623"/>
      <c r="B246" s="632"/>
      <c r="C246" s="632"/>
      <c r="D246" s="628"/>
      <c r="E246" s="35" t="s">
        <v>457</v>
      </c>
      <c r="F246" s="35" t="s">
        <v>100</v>
      </c>
      <c r="G246" s="35">
        <v>1</v>
      </c>
      <c r="H246" s="36">
        <v>103.35</v>
      </c>
      <c r="I246" s="157">
        <f t="shared" si="1"/>
        <v>103.35</v>
      </c>
    </row>
    <row r="247" spans="1:9" x14ac:dyDescent="0.2">
      <c r="A247" s="623"/>
      <c r="B247" s="632"/>
      <c r="C247" s="632"/>
      <c r="D247" s="628"/>
      <c r="E247" s="35" t="s">
        <v>1550</v>
      </c>
      <c r="F247" s="35" t="s">
        <v>99</v>
      </c>
      <c r="G247" s="35">
        <v>2</v>
      </c>
      <c r="H247" s="36">
        <v>53.56</v>
      </c>
      <c r="I247" s="157">
        <f t="shared" si="1"/>
        <v>107.12</v>
      </c>
    </row>
    <row r="248" spans="1:9" x14ac:dyDescent="0.2">
      <c r="A248" s="623"/>
      <c r="B248" s="632"/>
      <c r="C248" s="632"/>
      <c r="D248" s="628"/>
      <c r="E248" s="35" t="s">
        <v>1552</v>
      </c>
      <c r="F248" s="35" t="s">
        <v>99</v>
      </c>
      <c r="G248" s="35">
        <v>2</v>
      </c>
      <c r="H248" s="36">
        <v>169</v>
      </c>
      <c r="I248" s="157">
        <f t="shared" si="1"/>
        <v>338</v>
      </c>
    </row>
    <row r="249" spans="1:9" x14ac:dyDescent="0.2">
      <c r="A249" s="623"/>
      <c r="B249" s="632"/>
      <c r="C249" s="632"/>
      <c r="D249" s="628"/>
      <c r="E249" s="35" t="s">
        <v>2235</v>
      </c>
      <c r="F249" s="35" t="s">
        <v>99</v>
      </c>
      <c r="G249" s="35">
        <v>2</v>
      </c>
      <c r="H249" s="36">
        <v>96.9</v>
      </c>
      <c r="I249" s="157">
        <f t="shared" si="1"/>
        <v>193.8</v>
      </c>
    </row>
    <row r="250" spans="1:9" x14ac:dyDescent="0.2">
      <c r="A250" s="623"/>
      <c r="B250" s="632"/>
      <c r="C250" s="632"/>
      <c r="D250" s="628"/>
      <c r="E250" s="35" t="s">
        <v>216</v>
      </c>
      <c r="F250" s="35" t="s">
        <v>101</v>
      </c>
      <c r="G250" s="35">
        <v>25</v>
      </c>
      <c r="H250" s="36">
        <v>50</v>
      </c>
      <c r="I250" s="157">
        <f t="shared" si="1"/>
        <v>1250</v>
      </c>
    </row>
    <row r="251" spans="1:9" x14ac:dyDescent="0.2">
      <c r="A251" s="623"/>
      <c r="B251" s="632"/>
      <c r="C251" s="632"/>
      <c r="D251" s="628"/>
      <c r="E251" s="35" t="s">
        <v>140</v>
      </c>
      <c r="F251" s="35" t="s">
        <v>99</v>
      </c>
      <c r="G251" s="35">
        <v>25</v>
      </c>
      <c r="H251" s="36">
        <v>65</v>
      </c>
      <c r="I251" s="157">
        <f t="shared" si="1"/>
        <v>1625</v>
      </c>
    </row>
    <row r="252" spans="1:9" x14ac:dyDescent="0.2">
      <c r="A252" s="623"/>
      <c r="B252" s="632"/>
      <c r="C252" s="632"/>
      <c r="D252" s="628"/>
      <c r="E252" s="35" t="s">
        <v>368</v>
      </c>
      <c r="F252" s="35" t="s">
        <v>100</v>
      </c>
      <c r="G252" s="35">
        <v>5</v>
      </c>
      <c r="H252" s="36">
        <v>69.81</v>
      </c>
      <c r="I252" s="157">
        <f t="shared" si="1"/>
        <v>349.05</v>
      </c>
    </row>
    <row r="253" spans="1:9" x14ac:dyDescent="0.2">
      <c r="A253" s="623"/>
      <c r="B253" s="632"/>
      <c r="C253" s="632"/>
      <c r="D253" s="628"/>
      <c r="E253" s="35" t="s">
        <v>2236</v>
      </c>
      <c r="F253" s="35" t="s">
        <v>99</v>
      </c>
      <c r="G253" s="35">
        <v>2</v>
      </c>
      <c r="H253" s="36">
        <v>39.9</v>
      </c>
      <c r="I253" s="157">
        <f t="shared" si="1"/>
        <v>79.8</v>
      </c>
    </row>
    <row r="254" spans="1:9" x14ac:dyDescent="0.2">
      <c r="A254" s="623"/>
      <c r="B254" s="632"/>
      <c r="C254" s="632"/>
      <c r="D254" s="628"/>
      <c r="E254" s="35" t="s">
        <v>2237</v>
      </c>
      <c r="F254" s="35" t="s">
        <v>99</v>
      </c>
      <c r="G254" s="35">
        <v>2</v>
      </c>
      <c r="H254" s="36">
        <v>480</v>
      </c>
      <c r="I254" s="157">
        <f t="shared" si="1"/>
        <v>960</v>
      </c>
    </row>
    <row r="255" spans="1:9" x14ac:dyDescent="0.2">
      <c r="A255" s="623"/>
      <c r="B255" s="632"/>
      <c r="C255" s="632"/>
      <c r="D255" s="628"/>
      <c r="E255" s="35" t="s">
        <v>2238</v>
      </c>
      <c r="F255" s="35" t="s">
        <v>99</v>
      </c>
      <c r="G255" s="35">
        <v>15</v>
      </c>
      <c r="H255" s="36">
        <v>140</v>
      </c>
      <c r="I255" s="157">
        <f t="shared" si="1"/>
        <v>2100</v>
      </c>
    </row>
    <row r="256" spans="1:9" x14ac:dyDescent="0.2">
      <c r="A256" s="623"/>
      <c r="B256" s="632"/>
      <c r="C256" s="632"/>
      <c r="D256" s="628"/>
      <c r="E256" s="35" t="s">
        <v>420</v>
      </c>
      <c r="F256" s="35" t="s">
        <v>99</v>
      </c>
      <c r="G256" s="35">
        <v>8</v>
      </c>
      <c r="H256" s="36">
        <v>180</v>
      </c>
      <c r="I256" s="157">
        <f t="shared" si="1"/>
        <v>1440</v>
      </c>
    </row>
    <row r="257" spans="1:9" x14ac:dyDescent="0.2">
      <c r="A257" s="623"/>
      <c r="B257" s="632"/>
      <c r="C257" s="632"/>
      <c r="D257" s="628"/>
      <c r="E257" s="35" t="s">
        <v>419</v>
      </c>
      <c r="F257" s="35" t="s">
        <v>99</v>
      </c>
      <c r="G257" s="35">
        <v>9</v>
      </c>
      <c r="H257" s="36">
        <v>200</v>
      </c>
      <c r="I257" s="157">
        <f t="shared" si="1"/>
        <v>1800</v>
      </c>
    </row>
    <row r="258" spans="1:9" x14ac:dyDescent="0.2">
      <c r="A258" s="623"/>
      <c r="B258" s="632"/>
      <c r="C258" s="632"/>
      <c r="D258" s="628"/>
      <c r="E258" s="35" t="s">
        <v>818</v>
      </c>
      <c r="F258" s="35" t="s">
        <v>99</v>
      </c>
      <c r="G258" s="35">
        <v>10</v>
      </c>
      <c r="H258" s="36">
        <v>230</v>
      </c>
      <c r="I258" s="157">
        <f t="shared" si="1"/>
        <v>2300</v>
      </c>
    </row>
    <row r="259" spans="1:9" x14ac:dyDescent="0.2">
      <c r="A259" s="623"/>
      <c r="B259" s="632"/>
      <c r="C259" s="632"/>
      <c r="D259" s="628"/>
      <c r="E259" s="35" t="s">
        <v>213</v>
      </c>
      <c r="F259" s="35" t="s">
        <v>99</v>
      </c>
      <c r="G259" s="35">
        <v>8</v>
      </c>
      <c r="H259" s="36">
        <v>125</v>
      </c>
      <c r="I259" s="157">
        <f t="shared" si="1"/>
        <v>1000</v>
      </c>
    </row>
    <row r="260" spans="1:9" x14ac:dyDescent="0.2">
      <c r="A260" s="623"/>
      <c r="B260" s="632"/>
      <c r="C260" s="632"/>
      <c r="D260" s="628"/>
      <c r="E260" s="35" t="s">
        <v>1245</v>
      </c>
      <c r="F260" s="35" t="s">
        <v>99</v>
      </c>
      <c r="G260" s="35">
        <v>2</v>
      </c>
      <c r="H260" s="36">
        <v>415</v>
      </c>
      <c r="I260" s="157">
        <f t="shared" si="1"/>
        <v>830</v>
      </c>
    </row>
    <row r="261" spans="1:9" x14ac:dyDescent="0.2">
      <c r="A261" s="623"/>
      <c r="B261" s="632"/>
      <c r="C261" s="632"/>
      <c r="D261" s="628"/>
      <c r="E261" s="35" t="s">
        <v>359</v>
      </c>
      <c r="F261" s="35" t="s">
        <v>101</v>
      </c>
      <c r="G261" s="35">
        <v>23.4</v>
      </c>
      <c r="H261" s="36">
        <v>410.09</v>
      </c>
      <c r="I261" s="157">
        <f t="shared" si="1"/>
        <v>9596.1059999999979</v>
      </c>
    </row>
    <row r="262" spans="1:9" x14ac:dyDescent="0.2">
      <c r="A262" s="623"/>
      <c r="B262" s="632"/>
      <c r="C262" s="632"/>
      <c r="D262" s="628"/>
      <c r="E262" s="35" t="s">
        <v>2239</v>
      </c>
      <c r="F262" s="35" t="s">
        <v>99</v>
      </c>
      <c r="G262" s="35">
        <v>21</v>
      </c>
      <c r="H262" s="36">
        <v>17.27</v>
      </c>
      <c r="I262" s="157">
        <f t="shared" si="1"/>
        <v>362.67</v>
      </c>
    </row>
    <row r="263" spans="1:9" x14ac:dyDescent="0.2">
      <c r="A263" s="623"/>
      <c r="B263" s="632"/>
      <c r="C263" s="632"/>
      <c r="D263" s="628"/>
      <c r="E263" s="15" t="s">
        <v>277</v>
      </c>
      <c r="F263" s="15" t="s">
        <v>99</v>
      </c>
      <c r="G263" s="15">
        <v>10</v>
      </c>
      <c r="H263" s="16">
        <v>27</v>
      </c>
      <c r="I263" s="43">
        <f t="shared" si="1"/>
        <v>270</v>
      </c>
    </row>
    <row r="264" spans="1:9" ht="13.5" thickBot="1" x14ac:dyDescent="0.25">
      <c r="A264" s="624"/>
      <c r="B264" s="626"/>
      <c r="C264" s="626"/>
      <c r="D264" s="629"/>
      <c r="E264" s="40" t="s">
        <v>2240</v>
      </c>
      <c r="F264" s="40" t="s">
        <v>99</v>
      </c>
      <c r="G264" s="40">
        <v>10</v>
      </c>
      <c r="H264" s="41">
        <v>16.03</v>
      </c>
      <c r="I264" s="42">
        <f t="shared" si="1"/>
        <v>160.30000000000001</v>
      </c>
    </row>
    <row r="265" spans="1:9" ht="13.5" thickBot="1" x14ac:dyDescent="0.25">
      <c r="A265" s="440"/>
      <c r="B265" s="85"/>
      <c r="C265" s="85" t="s">
        <v>87</v>
      </c>
      <c r="D265" s="441"/>
      <c r="E265" s="47"/>
      <c r="F265" s="47"/>
      <c r="G265" s="47"/>
      <c r="H265" s="48"/>
      <c r="I265" s="49">
        <v>1948.73</v>
      </c>
    </row>
    <row r="266" spans="1:9" ht="12.75" customHeight="1" thickBot="1" x14ac:dyDescent="0.25">
      <c r="A266" s="180"/>
      <c r="B266" s="197">
        <f>SUM(B101:B264)</f>
        <v>258213.52000000002</v>
      </c>
      <c r="C266" s="198"/>
      <c r="D266" s="197"/>
      <c r="E266" s="199"/>
      <c r="F266" s="198"/>
      <c r="G266" s="198"/>
      <c r="H266" s="197" t="s">
        <v>17</v>
      </c>
      <c r="I266" s="230">
        <f>SUM(I101:I265)</f>
        <v>223140.41699999993</v>
      </c>
    </row>
    <row r="267" spans="1:9" ht="64.5" thickBot="1" x14ac:dyDescent="0.25">
      <c r="A267" s="134" t="s">
        <v>144</v>
      </c>
      <c r="B267" s="114" t="s">
        <v>16</v>
      </c>
      <c r="C267" s="114" t="s">
        <v>5</v>
      </c>
      <c r="D267" s="114" t="s">
        <v>23</v>
      </c>
      <c r="E267" s="118" t="s">
        <v>18</v>
      </c>
      <c r="F267" s="114" t="s">
        <v>19</v>
      </c>
      <c r="G267" s="114" t="s">
        <v>10</v>
      </c>
      <c r="H267" s="114" t="s">
        <v>13</v>
      </c>
      <c r="I267" s="115" t="s">
        <v>12</v>
      </c>
    </row>
    <row r="268" spans="1:9" ht="12.75" customHeight="1" thickBot="1" x14ac:dyDescent="0.25">
      <c r="A268" s="227"/>
      <c r="B268" s="104">
        <v>9345.33</v>
      </c>
      <c r="C268" s="58" t="s">
        <v>66</v>
      </c>
      <c r="D268" s="64"/>
      <c r="E268" s="59"/>
      <c r="F268" s="59"/>
      <c r="G268" s="59"/>
      <c r="H268" s="60"/>
      <c r="I268" s="61"/>
    </row>
    <row r="269" spans="1:9" ht="12.75" customHeight="1" thickBot="1" x14ac:dyDescent="0.25">
      <c r="A269" s="227"/>
      <c r="B269" s="122">
        <v>9002.7099999999991</v>
      </c>
      <c r="C269" s="123" t="s">
        <v>67</v>
      </c>
      <c r="D269" s="124"/>
      <c r="E269" s="125"/>
      <c r="F269" s="125"/>
      <c r="G269" s="125"/>
      <c r="H269" s="126"/>
      <c r="I269" s="127"/>
    </row>
    <row r="270" spans="1:9" ht="12.75" customHeight="1" thickBot="1" x14ac:dyDescent="0.25">
      <c r="A270" s="227"/>
      <c r="B270" s="106">
        <v>9166.5400000000009</v>
      </c>
      <c r="C270" s="85" t="s">
        <v>70</v>
      </c>
      <c r="D270" s="86"/>
      <c r="E270" s="47"/>
      <c r="F270" s="47"/>
      <c r="G270" s="47"/>
      <c r="H270" s="48"/>
      <c r="I270" s="49"/>
    </row>
    <row r="271" spans="1:9" ht="12.75" customHeight="1" thickBot="1" x14ac:dyDescent="0.25">
      <c r="A271" s="227"/>
      <c r="B271" s="106">
        <v>5219.49</v>
      </c>
      <c r="C271" s="85" t="s">
        <v>72</v>
      </c>
      <c r="D271" s="86"/>
      <c r="E271" s="47"/>
      <c r="F271" s="47"/>
      <c r="G271" s="47"/>
      <c r="H271" s="48"/>
      <c r="I271" s="49"/>
    </row>
    <row r="272" spans="1:9" ht="12.75" customHeight="1" thickBot="1" x14ac:dyDescent="0.25">
      <c r="A272" s="227"/>
      <c r="B272" s="106">
        <v>9790.15</v>
      </c>
      <c r="C272" s="85" t="s">
        <v>73</v>
      </c>
      <c r="D272" s="86"/>
      <c r="E272" s="47"/>
      <c r="F272" s="47"/>
      <c r="G272" s="47"/>
      <c r="H272" s="48"/>
      <c r="I272" s="49"/>
    </row>
    <row r="273" spans="1:9" ht="12.75" customHeight="1" thickBot="1" x14ac:dyDescent="0.25">
      <c r="A273" s="227"/>
      <c r="B273" s="106">
        <v>9296.7199999999993</v>
      </c>
      <c r="C273" s="85" t="s">
        <v>74</v>
      </c>
      <c r="D273" s="86"/>
      <c r="E273" s="47"/>
      <c r="F273" s="47"/>
      <c r="G273" s="47"/>
      <c r="H273" s="48"/>
      <c r="I273" s="49"/>
    </row>
    <row r="274" spans="1:9" ht="12.75" customHeight="1" thickBot="1" x14ac:dyDescent="0.25">
      <c r="A274" s="221"/>
      <c r="B274" s="106">
        <v>5036.62</v>
      </c>
      <c r="C274" s="85" t="s">
        <v>75</v>
      </c>
      <c r="D274" s="86"/>
      <c r="E274" s="47"/>
      <c r="F274" s="47"/>
      <c r="G274" s="47"/>
      <c r="H274" s="48"/>
      <c r="I274" s="49"/>
    </row>
    <row r="275" spans="1:9" ht="12.75" customHeight="1" thickBot="1" x14ac:dyDescent="0.25">
      <c r="A275" s="221"/>
      <c r="B275" s="106">
        <v>6636.68</v>
      </c>
      <c r="C275" s="85" t="s">
        <v>76</v>
      </c>
      <c r="D275" s="86"/>
      <c r="E275" s="47"/>
      <c r="F275" s="47"/>
      <c r="G275" s="47"/>
      <c r="H275" s="48"/>
      <c r="I275" s="49"/>
    </row>
    <row r="276" spans="1:9" ht="12.75" customHeight="1" thickBot="1" x14ac:dyDescent="0.25">
      <c r="A276" s="221"/>
      <c r="B276" s="106">
        <v>8995.23</v>
      </c>
      <c r="C276" s="85" t="s">
        <v>77</v>
      </c>
      <c r="D276" s="55"/>
      <c r="E276" s="47"/>
      <c r="F276" s="47"/>
      <c r="G276" s="47"/>
      <c r="H276" s="48"/>
      <c r="I276" s="49"/>
    </row>
    <row r="277" spans="1:9" ht="12.75" customHeight="1" thickBot="1" x14ac:dyDescent="0.25">
      <c r="A277" s="324"/>
      <c r="B277" s="161">
        <v>9699.44</v>
      </c>
      <c r="C277" s="154" t="s">
        <v>78</v>
      </c>
      <c r="D277" s="322"/>
      <c r="E277" s="47"/>
      <c r="F277" s="47"/>
      <c r="G277" s="47"/>
      <c r="H277" s="48"/>
      <c r="I277" s="49"/>
    </row>
    <row r="278" spans="1:9" ht="12.75" customHeight="1" thickBot="1" x14ac:dyDescent="0.25">
      <c r="A278" s="324"/>
      <c r="B278" s="161">
        <v>9160.51</v>
      </c>
      <c r="C278" s="154" t="s">
        <v>79</v>
      </c>
      <c r="D278" s="322"/>
      <c r="E278" s="37"/>
      <c r="F278" s="37"/>
      <c r="G278" s="37"/>
      <c r="H278" s="38"/>
      <c r="I278" s="49"/>
    </row>
    <row r="279" spans="1:9" ht="12.75" customHeight="1" thickBot="1" x14ac:dyDescent="0.25">
      <c r="A279" s="221"/>
      <c r="B279" s="106">
        <v>9696.23</v>
      </c>
      <c r="C279" s="85" t="s">
        <v>80</v>
      </c>
      <c r="D279" s="86"/>
      <c r="E279" s="47"/>
      <c r="F279" s="47"/>
      <c r="G279" s="47"/>
      <c r="H279" s="48"/>
      <c r="I279" s="49"/>
    </row>
    <row r="280" spans="1:9" ht="12.75" customHeight="1" thickBot="1" x14ac:dyDescent="0.25">
      <c r="A280" s="228"/>
      <c r="B280" s="454">
        <f>SUM(B268:B279)</f>
        <v>101045.65</v>
      </c>
      <c r="C280" s="458" t="s">
        <v>87</v>
      </c>
      <c r="D280" s="86"/>
      <c r="E280" s="47"/>
      <c r="F280" s="47"/>
      <c r="G280" s="47"/>
      <c r="H280" s="48"/>
      <c r="I280" s="49"/>
    </row>
    <row r="281" spans="1:9" ht="12.75" customHeight="1" thickBot="1" x14ac:dyDescent="0.25">
      <c r="A281" s="655" t="s">
        <v>106</v>
      </c>
      <c r="B281" s="106">
        <v>1762.04</v>
      </c>
      <c r="C281" s="85" t="s">
        <v>74</v>
      </c>
      <c r="D281" s="86"/>
      <c r="E281" s="47"/>
      <c r="F281" s="47"/>
      <c r="G281" s="47"/>
      <c r="H281" s="48"/>
      <c r="I281" s="49"/>
    </row>
    <row r="282" spans="1:9" ht="12.75" customHeight="1" thickBot="1" x14ac:dyDescent="0.25">
      <c r="A282" s="656"/>
      <c r="B282" s="106">
        <v>744.72</v>
      </c>
      <c r="C282" s="85" t="s">
        <v>75</v>
      </c>
      <c r="D282" s="86"/>
      <c r="E282" s="47"/>
      <c r="F282" s="47"/>
      <c r="G282" s="47"/>
      <c r="H282" s="48"/>
      <c r="I282" s="49"/>
    </row>
    <row r="283" spans="1:9" ht="12.75" customHeight="1" thickBot="1" x14ac:dyDescent="0.25">
      <c r="A283" s="657"/>
      <c r="B283" s="106">
        <v>926.47</v>
      </c>
      <c r="C283" s="85" t="s">
        <v>76</v>
      </c>
      <c r="D283" s="86"/>
      <c r="E283" s="47"/>
      <c r="F283" s="47"/>
      <c r="G283" s="47"/>
      <c r="H283" s="48"/>
      <c r="I283" s="49"/>
    </row>
    <row r="284" spans="1:9" ht="12.75" customHeight="1" thickBot="1" x14ac:dyDescent="0.25">
      <c r="A284" s="526"/>
      <c r="B284" s="454">
        <f>SUM(B281:B283)</f>
        <v>3433.2300000000005</v>
      </c>
      <c r="C284" s="458" t="s">
        <v>87</v>
      </c>
      <c r="D284" s="86"/>
      <c r="E284" s="47"/>
      <c r="F284" s="47"/>
      <c r="G284" s="47"/>
      <c r="H284" s="48"/>
      <c r="I284" s="49">
        <v>998.57</v>
      </c>
    </row>
    <row r="285" spans="1:9" ht="12.75" customHeight="1" thickBot="1" x14ac:dyDescent="0.25">
      <c r="A285" s="180"/>
      <c r="B285" s="197">
        <f>B280+B284</f>
        <v>104478.87999999999</v>
      </c>
      <c r="C285" s="198"/>
      <c r="D285" s="197"/>
      <c r="E285" s="199"/>
      <c r="F285" s="198"/>
      <c r="G285" s="198"/>
      <c r="H285" s="197" t="s">
        <v>17</v>
      </c>
      <c r="I285" s="230">
        <f>SUM(I268:I284)</f>
        <v>998.57</v>
      </c>
    </row>
    <row r="286" spans="1:9" ht="51.75" thickBot="1" x14ac:dyDescent="0.25">
      <c r="A286" s="134" t="s">
        <v>145</v>
      </c>
      <c r="B286" s="117" t="s">
        <v>16</v>
      </c>
      <c r="C286" s="131" t="s">
        <v>5</v>
      </c>
      <c r="D286" s="117" t="s">
        <v>23</v>
      </c>
      <c r="E286" s="132" t="s">
        <v>18</v>
      </c>
      <c r="F286" s="117" t="s">
        <v>19</v>
      </c>
      <c r="G286" s="131" t="s">
        <v>10</v>
      </c>
      <c r="H286" s="117" t="s">
        <v>13</v>
      </c>
      <c r="I286" s="117" t="s">
        <v>12</v>
      </c>
    </row>
    <row r="287" spans="1:9" ht="12.75" customHeight="1" thickBot="1" x14ac:dyDescent="0.25">
      <c r="A287" s="227"/>
      <c r="B287" s="106">
        <v>11714.37</v>
      </c>
      <c r="C287" s="55" t="s">
        <v>66</v>
      </c>
      <c r="D287" s="86"/>
      <c r="E287" s="47"/>
      <c r="F287" s="47"/>
      <c r="G287" s="47"/>
      <c r="H287" s="48"/>
      <c r="I287" s="49"/>
    </row>
    <row r="288" spans="1:9" ht="12.75" customHeight="1" x14ac:dyDescent="0.2">
      <c r="A288" s="655" t="s">
        <v>103</v>
      </c>
      <c r="B288" s="672">
        <v>12006.897999999999</v>
      </c>
      <c r="C288" s="625" t="s">
        <v>67</v>
      </c>
      <c r="D288" s="627" t="s">
        <v>108</v>
      </c>
      <c r="E288" s="82" t="s">
        <v>348</v>
      </c>
      <c r="F288" s="82" t="s">
        <v>327</v>
      </c>
      <c r="G288" s="82">
        <v>11</v>
      </c>
      <c r="H288" s="155">
        <v>210</v>
      </c>
      <c r="I288" s="156">
        <f>G288*H288</f>
        <v>2310</v>
      </c>
    </row>
    <row r="289" spans="1:9" ht="12.75" customHeight="1" x14ac:dyDescent="0.2">
      <c r="A289" s="656"/>
      <c r="B289" s="681"/>
      <c r="C289" s="632"/>
      <c r="D289" s="628"/>
      <c r="E289" s="15" t="s">
        <v>98</v>
      </c>
      <c r="F289" s="15" t="s">
        <v>99</v>
      </c>
      <c r="G289" s="15">
        <v>7</v>
      </c>
      <c r="H289" s="16">
        <v>25</v>
      </c>
      <c r="I289" s="43">
        <f>G289*H289</f>
        <v>175</v>
      </c>
    </row>
    <row r="290" spans="1:9" ht="12.75" customHeight="1" thickBot="1" x14ac:dyDescent="0.25">
      <c r="A290" s="657"/>
      <c r="B290" s="673"/>
      <c r="C290" s="626"/>
      <c r="D290" s="629"/>
      <c r="E290" s="83" t="s">
        <v>444</v>
      </c>
      <c r="F290" s="83" t="s">
        <v>327</v>
      </c>
      <c r="G290" s="83">
        <v>0.5</v>
      </c>
      <c r="H290" s="84">
        <v>755</v>
      </c>
      <c r="I290" s="200">
        <f>G290*H290</f>
        <v>377.5</v>
      </c>
    </row>
    <row r="291" spans="1:9" ht="13.5" thickBot="1" x14ac:dyDescent="0.25">
      <c r="A291" s="134" t="s">
        <v>103</v>
      </c>
      <c r="B291" s="106">
        <v>12611.174000000001</v>
      </c>
      <c r="C291" s="85" t="s">
        <v>70</v>
      </c>
      <c r="D291" s="55" t="s">
        <v>108</v>
      </c>
      <c r="E291" s="47" t="s">
        <v>444</v>
      </c>
      <c r="F291" s="47" t="s">
        <v>327</v>
      </c>
      <c r="G291" s="47">
        <v>1</v>
      </c>
      <c r="H291" s="48">
        <v>755</v>
      </c>
      <c r="I291" s="49">
        <f>G291*H291</f>
        <v>755</v>
      </c>
    </row>
    <row r="292" spans="1:9" ht="12.75" customHeight="1" thickBot="1" x14ac:dyDescent="0.25">
      <c r="A292" s="231"/>
      <c r="B292" s="169">
        <v>12003.24</v>
      </c>
      <c r="C292" s="167" t="s">
        <v>72</v>
      </c>
      <c r="D292" s="179"/>
      <c r="E292" s="83"/>
      <c r="F292" s="83"/>
      <c r="G292" s="83"/>
      <c r="H292" s="84"/>
      <c r="I292" s="200"/>
    </row>
    <row r="293" spans="1:9" ht="12.75" customHeight="1" thickBot="1" x14ac:dyDescent="0.25">
      <c r="A293" s="227"/>
      <c r="B293" s="106">
        <v>12230.31</v>
      </c>
      <c r="C293" s="85" t="s">
        <v>73</v>
      </c>
      <c r="D293" s="86"/>
      <c r="E293" s="47"/>
      <c r="F293" s="47"/>
      <c r="G293" s="47"/>
      <c r="H293" s="48"/>
      <c r="I293" s="49"/>
    </row>
    <row r="294" spans="1:9" ht="12.75" customHeight="1" thickBot="1" x14ac:dyDescent="0.25">
      <c r="A294" s="227"/>
      <c r="B294" s="106">
        <v>14074.38</v>
      </c>
      <c r="C294" s="85" t="s">
        <v>74</v>
      </c>
      <c r="D294" s="86"/>
      <c r="E294" s="47"/>
      <c r="F294" s="47"/>
      <c r="G294" s="47"/>
      <c r="H294" s="48"/>
      <c r="I294" s="49"/>
    </row>
    <row r="295" spans="1:9" ht="12.75" customHeight="1" thickBot="1" x14ac:dyDescent="0.25">
      <c r="A295" s="227"/>
      <c r="B295" s="106">
        <v>13224.32</v>
      </c>
      <c r="C295" s="85" t="s">
        <v>75</v>
      </c>
      <c r="D295" s="86"/>
      <c r="E295" s="47"/>
      <c r="F295" s="47"/>
      <c r="G295" s="47"/>
      <c r="H295" s="48"/>
      <c r="I295" s="49"/>
    </row>
    <row r="296" spans="1:9" ht="12.75" customHeight="1" thickBot="1" x14ac:dyDescent="0.25">
      <c r="A296" s="227"/>
      <c r="B296" s="106">
        <v>16319.15</v>
      </c>
      <c r="C296" s="85" t="s">
        <v>76</v>
      </c>
      <c r="D296" s="86"/>
      <c r="E296" s="47"/>
      <c r="F296" s="47"/>
      <c r="G296" s="47"/>
      <c r="H296" s="48"/>
      <c r="I296" s="49"/>
    </row>
    <row r="297" spans="1:9" ht="12.75" customHeight="1" thickBot="1" x14ac:dyDescent="0.25">
      <c r="A297" s="227"/>
      <c r="B297" s="106">
        <v>16559.43</v>
      </c>
      <c r="C297" s="85" t="s">
        <v>77</v>
      </c>
      <c r="D297" s="86"/>
      <c r="E297" s="47"/>
      <c r="F297" s="47"/>
      <c r="G297" s="47"/>
      <c r="H297" s="48"/>
      <c r="I297" s="49"/>
    </row>
    <row r="298" spans="1:9" ht="12.75" customHeight="1" thickBot="1" x14ac:dyDescent="0.25">
      <c r="A298" s="227"/>
      <c r="B298" s="106">
        <v>17728.09</v>
      </c>
      <c r="C298" s="85" t="s">
        <v>78</v>
      </c>
      <c r="D298" s="86"/>
      <c r="E298" s="47"/>
      <c r="F298" s="47"/>
      <c r="G298" s="47"/>
      <c r="H298" s="48"/>
      <c r="I298" s="49"/>
    </row>
    <row r="299" spans="1:9" ht="12.75" customHeight="1" thickBot="1" x14ac:dyDescent="0.25">
      <c r="A299" s="227"/>
      <c r="B299" s="106">
        <v>17034.72</v>
      </c>
      <c r="C299" s="85" t="s">
        <v>79</v>
      </c>
      <c r="D299" s="86"/>
      <c r="E299" s="47"/>
      <c r="F299" s="47"/>
      <c r="G299" s="47"/>
      <c r="H299" s="48"/>
      <c r="I299" s="49"/>
    </row>
    <row r="300" spans="1:9" ht="12.75" customHeight="1" thickBot="1" x14ac:dyDescent="0.25">
      <c r="A300" s="227"/>
      <c r="B300" s="106">
        <v>17240.810000000001</v>
      </c>
      <c r="C300" s="85" t="s">
        <v>80</v>
      </c>
      <c r="D300" s="86"/>
      <c r="E300" s="47"/>
      <c r="F300" s="47"/>
      <c r="G300" s="47"/>
      <c r="H300" s="48"/>
      <c r="I300" s="49"/>
    </row>
    <row r="301" spans="1:9" ht="12.75" customHeight="1" thickBot="1" x14ac:dyDescent="0.25">
      <c r="A301" s="227"/>
      <c r="B301" s="106"/>
      <c r="C301" s="167" t="s">
        <v>87</v>
      </c>
      <c r="D301" s="86"/>
      <c r="E301" s="47"/>
      <c r="F301" s="47"/>
      <c r="G301" s="47"/>
      <c r="H301" s="48"/>
      <c r="I301" s="49">
        <v>3056.69</v>
      </c>
    </row>
    <row r="302" spans="1:9" ht="13.5" thickBot="1" x14ac:dyDescent="0.25">
      <c r="A302" s="180"/>
      <c r="B302" s="197">
        <f>SUM(B287:B301)</f>
        <v>172746.89199999999</v>
      </c>
      <c r="C302" s="198"/>
      <c r="D302" s="197"/>
      <c r="E302" s="199"/>
      <c r="F302" s="198"/>
      <c r="G302" s="198"/>
      <c r="H302" s="197" t="s">
        <v>17</v>
      </c>
      <c r="I302" s="230">
        <f>SUM(I287:I301)</f>
        <v>6674.1900000000005</v>
      </c>
    </row>
    <row r="303" spans="1:9" ht="26.25" thickBot="1" x14ac:dyDescent="0.25">
      <c r="A303" s="46" t="s">
        <v>8</v>
      </c>
      <c r="B303" s="114" t="s">
        <v>16</v>
      </c>
      <c r="C303" s="114" t="s">
        <v>5</v>
      </c>
      <c r="D303" s="114" t="s">
        <v>23</v>
      </c>
      <c r="E303" s="118" t="s">
        <v>18</v>
      </c>
      <c r="F303" s="114" t="s">
        <v>19</v>
      </c>
      <c r="G303" s="114" t="s">
        <v>10</v>
      </c>
      <c r="H303" s="114" t="s">
        <v>13</v>
      </c>
      <c r="I303" s="115" t="s">
        <v>12</v>
      </c>
    </row>
    <row r="304" spans="1:9" ht="12.75" customHeight="1" x14ac:dyDescent="0.2">
      <c r="A304" s="623" t="s">
        <v>82</v>
      </c>
      <c r="B304" s="33"/>
      <c r="C304" s="33" t="s">
        <v>66</v>
      </c>
      <c r="D304" s="34"/>
      <c r="E304" s="35"/>
      <c r="F304" s="35" t="s">
        <v>83</v>
      </c>
      <c r="G304" s="35">
        <v>548</v>
      </c>
      <c r="H304" s="16">
        <v>4.8099999999999996</v>
      </c>
      <c r="I304" s="157">
        <f>G304*H304</f>
        <v>2635.8799999999997</v>
      </c>
    </row>
    <row r="305" spans="1:9" ht="12.75" customHeight="1" x14ac:dyDescent="0.2">
      <c r="A305" s="623"/>
      <c r="B305" s="13"/>
      <c r="C305" s="13" t="s">
        <v>67</v>
      </c>
      <c r="D305" s="14"/>
      <c r="E305" s="15"/>
      <c r="F305" s="15" t="s">
        <v>83</v>
      </c>
      <c r="G305" s="15">
        <v>452</v>
      </c>
      <c r="H305" s="16">
        <v>4.8099999999999996</v>
      </c>
      <c r="I305" s="43">
        <f t="shared" ref="I305:I312" si="2">G305*H305</f>
        <v>2174.12</v>
      </c>
    </row>
    <row r="306" spans="1:9" x14ac:dyDescent="0.2">
      <c r="A306" s="623"/>
      <c r="B306" s="13"/>
      <c r="C306" s="13" t="s">
        <v>70</v>
      </c>
      <c r="D306" s="14"/>
      <c r="E306" s="15"/>
      <c r="F306" s="15" t="s">
        <v>83</v>
      </c>
      <c r="G306" s="15">
        <v>580</v>
      </c>
      <c r="H306" s="16">
        <v>4.8099999999999996</v>
      </c>
      <c r="I306" s="43">
        <f t="shared" si="2"/>
        <v>2789.7999999999997</v>
      </c>
    </row>
    <row r="307" spans="1:9" ht="12.75" customHeight="1" x14ac:dyDescent="0.2">
      <c r="A307" s="623"/>
      <c r="B307" s="13"/>
      <c r="C307" s="13" t="s">
        <v>72</v>
      </c>
      <c r="D307" s="14"/>
      <c r="E307" s="15"/>
      <c r="F307" s="15" t="s">
        <v>83</v>
      </c>
      <c r="G307" s="15">
        <v>424</v>
      </c>
      <c r="H307" s="16">
        <v>4.8099999999999996</v>
      </c>
      <c r="I307" s="43">
        <f t="shared" si="2"/>
        <v>2039.4399999999998</v>
      </c>
    </row>
    <row r="308" spans="1:9" x14ac:dyDescent="0.2">
      <c r="A308" s="623"/>
      <c r="B308" s="13"/>
      <c r="C308" s="13" t="s">
        <v>73</v>
      </c>
      <c r="D308" s="14"/>
      <c r="E308" s="15"/>
      <c r="F308" s="15" t="s">
        <v>83</v>
      </c>
      <c r="G308" s="15">
        <v>499</v>
      </c>
      <c r="H308" s="16">
        <v>4.8099999999999996</v>
      </c>
      <c r="I308" s="43">
        <f t="shared" si="2"/>
        <v>2400.1899999999996</v>
      </c>
    </row>
    <row r="309" spans="1:9" ht="12.75" customHeight="1" x14ac:dyDescent="0.2">
      <c r="A309" s="623"/>
      <c r="B309" s="13"/>
      <c r="C309" s="13" t="s">
        <v>74</v>
      </c>
      <c r="D309" s="14"/>
      <c r="E309" s="15"/>
      <c r="F309" s="15" t="s">
        <v>83</v>
      </c>
      <c r="G309" s="15">
        <v>378</v>
      </c>
      <c r="H309" s="16">
        <v>4.8099999999999996</v>
      </c>
      <c r="I309" s="43">
        <f t="shared" si="2"/>
        <v>1818.1799999999998</v>
      </c>
    </row>
    <row r="310" spans="1:9" ht="12.75" customHeight="1" x14ac:dyDescent="0.2">
      <c r="A310" s="623"/>
      <c r="B310" s="13"/>
      <c r="C310" s="13" t="s">
        <v>75</v>
      </c>
      <c r="D310" s="14"/>
      <c r="E310" s="15"/>
      <c r="F310" s="15" t="s">
        <v>83</v>
      </c>
      <c r="G310" s="15">
        <v>869</v>
      </c>
      <c r="H310" s="16">
        <v>5.04</v>
      </c>
      <c r="I310" s="43">
        <f t="shared" si="2"/>
        <v>4379.76</v>
      </c>
    </row>
    <row r="311" spans="1:9" ht="12.75" customHeight="1" x14ac:dyDescent="0.2">
      <c r="A311" s="623"/>
      <c r="B311" s="13"/>
      <c r="C311" s="13" t="s">
        <v>76</v>
      </c>
      <c r="D311" s="14"/>
      <c r="E311" s="15"/>
      <c r="F311" s="15" t="s">
        <v>83</v>
      </c>
      <c r="G311" s="15">
        <v>388</v>
      </c>
      <c r="H311" s="16">
        <v>5.04</v>
      </c>
      <c r="I311" s="43">
        <f t="shared" si="2"/>
        <v>1955.52</v>
      </c>
    </row>
    <row r="312" spans="1:9" ht="12.75" customHeight="1" x14ac:dyDescent="0.2">
      <c r="A312" s="623"/>
      <c r="B312" s="13"/>
      <c r="C312" s="13" t="s">
        <v>77</v>
      </c>
      <c r="D312" s="14"/>
      <c r="E312" s="15"/>
      <c r="F312" s="15" t="s">
        <v>83</v>
      </c>
      <c r="G312" s="15">
        <v>397</v>
      </c>
      <c r="H312" s="16">
        <v>5.04</v>
      </c>
      <c r="I312" s="43">
        <f t="shared" si="2"/>
        <v>2000.88</v>
      </c>
    </row>
    <row r="313" spans="1:9" ht="12.75" customHeight="1" x14ac:dyDescent="0.2">
      <c r="A313" s="623"/>
      <c r="B313" s="13"/>
      <c r="C313" s="13" t="s">
        <v>78</v>
      </c>
      <c r="D313" s="14"/>
      <c r="E313" s="15"/>
      <c r="F313" s="15" t="s">
        <v>83</v>
      </c>
      <c r="G313" s="15">
        <v>604</v>
      </c>
      <c r="H313" s="16">
        <v>5.04</v>
      </c>
      <c r="I313" s="43">
        <f>G313*H313</f>
        <v>3044.16</v>
      </c>
    </row>
    <row r="314" spans="1:9" ht="12.75" customHeight="1" x14ac:dyDescent="0.2">
      <c r="A314" s="623"/>
      <c r="B314" s="13"/>
      <c r="C314" s="13" t="s">
        <v>79</v>
      </c>
      <c r="D314" s="14"/>
      <c r="E314" s="15"/>
      <c r="F314" s="15" t="s">
        <v>83</v>
      </c>
      <c r="G314" s="15">
        <v>564</v>
      </c>
      <c r="H314" s="16">
        <v>5.04</v>
      </c>
      <c r="I314" s="43">
        <f>G314*H314</f>
        <v>2842.56</v>
      </c>
    </row>
    <row r="315" spans="1:9" ht="12.75" customHeight="1" x14ac:dyDescent="0.2">
      <c r="A315" s="623"/>
      <c r="B315" s="13"/>
      <c r="C315" s="13" t="s">
        <v>80</v>
      </c>
      <c r="D315" s="14"/>
      <c r="E315" s="15"/>
      <c r="F315" s="15" t="s">
        <v>83</v>
      </c>
      <c r="G315" s="15">
        <v>525</v>
      </c>
      <c r="H315" s="16">
        <v>5.04</v>
      </c>
      <c r="I315" s="43">
        <f>G315*H315</f>
        <v>2646</v>
      </c>
    </row>
    <row r="316" spans="1:9" ht="12.75" customHeight="1" x14ac:dyDescent="0.2">
      <c r="A316" s="704"/>
      <c r="B316" s="13"/>
      <c r="C316" s="244" t="s">
        <v>87</v>
      </c>
      <c r="D316" s="14"/>
      <c r="E316" s="15"/>
      <c r="F316" s="15" t="s">
        <v>83</v>
      </c>
      <c r="G316" s="15">
        <f>SUM(G304:G315)</f>
        <v>6228</v>
      </c>
      <c r="H316" s="16"/>
      <c r="I316" s="243">
        <f>SUM(I304:I315)</f>
        <v>30726.490000000005</v>
      </c>
    </row>
    <row r="317" spans="1:9" ht="36" customHeight="1" x14ac:dyDescent="0.2">
      <c r="A317" s="652" t="s">
        <v>2272</v>
      </c>
      <c r="B317" s="71"/>
      <c r="C317" s="13" t="s">
        <v>2273</v>
      </c>
      <c r="D317" s="72"/>
      <c r="E317" s="73"/>
      <c r="F317" s="15"/>
      <c r="G317" s="327"/>
      <c r="H317" s="74"/>
      <c r="I317" s="598">
        <v>328.78</v>
      </c>
    </row>
    <row r="318" spans="1:9" ht="36" customHeight="1" x14ac:dyDescent="0.2">
      <c r="A318" s="653"/>
      <c r="B318" s="71"/>
      <c r="C318" s="13" t="s">
        <v>2274</v>
      </c>
      <c r="D318" s="72"/>
      <c r="E318" s="73"/>
      <c r="F318" s="15"/>
      <c r="G318" s="327"/>
      <c r="H318" s="74"/>
      <c r="I318" s="598">
        <v>366.55</v>
      </c>
    </row>
    <row r="319" spans="1:9" ht="36" customHeight="1" x14ac:dyDescent="0.2">
      <c r="A319" s="654"/>
      <c r="B319" s="412"/>
      <c r="C319" s="244" t="s">
        <v>87</v>
      </c>
      <c r="D319" s="72"/>
      <c r="E319" s="73"/>
      <c r="F319" s="15"/>
      <c r="G319" s="327"/>
      <c r="H319" s="74"/>
      <c r="I319" s="241">
        <f>SUM(I317:I318)</f>
        <v>695.32999999999993</v>
      </c>
    </row>
    <row r="320" spans="1:9" ht="31.15" customHeight="1" x14ac:dyDescent="0.2">
      <c r="A320" s="652" t="s">
        <v>2271</v>
      </c>
      <c r="B320" s="71"/>
      <c r="C320" s="33" t="s">
        <v>2273</v>
      </c>
      <c r="D320" s="72"/>
      <c r="E320" s="73"/>
      <c r="F320" s="15"/>
      <c r="G320" s="327"/>
      <c r="H320" s="74"/>
      <c r="I320" s="598">
        <v>1863.88</v>
      </c>
    </row>
    <row r="321" spans="1:255" ht="31.15" customHeight="1" x14ac:dyDescent="0.2">
      <c r="A321" s="653"/>
      <c r="B321" s="71"/>
      <c r="C321" s="71" t="s">
        <v>2274</v>
      </c>
      <c r="D321" s="72"/>
      <c r="E321" s="73"/>
      <c r="F321" s="15"/>
      <c r="G321" s="327"/>
      <c r="H321" s="74"/>
      <c r="I321" s="598">
        <v>2199.92</v>
      </c>
    </row>
    <row r="322" spans="1:255" ht="31.15" customHeight="1" x14ac:dyDescent="0.2">
      <c r="A322" s="654"/>
      <c r="B322" s="71"/>
      <c r="C322" s="412" t="s">
        <v>87</v>
      </c>
      <c r="D322" s="72"/>
      <c r="E322" s="73"/>
      <c r="F322" s="73"/>
      <c r="G322" s="327"/>
      <c r="H322" s="74"/>
      <c r="I322" s="241">
        <f>SUM(I320:I321)</f>
        <v>4063.8</v>
      </c>
    </row>
    <row r="323" spans="1:255" ht="25.5" x14ac:dyDescent="0.2">
      <c r="A323" s="221" t="s">
        <v>2270</v>
      </c>
      <c r="B323" s="13"/>
      <c r="C323" s="244" t="s">
        <v>87</v>
      </c>
      <c r="D323" s="14"/>
      <c r="E323" s="15"/>
      <c r="F323" s="15"/>
      <c r="G323" s="15"/>
      <c r="H323" s="16"/>
      <c r="I323" s="243">
        <v>199930.32</v>
      </c>
    </row>
    <row r="324" spans="1:255" ht="12.75" customHeight="1" x14ac:dyDescent="0.2">
      <c r="A324" s="221" t="s">
        <v>84</v>
      </c>
      <c r="B324" s="13"/>
      <c r="C324" s="244" t="s">
        <v>87</v>
      </c>
      <c r="D324" s="14"/>
      <c r="E324" s="15"/>
      <c r="F324" s="15"/>
      <c r="G324" s="15"/>
      <c r="H324" s="16"/>
      <c r="I324" s="243">
        <v>15241.5</v>
      </c>
    </row>
    <row r="325" spans="1:255" ht="12.75" customHeight="1" x14ac:dyDescent="0.2">
      <c r="A325" s="221" t="s">
        <v>86</v>
      </c>
      <c r="B325" s="13"/>
      <c r="C325" s="244" t="s">
        <v>87</v>
      </c>
      <c r="D325" s="14"/>
      <c r="E325" s="15"/>
      <c r="F325" s="15"/>
      <c r="G325" s="15"/>
      <c r="H325" s="16"/>
      <c r="I325" s="243">
        <v>13914.52</v>
      </c>
    </row>
    <row r="326" spans="1:255" ht="12.75" customHeight="1" x14ac:dyDescent="0.2">
      <c r="A326" s="219" t="s">
        <v>88</v>
      </c>
      <c r="B326" s="13"/>
      <c r="C326" s="244" t="s">
        <v>87</v>
      </c>
      <c r="D326" s="14"/>
      <c r="E326" s="15"/>
      <c r="F326" s="15"/>
      <c r="G326" s="15"/>
      <c r="H326" s="16"/>
      <c r="I326" s="243">
        <v>10207.56</v>
      </c>
    </row>
    <row r="327" spans="1:255" ht="12.75" customHeight="1" thickBot="1" x14ac:dyDescent="0.25">
      <c r="A327" s="219"/>
      <c r="B327" s="109"/>
      <c r="C327" s="109"/>
      <c r="D327" s="108"/>
      <c r="E327" s="110"/>
      <c r="F327" s="109"/>
      <c r="G327" s="109"/>
      <c r="H327" s="108" t="s">
        <v>17</v>
      </c>
      <c r="I327" s="232">
        <f>I316+I319+I322+I323+I324+I325+I326</f>
        <v>274779.52000000002</v>
      </c>
    </row>
    <row r="328" spans="1:255" s="45" customFormat="1" ht="83.25" customHeight="1" thickBot="1" x14ac:dyDescent="0.25">
      <c r="A328" s="117" t="s">
        <v>95</v>
      </c>
      <c r="B328" s="114" t="s">
        <v>16</v>
      </c>
      <c r="C328" s="114" t="s">
        <v>5</v>
      </c>
      <c r="D328" s="114" t="s">
        <v>23</v>
      </c>
      <c r="E328" s="118" t="s">
        <v>18</v>
      </c>
      <c r="F328" s="114" t="s">
        <v>19</v>
      </c>
      <c r="G328" s="114" t="s">
        <v>10</v>
      </c>
      <c r="H328" s="114" t="s">
        <v>13</v>
      </c>
      <c r="I328" s="115" t="s">
        <v>12</v>
      </c>
      <c r="J328" s="56"/>
      <c r="K328" s="56"/>
      <c r="L328" s="56"/>
      <c r="M328" s="56"/>
      <c r="N328" s="56"/>
      <c r="O328" s="56"/>
      <c r="P328" s="56"/>
      <c r="Q328" s="56"/>
      <c r="R328" s="56"/>
      <c r="T328" s="56"/>
      <c r="U328" s="56"/>
      <c r="V328" s="56"/>
      <c r="W328" s="56"/>
      <c r="X328" s="56"/>
      <c r="Y328" s="56"/>
      <c r="Z328" s="56"/>
      <c r="AA328" s="56"/>
      <c r="AB328" s="56"/>
      <c r="AD328" s="56"/>
      <c r="AE328" s="56"/>
      <c r="AF328" s="56"/>
      <c r="AG328" s="56"/>
      <c r="AH328" s="56"/>
      <c r="AI328" s="56"/>
      <c r="AJ328" s="56"/>
      <c r="AK328" s="56"/>
      <c r="AL328" s="56"/>
      <c r="AN328" s="56"/>
      <c r="AO328" s="56"/>
      <c r="AP328" s="56"/>
      <c r="AQ328" s="56"/>
      <c r="AR328" s="56"/>
      <c r="AS328" s="56"/>
      <c r="AT328" s="56"/>
      <c r="AU328" s="56"/>
      <c r="AV328" s="56"/>
      <c r="AX328" s="56"/>
      <c r="AY328" s="56"/>
      <c r="AZ328" s="56"/>
      <c r="BA328" s="56"/>
      <c r="BB328" s="56"/>
      <c r="BC328" s="56"/>
      <c r="BD328" s="56"/>
      <c r="BE328" s="56"/>
      <c r="BF328" s="56"/>
      <c r="BH328" s="56"/>
      <c r="BI328" s="56"/>
      <c r="BJ328" s="56"/>
      <c r="BK328" s="56"/>
      <c r="BL328" s="56"/>
      <c r="BM328" s="56"/>
      <c r="BN328" s="56"/>
      <c r="BO328" s="56"/>
      <c r="BP328" s="56"/>
      <c r="BR328" s="56"/>
      <c r="BS328" s="56"/>
      <c r="BT328" s="56"/>
      <c r="BU328" s="56"/>
      <c r="BV328" s="56"/>
      <c r="BW328" s="56"/>
      <c r="BX328" s="56"/>
      <c r="BY328" s="56"/>
      <c r="BZ328" s="56"/>
      <c r="CB328" s="56"/>
      <c r="CC328" s="56"/>
      <c r="CD328" s="56"/>
      <c r="CE328" s="56"/>
      <c r="CF328" s="56"/>
      <c r="CG328" s="56"/>
      <c r="CH328" s="56"/>
      <c r="CI328" s="56"/>
      <c r="CJ328" s="56"/>
      <c r="CL328" s="56"/>
      <c r="CM328" s="56"/>
      <c r="CN328" s="56"/>
      <c r="CO328" s="56"/>
      <c r="CP328" s="56"/>
      <c r="CQ328" s="56"/>
      <c r="CR328" s="56"/>
      <c r="CS328" s="56"/>
      <c r="CT328" s="56"/>
      <c r="CV328" s="56"/>
      <c r="CW328" s="56"/>
      <c r="CX328" s="56"/>
      <c r="CY328" s="56"/>
      <c r="CZ328" s="56"/>
      <c r="DA328" s="56"/>
      <c r="DB328" s="56"/>
      <c r="DC328" s="56"/>
      <c r="DD328" s="56"/>
      <c r="DF328" s="56"/>
      <c r="DG328" s="56"/>
      <c r="DH328" s="56"/>
      <c r="DI328" s="56"/>
      <c r="DJ328" s="56"/>
      <c r="DK328" s="56"/>
      <c r="DL328" s="56"/>
      <c r="DM328" s="56"/>
      <c r="DN328" s="56"/>
      <c r="DP328" s="56"/>
      <c r="DQ328" s="56"/>
      <c r="DR328" s="56"/>
      <c r="DS328" s="56"/>
      <c r="DT328" s="56"/>
      <c r="DU328" s="56"/>
      <c r="DV328" s="56"/>
      <c r="DW328" s="56"/>
      <c r="DX328" s="56"/>
      <c r="DZ328" s="56"/>
      <c r="EA328" s="56"/>
      <c r="EB328" s="56"/>
      <c r="EC328" s="56"/>
      <c r="ED328" s="56"/>
      <c r="EE328" s="56"/>
      <c r="EF328" s="56"/>
      <c r="EG328" s="56"/>
      <c r="EH328" s="56"/>
      <c r="EJ328" s="56"/>
      <c r="EK328" s="56"/>
      <c r="EL328" s="56"/>
      <c r="EM328" s="56"/>
      <c r="EN328" s="56"/>
      <c r="EO328" s="56"/>
      <c r="EP328" s="56"/>
      <c r="EQ328" s="56"/>
      <c r="ER328" s="56"/>
      <c r="ET328" s="56"/>
      <c r="EU328" s="56"/>
      <c r="EV328" s="56"/>
      <c r="EW328" s="56"/>
      <c r="EX328" s="56"/>
      <c r="EY328" s="56"/>
      <c r="EZ328" s="56"/>
      <c r="FA328" s="56"/>
      <c r="FB328" s="56"/>
      <c r="FD328" s="56"/>
      <c r="FE328" s="56"/>
      <c r="FF328" s="56"/>
      <c r="FG328" s="56"/>
      <c r="FH328" s="56"/>
      <c r="FI328" s="56"/>
      <c r="FJ328" s="56"/>
      <c r="FK328" s="56"/>
      <c r="FL328" s="56"/>
      <c r="FN328" s="56"/>
      <c r="FO328" s="56"/>
      <c r="FP328" s="56"/>
      <c r="FQ328" s="56"/>
      <c r="FR328" s="56"/>
      <c r="FS328" s="56"/>
      <c r="FT328" s="56"/>
      <c r="FU328" s="56"/>
      <c r="FV328" s="56"/>
      <c r="FX328" s="56"/>
      <c r="FY328" s="56"/>
      <c r="FZ328" s="56"/>
      <c r="GA328" s="56"/>
      <c r="GB328" s="56"/>
      <c r="GC328" s="56"/>
      <c r="GD328" s="56"/>
      <c r="GE328" s="56"/>
      <c r="GF328" s="56"/>
      <c r="GH328" s="56"/>
      <c r="GI328" s="56"/>
      <c r="GJ328" s="56"/>
      <c r="GK328" s="56"/>
      <c r="GL328" s="56"/>
      <c r="GM328" s="56"/>
      <c r="GN328" s="56"/>
      <c r="GO328" s="56"/>
      <c r="GP328" s="56"/>
      <c r="GR328" s="56"/>
      <c r="GS328" s="56"/>
      <c r="GT328" s="56"/>
      <c r="GU328" s="56"/>
      <c r="GV328" s="56"/>
      <c r="GW328" s="56"/>
      <c r="GX328" s="56"/>
      <c r="GY328" s="56"/>
      <c r="GZ328" s="56"/>
      <c r="HB328" s="56"/>
      <c r="HC328" s="56"/>
      <c r="HD328" s="56"/>
      <c r="HE328" s="56"/>
      <c r="HF328" s="56"/>
      <c r="HG328" s="56"/>
      <c r="HH328" s="56"/>
      <c r="HI328" s="56"/>
      <c r="HJ328" s="56"/>
      <c r="HL328" s="56"/>
      <c r="HM328" s="56"/>
      <c r="HN328" s="56"/>
      <c r="HO328" s="56"/>
      <c r="HP328" s="56"/>
      <c r="HQ328" s="56"/>
      <c r="HR328" s="56"/>
      <c r="HS328" s="56"/>
      <c r="HT328" s="56"/>
      <c r="HV328" s="56"/>
      <c r="HW328" s="56"/>
      <c r="HX328" s="56"/>
      <c r="HY328" s="56"/>
      <c r="HZ328" s="56"/>
      <c r="IA328" s="56"/>
      <c r="IB328" s="56"/>
      <c r="IC328" s="56"/>
      <c r="ID328" s="56"/>
      <c r="IF328" s="56"/>
      <c r="IG328" s="56"/>
      <c r="IH328" s="56"/>
      <c r="II328" s="56"/>
      <c r="IJ328" s="56"/>
      <c r="IK328" s="56"/>
      <c r="IL328" s="56"/>
      <c r="IM328" s="56"/>
      <c r="IN328" s="56"/>
      <c r="IP328" s="56"/>
      <c r="IQ328" s="56"/>
      <c r="IR328" s="56"/>
      <c r="IS328" s="56"/>
      <c r="IT328" s="56"/>
      <c r="IU328" s="56"/>
    </row>
    <row r="329" spans="1:255" ht="12.75" customHeight="1" thickBot="1" x14ac:dyDescent="0.25">
      <c r="A329" s="227"/>
      <c r="B329" s="104">
        <v>4970.2299999999996</v>
      </c>
      <c r="C329" s="58" t="s">
        <v>66</v>
      </c>
      <c r="D329" s="64"/>
      <c r="E329" s="59"/>
      <c r="F329" s="59"/>
      <c r="G329" s="59"/>
      <c r="H329" s="60"/>
      <c r="I329" s="61"/>
      <c r="J329" s="56"/>
      <c r="K329" s="56"/>
      <c r="L329" s="56"/>
      <c r="M329" s="56"/>
      <c r="N329" s="56"/>
      <c r="O329" s="56"/>
      <c r="P329" s="56"/>
      <c r="Q329" s="56"/>
      <c r="R329" s="56"/>
      <c r="T329" s="56"/>
      <c r="U329" s="56"/>
      <c r="V329" s="56"/>
      <c r="W329" s="56"/>
      <c r="X329" s="56"/>
      <c r="Y329" s="56"/>
      <c r="Z329" s="56"/>
      <c r="AA329" s="56"/>
      <c r="AB329" s="56"/>
      <c r="AD329" s="56"/>
      <c r="AE329" s="56"/>
      <c r="AF329" s="56"/>
      <c r="AG329" s="56"/>
      <c r="AH329" s="56"/>
      <c r="AI329" s="56"/>
      <c r="AJ329" s="56"/>
      <c r="AK329" s="56"/>
      <c r="AL329" s="56"/>
      <c r="AN329" s="56"/>
      <c r="AO329" s="56"/>
      <c r="AP329" s="56"/>
      <c r="AQ329" s="56"/>
      <c r="AR329" s="56"/>
      <c r="AS329" s="56"/>
      <c r="AT329" s="56"/>
      <c r="AU329" s="56"/>
      <c r="AV329" s="56"/>
      <c r="AX329" s="56"/>
      <c r="AY329" s="56"/>
      <c r="AZ329" s="56"/>
      <c r="BA329" s="56"/>
      <c r="BB329" s="56"/>
      <c r="BC329" s="56"/>
      <c r="BD329" s="56"/>
      <c r="BE329" s="56"/>
      <c r="BF329" s="56"/>
      <c r="BH329" s="56"/>
      <c r="BI329" s="56"/>
      <c r="BJ329" s="56"/>
      <c r="BK329" s="56"/>
      <c r="BL329" s="56"/>
      <c r="BM329" s="56"/>
      <c r="BN329" s="56"/>
      <c r="BO329" s="56"/>
      <c r="BP329" s="56"/>
      <c r="BR329" s="56"/>
      <c r="BS329" s="56"/>
      <c r="BT329" s="56"/>
      <c r="BU329" s="56"/>
      <c r="BV329" s="56"/>
      <c r="BW329" s="56"/>
      <c r="BX329" s="56"/>
      <c r="BY329" s="56"/>
      <c r="BZ329" s="56"/>
      <c r="CB329" s="56"/>
      <c r="CC329" s="56"/>
      <c r="CD329" s="56"/>
      <c r="CE329" s="56"/>
      <c r="CF329" s="56"/>
      <c r="CG329" s="56"/>
      <c r="CH329" s="56"/>
      <c r="CI329" s="56"/>
      <c r="CJ329" s="56"/>
      <c r="CL329" s="56"/>
      <c r="CM329" s="56"/>
      <c r="CN329" s="56"/>
      <c r="CO329" s="56"/>
      <c r="CP329" s="56"/>
      <c r="CQ329" s="56"/>
      <c r="CR329" s="56"/>
      <c r="CS329" s="56"/>
      <c r="CT329" s="56"/>
      <c r="CV329" s="56"/>
      <c r="CW329" s="56"/>
      <c r="CX329" s="56"/>
      <c r="CY329" s="56"/>
      <c r="CZ329" s="56"/>
      <c r="DA329" s="56"/>
      <c r="DB329" s="56"/>
      <c r="DC329" s="56"/>
      <c r="DD329" s="56"/>
      <c r="DF329" s="56"/>
      <c r="DG329" s="56"/>
      <c r="DH329" s="56"/>
      <c r="DI329" s="56"/>
      <c r="DJ329" s="56"/>
      <c r="DK329" s="56"/>
      <c r="DL329" s="56"/>
      <c r="DM329" s="56"/>
      <c r="DN329" s="56"/>
      <c r="DP329" s="56"/>
      <c r="DQ329" s="56"/>
      <c r="DR329" s="56"/>
      <c r="DS329" s="56"/>
      <c r="DT329" s="56"/>
      <c r="DU329" s="56"/>
      <c r="DV329" s="56"/>
      <c r="DW329" s="56"/>
      <c r="DX329" s="56"/>
      <c r="DZ329" s="56"/>
      <c r="EA329" s="56"/>
      <c r="EB329" s="56"/>
      <c r="EC329" s="56"/>
      <c r="ED329" s="56"/>
      <c r="EE329" s="56"/>
      <c r="EF329" s="56"/>
      <c r="EG329" s="56"/>
      <c r="EH329" s="56"/>
      <c r="EJ329" s="56"/>
      <c r="EK329" s="56"/>
      <c r="EL329" s="56"/>
      <c r="EM329" s="56"/>
      <c r="EN329" s="56"/>
      <c r="EO329" s="56"/>
      <c r="EP329" s="56"/>
      <c r="EQ329" s="56"/>
      <c r="ER329" s="56"/>
      <c r="ET329" s="56"/>
      <c r="EU329" s="56"/>
      <c r="EV329" s="56"/>
      <c r="EW329" s="56"/>
      <c r="EX329" s="56"/>
      <c r="EY329" s="56"/>
      <c r="EZ329" s="56"/>
      <c r="FA329" s="56"/>
      <c r="FB329" s="56"/>
      <c r="FD329" s="56"/>
      <c r="FE329" s="56"/>
      <c r="FF329" s="56"/>
      <c r="FG329" s="56"/>
      <c r="FH329" s="56"/>
      <c r="FI329" s="56"/>
      <c r="FJ329" s="56"/>
      <c r="FK329" s="56"/>
      <c r="FL329" s="56"/>
      <c r="FN329" s="56"/>
      <c r="FO329" s="56"/>
      <c r="FP329" s="56"/>
      <c r="FQ329" s="56"/>
      <c r="FR329" s="56"/>
      <c r="FS329" s="56"/>
      <c r="FT329" s="56"/>
      <c r="FU329" s="56"/>
      <c r="FV329" s="56"/>
      <c r="FX329" s="56"/>
      <c r="FY329" s="56"/>
      <c r="FZ329" s="56"/>
      <c r="GA329" s="56"/>
      <c r="GB329" s="56"/>
      <c r="GC329" s="56"/>
      <c r="GD329" s="56"/>
      <c r="GE329" s="56"/>
      <c r="GF329" s="56"/>
      <c r="GH329" s="56"/>
      <c r="GI329" s="56"/>
      <c r="GJ329" s="56"/>
      <c r="GK329" s="56"/>
      <c r="GL329" s="56"/>
      <c r="GM329" s="56"/>
      <c r="GN329" s="56"/>
      <c r="GO329" s="56"/>
      <c r="GP329" s="56"/>
      <c r="GR329" s="56"/>
      <c r="GS329" s="56"/>
      <c r="GT329" s="56"/>
      <c r="GU329" s="56"/>
      <c r="GV329" s="56"/>
      <c r="GW329" s="56"/>
      <c r="GX329" s="56"/>
      <c r="GY329" s="56"/>
      <c r="GZ329" s="56"/>
      <c r="HB329" s="56"/>
      <c r="HC329" s="56"/>
      <c r="HD329" s="56"/>
      <c r="HE329" s="56"/>
      <c r="HF329" s="56"/>
      <c r="HG329" s="56"/>
      <c r="HH329" s="56"/>
      <c r="HI329" s="56"/>
      <c r="HJ329" s="56"/>
      <c r="HL329" s="56"/>
      <c r="HM329" s="56"/>
      <c r="HN329" s="56"/>
      <c r="HO329" s="56"/>
      <c r="HP329" s="56"/>
      <c r="HQ329" s="56"/>
      <c r="HR329" s="56"/>
      <c r="HS329" s="56"/>
      <c r="HT329" s="56"/>
      <c r="HV329" s="56"/>
      <c r="HW329" s="56"/>
      <c r="HX329" s="56"/>
      <c r="HY329" s="56"/>
      <c r="HZ329" s="56"/>
      <c r="IA329" s="56"/>
      <c r="IB329" s="56"/>
      <c r="IC329" s="56"/>
      <c r="ID329" s="56"/>
      <c r="IF329" s="56"/>
      <c r="IG329" s="56"/>
      <c r="IH329" s="56"/>
      <c r="II329" s="56"/>
      <c r="IJ329" s="56"/>
      <c r="IK329" s="56"/>
      <c r="IL329" s="56"/>
      <c r="IM329" s="56"/>
      <c r="IN329" s="56"/>
      <c r="IP329" s="56"/>
      <c r="IQ329" s="56"/>
      <c r="IR329" s="56"/>
      <c r="IS329" s="56"/>
      <c r="IT329" s="56"/>
      <c r="IU329" s="56"/>
    </row>
    <row r="330" spans="1:255" ht="12.75" customHeight="1" thickBot="1" x14ac:dyDescent="0.25">
      <c r="A330" s="227"/>
      <c r="B330" s="105">
        <v>6037.42</v>
      </c>
      <c r="C330" s="92" t="s">
        <v>67</v>
      </c>
      <c r="D330" s="93"/>
      <c r="E330" s="94"/>
      <c r="F330" s="94"/>
      <c r="G330" s="94"/>
      <c r="H330" s="95"/>
      <c r="I330" s="96"/>
      <c r="J330" s="56"/>
      <c r="K330" s="56"/>
      <c r="L330" s="56"/>
      <c r="M330" s="56"/>
      <c r="N330" s="56"/>
      <c r="O330" s="56"/>
      <c r="P330" s="56"/>
      <c r="Q330" s="56"/>
      <c r="R330" s="56"/>
      <c r="T330" s="56"/>
      <c r="U330" s="56"/>
      <c r="V330" s="56"/>
      <c r="W330" s="56"/>
      <c r="X330" s="56"/>
      <c r="Y330" s="56"/>
      <c r="Z330" s="56"/>
      <c r="AA330" s="56"/>
      <c r="AB330" s="56"/>
      <c r="AD330" s="56"/>
      <c r="AE330" s="56"/>
      <c r="AF330" s="56"/>
      <c r="AG330" s="56"/>
      <c r="AH330" s="56"/>
      <c r="AI330" s="56"/>
      <c r="AJ330" s="56"/>
      <c r="AK330" s="56"/>
      <c r="AL330" s="56"/>
      <c r="AN330" s="56"/>
      <c r="AO330" s="56"/>
      <c r="AP330" s="56"/>
      <c r="AQ330" s="56"/>
      <c r="AR330" s="56"/>
      <c r="AS330" s="56"/>
      <c r="AT330" s="56"/>
      <c r="AU330" s="56"/>
      <c r="AV330" s="56"/>
      <c r="AX330" s="56"/>
      <c r="AY330" s="56"/>
      <c r="AZ330" s="56"/>
      <c r="BA330" s="56"/>
      <c r="BB330" s="56"/>
      <c r="BC330" s="56"/>
      <c r="BD330" s="56"/>
      <c r="BE330" s="56"/>
      <c r="BF330" s="56"/>
      <c r="BH330" s="56"/>
      <c r="BI330" s="56"/>
      <c r="BJ330" s="56"/>
      <c r="BK330" s="56"/>
      <c r="BL330" s="56"/>
      <c r="BM330" s="56"/>
      <c r="BN330" s="56"/>
      <c r="BO330" s="56"/>
      <c r="BP330" s="56"/>
      <c r="BR330" s="56"/>
      <c r="BS330" s="56"/>
      <c r="BT330" s="56"/>
      <c r="BU330" s="56"/>
      <c r="BV330" s="56"/>
      <c r="BW330" s="56"/>
      <c r="BX330" s="56"/>
      <c r="BY330" s="56"/>
      <c r="BZ330" s="56"/>
      <c r="CB330" s="56"/>
      <c r="CC330" s="56"/>
      <c r="CD330" s="56"/>
      <c r="CE330" s="56"/>
      <c r="CF330" s="56"/>
      <c r="CG330" s="56"/>
      <c r="CH330" s="56"/>
      <c r="CI330" s="56"/>
      <c r="CJ330" s="56"/>
      <c r="CL330" s="56"/>
      <c r="CM330" s="56"/>
      <c r="CN330" s="56"/>
      <c r="CO330" s="56"/>
      <c r="CP330" s="56"/>
      <c r="CQ330" s="56"/>
      <c r="CR330" s="56"/>
      <c r="CS330" s="56"/>
      <c r="CT330" s="56"/>
      <c r="CV330" s="56"/>
      <c r="CW330" s="56"/>
      <c r="CX330" s="56"/>
      <c r="CY330" s="56"/>
      <c r="CZ330" s="56"/>
      <c r="DA330" s="56"/>
      <c r="DB330" s="56"/>
      <c r="DC330" s="56"/>
      <c r="DD330" s="56"/>
      <c r="DF330" s="56"/>
      <c r="DG330" s="56"/>
      <c r="DH330" s="56"/>
      <c r="DI330" s="56"/>
      <c r="DJ330" s="56"/>
      <c r="DK330" s="56"/>
      <c r="DL330" s="56"/>
      <c r="DM330" s="56"/>
      <c r="DN330" s="56"/>
      <c r="DP330" s="56"/>
      <c r="DQ330" s="56"/>
      <c r="DR330" s="56"/>
      <c r="DS330" s="56"/>
      <c r="DT330" s="56"/>
      <c r="DU330" s="56"/>
      <c r="DV330" s="56"/>
      <c r="DW330" s="56"/>
      <c r="DX330" s="56"/>
      <c r="DZ330" s="56"/>
      <c r="EA330" s="56"/>
      <c r="EB330" s="56"/>
      <c r="EC330" s="56"/>
      <c r="ED330" s="56"/>
      <c r="EE330" s="56"/>
      <c r="EF330" s="56"/>
      <c r="EG330" s="56"/>
      <c r="EH330" s="56"/>
      <c r="EJ330" s="56"/>
      <c r="EK330" s="56"/>
      <c r="EL330" s="56"/>
      <c r="EM330" s="56"/>
      <c r="EN330" s="56"/>
      <c r="EO330" s="56"/>
      <c r="EP330" s="56"/>
      <c r="EQ330" s="56"/>
      <c r="ER330" s="56"/>
      <c r="ET330" s="56"/>
      <c r="EU330" s="56"/>
      <c r="EV330" s="56"/>
      <c r="EW330" s="56"/>
      <c r="EX330" s="56"/>
      <c r="EY330" s="56"/>
      <c r="EZ330" s="56"/>
      <c r="FA330" s="56"/>
      <c r="FB330" s="56"/>
      <c r="FD330" s="56"/>
      <c r="FE330" s="56"/>
      <c r="FF330" s="56"/>
      <c r="FG330" s="56"/>
      <c r="FH330" s="56"/>
      <c r="FI330" s="56"/>
      <c r="FJ330" s="56"/>
      <c r="FK330" s="56"/>
      <c r="FL330" s="56"/>
      <c r="FN330" s="56"/>
      <c r="FO330" s="56"/>
      <c r="FP330" s="56"/>
      <c r="FQ330" s="56"/>
      <c r="FR330" s="56"/>
      <c r="FS330" s="56"/>
      <c r="FT330" s="56"/>
      <c r="FU330" s="56"/>
      <c r="FV330" s="56"/>
      <c r="FX330" s="56"/>
      <c r="FY330" s="56"/>
      <c r="FZ330" s="56"/>
      <c r="GA330" s="56"/>
      <c r="GB330" s="56"/>
      <c r="GC330" s="56"/>
      <c r="GD330" s="56"/>
      <c r="GE330" s="56"/>
      <c r="GF330" s="56"/>
      <c r="GH330" s="56"/>
      <c r="GI330" s="56"/>
      <c r="GJ330" s="56"/>
      <c r="GK330" s="56"/>
      <c r="GL330" s="56"/>
      <c r="GM330" s="56"/>
      <c r="GN330" s="56"/>
      <c r="GO330" s="56"/>
      <c r="GP330" s="56"/>
      <c r="GR330" s="56"/>
      <c r="GS330" s="56"/>
      <c r="GT330" s="56"/>
      <c r="GU330" s="56"/>
      <c r="GV330" s="56"/>
      <c r="GW330" s="56"/>
      <c r="GX330" s="56"/>
      <c r="GY330" s="56"/>
      <c r="GZ330" s="56"/>
      <c r="HB330" s="56"/>
      <c r="HC330" s="56"/>
      <c r="HD330" s="56"/>
      <c r="HE330" s="56"/>
      <c r="HF330" s="56"/>
      <c r="HG330" s="56"/>
      <c r="HH330" s="56"/>
      <c r="HI330" s="56"/>
      <c r="HJ330" s="56"/>
      <c r="HL330" s="56"/>
      <c r="HM330" s="56"/>
      <c r="HN330" s="56"/>
      <c r="HO330" s="56"/>
      <c r="HP330" s="56"/>
      <c r="HQ330" s="56"/>
      <c r="HR330" s="56"/>
      <c r="HS330" s="56"/>
      <c r="HT330" s="56"/>
      <c r="HV330" s="56"/>
      <c r="HW330" s="56"/>
      <c r="HX330" s="56"/>
      <c r="HY330" s="56"/>
      <c r="HZ330" s="56"/>
      <c r="IA330" s="56"/>
      <c r="IB330" s="56"/>
      <c r="IC330" s="56"/>
      <c r="ID330" s="56"/>
      <c r="IF330" s="56"/>
      <c r="IG330" s="56"/>
      <c r="IH330" s="56"/>
      <c r="II330" s="56"/>
      <c r="IJ330" s="56"/>
      <c r="IK330" s="56"/>
      <c r="IL330" s="56"/>
      <c r="IM330" s="56"/>
      <c r="IN330" s="56"/>
      <c r="IP330" s="56"/>
      <c r="IQ330" s="56"/>
      <c r="IR330" s="56"/>
      <c r="IS330" s="56"/>
      <c r="IT330" s="56"/>
      <c r="IU330" s="56"/>
    </row>
    <row r="331" spans="1:255" ht="12.75" customHeight="1" thickBot="1" x14ac:dyDescent="0.25">
      <c r="A331" s="227"/>
      <c r="B331" s="106">
        <v>5027.68</v>
      </c>
      <c r="C331" s="85" t="s">
        <v>70</v>
      </c>
      <c r="D331" s="86"/>
      <c r="E331" s="47"/>
      <c r="F331" s="47"/>
      <c r="G331" s="47"/>
      <c r="H331" s="48"/>
      <c r="I331" s="49"/>
      <c r="J331" s="56"/>
      <c r="K331" s="56"/>
      <c r="L331" s="56"/>
      <c r="M331" s="56"/>
      <c r="N331" s="56"/>
      <c r="O331" s="56"/>
      <c r="P331" s="56"/>
      <c r="Q331" s="56"/>
      <c r="R331" s="56"/>
      <c r="T331" s="56"/>
      <c r="U331" s="56"/>
      <c r="V331" s="56"/>
      <c r="W331" s="56"/>
      <c r="X331" s="56"/>
      <c r="Y331" s="56"/>
      <c r="Z331" s="56"/>
      <c r="AA331" s="56"/>
      <c r="AB331" s="56"/>
      <c r="AD331" s="56"/>
      <c r="AE331" s="56"/>
      <c r="AF331" s="56"/>
      <c r="AG331" s="56"/>
      <c r="AH331" s="56"/>
      <c r="AI331" s="56"/>
      <c r="AJ331" s="56"/>
      <c r="AK331" s="56"/>
      <c r="AL331" s="56"/>
      <c r="AN331" s="56"/>
      <c r="AO331" s="56"/>
      <c r="AP331" s="56"/>
      <c r="AQ331" s="56"/>
      <c r="AR331" s="56"/>
      <c r="AS331" s="56"/>
      <c r="AT331" s="56"/>
      <c r="AU331" s="56"/>
      <c r="AV331" s="56"/>
      <c r="AX331" s="56"/>
      <c r="AY331" s="56"/>
      <c r="AZ331" s="56"/>
      <c r="BA331" s="56"/>
      <c r="BB331" s="56"/>
      <c r="BC331" s="56"/>
      <c r="BD331" s="56"/>
      <c r="BE331" s="56"/>
      <c r="BF331" s="56"/>
      <c r="BH331" s="56"/>
      <c r="BI331" s="56"/>
      <c r="BJ331" s="56"/>
      <c r="BK331" s="56"/>
      <c r="BL331" s="56"/>
      <c r="BM331" s="56"/>
      <c r="BN331" s="56"/>
      <c r="BO331" s="56"/>
      <c r="BP331" s="56"/>
      <c r="BR331" s="56"/>
      <c r="BS331" s="56"/>
      <c r="BT331" s="56"/>
      <c r="BU331" s="56"/>
      <c r="BV331" s="56"/>
      <c r="BW331" s="56"/>
      <c r="BX331" s="56"/>
      <c r="BY331" s="56"/>
      <c r="BZ331" s="56"/>
      <c r="CB331" s="56"/>
      <c r="CC331" s="56"/>
      <c r="CD331" s="56"/>
      <c r="CE331" s="56"/>
      <c r="CF331" s="56"/>
      <c r="CG331" s="56"/>
      <c r="CH331" s="56"/>
      <c r="CI331" s="56"/>
      <c r="CJ331" s="56"/>
      <c r="CL331" s="56"/>
      <c r="CM331" s="56"/>
      <c r="CN331" s="56"/>
      <c r="CO331" s="56"/>
      <c r="CP331" s="56"/>
      <c r="CQ331" s="56"/>
      <c r="CR331" s="56"/>
      <c r="CS331" s="56"/>
      <c r="CT331" s="56"/>
      <c r="CV331" s="56"/>
      <c r="CW331" s="56"/>
      <c r="CX331" s="56"/>
      <c r="CY331" s="56"/>
      <c r="CZ331" s="56"/>
      <c r="DA331" s="56"/>
      <c r="DB331" s="56"/>
      <c r="DC331" s="56"/>
      <c r="DD331" s="56"/>
      <c r="DF331" s="56"/>
      <c r="DG331" s="56"/>
      <c r="DH331" s="56"/>
      <c r="DI331" s="56"/>
      <c r="DJ331" s="56"/>
      <c r="DK331" s="56"/>
      <c r="DL331" s="56"/>
      <c r="DM331" s="56"/>
      <c r="DN331" s="56"/>
      <c r="DP331" s="56"/>
      <c r="DQ331" s="56"/>
      <c r="DR331" s="56"/>
      <c r="DS331" s="56"/>
      <c r="DT331" s="56"/>
      <c r="DU331" s="56"/>
      <c r="DV331" s="56"/>
      <c r="DW331" s="56"/>
      <c r="DX331" s="56"/>
      <c r="DZ331" s="56"/>
      <c r="EA331" s="56"/>
      <c r="EB331" s="56"/>
      <c r="EC331" s="56"/>
      <c r="ED331" s="56"/>
      <c r="EE331" s="56"/>
      <c r="EF331" s="56"/>
      <c r="EG331" s="56"/>
      <c r="EH331" s="56"/>
      <c r="EJ331" s="56"/>
      <c r="EK331" s="56"/>
      <c r="EL331" s="56"/>
      <c r="EM331" s="56"/>
      <c r="EN331" s="56"/>
      <c r="EO331" s="56"/>
      <c r="EP331" s="56"/>
      <c r="EQ331" s="56"/>
      <c r="ER331" s="56"/>
      <c r="ET331" s="56"/>
      <c r="EU331" s="56"/>
      <c r="EV331" s="56"/>
      <c r="EW331" s="56"/>
      <c r="EX331" s="56"/>
      <c r="EY331" s="56"/>
      <c r="EZ331" s="56"/>
      <c r="FA331" s="56"/>
      <c r="FB331" s="56"/>
      <c r="FD331" s="56"/>
      <c r="FE331" s="56"/>
      <c r="FF331" s="56"/>
      <c r="FG331" s="56"/>
      <c r="FH331" s="56"/>
      <c r="FI331" s="56"/>
      <c r="FJ331" s="56"/>
      <c r="FK331" s="56"/>
      <c r="FL331" s="56"/>
      <c r="FN331" s="56"/>
      <c r="FO331" s="56"/>
      <c r="FP331" s="56"/>
      <c r="FQ331" s="56"/>
      <c r="FR331" s="56"/>
      <c r="FS331" s="56"/>
      <c r="FT331" s="56"/>
      <c r="FU331" s="56"/>
      <c r="FV331" s="56"/>
      <c r="FX331" s="56"/>
      <c r="FY331" s="56"/>
      <c r="FZ331" s="56"/>
      <c r="GA331" s="56"/>
      <c r="GB331" s="56"/>
      <c r="GC331" s="56"/>
      <c r="GD331" s="56"/>
      <c r="GE331" s="56"/>
      <c r="GF331" s="56"/>
      <c r="GH331" s="56"/>
      <c r="GI331" s="56"/>
      <c r="GJ331" s="56"/>
      <c r="GK331" s="56"/>
      <c r="GL331" s="56"/>
      <c r="GM331" s="56"/>
      <c r="GN331" s="56"/>
      <c r="GO331" s="56"/>
      <c r="GP331" s="56"/>
      <c r="GR331" s="56"/>
      <c r="GS331" s="56"/>
      <c r="GT331" s="56"/>
      <c r="GU331" s="56"/>
      <c r="GV331" s="56"/>
      <c r="GW331" s="56"/>
      <c r="GX331" s="56"/>
      <c r="GY331" s="56"/>
      <c r="GZ331" s="56"/>
      <c r="HB331" s="56"/>
      <c r="HC331" s="56"/>
      <c r="HD331" s="56"/>
      <c r="HE331" s="56"/>
      <c r="HF331" s="56"/>
      <c r="HG331" s="56"/>
      <c r="HH331" s="56"/>
      <c r="HI331" s="56"/>
      <c r="HJ331" s="56"/>
      <c r="HL331" s="56"/>
      <c r="HM331" s="56"/>
      <c r="HN331" s="56"/>
      <c r="HO331" s="56"/>
      <c r="HP331" s="56"/>
      <c r="HQ331" s="56"/>
      <c r="HR331" s="56"/>
      <c r="HS331" s="56"/>
      <c r="HT331" s="56"/>
      <c r="HV331" s="56"/>
      <c r="HW331" s="56"/>
      <c r="HX331" s="56"/>
      <c r="HY331" s="56"/>
      <c r="HZ331" s="56"/>
      <c r="IA331" s="56"/>
      <c r="IB331" s="56"/>
      <c r="IC331" s="56"/>
      <c r="ID331" s="56"/>
      <c r="IF331" s="56"/>
      <c r="IG331" s="56"/>
      <c r="IH331" s="56"/>
      <c r="II331" s="56"/>
      <c r="IJ331" s="56"/>
      <c r="IK331" s="56"/>
      <c r="IL331" s="56"/>
      <c r="IM331" s="56"/>
      <c r="IN331" s="56"/>
      <c r="IP331" s="56"/>
      <c r="IQ331" s="56"/>
      <c r="IR331" s="56"/>
      <c r="IS331" s="56"/>
      <c r="IT331" s="56"/>
      <c r="IU331" s="56"/>
    </row>
    <row r="332" spans="1:255" ht="12.75" customHeight="1" thickBot="1" x14ac:dyDescent="0.25">
      <c r="A332" s="227"/>
      <c r="B332" s="106">
        <v>5359.31</v>
      </c>
      <c r="C332" s="85" t="s">
        <v>72</v>
      </c>
      <c r="D332" s="86"/>
      <c r="E332" s="47"/>
      <c r="F332" s="47"/>
      <c r="G332" s="47"/>
      <c r="H332" s="48"/>
      <c r="I332" s="49"/>
      <c r="J332" s="56"/>
      <c r="K332" s="56"/>
      <c r="L332" s="56"/>
      <c r="M332" s="56"/>
      <c r="N332" s="56"/>
      <c r="O332" s="56"/>
      <c r="P332" s="56"/>
      <c r="Q332" s="56"/>
      <c r="R332" s="56"/>
      <c r="T332" s="56"/>
      <c r="U332" s="56"/>
      <c r="V332" s="56"/>
      <c r="W332" s="56"/>
      <c r="X332" s="56"/>
      <c r="Y332" s="56"/>
      <c r="Z332" s="56"/>
      <c r="AA332" s="56"/>
      <c r="AB332" s="56"/>
      <c r="AD332" s="56"/>
      <c r="AE332" s="56"/>
      <c r="AF332" s="56"/>
      <c r="AG332" s="56"/>
      <c r="AH332" s="56"/>
      <c r="AI332" s="56"/>
      <c r="AJ332" s="56"/>
      <c r="AK332" s="56"/>
      <c r="AL332" s="56"/>
      <c r="AN332" s="56"/>
      <c r="AO332" s="56"/>
      <c r="AP332" s="56"/>
      <c r="AQ332" s="56"/>
      <c r="AR332" s="56"/>
      <c r="AS332" s="56"/>
      <c r="AT332" s="56"/>
      <c r="AU332" s="56"/>
      <c r="AV332" s="56"/>
      <c r="AX332" s="56"/>
      <c r="AY332" s="56"/>
      <c r="AZ332" s="56"/>
      <c r="BA332" s="56"/>
      <c r="BB332" s="56"/>
      <c r="BC332" s="56"/>
      <c r="BD332" s="56"/>
      <c r="BE332" s="56"/>
      <c r="BF332" s="56"/>
      <c r="BH332" s="56"/>
      <c r="BI332" s="56"/>
      <c r="BJ332" s="56"/>
      <c r="BK332" s="56"/>
      <c r="BL332" s="56"/>
      <c r="BM332" s="56"/>
      <c r="BN332" s="56"/>
      <c r="BO332" s="56"/>
      <c r="BP332" s="56"/>
      <c r="BR332" s="56"/>
      <c r="BS332" s="56"/>
      <c r="BT332" s="56"/>
      <c r="BU332" s="56"/>
      <c r="BV332" s="56"/>
      <c r="BW332" s="56"/>
      <c r="BX332" s="56"/>
      <c r="BY332" s="56"/>
      <c r="BZ332" s="56"/>
      <c r="CB332" s="56"/>
      <c r="CC332" s="56"/>
      <c r="CD332" s="56"/>
      <c r="CE332" s="56"/>
      <c r="CF332" s="56"/>
      <c r="CG332" s="56"/>
      <c r="CH332" s="56"/>
      <c r="CI332" s="56"/>
      <c r="CJ332" s="56"/>
      <c r="CL332" s="56"/>
      <c r="CM332" s="56"/>
      <c r="CN332" s="56"/>
      <c r="CO332" s="56"/>
      <c r="CP332" s="56"/>
      <c r="CQ332" s="56"/>
      <c r="CR332" s="56"/>
      <c r="CS332" s="56"/>
      <c r="CT332" s="56"/>
      <c r="CV332" s="56"/>
      <c r="CW332" s="56"/>
      <c r="CX332" s="56"/>
      <c r="CY332" s="56"/>
      <c r="CZ332" s="56"/>
      <c r="DA332" s="56"/>
      <c r="DB332" s="56"/>
      <c r="DC332" s="56"/>
      <c r="DD332" s="56"/>
      <c r="DF332" s="56"/>
      <c r="DG332" s="56"/>
      <c r="DH332" s="56"/>
      <c r="DI332" s="56"/>
      <c r="DJ332" s="56"/>
      <c r="DK332" s="56"/>
      <c r="DL332" s="56"/>
      <c r="DM332" s="56"/>
      <c r="DN332" s="56"/>
      <c r="DP332" s="56"/>
      <c r="DQ332" s="56"/>
      <c r="DR332" s="56"/>
      <c r="DS332" s="56"/>
      <c r="DT332" s="56"/>
      <c r="DU332" s="56"/>
      <c r="DV332" s="56"/>
      <c r="DW332" s="56"/>
      <c r="DX332" s="56"/>
      <c r="DZ332" s="56"/>
      <c r="EA332" s="56"/>
      <c r="EB332" s="56"/>
      <c r="EC332" s="56"/>
      <c r="ED332" s="56"/>
      <c r="EE332" s="56"/>
      <c r="EF332" s="56"/>
      <c r="EG332" s="56"/>
      <c r="EH332" s="56"/>
      <c r="EJ332" s="56"/>
      <c r="EK332" s="56"/>
      <c r="EL332" s="56"/>
      <c r="EM332" s="56"/>
      <c r="EN332" s="56"/>
      <c r="EO332" s="56"/>
      <c r="EP332" s="56"/>
      <c r="EQ332" s="56"/>
      <c r="ER332" s="56"/>
      <c r="ET332" s="56"/>
      <c r="EU332" s="56"/>
      <c r="EV332" s="56"/>
      <c r="EW332" s="56"/>
      <c r="EX332" s="56"/>
      <c r="EY332" s="56"/>
      <c r="EZ332" s="56"/>
      <c r="FA332" s="56"/>
      <c r="FB332" s="56"/>
      <c r="FD332" s="56"/>
      <c r="FE332" s="56"/>
      <c r="FF332" s="56"/>
      <c r="FG332" s="56"/>
      <c r="FH332" s="56"/>
      <c r="FI332" s="56"/>
      <c r="FJ332" s="56"/>
      <c r="FK332" s="56"/>
      <c r="FL332" s="56"/>
      <c r="FN332" s="56"/>
      <c r="FO332" s="56"/>
      <c r="FP332" s="56"/>
      <c r="FQ332" s="56"/>
      <c r="FR332" s="56"/>
      <c r="FS332" s="56"/>
      <c r="FT332" s="56"/>
      <c r="FU332" s="56"/>
      <c r="FV332" s="56"/>
      <c r="FX332" s="56"/>
      <c r="FY332" s="56"/>
      <c r="FZ332" s="56"/>
      <c r="GA332" s="56"/>
      <c r="GB332" s="56"/>
      <c r="GC332" s="56"/>
      <c r="GD332" s="56"/>
      <c r="GE332" s="56"/>
      <c r="GF332" s="56"/>
      <c r="GH332" s="56"/>
      <c r="GI332" s="56"/>
      <c r="GJ332" s="56"/>
      <c r="GK332" s="56"/>
      <c r="GL332" s="56"/>
      <c r="GM332" s="56"/>
      <c r="GN332" s="56"/>
      <c r="GO332" s="56"/>
      <c r="GP332" s="56"/>
      <c r="GR332" s="56"/>
      <c r="GS332" s="56"/>
      <c r="GT332" s="56"/>
      <c r="GU332" s="56"/>
      <c r="GV332" s="56"/>
      <c r="GW332" s="56"/>
      <c r="GX332" s="56"/>
      <c r="GY332" s="56"/>
      <c r="GZ332" s="56"/>
      <c r="HB332" s="56"/>
      <c r="HC332" s="56"/>
      <c r="HD332" s="56"/>
      <c r="HE332" s="56"/>
      <c r="HF332" s="56"/>
      <c r="HG332" s="56"/>
      <c r="HH332" s="56"/>
      <c r="HI332" s="56"/>
      <c r="HJ332" s="56"/>
      <c r="HL332" s="56"/>
      <c r="HM332" s="56"/>
      <c r="HN332" s="56"/>
      <c r="HO332" s="56"/>
      <c r="HP332" s="56"/>
      <c r="HQ332" s="56"/>
      <c r="HR332" s="56"/>
      <c r="HS332" s="56"/>
      <c r="HT332" s="56"/>
      <c r="HV332" s="56"/>
      <c r="HW332" s="56"/>
      <c r="HX332" s="56"/>
      <c r="HY332" s="56"/>
      <c r="HZ332" s="56"/>
      <c r="IA332" s="56"/>
      <c r="IB332" s="56"/>
      <c r="IC332" s="56"/>
      <c r="ID332" s="56"/>
      <c r="IF332" s="56"/>
      <c r="IG332" s="56"/>
      <c r="IH332" s="56"/>
      <c r="II332" s="56"/>
      <c r="IJ332" s="56"/>
      <c r="IK332" s="56"/>
      <c r="IL332" s="56"/>
      <c r="IM332" s="56"/>
      <c r="IN332" s="56"/>
      <c r="IP332" s="56"/>
      <c r="IQ332" s="56"/>
      <c r="IR332" s="56"/>
      <c r="IS332" s="56"/>
      <c r="IT332" s="56"/>
      <c r="IU332" s="56"/>
    </row>
    <row r="333" spans="1:255" ht="12.75" customHeight="1" thickBot="1" x14ac:dyDescent="0.25">
      <c r="A333" s="227"/>
      <c r="B333" s="106">
        <v>5955.53</v>
      </c>
      <c r="C333" s="85" t="s">
        <v>73</v>
      </c>
      <c r="D333" s="86"/>
      <c r="E333" s="47"/>
      <c r="F333" s="47"/>
      <c r="G333" s="47"/>
      <c r="H333" s="48"/>
      <c r="I333" s="49"/>
      <c r="J333" s="56"/>
      <c r="K333" s="56"/>
      <c r="L333" s="56"/>
      <c r="M333" s="56"/>
      <c r="N333" s="56"/>
      <c r="O333" s="56"/>
      <c r="P333" s="56"/>
      <c r="Q333" s="56"/>
      <c r="R333" s="56"/>
      <c r="T333" s="56"/>
      <c r="U333" s="56"/>
      <c r="V333" s="56"/>
      <c r="W333" s="56"/>
      <c r="X333" s="56"/>
      <c r="Y333" s="56"/>
      <c r="Z333" s="56"/>
      <c r="AA333" s="56"/>
      <c r="AB333" s="56"/>
      <c r="AD333" s="56"/>
      <c r="AE333" s="56"/>
      <c r="AF333" s="56"/>
      <c r="AG333" s="56"/>
      <c r="AH333" s="56"/>
      <c r="AI333" s="56"/>
      <c r="AJ333" s="56"/>
      <c r="AK333" s="56"/>
      <c r="AL333" s="56"/>
      <c r="AN333" s="56"/>
      <c r="AO333" s="56"/>
      <c r="AP333" s="56"/>
      <c r="AQ333" s="56"/>
      <c r="AR333" s="56"/>
      <c r="AS333" s="56"/>
      <c r="AT333" s="56"/>
      <c r="AU333" s="56"/>
      <c r="AV333" s="56"/>
      <c r="AX333" s="56"/>
      <c r="AY333" s="56"/>
      <c r="AZ333" s="56"/>
      <c r="BA333" s="56"/>
      <c r="BB333" s="56"/>
      <c r="BC333" s="56"/>
      <c r="BD333" s="56"/>
      <c r="BE333" s="56"/>
      <c r="BF333" s="56"/>
      <c r="BH333" s="56"/>
      <c r="BI333" s="56"/>
      <c r="BJ333" s="56"/>
      <c r="BK333" s="56"/>
      <c r="BL333" s="56"/>
      <c r="BM333" s="56"/>
      <c r="BN333" s="56"/>
      <c r="BO333" s="56"/>
      <c r="BP333" s="56"/>
      <c r="BR333" s="56"/>
      <c r="BS333" s="56"/>
      <c r="BT333" s="56"/>
      <c r="BU333" s="56"/>
      <c r="BV333" s="56"/>
      <c r="BW333" s="56"/>
      <c r="BX333" s="56"/>
      <c r="BY333" s="56"/>
      <c r="BZ333" s="56"/>
      <c r="CB333" s="56"/>
      <c r="CC333" s="56"/>
      <c r="CD333" s="56"/>
      <c r="CE333" s="56"/>
      <c r="CF333" s="56"/>
      <c r="CG333" s="56"/>
      <c r="CH333" s="56"/>
      <c r="CI333" s="56"/>
      <c r="CJ333" s="56"/>
      <c r="CL333" s="56"/>
      <c r="CM333" s="56"/>
      <c r="CN333" s="56"/>
      <c r="CO333" s="56"/>
      <c r="CP333" s="56"/>
      <c r="CQ333" s="56"/>
      <c r="CR333" s="56"/>
      <c r="CS333" s="56"/>
      <c r="CT333" s="56"/>
      <c r="CV333" s="56"/>
      <c r="CW333" s="56"/>
      <c r="CX333" s="56"/>
      <c r="CY333" s="56"/>
      <c r="CZ333" s="56"/>
      <c r="DA333" s="56"/>
      <c r="DB333" s="56"/>
      <c r="DC333" s="56"/>
      <c r="DD333" s="56"/>
      <c r="DF333" s="56"/>
      <c r="DG333" s="56"/>
      <c r="DH333" s="56"/>
      <c r="DI333" s="56"/>
      <c r="DJ333" s="56"/>
      <c r="DK333" s="56"/>
      <c r="DL333" s="56"/>
      <c r="DM333" s="56"/>
      <c r="DN333" s="56"/>
      <c r="DP333" s="56"/>
      <c r="DQ333" s="56"/>
      <c r="DR333" s="56"/>
      <c r="DS333" s="56"/>
      <c r="DT333" s="56"/>
      <c r="DU333" s="56"/>
      <c r="DV333" s="56"/>
      <c r="DW333" s="56"/>
      <c r="DX333" s="56"/>
      <c r="DZ333" s="56"/>
      <c r="EA333" s="56"/>
      <c r="EB333" s="56"/>
      <c r="EC333" s="56"/>
      <c r="ED333" s="56"/>
      <c r="EE333" s="56"/>
      <c r="EF333" s="56"/>
      <c r="EG333" s="56"/>
      <c r="EH333" s="56"/>
      <c r="EJ333" s="56"/>
      <c r="EK333" s="56"/>
      <c r="EL333" s="56"/>
      <c r="EM333" s="56"/>
      <c r="EN333" s="56"/>
      <c r="EO333" s="56"/>
      <c r="EP333" s="56"/>
      <c r="EQ333" s="56"/>
      <c r="ER333" s="56"/>
      <c r="ET333" s="56"/>
      <c r="EU333" s="56"/>
      <c r="EV333" s="56"/>
      <c r="EW333" s="56"/>
      <c r="EX333" s="56"/>
      <c r="EY333" s="56"/>
      <c r="EZ333" s="56"/>
      <c r="FA333" s="56"/>
      <c r="FB333" s="56"/>
      <c r="FD333" s="56"/>
      <c r="FE333" s="56"/>
      <c r="FF333" s="56"/>
      <c r="FG333" s="56"/>
      <c r="FH333" s="56"/>
      <c r="FI333" s="56"/>
      <c r="FJ333" s="56"/>
      <c r="FK333" s="56"/>
      <c r="FL333" s="56"/>
      <c r="FN333" s="56"/>
      <c r="FO333" s="56"/>
      <c r="FP333" s="56"/>
      <c r="FQ333" s="56"/>
      <c r="FR333" s="56"/>
      <c r="FS333" s="56"/>
      <c r="FT333" s="56"/>
      <c r="FU333" s="56"/>
      <c r="FV333" s="56"/>
      <c r="FX333" s="56"/>
      <c r="FY333" s="56"/>
      <c r="FZ333" s="56"/>
      <c r="GA333" s="56"/>
      <c r="GB333" s="56"/>
      <c r="GC333" s="56"/>
      <c r="GD333" s="56"/>
      <c r="GE333" s="56"/>
      <c r="GF333" s="56"/>
      <c r="GH333" s="56"/>
      <c r="GI333" s="56"/>
      <c r="GJ333" s="56"/>
      <c r="GK333" s="56"/>
      <c r="GL333" s="56"/>
      <c r="GM333" s="56"/>
      <c r="GN333" s="56"/>
      <c r="GO333" s="56"/>
      <c r="GP333" s="56"/>
      <c r="GR333" s="56"/>
      <c r="GS333" s="56"/>
      <c r="GT333" s="56"/>
      <c r="GU333" s="56"/>
      <c r="GV333" s="56"/>
      <c r="GW333" s="56"/>
      <c r="GX333" s="56"/>
      <c r="GY333" s="56"/>
      <c r="GZ333" s="56"/>
      <c r="HB333" s="56"/>
      <c r="HC333" s="56"/>
      <c r="HD333" s="56"/>
      <c r="HE333" s="56"/>
      <c r="HF333" s="56"/>
      <c r="HG333" s="56"/>
      <c r="HH333" s="56"/>
      <c r="HI333" s="56"/>
      <c r="HJ333" s="56"/>
      <c r="HL333" s="56"/>
      <c r="HM333" s="56"/>
      <c r="HN333" s="56"/>
      <c r="HO333" s="56"/>
      <c r="HP333" s="56"/>
      <c r="HQ333" s="56"/>
      <c r="HR333" s="56"/>
      <c r="HS333" s="56"/>
      <c r="HT333" s="56"/>
      <c r="HV333" s="56"/>
      <c r="HW333" s="56"/>
      <c r="HX333" s="56"/>
      <c r="HY333" s="56"/>
      <c r="HZ333" s="56"/>
      <c r="IA333" s="56"/>
      <c r="IB333" s="56"/>
      <c r="IC333" s="56"/>
      <c r="ID333" s="56"/>
      <c r="IF333" s="56"/>
      <c r="IG333" s="56"/>
      <c r="IH333" s="56"/>
      <c r="II333" s="56"/>
      <c r="IJ333" s="56"/>
      <c r="IK333" s="56"/>
      <c r="IL333" s="56"/>
      <c r="IM333" s="56"/>
      <c r="IN333" s="56"/>
      <c r="IP333" s="56"/>
      <c r="IQ333" s="56"/>
      <c r="IR333" s="56"/>
      <c r="IS333" s="56"/>
      <c r="IT333" s="56"/>
      <c r="IU333" s="56"/>
    </row>
    <row r="334" spans="1:255" ht="12.75" customHeight="1" thickBot="1" x14ac:dyDescent="0.25">
      <c r="A334" s="227"/>
      <c r="B334" s="106">
        <v>5394.65</v>
      </c>
      <c r="C334" s="85" t="s">
        <v>74</v>
      </c>
      <c r="D334" s="86"/>
      <c r="E334" s="47"/>
      <c r="F334" s="47"/>
      <c r="G334" s="47"/>
      <c r="H334" s="48"/>
      <c r="I334" s="49"/>
      <c r="J334" s="56"/>
      <c r="K334" s="56"/>
      <c r="L334" s="56"/>
      <c r="M334" s="56"/>
      <c r="N334" s="56"/>
      <c r="O334" s="56"/>
      <c r="P334" s="56"/>
      <c r="Q334" s="56"/>
      <c r="R334" s="56"/>
      <c r="T334" s="56"/>
      <c r="U334" s="56"/>
      <c r="V334" s="56"/>
      <c r="W334" s="56"/>
      <c r="X334" s="56"/>
      <c r="Y334" s="56"/>
      <c r="Z334" s="56"/>
      <c r="AA334" s="56"/>
      <c r="AB334" s="56"/>
      <c r="AD334" s="56"/>
      <c r="AE334" s="56"/>
      <c r="AF334" s="56"/>
      <c r="AG334" s="56"/>
      <c r="AH334" s="56"/>
      <c r="AI334" s="56"/>
      <c r="AJ334" s="56"/>
      <c r="AK334" s="56"/>
      <c r="AL334" s="56"/>
      <c r="AN334" s="56"/>
      <c r="AO334" s="56"/>
      <c r="AP334" s="56"/>
      <c r="AQ334" s="56"/>
      <c r="AR334" s="56"/>
      <c r="AS334" s="56"/>
      <c r="AT334" s="56"/>
      <c r="AU334" s="56"/>
      <c r="AV334" s="56"/>
      <c r="AX334" s="56"/>
      <c r="AY334" s="56"/>
      <c r="AZ334" s="56"/>
      <c r="BA334" s="56"/>
      <c r="BB334" s="56"/>
      <c r="BC334" s="56"/>
      <c r="BD334" s="56"/>
      <c r="BE334" s="56"/>
      <c r="BF334" s="56"/>
      <c r="BH334" s="56"/>
      <c r="BI334" s="56"/>
      <c r="BJ334" s="56"/>
      <c r="BK334" s="56"/>
      <c r="BL334" s="56"/>
      <c r="BM334" s="56"/>
      <c r="BN334" s="56"/>
      <c r="BO334" s="56"/>
      <c r="BP334" s="56"/>
      <c r="BR334" s="56"/>
      <c r="BS334" s="56"/>
      <c r="BT334" s="56"/>
      <c r="BU334" s="56"/>
      <c r="BV334" s="56"/>
      <c r="BW334" s="56"/>
      <c r="BX334" s="56"/>
      <c r="BY334" s="56"/>
      <c r="BZ334" s="56"/>
      <c r="CB334" s="56"/>
      <c r="CC334" s="56"/>
      <c r="CD334" s="56"/>
      <c r="CE334" s="56"/>
      <c r="CF334" s="56"/>
      <c r="CG334" s="56"/>
      <c r="CH334" s="56"/>
      <c r="CI334" s="56"/>
      <c r="CJ334" s="56"/>
      <c r="CL334" s="56"/>
      <c r="CM334" s="56"/>
      <c r="CN334" s="56"/>
      <c r="CO334" s="56"/>
      <c r="CP334" s="56"/>
      <c r="CQ334" s="56"/>
      <c r="CR334" s="56"/>
      <c r="CS334" s="56"/>
      <c r="CT334" s="56"/>
      <c r="CV334" s="56"/>
      <c r="CW334" s="56"/>
      <c r="CX334" s="56"/>
      <c r="CY334" s="56"/>
      <c r="CZ334" s="56"/>
      <c r="DA334" s="56"/>
      <c r="DB334" s="56"/>
      <c r="DC334" s="56"/>
      <c r="DD334" s="56"/>
      <c r="DF334" s="56"/>
      <c r="DG334" s="56"/>
      <c r="DH334" s="56"/>
      <c r="DI334" s="56"/>
      <c r="DJ334" s="56"/>
      <c r="DK334" s="56"/>
      <c r="DL334" s="56"/>
      <c r="DM334" s="56"/>
      <c r="DN334" s="56"/>
      <c r="DP334" s="56"/>
      <c r="DQ334" s="56"/>
      <c r="DR334" s="56"/>
      <c r="DS334" s="56"/>
      <c r="DT334" s="56"/>
      <c r="DU334" s="56"/>
      <c r="DV334" s="56"/>
      <c r="DW334" s="56"/>
      <c r="DX334" s="56"/>
      <c r="DZ334" s="56"/>
      <c r="EA334" s="56"/>
      <c r="EB334" s="56"/>
      <c r="EC334" s="56"/>
      <c r="ED334" s="56"/>
      <c r="EE334" s="56"/>
      <c r="EF334" s="56"/>
      <c r="EG334" s="56"/>
      <c r="EH334" s="56"/>
      <c r="EJ334" s="56"/>
      <c r="EK334" s="56"/>
      <c r="EL334" s="56"/>
      <c r="EM334" s="56"/>
      <c r="EN334" s="56"/>
      <c r="EO334" s="56"/>
      <c r="EP334" s="56"/>
      <c r="EQ334" s="56"/>
      <c r="ER334" s="56"/>
      <c r="ET334" s="56"/>
      <c r="EU334" s="56"/>
      <c r="EV334" s="56"/>
      <c r="EW334" s="56"/>
      <c r="EX334" s="56"/>
      <c r="EY334" s="56"/>
      <c r="EZ334" s="56"/>
      <c r="FA334" s="56"/>
      <c r="FB334" s="56"/>
      <c r="FD334" s="56"/>
      <c r="FE334" s="56"/>
      <c r="FF334" s="56"/>
      <c r="FG334" s="56"/>
      <c r="FH334" s="56"/>
      <c r="FI334" s="56"/>
      <c r="FJ334" s="56"/>
      <c r="FK334" s="56"/>
      <c r="FL334" s="56"/>
      <c r="FN334" s="56"/>
      <c r="FO334" s="56"/>
      <c r="FP334" s="56"/>
      <c r="FQ334" s="56"/>
      <c r="FR334" s="56"/>
      <c r="FS334" s="56"/>
      <c r="FT334" s="56"/>
      <c r="FU334" s="56"/>
      <c r="FV334" s="56"/>
      <c r="FX334" s="56"/>
      <c r="FY334" s="56"/>
      <c r="FZ334" s="56"/>
      <c r="GA334" s="56"/>
      <c r="GB334" s="56"/>
      <c r="GC334" s="56"/>
      <c r="GD334" s="56"/>
      <c r="GE334" s="56"/>
      <c r="GF334" s="56"/>
      <c r="GH334" s="56"/>
      <c r="GI334" s="56"/>
      <c r="GJ334" s="56"/>
      <c r="GK334" s="56"/>
      <c r="GL334" s="56"/>
      <c r="GM334" s="56"/>
      <c r="GN334" s="56"/>
      <c r="GO334" s="56"/>
      <c r="GP334" s="56"/>
      <c r="GR334" s="56"/>
      <c r="GS334" s="56"/>
      <c r="GT334" s="56"/>
      <c r="GU334" s="56"/>
      <c r="GV334" s="56"/>
      <c r="GW334" s="56"/>
      <c r="GX334" s="56"/>
      <c r="GY334" s="56"/>
      <c r="GZ334" s="56"/>
      <c r="HB334" s="56"/>
      <c r="HC334" s="56"/>
      <c r="HD334" s="56"/>
      <c r="HE334" s="56"/>
      <c r="HF334" s="56"/>
      <c r="HG334" s="56"/>
      <c r="HH334" s="56"/>
      <c r="HI334" s="56"/>
      <c r="HJ334" s="56"/>
      <c r="HL334" s="56"/>
      <c r="HM334" s="56"/>
      <c r="HN334" s="56"/>
      <c r="HO334" s="56"/>
      <c r="HP334" s="56"/>
      <c r="HQ334" s="56"/>
      <c r="HR334" s="56"/>
      <c r="HS334" s="56"/>
      <c r="HT334" s="56"/>
      <c r="HV334" s="56"/>
      <c r="HW334" s="56"/>
      <c r="HX334" s="56"/>
      <c r="HY334" s="56"/>
      <c r="HZ334" s="56"/>
      <c r="IA334" s="56"/>
      <c r="IB334" s="56"/>
      <c r="IC334" s="56"/>
      <c r="ID334" s="56"/>
      <c r="IF334" s="56"/>
      <c r="IG334" s="56"/>
      <c r="IH334" s="56"/>
      <c r="II334" s="56"/>
      <c r="IJ334" s="56"/>
      <c r="IK334" s="56"/>
      <c r="IL334" s="56"/>
      <c r="IM334" s="56"/>
      <c r="IN334" s="56"/>
      <c r="IP334" s="56"/>
      <c r="IQ334" s="56"/>
      <c r="IR334" s="56"/>
      <c r="IS334" s="56"/>
      <c r="IT334" s="56"/>
      <c r="IU334" s="56"/>
    </row>
    <row r="335" spans="1:255" ht="12.75" customHeight="1" thickBot="1" x14ac:dyDescent="0.25">
      <c r="A335" s="221"/>
      <c r="B335" s="106">
        <v>4637.08</v>
      </c>
      <c r="C335" s="85" t="s">
        <v>75</v>
      </c>
      <c r="D335" s="86"/>
      <c r="E335" s="47"/>
      <c r="F335" s="47"/>
      <c r="G335" s="47"/>
      <c r="H335" s="48"/>
      <c r="I335" s="49"/>
      <c r="J335" s="56"/>
      <c r="K335" s="56"/>
      <c r="L335" s="56"/>
      <c r="M335" s="56"/>
      <c r="N335" s="56"/>
      <c r="O335" s="56"/>
      <c r="P335" s="56"/>
      <c r="Q335" s="56"/>
      <c r="R335" s="56"/>
      <c r="T335" s="56"/>
      <c r="U335" s="56"/>
      <c r="V335" s="56"/>
      <c r="W335" s="56"/>
      <c r="X335" s="56"/>
      <c r="Y335" s="56"/>
      <c r="Z335" s="56"/>
      <c r="AA335" s="56"/>
      <c r="AB335" s="56"/>
      <c r="AD335" s="56"/>
      <c r="AE335" s="56"/>
      <c r="AF335" s="56"/>
      <c r="AG335" s="56"/>
      <c r="AH335" s="56"/>
      <c r="AI335" s="56"/>
      <c r="AJ335" s="56"/>
      <c r="AK335" s="56"/>
      <c r="AL335" s="56"/>
      <c r="AN335" s="56"/>
      <c r="AO335" s="56"/>
      <c r="AP335" s="56"/>
      <c r="AQ335" s="56"/>
      <c r="AR335" s="56"/>
      <c r="AS335" s="56"/>
      <c r="AT335" s="56"/>
      <c r="AU335" s="56"/>
      <c r="AV335" s="56"/>
      <c r="AX335" s="56"/>
      <c r="AY335" s="56"/>
      <c r="AZ335" s="56"/>
      <c r="BA335" s="56"/>
      <c r="BB335" s="56"/>
      <c r="BC335" s="56"/>
      <c r="BD335" s="56"/>
      <c r="BE335" s="56"/>
      <c r="BF335" s="56"/>
      <c r="BH335" s="56"/>
      <c r="BI335" s="56"/>
      <c r="BJ335" s="56"/>
      <c r="BK335" s="56"/>
      <c r="BL335" s="56"/>
      <c r="BM335" s="56"/>
      <c r="BN335" s="56"/>
      <c r="BO335" s="56"/>
      <c r="BP335" s="56"/>
      <c r="BR335" s="56"/>
      <c r="BS335" s="56"/>
      <c r="BT335" s="56"/>
      <c r="BU335" s="56"/>
      <c r="BV335" s="56"/>
      <c r="BW335" s="56"/>
      <c r="BX335" s="56"/>
      <c r="BY335" s="56"/>
      <c r="BZ335" s="56"/>
      <c r="CB335" s="56"/>
      <c r="CC335" s="56"/>
      <c r="CD335" s="56"/>
      <c r="CE335" s="56"/>
      <c r="CF335" s="56"/>
      <c r="CG335" s="56"/>
      <c r="CH335" s="56"/>
      <c r="CI335" s="56"/>
      <c r="CJ335" s="56"/>
      <c r="CL335" s="56"/>
      <c r="CM335" s="56"/>
      <c r="CN335" s="56"/>
      <c r="CO335" s="56"/>
      <c r="CP335" s="56"/>
      <c r="CQ335" s="56"/>
      <c r="CR335" s="56"/>
      <c r="CS335" s="56"/>
      <c r="CT335" s="56"/>
      <c r="CV335" s="56"/>
      <c r="CW335" s="56"/>
      <c r="CX335" s="56"/>
      <c r="CY335" s="56"/>
      <c r="CZ335" s="56"/>
      <c r="DA335" s="56"/>
      <c r="DB335" s="56"/>
      <c r="DC335" s="56"/>
      <c r="DD335" s="56"/>
      <c r="DF335" s="56"/>
      <c r="DG335" s="56"/>
      <c r="DH335" s="56"/>
      <c r="DI335" s="56"/>
      <c r="DJ335" s="56"/>
      <c r="DK335" s="56"/>
      <c r="DL335" s="56"/>
      <c r="DM335" s="56"/>
      <c r="DN335" s="56"/>
      <c r="DP335" s="56"/>
      <c r="DQ335" s="56"/>
      <c r="DR335" s="56"/>
      <c r="DS335" s="56"/>
      <c r="DT335" s="56"/>
      <c r="DU335" s="56"/>
      <c r="DV335" s="56"/>
      <c r="DW335" s="56"/>
      <c r="DX335" s="56"/>
      <c r="DZ335" s="56"/>
      <c r="EA335" s="56"/>
      <c r="EB335" s="56"/>
      <c r="EC335" s="56"/>
      <c r="ED335" s="56"/>
      <c r="EE335" s="56"/>
      <c r="EF335" s="56"/>
      <c r="EG335" s="56"/>
      <c r="EH335" s="56"/>
      <c r="EJ335" s="56"/>
      <c r="EK335" s="56"/>
      <c r="EL335" s="56"/>
      <c r="EM335" s="56"/>
      <c r="EN335" s="56"/>
      <c r="EO335" s="56"/>
      <c r="EP335" s="56"/>
      <c r="EQ335" s="56"/>
      <c r="ER335" s="56"/>
      <c r="ET335" s="56"/>
      <c r="EU335" s="56"/>
      <c r="EV335" s="56"/>
      <c r="EW335" s="56"/>
      <c r="EX335" s="56"/>
      <c r="EY335" s="56"/>
      <c r="EZ335" s="56"/>
      <c r="FA335" s="56"/>
      <c r="FB335" s="56"/>
      <c r="FD335" s="56"/>
      <c r="FE335" s="56"/>
      <c r="FF335" s="56"/>
      <c r="FG335" s="56"/>
      <c r="FH335" s="56"/>
      <c r="FI335" s="56"/>
      <c r="FJ335" s="56"/>
      <c r="FK335" s="56"/>
      <c r="FL335" s="56"/>
      <c r="FN335" s="56"/>
      <c r="FO335" s="56"/>
      <c r="FP335" s="56"/>
      <c r="FQ335" s="56"/>
      <c r="FR335" s="56"/>
      <c r="FS335" s="56"/>
      <c r="FT335" s="56"/>
      <c r="FU335" s="56"/>
      <c r="FV335" s="56"/>
      <c r="FX335" s="56"/>
      <c r="FY335" s="56"/>
      <c r="FZ335" s="56"/>
      <c r="GA335" s="56"/>
      <c r="GB335" s="56"/>
      <c r="GC335" s="56"/>
      <c r="GD335" s="56"/>
      <c r="GE335" s="56"/>
      <c r="GF335" s="56"/>
      <c r="GH335" s="56"/>
      <c r="GI335" s="56"/>
      <c r="GJ335" s="56"/>
      <c r="GK335" s="56"/>
      <c r="GL335" s="56"/>
      <c r="GM335" s="56"/>
      <c r="GN335" s="56"/>
      <c r="GO335" s="56"/>
      <c r="GP335" s="56"/>
      <c r="GR335" s="56"/>
      <c r="GS335" s="56"/>
      <c r="GT335" s="56"/>
      <c r="GU335" s="56"/>
      <c r="GV335" s="56"/>
      <c r="GW335" s="56"/>
      <c r="GX335" s="56"/>
      <c r="GY335" s="56"/>
      <c r="GZ335" s="56"/>
      <c r="HB335" s="56"/>
      <c r="HC335" s="56"/>
      <c r="HD335" s="56"/>
      <c r="HE335" s="56"/>
      <c r="HF335" s="56"/>
      <c r="HG335" s="56"/>
      <c r="HH335" s="56"/>
      <c r="HI335" s="56"/>
      <c r="HJ335" s="56"/>
      <c r="HL335" s="56"/>
      <c r="HM335" s="56"/>
      <c r="HN335" s="56"/>
      <c r="HO335" s="56"/>
      <c r="HP335" s="56"/>
      <c r="HQ335" s="56"/>
      <c r="HR335" s="56"/>
      <c r="HS335" s="56"/>
      <c r="HT335" s="56"/>
      <c r="HV335" s="56"/>
      <c r="HW335" s="56"/>
      <c r="HX335" s="56"/>
      <c r="HY335" s="56"/>
      <c r="HZ335" s="56"/>
      <c r="IA335" s="56"/>
      <c r="IB335" s="56"/>
      <c r="IC335" s="56"/>
      <c r="ID335" s="56"/>
      <c r="IF335" s="56"/>
      <c r="IG335" s="56"/>
      <c r="IH335" s="56"/>
      <c r="II335" s="56"/>
      <c r="IJ335" s="56"/>
      <c r="IK335" s="56"/>
      <c r="IL335" s="56"/>
      <c r="IM335" s="56"/>
      <c r="IN335" s="56"/>
      <c r="IP335" s="56"/>
      <c r="IQ335" s="56"/>
      <c r="IR335" s="56"/>
      <c r="IS335" s="56"/>
      <c r="IT335" s="56"/>
      <c r="IU335" s="56"/>
    </row>
    <row r="336" spans="1:255" ht="12.75" customHeight="1" thickBot="1" x14ac:dyDescent="0.25">
      <c r="A336" s="221"/>
      <c r="B336" s="106">
        <v>5065.95</v>
      </c>
      <c r="C336" s="85" t="s">
        <v>76</v>
      </c>
      <c r="D336" s="86"/>
      <c r="E336" s="47"/>
      <c r="F336" s="47"/>
      <c r="G336" s="47"/>
      <c r="H336" s="48"/>
      <c r="I336" s="49"/>
      <c r="J336" s="56"/>
      <c r="K336" s="56"/>
      <c r="L336" s="56"/>
      <c r="M336" s="56"/>
      <c r="N336" s="56"/>
      <c r="O336" s="56"/>
      <c r="P336" s="56"/>
      <c r="Q336" s="56"/>
      <c r="R336" s="56"/>
      <c r="T336" s="56"/>
      <c r="U336" s="56"/>
      <c r="V336" s="56"/>
      <c r="W336" s="56"/>
      <c r="X336" s="56"/>
      <c r="Y336" s="56"/>
      <c r="Z336" s="56"/>
      <c r="AA336" s="56"/>
      <c r="AB336" s="56"/>
      <c r="AD336" s="56"/>
      <c r="AE336" s="56"/>
      <c r="AF336" s="56"/>
      <c r="AG336" s="56"/>
      <c r="AH336" s="56"/>
      <c r="AI336" s="56"/>
      <c r="AJ336" s="56"/>
      <c r="AK336" s="56"/>
      <c r="AL336" s="56"/>
      <c r="AN336" s="56"/>
      <c r="AO336" s="56"/>
      <c r="AP336" s="56"/>
      <c r="AQ336" s="56"/>
      <c r="AR336" s="56"/>
      <c r="AS336" s="56"/>
      <c r="AT336" s="56"/>
      <c r="AU336" s="56"/>
      <c r="AV336" s="56"/>
      <c r="AX336" s="56"/>
      <c r="AY336" s="56"/>
      <c r="AZ336" s="56"/>
      <c r="BA336" s="56"/>
      <c r="BB336" s="56"/>
      <c r="BC336" s="56"/>
      <c r="BD336" s="56"/>
      <c r="BE336" s="56"/>
      <c r="BF336" s="56"/>
      <c r="BH336" s="56"/>
      <c r="BI336" s="56"/>
      <c r="BJ336" s="56"/>
      <c r="BK336" s="56"/>
      <c r="BL336" s="56"/>
      <c r="BM336" s="56"/>
      <c r="BN336" s="56"/>
      <c r="BO336" s="56"/>
      <c r="BP336" s="56"/>
      <c r="BR336" s="56"/>
      <c r="BS336" s="56"/>
      <c r="BT336" s="56"/>
      <c r="BU336" s="56"/>
      <c r="BV336" s="56"/>
      <c r="BW336" s="56"/>
      <c r="BX336" s="56"/>
      <c r="BY336" s="56"/>
      <c r="BZ336" s="56"/>
      <c r="CB336" s="56"/>
      <c r="CC336" s="56"/>
      <c r="CD336" s="56"/>
      <c r="CE336" s="56"/>
      <c r="CF336" s="56"/>
      <c r="CG336" s="56"/>
      <c r="CH336" s="56"/>
      <c r="CI336" s="56"/>
      <c r="CJ336" s="56"/>
      <c r="CL336" s="56"/>
      <c r="CM336" s="56"/>
      <c r="CN336" s="56"/>
      <c r="CO336" s="56"/>
      <c r="CP336" s="56"/>
      <c r="CQ336" s="56"/>
      <c r="CR336" s="56"/>
      <c r="CS336" s="56"/>
      <c r="CT336" s="56"/>
      <c r="CV336" s="56"/>
      <c r="CW336" s="56"/>
      <c r="CX336" s="56"/>
      <c r="CY336" s="56"/>
      <c r="CZ336" s="56"/>
      <c r="DA336" s="56"/>
      <c r="DB336" s="56"/>
      <c r="DC336" s="56"/>
      <c r="DD336" s="56"/>
      <c r="DF336" s="56"/>
      <c r="DG336" s="56"/>
      <c r="DH336" s="56"/>
      <c r="DI336" s="56"/>
      <c r="DJ336" s="56"/>
      <c r="DK336" s="56"/>
      <c r="DL336" s="56"/>
      <c r="DM336" s="56"/>
      <c r="DN336" s="56"/>
      <c r="DP336" s="56"/>
      <c r="DQ336" s="56"/>
      <c r="DR336" s="56"/>
      <c r="DS336" s="56"/>
      <c r="DT336" s="56"/>
      <c r="DU336" s="56"/>
      <c r="DV336" s="56"/>
      <c r="DW336" s="56"/>
      <c r="DX336" s="56"/>
      <c r="DZ336" s="56"/>
      <c r="EA336" s="56"/>
      <c r="EB336" s="56"/>
      <c r="EC336" s="56"/>
      <c r="ED336" s="56"/>
      <c r="EE336" s="56"/>
      <c r="EF336" s="56"/>
      <c r="EG336" s="56"/>
      <c r="EH336" s="56"/>
      <c r="EJ336" s="56"/>
      <c r="EK336" s="56"/>
      <c r="EL336" s="56"/>
      <c r="EM336" s="56"/>
      <c r="EN336" s="56"/>
      <c r="EO336" s="56"/>
      <c r="EP336" s="56"/>
      <c r="EQ336" s="56"/>
      <c r="ER336" s="56"/>
      <c r="ET336" s="56"/>
      <c r="EU336" s="56"/>
      <c r="EV336" s="56"/>
      <c r="EW336" s="56"/>
      <c r="EX336" s="56"/>
      <c r="EY336" s="56"/>
      <c r="EZ336" s="56"/>
      <c r="FA336" s="56"/>
      <c r="FB336" s="56"/>
      <c r="FD336" s="56"/>
      <c r="FE336" s="56"/>
      <c r="FF336" s="56"/>
      <c r="FG336" s="56"/>
      <c r="FH336" s="56"/>
      <c r="FI336" s="56"/>
      <c r="FJ336" s="56"/>
      <c r="FK336" s="56"/>
      <c r="FL336" s="56"/>
      <c r="FN336" s="56"/>
      <c r="FO336" s="56"/>
      <c r="FP336" s="56"/>
      <c r="FQ336" s="56"/>
      <c r="FR336" s="56"/>
      <c r="FS336" s="56"/>
      <c r="FT336" s="56"/>
      <c r="FU336" s="56"/>
      <c r="FV336" s="56"/>
      <c r="FX336" s="56"/>
      <c r="FY336" s="56"/>
      <c r="FZ336" s="56"/>
      <c r="GA336" s="56"/>
      <c r="GB336" s="56"/>
      <c r="GC336" s="56"/>
      <c r="GD336" s="56"/>
      <c r="GE336" s="56"/>
      <c r="GF336" s="56"/>
      <c r="GH336" s="56"/>
      <c r="GI336" s="56"/>
      <c r="GJ336" s="56"/>
      <c r="GK336" s="56"/>
      <c r="GL336" s="56"/>
      <c r="GM336" s="56"/>
      <c r="GN336" s="56"/>
      <c r="GO336" s="56"/>
      <c r="GP336" s="56"/>
      <c r="GR336" s="56"/>
      <c r="GS336" s="56"/>
      <c r="GT336" s="56"/>
      <c r="GU336" s="56"/>
      <c r="GV336" s="56"/>
      <c r="GW336" s="56"/>
      <c r="GX336" s="56"/>
      <c r="GY336" s="56"/>
      <c r="GZ336" s="56"/>
      <c r="HB336" s="56"/>
      <c r="HC336" s="56"/>
      <c r="HD336" s="56"/>
      <c r="HE336" s="56"/>
      <c r="HF336" s="56"/>
      <c r="HG336" s="56"/>
      <c r="HH336" s="56"/>
      <c r="HI336" s="56"/>
      <c r="HJ336" s="56"/>
      <c r="HL336" s="56"/>
      <c r="HM336" s="56"/>
      <c r="HN336" s="56"/>
      <c r="HO336" s="56"/>
      <c r="HP336" s="56"/>
      <c r="HQ336" s="56"/>
      <c r="HR336" s="56"/>
      <c r="HS336" s="56"/>
      <c r="HT336" s="56"/>
      <c r="HV336" s="56"/>
      <c r="HW336" s="56"/>
      <c r="HX336" s="56"/>
      <c r="HY336" s="56"/>
      <c r="HZ336" s="56"/>
      <c r="IA336" s="56"/>
      <c r="IB336" s="56"/>
      <c r="IC336" s="56"/>
      <c r="ID336" s="56"/>
      <c r="IF336" s="56"/>
      <c r="IG336" s="56"/>
      <c r="IH336" s="56"/>
      <c r="II336" s="56"/>
      <c r="IJ336" s="56"/>
      <c r="IK336" s="56"/>
      <c r="IL336" s="56"/>
      <c r="IM336" s="56"/>
      <c r="IN336" s="56"/>
      <c r="IP336" s="56"/>
      <c r="IQ336" s="56"/>
      <c r="IR336" s="56"/>
      <c r="IS336" s="56"/>
      <c r="IT336" s="56"/>
      <c r="IU336" s="56"/>
    </row>
    <row r="337" spans="1:255" ht="12.75" customHeight="1" thickBot="1" x14ac:dyDescent="0.25">
      <c r="A337" s="221"/>
      <c r="B337" s="106">
        <v>7064.5</v>
      </c>
      <c r="C337" s="85" t="s">
        <v>77</v>
      </c>
      <c r="D337" s="86"/>
      <c r="E337" s="47"/>
      <c r="F337" s="47"/>
      <c r="G337" s="47"/>
      <c r="H337" s="48"/>
      <c r="I337" s="49"/>
      <c r="J337" s="56"/>
      <c r="K337" s="56"/>
      <c r="L337" s="56"/>
      <c r="M337" s="56"/>
      <c r="N337" s="56"/>
      <c r="O337" s="56"/>
      <c r="P337" s="56"/>
      <c r="Q337" s="56"/>
      <c r="R337" s="56"/>
      <c r="T337" s="56"/>
      <c r="U337" s="56"/>
      <c r="V337" s="56"/>
      <c r="W337" s="56"/>
      <c r="X337" s="56"/>
      <c r="Y337" s="56"/>
      <c r="Z337" s="56"/>
      <c r="AA337" s="56"/>
      <c r="AB337" s="56"/>
      <c r="AD337" s="56"/>
      <c r="AE337" s="56"/>
      <c r="AF337" s="56"/>
      <c r="AG337" s="56"/>
      <c r="AH337" s="56"/>
      <c r="AI337" s="56"/>
      <c r="AJ337" s="56"/>
      <c r="AK337" s="56"/>
      <c r="AL337" s="56"/>
      <c r="AN337" s="56"/>
      <c r="AO337" s="56"/>
      <c r="AP337" s="56"/>
      <c r="AQ337" s="56"/>
      <c r="AR337" s="56"/>
      <c r="AS337" s="56"/>
      <c r="AT337" s="56"/>
      <c r="AU337" s="56"/>
      <c r="AV337" s="56"/>
      <c r="AX337" s="56"/>
      <c r="AY337" s="56"/>
      <c r="AZ337" s="56"/>
      <c r="BA337" s="56"/>
      <c r="BB337" s="56"/>
      <c r="BC337" s="56"/>
      <c r="BD337" s="56"/>
      <c r="BE337" s="56"/>
      <c r="BF337" s="56"/>
      <c r="BH337" s="56"/>
      <c r="BI337" s="56"/>
      <c r="BJ337" s="56"/>
      <c r="BK337" s="56"/>
      <c r="BL337" s="56"/>
      <c r="BM337" s="56"/>
      <c r="BN337" s="56"/>
      <c r="BO337" s="56"/>
      <c r="BP337" s="56"/>
      <c r="BR337" s="56"/>
      <c r="BS337" s="56"/>
      <c r="BT337" s="56"/>
      <c r="BU337" s="56"/>
      <c r="BV337" s="56"/>
      <c r="BW337" s="56"/>
      <c r="BX337" s="56"/>
      <c r="BY337" s="56"/>
      <c r="BZ337" s="56"/>
      <c r="CB337" s="56"/>
      <c r="CC337" s="56"/>
      <c r="CD337" s="56"/>
      <c r="CE337" s="56"/>
      <c r="CF337" s="56"/>
      <c r="CG337" s="56"/>
      <c r="CH337" s="56"/>
      <c r="CI337" s="56"/>
      <c r="CJ337" s="56"/>
      <c r="CL337" s="56"/>
      <c r="CM337" s="56"/>
      <c r="CN337" s="56"/>
      <c r="CO337" s="56"/>
      <c r="CP337" s="56"/>
      <c r="CQ337" s="56"/>
      <c r="CR337" s="56"/>
      <c r="CS337" s="56"/>
      <c r="CT337" s="56"/>
      <c r="CV337" s="56"/>
      <c r="CW337" s="56"/>
      <c r="CX337" s="56"/>
      <c r="CY337" s="56"/>
      <c r="CZ337" s="56"/>
      <c r="DA337" s="56"/>
      <c r="DB337" s="56"/>
      <c r="DC337" s="56"/>
      <c r="DD337" s="56"/>
      <c r="DF337" s="56"/>
      <c r="DG337" s="56"/>
      <c r="DH337" s="56"/>
      <c r="DI337" s="56"/>
      <c r="DJ337" s="56"/>
      <c r="DK337" s="56"/>
      <c r="DL337" s="56"/>
      <c r="DM337" s="56"/>
      <c r="DN337" s="56"/>
      <c r="DP337" s="56"/>
      <c r="DQ337" s="56"/>
      <c r="DR337" s="56"/>
      <c r="DS337" s="56"/>
      <c r="DT337" s="56"/>
      <c r="DU337" s="56"/>
      <c r="DV337" s="56"/>
      <c r="DW337" s="56"/>
      <c r="DX337" s="56"/>
      <c r="DZ337" s="56"/>
      <c r="EA337" s="56"/>
      <c r="EB337" s="56"/>
      <c r="EC337" s="56"/>
      <c r="ED337" s="56"/>
      <c r="EE337" s="56"/>
      <c r="EF337" s="56"/>
      <c r="EG337" s="56"/>
      <c r="EH337" s="56"/>
      <c r="EJ337" s="56"/>
      <c r="EK337" s="56"/>
      <c r="EL337" s="56"/>
      <c r="EM337" s="56"/>
      <c r="EN337" s="56"/>
      <c r="EO337" s="56"/>
      <c r="EP337" s="56"/>
      <c r="EQ337" s="56"/>
      <c r="ER337" s="56"/>
      <c r="ET337" s="56"/>
      <c r="EU337" s="56"/>
      <c r="EV337" s="56"/>
      <c r="EW337" s="56"/>
      <c r="EX337" s="56"/>
      <c r="EY337" s="56"/>
      <c r="EZ337" s="56"/>
      <c r="FA337" s="56"/>
      <c r="FB337" s="56"/>
      <c r="FD337" s="56"/>
      <c r="FE337" s="56"/>
      <c r="FF337" s="56"/>
      <c r="FG337" s="56"/>
      <c r="FH337" s="56"/>
      <c r="FI337" s="56"/>
      <c r="FJ337" s="56"/>
      <c r="FK337" s="56"/>
      <c r="FL337" s="56"/>
      <c r="FN337" s="56"/>
      <c r="FO337" s="56"/>
      <c r="FP337" s="56"/>
      <c r="FQ337" s="56"/>
      <c r="FR337" s="56"/>
      <c r="FS337" s="56"/>
      <c r="FT337" s="56"/>
      <c r="FU337" s="56"/>
      <c r="FV337" s="56"/>
      <c r="FX337" s="56"/>
      <c r="FY337" s="56"/>
      <c r="FZ337" s="56"/>
      <c r="GA337" s="56"/>
      <c r="GB337" s="56"/>
      <c r="GC337" s="56"/>
      <c r="GD337" s="56"/>
      <c r="GE337" s="56"/>
      <c r="GF337" s="56"/>
      <c r="GH337" s="56"/>
      <c r="GI337" s="56"/>
      <c r="GJ337" s="56"/>
      <c r="GK337" s="56"/>
      <c r="GL337" s="56"/>
      <c r="GM337" s="56"/>
      <c r="GN337" s="56"/>
      <c r="GO337" s="56"/>
      <c r="GP337" s="56"/>
      <c r="GR337" s="56"/>
      <c r="GS337" s="56"/>
      <c r="GT337" s="56"/>
      <c r="GU337" s="56"/>
      <c r="GV337" s="56"/>
      <c r="GW337" s="56"/>
      <c r="GX337" s="56"/>
      <c r="GY337" s="56"/>
      <c r="GZ337" s="56"/>
      <c r="HB337" s="56"/>
      <c r="HC337" s="56"/>
      <c r="HD337" s="56"/>
      <c r="HE337" s="56"/>
      <c r="HF337" s="56"/>
      <c r="HG337" s="56"/>
      <c r="HH337" s="56"/>
      <c r="HI337" s="56"/>
      <c r="HJ337" s="56"/>
      <c r="HL337" s="56"/>
      <c r="HM337" s="56"/>
      <c r="HN337" s="56"/>
      <c r="HO337" s="56"/>
      <c r="HP337" s="56"/>
      <c r="HQ337" s="56"/>
      <c r="HR337" s="56"/>
      <c r="HS337" s="56"/>
      <c r="HT337" s="56"/>
      <c r="HV337" s="56"/>
      <c r="HW337" s="56"/>
      <c r="HX337" s="56"/>
      <c r="HY337" s="56"/>
      <c r="HZ337" s="56"/>
      <c r="IA337" s="56"/>
      <c r="IB337" s="56"/>
      <c r="IC337" s="56"/>
      <c r="ID337" s="56"/>
      <c r="IF337" s="56"/>
      <c r="IG337" s="56"/>
      <c r="IH337" s="56"/>
      <c r="II337" s="56"/>
      <c r="IJ337" s="56"/>
      <c r="IK337" s="56"/>
      <c r="IL337" s="56"/>
      <c r="IM337" s="56"/>
      <c r="IN337" s="56"/>
      <c r="IP337" s="56"/>
      <c r="IQ337" s="56"/>
      <c r="IR337" s="56"/>
      <c r="IS337" s="56"/>
      <c r="IT337" s="56"/>
      <c r="IU337" s="56"/>
    </row>
    <row r="338" spans="1:255" ht="12.75" customHeight="1" thickBot="1" x14ac:dyDescent="0.25">
      <c r="A338" s="221"/>
      <c r="B338" s="106">
        <v>5447.45</v>
      </c>
      <c r="C338" s="85" t="s">
        <v>78</v>
      </c>
      <c r="D338" s="86"/>
      <c r="E338" s="47"/>
      <c r="F338" s="47"/>
      <c r="G338" s="47"/>
      <c r="H338" s="48"/>
      <c r="I338" s="49"/>
      <c r="J338" s="56"/>
      <c r="K338" s="56"/>
      <c r="L338" s="56"/>
      <c r="M338" s="56"/>
      <c r="N338" s="56"/>
      <c r="O338" s="56"/>
      <c r="P338" s="56"/>
      <c r="Q338" s="56"/>
      <c r="R338" s="56"/>
      <c r="T338" s="56"/>
      <c r="U338" s="56"/>
      <c r="V338" s="56"/>
      <c r="W338" s="56"/>
      <c r="X338" s="56"/>
      <c r="Y338" s="56"/>
      <c r="Z338" s="56"/>
      <c r="AA338" s="56"/>
      <c r="AB338" s="56"/>
      <c r="AD338" s="56"/>
      <c r="AE338" s="56"/>
      <c r="AF338" s="56"/>
      <c r="AG338" s="56"/>
      <c r="AH338" s="56"/>
      <c r="AI338" s="56"/>
      <c r="AJ338" s="56"/>
      <c r="AK338" s="56"/>
      <c r="AL338" s="56"/>
      <c r="AN338" s="56"/>
      <c r="AO338" s="56"/>
      <c r="AP338" s="56"/>
      <c r="AQ338" s="56"/>
      <c r="AR338" s="56"/>
      <c r="AS338" s="56"/>
      <c r="AT338" s="56"/>
      <c r="AU338" s="56"/>
      <c r="AV338" s="56"/>
      <c r="AX338" s="56"/>
      <c r="AY338" s="56"/>
      <c r="AZ338" s="56"/>
      <c r="BA338" s="56"/>
      <c r="BB338" s="56"/>
      <c r="BC338" s="56"/>
      <c r="BD338" s="56"/>
      <c r="BE338" s="56"/>
      <c r="BF338" s="56"/>
      <c r="BH338" s="56"/>
      <c r="BI338" s="56"/>
      <c r="BJ338" s="56"/>
      <c r="BK338" s="56"/>
      <c r="BL338" s="56"/>
      <c r="BM338" s="56"/>
      <c r="BN338" s="56"/>
      <c r="BO338" s="56"/>
      <c r="BP338" s="56"/>
      <c r="BR338" s="56"/>
      <c r="BS338" s="56"/>
      <c r="BT338" s="56"/>
      <c r="BU338" s="56"/>
      <c r="BV338" s="56"/>
      <c r="BW338" s="56"/>
      <c r="BX338" s="56"/>
      <c r="BY338" s="56"/>
      <c r="BZ338" s="56"/>
      <c r="CB338" s="56"/>
      <c r="CC338" s="56"/>
      <c r="CD338" s="56"/>
      <c r="CE338" s="56"/>
      <c r="CF338" s="56"/>
      <c r="CG338" s="56"/>
      <c r="CH338" s="56"/>
      <c r="CI338" s="56"/>
      <c r="CJ338" s="56"/>
      <c r="CL338" s="56"/>
      <c r="CM338" s="56"/>
      <c r="CN338" s="56"/>
      <c r="CO338" s="56"/>
      <c r="CP338" s="56"/>
      <c r="CQ338" s="56"/>
      <c r="CR338" s="56"/>
      <c r="CS338" s="56"/>
      <c r="CT338" s="56"/>
      <c r="CV338" s="56"/>
      <c r="CW338" s="56"/>
      <c r="CX338" s="56"/>
      <c r="CY338" s="56"/>
      <c r="CZ338" s="56"/>
      <c r="DA338" s="56"/>
      <c r="DB338" s="56"/>
      <c r="DC338" s="56"/>
      <c r="DD338" s="56"/>
      <c r="DF338" s="56"/>
      <c r="DG338" s="56"/>
      <c r="DH338" s="56"/>
      <c r="DI338" s="56"/>
      <c r="DJ338" s="56"/>
      <c r="DK338" s="56"/>
      <c r="DL338" s="56"/>
      <c r="DM338" s="56"/>
      <c r="DN338" s="56"/>
      <c r="DP338" s="56"/>
      <c r="DQ338" s="56"/>
      <c r="DR338" s="56"/>
      <c r="DS338" s="56"/>
      <c r="DT338" s="56"/>
      <c r="DU338" s="56"/>
      <c r="DV338" s="56"/>
      <c r="DW338" s="56"/>
      <c r="DX338" s="56"/>
      <c r="DZ338" s="56"/>
      <c r="EA338" s="56"/>
      <c r="EB338" s="56"/>
      <c r="EC338" s="56"/>
      <c r="ED338" s="56"/>
      <c r="EE338" s="56"/>
      <c r="EF338" s="56"/>
      <c r="EG338" s="56"/>
      <c r="EH338" s="56"/>
      <c r="EJ338" s="56"/>
      <c r="EK338" s="56"/>
      <c r="EL338" s="56"/>
      <c r="EM338" s="56"/>
      <c r="EN338" s="56"/>
      <c r="EO338" s="56"/>
      <c r="EP338" s="56"/>
      <c r="EQ338" s="56"/>
      <c r="ER338" s="56"/>
      <c r="ET338" s="56"/>
      <c r="EU338" s="56"/>
      <c r="EV338" s="56"/>
      <c r="EW338" s="56"/>
      <c r="EX338" s="56"/>
      <c r="EY338" s="56"/>
      <c r="EZ338" s="56"/>
      <c r="FA338" s="56"/>
      <c r="FB338" s="56"/>
      <c r="FD338" s="56"/>
      <c r="FE338" s="56"/>
      <c r="FF338" s="56"/>
      <c r="FG338" s="56"/>
      <c r="FH338" s="56"/>
      <c r="FI338" s="56"/>
      <c r="FJ338" s="56"/>
      <c r="FK338" s="56"/>
      <c r="FL338" s="56"/>
      <c r="FN338" s="56"/>
      <c r="FO338" s="56"/>
      <c r="FP338" s="56"/>
      <c r="FQ338" s="56"/>
      <c r="FR338" s="56"/>
      <c r="FS338" s="56"/>
      <c r="FT338" s="56"/>
      <c r="FU338" s="56"/>
      <c r="FV338" s="56"/>
      <c r="FX338" s="56"/>
      <c r="FY338" s="56"/>
      <c r="FZ338" s="56"/>
      <c r="GA338" s="56"/>
      <c r="GB338" s="56"/>
      <c r="GC338" s="56"/>
      <c r="GD338" s="56"/>
      <c r="GE338" s="56"/>
      <c r="GF338" s="56"/>
      <c r="GH338" s="56"/>
      <c r="GI338" s="56"/>
      <c r="GJ338" s="56"/>
      <c r="GK338" s="56"/>
      <c r="GL338" s="56"/>
      <c r="GM338" s="56"/>
      <c r="GN338" s="56"/>
      <c r="GO338" s="56"/>
      <c r="GP338" s="56"/>
      <c r="GR338" s="56"/>
      <c r="GS338" s="56"/>
      <c r="GT338" s="56"/>
      <c r="GU338" s="56"/>
      <c r="GV338" s="56"/>
      <c r="GW338" s="56"/>
      <c r="GX338" s="56"/>
      <c r="GY338" s="56"/>
      <c r="GZ338" s="56"/>
      <c r="HB338" s="56"/>
      <c r="HC338" s="56"/>
      <c r="HD338" s="56"/>
      <c r="HE338" s="56"/>
      <c r="HF338" s="56"/>
      <c r="HG338" s="56"/>
      <c r="HH338" s="56"/>
      <c r="HI338" s="56"/>
      <c r="HJ338" s="56"/>
      <c r="HL338" s="56"/>
      <c r="HM338" s="56"/>
      <c r="HN338" s="56"/>
      <c r="HO338" s="56"/>
      <c r="HP338" s="56"/>
      <c r="HQ338" s="56"/>
      <c r="HR338" s="56"/>
      <c r="HS338" s="56"/>
      <c r="HT338" s="56"/>
      <c r="HV338" s="56"/>
      <c r="HW338" s="56"/>
      <c r="HX338" s="56"/>
      <c r="HY338" s="56"/>
      <c r="HZ338" s="56"/>
      <c r="IA338" s="56"/>
      <c r="IB338" s="56"/>
      <c r="IC338" s="56"/>
      <c r="ID338" s="56"/>
      <c r="IF338" s="56"/>
      <c r="IG338" s="56"/>
      <c r="IH338" s="56"/>
      <c r="II338" s="56"/>
      <c r="IJ338" s="56"/>
      <c r="IK338" s="56"/>
      <c r="IL338" s="56"/>
      <c r="IM338" s="56"/>
      <c r="IN338" s="56"/>
      <c r="IP338" s="56"/>
      <c r="IQ338" s="56"/>
      <c r="IR338" s="56"/>
      <c r="IS338" s="56"/>
      <c r="IT338" s="56"/>
      <c r="IU338" s="56"/>
    </row>
    <row r="339" spans="1:255" ht="12.75" customHeight="1" thickBot="1" x14ac:dyDescent="0.25">
      <c r="A339" s="221"/>
      <c r="B339" s="106">
        <v>6907.25</v>
      </c>
      <c r="C339" s="85" t="s">
        <v>79</v>
      </c>
      <c r="D339" s="86"/>
      <c r="E339" s="47"/>
      <c r="F339" s="47"/>
      <c r="G339" s="47"/>
      <c r="H339" s="48"/>
      <c r="I339" s="49"/>
      <c r="J339" s="56"/>
      <c r="K339" s="56"/>
      <c r="L339" s="56"/>
      <c r="M339" s="56"/>
      <c r="N339" s="56"/>
      <c r="O339" s="56"/>
      <c r="P339" s="56"/>
      <c r="Q339" s="56"/>
      <c r="R339" s="56"/>
      <c r="T339" s="56"/>
      <c r="U339" s="56"/>
      <c r="V339" s="56"/>
      <c r="W339" s="56"/>
      <c r="X339" s="56"/>
      <c r="Y339" s="56"/>
      <c r="Z339" s="56"/>
      <c r="AA339" s="56"/>
      <c r="AB339" s="56"/>
      <c r="AD339" s="56"/>
      <c r="AE339" s="56"/>
      <c r="AF339" s="56"/>
      <c r="AG339" s="56"/>
      <c r="AH339" s="56"/>
      <c r="AI339" s="56"/>
      <c r="AJ339" s="56"/>
      <c r="AK339" s="56"/>
      <c r="AL339" s="56"/>
      <c r="AN339" s="56"/>
      <c r="AO339" s="56"/>
      <c r="AP339" s="56"/>
      <c r="AQ339" s="56"/>
      <c r="AR339" s="56"/>
      <c r="AS339" s="56"/>
      <c r="AT339" s="56"/>
      <c r="AU339" s="56"/>
      <c r="AV339" s="56"/>
      <c r="AX339" s="56"/>
      <c r="AY339" s="56"/>
      <c r="AZ339" s="56"/>
      <c r="BA339" s="56"/>
      <c r="BB339" s="56"/>
      <c r="BC339" s="56"/>
      <c r="BD339" s="56"/>
      <c r="BE339" s="56"/>
      <c r="BF339" s="56"/>
      <c r="BH339" s="56"/>
      <c r="BI339" s="56"/>
      <c r="BJ339" s="56"/>
      <c r="BK339" s="56"/>
      <c r="BL339" s="56"/>
      <c r="BM339" s="56"/>
      <c r="BN339" s="56"/>
      <c r="BO339" s="56"/>
      <c r="BP339" s="56"/>
      <c r="BR339" s="56"/>
      <c r="BS339" s="56"/>
      <c r="BT339" s="56"/>
      <c r="BU339" s="56"/>
      <c r="BV339" s="56"/>
      <c r="BW339" s="56"/>
      <c r="BX339" s="56"/>
      <c r="BY339" s="56"/>
      <c r="BZ339" s="56"/>
      <c r="CB339" s="56"/>
      <c r="CC339" s="56"/>
      <c r="CD339" s="56"/>
      <c r="CE339" s="56"/>
      <c r="CF339" s="56"/>
      <c r="CG339" s="56"/>
      <c r="CH339" s="56"/>
      <c r="CI339" s="56"/>
      <c r="CJ339" s="56"/>
      <c r="CL339" s="56"/>
      <c r="CM339" s="56"/>
      <c r="CN339" s="56"/>
      <c r="CO339" s="56"/>
      <c r="CP339" s="56"/>
      <c r="CQ339" s="56"/>
      <c r="CR339" s="56"/>
      <c r="CS339" s="56"/>
      <c r="CT339" s="56"/>
      <c r="CV339" s="56"/>
      <c r="CW339" s="56"/>
      <c r="CX339" s="56"/>
      <c r="CY339" s="56"/>
      <c r="CZ339" s="56"/>
      <c r="DA339" s="56"/>
      <c r="DB339" s="56"/>
      <c r="DC339" s="56"/>
      <c r="DD339" s="56"/>
      <c r="DF339" s="56"/>
      <c r="DG339" s="56"/>
      <c r="DH339" s="56"/>
      <c r="DI339" s="56"/>
      <c r="DJ339" s="56"/>
      <c r="DK339" s="56"/>
      <c r="DL339" s="56"/>
      <c r="DM339" s="56"/>
      <c r="DN339" s="56"/>
      <c r="DP339" s="56"/>
      <c r="DQ339" s="56"/>
      <c r="DR339" s="56"/>
      <c r="DS339" s="56"/>
      <c r="DT339" s="56"/>
      <c r="DU339" s="56"/>
      <c r="DV339" s="56"/>
      <c r="DW339" s="56"/>
      <c r="DX339" s="56"/>
      <c r="DZ339" s="56"/>
      <c r="EA339" s="56"/>
      <c r="EB339" s="56"/>
      <c r="EC339" s="56"/>
      <c r="ED339" s="56"/>
      <c r="EE339" s="56"/>
      <c r="EF339" s="56"/>
      <c r="EG339" s="56"/>
      <c r="EH339" s="56"/>
      <c r="EJ339" s="56"/>
      <c r="EK339" s="56"/>
      <c r="EL339" s="56"/>
      <c r="EM339" s="56"/>
      <c r="EN339" s="56"/>
      <c r="EO339" s="56"/>
      <c r="EP339" s="56"/>
      <c r="EQ339" s="56"/>
      <c r="ER339" s="56"/>
      <c r="ET339" s="56"/>
      <c r="EU339" s="56"/>
      <c r="EV339" s="56"/>
      <c r="EW339" s="56"/>
      <c r="EX339" s="56"/>
      <c r="EY339" s="56"/>
      <c r="EZ339" s="56"/>
      <c r="FA339" s="56"/>
      <c r="FB339" s="56"/>
      <c r="FD339" s="56"/>
      <c r="FE339" s="56"/>
      <c r="FF339" s="56"/>
      <c r="FG339" s="56"/>
      <c r="FH339" s="56"/>
      <c r="FI339" s="56"/>
      <c r="FJ339" s="56"/>
      <c r="FK339" s="56"/>
      <c r="FL339" s="56"/>
      <c r="FN339" s="56"/>
      <c r="FO339" s="56"/>
      <c r="FP339" s="56"/>
      <c r="FQ339" s="56"/>
      <c r="FR339" s="56"/>
      <c r="FS339" s="56"/>
      <c r="FT339" s="56"/>
      <c r="FU339" s="56"/>
      <c r="FV339" s="56"/>
      <c r="FX339" s="56"/>
      <c r="FY339" s="56"/>
      <c r="FZ339" s="56"/>
      <c r="GA339" s="56"/>
      <c r="GB339" s="56"/>
      <c r="GC339" s="56"/>
      <c r="GD339" s="56"/>
      <c r="GE339" s="56"/>
      <c r="GF339" s="56"/>
      <c r="GH339" s="56"/>
      <c r="GI339" s="56"/>
      <c r="GJ339" s="56"/>
      <c r="GK339" s="56"/>
      <c r="GL339" s="56"/>
      <c r="GM339" s="56"/>
      <c r="GN339" s="56"/>
      <c r="GO339" s="56"/>
      <c r="GP339" s="56"/>
      <c r="GR339" s="56"/>
      <c r="GS339" s="56"/>
      <c r="GT339" s="56"/>
      <c r="GU339" s="56"/>
      <c r="GV339" s="56"/>
      <c r="GW339" s="56"/>
      <c r="GX339" s="56"/>
      <c r="GY339" s="56"/>
      <c r="GZ339" s="56"/>
      <c r="HB339" s="56"/>
      <c r="HC339" s="56"/>
      <c r="HD339" s="56"/>
      <c r="HE339" s="56"/>
      <c r="HF339" s="56"/>
      <c r="HG339" s="56"/>
      <c r="HH339" s="56"/>
      <c r="HI339" s="56"/>
      <c r="HJ339" s="56"/>
      <c r="HL339" s="56"/>
      <c r="HM339" s="56"/>
      <c r="HN339" s="56"/>
      <c r="HO339" s="56"/>
      <c r="HP339" s="56"/>
      <c r="HQ339" s="56"/>
      <c r="HR339" s="56"/>
      <c r="HS339" s="56"/>
      <c r="HT339" s="56"/>
      <c r="HV339" s="56"/>
      <c r="HW339" s="56"/>
      <c r="HX339" s="56"/>
      <c r="HY339" s="56"/>
      <c r="HZ339" s="56"/>
      <c r="IA339" s="56"/>
      <c r="IB339" s="56"/>
      <c r="IC339" s="56"/>
      <c r="ID339" s="56"/>
      <c r="IF339" s="56"/>
      <c r="IG339" s="56"/>
      <c r="IH339" s="56"/>
      <c r="II339" s="56"/>
      <c r="IJ339" s="56"/>
      <c r="IK339" s="56"/>
      <c r="IL339" s="56"/>
      <c r="IM339" s="56"/>
      <c r="IN339" s="56"/>
      <c r="IP339" s="56"/>
      <c r="IQ339" s="56"/>
      <c r="IR339" s="56"/>
      <c r="IS339" s="56"/>
      <c r="IT339" s="56"/>
      <c r="IU339" s="56"/>
    </row>
    <row r="340" spans="1:255" ht="12.75" customHeight="1" thickBot="1" x14ac:dyDescent="0.25">
      <c r="A340" s="221"/>
      <c r="B340" s="106">
        <v>5114.2700000000004</v>
      </c>
      <c r="C340" s="85" t="s">
        <v>80</v>
      </c>
      <c r="D340" s="86"/>
      <c r="E340" s="47"/>
      <c r="F340" s="47"/>
      <c r="G340" s="47"/>
      <c r="H340" s="48"/>
      <c r="I340" s="49"/>
      <c r="J340" s="56"/>
      <c r="K340" s="56"/>
      <c r="L340" s="56"/>
      <c r="M340" s="56"/>
      <c r="N340" s="56"/>
      <c r="O340" s="56"/>
      <c r="P340" s="56"/>
      <c r="Q340" s="56"/>
      <c r="R340" s="56"/>
      <c r="T340" s="56"/>
      <c r="U340" s="56"/>
      <c r="V340" s="56"/>
      <c r="W340" s="56"/>
      <c r="X340" s="56"/>
      <c r="Y340" s="56"/>
      <c r="Z340" s="56"/>
      <c r="AA340" s="56"/>
      <c r="AB340" s="56"/>
      <c r="AD340" s="56"/>
      <c r="AE340" s="56"/>
      <c r="AF340" s="56"/>
      <c r="AG340" s="56"/>
      <c r="AH340" s="56"/>
      <c r="AI340" s="56"/>
      <c r="AJ340" s="56"/>
      <c r="AK340" s="56"/>
      <c r="AL340" s="56"/>
      <c r="AN340" s="56"/>
      <c r="AO340" s="56"/>
      <c r="AP340" s="56"/>
      <c r="AQ340" s="56"/>
      <c r="AR340" s="56"/>
      <c r="AS340" s="56"/>
      <c r="AT340" s="56"/>
      <c r="AU340" s="56"/>
      <c r="AV340" s="56"/>
      <c r="AX340" s="56"/>
      <c r="AY340" s="56"/>
      <c r="AZ340" s="56"/>
      <c r="BA340" s="56"/>
      <c r="BB340" s="56"/>
      <c r="BC340" s="56"/>
      <c r="BD340" s="56"/>
      <c r="BE340" s="56"/>
      <c r="BF340" s="56"/>
      <c r="BH340" s="56"/>
      <c r="BI340" s="56"/>
      <c r="BJ340" s="56"/>
      <c r="BK340" s="56"/>
      <c r="BL340" s="56"/>
      <c r="BM340" s="56"/>
      <c r="BN340" s="56"/>
      <c r="BO340" s="56"/>
      <c r="BP340" s="56"/>
      <c r="BR340" s="56"/>
      <c r="BS340" s="56"/>
      <c r="BT340" s="56"/>
      <c r="BU340" s="56"/>
      <c r="BV340" s="56"/>
      <c r="BW340" s="56"/>
      <c r="BX340" s="56"/>
      <c r="BY340" s="56"/>
      <c r="BZ340" s="56"/>
      <c r="CB340" s="56"/>
      <c r="CC340" s="56"/>
      <c r="CD340" s="56"/>
      <c r="CE340" s="56"/>
      <c r="CF340" s="56"/>
      <c r="CG340" s="56"/>
      <c r="CH340" s="56"/>
      <c r="CI340" s="56"/>
      <c r="CJ340" s="56"/>
      <c r="CL340" s="56"/>
      <c r="CM340" s="56"/>
      <c r="CN340" s="56"/>
      <c r="CO340" s="56"/>
      <c r="CP340" s="56"/>
      <c r="CQ340" s="56"/>
      <c r="CR340" s="56"/>
      <c r="CS340" s="56"/>
      <c r="CT340" s="56"/>
      <c r="CV340" s="56"/>
      <c r="CW340" s="56"/>
      <c r="CX340" s="56"/>
      <c r="CY340" s="56"/>
      <c r="CZ340" s="56"/>
      <c r="DA340" s="56"/>
      <c r="DB340" s="56"/>
      <c r="DC340" s="56"/>
      <c r="DD340" s="56"/>
      <c r="DF340" s="56"/>
      <c r="DG340" s="56"/>
      <c r="DH340" s="56"/>
      <c r="DI340" s="56"/>
      <c r="DJ340" s="56"/>
      <c r="DK340" s="56"/>
      <c r="DL340" s="56"/>
      <c r="DM340" s="56"/>
      <c r="DN340" s="56"/>
      <c r="DP340" s="56"/>
      <c r="DQ340" s="56"/>
      <c r="DR340" s="56"/>
      <c r="DS340" s="56"/>
      <c r="DT340" s="56"/>
      <c r="DU340" s="56"/>
      <c r="DV340" s="56"/>
      <c r="DW340" s="56"/>
      <c r="DX340" s="56"/>
      <c r="DZ340" s="56"/>
      <c r="EA340" s="56"/>
      <c r="EB340" s="56"/>
      <c r="EC340" s="56"/>
      <c r="ED340" s="56"/>
      <c r="EE340" s="56"/>
      <c r="EF340" s="56"/>
      <c r="EG340" s="56"/>
      <c r="EH340" s="56"/>
      <c r="EJ340" s="56"/>
      <c r="EK340" s="56"/>
      <c r="EL340" s="56"/>
      <c r="EM340" s="56"/>
      <c r="EN340" s="56"/>
      <c r="EO340" s="56"/>
      <c r="EP340" s="56"/>
      <c r="EQ340" s="56"/>
      <c r="ER340" s="56"/>
      <c r="ET340" s="56"/>
      <c r="EU340" s="56"/>
      <c r="EV340" s="56"/>
      <c r="EW340" s="56"/>
      <c r="EX340" s="56"/>
      <c r="EY340" s="56"/>
      <c r="EZ340" s="56"/>
      <c r="FA340" s="56"/>
      <c r="FB340" s="56"/>
      <c r="FD340" s="56"/>
      <c r="FE340" s="56"/>
      <c r="FF340" s="56"/>
      <c r="FG340" s="56"/>
      <c r="FH340" s="56"/>
      <c r="FI340" s="56"/>
      <c r="FJ340" s="56"/>
      <c r="FK340" s="56"/>
      <c r="FL340" s="56"/>
      <c r="FN340" s="56"/>
      <c r="FO340" s="56"/>
      <c r="FP340" s="56"/>
      <c r="FQ340" s="56"/>
      <c r="FR340" s="56"/>
      <c r="FS340" s="56"/>
      <c r="FT340" s="56"/>
      <c r="FU340" s="56"/>
      <c r="FV340" s="56"/>
      <c r="FX340" s="56"/>
      <c r="FY340" s="56"/>
      <c r="FZ340" s="56"/>
      <c r="GA340" s="56"/>
      <c r="GB340" s="56"/>
      <c r="GC340" s="56"/>
      <c r="GD340" s="56"/>
      <c r="GE340" s="56"/>
      <c r="GF340" s="56"/>
      <c r="GH340" s="56"/>
      <c r="GI340" s="56"/>
      <c r="GJ340" s="56"/>
      <c r="GK340" s="56"/>
      <c r="GL340" s="56"/>
      <c r="GM340" s="56"/>
      <c r="GN340" s="56"/>
      <c r="GO340" s="56"/>
      <c r="GP340" s="56"/>
      <c r="GR340" s="56"/>
      <c r="GS340" s="56"/>
      <c r="GT340" s="56"/>
      <c r="GU340" s="56"/>
      <c r="GV340" s="56"/>
      <c r="GW340" s="56"/>
      <c r="GX340" s="56"/>
      <c r="GY340" s="56"/>
      <c r="GZ340" s="56"/>
      <c r="HB340" s="56"/>
      <c r="HC340" s="56"/>
      <c r="HD340" s="56"/>
      <c r="HE340" s="56"/>
      <c r="HF340" s="56"/>
      <c r="HG340" s="56"/>
      <c r="HH340" s="56"/>
      <c r="HI340" s="56"/>
      <c r="HJ340" s="56"/>
      <c r="HL340" s="56"/>
      <c r="HM340" s="56"/>
      <c r="HN340" s="56"/>
      <c r="HO340" s="56"/>
      <c r="HP340" s="56"/>
      <c r="HQ340" s="56"/>
      <c r="HR340" s="56"/>
      <c r="HS340" s="56"/>
      <c r="HT340" s="56"/>
      <c r="HV340" s="56"/>
      <c r="HW340" s="56"/>
      <c r="HX340" s="56"/>
      <c r="HY340" s="56"/>
      <c r="HZ340" s="56"/>
      <c r="IA340" s="56"/>
      <c r="IB340" s="56"/>
      <c r="IC340" s="56"/>
      <c r="ID340" s="56"/>
      <c r="IF340" s="56"/>
      <c r="IG340" s="56"/>
      <c r="IH340" s="56"/>
      <c r="II340" s="56"/>
      <c r="IJ340" s="56"/>
      <c r="IK340" s="56"/>
      <c r="IL340" s="56"/>
      <c r="IM340" s="56"/>
      <c r="IN340" s="56"/>
      <c r="IP340" s="56"/>
      <c r="IQ340" s="56"/>
      <c r="IR340" s="56"/>
      <c r="IS340" s="56"/>
      <c r="IT340" s="56"/>
      <c r="IU340" s="56"/>
    </row>
    <row r="341" spans="1:255" ht="13.5" thickBot="1" x14ac:dyDescent="0.25">
      <c r="A341" s="221"/>
      <c r="B341" s="185"/>
      <c r="C341" s="70" t="s">
        <v>87</v>
      </c>
      <c r="D341" s="163"/>
      <c r="E341" s="53"/>
      <c r="F341" s="53"/>
      <c r="G341" s="53"/>
      <c r="H341" s="153"/>
      <c r="I341" s="49">
        <v>3426.16</v>
      </c>
      <c r="J341" s="56"/>
      <c r="K341" s="56"/>
      <c r="L341" s="56"/>
      <c r="M341" s="56"/>
      <c r="N341" s="56"/>
      <c r="O341" s="56"/>
      <c r="P341" s="56"/>
      <c r="Q341" s="56"/>
      <c r="R341" s="56"/>
      <c r="T341" s="56"/>
      <c r="U341" s="56"/>
      <c r="V341" s="56"/>
      <c r="W341" s="56"/>
      <c r="X341" s="56"/>
      <c r="Y341" s="56"/>
      <c r="Z341" s="56"/>
      <c r="AA341" s="56"/>
      <c r="AB341" s="56"/>
      <c r="AD341" s="56"/>
      <c r="AE341" s="56"/>
      <c r="AF341" s="56"/>
      <c r="AG341" s="56"/>
      <c r="AH341" s="56"/>
      <c r="AI341" s="56"/>
      <c r="AJ341" s="56"/>
      <c r="AK341" s="56"/>
      <c r="AL341" s="56"/>
      <c r="AN341" s="56"/>
      <c r="AO341" s="56"/>
      <c r="AP341" s="56"/>
      <c r="AQ341" s="56"/>
      <c r="AR341" s="56"/>
      <c r="AS341" s="56"/>
      <c r="AT341" s="56"/>
      <c r="AU341" s="56"/>
      <c r="AV341" s="56"/>
      <c r="AX341" s="56"/>
      <c r="AY341" s="56"/>
      <c r="AZ341" s="56"/>
      <c r="BA341" s="56"/>
      <c r="BB341" s="56"/>
      <c r="BC341" s="56"/>
      <c r="BD341" s="56"/>
      <c r="BE341" s="56"/>
      <c r="BF341" s="56"/>
      <c r="BH341" s="56"/>
      <c r="BI341" s="56"/>
      <c r="BJ341" s="56"/>
      <c r="BK341" s="56"/>
      <c r="BL341" s="56"/>
      <c r="BM341" s="56"/>
      <c r="BN341" s="56"/>
      <c r="BO341" s="56"/>
      <c r="BP341" s="56"/>
      <c r="BR341" s="56"/>
      <c r="BS341" s="56"/>
      <c r="BT341" s="56"/>
      <c r="BU341" s="56"/>
      <c r="BV341" s="56"/>
      <c r="BW341" s="56"/>
      <c r="BX341" s="56"/>
      <c r="BY341" s="56"/>
      <c r="BZ341" s="56"/>
      <c r="CB341" s="56"/>
      <c r="CC341" s="56"/>
      <c r="CD341" s="56"/>
      <c r="CE341" s="56"/>
      <c r="CF341" s="56"/>
      <c r="CG341" s="56"/>
      <c r="CH341" s="56"/>
      <c r="CI341" s="56"/>
      <c r="CJ341" s="56"/>
      <c r="CL341" s="56"/>
      <c r="CM341" s="56"/>
      <c r="CN341" s="56"/>
      <c r="CO341" s="56"/>
      <c r="CP341" s="56"/>
      <c r="CQ341" s="56"/>
      <c r="CR341" s="56"/>
      <c r="CS341" s="56"/>
      <c r="CT341" s="56"/>
      <c r="CV341" s="56"/>
      <c r="CW341" s="56"/>
      <c r="CX341" s="56"/>
      <c r="CY341" s="56"/>
      <c r="CZ341" s="56"/>
      <c r="DA341" s="56"/>
      <c r="DB341" s="56"/>
      <c r="DC341" s="56"/>
      <c r="DD341" s="56"/>
      <c r="DF341" s="56"/>
      <c r="DG341" s="56"/>
      <c r="DH341" s="56"/>
      <c r="DI341" s="56"/>
      <c r="DJ341" s="56"/>
      <c r="DK341" s="56"/>
      <c r="DL341" s="56"/>
      <c r="DM341" s="56"/>
      <c r="DN341" s="56"/>
      <c r="DP341" s="56"/>
      <c r="DQ341" s="56"/>
      <c r="DR341" s="56"/>
      <c r="DS341" s="56"/>
      <c r="DT341" s="56"/>
      <c r="DU341" s="56"/>
      <c r="DV341" s="56"/>
      <c r="DW341" s="56"/>
      <c r="DX341" s="56"/>
      <c r="DZ341" s="56"/>
      <c r="EA341" s="56"/>
      <c r="EB341" s="56"/>
      <c r="EC341" s="56"/>
      <c r="ED341" s="56"/>
      <c r="EE341" s="56"/>
      <c r="EF341" s="56"/>
      <c r="EG341" s="56"/>
      <c r="EH341" s="56"/>
      <c r="EJ341" s="56"/>
      <c r="EK341" s="56"/>
      <c r="EL341" s="56"/>
      <c r="EM341" s="56"/>
      <c r="EN341" s="56"/>
      <c r="EO341" s="56"/>
      <c r="EP341" s="56"/>
      <c r="EQ341" s="56"/>
      <c r="ER341" s="56"/>
      <c r="ET341" s="56"/>
      <c r="EU341" s="56"/>
      <c r="EV341" s="56"/>
      <c r="EW341" s="56"/>
      <c r="EX341" s="56"/>
      <c r="EY341" s="56"/>
      <c r="EZ341" s="56"/>
      <c r="FA341" s="56"/>
      <c r="FB341" s="56"/>
      <c r="FD341" s="56"/>
      <c r="FE341" s="56"/>
      <c r="FF341" s="56"/>
      <c r="FG341" s="56"/>
      <c r="FH341" s="56"/>
      <c r="FI341" s="56"/>
      <c r="FJ341" s="56"/>
      <c r="FK341" s="56"/>
      <c r="FL341" s="56"/>
      <c r="FN341" s="56"/>
      <c r="FO341" s="56"/>
      <c r="FP341" s="56"/>
      <c r="FQ341" s="56"/>
      <c r="FR341" s="56"/>
      <c r="FS341" s="56"/>
      <c r="FT341" s="56"/>
      <c r="FU341" s="56"/>
      <c r="FV341" s="56"/>
      <c r="FX341" s="56"/>
      <c r="FY341" s="56"/>
      <c r="FZ341" s="56"/>
      <c r="GA341" s="56"/>
      <c r="GB341" s="56"/>
      <c r="GC341" s="56"/>
      <c r="GD341" s="56"/>
      <c r="GE341" s="56"/>
      <c r="GF341" s="56"/>
      <c r="GH341" s="56"/>
      <c r="GI341" s="56"/>
      <c r="GJ341" s="56"/>
      <c r="GK341" s="56"/>
      <c r="GL341" s="56"/>
      <c r="GM341" s="56"/>
      <c r="GN341" s="56"/>
      <c r="GO341" s="56"/>
      <c r="GP341" s="56"/>
      <c r="GR341" s="56"/>
      <c r="GS341" s="56"/>
      <c r="GT341" s="56"/>
      <c r="GU341" s="56"/>
      <c r="GV341" s="56"/>
      <c r="GW341" s="56"/>
      <c r="GX341" s="56"/>
      <c r="GY341" s="56"/>
      <c r="GZ341" s="56"/>
      <c r="HB341" s="56"/>
      <c r="HC341" s="56"/>
      <c r="HD341" s="56"/>
      <c r="HE341" s="56"/>
      <c r="HF341" s="56"/>
      <c r="HG341" s="56"/>
      <c r="HH341" s="56"/>
      <c r="HI341" s="56"/>
      <c r="HJ341" s="56"/>
      <c r="HL341" s="56"/>
      <c r="HM341" s="56"/>
      <c r="HN341" s="56"/>
      <c r="HO341" s="56"/>
      <c r="HP341" s="56"/>
      <c r="HQ341" s="56"/>
      <c r="HR341" s="56"/>
      <c r="HS341" s="56"/>
      <c r="HT341" s="56"/>
      <c r="HV341" s="56"/>
      <c r="HW341" s="56"/>
      <c r="HX341" s="56"/>
      <c r="HY341" s="56"/>
      <c r="HZ341" s="56"/>
      <c r="IA341" s="56"/>
      <c r="IB341" s="56"/>
      <c r="IC341" s="56"/>
      <c r="ID341" s="56"/>
      <c r="IF341" s="56"/>
      <c r="IG341" s="56"/>
      <c r="IH341" s="56"/>
      <c r="II341" s="56"/>
      <c r="IJ341" s="56"/>
      <c r="IK341" s="56"/>
      <c r="IL341" s="56"/>
      <c r="IM341" s="56"/>
      <c r="IN341" s="56"/>
      <c r="IP341" s="56"/>
      <c r="IQ341" s="56"/>
      <c r="IR341" s="56"/>
      <c r="IS341" s="56"/>
      <c r="IT341" s="56"/>
      <c r="IU341" s="56"/>
    </row>
    <row r="342" spans="1:255" ht="12.75" customHeight="1" thickBot="1" x14ac:dyDescent="0.25">
      <c r="A342" s="221"/>
      <c r="B342" s="18">
        <f>SUM(B329:B340)</f>
        <v>66981.319999999992</v>
      </c>
      <c r="C342" s="17"/>
      <c r="D342" s="18"/>
      <c r="E342" s="19"/>
      <c r="F342" s="17"/>
      <c r="G342" s="17"/>
      <c r="H342" s="18" t="s">
        <v>17</v>
      </c>
      <c r="I342" s="233">
        <f>SUM(I329:I341)</f>
        <v>3426.16</v>
      </c>
      <c r="J342" s="56"/>
      <c r="K342" s="56"/>
      <c r="L342" s="56"/>
      <c r="M342" s="56"/>
      <c r="N342" s="56"/>
      <c r="O342" s="56"/>
      <c r="P342" s="56"/>
      <c r="Q342" s="56"/>
      <c r="R342" s="56"/>
      <c r="T342" s="56"/>
      <c r="U342" s="56"/>
      <c r="V342" s="56"/>
      <c r="W342" s="56"/>
      <c r="X342" s="56"/>
      <c r="Y342" s="56"/>
      <c r="Z342" s="56"/>
      <c r="AA342" s="56"/>
      <c r="AB342" s="56"/>
      <c r="AD342" s="56"/>
      <c r="AE342" s="56"/>
      <c r="AF342" s="56"/>
      <c r="AG342" s="56"/>
      <c r="AH342" s="56"/>
      <c r="AI342" s="56"/>
      <c r="AJ342" s="56"/>
      <c r="AK342" s="56"/>
      <c r="AL342" s="56"/>
      <c r="AN342" s="56"/>
      <c r="AO342" s="56"/>
      <c r="AP342" s="56"/>
      <c r="AQ342" s="56"/>
      <c r="AR342" s="56"/>
      <c r="AS342" s="56"/>
      <c r="AT342" s="56"/>
      <c r="AU342" s="56"/>
      <c r="AV342" s="56"/>
      <c r="AX342" s="56"/>
      <c r="AY342" s="56"/>
      <c r="AZ342" s="56"/>
      <c r="BA342" s="56"/>
      <c r="BB342" s="56"/>
      <c r="BC342" s="56"/>
      <c r="BD342" s="56"/>
      <c r="BE342" s="56"/>
      <c r="BF342" s="56"/>
      <c r="BH342" s="56"/>
      <c r="BI342" s="56"/>
      <c r="BJ342" s="56"/>
      <c r="BK342" s="56"/>
      <c r="BL342" s="56"/>
      <c r="BM342" s="56"/>
      <c r="BN342" s="56"/>
      <c r="BO342" s="56"/>
      <c r="BP342" s="56"/>
      <c r="BR342" s="56"/>
      <c r="BS342" s="56"/>
      <c r="BT342" s="56"/>
      <c r="BU342" s="56"/>
      <c r="BV342" s="56"/>
      <c r="BW342" s="56"/>
      <c r="BX342" s="56"/>
      <c r="BY342" s="56"/>
      <c r="BZ342" s="56"/>
      <c r="CB342" s="56"/>
      <c r="CC342" s="56"/>
      <c r="CD342" s="56"/>
      <c r="CE342" s="56"/>
      <c r="CF342" s="56"/>
      <c r="CG342" s="56"/>
      <c r="CH342" s="56"/>
      <c r="CI342" s="56"/>
      <c r="CJ342" s="56"/>
      <c r="CL342" s="56"/>
      <c r="CM342" s="56"/>
      <c r="CN342" s="56"/>
      <c r="CO342" s="56"/>
      <c r="CP342" s="56"/>
      <c r="CQ342" s="56"/>
      <c r="CR342" s="56"/>
      <c r="CS342" s="56"/>
      <c r="CT342" s="56"/>
      <c r="CV342" s="56"/>
      <c r="CW342" s="56"/>
      <c r="CX342" s="56"/>
      <c r="CY342" s="56"/>
      <c r="CZ342" s="56"/>
      <c r="DA342" s="56"/>
      <c r="DB342" s="56"/>
      <c r="DC342" s="56"/>
      <c r="DD342" s="56"/>
      <c r="DF342" s="56"/>
      <c r="DG342" s="56"/>
      <c r="DH342" s="56"/>
      <c r="DI342" s="56"/>
      <c r="DJ342" s="56"/>
      <c r="DK342" s="56"/>
      <c r="DL342" s="56"/>
      <c r="DM342" s="56"/>
      <c r="DN342" s="56"/>
      <c r="DP342" s="56"/>
      <c r="DQ342" s="56"/>
      <c r="DR342" s="56"/>
      <c r="DS342" s="56"/>
      <c r="DT342" s="56"/>
      <c r="DU342" s="56"/>
      <c r="DV342" s="56"/>
      <c r="DW342" s="56"/>
      <c r="DX342" s="56"/>
      <c r="DZ342" s="56"/>
      <c r="EA342" s="56"/>
      <c r="EB342" s="56"/>
      <c r="EC342" s="56"/>
      <c r="ED342" s="56"/>
      <c r="EE342" s="56"/>
      <c r="EF342" s="56"/>
      <c r="EG342" s="56"/>
      <c r="EH342" s="56"/>
      <c r="EJ342" s="56"/>
      <c r="EK342" s="56"/>
      <c r="EL342" s="56"/>
      <c r="EM342" s="56"/>
      <c r="EN342" s="56"/>
      <c r="EO342" s="56"/>
      <c r="EP342" s="56"/>
      <c r="EQ342" s="56"/>
      <c r="ER342" s="56"/>
      <c r="ET342" s="56"/>
      <c r="EU342" s="56"/>
      <c r="EV342" s="56"/>
      <c r="EW342" s="56"/>
      <c r="EX342" s="56"/>
      <c r="EY342" s="56"/>
      <c r="EZ342" s="56"/>
      <c r="FA342" s="56"/>
      <c r="FB342" s="56"/>
      <c r="FD342" s="56"/>
      <c r="FE342" s="56"/>
      <c r="FF342" s="56"/>
      <c r="FG342" s="56"/>
      <c r="FH342" s="56"/>
      <c r="FI342" s="56"/>
      <c r="FJ342" s="56"/>
      <c r="FK342" s="56"/>
      <c r="FL342" s="56"/>
      <c r="FN342" s="56"/>
      <c r="FO342" s="56"/>
      <c r="FP342" s="56"/>
      <c r="FQ342" s="56"/>
      <c r="FR342" s="56"/>
      <c r="FS342" s="56"/>
      <c r="FT342" s="56"/>
      <c r="FU342" s="56"/>
      <c r="FV342" s="56"/>
      <c r="FX342" s="56"/>
      <c r="FY342" s="56"/>
      <c r="FZ342" s="56"/>
      <c r="GA342" s="56"/>
      <c r="GB342" s="56"/>
      <c r="GC342" s="56"/>
      <c r="GD342" s="56"/>
      <c r="GE342" s="56"/>
      <c r="GF342" s="56"/>
      <c r="GH342" s="56"/>
      <c r="GI342" s="56"/>
      <c r="GJ342" s="56"/>
      <c r="GK342" s="56"/>
      <c r="GL342" s="56"/>
      <c r="GM342" s="56"/>
      <c r="GN342" s="56"/>
      <c r="GO342" s="56"/>
      <c r="GP342" s="56"/>
      <c r="GR342" s="56"/>
      <c r="GS342" s="56"/>
      <c r="GT342" s="56"/>
      <c r="GU342" s="56"/>
      <c r="GV342" s="56"/>
      <c r="GW342" s="56"/>
      <c r="GX342" s="56"/>
      <c r="GY342" s="56"/>
      <c r="GZ342" s="56"/>
      <c r="HB342" s="56"/>
      <c r="HC342" s="56"/>
      <c r="HD342" s="56"/>
      <c r="HE342" s="56"/>
      <c r="HF342" s="56"/>
      <c r="HG342" s="56"/>
      <c r="HH342" s="56"/>
      <c r="HI342" s="56"/>
      <c r="HJ342" s="56"/>
      <c r="HL342" s="56"/>
      <c r="HM342" s="56"/>
      <c r="HN342" s="56"/>
      <c r="HO342" s="56"/>
      <c r="HP342" s="56"/>
      <c r="HQ342" s="56"/>
      <c r="HR342" s="56"/>
      <c r="HS342" s="56"/>
      <c r="HT342" s="56"/>
      <c r="HV342" s="56"/>
      <c r="HW342" s="56"/>
      <c r="HX342" s="56"/>
      <c r="HY342" s="56"/>
      <c r="HZ342" s="56"/>
      <c r="IA342" s="56"/>
      <c r="IB342" s="56"/>
      <c r="IC342" s="56"/>
      <c r="ID342" s="56"/>
      <c r="IF342" s="56"/>
      <c r="IG342" s="56"/>
      <c r="IH342" s="56"/>
      <c r="II342" s="56"/>
      <c r="IJ342" s="56"/>
      <c r="IK342" s="56"/>
      <c r="IL342" s="56"/>
      <c r="IM342" s="56"/>
      <c r="IN342" s="56"/>
      <c r="IP342" s="56"/>
      <c r="IQ342" s="56"/>
      <c r="IR342" s="56"/>
      <c r="IS342" s="56"/>
      <c r="IT342" s="56"/>
      <c r="IU342" s="56"/>
    </row>
    <row r="343" spans="1:255" ht="39" customHeight="1" thickBot="1" x14ac:dyDescent="0.25">
      <c r="A343" s="46" t="s">
        <v>97</v>
      </c>
      <c r="B343" s="114" t="s">
        <v>16</v>
      </c>
      <c r="C343" s="114" t="s">
        <v>5</v>
      </c>
      <c r="D343" s="114" t="s">
        <v>23</v>
      </c>
      <c r="E343" s="118" t="s">
        <v>18</v>
      </c>
      <c r="F343" s="114" t="s">
        <v>19</v>
      </c>
      <c r="G343" s="114" t="s">
        <v>10</v>
      </c>
      <c r="H343" s="114" t="s">
        <v>13</v>
      </c>
      <c r="I343" s="115" t="s">
        <v>12</v>
      </c>
      <c r="J343" s="56"/>
      <c r="K343" s="56"/>
      <c r="L343" s="56"/>
      <c r="M343" s="56"/>
      <c r="N343" s="56"/>
      <c r="O343" s="56"/>
      <c r="P343" s="56"/>
      <c r="Q343" s="56"/>
      <c r="R343" s="56"/>
      <c r="T343" s="56"/>
      <c r="U343" s="56"/>
      <c r="V343" s="56"/>
      <c r="W343" s="56"/>
      <c r="X343" s="56"/>
      <c r="Y343" s="56"/>
      <c r="Z343" s="56"/>
      <c r="AA343" s="56"/>
      <c r="AB343" s="56"/>
      <c r="AD343" s="56"/>
      <c r="AE343" s="56"/>
      <c r="AF343" s="56"/>
      <c r="AG343" s="56"/>
      <c r="AH343" s="56"/>
      <c r="AI343" s="56"/>
      <c r="AJ343" s="56"/>
      <c r="AK343" s="56"/>
      <c r="AL343" s="56"/>
      <c r="AN343" s="56"/>
      <c r="AO343" s="56"/>
      <c r="AP343" s="56"/>
      <c r="AQ343" s="56"/>
      <c r="AR343" s="56"/>
      <c r="AS343" s="56"/>
      <c r="AT343" s="56"/>
      <c r="AU343" s="56"/>
      <c r="AV343" s="56"/>
      <c r="AX343" s="56"/>
      <c r="AY343" s="56"/>
      <c r="AZ343" s="56"/>
      <c r="BA343" s="56"/>
      <c r="BB343" s="56"/>
      <c r="BC343" s="56"/>
      <c r="BD343" s="56"/>
      <c r="BE343" s="56"/>
      <c r="BF343" s="56"/>
      <c r="BH343" s="56"/>
      <c r="BI343" s="56"/>
      <c r="BJ343" s="56"/>
      <c r="BK343" s="56"/>
      <c r="BL343" s="56"/>
      <c r="BM343" s="56"/>
      <c r="BN343" s="56"/>
      <c r="BO343" s="56"/>
      <c r="BP343" s="56"/>
      <c r="BR343" s="56"/>
      <c r="BS343" s="56"/>
      <c r="BT343" s="56"/>
      <c r="BU343" s="56"/>
      <c r="BV343" s="56"/>
      <c r="BW343" s="56"/>
      <c r="BX343" s="56"/>
      <c r="BY343" s="56"/>
      <c r="BZ343" s="56"/>
      <c r="CB343" s="56"/>
      <c r="CC343" s="56"/>
      <c r="CD343" s="56"/>
      <c r="CE343" s="56"/>
      <c r="CF343" s="56"/>
      <c r="CG343" s="56"/>
      <c r="CH343" s="56"/>
      <c r="CI343" s="56"/>
      <c r="CJ343" s="56"/>
      <c r="CL343" s="56"/>
      <c r="CM343" s="56"/>
      <c r="CN343" s="56"/>
      <c r="CO343" s="56"/>
      <c r="CP343" s="56"/>
      <c r="CQ343" s="56"/>
      <c r="CR343" s="56"/>
      <c r="CS343" s="56"/>
      <c r="CT343" s="56"/>
      <c r="CV343" s="56"/>
      <c r="CW343" s="56"/>
      <c r="CX343" s="56"/>
      <c r="CY343" s="56"/>
      <c r="CZ343" s="56"/>
      <c r="DA343" s="56"/>
      <c r="DB343" s="56"/>
      <c r="DC343" s="56"/>
      <c r="DD343" s="56"/>
      <c r="DF343" s="56"/>
      <c r="DG343" s="56"/>
      <c r="DH343" s="56"/>
      <c r="DI343" s="56"/>
      <c r="DJ343" s="56"/>
      <c r="DK343" s="56"/>
      <c r="DL343" s="56"/>
      <c r="DM343" s="56"/>
      <c r="DN343" s="56"/>
      <c r="DP343" s="56"/>
      <c r="DQ343" s="56"/>
      <c r="DR343" s="56"/>
      <c r="DS343" s="56"/>
      <c r="DT343" s="56"/>
      <c r="DU343" s="56"/>
      <c r="DV343" s="56"/>
      <c r="DW343" s="56"/>
      <c r="DX343" s="56"/>
      <c r="DZ343" s="56"/>
      <c r="EA343" s="56"/>
      <c r="EB343" s="56"/>
      <c r="EC343" s="56"/>
      <c r="ED343" s="56"/>
      <c r="EE343" s="56"/>
      <c r="EF343" s="56"/>
      <c r="EG343" s="56"/>
      <c r="EH343" s="56"/>
      <c r="EJ343" s="56"/>
      <c r="EK343" s="56"/>
      <c r="EL343" s="56"/>
      <c r="EM343" s="56"/>
      <c r="EN343" s="56"/>
      <c r="EO343" s="56"/>
      <c r="EP343" s="56"/>
      <c r="EQ343" s="56"/>
      <c r="ER343" s="56"/>
      <c r="ET343" s="56"/>
      <c r="EU343" s="56"/>
      <c r="EV343" s="56"/>
      <c r="EW343" s="56"/>
      <c r="EX343" s="56"/>
      <c r="EY343" s="56"/>
      <c r="EZ343" s="56"/>
      <c r="FA343" s="56"/>
      <c r="FB343" s="56"/>
      <c r="FD343" s="56"/>
      <c r="FE343" s="56"/>
      <c r="FF343" s="56"/>
      <c r="FG343" s="56"/>
      <c r="FH343" s="56"/>
      <c r="FI343" s="56"/>
      <c r="FJ343" s="56"/>
      <c r="FK343" s="56"/>
      <c r="FL343" s="56"/>
      <c r="FN343" s="56"/>
      <c r="FO343" s="56"/>
      <c r="FP343" s="56"/>
      <c r="FQ343" s="56"/>
      <c r="FR343" s="56"/>
      <c r="FS343" s="56"/>
      <c r="FT343" s="56"/>
      <c r="FU343" s="56"/>
      <c r="FV343" s="56"/>
      <c r="FX343" s="56"/>
      <c r="FY343" s="56"/>
      <c r="FZ343" s="56"/>
      <c r="GA343" s="56"/>
      <c r="GB343" s="56"/>
      <c r="GC343" s="56"/>
      <c r="GD343" s="56"/>
      <c r="GE343" s="56"/>
      <c r="GF343" s="56"/>
      <c r="GH343" s="56"/>
      <c r="GI343" s="56"/>
      <c r="GJ343" s="56"/>
      <c r="GK343" s="56"/>
      <c r="GL343" s="56"/>
      <c r="GM343" s="56"/>
      <c r="GN343" s="56"/>
      <c r="GO343" s="56"/>
      <c r="GP343" s="56"/>
      <c r="GR343" s="56"/>
      <c r="GS343" s="56"/>
      <c r="GT343" s="56"/>
      <c r="GU343" s="56"/>
      <c r="GV343" s="56"/>
      <c r="GW343" s="56"/>
      <c r="GX343" s="56"/>
      <c r="GY343" s="56"/>
      <c r="GZ343" s="56"/>
      <c r="HB343" s="56"/>
      <c r="HC343" s="56"/>
      <c r="HD343" s="56"/>
      <c r="HE343" s="56"/>
      <c r="HF343" s="56"/>
      <c r="HG343" s="56"/>
      <c r="HH343" s="56"/>
      <c r="HI343" s="56"/>
      <c r="HJ343" s="56"/>
      <c r="HL343" s="56"/>
      <c r="HM343" s="56"/>
      <c r="HN343" s="56"/>
      <c r="HO343" s="56"/>
      <c r="HP343" s="56"/>
      <c r="HQ343" s="56"/>
      <c r="HR343" s="56"/>
      <c r="HS343" s="56"/>
      <c r="HT343" s="56"/>
      <c r="HV343" s="56"/>
      <c r="HW343" s="56"/>
      <c r="HX343" s="56"/>
      <c r="HY343" s="56"/>
      <c r="HZ343" s="56"/>
      <c r="IA343" s="56"/>
      <c r="IB343" s="56"/>
      <c r="IC343" s="56"/>
      <c r="ID343" s="56"/>
      <c r="IF343" s="56"/>
      <c r="IG343" s="56"/>
      <c r="IH343" s="56"/>
      <c r="II343" s="56"/>
      <c r="IJ343" s="56"/>
      <c r="IK343" s="56"/>
      <c r="IL343" s="56"/>
      <c r="IM343" s="56"/>
      <c r="IN343" s="56"/>
      <c r="IP343" s="56"/>
      <c r="IQ343" s="56"/>
      <c r="IR343" s="56"/>
      <c r="IS343" s="56"/>
      <c r="IT343" s="56"/>
      <c r="IU343" s="56"/>
    </row>
    <row r="344" spans="1:255" ht="12.75" customHeight="1" thickBot="1" x14ac:dyDescent="0.25">
      <c r="A344" s="655"/>
      <c r="B344" s="106"/>
      <c r="C344" s="85" t="s">
        <v>66</v>
      </c>
      <c r="D344" s="209"/>
      <c r="E344" s="213"/>
      <c r="F344" s="210"/>
      <c r="G344" s="213"/>
      <c r="H344" s="213"/>
      <c r="I344" s="49"/>
      <c r="J344" s="56"/>
      <c r="K344" s="56"/>
      <c r="L344" s="56"/>
      <c r="M344" s="56"/>
      <c r="N344" s="56"/>
      <c r="O344" s="56"/>
      <c r="P344" s="56"/>
      <c r="Q344" s="56"/>
      <c r="R344" s="56"/>
      <c r="T344" s="56"/>
      <c r="U344" s="56"/>
      <c r="V344" s="56"/>
      <c r="W344" s="56"/>
      <c r="X344" s="56"/>
      <c r="Y344" s="56"/>
      <c r="Z344" s="56"/>
      <c r="AA344" s="56"/>
      <c r="AB344" s="56"/>
      <c r="AD344" s="56"/>
      <c r="AE344" s="56"/>
      <c r="AF344" s="56"/>
      <c r="AG344" s="56"/>
      <c r="AH344" s="56"/>
      <c r="AI344" s="56"/>
      <c r="AJ344" s="56"/>
      <c r="AK344" s="56"/>
      <c r="AL344" s="56"/>
      <c r="AN344" s="56"/>
      <c r="AO344" s="56"/>
      <c r="AP344" s="56"/>
      <c r="AQ344" s="56"/>
      <c r="AR344" s="56"/>
      <c r="AS344" s="56"/>
      <c r="AT344" s="56"/>
      <c r="AU344" s="56"/>
      <c r="AV344" s="56"/>
      <c r="AX344" s="56"/>
      <c r="AY344" s="56"/>
      <c r="AZ344" s="56"/>
      <c r="BA344" s="56"/>
      <c r="BB344" s="56"/>
      <c r="BC344" s="56"/>
      <c r="BD344" s="56"/>
      <c r="BE344" s="56"/>
      <c r="BF344" s="56"/>
      <c r="BH344" s="56"/>
      <c r="BI344" s="56"/>
      <c r="BJ344" s="56"/>
      <c r="BK344" s="56"/>
      <c r="BL344" s="56"/>
      <c r="BM344" s="56"/>
      <c r="BN344" s="56"/>
      <c r="BO344" s="56"/>
      <c r="BP344" s="56"/>
      <c r="BR344" s="56"/>
      <c r="BS344" s="56"/>
      <c r="BT344" s="56"/>
      <c r="BU344" s="56"/>
      <c r="BV344" s="56"/>
      <c r="BW344" s="56"/>
      <c r="BX344" s="56"/>
      <c r="BY344" s="56"/>
      <c r="BZ344" s="56"/>
      <c r="CB344" s="56"/>
      <c r="CC344" s="56"/>
      <c r="CD344" s="56"/>
      <c r="CE344" s="56"/>
      <c r="CF344" s="56"/>
      <c r="CG344" s="56"/>
      <c r="CH344" s="56"/>
      <c r="CI344" s="56"/>
      <c r="CJ344" s="56"/>
      <c r="CL344" s="56"/>
      <c r="CM344" s="56"/>
      <c r="CN344" s="56"/>
      <c r="CO344" s="56"/>
      <c r="CP344" s="56"/>
      <c r="CQ344" s="56"/>
      <c r="CR344" s="56"/>
      <c r="CS344" s="56"/>
      <c r="CT344" s="56"/>
      <c r="CV344" s="56"/>
      <c r="CW344" s="56"/>
      <c r="CX344" s="56"/>
      <c r="CY344" s="56"/>
      <c r="CZ344" s="56"/>
      <c r="DA344" s="56"/>
      <c r="DB344" s="56"/>
      <c r="DC344" s="56"/>
      <c r="DD344" s="56"/>
      <c r="DF344" s="56"/>
      <c r="DG344" s="56"/>
      <c r="DH344" s="56"/>
      <c r="DI344" s="56"/>
      <c r="DJ344" s="56"/>
      <c r="DK344" s="56"/>
      <c r="DL344" s="56"/>
      <c r="DM344" s="56"/>
      <c r="DN344" s="56"/>
      <c r="DP344" s="56"/>
      <c r="DQ344" s="56"/>
      <c r="DR344" s="56"/>
      <c r="DS344" s="56"/>
      <c r="DT344" s="56"/>
      <c r="DU344" s="56"/>
      <c r="DV344" s="56"/>
      <c r="DW344" s="56"/>
      <c r="DX344" s="56"/>
      <c r="DZ344" s="56"/>
      <c r="EA344" s="56"/>
      <c r="EB344" s="56"/>
      <c r="EC344" s="56"/>
      <c r="ED344" s="56"/>
      <c r="EE344" s="56"/>
      <c r="EF344" s="56"/>
      <c r="EG344" s="56"/>
      <c r="EH344" s="56"/>
      <c r="EJ344" s="56"/>
      <c r="EK344" s="56"/>
      <c r="EL344" s="56"/>
      <c r="EM344" s="56"/>
      <c r="EN344" s="56"/>
      <c r="EO344" s="56"/>
      <c r="EP344" s="56"/>
      <c r="EQ344" s="56"/>
      <c r="ER344" s="56"/>
      <c r="ET344" s="56"/>
      <c r="EU344" s="56"/>
      <c r="EV344" s="56"/>
      <c r="EW344" s="56"/>
      <c r="EX344" s="56"/>
      <c r="EY344" s="56"/>
      <c r="EZ344" s="56"/>
      <c r="FA344" s="56"/>
      <c r="FB344" s="56"/>
      <c r="FD344" s="56"/>
      <c r="FE344" s="56"/>
      <c r="FF344" s="56"/>
      <c r="FG344" s="56"/>
      <c r="FH344" s="56"/>
      <c r="FI344" s="56"/>
      <c r="FJ344" s="56"/>
      <c r="FK344" s="56"/>
      <c r="FL344" s="56"/>
      <c r="FN344" s="56"/>
      <c r="FO344" s="56"/>
      <c r="FP344" s="56"/>
      <c r="FQ344" s="56"/>
      <c r="FR344" s="56"/>
      <c r="FS344" s="56"/>
      <c r="FT344" s="56"/>
      <c r="FU344" s="56"/>
      <c r="FV344" s="56"/>
      <c r="FX344" s="56"/>
      <c r="FY344" s="56"/>
      <c r="FZ344" s="56"/>
      <c r="GA344" s="56"/>
      <c r="GB344" s="56"/>
      <c r="GC344" s="56"/>
      <c r="GD344" s="56"/>
      <c r="GE344" s="56"/>
      <c r="GF344" s="56"/>
      <c r="GH344" s="56"/>
      <c r="GI344" s="56"/>
      <c r="GJ344" s="56"/>
      <c r="GK344" s="56"/>
      <c r="GL344" s="56"/>
      <c r="GM344" s="56"/>
      <c r="GN344" s="56"/>
      <c r="GO344" s="56"/>
      <c r="GP344" s="56"/>
      <c r="GR344" s="56"/>
      <c r="GS344" s="56"/>
      <c r="GT344" s="56"/>
      <c r="GU344" s="56"/>
      <c r="GV344" s="56"/>
      <c r="GW344" s="56"/>
      <c r="GX344" s="56"/>
      <c r="GY344" s="56"/>
      <c r="GZ344" s="56"/>
      <c r="HB344" s="56"/>
      <c r="HC344" s="56"/>
      <c r="HD344" s="56"/>
      <c r="HE344" s="56"/>
      <c r="HF344" s="56"/>
      <c r="HG344" s="56"/>
      <c r="HH344" s="56"/>
      <c r="HI344" s="56"/>
      <c r="HJ344" s="56"/>
      <c r="HL344" s="56"/>
      <c r="HM344" s="56"/>
      <c r="HN344" s="56"/>
      <c r="HO344" s="56"/>
      <c r="HP344" s="56"/>
      <c r="HQ344" s="56"/>
      <c r="HR344" s="56"/>
      <c r="HS344" s="56"/>
      <c r="HT344" s="56"/>
      <c r="HV344" s="56"/>
      <c r="HW344" s="56"/>
      <c r="HX344" s="56"/>
      <c r="HY344" s="56"/>
      <c r="HZ344" s="56"/>
      <c r="IA344" s="56"/>
      <c r="IB344" s="56"/>
      <c r="IC344" s="56"/>
      <c r="ID344" s="56"/>
      <c r="IF344" s="56"/>
      <c r="IG344" s="56"/>
      <c r="IH344" s="56"/>
      <c r="II344" s="56"/>
      <c r="IJ344" s="56"/>
      <c r="IK344" s="56"/>
      <c r="IL344" s="56"/>
      <c r="IM344" s="56"/>
      <c r="IN344" s="56"/>
      <c r="IP344" s="56"/>
      <c r="IQ344" s="56"/>
      <c r="IR344" s="56"/>
      <c r="IS344" s="56"/>
      <c r="IT344" s="56"/>
      <c r="IU344" s="56"/>
    </row>
    <row r="345" spans="1:255" ht="12.75" customHeight="1" thickBot="1" x14ac:dyDescent="0.25">
      <c r="A345" s="656"/>
      <c r="B345" s="106"/>
      <c r="C345" s="85" t="s">
        <v>67</v>
      </c>
      <c r="D345" s="10"/>
      <c r="E345" s="302"/>
      <c r="F345" s="20"/>
      <c r="G345" s="302"/>
      <c r="H345" s="302"/>
      <c r="I345" s="49"/>
      <c r="J345" s="56"/>
      <c r="K345" s="56"/>
      <c r="L345" s="56"/>
      <c r="M345" s="56"/>
      <c r="N345" s="56"/>
      <c r="O345" s="56"/>
      <c r="P345" s="56"/>
      <c r="Q345" s="56"/>
      <c r="R345" s="56"/>
      <c r="T345" s="56"/>
      <c r="U345" s="56"/>
      <c r="V345" s="56"/>
      <c r="W345" s="56"/>
      <c r="X345" s="56"/>
      <c r="Y345" s="56"/>
      <c r="Z345" s="56"/>
      <c r="AA345" s="56"/>
      <c r="AB345" s="56"/>
      <c r="AD345" s="56"/>
      <c r="AE345" s="56"/>
      <c r="AF345" s="56"/>
      <c r="AG345" s="56"/>
      <c r="AH345" s="56"/>
      <c r="AI345" s="56"/>
      <c r="AJ345" s="56"/>
      <c r="AK345" s="56"/>
      <c r="AL345" s="56"/>
      <c r="AN345" s="56"/>
      <c r="AO345" s="56"/>
      <c r="AP345" s="56"/>
      <c r="AQ345" s="56"/>
      <c r="AR345" s="56"/>
      <c r="AS345" s="56"/>
      <c r="AT345" s="56"/>
      <c r="AU345" s="56"/>
      <c r="AV345" s="56"/>
      <c r="AX345" s="56"/>
      <c r="AY345" s="56"/>
      <c r="AZ345" s="56"/>
      <c r="BA345" s="56"/>
      <c r="BB345" s="56"/>
      <c r="BC345" s="56"/>
      <c r="BD345" s="56"/>
      <c r="BE345" s="56"/>
      <c r="BF345" s="56"/>
      <c r="BH345" s="56"/>
      <c r="BI345" s="56"/>
      <c r="BJ345" s="56"/>
      <c r="BK345" s="56"/>
      <c r="BL345" s="56"/>
      <c r="BM345" s="56"/>
      <c r="BN345" s="56"/>
      <c r="BO345" s="56"/>
      <c r="BP345" s="56"/>
      <c r="BR345" s="56"/>
      <c r="BS345" s="56"/>
      <c r="BT345" s="56"/>
      <c r="BU345" s="56"/>
      <c r="BV345" s="56"/>
      <c r="BW345" s="56"/>
      <c r="BX345" s="56"/>
      <c r="BY345" s="56"/>
      <c r="BZ345" s="56"/>
      <c r="CB345" s="56"/>
      <c r="CC345" s="56"/>
      <c r="CD345" s="56"/>
      <c r="CE345" s="56"/>
      <c r="CF345" s="56"/>
      <c r="CG345" s="56"/>
      <c r="CH345" s="56"/>
      <c r="CI345" s="56"/>
      <c r="CJ345" s="56"/>
      <c r="CL345" s="56"/>
      <c r="CM345" s="56"/>
      <c r="CN345" s="56"/>
      <c r="CO345" s="56"/>
      <c r="CP345" s="56"/>
      <c r="CQ345" s="56"/>
      <c r="CR345" s="56"/>
      <c r="CS345" s="56"/>
      <c r="CT345" s="56"/>
      <c r="CV345" s="56"/>
      <c r="CW345" s="56"/>
      <c r="CX345" s="56"/>
      <c r="CY345" s="56"/>
      <c r="CZ345" s="56"/>
      <c r="DA345" s="56"/>
      <c r="DB345" s="56"/>
      <c r="DC345" s="56"/>
      <c r="DD345" s="56"/>
      <c r="DF345" s="56"/>
      <c r="DG345" s="56"/>
      <c r="DH345" s="56"/>
      <c r="DI345" s="56"/>
      <c r="DJ345" s="56"/>
      <c r="DK345" s="56"/>
      <c r="DL345" s="56"/>
      <c r="DM345" s="56"/>
      <c r="DN345" s="56"/>
      <c r="DP345" s="56"/>
      <c r="DQ345" s="56"/>
      <c r="DR345" s="56"/>
      <c r="DS345" s="56"/>
      <c r="DT345" s="56"/>
      <c r="DU345" s="56"/>
      <c r="DV345" s="56"/>
      <c r="DW345" s="56"/>
      <c r="DX345" s="56"/>
      <c r="DZ345" s="56"/>
      <c r="EA345" s="56"/>
      <c r="EB345" s="56"/>
      <c r="EC345" s="56"/>
      <c r="ED345" s="56"/>
      <c r="EE345" s="56"/>
      <c r="EF345" s="56"/>
      <c r="EG345" s="56"/>
      <c r="EH345" s="56"/>
      <c r="EJ345" s="56"/>
      <c r="EK345" s="56"/>
      <c r="EL345" s="56"/>
      <c r="EM345" s="56"/>
      <c r="EN345" s="56"/>
      <c r="EO345" s="56"/>
      <c r="EP345" s="56"/>
      <c r="EQ345" s="56"/>
      <c r="ER345" s="56"/>
      <c r="ET345" s="56"/>
      <c r="EU345" s="56"/>
      <c r="EV345" s="56"/>
      <c r="EW345" s="56"/>
      <c r="EX345" s="56"/>
      <c r="EY345" s="56"/>
      <c r="EZ345" s="56"/>
      <c r="FA345" s="56"/>
      <c r="FB345" s="56"/>
      <c r="FD345" s="56"/>
      <c r="FE345" s="56"/>
      <c r="FF345" s="56"/>
      <c r="FG345" s="56"/>
      <c r="FH345" s="56"/>
      <c r="FI345" s="56"/>
      <c r="FJ345" s="56"/>
      <c r="FK345" s="56"/>
      <c r="FL345" s="56"/>
      <c r="FN345" s="56"/>
      <c r="FO345" s="56"/>
      <c r="FP345" s="56"/>
      <c r="FQ345" s="56"/>
      <c r="FR345" s="56"/>
      <c r="FS345" s="56"/>
      <c r="FT345" s="56"/>
      <c r="FU345" s="56"/>
      <c r="FV345" s="56"/>
      <c r="FX345" s="56"/>
      <c r="FY345" s="56"/>
      <c r="FZ345" s="56"/>
      <c r="GA345" s="56"/>
      <c r="GB345" s="56"/>
      <c r="GC345" s="56"/>
      <c r="GD345" s="56"/>
      <c r="GE345" s="56"/>
      <c r="GF345" s="56"/>
      <c r="GH345" s="56"/>
      <c r="GI345" s="56"/>
      <c r="GJ345" s="56"/>
      <c r="GK345" s="56"/>
      <c r="GL345" s="56"/>
      <c r="GM345" s="56"/>
      <c r="GN345" s="56"/>
      <c r="GO345" s="56"/>
      <c r="GP345" s="56"/>
      <c r="GR345" s="56"/>
      <c r="GS345" s="56"/>
      <c r="GT345" s="56"/>
      <c r="GU345" s="56"/>
      <c r="GV345" s="56"/>
      <c r="GW345" s="56"/>
      <c r="GX345" s="56"/>
      <c r="GY345" s="56"/>
      <c r="GZ345" s="56"/>
      <c r="HB345" s="56"/>
      <c r="HC345" s="56"/>
      <c r="HD345" s="56"/>
      <c r="HE345" s="56"/>
      <c r="HF345" s="56"/>
      <c r="HG345" s="56"/>
      <c r="HH345" s="56"/>
      <c r="HI345" s="56"/>
      <c r="HJ345" s="56"/>
      <c r="HL345" s="56"/>
      <c r="HM345" s="56"/>
      <c r="HN345" s="56"/>
      <c r="HO345" s="56"/>
      <c r="HP345" s="56"/>
      <c r="HQ345" s="56"/>
      <c r="HR345" s="56"/>
      <c r="HS345" s="56"/>
      <c r="HT345" s="56"/>
      <c r="HV345" s="56"/>
      <c r="HW345" s="56"/>
      <c r="HX345" s="56"/>
      <c r="HY345" s="56"/>
      <c r="HZ345" s="56"/>
      <c r="IA345" s="56"/>
      <c r="IB345" s="56"/>
      <c r="IC345" s="56"/>
      <c r="ID345" s="56"/>
      <c r="IF345" s="56"/>
      <c r="IG345" s="56"/>
      <c r="IH345" s="56"/>
      <c r="II345" s="56"/>
      <c r="IJ345" s="56"/>
      <c r="IK345" s="56"/>
      <c r="IL345" s="56"/>
      <c r="IM345" s="56"/>
      <c r="IN345" s="56"/>
      <c r="IP345" s="56"/>
      <c r="IQ345" s="56"/>
      <c r="IR345" s="56"/>
      <c r="IS345" s="56"/>
      <c r="IT345" s="56"/>
      <c r="IU345" s="56"/>
    </row>
    <row r="346" spans="1:255" ht="12.75" customHeight="1" thickBot="1" x14ac:dyDescent="0.25">
      <c r="A346" s="656"/>
      <c r="B346" s="106"/>
      <c r="C346" s="85" t="s">
        <v>70</v>
      </c>
      <c r="D346" s="10"/>
      <c r="E346" s="302"/>
      <c r="F346" s="20"/>
      <c r="G346" s="302"/>
      <c r="H346" s="302"/>
      <c r="I346" s="49"/>
    </row>
    <row r="347" spans="1:255" ht="13.5" thickBot="1" x14ac:dyDescent="0.25">
      <c r="A347" s="656"/>
      <c r="B347" s="106"/>
      <c r="C347" s="85" t="s">
        <v>72</v>
      </c>
      <c r="D347" s="10"/>
      <c r="E347" s="302"/>
      <c r="F347" s="20"/>
      <c r="G347" s="302"/>
      <c r="H347" s="302"/>
      <c r="I347" s="49"/>
    </row>
    <row r="348" spans="1:255" ht="12.75" customHeight="1" thickBot="1" x14ac:dyDescent="0.25">
      <c r="A348" s="656"/>
      <c r="B348" s="106"/>
      <c r="C348" s="85" t="s">
        <v>73</v>
      </c>
      <c r="D348" s="10"/>
      <c r="E348" s="302"/>
      <c r="F348" s="20"/>
      <c r="G348" s="302"/>
      <c r="H348" s="302"/>
      <c r="I348" s="49"/>
    </row>
    <row r="349" spans="1:255" ht="12.75" customHeight="1" thickBot="1" x14ac:dyDescent="0.25">
      <c r="A349" s="656"/>
      <c r="B349" s="106"/>
      <c r="C349" s="85" t="s">
        <v>74</v>
      </c>
      <c r="D349" s="9"/>
      <c r="E349" s="202"/>
      <c r="F349" s="20"/>
      <c r="G349" s="202"/>
      <c r="H349" s="202"/>
      <c r="I349" s="49"/>
    </row>
    <row r="350" spans="1:255" ht="12.75" customHeight="1" thickBot="1" x14ac:dyDescent="0.25">
      <c r="A350" s="656"/>
      <c r="B350" s="106"/>
      <c r="C350" s="85" t="s">
        <v>75</v>
      </c>
      <c r="D350" s="9"/>
      <c r="E350" s="202"/>
      <c r="F350" s="20"/>
      <c r="G350" s="202"/>
      <c r="H350" s="202"/>
      <c r="I350" s="49"/>
    </row>
    <row r="351" spans="1:255" ht="13.5" thickBot="1" x14ac:dyDescent="0.25">
      <c r="A351" s="656"/>
      <c r="B351" s="106"/>
      <c r="C351" s="85" t="s">
        <v>76</v>
      </c>
      <c r="D351" s="9"/>
      <c r="E351" s="202"/>
      <c r="F351" s="20"/>
      <c r="G351" s="202"/>
      <c r="H351" s="202"/>
      <c r="I351" s="49"/>
    </row>
    <row r="352" spans="1:255" ht="13.5" thickBot="1" x14ac:dyDescent="0.25">
      <c r="A352" s="656"/>
      <c r="B352" s="106"/>
      <c r="C352" s="85" t="s">
        <v>77</v>
      </c>
      <c r="D352" s="9"/>
      <c r="E352" s="202"/>
      <c r="F352" s="20"/>
      <c r="G352" s="202"/>
      <c r="H352" s="202"/>
      <c r="I352" s="49"/>
    </row>
    <row r="353" spans="1:9" ht="13.5" thickBot="1" x14ac:dyDescent="0.25">
      <c r="A353" s="656"/>
      <c r="B353" s="106"/>
      <c r="C353" s="85" t="s">
        <v>78</v>
      </c>
      <c r="D353" s="9"/>
      <c r="E353" s="202"/>
      <c r="F353" s="20"/>
      <c r="G353" s="202"/>
      <c r="H353" s="202"/>
      <c r="I353" s="49"/>
    </row>
    <row r="354" spans="1:9" ht="13.5" thickBot="1" x14ac:dyDescent="0.25">
      <c r="A354" s="656"/>
      <c r="B354" s="106"/>
      <c r="C354" s="85" t="s">
        <v>79</v>
      </c>
      <c r="D354" s="9"/>
      <c r="E354" s="202"/>
      <c r="F354" s="20"/>
      <c r="G354" s="202"/>
      <c r="H354" s="202"/>
      <c r="I354" s="49"/>
    </row>
    <row r="355" spans="1:9" ht="13.5" thickBot="1" x14ac:dyDescent="0.25">
      <c r="A355" s="657"/>
      <c r="B355" s="106"/>
      <c r="C355" s="85" t="s">
        <v>80</v>
      </c>
      <c r="D355" s="211"/>
      <c r="E355" s="214"/>
      <c r="F355" s="211"/>
      <c r="G355" s="214"/>
      <c r="H355" s="214"/>
      <c r="I355" s="49"/>
    </row>
    <row r="356" spans="1:9" ht="26.25" thickBot="1" x14ac:dyDescent="0.25">
      <c r="A356" s="117" t="s">
        <v>2277</v>
      </c>
      <c r="B356" s="164"/>
      <c r="C356" s="85" t="s">
        <v>87</v>
      </c>
      <c r="D356" s="238"/>
      <c r="E356" s="239"/>
      <c r="F356" s="238"/>
      <c r="G356" s="239"/>
      <c r="H356" s="239"/>
      <c r="I356" s="49">
        <v>77002.649999999994</v>
      </c>
    </row>
    <row r="357" spans="1:9" ht="13.5" thickBot="1" x14ac:dyDescent="0.25">
      <c r="A357" s="46"/>
      <c r="B357" s="76">
        <f>SUM(B344:B356)</f>
        <v>0</v>
      </c>
      <c r="C357" s="75"/>
      <c r="D357" s="76"/>
      <c r="E357" s="77"/>
      <c r="F357" s="75"/>
      <c r="G357" s="75"/>
      <c r="H357" s="76" t="s">
        <v>17</v>
      </c>
      <c r="I357" s="78">
        <f>SUM(I344:I356)</f>
        <v>77002.649999999994</v>
      </c>
    </row>
    <row r="358" spans="1:9" ht="32.25" thickBot="1" x14ac:dyDescent="0.25">
      <c r="A358" s="134" t="s">
        <v>96</v>
      </c>
      <c r="B358" s="114" t="s">
        <v>16</v>
      </c>
      <c r="C358" s="114" t="s">
        <v>5</v>
      </c>
      <c r="D358" s="114" t="s">
        <v>23</v>
      </c>
      <c r="E358" s="279" t="s">
        <v>18</v>
      </c>
      <c r="F358" s="114" t="s">
        <v>19</v>
      </c>
      <c r="G358" s="114" t="s">
        <v>10</v>
      </c>
      <c r="H358" s="114" t="s">
        <v>13</v>
      </c>
      <c r="I358" s="115" t="s">
        <v>12</v>
      </c>
    </row>
    <row r="359" spans="1:9" ht="13.5" thickBot="1" x14ac:dyDescent="0.25">
      <c r="A359" s="206"/>
      <c r="B359" s="185"/>
      <c r="C359" s="70" t="s">
        <v>87</v>
      </c>
      <c r="D359" s="163"/>
      <c r="E359" s="53"/>
      <c r="F359" s="53"/>
      <c r="G359" s="53"/>
      <c r="H359" s="153"/>
      <c r="I359" s="471">
        <v>108773.19</v>
      </c>
    </row>
    <row r="360" spans="1:9" ht="13.5" thickBot="1" x14ac:dyDescent="0.25">
      <c r="A360" s="134"/>
      <c r="B360" s="271"/>
      <c r="C360" s="75"/>
      <c r="D360" s="76"/>
      <c r="E360" s="77"/>
      <c r="F360" s="75"/>
      <c r="G360" s="75"/>
      <c r="H360" s="76"/>
      <c r="I360" s="78">
        <f>SUM(I359)</f>
        <v>108773.19</v>
      </c>
    </row>
    <row r="361" spans="1:9" x14ac:dyDescent="0.2">
      <c r="A361" s="9"/>
      <c r="B361" s="9"/>
      <c r="C361" s="9"/>
      <c r="D361" s="9"/>
      <c r="E361" s="9"/>
      <c r="F361" s="20"/>
      <c r="G361" s="20"/>
      <c r="H361" s="20"/>
      <c r="I361" s="20"/>
    </row>
    <row r="362" spans="1:9" ht="12.75" customHeight="1" x14ac:dyDescent="0.2">
      <c r="A362" s="21" t="s">
        <v>21</v>
      </c>
      <c r="B362" s="22"/>
      <c r="C362" s="23"/>
      <c r="D362" s="4" t="s">
        <v>9</v>
      </c>
      <c r="E362" s="4" t="s">
        <v>6</v>
      </c>
      <c r="F362" s="119" t="s">
        <v>7</v>
      </c>
    </row>
    <row r="363" spans="1:9" ht="12.75" customHeight="1" x14ac:dyDescent="0.2">
      <c r="A363" s="642" t="s">
        <v>15</v>
      </c>
      <c r="B363" s="643"/>
      <c r="C363" s="25"/>
      <c r="D363" s="26">
        <f>B99</f>
        <v>187883.43</v>
      </c>
      <c r="E363" s="26">
        <f>I99</f>
        <v>105816.36399999999</v>
      </c>
      <c r="F363" s="120">
        <f>D363+E363</f>
        <v>293699.79399999999</v>
      </c>
    </row>
    <row r="364" spans="1:9" ht="12.75" customHeight="1" x14ac:dyDescent="0.2">
      <c r="A364" s="642" t="s">
        <v>4</v>
      </c>
      <c r="B364" s="643"/>
      <c r="C364" s="25"/>
      <c r="D364" s="26">
        <f>B266</f>
        <v>258213.52000000002</v>
      </c>
      <c r="E364" s="26">
        <f>I266</f>
        <v>223140.41699999993</v>
      </c>
      <c r="F364" s="120">
        <f>D364+E364</f>
        <v>481353.93699999992</v>
      </c>
    </row>
    <row r="365" spans="1:9" ht="12.75" customHeight="1" x14ac:dyDescent="0.2">
      <c r="A365" s="642" t="s">
        <v>14</v>
      </c>
      <c r="B365" s="643"/>
      <c r="C365" s="25"/>
      <c r="D365" s="26">
        <f>B285</f>
        <v>104478.87999999999</v>
      </c>
      <c r="E365" s="26">
        <f>I285</f>
        <v>998.57</v>
      </c>
      <c r="F365" s="120">
        <f>D365+E365</f>
        <v>105477.45</v>
      </c>
    </row>
    <row r="366" spans="1:9" ht="12.75" customHeight="1" x14ac:dyDescent="0.2">
      <c r="A366" s="642" t="s">
        <v>146</v>
      </c>
      <c r="B366" s="643"/>
      <c r="C366" s="25"/>
      <c r="D366" s="26">
        <f>B302</f>
        <v>172746.89199999999</v>
      </c>
      <c r="E366" s="26">
        <f>I302</f>
        <v>6674.1900000000005</v>
      </c>
      <c r="F366" s="120">
        <f>D366+E366</f>
        <v>179421.08199999999</v>
      </c>
      <c r="G366" s="56"/>
    </row>
    <row r="367" spans="1:9" ht="12.75" customHeight="1" x14ac:dyDescent="0.2">
      <c r="A367" s="642" t="s">
        <v>26</v>
      </c>
      <c r="B367" s="643"/>
      <c r="C367" s="25"/>
      <c r="D367" s="26">
        <f>B342</f>
        <v>66981.319999999992</v>
      </c>
      <c r="E367" s="26">
        <f>I342</f>
        <v>3426.16</v>
      </c>
      <c r="F367" s="120">
        <f>D367+E367</f>
        <v>70407.48</v>
      </c>
      <c r="G367" s="56"/>
    </row>
    <row r="368" spans="1:9" ht="12.75" customHeight="1" x14ac:dyDescent="0.2">
      <c r="A368" s="646" t="s">
        <v>69</v>
      </c>
      <c r="B368" s="647"/>
      <c r="C368" s="245"/>
      <c r="D368" s="246"/>
      <c r="E368" s="246"/>
      <c r="F368" s="242">
        <f>F369+F372+F373+F374+F375+F370+F371</f>
        <v>274779.52000000002</v>
      </c>
      <c r="G368" s="56"/>
    </row>
    <row r="369" spans="1:7" ht="12.75" customHeight="1" x14ac:dyDescent="0.2">
      <c r="A369" s="644" t="s">
        <v>82</v>
      </c>
      <c r="B369" s="645"/>
      <c r="C369" s="25"/>
      <c r="D369" s="26"/>
      <c r="E369" s="26"/>
      <c r="F369" s="120">
        <f>I316</f>
        <v>30726.490000000005</v>
      </c>
      <c r="G369" s="56"/>
    </row>
    <row r="370" spans="1:7" ht="57.6" customHeight="1" x14ac:dyDescent="0.2">
      <c r="A370" s="650" t="s">
        <v>2275</v>
      </c>
      <c r="B370" s="651"/>
      <c r="C370" s="25"/>
      <c r="D370" s="26"/>
      <c r="E370" s="26"/>
      <c r="F370" s="120">
        <f>I319</f>
        <v>695.32999999999993</v>
      </c>
      <c r="G370" s="56"/>
    </row>
    <row r="371" spans="1:7" ht="60" customHeight="1" x14ac:dyDescent="0.2">
      <c r="A371" s="650" t="s">
        <v>2276</v>
      </c>
      <c r="B371" s="651"/>
      <c r="C371" s="25"/>
      <c r="D371" s="26"/>
      <c r="E371" s="26"/>
      <c r="F371" s="120">
        <f>I322</f>
        <v>4063.8</v>
      </c>
      <c r="G371" s="56"/>
    </row>
    <row r="372" spans="1:7" ht="12.75" customHeight="1" x14ac:dyDescent="0.2">
      <c r="A372" s="642" t="s">
        <v>2270</v>
      </c>
      <c r="B372" s="643"/>
      <c r="C372" s="25"/>
      <c r="D372" s="26"/>
      <c r="E372" s="26"/>
      <c r="F372" s="120">
        <f>I323</f>
        <v>199930.32</v>
      </c>
      <c r="G372" s="56"/>
    </row>
    <row r="373" spans="1:7" ht="12.75" customHeight="1" x14ac:dyDescent="0.2">
      <c r="A373" s="644" t="s">
        <v>84</v>
      </c>
      <c r="B373" s="645"/>
      <c r="C373" s="25"/>
      <c r="D373" s="26"/>
      <c r="E373" s="26"/>
      <c r="F373" s="120">
        <f>I324</f>
        <v>15241.5</v>
      </c>
      <c r="G373" s="56"/>
    </row>
    <row r="374" spans="1:7" ht="12.75" customHeight="1" x14ac:dyDescent="0.2">
      <c r="A374" s="644" t="s">
        <v>86</v>
      </c>
      <c r="B374" s="645"/>
      <c r="C374" s="25"/>
      <c r="D374" s="26"/>
      <c r="E374" s="26"/>
      <c r="F374" s="120">
        <f>I325</f>
        <v>13914.52</v>
      </c>
      <c r="G374" s="56"/>
    </row>
    <row r="375" spans="1:7" ht="12.75" customHeight="1" x14ac:dyDescent="0.2">
      <c r="A375" s="644" t="s">
        <v>88</v>
      </c>
      <c r="B375" s="645"/>
      <c r="C375" s="25"/>
      <c r="D375" s="26"/>
      <c r="E375" s="26"/>
      <c r="F375" s="120">
        <f>I326</f>
        <v>10207.56</v>
      </c>
      <c r="G375" s="56"/>
    </row>
    <row r="376" spans="1:7" ht="25.15" customHeight="1" x14ac:dyDescent="0.2">
      <c r="A376" s="650" t="s">
        <v>2</v>
      </c>
      <c r="B376" s="651"/>
      <c r="C376" s="25"/>
      <c r="D376" s="26">
        <f>B357</f>
        <v>0</v>
      </c>
      <c r="E376" s="26"/>
      <c r="F376" s="120">
        <f>D376+E376+I357</f>
        <v>77002.649999999994</v>
      </c>
      <c r="G376" s="56"/>
    </row>
    <row r="377" spans="1:7" ht="26.45" customHeight="1" x14ac:dyDescent="0.2">
      <c r="A377" s="650" t="s">
        <v>96</v>
      </c>
      <c r="B377" s="651"/>
      <c r="C377" s="25"/>
      <c r="D377" s="26"/>
      <c r="E377" s="26"/>
      <c r="F377" s="120">
        <f>I360</f>
        <v>108773.19</v>
      </c>
      <c r="G377" s="56"/>
    </row>
    <row r="378" spans="1:7" ht="12.75" customHeight="1" x14ac:dyDescent="0.2">
      <c r="A378" s="648" t="s">
        <v>22</v>
      </c>
      <c r="B378" s="649"/>
      <c r="C378" s="27"/>
      <c r="D378" s="28">
        <f>SUM(D363:D376)</f>
        <v>790304.0419999999</v>
      </c>
      <c r="E378" s="28">
        <f>SUM(E363:E367)</f>
        <v>340055.70099999988</v>
      </c>
      <c r="F378" s="121">
        <f>F363+F364+F365+F366+F367+F368+F376+F377</f>
        <v>1590915.1029999997</v>
      </c>
    </row>
  </sheetData>
  <autoFilter ref="A5:I100"/>
  <mergeCells count="102">
    <mergeCell ref="D179:D180"/>
    <mergeCell ref="C157:C180"/>
    <mergeCell ref="B157:B180"/>
    <mergeCell ref="A317:A319"/>
    <mergeCell ref="A288:A290"/>
    <mergeCell ref="D161:D172"/>
    <mergeCell ref="D173:D177"/>
    <mergeCell ref="A377:B377"/>
    <mergeCell ref="A374:B374"/>
    <mergeCell ref="A128:A129"/>
    <mergeCell ref="A147:A148"/>
    <mergeCell ref="A366:B366"/>
    <mergeCell ref="B147:B148"/>
    <mergeCell ref="B131:B146"/>
    <mergeCell ref="B122:B130"/>
    <mergeCell ref="A373:B373"/>
    <mergeCell ref="A363:B363"/>
    <mergeCell ref="C122:C130"/>
    <mergeCell ref="A122:A127"/>
    <mergeCell ref="A157:A160"/>
    <mergeCell ref="A281:A283"/>
    <mergeCell ref="C119:C121"/>
    <mergeCell ref="A195:A264"/>
    <mergeCell ref="A161:A177"/>
    <mergeCell ref="A179:A180"/>
    <mergeCell ref="A367:B367"/>
    <mergeCell ref="A364:B364"/>
    <mergeCell ref="A365:B365"/>
    <mergeCell ref="A119:A120"/>
    <mergeCell ref="A370:B370"/>
    <mergeCell ref="A371:B371"/>
    <mergeCell ref="A320:A322"/>
    <mergeCell ref="A140:A146"/>
    <mergeCell ref="A132:A139"/>
    <mergeCell ref="B110:B117"/>
    <mergeCell ref="D147:D148"/>
    <mergeCell ref="A181:A194"/>
    <mergeCell ref="D157:D160"/>
    <mergeCell ref="B149:B156"/>
    <mergeCell ref="A378:B378"/>
    <mergeCell ref="A368:B368"/>
    <mergeCell ref="A344:A355"/>
    <mergeCell ref="A376:B376"/>
    <mergeCell ref="A375:B375"/>
    <mergeCell ref="D140:D146"/>
    <mergeCell ref="D122:D127"/>
    <mergeCell ref="A369:B369"/>
    <mergeCell ref="A372:B372"/>
    <mergeCell ref="D288:D290"/>
    <mergeCell ref="C288:C290"/>
    <mergeCell ref="B288:B290"/>
    <mergeCell ref="A304:A316"/>
    <mergeCell ref="B181:B264"/>
    <mergeCell ref="A150:A156"/>
    <mergeCell ref="C6:C15"/>
    <mergeCell ref="A17:A21"/>
    <mergeCell ref="B6:B15"/>
    <mergeCell ref="A107:A109"/>
    <mergeCell ref="A30:A93"/>
    <mergeCell ref="A104:A106"/>
    <mergeCell ref="A24:A25"/>
    <mergeCell ref="A26:A27"/>
    <mergeCell ref="C103:C109"/>
    <mergeCell ref="G1:H1"/>
    <mergeCell ref="A1:B1"/>
    <mergeCell ref="G2:H2"/>
    <mergeCell ref="A6:A15"/>
    <mergeCell ref="D6:D15"/>
    <mergeCell ref="D17:D21"/>
    <mergeCell ref="B24:B27"/>
    <mergeCell ref="B17:B21"/>
    <mergeCell ref="C17:C21"/>
    <mergeCell ref="D24:D25"/>
    <mergeCell ref="B29:B93"/>
    <mergeCell ref="C24:C27"/>
    <mergeCell ref="D26:D27"/>
    <mergeCell ref="C29:C93"/>
    <mergeCell ref="D50:D63"/>
    <mergeCell ref="D30:D49"/>
    <mergeCell ref="D64:D73"/>
    <mergeCell ref="D74:D82"/>
    <mergeCell ref="D83:D93"/>
    <mergeCell ref="A110:A111"/>
    <mergeCell ref="A112:A117"/>
    <mergeCell ref="D119:D120"/>
    <mergeCell ref="D181:D194"/>
    <mergeCell ref="C181:C264"/>
    <mergeCell ref="D195:D264"/>
    <mergeCell ref="D110:D111"/>
    <mergeCell ref="C110:C117"/>
    <mergeCell ref="C149:C156"/>
    <mergeCell ref="D132:D139"/>
    <mergeCell ref="D150:D153"/>
    <mergeCell ref="D154:D156"/>
    <mergeCell ref="B103:B109"/>
    <mergeCell ref="B119:B121"/>
    <mergeCell ref="C147:C148"/>
    <mergeCell ref="D128:D129"/>
    <mergeCell ref="D112:D117"/>
    <mergeCell ref="C131:C146"/>
    <mergeCell ref="D104:D106"/>
    <mergeCell ref="D107:D109"/>
  </mergeCells>
  <phoneticPr fontId="0" type="noConversion"/>
  <pageMargins left="0.35433070866141736" right="0.35433070866141736" top="0.19685039370078741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87"/>
  <dimension ref="A1:IU104"/>
  <sheetViews>
    <sheetView topLeftCell="A82" zoomScaleNormal="100" workbookViewId="0">
      <selection activeCell="C20" sqref="C20"/>
    </sheetView>
  </sheetViews>
  <sheetFormatPr defaultRowHeight="12.75" customHeight="1" x14ac:dyDescent="0.2"/>
  <cols>
    <col min="1" max="1" width="27.28515625" customWidth="1"/>
    <col min="2" max="2" width="10.28515625" customWidth="1"/>
    <col min="3" max="3" width="13.7109375" customWidth="1"/>
    <col min="4" max="4" width="15.28515625" customWidth="1"/>
    <col min="5" max="5" width="26.5703125" customWidth="1"/>
    <col min="6" max="6" width="11.42578125" customWidth="1"/>
    <col min="7" max="7" width="7.28515625" customWidth="1"/>
    <col min="8" max="8" width="12.85546875" customWidth="1"/>
    <col min="9" max="9" width="11.42578125" customWidth="1"/>
  </cols>
  <sheetData>
    <row r="1" spans="1:18" ht="12.75" customHeight="1" x14ac:dyDescent="0.2">
      <c r="A1" s="708" t="s">
        <v>85</v>
      </c>
      <c r="B1" s="70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18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160</v>
      </c>
      <c r="E2" s="5">
        <v>22996.92</v>
      </c>
      <c r="F2" s="6">
        <v>10123.799999999999</v>
      </c>
      <c r="G2" s="640">
        <f>E2-F2</f>
        <v>12873.119999999999</v>
      </c>
      <c r="H2" s="641"/>
    </row>
    <row r="3" spans="1:18" ht="12.75" customHeight="1" x14ac:dyDescent="0.2">
      <c r="A3" s="1" t="s">
        <v>28</v>
      </c>
      <c r="B3" s="2"/>
      <c r="C3" s="1" t="s">
        <v>28</v>
      </c>
      <c r="D3" s="1" t="s">
        <v>56</v>
      </c>
      <c r="E3" s="1">
        <v>2</v>
      </c>
      <c r="F3" s="1"/>
      <c r="G3" s="1"/>
      <c r="H3" s="1" t="s">
        <v>25</v>
      </c>
      <c r="I3" s="8">
        <f>F2-F104</f>
        <v>-12780.759999999998</v>
      </c>
    </row>
    <row r="4" spans="1:18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18" s="45" customFormat="1" ht="62.45" customHeight="1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  <c r="J5"/>
      <c r="K5"/>
      <c r="L5"/>
      <c r="M5"/>
      <c r="N5"/>
      <c r="O5"/>
      <c r="P5"/>
      <c r="Q5"/>
      <c r="R5"/>
    </row>
    <row r="6" spans="1:18" s="45" customFormat="1" ht="12.75" customHeight="1" x14ac:dyDescent="0.2">
      <c r="A6" s="220"/>
      <c r="B6" s="33">
        <v>0</v>
      </c>
      <c r="C6" s="33" t="s">
        <v>66</v>
      </c>
      <c r="D6" s="34"/>
      <c r="E6" s="35"/>
      <c r="F6" s="35"/>
      <c r="G6" s="35"/>
      <c r="H6" s="36"/>
      <c r="I6" s="157">
        <f t="shared" ref="I6:I18" si="0">G6*H6</f>
        <v>0</v>
      </c>
    </row>
    <row r="7" spans="1:18" s="45" customFormat="1" ht="12.75" customHeight="1" thickBot="1" x14ac:dyDescent="0.25">
      <c r="A7" s="219"/>
      <c r="B7" s="71">
        <v>0</v>
      </c>
      <c r="C7" s="71" t="s">
        <v>67</v>
      </c>
      <c r="D7" s="72"/>
      <c r="E7" s="73"/>
      <c r="F7" s="73"/>
      <c r="G7" s="73"/>
      <c r="H7" s="74"/>
      <c r="I7" s="201">
        <f t="shared" si="0"/>
        <v>0</v>
      </c>
    </row>
    <row r="8" spans="1:18" s="45" customFormat="1" ht="12.75" customHeight="1" x14ac:dyDescent="0.2">
      <c r="A8" s="622" t="s">
        <v>525</v>
      </c>
      <c r="B8" s="625"/>
      <c r="C8" s="625" t="s">
        <v>70</v>
      </c>
      <c r="D8" s="658"/>
      <c r="E8" s="37" t="s">
        <v>587</v>
      </c>
      <c r="F8" s="37" t="s">
        <v>528</v>
      </c>
      <c r="G8" s="37">
        <v>0.5</v>
      </c>
      <c r="H8" s="38">
        <v>561.72</v>
      </c>
      <c r="I8" s="39">
        <f t="shared" si="0"/>
        <v>280.86</v>
      </c>
    </row>
    <row r="9" spans="1:18" s="45" customFormat="1" ht="12.75" customHeight="1" x14ac:dyDescent="0.2">
      <c r="A9" s="623"/>
      <c r="B9" s="632"/>
      <c r="C9" s="632"/>
      <c r="D9" s="660"/>
      <c r="E9" s="15" t="s">
        <v>151</v>
      </c>
      <c r="F9" s="15" t="s">
        <v>100</v>
      </c>
      <c r="G9" s="15">
        <v>0.1</v>
      </c>
      <c r="H9" s="16">
        <v>77</v>
      </c>
      <c r="I9" s="43">
        <f t="shared" si="0"/>
        <v>7.7</v>
      </c>
    </row>
    <row r="10" spans="1:18" s="45" customFormat="1" ht="12.75" customHeight="1" thickBot="1" x14ac:dyDescent="0.25">
      <c r="A10" s="624"/>
      <c r="B10" s="626"/>
      <c r="C10" s="626"/>
      <c r="D10" s="659"/>
      <c r="E10" s="40" t="s">
        <v>127</v>
      </c>
      <c r="F10" s="40" t="s">
        <v>100</v>
      </c>
      <c r="G10" s="40">
        <v>0.1</v>
      </c>
      <c r="H10" s="41">
        <v>63</v>
      </c>
      <c r="I10" s="42">
        <f t="shared" si="0"/>
        <v>6.3000000000000007</v>
      </c>
    </row>
    <row r="11" spans="1:18" s="45" customFormat="1" ht="12.75" customHeight="1" x14ac:dyDescent="0.2">
      <c r="A11" s="220"/>
      <c r="B11" s="33">
        <v>0</v>
      </c>
      <c r="C11" s="33" t="s">
        <v>72</v>
      </c>
      <c r="D11" s="34"/>
      <c r="E11" s="35"/>
      <c r="F11" s="35"/>
      <c r="G11" s="35"/>
      <c r="H11" s="36"/>
      <c r="I11" s="157">
        <f t="shared" si="0"/>
        <v>0</v>
      </c>
    </row>
    <row r="12" spans="1:18" s="45" customFormat="1" ht="12.75" customHeight="1" x14ac:dyDescent="0.2">
      <c r="A12" s="221"/>
      <c r="B12" s="13">
        <v>0</v>
      </c>
      <c r="C12" s="13" t="s">
        <v>73</v>
      </c>
      <c r="D12" s="14"/>
      <c r="E12" s="15"/>
      <c r="F12" s="15"/>
      <c r="G12" s="15"/>
      <c r="H12" s="16"/>
      <c r="I12" s="43">
        <f t="shared" si="0"/>
        <v>0</v>
      </c>
    </row>
    <row r="13" spans="1:18" s="45" customFormat="1" ht="12.75" customHeight="1" x14ac:dyDescent="0.2">
      <c r="A13" s="221"/>
      <c r="B13" s="13">
        <v>0</v>
      </c>
      <c r="C13" s="13" t="s">
        <v>74</v>
      </c>
      <c r="D13" s="14"/>
      <c r="E13" s="15"/>
      <c r="F13" s="15"/>
      <c r="G13" s="15"/>
      <c r="H13" s="16"/>
      <c r="I13" s="43">
        <f t="shared" si="0"/>
        <v>0</v>
      </c>
    </row>
    <row r="14" spans="1:18" s="45" customFormat="1" ht="12.75" customHeight="1" x14ac:dyDescent="0.2">
      <c r="A14" s="221"/>
      <c r="B14" s="13">
        <v>660.03</v>
      </c>
      <c r="C14" s="13" t="s">
        <v>75</v>
      </c>
      <c r="D14" s="14"/>
      <c r="E14" s="15"/>
      <c r="F14" s="15"/>
      <c r="G14" s="15"/>
      <c r="H14" s="16"/>
      <c r="I14" s="43">
        <f t="shared" si="0"/>
        <v>0</v>
      </c>
    </row>
    <row r="15" spans="1:18" s="45" customFormat="1" ht="12.75" customHeight="1" x14ac:dyDescent="0.2">
      <c r="A15" s="221"/>
      <c r="B15" s="13">
        <v>928.1</v>
      </c>
      <c r="C15" s="13" t="s">
        <v>76</v>
      </c>
      <c r="D15" s="14"/>
      <c r="E15" s="15"/>
      <c r="F15" s="15"/>
      <c r="G15" s="15"/>
      <c r="H15" s="16"/>
      <c r="I15" s="43">
        <f t="shared" si="0"/>
        <v>0</v>
      </c>
    </row>
    <row r="16" spans="1:18" s="45" customFormat="1" ht="12.75" customHeight="1" x14ac:dyDescent="0.2">
      <c r="A16" s="221"/>
      <c r="B16" s="13">
        <v>925.95</v>
      </c>
      <c r="C16" s="13" t="s">
        <v>77</v>
      </c>
      <c r="D16" s="14"/>
      <c r="E16" s="15"/>
      <c r="F16" s="15"/>
      <c r="G16" s="15"/>
      <c r="H16" s="16"/>
      <c r="I16" s="43">
        <f t="shared" si="0"/>
        <v>0</v>
      </c>
    </row>
    <row r="17" spans="1:18" s="45" customFormat="1" ht="12.75" customHeight="1" x14ac:dyDescent="0.2">
      <c r="A17" s="221"/>
      <c r="B17" s="13">
        <v>1372.78</v>
      </c>
      <c r="C17" s="13" t="s">
        <v>78</v>
      </c>
      <c r="D17" s="14"/>
      <c r="E17" s="15"/>
      <c r="F17" s="15"/>
      <c r="G17" s="15"/>
      <c r="H17" s="16"/>
      <c r="I17" s="43">
        <f t="shared" si="0"/>
        <v>0</v>
      </c>
    </row>
    <row r="18" spans="1:18" s="45" customFormat="1" ht="12.75" customHeight="1" x14ac:dyDescent="0.2">
      <c r="A18" s="221"/>
      <c r="B18" s="13">
        <v>1126.3</v>
      </c>
      <c r="C18" s="13" t="s">
        <v>79</v>
      </c>
      <c r="D18" s="14"/>
      <c r="E18" s="15"/>
      <c r="F18" s="15"/>
      <c r="G18" s="15"/>
      <c r="H18" s="16"/>
      <c r="I18" s="43">
        <f t="shared" si="0"/>
        <v>0</v>
      </c>
    </row>
    <row r="19" spans="1:18" s="45" customFormat="1" ht="12.75" customHeight="1" thickBot="1" x14ac:dyDescent="0.25">
      <c r="A19" s="221"/>
      <c r="B19" s="13">
        <v>1138.24</v>
      </c>
      <c r="C19" s="13" t="s">
        <v>80</v>
      </c>
      <c r="D19" s="14"/>
      <c r="E19" s="15"/>
      <c r="F19" s="15"/>
      <c r="G19" s="15"/>
      <c r="H19" s="16"/>
      <c r="I19" s="43">
        <f>G19*H19</f>
        <v>0</v>
      </c>
      <c r="J19"/>
      <c r="K19"/>
      <c r="L19"/>
      <c r="M19"/>
      <c r="N19"/>
      <c r="O19"/>
      <c r="P19"/>
      <c r="Q19"/>
      <c r="R19"/>
    </row>
    <row r="20" spans="1:18" s="45" customFormat="1" ht="12.75" customHeight="1" thickBot="1" x14ac:dyDescent="0.25">
      <c r="A20" s="440"/>
      <c r="B20" s="85"/>
      <c r="C20" s="85" t="s">
        <v>87</v>
      </c>
      <c r="D20" s="441"/>
      <c r="E20" s="47"/>
      <c r="F20" s="47"/>
      <c r="G20" s="47"/>
      <c r="H20" s="48"/>
      <c r="I20" s="49">
        <v>96.77</v>
      </c>
      <c r="J20"/>
      <c r="K20"/>
      <c r="L20"/>
      <c r="M20"/>
      <c r="N20"/>
      <c r="O20"/>
      <c r="P20"/>
      <c r="Q20"/>
      <c r="R20"/>
    </row>
    <row r="21" spans="1:18" ht="12.75" customHeight="1" thickBot="1" x14ac:dyDescent="0.25">
      <c r="A21" s="180"/>
      <c r="B21" s="197">
        <f>SUM(B6:B19)</f>
        <v>6151.4</v>
      </c>
      <c r="C21" s="198"/>
      <c r="D21" s="197"/>
      <c r="E21" s="199"/>
      <c r="F21" s="198"/>
      <c r="G21" s="198"/>
      <c r="H21" s="329" t="s">
        <v>17</v>
      </c>
      <c r="I21" s="226">
        <f>SUM(I6:I20)</f>
        <v>391.63</v>
      </c>
    </row>
    <row r="22" spans="1:18" ht="77.25" thickBot="1" x14ac:dyDescent="0.25">
      <c r="A22" s="134" t="s">
        <v>1066</v>
      </c>
      <c r="B22" s="114" t="s">
        <v>16</v>
      </c>
      <c r="C22" s="114" t="s">
        <v>5</v>
      </c>
      <c r="D22" s="114" t="s">
        <v>23</v>
      </c>
      <c r="E22" s="118" t="s">
        <v>18</v>
      </c>
      <c r="F22" s="114" t="s">
        <v>19</v>
      </c>
      <c r="G22" s="114" t="s">
        <v>10</v>
      </c>
      <c r="H22" s="114" t="s">
        <v>13</v>
      </c>
      <c r="I22" s="115" t="s">
        <v>12</v>
      </c>
    </row>
    <row r="23" spans="1:18" ht="12.75" customHeight="1" thickBot="1" x14ac:dyDescent="0.25">
      <c r="A23" s="227"/>
      <c r="B23" s="104">
        <v>0</v>
      </c>
      <c r="C23" s="58" t="s">
        <v>66</v>
      </c>
      <c r="D23" s="64"/>
      <c r="E23" s="59"/>
      <c r="F23" s="59"/>
      <c r="G23" s="59"/>
      <c r="H23" s="60"/>
      <c r="I23" s="61">
        <f t="shared" ref="I23:I34" si="1">G23*H23</f>
        <v>0</v>
      </c>
    </row>
    <row r="24" spans="1:18" ht="12.75" customHeight="1" thickBot="1" x14ac:dyDescent="0.25">
      <c r="A24" s="227"/>
      <c r="B24" s="122">
        <v>0</v>
      </c>
      <c r="C24" s="123" t="s">
        <v>67</v>
      </c>
      <c r="D24" s="124"/>
      <c r="E24" s="125"/>
      <c r="F24" s="125"/>
      <c r="G24" s="125"/>
      <c r="H24" s="126"/>
      <c r="I24" s="127">
        <f t="shared" si="1"/>
        <v>0</v>
      </c>
    </row>
    <row r="25" spans="1:18" ht="12.75" customHeight="1" thickBot="1" x14ac:dyDescent="0.25">
      <c r="A25" s="227"/>
      <c r="B25" s="106">
        <v>0</v>
      </c>
      <c r="C25" s="85" t="s">
        <v>70</v>
      </c>
      <c r="D25" s="86"/>
      <c r="E25" s="47"/>
      <c r="F25" s="47"/>
      <c r="G25" s="47"/>
      <c r="H25" s="48"/>
      <c r="I25" s="49">
        <f t="shared" si="1"/>
        <v>0</v>
      </c>
    </row>
    <row r="26" spans="1:18" ht="12.75" customHeight="1" thickBot="1" x14ac:dyDescent="0.25">
      <c r="A26" s="227"/>
      <c r="B26" s="106">
        <v>0</v>
      </c>
      <c r="C26" s="85" t="s">
        <v>72</v>
      </c>
      <c r="D26" s="86"/>
      <c r="E26" s="47"/>
      <c r="F26" s="47"/>
      <c r="G26" s="47"/>
      <c r="H26" s="48"/>
      <c r="I26" s="49">
        <f t="shared" si="1"/>
        <v>0</v>
      </c>
    </row>
    <row r="27" spans="1:18" ht="12.75" customHeight="1" thickBot="1" x14ac:dyDescent="0.25">
      <c r="A27" s="227"/>
      <c r="B27" s="106">
        <v>0</v>
      </c>
      <c r="C27" s="85" t="s">
        <v>73</v>
      </c>
      <c r="D27" s="86"/>
      <c r="E27" s="47"/>
      <c r="F27" s="47"/>
      <c r="G27" s="47"/>
      <c r="H27" s="48"/>
      <c r="I27" s="49">
        <f t="shared" si="1"/>
        <v>0</v>
      </c>
    </row>
    <row r="28" spans="1:18" ht="12.75" customHeight="1" thickBot="1" x14ac:dyDescent="0.25">
      <c r="A28" s="227"/>
      <c r="B28" s="106">
        <v>0</v>
      </c>
      <c r="C28" s="85" t="s">
        <v>74</v>
      </c>
      <c r="D28" s="86"/>
      <c r="E28" s="47"/>
      <c r="F28" s="47"/>
      <c r="G28" s="47"/>
      <c r="H28" s="48"/>
      <c r="I28" s="49">
        <f t="shared" si="1"/>
        <v>0</v>
      </c>
    </row>
    <row r="29" spans="1:18" ht="12.75" customHeight="1" thickBot="1" x14ac:dyDescent="0.25">
      <c r="A29" s="227"/>
      <c r="B29" s="106">
        <v>156.35</v>
      </c>
      <c r="C29" s="85" t="s">
        <v>75</v>
      </c>
      <c r="D29" s="86"/>
      <c r="E29" s="47"/>
      <c r="F29" s="47"/>
      <c r="G29" s="47"/>
      <c r="H29" s="48"/>
      <c r="I29" s="49">
        <f t="shared" si="1"/>
        <v>0</v>
      </c>
    </row>
    <row r="30" spans="1:18" ht="12.75" customHeight="1" thickBot="1" x14ac:dyDescent="0.25">
      <c r="A30" s="221"/>
      <c r="B30" s="106">
        <v>176.64</v>
      </c>
      <c r="C30" s="85" t="s">
        <v>76</v>
      </c>
      <c r="D30" s="86"/>
      <c r="E30" s="47"/>
      <c r="F30" s="47"/>
      <c r="G30" s="47"/>
      <c r="H30" s="48"/>
      <c r="I30" s="49">
        <f t="shared" si="1"/>
        <v>0</v>
      </c>
    </row>
    <row r="31" spans="1:18" ht="12.75" customHeight="1" thickBot="1" x14ac:dyDescent="0.25">
      <c r="A31" s="221"/>
      <c r="B31" s="106">
        <v>182.6</v>
      </c>
      <c r="C31" s="85" t="s">
        <v>77</v>
      </c>
      <c r="D31" s="86"/>
      <c r="E31" s="47"/>
      <c r="F31" s="47"/>
      <c r="G31" s="47"/>
      <c r="H31" s="48"/>
      <c r="I31" s="49">
        <f t="shared" si="1"/>
        <v>0</v>
      </c>
    </row>
    <row r="32" spans="1:18" ht="12.75" customHeight="1" thickBot="1" x14ac:dyDescent="0.25">
      <c r="A32" s="221"/>
      <c r="B32" s="106">
        <v>227.64</v>
      </c>
      <c r="C32" s="85" t="s">
        <v>78</v>
      </c>
      <c r="D32" s="86"/>
      <c r="E32" s="47"/>
      <c r="F32" s="47"/>
      <c r="G32" s="47"/>
      <c r="H32" s="48"/>
      <c r="I32" s="49">
        <f t="shared" si="1"/>
        <v>0</v>
      </c>
    </row>
    <row r="33" spans="1:9" ht="12.75" customHeight="1" thickBot="1" x14ac:dyDescent="0.25">
      <c r="A33" s="221"/>
      <c r="B33" s="106">
        <v>210.34</v>
      </c>
      <c r="C33" s="85" t="s">
        <v>79</v>
      </c>
      <c r="D33" s="86"/>
      <c r="E33" s="47"/>
      <c r="F33" s="47"/>
      <c r="G33" s="47"/>
      <c r="H33" s="48"/>
      <c r="I33" s="49">
        <f t="shared" si="1"/>
        <v>0</v>
      </c>
    </row>
    <row r="34" spans="1:9" ht="12.75" customHeight="1" thickBot="1" x14ac:dyDescent="0.25">
      <c r="A34" s="221"/>
      <c r="B34" s="106">
        <v>224.45</v>
      </c>
      <c r="C34" s="85" t="s">
        <v>80</v>
      </c>
      <c r="D34" s="86"/>
      <c r="E34" s="47"/>
      <c r="F34" s="47"/>
      <c r="G34" s="47"/>
      <c r="H34" s="48"/>
      <c r="I34" s="49">
        <f t="shared" si="1"/>
        <v>0</v>
      </c>
    </row>
    <row r="35" spans="1:9" ht="12.75" customHeight="1" thickBot="1" x14ac:dyDescent="0.25">
      <c r="A35" s="440"/>
      <c r="B35" s="85"/>
      <c r="C35" s="85" t="s">
        <v>87</v>
      </c>
      <c r="D35" s="441"/>
      <c r="E35" s="47"/>
      <c r="F35" s="47"/>
      <c r="G35" s="47"/>
      <c r="H35" s="48"/>
      <c r="I35" s="49">
        <v>16.5</v>
      </c>
    </row>
    <row r="36" spans="1:9" ht="12.75" customHeight="1" thickBot="1" x14ac:dyDescent="0.25">
      <c r="A36" s="219"/>
      <c r="B36" s="108">
        <f>SUM(B23:B34)</f>
        <v>1178.02</v>
      </c>
      <c r="C36" s="109"/>
      <c r="D36" s="108"/>
      <c r="E36" s="110"/>
      <c r="F36" s="109"/>
      <c r="G36" s="109"/>
      <c r="H36" s="108" t="s">
        <v>17</v>
      </c>
      <c r="I36" s="232">
        <f>SUM(I23:I35)</f>
        <v>16.5</v>
      </c>
    </row>
    <row r="37" spans="1:9" ht="64.5" thickBot="1" x14ac:dyDescent="0.25">
      <c r="A37" s="134" t="s">
        <v>144</v>
      </c>
      <c r="B37" s="114" t="s">
        <v>16</v>
      </c>
      <c r="C37" s="114" t="s">
        <v>5</v>
      </c>
      <c r="D37" s="114" t="s">
        <v>23</v>
      </c>
      <c r="E37" s="118" t="s">
        <v>18</v>
      </c>
      <c r="F37" s="114" t="s">
        <v>19</v>
      </c>
      <c r="G37" s="114" t="s">
        <v>10</v>
      </c>
      <c r="H37" s="114" t="s">
        <v>13</v>
      </c>
      <c r="I37" s="115" t="s">
        <v>12</v>
      </c>
    </row>
    <row r="38" spans="1:9" ht="12.75" customHeight="1" thickBot="1" x14ac:dyDescent="0.25">
      <c r="A38" s="227"/>
      <c r="B38" s="377">
        <v>60.77</v>
      </c>
      <c r="C38" s="58" t="s">
        <v>66</v>
      </c>
      <c r="D38" s="64"/>
      <c r="E38" s="59"/>
      <c r="F38" s="59"/>
      <c r="G38" s="59"/>
      <c r="H38" s="60"/>
      <c r="I38" s="61"/>
    </row>
    <row r="39" spans="1:9" ht="12.75" customHeight="1" thickBot="1" x14ac:dyDescent="0.25">
      <c r="A39" s="227"/>
      <c r="B39" s="377">
        <v>58.53</v>
      </c>
      <c r="C39" s="123" t="s">
        <v>67</v>
      </c>
      <c r="D39" s="124"/>
      <c r="E39" s="125"/>
      <c r="F39" s="125"/>
      <c r="G39" s="125"/>
      <c r="H39" s="126"/>
      <c r="I39" s="127"/>
    </row>
    <row r="40" spans="1:9" ht="12.75" customHeight="1" thickBot="1" x14ac:dyDescent="0.25">
      <c r="A40" s="227"/>
      <c r="B40" s="377">
        <v>59.37</v>
      </c>
      <c r="C40" s="85" t="s">
        <v>70</v>
      </c>
      <c r="D40" s="86"/>
      <c r="E40" s="47"/>
      <c r="F40" s="47"/>
      <c r="G40" s="47"/>
      <c r="H40" s="48"/>
      <c r="I40" s="49"/>
    </row>
    <row r="41" spans="1:9" ht="12.75" customHeight="1" thickBot="1" x14ac:dyDescent="0.25">
      <c r="A41" s="227"/>
      <c r="B41" s="377">
        <v>33.97</v>
      </c>
      <c r="C41" s="85" t="s">
        <v>72</v>
      </c>
      <c r="D41" s="86"/>
      <c r="E41" s="47"/>
      <c r="F41" s="47"/>
      <c r="G41" s="47"/>
      <c r="H41" s="48"/>
      <c r="I41" s="49"/>
    </row>
    <row r="42" spans="1:9" ht="12.75" customHeight="1" thickBot="1" x14ac:dyDescent="0.25">
      <c r="A42" s="227"/>
      <c r="B42" s="377">
        <v>63.91</v>
      </c>
      <c r="C42" s="85" t="s">
        <v>73</v>
      </c>
      <c r="D42" s="86"/>
      <c r="E42" s="47"/>
      <c r="F42" s="47"/>
      <c r="G42" s="47"/>
      <c r="H42" s="48"/>
      <c r="I42" s="49"/>
    </row>
    <row r="43" spans="1:9" ht="12.75" customHeight="1" thickBot="1" x14ac:dyDescent="0.25">
      <c r="A43" s="227"/>
      <c r="B43" s="377">
        <v>60.45</v>
      </c>
      <c r="C43" s="85" t="s">
        <v>74</v>
      </c>
      <c r="D43" s="86"/>
      <c r="E43" s="47"/>
      <c r="F43" s="47"/>
      <c r="G43" s="47"/>
      <c r="H43" s="48"/>
      <c r="I43" s="49"/>
    </row>
    <row r="44" spans="1:9" ht="12.75" customHeight="1" thickBot="1" x14ac:dyDescent="0.25">
      <c r="A44" s="227"/>
      <c r="B44" s="106">
        <v>67.91</v>
      </c>
      <c r="C44" s="85" t="s">
        <v>75</v>
      </c>
      <c r="D44" s="86"/>
      <c r="E44" s="47"/>
      <c r="F44" s="47"/>
      <c r="G44" s="47"/>
      <c r="H44" s="48"/>
      <c r="I44" s="49"/>
    </row>
    <row r="45" spans="1:9" ht="12.75" customHeight="1" thickBot="1" x14ac:dyDescent="0.25">
      <c r="A45" s="221"/>
      <c r="B45" s="106">
        <v>68.25</v>
      </c>
      <c r="C45" s="85" t="s">
        <v>76</v>
      </c>
      <c r="D45" s="86"/>
      <c r="E45" s="47"/>
      <c r="F45" s="47"/>
      <c r="G45" s="47"/>
      <c r="H45" s="48"/>
      <c r="I45" s="49"/>
    </row>
    <row r="46" spans="1:9" ht="12.75" customHeight="1" thickBot="1" x14ac:dyDescent="0.25">
      <c r="A46" s="221"/>
      <c r="B46" s="106">
        <v>68.349999999999994</v>
      </c>
      <c r="C46" s="85" t="s">
        <v>77</v>
      </c>
      <c r="D46" s="86"/>
      <c r="E46" s="47"/>
      <c r="F46" s="47"/>
      <c r="G46" s="47"/>
      <c r="H46" s="48"/>
      <c r="I46" s="49"/>
    </row>
    <row r="47" spans="1:9" ht="12.75" customHeight="1" thickBot="1" x14ac:dyDescent="0.25">
      <c r="A47" s="221"/>
      <c r="B47" s="106">
        <v>69.48</v>
      </c>
      <c r="C47" s="85" t="s">
        <v>78</v>
      </c>
      <c r="D47" s="86"/>
      <c r="E47" s="47"/>
      <c r="F47" s="47"/>
      <c r="G47" s="47"/>
      <c r="H47" s="48"/>
      <c r="I47" s="49"/>
    </row>
    <row r="48" spans="1:9" ht="12.75" customHeight="1" thickBot="1" x14ac:dyDescent="0.25">
      <c r="A48" s="221"/>
      <c r="B48" s="106">
        <v>67.97</v>
      </c>
      <c r="C48" s="85" t="s">
        <v>79</v>
      </c>
      <c r="D48" s="86"/>
      <c r="E48" s="47"/>
      <c r="F48" s="47"/>
      <c r="G48" s="47"/>
      <c r="H48" s="48"/>
      <c r="I48" s="49"/>
    </row>
    <row r="49" spans="1:9" ht="12.75" customHeight="1" thickBot="1" x14ac:dyDescent="0.25">
      <c r="A49" s="221"/>
      <c r="B49" s="106">
        <v>69.92</v>
      </c>
      <c r="C49" s="85" t="s">
        <v>80</v>
      </c>
      <c r="D49" s="86"/>
      <c r="E49" s="47"/>
      <c r="F49" s="47"/>
      <c r="G49" s="47"/>
      <c r="H49" s="48"/>
      <c r="I49" s="49"/>
    </row>
    <row r="50" spans="1:9" ht="12.75" customHeight="1" thickBot="1" x14ac:dyDescent="0.25">
      <c r="A50" s="219"/>
      <c r="B50" s="185"/>
      <c r="C50" s="70" t="s">
        <v>87</v>
      </c>
      <c r="D50" s="163"/>
      <c r="E50" s="53"/>
      <c r="F50" s="53"/>
      <c r="G50" s="53"/>
      <c r="H50" s="153"/>
      <c r="I50" s="49"/>
    </row>
    <row r="51" spans="1:9" ht="12.75" customHeight="1" thickBot="1" x14ac:dyDescent="0.25">
      <c r="A51" s="219"/>
      <c r="B51" s="108">
        <f>SUM(B38:B49)</f>
        <v>748.88</v>
      </c>
      <c r="C51" s="109"/>
      <c r="D51" s="108"/>
      <c r="E51" s="110"/>
      <c r="F51" s="109"/>
      <c r="G51" s="109"/>
      <c r="H51" s="108" t="s">
        <v>17</v>
      </c>
      <c r="I51" s="232">
        <f>SUM(I38:I50)</f>
        <v>0</v>
      </c>
    </row>
    <row r="52" spans="1:9" ht="69.599999999999994" customHeight="1" thickBot="1" x14ac:dyDescent="0.25">
      <c r="A52" s="134" t="s">
        <v>145</v>
      </c>
      <c r="B52" s="117" t="s">
        <v>16</v>
      </c>
      <c r="C52" s="131" t="s">
        <v>5</v>
      </c>
      <c r="D52" s="117" t="s">
        <v>23</v>
      </c>
      <c r="E52" s="132" t="s">
        <v>18</v>
      </c>
      <c r="F52" s="117" t="s">
        <v>19</v>
      </c>
      <c r="G52" s="131" t="s">
        <v>10</v>
      </c>
      <c r="H52" s="117" t="s">
        <v>13</v>
      </c>
      <c r="I52" s="117" t="s">
        <v>12</v>
      </c>
    </row>
    <row r="53" spans="1:9" ht="13.5" thickBot="1" x14ac:dyDescent="0.25">
      <c r="A53" s="227"/>
      <c r="B53" s="106"/>
      <c r="C53" s="55" t="s">
        <v>66</v>
      </c>
      <c r="D53" s="86"/>
      <c r="E53" s="47"/>
      <c r="F53" s="47"/>
      <c r="G53" s="47"/>
      <c r="H53" s="48"/>
      <c r="I53" s="49"/>
    </row>
    <row r="54" spans="1:9" ht="12.75" customHeight="1" thickBot="1" x14ac:dyDescent="0.25">
      <c r="A54" s="227"/>
      <c r="B54" s="106"/>
      <c r="C54" s="55" t="s">
        <v>67</v>
      </c>
      <c r="D54" s="86"/>
      <c r="E54" s="47"/>
      <c r="F54" s="47"/>
      <c r="G54" s="47"/>
      <c r="H54" s="48"/>
      <c r="I54" s="49"/>
    </row>
    <row r="55" spans="1:9" ht="13.5" thickBot="1" x14ac:dyDescent="0.25">
      <c r="A55" s="227"/>
      <c r="B55" s="106"/>
      <c r="C55" s="85" t="s">
        <v>70</v>
      </c>
      <c r="D55" s="86"/>
      <c r="E55" s="47"/>
      <c r="F55" s="47"/>
      <c r="G55" s="47"/>
      <c r="H55" s="48"/>
      <c r="I55" s="49"/>
    </row>
    <row r="56" spans="1:9" ht="12.75" customHeight="1" thickBot="1" x14ac:dyDescent="0.25">
      <c r="A56" s="227"/>
      <c r="B56" s="106"/>
      <c r="C56" s="85" t="s">
        <v>72</v>
      </c>
      <c r="D56" s="86"/>
      <c r="E56" s="47"/>
      <c r="F56" s="47"/>
      <c r="G56" s="47"/>
      <c r="H56" s="48"/>
      <c r="I56" s="49"/>
    </row>
    <row r="57" spans="1:9" ht="12.75" customHeight="1" thickBot="1" x14ac:dyDescent="0.25">
      <c r="A57" s="227"/>
      <c r="B57" s="106"/>
      <c r="C57" s="85" t="s">
        <v>73</v>
      </c>
      <c r="D57" s="86"/>
      <c r="E57" s="47"/>
      <c r="F57" s="47"/>
      <c r="G57" s="47"/>
      <c r="H57" s="48"/>
      <c r="I57" s="49"/>
    </row>
    <row r="58" spans="1:9" ht="12.75" customHeight="1" thickBot="1" x14ac:dyDescent="0.25">
      <c r="A58" s="227"/>
      <c r="B58" s="106"/>
      <c r="C58" s="85" t="s">
        <v>74</v>
      </c>
      <c r="D58" s="86"/>
      <c r="E58" s="47"/>
      <c r="F58" s="47"/>
      <c r="G58" s="47"/>
      <c r="H58" s="48"/>
      <c r="I58" s="49"/>
    </row>
    <row r="59" spans="1:9" ht="12.75" customHeight="1" thickBot="1" x14ac:dyDescent="0.25">
      <c r="A59" s="227"/>
      <c r="B59" s="106"/>
      <c r="C59" s="85" t="s">
        <v>75</v>
      </c>
      <c r="D59" s="86"/>
      <c r="E59" s="47"/>
      <c r="F59" s="47"/>
      <c r="G59" s="47"/>
      <c r="H59" s="48"/>
      <c r="I59" s="49"/>
    </row>
    <row r="60" spans="1:9" ht="12.75" customHeight="1" thickBot="1" x14ac:dyDescent="0.25">
      <c r="A60" s="227"/>
      <c r="B60" s="106"/>
      <c r="C60" s="85" t="s">
        <v>76</v>
      </c>
      <c r="D60" s="86"/>
      <c r="E60" s="47"/>
      <c r="F60" s="47"/>
      <c r="G60" s="47"/>
      <c r="H60" s="48"/>
      <c r="I60" s="49"/>
    </row>
    <row r="61" spans="1:9" ht="12.75" customHeight="1" thickBot="1" x14ac:dyDescent="0.25">
      <c r="A61" s="227"/>
      <c r="B61" s="106"/>
      <c r="C61" s="85" t="s">
        <v>77</v>
      </c>
      <c r="D61" s="86"/>
      <c r="E61" s="47"/>
      <c r="F61" s="47"/>
      <c r="G61" s="47"/>
      <c r="H61" s="48"/>
      <c r="I61" s="49"/>
    </row>
    <row r="62" spans="1:9" ht="12.75" customHeight="1" thickBot="1" x14ac:dyDescent="0.25">
      <c r="A62" s="227"/>
      <c r="B62" s="106"/>
      <c r="C62" s="85" t="s">
        <v>78</v>
      </c>
      <c r="D62" s="86"/>
      <c r="E62" s="47"/>
      <c r="F62" s="47"/>
      <c r="G62" s="47"/>
      <c r="H62" s="48"/>
      <c r="I62" s="49"/>
    </row>
    <row r="63" spans="1:9" ht="12.75" customHeight="1" thickBot="1" x14ac:dyDescent="0.25">
      <c r="A63" s="227"/>
      <c r="B63" s="106"/>
      <c r="C63" s="85" t="s">
        <v>79</v>
      </c>
      <c r="D63" s="86"/>
      <c r="E63" s="47"/>
      <c r="F63" s="47"/>
      <c r="G63" s="47"/>
      <c r="H63" s="48"/>
      <c r="I63" s="49"/>
    </row>
    <row r="64" spans="1:9" ht="12.75" customHeight="1" thickBot="1" x14ac:dyDescent="0.25">
      <c r="A64" s="227"/>
      <c r="B64" s="106"/>
      <c r="C64" s="85" t="s">
        <v>80</v>
      </c>
      <c r="D64" s="86"/>
      <c r="E64" s="47"/>
      <c r="F64" s="47"/>
      <c r="G64" s="47"/>
      <c r="H64" s="48"/>
      <c r="I64" s="49"/>
    </row>
    <row r="65" spans="1:255" ht="12.75" customHeight="1" thickBot="1" x14ac:dyDescent="0.25">
      <c r="A65" s="227"/>
      <c r="B65" s="106"/>
      <c r="C65" s="167" t="s">
        <v>87</v>
      </c>
      <c r="D65" s="86"/>
      <c r="E65" s="47"/>
      <c r="F65" s="47"/>
      <c r="G65" s="47"/>
      <c r="H65" s="48"/>
      <c r="I65" s="49"/>
    </row>
    <row r="66" spans="1:255" ht="12.75" customHeight="1" thickBot="1" x14ac:dyDescent="0.25">
      <c r="A66" s="180"/>
      <c r="B66" s="197">
        <f>SUM(B64)</f>
        <v>0</v>
      </c>
      <c r="C66" s="198"/>
      <c r="D66" s="197"/>
      <c r="E66" s="199"/>
      <c r="F66" s="198"/>
      <c r="G66" s="198"/>
      <c r="H66" s="197" t="s">
        <v>17</v>
      </c>
      <c r="I66" s="230">
        <f>SUM(I64)</f>
        <v>0</v>
      </c>
    </row>
    <row r="67" spans="1:255" ht="26.25" thickBot="1" x14ac:dyDescent="0.25">
      <c r="A67" s="46" t="s">
        <v>8</v>
      </c>
      <c r="B67" s="114" t="s">
        <v>16</v>
      </c>
      <c r="C67" s="114" t="s">
        <v>5</v>
      </c>
      <c r="D67" s="114" t="s">
        <v>23</v>
      </c>
      <c r="E67" s="118" t="s">
        <v>18</v>
      </c>
      <c r="F67" s="114" t="s">
        <v>19</v>
      </c>
      <c r="G67" s="114" t="s">
        <v>10</v>
      </c>
      <c r="H67" s="114" t="s">
        <v>13</v>
      </c>
      <c r="I67" s="115" t="s">
        <v>12</v>
      </c>
    </row>
    <row r="68" spans="1:255" ht="25.5" x14ac:dyDescent="0.2">
      <c r="A68" s="221" t="s">
        <v>2270</v>
      </c>
      <c r="B68" s="33"/>
      <c r="C68" s="409" t="s">
        <v>87</v>
      </c>
      <c r="D68" s="34"/>
      <c r="E68" s="35"/>
      <c r="F68" s="35"/>
      <c r="G68" s="35"/>
      <c r="H68" s="36"/>
      <c r="I68" s="157">
        <v>7301.94</v>
      </c>
    </row>
    <row r="69" spans="1:255" x14ac:dyDescent="0.2">
      <c r="A69" s="11" t="s">
        <v>86</v>
      </c>
      <c r="B69" s="13"/>
      <c r="C69" s="244" t="s">
        <v>87</v>
      </c>
      <c r="D69" s="163"/>
      <c r="E69" s="53"/>
      <c r="F69" s="53"/>
      <c r="G69" s="53"/>
      <c r="H69" s="153"/>
      <c r="I69" s="165">
        <v>497.64</v>
      </c>
    </row>
    <row r="70" spans="1:255" ht="12.75" customHeight="1" thickBot="1" x14ac:dyDescent="0.25">
      <c r="A70" s="219"/>
      <c r="B70" s="109"/>
      <c r="C70" s="109"/>
      <c r="D70" s="108"/>
      <c r="E70" s="110"/>
      <c r="F70" s="109"/>
      <c r="G70" s="109"/>
      <c r="H70" s="108" t="s">
        <v>17</v>
      </c>
      <c r="I70" s="232">
        <f>SUM(I68:I69)</f>
        <v>7799.58</v>
      </c>
    </row>
    <row r="71" spans="1:255" s="45" customFormat="1" ht="70.150000000000006" customHeight="1" thickBot="1" x14ac:dyDescent="0.25">
      <c r="A71" s="117" t="s">
        <v>95</v>
      </c>
      <c r="B71" s="114" t="s">
        <v>16</v>
      </c>
      <c r="C71" s="114" t="s">
        <v>5</v>
      </c>
      <c r="D71" s="114" t="s">
        <v>23</v>
      </c>
      <c r="E71" s="118" t="s">
        <v>18</v>
      </c>
      <c r="F71" s="114" t="s">
        <v>19</v>
      </c>
      <c r="G71" s="114" t="s">
        <v>10</v>
      </c>
      <c r="H71" s="114" t="s">
        <v>13</v>
      </c>
      <c r="I71" s="115" t="s">
        <v>12</v>
      </c>
      <c r="J71" s="56"/>
      <c r="K71" s="56"/>
      <c r="L71" s="56"/>
      <c r="M71" s="56"/>
      <c r="N71" s="56"/>
      <c r="O71" s="56"/>
      <c r="P71" s="56"/>
      <c r="Q71" s="56"/>
      <c r="R71" s="56"/>
      <c r="T71" s="56"/>
      <c r="U71" s="56"/>
      <c r="V71" s="56"/>
      <c r="W71" s="56"/>
      <c r="X71" s="56"/>
      <c r="Y71" s="56"/>
      <c r="Z71" s="56"/>
      <c r="AA71" s="56"/>
      <c r="AB71" s="56"/>
      <c r="AD71" s="56"/>
      <c r="AE71" s="56"/>
      <c r="AF71" s="56"/>
      <c r="AG71" s="56"/>
      <c r="AH71" s="56"/>
      <c r="AI71" s="56"/>
      <c r="AJ71" s="56"/>
      <c r="AK71" s="56"/>
      <c r="AL71" s="56"/>
      <c r="AN71" s="56"/>
      <c r="AO71" s="56"/>
      <c r="AP71" s="56"/>
      <c r="AQ71" s="56"/>
      <c r="AR71" s="56"/>
      <c r="AS71" s="56"/>
      <c r="AT71" s="56"/>
      <c r="AU71" s="56"/>
      <c r="AV71" s="56"/>
      <c r="AX71" s="56"/>
      <c r="AY71" s="56"/>
      <c r="AZ71" s="56"/>
      <c r="BA71" s="56"/>
      <c r="BB71" s="56"/>
      <c r="BC71" s="56"/>
      <c r="BD71" s="56"/>
      <c r="BE71" s="56"/>
      <c r="BF71" s="56"/>
      <c r="BH71" s="56"/>
      <c r="BI71" s="56"/>
      <c r="BJ71" s="56"/>
      <c r="BK71" s="56"/>
      <c r="BL71" s="56"/>
      <c r="BM71" s="56"/>
      <c r="BN71" s="56"/>
      <c r="BO71" s="56"/>
      <c r="BP71" s="56"/>
      <c r="BR71" s="56"/>
      <c r="BS71" s="56"/>
      <c r="BT71" s="56"/>
      <c r="BU71" s="56"/>
      <c r="BV71" s="56"/>
      <c r="BW71" s="56"/>
      <c r="BX71" s="56"/>
      <c r="BY71" s="56"/>
      <c r="BZ71" s="56"/>
      <c r="CB71" s="56"/>
      <c r="CC71" s="56"/>
      <c r="CD71" s="56"/>
      <c r="CE71" s="56"/>
      <c r="CF71" s="56"/>
      <c r="CG71" s="56"/>
      <c r="CH71" s="56"/>
      <c r="CI71" s="56"/>
      <c r="CJ71" s="56"/>
      <c r="CL71" s="56"/>
      <c r="CM71" s="56"/>
      <c r="CN71" s="56"/>
      <c r="CO71" s="56"/>
      <c r="CP71" s="56"/>
      <c r="CQ71" s="56"/>
      <c r="CR71" s="56"/>
      <c r="CS71" s="56"/>
      <c r="CT71" s="56"/>
      <c r="CV71" s="56"/>
      <c r="CW71" s="56"/>
      <c r="CX71" s="56"/>
      <c r="CY71" s="56"/>
      <c r="CZ71" s="56"/>
      <c r="DA71" s="56"/>
      <c r="DB71" s="56"/>
      <c r="DC71" s="56"/>
      <c r="DD71" s="56"/>
      <c r="DF71" s="56"/>
      <c r="DG71" s="56"/>
      <c r="DH71" s="56"/>
      <c r="DI71" s="56"/>
      <c r="DJ71" s="56"/>
      <c r="DK71" s="56"/>
      <c r="DL71" s="56"/>
      <c r="DM71" s="56"/>
      <c r="DN71" s="56"/>
      <c r="DP71" s="56"/>
      <c r="DQ71" s="56"/>
      <c r="DR71" s="56"/>
      <c r="DS71" s="56"/>
      <c r="DT71" s="56"/>
      <c r="DU71" s="56"/>
      <c r="DV71" s="56"/>
      <c r="DW71" s="56"/>
      <c r="DX71" s="56"/>
      <c r="DZ71" s="56"/>
      <c r="EA71" s="56"/>
      <c r="EB71" s="56"/>
      <c r="EC71" s="56"/>
      <c r="ED71" s="56"/>
      <c r="EE71" s="56"/>
      <c r="EF71" s="56"/>
      <c r="EG71" s="56"/>
      <c r="EH71" s="56"/>
      <c r="EJ71" s="56"/>
      <c r="EK71" s="56"/>
      <c r="EL71" s="56"/>
      <c r="EM71" s="56"/>
      <c r="EN71" s="56"/>
      <c r="EO71" s="56"/>
      <c r="EP71" s="56"/>
      <c r="EQ71" s="56"/>
      <c r="ER71" s="56"/>
      <c r="ET71" s="56"/>
      <c r="EU71" s="56"/>
      <c r="EV71" s="56"/>
      <c r="EW71" s="56"/>
      <c r="EX71" s="56"/>
      <c r="EY71" s="56"/>
      <c r="EZ71" s="56"/>
      <c r="FA71" s="56"/>
      <c r="FB71" s="56"/>
      <c r="FD71" s="56"/>
      <c r="FE71" s="56"/>
      <c r="FF71" s="56"/>
      <c r="FG71" s="56"/>
      <c r="FH71" s="56"/>
      <c r="FI71" s="56"/>
      <c r="FJ71" s="56"/>
      <c r="FK71" s="56"/>
      <c r="FL71" s="56"/>
      <c r="FN71" s="56"/>
      <c r="FO71" s="56"/>
      <c r="FP71" s="56"/>
      <c r="FQ71" s="56"/>
      <c r="FR71" s="56"/>
      <c r="FS71" s="56"/>
      <c r="FT71" s="56"/>
      <c r="FU71" s="56"/>
      <c r="FV71" s="56"/>
      <c r="FX71" s="56"/>
      <c r="FY71" s="56"/>
      <c r="FZ71" s="56"/>
      <c r="GA71" s="56"/>
      <c r="GB71" s="56"/>
      <c r="GC71" s="56"/>
      <c r="GD71" s="56"/>
      <c r="GE71" s="56"/>
      <c r="GF71" s="56"/>
      <c r="GH71" s="56"/>
      <c r="GI71" s="56"/>
      <c r="GJ71" s="56"/>
      <c r="GK71" s="56"/>
      <c r="GL71" s="56"/>
      <c r="GM71" s="56"/>
      <c r="GN71" s="56"/>
      <c r="GO71" s="56"/>
      <c r="GP71" s="56"/>
      <c r="GR71" s="56"/>
      <c r="GS71" s="56"/>
      <c r="GT71" s="56"/>
      <c r="GU71" s="56"/>
      <c r="GV71" s="56"/>
      <c r="GW71" s="56"/>
      <c r="GX71" s="56"/>
      <c r="GY71" s="56"/>
      <c r="GZ71" s="56"/>
      <c r="HB71" s="56"/>
      <c r="HC71" s="56"/>
      <c r="HD71" s="56"/>
      <c r="HE71" s="56"/>
      <c r="HF71" s="56"/>
      <c r="HG71" s="56"/>
      <c r="HH71" s="56"/>
      <c r="HI71" s="56"/>
      <c r="HJ71" s="56"/>
      <c r="HL71" s="56"/>
      <c r="HM71" s="56"/>
      <c r="HN71" s="56"/>
      <c r="HO71" s="56"/>
      <c r="HP71" s="56"/>
      <c r="HQ71" s="56"/>
      <c r="HR71" s="56"/>
      <c r="HS71" s="56"/>
      <c r="HT71" s="56"/>
      <c r="HV71" s="56"/>
      <c r="HW71" s="56"/>
      <c r="HX71" s="56"/>
      <c r="HY71" s="56"/>
      <c r="HZ71" s="56"/>
      <c r="IA71" s="56"/>
      <c r="IB71" s="56"/>
      <c r="IC71" s="56"/>
      <c r="ID71" s="56"/>
      <c r="IF71" s="56"/>
      <c r="IG71" s="56"/>
      <c r="IH71" s="56"/>
      <c r="II71" s="56"/>
      <c r="IJ71" s="56"/>
      <c r="IK71" s="56"/>
      <c r="IL71" s="56"/>
      <c r="IM71" s="56"/>
      <c r="IN71" s="56"/>
      <c r="IP71" s="56"/>
      <c r="IQ71" s="56"/>
      <c r="IR71" s="56"/>
      <c r="IS71" s="56"/>
      <c r="IT71" s="56"/>
      <c r="IU71" s="56"/>
    </row>
    <row r="72" spans="1:255" ht="12.75" customHeight="1" thickBot="1" x14ac:dyDescent="0.25">
      <c r="A72" s="227"/>
      <c r="B72" s="106">
        <v>0</v>
      </c>
      <c r="C72" s="58" t="s">
        <v>66</v>
      </c>
      <c r="D72" s="64"/>
      <c r="E72" s="59"/>
      <c r="F72" s="59"/>
      <c r="G72" s="59"/>
      <c r="H72" s="60"/>
      <c r="I72" s="61"/>
      <c r="J72" s="56"/>
      <c r="K72" s="56"/>
      <c r="L72" s="56"/>
      <c r="M72" s="56"/>
      <c r="N72" s="56"/>
      <c r="O72" s="56"/>
      <c r="P72" s="56"/>
      <c r="Q72" s="56"/>
      <c r="R72" s="56"/>
      <c r="T72" s="56"/>
      <c r="U72" s="56"/>
      <c r="V72" s="56"/>
      <c r="W72" s="56"/>
      <c r="X72" s="56"/>
      <c r="Y72" s="56"/>
      <c r="Z72" s="56"/>
      <c r="AA72" s="56"/>
      <c r="AB72" s="56"/>
      <c r="AD72" s="56"/>
      <c r="AE72" s="56"/>
      <c r="AF72" s="56"/>
      <c r="AG72" s="56"/>
      <c r="AH72" s="56"/>
      <c r="AI72" s="56"/>
      <c r="AJ72" s="56"/>
      <c r="AK72" s="56"/>
      <c r="AL72" s="56"/>
      <c r="AN72" s="56"/>
      <c r="AO72" s="56"/>
      <c r="AP72" s="56"/>
      <c r="AQ72" s="56"/>
      <c r="AR72" s="56"/>
      <c r="AS72" s="56"/>
      <c r="AT72" s="56"/>
      <c r="AU72" s="56"/>
      <c r="AV72" s="56"/>
      <c r="AX72" s="56"/>
      <c r="AY72" s="56"/>
      <c r="AZ72" s="56"/>
      <c r="BA72" s="56"/>
      <c r="BB72" s="56"/>
      <c r="BC72" s="56"/>
      <c r="BD72" s="56"/>
      <c r="BE72" s="56"/>
      <c r="BF72" s="56"/>
      <c r="BH72" s="56"/>
      <c r="BI72" s="56"/>
      <c r="BJ72" s="56"/>
      <c r="BK72" s="56"/>
      <c r="BL72" s="56"/>
      <c r="BM72" s="56"/>
      <c r="BN72" s="56"/>
      <c r="BO72" s="56"/>
      <c r="BP72" s="56"/>
      <c r="BR72" s="56"/>
      <c r="BS72" s="56"/>
      <c r="BT72" s="56"/>
      <c r="BU72" s="56"/>
      <c r="BV72" s="56"/>
      <c r="BW72" s="56"/>
      <c r="BX72" s="56"/>
      <c r="BY72" s="56"/>
      <c r="BZ72" s="56"/>
      <c r="CB72" s="56"/>
      <c r="CC72" s="56"/>
      <c r="CD72" s="56"/>
      <c r="CE72" s="56"/>
      <c r="CF72" s="56"/>
      <c r="CG72" s="56"/>
      <c r="CH72" s="56"/>
      <c r="CI72" s="56"/>
      <c r="CJ72" s="56"/>
      <c r="CL72" s="56"/>
      <c r="CM72" s="56"/>
      <c r="CN72" s="56"/>
      <c r="CO72" s="56"/>
      <c r="CP72" s="56"/>
      <c r="CQ72" s="56"/>
      <c r="CR72" s="56"/>
      <c r="CS72" s="56"/>
      <c r="CT72" s="56"/>
      <c r="CV72" s="56"/>
      <c r="CW72" s="56"/>
      <c r="CX72" s="56"/>
      <c r="CY72" s="56"/>
      <c r="CZ72" s="56"/>
      <c r="DA72" s="56"/>
      <c r="DB72" s="56"/>
      <c r="DC72" s="56"/>
      <c r="DD72" s="56"/>
      <c r="DF72" s="56"/>
      <c r="DG72" s="56"/>
      <c r="DH72" s="56"/>
      <c r="DI72" s="56"/>
      <c r="DJ72" s="56"/>
      <c r="DK72" s="56"/>
      <c r="DL72" s="56"/>
      <c r="DM72" s="56"/>
      <c r="DN72" s="56"/>
      <c r="DP72" s="56"/>
      <c r="DQ72" s="56"/>
      <c r="DR72" s="56"/>
      <c r="DS72" s="56"/>
      <c r="DT72" s="56"/>
      <c r="DU72" s="56"/>
      <c r="DV72" s="56"/>
      <c r="DW72" s="56"/>
      <c r="DX72" s="56"/>
      <c r="DZ72" s="56"/>
      <c r="EA72" s="56"/>
      <c r="EB72" s="56"/>
      <c r="EC72" s="56"/>
      <c r="ED72" s="56"/>
      <c r="EE72" s="56"/>
      <c r="EF72" s="56"/>
      <c r="EG72" s="56"/>
      <c r="EH72" s="56"/>
      <c r="EJ72" s="56"/>
      <c r="EK72" s="56"/>
      <c r="EL72" s="56"/>
      <c r="EM72" s="56"/>
      <c r="EN72" s="56"/>
      <c r="EO72" s="56"/>
      <c r="EP72" s="56"/>
      <c r="EQ72" s="56"/>
      <c r="ER72" s="56"/>
      <c r="ET72" s="56"/>
      <c r="EU72" s="56"/>
      <c r="EV72" s="56"/>
      <c r="EW72" s="56"/>
      <c r="EX72" s="56"/>
      <c r="EY72" s="56"/>
      <c r="EZ72" s="56"/>
      <c r="FA72" s="56"/>
      <c r="FB72" s="56"/>
      <c r="FD72" s="56"/>
      <c r="FE72" s="56"/>
      <c r="FF72" s="56"/>
      <c r="FG72" s="56"/>
      <c r="FH72" s="56"/>
      <c r="FI72" s="56"/>
      <c r="FJ72" s="56"/>
      <c r="FK72" s="56"/>
      <c r="FL72" s="56"/>
      <c r="FN72" s="56"/>
      <c r="FO72" s="56"/>
      <c r="FP72" s="56"/>
      <c r="FQ72" s="56"/>
      <c r="FR72" s="56"/>
      <c r="FS72" s="56"/>
      <c r="FT72" s="56"/>
      <c r="FU72" s="56"/>
      <c r="FV72" s="56"/>
      <c r="FX72" s="56"/>
      <c r="FY72" s="56"/>
      <c r="FZ72" s="56"/>
      <c r="GA72" s="56"/>
      <c r="GB72" s="56"/>
      <c r="GC72" s="56"/>
      <c r="GD72" s="56"/>
      <c r="GE72" s="56"/>
      <c r="GF72" s="56"/>
      <c r="GH72" s="56"/>
      <c r="GI72" s="56"/>
      <c r="GJ72" s="56"/>
      <c r="GK72" s="56"/>
      <c r="GL72" s="56"/>
      <c r="GM72" s="56"/>
      <c r="GN72" s="56"/>
      <c r="GO72" s="56"/>
      <c r="GP72" s="56"/>
      <c r="GR72" s="56"/>
      <c r="GS72" s="56"/>
      <c r="GT72" s="56"/>
      <c r="GU72" s="56"/>
      <c r="GV72" s="56"/>
      <c r="GW72" s="56"/>
      <c r="GX72" s="56"/>
      <c r="GY72" s="56"/>
      <c r="GZ72" s="56"/>
      <c r="HB72" s="56"/>
      <c r="HC72" s="56"/>
      <c r="HD72" s="56"/>
      <c r="HE72" s="56"/>
      <c r="HF72" s="56"/>
      <c r="HG72" s="56"/>
      <c r="HH72" s="56"/>
      <c r="HI72" s="56"/>
      <c r="HJ72" s="56"/>
      <c r="HL72" s="56"/>
      <c r="HM72" s="56"/>
      <c r="HN72" s="56"/>
      <c r="HO72" s="56"/>
      <c r="HP72" s="56"/>
      <c r="HQ72" s="56"/>
      <c r="HR72" s="56"/>
      <c r="HS72" s="56"/>
      <c r="HT72" s="56"/>
      <c r="HV72" s="56"/>
      <c r="HW72" s="56"/>
      <c r="HX72" s="56"/>
      <c r="HY72" s="56"/>
      <c r="HZ72" s="56"/>
      <c r="IA72" s="56"/>
      <c r="IB72" s="56"/>
      <c r="IC72" s="56"/>
      <c r="ID72" s="56"/>
      <c r="IF72" s="56"/>
      <c r="IG72" s="56"/>
      <c r="IH72" s="56"/>
      <c r="II72" s="56"/>
      <c r="IJ72" s="56"/>
      <c r="IK72" s="56"/>
      <c r="IL72" s="56"/>
      <c r="IM72" s="56"/>
      <c r="IN72" s="56"/>
      <c r="IP72" s="56"/>
      <c r="IQ72" s="56"/>
      <c r="IR72" s="56"/>
      <c r="IS72" s="56"/>
      <c r="IT72" s="56"/>
      <c r="IU72" s="56"/>
    </row>
    <row r="73" spans="1:255" ht="12.75" customHeight="1" thickBot="1" x14ac:dyDescent="0.25">
      <c r="A73" s="227"/>
      <c r="B73" s="106">
        <v>0</v>
      </c>
      <c r="C73" s="92" t="s">
        <v>67</v>
      </c>
      <c r="D73" s="93"/>
      <c r="E73" s="94"/>
      <c r="F73" s="94"/>
      <c r="G73" s="94"/>
      <c r="H73" s="95"/>
      <c r="I73" s="96"/>
      <c r="J73" s="56"/>
      <c r="K73" s="56"/>
      <c r="L73" s="56"/>
      <c r="M73" s="56"/>
      <c r="N73" s="56"/>
      <c r="O73" s="56"/>
      <c r="P73" s="56"/>
      <c r="Q73" s="56"/>
      <c r="R73" s="56"/>
      <c r="T73" s="56"/>
      <c r="U73" s="56"/>
      <c r="V73" s="56"/>
      <c r="W73" s="56"/>
      <c r="X73" s="56"/>
      <c r="Y73" s="56"/>
      <c r="Z73" s="56"/>
      <c r="AA73" s="56"/>
      <c r="AB73" s="56"/>
      <c r="AD73" s="56"/>
      <c r="AE73" s="56"/>
      <c r="AF73" s="56"/>
      <c r="AG73" s="56"/>
      <c r="AH73" s="56"/>
      <c r="AI73" s="56"/>
      <c r="AJ73" s="56"/>
      <c r="AK73" s="56"/>
      <c r="AL73" s="56"/>
      <c r="AN73" s="56"/>
      <c r="AO73" s="56"/>
      <c r="AP73" s="56"/>
      <c r="AQ73" s="56"/>
      <c r="AR73" s="56"/>
      <c r="AS73" s="56"/>
      <c r="AT73" s="56"/>
      <c r="AU73" s="56"/>
      <c r="AV73" s="56"/>
      <c r="AX73" s="56"/>
      <c r="AY73" s="56"/>
      <c r="AZ73" s="56"/>
      <c r="BA73" s="56"/>
      <c r="BB73" s="56"/>
      <c r="BC73" s="56"/>
      <c r="BD73" s="56"/>
      <c r="BE73" s="56"/>
      <c r="BF73" s="56"/>
      <c r="BH73" s="56"/>
      <c r="BI73" s="56"/>
      <c r="BJ73" s="56"/>
      <c r="BK73" s="56"/>
      <c r="BL73" s="56"/>
      <c r="BM73" s="56"/>
      <c r="BN73" s="56"/>
      <c r="BO73" s="56"/>
      <c r="BP73" s="56"/>
      <c r="BR73" s="56"/>
      <c r="BS73" s="56"/>
      <c r="BT73" s="56"/>
      <c r="BU73" s="56"/>
      <c r="BV73" s="56"/>
      <c r="BW73" s="56"/>
      <c r="BX73" s="56"/>
      <c r="BY73" s="56"/>
      <c r="BZ73" s="56"/>
      <c r="CB73" s="56"/>
      <c r="CC73" s="56"/>
      <c r="CD73" s="56"/>
      <c r="CE73" s="56"/>
      <c r="CF73" s="56"/>
      <c r="CG73" s="56"/>
      <c r="CH73" s="56"/>
      <c r="CI73" s="56"/>
      <c r="CJ73" s="56"/>
      <c r="CL73" s="56"/>
      <c r="CM73" s="56"/>
      <c r="CN73" s="56"/>
      <c r="CO73" s="56"/>
      <c r="CP73" s="56"/>
      <c r="CQ73" s="56"/>
      <c r="CR73" s="56"/>
      <c r="CS73" s="56"/>
      <c r="CT73" s="56"/>
      <c r="CV73" s="56"/>
      <c r="CW73" s="56"/>
      <c r="CX73" s="56"/>
      <c r="CY73" s="56"/>
      <c r="CZ73" s="56"/>
      <c r="DA73" s="56"/>
      <c r="DB73" s="56"/>
      <c r="DC73" s="56"/>
      <c r="DD73" s="56"/>
      <c r="DF73" s="56"/>
      <c r="DG73" s="56"/>
      <c r="DH73" s="56"/>
      <c r="DI73" s="56"/>
      <c r="DJ73" s="56"/>
      <c r="DK73" s="56"/>
      <c r="DL73" s="56"/>
      <c r="DM73" s="56"/>
      <c r="DN73" s="56"/>
      <c r="DP73" s="56"/>
      <c r="DQ73" s="56"/>
      <c r="DR73" s="56"/>
      <c r="DS73" s="56"/>
      <c r="DT73" s="56"/>
      <c r="DU73" s="56"/>
      <c r="DV73" s="56"/>
      <c r="DW73" s="56"/>
      <c r="DX73" s="56"/>
      <c r="DZ73" s="56"/>
      <c r="EA73" s="56"/>
      <c r="EB73" s="56"/>
      <c r="EC73" s="56"/>
      <c r="ED73" s="56"/>
      <c r="EE73" s="56"/>
      <c r="EF73" s="56"/>
      <c r="EG73" s="56"/>
      <c r="EH73" s="56"/>
      <c r="EJ73" s="56"/>
      <c r="EK73" s="56"/>
      <c r="EL73" s="56"/>
      <c r="EM73" s="56"/>
      <c r="EN73" s="56"/>
      <c r="EO73" s="56"/>
      <c r="EP73" s="56"/>
      <c r="EQ73" s="56"/>
      <c r="ER73" s="56"/>
      <c r="ET73" s="56"/>
      <c r="EU73" s="56"/>
      <c r="EV73" s="56"/>
      <c r="EW73" s="56"/>
      <c r="EX73" s="56"/>
      <c r="EY73" s="56"/>
      <c r="EZ73" s="56"/>
      <c r="FA73" s="56"/>
      <c r="FB73" s="56"/>
      <c r="FD73" s="56"/>
      <c r="FE73" s="56"/>
      <c r="FF73" s="56"/>
      <c r="FG73" s="56"/>
      <c r="FH73" s="56"/>
      <c r="FI73" s="56"/>
      <c r="FJ73" s="56"/>
      <c r="FK73" s="56"/>
      <c r="FL73" s="56"/>
      <c r="FN73" s="56"/>
      <c r="FO73" s="56"/>
      <c r="FP73" s="56"/>
      <c r="FQ73" s="56"/>
      <c r="FR73" s="56"/>
      <c r="FS73" s="56"/>
      <c r="FT73" s="56"/>
      <c r="FU73" s="56"/>
      <c r="FV73" s="56"/>
      <c r="FX73" s="56"/>
      <c r="FY73" s="56"/>
      <c r="FZ73" s="56"/>
      <c r="GA73" s="56"/>
      <c r="GB73" s="56"/>
      <c r="GC73" s="56"/>
      <c r="GD73" s="56"/>
      <c r="GE73" s="56"/>
      <c r="GF73" s="56"/>
      <c r="GH73" s="56"/>
      <c r="GI73" s="56"/>
      <c r="GJ73" s="56"/>
      <c r="GK73" s="56"/>
      <c r="GL73" s="56"/>
      <c r="GM73" s="56"/>
      <c r="GN73" s="56"/>
      <c r="GO73" s="56"/>
      <c r="GP73" s="56"/>
      <c r="GR73" s="56"/>
      <c r="GS73" s="56"/>
      <c r="GT73" s="56"/>
      <c r="GU73" s="56"/>
      <c r="GV73" s="56"/>
      <c r="GW73" s="56"/>
      <c r="GX73" s="56"/>
      <c r="GY73" s="56"/>
      <c r="GZ73" s="56"/>
      <c r="HB73" s="56"/>
      <c r="HC73" s="56"/>
      <c r="HD73" s="56"/>
      <c r="HE73" s="56"/>
      <c r="HF73" s="56"/>
      <c r="HG73" s="56"/>
      <c r="HH73" s="56"/>
      <c r="HI73" s="56"/>
      <c r="HJ73" s="56"/>
      <c r="HL73" s="56"/>
      <c r="HM73" s="56"/>
      <c r="HN73" s="56"/>
      <c r="HO73" s="56"/>
      <c r="HP73" s="56"/>
      <c r="HQ73" s="56"/>
      <c r="HR73" s="56"/>
      <c r="HS73" s="56"/>
      <c r="HT73" s="56"/>
      <c r="HV73" s="56"/>
      <c r="HW73" s="56"/>
      <c r="HX73" s="56"/>
      <c r="HY73" s="56"/>
      <c r="HZ73" s="56"/>
      <c r="IA73" s="56"/>
      <c r="IB73" s="56"/>
      <c r="IC73" s="56"/>
      <c r="ID73" s="56"/>
      <c r="IF73" s="56"/>
      <c r="IG73" s="56"/>
      <c r="IH73" s="56"/>
      <c r="II73" s="56"/>
      <c r="IJ73" s="56"/>
      <c r="IK73" s="56"/>
      <c r="IL73" s="56"/>
      <c r="IM73" s="56"/>
      <c r="IN73" s="56"/>
      <c r="IP73" s="56"/>
      <c r="IQ73" s="56"/>
      <c r="IR73" s="56"/>
      <c r="IS73" s="56"/>
      <c r="IT73" s="56"/>
      <c r="IU73" s="56"/>
    </row>
    <row r="74" spans="1:255" ht="12.75" customHeight="1" thickBot="1" x14ac:dyDescent="0.25">
      <c r="A74" s="227"/>
      <c r="B74" s="106">
        <v>0</v>
      </c>
      <c r="C74" s="85" t="s">
        <v>70</v>
      </c>
      <c r="D74" s="86"/>
      <c r="E74" s="47"/>
      <c r="F74" s="47"/>
      <c r="G74" s="47"/>
      <c r="H74" s="48"/>
      <c r="I74" s="49"/>
      <c r="J74" s="56"/>
      <c r="K74" s="56"/>
      <c r="L74" s="56"/>
      <c r="M74" s="56"/>
      <c r="N74" s="56"/>
      <c r="O74" s="56"/>
      <c r="P74" s="56"/>
      <c r="Q74" s="56"/>
      <c r="R74" s="56"/>
      <c r="T74" s="56"/>
      <c r="U74" s="56"/>
      <c r="V74" s="56"/>
      <c r="W74" s="56"/>
      <c r="X74" s="56"/>
      <c r="Y74" s="56"/>
      <c r="Z74" s="56"/>
      <c r="AA74" s="56"/>
      <c r="AB74" s="56"/>
      <c r="AD74" s="56"/>
      <c r="AE74" s="56"/>
      <c r="AF74" s="56"/>
      <c r="AG74" s="56"/>
      <c r="AH74" s="56"/>
      <c r="AI74" s="56"/>
      <c r="AJ74" s="56"/>
      <c r="AK74" s="56"/>
      <c r="AL74" s="56"/>
      <c r="AN74" s="56"/>
      <c r="AO74" s="56"/>
      <c r="AP74" s="56"/>
      <c r="AQ74" s="56"/>
      <c r="AR74" s="56"/>
      <c r="AS74" s="56"/>
      <c r="AT74" s="56"/>
      <c r="AU74" s="56"/>
      <c r="AV74" s="56"/>
      <c r="AX74" s="56"/>
      <c r="AY74" s="56"/>
      <c r="AZ74" s="56"/>
      <c r="BA74" s="56"/>
      <c r="BB74" s="56"/>
      <c r="BC74" s="56"/>
      <c r="BD74" s="56"/>
      <c r="BE74" s="56"/>
      <c r="BF74" s="56"/>
      <c r="BH74" s="56"/>
      <c r="BI74" s="56"/>
      <c r="BJ74" s="56"/>
      <c r="BK74" s="56"/>
      <c r="BL74" s="56"/>
      <c r="BM74" s="56"/>
      <c r="BN74" s="56"/>
      <c r="BO74" s="56"/>
      <c r="BP74" s="56"/>
      <c r="BR74" s="56"/>
      <c r="BS74" s="56"/>
      <c r="BT74" s="56"/>
      <c r="BU74" s="56"/>
      <c r="BV74" s="56"/>
      <c r="BW74" s="56"/>
      <c r="BX74" s="56"/>
      <c r="BY74" s="56"/>
      <c r="BZ74" s="56"/>
      <c r="CB74" s="56"/>
      <c r="CC74" s="56"/>
      <c r="CD74" s="56"/>
      <c r="CE74" s="56"/>
      <c r="CF74" s="56"/>
      <c r="CG74" s="56"/>
      <c r="CH74" s="56"/>
      <c r="CI74" s="56"/>
      <c r="CJ74" s="56"/>
      <c r="CL74" s="56"/>
      <c r="CM74" s="56"/>
      <c r="CN74" s="56"/>
      <c r="CO74" s="56"/>
      <c r="CP74" s="56"/>
      <c r="CQ74" s="56"/>
      <c r="CR74" s="56"/>
      <c r="CS74" s="56"/>
      <c r="CT74" s="56"/>
      <c r="CV74" s="56"/>
      <c r="CW74" s="56"/>
      <c r="CX74" s="56"/>
      <c r="CY74" s="56"/>
      <c r="CZ74" s="56"/>
      <c r="DA74" s="56"/>
      <c r="DB74" s="56"/>
      <c r="DC74" s="56"/>
      <c r="DD74" s="56"/>
      <c r="DF74" s="56"/>
      <c r="DG74" s="56"/>
      <c r="DH74" s="56"/>
      <c r="DI74" s="56"/>
      <c r="DJ74" s="56"/>
      <c r="DK74" s="56"/>
      <c r="DL74" s="56"/>
      <c r="DM74" s="56"/>
      <c r="DN74" s="56"/>
      <c r="DP74" s="56"/>
      <c r="DQ74" s="56"/>
      <c r="DR74" s="56"/>
      <c r="DS74" s="56"/>
      <c r="DT74" s="56"/>
      <c r="DU74" s="56"/>
      <c r="DV74" s="56"/>
      <c r="DW74" s="56"/>
      <c r="DX74" s="56"/>
      <c r="DZ74" s="56"/>
      <c r="EA74" s="56"/>
      <c r="EB74" s="56"/>
      <c r="EC74" s="56"/>
      <c r="ED74" s="56"/>
      <c r="EE74" s="56"/>
      <c r="EF74" s="56"/>
      <c r="EG74" s="56"/>
      <c r="EH74" s="56"/>
      <c r="EJ74" s="56"/>
      <c r="EK74" s="56"/>
      <c r="EL74" s="56"/>
      <c r="EM74" s="56"/>
      <c r="EN74" s="56"/>
      <c r="EO74" s="56"/>
      <c r="EP74" s="56"/>
      <c r="EQ74" s="56"/>
      <c r="ER74" s="56"/>
      <c r="ET74" s="56"/>
      <c r="EU74" s="56"/>
      <c r="EV74" s="56"/>
      <c r="EW74" s="56"/>
      <c r="EX74" s="56"/>
      <c r="EY74" s="56"/>
      <c r="EZ74" s="56"/>
      <c r="FA74" s="56"/>
      <c r="FB74" s="56"/>
      <c r="FD74" s="56"/>
      <c r="FE74" s="56"/>
      <c r="FF74" s="56"/>
      <c r="FG74" s="56"/>
      <c r="FH74" s="56"/>
      <c r="FI74" s="56"/>
      <c r="FJ74" s="56"/>
      <c r="FK74" s="56"/>
      <c r="FL74" s="56"/>
      <c r="FN74" s="56"/>
      <c r="FO74" s="56"/>
      <c r="FP74" s="56"/>
      <c r="FQ74" s="56"/>
      <c r="FR74" s="56"/>
      <c r="FS74" s="56"/>
      <c r="FT74" s="56"/>
      <c r="FU74" s="56"/>
      <c r="FV74" s="56"/>
      <c r="FX74" s="56"/>
      <c r="FY74" s="56"/>
      <c r="FZ74" s="56"/>
      <c r="GA74" s="56"/>
      <c r="GB74" s="56"/>
      <c r="GC74" s="56"/>
      <c r="GD74" s="56"/>
      <c r="GE74" s="56"/>
      <c r="GF74" s="56"/>
      <c r="GH74" s="56"/>
      <c r="GI74" s="56"/>
      <c r="GJ74" s="56"/>
      <c r="GK74" s="56"/>
      <c r="GL74" s="56"/>
      <c r="GM74" s="56"/>
      <c r="GN74" s="56"/>
      <c r="GO74" s="56"/>
      <c r="GP74" s="56"/>
      <c r="GR74" s="56"/>
      <c r="GS74" s="56"/>
      <c r="GT74" s="56"/>
      <c r="GU74" s="56"/>
      <c r="GV74" s="56"/>
      <c r="GW74" s="56"/>
      <c r="GX74" s="56"/>
      <c r="GY74" s="56"/>
      <c r="GZ74" s="56"/>
      <c r="HB74" s="56"/>
      <c r="HC74" s="56"/>
      <c r="HD74" s="56"/>
      <c r="HE74" s="56"/>
      <c r="HF74" s="56"/>
      <c r="HG74" s="56"/>
      <c r="HH74" s="56"/>
      <c r="HI74" s="56"/>
      <c r="HJ74" s="56"/>
      <c r="HL74" s="56"/>
      <c r="HM74" s="56"/>
      <c r="HN74" s="56"/>
      <c r="HO74" s="56"/>
      <c r="HP74" s="56"/>
      <c r="HQ74" s="56"/>
      <c r="HR74" s="56"/>
      <c r="HS74" s="56"/>
      <c r="HT74" s="56"/>
      <c r="HV74" s="56"/>
      <c r="HW74" s="56"/>
      <c r="HX74" s="56"/>
      <c r="HY74" s="56"/>
      <c r="HZ74" s="56"/>
      <c r="IA74" s="56"/>
      <c r="IB74" s="56"/>
      <c r="IC74" s="56"/>
      <c r="ID74" s="56"/>
      <c r="IF74" s="56"/>
      <c r="IG74" s="56"/>
      <c r="IH74" s="56"/>
      <c r="II74" s="56"/>
      <c r="IJ74" s="56"/>
      <c r="IK74" s="56"/>
      <c r="IL74" s="56"/>
      <c r="IM74" s="56"/>
      <c r="IN74" s="56"/>
      <c r="IP74" s="56"/>
      <c r="IQ74" s="56"/>
      <c r="IR74" s="56"/>
      <c r="IS74" s="56"/>
      <c r="IT74" s="56"/>
      <c r="IU74" s="56"/>
    </row>
    <row r="75" spans="1:255" ht="12.75" customHeight="1" thickBot="1" x14ac:dyDescent="0.25">
      <c r="A75" s="227"/>
      <c r="B75" s="106">
        <v>0</v>
      </c>
      <c r="C75" s="85" t="s">
        <v>72</v>
      </c>
      <c r="D75" s="86"/>
      <c r="E75" s="47"/>
      <c r="F75" s="47"/>
      <c r="G75" s="47"/>
      <c r="H75" s="48"/>
      <c r="I75" s="49"/>
      <c r="J75" s="56"/>
      <c r="K75" s="56"/>
      <c r="L75" s="56"/>
      <c r="M75" s="56"/>
      <c r="N75" s="56"/>
      <c r="O75" s="56"/>
      <c r="P75" s="56"/>
      <c r="Q75" s="56"/>
      <c r="R75" s="56"/>
      <c r="T75" s="56"/>
      <c r="U75" s="56"/>
      <c r="V75" s="56"/>
      <c r="W75" s="56"/>
      <c r="X75" s="56"/>
      <c r="Y75" s="56"/>
      <c r="Z75" s="56"/>
      <c r="AA75" s="56"/>
      <c r="AB75" s="56"/>
      <c r="AD75" s="56"/>
      <c r="AE75" s="56"/>
      <c r="AF75" s="56"/>
      <c r="AG75" s="56"/>
      <c r="AH75" s="56"/>
      <c r="AI75" s="56"/>
      <c r="AJ75" s="56"/>
      <c r="AK75" s="56"/>
      <c r="AL75" s="56"/>
      <c r="AN75" s="56"/>
      <c r="AO75" s="56"/>
      <c r="AP75" s="56"/>
      <c r="AQ75" s="56"/>
      <c r="AR75" s="56"/>
      <c r="AS75" s="56"/>
      <c r="AT75" s="56"/>
      <c r="AU75" s="56"/>
      <c r="AV75" s="56"/>
      <c r="AX75" s="56"/>
      <c r="AY75" s="56"/>
      <c r="AZ75" s="56"/>
      <c r="BA75" s="56"/>
      <c r="BB75" s="56"/>
      <c r="BC75" s="56"/>
      <c r="BD75" s="56"/>
      <c r="BE75" s="56"/>
      <c r="BF75" s="56"/>
      <c r="BH75" s="56"/>
      <c r="BI75" s="56"/>
      <c r="BJ75" s="56"/>
      <c r="BK75" s="56"/>
      <c r="BL75" s="56"/>
      <c r="BM75" s="56"/>
      <c r="BN75" s="56"/>
      <c r="BO75" s="56"/>
      <c r="BP75" s="56"/>
      <c r="BR75" s="56"/>
      <c r="BS75" s="56"/>
      <c r="BT75" s="56"/>
      <c r="BU75" s="56"/>
      <c r="BV75" s="56"/>
      <c r="BW75" s="56"/>
      <c r="BX75" s="56"/>
      <c r="BY75" s="56"/>
      <c r="BZ75" s="56"/>
      <c r="CB75" s="56"/>
      <c r="CC75" s="56"/>
      <c r="CD75" s="56"/>
      <c r="CE75" s="56"/>
      <c r="CF75" s="56"/>
      <c r="CG75" s="56"/>
      <c r="CH75" s="56"/>
      <c r="CI75" s="56"/>
      <c r="CJ75" s="56"/>
      <c r="CL75" s="56"/>
      <c r="CM75" s="56"/>
      <c r="CN75" s="56"/>
      <c r="CO75" s="56"/>
      <c r="CP75" s="56"/>
      <c r="CQ75" s="56"/>
      <c r="CR75" s="56"/>
      <c r="CS75" s="56"/>
      <c r="CT75" s="56"/>
      <c r="CV75" s="56"/>
      <c r="CW75" s="56"/>
      <c r="CX75" s="56"/>
      <c r="CY75" s="56"/>
      <c r="CZ75" s="56"/>
      <c r="DA75" s="56"/>
      <c r="DB75" s="56"/>
      <c r="DC75" s="56"/>
      <c r="DD75" s="56"/>
      <c r="DF75" s="56"/>
      <c r="DG75" s="56"/>
      <c r="DH75" s="56"/>
      <c r="DI75" s="56"/>
      <c r="DJ75" s="56"/>
      <c r="DK75" s="56"/>
      <c r="DL75" s="56"/>
      <c r="DM75" s="56"/>
      <c r="DN75" s="56"/>
      <c r="DP75" s="56"/>
      <c r="DQ75" s="56"/>
      <c r="DR75" s="56"/>
      <c r="DS75" s="56"/>
      <c r="DT75" s="56"/>
      <c r="DU75" s="56"/>
      <c r="DV75" s="56"/>
      <c r="DW75" s="56"/>
      <c r="DX75" s="56"/>
      <c r="DZ75" s="56"/>
      <c r="EA75" s="56"/>
      <c r="EB75" s="56"/>
      <c r="EC75" s="56"/>
      <c r="ED75" s="56"/>
      <c r="EE75" s="56"/>
      <c r="EF75" s="56"/>
      <c r="EG75" s="56"/>
      <c r="EH75" s="56"/>
      <c r="EJ75" s="56"/>
      <c r="EK75" s="56"/>
      <c r="EL75" s="56"/>
      <c r="EM75" s="56"/>
      <c r="EN75" s="56"/>
      <c r="EO75" s="56"/>
      <c r="EP75" s="56"/>
      <c r="EQ75" s="56"/>
      <c r="ER75" s="56"/>
      <c r="ET75" s="56"/>
      <c r="EU75" s="56"/>
      <c r="EV75" s="56"/>
      <c r="EW75" s="56"/>
      <c r="EX75" s="56"/>
      <c r="EY75" s="56"/>
      <c r="EZ75" s="56"/>
      <c r="FA75" s="56"/>
      <c r="FB75" s="56"/>
      <c r="FD75" s="56"/>
      <c r="FE75" s="56"/>
      <c r="FF75" s="56"/>
      <c r="FG75" s="56"/>
      <c r="FH75" s="56"/>
      <c r="FI75" s="56"/>
      <c r="FJ75" s="56"/>
      <c r="FK75" s="56"/>
      <c r="FL75" s="56"/>
      <c r="FN75" s="56"/>
      <c r="FO75" s="56"/>
      <c r="FP75" s="56"/>
      <c r="FQ75" s="56"/>
      <c r="FR75" s="56"/>
      <c r="FS75" s="56"/>
      <c r="FT75" s="56"/>
      <c r="FU75" s="56"/>
      <c r="FV75" s="56"/>
      <c r="FX75" s="56"/>
      <c r="FY75" s="56"/>
      <c r="FZ75" s="56"/>
      <c r="GA75" s="56"/>
      <c r="GB75" s="56"/>
      <c r="GC75" s="56"/>
      <c r="GD75" s="56"/>
      <c r="GE75" s="56"/>
      <c r="GF75" s="56"/>
      <c r="GH75" s="56"/>
      <c r="GI75" s="56"/>
      <c r="GJ75" s="56"/>
      <c r="GK75" s="56"/>
      <c r="GL75" s="56"/>
      <c r="GM75" s="56"/>
      <c r="GN75" s="56"/>
      <c r="GO75" s="56"/>
      <c r="GP75" s="56"/>
      <c r="GR75" s="56"/>
      <c r="GS75" s="56"/>
      <c r="GT75" s="56"/>
      <c r="GU75" s="56"/>
      <c r="GV75" s="56"/>
      <c r="GW75" s="56"/>
      <c r="GX75" s="56"/>
      <c r="GY75" s="56"/>
      <c r="GZ75" s="56"/>
      <c r="HB75" s="56"/>
      <c r="HC75" s="56"/>
      <c r="HD75" s="56"/>
      <c r="HE75" s="56"/>
      <c r="HF75" s="56"/>
      <c r="HG75" s="56"/>
      <c r="HH75" s="56"/>
      <c r="HI75" s="56"/>
      <c r="HJ75" s="56"/>
      <c r="HL75" s="56"/>
      <c r="HM75" s="56"/>
      <c r="HN75" s="56"/>
      <c r="HO75" s="56"/>
      <c r="HP75" s="56"/>
      <c r="HQ75" s="56"/>
      <c r="HR75" s="56"/>
      <c r="HS75" s="56"/>
      <c r="HT75" s="56"/>
      <c r="HV75" s="56"/>
      <c r="HW75" s="56"/>
      <c r="HX75" s="56"/>
      <c r="HY75" s="56"/>
      <c r="HZ75" s="56"/>
      <c r="IA75" s="56"/>
      <c r="IB75" s="56"/>
      <c r="IC75" s="56"/>
      <c r="ID75" s="56"/>
      <c r="IF75" s="56"/>
      <c r="IG75" s="56"/>
      <c r="IH75" s="56"/>
      <c r="II75" s="56"/>
      <c r="IJ75" s="56"/>
      <c r="IK75" s="56"/>
      <c r="IL75" s="56"/>
      <c r="IM75" s="56"/>
      <c r="IN75" s="56"/>
      <c r="IP75" s="56"/>
      <c r="IQ75" s="56"/>
      <c r="IR75" s="56"/>
      <c r="IS75" s="56"/>
      <c r="IT75" s="56"/>
      <c r="IU75" s="56"/>
    </row>
    <row r="76" spans="1:255" ht="12.75" customHeight="1" thickBot="1" x14ac:dyDescent="0.25">
      <c r="A76" s="227"/>
      <c r="B76" s="106">
        <v>0</v>
      </c>
      <c r="C76" s="85" t="s">
        <v>73</v>
      </c>
      <c r="D76" s="86"/>
      <c r="E76" s="47"/>
      <c r="F76" s="47"/>
      <c r="G76" s="47"/>
      <c r="H76" s="48"/>
      <c r="I76" s="49"/>
      <c r="J76" s="56"/>
      <c r="K76" s="56"/>
      <c r="L76" s="56"/>
      <c r="M76" s="56"/>
      <c r="N76" s="56"/>
      <c r="O76" s="56"/>
      <c r="P76" s="56"/>
      <c r="Q76" s="56"/>
      <c r="R76" s="56"/>
      <c r="T76" s="56"/>
      <c r="U76" s="56"/>
      <c r="V76" s="56"/>
      <c r="W76" s="56"/>
      <c r="X76" s="56"/>
      <c r="Y76" s="56"/>
      <c r="Z76" s="56"/>
      <c r="AA76" s="56"/>
      <c r="AB76" s="56"/>
      <c r="AD76" s="56"/>
      <c r="AE76" s="56"/>
      <c r="AF76" s="56"/>
      <c r="AG76" s="56"/>
      <c r="AH76" s="56"/>
      <c r="AI76" s="56"/>
      <c r="AJ76" s="56"/>
      <c r="AK76" s="56"/>
      <c r="AL76" s="56"/>
      <c r="AN76" s="56"/>
      <c r="AO76" s="56"/>
      <c r="AP76" s="56"/>
      <c r="AQ76" s="56"/>
      <c r="AR76" s="56"/>
      <c r="AS76" s="56"/>
      <c r="AT76" s="56"/>
      <c r="AU76" s="56"/>
      <c r="AV76" s="56"/>
      <c r="AX76" s="56"/>
      <c r="AY76" s="56"/>
      <c r="AZ76" s="56"/>
      <c r="BA76" s="56"/>
      <c r="BB76" s="56"/>
      <c r="BC76" s="56"/>
      <c r="BD76" s="56"/>
      <c r="BE76" s="56"/>
      <c r="BF76" s="56"/>
      <c r="BH76" s="56"/>
      <c r="BI76" s="56"/>
      <c r="BJ76" s="56"/>
      <c r="BK76" s="56"/>
      <c r="BL76" s="56"/>
      <c r="BM76" s="56"/>
      <c r="BN76" s="56"/>
      <c r="BO76" s="56"/>
      <c r="BP76" s="56"/>
      <c r="BR76" s="56"/>
      <c r="BS76" s="56"/>
      <c r="BT76" s="56"/>
      <c r="BU76" s="56"/>
      <c r="BV76" s="56"/>
      <c r="BW76" s="56"/>
      <c r="BX76" s="56"/>
      <c r="BY76" s="56"/>
      <c r="BZ76" s="56"/>
      <c r="CB76" s="56"/>
      <c r="CC76" s="56"/>
      <c r="CD76" s="56"/>
      <c r="CE76" s="56"/>
      <c r="CF76" s="56"/>
      <c r="CG76" s="56"/>
      <c r="CH76" s="56"/>
      <c r="CI76" s="56"/>
      <c r="CJ76" s="56"/>
      <c r="CL76" s="56"/>
      <c r="CM76" s="56"/>
      <c r="CN76" s="56"/>
      <c r="CO76" s="56"/>
      <c r="CP76" s="56"/>
      <c r="CQ76" s="56"/>
      <c r="CR76" s="56"/>
      <c r="CS76" s="56"/>
      <c r="CT76" s="56"/>
      <c r="CV76" s="56"/>
      <c r="CW76" s="56"/>
      <c r="CX76" s="56"/>
      <c r="CY76" s="56"/>
      <c r="CZ76" s="56"/>
      <c r="DA76" s="56"/>
      <c r="DB76" s="56"/>
      <c r="DC76" s="56"/>
      <c r="DD76" s="56"/>
      <c r="DF76" s="56"/>
      <c r="DG76" s="56"/>
      <c r="DH76" s="56"/>
      <c r="DI76" s="56"/>
      <c r="DJ76" s="56"/>
      <c r="DK76" s="56"/>
      <c r="DL76" s="56"/>
      <c r="DM76" s="56"/>
      <c r="DN76" s="56"/>
      <c r="DP76" s="56"/>
      <c r="DQ76" s="56"/>
      <c r="DR76" s="56"/>
      <c r="DS76" s="56"/>
      <c r="DT76" s="56"/>
      <c r="DU76" s="56"/>
      <c r="DV76" s="56"/>
      <c r="DW76" s="56"/>
      <c r="DX76" s="56"/>
      <c r="DZ76" s="56"/>
      <c r="EA76" s="56"/>
      <c r="EB76" s="56"/>
      <c r="EC76" s="56"/>
      <c r="ED76" s="56"/>
      <c r="EE76" s="56"/>
      <c r="EF76" s="56"/>
      <c r="EG76" s="56"/>
      <c r="EH76" s="56"/>
      <c r="EJ76" s="56"/>
      <c r="EK76" s="56"/>
      <c r="EL76" s="56"/>
      <c r="EM76" s="56"/>
      <c r="EN76" s="56"/>
      <c r="EO76" s="56"/>
      <c r="EP76" s="56"/>
      <c r="EQ76" s="56"/>
      <c r="ER76" s="56"/>
      <c r="ET76" s="56"/>
      <c r="EU76" s="56"/>
      <c r="EV76" s="56"/>
      <c r="EW76" s="56"/>
      <c r="EX76" s="56"/>
      <c r="EY76" s="56"/>
      <c r="EZ76" s="56"/>
      <c r="FA76" s="56"/>
      <c r="FB76" s="56"/>
      <c r="FD76" s="56"/>
      <c r="FE76" s="56"/>
      <c r="FF76" s="56"/>
      <c r="FG76" s="56"/>
      <c r="FH76" s="56"/>
      <c r="FI76" s="56"/>
      <c r="FJ76" s="56"/>
      <c r="FK76" s="56"/>
      <c r="FL76" s="56"/>
      <c r="FN76" s="56"/>
      <c r="FO76" s="56"/>
      <c r="FP76" s="56"/>
      <c r="FQ76" s="56"/>
      <c r="FR76" s="56"/>
      <c r="FS76" s="56"/>
      <c r="FT76" s="56"/>
      <c r="FU76" s="56"/>
      <c r="FV76" s="56"/>
      <c r="FX76" s="56"/>
      <c r="FY76" s="56"/>
      <c r="FZ76" s="56"/>
      <c r="GA76" s="56"/>
      <c r="GB76" s="56"/>
      <c r="GC76" s="56"/>
      <c r="GD76" s="56"/>
      <c r="GE76" s="56"/>
      <c r="GF76" s="56"/>
      <c r="GH76" s="56"/>
      <c r="GI76" s="56"/>
      <c r="GJ76" s="56"/>
      <c r="GK76" s="56"/>
      <c r="GL76" s="56"/>
      <c r="GM76" s="56"/>
      <c r="GN76" s="56"/>
      <c r="GO76" s="56"/>
      <c r="GP76" s="56"/>
      <c r="GR76" s="56"/>
      <c r="GS76" s="56"/>
      <c r="GT76" s="56"/>
      <c r="GU76" s="56"/>
      <c r="GV76" s="56"/>
      <c r="GW76" s="56"/>
      <c r="GX76" s="56"/>
      <c r="GY76" s="56"/>
      <c r="GZ76" s="56"/>
      <c r="HB76" s="56"/>
      <c r="HC76" s="56"/>
      <c r="HD76" s="56"/>
      <c r="HE76" s="56"/>
      <c r="HF76" s="56"/>
      <c r="HG76" s="56"/>
      <c r="HH76" s="56"/>
      <c r="HI76" s="56"/>
      <c r="HJ76" s="56"/>
      <c r="HL76" s="56"/>
      <c r="HM76" s="56"/>
      <c r="HN76" s="56"/>
      <c r="HO76" s="56"/>
      <c r="HP76" s="56"/>
      <c r="HQ76" s="56"/>
      <c r="HR76" s="56"/>
      <c r="HS76" s="56"/>
      <c r="HT76" s="56"/>
      <c r="HV76" s="56"/>
      <c r="HW76" s="56"/>
      <c r="HX76" s="56"/>
      <c r="HY76" s="56"/>
      <c r="HZ76" s="56"/>
      <c r="IA76" s="56"/>
      <c r="IB76" s="56"/>
      <c r="IC76" s="56"/>
      <c r="ID76" s="56"/>
      <c r="IF76" s="56"/>
      <c r="IG76" s="56"/>
      <c r="IH76" s="56"/>
      <c r="II76" s="56"/>
      <c r="IJ76" s="56"/>
      <c r="IK76" s="56"/>
      <c r="IL76" s="56"/>
      <c r="IM76" s="56"/>
      <c r="IN76" s="56"/>
      <c r="IP76" s="56"/>
      <c r="IQ76" s="56"/>
      <c r="IR76" s="56"/>
      <c r="IS76" s="56"/>
      <c r="IT76" s="56"/>
      <c r="IU76" s="56"/>
    </row>
    <row r="77" spans="1:255" ht="12.75" customHeight="1" thickBot="1" x14ac:dyDescent="0.25">
      <c r="A77" s="227"/>
      <c r="B77" s="106">
        <v>0</v>
      </c>
      <c r="C77" s="85" t="s">
        <v>74</v>
      </c>
      <c r="D77" s="86"/>
      <c r="E77" s="47"/>
      <c r="F77" s="47"/>
      <c r="G77" s="47"/>
      <c r="H77" s="48"/>
      <c r="I77" s="49"/>
      <c r="J77" s="56"/>
      <c r="K77" s="56"/>
      <c r="L77" s="56"/>
      <c r="M77" s="56"/>
      <c r="N77" s="56"/>
      <c r="O77" s="56"/>
      <c r="P77" s="56"/>
      <c r="Q77" s="56"/>
      <c r="R77" s="56"/>
      <c r="T77" s="56"/>
      <c r="U77" s="56"/>
      <c r="V77" s="56"/>
      <c r="W77" s="56"/>
      <c r="X77" s="56"/>
      <c r="Y77" s="56"/>
      <c r="Z77" s="56"/>
      <c r="AA77" s="56"/>
      <c r="AB77" s="56"/>
      <c r="AD77" s="56"/>
      <c r="AE77" s="56"/>
      <c r="AF77" s="56"/>
      <c r="AG77" s="56"/>
      <c r="AH77" s="56"/>
      <c r="AI77" s="56"/>
      <c r="AJ77" s="56"/>
      <c r="AK77" s="56"/>
      <c r="AL77" s="56"/>
      <c r="AN77" s="56"/>
      <c r="AO77" s="56"/>
      <c r="AP77" s="56"/>
      <c r="AQ77" s="56"/>
      <c r="AR77" s="56"/>
      <c r="AS77" s="56"/>
      <c r="AT77" s="56"/>
      <c r="AU77" s="56"/>
      <c r="AV77" s="56"/>
      <c r="AX77" s="56"/>
      <c r="AY77" s="56"/>
      <c r="AZ77" s="56"/>
      <c r="BA77" s="56"/>
      <c r="BB77" s="56"/>
      <c r="BC77" s="56"/>
      <c r="BD77" s="56"/>
      <c r="BE77" s="56"/>
      <c r="BF77" s="56"/>
      <c r="BH77" s="56"/>
      <c r="BI77" s="56"/>
      <c r="BJ77" s="56"/>
      <c r="BK77" s="56"/>
      <c r="BL77" s="56"/>
      <c r="BM77" s="56"/>
      <c r="BN77" s="56"/>
      <c r="BO77" s="56"/>
      <c r="BP77" s="56"/>
      <c r="BR77" s="56"/>
      <c r="BS77" s="56"/>
      <c r="BT77" s="56"/>
      <c r="BU77" s="56"/>
      <c r="BV77" s="56"/>
      <c r="BW77" s="56"/>
      <c r="BX77" s="56"/>
      <c r="BY77" s="56"/>
      <c r="BZ77" s="56"/>
      <c r="CB77" s="56"/>
      <c r="CC77" s="56"/>
      <c r="CD77" s="56"/>
      <c r="CE77" s="56"/>
      <c r="CF77" s="56"/>
      <c r="CG77" s="56"/>
      <c r="CH77" s="56"/>
      <c r="CI77" s="56"/>
      <c r="CJ77" s="56"/>
      <c r="CL77" s="56"/>
      <c r="CM77" s="56"/>
      <c r="CN77" s="56"/>
      <c r="CO77" s="56"/>
      <c r="CP77" s="56"/>
      <c r="CQ77" s="56"/>
      <c r="CR77" s="56"/>
      <c r="CS77" s="56"/>
      <c r="CT77" s="56"/>
      <c r="CV77" s="56"/>
      <c r="CW77" s="56"/>
      <c r="CX77" s="56"/>
      <c r="CY77" s="56"/>
      <c r="CZ77" s="56"/>
      <c r="DA77" s="56"/>
      <c r="DB77" s="56"/>
      <c r="DC77" s="56"/>
      <c r="DD77" s="56"/>
      <c r="DF77" s="56"/>
      <c r="DG77" s="56"/>
      <c r="DH77" s="56"/>
      <c r="DI77" s="56"/>
      <c r="DJ77" s="56"/>
      <c r="DK77" s="56"/>
      <c r="DL77" s="56"/>
      <c r="DM77" s="56"/>
      <c r="DN77" s="56"/>
      <c r="DP77" s="56"/>
      <c r="DQ77" s="56"/>
      <c r="DR77" s="56"/>
      <c r="DS77" s="56"/>
      <c r="DT77" s="56"/>
      <c r="DU77" s="56"/>
      <c r="DV77" s="56"/>
      <c r="DW77" s="56"/>
      <c r="DX77" s="56"/>
      <c r="DZ77" s="56"/>
      <c r="EA77" s="56"/>
      <c r="EB77" s="56"/>
      <c r="EC77" s="56"/>
      <c r="ED77" s="56"/>
      <c r="EE77" s="56"/>
      <c r="EF77" s="56"/>
      <c r="EG77" s="56"/>
      <c r="EH77" s="56"/>
      <c r="EJ77" s="56"/>
      <c r="EK77" s="56"/>
      <c r="EL77" s="56"/>
      <c r="EM77" s="56"/>
      <c r="EN77" s="56"/>
      <c r="EO77" s="56"/>
      <c r="EP77" s="56"/>
      <c r="EQ77" s="56"/>
      <c r="ER77" s="56"/>
      <c r="ET77" s="56"/>
      <c r="EU77" s="56"/>
      <c r="EV77" s="56"/>
      <c r="EW77" s="56"/>
      <c r="EX77" s="56"/>
      <c r="EY77" s="56"/>
      <c r="EZ77" s="56"/>
      <c r="FA77" s="56"/>
      <c r="FB77" s="56"/>
      <c r="FD77" s="56"/>
      <c r="FE77" s="56"/>
      <c r="FF77" s="56"/>
      <c r="FG77" s="56"/>
      <c r="FH77" s="56"/>
      <c r="FI77" s="56"/>
      <c r="FJ77" s="56"/>
      <c r="FK77" s="56"/>
      <c r="FL77" s="56"/>
      <c r="FN77" s="56"/>
      <c r="FO77" s="56"/>
      <c r="FP77" s="56"/>
      <c r="FQ77" s="56"/>
      <c r="FR77" s="56"/>
      <c r="FS77" s="56"/>
      <c r="FT77" s="56"/>
      <c r="FU77" s="56"/>
      <c r="FV77" s="56"/>
      <c r="FX77" s="56"/>
      <c r="FY77" s="56"/>
      <c r="FZ77" s="56"/>
      <c r="GA77" s="56"/>
      <c r="GB77" s="56"/>
      <c r="GC77" s="56"/>
      <c r="GD77" s="56"/>
      <c r="GE77" s="56"/>
      <c r="GF77" s="56"/>
      <c r="GH77" s="56"/>
      <c r="GI77" s="56"/>
      <c r="GJ77" s="56"/>
      <c r="GK77" s="56"/>
      <c r="GL77" s="56"/>
      <c r="GM77" s="56"/>
      <c r="GN77" s="56"/>
      <c r="GO77" s="56"/>
      <c r="GP77" s="56"/>
      <c r="GR77" s="56"/>
      <c r="GS77" s="56"/>
      <c r="GT77" s="56"/>
      <c r="GU77" s="56"/>
      <c r="GV77" s="56"/>
      <c r="GW77" s="56"/>
      <c r="GX77" s="56"/>
      <c r="GY77" s="56"/>
      <c r="GZ77" s="56"/>
      <c r="HB77" s="56"/>
      <c r="HC77" s="56"/>
      <c r="HD77" s="56"/>
      <c r="HE77" s="56"/>
      <c r="HF77" s="56"/>
      <c r="HG77" s="56"/>
      <c r="HH77" s="56"/>
      <c r="HI77" s="56"/>
      <c r="HJ77" s="56"/>
      <c r="HL77" s="56"/>
      <c r="HM77" s="56"/>
      <c r="HN77" s="56"/>
      <c r="HO77" s="56"/>
      <c r="HP77" s="56"/>
      <c r="HQ77" s="56"/>
      <c r="HR77" s="56"/>
      <c r="HS77" s="56"/>
      <c r="HT77" s="56"/>
      <c r="HV77" s="56"/>
      <c r="HW77" s="56"/>
      <c r="HX77" s="56"/>
      <c r="HY77" s="56"/>
      <c r="HZ77" s="56"/>
      <c r="IA77" s="56"/>
      <c r="IB77" s="56"/>
      <c r="IC77" s="56"/>
      <c r="ID77" s="56"/>
      <c r="IF77" s="56"/>
      <c r="IG77" s="56"/>
      <c r="IH77" s="56"/>
      <c r="II77" s="56"/>
      <c r="IJ77" s="56"/>
      <c r="IK77" s="56"/>
      <c r="IL77" s="56"/>
      <c r="IM77" s="56"/>
      <c r="IN77" s="56"/>
      <c r="IP77" s="56"/>
      <c r="IQ77" s="56"/>
      <c r="IR77" s="56"/>
      <c r="IS77" s="56"/>
      <c r="IT77" s="56"/>
      <c r="IU77" s="56"/>
    </row>
    <row r="78" spans="1:255" ht="12.75" customHeight="1" thickBot="1" x14ac:dyDescent="0.25">
      <c r="A78" s="227"/>
      <c r="B78" s="106">
        <v>0</v>
      </c>
      <c r="C78" s="85" t="s">
        <v>75</v>
      </c>
      <c r="D78" s="86"/>
      <c r="E78" s="47"/>
      <c r="F78" s="47"/>
      <c r="G78" s="47"/>
      <c r="H78" s="48"/>
      <c r="I78" s="49"/>
      <c r="J78" s="56"/>
      <c r="K78" s="56"/>
      <c r="L78" s="56"/>
      <c r="M78" s="56"/>
      <c r="N78" s="56"/>
      <c r="O78" s="56"/>
      <c r="P78" s="56"/>
      <c r="Q78" s="56"/>
      <c r="R78" s="56"/>
      <c r="T78" s="56"/>
      <c r="U78" s="56"/>
      <c r="V78" s="56"/>
      <c r="W78" s="56"/>
      <c r="X78" s="56"/>
      <c r="Y78" s="56"/>
      <c r="Z78" s="56"/>
      <c r="AA78" s="56"/>
      <c r="AB78" s="56"/>
      <c r="AD78" s="56"/>
      <c r="AE78" s="56"/>
      <c r="AF78" s="56"/>
      <c r="AG78" s="56"/>
      <c r="AH78" s="56"/>
      <c r="AI78" s="56"/>
      <c r="AJ78" s="56"/>
      <c r="AK78" s="56"/>
      <c r="AL78" s="56"/>
      <c r="AN78" s="56"/>
      <c r="AO78" s="56"/>
      <c r="AP78" s="56"/>
      <c r="AQ78" s="56"/>
      <c r="AR78" s="56"/>
      <c r="AS78" s="56"/>
      <c r="AT78" s="56"/>
      <c r="AU78" s="56"/>
      <c r="AV78" s="56"/>
      <c r="AX78" s="56"/>
      <c r="AY78" s="56"/>
      <c r="AZ78" s="56"/>
      <c r="BA78" s="56"/>
      <c r="BB78" s="56"/>
      <c r="BC78" s="56"/>
      <c r="BD78" s="56"/>
      <c r="BE78" s="56"/>
      <c r="BF78" s="56"/>
      <c r="BH78" s="56"/>
      <c r="BI78" s="56"/>
      <c r="BJ78" s="56"/>
      <c r="BK78" s="56"/>
      <c r="BL78" s="56"/>
      <c r="BM78" s="56"/>
      <c r="BN78" s="56"/>
      <c r="BO78" s="56"/>
      <c r="BP78" s="56"/>
      <c r="BR78" s="56"/>
      <c r="BS78" s="56"/>
      <c r="BT78" s="56"/>
      <c r="BU78" s="56"/>
      <c r="BV78" s="56"/>
      <c r="BW78" s="56"/>
      <c r="BX78" s="56"/>
      <c r="BY78" s="56"/>
      <c r="BZ78" s="56"/>
      <c r="CB78" s="56"/>
      <c r="CC78" s="56"/>
      <c r="CD78" s="56"/>
      <c r="CE78" s="56"/>
      <c r="CF78" s="56"/>
      <c r="CG78" s="56"/>
      <c r="CH78" s="56"/>
      <c r="CI78" s="56"/>
      <c r="CJ78" s="56"/>
      <c r="CL78" s="56"/>
      <c r="CM78" s="56"/>
      <c r="CN78" s="56"/>
      <c r="CO78" s="56"/>
      <c r="CP78" s="56"/>
      <c r="CQ78" s="56"/>
      <c r="CR78" s="56"/>
      <c r="CS78" s="56"/>
      <c r="CT78" s="56"/>
      <c r="CV78" s="56"/>
      <c r="CW78" s="56"/>
      <c r="CX78" s="56"/>
      <c r="CY78" s="56"/>
      <c r="CZ78" s="56"/>
      <c r="DA78" s="56"/>
      <c r="DB78" s="56"/>
      <c r="DC78" s="56"/>
      <c r="DD78" s="56"/>
      <c r="DF78" s="56"/>
      <c r="DG78" s="56"/>
      <c r="DH78" s="56"/>
      <c r="DI78" s="56"/>
      <c r="DJ78" s="56"/>
      <c r="DK78" s="56"/>
      <c r="DL78" s="56"/>
      <c r="DM78" s="56"/>
      <c r="DN78" s="56"/>
      <c r="DP78" s="56"/>
      <c r="DQ78" s="56"/>
      <c r="DR78" s="56"/>
      <c r="DS78" s="56"/>
      <c r="DT78" s="56"/>
      <c r="DU78" s="56"/>
      <c r="DV78" s="56"/>
      <c r="DW78" s="56"/>
      <c r="DX78" s="56"/>
      <c r="DZ78" s="56"/>
      <c r="EA78" s="56"/>
      <c r="EB78" s="56"/>
      <c r="EC78" s="56"/>
      <c r="ED78" s="56"/>
      <c r="EE78" s="56"/>
      <c r="EF78" s="56"/>
      <c r="EG78" s="56"/>
      <c r="EH78" s="56"/>
      <c r="EJ78" s="56"/>
      <c r="EK78" s="56"/>
      <c r="EL78" s="56"/>
      <c r="EM78" s="56"/>
      <c r="EN78" s="56"/>
      <c r="EO78" s="56"/>
      <c r="EP78" s="56"/>
      <c r="EQ78" s="56"/>
      <c r="ER78" s="56"/>
      <c r="ET78" s="56"/>
      <c r="EU78" s="56"/>
      <c r="EV78" s="56"/>
      <c r="EW78" s="56"/>
      <c r="EX78" s="56"/>
      <c r="EY78" s="56"/>
      <c r="EZ78" s="56"/>
      <c r="FA78" s="56"/>
      <c r="FB78" s="56"/>
      <c r="FD78" s="56"/>
      <c r="FE78" s="56"/>
      <c r="FF78" s="56"/>
      <c r="FG78" s="56"/>
      <c r="FH78" s="56"/>
      <c r="FI78" s="56"/>
      <c r="FJ78" s="56"/>
      <c r="FK78" s="56"/>
      <c r="FL78" s="56"/>
      <c r="FN78" s="56"/>
      <c r="FO78" s="56"/>
      <c r="FP78" s="56"/>
      <c r="FQ78" s="56"/>
      <c r="FR78" s="56"/>
      <c r="FS78" s="56"/>
      <c r="FT78" s="56"/>
      <c r="FU78" s="56"/>
      <c r="FV78" s="56"/>
      <c r="FX78" s="56"/>
      <c r="FY78" s="56"/>
      <c r="FZ78" s="56"/>
      <c r="GA78" s="56"/>
      <c r="GB78" s="56"/>
      <c r="GC78" s="56"/>
      <c r="GD78" s="56"/>
      <c r="GE78" s="56"/>
      <c r="GF78" s="56"/>
      <c r="GH78" s="56"/>
      <c r="GI78" s="56"/>
      <c r="GJ78" s="56"/>
      <c r="GK78" s="56"/>
      <c r="GL78" s="56"/>
      <c r="GM78" s="56"/>
      <c r="GN78" s="56"/>
      <c r="GO78" s="56"/>
      <c r="GP78" s="56"/>
      <c r="GR78" s="56"/>
      <c r="GS78" s="56"/>
      <c r="GT78" s="56"/>
      <c r="GU78" s="56"/>
      <c r="GV78" s="56"/>
      <c r="GW78" s="56"/>
      <c r="GX78" s="56"/>
      <c r="GY78" s="56"/>
      <c r="GZ78" s="56"/>
      <c r="HB78" s="56"/>
      <c r="HC78" s="56"/>
      <c r="HD78" s="56"/>
      <c r="HE78" s="56"/>
      <c r="HF78" s="56"/>
      <c r="HG78" s="56"/>
      <c r="HH78" s="56"/>
      <c r="HI78" s="56"/>
      <c r="HJ78" s="56"/>
      <c r="HL78" s="56"/>
      <c r="HM78" s="56"/>
      <c r="HN78" s="56"/>
      <c r="HO78" s="56"/>
      <c r="HP78" s="56"/>
      <c r="HQ78" s="56"/>
      <c r="HR78" s="56"/>
      <c r="HS78" s="56"/>
      <c r="HT78" s="56"/>
      <c r="HV78" s="56"/>
      <c r="HW78" s="56"/>
      <c r="HX78" s="56"/>
      <c r="HY78" s="56"/>
      <c r="HZ78" s="56"/>
      <c r="IA78" s="56"/>
      <c r="IB78" s="56"/>
      <c r="IC78" s="56"/>
      <c r="ID78" s="56"/>
      <c r="IF78" s="56"/>
      <c r="IG78" s="56"/>
      <c r="IH78" s="56"/>
      <c r="II78" s="56"/>
      <c r="IJ78" s="56"/>
      <c r="IK78" s="56"/>
      <c r="IL78" s="56"/>
      <c r="IM78" s="56"/>
      <c r="IN78" s="56"/>
      <c r="IP78" s="56"/>
      <c r="IQ78" s="56"/>
      <c r="IR78" s="56"/>
      <c r="IS78" s="56"/>
      <c r="IT78" s="56"/>
      <c r="IU78" s="56"/>
    </row>
    <row r="79" spans="1:255" ht="12.75" customHeight="1" thickBot="1" x14ac:dyDescent="0.25">
      <c r="A79" s="221"/>
      <c r="B79" s="106">
        <v>0</v>
      </c>
      <c r="C79" s="85" t="s">
        <v>76</v>
      </c>
      <c r="D79" s="86"/>
      <c r="E79" s="47"/>
      <c r="F79" s="47"/>
      <c r="G79" s="47"/>
      <c r="H79" s="48"/>
      <c r="I79" s="49"/>
      <c r="J79" s="56"/>
      <c r="K79" s="56"/>
      <c r="L79" s="56"/>
      <c r="M79" s="56"/>
      <c r="N79" s="56"/>
      <c r="O79" s="56"/>
      <c r="P79" s="56"/>
      <c r="Q79" s="56"/>
      <c r="R79" s="56"/>
      <c r="T79" s="56"/>
      <c r="U79" s="56"/>
      <c r="V79" s="56"/>
      <c r="W79" s="56"/>
      <c r="X79" s="56"/>
      <c r="Y79" s="56"/>
      <c r="Z79" s="56"/>
      <c r="AA79" s="56"/>
      <c r="AB79" s="56"/>
      <c r="AD79" s="56"/>
      <c r="AE79" s="56"/>
      <c r="AF79" s="56"/>
      <c r="AG79" s="56"/>
      <c r="AH79" s="56"/>
      <c r="AI79" s="56"/>
      <c r="AJ79" s="56"/>
      <c r="AK79" s="56"/>
      <c r="AL79" s="56"/>
      <c r="AN79" s="56"/>
      <c r="AO79" s="56"/>
      <c r="AP79" s="56"/>
      <c r="AQ79" s="56"/>
      <c r="AR79" s="56"/>
      <c r="AS79" s="56"/>
      <c r="AT79" s="56"/>
      <c r="AU79" s="56"/>
      <c r="AV79" s="56"/>
      <c r="AX79" s="56"/>
      <c r="AY79" s="56"/>
      <c r="AZ79" s="56"/>
      <c r="BA79" s="56"/>
      <c r="BB79" s="56"/>
      <c r="BC79" s="56"/>
      <c r="BD79" s="56"/>
      <c r="BE79" s="56"/>
      <c r="BF79" s="56"/>
      <c r="BH79" s="56"/>
      <c r="BI79" s="56"/>
      <c r="BJ79" s="56"/>
      <c r="BK79" s="56"/>
      <c r="BL79" s="56"/>
      <c r="BM79" s="56"/>
      <c r="BN79" s="56"/>
      <c r="BO79" s="56"/>
      <c r="BP79" s="56"/>
      <c r="BR79" s="56"/>
      <c r="BS79" s="56"/>
      <c r="BT79" s="56"/>
      <c r="BU79" s="56"/>
      <c r="BV79" s="56"/>
      <c r="BW79" s="56"/>
      <c r="BX79" s="56"/>
      <c r="BY79" s="56"/>
      <c r="BZ79" s="56"/>
      <c r="CB79" s="56"/>
      <c r="CC79" s="56"/>
      <c r="CD79" s="56"/>
      <c r="CE79" s="56"/>
      <c r="CF79" s="56"/>
      <c r="CG79" s="56"/>
      <c r="CH79" s="56"/>
      <c r="CI79" s="56"/>
      <c r="CJ79" s="56"/>
      <c r="CL79" s="56"/>
      <c r="CM79" s="56"/>
      <c r="CN79" s="56"/>
      <c r="CO79" s="56"/>
      <c r="CP79" s="56"/>
      <c r="CQ79" s="56"/>
      <c r="CR79" s="56"/>
      <c r="CS79" s="56"/>
      <c r="CT79" s="56"/>
      <c r="CV79" s="56"/>
      <c r="CW79" s="56"/>
      <c r="CX79" s="56"/>
      <c r="CY79" s="56"/>
      <c r="CZ79" s="56"/>
      <c r="DA79" s="56"/>
      <c r="DB79" s="56"/>
      <c r="DC79" s="56"/>
      <c r="DD79" s="56"/>
      <c r="DF79" s="56"/>
      <c r="DG79" s="56"/>
      <c r="DH79" s="56"/>
      <c r="DI79" s="56"/>
      <c r="DJ79" s="56"/>
      <c r="DK79" s="56"/>
      <c r="DL79" s="56"/>
      <c r="DM79" s="56"/>
      <c r="DN79" s="56"/>
      <c r="DP79" s="56"/>
      <c r="DQ79" s="56"/>
      <c r="DR79" s="56"/>
      <c r="DS79" s="56"/>
      <c r="DT79" s="56"/>
      <c r="DU79" s="56"/>
      <c r="DV79" s="56"/>
      <c r="DW79" s="56"/>
      <c r="DX79" s="56"/>
      <c r="DZ79" s="56"/>
      <c r="EA79" s="56"/>
      <c r="EB79" s="56"/>
      <c r="EC79" s="56"/>
      <c r="ED79" s="56"/>
      <c r="EE79" s="56"/>
      <c r="EF79" s="56"/>
      <c r="EG79" s="56"/>
      <c r="EH79" s="56"/>
      <c r="EJ79" s="56"/>
      <c r="EK79" s="56"/>
      <c r="EL79" s="56"/>
      <c r="EM79" s="56"/>
      <c r="EN79" s="56"/>
      <c r="EO79" s="56"/>
      <c r="EP79" s="56"/>
      <c r="EQ79" s="56"/>
      <c r="ER79" s="56"/>
      <c r="ET79" s="56"/>
      <c r="EU79" s="56"/>
      <c r="EV79" s="56"/>
      <c r="EW79" s="56"/>
      <c r="EX79" s="56"/>
      <c r="EY79" s="56"/>
      <c r="EZ79" s="56"/>
      <c r="FA79" s="56"/>
      <c r="FB79" s="56"/>
      <c r="FD79" s="56"/>
      <c r="FE79" s="56"/>
      <c r="FF79" s="56"/>
      <c r="FG79" s="56"/>
      <c r="FH79" s="56"/>
      <c r="FI79" s="56"/>
      <c r="FJ79" s="56"/>
      <c r="FK79" s="56"/>
      <c r="FL79" s="56"/>
      <c r="FN79" s="56"/>
      <c r="FO79" s="56"/>
      <c r="FP79" s="56"/>
      <c r="FQ79" s="56"/>
      <c r="FR79" s="56"/>
      <c r="FS79" s="56"/>
      <c r="FT79" s="56"/>
      <c r="FU79" s="56"/>
      <c r="FV79" s="56"/>
      <c r="FX79" s="56"/>
      <c r="FY79" s="56"/>
      <c r="FZ79" s="56"/>
      <c r="GA79" s="56"/>
      <c r="GB79" s="56"/>
      <c r="GC79" s="56"/>
      <c r="GD79" s="56"/>
      <c r="GE79" s="56"/>
      <c r="GF79" s="56"/>
      <c r="GH79" s="56"/>
      <c r="GI79" s="56"/>
      <c r="GJ79" s="56"/>
      <c r="GK79" s="56"/>
      <c r="GL79" s="56"/>
      <c r="GM79" s="56"/>
      <c r="GN79" s="56"/>
      <c r="GO79" s="56"/>
      <c r="GP79" s="56"/>
      <c r="GR79" s="56"/>
      <c r="GS79" s="56"/>
      <c r="GT79" s="56"/>
      <c r="GU79" s="56"/>
      <c r="GV79" s="56"/>
      <c r="GW79" s="56"/>
      <c r="GX79" s="56"/>
      <c r="GY79" s="56"/>
      <c r="GZ79" s="56"/>
      <c r="HB79" s="56"/>
      <c r="HC79" s="56"/>
      <c r="HD79" s="56"/>
      <c r="HE79" s="56"/>
      <c r="HF79" s="56"/>
      <c r="HG79" s="56"/>
      <c r="HH79" s="56"/>
      <c r="HI79" s="56"/>
      <c r="HJ79" s="56"/>
      <c r="HL79" s="56"/>
      <c r="HM79" s="56"/>
      <c r="HN79" s="56"/>
      <c r="HO79" s="56"/>
      <c r="HP79" s="56"/>
      <c r="HQ79" s="56"/>
      <c r="HR79" s="56"/>
      <c r="HS79" s="56"/>
      <c r="HT79" s="56"/>
      <c r="HV79" s="56"/>
      <c r="HW79" s="56"/>
      <c r="HX79" s="56"/>
      <c r="HY79" s="56"/>
      <c r="HZ79" s="56"/>
      <c r="IA79" s="56"/>
      <c r="IB79" s="56"/>
      <c r="IC79" s="56"/>
      <c r="ID79" s="56"/>
      <c r="IF79" s="56"/>
      <c r="IG79" s="56"/>
      <c r="IH79" s="56"/>
      <c r="II79" s="56"/>
      <c r="IJ79" s="56"/>
      <c r="IK79" s="56"/>
      <c r="IL79" s="56"/>
      <c r="IM79" s="56"/>
      <c r="IN79" s="56"/>
      <c r="IP79" s="56"/>
      <c r="IQ79" s="56"/>
      <c r="IR79" s="56"/>
      <c r="IS79" s="56"/>
      <c r="IT79" s="56"/>
      <c r="IU79" s="56"/>
    </row>
    <row r="80" spans="1:255" ht="12.75" customHeight="1" thickBot="1" x14ac:dyDescent="0.25">
      <c r="A80" s="221"/>
      <c r="B80" s="106">
        <v>0</v>
      </c>
      <c r="C80" s="85" t="s">
        <v>77</v>
      </c>
      <c r="D80" s="86"/>
      <c r="E80" s="47"/>
      <c r="F80" s="47"/>
      <c r="G80" s="47"/>
      <c r="H80" s="48"/>
      <c r="I80" s="49"/>
      <c r="J80" s="56"/>
      <c r="K80" s="56"/>
      <c r="L80" s="56"/>
      <c r="M80" s="56"/>
      <c r="N80" s="56"/>
      <c r="O80" s="56"/>
      <c r="P80" s="56"/>
      <c r="Q80" s="56"/>
      <c r="R80" s="56"/>
      <c r="T80" s="56"/>
      <c r="U80" s="56"/>
      <c r="V80" s="56"/>
      <c r="W80" s="56"/>
      <c r="X80" s="56"/>
      <c r="Y80" s="56"/>
      <c r="Z80" s="56"/>
      <c r="AA80" s="56"/>
      <c r="AB80" s="56"/>
      <c r="AD80" s="56"/>
      <c r="AE80" s="56"/>
      <c r="AF80" s="56"/>
      <c r="AG80" s="56"/>
      <c r="AH80" s="56"/>
      <c r="AI80" s="56"/>
      <c r="AJ80" s="56"/>
      <c r="AK80" s="56"/>
      <c r="AL80" s="56"/>
      <c r="AN80" s="56"/>
      <c r="AO80" s="56"/>
      <c r="AP80" s="56"/>
      <c r="AQ80" s="56"/>
      <c r="AR80" s="56"/>
      <c r="AS80" s="56"/>
      <c r="AT80" s="56"/>
      <c r="AU80" s="56"/>
      <c r="AV80" s="56"/>
      <c r="AX80" s="56"/>
      <c r="AY80" s="56"/>
      <c r="AZ80" s="56"/>
      <c r="BA80" s="56"/>
      <c r="BB80" s="56"/>
      <c r="BC80" s="56"/>
      <c r="BD80" s="56"/>
      <c r="BE80" s="56"/>
      <c r="BF80" s="56"/>
      <c r="BH80" s="56"/>
      <c r="BI80" s="56"/>
      <c r="BJ80" s="56"/>
      <c r="BK80" s="56"/>
      <c r="BL80" s="56"/>
      <c r="BM80" s="56"/>
      <c r="BN80" s="56"/>
      <c r="BO80" s="56"/>
      <c r="BP80" s="56"/>
      <c r="BR80" s="56"/>
      <c r="BS80" s="56"/>
      <c r="BT80" s="56"/>
      <c r="BU80" s="56"/>
      <c r="BV80" s="56"/>
      <c r="BW80" s="56"/>
      <c r="BX80" s="56"/>
      <c r="BY80" s="56"/>
      <c r="BZ80" s="56"/>
      <c r="CB80" s="56"/>
      <c r="CC80" s="56"/>
      <c r="CD80" s="56"/>
      <c r="CE80" s="56"/>
      <c r="CF80" s="56"/>
      <c r="CG80" s="56"/>
      <c r="CH80" s="56"/>
      <c r="CI80" s="56"/>
      <c r="CJ80" s="56"/>
      <c r="CL80" s="56"/>
      <c r="CM80" s="56"/>
      <c r="CN80" s="56"/>
      <c r="CO80" s="56"/>
      <c r="CP80" s="56"/>
      <c r="CQ80" s="56"/>
      <c r="CR80" s="56"/>
      <c r="CS80" s="56"/>
      <c r="CT80" s="56"/>
      <c r="CV80" s="56"/>
      <c r="CW80" s="56"/>
      <c r="CX80" s="56"/>
      <c r="CY80" s="56"/>
      <c r="CZ80" s="56"/>
      <c r="DA80" s="56"/>
      <c r="DB80" s="56"/>
      <c r="DC80" s="56"/>
      <c r="DD80" s="56"/>
      <c r="DF80" s="56"/>
      <c r="DG80" s="56"/>
      <c r="DH80" s="56"/>
      <c r="DI80" s="56"/>
      <c r="DJ80" s="56"/>
      <c r="DK80" s="56"/>
      <c r="DL80" s="56"/>
      <c r="DM80" s="56"/>
      <c r="DN80" s="56"/>
      <c r="DP80" s="56"/>
      <c r="DQ80" s="56"/>
      <c r="DR80" s="56"/>
      <c r="DS80" s="56"/>
      <c r="DT80" s="56"/>
      <c r="DU80" s="56"/>
      <c r="DV80" s="56"/>
      <c r="DW80" s="56"/>
      <c r="DX80" s="56"/>
      <c r="DZ80" s="56"/>
      <c r="EA80" s="56"/>
      <c r="EB80" s="56"/>
      <c r="EC80" s="56"/>
      <c r="ED80" s="56"/>
      <c r="EE80" s="56"/>
      <c r="EF80" s="56"/>
      <c r="EG80" s="56"/>
      <c r="EH80" s="56"/>
      <c r="EJ80" s="56"/>
      <c r="EK80" s="56"/>
      <c r="EL80" s="56"/>
      <c r="EM80" s="56"/>
      <c r="EN80" s="56"/>
      <c r="EO80" s="56"/>
      <c r="EP80" s="56"/>
      <c r="EQ80" s="56"/>
      <c r="ER80" s="56"/>
      <c r="ET80" s="56"/>
      <c r="EU80" s="56"/>
      <c r="EV80" s="56"/>
      <c r="EW80" s="56"/>
      <c r="EX80" s="56"/>
      <c r="EY80" s="56"/>
      <c r="EZ80" s="56"/>
      <c r="FA80" s="56"/>
      <c r="FB80" s="56"/>
      <c r="FD80" s="56"/>
      <c r="FE80" s="56"/>
      <c r="FF80" s="56"/>
      <c r="FG80" s="56"/>
      <c r="FH80" s="56"/>
      <c r="FI80" s="56"/>
      <c r="FJ80" s="56"/>
      <c r="FK80" s="56"/>
      <c r="FL80" s="56"/>
      <c r="FN80" s="56"/>
      <c r="FO80" s="56"/>
      <c r="FP80" s="56"/>
      <c r="FQ80" s="56"/>
      <c r="FR80" s="56"/>
      <c r="FS80" s="56"/>
      <c r="FT80" s="56"/>
      <c r="FU80" s="56"/>
      <c r="FV80" s="56"/>
      <c r="FX80" s="56"/>
      <c r="FY80" s="56"/>
      <c r="FZ80" s="56"/>
      <c r="GA80" s="56"/>
      <c r="GB80" s="56"/>
      <c r="GC80" s="56"/>
      <c r="GD80" s="56"/>
      <c r="GE80" s="56"/>
      <c r="GF80" s="56"/>
      <c r="GH80" s="56"/>
      <c r="GI80" s="56"/>
      <c r="GJ80" s="56"/>
      <c r="GK80" s="56"/>
      <c r="GL80" s="56"/>
      <c r="GM80" s="56"/>
      <c r="GN80" s="56"/>
      <c r="GO80" s="56"/>
      <c r="GP80" s="56"/>
      <c r="GR80" s="56"/>
      <c r="GS80" s="56"/>
      <c r="GT80" s="56"/>
      <c r="GU80" s="56"/>
      <c r="GV80" s="56"/>
      <c r="GW80" s="56"/>
      <c r="GX80" s="56"/>
      <c r="GY80" s="56"/>
      <c r="GZ80" s="56"/>
      <c r="HB80" s="56"/>
      <c r="HC80" s="56"/>
      <c r="HD80" s="56"/>
      <c r="HE80" s="56"/>
      <c r="HF80" s="56"/>
      <c r="HG80" s="56"/>
      <c r="HH80" s="56"/>
      <c r="HI80" s="56"/>
      <c r="HJ80" s="56"/>
      <c r="HL80" s="56"/>
      <c r="HM80" s="56"/>
      <c r="HN80" s="56"/>
      <c r="HO80" s="56"/>
      <c r="HP80" s="56"/>
      <c r="HQ80" s="56"/>
      <c r="HR80" s="56"/>
      <c r="HS80" s="56"/>
      <c r="HT80" s="56"/>
      <c r="HV80" s="56"/>
      <c r="HW80" s="56"/>
      <c r="HX80" s="56"/>
      <c r="HY80" s="56"/>
      <c r="HZ80" s="56"/>
      <c r="IA80" s="56"/>
      <c r="IB80" s="56"/>
      <c r="IC80" s="56"/>
      <c r="ID80" s="56"/>
      <c r="IF80" s="56"/>
      <c r="IG80" s="56"/>
      <c r="IH80" s="56"/>
      <c r="II80" s="56"/>
      <c r="IJ80" s="56"/>
      <c r="IK80" s="56"/>
      <c r="IL80" s="56"/>
      <c r="IM80" s="56"/>
      <c r="IN80" s="56"/>
      <c r="IP80" s="56"/>
      <c r="IQ80" s="56"/>
      <c r="IR80" s="56"/>
      <c r="IS80" s="56"/>
      <c r="IT80" s="56"/>
      <c r="IU80" s="56"/>
    </row>
    <row r="81" spans="1:255" ht="12.75" customHeight="1" thickBot="1" x14ac:dyDescent="0.25">
      <c r="A81" s="221"/>
      <c r="B81" s="106">
        <v>0</v>
      </c>
      <c r="C81" s="85" t="s">
        <v>78</v>
      </c>
      <c r="D81" s="86"/>
      <c r="E81" s="47"/>
      <c r="F81" s="47"/>
      <c r="G81" s="47"/>
      <c r="H81" s="48"/>
      <c r="I81" s="49"/>
      <c r="J81" s="56"/>
      <c r="K81" s="56"/>
      <c r="L81" s="56"/>
      <c r="M81" s="56"/>
      <c r="N81" s="56"/>
      <c r="O81" s="56"/>
      <c r="P81" s="56"/>
      <c r="Q81" s="56"/>
      <c r="R81" s="56"/>
      <c r="T81" s="56"/>
      <c r="U81" s="56"/>
      <c r="V81" s="56"/>
      <c r="W81" s="56"/>
      <c r="X81" s="56"/>
      <c r="Y81" s="56"/>
      <c r="Z81" s="56"/>
      <c r="AA81" s="56"/>
      <c r="AB81" s="56"/>
      <c r="AD81" s="56"/>
      <c r="AE81" s="56"/>
      <c r="AF81" s="56"/>
      <c r="AG81" s="56"/>
      <c r="AH81" s="56"/>
      <c r="AI81" s="56"/>
      <c r="AJ81" s="56"/>
      <c r="AK81" s="56"/>
      <c r="AL81" s="56"/>
      <c r="AN81" s="56"/>
      <c r="AO81" s="56"/>
      <c r="AP81" s="56"/>
      <c r="AQ81" s="56"/>
      <c r="AR81" s="56"/>
      <c r="AS81" s="56"/>
      <c r="AT81" s="56"/>
      <c r="AU81" s="56"/>
      <c r="AV81" s="56"/>
      <c r="AX81" s="56"/>
      <c r="AY81" s="56"/>
      <c r="AZ81" s="56"/>
      <c r="BA81" s="56"/>
      <c r="BB81" s="56"/>
      <c r="BC81" s="56"/>
      <c r="BD81" s="56"/>
      <c r="BE81" s="56"/>
      <c r="BF81" s="56"/>
      <c r="BH81" s="56"/>
      <c r="BI81" s="56"/>
      <c r="BJ81" s="56"/>
      <c r="BK81" s="56"/>
      <c r="BL81" s="56"/>
      <c r="BM81" s="56"/>
      <c r="BN81" s="56"/>
      <c r="BO81" s="56"/>
      <c r="BP81" s="56"/>
      <c r="BR81" s="56"/>
      <c r="BS81" s="56"/>
      <c r="BT81" s="56"/>
      <c r="BU81" s="56"/>
      <c r="BV81" s="56"/>
      <c r="BW81" s="56"/>
      <c r="BX81" s="56"/>
      <c r="BY81" s="56"/>
      <c r="BZ81" s="56"/>
      <c r="CB81" s="56"/>
      <c r="CC81" s="56"/>
      <c r="CD81" s="56"/>
      <c r="CE81" s="56"/>
      <c r="CF81" s="56"/>
      <c r="CG81" s="56"/>
      <c r="CH81" s="56"/>
      <c r="CI81" s="56"/>
      <c r="CJ81" s="56"/>
      <c r="CL81" s="56"/>
      <c r="CM81" s="56"/>
      <c r="CN81" s="56"/>
      <c r="CO81" s="56"/>
      <c r="CP81" s="56"/>
      <c r="CQ81" s="56"/>
      <c r="CR81" s="56"/>
      <c r="CS81" s="56"/>
      <c r="CT81" s="56"/>
      <c r="CV81" s="56"/>
      <c r="CW81" s="56"/>
      <c r="CX81" s="56"/>
      <c r="CY81" s="56"/>
      <c r="CZ81" s="56"/>
      <c r="DA81" s="56"/>
      <c r="DB81" s="56"/>
      <c r="DC81" s="56"/>
      <c r="DD81" s="56"/>
      <c r="DF81" s="56"/>
      <c r="DG81" s="56"/>
      <c r="DH81" s="56"/>
      <c r="DI81" s="56"/>
      <c r="DJ81" s="56"/>
      <c r="DK81" s="56"/>
      <c r="DL81" s="56"/>
      <c r="DM81" s="56"/>
      <c r="DN81" s="56"/>
      <c r="DP81" s="56"/>
      <c r="DQ81" s="56"/>
      <c r="DR81" s="56"/>
      <c r="DS81" s="56"/>
      <c r="DT81" s="56"/>
      <c r="DU81" s="56"/>
      <c r="DV81" s="56"/>
      <c r="DW81" s="56"/>
      <c r="DX81" s="56"/>
      <c r="DZ81" s="56"/>
      <c r="EA81" s="56"/>
      <c r="EB81" s="56"/>
      <c r="EC81" s="56"/>
      <c r="ED81" s="56"/>
      <c r="EE81" s="56"/>
      <c r="EF81" s="56"/>
      <c r="EG81" s="56"/>
      <c r="EH81" s="56"/>
      <c r="EJ81" s="56"/>
      <c r="EK81" s="56"/>
      <c r="EL81" s="56"/>
      <c r="EM81" s="56"/>
      <c r="EN81" s="56"/>
      <c r="EO81" s="56"/>
      <c r="EP81" s="56"/>
      <c r="EQ81" s="56"/>
      <c r="ER81" s="56"/>
      <c r="ET81" s="56"/>
      <c r="EU81" s="56"/>
      <c r="EV81" s="56"/>
      <c r="EW81" s="56"/>
      <c r="EX81" s="56"/>
      <c r="EY81" s="56"/>
      <c r="EZ81" s="56"/>
      <c r="FA81" s="56"/>
      <c r="FB81" s="56"/>
      <c r="FD81" s="56"/>
      <c r="FE81" s="56"/>
      <c r="FF81" s="56"/>
      <c r="FG81" s="56"/>
      <c r="FH81" s="56"/>
      <c r="FI81" s="56"/>
      <c r="FJ81" s="56"/>
      <c r="FK81" s="56"/>
      <c r="FL81" s="56"/>
      <c r="FN81" s="56"/>
      <c r="FO81" s="56"/>
      <c r="FP81" s="56"/>
      <c r="FQ81" s="56"/>
      <c r="FR81" s="56"/>
      <c r="FS81" s="56"/>
      <c r="FT81" s="56"/>
      <c r="FU81" s="56"/>
      <c r="FV81" s="56"/>
      <c r="FX81" s="56"/>
      <c r="FY81" s="56"/>
      <c r="FZ81" s="56"/>
      <c r="GA81" s="56"/>
      <c r="GB81" s="56"/>
      <c r="GC81" s="56"/>
      <c r="GD81" s="56"/>
      <c r="GE81" s="56"/>
      <c r="GF81" s="56"/>
      <c r="GH81" s="56"/>
      <c r="GI81" s="56"/>
      <c r="GJ81" s="56"/>
      <c r="GK81" s="56"/>
      <c r="GL81" s="56"/>
      <c r="GM81" s="56"/>
      <c r="GN81" s="56"/>
      <c r="GO81" s="56"/>
      <c r="GP81" s="56"/>
      <c r="GR81" s="56"/>
      <c r="GS81" s="56"/>
      <c r="GT81" s="56"/>
      <c r="GU81" s="56"/>
      <c r="GV81" s="56"/>
      <c r="GW81" s="56"/>
      <c r="GX81" s="56"/>
      <c r="GY81" s="56"/>
      <c r="GZ81" s="56"/>
      <c r="HB81" s="56"/>
      <c r="HC81" s="56"/>
      <c r="HD81" s="56"/>
      <c r="HE81" s="56"/>
      <c r="HF81" s="56"/>
      <c r="HG81" s="56"/>
      <c r="HH81" s="56"/>
      <c r="HI81" s="56"/>
      <c r="HJ81" s="56"/>
      <c r="HL81" s="56"/>
      <c r="HM81" s="56"/>
      <c r="HN81" s="56"/>
      <c r="HO81" s="56"/>
      <c r="HP81" s="56"/>
      <c r="HQ81" s="56"/>
      <c r="HR81" s="56"/>
      <c r="HS81" s="56"/>
      <c r="HT81" s="56"/>
      <c r="HV81" s="56"/>
      <c r="HW81" s="56"/>
      <c r="HX81" s="56"/>
      <c r="HY81" s="56"/>
      <c r="HZ81" s="56"/>
      <c r="IA81" s="56"/>
      <c r="IB81" s="56"/>
      <c r="IC81" s="56"/>
      <c r="ID81" s="56"/>
      <c r="IF81" s="56"/>
      <c r="IG81" s="56"/>
      <c r="IH81" s="56"/>
      <c r="II81" s="56"/>
      <c r="IJ81" s="56"/>
      <c r="IK81" s="56"/>
      <c r="IL81" s="56"/>
      <c r="IM81" s="56"/>
      <c r="IN81" s="56"/>
      <c r="IP81" s="56"/>
      <c r="IQ81" s="56"/>
      <c r="IR81" s="56"/>
      <c r="IS81" s="56"/>
      <c r="IT81" s="56"/>
      <c r="IU81" s="56"/>
    </row>
    <row r="82" spans="1:255" ht="12.75" customHeight="1" thickBot="1" x14ac:dyDescent="0.25">
      <c r="A82" s="221"/>
      <c r="B82" s="106">
        <v>0</v>
      </c>
      <c r="C82" s="85" t="s">
        <v>79</v>
      </c>
      <c r="D82" s="86"/>
      <c r="E82" s="47"/>
      <c r="F82" s="47"/>
      <c r="G82" s="47"/>
      <c r="H82" s="48"/>
      <c r="I82" s="49"/>
      <c r="J82" s="56"/>
      <c r="K82" s="56"/>
      <c r="L82" s="56"/>
      <c r="M82" s="56"/>
      <c r="N82" s="56"/>
      <c r="O82" s="56"/>
      <c r="P82" s="56"/>
      <c r="Q82" s="56"/>
      <c r="R82" s="56"/>
      <c r="T82" s="56"/>
      <c r="U82" s="56"/>
      <c r="V82" s="56"/>
      <c r="W82" s="56"/>
      <c r="X82" s="56"/>
      <c r="Y82" s="56"/>
      <c r="Z82" s="56"/>
      <c r="AA82" s="56"/>
      <c r="AB82" s="56"/>
      <c r="AD82" s="56"/>
      <c r="AE82" s="56"/>
      <c r="AF82" s="56"/>
      <c r="AG82" s="56"/>
      <c r="AH82" s="56"/>
      <c r="AI82" s="56"/>
      <c r="AJ82" s="56"/>
      <c r="AK82" s="56"/>
      <c r="AL82" s="56"/>
      <c r="AN82" s="56"/>
      <c r="AO82" s="56"/>
      <c r="AP82" s="56"/>
      <c r="AQ82" s="56"/>
      <c r="AR82" s="56"/>
      <c r="AS82" s="56"/>
      <c r="AT82" s="56"/>
      <c r="AU82" s="56"/>
      <c r="AV82" s="56"/>
      <c r="AX82" s="56"/>
      <c r="AY82" s="56"/>
      <c r="AZ82" s="56"/>
      <c r="BA82" s="56"/>
      <c r="BB82" s="56"/>
      <c r="BC82" s="56"/>
      <c r="BD82" s="56"/>
      <c r="BE82" s="56"/>
      <c r="BF82" s="56"/>
      <c r="BH82" s="56"/>
      <c r="BI82" s="56"/>
      <c r="BJ82" s="56"/>
      <c r="BK82" s="56"/>
      <c r="BL82" s="56"/>
      <c r="BM82" s="56"/>
      <c r="BN82" s="56"/>
      <c r="BO82" s="56"/>
      <c r="BP82" s="56"/>
      <c r="BR82" s="56"/>
      <c r="BS82" s="56"/>
      <c r="BT82" s="56"/>
      <c r="BU82" s="56"/>
      <c r="BV82" s="56"/>
      <c r="BW82" s="56"/>
      <c r="BX82" s="56"/>
      <c r="BY82" s="56"/>
      <c r="BZ82" s="56"/>
      <c r="CB82" s="56"/>
      <c r="CC82" s="56"/>
      <c r="CD82" s="56"/>
      <c r="CE82" s="56"/>
      <c r="CF82" s="56"/>
      <c r="CG82" s="56"/>
      <c r="CH82" s="56"/>
      <c r="CI82" s="56"/>
      <c r="CJ82" s="56"/>
      <c r="CL82" s="56"/>
      <c r="CM82" s="56"/>
      <c r="CN82" s="56"/>
      <c r="CO82" s="56"/>
      <c r="CP82" s="56"/>
      <c r="CQ82" s="56"/>
      <c r="CR82" s="56"/>
      <c r="CS82" s="56"/>
      <c r="CT82" s="56"/>
      <c r="CV82" s="56"/>
      <c r="CW82" s="56"/>
      <c r="CX82" s="56"/>
      <c r="CY82" s="56"/>
      <c r="CZ82" s="56"/>
      <c r="DA82" s="56"/>
      <c r="DB82" s="56"/>
      <c r="DC82" s="56"/>
      <c r="DD82" s="56"/>
      <c r="DF82" s="56"/>
      <c r="DG82" s="56"/>
      <c r="DH82" s="56"/>
      <c r="DI82" s="56"/>
      <c r="DJ82" s="56"/>
      <c r="DK82" s="56"/>
      <c r="DL82" s="56"/>
      <c r="DM82" s="56"/>
      <c r="DN82" s="56"/>
      <c r="DP82" s="56"/>
      <c r="DQ82" s="56"/>
      <c r="DR82" s="56"/>
      <c r="DS82" s="56"/>
      <c r="DT82" s="56"/>
      <c r="DU82" s="56"/>
      <c r="DV82" s="56"/>
      <c r="DW82" s="56"/>
      <c r="DX82" s="56"/>
      <c r="DZ82" s="56"/>
      <c r="EA82" s="56"/>
      <c r="EB82" s="56"/>
      <c r="EC82" s="56"/>
      <c r="ED82" s="56"/>
      <c r="EE82" s="56"/>
      <c r="EF82" s="56"/>
      <c r="EG82" s="56"/>
      <c r="EH82" s="56"/>
      <c r="EJ82" s="56"/>
      <c r="EK82" s="56"/>
      <c r="EL82" s="56"/>
      <c r="EM82" s="56"/>
      <c r="EN82" s="56"/>
      <c r="EO82" s="56"/>
      <c r="EP82" s="56"/>
      <c r="EQ82" s="56"/>
      <c r="ER82" s="56"/>
      <c r="ET82" s="56"/>
      <c r="EU82" s="56"/>
      <c r="EV82" s="56"/>
      <c r="EW82" s="56"/>
      <c r="EX82" s="56"/>
      <c r="EY82" s="56"/>
      <c r="EZ82" s="56"/>
      <c r="FA82" s="56"/>
      <c r="FB82" s="56"/>
      <c r="FD82" s="56"/>
      <c r="FE82" s="56"/>
      <c r="FF82" s="56"/>
      <c r="FG82" s="56"/>
      <c r="FH82" s="56"/>
      <c r="FI82" s="56"/>
      <c r="FJ82" s="56"/>
      <c r="FK82" s="56"/>
      <c r="FL82" s="56"/>
      <c r="FN82" s="56"/>
      <c r="FO82" s="56"/>
      <c r="FP82" s="56"/>
      <c r="FQ82" s="56"/>
      <c r="FR82" s="56"/>
      <c r="FS82" s="56"/>
      <c r="FT82" s="56"/>
      <c r="FU82" s="56"/>
      <c r="FV82" s="56"/>
      <c r="FX82" s="56"/>
      <c r="FY82" s="56"/>
      <c r="FZ82" s="56"/>
      <c r="GA82" s="56"/>
      <c r="GB82" s="56"/>
      <c r="GC82" s="56"/>
      <c r="GD82" s="56"/>
      <c r="GE82" s="56"/>
      <c r="GF82" s="56"/>
      <c r="GH82" s="56"/>
      <c r="GI82" s="56"/>
      <c r="GJ82" s="56"/>
      <c r="GK82" s="56"/>
      <c r="GL82" s="56"/>
      <c r="GM82" s="56"/>
      <c r="GN82" s="56"/>
      <c r="GO82" s="56"/>
      <c r="GP82" s="56"/>
      <c r="GR82" s="56"/>
      <c r="GS82" s="56"/>
      <c r="GT82" s="56"/>
      <c r="GU82" s="56"/>
      <c r="GV82" s="56"/>
      <c r="GW82" s="56"/>
      <c r="GX82" s="56"/>
      <c r="GY82" s="56"/>
      <c r="GZ82" s="56"/>
      <c r="HB82" s="56"/>
      <c r="HC82" s="56"/>
      <c r="HD82" s="56"/>
      <c r="HE82" s="56"/>
      <c r="HF82" s="56"/>
      <c r="HG82" s="56"/>
      <c r="HH82" s="56"/>
      <c r="HI82" s="56"/>
      <c r="HJ82" s="56"/>
      <c r="HL82" s="56"/>
      <c r="HM82" s="56"/>
      <c r="HN82" s="56"/>
      <c r="HO82" s="56"/>
      <c r="HP82" s="56"/>
      <c r="HQ82" s="56"/>
      <c r="HR82" s="56"/>
      <c r="HS82" s="56"/>
      <c r="HT82" s="56"/>
      <c r="HV82" s="56"/>
      <c r="HW82" s="56"/>
      <c r="HX82" s="56"/>
      <c r="HY82" s="56"/>
      <c r="HZ82" s="56"/>
      <c r="IA82" s="56"/>
      <c r="IB82" s="56"/>
      <c r="IC82" s="56"/>
      <c r="ID82" s="56"/>
      <c r="IF82" s="56"/>
      <c r="IG82" s="56"/>
      <c r="IH82" s="56"/>
      <c r="II82" s="56"/>
      <c r="IJ82" s="56"/>
      <c r="IK82" s="56"/>
      <c r="IL82" s="56"/>
      <c r="IM82" s="56"/>
      <c r="IN82" s="56"/>
      <c r="IP82" s="56"/>
      <c r="IQ82" s="56"/>
      <c r="IR82" s="56"/>
      <c r="IS82" s="56"/>
      <c r="IT82" s="56"/>
      <c r="IU82" s="56"/>
    </row>
    <row r="83" spans="1:255" ht="12.75" customHeight="1" thickBot="1" x14ac:dyDescent="0.25">
      <c r="A83" s="221"/>
      <c r="B83" s="106">
        <v>0</v>
      </c>
      <c r="C83" s="85" t="s">
        <v>80</v>
      </c>
      <c r="D83" s="86"/>
      <c r="E83" s="47"/>
      <c r="F83" s="47"/>
      <c r="G83" s="47"/>
      <c r="H83" s="48"/>
      <c r="I83" s="49"/>
      <c r="J83" s="56"/>
      <c r="K83" s="56"/>
      <c r="L83" s="56"/>
      <c r="M83" s="56"/>
      <c r="N83" s="56"/>
      <c r="O83" s="56"/>
      <c r="P83" s="56"/>
      <c r="Q83" s="56"/>
      <c r="R83" s="56"/>
      <c r="T83" s="56"/>
      <c r="U83" s="56"/>
      <c r="V83" s="56"/>
      <c r="W83" s="56"/>
      <c r="X83" s="56"/>
      <c r="Y83" s="56"/>
      <c r="Z83" s="56"/>
      <c r="AA83" s="56"/>
      <c r="AB83" s="56"/>
      <c r="AD83" s="56"/>
      <c r="AE83" s="56"/>
      <c r="AF83" s="56"/>
      <c r="AG83" s="56"/>
      <c r="AH83" s="56"/>
      <c r="AI83" s="56"/>
      <c r="AJ83" s="56"/>
      <c r="AK83" s="56"/>
      <c r="AL83" s="56"/>
      <c r="AN83" s="56"/>
      <c r="AO83" s="56"/>
      <c r="AP83" s="56"/>
      <c r="AQ83" s="56"/>
      <c r="AR83" s="56"/>
      <c r="AS83" s="56"/>
      <c r="AT83" s="56"/>
      <c r="AU83" s="56"/>
      <c r="AV83" s="56"/>
      <c r="AX83" s="56"/>
      <c r="AY83" s="56"/>
      <c r="AZ83" s="56"/>
      <c r="BA83" s="56"/>
      <c r="BB83" s="56"/>
      <c r="BC83" s="56"/>
      <c r="BD83" s="56"/>
      <c r="BE83" s="56"/>
      <c r="BF83" s="56"/>
      <c r="BH83" s="56"/>
      <c r="BI83" s="56"/>
      <c r="BJ83" s="56"/>
      <c r="BK83" s="56"/>
      <c r="BL83" s="56"/>
      <c r="BM83" s="56"/>
      <c r="BN83" s="56"/>
      <c r="BO83" s="56"/>
      <c r="BP83" s="56"/>
      <c r="BR83" s="56"/>
      <c r="BS83" s="56"/>
      <c r="BT83" s="56"/>
      <c r="BU83" s="56"/>
      <c r="BV83" s="56"/>
      <c r="BW83" s="56"/>
      <c r="BX83" s="56"/>
      <c r="BY83" s="56"/>
      <c r="BZ83" s="56"/>
      <c r="CB83" s="56"/>
      <c r="CC83" s="56"/>
      <c r="CD83" s="56"/>
      <c r="CE83" s="56"/>
      <c r="CF83" s="56"/>
      <c r="CG83" s="56"/>
      <c r="CH83" s="56"/>
      <c r="CI83" s="56"/>
      <c r="CJ83" s="56"/>
      <c r="CL83" s="56"/>
      <c r="CM83" s="56"/>
      <c r="CN83" s="56"/>
      <c r="CO83" s="56"/>
      <c r="CP83" s="56"/>
      <c r="CQ83" s="56"/>
      <c r="CR83" s="56"/>
      <c r="CS83" s="56"/>
      <c r="CT83" s="56"/>
      <c r="CV83" s="56"/>
      <c r="CW83" s="56"/>
      <c r="CX83" s="56"/>
      <c r="CY83" s="56"/>
      <c r="CZ83" s="56"/>
      <c r="DA83" s="56"/>
      <c r="DB83" s="56"/>
      <c r="DC83" s="56"/>
      <c r="DD83" s="56"/>
      <c r="DF83" s="56"/>
      <c r="DG83" s="56"/>
      <c r="DH83" s="56"/>
      <c r="DI83" s="56"/>
      <c r="DJ83" s="56"/>
      <c r="DK83" s="56"/>
      <c r="DL83" s="56"/>
      <c r="DM83" s="56"/>
      <c r="DN83" s="56"/>
      <c r="DP83" s="56"/>
      <c r="DQ83" s="56"/>
      <c r="DR83" s="56"/>
      <c r="DS83" s="56"/>
      <c r="DT83" s="56"/>
      <c r="DU83" s="56"/>
      <c r="DV83" s="56"/>
      <c r="DW83" s="56"/>
      <c r="DX83" s="56"/>
      <c r="DZ83" s="56"/>
      <c r="EA83" s="56"/>
      <c r="EB83" s="56"/>
      <c r="EC83" s="56"/>
      <c r="ED83" s="56"/>
      <c r="EE83" s="56"/>
      <c r="EF83" s="56"/>
      <c r="EG83" s="56"/>
      <c r="EH83" s="56"/>
      <c r="EJ83" s="56"/>
      <c r="EK83" s="56"/>
      <c r="EL83" s="56"/>
      <c r="EM83" s="56"/>
      <c r="EN83" s="56"/>
      <c r="EO83" s="56"/>
      <c r="EP83" s="56"/>
      <c r="EQ83" s="56"/>
      <c r="ER83" s="56"/>
      <c r="ET83" s="56"/>
      <c r="EU83" s="56"/>
      <c r="EV83" s="56"/>
      <c r="EW83" s="56"/>
      <c r="EX83" s="56"/>
      <c r="EY83" s="56"/>
      <c r="EZ83" s="56"/>
      <c r="FA83" s="56"/>
      <c r="FB83" s="56"/>
      <c r="FD83" s="56"/>
      <c r="FE83" s="56"/>
      <c r="FF83" s="56"/>
      <c r="FG83" s="56"/>
      <c r="FH83" s="56"/>
      <c r="FI83" s="56"/>
      <c r="FJ83" s="56"/>
      <c r="FK83" s="56"/>
      <c r="FL83" s="56"/>
      <c r="FN83" s="56"/>
      <c r="FO83" s="56"/>
      <c r="FP83" s="56"/>
      <c r="FQ83" s="56"/>
      <c r="FR83" s="56"/>
      <c r="FS83" s="56"/>
      <c r="FT83" s="56"/>
      <c r="FU83" s="56"/>
      <c r="FV83" s="56"/>
      <c r="FX83" s="56"/>
      <c r="FY83" s="56"/>
      <c r="FZ83" s="56"/>
      <c r="GA83" s="56"/>
      <c r="GB83" s="56"/>
      <c r="GC83" s="56"/>
      <c r="GD83" s="56"/>
      <c r="GE83" s="56"/>
      <c r="GF83" s="56"/>
      <c r="GH83" s="56"/>
      <c r="GI83" s="56"/>
      <c r="GJ83" s="56"/>
      <c r="GK83" s="56"/>
      <c r="GL83" s="56"/>
      <c r="GM83" s="56"/>
      <c r="GN83" s="56"/>
      <c r="GO83" s="56"/>
      <c r="GP83" s="56"/>
      <c r="GR83" s="56"/>
      <c r="GS83" s="56"/>
      <c r="GT83" s="56"/>
      <c r="GU83" s="56"/>
      <c r="GV83" s="56"/>
      <c r="GW83" s="56"/>
      <c r="GX83" s="56"/>
      <c r="GY83" s="56"/>
      <c r="GZ83" s="56"/>
      <c r="HB83" s="56"/>
      <c r="HC83" s="56"/>
      <c r="HD83" s="56"/>
      <c r="HE83" s="56"/>
      <c r="HF83" s="56"/>
      <c r="HG83" s="56"/>
      <c r="HH83" s="56"/>
      <c r="HI83" s="56"/>
      <c r="HJ83" s="56"/>
      <c r="HL83" s="56"/>
      <c r="HM83" s="56"/>
      <c r="HN83" s="56"/>
      <c r="HO83" s="56"/>
      <c r="HP83" s="56"/>
      <c r="HQ83" s="56"/>
      <c r="HR83" s="56"/>
      <c r="HS83" s="56"/>
      <c r="HT83" s="56"/>
      <c r="HV83" s="56"/>
      <c r="HW83" s="56"/>
      <c r="HX83" s="56"/>
      <c r="HY83" s="56"/>
      <c r="HZ83" s="56"/>
      <c r="IA83" s="56"/>
      <c r="IB83" s="56"/>
      <c r="IC83" s="56"/>
      <c r="ID83" s="56"/>
      <c r="IF83" s="56"/>
      <c r="IG83" s="56"/>
      <c r="IH83" s="56"/>
      <c r="II83" s="56"/>
      <c r="IJ83" s="56"/>
      <c r="IK83" s="56"/>
      <c r="IL83" s="56"/>
      <c r="IM83" s="56"/>
      <c r="IN83" s="56"/>
      <c r="IP83" s="56"/>
      <c r="IQ83" s="56"/>
      <c r="IR83" s="56"/>
      <c r="IS83" s="56"/>
      <c r="IT83" s="56"/>
      <c r="IU83" s="56"/>
    </row>
    <row r="84" spans="1:255" ht="13.5" thickBot="1" x14ac:dyDescent="0.25">
      <c r="A84" s="221"/>
      <c r="B84" s="185"/>
      <c r="C84" s="70" t="s">
        <v>87</v>
      </c>
      <c r="D84" s="163"/>
      <c r="E84" s="53"/>
      <c r="F84" s="53"/>
      <c r="G84" s="53"/>
      <c r="H84" s="153"/>
      <c r="I84" s="49"/>
      <c r="J84" s="56"/>
      <c r="K84" s="56"/>
      <c r="L84" s="56"/>
      <c r="M84" s="56"/>
      <c r="N84" s="56"/>
      <c r="O84" s="56"/>
      <c r="P84" s="56"/>
      <c r="Q84" s="56"/>
      <c r="R84" s="56"/>
      <c r="T84" s="56"/>
      <c r="U84" s="56"/>
      <c r="V84" s="56"/>
      <c r="W84" s="56"/>
      <c r="X84" s="56"/>
      <c r="Y84" s="56"/>
      <c r="Z84" s="56"/>
      <c r="AA84" s="56"/>
      <c r="AB84" s="56"/>
      <c r="AD84" s="56"/>
      <c r="AE84" s="56"/>
      <c r="AF84" s="56"/>
      <c r="AG84" s="56"/>
      <c r="AH84" s="56"/>
      <c r="AI84" s="56"/>
      <c r="AJ84" s="56"/>
      <c r="AK84" s="56"/>
      <c r="AL84" s="56"/>
      <c r="AN84" s="56"/>
      <c r="AO84" s="56"/>
      <c r="AP84" s="56"/>
      <c r="AQ84" s="56"/>
      <c r="AR84" s="56"/>
      <c r="AS84" s="56"/>
      <c r="AT84" s="56"/>
      <c r="AU84" s="56"/>
      <c r="AV84" s="56"/>
      <c r="AX84" s="56"/>
      <c r="AY84" s="56"/>
      <c r="AZ84" s="56"/>
      <c r="BA84" s="56"/>
      <c r="BB84" s="56"/>
      <c r="BC84" s="56"/>
      <c r="BD84" s="56"/>
      <c r="BE84" s="56"/>
      <c r="BF84" s="56"/>
      <c r="BH84" s="56"/>
      <c r="BI84" s="56"/>
      <c r="BJ84" s="56"/>
      <c r="BK84" s="56"/>
      <c r="BL84" s="56"/>
      <c r="BM84" s="56"/>
      <c r="BN84" s="56"/>
      <c r="BO84" s="56"/>
      <c r="BP84" s="56"/>
      <c r="BR84" s="56"/>
      <c r="BS84" s="56"/>
      <c r="BT84" s="56"/>
      <c r="BU84" s="56"/>
      <c r="BV84" s="56"/>
      <c r="BW84" s="56"/>
      <c r="BX84" s="56"/>
      <c r="BY84" s="56"/>
      <c r="BZ84" s="56"/>
      <c r="CB84" s="56"/>
      <c r="CC84" s="56"/>
      <c r="CD84" s="56"/>
      <c r="CE84" s="56"/>
      <c r="CF84" s="56"/>
      <c r="CG84" s="56"/>
      <c r="CH84" s="56"/>
      <c r="CI84" s="56"/>
      <c r="CJ84" s="56"/>
      <c r="CL84" s="56"/>
      <c r="CM84" s="56"/>
      <c r="CN84" s="56"/>
      <c r="CO84" s="56"/>
      <c r="CP84" s="56"/>
      <c r="CQ84" s="56"/>
      <c r="CR84" s="56"/>
      <c r="CS84" s="56"/>
      <c r="CT84" s="56"/>
      <c r="CV84" s="56"/>
      <c r="CW84" s="56"/>
      <c r="CX84" s="56"/>
      <c r="CY84" s="56"/>
      <c r="CZ84" s="56"/>
      <c r="DA84" s="56"/>
      <c r="DB84" s="56"/>
      <c r="DC84" s="56"/>
      <c r="DD84" s="56"/>
      <c r="DF84" s="56"/>
      <c r="DG84" s="56"/>
      <c r="DH84" s="56"/>
      <c r="DI84" s="56"/>
      <c r="DJ84" s="56"/>
      <c r="DK84" s="56"/>
      <c r="DL84" s="56"/>
      <c r="DM84" s="56"/>
      <c r="DN84" s="56"/>
      <c r="DP84" s="56"/>
      <c r="DQ84" s="56"/>
      <c r="DR84" s="56"/>
      <c r="DS84" s="56"/>
      <c r="DT84" s="56"/>
      <c r="DU84" s="56"/>
      <c r="DV84" s="56"/>
      <c r="DW84" s="56"/>
      <c r="DX84" s="56"/>
      <c r="DZ84" s="56"/>
      <c r="EA84" s="56"/>
      <c r="EB84" s="56"/>
      <c r="EC84" s="56"/>
      <c r="ED84" s="56"/>
      <c r="EE84" s="56"/>
      <c r="EF84" s="56"/>
      <c r="EG84" s="56"/>
      <c r="EH84" s="56"/>
      <c r="EJ84" s="56"/>
      <c r="EK84" s="56"/>
      <c r="EL84" s="56"/>
      <c r="EM84" s="56"/>
      <c r="EN84" s="56"/>
      <c r="EO84" s="56"/>
      <c r="EP84" s="56"/>
      <c r="EQ84" s="56"/>
      <c r="ER84" s="56"/>
      <c r="ET84" s="56"/>
      <c r="EU84" s="56"/>
      <c r="EV84" s="56"/>
      <c r="EW84" s="56"/>
      <c r="EX84" s="56"/>
      <c r="EY84" s="56"/>
      <c r="EZ84" s="56"/>
      <c r="FA84" s="56"/>
      <c r="FB84" s="56"/>
      <c r="FD84" s="56"/>
      <c r="FE84" s="56"/>
      <c r="FF84" s="56"/>
      <c r="FG84" s="56"/>
      <c r="FH84" s="56"/>
      <c r="FI84" s="56"/>
      <c r="FJ84" s="56"/>
      <c r="FK84" s="56"/>
      <c r="FL84" s="56"/>
      <c r="FN84" s="56"/>
      <c r="FO84" s="56"/>
      <c r="FP84" s="56"/>
      <c r="FQ84" s="56"/>
      <c r="FR84" s="56"/>
      <c r="FS84" s="56"/>
      <c r="FT84" s="56"/>
      <c r="FU84" s="56"/>
      <c r="FV84" s="56"/>
      <c r="FX84" s="56"/>
      <c r="FY84" s="56"/>
      <c r="FZ84" s="56"/>
      <c r="GA84" s="56"/>
      <c r="GB84" s="56"/>
      <c r="GC84" s="56"/>
      <c r="GD84" s="56"/>
      <c r="GE84" s="56"/>
      <c r="GF84" s="56"/>
      <c r="GH84" s="56"/>
      <c r="GI84" s="56"/>
      <c r="GJ84" s="56"/>
      <c r="GK84" s="56"/>
      <c r="GL84" s="56"/>
      <c r="GM84" s="56"/>
      <c r="GN84" s="56"/>
      <c r="GO84" s="56"/>
      <c r="GP84" s="56"/>
      <c r="GR84" s="56"/>
      <c r="GS84" s="56"/>
      <c r="GT84" s="56"/>
      <c r="GU84" s="56"/>
      <c r="GV84" s="56"/>
      <c r="GW84" s="56"/>
      <c r="GX84" s="56"/>
      <c r="GY84" s="56"/>
      <c r="GZ84" s="56"/>
      <c r="HB84" s="56"/>
      <c r="HC84" s="56"/>
      <c r="HD84" s="56"/>
      <c r="HE84" s="56"/>
      <c r="HF84" s="56"/>
      <c r="HG84" s="56"/>
      <c r="HH84" s="56"/>
      <c r="HI84" s="56"/>
      <c r="HJ84" s="56"/>
      <c r="HL84" s="56"/>
      <c r="HM84" s="56"/>
      <c r="HN84" s="56"/>
      <c r="HO84" s="56"/>
      <c r="HP84" s="56"/>
      <c r="HQ84" s="56"/>
      <c r="HR84" s="56"/>
      <c r="HS84" s="56"/>
      <c r="HT84" s="56"/>
      <c r="HV84" s="56"/>
      <c r="HW84" s="56"/>
      <c r="HX84" s="56"/>
      <c r="HY84" s="56"/>
      <c r="HZ84" s="56"/>
      <c r="IA84" s="56"/>
      <c r="IB84" s="56"/>
      <c r="IC84" s="56"/>
      <c r="ID84" s="56"/>
      <c r="IF84" s="56"/>
      <c r="IG84" s="56"/>
      <c r="IH84" s="56"/>
      <c r="II84" s="56"/>
      <c r="IJ84" s="56"/>
      <c r="IK84" s="56"/>
      <c r="IL84" s="56"/>
      <c r="IM84" s="56"/>
      <c r="IN84" s="56"/>
      <c r="IP84" s="56"/>
      <c r="IQ84" s="56"/>
      <c r="IR84" s="56"/>
      <c r="IS84" s="56"/>
      <c r="IT84" s="56"/>
      <c r="IU84" s="56"/>
    </row>
    <row r="85" spans="1:255" ht="12.75" customHeight="1" thickBot="1" x14ac:dyDescent="0.25">
      <c r="A85" s="221"/>
      <c r="B85" s="18">
        <f>SUM(B72:B83)</f>
        <v>0</v>
      </c>
      <c r="C85" s="17"/>
      <c r="D85" s="18"/>
      <c r="E85" s="19"/>
      <c r="F85" s="17"/>
      <c r="G85" s="17"/>
      <c r="H85" s="18" t="s">
        <v>17</v>
      </c>
      <c r="I85" s="233">
        <f>SUM(I72:I84)</f>
        <v>0</v>
      </c>
      <c r="J85" s="56"/>
      <c r="K85" s="56"/>
      <c r="L85" s="56"/>
      <c r="M85" s="56"/>
      <c r="N85" s="56"/>
      <c r="O85" s="56"/>
      <c r="P85" s="56"/>
      <c r="Q85" s="56"/>
      <c r="R85" s="56"/>
      <c r="T85" s="56"/>
      <c r="U85" s="56"/>
      <c r="V85" s="56"/>
      <c r="W85" s="56"/>
      <c r="X85" s="56"/>
      <c r="Y85" s="56"/>
      <c r="Z85" s="56"/>
      <c r="AA85" s="56"/>
      <c r="AB85" s="56"/>
      <c r="AD85" s="56"/>
      <c r="AE85" s="56"/>
      <c r="AF85" s="56"/>
      <c r="AG85" s="56"/>
      <c r="AH85" s="56"/>
      <c r="AI85" s="56"/>
      <c r="AJ85" s="56"/>
      <c r="AK85" s="56"/>
      <c r="AL85" s="56"/>
      <c r="AN85" s="56"/>
      <c r="AO85" s="56"/>
      <c r="AP85" s="56"/>
      <c r="AQ85" s="56"/>
      <c r="AR85" s="56"/>
      <c r="AS85" s="56"/>
      <c r="AT85" s="56"/>
      <c r="AU85" s="56"/>
      <c r="AV85" s="56"/>
      <c r="AX85" s="56"/>
      <c r="AY85" s="56"/>
      <c r="AZ85" s="56"/>
      <c r="BA85" s="56"/>
      <c r="BB85" s="56"/>
      <c r="BC85" s="56"/>
      <c r="BD85" s="56"/>
      <c r="BE85" s="56"/>
      <c r="BF85" s="56"/>
      <c r="BH85" s="56"/>
      <c r="BI85" s="56"/>
      <c r="BJ85" s="56"/>
      <c r="BK85" s="56"/>
      <c r="BL85" s="56"/>
      <c r="BM85" s="56"/>
      <c r="BN85" s="56"/>
      <c r="BO85" s="56"/>
      <c r="BP85" s="56"/>
      <c r="BR85" s="56"/>
      <c r="BS85" s="56"/>
      <c r="BT85" s="56"/>
      <c r="BU85" s="56"/>
      <c r="BV85" s="56"/>
      <c r="BW85" s="56"/>
      <c r="BX85" s="56"/>
      <c r="BY85" s="56"/>
      <c r="BZ85" s="56"/>
      <c r="CB85" s="56"/>
      <c r="CC85" s="56"/>
      <c r="CD85" s="56"/>
      <c r="CE85" s="56"/>
      <c r="CF85" s="56"/>
      <c r="CG85" s="56"/>
      <c r="CH85" s="56"/>
      <c r="CI85" s="56"/>
      <c r="CJ85" s="56"/>
      <c r="CL85" s="56"/>
      <c r="CM85" s="56"/>
      <c r="CN85" s="56"/>
      <c r="CO85" s="56"/>
      <c r="CP85" s="56"/>
      <c r="CQ85" s="56"/>
      <c r="CR85" s="56"/>
      <c r="CS85" s="56"/>
      <c r="CT85" s="56"/>
      <c r="CV85" s="56"/>
      <c r="CW85" s="56"/>
      <c r="CX85" s="56"/>
      <c r="CY85" s="56"/>
      <c r="CZ85" s="56"/>
      <c r="DA85" s="56"/>
      <c r="DB85" s="56"/>
      <c r="DC85" s="56"/>
      <c r="DD85" s="56"/>
      <c r="DF85" s="56"/>
      <c r="DG85" s="56"/>
      <c r="DH85" s="56"/>
      <c r="DI85" s="56"/>
      <c r="DJ85" s="56"/>
      <c r="DK85" s="56"/>
      <c r="DL85" s="56"/>
      <c r="DM85" s="56"/>
      <c r="DN85" s="56"/>
      <c r="DP85" s="56"/>
      <c r="DQ85" s="56"/>
      <c r="DR85" s="56"/>
      <c r="DS85" s="56"/>
      <c r="DT85" s="56"/>
      <c r="DU85" s="56"/>
      <c r="DV85" s="56"/>
      <c r="DW85" s="56"/>
      <c r="DX85" s="56"/>
      <c r="DZ85" s="56"/>
      <c r="EA85" s="56"/>
      <c r="EB85" s="56"/>
      <c r="EC85" s="56"/>
      <c r="ED85" s="56"/>
      <c r="EE85" s="56"/>
      <c r="EF85" s="56"/>
      <c r="EG85" s="56"/>
      <c r="EH85" s="56"/>
      <c r="EJ85" s="56"/>
      <c r="EK85" s="56"/>
      <c r="EL85" s="56"/>
      <c r="EM85" s="56"/>
      <c r="EN85" s="56"/>
      <c r="EO85" s="56"/>
      <c r="EP85" s="56"/>
      <c r="EQ85" s="56"/>
      <c r="ER85" s="56"/>
      <c r="ET85" s="56"/>
      <c r="EU85" s="56"/>
      <c r="EV85" s="56"/>
      <c r="EW85" s="56"/>
      <c r="EX85" s="56"/>
      <c r="EY85" s="56"/>
      <c r="EZ85" s="56"/>
      <c r="FA85" s="56"/>
      <c r="FB85" s="56"/>
      <c r="FD85" s="56"/>
      <c r="FE85" s="56"/>
      <c r="FF85" s="56"/>
      <c r="FG85" s="56"/>
      <c r="FH85" s="56"/>
      <c r="FI85" s="56"/>
      <c r="FJ85" s="56"/>
      <c r="FK85" s="56"/>
      <c r="FL85" s="56"/>
      <c r="FN85" s="56"/>
      <c r="FO85" s="56"/>
      <c r="FP85" s="56"/>
      <c r="FQ85" s="56"/>
      <c r="FR85" s="56"/>
      <c r="FS85" s="56"/>
      <c r="FT85" s="56"/>
      <c r="FU85" s="56"/>
      <c r="FV85" s="56"/>
      <c r="FX85" s="56"/>
      <c r="FY85" s="56"/>
      <c r="FZ85" s="56"/>
      <c r="GA85" s="56"/>
      <c r="GB85" s="56"/>
      <c r="GC85" s="56"/>
      <c r="GD85" s="56"/>
      <c r="GE85" s="56"/>
      <c r="GF85" s="56"/>
      <c r="GH85" s="56"/>
      <c r="GI85" s="56"/>
      <c r="GJ85" s="56"/>
      <c r="GK85" s="56"/>
      <c r="GL85" s="56"/>
      <c r="GM85" s="56"/>
      <c r="GN85" s="56"/>
      <c r="GO85" s="56"/>
      <c r="GP85" s="56"/>
      <c r="GR85" s="56"/>
      <c r="GS85" s="56"/>
      <c r="GT85" s="56"/>
      <c r="GU85" s="56"/>
      <c r="GV85" s="56"/>
      <c r="GW85" s="56"/>
      <c r="GX85" s="56"/>
      <c r="GY85" s="56"/>
      <c r="GZ85" s="56"/>
      <c r="HB85" s="56"/>
      <c r="HC85" s="56"/>
      <c r="HD85" s="56"/>
      <c r="HE85" s="56"/>
      <c r="HF85" s="56"/>
      <c r="HG85" s="56"/>
      <c r="HH85" s="56"/>
      <c r="HI85" s="56"/>
      <c r="HJ85" s="56"/>
      <c r="HL85" s="56"/>
      <c r="HM85" s="56"/>
      <c r="HN85" s="56"/>
      <c r="HO85" s="56"/>
      <c r="HP85" s="56"/>
      <c r="HQ85" s="56"/>
      <c r="HR85" s="56"/>
      <c r="HS85" s="56"/>
      <c r="HT85" s="56"/>
      <c r="HV85" s="56"/>
      <c r="HW85" s="56"/>
      <c r="HX85" s="56"/>
      <c r="HY85" s="56"/>
      <c r="HZ85" s="56"/>
      <c r="IA85" s="56"/>
      <c r="IB85" s="56"/>
      <c r="IC85" s="56"/>
      <c r="ID85" s="56"/>
      <c r="IF85" s="56"/>
      <c r="IG85" s="56"/>
      <c r="IH85" s="56"/>
      <c r="II85" s="56"/>
      <c r="IJ85" s="56"/>
      <c r="IK85" s="56"/>
      <c r="IL85" s="56"/>
      <c r="IM85" s="56"/>
      <c r="IN85" s="56"/>
      <c r="IP85" s="56"/>
      <c r="IQ85" s="56"/>
      <c r="IR85" s="56"/>
      <c r="IS85" s="56"/>
      <c r="IT85" s="56"/>
      <c r="IU85" s="56"/>
    </row>
    <row r="86" spans="1:255" ht="64.5" thickBot="1" x14ac:dyDescent="0.25">
      <c r="A86" s="46" t="s">
        <v>97</v>
      </c>
      <c r="B86" s="114" t="s">
        <v>16</v>
      </c>
      <c r="C86" s="114" t="s">
        <v>5</v>
      </c>
      <c r="D86" s="114" t="s">
        <v>23</v>
      </c>
      <c r="E86" s="118" t="s">
        <v>18</v>
      </c>
      <c r="F86" s="114" t="s">
        <v>19</v>
      </c>
      <c r="G86" s="114" t="s">
        <v>10</v>
      </c>
      <c r="H86" s="114" t="s">
        <v>13</v>
      </c>
      <c r="I86" s="115" t="s">
        <v>12</v>
      </c>
      <c r="J86" s="56"/>
      <c r="K86" s="56"/>
      <c r="L86" s="56"/>
      <c r="M86" s="56"/>
      <c r="N86" s="56"/>
      <c r="O86" s="56"/>
      <c r="P86" s="56"/>
      <c r="Q86" s="56"/>
      <c r="R86" s="56"/>
      <c r="T86" s="56"/>
      <c r="U86" s="56"/>
      <c r="V86" s="56"/>
      <c r="W86" s="56"/>
      <c r="X86" s="56"/>
      <c r="Y86" s="56"/>
      <c r="Z86" s="56"/>
      <c r="AA86" s="56"/>
      <c r="AB86" s="56"/>
      <c r="AD86" s="56"/>
      <c r="AE86" s="56"/>
      <c r="AF86" s="56"/>
      <c r="AG86" s="56"/>
      <c r="AH86" s="56"/>
      <c r="AI86" s="56"/>
      <c r="AJ86" s="56"/>
      <c r="AK86" s="56"/>
      <c r="AL86" s="56"/>
      <c r="AN86" s="56"/>
      <c r="AO86" s="56"/>
      <c r="AP86" s="56"/>
      <c r="AQ86" s="56"/>
      <c r="AR86" s="56"/>
      <c r="AS86" s="56"/>
      <c r="AT86" s="56"/>
      <c r="AU86" s="56"/>
      <c r="AV86" s="56"/>
      <c r="AX86" s="56"/>
      <c r="AY86" s="56"/>
      <c r="AZ86" s="56"/>
      <c r="BA86" s="56"/>
      <c r="BB86" s="56"/>
      <c r="BC86" s="56"/>
      <c r="BD86" s="56"/>
      <c r="BE86" s="56"/>
      <c r="BF86" s="56"/>
      <c r="BH86" s="56"/>
      <c r="BI86" s="56"/>
      <c r="BJ86" s="56"/>
      <c r="BK86" s="56"/>
      <c r="BL86" s="56"/>
      <c r="BM86" s="56"/>
      <c r="BN86" s="56"/>
      <c r="BO86" s="56"/>
      <c r="BP86" s="56"/>
      <c r="BR86" s="56"/>
      <c r="BS86" s="56"/>
      <c r="BT86" s="56"/>
      <c r="BU86" s="56"/>
      <c r="BV86" s="56"/>
      <c r="BW86" s="56"/>
      <c r="BX86" s="56"/>
      <c r="BY86" s="56"/>
      <c r="BZ86" s="56"/>
      <c r="CB86" s="56"/>
      <c r="CC86" s="56"/>
      <c r="CD86" s="56"/>
      <c r="CE86" s="56"/>
      <c r="CF86" s="56"/>
      <c r="CG86" s="56"/>
      <c r="CH86" s="56"/>
      <c r="CI86" s="56"/>
      <c r="CJ86" s="56"/>
      <c r="CL86" s="56"/>
      <c r="CM86" s="56"/>
      <c r="CN86" s="56"/>
      <c r="CO86" s="56"/>
      <c r="CP86" s="56"/>
      <c r="CQ86" s="56"/>
      <c r="CR86" s="56"/>
      <c r="CS86" s="56"/>
      <c r="CT86" s="56"/>
      <c r="CV86" s="56"/>
      <c r="CW86" s="56"/>
      <c r="CX86" s="56"/>
      <c r="CY86" s="56"/>
      <c r="CZ86" s="56"/>
      <c r="DA86" s="56"/>
      <c r="DB86" s="56"/>
      <c r="DC86" s="56"/>
      <c r="DD86" s="56"/>
      <c r="DF86" s="56"/>
      <c r="DG86" s="56"/>
      <c r="DH86" s="56"/>
      <c r="DI86" s="56"/>
      <c r="DJ86" s="56"/>
      <c r="DK86" s="56"/>
      <c r="DL86" s="56"/>
      <c r="DM86" s="56"/>
      <c r="DN86" s="56"/>
      <c r="DP86" s="56"/>
      <c r="DQ86" s="56"/>
      <c r="DR86" s="56"/>
      <c r="DS86" s="56"/>
      <c r="DT86" s="56"/>
      <c r="DU86" s="56"/>
      <c r="DV86" s="56"/>
      <c r="DW86" s="56"/>
      <c r="DX86" s="56"/>
      <c r="DZ86" s="56"/>
      <c r="EA86" s="56"/>
      <c r="EB86" s="56"/>
      <c r="EC86" s="56"/>
      <c r="ED86" s="56"/>
      <c r="EE86" s="56"/>
      <c r="EF86" s="56"/>
      <c r="EG86" s="56"/>
      <c r="EH86" s="56"/>
      <c r="EJ86" s="56"/>
      <c r="EK86" s="56"/>
      <c r="EL86" s="56"/>
      <c r="EM86" s="56"/>
      <c r="EN86" s="56"/>
      <c r="EO86" s="56"/>
      <c r="EP86" s="56"/>
      <c r="EQ86" s="56"/>
      <c r="ER86" s="56"/>
      <c r="ET86" s="56"/>
      <c r="EU86" s="56"/>
      <c r="EV86" s="56"/>
      <c r="EW86" s="56"/>
      <c r="EX86" s="56"/>
      <c r="EY86" s="56"/>
      <c r="EZ86" s="56"/>
      <c r="FA86" s="56"/>
      <c r="FB86" s="56"/>
      <c r="FD86" s="56"/>
      <c r="FE86" s="56"/>
      <c r="FF86" s="56"/>
      <c r="FG86" s="56"/>
      <c r="FH86" s="56"/>
      <c r="FI86" s="56"/>
      <c r="FJ86" s="56"/>
      <c r="FK86" s="56"/>
      <c r="FL86" s="56"/>
      <c r="FN86" s="56"/>
      <c r="FO86" s="56"/>
      <c r="FP86" s="56"/>
      <c r="FQ86" s="56"/>
      <c r="FR86" s="56"/>
      <c r="FS86" s="56"/>
      <c r="FT86" s="56"/>
      <c r="FU86" s="56"/>
      <c r="FV86" s="56"/>
      <c r="FX86" s="56"/>
      <c r="FY86" s="56"/>
      <c r="FZ86" s="56"/>
      <c r="GA86" s="56"/>
      <c r="GB86" s="56"/>
      <c r="GC86" s="56"/>
      <c r="GD86" s="56"/>
      <c r="GE86" s="56"/>
      <c r="GF86" s="56"/>
      <c r="GH86" s="56"/>
      <c r="GI86" s="56"/>
      <c r="GJ86" s="56"/>
      <c r="GK86" s="56"/>
      <c r="GL86" s="56"/>
      <c r="GM86" s="56"/>
      <c r="GN86" s="56"/>
      <c r="GO86" s="56"/>
      <c r="GP86" s="56"/>
      <c r="GR86" s="56"/>
      <c r="GS86" s="56"/>
      <c r="GT86" s="56"/>
      <c r="GU86" s="56"/>
      <c r="GV86" s="56"/>
      <c r="GW86" s="56"/>
      <c r="GX86" s="56"/>
      <c r="GY86" s="56"/>
      <c r="GZ86" s="56"/>
      <c r="HB86" s="56"/>
      <c r="HC86" s="56"/>
      <c r="HD86" s="56"/>
      <c r="HE86" s="56"/>
      <c r="HF86" s="56"/>
      <c r="HG86" s="56"/>
      <c r="HH86" s="56"/>
      <c r="HI86" s="56"/>
      <c r="HJ86" s="56"/>
      <c r="HL86" s="56"/>
      <c r="HM86" s="56"/>
      <c r="HN86" s="56"/>
      <c r="HO86" s="56"/>
      <c r="HP86" s="56"/>
      <c r="HQ86" s="56"/>
      <c r="HR86" s="56"/>
      <c r="HS86" s="56"/>
      <c r="HT86" s="56"/>
      <c r="HV86" s="56"/>
      <c r="HW86" s="56"/>
      <c r="HX86" s="56"/>
      <c r="HY86" s="56"/>
      <c r="HZ86" s="56"/>
      <c r="IA86" s="56"/>
      <c r="IB86" s="56"/>
      <c r="IC86" s="56"/>
      <c r="ID86" s="56"/>
      <c r="IF86" s="56"/>
      <c r="IG86" s="56"/>
      <c r="IH86" s="56"/>
      <c r="II86" s="56"/>
      <c r="IJ86" s="56"/>
      <c r="IK86" s="56"/>
      <c r="IL86" s="56"/>
      <c r="IM86" s="56"/>
      <c r="IN86" s="56"/>
      <c r="IP86" s="56"/>
      <c r="IQ86" s="56"/>
      <c r="IR86" s="56"/>
      <c r="IS86" s="56"/>
      <c r="IT86" s="56"/>
      <c r="IU86" s="56"/>
    </row>
    <row r="87" spans="1:255" ht="39" thickBot="1" x14ac:dyDescent="0.25">
      <c r="A87" s="117" t="s">
        <v>2277</v>
      </c>
      <c r="B87" s="164"/>
      <c r="C87" s="85" t="s">
        <v>87</v>
      </c>
      <c r="D87" s="238"/>
      <c r="E87" s="239"/>
      <c r="F87" s="238"/>
      <c r="G87" s="239"/>
      <c r="H87" s="239"/>
      <c r="I87" s="49">
        <v>2743.34</v>
      </c>
    </row>
    <row r="88" spans="1:255" ht="12.75" customHeight="1" thickBot="1" x14ac:dyDescent="0.25">
      <c r="A88" s="46"/>
      <c r="B88" s="76">
        <f>SUM(B87:B87)</f>
        <v>0</v>
      </c>
      <c r="C88" s="75"/>
      <c r="D88" s="76"/>
      <c r="E88" s="77"/>
      <c r="F88" s="75"/>
      <c r="G88" s="75"/>
      <c r="H88" s="76" t="s">
        <v>17</v>
      </c>
      <c r="I88" s="78">
        <f>SUM(I87:I87)</f>
        <v>2743.34</v>
      </c>
    </row>
    <row r="89" spans="1:255" ht="33" customHeight="1" thickBot="1" x14ac:dyDescent="0.25">
      <c r="A89" s="134" t="s">
        <v>96</v>
      </c>
      <c r="B89" s="114" t="s">
        <v>16</v>
      </c>
      <c r="C89" s="114" t="s">
        <v>5</v>
      </c>
      <c r="D89" s="114" t="s">
        <v>23</v>
      </c>
      <c r="E89" s="279" t="s">
        <v>18</v>
      </c>
      <c r="F89" s="114" t="s">
        <v>19</v>
      </c>
      <c r="G89" s="114" t="s">
        <v>10</v>
      </c>
      <c r="H89" s="114" t="s">
        <v>13</v>
      </c>
      <c r="I89" s="115" t="s">
        <v>12</v>
      </c>
    </row>
    <row r="90" spans="1:255" ht="12.75" customHeight="1" thickBot="1" x14ac:dyDescent="0.25">
      <c r="A90" s="206"/>
      <c r="B90" s="185"/>
      <c r="C90" s="70" t="s">
        <v>87</v>
      </c>
      <c r="D90" s="163"/>
      <c r="E90" s="53"/>
      <c r="F90" s="53"/>
      <c r="G90" s="53"/>
      <c r="H90" s="153"/>
      <c r="I90" s="471">
        <v>3875.21</v>
      </c>
    </row>
    <row r="91" spans="1:255" ht="12.75" customHeight="1" thickBot="1" x14ac:dyDescent="0.25">
      <c r="A91" s="134"/>
      <c r="B91" s="271"/>
      <c r="C91" s="75"/>
      <c r="D91" s="76"/>
      <c r="E91" s="77"/>
      <c r="F91" s="75"/>
      <c r="G91" s="75"/>
      <c r="H91" s="76"/>
      <c r="I91" s="78">
        <f>SUM(I90)</f>
        <v>3875.21</v>
      </c>
    </row>
    <row r="92" spans="1:255" ht="12.75" customHeight="1" x14ac:dyDescent="0.2">
      <c r="A92" s="9"/>
      <c r="B92" s="9"/>
      <c r="C92" s="9"/>
      <c r="D92" s="9"/>
      <c r="E92" s="9"/>
      <c r="F92" s="20"/>
      <c r="G92" s="20"/>
      <c r="H92" s="20"/>
      <c r="I92" s="20"/>
    </row>
    <row r="93" spans="1:255" ht="12.75" customHeight="1" x14ac:dyDescent="0.2">
      <c r="A93" s="21" t="s">
        <v>21</v>
      </c>
      <c r="B93" s="22"/>
      <c r="C93" s="23"/>
      <c r="D93" s="4" t="s">
        <v>9</v>
      </c>
      <c r="E93" s="4" t="s">
        <v>6</v>
      </c>
      <c r="F93" s="119" t="s">
        <v>7</v>
      </c>
    </row>
    <row r="94" spans="1:255" ht="12.75" customHeight="1" x14ac:dyDescent="0.2">
      <c r="A94" s="642" t="s">
        <v>15</v>
      </c>
      <c r="B94" s="643"/>
      <c r="C94" s="25"/>
      <c r="D94" s="26">
        <f>B21</f>
        <v>6151.4</v>
      </c>
      <c r="E94" s="26">
        <f>I21</f>
        <v>391.63</v>
      </c>
      <c r="F94" s="120">
        <f>D94+E94</f>
        <v>6543.03</v>
      </c>
    </row>
    <row r="95" spans="1:255" ht="12.75" customHeight="1" x14ac:dyDescent="0.2">
      <c r="A95" s="642" t="s">
        <v>4</v>
      </c>
      <c r="B95" s="643"/>
      <c r="C95" s="25"/>
      <c r="D95" s="26">
        <f>B36</f>
        <v>1178.02</v>
      </c>
      <c r="E95" s="26">
        <f>I36</f>
        <v>16.5</v>
      </c>
      <c r="F95" s="120">
        <f>D95+E95</f>
        <v>1194.52</v>
      </c>
    </row>
    <row r="96" spans="1:255" ht="12.75" customHeight="1" x14ac:dyDescent="0.2">
      <c r="A96" s="642" t="s">
        <v>14</v>
      </c>
      <c r="B96" s="643"/>
      <c r="C96" s="25"/>
      <c r="D96" s="26">
        <f>B51</f>
        <v>748.88</v>
      </c>
      <c r="E96" s="26">
        <f>I51</f>
        <v>0</v>
      </c>
      <c r="F96" s="120">
        <f>D96+E96</f>
        <v>748.88</v>
      </c>
    </row>
    <row r="97" spans="1:7" ht="12.75" customHeight="1" x14ac:dyDescent="0.2">
      <c r="A97" s="642" t="s">
        <v>146</v>
      </c>
      <c r="B97" s="643"/>
      <c r="C97" s="25"/>
      <c r="D97" s="26">
        <f>B66</f>
        <v>0</v>
      </c>
      <c r="E97" s="26">
        <f>I66</f>
        <v>0</v>
      </c>
      <c r="F97" s="120">
        <f>D97+E97</f>
        <v>0</v>
      </c>
      <c r="G97" s="56"/>
    </row>
    <row r="98" spans="1:7" ht="12.75" customHeight="1" x14ac:dyDescent="0.2">
      <c r="A98" s="642" t="s">
        <v>26</v>
      </c>
      <c r="B98" s="643"/>
      <c r="C98" s="25"/>
      <c r="D98" s="26">
        <f>B85</f>
        <v>0</v>
      </c>
      <c r="E98" s="26">
        <f>I85</f>
        <v>0</v>
      </c>
      <c r="F98" s="120">
        <f>D98+E98</f>
        <v>0</v>
      </c>
      <c r="G98" s="56"/>
    </row>
    <row r="99" spans="1:7" ht="12.75" customHeight="1" x14ac:dyDescent="0.2">
      <c r="A99" s="646" t="s">
        <v>69</v>
      </c>
      <c r="B99" s="647"/>
      <c r="C99" s="245"/>
      <c r="D99" s="246"/>
      <c r="E99" s="246"/>
      <c r="F99" s="242">
        <f>F100+F101</f>
        <v>7799.58</v>
      </c>
      <c r="G99" s="56"/>
    </row>
    <row r="100" spans="1:7" ht="12.75" customHeight="1" x14ac:dyDescent="0.2">
      <c r="A100" s="642" t="s">
        <v>2270</v>
      </c>
      <c r="B100" s="643"/>
      <c r="C100" s="245"/>
      <c r="D100" s="246"/>
      <c r="E100" s="246"/>
      <c r="F100" s="247">
        <f>I68</f>
        <v>7301.94</v>
      </c>
      <c r="G100" s="56"/>
    </row>
    <row r="101" spans="1:7" ht="12.75" customHeight="1" x14ac:dyDescent="0.2">
      <c r="A101" s="644" t="s">
        <v>86</v>
      </c>
      <c r="B101" s="645"/>
      <c r="C101" s="245"/>
      <c r="D101" s="246"/>
      <c r="E101" s="246"/>
      <c r="F101" s="247">
        <f>I69</f>
        <v>497.64</v>
      </c>
      <c r="G101" s="56"/>
    </row>
    <row r="102" spans="1:7" ht="25.9" customHeight="1" x14ac:dyDescent="0.2">
      <c r="A102" s="650" t="s">
        <v>2</v>
      </c>
      <c r="B102" s="651"/>
      <c r="C102" s="25"/>
      <c r="D102" s="26">
        <f>B88</f>
        <v>0</v>
      </c>
      <c r="E102" s="26"/>
      <c r="F102" s="120">
        <f>D102+E102+I88</f>
        <v>2743.34</v>
      </c>
      <c r="G102" s="56"/>
    </row>
    <row r="103" spans="1:7" ht="25.15" customHeight="1" x14ac:dyDescent="0.2">
      <c r="A103" s="650" t="s">
        <v>96</v>
      </c>
      <c r="B103" s="651"/>
      <c r="C103" s="25"/>
      <c r="D103" s="26"/>
      <c r="E103" s="26"/>
      <c r="F103" s="120">
        <f>I91</f>
        <v>3875.21</v>
      </c>
      <c r="G103" s="56"/>
    </row>
    <row r="104" spans="1:7" ht="12.75" customHeight="1" x14ac:dyDescent="0.2">
      <c r="A104" s="648" t="s">
        <v>22</v>
      </c>
      <c r="B104" s="649"/>
      <c r="C104" s="27"/>
      <c r="D104" s="28">
        <f>SUM(D94:D102)</f>
        <v>8078.3</v>
      </c>
      <c r="E104" s="28">
        <f>SUM(E94:E98)</f>
        <v>408.13</v>
      </c>
      <c r="F104" s="121">
        <f>F94+F95+F96+F97+F98+F99+F102+F103</f>
        <v>22904.559999999998</v>
      </c>
    </row>
  </sheetData>
  <autoFilter ref="A5:I85"/>
  <mergeCells count="18">
    <mergeCell ref="A101:B101"/>
    <mergeCell ref="A99:B99"/>
    <mergeCell ref="G1:H1"/>
    <mergeCell ref="A98:B98"/>
    <mergeCell ref="A100:B100"/>
    <mergeCell ref="G2:H2"/>
    <mergeCell ref="C8:C10"/>
    <mergeCell ref="D8:D10"/>
    <mergeCell ref="A104:B104"/>
    <mergeCell ref="A94:B94"/>
    <mergeCell ref="A95:B95"/>
    <mergeCell ref="A96:B96"/>
    <mergeCell ref="A1:B1"/>
    <mergeCell ref="A97:B97"/>
    <mergeCell ref="A8:A10"/>
    <mergeCell ref="B8:B10"/>
    <mergeCell ref="A103:B103"/>
    <mergeCell ref="A102:B102"/>
  </mergeCells>
  <phoneticPr fontId="0" type="noConversion"/>
  <pageMargins left="0.55118110236220474" right="0.55118110236220474" top="0.19685039370078741" bottom="0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82"/>
  <dimension ref="A1:IU232"/>
  <sheetViews>
    <sheetView topLeftCell="A217" zoomScaleNormal="100" workbookViewId="0">
      <selection activeCell="A186" sqref="A186:A188"/>
    </sheetView>
  </sheetViews>
  <sheetFormatPr defaultRowHeight="12.75" customHeight="1" x14ac:dyDescent="0.2"/>
  <cols>
    <col min="1" max="1" width="28" customWidth="1"/>
    <col min="2" max="2" width="11.28515625" customWidth="1"/>
    <col min="3" max="3" width="10.28515625" customWidth="1"/>
    <col min="4" max="4" width="14.7109375" customWidth="1"/>
    <col min="5" max="5" width="27.28515625" customWidth="1"/>
    <col min="6" max="6" width="12.42578125" customWidth="1"/>
    <col min="7" max="7" width="7.28515625" customWidth="1"/>
    <col min="8" max="8" width="12.85546875" customWidth="1"/>
    <col min="9" max="9" width="11.42578125" customWidth="1"/>
  </cols>
  <sheetData>
    <row r="1" spans="1:9" ht="12.75" customHeight="1" x14ac:dyDescent="0.2">
      <c r="A1" s="708" t="s">
        <v>85</v>
      </c>
      <c r="B1" s="70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1334.2</v>
      </c>
      <c r="E2" s="5">
        <v>388315.25</v>
      </c>
      <c r="F2" s="6">
        <v>388759.33</v>
      </c>
      <c r="G2" s="640">
        <f>E2-F2</f>
        <v>-444.0800000000163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56</v>
      </c>
      <c r="E3" s="1">
        <v>20</v>
      </c>
      <c r="F3" s="1"/>
      <c r="G3" s="1"/>
      <c r="H3" s="1" t="s">
        <v>25</v>
      </c>
      <c r="I3" s="8">
        <f>F2-F232</f>
        <v>-14349.244999999937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51.75" thickBot="1" x14ac:dyDescent="0.25">
      <c r="A5" s="204" t="s">
        <v>94</v>
      </c>
      <c r="B5" s="87" t="s">
        <v>16</v>
      </c>
      <c r="C5" s="87" t="s">
        <v>5</v>
      </c>
      <c r="D5" s="87" t="s">
        <v>23</v>
      </c>
      <c r="E5" s="87" t="s">
        <v>18</v>
      </c>
      <c r="F5" s="87" t="s">
        <v>19</v>
      </c>
      <c r="G5" s="87" t="s">
        <v>10</v>
      </c>
      <c r="H5" s="87" t="s">
        <v>13</v>
      </c>
      <c r="I5" s="115" t="s">
        <v>12</v>
      </c>
    </row>
    <row r="6" spans="1:9" ht="12.75" customHeight="1" x14ac:dyDescent="0.2">
      <c r="A6" s="263"/>
      <c r="B6" s="13">
        <v>3203.77</v>
      </c>
      <c r="C6" s="13" t="s">
        <v>66</v>
      </c>
      <c r="D6" s="268"/>
      <c r="E6" s="15"/>
      <c r="F6" s="15"/>
      <c r="G6" s="15"/>
      <c r="H6" s="16"/>
      <c r="I6" s="43">
        <f t="shared" ref="I6:I21" si="0">G6*H6</f>
        <v>0</v>
      </c>
    </row>
    <row r="7" spans="1:9" ht="12.75" customHeight="1" x14ac:dyDescent="0.2">
      <c r="A7" s="263"/>
      <c r="B7" s="13">
        <v>3482.06</v>
      </c>
      <c r="C7" s="13" t="s">
        <v>67</v>
      </c>
      <c r="D7" s="268"/>
      <c r="E7" s="15"/>
      <c r="F7" s="15"/>
      <c r="G7" s="15"/>
      <c r="H7" s="16"/>
      <c r="I7" s="43">
        <f t="shared" si="0"/>
        <v>0</v>
      </c>
    </row>
    <row r="8" spans="1:9" ht="12.75" customHeight="1" x14ac:dyDescent="0.2">
      <c r="A8" s="263"/>
      <c r="B8" s="13">
        <v>4853.1400000000003</v>
      </c>
      <c r="C8" s="13" t="s">
        <v>70</v>
      </c>
      <c r="D8" s="268"/>
      <c r="E8" s="15"/>
      <c r="F8" s="15"/>
      <c r="G8" s="15"/>
      <c r="H8" s="16"/>
      <c r="I8" s="43">
        <f t="shared" si="0"/>
        <v>0</v>
      </c>
    </row>
    <row r="9" spans="1:9" ht="12.75" customHeight="1" x14ac:dyDescent="0.2">
      <c r="A9" s="263"/>
      <c r="B9" s="13">
        <v>4139.82</v>
      </c>
      <c r="C9" s="13" t="s">
        <v>72</v>
      </c>
      <c r="D9" s="268"/>
      <c r="E9" s="15"/>
      <c r="F9" s="15"/>
      <c r="G9" s="15"/>
      <c r="H9" s="16"/>
      <c r="I9" s="43">
        <f t="shared" si="0"/>
        <v>0</v>
      </c>
    </row>
    <row r="10" spans="1:9" ht="12.75" customHeight="1" x14ac:dyDescent="0.2">
      <c r="A10" s="263"/>
      <c r="B10" s="13">
        <v>3759.31</v>
      </c>
      <c r="C10" s="13" t="s">
        <v>73</v>
      </c>
      <c r="D10" s="268"/>
      <c r="E10" s="15"/>
      <c r="F10" s="15"/>
      <c r="G10" s="15"/>
      <c r="H10" s="16"/>
      <c r="I10" s="43">
        <f t="shared" si="0"/>
        <v>0</v>
      </c>
    </row>
    <row r="11" spans="1:9" ht="12.75" customHeight="1" thickBot="1" x14ac:dyDescent="0.25">
      <c r="A11" s="308"/>
      <c r="B11" s="71">
        <v>4472.62</v>
      </c>
      <c r="C11" s="71" t="s">
        <v>74</v>
      </c>
      <c r="D11" s="318"/>
      <c r="E11" s="73"/>
      <c r="F11" s="73"/>
      <c r="G11" s="73"/>
      <c r="H11" s="74"/>
      <c r="I11" s="201">
        <f t="shared" si="0"/>
        <v>0</v>
      </c>
    </row>
    <row r="12" spans="1:9" ht="12.75" customHeight="1" x14ac:dyDescent="0.2">
      <c r="A12" s="622" t="s">
        <v>1220</v>
      </c>
      <c r="B12" s="625">
        <v>2700.15</v>
      </c>
      <c r="C12" s="625" t="s">
        <v>75</v>
      </c>
      <c r="D12" s="658" t="s">
        <v>356</v>
      </c>
      <c r="E12" s="37" t="s">
        <v>1218</v>
      </c>
      <c r="F12" s="37" t="s">
        <v>99</v>
      </c>
      <c r="G12" s="37">
        <v>2</v>
      </c>
      <c r="H12" s="38">
        <v>20</v>
      </c>
      <c r="I12" s="39">
        <f t="shared" si="0"/>
        <v>40</v>
      </c>
    </row>
    <row r="13" spans="1:9" ht="12.75" customHeight="1" x14ac:dyDescent="0.2">
      <c r="A13" s="623"/>
      <c r="B13" s="632"/>
      <c r="C13" s="632"/>
      <c r="D13" s="660"/>
      <c r="E13" s="15" t="s">
        <v>1219</v>
      </c>
      <c r="F13" s="15" t="s">
        <v>99</v>
      </c>
      <c r="G13" s="15">
        <v>2</v>
      </c>
      <c r="H13" s="16">
        <v>45</v>
      </c>
      <c r="I13" s="43">
        <f t="shared" si="0"/>
        <v>90</v>
      </c>
    </row>
    <row r="14" spans="1:9" ht="12.75" customHeight="1" x14ac:dyDescent="0.2">
      <c r="A14" s="623"/>
      <c r="B14" s="632"/>
      <c r="C14" s="632"/>
      <c r="D14" s="660"/>
      <c r="E14" s="15" t="s">
        <v>284</v>
      </c>
      <c r="F14" s="15" t="s">
        <v>99</v>
      </c>
      <c r="G14" s="15">
        <v>14</v>
      </c>
      <c r="H14" s="16">
        <v>0.7</v>
      </c>
      <c r="I14" s="43">
        <f t="shared" si="0"/>
        <v>9.7999999999999989</v>
      </c>
    </row>
    <row r="15" spans="1:9" ht="12.75" customHeight="1" thickBot="1" x14ac:dyDescent="0.25">
      <c r="A15" s="624"/>
      <c r="B15" s="626"/>
      <c r="C15" s="626"/>
      <c r="D15" s="659"/>
      <c r="E15" s="40" t="s">
        <v>352</v>
      </c>
      <c r="F15" s="40" t="s">
        <v>99</v>
      </c>
      <c r="G15" s="40">
        <v>1</v>
      </c>
      <c r="H15" s="41">
        <v>220</v>
      </c>
      <c r="I15" s="42">
        <f t="shared" si="0"/>
        <v>220</v>
      </c>
    </row>
    <row r="16" spans="1:9" ht="12.75" customHeight="1" x14ac:dyDescent="0.2">
      <c r="A16" s="260"/>
      <c r="B16" s="33">
        <v>3796.81</v>
      </c>
      <c r="C16" s="33" t="s">
        <v>76</v>
      </c>
      <c r="D16" s="306"/>
      <c r="E16" s="35"/>
      <c r="F16" s="35"/>
      <c r="G16" s="35"/>
      <c r="H16" s="36"/>
      <c r="I16" s="157">
        <f t="shared" si="0"/>
        <v>0</v>
      </c>
    </row>
    <row r="17" spans="1:9" ht="12.75" customHeight="1" x14ac:dyDescent="0.2">
      <c r="A17" s="263"/>
      <c r="B17" s="13">
        <v>3787.98</v>
      </c>
      <c r="C17" s="33" t="s">
        <v>77</v>
      </c>
      <c r="D17" s="268"/>
      <c r="E17" s="15"/>
      <c r="F17" s="15"/>
      <c r="G17" s="15"/>
      <c r="H17" s="16"/>
      <c r="I17" s="43">
        <f t="shared" si="0"/>
        <v>0</v>
      </c>
    </row>
    <row r="18" spans="1:9" ht="12.75" customHeight="1" thickBot="1" x14ac:dyDescent="0.25">
      <c r="A18" s="263"/>
      <c r="B18" s="13">
        <v>5615.9</v>
      </c>
      <c r="C18" s="33" t="s">
        <v>78</v>
      </c>
      <c r="D18" s="268"/>
      <c r="E18" s="15"/>
      <c r="F18" s="15"/>
      <c r="G18" s="15"/>
      <c r="H18" s="16"/>
      <c r="I18" s="43">
        <f t="shared" si="0"/>
        <v>0</v>
      </c>
    </row>
    <row r="19" spans="1:9" ht="12.75" customHeight="1" x14ac:dyDescent="0.2">
      <c r="A19" s="622" t="s">
        <v>1922</v>
      </c>
      <c r="B19" s="625">
        <v>4607.59</v>
      </c>
      <c r="C19" s="625" t="s">
        <v>79</v>
      </c>
      <c r="D19" s="627"/>
      <c r="E19" s="37" t="s">
        <v>1482</v>
      </c>
      <c r="F19" s="37" t="s">
        <v>528</v>
      </c>
      <c r="G19" s="37">
        <v>1</v>
      </c>
      <c r="H19" s="38">
        <v>520</v>
      </c>
      <c r="I19" s="39">
        <f t="shared" si="0"/>
        <v>520</v>
      </c>
    </row>
    <row r="20" spans="1:9" ht="12.75" customHeight="1" thickBot="1" x14ac:dyDescent="0.25">
      <c r="A20" s="624"/>
      <c r="B20" s="626"/>
      <c r="C20" s="626"/>
      <c r="D20" s="629"/>
      <c r="E20" s="40" t="s">
        <v>416</v>
      </c>
      <c r="F20" s="40" t="s">
        <v>100</v>
      </c>
      <c r="G20" s="40">
        <v>0.3</v>
      </c>
      <c r="H20" s="41">
        <v>170</v>
      </c>
      <c r="I20" s="42">
        <f t="shared" si="0"/>
        <v>51</v>
      </c>
    </row>
    <row r="21" spans="1:9" ht="12.75" customHeight="1" thickBot="1" x14ac:dyDescent="0.25">
      <c r="A21" s="263"/>
      <c r="B21" s="13">
        <v>4656.42</v>
      </c>
      <c r="C21" s="13" t="s">
        <v>80</v>
      </c>
      <c r="D21" s="268"/>
      <c r="E21" s="15"/>
      <c r="F21" s="15"/>
      <c r="G21" s="15"/>
      <c r="H21" s="16"/>
      <c r="I21" s="43">
        <f t="shared" si="0"/>
        <v>0</v>
      </c>
    </row>
    <row r="22" spans="1:9" ht="12.75" customHeight="1" thickBot="1" x14ac:dyDescent="0.25">
      <c r="A22" s="440"/>
      <c r="B22" s="85"/>
      <c r="C22" s="85" t="s">
        <v>87</v>
      </c>
      <c r="D22" s="441"/>
      <c r="E22" s="47"/>
      <c r="F22" s="47"/>
      <c r="G22" s="47"/>
      <c r="H22" s="48"/>
      <c r="I22" s="49">
        <v>395.87</v>
      </c>
    </row>
    <row r="23" spans="1:9" ht="12.75" customHeight="1" thickBot="1" x14ac:dyDescent="0.25">
      <c r="A23" s="79"/>
      <c r="B23" s="197">
        <f>SUM(B6:B21)</f>
        <v>49075.570000000007</v>
      </c>
      <c r="C23" s="198"/>
      <c r="D23" s="197"/>
      <c r="E23" s="199"/>
      <c r="F23" s="198"/>
      <c r="G23" s="198"/>
      <c r="H23" s="329" t="s">
        <v>17</v>
      </c>
      <c r="I23" s="226">
        <f>SUM(I6:I22)</f>
        <v>1326.67</v>
      </c>
    </row>
    <row r="24" spans="1:9" ht="77.25" thickBot="1" x14ac:dyDescent="0.25">
      <c r="A24" s="134" t="s">
        <v>1066</v>
      </c>
      <c r="B24" s="114" t="s">
        <v>16</v>
      </c>
      <c r="C24" s="114" t="s">
        <v>5</v>
      </c>
      <c r="D24" s="114" t="s">
        <v>23</v>
      </c>
      <c r="E24" s="114" t="s">
        <v>18</v>
      </c>
      <c r="F24" s="114" t="s">
        <v>19</v>
      </c>
      <c r="G24" s="114" t="s">
        <v>10</v>
      </c>
      <c r="H24" s="114" t="s">
        <v>13</v>
      </c>
      <c r="I24" s="115" t="s">
        <v>12</v>
      </c>
    </row>
    <row r="25" spans="1:9" ht="12.75" customHeight="1" x14ac:dyDescent="0.2">
      <c r="A25" s="622" t="s">
        <v>107</v>
      </c>
      <c r="B25" s="625">
        <v>5409.76</v>
      </c>
      <c r="C25" s="625" t="s">
        <v>66</v>
      </c>
      <c r="D25" s="627" t="s">
        <v>164</v>
      </c>
      <c r="E25" s="37" t="s">
        <v>131</v>
      </c>
      <c r="F25" s="37" t="s">
        <v>101</v>
      </c>
      <c r="G25" s="37">
        <v>4</v>
      </c>
      <c r="H25" s="333">
        <v>40.880000000000003</v>
      </c>
      <c r="I25" s="39">
        <f t="shared" ref="I25:I132" si="1">G25*H25</f>
        <v>163.52000000000001</v>
      </c>
    </row>
    <row r="26" spans="1:9" ht="12.75" customHeight="1" x14ac:dyDescent="0.2">
      <c r="A26" s="623"/>
      <c r="B26" s="632"/>
      <c r="C26" s="632"/>
      <c r="D26" s="628"/>
      <c r="E26" s="15" t="s">
        <v>139</v>
      </c>
      <c r="F26" s="15" t="s">
        <v>99</v>
      </c>
      <c r="G26" s="15">
        <v>2</v>
      </c>
      <c r="H26" s="334">
        <v>105.64</v>
      </c>
      <c r="I26" s="43">
        <f t="shared" si="1"/>
        <v>211.28</v>
      </c>
    </row>
    <row r="27" spans="1:9" ht="12.75" customHeight="1" x14ac:dyDescent="0.2">
      <c r="A27" s="623"/>
      <c r="B27" s="632"/>
      <c r="C27" s="632"/>
      <c r="D27" s="628"/>
      <c r="E27" s="73" t="s">
        <v>165</v>
      </c>
      <c r="F27" s="73" t="s">
        <v>99</v>
      </c>
      <c r="G27" s="73">
        <v>2</v>
      </c>
      <c r="H27" s="338">
        <v>240</v>
      </c>
      <c r="I27" s="43">
        <f t="shared" si="1"/>
        <v>480</v>
      </c>
    </row>
    <row r="28" spans="1:9" x14ac:dyDescent="0.2">
      <c r="A28" s="623"/>
      <c r="B28" s="632"/>
      <c r="C28" s="632"/>
      <c r="D28" s="628"/>
      <c r="E28" s="172" t="s">
        <v>166</v>
      </c>
      <c r="F28" s="172" t="s">
        <v>99</v>
      </c>
      <c r="G28" s="172">
        <v>2</v>
      </c>
      <c r="H28" s="296">
        <v>19.260000000000002</v>
      </c>
      <c r="I28" s="43">
        <f t="shared" si="1"/>
        <v>38.520000000000003</v>
      </c>
    </row>
    <row r="29" spans="1:9" ht="12.75" customHeight="1" x14ac:dyDescent="0.2">
      <c r="A29" s="623"/>
      <c r="B29" s="632"/>
      <c r="C29" s="632"/>
      <c r="D29" s="628"/>
      <c r="E29" s="15" t="s">
        <v>167</v>
      </c>
      <c r="F29" s="15" t="s">
        <v>99</v>
      </c>
      <c r="G29" s="15">
        <v>1</v>
      </c>
      <c r="H29" s="16">
        <v>3.9</v>
      </c>
      <c r="I29" s="43">
        <f t="shared" si="1"/>
        <v>3.9</v>
      </c>
    </row>
    <row r="30" spans="1:9" ht="12.75" customHeight="1" x14ac:dyDescent="0.2">
      <c r="A30" s="623"/>
      <c r="B30" s="632"/>
      <c r="C30" s="632"/>
      <c r="D30" s="628"/>
      <c r="E30" s="15" t="s">
        <v>168</v>
      </c>
      <c r="F30" s="15" t="s">
        <v>99</v>
      </c>
      <c r="G30" s="15">
        <v>1</v>
      </c>
      <c r="H30" s="16">
        <v>18.809999999999999</v>
      </c>
      <c r="I30" s="43">
        <f t="shared" si="1"/>
        <v>18.809999999999999</v>
      </c>
    </row>
    <row r="31" spans="1:9" ht="12.75" customHeight="1" x14ac:dyDescent="0.2">
      <c r="A31" s="623"/>
      <c r="B31" s="632"/>
      <c r="C31" s="632"/>
      <c r="D31" s="628"/>
      <c r="E31" s="15" t="s">
        <v>122</v>
      </c>
      <c r="F31" s="15" t="s">
        <v>99</v>
      </c>
      <c r="G31" s="15">
        <v>1</v>
      </c>
      <c r="H31" s="16">
        <v>191.48</v>
      </c>
      <c r="I31" s="43">
        <f t="shared" si="1"/>
        <v>191.48</v>
      </c>
    </row>
    <row r="32" spans="1:9" ht="12.75" customHeight="1" x14ac:dyDescent="0.2">
      <c r="A32" s="623"/>
      <c r="B32" s="632"/>
      <c r="C32" s="632"/>
      <c r="D32" s="628"/>
      <c r="E32" s="15" t="s">
        <v>134</v>
      </c>
      <c r="F32" s="15" t="s">
        <v>104</v>
      </c>
      <c r="G32" s="15">
        <v>2</v>
      </c>
      <c r="H32" s="16">
        <v>75</v>
      </c>
      <c r="I32" s="43">
        <f t="shared" si="1"/>
        <v>150</v>
      </c>
    </row>
    <row r="33" spans="1:9" ht="12.75" customHeight="1" thickBot="1" x14ac:dyDescent="0.25">
      <c r="A33" s="624"/>
      <c r="B33" s="626"/>
      <c r="C33" s="626"/>
      <c r="D33" s="629"/>
      <c r="E33" s="40" t="s">
        <v>169</v>
      </c>
      <c r="F33" s="40" t="s">
        <v>99</v>
      </c>
      <c r="G33" s="40">
        <v>1</v>
      </c>
      <c r="H33" s="41">
        <v>290</v>
      </c>
      <c r="I33" s="42">
        <f t="shared" si="1"/>
        <v>290</v>
      </c>
    </row>
    <row r="34" spans="1:9" ht="12.75" customHeight="1" x14ac:dyDescent="0.2">
      <c r="A34" s="260"/>
      <c r="B34" s="33">
        <v>5263.98</v>
      </c>
      <c r="C34" s="33" t="s">
        <v>67</v>
      </c>
      <c r="D34" s="262"/>
      <c r="E34" s="35"/>
      <c r="F34" s="35"/>
      <c r="G34" s="35"/>
      <c r="H34" s="36"/>
      <c r="I34" s="157">
        <f t="shared" si="1"/>
        <v>0</v>
      </c>
    </row>
    <row r="35" spans="1:9" ht="12.75" customHeight="1" x14ac:dyDescent="0.2">
      <c r="A35" s="263"/>
      <c r="B35" s="13">
        <v>5194.95</v>
      </c>
      <c r="C35" s="13" t="s">
        <v>70</v>
      </c>
      <c r="D35" s="265"/>
      <c r="E35" s="15"/>
      <c r="F35" s="15"/>
      <c r="G35" s="15"/>
      <c r="H35" s="16"/>
      <c r="I35" s="43">
        <f t="shared" si="1"/>
        <v>0</v>
      </c>
    </row>
    <row r="36" spans="1:9" ht="12.75" customHeight="1" thickBot="1" x14ac:dyDescent="0.25">
      <c r="A36" s="308"/>
      <c r="B36" s="71">
        <v>6928.89</v>
      </c>
      <c r="C36" s="71" t="s">
        <v>72</v>
      </c>
      <c r="D36" s="309"/>
      <c r="E36" s="73"/>
      <c r="F36" s="73"/>
      <c r="G36" s="73"/>
      <c r="H36" s="74"/>
      <c r="I36" s="201">
        <f t="shared" si="1"/>
        <v>0</v>
      </c>
    </row>
    <row r="37" spans="1:9" ht="12.75" customHeight="1" x14ac:dyDescent="0.2">
      <c r="A37" s="622" t="s">
        <v>486</v>
      </c>
      <c r="B37" s="625">
        <v>6808.11</v>
      </c>
      <c r="C37" s="625" t="s">
        <v>73</v>
      </c>
      <c r="D37" s="627" t="s">
        <v>965</v>
      </c>
      <c r="E37" s="37" t="s">
        <v>157</v>
      </c>
      <c r="F37" s="37" t="s">
        <v>99</v>
      </c>
      <c r="G37" s="37">
        <v>2</v>
      </c>
      <c r="H37" s="38">
        <v>199.6</v>
      </c>
      <c r="I37" s="39">
        <f t="shared" si="1"/>
        <v>399.2</v>
      </c>
    </row>
    <row r="38" spans="1:9" x14ac:dyDescent="0.2">
      <c r="A38" s="623"/>
      <c r="B38" s="632"/>
      <c r="C38" s="632"/>
      <c r="D38" s="628"/>
      <c r="E38" s="15" t="s">
        <v>150</v>
      </c>
      <c r="F38" s="15" t="s">
        <v>99</v>
      </c>
      <c r="G38" s="15">
        <v>2</v>
      </c>
      <c r="H38" s="16">
        <v>32</v>
      </c>
      <c r="I38" s="43">
        <f t="shared" si="1"/>
        <v>64</v>
      </c>
    </row>
    <row r="39" spans="1:9" ht="12.75" customHeight="1" x14ac:dyDescent="0.2">
      <c r="A39" s="623"/>
      <c r="B39" s="632"/>
      <c r="C39" s="632"/>
      <c r="D39" s="628"/>
      <c r="E39" s="15" t="s">
        <v>520</v>
      </c>
      <c r="F39" s="15" t="s">
        <v>99</v>
      </c>
      <c r="G39" s="15">
        <v>2</v>
      </c>
      <c r="H39" s="16">
        <v>50</v>
      </c>
      <c r="I39" s="43">
        <f t="shared" si="1"/>
        <v>100</v>
      </c>
    </row>
    <row r="40" spans="1:9" ht="12.75" customHeight="1" x14ac:dyDescent="0.2">
      <c r="A40" s="623"/>
      <c r="B40" s="632"/>
      <c r="C40" s="632"/>
      <c r="D40" s="628"/>
      <c r="E40" s="15" t="s">
        <v>321</v>
      </c>
      <c r="F40" s="15" t="s">
        <v>99</v>
      </c>
      <c r="G40" s="15">
        <v>1</v>
      </c>
      <c r="H40" s="16">
        <v>57.25</v>
      </c>
      <c r="I40" s="43">
        <f t="shared" si="1"/>
        <v>57.25</v>
      </c>
    </row>
    <row r="41" spans="1:9" ht="12.75" customHeight="1" x14ac:dyDescent="0.2">
      <c r="A41" s="623"/>
      <c r="B41" s="632"/>
      <c r="C41" s="632"/>
      <c r="D41" s="628"/>
      <c r="E41" s="15" t="s">
        <v>491</v>
      </c>
      <c r="F41" s="15" t="s">
        <v>99</v>
      </c>
      <c r="G41" s="15">
        <v>2</v>
      </c>
      <c r="H41" s="16">
        <v>32.4</v>
      </c>
      <c r="I41" s="43">
        <f t="shared" si="1"/>
        <v>64.8</v>
      </c>
    </row>
    <row r="42" spans="1:9" ht="12.75" customHeight="1" x14ac:dyDescent="0.2">
      <c r="A42" s="623"/>
      <c r="B42" s="632"/>
      <c r="C42" s="632"/>
      <c r="D42" s="628"/>
      <c r="E42" s="15" t="s">
        <v>966</v>
      </c>
      <c r="F42" s="15" t="s">
        <v>99</v>
      </c>
      <c r="G42" s="15">
        <v>2</v>
      </c>
      <c r="H42" s="16">
        <v>33.659999999999997</v>
      </c>
      <c r="I42" s="43">
        <f t="shared" si="1"/>
        <v>67.319999999999993</v>
      </c>
    </row>
    <row r="43" spans="1:9" ht="12.75" customHeight="1" x14ac:dyDescent="0.2">
      <c r="A43" s="623"/>
      <c r="B43" s="632"/>
      <c r="C43" s="632"/>
      <c r="D43" s="628"/>
      <c r="E43" s="15" t="s">
        <v>807</v>
      </c>
      <c r="F43" s="15" t="s">
        <v>99</v>
      </c>
      <c r="G43" s="15">
        <v>1</v>
      </c>
      <c r="H43" s="16">
        <v>90</v>
      </c>
      <c r="I43" s="43">
        <f t="shared" si="1"/>
        <v>90</v>
      </c>
    </row>
    <row r="44" spans="1:9" ht="12.75" customHeight="1" x14ac:dyDescent="0.2">
      <c r="A44" s="623"/>
      <c r="B44" s="632"/>
      <c r="C44" s="632"/>
      <c r="D44" s="628"/>
      <c r="E44" s="15" t="s">
        <v>135</v>
      </c>
      <c r="F44" s="15" t="s">
        <v>99</v>
      </c>
      <c r="G44" s="15">
        <v>1</v>
      </c>
      <c r="H44" s="16">
        <v>8.52</v>
      </c>
      <c r="I44" s="43">
        <f t="shared" si="1"/>
        <v>8.52</v>
      </c>
    </row>
    <row r="45" spans="1:9" ht="12.75" customHeight="1" x14ac:dyDescent="0.2">
      <c r="A45" s="623"/>
      <c r="B45" s="632"/>
      <c r="C45" s="632"/>
      <c r="D45" s="628"/>
      <c r="E45" s="15" t="s">
        <v>967</v>
      </c>
      <c r="F45" s="15" t="s">
        <v>99</v>
      </c>
      <c r="G45" s="15">
        <v>1</v>
      </c>
      <c r="H45" s="16">
        <v>95</v>
      </c>
      <c r="I45" s="43">
        <f t="shared" si="1"/>
        <v>95</v>
      </c>
    </row>
    <row r="46" spans="1:9" ht="12.75" customHeight="1" thickBot="1" x14ac:dyDescent="0.25">
      <c r="A46" s="624"/>
      <c r="B46" s="626"/>
      <c r="C46" s="626"/>
      <c r="D46" s="629"/>
      <c r="E46" s="40" t="s">
        <v>968</v>
      </c>
      <c r="F46" s="40" t="s">
        <v>99</v>
      </c>
      <c r="G46" s="40">
        <v>3</v>
      </c>
      <c r="H46" s="41">
        <v>15</v>
      </c>
      <c r="I46" s="42">
        <f t="shared" si="1"/>
        <v>45</v>
      </c>
    </row>
    <row r="47" spans="1:9" ht="12.75" customHeight="1" x14ac:dyDescent="0.2">
      <c r="A47" s="622" t="s">
        <v>486</v>
      </c>
      <c r="B47" s="625">
        <v>5888</v>
      </c>
      <c r="C47" s="625" t="s">
        <v>74</v>
      </c>
      <c r="D47" s="627" t="s">
        <v>1070</v>
      </c>
      <c r="E47" s="37" t="s">
        <v>522</v>
      </c>
      <c r="F47" s="37" t="s">
        <v>99</v>
      </c>
      <c r="G47" s="37">
        <v>1</v>
      </c>
      <c r="H47" s="38">
        <v>66.55</v>
      </c>
      <c r="I47" s="39">
        <f t="shared" si="1"/>
        <v>66.55</v>
      </c>
    </row>
    <row r="48" spans="1:9" ht="12.75" customHeight="1" x14ac:dyDescent="0.2">
      <c r="A48" s="623"/>
      <c r="B48" s="632"/>
      <c r="C48" s="632"/>
      <c r="D48" s="628"/>
      <c r="E48" s="15" t="s">
        <v>155</v>
      </c>
      <c r="F48" s="15" t="s">
        <v>99</v>
      </c>
      <c r="G48" s="15">
        <v>1</v>
      </c>
      <c r="H48" s="16">
        <v>25.8</v>
      </c>
      <c r="I48" s="43">
        <f t="shared" si="1"/>
        <v>25.8</v>
      </c>
    </row>
    <row r="49" spans="1:9" ht="12.75" customHeight="1" x14ac:dyDescent="0.2">
      <c r="A49" s="623"/>
      <c r="B49" s="632"/>
      <c r="C49" s="632"/>
      <c r="D49" s="628"/>
      <c r="E49" s="15" t="s">
        <v>698</v>
      </c>
      <c r="F49" s="15" t="s">
        <v>99</v>
      </c>
      <c r="G49" s="15">
        <v>1</v>
      </c>
      <c r="H49" s="16">
        <v>48</v>
      </c>
      <c r="I49" s="43">
        <f t="shared" si="1"/>
        <v>48</v>
      </c>
    </row>
    <row r="50" spans="1:9" ht="12.75" customHeight="1" x14ac:dyDescent="0.2">
      <c r="A50" s="623"/>
      <c r="B50" s="632"/>
      <c r="C50" s="632"/>
      <c r="D50" s="628"/>
      <c r="E50" s="15" t="s">
        <v>1071</v>
      </c>
      <c r="F50" s="15" t="s">
        <v>99</v>
      </c>
      <c r="G50" s="15">
        <v>1</v>
      </c>
      <c r="H50" s="16">
        <v>10.8</v>
      </c>
      <c r="I50" s="43">
        <f t="shared" si="1"/>
        <v>10.8</v>
      </c>
    </row>
    <row r="51" spans="1:9" x14ac:dyDescent="0.2">
      <c r="A51" s="623"/>
      <c r="B51" s="632"/>
      <c r="C51" s="632"/>
      <c r="D51" s="628"/>
      <c r="E51" s="15" t="s">
        <v>1072</v>
      </c>
      <c r="F51" s="15" t="s">
        <v>99</v>
      </c>
      <c r="G51" s="15">
        <v>3</v>
      </c>
      <c r="H51" s="16">
        <v>23</v>
      </c>
      <c r="I51" s="43">
        <f t="shared" si="1"/>
        <v>69</v>
      </c>
    </row>
    <row r="52" spans="1:9" x14ac:dyDescent="0.2">
      <c r="A52" s="623"/>
      <c r="B52" s="632"/>
      <c r="C52" s="632"/>
      <c r="D52" s="628"/>
      <c r="E52" s="15" t="s">
        <v>1073</v>
      </c>
      <c r="F52" s="15" t="s">
        <v>99</v>
      </c>
      <c r="G52" s="15">
        <v>2</v>
      </c>
      <c r="H52" s="16">
        <v>10</v>
      </c>
      <c r="I52" s="43">
        <f t="shared" si="1"/>
        <v>20</v>
      </c>
    </row>
    <row r="53" spans="1:9" x14ac:dyDescent="0.2">
      <c r="A53" s="623"/>
      <c r="B53" s="632"/>
      <c r="C53" s="632"/>
      <c r="D53" s="628"/>
      <c r="E53" s="15" t="s">
        <v>1074</v>
      </c>
      <c r="F53" s="15" t="s">
        <v>99</v>
      </c>
      <c r="G53" s="15">
        <v>4</v>
      </c>
      <c r="H53" s="16">
        <v>13.04</v>
      </c>
      <c r="I53" s="43">
        <f t="shared" si="1"/>
        <v>52.16</v>
      </c>
    </row>
    <row r="54" spans="1:9" x14ac:dyDescent="0.2">
      <c r="A54" s="623"/>
      <c r="B54" s="632"/>
      <c r="C54" s="632"/>
      <c r="D54" s="628"/>
      <c r="E54" s="15" t="s">
        <v>157</v>
      </c>
      <c r="F54" s="15" t="s">
        <v>99</v>
      </c>
      <c r="G54" s="15">
        <v>2</v>
      </c>
      <c r="H54" s="16">
        <v>125.8</v>
      </c>
      <c r="I54" s="43">
        <f t="shared" si="1"/>
        <v>251.6</v>
      </c>
    </row>
    <row r="55" spans="1:9" x14ac:dyDescent="0.2">
      <c r="A55" s="623"/>
      <c r="B55" s="632"/>
      <c r="C55" s="632"/>
      <c r="D55" s="628"/>
      <c r="E55" s="15" t="s">
        <v>1075</v>
      </c>
      <c r="F55" s="15" t="s">
        <v>99</v>
      </c>
      <c r="G55" s="15">
        <v>1</v>
      </c>
      <c r="H55" s="16">
        <v>138.82</v>
      </c>
      <c r="I55" s="43">
        <f t="shared" si="1"/>
        <v>138.82</v>
      </c>
    </row>
    <row r="56" spans="1:9" x14ac:dyDescent="0.2">
      <c r="A56" s="623"/>
      <c r="B56" s="632"/>
      <c r="C56" s="632"/>
      <c r="D56" s="628"/>
      <c r="E56" s="15" t="s">
        <v>1076</v>
      </c>
      <c r="F56" s="15" t="s">
        <v>99</v>
      </c>
      <c r="G56" s="15">
        <v>2</v>
      </c>
      <c r="H56" s="16">
        <v>32</v>
      </c>
      <c r="I56" s="43">
        <f t="shared" si="1"/>
        <v>64</v>
      </c>
    </row>
    <row r="57" spans="1:9" x14ac:dyDescent="0.2">
      <c r="A57" s="623"/>
      <c r="B57" s="632"/>
      <c r="C57" s="632"/>
      <c r="D57" s="628"/>
      <c r="E57" s="15" t="s">
        <v>520</v>
      </c>
      <c r="F57" s="15" t="s">
        <v>99</v>
      </c>
      <c r="G57" s="15">
        <v>2</v>
      </c>
      <c r="H57" s="16">
        <v>50</v>
      </c>
      <c r="I57" s="43">
        <f t="shared" si="1"/>
        <v>100</v>
      </c>
    </row>
    <row r="58" spans="1:9" ht="12.75" customHeight="1" x14ac:dyDescent="0.2">
      <c r="A58" s="623"/>
      <c r="B58" s="632"/>
      <c r="C58" s="632"/>
      <c r="D58" s="628"/>
      <c r="E58" s="15" t="s">
        <v>135</v>
      </c>
      <c r="F58" s="15" t="s">
        <v>99</v>
      </c>
      <c r="G58" s="15">
        <v>1</v>
      </c>
      <c r="H58" s="16">
        <v>8.52</v>
      </c>
      <c r="I58" s="43">
        <f t="shared" si="1"/>
        <v>8.52</v>
      </c>
    </row>
    <row r="59" spans="1:9" ht="12.75" customHeight="1" x14ac:dyDescent="0.2">
      <c r="A59" s="623"/>
      <c r="B59" s="632"/>
      <c r="C59" s="632"/>
      <c r="D59" s="628"/>
      <c r="E59" s="15" t="s">
        <v>699</v>
      </c>
      <c r="F59" s="15" t="s">
        <v>99</v>
      </c>
      <c r="G59" s="15">
        <v>1</v>
      </c>
      <c r="H59" s="16">
        <v>6.6</v>
      </c>
      <c r="I59" s="43">
        <f t="shared" si="1"/>
        <v>6.6</v>
      </c>
    </row>
    <row r="60" spans="1:9" ht="12.75" customHeight="1" x14ac:dyDescent="0.2">
      <c r="A60" s="623"/>
      <c r="B60" s="632"/>
      <c r="C60" s="632"/>
      <c r="D60" s="628"/>
      <c r="E60" s="15" t="s">
        <v>321</v>
      </c>
      <c r="F60" s="15" t="s">
        <v>99</v>
      </c>
      <c r="G60" s="15">
        <v>1</v>
      </c>
      <c r="H60" s="16">
        <v>57.25</v>
      </c>
      <c r="I60" s="43">
        <f t="shared" si="1"/>
        <v>57.25</v>
      </c>
    </row>
    <row r="61" spans="1:9" ht="12.75" customHeight="1" x14ac:dyDescent="0.2">
      <c r="A61" s="623"/>
      <c r="B61" s="632"/>
      <c r="C61" s="632"/>
      <c r="D61" s="628"/>
      <c r="E61" s="15" t="s">
        <v>491</v>
      </c>
      <c r="F61" s="15" t="s">
        <v>99</v>
      </c>
      <c r="G61" s="15">
        <v>2</v>
      </c>
      <c r="H61" s="16">
        <v>32.4</v>
      </c>
      <c r="I61" s="43">
        <f t="shared" si="1"/>
        <v>64.8</v>
      </c>
    </row>
    <row r="62" spans="1:9" ht="12.75" customHeight="1" x14ac:dyDescent="0.2">
      <c r="A62" s="623"/>
      <c r="B62" s="632"/>
      <c r="C62" s="632"/>
      <c r="D62" s="665"/>
      <c r="E62" s="15" t="s">
        <v>317</v>
      </c>
      <c r="F62" s="15" t="s">
        <v>99</v>
      </c>
      <c r="G62" s="15">
        <v>1</v>
      </c>
      <c r="H62" s="16">
        <v>140</v>
      </c>
      <c r="I62" s="43">
        <f t="shared" si="1"/>
        <v>140</v>
      </c>
    </row>
    <row r="63" spans="1:9" ht="12.75" customHeight="1" x14ac:dyDescent="0.2">
      <c r="A63" s="623"/>
      <c r="B63" s="632"/>
      <c r="C63" s="632"/>
      <c r="D63" s="664" t="s">
        <v>271</v>
      </c>
      <c r="E63" s="15" t="s">
        <v>154</v>
      </c>
      <c r="F63" s="15" t="s">
        <v>99</v>
      </c>
      <c r="G63" s="15">
        <v>1</v>
      </c>
      <c r="H63" s="16">
        <v>125.8</v>
      </c>
      <c r="I63" s="43">
        <f t="shared" si="1"/>
        <v>125.8</v>
      </c>
    </row>
    <row r="64" spans="1:9" ht="12.75" customHeight="1" x14ac:dyDescent="0.2">
      <c r="A64" s="623"/>
      <c r="B64" s="632"/>
      <c r="C64" s="632"/>
      <c r="D64" s="628"/>
      <c r="E64" s="15" t="s">
        <v>321</v>
      </c>
      <c r="F64" s="15" t="s">
        <v>99</v>
      </c>
      <c r="G64" s="15">
        <v>1</v>
      </c>
      <c r="H64" s="16">
        <v>57.25</v>
      </c>
      <c r="I64" s="43">
        <f t="shared" si="1"/>
        <v>57.25</v>
      </c>
    </row>
    <row r="65" spans="1:9" ht="12.75" customHeight="1" x14ac:dyDescent="0.2">
      <c r="A65" s="623"/>
      <c r="B65" s="632"/>
      <c r="C65" s="632"/>
      <c r="D65" s="628"/>
      <c r="E65" s="15" t="s">
        <v>966</v>
      </c>
      <c r="F65" s="15" t="s">
        <v>99</v>
      </c>
      <c r="G65" s="15">
        <v>1</v>
      </c>
      <c r="H65" s="16">
        <v>33.659999999999997</v>
      </c>
      <c r="I65" s="43">
        <f t="shared" si="1"/>
        <v>33.659999999999997</v>
      </c>
    </row>
    <row r="66" spans="1:9" ht="12.75" customHeight="1" thickBot="1" x14ac:dyDescent="0.25">
      <c r="A66" s="624"/>
      <c r="B66" s="632"/>
      <c r="C66" s="632"/>
      <c r="D66" s="629"/>
      <c r="E66" s="40" t="s">
        <v>150</v>
      </c>
      <c r="F66" s="40" t="s">
        <v>99</v>
      </c>
      <c r="G66" s="40">
        <v>1</v>
      </c>
      <c r="H66" s="41">
        <v>32</v>
      </c>
      <c r="I66" s="42">
        <f t="shared" si="1"/>
        <v>32</v>
      </c>
    </row>
    <row r="67" spans="1:9" ht="12.75" customHeight="1" x14ac:dyDescent="0.2">
      <c r="A67" s="622" t="s">
        <v>1077</v>
      </c>
      <c r="B67" s="632"/>
      <c r="C67" s="632"/>
      <c r="D67" s="627" t="s">
        <v>1079</v>
      </c>
      <c r="E67" s="37" t="s">
        <v>921</v>
      </c>
      <c r="F67" s="37" t="s">
        <v>99</v>
      </c>
      <c r="G67" s="37">
        <v>2</v>
      </c>
      <c r="H67" s="38">
        <v>312.12</v>
      </c>
      <c r="I67" s="39">
        <f t="shared" si="1"/>
        <v>624.24</v>
      </c>
    </row>
    <row r="68" spans="1:9" ht="12.75" customHeight="1" x14ac:dyDescent="0.2">
      <c r="A68" s="623"/>
      <c r="B68" s="632"/>
      <c r="C68" s="632"/>
      <c r="D68" s="628"/>
      <c r="E68" s="35" t="s">
        <v>1078</v>
      </c>
      <c r="F68" s="35" t="s">
        <v>99</v>
      </c>
      <c r="G68" s="35">
        <v>2</v>
      </c>
      <c r="H68" s="36">
        <v>9.5</v>
      </c>
      <c r="I68" s="157">
        <f t="shared" si="1"/>
        <v>19</v>
      </c>
    </row>
    <row r="69" spans="1:9" ht="12.75" customHeight="1" x14ac:dyDescent="0.2">
      <c r="A69" s="623"/>
      <c r="B69" s="632"/>
      <c r="C69" s="632"/>
      <c r="D69" s="628"/>
      <c r="E69" s="35" t="s">
        <v>135</v>
      </c>
      <c r="F69" s="35" t="s">
        <v>99</v>
      </c>
      <c r="G69" s="35">
        <v>2</v>
      </c>
      <c r="H69" s="36">
        <v>75.48</v>
      </c>
      <c r="I69" s="157">
        <f t="shared" si="1"/>
        <v>150.96</v>
      </c>
    </row>
    <row r="70" spans="1:9" ht="12.75" customHeight="1" x14ac:dyDescent="0.2">
      <c r="A70" s="623"/>
      <c r="B70" s="632"/>
      <c r="C70" s="632"/>
      <c r="D70" s="628"/>
      <c r="E70" s="35" t="s">
        <v>129</v>
      </c>
      <c r="F70" s="35" t="s">
        <v>99</v>
      </c>
      <c r="G70" s="35">
        <v>2</v>
      </c>
      <c r="H70" s="36">
        <v>7.7</v>
      </c>
      <c r="I70" s="157">
        <f t="shared" si="1"/>
        <v>15.4</v>
      </c>
    </row>
    <row r="71" spans="1:9" ht="12.75" customHeight="1" x14ac:dyDescent="0.2">
      <c r="A71" s="623"/>
      <c r="B71" s="632"/>
      <c r="C71" s="632"/>
      <c r="D71" s="628"/>
      <c r="E71" s="35" t="s">
        <v>456</v>
      </c>
      <c r="F71" s="35" t="s">
        <v>100</v>
      </c>
      <c r="G71" s="35">
        <v>0.5</v>
      </c>
      <c r="H71" s="36">
        <v>73.75</v>
      </c>
      <c r="I71" s="157">
        <f t="shared" si="1"/>
        <v>36.875</v>
      </c>
    </row>
    <row r="72" spans="1:9" ht="12.75" customHeight="1" x14ac:dyDescent="0.2">
      <c r="A72" s="623"/>
      <c r="B72" s="632"/>
      <c r="C72" s="632"/>
      <c r="D72" s="628"/>
      <c r="E72" s="35" t="s">
        <v>457</v>
      </c>
      <c r="F72" s="35" t="s">
        <v>100</v>
      </c>
      <c r="G72" s="35">
        <v>0.2</v>
      </c>
      <c r="H72" s="36">
        <v>103.35</v>
      </c>
      <c r="I72" s="157">
        <f t="shared" si="1"/>
        <v>20.67</v>
      </c>
    </row>
    <row r="73" spans="1:9" ht="12.75" customHeight="1" thickBot="1" x14ac:dyDescent="0.25">
      <c r="A73" s="624"/>
      <c r="B73" s="626"/>
      <c r="C73" s="626"/>
      <c r="D73" s="629"/>
      <c r="E73" s="83" t="s">
        <v>133</v>
      </c>
      <c r="F73" s="83" t="s">
        <v>99</v>
      </c>
      <c r="G73" s="83">
        <v>2</v>
      </c>
      <c r="H73" s="84">
        <v>354.23</v>
      </c>
      <c r="I73" s="200">
        <f t="shared" si="1"/>
        <v>708.46</v>
      </c>
    </row>
    <row r="74" spans="1:9" ht="12.75" customHeight="1" x14ac:dyDescent="0.2">
      <c r="A74" s="622" t="s">
        <v>329</v>
      </c>
      <c r="B74" s="625">
        <v>5916.98</v>
      </c>
      <c r="C74" s="625" t="s">
        <v>75</v>
      </c>
      <c r="D74" s="658" t="s">
        <v>330</v>
      </c>
      <c r="E74" s="37" t="s">
        <v>331</v>
      </c>
      <c r="F74" s="37" t="s">
        <v>99</v>
      </c>
      <c r="G74" s="37">
        <v>5</v>
      </c>
      <c r="H74" s="38">
        <v>8.6999999999999993</v>
      </c>
      <c r="I74" s="39">
        <f t="shared" si="1"/>
        <v>43.5</v>
      </c>
    </row>
    <row r="75" spans="1:9" ht="12.75" customHeight="1" x14ac:dyDescent="0.2">
      <c r="A75" s="623"/>
      <c r="B75" s="632"/>
      <c r="C75" s="632"/>
      <c r="D75" s="660"/>
      <c r="E75" s="35" t="s">
        <v>1201</v>
      </c>
      <c r="F75" s="35" t="s">
        <v>99</v>
      </c>
      <c r="G75" s="35">
        <v>1</v>
      </c>
      <c r="H75" s="36">
        <v>30</v>
      </c>
      <c r="I75" s="157">
        <f t="shared" si="1"/>
        <v>30</v>
      </c>
    </row>
    <row r="76" spans="1:9" ht="12.75" customHeight="1" x14ac:dyDescent="0.2">
      <c r="A76" s="623"/>
      <c r="B76" s="632"/>
      <c r="C76" s="632"/>
      <c r="D76" s="660"/>
      <c r="E76" s="35" t="s">
        <v>342</v>
      </c>
      <c r="F76" s="35" t="s">
        <v>99</v>
      </c>
      <c r="G76" s="35">
        <v>1</v>
      </c>
      <c r="H76" s="36">
        <v>107.47</v>
      </c>
      <c r="I76" s="157">
        <f t="shared" si="1"/>
        <v>107.47</v>
      </c>
    </row>
    <row r="77" spans="1:9" ht="12.75" customHeight="1" thickBot="1" x14ac:dyDescent="0.25">
      <c r="A77" s="624"/>
      <c r="B77" s="632"/>
      <c r="C77" s="632"/>
      <c r="D77" s="659"/>
      <c r="E77" s="83" t="s">
        <v>1210</v>
      </c>
      <c r="F77" s="83" t="s">
        <v>101</v>
      </c>
      <c r="G77" s="83">
        <v>15</v>
      </c>
      <c r="H77" s="84">
        <v>26.79</v>
      </c>
      <c r="I77" s="200">
        <f t="shared" si="1"/>
        <v>401.84999999999997</v>
      </c>
    </row>
    <row r="78" spans="1:9" ht="12.75" customHeight="1" x14ac:dyDescent="0.2">
      <c r="A78" s="622" t="s">
        <v>486</v>
      </c>
      <c r="B78" s="632"/>
      <c r="C78" s="632"/>
      <c r="D78" s="658" t="s">
        <v>409</v>
      </c>
      <c r="E78" s="37" t="s">
        <v>1214</v>
      </c>
      <c r="F78" s="37" t="s">
        <v>99</v>
      </c>
      <c r="G78" s="37">
        <v>1</v>
      </c>
      <c r="H78" s="38">
        <v>470</v>
      </c>
      <c r="I78" s="39">
        <f t="shared" si="1"/>
        <v>470</v>
      </c>
    </row>
    <row r="79" spans="1:9" ht="12.75" customHeight="1" x14ac:dyDescent="0.2">
      <c r="A79" s="623"/>
      <c r="B79" s="632"/>
      <c r="C79" s="632"/>
      <c r="D79" s="660"/>
      <c r="E79" s="35" t="s">
        <v>154</v>
      </c>
      <c r="F79" s="35" t="s">
        <v>99</v>
      </c>
      <c r="G79" s="35">
        <v>1</v>
      </c>
      <c r="H79" s="36">
        <v>125.8</v>
      </c>
      <c r="I79" s="157">
        <f t="shared" si="1"/>
        <v>125.8</v>
      </c>
    </row>
    <row r="80" spans="1:9" ht="12.75" customHeight="1" x14ac:dyDescent="0.2">
      <c r="A80" s="623"/>
      <c r="B80" s="632"/>
      <c r="C80" s="632"/>
      <c r="D80" s="660"/>
      <c r="E80" s="35" t="s">
        <v>321</v>
      </c>
      <c r="F80" s="35" t="s">
        <v>99</v>
      </c>
      <c r="G80" s="35">
        <v>1</v>
      </c>
      <c r="H80" s="36">
        <v>57.25</v>
      </c>
      <c r="I80" s="157">
        <f t="shared" si="1"/>
        <v>57.25</v>
      </c>
    </row>
    <row r="81" spans="1:9" ht="12.75" customHeight="1" x14ac:dyDescent="0.2">
      <c r="A81" s="623"/>
      <c r="B81" s="632"/>
      <c r="C81" s="632"/>
      <c r="D81" s="660"/>
      <c r="E81" s="35" t="s">
        <v>1215</v>
      </c>
      <c r="F81" s="35" t="s">
        <v>99</v>
      </c>
      <c r="G81" s="35">
        <v>8</v>
      </c>
      <c r="H81" s="36">
        <v>2.1</v>
      </c>
      <c r="I81" s="157">
        <f t="shared" si="1"/>
        <v>16.8</v>
      </c>
    </row>
    <row r="82" spans="1:9" ht="12.75" customHeight="1" x14ac:dyDescent="0.2">
      <c r="A82" s="623"/>
      <c r="B82" s="632"/>
      <c r="C82" s="632"/>
      <c r="D82" s="660"/>
      <c r="E82" s="35" t="s">
        <v>447</v>
      </c>
      <c r="F82" s="35" t="s">
        <v>99</v>
      </c>
      <c r="G82" s="35">
        <v>12</v>
      </c>
      <c r="H82" s="36">
        <v>26</v>
      </c>
      <c r="I82" s="157">
        <f t="shared" si="1"/>
        <v>312</v>
      </c>
    </row>
    <row r="83" spans="1:9" ht="12.75" customHeight="1" x14ac:dyDescent="0.2">
      <c r="A83" s="623"/>
      <c r="B83" s="632"/>
      <c r="C83" s="632"/>
      <c r="D83" s="660"/>
      <c r="E83" s="35" t="s">
        <v>1216</v>
      </c>
      <c r="F83" s="35" t="s">
        <v>99</v>
      </c>
      <c r="G83" s="35">
        <v>2</v>
      </c>
      <c r="H83" s="36">
        <v>160</v>
      </c>
      <c r="I83" s="157">
        <f t="shared" si="1"/>
        <v>320</v>
      </c>
    </row>
    <row r="84" spans="1:9" ht="12.75" customHeight="1" thickBot="1" x14ac:dyDescent="0.25">
      <c r="A84" s="624"/>
      <c r="B84" s="632"/>
      <c r="C84" s="632"/>
      <c r="D84" s="659"/>
      <c r="E84" s="83" t="s">
        <v>1217</v>
      </c>
      <c r="F84" s="83" t="s">
        <v>99</v>
      </c>
      <c r="G84" s="83">
        <v>1</v>
      </c>
      <c r="H84" s="84">
        <v>200</v>
      </c>
      <c r="I84" s="200">
        <f t="shared" si="1"/>
        <v>200</v>
      </c>
    </row>
    <row r="85" spans="1:9" ht="12.75" customHeight="1" x14ac:dyDescent="0.2">
      <c r="A85" s="622" t="s">
        <v>752</v>
      </c>
      <c r="B85" s="632"/>
      <c r="C85" s="632"/>
      <c r="D85" s="658" t="s">
        <v>108</v>
      </c>
      <c r="E85" s="37" t="s">
        <v>411</v>
      </c>
      <c r="F85" s="37" t="s">
        <v>99</v>
      </c>
      <c r="G85" s="37">
        <v>1</v>
      </c>
      <c r="H85" s="38">
        <v>2551.75</v>
      </c>
      <c r="I85" s="39">
        <f t="shared" si="1"/>
        <v>2551.75</v>
      </c>
    </row>
    <row r="86" spans="1:9" ht="12.75" customHeight="1" x14ac:dyDescent="0.2">
      <c r="A86" s="623"/>
      <c r="B86" s="632"/>
      <c r="C86" s="632"/>
      <c r="D86" s="660"/>
      <c r="E86" s="35" t="s">
        <v>561</v>
      </c>
      <c r="F86" s="35" t="s">
        <v>99</v>
      </c>
      <c r="G86" s="35">
        <v>1</v>
      </c>
      <c r="H86" s="36">
        <v>204.42</v>
      </c>
      <c r="I86" s="43">
        <f t="shared" si="1"/>
        <v>204.42</v>
      </c>
    </row>
    <row r="87" spans="1:9" ht="12.75" customHeight="1" x14ac:dyDescent="0.2">
      <c r="A87" s="623"/>
      <c r="B87" s="632"/>
      <c r="C87" s="632"/>
      <c r="D87" s="660"/>
      <c r="E87" s="35" t="s">
        <v>562</v>
      </c>
      <c r="F87" s="35" t="s">
        <v>99</v>
      </c>
      <c r="G87" s="35">
        <v>2</v>
      </c>
      <c r="H87" s="36">
        <v>4.9400000000000004</v>
      </c>
      <c r="I87" s="43">
        <f t="shared" si="1"/>
        <v>9.8800000000000008</v>
      </c>
    </row>
    <row r="88" spans="1:9" ht="12.75" customHeight="1" x14ac:dyDescent="0.2">
      <c r="A88" s="623"/>
      <c r="B88" s="632"/>
      <c r="C88" s="632"/>
      <c r="D88" s="660"/>
      <c r="E88" s="35" t="s">
        <v>456</v>
      </c>
      <c r="F88" s="35" t="s">
        <v>100</v>
      </c>
      <c r="G88" s="35">
        <v>1</v>
      </c>
      <c r="H88" s="36">
        <v>73.75</v>
      </c>
      <c r="I88" s="43">
        <f t="shared" si="1"/>
        <v>73.75</v>
      </c>
    </row>
    <row r="89" spans="1:9" ht="12.75" customHeight="1" x14ac:dyDescent="0.2">
      <c r="A89" s="623"/>
      <c r="B89" s="632"/>
      <c r="C89" s="632"/>
      <c r="D89" s="660"/>
      <c r="E89" s="35" t="s">
        <v>457</v>
      </c>
      <c r="F89" s="35" t="s">
        <v>100</v>
      </c>
      <c r="G89" s="35">
        <v>1</v>
      </c>
      <c r="H89" s="36">
        <v>103.35</v>
      </c>
      <c r="I89" s="43">
        <f t="shared" si="1"/>
        <v>103.35</v>
      </c>
    </row>
    <row r="90" spans="1:9" ht="12.75" customHeight="1" x14ac:dyDescent="0.2">
      <c r="A90" s="623"/>
      <c r="B90" s="632"/>
      <c r="C90" s="632"/>
      <c r="D90" s="660"/>
      <c r="E90" s="35" t="s">
        <v>118</v>
      </c>
      <c r="F90" s="35" t="s">
        <v>99</v>
      </c>
      <c r="G90" s="35">
        <v>1</v>
      </c>
      <c r="H90" s="36">
        <v>117.24</v>
      </c>
      <c r="I90" s="43">
        <f t="shared" si="1"/>
        <v>117.24</v>
      </c>
    </row>
    <row r="91" spans="1:9" ht="12.75" customHeight="1" x14ac:dyDescent="0.2">
      <c r="A91" s="623"/>
      <c r="B91" s="632"/>
      <c r="C91" s="632"/>
      <c r="D91" s="660"/>
      <c r="E91" s="35" t="s">
        <v>122</v>
      </c>
      <c r="F91" s="35" t="s">
        <v>99</v>
      </c>
      <c r="G91" s="35">
        <v>1</v>
      </c>
      <c r="H91" s="36">
        <v>191.48</v>
      </c>
      <c r="I91" s="43">
        <f t="shared" si="1"/>
        <v>191.48</v>
      </c>
    </row>
    <row r="92" spans="1:9" ht="12.75" customHeight="1" x14ac:dyDescent="0.2">
      <c r="A92" s="623"/>
      <c r="B92" s="632"/>
      <c r="C92" s="632"/>
      <c r="D92" s="660"/>
      <c r="E92" s="35" t="s">
        <v>133</v>
      </c>
      <c r="F92" s="35" t="s">
        <v>99</v>
      </c>
      <c r="G92" s="35">
        <v>1</v>
      </c>
      <c r="H92" s="36">
        <v>354.23</v>
      </c>
      <c r="I92" s="43">
        <f t="shared" si="1"/>
        <v>354.23</v>
      </c>
    </row>
    <row r="93" spans="1:9" ht="12.75" customHeight="1" x14ac:dyDescent="0.2">
      <c r="A93" s="623"/>
      <c r="B93" s="632"/>
      <c r="C93" s="632"/>
      <c r="D93" s="660"/>
      <c r="E93" s="35" t="s">
        <v>1236</v>
      </c>
      <c r="F93" s="35" t="s">
        <v>99</v>
      </c>
      <c r="G93" s="35">
        <v>1</v>
      </c>
      <c r="H93" s="36">
        <v>10.3</v>
      </c>
      <c r="I93" s="43">
        <f t="shared" si="1"/>
        <v>10.3</v>
      </c>
    </row>
    <row r="94" spans="1:9" ht="12.75" customHeight="1" x14ac:dyDescent="0.2">
      <c r="A94" s="623"/>
      <c r="B94" s="632"/>
      <c r="C94" s="632"/>
      <c r="D94" s="660"/>
      <c r="E94" s="35" t="s">
        <v>1237</v>
      </c>
      <c r="F94" s="35" t="s">
        <v>99</v>
      </c>
      <c r="G94" s="35">
        <v>1</v>
      </c>
      <c r="H94" s="36">
        <v>3.9</v>
      </c>
      <c r="I94" s="43">
        <f t="shared" si="1"/>
        <v>3.9</v>
      </c>
    </row>
    <row r="95" spans="1:9" ht="12.75" customHeight="1" x14ac:dyDescent="0.2">
      <c r="A95" s="623"/>
      <c r="B95" s="632"/>
      <c r="C95" s="632"/>
      <c r="D95" s="660"/>
      <c r="E95" s="35" t="s">
        <v>1238</v>
      </c>
      <c r="F95" s="35" t="s">
        <v>99</v>
      </c>
      <c r="G95" s="35">
        <v>1</v>
      </c>
      <c r="H95" s="36">
        <v>18.84</v>
      </c>
      <c r="I95" s="43">
        <f t="shared" si="1"/>
        <v>18.84</v>
      </c>
    </row>
    <row r="96" spans="1:9" ht="12.75" customHeight="1" x14ac:dyDescent="0.2">
      <c r="A96" s="623"/>
      <c r="B96" s="632"/>
      <c r="C96" s="632"/>
      <c r="D96" s="660"/>
      <c r="E96" s="35" t="s">
        <v>169</v>
      </c>
      <c r="F96" s="35" t="s">
        <v>99</v>
      </c>
      <c r="G96" s="35">
        <v>1</v>
      </c>
      <c r="H96" s="36">
        <v>290</v>
      </c>
      <c r="I96" s="43">
        <f t="shared" si="1"/>
        <v>290</v>
      </c>
    </row>
    <row r="97" spans="1:9" ht="12.75" customHeight="1" x14ac:dyDescent="0.2">
      <c r="A97" s="623"/>
      <c r="B97" s="632"/>
      <c r="C97" s="632"/>
      <c r="D97" s="660"/>
      <c r="E97" s="35" t="s">
        <v>1239</v>
      </c>
      <c r="F97" s="35" t="s">
        <v>99</v>
      </c>
      <c r="G97" s="35">
        <v>1</v>
      </c>
      <c r="H97" s="36">
        <v>75</v>
      </c>
      <c r="I97" s="43">
        <f t="shared" si="1"/>
        <v>75</v>
      </c>
    </row>
    <row r="98" spans="1:9" ht="12.75" customHeight="1" x14ac:dyDescent="0.2">
      <c r="A98" s="623"/>
      <c r="B98" s="632"/>
      <c r="C98" s="632"/>
      <c r="D98" s="660"/>
      <c r="E98" s="35" t="s">
        <v>1240</v>
      </c>
      <c r="F98" s="35" t="s">
        <v>99</v>
      </c>
      <c r="G98" s="35">
        <v>1</v>
      </c>
      <c r="H98" s="36">
        <v>120</v>
      </c>
      <c r="I98" s="43">
        <f t="shared" si="1"/>
        <v>120</v>
      </c>
    </row>
    <row r="99" spans="1:9" ht="12.75" customHeight="1" x14ac:dyDescent="0.2">
      <c r="A99" s="623"/>
      <c r="B99" s="632"/>
      <c r="C99" s="632"/>
      <c r="D99" s="660"/>
      <c r="E99" s="35" t="s">
        <v>115</v>
      </c>
      <c r="F99" s="35" t="s">
        <v>99</v>
      </c>
      <c r="G99" s="35">
        <v>2</v>
      </c>
      <c r="H99" s="36">
        <v>42</v>
      </c>
      <c r="I99" s="43">
        <f t="shared" si="1"/>
        <v>84</v>
      </c>
    </row>
    <row r="100" spans="1:9" ht="12.75" customHeight="1" x14ac:dyDescent="0.2">
      <c r="A100" s="623"/>
      <c r="B100" s="632"/>
      <c r="C100" s="632"/>
      <c r="D100" s="660"/>
      <c r="E100" s="35" t="s">
        <v>277</v>
      </c>
      <c r="F100" s="35" t="s">
        <v>99</v>
      </c>
      <c r="G100" s="35">
        <v>2</v>
      </c>
      <c r="H100" s="36">
        <v>27</v>
      </c>
      <c r="I100" s="43">
        <f t="shared" si="1"/>
        <v>54</v>
      </c>
    </row>
    <row r="101" spans="1:9" ht="12.75" customHeight="1" x14ac:dyDescent="0.2">
      <c r="A101" s="623"/>
      <c r="B101" s="632"/>
      <c r="C101" s="632"/>
      <c r="D101" s="660"/>
      <c r="E101" s="35" t="s">
        <v>120</v>
      </c>
      <c r="F101" s="35" t="s">
        <v>99</v>
      </c>
      <c r="G101" s="35">
        <v>1</v>
      </c>
      <c r="H101" s="36">
        <v>7.41</v>
      </c>
      <c r="I101" s="43">
        <f t="shared" si="1"/>
        <v>7.41</v>
      </c>
    </row>
    <row r="102" spans="1:9" ht="12.75" customHeight="1" x14ac:dyDescent="0.2">
      <c r="A102" s="623"/>
      <c r="B102" s="632"/>
      <c r="C102" s="632"/>
      <c r="D102" s="660"/>
      <c r="E102" s="35" t="s">
        <v>129</v>
      </c>
      <c r="F102" s="35" t="s">
        <v>99</v>
      </c>
      <c r="G102" s="35">
        <v>1</v>
      </c>
      <c r="H102" s="36">
        <v>7.7</v>
      </c>
      <c r="I102" s="43">
        <f t="shared" si="1"/>
        <v>7.7</v>
      </c>
    </row>
    <row r="103" spans="1:9" ht="12.75" customHeight="1" x14ac:dyDescent="0.2">
      <c r="A103" s="623"/>
      <c r="B103" s="632"/>
      <c r="C103" s="632"/>
      <c r="D103" s="660"/>
      <c r="E103" s="35" t="s">
        <v>121</v>
      </c>
      <c r="F103" s="35" t="s">
        <v>99</v>
      </c>
      <c r="G103" s="35">
        <v>1</v>
      </c>
      <c r="H103" s="36">
        <v>5.85</v>
      </c>
      <c r="I103" s="43">
        <f t="shared" si="1"/>
        <v>5.85</v>
      </c>
    </row>
    <row r="104" spans="1:9" ht="12.75" customHeight="1" x14ac:dyDescent="0.2">
      <c r="A104" s="623"/>
      <c r="B104" s="632"/>
      <c r="C104" s="632"/>
      <c r="D104" s="660"/>
      <c r="E104" s="35" t="s">
        <v>139</v>
      </c>
      <c r="F104" s="35" t="s">
        <v>99</v>
      </c>
      <c r="G104" s="35">
        <v>1</v>
      </c>
      <c r="H104" s="36">
        <v>163.63999999999999</v>
      </c>
      <c r="I104" s="43">
        <f t="shared" si="1"/>
        <v>163.63999999999999</v>
      </c>
    </row>
    <row r="105" spans="1:9" ht="12.75" customHeight="1" x14ac:dyDescent="0.2">
      <c r="A105" s="623"/>
      <c r="B105" s="632"/>
      <c r="C105" s="632"/>
      <c r="D105" s="660"/>
      <c r="E105" s="35" t="s">
        <v>299</v>
      </c>
      <c r="F105" s="35" t="s">
        <v>99</v>
      </c>
      <c r="G105" s="35">
        <v>1</v>
      </c>
      <c r="H105" s="36">
        <v>157</v>
      </c>
      <c r="I105" s="43">
        <f t="shared" si="1"/>
        <v>157</v>
      </c>
    </row>
    <row r="106" spans="1:9" ht="12.75" customHeight="1" thickBot="1" x14ac:dyDescent="0.25">
      <c r="A106" s="624"/>
      <c r="B106" s="626"/>
      <c r="C106" s="626"/>
      <c r="D106" s="659"/>
      <c r="E106" s="83" t="s">
        <v>659</v>
      </c>
      <c r="F106" s="83" t="s">
        <v>99</v>
      </c>
      <c r="G106" s="83">
        <v>1</v>
      </c>
      <c r="H106" s="84">
        <v>190.25</v>
      </c>
      <c r="I106" s="42">
        <f t="shared" si="1"/>
        <v>190.25</v>
      </c>
    </row>
    <row r="107" spans="1:9" ht="12.75" customHeight="1" x14ac:dyDescent="0.2">
      <c r="A107" s="622" t="s">
        <v>1116</v>
      </c>
      <c r="B107" s="625">
        <v>6685</v>
      </c>
      <c r="C107" s="625" t="s">
        <v>76</v>
      </c>
      <c r="D107" s="658" t="s">
        <v>108</v>
      </c>
      <c r="E107" s="37" t="s">
        <v>1400</v>
      </c>
      <c r="F107" s="37" t="s">
        <v>99</v>
      </c>
      <c r="G107" s="37">
        <v>1</v>
      </c>
      <c r="H107" s="38">
        <v>180</v>
      </c>
      <c r="I107" s="39">
        <f t="shared" si="1"/>
        <v>180</v>
      </c>
    </row>
    <row r="108" spans="1:9" ht="12.75" customHeight="1" x14ac:dyDescent="0.2">
      <c r="A108" s="623"/>
      <c r="B108" s="632"/>
      <c r="C108" s="632"/>
      <c r="D108" s="660"/>
      <c r="E108" s="35" t="s">
        <v>582</v>
      </c>
      <c r="F108" s="35" t="s">
        <v>99</v>
      </c>
      <c r="G108" s="35">
        <v>1</v>
      </c>
      <c r="H108" s="36">
        <v>300</v>
      </c>
      <c r="I108" s="157">
        <f t="shared" si="1"/>
        <v>300</v>
      </c>
    </row>
    <row r="109" spans="1:9" ht="12.75" customHeight="1" x14ac:dyDescent="0.2">
      <c r="A109" s="623"/>
      <c r="B109" s="632"/>
      <c r="C109" s="632"/>
      <c r="D109" s="660"/>
      <c r="E109" s="35" t="s">
        <v>1401</v>
      </c>
      <c r="F109" s="35" t="s">
        <v>99</v>
      </c>
      <c r="G109" s="35">
        <v>1</v>
      </c>
      <c r="H109" s="36">
        <v>65</v>
      </c>
      <c r="I109" s="157">
        <f t="shared" si="1"/>
        <v>65</v>
      </c>
    </row>
    <row r="110" spans="1:9" ht="12.75" customHeight="1" x14ac:dyDescent="0.2">
      <c r="A110" s="623"/>
      <c r="B110" s="632"/>
      <c r="C110" s="632"/>
      <c r="D110" s="660"/>
      <c r="E110" s="15" t="s">
        <v>411</v>
      </c>
      <c r="F110" s="15" t="s">
        <v>99</v>
      </c>
      <c r="G110" s="15">
        <v>1</v>
      </c>
      <c r="H110" s="16">
        <v>2551.75</v>
      </c>
      <c r="I110" s="13">
        <f t="shared" si="1"/>
        <v>2551.75</v>
      </c>
    </row>
    <row r="111" spans="1:9" ht="12.75" customHeight="1" x14ac:dyDescent="0.2">
      <c r="A111" s="623"/>
      <c r="B111" s="632"/>
      <c r="C111" s="632"/>
      <c r="D111" s="660"/>
      <c r="E111" s="15" t="s">
        <v>412</v>
      </c>
      <c r="F111" s="15" t="s">
        <v>99</v>
      </c>
      <c r="G111" s="15">
        <v>1</v>
      </c>
      <c r="H111" s="16">
        <v>12.76</v>
      </c>
      <c r="I111" s="13">
        <f t="shared" si="1"/>
        <v>12.76</v>
      </c>
    </row>
    <row r="112" spans="1:9" ht="12.75" customHeight="1" thickBot="1" x14ac:dyDescent="0.25">
      <c r="A112" s="624"/>
      <c r="B112" s="632"/>
      <c r="C112" s="632"/>
      <c r="D112" s="659"/>
      <c r="E112" s="83" t="s">
        <v>380</v>
      </c>
      <c r="F112" s="83" t="s">
        <v>99</v>
      </c>
      <c r="G112" s="83">
        <v>2</v>
      </c>
      <c r="H112" s="84">
        <v>3</v>
      </c>
      <c r="I112" s="200">
        <f t="shared" si="1"/>
        <v>6</v>
      </c>
    </row>
    <row r="113" spans="1:9" ht="12.75" customHeight="1" x14ac:dyDescent="0.2">
      <c r="A113" s="622" t="s">
        <v>486</v>
      </c>
      <c r="B113" s="632"/>
      <c r="C113" s="632"/>
      <c r="D113" s="658" t="s">
        <v>108</v>
      </c>
      <c r="E113" s="37" t="s">
        <v>957</v>
      </c>
      <c r="F113" s="37" t="s">
        <v>99</v>
      </c>
      <c r="G113" s="37">
        <v>1</v>
      </c>
      <c r="H113" s="38">
        <v>90</v>
      </c>
      <c r="I113" s="39">
        <f t="shared" si="1"/>
        <v>90</v>
      </c>
    </row>
    <row r="114" spans="1:9" ht="12.75" customHeight="1" x14ac:dyDescent="0.2">
      <c r="A114" s="623"/>
      <c r="B114" s="632"/>
      <c r="C114" s="632"/>
      <c r="D114" s="660"/>
      <c r="E114" s="35" t="s">
        <v>1402</v>
      </c>
      <c r="F114" s="35" t="s">
        <v>99</v>
      </c>
      <c r="G114" s="35">
        <v>2</v>
      </c>
      <c r="H114" s="36">
        <v>17</v>
      </c>
      <c r="I114" s="157">
        <f t="shared" si="1"/>
        <v>34</v>
      </c>
    </row>
    <row r="115" spans="1:9" ht="12.75" customHeight="1" x14ac:dyDescent="0.2">
      <c r="A115" s="623"/>
      <c r="B115" s="632"/>
      <c r="C115" s="632"/>
      <c r="D115" s="660"/>
      <c r="E115" s="35" t="s">
        <v>447</v>
      </c>
      <c r="F115" s="35" t="s">
        <v>99</v>
      </c>
      <c r="G115" s="35">
        <v>12</v>
      </c>
      <c r="H115" s="36">
        <v>26</v>
      </c>
      <c r="I115" s="157">
        <f t="shared" si="1"/>
        <v>312</v>
      </c>
    </row>
    <row r="116" spans="1:9" ht="12.75" customHeight="1" x14ac:dyDescent="0.2">
      <c r="A116" s="623"/>
      <c r="B116" s="632"/>
      <c r="C116" s="632"/>
      <c r="D116" s="660"/>
      <c r="E116" s="35" t="s">
        <v>134</v>
      </c>
      <c r="F116" s="35" t="s">
        <v>104</v>
      </c>
      <c r="G116" s="35">
        <v>1</v>
      </c>
      <c r="H116" s="36">
        <v>75</v>
      </c>
      <c r="I116" s="157">
        <f t="shared" si="1"/>
        <v>75</v>
      </c>
    </row>
    <row r="117" spans="1:9" ht="12.75" customHeight="1" x14ac:dyDescent="0.2">
      <c r="A117" s="623"/>
      <c r="B117" s="632"/>
      <c r="C117" s="632"/>
      <c r="D117" s="660"/>
      <c r="E117" s="35" t="s">
        <v>169</v>
      </c>
      <c r="F117" s="35" t="s">
        <v>99</v>
      </c>
      <c r="G117" s="35">
        <v>1</v>
      </c>
      <c r="H117" s="36">
        <v>290</v>
      </c>
      <c r="I117" s="157">
        <f t="shared" si="1"/>
        <v>290</v>
      </c>
    </row>
    <row r="118" spans="1:9" ht="12.75" customHeight="1" x14ac:dyDescent="0.2">
      <c r="A118" s="623"/>
      <c r="B118" s="632"/>
      <c r="C118" s="632"/>
      <c r="D118" s="660"/>
      <c r="E118" s="35" t="s">
        <v>116</v>
      </c>
      <c r="F118" s="35" t="s">
        <v>101</v>
      </c>
      <c r="G118" s="35">
        <v>2</v>
      </c>
      <c r="H118" s="36">
        <v>33.479999999999997</v>
      </c>
      <c r="I118" s="157">
        <f t="shared" si="1"/>
        <v>66.959999999999994</v>
      </c>
    </row>
    <row r="119" spans="1:9" ht="12.75" customHeight="1" x14ac:dyDescent="0.2">
      <c r="A119" s="623"/>
      <c r="B119" s="632"/>
      <c r="C119" s="632"/>
      <c r="D119" s="660"/>
      <c r="E119" s="35" t="s">
        <v>221</v>
      </c>
      <c r="F119" s="35" t="s">
        <v>99</v>
      </c>
      <c r="G119" s="35">
        <v>1</v>
      </c>
      <c r="H119" s="36">
        <v>39.590000000000003</v>
      </c>
      <c r="I119" s="157">
        <f t="shared" si="1"/>
        <v>39.590000000000003</v>
      </c>
    </row>
    <row r="120" spans="1:9" ht="12.75" customHeight="1" x14ac:dyDescent="0.2">
      <c r="A120" s="623"/>
      <c r="B120" s="632"/>
      <c r="C120" s="632"/>
      <c r="D120" s="660"/>
      <c r="E120" s="35" t="s">
        <v>187</v>
      </c>
      <c r="F120" s="35" t="s">
        <v>99</v>
      </c>
      <c r="G120" s="35">
        <v>1</v>
      </c>
      <c r="H120" s="36">
        <v>35.42</v>
      </c>
      <c r="I120" s="157">
        <f t="shared" si="1"/>
        <v>35.42</v>
      </c>
    </row>
    <row r="121" spans="1:9" ht="12.75" customHeight="1" x14ac:dyDescent="0.2">
      <c r="A121" s="623"/>
      <c r="B121" s="632"/>
      <c r="C121" s="632"/>
      <c r="D121" s="660"/>
      <c r="E121" s="35" t="s">
        <v>308</v>
      </c>
      <c r="F121" s="35" t="s">
        <v>99</v>
      </c>
      <c r="G121" s="35">
        <v>1</v>
      </c>
      <c r="H121" s="36">
        <v>4.22</v>
      </c>
      <c r="I121" s="157">
        <f t="shared" si="1"/>
        <v>4.22</v>
      </c>
    </row>
    <row r="122" spans="1:9" ht="12.75" customHeight="1" x14ac:dyDescent="0.2">
      <c r="A122" s="623"/>
      <c r="B122" s="632"/>
      <c r="C122" s="632"/>
      <c r="D122" s="660"/>
      <c r="E122" s="35" t="s">
        <v>384</v>
      </c>
      <c r="F122" s="35" t="s">
        <v>99</v>
      </c>
      <c r="G122" s="35">
        <v>1</v>
      </c>
      <c r="H122" s="36">
        <v>2.4</v>
      </c>
      <c r="I122" s="157">
        <f t="shared" si="1"/>
        <v>2.4</v>
      </c>
    </row>
    <row r="123" spans="1:9" ht="12.75" customHeight="1" thickBot="1" x14ac:dyDescent="0.25">
      <c r="A123" s="624"/>
      <c r="B123" s="626"/>
      <c r="C123" s="626"/>
      <c r="D123" s="659"/>
      <c r="E123" s="83" t="s">
        <v>117</v>
      </c>
      <c r="F123" s="83" t="s">
        <v>99</v>
      </c>
      <c r="G123" s="83">
        <v>2</v>
      </c>
      <c r="H123" s="84">
        <v>3.79</v>
      </c>
      <c r="I123" s="200">
        <f t="shared" si="1"/>
        <v>7.58</v>
      </c>
    </row>
    <row r="124" spans="1:9" ht="12.75" customHeight="1" thickBot="1" x14ac:dyDescent="0.25">
      <c r="A124" s="79"/>
      <c r="B124" s="70">
        <v>6910.55</v>
      </c>
      <c r="C124" s="70" t="s">
        <v>77</v>
      </c>
      <c r="D124" s="316"/>
      <c r="E124" s="53"/>
      <c r="F124" s="53"/>
      <c r="G124" s="53"/>
      <c r="H124" s="153"/>
      <c r="I124" s="201">
        <f t="shared" si="1"/>
        <v>0</v>
      </c>
    </row>
    <row r="125" spans="1:9" ht="12.75" customHeight="1" x14ac:dyDescent="0.2">
      <c r="A125" s="622" t="s">
        <v>486</v>
      </c>
      <c r="B125" s="625">
        <v>8615.01</v>
      </c>
      <c r="C125" s="625" t="s">
        <v>78</v>
      </c>
      <c r="D125" s="658" t="s">
        <v>114</v>
      </c>
      <c r="E125" s="37" t="s">
        <v>135</v>
      </c>
      <c r="F125" s="37" t="s">
        <v>99</v>
      </c>
      <c r="G125" s="37">
        <v>2</v>
      </c>
      <c r="H125" s="38">
        <v>8.52</v>
      </c>
      <c r="I125" s="39">
        <f t="shared" si="1"/>
        <v>17.04</v>
      </c>
    </row>
    <row r="126" spans="1:9" ht="12.75" customHeight="1" thickBot="1" x14ac:dyDescent="0.25">
      <c r="A126" s="624"/>
      <c r="B126" s="632"/>
      <c r="C126" s="632"/>
      <c r="D126" s="659"/>
      <c r="E126" s="83" t="s">
        <v>520</v>
      </c>
      <c r="F126" s="83" t="s">
        <v>99</v>
      </c>
      <c r="G126" s="83">
        <v>2</v>
      </c>
      <c r="H126" s="84">
        <v>21.33</v>
      </c>
      <c r="I126" s="42">
        <f t="shared" si="1"/>
        <v>42.66</v>
      </c>
    </row>
    <row r="127" spans="1:9" ht="12.75" customHeight="1" x14ac:dyDescent="0.2">
      <c r="A127" s="622" t="s">
        <v>107</v>
      </c>
      <c r="B127" s="632"/>
      <c r="C127" s="632"/>
      <c r="D127" s="658" t="s">
        <v>690</v>
      </c>
      <c r="E127" s="37" t="s">
        <v>139</v>
      </c>
      <c r="F127" s="37" t="s">
        <v>99</v>
      </c>
      <c r="G127" s="37">
        <v>1</v>
      </c>
      <c r="H127" s="38">
        <v>320</v>
      </c>
      <c r="I127" s="39">
        <f t="shared" si="1"/>
        <v>320</v>
      </c>
    </row>
    <row r="128" spans="1:9" ht="12.75" customHeight="1" thickBot="1" x14ac:dyDescent="0.25">
      <c r="A128" s="624"/>
      <c r="B128" s="626"/>
      <c r="C128" s="626"/>
      <c r="D128" s="659"/>
      <c r="E128" s="83" t="s">
        <v>1718</v>
      </c>
      <c r="F128" s="83" t="s">
        <v>99</v>
      </c>
      <c r="G128" s="83">
        <v>4</v>
      </c>
      <c r="H128" s="84">
        <v>10</v>
      </c>
      <c r="I128" s="42">
        <f t="shared" si="1"/>
        <v>40</v>
      </c>
    </row>
    <row r="129" spans="1:9" ht="12.75" customHeight="1" x14ac:dyDescent="0.2">
      <c r="A129" s="622" t="s">
        <v>329</v>
      </c>
      <c r="B129" s="625">
        <v>7960.18</v>
      </c>
      <c r="C129" s="625" t="s">
        <v>79</v>
      </c>
      <c r="D129" s="627" t="s">
        <v>330</v>
      </c>
      <c r="E129" s="37" t="s">
        <v>331</v>
      </c>
      <c r="F129" s="37" t="s">
        <v>99</v>
      </c>
      <c r="G129" s="37">
        <v>6</v>
      </c>
      <c r="H129" s="38">
        <v>7.53</v>
      </c>
      <c r="I129" s="39">
        <f t="shared" si="1"/>
        <v>45.18</v>
      </c>
    </row>
    <row r="130" spans="1:9" ht="12.75" customHeight="1" x14ac:dyDescent="0.2">
      <c r="A130" s="623"/>
      <c r="B130" s="632"/>
      <c r="C130" s="632"/>
      <c r="D130" s="628"/>
      <c r="E130" s="35" t="s">
        <v>332</v>
      </c>
      <c r="F130" s="35" t="s">
        <v>99</v>
      </c>
      <c r="G130" s="35">
        <v>1</v>
      </c>
      <c r="H130" s="36">
        <v>79.95</v>
      </c>
      <c r="I130" s="157">
        <f t="shared" si="1"/>
        <v>79.95</v>
      </c>
    </row>
    <row r="131" spans="1:9" ht="12.75" customHeight="1" thickBot="1" x14ac:dyDescent="0.25">
      <c r="A131" s="624"/>
      <c r="B131" s="626"/>
      <c r="C131" s="626"/>
      <c r="D131" s="629"/>
      <c r="E131" s="83" t="s">
        <v>1898</v>
      </c>
      <c r="F131" s="83" t="s">
        <v>99</v>
      </c>
      <c r="G131" s="83">
        <v>2</v>
      </c>
      <c r="H131" s="84">
        <v>3.43</v>
      </c>
      <c r="I131" s="200">
        <f t="shared" si="1"/>
        <v>6.86</v>
      </c>
    </row>
    <row r="132" spans="1:9" ht="13.5" thickBot="1" x14ac:dyDescent="0.25">
      <c r="A132" s="46" t="s">
        <v>329</v>
      </c>
      <c r="B132" s="491">
        <v>8493.91</v>
      </c>
      <c r="C132" s="85" t="s">
        <v>80</v>
      </c>
      <c r="D132" s="85" t="s">
        <v>330</v>
      </c>
      <c r="E132" s="47" t="s">
        <v>331</v>
      </c>
      <c r="F132" s="47" t="s">
        <v>99</v>
      </c>
      <c r="G132" s="47">
        <v>4</v>
      </c>
      <c r="H132" s="48">
        <v>7.53</v>
      </c>
      <c r="I132" s="49">
        <f t="shared" si="1"/>
        <v>30.12</v>
      </c>
    </row>
    <row r="133" spans="1:9" ht="13.5" thickBot="1" x14ac:dyDescent="0.25">
      <c r="A133" s="440"/>
      <c r="B133" s="85"/>
      <c r="C133" s="85" t="s">
        <v>87</v>
      </c>
      <c r="D133" s="441"/>
      <c r="E133" s="47"/>
      <c r="F133" s="47"/>
      <c r="G133" s="47"/>
      <c r="H133" s="48"/>
      <c r="I133" s="49">
        <v>624.52</v>
      </c>
    </row>
    <row r="134" spans="1:9" ht="12.75" customHeight="1" thickBot="1" x14ac:dyDescent="0.25">
      <c r="A134" s="79"/>
      <c r="B134" s="197">
        <f>SUM(B25:B132)</f>
        <v>80075.320000000007</v>
      </c>
      <c r="C134" s="198"/>
      <c r="D134" s="197"/>
      <c r="E134" s="199"/>
      <c r="F134" s="198"/>
      <c r="G134" s="198"/>
      <c r="H134" s="329" t="s">
        <v>17</v>
      </c>
      <c r="I134" s="226">
        <f>SUM(I25:I133)</f>
        <v>17644.485000000001</v>
      </c>
    </row>
    <row r="135" spans="1:9" ht="64.5" thickBot="1" x14ac:dyDescent="0.25">
      <c r="A135" s="134" t="s">
        <v>144</v>
      </c>
      <c r="B135" s="114" t="s">
        <v>16</v>
      </c>
      <c r="C135" s="114" t="s">
        <v>5</v>
      </c>
      <c r="D135" s="114" t="s">
        <v>23</v>
      </c>
      <c r="E135" s="87" t="s">
        <v>18</v>
      </c>
      <c r="F135" s="114" t="s">
        <v>19</v>
      </c>
      <c r="G135" s="114" t="s">
        <v>10</v>
      </c>
      <c r="H135" s="114" t="s">
        <v>13</v>
      </c>
      <c r="I135" s="115" t="s">
        <v>12</v>
      </c>
    </row>
    <row r="136" spans="1:9" ht="12.75" customHeight="1" thickBot="1" x14ac:dyDescent="0.25">
      <c r="A136" s="103"/>
      <c r="B136" s="104">
        <v>2785.2</v>
      </c>
      <c r="C136" s="58" t="s">
        <v>66</v>
      </c>
      <c r="D136" s="64"/>
      <c r="E136" s="59"/>
      <c r="F136" s="59"/>
      <c r="G136" s="59"/>
      <c r="H136" s="60"/>
      <c r="I136" s="61"/>
    </row>
    <row r="137" spans="1:9" ht="12.75" customHeight="1" thickBot="1" x14ac:dyDescent="0.25">
      <c r="A137" s="103"/>
      <c r="B137" s="122">
        <v>2682.74</v>
      </c>
      <c r="C137" s="123" t="s">
        <v>67</v>
      </c>
      <c r="D137" s="124"/>
      <c r="E137" s="125"/>
      <c r="F137" s="125"/>
      <c r="G137" s="125"/>
      <c r="H137" s="126"/>
      <c r="I137" s="127"/>
    </row>
    <row r="138" spans="1:9" ht="12.75" customHeight="1" thickBot="1" x14ac:dyDescent="0.25">
      <c r="A138" s="103"/>
      <c r="B138" s="106">
        <v>2731.72</v>
      </c>
      <c r="C138" s="85" t="s">
        <v>70</v>
      </c>
      <c r="D138" s="86"/>
      <c r="E138" s="47"/>
      <c r="F138" s="47"/>
      <c r="G138" s="47"/>
      <c r="H138" s="48"/>
      <c r="I138" s="49"/>
    </row>
    <row r="139" spans="1:9" ht="12.75" customHeight="1" thickBot="1" x14ac:dyDescent="0.25">
      <c r="A139" s="103"/>
      <c r="B139" s="106">
        <v>1555.65</v>
      </c>
      <c r="C139" s="85" t="s">
        <v>72</v>
      </c>
      <c r="D139" s="86"/>
      <c r="E139" s="47"/>
      <c r="F139" s="47"/>
      <c r="G139" s="47"/>
      <c r="H139" s="48"/>
      <c r="I139" s="49"/>
    </row>
    <row r="140" spans="1:9" ht="12.75" customHeight="1" thickBot="1" x14ac:dyDescent="0.25">
      <c r="A140" s="103"/>
      <c r="B140" s="106">
        <v>2917.58</v>
      </c>
      <c r="C140" s="85" t="s">
        <v>73</v>
      </c>
      <c r="D140" s="86"/>
      <c r="E140" s="47"/>
      <c r="F140" s="47"/>
      <c r="G140" s="47"/>
      <c r="H140" s="48"/>
      <c r="I140" s="49"/>
    </row>
    <row r="141" spans="1:9" ht="12.75" customHeight="1" thickBot="1" x14ac:dyDescent="0.25">
      <c r="A141" s="103"/>
      <c r="B141" s="106">
        <v>2770.72</v>
      </c>
      <c r="C141" s="85" t="s">
        <v>74</v>
      </c>
      <c r="D141" s="86"/>
      <c r="E141" s="47"/>
      <c r="F141" s="47"/>
      <c r="G141" s="47"/>
      <c r="H141" s="48"/>
      <c r="I141" s="49"/>
    </row>
    <row r="142" spans="1:9" ht="12.75" customHeight="1" thickBot="1" x14ac:dyDescent="0.25">
      <c r="A142" s="103"/>
      <c r="B142" s="106">
        <v>1929.1</v>
      </c>
      <c r="C142" s="85" t="s">
        <v>75</v>
      </c>
      <c r="D142" s="86"/>
      <c r="E142" s="47"/>
      <c r="F142" s="47"/>
      <c r="G142" s="47"/>
      <c r="H142" s="48"/>
      <c r="I142" s="49"/>
    </row>
    <row r="143" spans="1:9" ht="12.75" customHeight="1" thickBot="1" x14ac:dyDescent="0.25">
      <c r="A143" s="11"/>
      <c r="B143" s="106">
        <v>2623.43</v>
      </c>
      <c r="C143" s="85" t="s">
        <v>76</v>
      </c>
      <c r="D143" s="86"/>
      <c r="E143" s="47"/>
      <c r="F143" s="47"/>
      <c r="G143" s="47"/>
      <c r="H143" s="48"/>
      <c r="I143" s="49"/>
    </row>
    <row r="144" spans="1:9" ht="12.75" customHeight="1" thickBot="1" x14ac:dyDescent="0.25">
      <c r="A144" s="11"/>
      <c r="B144" s="106">
        <v>3648.5</v>
      </c>
      <c r="C144" s="85" t="s">
        <v>77</v>
      </c>
      <c r="D144" s="86"/>
      <c r="E144" s="47"/>
      <c r="F144" s="47"/>
      <c r="G144" s="47"/>
      <c r="H144" s="48"/>
      <c r="I144" s="49"/>
    </row>
    <row r="145" spans="1:9" ht="12.75" customHeight="1" thickBot="1" x14ac:dyDescent="0.25">
      <c r="A145" s="11"/>
      <c r="B145" s="106">
        <v>3950.33</v>
      </c>
      <c r="C145" s="85" t="s">
        <v>78</v>
      </c>
      <c r="D145" s="86"/>
      <c r="E145" s="47"/>
      <c r="F145" s="47"/>
      <c r="G145" s="47"/>
      <c r="H145" s="48"/>
      <c r="I145" s="49"/>
    </row>
    <row r="146" spans="1:9" ht="12.75" customHeight="1" thickBot="1" x14ac:dyDescent="0.25">
      <c r="A146" s="11"/>
      <c r="B146" s="106">
        <v>3721.79</v>
      </c>
      <c r="C146" s="85" t="s">
        <v>79</v>
      </c>
      <c r="D146" s="86"/>
      <c r="E146" s="47"/>
      <c r="F146" s="47"/>
      <c r="G146" s="47"/>
      <c r="H146" s="48"/>
      <c r="I146" s="49"/>
    </row>
    <row r="147" spans="1:9" ht="12.75" customHeight="1" thickBot="1" x14ac:dyDescent="0.25">
      <c r="A147" s="11"/>
      <c r="B147" s="106">
        <v>3947.22</v>
      </c>
      <c r="C147" s="85" t="s">
        <v>80</v>
      </c>
      <c r="D147" s="86"/>
      <c r="E147" s="47"/>
      <c r="F147" s="47"/>
      <c r="G147" s="47"/>
      <c r="H147" s="48"/>
      <c r="I147" s="49"/>
    </row>
    <row r="148" spans="1:9" ht="12.75" customHeight="1" thickBot="1" x14ac:dyDescent="0.25">
      <c r="A148" s="418"/>
      <c r="B148" s="460">
        <f>SUM(B136:B147)</f>
        <v>35263.980000000003</v>
      </c>
      <c r="C148" s="458" t="s">
        <v>87</v>
      </c>
      <c r="D148" s="86"/>
      <c r="E148" s="47"/>
      <c r="F148" s="47"/>
      <c r="G148" s="47"/>
      <c r="H148" s="48"/>
      <c r="I148" s="49"/>
    </row>
    <row r="149" spans="1:9" ht="12.75" customHeight="1" thickBot="1" x14ac:dyDescent="0.25">
      <c r="A149" s="655" t="s">
        <v>106</v>
      </c>
      <c r="B149" s="256">
        <v>525.11</v>
      </c>
      <c r="C149" s="164" t="s">
        <v>74</v>
      </c>
      <c r="D149" s="86"/>
      <c r="E149" s="47"/>
      <c r="F149" s="47"/>
      <c r="G149" s="47"/>
      <c r="H149" s="48"/>
      <c r="I149" s="49"/>
    </row>
    <row r="150" spans="1:9" ht="12.75" customHeight="1" thickBot="1" x14ac:dyDescent="0.25">
      <c r="A150" s="656"/>
      <c r="B150" s="256">
        <v>221.93</v>
      </c>
      <c r="C150" s="164" t="s">
        <v>75</v>
      </c>
      <c r="D150" s="86"/>
      <c r="E150" s="47"/>
      <c r="F150" s="47"/>
      <c r="G150" s="47"/>
      <c r="H150" s="48"/>
      <c r="I150" s="49"/>
    </row>
    <row r="151" spans="1:9" ht="12.75" customHeight="1" thickBot="1" x14ac:dyDescent="0.25">
      <c r="A151" s="657"/>
      <c r="B151" s="256">
        <v>276.10000000000002</v>
      </c>
      <c r="C151" s="164" t="s">
        <v>76</v>
      </c>
      <c r="D151" s="86"/>
      <c r="E151" s="47"/>
      <c r="F151" s="47"/>
      <c r="G151" s="47"/>
      <c r="H151" s="48"/>
      <c r="I151" s="49"/>
    </row>
    <row r="152" spans="1:9" ht="12.75" customHeight="1" thickBot="1" x14ac:dyDescent="0.25">
      <c r="A152" s="526"/>
      <c r="B152" s="468">
        <f>SUM(B149:B151)</f>
        <v>1023.14</v>
      </c>
      <c r="C152" s="455" t="s">
        <v>87</v>
      </c>
      <c r="D152" s="86"/>
      <c r="E152" s="47"/>
      <c r="F152" s="47"/>
      <c r="G152" s="47"/>
      <c r="H152" s="48"/>
      <c r="I152" s="49">
        <v>434.15</v>
      </c>
    </row>
    <row r="153" spans="1:9" ht="12.75" customHeight="1" thickBot="1" x14ac:dyDescent="0.25">
      <c r="A153" s="79"/>
      <c r="B153" s="197">
        <f>B148+B152</f>
        <v>36287.120000000003</v>
      </c>
      <c r="C153" s="198"/>
      <c r="D153" s="197"/>
      <c r="E153" s="199"/>
      <c r="F153" s="198"/>
      <c r="G153" s="198"/>
      <c r="H153" s="197" t="s">
        <v>17</v>
      </c>
      <c r="I153" s="197">
        <f>SUM(I136:I152)</f>
        <v>434.15</v>
      </c>
    </row>
    <row r="154" spans="1:9" ht="66" customHeight="1" thickBot="1" x14ac:dyDescent="0.25">
      <c r="A154" s="134" t="s">
        <v>145</v>
      </c>
      <c r="B154" s="117" t="s">
        <v>16</v>
      </c>
      <c r="C154" s="131" t="s">
        <v>5</v>
      </c>
      <c r="D154" s="117" t="s">
        <v>23</v>
      </c>
      <c r="E154" s="132" t="s">
        <v>18</v>
      </c>
      <c r="F154" s="117" t="s">
        <v>19</v>
      </c>
      <c r="G154" s="131" t="s">
        <v>10</v>
      </c>
      <c r="H154" s="117" t="s">
        <v>13</v>
      </c>
      <c r="I154" s="117" t="s">
        <v>12</v>
      </c>
    </row>
    <row r="155" spans="1:9" ht="12.75" customHeight="1" thickBot="1" x14ac:dyDescent="0.25">
      <c r="A155" s="227"/>
      <c r="B155" s="106">
        <v>3491.02</v>
      </c>
      <c r="C155" s="55" t="s">
        <v>66</v>
      </c>
      <c r="D155" s="86"/>
      <c r="E155" s="47"/>
      <c r="F155" s="47"/>
      <c r="G155" s="47"/>
      <c r="H155" s="48"/>
      <c r="I155" s="49"/>
    </row>
    <row r="156" spans="1:9" ht="12.75" customHeight="1" thickBot="1" x14ac:dyDescent="0.25">
      <c r="A156" s="227"/>
      <c r="B156" s="106">
        <v>3578.37</v>
      </c>
      <c r="C156" s="55" t="s">
        <v>67</v>
      </c>
      <c r="D156" s="86"/>
      <c r="E156" s="47"/>
      <c r="F156" s="47"/>
      <c r="G156" s="47"/>
      <c r="H156" s="48"/>
      <c r="I156" s="49"/>
    </row>
    <row r="157" spans="1:9" ht="12.75" customHeight="1" thickBot="1" x14ac:dyDescent="0.25">
      <c r="A157" s="227"/>
      <c r="B157" s="106">
        <v>3758.28</v>
      </c>
      <c r="C157" s="85" t="s">
        <v>70</v>
      </c>
      <c r="D157" s="86"/>
      <c r="E157" s="47"/>
      <c r="F157" s="47"/>
      <c r="G157" s="47"/>
      <c r="H157" s="48"/>
      <c r="I157" s="49"/>
    </row>
    <row r="158" spans="1:9" ht="12.75" customHeight="1" thickBot="1" x14ac:dyDescent="0.25">
      <c r="A158" s="227"/>
      <c r="B158" s="106">
        <v>3577.11</v>
      </c>
      <c r="C158" s="85" t="s">
        <v>72</v>
      </c>
      <c r="D158" s="86"/>
      <c r="E158" s="47"/>
      <c r="F158" s="47"/>
      <c r="G158" s="47"/>
      <c r="H158" s="48"/>
      <c r="I158" s="49"/>
    </row>
    <row r="159" spans="1:9" ht="12.75" customHeight="1" thickBot="1" x14ac:dyDescent="0.25">
      <c r="A159" s="228"/>
      <c r="B159" s="161">
        <v>3644.78</v>
      </c>
      <c r="C159" s="154" t="s">
        <v>73</v>
      </c>
      <c r="D159" s="322"/>
      <c r="E159" s="82"/>
      <c r="F159" s="82"/>
      <c r="G159" s="82"/>
      <c r="H159" s="155"/>
      <c r="I159" s="156"/>
    </row>
    <row r="160" spans="1:9" ht="12.75" customHeight="1" thickBot="1" x14ac:dyDescent="0.25">
      <c r="A160" s="134" t="s">
        <v>103</v>
      </c>
      <c r="B160" s="106">
        <v>4194.3500000000004</v>
      </c>
      <c r="C160" s="85" t="s">
        <v>74</v>
      </c>
      <c r="D160" s="55" t="s">
        <v>108</v>
      </c>
      <c r="E160" s="47" t="s">
        <v>447</v>
      </c>
      <c r="F160" s="47" t="s">
        <v>99</v>
      </c>
      <c r="G160" s="47">
        <v>2</v>
      </c>
      <c r="H160" s="48">
        <v>26</v>
      </c>
      <c r="I160" s="49">
        <f>G160*H160</f>
        <v>52</v>
      </c>
    </row>
    <row r="161" spans="1:9" ht="12.75" customHeight="1" thickBot="1" x14ac:dyDescent="0.25">
      <c r="A161" s="231"/>
      <c r="B161" s="169">
        <v>3946.73</v>
      </c>
      <c r="C161" s="167" t="s">
        <v>75</v>
      </c>
      <c r="D161" s="394"/>
      <c r="E161" s="83"/>
      <c r="F161" s="83"/>
      <c r="G161" s="83"/>
      <c r="H161" s="84"/>
      <c r="I161" s="200"/>
    </row>
    <row r="162" spans="1:9" ht="12.75" customHeight="1" thickBot="1" x14ac:dyDescent="0.25">
      <c r="A162" s="227"/>
      <c r="B162" s="106">
        <v>4870.37</v>
      </c>
      <c r="C162" s="85" t="s">
        <v>76</v>
      </c>
      <c r="D162" s="55"/>
      <c r="E162" s="47"/>
      <c r="F162" s="47"/>
      <c r="G162" s="47"/>
      <c r="H162" s="48"/>
      <c r="I162" s="49"/>
    </row>
    <row r="163" spans="1:9" ht="12.75" customHeight="1" thickBot="1" x14ac:dyDescent="0.25">
      <c r="A163" s="227"/>
      <c r="B163" s="106">
        <v>4942.08</v>
      </c>
      <c r="C163" s="85" t="s">
        <v>77</v>
      </c>
      <c r="D163" s="55"/>
      <c r="E163" s="47"/>
      <c r="F163" s="47"/>
      <c r="G163" s="47"/>
      <c r="H163" s="48"/>
      <c r="I163" s="49"/>
    </row>
    <row r="164" spans="1:9" ht="12.75" customHeight="1" thickBot="1" x14ac:dyDescent="0.25">
      <c r="A164" s="228"/>
      <c r="B164" s="161">
        <v>5290.85</v>
      </c>
      <c r="C164" s="154" t="s">
        <v>78</v>
      </c>
      <c r="D164" s="322"/>
      <c r="E164" s="82"/>
      <c r="F164" s="82"/>
      <c r="G164" s="82"/>
      <c r="H164" s="155"/>
      <c r="I164" s="156"/>
    </row>
    <row r="165" spans="1:9" ht="12.75" customHeight="1" thickBot="1" x14ac:dyDescent="0.25">
      <c r="A165" s="134" t="s">
        <v>103</v>
      </c>
      <c r="B165" s="106">
        <v>5083.93</v>
      </c>
      <c r="C165" s="85" t="s">
        <v>79</v>
      </c>
      <c r="D165" s="55" t="s">
        <v>108</v>
      </c>
      <c r="E165" s="47" t="s">
        <v>1640</v>
      </c>
      <c r="F165" s="47" t="s">
        <v>327</v>
      </c>
      <c r="G165" s="47">
        <v>11</v>
      </c>
      <c r="H165" s="48">
        <v>250</v>
      </c>
      <c r="I165" s="49">
        <f>G165*H165</f>
        <v>2750</v>
      </c>
    </row>
    <row r="166" spans="1:9" ht="12.75" customHeight="1" thickBot="1" x14ac:dyDescent="0.25">
      <c r="A166" s="134" t="s">
        <v>103</v>
      </c>
      <c r="B166" s="169">
        <v>5145.4399999999996</v>
      </c>
      <c r="C166" s="167" t="s">
        <v>80</v>
      </c>
      <c r="D166" s="55" t="s">
        <v>108</v>
      </c>
      <c r="E166" s="83" t="s">
        <v>447</v>
      </c>
      <c r="F166" s="83" t="s">
        <v>102</v>
      </c>
      <c r="G166" s="83">
        <v>0.5</v>
      </c>
      <c r="H166" s="84">
        <v>312</v>
      </c>
      <c r="I166" s="49">
        <f>G166*H166</f>
        <v>156</v>
      </c>
    </row>
    <row r="167" spans="1:9" ht="12.75" customHeight="1" thickBot="1" x14ac:dyDescent="0.25">
      <c r="A167" s="227"/>
      <c r="B167" s="106"/>
      <c r="C167" s="167" t="s">
        <v>87</v>
      </c>
      <c r="D167" s="86"/>
      <c r="E167" s="47"/>
      <c r="F167" s="47"/>
      <c r="G167" s="47"/>
      <c r="H167" s="48"/>
      <c r="I167" s="49">
        <v>912.25</v>
      </c>
    </row>
    <row r="168" spans="1:9" ht="13.5" thickBot="1" x14ac:dyDescent="0.25">
      <c r="A168" s="180"/>
      <c r="B168" s="197">
        <f>SUM(B155:B167)</f>
        <v>51523.310000000005</v>
      </c>
      <c r="C168" s="198"/>
      <c r="D168" s="197"/>
      <c r="E168" s="199"/>
      <c r="F168" s="198"/>
      <c r="G168" s="198"/>
      <c r="H168" s="197" t="s">
        <v>17</v>
      </c>
      <c r="I168" s="230">
        <f>SUM(I155:I167)</f>
        <v>3870.25</v>
      </c>
    </row>
    <row r="169" spans="1:9" ht="26.25" thickBot="1" x14ac:dyDescent="0.25">
      <c r="A169" s="46" t="s">
        <v>8</v>
      </c>
      <c r="B169" s="114" t="s">
        <v>16</v>
      </c>
      <c r="C169" s="114" t="s">
        <v>5</v>
      </c>
      <c r="D169" s="114" t="s">
        <v>23</v>
      </c>
      <c r="E169" s="114" t="s">
        <v>18</v>
      </c>
      <c r="F169" s="114" t="s">
        <v>19</v>
      </c>
      <c r="G169" s="114" t="s">
        <v>10</v>
      </c>
      <c r="H169" s="114" t="s">
        <v>13</v>
      </c>
      <c r="I169" s="115" t="s">
        <v>12</v>
      </c>
    </row>
    <row r="170" spans="1:9" ht="12.75" customHeight="1" x14ac:dyDescent="0.2">
      <c r="A170" s="679" t="s">
        <v>82</v>
      </c>
      <c r="B170" s="33"/>
      <c r="C170" s="33" t="s">
        <v>66</v>
      </c>
      <c r="D170" s="34"/>
      <c r="E170" s="35"/>
      <c r="F170" s="35" t="s">
        <v>83</v>
      </c>
      <c r="G170" s="35">
        <v>327</v>
      </c>
      <c r="H170" s="36">
        <v>4.8099999999999996</v>
      </c>
      <c r="I170" s="33">
        <f>G170*H170</f>
        <v>1572.87</v>
      </c>
    </row>
    <row r="171" spans="1:9" ht="12.75" customHeight="1" x14ac:dyDescent="0.2">
      <c r="A171" s="679"/>
      <c r="B171" s="13"/>
      <c r="C171" s="13" t="s">
        <v>67</v>
      </c>
      <c r="D171" s="14"/>
      <c r="E171" s="15"/>
      <c r="F171" s="15" t="s">
        <v>83</v>
      </c>
      <c r="G171" s="15">
        <v>290</v>
      </c>
      <c r="H171" s="16">
        <v>4.8099999999999996</v>
      </c>
      <c r="I171" s="13">
        <f t="shared" ref="I171:I178" si="2">G171*H171</f>
        <v>1394.8999999999999</v>
      </c>
    </row>
    <row r="172" spans="1:9" x14ac:dyDescent="0.2">
      <c r="A172" s="679"/>
      <c r="B172" s="13"/>
      <c r="C172" s="13" t="s">
        <v>70</v>
      </c>
      <c r="D172" s="14"/>
      <c r="E172" s="15"/>
      <c r="F172" s="15" t="s">
        <v>83</v>
      </c>
      <c r="G172" s="15">
        <v>280</v>
      </c>
      <c r="H172" s="16">
        <v>4.8099999999999996</v>
      </c>
      <c r="I172" s="13">
        <f t="shared" si="2"/>
        <v>1346.8</v>
      </c>
    </row>
    <row r="173" spans="1:9" ht="12.75" customHeight="1" x14ac:dyDescent="0.2">
      <c r="A173" s="679"/>
      <c r="B173" s="13"/>
      <c r="C173" s="13" t="s">
        <v>72</v>
      </c>
      <c r="D173" s="14"/>
      <c r="E173" s="15"/>
      <c r="F173" s="15" t="s">
        <v>83</v>
      </c>
      <c r="G173" s="15">
        <v>220</v>
      </c>
      <c r="H173" s="16">
        <v>4.8099999999999996</v>
      </c>
      <c r="I173" s="13">
        <f t="shared" si="2"/>
        <v>1058.1999999999998</v>
      </c>
    </row>
    <row r="174" spans="1:9" x14ac:dyDescent="0.2">
      <c r="A174" s="679"/>
      <c r="B174" s="13"/>
      <c r="C174" s="13" t="s">
        <v>73</v>
      </c>
      <c r="D174" s="14"/>
      <c r="E174" s="15"/>
      <c r="F174" s="15" t="s">
        <v>83</v>
      </c>
      <c r="G174" s="15">
        <v>206</v>
      </c>
      <c r="H174" s="16">
        <v>4.8099999999999996</v>
      </c>
      <c r="I174" s="13">
        <f t="shared" si="2"/>
        <v>990.8599999999999</v>
      </c>
    </row>
    <row r="175" spans="1:9" ht="12.75" customHeight="1" x14ac:dyDescent="0.2">
      <c r="A175" s="679"/>
      <c r="B175" s="13"/>
      <c r="C175" s="13" t="s">
        <v>74</v>
      </c>
      <c r="D175" s="14"/>
      <c r="E175" s="15"/>
      <c r="F175" s="15" t="s">
        <v>83</v>
      </c>
      <c r="G175" s="15">
        <v>258</v>
      </c>
      <c r="H175" s="16">
        <v>4.8099999999999996</v>
      </c>
      <c r="I175" s="13">
        <f t="shared" si="2"/>
        <v>1240.9799999999998</v>
      </c>
    </row>
    <row r="176" spans="1:9" ht="12.75" customHeight="1" x14ac:dyDescent="0.2">
      <c r="A176" s="679"/>
      <c r="B176" s="13"/>
      <c r="C176" s="13" t="s">
        <v>75</v>
      </c>
      <c r="D176" s="14"/>
      <c r="E176" s="15"/>
      <c r="F176" s="15" t="s">
        <v>83</v>
      </c>
      <c r="G176" s="15">
        <v>47</v>
      </c>
      <c r="H176" s="16">
        <v>5.04</v>
      </c>
      <c r="I176" s="13">
        <f t="shared" si="2"/>
        <v>236.88</v>
      </c>
    </row>
    <row r="177" spans="1:9" ht="12.75" customHeight="1" x14ac:dyDescent="0.2">
      <c r="A177" s="679"/>
      <c r="B177" s="13"/>
      <c r="C177" s="13" t="s">
        <v>76</v>
      </c>
      <c r="D177" s="14"/>
      <c r="E177" s="15"/>
      <c r="F177" s="15" t="s">
        <v>83</v>
      </c>
      <c r="G177" s="15">
        <v>211</v>
      </c>
      <c r="H177" s="16">
        <v>5.04</v>
      </c>
      <c r="I177" s="13">
        <f t="shared" si="2"/>
        <v>1063.44</v>
      </c>
    </row>
    <row r="178" spans="1:9" ht="12.75" customHeight="1" x14ac:dyDescent="0.2">
      <c r="A178" s="679"/>
      <c r="B178" s="13"/>
      <c r="C178" s="13" t="s">
        <v>77</v>
      </c>
      <c r="D178" s="14"/>
      <c r="E178" s="15"/>
      <c r="F178" s="15" t="s">
        <v>83</v>
      </c>
      <c r="G178" s="15">
        <v>191</v>
      </c>
      <c r="H178" s="16">
        <v>5.04</v>
      </c>
      <c r="I178" s="13">
        <f t="shared" si="2"/>
        <v>962.64</v>
      </c>
    </row>
    <row r="179" spans="1:9" ht="12.75" customHeight="1" x14ac:dyDescent="0.2">
      <c r="A179" s="679"/>
      <c r="B179" s="13"/>
      <c r="C179" s="13" t="s">
        <v>78</v>
      </c>
      <c r="D179" s="14"/>
      <c r="E179" s="15"/>
      <c r="F179" s="15" t="s">
        <v>83</v>
      </c>
      <c r="G179" s="15">
        <v>175</v>
      </c>
      <c r="H179" s="16">
        <v>5.04</v>
      </c>
      <c r="I179" s="13">
        <f>G179*H179</f>
        <v>882</v>
      </c>
    </row>
    <row r="180" spans="1:9" ht="12.75" customHeight="1" x14ac:dyDescent="0.2">
      <c r="A180" s="679"/>
      <c r="B180" s="13"/>
      <c r="C180" s="13" t="s">
        <v>79</v>
      </c>
      <c r="D180" s="14"/>
      <c r="E180" s="15"/>
      <c r="F180" s="15" t="s">
        <v>83</v>
      </c>
      <c r="G180" s="15">
        <v>157</v>
      </c>
      <c r="H180" s="16">
        <v>5.04</v>
      </c>
      <c r="I180" s="13">
        <f>G180*H180</f>
        <v>791.28</v>
      </c>
    </row>
    <row r="181" spans="1:9" ht="12.75" customHeight="1" x14ac:dyDescent="0.2">
      <c r="A181" s="679"/>
      <c r="B181" s="13"/>
      <c r="C181" s="13" t="s">
        <v>80</v>
      </c>
      <c r="D181" s="14"/>
      <c r="E181" s="15"/>
      <c r="F181" s="15" t="s">
        <v>83</v>
      </c>
      <c r="G181" s="15">
        <v>219</v>
      </c>
      <c r="H181" s="16">
        <v>5.04</v>
      </c>
      <c r="I181" s="13">
        <f>G181*H181</f>
        <v>1103.76</v>
      </c>
    </row>
    <row r="182" spans="1:9" ht="12.75" customHeight="1" x14ac:dyDescent="0.2">
      <c r="A182" s="693"/>
      <c r="B182" s="13"/>
      <c r="C182" s="244" t="s">
        <v>87</v>
      </c>
      <c r="D182" s="14"/>
      <c r="E182" s="15"/>
      <c r="F182" s="15"/>
      <c r="G182" s="15">
        <f>SUM(G170:G181)</f>
        <v>2581</v>
      </c>
      <c r="H182" s="16"/>
      <c r="I182" s="244">
        <f>SUM(I170:I181)</f>
        <v>12644.609999999999</v>
      </c>
    </row>
    <row r="183" spans="1:9" ht="25.15" customHeight="1" x14ac:dyDescent="0.2">
      <c r="A183" s="652" t="s">
        <v>2272</v>
      </c>
      <c r="B183" s="71"/>
      <c r="C183" s="13" t="s">
        <v>2273</v>
      </c>
      <c r="D183" s="72"/>
      <c r="E183" s="73"/>
      <c r="F183" s="15"/>
      <c r="G183" s="327"/>
      <c r="H183" s="74"/>
      <c r="I183" s="598">
        <v>68.16</v>
      </c>
    </row>
    <row r="184" spans="1:9" ht="30.6" customHeight="1" x14ac:dyDescent="0.2">
      <c r="A184" s="653"/>
      <c r="B184" s="71"/>
      <c r="C184" s="13" t="s">
        <v>2274</v>
      </c>
      <c r="D184" s="72"/>
      <c r="E184" s="73"/>
      <c r="F184" s="15"/>
      <c r="G184" s="327"/>
      <c r="H184" s="74"/>
      <c r="I184" s="598">
        <v>71.31</v>
      </c>
    </row>
    <row r="185" spans="1:9" ht="25.15" customHeight="1" x14ac:dyDescent="0.2">
      <c r="A185" s="654"/>
      <c r="B185" s="412"/>
      <c r="C185" s="244" t="s">
        <v>87</v>
      </c>
      <c r="D185" s="72"/>
      <c r="E185" s="73"/>
      <c r="F185" s="15"/>
      <c r="G185" s="327"/>
      <c r="H185" s="74"/>
      <c r="I185" s="241">
        <f>SUM(I183:I184)</f>
        <v>139.47</v>
      </c>
    </row>
    <row r="186" spans="1:9" ht="28.9" customHeight="1" x14ac:dyDescent="0.2">
      <c r="A186" s="652" t="s">
        <v>2271</v>
      </c>
      <c r="B186" s="71"/>
      <c r="C186" s="33" t="s">
        <v>2273</v>
      </c>
      <c r="D186" s="72"/>
      <c r="E186" s="73"/>
      <c r="F186" s="15"/>
      <c r="G186" s="327"/>
      <c r="H186" s="74"/>
      <c r="I186" s="598">
        <v>386.22</v>
      </c>
    </row>
    <row r="187" spans="1:9" ht="22.15" customHeight="1" x14ac:dyDescent="0.2">
      <c r="A187" s="653"/>
      <c r="B187" s="71"/>
      <c r="C187" s="71" t="s">
        <v>2274</v>
      </c>
      <c r="D187" s="72"/>
      <c r="E187" s="73"/>
      <c r="F187" s="15"/>
      <c r="G187" s="327"/>
      <c r="H187" s="74"/>
      <c r="I187" s="598">
        <v>427.91</v>
      </c>
    </row>
    <row r="188" spans="1:9" ht="18" customHeight="1" x14ac:dyDescent="0.2">
      <c r="A188" s="654"/>
      <c r="B188" s="71"/>
      <c r="C188" s="412" t="s">
        <v>87</v>
      </c>
      <c r="D188" s="72"/>
      <c r="E188" s="73"/>
      <c r="F188" s="73"/>
      <c r="G188" s="327"/>
      <c r="H188" s="74"/>
      <c r="I188" s="241">
        <f>SUM(I186:I187)</f>
        <v>814.13000000000011</v>
      </c>
    </row>
    <row r="189" spans="1:9" ht="25.5" x14ac:dyDescent="0.2">
      <c r="A189" s="221" t="s">
        <v>2270</v>
      </c>
      <c r="B189" s="13"/>
      <c r="C189" s="244" t="s">
        <v>87</v>
      </c>
      <c r="D189" s="14"/>
      <c r="E189" s="15"/>
      <c r="F189" s="15"/>
      <c r="G189" s="15"/>
      <c r="H189" s="16"/>
      <c r="I189" s="244">
        <v>61191.96</v>
      </c>
    </row>
    <row r="190" spans="1:9" ht="12.75" customHeight="1" x14ac:dyDescent="0.2">
      <c r="A190" s="11" t="s">
        <v>84</v>
      </c>
      <c r="B190" s="13"/>
      <c r="C190" s="244" t="s">
        <v>87</v>
      </c>
      <c r="D190" s="14"/>
      <c r="E190" s="15"/>
      <c r="F190" s="15"/>
      <c r="G190" s="15"/>
      <c r="H190" s="16"/>
      <c r="I190" s="244">
        <v>4546.95</v>
      </c>
    </row>
    <row r="191" spans="1:9" ht="12.75" customHeight="1" x14ac:dyDescent="0.2">
      <c r="A191" s="11" t="s">
        <v>86</v>
      </c>
      <c r="B191" s="13"/>
      <c r="C191" s="244" t="s">
        <v>87</v>
      </c>
      <c r="D191" s="14"/>
      <c r="E191" s="15"/>
      <c r="F191" s="15"/>
      <c r="G191" s="15"/>
      <c r="H191" s="16"/>
      <c r="I191" s="244">
        <v>4146.6899999999996</v>
      </c>
    </row>
    <row r="192" spans="1:9" ht="12.75" customHeight="1" x14ac:dyDescent="0.2">
      <c r="A192" s="240" t="s">
        <v>88</v>
      </c>
      <c r="B192" s="13"/>
      <c r="C192" s="244" t="s">
        <v>87</v>
      </c>
      <c r="D192" s="14"/>
      <c r="E192" s="15"/>
      <c r="F192" s="15"/>
      <c r="G192" s="15"/>
      <c r="H192" s="16"/>
      <c r="I192" s="244">
        <v>3041.98</v>
      </c>
    </row>
    <row r="193" spans="1:255" ht="12.75" customHeight="1" thickBot="1" x14ac:dyDescent="0.25">
      <c r="A193" s="30"/>
      <c r="B193" s="109"/>
      <c r="C193" s="109"/>
      <c r="D193" s="108"/>
      <c r="E193" s="110"/>
      <c r="F193" s="109"/>
      <c r="G193" s="109"/>
      <c r="H193" s="108" t="s">
        <v>17</v>
      </c>
      <c r="I193" s="108">
        <f>I182+I185+I188+I189+I190+I191+I192</f>
        <v>86525.79</v>
      </c>
    </row>
    <row r="194" spans="1:255" s="45" customFormat="1" ht="69" customHeight="1" thickBot="1" x14ac:dyDescent="0.25">
      <c r="A194" s="117" t="s">
        <v>95</v>
      </c>
      <c r="B194" s="114" t="s">
        <v>16</v>
      </c>
      <c r="C194" s="114" t="s">
        <v>5</v>
      </c>
      <c r="D194" s="114" t="s">
        <v>23</v>
      </c>
      <c r="E194" s="87" t="s">
        <v>18</v>
      </c>
      <c r="F194" s="114" t="s">
        <v>19</v>
      </c>
      <c r="G194" s="114" t="s">
        <v>10</v>
      </c>
      <c r="H194" s="114" t="s">
        <v>13</v>
      </c>
      <c r="I194" s="115" t="s">
        <v>12</v>
      </c>
      <c r="J194" s="56"/>
      <c r="K194" s="56"/>
      <c r="L194" s="56"/>
      <c r="M194" s="56"/>
      <c r="N194" s="56"/>
      <c r="O194" s="56"/>
      <c r="P194" s="56"/>
      <c r="Q194" s="56"/>
      <c r="R194" s="56"/>
      <c r="T194" s="56"/>
      <c r="U194" s="56"/>
      <c r="V194" s="56"/>
      <c r="W194" s="56"/>
      <c r="X194" s="56"/>
      <c r="Y194" s="56"/>
      <c r="Z194" s="56"/>
      <c r="AA194" s="56"/>
      <c r="AB194" s="56"/>
      <c r="AD194" s="56"/>
      <c r="AE194" s="56"/>
      <c r="AF194" s="56"/>
      <c r="AG194" s="56"/>
      <c r="AH194" s="56"/>
      <c r="AI194" s="56"/>
      <c r="AJ194" s="56"/>
      <c r="AK194" s="56"/>
      <c r="AL194" s="56"/>
      <c r="AN194" s="56"/>
      <c r="AO194" s="56"/>
      <c r="AP194" s="56"/>
      <c r="AQ194" s="56"/>
      <c r="AR194" s="56"/>
      <c r="AS194" s="56"/>
      <c r="AT194" s="56"/>
      <c r="AU194" s="56"/>
      <c r="AV194" s="56"/>
      <c r="AX194" s="56"/>
      <c r="AY194" s="56"/>
      <c r="AZ194" s="56"/>
      <c r="BA194" s="56"/>
      <c r="BB194" s="56"/>
      <c r="BC194" s="56"/>
      <c r="BD194" s="56"/>
      <c r="BE194" s="56"/>
      <c r="BF194" s="56"/>
      <c r="BH194" s="56"/>
      <c r="BI194" s="56"/>
      <c r="BJ194" s="56"/>
      <c r="BK194" s="56"/>
      <c r="BL194" s="56"/>
      <c r="BM194" s="56"/>
      <c r="BN194" s="56"/>
      <c r="BO194" s="56"/>
      <c r="BP194" s="56"/>
      <c r="BR194" s="56"/>
      <c r="BS194" s="56"/>
      <c r="BT194" s="56"/>
      <c r="BU194" s="56"/>
      <c r="BV194" s="56"/>
      <c r="BW194" s="56"/>
      <c r="BX194" s="56"/>
      <c r="BY194" s="56"/>
      <c r="BZ194" s="56"/>
      <c r="CB194" s="56"/>
      <c r="CC194" s="56"/>
      <c r="CD194" s="56"/>
      <c r="CE194" s="56"/>
      <c r="CF194" s="56"/>
      <c r="CG194" s="56"/>
      <c r="CH194" s="56"/>
      <c r="CI194" s="56"/>
      <c r="CJ194" s="56"/>
      <c r="CL194" s="56"/>
      <c r="CM194" s="56"/>
      <c r="CN194" s="56"/>
      <c r="CO194" s="56"/>
      <c r="CP194" s="56"/>
      <c r="CQ194" s="56"/>
      <c r="CR194" s="56"/>
      <c r="CS194" s="56"/>
      <c r="CT194" s="56"/>
      <c r="CV194" s="56"/>
      <c r="CW194" s="56"/>
      <c r="CX194" s="56"/>
      <c r="CY194" s="56"/>
      <c r="CZ194" s="56"/>
      <c r="DA194" s="56"/>
      <c r="DB194" s="56"/>
      <c r="DC194" s="56"/>
      <c r="DD194" s="56"/>
      <c r="DF194" s="56"/>
      <c r="DG194" s="56"/>
      <c r="DH194" s="56"/>
      <c r="DI194" s="56"/>
      <c r="DJ194" s="56"/>
      <c r="DK194" s="56"/>
      <c r="DL194" s="56"/>
      <c r="DM194" s="56"/>
      <c r="DN194" s="56"/>
      <c r="DP194" s="56"/>
      <c r="DQ194" s="56"/>
      <c r="DR194" s="56"/>
      <c r="DS194" s="56"/>
      <c r="DT194" s="56"/>
      <c r="DU194" s="56"/>
      <c r="DV194" s="56"/>
      <c r="DW194" s="56"/>
      <c r="DX194" s="56"/>
      <c r="DZ194" s="56"/>
      <c r="EA194" s="56"/>
      <c r="EB194" s="56"/>
      <c r="EC194" s="56"/>
      <c r="ED194" s="56"/>
      <c r="EE194" s="56"/>
      <c r="EF194" s="56"/>
      <c r="EG194" s="56"/>
      <c r="EH194" s="56"/>
      <c r="EJ194" s="56"/>
      <c r="EK194" s="56"/>
      <c r="EL194" s="56"/>
      <c r="EM194" s="56"/>
      <c r="EN194" s="56"/>
      <c r="EO194" s="56"/>
      <c r="EP194" s="56"/>
      <c r="EQ194" s="56"/>
      <c r="ER194" s="56"/>
      <c r="ET194" s="56"/>
      <c r="EU194" s="56"/>
      <c r="EV194" s="56"/>
      <c r="EW194" s="56"/>
      <c r="EX194" s="56"/>
      <c r="EY194" s="56"/>
      <c r="EZ194" s="56"/>
      <c r="FA194" s="56"/>
      <c r="FB194" s="56"/>
      <c r="FD194" s="56"/>
      <c r="FE194" s="56"/>
      <c r="FF194" s="56"/>
      <c r="FG194" s="56"/>
      <c r="FH194" s="56"/>
      <c r="FI194" s="56"/>
      <c r="FJ194" s="56"/>
      <c r="FK194" s="56"/>
      <c r="FL194" s="56"/>
      <c r="FN194" s="56"/>
      <c r="FO194" s="56"/>
      <c r="FP194" s="56"/>
      <c r="FQ194" s="56"/>
      <c r="FR194" s="56"/>
      <c r="FS194" s="56"/>
      <c r="FT194" s="56"/>
      <c r="FU194" s="56"/>
      <c r="FV194" s="56"/>
      <c r="FX194" s="56"/>
      <c r="FY194" s="56"/>
      <c r="FZ194" s="56"/>
      <c r="GA194" s="56"/>
      <c r="GB194" s="56"/>
      <c r="GC194" s="56"/>
      <c r="GD194" s="56"/>
      <c r="GE194" s="56"/>
      <c r="GF194" s="56"/>
      <c r="GH194" s="56"/>
      <c r="GI194" s="56"/>
      <c r="GJ194" s="56"/>
      <c r="GK194" s="56"/>
      <c r="GL194" s="56"/>
      <c r="GM194" s="56"/>
      <c r="GN194" s="56"/>
      <c r="GO194" s="56"/>
      <c r="GP194" s="56"/>
      <c r="GR194" s="56"/>
      <c r="GS194" s="56"/>
      <c r="GT194" s="56"/>
      <c r="GU194" s="56"/>
      <c r="GV194" s="56"/>
      <c r="GW194" s="56"/>
      <c r="GX194" s="56"/>
      <c r="GY194" s="56"/>
      <c r="GZ194" s="56"/>
      <c r="HB194" s="56"/>
      <c r="HC194" s="56"/>
      <c r="HD194" s="56"/>
      <c r="HE194" s="56"/>
      <c r="HF194" s="56"/>
      <c r="HG194" s="56"/>
      <c r="HH194" s="56"/>
      <c r="HI194" s="56"/>
      <c r="HJ194" s="56"/>
      <c r="HL194" s="56"/>
      <c r="HM194" s="56"/>
      <c r="HN194" s="56"/>
      <c r="HO194" s="56"/>
      <c r="HP194" s="56"/>
      <c r="HQ194" s="56"/>
      <c r="HR194" s="56"/>
      <c r="HS194" s="56"/>
      <c r="HT194" s="56"/>
      <c r="HV194" s="56"/>
      <c r="HW194" s="56"/>
      <c r="HX194" s="56"/>
      <c r="HY194" s="56"/>
      <c r="HZ194" s="56"/>
      <c r="IA194" s="56"/>
      <c r="IB194" s="56"/>
      <c r="IC194" s="56"/>
      <c r="ID194" s="56"/>
      <c r="IF194" s="56"/>
      <c r="IG194" s="56"/>
      <c r="IH194" s="56"/>
      <c r="II194" s="56"/>
      <c r="IJ194" s="56"/>
      <c r="IK194" s="56"/>
      <c r="IL194" s="56"/>
      <c r="IM194" s="56"/>
      <c r="IN194" s="56"/>
      <c r="IP194" s="56"/>
      <c r="IQ194" s="56"/>
      <c r="IR194" s="56"/>
      <c r="IS194" s="56"/>
      <c r="IT194" s="56"/>
      <c r="IU194" s="56"/>
    </row>
    <row r="195" spans="1:255" ht="12.75" customHeight="1" thickBot="1" x14ac:dyDescent="0.25">
      <c r="A195" s="103"/>
      <c r="B195" s="104">
        <v>1481.37</v>
      </c>
      <c r="C195" s="58" t="s">
        <v>66</v>
      </c>
      <c r="D195" s="64"/>
      <c r="E195" s="59"/>
      <c r="F195" s="59"/>
      <c r="G195" s="59"/>
      <c r="H195" s="60"/>
      <c r="I195" s="61"/>
      <c r="J195" s="56"/>
      <c r="K195" s="56"/>
      <c r="L195" s="56"/>
      <c r="M195" s="56"/>
      <c r="N195" s="56"/>
      <c r="O195" s="56"/>
      <c r="P195" s="56"/>
      <c r="Q195" s="56"/>
      <c r="R195" s="56"/>
      <c r="T195" s="56"/>
      <c r="U195" s="56"/>
      <c r="V195" s="56"/>
      <c r="W195" s="56"/>
      <c r="X195" s="56"/>
      <c r="Y195" s="56"/>
      <c r="Z195" s="56"/>
      <c r="AA195" s="56"/>
      <c r="AB195" s="56"/>
      <c r="AD195" s="56"/>
      <c r="AE195" s="56"/>
      <c r="AF195" s="56"/>
      <c r="AG195" s="56"/>
      <c r="AH195" s="56"/>
      <c r="AI195" s="56"/>
      <c r="AJ195" s="56"/>
      <c r="AK195" s="56"/>
      <c r="AL195" s="56"/>
      <c r="AN195" s="56"/>
      <c r="AO195" s="56"/>
      <c r="AP195" s="56"/>
      <c r="AQ195" s="56"/>
      <c r="AR195" s="56"/>
      <c r="AS195" s="56"/>
      <c r="AT195" s="56"/>
      <c r="AU195" s="56"/>
      <c r="AV195" s="56"/>
      <c r="AX195" s="56"/>
      <c r="AY195" s="56"/>
      <c r="AZ195" s="56"/>
      <c r="BA195" s="56"/>
      <c r="BB195" s="56"/>
      <c r="BC195" s="56"/>
      <c r="BD195" s="56"/>
      <c r="BE195" s="56"/>
      <c r="BF195" s="56"/>
      <c r="BH195" s="56"/>
      <c r="BI195" s="56"/>
      <c r="BJ195" s="56"/>
      <c r="BK195" s="56"/>
      <c r="BL195" s="56"/>
      <c r="BM195" s="56"/>
      <c r="BN195" s="56"/>
      <c r="BO195" s="56"/>
      <c r="BP195" s="56"/>
      <c r="BR195" s="56"/>
      <c r="BS195" s="56"/>
      <c r="BT195" s="56"/>
      <c r="BU195" s="56"/>
      <c r="BV195" s="56"/>
      <c r="BW195" s="56"/>
      <c r="BX195" s="56"/>
      <c r="BY195" s="56"/>
      <c r="BZ195" s="56"/>
      <c r="CB195" s="56"/>
      <c r="CC195" s="56"/>
      <c r="CD195" s="56"/>
      <c r="CE195" s="56"/>
      <c r="CF195" s="56"/>
      <c r="CG195" s="56"/>
      <c r="CH195" s="56"/>
      <c r="CI195" s="56"/>
      <c r="CJ195" s="56"/>
      <c r="CL195" s="56"/>
      <c r="CM195" s="56"/>
      <c r="CN195" s="56"/>
      <c r="CO195" s="56"/>
      <c r="CP195" s="56"/>
      <c r="CQ195" s="56"/>
      <c r="CR195" s="56"/>
      <c r="CS195" s="56"/>
      <c r="CT195" s="56"/>
      <c r="CV195" s="56"/>
      <c r="CW195" s="56"/>
      <c r="CX195" s="56"/>
      <c r="CY195" s="56"/>
      <c r="CZ195" s="56"/>
      <c r="DA195" s="56"/>
      <c r="DB195" s="56"/>
      <c r="DC195" s="56"/>
      <c r="DD195" s="56"/>
      <c r="DF195" s="56"/>
      <c r="DG195" s="56"/>
      <c r="DH195" s="56"/>
      <c r="DI195" s="56"/>
      <c r="DJ195" s="56"/>
      <c r="DK195" s="56"/>
      <c r="DL195" s="56"/>
      <c r="DM195" s="56"/>
      <c r="DN195" s="56"/>
      <c r="DP195" s="56"/>
      <c r="DQ195" s="56"/>
      <c r="DR195" s="56"/>
      <c r="DS195" s="56"/>
      <c r="DT195" s="56"/>
      <c r="DU195" s="56"/>
      <c r="DV195" s="56"/>
      <c r="DW195" s="56"/>
      <c r="DX195" s="56"/>
      <c r="DZ195" s="56"/>
      <c r="EA195" s="56"/>
      <c r="EB195" s="56"/>
      <c r="EC195" s="56"/>
      <c r="ED195" s="56"/>
      <c r="EE195" s="56"/>
      <c r="EF195" s="56"/>
      <c r="EG195" s="56"/>
      <c r="EH195" s="56"/>
      <c r="EJ195" s="56"/>
      <c r="EK195" s="56"/>
      <c r="EL195" s="56"/>
      <c r="EM195" s="56"/>
      <c r="EN195" s="56"/>
      <c r="EO195" s="56"/>
      <c r="EP195" s="56"/>
      <c r="EQ195" s="56"/>
      <c r="ER195" s="56"/>
      <c r="ET195" s="56"/>
      <c r="EU195" s="56"/>
      <c r="EV195" s="56"/>
      <c r="EW195" s="56"/>
      <c r="EX195" s="56"/>
      <c r="EY195" s="56"/>
      <c r="EZ195" s="56"/>
      <c r="FA195" s="56"/>
      <c r="FB195" s="56"/>
      <c r="FD195" s="56"/>
      <c r="FE195" s="56"/>
      <c r="FF195" s="56"/>
      <c r="FG195" s="56"/>
      <c r="FH195" s="56"/>
      <c r="FI195" s="56"/>
      <c r="FJ195" s="56"/>
      <c r="FK195" s="56"/>
      <c r="FL195" s="56"/>
      <c r="FN195" s="56"/>
      <c r="FO195" s="56"/>
      <c r="FP195" s="56"/>
      <c r="FQ195" s="56"/>
      <c r="FR195" s="56"/>
      <c r="FS195" s="56"/>
      <c r="FT195" s="56"/>
      <c r="FU195" s="56"/>
      <c r="FV195" s="56"/>
      <c r="FX195" s="56"/>
      <c r="FY195" s="56"/>
      <c r="FZ195" s="56"/>
      <c r="GA195" s="56"/>
      <c r="GB195" s="56"/>
      <c r="GC195" s="56"/>
      <c r="GD195" s="56"/>
      <c r="GE195" s="56"/>
      <c r="GF195" s="56"/>
      <c r="GH195" s="56"/>
      <c r="GI195" s="56"/>
      <c r="GJ195" s="56"/>
      <c r="GK195" s="56"/>
      <c r="GL195" s="56"/>
      <c r="GM195" s="56"/>
      <c r="GN195" s="56"/>
      <c r="GO195" s="56"/>
      <c r="GP195" s="56"/>
      <c r="GR195" s="56"/>
      <c r="GS195" s="56"/>
      <c r="GT195" s="56"/>
      <c r="GU195" s="56"/>
      <c r="GV195" s="56"/>
      <c r="GW195" s="56"/>
      <c r="GX195" s="56"/>
      <c r="GY195" s="56"/>
      <c r="GZ195" s="56"/>
      <c r="HB195" s="56"/>
      <c r="HC195" s="56"/>
      <c r="HD195" s="56"/>
      <c r="HE195" s="56"/>
      <c r="HF195" s="56"/>
      <c r="HG195" s="56"/>
      <c r="HH195" s="56"/>
      <c r="HI195" s="56"/>
      <c r="HJ195" s="56"/>
      <c r="HL195" s="56"/>
      <c r="HM195" s="56"/>
      <c r="HN195" s="56"/>
      <c r="HO195" s="56"/>
      <c r="HP195" s="56"/>
      <c r="HQ195" s="56"/>
      <c r="HR195" s="56"/>
      <c r="HS195" s="56"/>
      <c r="HT195" s="56"/>
      <c r="HV195" s="56"/>
      <c r="HW195" s="56"/>
      <c r="HX195" s="56"/>
      <c r="HY195" s="56"/>
      <c r="HZ195" s="56"/>
      <c r="IA195" s="56"/>
      <c r="IB195" s="56"/>
      <c r="IC195" s="56"/>
      <c r="ID195" s="56"/>
      <c r="IF195" s="56"/>
      <c r="IG195" s="56"/>
      <c r="IH195" s="56"/>
      <c r="II195" s="56"/>
      <c r="IJ195" s="56"/>
      <c r="IK195" s="56"/>
      <c r="IL195" s="56"/>
      <c r="IM195" s="56"/>
      <c r="IN195" s="56"/>
      <c r="IP195" s="56"/>
      <c r="IQ195" s="56"/>
      <c r="IR195" s="56"/>
      <c r="IS195" s="56"/>
      <c r="IT195" s="56"/>
      <c r="IU195" s="56"/>
    </row>
    <row r="196" spans="1:255" ht="12.75" customHeight="1" thickBot="1" x14ac:dyDescent="0.25">
      <c r="A196" s="103"/>
      <c r="B196" s="105">
        <v>1799.05</v>
      </c>
      <c r="C196" s="92" t="s">
        <v>67</v>
      </c>
      <c r="D196" s="93"/>
      <c r="E196" s="94"/>
      <c r="F196" s="94"/>
      <c r="G196" s="94"/>
      <c r="H196" s="95"/>
      <c r="I196" s="96"/>
      <c r="J196" s="56"/>
      <c r="K196" s="56"/>
      <c r="L196" s="56"/>
      <c r="M196" s="56"/>
      <c r="N196" s="56"/>
      <c r="O196" s="56"/>
      <c r="P196" s="56"/>
      <c r="Q196" s="56"/>
      <c r="R196" s="56"/>
      <c r="T196" s="56"/>
      <c r="U196" s="56"/>
      <c r="V196" s="56"/>
      <c r="W196" s="56"/>
      <c r="X196" s="56"/>
      <c r="Y196" s="56"/>
      <c r="Z196" s="56"/>
      <c r="AA196" s="56"/>
      <c r="AB196" s="56"/>
      <c r="AD196" s="56"/>
      <c r="AE196" s="56"/>
      <c r="AF196" s="56"/>
      <c r="AG196" s="56"/>
      <c r="AH196" s="56"/>
      <c r="AI196" s="56"/>
      <c r="AJ196" s="56"/>
      <c r="AK196" s="56"/>
      <c r="AL196" s="56"/>
      <c r="AN196" s="56"/>
      <c r="AO196" s="56"/>
      <c r="AP196" s="56"/>
      <c r="AQ196" s="56"/>
      <c r="AR196" s="56"/>
      <c r="AS196" s="56"/>
      <c r="AT196" s="56"/>
      <c r="AU196" s="56"/>
      <c r="AV196" s="56"/>
      <c r="AX196" s="56"/>
      <c r="AY196" s="56"/>
      <c r="AZ196" s="56"/>
      <c r="BA196" s="56"/>
      <c r="BB196" s="56"/>
      <c r="BC196" s="56"/>
      <c r="BD196" s="56"/>
      <c r="BE196" s="56"/>
      <c r="BF196" s="56"/>
      <c r="BH196" s="56"/>
      <c r="BI196" s="56"/>
      <c r="BJ196" s="56"/>
      <c r="BK196" s="56"/>
      <c r="BL196" s="56"/>
      <c r="BM196" s="56"/>
      <c r="BN196" s="56"/>
      <c r="BO196" s="56"/>
      <c r="BP196" s="56"/>
      <c r="BR196" s="56"/>
      <c r="BS196" s="56"/>
      <c r="BT196" s="56"/>
      <c r="BU196" s="56"/>
      <c r="BV196" s="56"/>
      <c r="BW196" s="56"/>
      <c r="BX196" s="56"/>
      <c r="BY196" s="56"/>
      <c r="BZ196" s="56"/>
      <c r="CB196" s="56"/>
      <c r="CC196" s="56"/>
      <c r="CD196" s="56"/>
      <c r="CE196" s="56"/>
      <c r="CF196" s="56"/>
      <c r="CG196" s="56"/>
      <c r="CH196" s="56"/>
      <c r="CI196" s="56"/>
      <c r="CJ196" s="56"/>
      <c r="CL196" s="56"/>
      <c r="CM196" s="56"/>
      <c r="CN196" s="56"/>
      <c r="CO196" s="56"/>
      <c r="CP196" s="56"/>
      <c r="CQ196" s="56"/>
      <c r="CR196" s="56"/>
      <c r="CS196" s="56"/>
      <c r="CT196" s="56"/>
      <c r="CV196" s="56"/>
      <c r="CW196" s="56"/>
      <c r="CX196" s="56"/>
      <c r="CY196" s="56"/>
      <c r="CZ196" s="56"/>
      <c r="DA196" s="56"/>
      <c r="DB196" s="56"/>
      <c r="DC196" s="56"/>
      <c r="DD196" s="56"/>
      <c r="DF196" s="56"/>
      <c r="DG196" s="56"/>
      <c r="DH196" s="56"/>
      <c r="DI196" s="56"/>
      <c r="DJ196" s="56"/>
      <c r="DK196" s="56"/>
      <c r="DL196" s="56"/>
      <c r="DM196" s="56"/>
      <c r="DN196" s="56"/>
      <c r="DP196" s="56"/>
      <c r="DQ196" s="56"/>
      <c r="DR196" s="56"/>
      <c r="DS196" s="56"/>
      <c r="DT196" s="56"/>
      <c r="DU196" s="56"/>
      <c r="DV196" s="56"/>
      <c r="DW196" s="56"/>
      <c r="DX196" s="56"/>
      <c r="DZ196" s="56"/>
      <c r="EA196" s="56"/>
      <c r="EB196" s="56"/>
      <c r="EC196" s="56"/>
      <c r="ED196" s="56"/>
      <c r="EE196" s="56"/>
      <c r="EF196" s="56"/>
      <c r="EG196" s="56"/>
      <c r="EH196" s="56"/>
      <c r="EJ196" s="56"/>
      <c r="EK196" s="56"/>
      <c r="EL196" s="56"/>
      <c r="EM196" s="56"/>
      <c r="EN196" s="56"/>
      <c r="EO196" s="56"/>
      <c r="EP196" s="56"/>
      <c r="EQ196" s="56"/>
      <c r="ER196" s="56"/>
      <c r="ET196" s="56"/>
      <c r="EU196" s="56"/>
      <c r="EV196" s="56"/>
      <c r="EW196" s="56"/>
      <c r="EX196" s="56"/>
      <c r="EY196" s="56"/>
      <c r="EZ196" s="56"/>
      <c r="FA196" s="56"/>
      <c r="FB196" s="56"/>
      <c r="FD196" s="56"/>
      <c r="FE196" s="56"/>
      <c r="FF196" s="56"/>
      <c r="FG196" s="56"/>
      <c r="FH196" s="56"/>
      <c r="FI196" s="56"/>
      <c r="FJ196" s="56"/>
      <c r="FK196" s="56"/>
      <c r="FL196" s="56"/>
      <c r="FN196" s="56"/>
      <c r="FO196" s="56"/>
      <c r="FP196" s="56"/>
      <c r="FQ196" s="56"/>
      <c r="FR196" s="56"/>
      <c r="FS196" s="56"/>
      <c r="FT196" s="56"/>
      <c r="FU196" s="56"/>
      <c r="FV196" s="56"/>
      <c r="FX196" s="56"/>
      <c r="FY196" s="56"/>
      <c r="FZ196" s="56"/>
      <c r="GA196" s="56"/>
      <c r="GB196" s="56"/>
      <c r="GC196" s="56"/>
      <c r="GD196" s="56"/>
      <c r="GE196" s="56"/>
      <c r="GF196" s="56"/>
      <c r="GH196" s="56"/>
      <c r="GI196" s="56"/>
      <c r="GJ196" s="56"/>
      <c r="GK196" s="56"/>
      <c r="GL196" s="56"/>
      <c r="GM196" s="56"/>
      <c r="GN196" s="56"/>
      <c r="GO196" s="56"/>
      <c r="GP196" s="56"/>
      <c r="GR196" s="56"/>
      <c r="GS196" s="56"/>
      <c r="GT196" s="56"/>
      <c r="GU196" s="56"/>
      <c r="GV196" s="56"/>
      <c r="GW196" s="56"/>
      <c r="GX196" s="56"/>
      <c r="GY196" s="56"/>
      <c r="GZ196" s="56"/>
      <c r="HB196" s="56"/>
      <c r="HC196" s="56"/>
      <c r="HD196" s="56"/>
      <c r="HE196" s="56"/>
      <c r="HF196" s="56"/>
      <c r="HG196" s="56"/>
      <c r="HH196" s="56"/>
      <c r="HI196" s="56"/>
      <c r="HJ196" s="56"/>
      <c r="HL196" s="56"/>
      <c r="HM196" s="56"/>
      <c r="HN196" s="56"/>
      <c r="HO196" s="56"/>
      <c r="HP196" s="56"/>
      <c r="HQ196" s="56"/>
      <c r="HR196" s="56"/>
      <c r="HS196" s="56"/>
      <c r="HT196" s="56"/>
      <c r="HV196" s="56"/>
      <c r="HW196" s="56"/>
      <c r="HX196" s="56"/>
      <c r="HY196" s="56"/>
      <c r="HZ196" s="56"/>
      <c r="IA196" s="56"/>
      <c r="IB196" s="56"/>
      <c r="IC196" s="56"/>
      <c r="ID196" s="56"/>
      <c r="IF196" s="56"/>
      <c r="IG196" s="56"/>
      <c r="IH196" s="56"/>
      <c r="II196" s="56"/>
      <c r="IJ196" s="56"/>
      <c r="IK196" s="56"/>
      <c r="IL196" s="56"/>
      <c r="IM196" s="56"/>
      <c r="IN196" s="56"/>
      <c r="IP196" s="56"/>
      <c r="IQ196" s="56"/>
      <c r="IR196" s="56"/>
      <c r="IS196" s="56"/>
      <c r="IT196" s="56"/>
      <c r="IU196" s="56"/>
    </row>
    <row r="197" spans="1:255" ht="12.75" customHeight="1" thickBot="1" x14ac:dyDescent="0.25">
      <c r="A197" s="103"/>
      <c r="B197" s="106">
        <v>1498.31</v>
      </c>
      <c r="C197" s="85" t="s">
        <v>70</v>
      </c>
      <c r="D197" s="86"/>
      <c r="E197" s="47"/>
      <c r="F197" s="47"/>
      <c r="G197" s="47"/>
      <c r="H197" s="48"/>
      <c r="I197" s="49"/>
      <c r="J197" s="56"/>
      <c r="K197" s="56"/>
      <c r="L197" s="56"/>
      <c r="M197" s="56"/>
      <c r="N197" s="56"/>
      <c r="O197" s="56"/>
      <c r="P197" s="56"/>
      <c r="Q197" s="56"/>
      <c r="R197" s="56"/>
      <c r="T197" s="56"/>
      <c r="U197" s="56"/>
      <c r="V197" s="56"/>
      <c r="W197" s="56"/>
      <c r="X197" s="56"/>
      <c r="Y197" s="56"/>
      <c r="Z197" s="56"/>
      <c r="AA197" s="56"/>
      <c r="AB197" s="56"/>
      <c r="AD197" s="56"/>
      <c r="AE197" s="56"/>
      <c r="AF197" s="56"/>
      <c r="AG197" s="56"/>
      <c r="AH197" s="56"/>
      <c r="AI197" s="56"/>
      <c r="AJ197" s="56"/>
      <c r="AK197" s="56"/>
      <c r="AL197" s="56"/>
      <c r="AN197" s="56"/>
      <c r="AO197" s="56"/>
      <c r="AP197" s="56"/>
      <c r="AQ197" s="56"/>
      <c r="AR197" s="56"/>
      <c r="AS197" s="56"/>
      <c r="AT197" s="56"/>
      <c r="AU197" s="56"/>
      <c r="AV197" s="56"/>
      <c r="AX197" s="56"/>
      <c r="AY197" s="56"/>
      <c r="AZ197" s="56"/>
      <c r="BA197" s="56"/>
      <c r="BB197" s="56"/>
      <c r="BC197" s="56"/>
      <c r="BD197" s="56"/>
      <c r="BE197" s="56"/>
      <c r="BF197" s="56"/>
      <c r="BH197" s="56"/>
      <c r="BI197" s="56"/>
      <c r="BJ197" s="56"/>
      <c r="BK197" s="56"/>
      <c r="BL197" s="56"/>
      <c r="BM197" s="56"/>
      <c r="BN197" s="56"/>
      <c r="BO197" s="56"/>
      <c r="BP197" s="56"/>
      <c r="BR197" s="56"/>
      <c r="BS197" s="56"/>
      <c r="BT197" s="56"/>
      <c r="BU197" s="56"/>
      <c r="BV197" s="56"/>
      <c r="BW197" s="56"/>
      <c r="BX197" s="56"/>
      <c r="BY197" s="56"/>
      <c r="BZ197" s="56"/>
      <c r="CB197" s="56"/>
      <c r="CC197" s="56"/>
      <c r="CD197" s="56"/>
      <c r="CE197" s="56"/>
      <c r="CF197" s="56"/>
      <c r="CG197" s="56"/>
      <c r="CH197" s="56"/>
      <c r="CI197" s="56"/>
      <c r="CJ197" s="56"/>
      <c r="CL197" s="56"/>
      <c r="CM197" s="56"/>
      <c r="CN197" s="56"/>
      <c r="CO197" s="56"/>
      <c r="CP197" s="56"/>
      <c r="CQ197" s="56"/>
      <c r="CR197" s="56"/>
      <c r="CS197" s="56"/>
      <c r="CT197" s="56"/>
      <c r="CV197" s="56"/>
      <c r="CW197" s="56"/>
      <c r="CX197" s="56"/>
      <c r="CY197" s="56"/>
      <c r="CZ197" s="56"/>
      <c r="DA197" s="56"/>
      <c r="DB197" s="56"/>
      <c r="DC197" s="56"/>
      <c r="DD197" s="56"/>
      <c r="DF197" s="56"/>
      <c r="DG197" s="56"/>
      <c r="DH197" s="56"/>
      <c r="DI197" s="56"/>
      <c r="DJ197" s="56"/>
      <c r="DK197" s="56"/>
      <c r="DL197" s="56"/>
      <c r="DM197" s="56"/>
      <c r="DN197" s="56"/>
      <c r="DP197" s="56"/>
      <c r="DQ197" s="56"/>
      <c r="DR197" s="56"/>
      <c r="DS197" s="56"/>
      <c r="DT197" s="56"/>
      <c r="DU197" s="56"/>
      <c r="DV197" s="56"/>
      <c r="DW197" s="56"/>
      <c r="DX197" s="56"/>
      <c r="DZ197" s="56"/>
      <c r="EA197" s="56"/>
      <c r="EB197" s="56"/>
      <c r="EC197" s="56"/>
      <c r="ED197" s="56"/>
      <c r="EE197" s="56"/>
      <c r="EF197" s="56"/>
      <c r="EG197" s="56"/>
      <c r="EH197" s="56"/>
      <c r="EJ197" s="56"/>
      <c r="EK197" s="56"/>
      <c r="EL197" s="56"/>
      <c r="EM197" s="56"/>
      <c r="EN197" s="56"/>
      <c r="EO197" s="56"/>
      <c r="EP197" s="56"/>
      <c r="EQ197" s="56"/>
      <c r="ER197" s="56"/>
      <c r="ET197" s="56"/>
      <c r="EU197" s="56"/>
      <c r="EV197" s="56"/>
      <c r="EW197" s="56"/>
      <c r="EX197" s="56"/>
      <c r="EY197" s="56"/>
      <c r="EZ197" s="56"/>
      <c r="FA197" s="56"/>
      <c r="FB197" s="56"/>
      <c r="FD197" s="56"/>
      <c r="FE197" s="56"/>
      <c r="FF197" s="56"/>
      <c r="FG197" s="56"/>
      <c r="FH197" s="56"/>
      <c r="FI197" s="56"/>
      <c r="FJ197" s="56"/>
      <c r="FK197" s="56"/>
      <c r="FL197" s="56"/>
      <c r="FN197" s="56"/>
      <c r="FO197" s="56"/>
      <c r="FP197" s="56"/>
      <c r="FQ197" s="56"/>
      <c r="FR197" s="56"/>
      <c r="FS197" s="56"/>
      <c r="FT197" s="56"/>
      <c r="FU197" s="56"/>
      <c r="FV197" s="56"/>
      <c r="FX197" s="56"/>
      <c r="FY197" s="56"/>
      <c r="FZ197" s="56"/>
      <c r="GA197" s="56"/>
      <c r="GB197" s="56"/>
      <c r="GC197" s="56"/>
      <c r="GD197" s="56"/>
      <c r="GE197" s="56"/>
      <c r="GF197" s="56"/>
      <c r="GH197" s="56"/>
      <c r="GI197" s="56"/>
      <c r="GJ197" s="56"/>
      <c r="GK197" s="56"/>
      <c r="GL197" s="56"/>
      <c r="GM197" s="56"/>
      <c r="GN197" s="56"/>
      <c r="GO197" s="56"/>
      <c r="GP197" s="56"/>
      <c r="GR197" s="56"/>
      <c r="GS197" s="56"/>
      <c r="GT197" s="56"/>
      <c r="GU197" s="56"/>
      <c r="GV197" s="56"/>
      <c r="GW197" s="56"/>
      <c r="GX197" s="56"/>
      <c r="GY197" s="56"/>
      <c r="GZ197" s="56"/>
      <c r="HB197" s="56"/>
      <c r="HC197" s="56"/>
      <c r="HD197" s="56"/>
      <c r="HE197" s="56"/>
      <c r="HF197" s="56"/>
      <c r="HG197" s="56"/>
      <c r="HH197" s="56"/>
      <c r="HI197" s="56"/>
      <c r="HJ197" s="56"/>
      <c r="HL197" s="56"/>
      <c r="HM197" s="56"/>
      <c r="HN197" s="56"/>
      <c r="HO197" s="56"/>
      <c r="HP197" s="56"/>
      <c r="HQ197" s="56"/>
      <c r="HR197" s="56"/>
      <c r="HS197" s="56"/>
      <c r="HT197" s="56"/>
      <c r="HV197" s="56"/>
      <c r="HW197" s="56"/>
      <c r="HX197" s="56"/>
      <c r="HY197" s="56"/>
      <c r="HZ197" s="56"/>
      <c r="IA197" s="56"/>
      <c r="IB197" s="56"/>
      <c r="IC197" s="56"/>
      <c r="ID197" s="56"/>
      <c r="IF197" s="56"/>
      <c r="IG197" s="56"/>
      <c r="IH197" s="56"/>
      <c r="II197" s="56"/>
      <c r="IJ197" s="56"/>
      <c r="IK197" s="56"/>
      <c r="IL197" s="56"/>
      <c r="IM197" s="56"/>
      <c r="IN197" s="56"/>
      <c r="IP197" s="56"/>
      <c r="IQ197" s="56"/>
      <c r="IR197" s="56"/>
      <c r="IS197" s="56"/>
      <c r="IT197" s="56"/>
      <c r="IU197" s="56"/>
    </row>
    <row r="198" spans="1:255" ht="12.75" customHeight="1" thickBot="1" x14ac:dyDescent="0.25">
      <c r="A198" s="103"/>
      <c r="B198" s="106">
        <v>1597.14</v>
      </c>
      <c r="C198" s="85" t="s">
        <v>72</v>
      </c>
      <c r="D198" s="86"/>
      <c r="E198" s="47"/>
      <c r="F198" s="47"/>
      <c r="G198" s="47"/>
      <c r="H198" s="48"/>
      <c r="I198" s="49"/>
      <c r="J198" s="56"/>
      <c r="K198" s="56"/>
      <c r="L198" s="56"/>
      <c r="M198" s="56"/>
      <c r="N198" s="56"/>
      <c r="O198" s="56"/>
      <c r="P198" s="56"/>
      <c r="Q198" s="56"/>
      <c r="R198" s="56"/>
      <c r="T198" s="56"/>
      <c r="U198" s="56"/>
      <c r="V198" s="56"/>
      <c r="W198" s="56"/>
      <c r="X198" s="56"/>
      <c r="Y198" s="56"/>
      <c r="Z198" s="56"/>
      <c r="AA198" s="56"/>
      <c r="AB198" s="56"/>
      <c r="AD198" s="56"/>
      <c r="AE198" s="56"/>
      <c r="AF198" s="56"/>
      <c r="AG198" s="56"/>
      <c r="AH198" s="56"/>
      <c r="AI198" s="56"/>
      <c r="AJ198" s="56"/>
      <c r="AK198" s="56"/>
      <c r="AL198" s="56"/>
      <c r="AN198" s="56"/>
      <c r="AO198" s="56"/>
      <c r="AP198" s="56"/>
      <c r="AQ198" s="56"/>
      <c r="AR198" s="56"/>
      <c r="AS198" s="56"/>
      <c r="AT198" s="56"/>
      <c r="AU198" s="56"/>
      <c r="AV198" s="56"/>
      <c r="AX198" s="56"/>
      <c r="AY198" s="56"/>
      <c r="AZ198" s="56"/>
      <c r="BA198" s="56"/>
      <c r="BB198" s="56"/>
      <c r="BC198" s="56"/>
      <c r="BD198" s="56"/>
      <c r="BE198" s="56"/>
      <c r="BF198" s="56"/>
      <c r="BH198" s="56"/>
      <c r="BI198" s="56"/>
      <c r="BJ198" s="56"/>
      <c r="BK198" s="56"/>
      <c r="BL198" s="56"/>
      <c r="BM198" s="56"/>
      <c r="BN198" s="56"/>
      <c r="BO198" s="56"/>
      <c r="BP198" s="56"/>
      <c r="BR198" s="56"/>
      <c r="BS198" s="56"/>
      <c r="BT198" s="56"/>
      <c r="BU198" s="56"/>
      <c r="BV198" s="56"/>
      <c r="BW198" s="56"/>
      <c r="BX198" s="56"/>
      <c r="BY198" s="56"/>
      <c r="BZ198" s="56"/>
      <c r="CB198" s="56"/>
      <c r="CC198" s="56"/>
      <c r="CD198" s="56"/>
      <c r="CE198" s="56"/>
      <c r="CF198" s="56"/>
      <c r="CG198" s="56"/>
      <c r="CH198" s="56"/>
      <c r="CI198" s="56"/>
      <c r="CJ198" s="56"/>
      <c r="CL198" s="56"/>
      <c r="CM198" s="56"/>
      <c r="CN198" s="56"/>
      <c r="CO198" s="56"/>
      <c r="CP198" s="56"/>
      <c r="CQ198" s="56"/>
      <c r="CR198" s="56"/>
      <c r="CS198" s="56"/>
      <c r="CT198" s="56"/>
      <c r="CV198" s="56"/>
      <c r="CW198" s="56"/>
      <c r="CX198" s="56"/>
      <c r="CY198" s="56"/>
      <c r="CZ198" s="56"/>
      <c r="DA198" s="56"/>
      <c r="DB198" s="56"/>
      <c r="DC198" s="56"/>
      <c r="DD198" s="56"/>
      <c r="DF198" s="56"/>
      <c r="DG198" s="56"/>
      <c r="DH198" s="56"/>
      <c r="DI198" s="56"/>
      <c r="DJ198" s="56"/>
      <c r="DK198" s="56"/>
      <c r="DL198" s="56"/>
      <c r="DM198" s="56"/>
      <c r="DN198" s="56"/>
      <c r="DP198" s="56"/>
      <c r="DQ198" s="56"/>
      <c r="DR198" s="56"/>
      <c r="DS198" s="56"/>
      <c r="DT198" s="56"/>
      <c r="DU198" s="56"/>
      <c r="DV198" s="56"/>
      <c r="DW198" s="56"/>
      <c r="DX198" s="56"/>
      <c r="DZ198" s="56"/>
      <c r="EA198" s="56"/>
      <c r="EB198" s="56"/>
      <c r="EC198" s="56"/>
      <c r="ED198" s="56"/>
      <c r="EE198" s="56"/>
      <c r="EF198" s="56"/>
      <c r="EG198" s="56"/>
      <c r="EH198" s="56"/>
      <c r="EJ198" s="56"/>
      <c r="EK198" s="56"/>
      <c r="EL198" s="56"/>
      <c r="EM198" s="56"/>
      <c r="EN198" s="56"/>
      <c r="EO198" s="56"/>
      <c r="EP198" s="56"/>
      <c r="EQ198" s="56"/>
      <c r="ER198" s="56"/>
      <c r="ET198" s="56"/>
      <c r="EU198" s="56"/>
      <c r="EV198" s="56"/>
      <c r="EW198" s="56"/>
      <c r="EX198" s="56"/>
      <c r="EY198" s="56"/>
      <c r="EZ198" s="56"/>
      <c r="FA198" s="56"/>
      <c r="FB198" s="56"/>
      <c r="FD198" s="56"/>
      <c r="FE198" s="56"/>
      <c r="FF198" s="56"/>
      <c r="FG198" s="56"/>
      <c r="FH198" s="56"/>
      <c r="FI198" s="56"/>
      <c r="FJ198" s="56"/>
      <c r="FK198" s="56"/>
      <c r="FL198" s="56"/>
      <c r="FN198" s="56"/>
      <c r="FO198" s="56"/>
      <c r="FP198" s="56"/>
      <c r="FQ198" s="56"/>
      <c r="FR198" s="56"/>
      <c r="FS198" s="56"/>
      <c r="FT198" s="56"/>
      <c r="FU198" s="56"/>
      <c r="FV198" s="56"/>
      <c r="FX198" s="56"/>
      <c r="FY198" s="56"/>
      <c r="FZ198" s="56"/>
      <c r="GA198" s="56"/>
      <c r="GB198" s="56"/>
      <c r="GC198" s="56"/>
      <c r="GD198" s="56"/>
      <c r="GE198" s="56"/>
      <c r="GF198" s="56"/>
      <c r="GH198" s="56"/>
      <c r="GI198" s="56"/>
      <c r="GJ198" s="56"/>
      <c r="GK198" s="56"/>
      <c r="GL198" s="56"/>
      <c r="GM198" s="56"/>
      <c r="GN198" s="56"/>
      <c r="GO198" s="56"/>
      <c r="GP198" s="56"/>
      <c r="GR198" s="56"/>
      <c r="GS198" s="56"/>
      <c r="GT198" s="56"/>
      <c r="GU198" s="56"/>
      <c r="GV198" s="56"/>
      <c r="GW198" s="56"/>
      <c r="GX198" s="56"/>
      <c r="GY198" s="56"/>
      <c r="GZ198" s="56"/>
      <c r="HB198" s="56"/>
      <c r="HC198" s="56"/>
      <c r="HD198" s="56"/>
      <c r="HE198" s="56"/>
      <c r="HF198" s="56"/>
      <c r="HG198" s="56"/>
      <c r="HH198" s="56"/>
      <c r="HI198" s="56"/>
      <c r="HJ198" s="56"/>
      <c r="HL198" s="56"/>
      <c r="HM198" s="56"/>
      <c r="HN198" s="56"/>
      <c r="HO198" s="56"/>
      <c r="HP198" s="56"/>
      <c r="HQ198" s="56"/>
      <c r="HR198" s="56"/>
      <c r="HS198" s="56"/>
      <c r="HT198" s="56"/>
      <c r="HV198" s="56"/>
      <c r="HW198" s="56"/>
      <c r="HX198" s="56"/>
      <c r="HY198" s="56"/>
      <c r="HZ198" s="56"/>
      <c r="IA198" s="56"/>
      <c r="IB198" s="56"/>
      <c r="IC198" s="56"/>
      <c r="ID198" s="56"/>
      <c r="IF198" s="56"/>
      <c r="IG198" s="56"/>
      <c r="IH198" s="56"/>
      <c r="II198" s="56"/>
      <c r="IJ198" s="56"/>
      <c r="IK198" s="56"/>
      <c r="IL198" s="56"/>
      <c r="IM198" s="56"/>
      <c r="IN198" s="56"/>
      <c r="IP198" s="56"/>
      <c r="IQ198" s="56"/>
      <c r="IR198" s="56"/>
      <c r="IS198" s="56"/>
      <c r="IT198" s="56"/>
      <c r="IU198" s="56"/>
    </row>
    <row r="199" spans="1:255" ht="12.75" customHeight="1" thickBot="1" x14ac:dyDescent="0.25">
      <c r="A199" s="103"/>
      <c r="B199" s="106">
        <v>1775</v>
      </c>
      <c r="C199" s="85" t="s">
        <v>73</v>
      </c>
      <c r="D199" s="86"/>
      <c r="E199" s="47"/>
      <c r="F199" s="47"/>
      <c r="G199" s="47"/>
      <c r="H199" s="48"/>
      <c r="I199" s="49"/>
      <c r="J199" s="56"/>
      <c r="K199" s="56"/>
      <c r="L199" s="56"/>
      <c r="M199" s="56"/>
      <c r="N199" s="56"/>
      <c r="O199" s="56"/>
      <c r="P199" s="56"/>
      <c r="Q199" s="56"/>
      <c r="R199" s="56"/>
      <c r="T199" s="56"/>
      <c r="U199" s="56"/>
      <c r="V199" s="56"/>
      <c r="W199" s="56"/>
      <c r="X199" s="56"/>
      <c r="Y199" s="56"/>
      <c r="Z199" s="56"/>
      <c r="AA199" s="56"/>
      <c r="AB199" s="56"/>
      <c r="AD199" s="56"/>
      <c r="AE199" s="56"/>
      <c r="AF199" s="56"/>
      <c r="AG199" s="56"/>
      <c r="AH199" s="56"/>
      <c r="AI199" s="56"/>
      <c r="AJ199" s="56"/>
      <c r="AK199" s="56"/>
      <c r="AL199" s="56"/>
      <c r="AN199" s="56"/>
      <c r="AO199" s="56"/>
      <c r="AP199" s="56"/>
      <c r="AQ199" s="56"/>
      <c r="AR199" s="56"/>
      <c r="AS199" s="56"/>
      <c r="AT199" s="56"/>
      <c r="AU199" s="56"/>
      <c r="AV199" s="56"/>
      <c r="AX199" s="56"/>
      <c r="AY199" s="56"/>
      <c r="AZ199" s="56"/>
      <c r="BA199" s="56"/>
      <c r="BB199" s="56"/>
      <c r="BC199" s="56"/>
      <c r="BD199" s="56"/>
      <c r="BE199" s="56"/>
      <c r="BF199" s="56"/>
      <c r="BH199" s="56"/>
      <c r="BI199" s="56"/>
      <c r="BJ199" s="56"/>
      <c r="BK199" s="56"/>
      <c r="BL199" s="56"/>
      <c r="BM199" s="56"/>
      <c r="BN199" s="56"/>
      <c r="BO199" s="56"/>
      <c r="BP199" s="56"/>
      <c r="BR199" s="56"/>
      <c r="BS199" s="56"/>
      <c r="BT199" s="56"/>
      <c r="BU199" s="56"/>
      <c r="BV199" s="56"/>
      <c r="BW199" s="56"/>
      <c r="BX199" s="56"/>
      <c r="BY199" s="56"/>
      <c r="BZ199" s="56"/>
      <c r="CB199" s="56"/>
      <c r="CC199" s="56"/>
      <c r="CD199" s="56"/>
      <c r="CE199" s="56"/>
      <c r="CF199" s="56"/>
      <c r="CG199" s="56"/>
      <c r="CH199" s="56"/>
      <c r="CI199" s="56"/>
      <c r="CJ199" s="56"/>
      <c r="CL199" s="56"/>
      <c r="CM199" s="56"/>
      <c r="CN199" s="56"/>
      <c r="CO199" s="56"/>
      <c r="CP199" s="56"/>
      <c r="CQ199" s="56"/>
      <c r="CR199" s="56"/>
      <c r="CS199" s="56"/>
      <c r="CT199" s="56"/>
      <c r="CV199" s="56"/>
      <c r="CW199" s="56"/>
      <c r="CX199" s="56"/>
      <c r="CY199" s="56"/>
      <c r="CZ199" s="56"/>
      <c r="DA199" s="56"/>
      <c r="DB199" s="56"/>
      <c r="DC199" s="56"/>
      <c r="DD199" s="56"/>
      <c r="DF199" s="56"/>
      <c r="DG199" s="56"/>
      <c r="DH199" s="56"/>
      <c r="DI199" s="56"/>
      <c r="DJ199" s="56"/>
      <c r="DK199" s="56"/>
      <c r="DL199" s="56"/>
      <c r="DM199" s="56"/>
      <c r="DN199" s="56"/>
      <c r="DP199" s="56"/>
      <c r="DQ199" s="56"/>
      <c r="DR199" s="56"/>
      <c r="DS199" s="56"/>
      <c r="DT199" s="56"/>
      <c r="DU199" s="56"/>
      <c r="DV199" s="56"/>
      <c r="DW199" s="56"/>
      <c r="DX199" s="56"/>
      <c r="DZ199" s="56"/>
      <c r="EA199" s="56"/>
      <c r="EB199" s="56"/>
      <c r="EC199" s="56"/>
      <c r="ED199" s="56"/>
      <c r="EE199" s="56"/>
      <c r="EF199" s="56"/>
      <c r="EG199" s="56"/>
      <c r="EH199" s="56"/>
      <c r="EJ199" s="56"/>
      <c r="EK199" s="56"/>
      <c r="EL199" s="56"/>
      <c r="EM199" s="56"/>
      <c r="EN199" s="56"/>
      <c r="EO199" s="56"/>
      <c r="EP199" s="56"/>
      <c r="EQ199" s="56"/>
      <c r="ER199" s="56"/>
      <c r="ET199" s="56"/>
      <c r="EU199" s="56"/>
      <c r="EV199" s="56"/>
      <c r="EW199" s="56"/>
      <c r="EX199" s="56"/>
      <c r="EY199" s="56"/>
      <c r="EZ199" s="56"/>
      <c r="FA199" s="56"/>
      <c r="FB199" s="56"/>
      <c r="FD199" s="56"/>
      <c r="FE199" s="56"/>
      <c r="FF199" s="56"/>
      <c r="FG199" s="56"/>
      <c r="FH199" s="56"/>
      <c r="FI199" s="56"/>
      <c r="FJ199" s="56"/>
      <c r="FK199" s="56"/>
      <c r="FL199" s="56"/>
      <c r="FN199" s="56"/>
      <c r="FO199" s="56"/>
      <c r="FP199" s="56"/>
      <c r="FQ199" s="56"/>
      <c r="FR199" s="56"/>
      <c r="FS199" s="56"/>
      <c r="FT199" s="56"/>
      <c r="FU199" s="56"/>
      <c r="FV199" s="56"/>
      <c r="FX199" s="56"/>
      <c r="FY199" s="56"/>
      <c r="FZ199" s="56"/>
      <c r="GA199" s="56"/>
      <c r="GB199" s="56"/>
      <c r="GC199" s="56"/>
      <c r="GD199" s="56"/>
      <c r="GE199" s="56"/>
      <c r="GF199" s="56"/>
      <c r="GH199" s="56"/>
      <c r="GI199" s="56"/>
      <c r="GJ199" s="56"/>
      <c r="GK199" s="56"/>
      <c r="GL199" s="56"/>
      <c r="GM199" s="56"/>
      <c r="GN199" s="56"/>
      <c r="GO199" s="56"/>
      <c r="GP199" s="56"/>
      <c r="GR199" s="56"/>
      <c r="GS199" s="56"/>
      <c r="GT199" s="56"/>
      <c r="GU199" s="56"/>
      <c r="GV199" s="56"/>
      <c r="GW199" s="56"/>
      <c r="GX199" s="56"/>
      <c r="GY199" s="56"/>
      <c r="GZ199" s="56"/>
      <c r="HB199" s="56"/>
      <c r="HC199" s="56"/>
      <c r="HD199" s="56"/>
      <c r="HE199" s="56"/>
      <c r="HF199" s="56"/>
      <c r="HG199" s="56"/>
      <c r="HH199" s="56"/>
      <c r="HI199" s="56"/>
      <c r="HJ199" s="56"/>
      <c r="HL199" s="56"/>
      <c r="HM199" s="56"/>
      <c r="HN199" s="56"/>
      <c r="HO199" s="56"/>
      <c r="HP199" s="56"/>
      <c r="HQ199" s="56"/>
      <c r="HR199" s="56"/>
      <c r="HS199" s="56"/>
      <c r="HT199" s="56"/>
      <c r="HV199" s="56"/>
      <c r="HW199" s="56"/>
      <c r="HX199" s="56"/>
      <c r="HY199" s="56"/>
      <c r="HZ199" s="56"/>
      <c r="IA199" s="56"/>
      <c r="IB199" s="56"/>
      <c r="IC199" s="56"/>
      <c r="ID199" s="56"/>
      <c r="IF199" s="56"/>
      <c r="IG199" s="56"/>
      <c r="IH199" s="56"/>
      <c r="II199" s="56"/>
      <c r="IJ199" s="56"/>
      <c r="IK199" s="56"/>
      <c r="IL199" s="56"/>
      <c r="IM199" s="56"/>
      <c r="IN199" s="56"/>
      <c r="IP199" s="56"/>
      <c r="IQ199" s="56"/>
      <c r="IR199" s="56"/>
      <c r="IS199" s="56"/>
      <c r="IT199" s="56"/>
      <c r="IU199" s="56"/>
    </row>
    <row r="200" spans="1:255" ht="12.75" customHeight="1" thickBot="1" x14ac:dyDescent="0.25">
      <c r="A200" s="103"/>
      <c r="B200" s="106">
        <v>1607.67</v>
      </c>
      <c r="C200" s="85" t="s">
        <v>74</v>
      </c>
      <c r="D200" s="86"/>
      <c r="E200" s="47"/>
      <c r="F200" s="47"/>
      <c r="G200" s="47"/>
      <c r="H200" s="48"/>
      <c r="I200" s="49"/>
      <c r="J200" s="56"/>
      <c r="K200" s="56"/>
      <c r="L200" s="56"/>
      <c r="M200" s="56"/>
      <c r="N200" s="56"/>
      <c r="O200" s="56"/>
      <c r="P200" s="56"/>
      <c r="Q200" s="56"/>
      <c r="R200" s="56"/>
      <c r="T200" s="56"/>
      <c r="U200" s="56"/>
      <c r="V200" s="56"/>
      <c r="W200" s="56"/>
      <c r="X200" s="56"/>
      <c r="Y200" s="56"/>
      <c r="Z200" s="56"/>
      <c r="AA200" s="56"/>
      <c r="AB200" s="56"/>
      <c r="AD200" s="56"/>
      <c r="AE200" s="56"/>
      <c r="AF200" s="56"/>
      <c r="AG200" s="56"/>
      <c r="AH200" s="56"/>
      <c r="AI200" s="56"/>
      <c r="AJ200" s="56"/>
      <c r="AK200" s="56"/>
      <c r="AL200" s="56"/>
      <c r="AN200" s="56"/>
      <c r="AO200" s="56"/>
      <c r="AP200" s="56"/>
      <c r="AQ200" s="56"/>
      <c r="AR200" s="56"/>
      <c r="AS200" s="56"/>
      <c r="AT200" s="56"/>
      <c r="AU200" s="56"/>
      <c r="AV200" s="56"/>
      <c r="AX200" s="56"/>
      <c r="AY200" s="56"/>
      <c r="AZ200" s="56"/>
      <c r="BA200" s="56"/>
      <c r="BB200" s="56"/>
      <c r="BC200" s="56"/>
      <c r="BD200" s="56"/>
      <c r="BE200" s="56"/>
      <c r="BF200" s="56"/>
      <c r="BH200" s="56"/>
      <c r="BI200" s="56"/>
      <c r="BJ200" s="56"/>
      <c r="BK200" s="56"/>
      <c r="BL200" s="56"/>
      <c r="BM200" s="56"/>
      <c r="BN200" s="56"/>
      <c r="BO200" s="56"/>
      <c r="BP200" s="56"/>
      <c r="BR200" s="56"/>
      <c r="BS200" s="56"/>
      <c r="BT200" s="56"/>
      <c r="BU200" s="56"/>
      <c r="BV200" s="56"/>
      <c r="BW200" s="56"/>
      <c r="BX200" s="56"/>
      <c r="BY200" s="56"/>
      <c r="BZ200" s="56"/>
      <c r="CB200" s="56"/>
      <c r="CC200" s="56"/>
      <c r="CD200" s="56"/>
      <c r="CE200" s="56"/>
      <c r="CF200" s="56"/>
      <c r="CG200" s="56"/>
      <c r="CH200" s="56"/>
      <c r="CI200" s="56"/>
      <c r="CJ200" s="56"/>
      <c r="CL200" s="56"/>
      <c r="CM200" s="56"/>
      <c r="CN200" s="56"/>
      <c r="CO200" s="56"/>
      <c r="CP200" s="56"/>
      <c r="CQ200" s="56"/>
      <c r="CR200" s="56"/>
      <c r="CS200" s="56"/>
      <c r="CT200" s="56"/>
      <c r="CV200" s="56"/>
      <c r="CW200" s="56"/>
      <c r="CX200" s="56"/>
      <c r="CY200" s="56"/>
      <c r="CZ200" s="56"/>
      <c r="DA200" s="56"/>
      <c r="DB200" s="56"/>
      <c r="DC200" s="56"/>
      <c r="DD200" s="56"/>
      <c r="DF200" s="56"/>
      <c r="DG200" s="56"/>
      <c r="DH200" s="56"/>
      <c r="DI200" s="56"/>
      <c r="DJ200" s="56"/>
      <c r="DK200" s="56"/>
      <c r="DL200" s="56"/>
      <c r="DM200" s="56"/>
      <c r="DN200" s="56"/>
      <c r="DP200" s="56"/>
      <c r="DQ200" s="56"/>
      <c r="DR200" s="56"/>
      <c r="DS200" s="56"/>
      <c r="DT200" s="56"/>
      <c r="DU200" s="56"/>
      <c r="DV200" s="56"/>
      <c r="DW200" s="56"/>
      <c r="DX200" s="56"/>
      <c r="DZ200" s="56"/>
      <c r="EA200" s="56"/>
      <c r="EB200" s="56"/>
      <c r="EC200" s="56"/>
      <c r="ED200" s="56"/>
      <c r="EE200" s="56"/>
      <c r="EF200" s="56"/>
      <c r="EG200" s="56"/>
      <c r="EH200" s="56"/>
      <c r="EJ200" s="56"/>
      <c r="EK200" s="56"/>
      <c r="EL200" s="56"/>
      <c r="EM200" s="56"/>
      <c r="EN200" s="56"/>
      <c r="EO200" s="56"/>
      <c r="EP200" s="56"/>
      <c r="EQ200" s="56"/>
      <c r="ER200" s="56"/>
      <c r="ET200" s="56"/>
      <c r="EU200" s="56"/>
      <c r="EV200" s="56"/>
      <c r="EW200" s="56"/>
      <c r="EX200" s="56"/>
      <c r="EY200" s="56"/>
      <c r="EZ200" s="56"/>
      <c r="FA200" s="56"/>
      <c r="FB200" s="56"/>
      <c r="FD200" s="56"/>
      <c r="FE200" s="56"/>
      <c r="FF200" s="56"/>
      <c r="FG200" s="56"/>
      <c r="FH200" s="56"/>
      <c r="FI200" s="56"/>
      <c r="FJ200" s="56"/>
      <c r="FK200" s="56"/>
      <c r="FL200" s="56"/>
      <c r="FN200" s="56"/>
      <c r="FO200" s="56"/>
      <c r="FP200" s="56"/>
      <c r="FQ200" s="56"/>
      <c r="FR200" s="56"/>
      <c r="FS200" s="56"/>
      <c r="FT200" s="56"/>
      <c r="FU200" s="56"/>
      <c r="FV200" s="56"/>
      <c r="FX200" s="56"/>
      <c r="FY200" s="56"/>
      <c r="FZ200" s="56"/>
      <c r="GA200" s="56"/>
      <c r="GB200" s="56"/>
      <c r="GC200" s="56"/>
      <c r="GD200" s="56"/>
      <c r="GE200" s="56"/>
      <c r="GF200" s="56"/>
      <c r="GH200" s="56"/>
      <c r="GI200" s="56"/>
      <c r="GJ200" s="56"/>
      <c r="GK200" s="56"/>
      <c r="GL200" s="56"/>
      <c r="GM200" s="56"/>
      <c r="GN200" s="56"/>
      <c r="GO200" s="56"/>
      <c r="GP200" s="56"/>
      <c r="GR200" s="56"/>
      <c r="GS200" s="56"/>
      <c r="GT200" s="56"/>
      <c r="GU200" s="56"/>
      <c r="GV200" s="56"/>
      <c r="GW200" s="56"/>
      <c r="GX200" s="56"/>
      <c r="GY200" s="56"/>
      <c r="GZ200" s="56"/>
      <c r="HB200" s="56"/>
      <c r="HC200" s="56"/>
      <c r="HD200" s="56"/>
      <c r="HE200" s="56"/>
      <c r="HF200" s="56"/>
      <c r="HG200" s="56"/>
      <c r="HH200" s="56"/>
      <c r="HI200" s="56"/>
      <c r="HJ200" s="56"/>
      <c r="HL200" s="56"/>
      <c r="HM200" s="56"/>
      <c r="HN200" s="56"/>
      <c r="HO200" s="56"/>
      <c r="HP200" s="56"/>
      <c r="HQ200" s="56"/>
      <c r="HR200" s="56"/>
      <c r="HS200" s="56"/>
      <c r="HT200" s="56"/>
      <c r="HV200" s="56"/>
      <c r="HW200" s="56"/>
      <c r="HX200" s="56"/>
      <c r="HY200" s="56"/>
      <c r="HZ200" s="56"/>
      <c r="IA200" s="56"/>
      <c r="IB200" s="56"/>
      <c r="IC200" s="56"/>
      <c r="ID200" s="56"/>
      <c r="IF200" s="56"/>
      <c r="IG200" s="56"/>
      <c r="IH200" s="56"/>
      <c r="II200" s="56"/>
      <c r="IJ200" s="56"/>
      <c r="IK200" s="56"/>
      <c r="IL200" s="56"/>
      <c r="IM200" s="56"/>
      <c r="IN200" s="56"/>
      <c r="IP200" s="56"/>
      <c r="IQ200" s="56"/>
      <c r="IR200" s="56"/>
      <c r="IS200" s="56"/>
      <c r="IT200" s="56"/>
      <c r="IU200" s="56"/>
    </row>
    <row r="201" spans="1:255" ht="12.75" customHeight="1" thickBot="1" x14ac:dyDescent="0.25">
      <c r="A201" s="103"/>
      <c r="B201" s="106">
        <v>1381.9</v>
      </c>
      <c r="C201" s="85" t="s">
        <v>75</v>
      </c>
      <c r="D201" s="86"/>
      <c r="E201" s="47"/>
      <c r="F201" s="47"/>
      <c r="G201" s="47"/>
      <c r="H201" s="48"/>
      <c r="I201" s="49"/>
      <c r="J201" s="56"/>
      <c r="K201" s="56"/>
      <c r="L201" s="56"/>
      <c r="M201" s="56"/>
      <c r="N201" s="56"/>
      <c r="O201" s="56"/>
      <c r="P201" s="56"/>
      <c r="Q201" s="56"/>
      <c r="R201" s="56"/>
      <c r="T201" s="56"/>
      <c r="U201" s="56"/>
      <c r="V201" s="56"/>
      <c r="W201" s="56"/>
      <c r="X201" s="56"/>
      <c r="Y201" s="56"/>
      <c r="Z201" s="56"/>
      <c r="AA201" s="56"/>
      <c r="AB201" s="56"/>
      <c r="AD201" s="56"/>
      <c r="AE201" s="56"/>
      <c r="AF201" s="56"/>
      <c r="AG201" s="56"/>
      <c r="AH201" s="56"/>
      <c r="AI201" s="56"/>
      <c r="AJ201" s="56"/>
      <c r="AK201" s="56"/>
      <c r="AL201" s="56"/>
      <c r="AN201" s="56"/>
      <c r="AO201" s="56"/>
      <c r="AP201" s="56"/>
      <c r="AQ201" s="56"/>
      <c r="AR201" s="56"/>
      <c r="AS201" s="56"/>
      <c r="AT201" s="56"/>
      <c r="AU201" s="56"/>
      <c r="AV201" s="56"/>
      <c r="AX201" s="56"/>
      <c r="AY201" s="56"/>
      <c r="AZ201" s="56"/>
      <c r="BA201" s="56"/>
      <c r="BB201" s="56"/>
      <c r="BC201" s="56"/>
      <c r="BD201" s="56"/>
      <c r="BE201" s="56"/>
      <c r="BF201" s="56"/>
      <c r="BH201" s="56"/>
      <c r="BI201" s="56"/>
      <c r="BJ201" s="56"/>
      <c r="BK201" s="56"/>
      <c r="BL201" s="56"/>
      <c r="BM201" s="56"/>
      <c r="BN201" s="56"/>
      <c r="BO201" s="56"/>
      <c r="BP201" s="56"/>
      <c r="BR201" s="56"/>
      <c r="BS201" s="56"/>
      <c r="BT201" s="56"/>
      <c r="BU201" s="56"/>
      <c r="BV201" s="56"/>
      <c r="BW201" s="56"/>
      <c r="BX201" s="56"/>
      <c r="BY201" s="56"/>
      <c r="BZ201" s="56"/>
      <c r="CB201" s="56"/>
      <c r="CC201" s="56"/>
      <c r="CD201" s="56"/>
      <c r="CE201" s="56"/>
      <c r="CF201" s="56"/>
      <c r="CG201" s="56"/>
      <c r="CH201" s="56"/>
      <c r="CI201" s="56"/>
      <c r="CJ201" s="56"/>
      <c r="CL201" s="56"/>
      <c r="CM201" s="56"/>
      <c r="CN201" s="56"/>
      <c r="CO201" s="56"/>
      <c r="CP201" s="56"/>
      <c r="CQ201" s="56"/>
      <c r="CR201" s="56"/>
      <c r="CS201" s="56"/>
      <c r="CT201" s="56"/>
      <c r="CV201" s="56"/>
      <c r="CW201" s="56"/>
      <c r="CX201" s="56"/>
      <c r="CY201" s="56"/>
      <c r="CZ201" s="56"/>
      <c r="DA201" s="56"/>
      <c r="DB201" s="56"/>
      <c r="DC201" s="56"/>
      <c r="DD201" s="56"/>
      <c r="DF201" s="56"/>
      <c r="DG201" s="56"/>
      <c r="DH201" s="56"/>
      <c r="DI201" s="56"/>
      <c r="DJ201" s="56"/>
      <c r="DK201" s="56"/>
      <c r="DL201" s="56"/>
      <c r="DM201" s="56"/>
      <c r="DN201" s="56"/>
      <c r="DP201" s="56"/>
      <c r="DQ201" s="56"/>
      <c r="DR201" s="56"/>
      <c r="DS201" s="56"/>
      <c r="DT201" s="56"/>
      <c r="DU201" s="56"/>
      <c r="DV201" s="56"/>
      <c r="DW201" s="56"/>
      <c r="DX201" s="56"/>
      <c r="DZ201" s="56"/>
      <c r="EA201" s="56"/>
      <c r="EB201" s="56"/>
      <c r="EC201" s="56"/>
      <c r="ED201" s="56"/>
      <c r="EE201" s="56"/>
      <c r="EF201" s="56"/>
      <c r="EG201" s="56"/>
      <c r="EH201" s="56"/>
      <c r="EJ201" s="56"/>
      <c r="EK201" s="56"/>
      <c r="EL201" s="56"/>
      <c r="EM201" s="56"/>
      <c r="EN201" s="56"/>
      <c r="EO201" s="56"/>
      <c r="EP201" s="56"/>
      <c r="EQ201" s="56"/>
      <c r="ER201" s="56"/>
      <c r="ET201" s="56"/>
      <c r="EU201" s="56"/>
      <c r="EV201" s="56"/>
      <c r="EW201" s="56"/>
      <c r="EX201" s="56"/>
      <c r="EY201" s="56"/>
      <c r="EZ201" s="56"/>
      <c r="FA201" s="56"/>
      <c r="FB201" s="56"/>
      <c r="FD201" s="56"/>
      <c r="FE201" s="56"/>
      <c r="FF201" s="56"/>
      <c r="FG201" s="56"/>
      <c r="FH201" s="56"/>
      <c r="FI201" s="56"/>
      <c r="FJ201" s="56"/>
      <c r="FK201" s="56"/>
      <c r="FL201" s="56"/>
      <c r="FN201" s="56"/>
      <c r="FO201" s="56"/>
      <c r="FP201" s="56"/>
      <c r="FQ201" s="56"/>
      <c r="FR201" s="56"/>
      <c r="FS201" s="56"/>
      <c r="FT201" s="56"/>
      <c r="FU201" s="56"/>
      <c r="FV201" s="56"/>
      <c r="FX201" s="56"/>
      <c r="FY201" s="56"/>
      <c r="FZ201" s="56"/>
      <c r="GA201" s="56"/>
      <c r="GB201" s="56"/>
      <c r="GC201" s="56"/>
      <c r="GD201" s="56"/>
      <c r="GE201" s="56"/>
      <c r="GF201" s="56"/>
      <c r="GH201" s="56"/>
      <c r="GI201" s="56"/>
      <c r="GJ201" s="56"/>
      <c r="GK201" s="56"/>
      <c r="GL201" s="56"/>
      <c r="GM201" s="56"/>
      <c r="GN201" s="56"/>
      <c r="GO201" s="56"/>
      <c r="GP201" s="56"/>
      <c r="GR201" s="56"/>
      <c r="GS201" s="56"/>
      <c r="GT201" s="56"/>
      <c r="GU201" s="56"/>
      <c r="GV201" s="56"/>
      <c r="GW201" s="56"/>
      <c r="GX201" s="56"/>
      <c r="GY201" s="56"/>
      <c r="GZ201" s="56"/>
      <c r="HB201" s="56"/>
      <c r="HC201" s="56"/>
      <c r="HD201" s="56"/>
      <c r="HE201" s="56"/>
      <c r="HF201" s="56"/>
      <c r="HG201" s="56"/>
      <c r="HH201" s="56"/>
      <c r="HI201" s="56"/>
      <c r="HJ201" s="56"/>
      <c r="HL201" s="56"/>
      <c r="HM201" s="56"/>
      <c r="HN201" s="56"/>
      <c r="HO201" s="56"/>
      <c r="HP201" s="56"/>
      <c r="HQ201" s="56"/>
      <c r="HR201" s="56"/>
      <c r="HS201" s="56"/>
      <c r="HT201" s="56"/>
      <c r="HV201" s="56"/>
      <c r="HW201" s="56"/>
      <c r="HX201" s="56"/>
      <c r="HY201" s="56"/>
      <c r="HZ201" s="56"/>
      <c r="IA201" s="56"/>
      <c r="IB201" s="56"/>
      <c r="IC201" s="56"/>
      <c r="ID201" s="56"/>
      <c r="IF201" s="56"/>
      <c r="IG201" s="56"/>
      <c r="IH201" s="56"/>
      <c r="II201" s="56"/>
      <c r="IJ201" s="56"/>
      <c r="IK201" s="56"/>
      <c r="IL201" s="56"/>
      <c r="IM201" s="56"/>
      <c r="IN201" s="56"/>
      <c r="IP201" s="56"/>
      <c r="IQ201" s="56"/>
      <c r="IR201" s="56"/>
      <c r="IS201" s="56"/>
      <c r="IT201" s="56"/>
      <c r="IU201" s="56"/>
    </row>
    <row r="202" spans="1:255" ht="12.75" customHeight="1" thickBot="1" x14ac:dyDescent="0.25">
      <c r="A202" s="11"/>
      <c r="B202" s="106">
        <v>1509.71</v>
      </c>
      <c r="C202" s="85" t="s">
        <v>76</v>
      </c>
      <c r="D202" s="86"/>
      <c r="E202" s="47"/>
      <c r="F202" s="47"/>
      <c r="G202" s="47"/>
      <c r="H202" s="48"/>
      <c r="I202" s="49"/>
      <c r="J202" s="56"/>
      <c r="K202" s="56"/>
      <c r="L202" s="56"/>
      <c r="M202" s="56"/>
      <c r="N202" s="56"/>
      <c r="O202" s="56"/>
      <c r="P202" s="56"/>
      <c r="Q202" s="56"/>
      <c r="R202" s="56"/>
      <c r="T202" s="56"/>
      <c r="U202" s="56"/>
      <c r="V202" s="56"/>
      <c r="W202" s="56"/>
      <c r="X202" s="56"/>
      <c r="Y202" s="56"/>
      <c r="Z202" s="56"/>
      <c r="AA202" s="56"/>
      <c r="AB202" s="56"/>
      <c r="AD202" s="56"/>
      <c r="AE202" s="56"/>
      <c r="AF202" s="56"/>
      <c r="AG202" s="56"/>
      <c r="AH202" s="56"/>
      <c r="AI202" s="56"/>
      <c r="AJ202" s="56"/>
      <c r="AK202" s="56"/>
      <c r="AL202" s="56"/>
      <c r="AN202" s="56"/>
      <c r="AO202" s="56"/>
      <c r="AP202" s="56"/>
      <c r="AQ202" s="56"/>
      <c r="AR202" s="56"/>
      <c r="AS202" s="56"/>
      <c r="AT202" s="56"/>
      <c r="AU202" s="56"/>
      <c r="AV202" s="56"/>
      <c r="AX202" s="56"/>
      <c r="AY202" s="56"/>
      <c r="AZ202" s="56"/>
      <c r="BA202" s="56"/>
      <c r="BB202" s="56"/>
      <c r="BC202" s="56"/>
      <c r="BD202" s="56"/>
      <c r="BE202" s="56"/>
      <c r="BF202" s="56"/>
      <c r="BH202" s="56"/>
      <c r="BI202" s="56"/>
      <c r="BJ202" s="56"/>
      <c r="BK202" s="56"/>
      <c r="BL202" s="56"/>
      <c r="BM202" s="56"/>
      <c r="BN202" s="56"/>
      <c r="BO202" s="56"/>
      <c r="BP202" s="56"/>
      <c r="BR202" s="56"/>
      <c r="BS202" s="56"/>
      <c r="BT202" s="56"/>
      <c r="BU202" s="56"/>
      <c r="BV202" s="56"/>
      <c r="BW202" s="56"/>
      <c r="BX202" s="56"/>
      <c r="BY202" s="56"/>
      <c r="BZ202" s="56"/>
      <c r="CB202" s="56"/>
      <c r="CC202" s="56"/>
      <c r="CD202" s="56"/>
      <c r="CE202" s="56"/>
      <c r="CF202" s="56"/>
      <c r="CG202" s="56"/>
      <c r="CH202" s="56"/>
      <c r="CI202" s="56"/>
      <c r="CJ202" s="56"/>
      <c r="CL202" s="56"/>
      <c r="CM202" s="56"/>
      <c r="CN202" s="56"/>
      <c r="CO202" s="56"/>
      <c r="CP202" s="56"/>
      <c r="CQ202" s="56"/>
      <c r="CR202" s="56"/>
      <c r="CS202" s="56"/>
      <c r="CT202" s="56"/>
      <c r="CV202" s="56"/>
      <c r="CW202" s="56"/>
      <c r="CX202" s="56"/>
      <c r="CY202" s="56"/>
      <c r="CZ202" s="56"/>
      <c r="DA202" s="56"/>
      <c r="DB202" s="56"/>
      <c r="DC202" s="56"/>
      <c r="DD202" s="56"/>
      <c r="DF202" s="56"/>
      <c r="DG202" s="56"/>
      <c r="DH202" s="56"/>
      <c r="DI202" s="56"/>
      <c r="DJ202" s="56"/>
      <c r="DK202" s="56"/>
      <c r="DL202" s="56"/>
      <c r="DM202" s="56"/>
      <c r="DN202" s="56"/>
      <c r="DP202" s="56"/>
      <c r="DQ202" s="56"/>
      <c r="DR202" s="56"/>
      <c r="DS202" s="56"/>
      <c r="DT202" s="56"/>
      <c r="DU202" s="56"/>
      <c r="DV202" s="56"/>
      <c r="DW202" s="56"/>
      <c r="DX202" s="56"/>
      <c r="DZ202" s="56"/>
      <c r="EA202" s="56"/>
      <c r="EB202" s="56"/>
      <c r="EC202" s="56"/>
      <c r="ED202" s="56"/>
      <c r="EE202" s="56"/>
      <c r="EF202" s="56"/>
      <c r="EG202" s="56"/>
      <c r="EH202" s="56"/>
      <c r="EJ202" s="56"/>
      <c r="EK202" s="56"/>
      <c r="EL202" s="56"/>
      <c r="EM202" s="56"/>
      <c r="EN202" s="56"/>
      <c r="EO202" s="56"/>
      <c r="EP202" s="56"/>
      <c r="EQ202" s="56"/>
      <c r="ER202" s="56"/>
      <c r="ET202" s="56"/>
      <c r="EU202" s="56"/>
      <c r="EV202" s="56"/>
      <c r="EW202" s="56"/>
      <c r="EX202" s="56"/>
      <c r="EY202" s="56"/>
      <c r="EZ202" s="56"/>
      <c r="FA202" s="56"/>
      <c r="FB202" s="56"/>
      <c r="FD202" s="56"/>
      <c r="FE202" s="56"/>
      <c r="FF202" s="56"/>
      <c r="FG202" s="56"/>
      <c r="FH202" s="56"/>
      <c r="FI202" s="56"/>
      <c r="FJ202" s="56"/>
      <c r="FK202" s="56"/>
      <c r="FL202" s="56"/>
      <c r="FN202" s="56"/>
      <c r="FO202" s="56"/>
      <c r="FP202" s="56"/>
      <c r="FQ202" s="56"/>
      <c r="FR202" s="56"/>
      <c r="FS202" s="56"/>
      <c r="FT202" s="56"/>
      <c r="FU202" s="56"/>
      <c r="FV202" s="56"/>
      <c r="FX202" s="56"/>
      <c r="FY202" s="56"/>
      <c r="FZ202" s="56"/>
      <c r="GA202" s="56"/>
      <c r="GB202" s="56"/>
      <c r="GC202" s="56"/>
      <c r="GD202" s="56"/>
      <c r="GE202" s="56"/>
      <c r="GF202" s="56"/>
      <c r="GH202" s="56"/>
      <c r="GI202" s="56"/>
      <c r="GJ202" s="56"/>
      <c r="GK202" s="56"/>
      <c r="GL202" s="56"/>
      <c r="GM202" s="56"/>
      <c r="GN202" s="56"/>
      <c r="GO202" s="56"/>
      <c r="GP202" s="56"/>
      <c r="GR202" s="56"/>
      <c r="GS202" s="56"/>
      <c r="GT202" s="56"/>
      <c r="GU202" s="56"/>
      <c r="GV202" s="56"/>
      <c r="GW202" s="56"/>
      <c r="GX202" s="56"/>
      <c r="GY202" s="56"/>
      <c r="GZ202" s="56"/>
      <c r="HB202" s="56"/>
      <c r="HC202" s="56"/>
      <c r="HD202" s="56"/>
      <c r="HE202" s="56"/>
      <c r="HF202" s="56"/>
      <c r="HG202" s="56"/>
      <c r="HH202" s="56"/>
      <c r="HI202" s="56"/>
      <c r="HJ202" s="56"/>
      <c r="HL202" s="56"/>
      <c r="HM202" s="56"/>
      <c r="HN202" s="56"/>
      <c r="HO202" s="56"/>
      <c r="HP202" s="56"/>
      <c r="HQ202" s="56"/>
      <c r="HR202" s="56"/>
      <c r="HS202" s="56"/>
      <c r="HT202" s="56"/>
      <c r="HV202" s="56"/>
      <c r="HW202" s="56"/>
      <c r="HX202" s="56"/>
      <c r="HY202" s="56"/>
      <c r="HZ202" s="56"/>
      <c r="IA202" s="56"/>
      <c r="IB202" s="56"/>
      <c r="IC202" s="56"/>
      <c r="ID202" s="56"/>
      <c r="IF202" s="56"/>
      <c r="IG202" s="56"/>
      <c r="IH202" s="56"/>
      <c r="II202" s="56"/>
      <c r="IJ202" s="56"/>
      <c r="IK202" s="56"/>
      <c r="IL202" s="56"/>
      <c r="IM202" s="56"/>
      <c r="IN202" s="56"/>
      <c r="IP202" s="56"/>
      <c r="IQ202" s="56"/>
      <c r="IR202" s="56"/>
      <c r="IS202" s="56"/>
      <c r="IT202" s="56"/>
      <c r="IU202" s="56"/>
    </row>
    <row r="203" spans="1:255" ht="12.75" customHeight="1" thickBot="1" x14ac:dyDescent="0.25">
      <c r="A203" s="11"/>
      <c r="B203" s="106">
        <v>2105.31</v>
      </c>
      <c r="C203" s="85" t="s">
        <v>77</v>
      </c>
      <c r="D203" s="86"/>
      <c r="E203" s="47"/>
      <c r="F203" s="47"/>
      <c r="G203" s="47"/>
      <c r="H203" s="48"/>
      <c r="I203" s="49"/>
      <c r="J203" s="56"/>
      <c r="K203" s="56"/>
      <c r="L203" s="56"/>
      <c r="M203" s="56"/>
      <c r="N203" s="56"/>
      <c r="O203" s="56"/>
      <c r="P203" s="56"/>
      <c r="Q203" s="56"/>
      <c r="R203" s="56"/>
      <c r="T203" s="56"/>
      <c r="U203" s="56"/>
      <c r="V203" s="56"/>
      <c r="W203" s="56"/>
      <c r="X203" s="56"/>
      <c r="Y203" s="56"/>
      <c r="Z203" s="56"/>
      <c r="AA203" s="56"/>
      <c r="AB203" s="56"/>
      <c r="AD203" s="56"/>
      <c r="AE203" s="56"/>
      <c r="AF203" s="56"/>
      <c r="AG203" s="56"/>
      <c r="AH203" s="56"/>
      <c r="AI203" s="56"/>
      <c r="AJ203" s="56"/>
      <c r="AK203" s="56"/>
      <c r="AL203" s="56"/>
      <c r="AN203" s="56"/>
      <c r="AO203" s="56"/>
      <c r="AP203" s="56"/>
      <c r="AQ203" s="56"/>
      <c r="AR203" s="56"/>
      <c r="AS203" s="56"/>
      <c r="AT203" s="56"/>
      <c r="AU203" s="56"/>
      <c r="AV203" s="56"/>
      <c r="AX203" s="56"/>
      <c r="AY203" s="56"/>
      <c r="AZ203" s="56"/>
      <c r="BA203" s="56"/>
      <c r="BB203" s="56"/>
      <c r="BC203" s="56"/>
      <c r="BD203" s="56"/>
      <c r="BE203" s="56"/>
      <c r="BF203" s="56"/>
      <c r="BH203" s="56"/>
      <c r="BI203" s="56"/>
      <c r="BJ203" s="56"/>
      <c r="BK203" s="56"/>
      <c r="BL203" s="56"/>
      <c r="BM203" s="56"/>
      <c r="BN203" s="56"/>
      <c r="BO203" s="56"/>
      <c r="BP203" s="56"/>
      <c r="BR203" s="56"/>
      <c r="BS203" s="56"/>
      <c r="BT203" s="56"/>
      <c r="BU203" s="56"/>
      <c r="BV203" s="56"/>
      <c r="BW203" s="56"/>
      <c r="BX203" s="56"/>
      <c r="BY203" s="56"/>
      <c r="BZ203" s="56"/>
      <c r="CB203" s="56"/>
      <c r="CC203" s="56"/>
      <c r="CD203" s="56"/>
      <c r="CE203" s="56"/>
      <c r="CF203" s="56"/>
      <c r="CG203" s="56"/>
      <c r="CH203" s="56"/>
      <c r="CI203" s="56"/>
      <c r="CJ203" s="56"/>
      <c r="CL203" s="56"/>
      <c r="CM203" s="56"/>
      <c r="CN203" s="56"/>
      <c r="CO203" s="56"/>
      <c r="CP203" s="56"/>
      <c r="CQ203" s="56"/>
      <c r="CR203" s="56"/>
      <c r="CS203" s="56"/>
      <c r="CT203" s="56"/>
      <c r="CV203" s="56"/>
      <c r="CW203" s="56"/>
      <c r="CX203" s="56"/>
      <c r="CY203" s="56"/>
      <c r="CZ203" s="56"/>
      <c r="DA203" s="56"/>
      <c r="DB203" s="56"/>
      <c r="DC203" s="56"/>
      <c r="DD203" s="56"/>
      <c r="DF203" s="56"/>
      <c r="DG203" s="56"/>
      <c r="DH203" s="56"/>
      <c r="DI203" s="56"/>
      <c r="DJ203" s="56"/>
      <c r="DK203" s="56"/>
      <c r="DL203" s="56"/>
      <c r="DM203" s="56"/>
      <c r="DN203" s="56"/>
      <c r="DP203" s="56"/>
      <c r="DQ203" s="56"/>
      <c r="DR203" s="56"/>
      <c r="DS203" s="56"/>
      <c r="DT203" s="56"/>
      <c r="DU203" s="56"/>
      <c r="DV203" s="56"/>
      <c r="DW203" s="56"/>
      <c r="DX203" s="56"/>
      <c r="DZ203" s="56"/>
      <c r="EA203" s="56"/>
      <c r="EB203" s="56"/>
      <c r="EC203" s="56"/>
      <c r="ED203" s="56"/>
      <c r="EE203" s="56"/>
      <c r="EF203" s="56"/>
      <c r="EG203" s="56"/>
      <c r="EH203" s="56"/>
      <c r="EJ203" s="56"/>
      <c r="EK203" s="56"/>
      <c r="EL203" s="56"/>
      <c r="EM203" s="56"/>
      <c r="EN203" s="56"/>
      <c r="EO203" s="56"/>
      <c r="EP203" s="56"/>
      <c r="EQ203" s="56"/>
      <c r="ER203" s="56"/>
      <c r="ET203" s="56"/>
      <c r="EU203" s="56"/>
      <c r="EV203" s="56"/>
      <c r="EW203" s="56"/>
      <c r="EX203" s="56"/>
      <c r="EY203" s="56"/>
      <c r="EZ203" s="56"/>
      <c r="FA203" s="56"/>
      <c r="FB203" s="56"/>
      <c r="FD203" s="56"/>
      <c r="FE203" s="56"/>
      <c r="FF203" s="56"/>
      <c r="FG203" s="56"/>
      <c r="FH203" s="56"/>
      <c r="FI203" s="56"/>
      <c r="FJ203" s="56"/>
      <c r="FK203" s="56"/>
      <c r="FL203" s="56"/>
      <c r="FN203" s="56"/>
      <c r="FO203" s="56"/>
      <c r="FP203" s="56"/>
      <c r="FQ203" s="56"/>
      <c r="FR203" s="56"/>
      <c r="FS203" s="56"/>
      <c r="FT203" s="56"/>
      <c r="FU203" s="56"/>
      <c r="FV203" s="56"/>
      <c r="FX203" s="56"/>
      <c r="FY203" s="56"/>
      <c r="FZ203" s="56"/>
      <c r="GA203" s="56"/>
      <c r="GB203" s="56"/>
      <c r="GC203" s="56"/>
      <c r="GD203" s="56"/>
      <c r="GE203" s="56"/>
      <c r="GF203" s="56"/>
      <c r="GH203" s="56"/>
      <c r="GI203" s="56"/>
      <c r="GJ203" s="56"/>
      <c r="GK203" s="56"/>
      <c r="GL203" s="56"/>
      <c r="GM203" s="56"/>
      <c r="GN203" s="56"/>
      <c r="GO203" s="56"/>
      <c r="GP203" s="56"/>
      <c r="GR203" s="56"/>
      <c r="GS203" s="56"/>
      <c r="GT203" s="56"/>
      <c r="GU203" s="56"/>
      <c r="GV203" s="56"/>
      <c r="GW203" s="56"/>
      <c r="GX203" s="56"/>
      <c r="GY203" s="56"/>
      <c r="GZ203" s="56"/>
      <c r="HB203" s="56"/>
      <c r="HC203" s="56"/>
      <c r="HD203" s="56"/>
      <c r="HE203" s="56"/>
      <c r="HF203" s="56"/>
      <c r="HG203" s="56"/>
      <c r="HH203" s="56"/>
      <c r="HI203" s="56"/>
      <c r="HJ203" s="56"/>
      <c r="HL203" s="56"/>
      <c r="HM203" s="56"/>
      <c r="HN203" s="56"/>
      <c r="HO203" s="56"/>
      <c r="HP203" s="56"/>
      <c r="HQ203" s="56"/>
      <c r="HR203" s="56"/>
      <c r="HS203" s="56"/>
      <c r="HT203" s="56"/>
      <c r="HV203" s="56"/>
      <c r="HW203" s="56"/>
      <c r="HX203" s="56"/>
      <c r="HY203" s="56"/>
      <c r="HZ203" s="56"/>
      <c r="IA203" s="56"/>
      <c r="IB203" s="56"/>
      <c r="IC203" s="56"/>
      <c r="ID203" s="56"/>
      <c r="IF203" s="56"/>
      <c r="IG203" s="56"/>
      <c r="IH203" s="56"/>
      <c r="II203" s="56"/>
      <c r="IJ203" s="56"/>
      <c r="IK203" s="56"/>
      <c r="IL203" s="56"/>
      <c r="IM203" s="56"/>
      <c r="IN203" s="56"/>
      <c r="IP203" s="56"/>
      <c r="IQ203" s="56"/>
      <c r="IR203" s="56"/>
      <c r="IS203" s="56"/>
      <c r="IT203" s="56"/>
      <c r="IU203" s="56"/>
    </row>
    <row r="204" spans="1:255" ht="12.75" customHeight="1" thickBot="1" x14ac:dyDescent="0.25">
      <c r="A204" s="11"/>
      <c r="B204" s="106">
        <v>1623.4</v>
      </c>
      <c r="C204" s="85" t="s">
        <v>78</v>
      </c>
      <c r="D204" s="86"/>
      <c r="E204" s="47"/>
      <c r="F204" s="47"/>
      <c r="G204" s="47"/>
      <c r="H204" s="48"/>
      <c r="I204" s="49"/>
      <c r="J204" s="56"/>
      <c r="K204" s="56"/>
      <c r="L204" s="56"/>
      <c r="M204" s="56"/>
      <c r="N204" s="56"/>
      <c r="O204" s="56"/>
      <c r="P204" s="56"/>
      <c r="Q204" s="56"/>
      <c r="R204" s="56"/>
      <c r="T204" s="56"/>
      <c r="U204" s="56"/>
      <c r="V204" s="56"/>
      <c r="W204" s="56"/>
      <c r="X204" s="56"/>
      <c r="Y204" s="56"/>
      <c r="Z204" s="56"/>
      <c r="AA204" s="56"/>
      <c r="AB204" s="56"/>
      <c r="AD204" s="56"/>
      <c r="AE204" s="56"/>
      <c r="AF204" s="56"/>
      <c r="AG204" s="56"/>
      <c r="AH204" s="56"/>
      <c r="AI204" s="56"/>
      <c r="AJ204" s="56"/>
      <c r="AK204" s="56"/>
      <c r="AL204" s="56"/>
      <c r="AN204" s="56"/>
      <c r="AO204" s="56"/>
      <c r="AP204" s="56"/>
      <c r="AQ204" s="56"/>
      <c r="AR204" s="56"/>
      <c r="AS204" s="56"/>
      <c r="AT204" s="56"/>
      <c r="AU204" s="56"/>
      <c r="AV204" s="56"/>
      <c r="AX204" s="56"/>
      <c r="AY204" s="56"/>
      <c r="AZ204" s="56"/>
      <c r="BA204" s="56"/>
      <c r="BB204" s="56"/>
      <c r="BC204" s="56"/>
      <c r="BD204" s="56"/>
      <c r="BE204" s="56"/>
      <c r="BF204" s="56"/>
      <c r="BH204" s="56"/>
      <c r="BI204" s="56"/>
      <c r="BJ204" s="56"/>
      <c r="BK204" s="56"/>
      <c r="BL204" s="56"/>
      <c r="BM204" s="56"/>
      <c r="BN204" s="56"/>
      <c r="BO204" s="56"/>
      <c r="BP204" s="56"/>
      <c r="BR204" s="56"/>
      <c r="BS204" s="56"/>
      <c r="BT204" s="56"/>
      <c r="BU204" s="56"/>
      <c r="BV204" s="56"/>
      <c r="BW204" s="56"/>
      <c r="BX204" s="56"/>
      <c r="BY204" s="56"/>
      <c r="BZ204" s="56"/>
      <c r="CB204" s="56"/>
      <c r="CC204" s="56"/>
      <c r="CD204" s="56"/>
      <c r="CE204" s="56"/>
      <c r="CF204" s="56"/>
      <c r="CG204" s="56"/>
      <c r="CH204" s="56"/>
      <c r="CI204" s="56"/>
      <c r="CJ204" s="56"/>
      <c r="CL204" s="56"/>
      <c r="CM204" s="56"/>
      <c r="CN204" s="56"/>
      <c r="CO204" s="56"/>
      <c r="CP204" s="56"/>
      <c r="CQ204" s="56"/>
      <c r="CR204" s="56"/>
      <c r="CS204" s="56"/>
      <c r="CT204" s="56"/>
      <c r="CV204" s="56"/>
      <c r="CW204" s="56"/>
      <c r="CX204" s="56"/>
      <c r="CY204" s="56"/>
      <c r="CZ204" s="56"/>
      <c r="DA204" s="56"/>
      <c r="DB204" s="56"/>
      <c r="DC204" s="56"/>
      <c r="DD204" s="56"/>
      <c r="DF204" s="56"/>
      <c r="DG204" s="56"/>
      <c r="DH204" s="56"/>
      <c r="DI204" s="56"/>
      <c r="DJ204" s="56"/>
      <c r="DK204" s="56"/>
      <c r="DL204" s="56"/>
      <c r="DM204" s="56"/>
      <c r="DN204" s="56"/>
      <c r="DP204" s="56"/>
      <c r="DQ204" s="56"/>
      <c r="DR204" s="56"/>
      <c r="DS204" s="56"/>
      <c r="DT204" s="56"/>
      <c r="DU204" s="56"/>
      <c r="DV204" s="56"/>
      <c r="DW204" s="56"/>
      <c r="DX204" s="56"/>
      <c r="DZ204" s="56"/>
      <c r="EA204" s="56"/>
      <c r="EB204" s="56"/>
      <c r="EC204" s="56"/>
      <c r="ED204" s="56"/>
      <c r="EE204" s="56"/>
      <c r="EF204" s="56"/>
      <c r="EG204" s="56"/>
      <c r="EH204" s="56"/>
      <c r="EJ204" s="56"/>
      <c r="EK204" s="56"/>
      <c r="EL204" s="56"/>
      <c r="EM204" s="56"/>
      <c r="EN204" s="56"/>
      <c r="EO204" s="56"/>
      <c r="EP204" s="56"/>
      <c r="EQ204" s="56"/>
      <c r="ER204" s="56"/>
      <c r="ET204" s="56"/>
      <c r="EU204" s="56"/>
      <c r="EV204" s="56"/>
      <c r="EW204" s="56"/>
      <c r="EX204" s="56"/>
      <c r="EY204" s="56"/>
      <c r="EZ204" s="56"/>
      <c r="FA204" s="56"/>
      <c r="FB204" s="56"/>
      <c r="FD204" s="56"/>
      <c r="FE204" s="56"/>
      <c r="FF204" s="56"/>
      <c r="FG204" s="56"/>
      <c r="FH204" s="56"/>
      <c r="FI204" s="56"/>
      <c r="FJ204" s="56"/>
      <c r="FK204" s="56"/>
      <c r="FL204" s="56"/>
      <c r="FN204" s="56"/>
      <c r="FO204" s="56"/>
      <c r="FP204" s="56"/>
      <c r="FQ204" s="56"/>
      <c r="FR204" s="56"/>
      <c r="FS204" s="56"/>
      <c r="FT204" s="56"/>
      <c r="FU204" s="56"/>
      <c r="FV204" s="56"/>
      <c r="FX204" s="56"/>
      <c r="FY204" s="56"/>
      <c r="FZ204" s="56"/>
      <c r="GA204" s="56"/>
      <c r="GB204" s="56"/>
      <c r="GC204" s="56"/>
      <c r="GD204" s="56"/>
      <c r="GE204" s="56"/>
      <c r="GF204" s="56"/>
      <c r="GH204" s="56"/>
      <c r="GI204" s="56"/>
      <c r="GJ204" s="56"/>
      <c r="GK204" s="56"/>
      <c r="GL204" s="56"/>
      <c r="GM204" s="56"/>
      <c r="GN204" s="56"/>
      <c r="GO204" s="56"/>
      <c r="GP204" s="56"/>
      <c r="GR204" s="56"/>
      <c r="GS204" s="56"/>
      <c r="GT204" s="56"/>
      <c r="GU204" s="56"/>
      <c r="GV204" s="56"/>
      <c r="GW204" s="56"/>
      <c r="GX204" s="56"/>
      <c r="GY204" s="56"/>
      <c r="GZ204" s="56"/>
      <c r="HB204" s="56"/>
      <c r="HC204" s="56"/>
      <c r="HD204" s="56"/>
      <c r="HE204" s="56"/>
      <c r="HF204" s="56"/>
      <c r="HG204" s="56"/>
      <c r="HH204" s="56"/>
      <c r="HI204" s="56"/>
      <c r="HJ204" s="56"/>
      <c r="HL204" s="56"/>
      <c r="HM204" s="56"/>
      <c r="HN204" s="56"/>
      <c r="HO204" s="56"/>
      <c r="HP204" s="56"/>
      <c r="HQ204" s="56"/>
      <c r="HR204" s="56"/>
      <c r="HS204" s="56"/>
      <c r="HT204" s="56"/>
      <c r="HV204" s="56"/>
      <c r="HW204" s="56"/>
      <c r="HX204" s="56"/>
      <c r="HY204" s="56"/>
      <c r="HZ204" s="56"/>
      <c r="IA204" s="56"/>
      <c r="IB204" s="56"/>
      <c r="IC204" s="56"/>
      <c r="ID204" s="56"/>
      <c r="IF204" s="56"/>
      <c r="IG204" s="56"/>
      <c r="IH204" s="56"/>
      <c r="II204" s="56"/>
      <c r="IJ204" s="56"/>
      <c r="IK204" s="56"/>
      <c r="IL204" s="56"/>
      <c r="IM204" s="56"/>
      <c r="IN204" s="56"/>
      <c r="IP204" s="56"/>
      <c r="IQ204" s="56"/>
      <c r="IR204" s="56"/>
      <c r="IS204" s="56"/>
      <c r="IT204" s="56"/>
      <c r="IU204" s="56"/>
    </row>
    <row r="205" spans="1:255" ht="12.75" customHeight="1" thickBot="1" x14ac:dyDescent="0.25">
      <c r="A205" s="11"/>
      <c r="B205" s="106">
        <v>2058.44</v>
      </c>
      <c r="C205" s="85" t="s">
        <v>79</v>
      </c>
      <c r="D205" s="86"/>
      <c r="E205" s="47"/>
      <c r="F205" s="47"/>
      <c r="G205" s="47"/>
      <c r="H205" s="48"/>
      <c r="I205" s="49"/>
      <c r="J205" s="56"/>
      <c r="K205" s="56"/>
      <c r="L205" s="56"/>
      <c r="M205" s="56"/>
      <c r="N205" s="56"/>
      <c r="O205" s="56"/>
      <c r="P205" s="56"/>
      <c r="Q205" s="56"/>
      <c r="R205" s="56"/>
      <c r="T205" s="56"/>
      <c r="U205" s="56"/>
      <c r="V205" s="56"/>
      <c r="W205" s="56"/>
      <c r="X205" s="56"/>
      <c r="Y205" s="56"/>
      <c r="Z205" s="56"/>
      <c r="AA205" s="56"/>
      <c r="AB205" s="56"/>
      <c r="AD205" s="56"/>
      <c r="AE205" s="56"/>
      <c r="AF205" s="56"/>
      <c r="AG205" s="56"/>
      <c r="AH205" s="56"/>
      <c r="AI205" s="56"/>
      <c r="AJ205" s="56"/>
      <c r="AK205" s="56"/>
      <c r="AL205" s="56"/>
      <c r="AN205" s="56"/>
      <c r="AO205" s="56"/>
      <c r="AP205" s="56"/>
      <c r="AQ205" s="56"/>
      <c r="AR205" s="56"/>
      <c r="AS205" s="56"/>
      <c r="AT205" s="56"/>
      <c r="AU205" s="56"/>
      <c r="AV205" s="56"/>
      <c r="AX205" s="56"/>
      <c r="AY205" s="56"/>
      <c r="AZ205" s="56"/>
      <c r="BA205" s="56"/>
      <c r="BB205" s="56"/>
      <c r="BC205" s="56"/>
      <c r="BD205" s="56"/>
      <c r="BE205" s="56"/>
      <c r="BF205" s="56"/>
      <c r="BH205" s="56"/>
      <c r="BI205" s="56"/>
      <c r="BJ205" s="56"/>
      <c r="BK205" s="56"/>
      <c r="BL205" s="56"/>
      <c r="BM205" s="56"/>
      <c r="BN205" s="56"/>
      <c r="BO205" s="56"/>
      <c r="BP205" s="56"/>
      <c r="BR205" s="56"/>
      <c r="BS205" s="56"/>
      <c r="BT205" s="56"/>
      <c r="BU205" s="56"/>
      <c r="BV205" s="56"/>
      <c r="BW205" s="56"/>
      <c r="BX205" s="56"/>
      <c r="BY205" s="56"/>
      <c r="BZ205" s="56"/>
      <c r="CB205" s="56"/>
      <c r="CC205" s="56"/>
      <c r="CD205" s="56"/>
      <c r="CE205" s="56"/>
      <c r="CF205" s="56"/>
      <c r="CG205" s="56"/>
      <c r="CH205" s="56"/>
      <c r="CI205" s="56"/>
      <c r="CJ205" s="56"/>
      <c r="CL205" s="56"/>
      <c r="CM205" s="56"/>
      <c r="CN205" s="56"/>
      <c r="CO205" s="56"/>
      <c r="CP205" s="56"/>
      <c r="CQ205" s="56"/>
      <c r="CR205" s="56"/>
      <c r="CS205" s="56"/>
      <c r="CT205" s="56"/>
      <c r="CV205" s="56"/>
      <c r="CW205" s="56"/>
      <c r="CX205" s="56"/>
      <c r="CY205" s="56"/>
      <c r="CZ205" s="56"/>
      <c r="DA205" s="56"/>
      <c r="DB205" s="56"/>
      <c r="DC205" s="56"/>
      <c r="DD205" s="56"/>
      <c r="DF205" s="56"/>
      <c r="DG205" s="56"/>
      <c r="DH205" s="56"/>
      <c r="DI205" s="56"/>
      <c r="DJ205" s="56"/>
      <c r="DK205" s="56"/>
      <c r="DL205" s="56"/>
      <c r="DM205" s="56"/>
      <c r="DN205" s="56"/>
      <c r="DP205" s="56"/>
      <c r="DQ205" s="56"/>
      <c r="DR205" s="56"/>
      <c r="DS205" s="56"/>
      <c r="DT205" s="56"/>
      <c r="DU205" s="56"/>
      <c r="DV205" s="56"/>
      <c r="DW205" s="56"/>
      <c r="DX205" s="56"/>
      <c r="DZ205" s="56"/>
      <c r="EA205" s="56"/>
      <c r="EB205" s="56"/>
      <c r="EC205" s="56"/>
      <c r="ED205" s="56"/>
      <c r="EE205" s="56"/>
      <c r="EF205" s="56"/>
      <c r="EG205" s="56"/>
      <c r="EH205" s="56"/>
      <c r="EJ205" s="56"/>
      <c r="EK205" s="56"/>
      <c r="EL205" s="56"/>
      <c r="EM205" s="56"/>
      <c r="EN205" s="56"/>
      <c r="EO205" s="56"/>
      <c r="EP205" s="56"/>
      <c r="EQ205" s="56"/>
      <c r="ER205" s="56"/>
      <c r="ET205" s="56"/>
      <c r="EU205" s="56"/>
      <c r="EV205" s="56"/>
      <c r="EW205" s="56"/>
      <c r="EX205" s="56"/>
      <c r="EY205" s="56"/>
      <c r="EZ205" s="56"/>
      <c r="FA205" s="56"/>
      <c r="FB205" s="56"/>
      <c r="FD205" s="56"/>
      <c r="FE205" s="56"/>
      <c r="FF205" s="56"/>
      <c r="FG205" s="56"/>
      <c r="FH205" s="56"/>
      <c r="FI205" s="56"/>
      <c r="FJ205" s="56"/>
      <c r="FK205" s="56"/>
      <c r="FL205" s="56"/>
      <c r="FN205" s="56"/>
      <c r="FO205" s="56"/>
      <c r="FP205" s="56"/>
      <c r="FQ205" s="56"/>
      <c r="FR205" s="56"/>
      <c r="FS205" s="56"/>
      <c r="FT205" s="56"/>
      <c r="FU205" s="56"/>
      <c r="FV205" s="56"/>
      <c r="FX205" s="56"/>
      <c r="FY205" s="56"/>
      <c r="FZ205" s="56"/>
      <c r="GA205" s="56"/>
      <c r="GB205" s="56"/>
      <c r="GC205" s="56"/>
      <c r="GD205" s="56"/>
      <c r="GE205" s="56"/>
      <c r="GF205" s="56"/>
      <c r="GH205" s="56"/>
      <c r="GI205" s="56"/>
      <c r="GJ205" s="56"/>
      <c r="GK205" s="56"/>
      <c r="GL205" s="56"/>
      <c r="GM205" s="56"/>
      <c r="GN205" s="56"/>
      <c r="GO205" s="56"/>
      <c r="GP205" s="56"/>
      <c r="GR205" s="56"/>
      <c r="GS205" s="56"/>
      <c r="GT205" s="56"/>
      <c r="GU205" s="56"/>
      <c r="GV205" s="56"/>
      <c r="GW205" s="56"/>
      <c r="GX205" s="56"/>
      <c r="GY205" s="56"/>
      <c r="GZ205" s="56"/>
      <c r="HB205" s="56"/>
      <c r="HC205" s="56"/>
      <c r="HD205" s="56"/>
      <c r="HE205" s="56"/>
      <c r="HF205" s="56"/>
      <c r="HG205" s="56"/>
      <c r="HH205" s="56"/>
      <c r="HI205" s="56"/>
      <c r="HJ205" s="56"/>
      <c r="HL205" s="56"/>
      <c r="HM205" s="56"/>
      <c r="HN205" s="56"/>
      <c r="HO205" s="56"/>
      <c r="HP205" s="56"/>
      <c r="HQ205" s="56"/>
      <c r="HR205" s="56"/>
      <c r="HS205" s="56"/>
      <c r="HT205" s="56"/>
      <c r="HV205" s="56"/>
      <c r="HW205" s="56"/>
      <c r="HX205" s="56"/>
      <c r="HY205" s="56"/>
      <c r="HZ205" s="56"/>
      <c r="IA205" s="56"/>
      <c r="IB205" s="56"/>
      <c r="IC205" s="56"/>
      <c r="ID205" s="56"/>
      <c r="IF205" s="56"/>
      <c r="IG205" s="56"/>
      <c r="IH205" s="56"/>
      <c r="II205" s="56"/>
      <c r="IJ205" s="56"/>
      <c r="IK205" s="56"/>
      <c r="IL205" s="56"/>
      <c r="IM205" s="56"/>
      <c r="IN205" s="56"/>
      <c r="IP205" s="56"/>
      <c r="IQ205" s="56"/>
      <c r="IR205" s="56"/>
      <c r="IS205" s="56"/>
      <c r="IT205" s="56"/>
      <c r="IU205" s="56"/>
    </row>
    <row r="206" spans="1:255" ht="12.75" customHeight="1" thickBot="1" x14ac:dyDescent="0.25">
      <c r="A206" s="11"/>
      <c r="B206" s="106">
        <v>1524.11</v>
      </c>
      <c r="C206" s="85" t="s">
        <v>80</v>
      </c>
      <c r="D206" s="86"/>
      <c r="E206" s="47"/>
      <c r="F206" s="47"/>
      <c r="G206" s="47"/>
      <c r="H206" s="48"/>
      <c r="I206" s="49"/>
      <c r="J206" s="56"/>
      <c r="K206" s="56"/>
      <c r="L206" s="56"/>
      <c r="M206" s="56"/>
      <c r="N206" s="56"/>
      <c r="O206" s="56"/>
      <c r="P206" s="56"/>
      <c r="Q206" s="56"/>
      <c r="R206" s="56"/>
      <c r="T206" s="56"/>
      <c r="U206" s="56"/>
      <c r="V206" s="56"/>
      <c r="W206" s="56"/>
      <c r="X206" s="56"/>
      <c r="Y206" s="56"/>
      <c r="Z206" s="56"/>
      <c r="AA206" s="56"/>
      <c r="AB206" s="56"/>
      <c r="AD206" s="56"/>
      <c r="AE206" s="56"/>
      <c r="AF206" s="56"/>
      <c r="AG206" s="56"/>
      <c r="AH206" s="56"/>
      <c r="AI206" s="56"/>
      <c r="AJ206" s="56"/>
      <c r="AK206" s="56"/>
      <c r="AL206" s="56"/>
      <c r="AN206" s="56"/>
      <c r="AO206" s="56"/>
      <c r="AP206" s="56"/>
      <c r="AQ206" s="56"/>
      <c r="AR206" s="56"/>
      <c r="AS206" s="56"/>
      <c r="AT206" s="56"/>
      <c r="AU206" s="56"/>
      <c r="AV206" s="56"/>
      <c r="AX206" s="56"/>
      <c r="AY206" s="56"/>
      <c r="AZ206" s="56"/>
      <c r="BA206" s="56"/>
      <c r="BB206" s="56"/>
      <c r="BC206" s="56"/>
      <c r="BD206" s="56"/>
      <c r="BE206" s="56"/>
      <c r="BF206" s="56"/>
      <c r="BH206" s="56"/>
      <c r="BI206" s="56"/>
      <c r="BJ206" s="56"/>
      <c r="BK206" s="56"/>
      <c r="BL206" s="56"/>
      <c r="BM206" s="56"/>
      <c r="BN206" s="56"/>
      <c r="BO206" s="56"/>
      <c r="BP206" s="56"/>
      <c r="BR206" s="56"/>
      <c r="BS206" s="56"/>
      <c r="BT206" s="56"/>
      <c r="BU206" s="56"/>
      <c r="BV206" s="56"/>
      <c r="BW206" s="56"/>
      <c r="BX206" s="56"/>
      <c r="BY206" s="56"/>
      <c r="BZ206" s="56"/>
      <c r="CB206" s="56"/>
      <c r="CC206" s="56"/>
      <c r="CD206" s="56"/>
      <c r="CE206" s="56"/>
      <c r="CF206" s="56"/>
      <c r="CG206" s="56"/>
      <c r="CH206" s="56"/>
      <c r="CI206" s="56"/>
      <c r="CJ206" s="56"/>
      <c r="CL206" s="56"/>
      <c r="CM206" s="56"/>
      <c r="CN206" s="56"/>
      <c r="CO206" s="56"/>
      <c r="CP206" s="56"/>
      <c r="CQ206" s="56"/>
      <c r="CR206" s="56"/>
      <c r="CS206" s="56"/>
      <c r="CT206" s="56"/>
      <c r="CV206" s="56"/>
      <c r="CW206" s="56"/>
      <c r="CX206" s="56"/>
      <c r="CY206" s="56"/>
      <c r="CZ206" s="56"/>
      <c r="DA206" s="56"/>
      <c r="DB206" s="56"/>
      <c r="DC206" s="56"/>
      <c r="DD206" s="56"/>
      <c r="DF206" s="56"/>
      <c r="DG206" s="56"/>
      <c r="DH206" s="56"/>
      <c r="DI206" s="56"/>
      <c r="DJ206" s="56"/>
      <c r="DK206" s="56"/>
      <c r="DL206" s="56"/>
      <c r="DM206" s="56"/>
      <c r="DN206" s="56"/>
      <c r="DP206" s="56"/>
      <c r="DQ206" s="56"/>
      <c r="DR206" s="56"/>
      <c r="DS206" s="56"/>
      <c r="DT206" s="56"/>
      <c r="DU206" s="56"/>
      <c r="DV206" s="56"/>
      <c r="DW206" s="56"/>
      <c r="DX206" s="56"/>
      <c r="DZ206" s="56"/>
      <c r="EA206" s="56"/>
      <c r="EB206" s="56"/>
      <c r="EC206" s="56"/>
      <c r="ED206" s="56"/>
      <c r="EE206" s="56"/>
      <c r="EF206" s="56"/>
      <c r="EG206" s="56"/>
      <c r="EH206" s="56"/>
      <c r="EJ206" s="56"/>
      <c r="EK206" s="56"/>
      <c r="EL206" s="56"/>
      <c r="EM206" s="56"/>
      <c r="EN206" s="56"/>
      <c r="EO206" s="56"/>
      <c r="EP206" s="56"/>
      <c r="EQ206" s="56"/>
      <c r="ER206" s="56"/>
      <c r="ET206" s="56"/>
      <c r="EU206" s="56"/>
      <c r="EV206" s="56"/>
      <c r="EW206" s="56"/>
      <c r="EX206" s="56"/>
      <c r="EY206" s="56"/>
      <c r="EZ206" s="56"/>
      <c r="FA206" s="56"/>
      <c r="FB206" s="56"/>
      <c r="FD206" s="56"/>
      <c r="FE206" s="56"/>
      <c r="FF206" s="56"/>
      <c r="FG206" s="56"/>
      <c r="FH206" s="56"/>
      <c r="FI206" s="56"/>
      <c r="FJ206" s="56"/>
      <c r="FK206" s="56"/>
      <c r="FL206" s="56"/>
      <c r="FN206" s="56"/>
      <c r="FO206" s="56"/>
      <c r="FP206" s="56"/>
      <c r="FQ206" s="56"/>
      <c r="FR206" s="56"/>
      <c r="FS206" s="56"/>
      <c r="FT206" s="56"/>
      <c r="FU206" s="56"/>
      <c r="FV206" s="56"/>
      <c r="FX206" s="56"/>
      <c r="FY206" s="56"/>
      <c r="FZ206" s="56"/>
      <c r="GA206" s="56"/>
      <c r="GB206" s="56"/>
      <c r="GC206" s="56"/>
      <c r="GD206" s="56"/>
      <c r="GE206" s="56"/>
      <c r="GF206" s="56"/>
      <c r="GH206" s="56"/>
      <c r="GI206" s="56"/>
      <c r="GJ206" s="56"/>
      <c r="GK206" s="56"/>
      <c r="GL206" s="56"/>
      <c r="GM206" s="56"/>
      <c r="GN206" s="56"/>
      <c r="GO206" s="56"/>
      <c r="GP206" s="56"/>
      <c r="GR206" s="56"/>
      <c r="GS206" s="56"/>
      <c r="GT206" s="56"/>
      <c r="GU206" s="56"/>
      <c r="GV206" s="56"/>
      <c r="GW206" s="56"/>
      <c r="GX206" s="56"/>
      <c r="GY206" s="56"/>
      <c r="GZ206" s="56"/>
      <c r="HB206" s="56"/>
      <c r="HC206" s="56"/>
      <c r="HD206" s="56"/>
      <c r="HE206" s="56"/>
      <c r="HF206" s="56"/>
      <c r="HG206" s="56"/>
      <c r="HH206" s="56"/>
      <c r="HI206" s="56"/>
      <c r="HJ206" s="56"/>
      <c r="HL206" s="56"/>
      <c r="HM206" s="56"/>
      <c r="HN206" s="56"/>
      <c r="HO206" s="56"/>
      <c r="HP206" s="56"/>
      <c r="HQ206" s="56"/>
      <c r="HR206" s="56"/>
      <c r="HS206" s="56"/>
      <c r="HT206" s="56"/>
      <c r="HV206" s="56"/>
      <c r="HW206" s="56"/>
      <c r="HX206" s="56"/>
      <c r="HY206" s="56"/>
      <c r="HZ206" s="56"/>
      <c r="IA206" s="56"/>
      <c r="IB206" s="56"/>
      <c r="IC206" s="56"/>
      <c r="ID206" s="56"/>
      <c r="IF206" s="56"/>
      <c r="IG206" s="56"/>
      <c r="IH206" s="56"/>
      <c r="II206" s="56"/>
      <c r="IJ206" s="56"/>
      <c r="IK206" s="56"/>
      <c r="IL206" s="56"/>
      <c r="IM206" s="56"/>
      <c r="IN206" s="56"/>
      <c r="IP206" s="56"/>
      <c r="IQ206" s="56"/>
      <c r="IR206" s="56"/>
      <c r="IS206" s="56"/>
      <c r="IT206" s="56"/>
      <c r="IU206" s="56"/>
    </row>
    <row r="207" spans="1:255" ht="13.5" thickBot="1" x14ac:dyDescent="0.25">
      <c r="A207" s="103"/>
      <c r="B207" s="106"/>
      <c r="C207" s="85" t="s">
        <v>87</v>
      </c>
      <c r="D207" s="86"/>
      <c r="E207" s="47"/>
      <c r="F207" s="47"/>
      <c r="G207" s="47"/>
      <c r="H207" s="48"/>
      <c r="I207" s="49">
        <v>1021.05</v>
      </c>
      <c r="J207" s="56"/>
      <c r="K207" s="56"/>
      <c r="L207" s="56"/>
      <c r="M207" s="56"/>
      <c r="N207" s="56"/>
      <c r="O207" s="56"/>
      <c r="P207" s="56"/>
      <c r="Q207" s="56"/>
      <c r="R207" s="56"/>
      <c r="T207" s="56"/>
      <c r="U207" s="56"/>
      <c r="V207" s="56"/>
      <c r="W207" s="56"/>
      <c r="X207" s="56"/>
      <c r="Y207" s="56"/>
      <c r="Z207" s="56"/>
      <c r="AA207" s="56"/>
      <c r="AB207" s="56"/>
      <c r="AD207" s="56"/>
      <c r="AE207" s="56"/>
      <c r="AF207" s="56"/>
      <c r="AG207" s="56"/>
      <c r="AH207" s="56"/>
      <c r="AI207" s="56"/>
      <c r="AJ207" s="56"/>
      <c r="AK207" s="56"/>
      <c r="AL207" s="56"/>
      <c r="AN207" s="56"/>
      <c r="AO207" s="56"/>
      <c r="AP207" s="56"/>
      <c r="AQ207" s="56"/>
      <c r="AR207" s="56"/>
      <c r="AS207" s="56"/>
      <c r="AT207" s="56"/>
      <c r="AU207" s="56"/>
      <c r="AV207" s="56"/>
      <c r="AX207" s="56"/>
      <c r="AY207" s="56"/>
      <c r="AZ207" s="56"/>
      <c r="BA207" s="56"/>
      <c r="BB207" s="56"/>
      <c r="BC207" s="56"/>
      <c r="BD207" s="56"/>
      <c r="BE207" s="56"/>
      <c r="BF207" s="56"/>
      <c r="BH207" s="56"/>
      <c r="BI207" s="56"/>
      <c r="BJ207" s="56"/>
      <c r="BK207" s="56"/>
      <c r="BL207" s="56"/>
      <c r="BM207" s="56"/>
      <c r="BN207" s="56"/>
      <c r="BO207" s="56"/>
      <c r="BP207" s="56"/>
      <c r="BR207" s="56"/>
      <c r="BS207" s="56"/>
      <c r="BT207" s="56"/>
      <c r="BU207" s="56"/>
      <c r="BV207" s="56"/>
      <c r="BW207" s="56"/>
      <c r="BX207" s="56"/>
      <c r="BY207" s="56"/>
      <c r="BZ207" s="56"/>
      <c r="CB207" s="56"/>
      <c r="CC207" s="56"/>
      <c r="CD207" s="56"/>
      <c r="CE207" s="56"/>
      <c r="CF207" s="56"/>
      <c r="CG207" s="56"/>
      <c r="CH207" s="56"/>
      <c r="CI207" s="56"/>
      <c r="CJ207" s="56"/>
      <c r="CL207" s="56"/>
      <c r="CM207" s="56"/>
      <c r="CN207" s="56"/>
      <c r="CO207" s="56"/>
      <c r="CP207" s="56"/>
      <c r="CQ207" s="56"/>
      <c r="CR207" s="56"/>
      <c r="CS207" s="56"/>
      <c r="CT207" s="56"/>
      <c r="CV207" s="56"/>
      <c r="CW207" s="56"/>
      <c r="CX207" s="56"/>
      <c r="CY207" s="56"/>
      <c r="CZ207" s="56"/>
      <c r="DA207" s="56"/>
      <c r="DB207" s="56"/>
      <c r="DC207" s="56"/>
      <c r="DD207" s="56"/>
      <c r="DF207" s="56"/>
      <c r="DG207" s="56"/>
      <c r="DH207" s="56"/>
      <c r="DI207" s="56"/>
      <c r="DJ207" s="56"/>
      <c r="DK207" s="56"/>
      <c r="DL207" s="56"/>
      <c r="DM207" s="56"/>
      <c r="DN207" s="56"/>
      <c r="DP207" s="56"/>
      <c r="DQ207" s="56"/>
      <c r="DR207" s="56"/>
      <c r="DS207" s="56"/>
      <c r="DT207" s="56"/>
      <c r="DU207" s="56"/>
      <c r="DV207" s="56"/>
      <c r="DW207" s="56"/>
      <c r="DX207" s="56"/>
      <c r="DZ207" s="56"/>
      <c r="EA207" s="56"/>
      <c r="EB207" s="56"/>
      <c r="EC207" s="56"/>
      <c r="ED207" s="56"/>
      <c r="EE207" s="56"/>
      <c r="EF207" s="56"/>
      <c r="EG207" s="56"/>
      <c r="EH207" s="56"/>
      <c r="EJ207" s="56"/>
      <c r="EK207" s="56"/>
      <c r="EL207" s="56"/>
      <c r="EM207" s="56"/>
      <c r="EN207" s="56"/>
      <c r="EO207" s="56"/>
      <c r="EP207" s="56"/>
      <c r="EQ207" s="56"/>
      <c r="ER207" s="56"/>
      <c r="ET207" s="56"/>
      <c r="EU207" s="56"/>
      <c r="EV207" s="56"/>
      <c r="EW207" s="56"/>
      <c r="EX207" s="56"/>
      <c r="EY207" s="56"/>
      <c r="EZ207" s="56"/>
      <c r="FA207" s="56"/>
      <c r="FB207" s="56"/>
      <c r="FD207" s="56"/>
      <c r="FE207" s="56"/>
      <c r="FF207" s="56"/>
      <c r="FG207" s="56"/>
      <c r="FH207" s="56"/>
      <c r="FI207" s="56"/>
      <c r="FJ207" s="56"/>
      <c r="FK207" s="56"/>
      <c r="FL207" s="56"/>
      <c r="FN207" s="56"/>
      <c r="FO207" s="56"/>
      <c r="FP207" s="56"/>
      <c r="FQ207" s="56"/>
      <c r="FR207" s="56"/>
      <c r="FS207" s="56"/>
      <c r="FT207" s="56"/>
      <c r="FU207" s="56"/>
      <c r="FV207" s="56"/>
      <c r="FX207" s="56"/>
      <c r="FY207" s="56"/>
      <c r="FZ207" s="56"/>
      <c r="GA207" s="56"/>
      <c r="GB207" s="56"/>
      <c r="GC207" s="56"/>
      <c r="GD207" s="56"/>
      <c r="GE207" s="56"/>
      <c r="GF207" s="56"/>
      <c r="GH207" s="56"/>
      <c r="GI207" s="56"/>
      <c r="GJ207" s="56"/>
      <c r="GK207" s="56"/>
      <c r="GL207" s="56"/>
      <c r="GM207" s="56"/>
      <c r="GN207" s="56"/>
      <c r="GO207" s="56"/>
      <c r="GP207" s="56"/>
      <c r="GR207" s="56"/>
      <c r="GS207" s="56"/>
      <c r="GT207" s="56"/>
      <c r="GU207" s="56"/>
      <c r="GV207" s="56"/>
      <c r="GW207" s="56"/>
      <c r="GX207" s="56"/>
      <c r="GY207" s="56"/>
      <c r="GZ207" s="56"/>
      <c r="HB207" s="56"/>
      <c r="HC207" s="56"/>
      <c r="HD207" s="56"/>
      <c r="HE207" s="56"/>
      <c r="HF207" s="56"/>
      <c r="HG207" s="56"/>
      <c r="HH207" s="56"/>
      <c r="HI207" s="56"/>
      <c r="HJ207" s="56"/>
      <c r="HL207" s="56"/>
      <c r="HM207" s="56"/>
      <c r="HN207" s="56"/>
      <c r="HO207" s="56"/>
      <c r="HP207" s="56"/>
      <c r="HQ207" s="56"/>
      <c r="HR207" s="56"/>
      <c r="HS207" s="56"/>
      <c r="HT207" s="56"/>
      <c r="HV207" s="56"/>
      <c r="HW207" s="56"/>
      <c r="HX207" s="56"/>
      <c r="HY207" s="56"/>
      <c r="HZ207" s="56"/>
      <c r="IA207" s="56"/>
      <c r="IB207" s="56"/>
      <c r="IC207" s="56"/>
      <c r="ID207" s="56"/>
      <c r="IF207" s="56"/>
      <c r="IG207" s="56"/>
      <c r="IH207" s="56"/>
      <c r="II207" s="56"/>
      <c r="IJ207" s="56"/>
      <c r="IK207" s="56"/>
      <c r="IL207" s="56"/>
      <c r="IM207" s="56"/>
      <c r="IN207" s="56"/>
      <c r="IP207" s="56"/>
      <c r="IQ207" s="56"/>
      <c r="IR207" s="56"/>
      <c r="IS207" s="56"/>
      <c r="IT207" s="56"/>
      <c r="IU207" s="56"/>
    </row>
    <row r="208" spans="1:255" ht="12.75" customHeight="1" thickBot="1" x14ac:dyDescent="0.25">
      <c r="A208" s="11"/>
      <c r="B208" s="51">
        <f>SUM(B195:B206)</f>
        <v>19961.41</v>
      </c>
      <c r="C208" s="50"/>
      <c r="D208" s="51"/>
      <c r="E208" s="52"/>
      <c r="F208" s="50"/>
      <c r="G208" s="50"/>
      <c r="H208" s="51" t="s">
        <v>17</v>
      </c>
      <c r="I208" s="51">
        <f>SUM(I195:I207)</f>
        <v>1021.05</v>
      </c>
      <c r="J208" s="56"/>
      <c r="K208" s="56"/>
      <c r="L208" s="56"/>
      <c r="M208" s="56"/>
      <c r="N208" s="56"/>
      <c r="O208" s="56"/>
      <c r="P208" s="56"/>
      <c r="Q208" s="56"/>
      <c r="R208" s="56"/>
      <c r="T208" s="56"/>
      <c r="U208" s="56"/>
      <c r="V208" s="56"/>
      <c r="W208" s="56"/>
      <c r="X208" s="56"/>
      <c r="Y208" s="56"/>
      <c r="Z208" s="56"/>
      <c r="AA208" s="56"/>
      <c r="AB208" s="56"/>
      <c r="AD208" s="56"/>
      <c r="AE208" s="56"/>
      <c r="AF208" s="56"/>
      <c r="AG208" s="56"/>
      <c r="AH208" s="56"/>
      <c r="AI208" s="56"/>
      <c r="AJ208" s="56"/>
      <c r="AK208" s="56"/>
      <c r="AL208" s="56"/>
      <c r="AN208" s="56"/>
      <c r="AO208" s="56"/>
      <c r="AP208" s="56"/>
      <c r="AQ208" s="56"/>
      <c r="AR208" s="56"/>
      <c r="AS208" s="56"/>
      <c r="AT208" s="56"/>
      <c r="AU208" s="56"/>
      <c r="AV208" s="56"/>
      <c r="AX208" s="56"/>
      <c r="AY208" s="56"/>
      <c r="AZ208" s="56"/>
      <c r="BA208" s="56"/>
      <c r="BB208" s="56"/>
      <c r="BC208" s="56"/>
      <c r="BD208" s="56"/>
      <c r="BE208" s="56"/>
      <c r="BF208" s="56"/>
      <c r="BH208" s="56"/>
      <c r="BI208" s="56"/>
      <c r="BJ208" s="56"/>
      <c r="BK208" s="56"/>
      <c r="BL208" s="56"/>
      <c r="BM208" s="56"/>
      <c r="BN208" s="56"/>
      <c r="BO208" s="56"/>
      <c r="BP208" s="56"/>
      <c r="BR208" s="56"/>
      <c r="BS208" s="56"/>
      <c r="BT208" s="56"/>
      <c r="BU208" s="56"/>
      <c r="BV208" s="56"/>
      <c r="BW208" s="56"/>
      <c r="BX208" s="56"/>
      <c r="BY208" s="56"/>
      <c r="BZ208" s="56"/>
      <c r="CB208" s="56"/>
      <c r="CC208" s="56"/>
      <c r="CD208" s="56"/>
      <c r="CE208" s="56"/>
      <c r="CF208" s="56"/>
      <c r="CG208" s="56"/>
      <c r="CH208" s="56"/>
      <c r="CI208" s="56"/>
      <c r="CJ208" s="56"/>
      <c r="CL208" s="56"/>
      <c r="CM208" s="56"/>
      <c r="CN208" s="56"/>
      <c r="CO208" s="56"/>
      <c r="CP208" s="56"/>
      <c r="CQ208" s="56"/>
      <c r="CR208" s="56"/>
      <c r="CS208" s="56"/>
      <c r="CT208" s="56"/>
      <c r="CV208" s="56"/>
      <c r="CW208" s="56"/>
      <c r="CX208" s="56"/>
      <c r="CY208" s="56"/>
      <c r="CZ208" s="56"/>
      <c r="DA208" s="56"/>
      <c r="DB208" s="56"/>
      <c r="DC208" s="56"/>
      <c r="DD208" s="56"/>
      <c r="DF208" s="56"/>
      <c r="DG208" s="56"/>
      <c r="DH208" s="56"/>
      <c r="DI208" s="56"/>
      <c r="DJ208" s="56"/>
      <c r="DK208" s="56"/>
      <c r="DL208" s="56"/>
      <c r="DM208" s="56"/>
      <c r="DN208" s="56"/>
      <c r="DP208" s="56"/>
      <c r="DQ208" s="56"/>
      <c r="DR208" s="56"/>
      <c r="DS208" s="56"/>
      <c r="DT208" s="56"/>
      <c r="DU208" s="56"/>
      <c r="DV208" s="56"/>
      <c r="DW208" s="56"/>
      <c r="DX208" s="56"/>
      <c r="DZ208" s="56"/>
      <c r="EA208" s="56"/>
      <c r="EB208" s="56"/>
      <c r="EC208" s="56"/>
      <c r="ED208" s="56"/>
      <c r="EE208" s="56"/>
      <c r="EF208" s="56"/>
      <c r="EG208" s="56"/>
      <c r="EH208" s="56"/>
      <c r="EJ208" s="56"/>
      <c r="EK208" s="56"/>
      <c r="EL208" s="56"/>
      <c r="EM208" s="56"/>
      <c r="EN208" s="56"/>
      <c r="EO208" s="56"/>
      <c r="EP208" s="56"/>
      <c r="EQ208" s="56"/>
      <c r="ER208" s="56"/>
      <c r="ET208" s="56"/>
      <c r="EU208" s="56"/>
      <c r="EV208" s="56"/>
      <c r="EW208" s="56"/>
      <c r="EX208" s="56"/>
      <c r="EY208" s="56"/>
      <c r="EZ208" s="56"/>
      <c r="FA208" s="56"/>
      <c r="FB208" s="56"/>
      <c r="FD208" s="56"/>
      <c r="FE208" s="56"/>
      <c r="FF208" s="56"/>
      <c r="FG208" s="56"/>
      <c r="FH208" s="56"/>
      <c r="FI208" s="56"/>
      <c r="FJ208" s="56"/>
      <c r="FK208" s="56"/>
      <c r="FL208" s="56"/>
      <c r="FN208" s="56"/>
      <c r="FO208" s="56"/>
      <c r="FP208" s="56"/>
      <c r="FQ208" s="56"/>
      <c r="FR208" s="56"/>
      <c r="FS208" s="56"/>
      <c r="FT208" s="56"/>
      <c r="FU208" s="56"/>
      <c r="FV208" s="56"/>
      <c r="FX208" s="56"/>
      <c r="FY208" s="56"/>
      <c r="FZ208" s="56"/>
      <c r="GA208" s="56"/>
      <c r="GB208" s="56"/>
      <c r="GC208" s="56"/>
      <c r="GD208" s="56"/>
      <c r="GE208" s="56"/>
      <c r="GF208" s="56"/>
      <c r="GH208" s="56"/>
      <c r="GI208" s="56"/>
      <c r="GJ208" s="56"/>
      <c r="GK208" s="56"/>
      <c r="GL208" s="56"/>
      <c r="GM208" s="56"/>
      <c r="GN208" s="56"/>
      <c r="GO208" s="56"/>
      <c r="GP208" s="56"/>
      <c r="GR208" s="56"/>
      <c r="GS208" s="56"/>
      <c r="GT208" s="56"/>
      <c r="GU208" s="56"/>
      <c r="GV208" s="56"/>
      <c r="GW208" s="56"/>
      <c r="GX208" s="56"/>
      <c r="GY208" s="56"/>
      <c r="GZ208" s="56"/>
      <c r="HB208" s="56"/>
      <c r="HC208" s="56"/>
      <c r="HD208" s="56"/>
      <c r="HE208" s="56"/>
      <c r="HF208" s="56"/>
      <c r="HG208" s="56"/>
      <c r="HH208" s="56"/>
      <c r="HI208" s="56"/>
      <c r="HJ208" s="56"/>
      <c r="HL208" s="56"/>
      <c r="HM208" s="56"/>
      <c r="HN208" s="56"/>
      <c r="HO208" s="56"/>
      <c r="HP208" s="56"/>
      <c r="HQ208" s="56"/>
      <c r="HR208" s="56"/>
      <c r="HS208" s="56"/>
      <c r="HT208" s="56"/>
      <c r="HV208" s="56"/>
      <c r="HW208" s="56"/>
      <c r="HX208" s="56"/>
      <c r="HY208" s="56"/>
      <c r="HZ208" s="56"/>
      <c r="IA208" s="56"/>
      <c r="IB208" s="56"/>
      <c r="IC208" s="56"/>
      <c r="ID208" s="56"/>
      <c r="IF208" s="56"/>
      <c r="IG208" s="56"/>
      <c r="IH208" s="56"/>
      <c r="II208" s="56"/>
      <c r="IJ208" s="56"/>
      <c r="IK208" s="56"/>
      <c r="IL208" s="56"/>
      <c r="IM208" s="56"/>
      <c r="IN208" s="56"/>
      <c r="IP208" s="56"/>
      <c r="IQ208" s="56"/>
      <c r="IR208" s="56"/>
      <c r="IS208" s="56"/>
      <c r="IT208" s="56"/>
      <c r="IU208" s="56"/>
    </row>
    <row r="209" spans="1:255" ht="57" customHeight="1" thickBot="1" x14ac:dyDescent="0.25">
      <c r="A209" s="46" t="s">
        <v>97</v>
      </c>
      <c r="B209" s="114" t="s">
        <v>16</v>
      </c>
      <c r="C209" s="114" t="s">
        <v>5</v>
      </c>
      <c r="D209" s="114" t="s">
        <v>23</v>
      </c>
      <c r="E209" s="114" t="s">
        <v>18</v>
      </c>
      <c r="F209" s="114" t="s">
        <v>19</v>
      </c>
      <c r="G209" s="114" t="s">
        <v>10</v>
      </c>
      <c r="H209" s="114" t="s">
        <v>13</v>
      </c>
      <c r="I209" s="115" t="s">
        <v>12</v>
      </c>
      <c r="J209" s="56"/>
      <c r="K209" s="56"/>
      <c r="L209" s="56"/>
      <c r="M209" s="56"/>
      <c r="N209" s="56"/>
      <c r="O209" s="56"/>
      <c r="P209" s="56"/>
      <c r="Q209" s="56"/>
      <c r="R209" s="56"/>
      <c r="T209" s="56"/>
      <c r="U209" s="56"/>
      <c r="V209" s="56"/>
      <c r="W209" s="56"/>
      <c r="X209" s="56"/>
      <c r="Y209" s="56"/>
      <c r="Z209" s="56"/>
      <c r="AA209" s="56"/>
      <c r="AB209" s="56"/>
      <c r="AD209" s="56"/>
      <c r="AE209" s="56"/>
      <c r="AF209" s="56"/>
      <c r="AG209" s="56"/>
      <c r="AH209" s="56"/>
      <c r="AI209" s="56"/>
      <c r="AJ209" s="56"/>
      <c r="AK209" s="56"/>
      <c r="AL209" s="56"/>
      <c r="AN209" s="56"/>
      <c r="AO209" s="56"/>
      <c r="AP209" s="56"/>
      <c r="AQ209" s="56"/>
      <c r="AR209" s="56"/>
      <c r="AS209" s="56"/>
      <c r="AT209" s="56"/>
      <c r="AU209" s="56"/>
      <c r="AV209" s="56"/>
      <c r="AX209" s="56"/>
      <c r="AY209" s="56"/>
      <c r="AZ209" s="56"/>
      <c r="BA209" s="56"/>
      <c r="BB209" s="56"/>
      <c r="BC209" s="56"/>
      <c r="BD209" s="56"/>
      <c r="BE209" s="56"/>
      <c r="BF209" s="56"/>
      <c r="BH209" s="56"/>
      <c r="BI209" s="56"/>
      <c r="BJ209" s="56"/>
      <c r="BK209" s="56"/>
      <c r="BL209" s="56"/>
      <c r="BM209" s="56"/>
      <c r="BN209" s="56"/>
      <c r="BO209" s="56"/>
      <c r="BP209" s="56"/>
      <c r="BR209" s="56"/>
      <c r="BS209" s="56"/>
      <c r="BT209" s="56"/>
      <c r="BU209" s="56"/>
      <c r="BV209" s="56"/>
      <c r="BW209" s="56"/>
      <c r="BX209" s="56"/>
      <c r="BY209" s="56"/>
      <c r="BZ209" s="56"/>
      <c r="CB209" s="56"/>
      <c r="CC209" s="56"/>
      <c r="CD209" s="56"/>
      <c r="CE209" s="56"/>
      <c r="CF209" s="56"/>
      <c r="CG209" s="56"/>
      <c r="CH209" s="56"/>
      <c r="CI209" s="56"/>
      <c r="CJ209" s="56"/>
      <c r="CL209" s="56"/>
      <c r="CM209" s="56"/>
      <c r="CN209" s="56"/>
      <c r="CO209" s="56"/>
      <c r="CP209" s="56"/>
      <c r="CQ209" s="56"/>
      <c r="CR209" s="56"/>
      <c r="CS209" s="56"/>
      <c r="CT209" s="56"/>
      <c r="CV209" s="56"/>
      <c r="CW209" s="56"/>
      <c r="CX209" s="56"/>
      <c r="CY209" s="56"/>
      <c r="CZ209" s="56"/>
      <c r="DA209" s="56"/>
      <c r="DB209" s="56"/>
      <c r="DC209" s="56"/>
      <c r="DD209" s="56"/>
      <c r="DF209" s="56"/>
      <c r="DG209" s="56"/>
      <c r="DH209" s="56"/>
      <c r="DI209" s="56"/>
      <c r="DJ209" s="56"/>
      <c r="DK209" s="56"/>
      <c r="DL209" s="56"/>
      <c r="DM209" s="56"/>
      <c r="DN209" s="56"/>
      <c r="DP209" s="56"/>
      <c r="DQ209" s="56"/>
      <c r="DR209" s="56"/>
      <c r="DS209" s="56"/>
      <c r="DT209" s="56"/>
      <c r="DU209" s="56"/>
      <c r="DV209" s="56"/>
      <c r="DW209" s="56"/>
      <c r="DX209" s="56"/>
      <c r="DZ209" s="56"/>
      <c r="EA209" s="56"/>
      <c r="EB209" s="56"/>
      <c r="EC209" s="56"/>
      <c r="ED209" s="56"/>
      <c r="EE209" s="56"/>
      <c r="EF209" s="56"/>
      <c r="EG209" s="56"/>
      <c r="EH209" s="56"/>
      <c r="EJ209" s="56"/>
      <c r="EK209" s="56"/>
      <c r="EL209" s="56"/>
      <c r="EM209" s="56"/>
      <c r="EN209" s="56"/>
      <c r="EO209" s="56"/>
      <c r="EP209" s="56"/>
      <c r="EQ209" s="56"/>
      <c r="ER209" s="56"/>
      <c r="ET209" s="56"/>
      <c r="EU209" s="56"/>
      <c r="EV209" s="56"/>
      <c r="EW209" s="56"/>
      <c r="EX209" s="56"/>
      <c r="EY209" s="56"/>
      <c r="EZ209" s="56"/>
      <c r="FA209" s="56"/>
      <c r="FB209" s="56"/>
      <c r="FD209" s="56"/>
      <c r="FE209" s="56"/>
      <c r="FF209" s="56"/>
      <c r="FG209" s="56"/>
      <c r="FH209" s="56"/>
      <c r="FI209" s="56"/>
      <c r="FJ209" s="56"/>
      <c r="FK209" s="56"/>
      <c r="FL209" s="56"/>
      <c r="FN209" s="56"/>
      <c r="FO209" s="56"/>
      <c r="FP209" s="56"/>
      <c r="FQ209" s="56"/>
      <c r="FR209" s="56"/>
      <c r="FS209" s="56"/>
      <c r="FT209" s="56"/>
      <c r="FU209" s="56"/>
      <c r="FV209" s="56"/>
      <c r="FX209" s="56"/>
      <c r="FY209" s="56"/>
      <c r="FZ209" s="56"/>
      <c r="GA209" s="56"/>
      <c r="GB209" s="56"/>
      <c r="GC209" s="56"/>
      <c r="GD209" s="56"/>
      <c r="GE209" s="56"/>
      <c r="GF209" s="56"/>
      <c r="GH209" s="56"/>
      <c r="GI209" s="56"/>
      <c r="GJ209" s="56"/>
      <c r="GK209" s="56"/>
      <c r="GL209" s="56"/>
      <c r="GM209" s="56"/>
      <c r="GN209" s="56"/>
      <c r="GO209" s="56"/>
      <c r="GP209" s="56"/>
      <c r="GR209" s="56"/>
      <c r="GS209" s="56"/>
      <c r="GT209" s="56"/>
      <c r="GU209" s="56"/>
      <c r="GV209" s="56"/>
      <c r="GW209" s="56"/>
      <c r="GX209" s="56"/>
      <c r="GY209" s="56"/>
      <c r="GZ209" s="56"/>
      <c r="HB209" s="56"/>
      <c r="HC209" s="56"/>
      <c r="HD209" s="56"/>
      <c r="HE209" s="56"/>
      <c r="HF209" s="56"/>
      <c r="HG209" s="56"/>
      <c r="HH209" s="56"/>
      <c r="HI209" s="56"/>
      <c r="HJ209" s="56"/>
      <c r="HL209" s="56"/>
      <c r="HM209" s="56"/>
      <c r="HN209" s="56"/>
      <c r="HO209" s="56"/>
      <c r="HP209" s="56"/>
      <c r="HQ209" s="56"/>
      <c r="HR209" s="56"/>
      <c r="HS209" s="56"/>
      <c r="HT209" s="56"/>
      <c r="HV209" s="56"/>
      <c r="HW209" s="56"/>
      <c r="HX209" s="56"/>
      <c r="HY209" s="56"/>
      <c r="HZ209" s="56"/>
      <c r="IA209" s="56"/>
      <c r="IB209" s="56"/>
      <c r="IC209" s="56"/>
      <c r="ID209" s="56"/>
      <c r="IF209" s="56"/>
      <c r="IG209" s="56"/>
      <c r="IH209" s="56"/>
      <c r="II209" s="56"/>
      <c r="IJ209" s="56"/>
      <c r="IK209" s="56"/>
      <c r="IL209" s="56"/>
      <c r="IM209" s="56"/>
      <c r="IN209" s="56"/>
      <c r="IP209" s="56"/>
      <c r="IQ209" s="56"/>
      <c r="IR209" s="56"/>
      <c r="IS209" s="56"/>
      <c r="IT209" s="56"/>
      <c r="IU209" s="56"/>
    </row>
    <row r="210" spans="1:255" ht="26.25" thickBot="1" x14ac:dyDescent="0.25">
      <c r="A210" s="117" t="s">
        <v>2277</v>
      </c>
      <c r="B210" s="182"/>
      <c r="C210" s="167" t="s">
        <v>87</v>
      </c>
      <c r="D210" s="238"/>
      <c r="E210" s="239"/>
      <c r="F210" s="238"/>
      <c r="G210" s="239"/>
      <c r="H210" s="239"/>
      <c r="I210" s="200">
        <v>22947.73</v>
      </c>
    </row>
    <row r="211" spans="1:255" ht="13.5" thickBot="1" x14ac:dyDescent="0.25">
      <c r="A211" s="46"/>
      <c r="B211" s="76">
        <f>SUM(B210:B210)</f>
        <v>0</v>
      </c>
      <c r="C211" s="75"/>
      <c r="D211" s="76"/>
      <c r="E211" s="77"/>
      <c r="F211" s="75"/>
      <c r="G211" s="75"/>
      <c r="H211" s="76" t="s">
        <v>17</v>
      </c>
      <c r="I211" s="76">
        <f>SUM(I210:I210)</f>
        <v>22947.73</v>
      </c>
    </row>
    <row r="212" spans="1:255" ht="39.6" customHeight="1" thickBot="1" x14ac:dyDescent="0.25">
      <c r="A212" s="134" t="s">
        <v>96</v>
      </c>
      <c r="B212" s="114" t="s">
        <v>16</v>
      </c>
      <c r="C212" s="114" t="s">
        <v>5</v>
      </c>
      <c r="D212" s="114" t="s">
        <v>23</v>
      </c>
      <c r="E212" s="114" t="s">
        <v>18</v>
      </c>
      <c r="F212" s="114" t="s">
        <v>19</v>
      </c>
      <c r="G212" s="114" t="s">
        <v>10</v>
      </c>
      <c r="H212" s="114" t="s">
        <v>13</v>
      </c>
      <c r="I212" s="115" t="s">
        <v>12</v>
      </c>
    </row>
    <row r="213" spans="1:255" ht="13.5" thickBot="1" x14ac:dyDescent="0.25">
      <c r="A213" s="206"/>
      <c r="B213" s="185"/>
      <c r="C213" s="70" t="s">
        <v>87</v>
      </c>
      <c r="D213" s="163"/>
      <c r="E213" s="53"/>
      <c r="F213" s="53"/>
      <c r="G213" s="53"/>
      <c r="H213" s="153"/>
      <c r="I213" s="471">
        <v>32415.72</v>
      </c>
    </row>
    <row r="214" spans="1:255" ht="13.5" thickBot="1" x14ac:dyDescent="0.25">
      <c r="A214" s="134"/>
      <c r="B214" s="271"/>
      <c r="C214" s="75"/>
      <c r="D214" s="76"/>
      <c r="E214" s="77"/>
      <c r="F214" s="75"/>
      <c r="G214" s="75"/>
      <c r="H214" s="76"/>
      <c r="I214" s="78">
        <f>SUM(I213)</f>
        <v>32415.72</v>
      </c>
    </row>
    <row r="215" spans="1:255" x14ac:dyDescent="0.2">
      <c r="A215" s="9"/>
      <c r="B215" s="9"/>
      <c r="C215" s="9"/>
      <c r="D215" s="9"/>
      <c r="E215" s="9"/>
      <c r="F215" s="20"/>
      <c r="G215" s="20"/>
      <c r="H215" s="20"/>
      <c r="I215" s="20"/>
    </row>
    <row r="216" spans="1:255" ht="12.75" customHeight="1" x14ac:dyDescent="0.2">
      <c r="A216" s="21" t="s">
        <v>21</v>
      </c>
      <c r="B216" s="22"/>
      <c r="C216" s="23"/>
      <c r="D216" s="4" t="s">
        <v>9</v>
      </c>
      <c r="E216" s="4" t="s">
        <v>6</v>
      </c>
      <c r="F216" s="119" t="s">
        <v>7</v>
      </c>
    </row>
    <row r="217" spans="1:255" ht="12.75" customHeight="1" x14ac:dyDescent="0.2">
      <c r="A217" s="642" t="s">
        <v>15</v>
      </c>
      <c r="B217" s="643"/>
      <c r="C217" s="25"/>
      <c r="D217" s="26">
        <f>B23</f>
        <v>49075.570000000007</v>
      </c>
      <c r="E217" s="26">
        <f>I23</f>
        <v>1326.67</v>
      </c>
      <c r="F217" s="120">
        <f>D217+E217</f>
        <v>50402.240000000005</v>
      </c>
    </row>
    <row r="218" spans="1:255" ht="12.75" customHeight="1" x14ac:dyDescent="0.2">
      <c r="A218" s="642" t="s">
        <v>4</v>
      </c>
      <c r="B218" s="643"/>
      <c r="C218" s="25"/>
      <c r="D218" s="26">
        <f>B134</f>
        <v>80075.320000000007</v>
      </c>
      <c r="E218" s="26">
        <f>I134</f>
        <v>17644.485000000001</v>
      </c>
      <c r="F218" s="120">
        <f>D218+E218</f>
        <v>97719.805000000008</v>
      </c>
    </row>
    <row r="219" spans="1:255" ht="12.75" customHeight="1" x14ac:dyDescent="0.2">
      <c r="A219" s="642" t="s">
        <v>14</v>
      </c>
      <c r="B219" s="643"/>
      <c r="C219" s="25"/>
      <c r="D219" s="26">
        <f>B153</f>
        <v>36287.120000000003</v>
      </c>
      <c r="E219" s="26">
        <f>I153</f>
        <v>434.15</v>
      </c>
      <c r="F219" s="120">
        <f>D219+E219</f>
        <v>36721.270000000004</v>
      </c>
    </row>
    <row r="220" spans="1:255" ht="12.75" customHeight="1" x14ac:dyDescent="0.2">
      <c r="A220" s="642" t="s">
        <v>146</v>
      </c>
      <c r="B220" s="643"/>
      <c r="C220" s="25"/>
      <c r="D220" s="26">
        <f>B168</f>
        <v>51523.310000000005</v>
      </c>
      <c r="E220" s="26">
        <f>I168</f>
        <v>3870.25</v>
      </c>
      <c r="F220" s="120">
        <f>D220+E220</f>
        <v>55393.560000000005</v>
      </c>
      <c r="G220" s="56"/>
    </row>
    <row r="221" spans="1:255" ht="12.75" customHeight="1" x14ac:dyDescent="0.2">
      <c r="A221" s="642" t="s">
        <v>26</v>
      </c>
      <c r="B221" s="643"/>
      <c r="C221" s="25"/>
      <c r="D221" s="26">
        <f>B208</f>
        <v>19961.41</v>
      </c>
      <c r="E221" s="26">
        <f>I208</f>
        <v>1021.05</v>
      </c>
      <c r="F221" s="120">
        <f>D221+E221</f>
        <v>20982.46</v>
      </c>
      <c r="G221" s="56"/>
    </row>
    <row r="222" spans="1:255" ht="12.75" customHeight="1" x14ac:dyDescent="0.2">
      <c r="A222" s="646" t="s">
        <v>69</v>
      </c>
      <c r="B222" s="647"/>
      <c r="C222" s="245"/>
      <c r="D222" s="246"/>
      <c r="E222" s="246"/>
      <c r="F222" s="242">
        <f>F223+F226+F227+F228+F229+F224+F225</f>
        <v>86525.79</v>
      </c>
      <c r="G222" s="56"/>
    </row>
    <row r="223" spans="1:255" ht="12.75" customHeight="1" x14ac:dyDescent="0.2">
      <c r="A223" s="644" t="s">
        <v>82</v>
      </c>
      <c r="B223" s="645"/>
      <c r="C223" s="25"/>
      <c r="D223" s="26"/>
      <c r="E223" s="26"/>
      <c r="F223" s="120">
        <f>I182</f>
        <v>12644.609999999999</v>
      </c>
      <c r="G223" s="56"/>
    </row>
    <row r="224" spans="1:255" ht="58.15" customHeight="1" x14ac:dyDescent="0.2">
      <c r="A224" s="650" t="s">
        <v>2275</v>
      </c>
      <c r="B224" s="651"/>
      <c r="C224" s="25"/>
      <c r="D224" s="26"/>
      <c r="E224" s="26"/>
      <c r="F224" s="120">
        <f>I185</f>
        <v>139.47</v>
      </c>
      <c r="G224" s="56"/>
    </row>
    <row r="225" spans="1:7" ht="57" customHeight="1" x14ac:dyDescent="0.2">
      <c r="A225" s="650" t="s">
        <v>2276</v>
      </c>
      <c r="B225" s="651"/>
      <c r="C225" s="25"/>
      <c r="D225" s="26"/>
      <c r="E225" s="26"/>
      <c r="F225" s="120">
        <f>I188</f>
        <v>814.13000000000011</v>
      </c>
      <c r="G225" s="56"/>
    </row>
    <row r="226" spans="1:7" ht="12.75" customHeight="1" x14ac:dyDescent="0.2">
      <c r="A226" s="642" t="s">
        <v>2270</v>
      </c>
      <c r="B226" s="643"/>
      <c r="C226" s="25"/>
      <c r="D226" s="26"/>
      <c r="E226" s="26"/>
      <c r="F226" s="120">
        <f>I189</f>
        <v>61191.96</v>
      </c>
      <c r="G226" s="56"/>
    </row>
    <row r="227" spans="1:7" ht="12.75" customHeight="1" x14ac:dyDescent="0.2">
      <c r="A227" s="644" t="s">
        <v>84</v>
      </c>
      <c r="B227" s="645"/>
      <c r="C227" s="25"/>
      <c r="D227" s="26"/>
      <c r="E227" s="26"/>
      <c r="F227" s="120">
        <f>I190</f>
        <v>4546.95</v>
      </c>
      <c r="G227" s="56"/>
    </row>
    <row r="228" spans="1:7" ht="12.75" customHeight="1" x14ac:dyDescent="0.2">
      <c r="A228" s="644" t="s">
        <v>86</v>
      </c>
      <c r="B228" s="645"/>
      <c r="C228" s="25"/>
      <c r="D228" s="26"/>
      <c r="E228" s="26"/>
      <c r="F228" s="120">
        <f>I191</f>
        <v>4146.6899999999996</v>
      </c>
      <c r="G228" s="56"/>
    </row>
    <row r="229" spans="1:7" ht="12.75" customHeight="1" x14ac:dyDescent="0.2">
      <c r="A229" s="644" t="s">
        <v>88</v>
      </c>
      <c r="B229" s="645"/>
      <c r="C229" s="25"/>
      <c r="D229" s="26"/>
      <c r="E229" s="26"/>
      <c r="F229" s="120">
        <f>I192</f>
        <v>3041.98</v>
      </c>
      <c r="G229" s="56"/>
    </row>
    <row r="230" spans="1:7" ht="25.15" customHeight="1" x14ac:dyDescent="0.2">
      <c r="A230" s="650" t="s">
        <v>2</v>
      </c>
      <c r="B230" s="651"/>
      <c r="C230" s="25"/>
      <c r="D230" s="26">
        <f>B211</f>
        <v>0</v>
      </c>
      <c r="E230" s="26"/>
      <c r="F230" s="120">
        <f>D230+E230+I211</f>
        <v>22947.73</v>
      </c>
      <c r="G230" s="56"/>
    </row>
    <row r="231" spans="1:7" ht="26.45" customHeight="1" x14ac:dyDescent="0.2">
      <c r="A231" s="650" t="s">
        <v>96</v>
      </c>
      <c r="B231" s="651"/>
      <c r="C231" s="25"/>
      <c r="D231" s="26"/>
      <c r="E231" s="26"/>
      <c r="F231" s="120">
        <f>I214</f>
        <v>32415.72</v>
      </c>
      <c r="G231" s="56"/>
    </row>
    <row r="232" spans="1:7" ht="12.75" customHeight="1" x14ac:dyDescent="0.2">
      <c r="A232" s="648" t="s">
        <v>22</v>
      </c>
      <c r="B232" s="649"/>
      <c r="C232" s="27"/>
      <c r="D232" s="28">
        <f>SUM(D217:D230)</f>
        <v>236922.73</v>
      </c>
      <c r="E232" s="28">
        <f>SUM(E217:E221)</f>
        <v>24296.605</v>
      </c>
      <c r="F232" s="121">
        <f>F217+F218+F219+F220+F221+F222+F230+F231</f>
        <v>403108.57499999995</v>
      </c>
    </row>
  </sheetData>
  <autoFilter ref="A5:I208"/>
  <mergeCells count="70">
    <mergeCell ref="A125:A126"/>
    <mergeCell ref="A113:A123"/>
    <mergeCell ref="B107:B123"/>
    <mergeCell ref="A221:B221"/>
    <mergeCell ref="A149:A151"/>
    <mergeCell ref="B125:B128"/>
    <mergeCell ref="A129:A131"/>
    <mergeCell ref="A186:A188"/>
    <mergeCell ref="A170:A182"/>
    <mergeCell ref="A232:B232"/>
    <mergeCell ref="A231:B231"/>
    <mergeCell ref="A217:B217"/>
    <mergeCell ref="A218:B218"/>
    <mergeCell ref="A219:B219"/>
    <mergeCell ref="A230:B230"/>
    <mergeCell ref="A227:B227"/>
    <mergeCell ref="A220:B220"/>
    <mergeCell ref="A223:B223"/>
    <mergeCell ref="A222:B222"/>
    <mergeCell ref="A229:B229"/>
    <mergeCell ref="A226:B226"/>
    <mergeCell ref="A228:B228"/>
    <mergeCell ref="A183:A185"/>
    <mergeCell ref="A224:B224"/>
    <mergeCell ref="A225:B225"/>
    <mergeCell ref="D113:D123"/>
    <mergeCell ref="C107:C123"/>
    <mergeCell ref="D129:D131"/>
    <mergeCell ref="B129:B131"/>
    <mergeCell ref="D125:D126"/>
    <mergeCell ref="A127:A128"/>
    <mergeCell ref="D107:D112"/>
    <mergeCell ref="C125:C128"/>
    <mergeCell ref="D127:D128"/>
    <mergeCell ref="C129:C131"/>
    <mergeCell ref="D85:D106"/>
    <mergeCell ref="B74:B106"/>
    <mergeCell ref="A107:A112"/>
    <mergeCell ref="A25:A33"/>
    <mergeCell ref="C25:C33"/>
    <mergeCell ref="D25:D33"/>
    <mergeCell ref="D37:D46"/>
    <mergeCell ref="D67:D73"/>
    <mergeCell ref="C74:C106"/>
    <mergeCell ref="D74:D77"/>
    <mergeCell ref="D78:D84"/>
    <mergeCell ref="B25:B33"/>
    <mergeCell ref="A37:A46"/>
    <mergeCell ref="B47:B73"/>
    <mergeCell ref="A78:A84"/>
    <mergeCell ref="A67:A73"/>
    <mergeCell ref="A85:A106"/>
    <mergeCell ref="C47:C73"/>
    <mergeCell ref="D47:D62"/>
    <mergeCell ref="D63:D66"/>
    <mergeCell ref="A47:A66"/>
    <mergeCell ref="A19:A20"/>
    <mergeCell ref="C19:C20"/>
    <mergeCell ref="D19:D20"/>
    <mergeCell ref="B19:B20"/>
    <mergeCell ref="A74:A77"/>
    <mergeCell ref="C12:C15"/>
    <mergeCell ref="D12:D15"/>
    <mergeCell ref="B12:B15"/>
    <mergeCell ref="C37:C46"/>
    <mergeCell ref="B37:B46"/>
    <mergeCell ref="G1:H1"/>
    <mergeCell ref="G2:H2"/>
    <mergeCell ref="A1:B1"/>
    <mergeCell ref="A12:A15"/>
  </mergeCells>
  <phoneticPr fontId="0" type="noConversion"/>
  <pageMargins left="0.55118110236220474" right="0.55118110236220474" top="0.19685039370078741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84"/>
  <dimension ref="A1:IU183"/>
  <sheetViews>
    <sheetView zoomScaleNormal="100" workbookViewId="0">
      <selection activeCell="A139" sqref="A139:IV139"/>
    </sheetView>
  </sheetViews>
  <sheetFormatPr defaultRowHeight="12.75" customHeight="1" x14ac:dyDescent="0.2"/>
  <cols>
    <col min="1" max="1" width="27.7109375" customWidth="1"/>
    <col min="2" max="2" width="11.28515625" customWidth="1"/>
    <col min="3" max="3" width="10.28515625" customWidth="1"/>
    <col min="4" max="4" width="17.5703125" customWidth="1"/>
    <col min="5" max="5" width="27" customWidth="1"/>
    <col min="6" max="6" width="12.42578125" customWidth="1"/>
    <col min="7" max="7" width="7.28515625" customWidth="1"/>
    <col min="8" max="8" width="12.85546875" customWidth="1"/>
    <col min="9" max="9" width="11.42578125" customWidth="1"/>
  </cols>
  <sheetData>
    <row r="1" spans="1:9" ht="12.75" customHeight="1" x14ac:dyDescent="0.2">
      <c r="A1" s="708" t="s">
        <v>85</v>
      </c>
      <c r="B1" s="70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1348.8</v>
      </c>
      <c r="E2" s="5">
        <v>394024.56</v>
      </c>
      <c r="F2" s="6">
        <v>405463.35</v>
      </c>
      <c r="G2" s="640">
        <f>E2-F2</f>
        <v>-11438.789999999979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56</v>
      </c>
      <c r="E3" s="1">
        <v>22</v>
      </c>
      <c r="F3" s="1"/>
      <c r="G3" s="1"/>
      <c r="H3" s="1" t="s">
        <v>25</v>
      </c>
      <c r="I3" s="8">
        <f>F2-F183</f>
        <v>8200.2949999999837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51.75" thickBot="1" x14ac:dyDescent="0.25">
      <c r="A5" s="204" t="s">
        <v>94</v>
      </c>
      <c r="B5" s="87" t="s">
        <v>16</v>
      </c>
      <c r="C5" s="87" t="s">
        <v>5</v>
      </c>
      <c r="D5" s="87" t="s">
        <v>23</v>
      </c>
      <c r="E5" s="87" t="s">
        <v>18</v>
      </c>
      <c r="F5" s="87" t="s">
        <v>19</v>
      </c>
      <c r="G5" s="87" t="s">
        <v>10</v>
      </c>
      <c r="H5" s="87" t="s">
        <v>13</v>
      </c>
      <c r="I5" s="115" t="s">
        <v>12</v>
      </c>
    </row>
    <row r="6" spans="1:9" ht="12.75" customHeight="1" x14ac:dyDescent="0.2">
      <c r="A6" s="263"/>
      <c r="B6" s="13">
        <v>3238.83</v>
      </c>
      <c r="C6" s="13" t="s">
        <v>66</v>
      </c>
      <c r="D6" s="268"/>
      <c r="E6" s="15"/>
      <c r="F6" s="15"/>
      <c r="G6" s="15"/>
      <c r="H6" s="16"/>
      <c r="I6" s="43">
        <f t="shared" ref="I6:I19" si="0">G6*H6</f>
        <v>0</v>
      </c>
    </row>
    <row r="7" spans="1:9" ht="12.75" customHeight="1" x14ac:dyDescent="0.2">
      <c r="A7" s="263"/>
      <c r="B7" s="13">
        <v>3520.16</v>
      </c>
      <c r="C7" s="13" t="s">
        <v>67</v>
      </c>
      <c r="D7" s="268"/>
      <c r="E7" s="15"/>
      <c r="F7" s="15"/>
      <c r="G7" s="15"/>
      <c r="H7" s="16"/>
      <c r="I7" s="43">
        <f t="shared" si="0"/>
        <v>0</v>
      </c>
    </row>
    <row r="8" spans="1:9" ht="12.75" customHeight="1" x14ac:dyDescent="0.2">
      <c r="A8" s="263"/>
      <c r="B8" s="13">
        <v>4906.25</v>
      </c>
      <c r="C8" s="13" t="s">
        <v>70</v>
      </c>
      <c r="D8" s="268"/>
      <c r="E8" s="15"/>
      <c r="F8" s="15"/>
      <c r="G8" s="15"/>
      <c r="H8" s="16"/>
      <c r="I8" s="43">
        <f t="shared" si="0"/>
        <v>0</v>
      </c>
    </row>
    <row r="9" spans="1:9" ht="12.75" customHeight="1" x14ac:dyDescent="0.2">
      <c r="A9" s="263"/>
      <c r="B9" s="13">
        <v>4185.12</v>
      </c>
      <c r="C9" s="13" t="s">
        <v>72</v>
      </c>
      <c r="D9" s="268"/>
      <c r="E9" s="15"/>
      <c r="F9" s="15"/>
      <c r="G9" s="15"/>
      <c r="H9" s="16"/>
      <c r="I9" s="43">
        <f t="shared" si="0"/>
        <v>0</v>
      </c>
    </row>
    <row r="10" spans="1:9" ht="12.75" customHeight="1" x14ac:dyDescent="0.2">
      <c r="A10" s="263"/>
      <c r="B10" s="13">
        <v>3800.44</v>
      </c>
      <c r="C10" s="13" t="s">
        <v>73</v>
      </c>
      <c r="D10" s="268"/>
      <c r="E10" s="15"/>
      <c r="F10" s="15"/>
      <c r="G10" s="15"/>
      <c r="H10" s="16"/>
      <c r="I10" s="43">
        <f t="shared" si="0"/>
        <v>0</v>
      </c>
    </row>
    <row r="11" spans="1:9" ht="12.75" customHeight="1" x14ac:dyDescent="0.2">
      <c r="A11" s="263"/>
      <c r="B11" s="13">
        <v>4521.57</v>
      </c>
      <c r="C11" s="13" t="s">
        <v>74</v>
      </c>
      <c r="D11" s="268"/>
      <c r="E11" s="15"/>
      <c r="F11" s="15"/>
      <c r="G11" s="15"/>
      <c r="H11" s="16"/>
      <c r="I11" s="43">
        <f t="shared" si="0"/>
        <v>0</v>
      </c>
    </row>
    <row r="12" spans="1:9" ht="12.75" customHeight="1" x14ac:dyDescent="0.2">
      <c r="A12" s="263"/>
      <c r="B12" s="13">
        <v>2700.15</v>
      </c>
      <c r="C12" s="13" t="s">
        <v>75</v>
      </c>
      <c r="D12" s="268"/>
      <c r="E12" s="15"/>
      <c r="F12" s="15"/>
      <c r="G12" s="15"/>
      <c r="H12" s="16"/>
      <c r="I12" s="43">
        <f t="shared" si="0"/>
        <v>0</v>
      </c>
    </row>
    <row r="13" spans="1:9" ht="12.75" customHeight="1" x14ac:dyDescent="0.2">
      <c r="A13" s="263"/>
      <c r="B13" s="13">
        <v>3796.81</v>
      </c>
      <c r="C13" s="13" t="s">
        <v>76</v>
      </c>
      <c r="D13" s="268"/>
      <c r="E13" s="15"/>
      <c r="F13" s="15"/>
      <c r="G13" s="15"/>
      <c r="H13" s="16"/>
      <c r="I13" s="43">
        <f t="shared" si="0"/>
        <v>0</v>
      </c>
    </row>
    <row r="14" spans="1:9" ht="12.75" customHeight="1" thickBot="1" x14ac:dyDescent="0.25">
      <c r="A14" s="308"/>
      <c r="B14" s="71">
        <v>3787.98</v>
      </c>
      <c r="C14" s="71" t="s">
        <v>77</v>
      </c>
      <c r="D14" s="318"/>
      <c r="E14" s="73"/>
      <c r="F14" s="73"/>
      <c r="G14" s="73"/>
      <c r="H14" s="74"/>
      <c r="I14" s="201">
        <f t="shared" si="0"/>
        <v>0</v>
      </c>
    </row>
    <row r="15" spans="1:9" ht="12.75" customHeight="1" x14ac:dyDescent="0.2">
      <c r="A15" s="622" t="s">
        <v>1716</v>
      </c>
      <c r="B15" s="625">
        <v>5615.89</v>
      </c>
      <c r="C15" s="625" t="s">
        <v>78</v>
      </c>
      <c r="D15" s="658" t="s">
        <v>108</v>
      </c>
      <c r="E15" s="37" t="s">
        <v>1717</v>
      </c>
      <c r="F15" s="37" t="s">
        <v>528</v>
      </c>
      <c r="G15" s="37">
        <v>0.5</v>
      </c>
      <c r="H15" s="38">
        <v>520</v>
      </c>
      <c r="I15" s="39">
        <f t="shared" si="0"/>
        <v>260</v>
      </c>
    </row>
    <row r="16" spans="1:9" ht="12.75" customHeight="1" x14ac:dyDescent="0.2">
      <c r="A16" s="623"/>
      <c r="B16" s="632"/>
      <c r="C16" s="632"/>
      <c r="D16" s="660"/>
      <c r="E16" s="15" t="s">
        <v>151</v>
      </c>
      <c r="F16" s="15" t="s">
        <v>100</v>
      </c>
      <c r="G16" s="15">
        <v>0.2</v>
      </c>
      <c r="H16" s="16">
        <v>80</v>
      </c>
      <c r="I16" s="43">
        <f t="shared" si="0"/>
        <v>16</v>
      </c>
    </row>
    <row r="17" spans="1:9" ht="12.75" customHeight="1" thickBot="1" x14ac:dyDescent="0.25">
      <c r="A17" s="624"/>
      <c r="B17" s="626"/>
      <c r="C17" s="626"/>
      <c r="D17" s="659"/>
      <c r="E17" s="40" t="s">
        <v>127</v>
      </c>
      <c r="F17" s="40" t="s">
        <v>100</v>
      </c>
      <c r="G17" s="40">
        <v>0.15</v>
      </c>
      <c r="H17" s="41">
        <v>80</v>
      </c>
      <c r="I17" s="42">
        <f t="shared" si="0"/>
        <v>12</v>
      </c>
    </row>
    <row r="18" spans="1:9" ht="12.75" customHeight="1" x14ac:dyDescent="0.2">
      <c r="A18" s="260"/>
      <c r="B18" s="33">
        <v>4607.59</v>
      </c>
      <c r="C18" s="33" t="s">
        <v>79</v>
      </c>
      <c r="D18" s="306"/>
      <c r="E18" s="35"/>
      <c r="F18" s="35"/>
      <c r="G18" s="35"/>
      <c r="H18" s="36"/>
      <c r="I18" s="157">
        <f t="shared" si="0"/>
        <v>0</v>
      </c>
    </row>
    <row r="19" spans="1:9" ht="12.75" customHeight="1" thickBot="1" x14ac:dyDescent="0.25">
      <c r="A19" s="263"/>
      <c r="B19" s="13">
        <v>4656.42</v>
      </c>
      <c r="C19" s="13" t="s">
        <v>80</v>
      </c>
      <c r="D19" s="268"/>
      <c r="E19" s="15"/>
      <c r="F19" s="15"/>
      <c r="G19" s="15"/>
      <c r="H19" s="16"/>
      <c r="I19" s="43">
        <f t="shared" si="0"/>
        <v>0</v>
      </c>
    </row>
    <row r="20" spans="1:9" ht="12.75" customHeight="1" thickBot="1" x14ac:dyDescent="0.25">
      <c r="A20" s="440"/>
      <c r="B20" s="85"/>
      <c r="C20" s="85" t="s">
        <v>87</v>
      </c>
      <c r="D20" s="441"/>
      <c r="E20" s="47"/>
      <c r="F20" s="47"/>
      <c r="G20" s="47"/>
      <c r="H20" s="48"/>
      <c r="I20" s="49">
        <v>395.87</v>
      </c>
    </row>
    <row r="21" spans="1:9" ht="12.75" customHeight="1" thickBot="1" x14ac:dyDescent="0.25">
      <c r="A21" s="79"/>
      <c r="B21" s="197">
        <f>SUM(B6:B19)</f>
        <v>49337.210000000006</v>
      </c>
      <c r="C21" s="198"/>
      <c r="D21" s="197"/>
      <c r="E21" s="199"/>
      <c r="F21" s="198"/>
      <c r="G21" s="198"/>
      <c r="H21" s="329" t="s">
        <v>17</v>
      </c>
      <c r="I21" s="226">
        <f>SUM(I6:I20)</f>
        <v>683.87</v>
      </c>
    </row>
    <row r="22" spans="1:9" ht="77.25" thickBot="1" x14ac:dyDescent="0.25">
      <c r="A22" s="134" t="s">
        <v>1066</v>
      </c>
      <c r="B22" s="114" t="s">
        <v>16</v>
      </c>
      <c r="C22" s="114" t="s">
        <v>5</v>
      </c>
      <c r="D22" s="114" t="s">
        <v>23</v>
      </c>
      <c r="E22" s="114" t="s">
        <v>18</v>
      </c>
      <c r="F22" s="114" t="s">
        <v>19</v>
      </c>
      <c r="G22" s="114" t="s">
        <v>10</v>
      </c>
      <c r="H22" s="114" t="s">
        <v>13</v>
      </c>
      <c r="I22" s="115" t="s">
        <v>12</v>
      </c>
    </row>
    <row r="23" spans="1:9" ht="12.75" customHeight="1" x14ac:dyDescent="0.2">
      <c r="A23" s="220"/>
      <c r="B23" s="33">
        <v>5468.96</v>
      </c>
      <c r="C23" s="33" t="s">
        <v>66</v>
      </c>
      <c r="D23" s="359"/>
      <c r="E23" s="360"/>
      <c r="F23" s="359"/>
      <c r="G23" s="359"/>
      <c r="H23" s="359"/>
      <c r="I23" s="157">
        <f t="shared" ref="I23:I81" si="1">G23*H23</f>
        <v>0</v>
      </c>
    </row>
    <row r="24" spans="1:9" s="45" customFormat="1" ht="12.75" customHeight="1" x14ac:dyDescent="0.2">
      <c r="A24" s="358"/>
      <c r="B24" s="13">
        <v>5321.58</v>
      </c>
      <c r="C24" s="13" t="s">
        <v>67</v>
      </c>
      <c r="D24" s="264"/>
      <c r="E24" s="15"/>
      <c r="F24" s="15"/>
      <c r="G24" s="15"/>
      <c r="H24" s="16"/>
      <c r="I24" s="43">
        <f t="shared" si="1"/>
        <v>0</v>
      </c>
    </row>
    <row r="25" spans="1:9" s="45" customFormat="1" ht="12.75" customHeight="1" thickBot="1" x14ac:dyDescent="0.25">
      <c r="A25" s="406"/>
      <c r="B25" s="71">
        <v>5251.8</v>
      </c>
      <c r="C25" s="71" t="s">
        <v>70</v>
      </c>
      <c r="D25" s="267"/>
      <c r="E25" s="73"/>
      <c r="F25" s="73"/>
      <c r="G25" s="73"/>
      <c r="H25" s="74"/>
      <c r="I25" s="43">
        <f t="shared" si="1"/>
        <v>0</v>
      </c>
    </row>
    <row r="26" spans="1:9" s="45" customFormat="1" ht="13.5" thickBot="1" x14ac:dyDescent="0.25">
      <c r="A26" s="11"/>
      <c r="B26" s="13">
        <v>7004.71</v>
      </c>
      <c r="C26" s="71" t="s">
        <v>72</v>
      </c>
      <c r="D26" s="15"/>
      <c r="E26" s="172"/>
      <c r="F26" s="172"/>
      <c r="G26" s="172"/>
      <c r="H26" s="296"/>
      <c r="I26" s="49">
        <f t="shared" si="1"/>
        <v>0</v>
      </c>
    </row>
    <row r="27" spans="1:9" s="45" customFormat="1" ht="12.75" customHeight="1" thickBot="1" x14ac:dyDescent="0.25">
      <c r="A27" s="308"/>
      <c r="B27" s="71">
        <v>6882.61</v>
      </c>
      <c r="C27" s="71" t="s">
        <v>73</v>
      </c>
      <c r="D27" s="309"/>
      <c r="E27" s="73"/>
      <c r="F27" s="73"/>
      <c r="G27" s="73"/>
      <c r="H27" s="74"/>
      <c r="I27" s="156">
        <f t="shared" si="1"/>
        <v>0</v>
      </c>
    </row>
    <row r="28" spans="1:9" s="45" customFormat="1" ht="13.5" thickBot="1" x14ac:dyDescent="0.25">
      <c r="A28" s="46" t="s">
        <v>329</v>
      </c>
      <c r="B28" s="491">
        <v>5952.43</v>
      </c>
      <c r="C28" s="85" t="s">
        <v>74</v>
      </c>
      <c r="D28" s="47" t="s">
        <v>330</v>
      </c>
      <c r="E28" s="47" t="s">
        <v>331</v>
      </c>
      <c r="F28" s="47" t="s">
        <v>99</v>
      </c>
      <c r="G28" s="47">
        <v>2</v>
      </c>
      <c r="H28" s="48">
        <v>8.6999999999999993</v>
      </c>
      <c r="I28" s="49">
        <f t="shared" si="1"/>
        <v>17.399999999999999</v>
      </c>
    </row>
    <row r="29" spans="1:9" s="45" customFormat="1" ht="12.75" customHeight="1" x14ac:dyDescent="0.2">
      <c r="A29" s="622" t="s">
        <v>752</v>
      </c>
      <c r="B29" s="625">
        <v>5923.93</v>
      </c>
      <c r="C29" s="625" t="s">
        <v>75</v>
      </c>
      <c r="D29" s="627" t="s">
        <v>108</v>
      </c>
      <c r="E29" s="37" t="s">
        <v>411</v>
      </c>
      <c r="F29" s="37" t="s">
        <v>99</v>
      </c>
      <c r="G29" s="37">
        <v>2</v>
      </c>
      <c r="H29" s="38">
        <v>2551.75</v>
      </c>
      <c r="I29" s="39">
        <f t="shared" si="1"/>
        <v>5103.5</v>
      </c>
    </row>
    <row r="30" spans="1:9" s="45" customFormat="1" ht="12.75" customHeight="1" x14ac:dyDescent="0.2">
      <c r="A30" s="623"/>
      <c r="B30" s="632"/>
      <c r="C30" s="632"/>
      <c r="D30" s="628"/>
      <c r="E30" s="35" t="s">
        <v>561</v>
      </c>
      <c r="F30" s="35" t="s">
        <v>99</v>
      </c>
      <c r="G30" s="35">
        <v>2</v>
      </c>
      <c r="H30" s="36">
        <v>204.42</v>
      </c>
      <c r="I30" s="43">
        <f t="shared" si="1"/>
        <v>408.84</v>
      </c>
    </row>
    <row r="31" spans="1:9" s="45" customFormat="1" ht="12.75" customHeight="1" x14ac:dyDescent="0.2">
      <c r="A31" s="623"/>
      <c r="B31" s="632"/>
      <c r="C31" s="632"/>
      <c r="D31" s="628"/>
      <c r="E31" s="35" t="s">
        <v>562</v>
      </c>
      <c r="F31" s="35" t="s">
        <v>99</v>
      </c>
      <c r="G31" s="35">
        <v>4</v>
      </c>
      <c r="H31" s="36">
        <v>4.9400000000000004</v>
      </c>
      <c r="I31" s="43">
        <f t="shared" si="1"/>
        <v>19.760000000000002</v>
      </c>
    </row>
    <row r="32" spans="1:9" s="45" customFormat="1" ht="12.75" customHeight="1" x14ac:dyDescent="0.2">
      <c r="A32" s="623"/>
      <c r="B32" s="632"/>
      <c r="C32" s="632"/>
      <c r="D32" s="628"/>
      <c r="E32" s="35" t="s">
        <v>456</v>
      </c>
      <c r="F32" s="35" t="s">
        <v>100</v>
      </c>
      <c r="G32" s="35">
        <v>1</v>
      </c>
      <c r="H32" s="36">
        <v>73.75</v>
      </c>
      <c r="I32" s="43">
        <f t="shared" si="1"/>
        <v>73.75</v>
      </c>
    </row>
    <row r="33" spans="1:9" s="45" customFormat="1" ht="12.75" customHeight="1" x14ac:dyDescent="0.2">
      <c r="A33" s="623"/>
      <c r="B33" s="632"/>
      <c r="C33" s="632"/>
      <c r="D33" s="628"/>
      <c r="E33" s="35" t="s">
        <v>457</v>
      </c>
      <c r="F33" s="35" t="s">
        <v>100</v>
      </c>
      <c r="G33" s="35">
        <v>1</v>
      </c>
      <c r="H33" s="36">
        <v>103.35</v>
      </c>
      <c r="I33" s="43">
        <f t="shared" si="1"/>
        <v>103.35</v>
      </c>
    </row>
    <row r="34" spans="1:9" s="45" customFormat="1" ht="12.75" customHeight="1" x14ac:dyDescent="0.2">
      <c r="A34" s="623"/>
      <c r="B34" s="632"/>
      <c r="C34" s="632"/>
      <c r="D34" s="628"/>
      <c r="E34" s="35" t="s">
        <v>118</v>
      </c>
      <c r="F34" s="35" t="s">
        <v>99</v>
      </c>
      <c r="G34" s="35">
        <v>1</v>
      </c>
      <c r="H34" s="36">
        <v>117.24</v>
      </c>
      <c r="I34" s="43">
        <f t="shared" si="1"/>
        <v>117.24</v>
      </c>
    </row>
    <row r="35" spans="1:9" s="45" customFormat="1" ht="12.75" customHeight="1" x14ac:dyDescent="0.2">
      <c r="A35" s="623"/>
      <c r="B35" s="632"/>
      <c r="C35" s="632"/>
      <c r="D35" s="628"/>
      <c r="E35" s="35" t="s">
        <v>122</v>
      </c>
      <c r="F35" s="35" t="s">
        <v>99</v>
      </c>
      <c r="G35" s="35">
        <v>1</v>
      </c>
      <c r="H35" s="36">
        <v>191.48</v>
      </c>
      <c r="I35" s="43">
        <f t="shared" si="1"/>
        <v>191.48</v>
      </c>
    </row>
    <row r="36" spans="1:9" s="45" customFormat="1" ht="12.75" customHeight="1" x14ac:dyDescent="0.2">
      <c r="A36" s="623"/>
      <c r="B36" s="632"/>
      <c r="C36" s="632"/>
      <c r="D36" s="628"/>
      <c r="E36" s="35" t="s">
        <v>133</v>
      </c>
      <c r="F36" s="35" t="s">
        <v>99</v>
      </c>
      <c r="G36" s="35">
        <v>1</v>
      </c>
      <c r="H36" s="36">
        <v>354.23</v>
      </c>
      <c r="I36" s="43">
        <f t="shared" si="1"/>
        <v>354.23</v>
      </c>
    </row>
    <row r="37" spans="1:9" s="45" customFormat="1" x14ac:dyDescent="0.2">
      <c r="A37" s="623"/>
      <c r="B37" s="632"/>
      <c r="C37" s="632"/>
      <c r="D37" s="628"/>
      <c r="E37" s="35" t="s">
        <v>1236</v>
      </c>
      <c r="F37" s="35" t="s">
        <v>99</v>
      </c>
      <c r="G37" s="35">
        <v>1</v>
      </c>
      <c r="H37" s="36">
        <v>10.3</v>
      </c>
      <c r="I37" s="43">
        <f t="shared" si="1"/>
        <v>10.3</v>
      </c>
    </row>
    <row r="38" spans="1:9" s="45" customFormat="1" x14ac:dyDescent="0.2">
      <c r="A38" s="623"/>
      <c r="B38" s="632"/>
      <c r="C38" s="632"/>
      <c r="D38" s="628"/>
      <c r="E38" s="35" t="s">
        <v>1237</v>
      </c>
      <c r="F38" s="35" t="s">
        <v>99</v>
      </c>
      <c r="G38" s="35">
        <v>1</v>
      </c>
      <c r="H38" s="36">
        <v>3.9</v>
      </c>
      <c r="I38" s="43">
        <f t="shared" si="1"/>
        <v>3.9</v>
      </c>
    </row>
    <row r="39" spans="1:9" s="45" customFormat="1" ht="12.75" customHeight="1" x14ac:dyDescent="0.2">
      <c r="A39" s="623"/>
      <c r="B39" s="632"/>
      <c r="C39" s="632"/>
      <c r="D39" s="628"/>
      <c r="E39" s="35" t="s">
        <v>1238</v>
      </c>
      <c r="F39" s="35" t="s">
        <v>99</v>
      </c>
      <c r="G39" s="35">
        <v>1</v>
      </c>
      <c r="H39" s="36">
        <v>18.84</v>
      </c>
      <c r="I39" s="43">
        <f t="shared" si="1"/>
        <v>18.84</v>
      </c>
    </row>
    <row r="40" spans="1:9" s="45" customFormat="1" ht="12.75" customHeight="1" x14ac:dyDescent="0.2">
      <c r="A40" s="623"/>
      <c r="B40" s="632"/>
      <c r="C40" s="632"/>
      <c r="D40" s="628"/>
      <c r="E40" s="35" t="s">
        <v>169</v>
      </c>
      <c r="F40" s="35" t="s">
        <v>99</v>
      </c>
      <c r="G40" s="35">
        <v>1</v>
      </c>
      <c r="H40" s="36">
        <v>290</v>
      </c>
      <c r="I40" s="43">
        <f t="shared" si="1"/>
        <v>290</v>
      </c>
    </row>
    <row r="41" spans="1:9" s="45" customFormat="1" ht="12.75" customHeight="1" x14ac:dyDescent="0.2">
      <c r="A41" s="623"/>
      <c r="B41" s="632"/>
      <c r="C41" s="632"/>
      <c r="D41" s="628"/>
      <c r="E41" s="35" t="s">
        <v>1239</v>
      </c>
      <c r="F41" s="35" t="s">
        <v>99</v>
      </c>
      <c r="G41" s="35">
        <v>1</v>
      </c>
      <c r="H41" s="36">
        <v>75</v>
      </c>
      <c r="I41" s="43">
        <f t="shared" si="1"/>
        <v>75</v>
      </c>
    </row>
    <row r="42" spans="1:9" s="45" customFormat="1" ht="12.75" customHeight="1" x14ac:dyDescent="0.2">
      <c r="A42" s="623"/>
      <c r="B42" s="632"/>
      <c r="C42" s="632"/>
      <c r="D42" s="628"/>
      <c r="E42" s="35" t="s">
        <v>1240</v>
      </c>
      <c r="F42" s="35" t="s">
        <v>99</v>
      </c>
      <c r="G42" s="35">
        <v>1</v>
      </c>
      <c r="H42" s="36">
        <v>120</v>
      </c>
      <c r="I42" s="43">
        <f t="shared" si="1"/>
        <v>120</v>
      </c>
    </row>
    <row r="43" spans="1:9" s="45" customFormat="1" ht="12.75" customHeight="1" x14ac:dyDescent="0.2">
      <c r="A43" s="623"/>
      <c r="B43" s="632"/>
      <c r="C43" s="632"/>
      <c r="D43" s="628"/>
      <c r="E43" s="35" t="s">
        <v>115</v>
      </c>
      <c r="F43" s="35" t="s">
        <v>99</v>
      </c>
      <c r="G43" s="35">
        <v>2</v>
      </c>
      <c r="H43" s="36">
        <v>42</v>
      </c>
      <c r="I43" s="43">
        <f t="shared" si="1"/>
        <v>84</v>
      </c>
    </row>
    <row r="44" spans="1:9" s="45" customFormat="1" ht="12.75" customHeight="1" x14ac:dyDescent="0.2">
      <c r="A44" s="623"/>
      <c r="B44" s="632"/>
      <c r="C44" s="632"/>
      <c r="D44" s="628"/>
      <c r="E44" s="35" t="s">
        <v>277</v>
      </c>
      <c r="F44" s="35" t="s">
        <v>99</v>
      </c>
      <c r="G44" s="35">
        <v>2</v>
      </c>
      <c r="H44" s="36">
        <v>27</v>
      </c>
      <c r="I44" s="43">
        <f t="shared" si="1"/>
        <v>54</v>
      </c>
    </row>
    <row r="45" spans="1:9" s="45" customFormat="1" ht="12.75" customHeight="1" x14ac:dyDescent="0.2">
      <c r="A45" s="623"/>
      <c r="B45" s="632"/>
      <c r="C45" s="632"/>
      <c r="D45" s="628"/>
      <c r="E45" s="35" t="s">
        <v>120</v>
      </c>
      <c r="F45" s="35" t="s">
        <v>99</v>
      </c>
      <c r="G45" s="35">
        <v>1</v>
      </c>
      <c r="H45" s="36">
        <v>7.41</v>
      </c>
      <c r="I45" s="43">
        <f t="shared" si="1"/>
        <v>7.41</v>
      </c>
    </row>
    <row r="46" spans="1:9" s="45" customFormat="1" ht="12.75" customHeight="1" x14ac:dyDescent="0.2">
      <c r="A46" s="623"/>
      <c r="B46" s="632"/>
      <c r="C46" s="632"/>
      <c r="D46" s="628"/>
      <c r="E46" s="35" t="s">
        <v>129</v>
      </c>
      <c r="F46" s="35" t="s">
        <v>99</v>
      </c>
      <c r="G46" s="35">
        <v>1</v>
      </c>
      <c r="H46" s="36">
        <v>7.7</v>
      </c>
      <c r="I46" s="43">
        <f t="shared" si="1"/>
        <v>7.7</v>
      </c>
    </row>
    <row r="47" spans="1:9" s="45" customFormat="1" ht="12.75" customHeight="1" x14ac:dyDescent="0.2">
      <c r="A47" s="623"/>
      <c r="B47" s="632"/>
      <c r="C47" s="632"/>
      <c r="D47" s="628"/>
      <c r="E47" s="35" t="s">
        <v>121</v>
      </c>
      <c r="F47" s="35" t="s">
        <v>99</v>
      </c>
      <c r="G47" s="35">
        <v>1</v>
      </c>
      <c r="H47" s="36">
        <v>5.85</v>
      </c>
      <c r="I47" s="43">
        <f t="shared" si="1"/>
        <v>5.85</v>
      </c>
    </row>
    <row r="48" spans="1:9" s="45" customFormat="1" ht="12.75" customHeight="1" x14ac:dyDescent="0.2">
      <c r="A48" s="623"/>
      <c r="B48" s="632"/>
      <c r="C48" s="632"/>
      <c r="D48" s="628"/>
      <c r="E48" s="35" t="s">
        <v>139</v>
      </c>
      <c r="F48" s="35" t="s">
        <v>99</v>
      </c>
      <c r="G48" s="35">
        <v>1</v>
      </c>
      <c r="H48" s="36">
        <v>163.63999999999999</v>
      </c>
      <c r="I48" s="43">
        <f t="shared" si="1"/>
        <v>163.63999999999999</v>
      </c>
    </row>
    <row r="49" spans="1:9" s="45" customFormat="1" ht="12.75" customHeight="1" x14ac:dyDescent="0.2">
      <c r="A49" s="623"/>
      <c r="B49" s="632"/>
      <c r="C49" s="632"/>
      <c r="D49" s="628"/>
      <c r="E49" s="35" t="s">
        <v>299</v>
      </c>
      <c r="F49" s="35" t="s">
        <v>99</v>
      </c>
      <c r="G49" s="35">
        <v>1</v>
      </c>
      <c r="H49" s="36">
        <v>157</v>
      </c>
      <c r="I49" s="43">
        <f t="shared" si="1"/>
        <v>157</v>
      </c>
    </row>
    <row r="50" spans="1:9" s="45" customFormat="1" ht="12.75" customHeight="1" thickBot="1" x14ac:dyDescent="0.25">
      <c r="A50" s="624"/>
      <c r="B50" s="626"/>
      <c r="C50" s="626"/>
      <c r="D50" s="629"/>
      <c r="E50" s="83" t="s">
        <v>659</v>
      </c>
      <c r="F50" s="83" t="s">
        <v>99</v>
      </c>
      <c r="G50" s="83">
        <v>1</v>
      </c>
      <c r="H50" s="84">
        <v>190.25</v>
      </c>
      <c r="I50" s="42">
        <f t="shared" si="1"/>
        <v>190.25</v>
      </c>
    </row>
    <row r="51" spans="1:9" s="45" customFormat="1" ht="13.5" thickBot="1" x14ac:dyDescent="0.25">
      <c r="A51" s="32" t="s">
        <v>329</v>
      </c>
      <c r="B51" s="625">
        <v>6692.84</v>
      </c>
      <c r="C51" s="625" t="s">
        <v>76</v>
      </c>
      <c r="D51" s="307" t="s">
        <v>330</v>
      </c>
      <c r="E51" s="35" t="s">
        <v>337</v>
      </c>
      <c r="F51" s="35" t="s">
        <v>99</v>
      </c>
      <c r="G51" s="35">
        <v>1</v>
      </c>
      <c r="H51" s="36">
        <v>45</v>
      </c>
      <c r="I51" s="157">
        <f t="shared" si="1"/>
        <v>45</v>
      </c>
    </row>
    <row r="52" spans="1:9" s="45" customFormat="1" ht="12.75" customHeight="1" x14ac:dyDescent="0.2">
      <c r="A52" s="622" t="s">
        <v>1116</v>
      </c>
      <c r="B52" s="632"/>
      <c r="C52" s="632"/>
      <c r="D52" s="658" t="s">
        <v>108</v>
      </c>
      <c r="E52" s="37" t="s">
        <v>1400</v>
      </c>
      <c r="F52" s="37" t="s">
        <v>99</v>
      </c>
      <c r="G52" s="37">
        <v>1</v>
      </c>
      <c r="H52" s="38">
        <v>180</v>
      </c>
      <c r="I52" s="39">
        <f t="shared" si="1"/>
        <v>180</v>
      </c>
    </row>
    <row r="53" spans="1:9" s="45" customFormat="1" ht="12.75" customHeight="1" x14ac:dyDescent="0.2">
      <c r="A53" s="623"/>
      <c r="B53" s="632"/>
      <c r="C53" s="632"/>
      <c r="D53" s="660"/>
      <c r="E53" s="35" t="s">
        <v>582</v>
      </c>
      <c r="F53" s="35" t="s">
        <v>99</v>
      </c>
      <c r="G53" s="35">
        <v>1</v>
      </c>
      <c r="H53" s="36">
        <v>300</v>
      </c>
      <c r="I53" s="157">
        <f t="shared" si="1"/>
        <v>300</v>
      </c>
    </row>
    <row r="54" spans="1:9" s="45" customFormat="1" ht="12.75" customHeight="1" x14ac:dyDescent="0.2">
      <c r="A54" s="623"/>
      <c r="B54" s="632"/>
      <c r="C54" s="632"/>
      <c r="D54" s="660"/>
      <c r="E54" s="35" t="s">
        <v>1401</v>
      </c>
      <c r="F54" s="35" t="s">
        <v>99</v>
      </c>
      <c r="G54" s="35">
        <v>1</v>
      </c>
      <c r="H54" s="36">
        <v>65</v>
      </c>
      <c r="I54" s="157">
        <f t="shared" si="1"/>
        <v>65</v>
      </c>
    </row>
    <row r="55" spans="1:9" s="45" customFormat="1" ht="12.75" customHeight="1" x14ac:dyDescent="0.2">
      <c r="A55" s="623"/>
      <c r="B55" s="632"/>
      <c r="C55" s="632"/>
      <c r="D55" s="660"/>
      <c r="E55" s="15" t="s">
        <v>411</v>
      </c>
      <c r="F55" s="15" t="s">
        <v>99</v>
      </c>
      <c r="G55" s="15">
        <v>1</v>
      </c>
      <c r="H55" s="16">
        <v>2551.75</v>
      </c>
      <c r="I55" s="13">
        <f t="shared" si="1"/>
        <v>2551.75</v>
      </c>
    </row>
    <row r="56" spans="1:9" s="45" customFormat="1" ht="12.75" customHeight="1" x14ac:dyDescent="0.2">
      <c r="A56" s="623"/>
      <c r="B56" s="632"/>
      <c r="C56" s="632"/>
      <c r="D56" s="660"/>
      <c r="E56" s="15" t="s">
        <v>412</v>
      </c>
      <c r="F56" s="15" t="s">
        <v>99</v>
      </c>
      <c r="G56" s="15">
        <v>1</v>
      </c>
      <c r="H56" s="16">
        <v>12.76</v>
      </c>
      <c r="I56" s="13">
        <f t="shared" si="1"/>
        <v>12.76</v>
      </c>
    </row>
    <row r="57" spans="1:9" s="45" customFormat="1" ht="12.75" customHeight="1" thickBot="1" x14ac:dyDescent="0.25">
      <c r="A57" s="624"/>
      <c r="B57" s="632"/>
      <c r="C57" s="632"/>
      <c r="D57" s="659"/>
      <c r="E57" s="83" t="s">
        <v>380</v>
      </c>
      <c r="F57" s="83" t="s">
        <v>99</v>
      </c>
      <c r="G57" s="83">
        <v>2</v>
      </c>
      <c r="H57" s="84">
        <v>3</v>
      </c>
      <c r="I57" s="200">
        <f t="shared" si="1"/>
        <v>6</v>
      </c>
    </row>
    <row r="58" spans="1:9" s="45" customFormat="1" ht="12.75" customHeight="1" x14ac:dyDescent="0.2">
      <c r="A58" s="622" t="s">
        <v>486</v>
      </c>
      <c r="B58" s="632"/>
      <c r="C58" s="632"/>
      <c r="D58" s="658" t="s">
        <v>108</v>
      </c>
      <c r="E58" s="37" t="s">
        <v>447</v>
      </c>
      <c r="F58" s="37" t="s">
        <v>99</v>
      </c>
      <c r="G58" s="37">
        <v>12</v>
      </c>
      <c r="H58" s="38">
        <v>26</v>
      </c>
      <c r="I58" s="39">
        <f t="shared" si="1"/>
        <v>312</v>
      </c>
    </row>
    <row r="59" spans="1:9" s="45" customFormat="1" ht="12.75" customHeight="1" x14ac:dyDescent="0.2">
      <c r="A59" s="623"/>
      <c r="B59" s="632"/>
      <c r="C59" s="632"/>
      <c r="D59" s="660"/>
      <c r="E59" s="35" t="s">
        <v>134</v>
      </c>
      <c r="F59" s="35" t="s">
        <v>104</v>
      </c>
      <c r="G59" s="35">
        <v>1</v>
      </c>
      <c r="H59" s="36">
        <v>75</v>
      </c>
      <c r="I59" s="157">
        <f t="shared" si="1"/>
        <v>75</v>
      </c>
    </row>
    <row r="60" spans="1:9" s="45" customFormat="1" ht="12.75" customHeight="1" x14ac:dyDescent="0.2">
      <c r="A60" s="623"/>
      <c r="B60" s="632"/>
      <c r="C60" s="632"/>
      <c r="D60" s="660"/>
      <c r="E60" s="35" t="s">
        <v>169</v>
      </c>
      <c r="F60" s="35" t="s">
        <v>99</v>
      </c>
      <c r="G60" s="35">
        <v>1</v>
      </c>
      <c r="H60" s="36">
        <v>290</v>
      </c>
      <c r="I60" s="157">
        <f t="shared" si="1"/>
        <v>290</v>
      </c>
    </row>
    <row r="61" spans="1:9" s="45" customFormat="1" ht="12.75" customHeight="1" x14ac:dyDescent="0.2">
      <c r="A61" s="623"/>
      <c r="B61" s="632"/>
      <c r="C61" s="632"/>
      <c r="D61" s="660"/>
      <c r="E61" s="35" t="s">
        <v>116</v>
      </c>
      <c r="F61" s="35" t="s">
        <v>101</v>
      </c>
      <c r="G61" s="35">
        <v>2</v>
      </c>
      <c r="H61" s="36">
        <v>33.479999999999997</v>
      </c>
      <c r="I61" s="157">
        <f t="shared" si="1"/>
        <v>66.959999999999994</v>
      </c>
    </row>
    <row r="62" spans="1:9" s="45" customFormat="1" ht="12.75" customHeight="1" x14ac:dyDescent="0.2">
      <c r="A62" s="623"/>
      <c r="B62" s="632"/>
      <c r="C62" s="632"/>
      <c r="D62" s="660"/>
      <c r="E62" s="35" t="s">
        <v>221</v>
      </c>
      <c r="F62" s="35" t="s">
        <v>99</v>
      </c>
      <c r="G62" s="35">
        <v>1</v>
      </c>
      <c r="H62" s="36">
        <v>39.590000000000003</v>
      </c>
      <c r="I62" s="157">
        <f t="shared" si="1"/>
        <v>39.590000000000003</v>
      </c>
    </row>
    <row r="63" spans="1:9" s="45" customFormat="1" ht="12.75" customHeight="1" x14ac:dyDescent="0.2">
      <c r="A63" s="623"/>
      <c r="B63" s="632"/>
      <c r="C63" s="632"/>
      <c r="D63" s="660"/>
      <c r="E63" s="35" t="s">
        <v>187</v>
      </c>
      <c r="F63" s="35" t="s">
        <v>99</v>
      </c>
      <c r="G63" s="35">
        <v>1</v>
      </c>
      <c r="H63" s="36">
        <v>35.42</v>
      </c>
      <c r="I63" s="157">
        <f t="shared" si="1"/>
        <v>35.42</v>
      </c>
    </row>
    <row r="64" spans="1:9" s="45" customFormat="1" ht="12.75" customHeight="1" x14ac:dyDescent="0.2">
      <c r="A64" s="623"/>
      <c r="B64" s="632"/>
      <c r="C64" s="632"/>
      <c r="D64" s="660"/>
      <c r="E64" s="35" t="s">
        <v>308</v>
      </c>
      <c r="F64" s="35" t="s">
        <v>99</v>
      </c>
      <c r="G64" s="35">
        <v>1</v>
      </c>
      <c r="H64" s="36">
        <v>4.22</v>
      </c>
      <c r="I64" s="157">
        <f t="shared" si="1"/>
        <v>4.22</v>
      </c>
    </row>
    <row r="65" spans="1:9" s="45" customFormat="1" ht="12.75" customHeight="1" x14ac:dyDescent="0.2">
      <c r="A65" s="623"/>
      <c r="B65" s="632"/>
      <c r="C65" s="632"/>
      <c r="D65" s="660"/>
      <c r="E65" s="35" t="s">
        <v>384</v>
      </c>
      <c r="F65" s="35" t="s">
        <v>99</v>
      </c>
      <c r="G65" s="35">
        <v>1</v>
      </c>
      <c r="H65" s="36">
        <v>2.4</v>
      </c>
      <c r="I65" s="157">
        <f t="shared" si="1"/>
        <v>2.4</v>
      </c>
    </row>
    <row r="66" spans="1:9" s="45" customFormat="1" ht="12.75" customHeight="1" thickBot="1" x14ac:dyDescent="0.25">
      <c r="A66" s="624"/>
      <c r="B66" s="632"/>
      <c r="C66" s="632"/>
      <c r="D66" s="659"/>
      <c r="E66" s="83" t="s">
        <v>117</v>
      </c>
      <c r="F66" s="83" t="s">
        <v>99</v>
      </c>
      <c r="G66" s="83">
        <v>2</v>
      </c>
      <c r="H66" s="84">
        <v>3.79</v>
      </c>
      <c r="I66" s="200">
        <f t="shared" si="1"/>
        <v>7.58</v>
      </c>
    </row>
    <row r="67" spans="1:9" s="45" customFormat="1" ht="12.75" customHeight="1" x14ac:dyDescent="0.2">
      <c r="A67" s="622" t="s">
        <v>1403</v>
      </c>
      <c r="B67" s="632"/>
      <c r="C67" s="632"/>
      <c r="D67" s="658" t="s">
        <v>108</v>
      </c>
      <c r="E67" s="37" t="s">
        <v>1404</v>
      </c>
      <c r="F67" s="37" t="s">
        <v>528</v>
      </c>
      <c r="G67" s="37">
        <v>0.5</v>
      </c>
      <c r="H67" s="38">
        <v>2750.29</v>
      </c>
      <c r="I67" s="39">
        <f t="shared" si="1"/>
        <v>1375.145</v>
      </c>
    </row>
    <row r="68" spans="1:9" s="45" customFormat="1" ht="12.75" customHeight="1" x14ac:dyDescent="0.2">
      <c r="A68" s="623"/>
      <c r="B68" s="632"/>
      <c r="C68" s="632"/>
      <c r="D68" s="660"/>
      <c r="E68" s="35" t="s">
        <v>824</v>
      </c>
      <c r="F68" s="35" t="s">
        <v>99</v>
      </c>
      <c r="G68" s="35">
        <v>1</v>
      </c>
      <c r="H68" s="36">
        <v>374.38</v>
      </c>
      <c r="I68" s="157">
        <f t="shared" si="1"/>
        <v>374.38</v>
      </c>
    </row>
    <row r="69" spans="1:9" s="45" customFormat="1" ht="12.75" customHeight="1" x14ac:dyDescent="0.2">
      <c r="A69" s="623"/>
      <c r="B69" s="632"/>
      <c r="C69" s="632"/>
      <c r="D69" s="660"/>
      <c r="E69" s="35" t="s">
        <v>903</v>
      </c>
      <c r="F69" s="35" t="s">
        <v>101</v>
      </c>
      <c r="G69" s="35">
        <v>13</v>
      </c>
      <c r="H69" s="36">
        <v>22.88</v>
      </c>
      <c r="I69" s="157">
        <f t="shared" si="1"/>
        <v>297.44</v>
      </c>
    </row>
    <row r="70" spans="1:9" s="45" customFormat="1" ht="12.75" customHeight="1" x14ac:dyDescent="0.2">
      <c r="A70" s="623"/>
      <c r="B70" s="632"/>
      <c r="C70" s="632"/>
      <c r="D70" s="660"/>
      <c r="E70" s="35" t="s">
        <v>450</v>
      </c>
      <c r="F70" s="35" t="s">
        <v>100</v>
      </c>
      <c r="G70" s="35">
        <v>2</v>
      </c>
      <c r="H70" s="36">
        <v>108.62</v>
      </c>
      <c r="I70" s="157">
        <f t="shared" si="1"/>
        <v>217.24</v>
      </c>
    </row>
    <row r="71" spans="1:9" s="45" customFormat="1" ht="12.75" customHeight="1" x14ac:dyDescent="0.2">
      <c r="A71" s="623"/>
      <c r="B71" s="632"/>
      <c r="C71" s="632"/>
      <c r="D71" s="660"/>
      <c r="E71" s="35" t="s">
        <v>277</v>
      </c>
      <c r="F71" s="35" t="s">
        <v>99</v>
      </c>
      <c r="G71" s="35">
        <v>5</v>
      </c>
      <c r="H71" s="36">
        <v>14</v>
      </c>
      <c r="I71" s="157">
        <f t="shared" si="1"/>
        <v>70</v>
      </c>
    </row>
    <row r="72" spans="1:9" s="45" customFormat="1" ht="12.75" customHeight="1" thickBot="1" x14ac:dyDescent="0.25">
      <c r="A72" s="624"/>
      <c r="B72" s="626"/>
      <c r="C72" s="626"/>
      <c r="D72" s="659"/>
      <c r="E72" s="83" t="s">
        <v>1017</v>
      </c>
      <c r="F72" s="83" t="s">
        <v>99</v>
      </c>
      <c r="G72" s="83">
        <v>1</v>
      </c>
      <c r="H72" s="84">
        <v>166.42</v>
      </c>
      <c r="I72" s="200">
        <f t="shared" si="1"/>
        <v>166.42</v>
      </c>
    </row>
    <row r="73" spans="1:9" s="45" customFormat="1" ht="12.75" customHeight="1" x14ac:dyDescent="0.2">
      <c r="A73" s="260"/>
      <c r="B73" s="33">
        <v>6918.67</v>
      </c>
      <c r="C73" s="33" t="s">
        <v>77</v>
      </c>
      <c r="D73" s="306"/>
      <c r="E73" s="35"/>
      <c r="F73" s="35"/>
      <c r="G73" s="35"/>
      <c r="H73" s="36"/>
      <c r="I73" s="43">
        <f t="shared" si="1"/>
        <v>0</v>
      </c>
    </row>
    <row r="74" spans="1:9" s="45" customFormat="1" ht="12.75" customHeight="1" thickBot="1" x14ac:dyDescent="0.25">
      <c r="A74" s="308"/>
      <c r="B74" s="71">
        <v>8625.1299999999992</v>
      </c>
      <c r="C74" s="71" t="s">
        <v>78</v>
      </c>
      <c r="D74" s="318"/>
      <c r="E74" s="53"/>
      <c r="F74" s="53"/>
      <c r="G74" s="53"/>
      <c r="H74" s="153"/>
      <c r="I74" s="201">
        <f t="shared" si="1"/>
        <v>0</v>
      </c>
    </row>
    <row r="75" spans="1:9" s="45" customFormat="1" ht="12.75" customHeight="1" x14ac:dyDescent="0.2">
      <c r="A75" s="622" t="s">
        <v>107</v>
      </c>
      <c r="B75" s="625">
        <v>7969.52</v>
      </c>
      <c r="C75" s="625" t="s">
        <v>79</v>
      </c>
      <c r="D75" s="658" t="s">
        <v>108</v>
      </c>
      <c r="E75" s="37" t="s">
        <v>362</v>
      </c>
      <c r="F75" s="37" t="s">
        <v>99</v>
      </c>
      <c r="G75" s="37">
        <v>1</v>
      </c>
      <c r="H75" s="38">
        <v>100</v>
      </c>
      <c r="I75" s="39">
        <f t="shared" si="1"/>
        <v>100</v>
      </c>
    </row>
    <row r="76" spans="1:9" s="45" customFormat="1" ht="12.75" customHeight="1" x14ac:dyDescent="0.2">
      <c r="A76" s="623"/>
      <c r="B76" s="632"/>
      <c r="C76" s="632"/>
      <c r="D76" s="660"/>
      <c r="E76" s="35" t="s">
        <v>372</v>
      </c>
      <c r="F76" s="35" t="s">
        <v>99</v>
      </c>
      <c r="G76" s="35">
        <v>1</v>
      </c>
      <c r="H76" s="36">
        <v>38</v>
      </c>
      <c r="I76" s="43">
        <f t="shared" si="1"/>
        <v>38</v>
      </c>
    </row>
    <row r="77" spans="1:9" s="45" customFormat="1" ht="12.75" customHeight="1" x14ac:dyDescent="0.2">
      <c r="A77" s="623"/>
      <c r="B77" s="632"/>
      <c r="C77" s="632"/>
      <c r="D77" s="660"/>
      <c r="E77" s="35" t="s">
        <v>1863</v>
      </c>
      <c r="F77" s="35" t="s">
        <v>99</v>
      </c>
      <c r="G77" s="35">
        <v>1</v>
      </c>
      <c r="H77" s="36">
        <v>55</v>
      </c>
      <c r="I77" s="43">
        <f t="shared" si="1"/>
        <v>55</v>
      </c>
    </row>
    <row r="78" spans="1:9" s="45" customFormat="1" ht="12.75" customHeight="1" thickBot="1" x14ac:dyDescent="0.25">
      <c r="A78" s="624"/>
      <c r="B78" s="632"/>
      <c r="C78" s="632"/>
      <c r="D78" s="659"/>
      <c r="E78" s="83" t="s">
        <v>1074</v>
      </c>
      <c r="F78" s="83" t="s">
        <v>99</v>
      </c>
      <c r="G78" s="83">
        <v>2</v>
      </c>
      <c r="H78" s="84">
        <v>33</v>
      </c>
      <c r="I78" s="42">
        <f t="shared" si="1"/>
        <v>66</v>
      </c>
    </row>
    <row r="79" spans="1:9" s="45" customFormat="1" ht="12.75" customHeight="1" x14ac:dyDescent="0.2">
      <c r="A79" s="622" t="s">
        <v>329</v>
      </c>
      <c r="B79" s="632"/>
      <c r="C79" s="632"/>
      <c r="D79" s="627" t="s">
        <v>330</v>
      </c>
      <c r="E79" s="37" t="s">
        <v>331</v>
      </c>
      <c r="F79" s="37" t="s">
        <v>99</v>
      </c>
      <c r="G79" s="37">
        <v>1</v>
      </c>
      <c r="H79" s="38">
        <v>7.53</v>
      </c>
      <c r="I79" s="39">
        <f t="shared" si="1"/>
        <v>7.53</v>
      </c>
    </row>
    <row r="80" spans="1:9" s="45" customFormat="1" ht="12.75" customHeight="1" x14ac:dyDescent="0.2">
      <c r="A80" s="623"/>
      <c r="B80" s="632"/>
      <c r="C80" s="632"/>
      <c r="D80" s="628"/>
      <c r="E80" s="35" t="s">
        <v>332</v>
      </c>
      <c r="F80" s="35" t="s">
        <v>99</v>
      </c>
      <c r="G80" s="35">
        <v>1</v>
      </c>
      <c r="H80" s="36">
        <v>79.95</v>
      </c>
      <c r="I80" s="157">
        <f t="shared" si="1"/>
        <v>79.95</v>
      </c>
    </row>
    <row r="81" spans="1:9" s="45" customFormat="1" ht="12.75" customHeight="1" thickBot="1" x14ac:dyDescent="0.25">
      <c r="A81" s="624"/>
      <c r="B81" s="626"/>
      <c r="C81" s="626"/>
      <c r="D81" s="629"/>
      <c r="E81" s="83" t="s">
        <v>1898</v>
      </c>
      <c r="F81" s="83" t="s">
        <v>99</v>
      </c>
      <c r="G81" s="83">
        <v>2</v>
      </c>
      <c r="H81" s="84">
        <v>3.43</v>
      </c>
      <c r="I81" s="200">
        <f t="shared" si="1"/>
        <v>6.86</v>
      </c>
    </row>
    <row r="82" spans="1:9" s="45" customFormat="1" ht="12.75" customHeight="1" thickBot="1" x14ac:dyDescent="0.25">
      <c r="A82" s="32"/>
      <c r="B82" s="33">
        <v>8503.89</v>
      </c>
      <c r="C82" s="33" t="s">
        <v>80</v>
      </c>
      <c r="D82" s="307"/>
      <c r="E82" s="35"/>
      <c r="F82" s="35"/>
      <c r="G82" s="35"/>
      <c r="H82" s="36"/>
      <c r="I82" s="157"/>
    </row>
    <row r="83" spans="1:9" s="45" customFormat="1" ht="12.75" customHeight="1" thickBot="1" x14ac:dyDescent="0.25">
      <c r="A83" s="440"/>
      <c r="B83" s="85"/>
      <c r="C83" s="85" t="s">
        <v>87</v>
      </c>
      <c r="D83" s="441"/>
      <c r="E83" s="47"/>
      <c r="F83" s="47"/>
      <c r="G83" s="47"/>
      <c r="H83" s="48"/>
      <c r="I83" s="49">
        <v>625.25</v>
      </c>
    </row>
    <row r="84" spans="1:9" ht="12.75" customHeight="1" thickBot="1" x14ac:dyDescent="0.25">
      <c r="A84" s="218"/>
      <c r="B84" s="223">
        <f>SUM(B23:B82)</f>
        <v>80516.069999999992</v>
      </c>
      <c r="C84" s="224"/>
      <c r="D84" s="223"/>
      <c r="E84" s="225"/>
      <c r="F84" s="224"/>
      <c r="G84" s="224"/>
      <c r="H84" s="223" t="s">
        <v>17</v>
      </c>
      <c r="I84" s="226">
        <f>SUM(I24:I83)</f>
        <v>15050.334999999999</v>
      </c>
    </row>
    <row r="85" spans="1:9" ht="64.5" thickBot="1" x14ac:dyDescent="0.25">
      <c r="A85" s="134" t="s">
        <v>144</v>
      </c>
      <c r="B85" s="114" t="s">
        <v>16</v>
      </c>
      <c r="C85" s="114" t="s">
        <v>5</v>
      </c>
      <c r="D85" s="114" t="s">
        <v>23</v>
      </c>
      <c r="E85" s="87" t="s">
        <v>18</v>
      </c>
      <c r="F85" s="114" t="s">
        <v>19</v>
      </c>
      <c r="G85" s="114" t="s">
        <v>10</v>
      </c>
      <c r="H85" s="114" t="s">
        <v>13</v>
      </c>
      <c r="I85" s="115" t="s">
        <v>12</v>
      </c>
    </row>
    <row r="86" spans="1:9" ht="12.75" customHeight="1" thickBot="1" x14ac:dyDescent="0.25">
      <c r="A86" s="103"/>
      <c r="B86" s="104">
        <v>2815.68</v>
      </c>
      <c r="C86" s="58" t="s">
        <v>66</v>
      </c>
      <c r="D86" s="64"/>
      <c r="E86" s="59"/>
      <c r="F86" s="59"/>
      <c r="G86" s="59"/>
      <c r="H86" s="60"/>
      <c r="I86" s="61"/>
    </row>
    <row r="87" spans="1:9" ht="12.75" customHeight="1" thickBot="1" x14ac:dyDescent="0.25">
      <c r="A87" s="103"/>
      <c r="B87" s="122">
        <v>2712.1</v>
      </c>
      <c r="C87" s="123" t="s">
        <v>67</v>
      </c>
      <c r="D87" s="124"/>
      <c r="E87" s="125"/>
      <c r="F87" s="125"/>
      <c r="G87" s="125"/>
      <c r="H87" s="126"/>
      <c r="I87" s="127"/>
    </row>
    <row r="88" spans="1:9" ht="12.75" customHeight="1" thickBot="1" x14ac:dyDescent="0.25">
      <c r="A88" s="103"/>
      <c r="B88" s="106">
        <v>2761.62</v>
      </c>
      <c r="C88" s="85" t="s">
        <v>70</v>
      </c>
      <c r="D88" s="86"/>
      <c r="E88" s="47"/>
      <c r="F88" s="47"/>
      <c r="G88" s="47"/>
      <c r="H88" s="48"/>
      <c r="I88" s="49"/>
    </row>
    <row r="89" spans="1:9" ht="12.75" customHeight="1" thickBot="1" x14ac:dyDescent="0.25">
      <c r="A89" s="103"/>
      <c r="B89" s="106">
        <v>1572.67</v>
      </c>
      <c r="C89" s="85" t="s">
        <v>72</v>
      </c>
      <c r="D89" s="86"/>
      <c r="E89" s="47"/>
      <c r="F89" s="47"/>
      <c r="G89" s="47"/>
      <c r="H89" s="48"/>
      <c r="I89" s="49"/>
    </row>
    <row r="90" spans="1:9" ht="12.75" customHeight="1" thickBot="1" x14ac:dyDescent="0.25">
      <c r="A90" s="103"/>
      <c r="B90" s="106">
        <v>2949.51</v>
      </c>
      <c r="C90" s="85" t="s">
        <v>73</v>
      </c>
      <c r="D90" s="86"/>
      <c r="E90" s="47"/>
      <c r="F90" s="47"/>
      <c r="G90" s="47"/>
      <c r="H90" s="48"/>
      <c r="I90" s="49"/>
    </row>
    <row r="91" spans="1:9" ht="13.5" thickBot="1" x14ac:dyDescent="0.25">
      <c r="A91" s="103"/>
      <c r="B91" s="106">
        <v>2801.04</v>
      </c>
      <c r="C91" s="85" t="s">
        <v>74</v>
      </c>
      <c r="D91" s="86"/>
      <c r="E91" s="47"/>
      <c r="F91" s="47"/>
      <c r="G91" s="47"/>
      <c r="H91" s="48"/>
      <c r="I91" s="49"/>
    </row>
    <row r="92" spans="1:9" ht="12.75" customHeight="1" thickBot="1" x14ac:dyDescent="0.25">
      <c r="A92" s="103"/>
      <c r="B92" s="106">
        <v>1906.67</v>
      </c>
      <c r="C92" s="85" t="s">
        <v>75</v>
      </c>
      <c r="D92" s="86"/>
      <c r="E92" s="47"/>
      <c r="F92" s="47"/>
      <c r="G92" s="47"/>
      <c r="H92" s="48"/>
      <c r="I92" s="49"/>
    </row>
    <row r="93" spans="1:9" ht="12.75" customHeight="1" thickBot="1" x14ac:dyDescent="0.25">
      <c r="A93" s="11"/>
      <c r="B93" s="106">
        <v>2586.4699999999998</v>
      </c>
      <c r="C93" s="85" t="s">
        <v>76</v>
      </c>
      <c r="D93" s="86"/>
      <c r="E93" s="47"/>
      <c r="F93" s="47"/>
      <c r="G93" s="47"/>
      <c r="H93" s="48"/>
      <c r="I93" s="49"/>
    </row>
    <row r="94" spans="1:9" ht="12.75" customHeight="1" thickBot="1" x14ac:dyDescent="0.25">
      <c r="A94" s="11"/>
      <c r="B94" s="106">
        <v>3590</v>
      </c>
      <c r="C94" s="85" t="s">
        <v>77</v>
      </c>
      <c r="D94" s="86"/>
      <c r="E94" s="47"/>
      <c r="F94" s="47"/>
      <c r="G94" s="47"/>
      <c r="H94" s="48"/>
      <c r="I94" s="49"/>
    </row>
    <row r="95" spans="1:9" ht="13.5" thickBot="1" x14ac:dyDescent="0.25">
      <c r="A95" s="11"/>
      <c r="B95" s="106">
        <v>3885.78</v>
      </c>
      <c r="C95" s="85" t="s">
        <v>78</v>
      </c>
      <c r="D95" s="86"/>
      <c r="E95" s="47"/>
      <c r="F95" s="47"/>
      <c r="G95" s="47"/>
      <c r="H95" s="48"/>
      <c r="I95" s="49"/>
    </row>
    <row r="96" spans="1:9" ht="12.75" customHeight="1" thickBot="1" x14ac:dyDescent="0.25">
      <c r="A96" s="11"/>
      <c r="B96" s="106">
        <v>3661.64</v>
      </c>
      <c r="C96" s="85" t="s">
        <v>79</v>
      </c>
      <c r="D96" s="86"/>
      <c r="E96" s="47"/>
      <c r="F96" s="47"/>
      <c r="G96" s="47"/>
      <c r="H96" s="48"/>
      <c r="I96" s="49"/>
    </row>
    <row r="97" spans="1:9" ht="12.75" customHeight="1" thickBot="1" x14ac:dyDescent="0.25">
      <c r="A97" s="11"/>
      <c r="B97" s="106">
        <v>3882.86</v>
      </c>
      <c r="C97" s="85" t="s">
        <v>80</v>
      </c>
      <c r="D97" s="86"/>
      <c r="E97" s="47"/>
      <c r="F97" s="47"/>
      <c r="G97" s="47"/>
      <c r="H97" s="48"/>
      <c r="I97" s="49"/>
    </row>
    <row r="98" spans="1:9" ht="12.75" customHeight="1" thickBot="1" x14ac:dyDescent="0.25">
      <c r="A98" s="418"/>
      <c r="B98" s="454">
        <f>SUM(B86:B97)</f>
        <v>35126.04</v>
      </c>
      <c r="C98" s="458" t="s">
        <v>87</v>
      </c>
      <c r="D98" s="86"/>
      <c r="E98" s="47"/>
      <c r="F98" s="47"/>
      <c r="G98" s="47"/>
      <c r="H98" s="48"/>
      <c r="I98" s="49"/>
    </row>
    <row r="99" spans="1:9" ht="12.75" customHeight="1" thickBot="1" x14ac:dyDescent="0.25">
      <c r="A99" s="655" t="s">
        <v>106</v>
      </c>
      <c r="B99" s="106">
        <v>530.85</v>
      </c>
      <c r="C99" s="85" t="s">
        <v>74</v>
      </c>
      <c r="D99" s="86"/>
      <c r="E99" s="47"/>
      <c r="F99" s="47"/>
      <c r="G99" s="47"/>
      <c r="H99" s="48"/>
      <c r="I99" s="49"/>
    </row>
    <row r="100" spans="1:9" ht="12.75" customHeight="1" thickBot="1" x14ac:dyDescent="0.25">
      <c r="A100" s="656"/>
      <c r="B100" s="106">
        <v>224.36</v>
      </c>
      <c r="C100" s="85" t="s">
        <v>75</v>
      </c>
      <c r="D100" s="86"/>
      <c r="E100" s="47"/>
      <c r="F100" s="47"/>
      <c r="G100" s="47"/>
      <c r="H100" s="48"/>
      <c r="I100" s="49"/>
    </row>
    <row r="101" spans="1:9" ht="12.75" customHeight="1" thickBot="1" x14ac:dyDescent="0.25">
      <c r="A101" s="657"/>
      <c r="B101" s="106">
        <v>279.12</v>
      </c>
      <c r="C101" s="85" t="s">
        <v>76</v>
      </c>
      <c r="D101" s="86"/>
      <c r="E101" s="47"/>
      <c r="F101" s="47"/>
      <c r="G101" s="47"/>
      <c r="H101" s="48"/>
      <c r="I101" s="49"/>
    </row>
    <row r="102" spans="1:9" ht="12.75" customHeight="1" thickBot="1" x14ac:dyDescent="0.25">
      <c r="A102" s="526"/>
      <c r="B102" s="454">
        <f>SUM(B99:B101)</f>
        <v>1034.33</v>
      </c>
      <c r="C102" s="458" t="s">
        <v>87</v>
      </c>
      <c r="D102" s="86"/>
      <c r="E102" s="47"/>
      <c r="F102" s="47"/>
      <c r="G102" s="47"/>
      <c r="H102" s="48"/>
      <c r="I102" s="49">
        <v>425.01</v>
      </c>
    </row>
    <row r="103" spans="1:9" ht="12.75" customHeight="1" thickBot="1" x14ac:dyDescent="0.25">
      <c r="A103" s="79"/>
      <c r="B103" s="197">
        <f>B98+B102</f>
        <v>36160.370000000003</v>
      </c>
      <c r="C103" s="198"/>
      <c r="D103" s="197"/>
      <c r="E103" s="199"/>
      <c r="F103" s="198"/>
      <c r="G103" s="198"/>
      <c r="H103" s="197" t="s">
        <v>17</v>
      </c>
      <c r="I103" s="197">
        <f>SUM(I86:I102)</f>
        <v>425.01</v>
      </c>
    </row>
    <row r="104" spans="1:9" ht="69" customHeight="1" thickBot="1" x14ac:dyDescent="0.25">
      <c r="A104" s="134" t="s">
        <v>145</v>
      </c>
      <c r="B104" s="117" t="s">
        <v>16</v>
      </c>
      <c r="C104" s="131" t="s">
        <v>5</v>
      </c>
      <c r="D104" s="117" t="s">
        <v>23</v>
      </c>
      <c r="E104" s="132" t="s">
        <v>18</v>
      </c>
      <c r="F104" s="117" t="s">
        <v>19</v>
      </c>
      <c r="G104" s="131" t="s">
        <v>10</v>
      </c>
      <c r="H104" s="117" t="s">
        <v>13</v>
      </c>
      <c r="I104" s="117" t="s">
        <v>12</v>
      </c>
    </row>
    <row r="105" spans="1:9" ht="12.75" customHeight="1" thickBot="1" x14ac:dyDescent="0.25">
      <c r="A105" s="227"/>
      <c r="B105" s="106">
        <v>3529.23</v>
      </c>
      <c r="C105" s="55" t="s">
        <v>66</v>
      </c>
      <c r="D105" s="86"/>
      <c r="E105" s="47"/>
      <c r="F105" s="47"/>
      <c r="G105" s="47"/>
      <c r="H105" s="48"/>
      <c r="I105" s="49"/>
    </row>
    <row r="106" spans="1:9" ht="12.75" customHeight="1" thickBot="1" x14ac:dyDescent="0.25">
      <c r="A106" s="227"/>
      <c r="B106" s="106">
        <v>3617.53</v>
      </c>
      <c r="C106" s="55" t="s">
        <v>67</v>
      </c>
      <c r="D106" s="86"/>
      <c r="E106" s="47"/>
      <c r="F106" s="47"/>
      <c r="G106" s="47"/>
      <c r="H106" s="48"/>
      <c r="I106" s="49"/>
    </row>
    <row r="107" spans="1:9" ht="12.75" customHeight="1" thickBot="1" x14ac:dyDescent="0.25">
      <c r="A107" s="227"/>
      <c r="B107" s="106">
        <v>3799.41</v>
      </c>
      <c r="C107" s="85" t="s">
        <v>70</v>
      </c>
      <c r="D107" s="86"/>
      <c r="E107" s="47"/>
      <c r="F107" s="47"/>
      <c r="G107" s="47"/>
      <c r="H107" s="48"/>
      <c r="I107" s="49"/>
    </row>
    <row r="108" spans="1:9" ht="12.75" customHeight="1" thickBot="1" x14ac:dyDescent="0.25">
      <c r="A108" s="227"/>
      <c r="B108" s="106">
        <v>3616.25</v>
      </c>
      <c r="C108" s="85" t="s">
        <v>72</v>
      </c>
      <c r="D108" s="86"/>
      <c r="E108" s="47"/>
      <c r="F108" s="47"/>
      <c r="G108" s="47"/>
      <c r="H108" s="48"/>
      <c r="I108" s="49"/>
    </row>
    <row r="109" spans="1:9" ht="12.75" customHeight="1" thickBot="1" x14ac:dyDescent="0.25">
      <c r="A109" s="227"/>
      <c r="B109" s="106">
        <v>3684.66</v>
      </c>
      <c r="C109" s="85" t="s">
        <v>73</v>
      </c>
      <c r="D109" s="86"/>
      <c r="E109" s="47"/>
      <c r="F109" s="47"/>
      <c r="G109" s="47"/>
      <c r="H109" s="48"/>
      <c r="I109" s="49"/>
    </row>
    <row r="110" spans="1:9" ht="13.5" thickBot="1" x14ac:dyDescent="0.25">
      <c r="A110" s="227"/>
      <c r="B110" s="106">
        <v>4240.25</v>
      </c>
      <c r="C110" s="85" t="s">
        <v>74</v>
      </c>
      <c r="D110" s="86"/>
      <c r="E110" s="47"/>
      <c r="F110" s="47"/>
      <c r="G110" s="47"/>
      <c r="H110" s="48"/>
      <c r="I110" s="49"/>
    </row>
    <row r="111" spans="1:9" ht="12.75" customHeight="1" thickBot="1" x14ac:dyDescent="0.25">
      <c r="A111" s="227"/>
      <c r="B111" s="106">
        <v>3565.1</v>
      </c>
      <c r="C111" s="85" t="s">
        <v>75</v>
      </c>
      <c r="D111" s="86"/>
      <c r="E111" s="47"/>
      <c r="F111" s="47"/>
      <c r="G111" s="47"/>
      <c r="H111" s="48"/>
      <c r="I111" s="49"/>
    </row>
    <row r="112" spans="1:9" ht="12.75" customHeight="1" thickBot="1" x14ac:dyDescent="0.25">
      <c r="A112" s="227"/>
      <c r="B112" s="106">
        <v>4399.4399999999996</v>
      </c>
      <c r="C112" s="85" t="s">
        <v>76</v>
      </c>
      <c r="D112" s="86"/>
      <c r="E112" s="47"/>
      <c r="F112" s="47"/>
      <c r="G112" s="47"/>
      <c r="H112" s="48"/>
      <c r="I112" s="49"/>
    </row>
    <row r="113" spans="1:9" ht="13.5" thickBot="1" x14ac:dyDescent="0.25">
      <c r="A113" s="227"/>
      <c r="B113" s="106">
        <v>4464.21</v>
      </c>
      <c r="C113" s="85" t="s">
        <v>77</v>
      </c>
      <c r="D113" s="86"/>
      <c r="E113" s="47"/>
      <c r="F113" s="47"/>
      <c r="G113" s="47"/>
      <c r="H113" s="48"/>
      <c r="I113" s="49"/>
    </row>
    <row r="114" spans="1:9" ht="12.75" customHeight="1" thickBot="1" x14ac:dyDescent="0.25">
      <c r="A114" s="227"/>
      <c r="B114" s="106">
        <v>4779.26</v>
      </c>
      <c r="C114" s="85" t="s">
        <v>78</v>
      </c>
      <c r="D114" s="86"/>
      <c r="E114" s="47"/>
      <c r="F114" s="47"/>
      <c r="G114" s="47"/>
      <c r="H114" s="48"/>
      <c r="I114" s="49"/>
    </row>
    <row r="115" spans="1:9" ht="12.75" customHeight="1" thickBot="1" x14ac:dyDescent="0.25">
      <c r="A115" s="134" t="s">
        <v>103</v>
      </c>
      <c r="B115" s="106">
        <v>4592.3500000000004</v>
      </c>
      <c r="C115" s="85" t="s">
        <v>79</v>
      </c>
      <c r="D115" s="55" t="s">
        <v>108</v>
      </c>
      <c r="E115" s="47" t="s">
        <v>1640</v>
      </c>
      <c r="F115" s="47" t="s">
        <v>327</v>
      </c>
      <c r="G115" s="47">
        <v>11</v>
      </c>
      <c r="H115" s="48">
        <v>250</v>
      </c>
      <c r="I115" s="49">
        <f>G115*H115</f>
        <v>2750</v>
      </c>
    </row>
    <row r="116" spans="1:9" ht="12.75" customHeight="1" thickBot="1" x14ac:dyDescent="0.25">
      <c r="A116" s="227"/>
      <c r="B116" s="106">
        <v>4647.91</v>
      </c>
      <c r="C116" s="85" t="s">
        <v>80</v>
      </c>
      <c r="D116" s="86"/>
      <c r="E116" s="47"/>
      <c r="F116" s="47"/>
      <c r="G116" s="47"/>
      <c r="H116" s="48"/>
      <c r="I116" s="49"/>
    </row>
    <row r="117" spans="1:9" ht="12.75" customHeight="1" thickBot="1" x14ac:dyDescent="0.25">
      <c r="A117" s="227"/>
      <c r="B117" s="106"/>
      <c r="C117" s="167" t="s">
        <v>87</v>
      </c>
      <c r="D117" s="86"/>
      <c r="E117" s="47"/>
      <c r="F117" s="47"/>
      <c r="G117" s="47"/>
      <c r="H117" s="48"/>
      <c r="I117" s="49">
        <v>824.05</v>
      </c>
    </row>
    <row r="118" spans="1:9" ht="13.5" thickBot="1" x14ac:dyDescent="0.25">
      <c r="A118" s="180"/>
      <c r="B118" s="197">
        <f>SUM(B105:B117)</f>
        <v>48935.600000000006</v>
      </c>
      <c r="C118" s="198"/>
      <c r="D118" s="197"/>
      <c r="E118" s="199"/>
      <c r="F118" s="198"/>
      <c r="G118" s="198"/>
      <c r="H118" s="197" t="s">
        <v>17</v>
      </c>
      <c r="I118" s="230">
        <f>SUM(I105:I117)</f>
        <v>3574.05</v>
      </c>
    </row>
    <row r="119" spans="1:9" ht="26.25" thickBot="1" x14ac:dyDescent="0.25">
      <c r="A119" s="46" t="s">
        <v>8</v>
      </c>
      <c r="B119" s="114" t="s">
        <v>16</v>
      </c>
      <c r="C119" s="114" t="s">
        <v>5</v>
      </c>
      <c r="D119" s="114" t="s">
        <v>23</v>
      </c>
      <c r="E119" s="114" t="s">
        <v>18</v>
      </c>
      <c r="F119" s="114" t="s">
        <v>19</v>
      </c>
      <c r="G119" s="114" t="s">
        <v>10</v>
      </c>
      <c r="H119" s="114" t="s">
        <v>13</v>
      </c>
      <c r="I119" s="115" t="s">
        <v>12</v>
      </c>
    </row>
    <row r="120" spans="1:9" ht="12.75" customHeight="1" x14ac:dyDescent="0.2">
      <c r="A120" s="679" t="s">
        <v>82</v>
      </c>
      <c r="B120" s="33"/>
      <c r="C120" s="33" t="s">
        <v>66</v>
      </c>
      <c r="D120" s="34"/>
      <c r="E120" s="35"/>
      <c r="F120" s="35" t="s">
        <v>83</v>
      </c>
      <c r="G120" s="35">
        <v>168</v>
      </c>
      <c r="H120" s="16">
        <v>4.8099999999999996</v>
      </c>
      <c r="I120" s="33">
        <f>G120*H120</f>
        <v>808.07999999999993</v>
      </c>
    </row>
    <row r="121" spans="1:9" x14ac:dyDescent="0.2">
      <c r="A121" s="679"/>
      <c r="B121" s="13"/>
      <c r="C121" s="13" t="s">
        <v>67</v>
      </c>
      <c r="D121" s="14"/>
      <c r="E121" s="15"/>
      <c r="F121" s="15" t="s">
        <v>83</v>
      </c>
      <c r="G121" s="15">
        <v>130</v>
      </c>
      <c r="H121" s="16">
        <v>4.8099999999999996</v>
      </c>
      <c r="I121" s="13">
        <f t="shared" ref="I121:I128" si="2">G121*H121</f>
        <v>625.29999999999995</v>
      </c>
    </row>
    <row r="122" spans="1:9" x14ac:dyDescent="0.2">
      <c r="A122" s="679"/>
      <c r="B122" s="13"/>
      <c r="C122" s="13" t="s">
        <v>70</v>
      </c>
      <c r="D122" s="14"/>
      <c r="E122" s="15"/>
      <c r="F122" s="15" t="s">
        <v>83</v>
      </c>
      <c r="G122" s="15">
        <v>120</v>
      </c>
      <c r="H122" s="16">
        <v>4.8099999999999996</v>
      </c>
      <c r="I122" s="13">
        <f t="shared" si="2"/>
        <v>577.19999999999993</v>
      </c>
    </row>
    <row r="123" spans="1:9" ht="12.75" customHeight="1" x14ac:dyDescent="0.2">
      <c r="A123" s="679"/>
      <c r="B123" s="13"/>
      <c r="C123" s="13" t="s">
        <v>72</v>
      </c>
      <c r="D123" s="14"/>
      <c r="E123" s="15"/>
      <c r="F123" s="15" t="s">
        <v>83</v>
      </c>
      <c r="G123" s="15">
        <v>130</v>
      </c>
      <c r="H123" s="16">
        <v>4.8099999999999996</v>
      </c>
      <c r="I123" s="13">
        <f t="shared" si="2"/>
        <v>625.29999999999995</v>
      </c>
    </row>
    <row r="124" spans="1:9" x14ac:dyDescent="0.2">
      <c r="A124" s="679"/>
      <c r="B124" s="13"/>
      <c r="C124" s="13" t="s">
        <v>73</v>
      </c>
      <c r="D124" s="14"/>
      <c r="E124" s="15"/>
      <c r="F124" s="15" t="s">
        <v>83</v>
      </c>
      <c r="G124" s="15">
        <v>115</v>
      </c>
      <c r="H124" s="16">
        <v>4.8099999999999996</v>
      </c>
      <c r="I124" s="13">
        <f t="shared" si="2"/>
        <v>553.15</v>
      </c>
    </row>
    <row r="125" spans="1:9" ht="12.75" customHeight="1" x14ac:dyDescent="0.2">
      <c r="A125" s="679"/>
      <c r="B125" s="13"/>
      <c r="C125" s="13" t="s">
        <v>74</v>
      </c>
      <c r="D125" s="14"/>
      <c r="E125" s="15"/>
      <c r="F125" s="15" t="s">
        <v>83</v>
      </c>
      <c r="G125" s="15">
        <v>271</v>
      </c>
      <c r="H125" s="16">
        <v>4.8099999999999996</v>
      </c>
      <c r="I125" s="13">
        <f t="shared" si="2"/>
        <v>1303.51</v>
      </c>
    </row>
    <row r="126" spans="1:9" ht="12.75" customHeight="1" x14ac:dyDescent="0.2">
      <c r="A126" s="679"/>
      <c r="B126" s="13"/>
      <c r="C126" s="13" t="s">
        <v>75</v>
      </c>
      <c r="D126" s="14"/>
      <c r="E126" s="15"/>
      <c r="F126" s="15" t="s">
        <v>83</v>
      </c>
      <c r="G126" s="15">
        <v>91</v>
      </c>
      <c r="H126" s="16">
        <v>5.04</v>
      </c>
      <c r="I126" s="13">
        <f t="shared" si="2"/>
        <v>458.64</v>
      </c>
    </row>
    <row r="127" spans="1:9" ht="12.75" customHeight="1" x14ac:dyDescent="0.2">
      <c r="A127" s="679"/>
      <c r="B127" s="13"/>
      <c r="C127" s="13" t="s">
        <v>76</v>
      </c>
      <c r="D127" s="14"/>
      <c r="E127" s="15"/>
      <c r="F127" s="15" t="s">
        <v>83</v>
      </c>
      <c r="G127" s="15">
        <v>165</v>
      </c>
      <c r="H127" s="16">
        <v>5.04</v>
      </c>
      <c r="I127" s="13">
        <f t="shared" si="2"/>
        <v>831.6</v>
      </c>
    </row>
    <row r="128" spans="1:9" ht="12.75" customHeight="1" x14ac:dyDescent="0.2">
      <c r="A128" s="679"/>
      <c r="B128" s="13"/>
      <c r="C128" s="13" t="s">
        <v>77</v>
      </c>
      <c r="D128" s="14"/>
      <c r="E128" s="15"/>
      <c r="F128" s="15" t="s">
        <v>83</v>
      </c>
      <c r="G128" s="15">
        <v>144</v>
      </c>
      <c r="H128" s="16">
        <v>5.04</v>
      </c>
      <c r="I128" s="13">
        <f t="shared" si="2"/>
        <v>725.76</v>
      </c>
    </row>
    <row r="129" spans="1:255" ht="12.75" customHeight="1" x14ac:dyDescent="0.2">
      <c r="A129" s="679"/>
      <c r="B129" s="13"/>
      <c r="C129" s="13" t="s">
        <v>78</v>
      </c>
      <c r="D129" s="14"/>
      <c r="E129" s="15"/>
      <c r="F129" s="15" t="s">
        <v>83</v>
      </c>
      <c r="G129" s="15">
        <v>175</v>
      </c>
      <c r="H129" s="16">
        <v>5.04</v>
      </c>
      <c r="I129" s="13">
        <f>G129*H129</f>
        <v>882</v>
      </c>
    </row>
    <row r="130" spans="1:255" s="45" customFormat="1" ht="12.75" customHeight="1" x14ac:dyDescent="0.2">
      <c r="A130" s="679"/>
      <c r="B130" s="13"/>
      <c r="C130" s="13" t="s">
        <v>79</v>
      </c>
      <c r="D130" s="14"/>
      <c r="E130" s="15"/>
      <c r="F130" s="15" t="s">
        <v>83</v>
      </c>
      <c r="G130" s="15">
        <v>199</v>
      </c>
      <c r="H130" s="16">
        <v>5.04</v>
      </c>
      <c r="I130" s="13">
        <f>G130*H130</f>
        <v>1002.96</v>
      </c>
      <c r="J130" s="56"/>
      <c r="K130" s="56"/>
      <c r="L130" s="56"/>
      <c r="M130" s="56"/>
      <c r="N130" s="56"/>
      <c r="O130" s="56"/>
      <c r="P130" s="56"/>
      <c r="Q130" s="56"/>
      <c r="R130" s="56"/>
      <c r="T130" s="56"/>
      <c r="U130" s="56"/>
      <c r="V130" s="56"/>
      <c r="W130" s="56"/>
      <c r="X130" s="56"/>
      <c r="Y130" s="56"/>
      <c r="Z130" s="56"/>
      <c r="AA130" s="56"/>
      <c r="AB130" s="56"/>
      <c r="AD130" s="56"/>
      <c r="AE130" s="56"/>
      <c r="AF130" s="56"/>
      <c r="AG130" s="56"/>
      <c r="AH130" s="56"/>
      <c r="AI130" s="56"/>
      <c r="AJ130" s="56"/>
      <c r="AK130" s="56"/>
      <c r="AL130" s="56"/>
      <c r="AN130" s="56"/>
      <c r="AO130" s="56"/>
      <c r="AP130" s="56"/>
      <c r="AQ130" s="56"/>
      <c r="AR130" s="56"/>
      <c r="AS130" s="56"/>
      <c r="AT130" s="56"/>
      <c r="AU130" s="56"/>
      <c r="AV130" s="56"/>
      <c r="AX130" s="56"/>
      <c r="AY130" s="56"/>
      <c r="AZ130" s="56"/>
      <c r="BA130" s="56"/>
      <c r="BB130" s="56"/>
      <c r="BC130" s="56"/>
      <c r="BD130" s="56"/>
      <c r="BE130" s="56"/>
      <c r="BF130" s="56"/>
      <c r="BH130" s="56"/>
      <c r="BI130" s="56"/>
      <c r="BJ130" s="56"/>
      <c r="BK130" s="56"/>
      <c r="BL130" s="56"/>
      <c r="BM130" s="56"/>
      <c r="BN130" s="56"/>
      <c r="BO130" s="56"/>
      <c r="BP130" s="56"/>
      <c r="BR130" s="56"/>
      <c r="BS130" s="56"/>
      <c r="BT130" s="56"/>
      <c r="BU130" s="56"/>
      <c r="BV130" s="56"/>
      <c r="BW130" s="56"/>
      <c r="BX130" s="56"/>
      <c r="BY130" s="56"/>
      <c r="BZ130" s="56"/>
      <c r="CB130" s="56"/>
      <c r="CC130" s="56"/>
      <c r="CD130" s="56"/>
      <c r="CE130" s="56"/>
      <c r="CF130" s="56"/>
      <c r="CG130" s="56"/>
      <c r="CH130" s="56"/>
      <c r="CI130" s="56"/>
      <c r="CJ130" s="56"/>
      <c r="CL130" s="56"/>
      <c r="CM130" s="56"/>
      <c r="CN130" s="56"/>
      <c r="CO130" s="56"/>
      <c r="CP130" s="56"/>
      <c r="CQ130" s="56"/>
      <c r="CR130" s="56"/>
      <c r="CS130" s="56"/>
      <c r="CT130" s="56"/>
      <c r="CV130" s="56"/>
      <c r="CW130" s="56"/>
      <c r="CX130" s="56"/>
      <c r="CY130" s="56"/>
      <c r="CZ130" s="56"/>
      <c r="DA130" s="56"/>
      <c r="DB130" s="56"/>
      <c r="DC130" s="56"/>
      <c r="DD130" s="56"/>
      <c r="DF130" s="56"/>
      <c r="DG130" s="56"/>
      <c r="DH130" s="56"/>
      <c r="DI130" s="56"/>
      <c r="DJ130" s="56"/>
      <c r="DK130" s="56"/>
      <c r="DL130" s="56"/>
      <c r="DM130" s="56"/>
      <c r="DN130" s="56"/>
      <c r="DP130" s="56"/>
      <c r="DQ130" s="56"/>
      <c r="DR130" s="56"/>
      <c r="DS130" s="56"/>
      <c r="DT130" s="56"/>
      <c r="DU130" s="56"/>
      <c r="DV130" s="56"/>
      <c r="DW130" s="56"/>
      <c r="DX130" s="56"/>
      <c r="DZ130" s="56"/>
      <c r="EA130" s="56"/>
      <c r="EB130" s="56"/>
      <c r="EC130" s="56"/>
      <c r="ED130" s="56"/>
      <c r="EE130" s="56"/>
      <c r="EF130" s="56"/>
      <c r="EG130" s="56"/>
      <c r="EH130" s="56"/>
      <c r="EJ130" s="56"/>
      <c r="EK130" s="56"/>
      <c r="EL130" s="56"/>
      <c r="EM130" s="56"/>
      <c r="EN130" s="56"/>
      <c r="EO130" s="56"/>
      <c r="EP130" s="56"/>
      <c r="EQ130" s="56"/>
      <c r="ER130" s="56"/>
      <c r="ET130" s="56"/>
      <c r="EU130" s="56"/>
      <c r="EV130" s="56"/>
      <c r="EW130" s="56"/>
      <c r="EX130" s="56"/>
      <c r="EY130" s="56"/>
      <c r="EZ130" s="56"/>
      <c r="FA130" s="56"/>
      <c r="FB130" s="56"/>
      <c r="FD130" s="56"/>
      <c r="FE130" s="56"/>
      <c r="FF130" s="56"/>
      <c r="FG130" s="56"/>
      <c r="FH130" s="56"/>
      <c r="FI130" s="56"/>
      <c r="FJ130" s="56"/>
      <c r="FK130" s="56"/>
      <c r="FL130" s="56"/>
      <c r="FN130" s="56"/>
      <c r="FO130" s="56"/>
      <c r="FP130" s="56"/>
      <c r="FQ130" s="56"/>
      <c r="FR130" s="56"/>
      <c r="FS130" s="56"/>
      <c r="FT130" s="56"/>
      <c r="FU130" s="56"/>
      <c r="FV130" s="56"/>
      <c r="FX130" s="56"/>
      <c r="FY130" s="56"/>
      <c r="FZ130" s="56"/>
      <c r="GA130" s="56"/>
      <c r="GB130" s="56"/>
      <c r="GC130" s="56"/>
      <c r="GD130" s="56"/>
      <c r="GE130" s="56"/>
      <c r="GF130" s="56"/>
      <c r="GH130" s="56"/>
      <c r="GI130" s="56"/>
      <c r="GJ130" s="56"/>
      <c r="GK130" s="56"/>
      <c r="GL130" s="56"/>
      <c r="GM130" s="56"/>
      <c r="GN130" s="56"/>
      <c r="GO130" s="56"/>
      <c r="GP130" s="56"/>
      <c r="GR130" s="56"/>
      <c r="GS130" s="56"/>
      <c r="GT130" s="56"/>
      <c r="GU130" s="56"/>
      <c r="GV130" s="56"/>
      <c r="GW130" s="56"/>
      <c r="GX130" s="56"/>
      <c r="GY130" s="56"/>
      <c r="GZ130" s="56"/>
      <c r="HB130" s="56"/>
      <c r="HC130" s="56"/>
      <c r="HD130" s="56"/>
      <c r="HE130" s="56"/>
      <c r="HF130" s="56"/>
      <c r="HG130" s="56"/>
      <c r="HH130" s="56"/>
      <c r="HI130" s="56"/>
      <c r="HJ130" s="56"/>
      <c r="HL130" s="56"/>
      <c r="HM130" s="56"/>
      <c r="HN130" s="56"/>
      <c r="HO130" s="56"/>
      <c r="HP130" s="56"/>
      <c r="HQ130" s="56"/>
      <c r="HR130" s="56"/>
      <c r="HS130" s="56"/>
      <c r="HT130" s="56"/>
      <c r="HV130" s="56"/>
      <c r="HW130" s="56"/>
      <c r="HX130" s="56"/>
      <c r="HY130" s="56"/>
      <c r="HZ130" s="56"/>
      <c r="IA130" s="56"/>
      <c r="IB130" s="56"/>
      <c r="IC130" s="56"/>
      <c r="ID130" s="56"/>
      <c r="IF130" s="56"/>
      <c r="IG130" s="56"/>
      <c r="IH130" s="56"/>
      <c r="II130" s="56"/>
      <c r="IJ130" s="56"/>
      <c r="IK130" s="56"/>
      <c r="IL130" s="56"/>
      <c r="IM130" s="56"/>
      <c r="IN130" s="56"/>
      <c r="IP130" s="56"/>
      <c r="IQ130" s="56"/>
      <c r="IR130" s="56"/>
      <c r="IS130" s="56"/>
      <c r="IT130" s="56"/>
      <c r="IU130" s="56"/>
    </row>
    <row r="131" spans="1:255" ht="12.75" customHeight="1" x14ac:dyDescent="0.2">
      <c r="A131" s="679"/>
      <c r="B131" s="13"/>
      <c r="C131" s="13" t="s">
        <v>80</v>
      </c>
      <c r="D131" s="14"/>
      <c r="E131" s="15"/>
      <c r="F131" s="15" t="s">
        <v>83</v>
      </c>
      <c r="G131" s="15">
        <v>292</v>
      </c>
      <c r="H131" s="16">
        <v>5.04</v>
      </c>
      <c r="I131" s="13">
        <f>G131*H131</f>
        <v>1471.68</v>
      </c>
      <c r="J131" s="56"/>
      <c r="K131" s="56"/>
      <c r="L131" s="56"/>
      <c r="M131" s="56"/>
      <c r="N131" s="56"/>
      <c r="O131" s="56"/>
      <c r="P131" s="56"/>
      <c r="Q131" s="56"/>
      <c r="R131" s="56"/>
      <c r="T131" s="56"/>
      <c r="U131" s="56"/>
      <c r="V131" s="56"/>
      <c r="W131" s="56"/>
      <c r="X131" s="56"/>
      <c r="Y131" s="56"/>
      <c r="Z131" s="56"/>
      <c r="AA131" s="56"/>
      <c r="AB131" s="56"/>
      <c r="AD131" s="56"/>
      <c r="AE131" s="56"/>
      <c r="AF131" s="56"/>
      <c r="AG131" s="56"/>
      <c r="AH131" s="56"/>
      <c r="AI131" s="56"/>
      <c r="AJ131" s="56"/>
      <c r="AK131" s="56"/>
      <c r="AL131" s="56"/>
      <c r="AN131" s="56"/>
      <c r="AO131" s="56"/>
      <c r="AP131" s="56"/>
      <c r="AQ131" s="56"/>
      <c r="AR131" s="56"/>
      <c r="AS131" s="56"/>
      <c r="AT131" s="56"/>
      <c r="AU131" s="56"/>
      <c r="AV131" s="56"/>
      <c r="AX131" s="56"/>
      <c r="AY131" s="56"/>
      <c r="AZ131" s="56"/>
      <c r="BA131" s="56"/>
      <c r="BB131" s="56"/>
      <c r="BC131" s="56"/>
      <c r="BD131" s="56"/>
      <c r="BE131" s="56"/>
      <c r="BF131" s="56"/>
      <c r="BH131" s="56"/>
      <c r="BI131" s="56"/>
      <c r="BJ131" s="56"/>
      <c r="BK131" s="56"/>
      <c r="BL131" s="56"/>
      <c r="BM131" s="56"/>
      <c r="BN131" s="56"/>
      <c r="BO131" s="56"/>
      <c r="BP131" s="56"/>
      <c r="BR131" s="56"/>
      <c r="BS131" s="56"/>
      <c r="BT131" s="56"/>
      <c r="BU131" s="56"/>
      <c r="BV131" s="56"/>
      <c r="BW131" s="56"/>
      <c r="BX131" s="56"/>
      <c r="BY131" s="56"/>
      <c r="BZ131" s="56"/>
      <c r="CB131" s="56"/>
      <c r="CC131" s="56"/>
      <c r="CD131" s="56"/>
      <c r="CE131" s="56"/>
      <c r="CF131" s="56"/>
      <c r="CG131" s="56"/>
      <c r="CH131" s="56"/>
      <c r="CI131" s="56"/>
      <c r="CJ131" s="56"/>
      <c r="CL131" s="56"/>
      <c r="CM131" s="56"/>
      <c r="CN131" s="56"/>
      <c r="CO131" s="56"/>
      <c r="CP131" s="56"/>
      <c r="CQ131" s="56"/>
      <c r="CR131" s="56"/>
      <c r="CS131" s="56"/>
      <c r="CT131" s="56"/>
      <c r="CV131" s="56"/>
      <c r="CW131" s="56"/>
      <c r="CX131" s="56"/>
      <c r="CY131" s="56"/>
      <c r="CZ131" s="56"/>
      <c r="DA131" s="56"/>
      <c r="DB131" s="56"/>
      <c r="DC131" s="56"/>
      <c r="DD131" s="56"/>
      <c r="DF131" s="56"/>
      <c r="DG131" s="56"/>
      <c r="DH131" s="56"/>
      <c r="DI131" s="56"/>
      <c r="DJ131" s="56"/>
      <c r="DK131" s="56"/>
      <c r="DL131" s="56"/>
      <c r="DM131" s="56"/>
      <c r="DN131" s="56"/>
      <c r="DP131" s="56"/>
      <c r="DQ131" s="56"/>
      <c r="DR131" s="56"/>
      <c r="DS131" s="56"/>
      <c r="DT131" s="56"/>
      <c r="DU131" s="56"/>
      <c r="DV131" s="56"/>
      <c r="DW131" s="56"/>
      <c r="DX131" s="56"/>
      <c r="DZ131" s="56"/>
      <c r="EA131" s="56"/>
      <c r="EB131" s="56"/>
      <c r="EC131" s="56"/>
      <c r="ED131" s="56"/>
      <c r="EE131" s="56"/>
      <c r="EF131" s="56"/>
      <c r="EG131" s="56"/>
      <c r="EH131" s="56"/>
      <c r="EJ131" s="56"/>
      <c r="EK131" s="56"/>
      <c r="EL131" s="56"/>
      <c r="EM131" s="56"/>
      <c r="EN131" s="56"/>
      <c r="EO131" s="56"/>
      <c r="EP131" s="56"/>
      <c r="EQ131" s="56"/>
      <c r="ER131" s="56"/>
      <c r="ET131" s="56"/>
      <c r="EU131" s="56"/>
      <c r="EV131" s="56"/>
      <c r="EW131" s="56"/>
      <c r="EX131" s="56"/>
      <c r="EY131" s="56"/>
      <c r="EZ131" s="56"/>
      <c r="FA131" s="56"/>
      <c r="FB131" s="56"/>
      <c r="FD131" s="56"/>
      <c r="FE131" s="56"/>
      <c r="FF131" s="56"/>
      <c r="FG131" s="56"/>
      <c r="FH131" s="56"/>
      <c r="FI131" s="56"/>
      <c r="FJ131" s="56"/>
      <c r="FK131" s="56"/>
      <c r="FL131" s="56"/>
      <c r="FN131" s="56"/>
      <c r="FO131" s="56"/>
      <c r="FP131" s="56"/>
      <c r="FQ131" s="56"/>
      <c r="FR131" s="56"/>
      <c r="FS131" s="56"/>
      <c r="FT131" s="56"/>
      <c r="FU131" s="56"/>
      <c r="FV131" s="56"/>
      <c r="FX131" s="56"/>
      <c r="FY131" s="56"/>
      <c r="FZ131" s="56"/>
      <c r="GA131" s="56"/>
      <c r="GB131" s="56"/>
      <c r="GC131" s="56"/>
      <c r="GD131" s="56"/>
      <c r="GE131" s="56"/>
      <c r="GF131" s="56"/>
      <c r="GH131" s="56"/>
      <c r="GI131" s="56"/>
      <c r="GJ131" s="56"/>
      <c r="GK131" s="56"/>
      <c r="GL131" s="56"/>
      <c r="GM131" s="56"/>
      <c r="GN131" s="56"/>
      <c r="GO131" s="56"/>
      <c r="GP131" s="56"/>
      <c r="GR131" s="56"/>
      <c r="GS131" s="56"/>
      <c r="GT131" s="56"/>
      <c r="GU131" s="56"/>
      <c r="GV131" s="56"/>
      <c r="GW131" s="56"/>
      <c r="GX131" s="56"/>
      <c r="GY131" s="56"/>
      <c r="GZ131" s="56"/>
      <c r="HB131" s="56"/>
      <c r="HC131" s="56"/>
      <c r="HD131" s="56"/>
      <c r="HE131" s="56"/>
      <c r="HF131" s="56"/>
      <c r="HG131" s="56"/>
      <c r="HH131" s="56"/>
      <c r="HI131" s="56"/>
      <c r="HJ131" s="56"/>
      <c r="HL131" s="56"/>
      <c r="HM131" s="56"/>
      <c r="HN131" s="56"/>
      <c r="HO131" s="56"/>
      <c r="HP131" s="56"/>
      <c r="HQ131" s="56"/>
      <c r="HR131" s="56"/>
      <c r="HS131" s="56"/>
      <c r="HT131" s="56"/>
      <c r="HV131" s="56"/>
      <c r="HW131" s="56"/>
      <c r="HX131" s="56"/>
      <c r="HY131" s="56"/>
      <c r="HZ131" s="56"/>
      <c r="IA131" s="56"/>
      <c r="IB131" s="56"/>
      <c r="IC131" s="56"/>
      <c r="ID131" s="56"/>
      <c r="IF131" s="56"/>
      <c r="IG131" s="56"/>
      <c r="IH131" s="56"/>
      <c r="II131" s="56"/>
      <c r="IJ131" s="56"/>
      <c r="IK131" s="56"/>
      <c r="IL131" s="56"/>
      <c r="IM131" s="56"/>
      <c r="IN131" s="56"/>
      <c r="IP131" s="56"/>
      <c r="IQ131" s="56"/>
      <c r="IR131" s="56"/>
      <c r="IS131" s="56"/>
      <c r="IT131" s="56"/>
      <c r="IU131" s="56"/>
    </row>
    <row r="132" spans="1:255" ht="12.75" customHeight="1" x14ac:dyDescent="0.2">
      <c r="A132" s="693"/>
      <c r="B132" s="13"/>
      <c r="C132" s="244" t="s">
        <v>87</v>
      </c>
      <c r="D132" s="14"/>
      <c r="E132" s="15"/>
      <c r="F132" s="15"/>
      <c r="G132" s="15">
        <f>SUM(G120:G131)</f>
        <v>2000</v>
      </c>
      <c r="H132" s="16"/>
      <c r="I132" s="244">
        <f>SUM(I120:I131)</f>
        <v>9865.18</v>
      </c>
      <c r="J132" s="56"/>
      <c r="K132" s="56"/>
      <c r="L132" s="56"/>
      <c r="M132" s="56"/>
      <c r="N132" s="56"/>
      <c r="O132" s="56"/>
      <c r="P132" s="56"/>
      <c r="Q132" s="56"/>
      <c r="R132" s="56"/>
      <c r="T132" s="56"/>
      <c r="U132" s="56"/>
      <c r="V132" s="56"/>
      <c r="W132" s="56"/>
      <c r="X132" s="56"/>
      <c r="Y132" s="56"/>
      <c r="Z132" s="56"/>
      <c r="AA132" s="56"/>
      <c r="AB132" s="56"/>
      <c r="AD132" s="56"/>
      <c r="AE132" s="56"/>
      <c r="AF132" s="56"/>
      <c r="AG132" s="56"/>
      <c r="AH132" s="56"/>
      <c r="AI132" s="56"/>
      <c r="AJ132" s="56"/>
      <c r="AK132" s="56"/>
      <c r="AL132" s="56"/>
      <c r="AN132" s="56"/>
      <c r="AO132" s="56"/>
      <c r="AP132" s="56"/>
      <c r="AQ132" s="56"/>
      <c r="AR132" s="56"/>
      <c r="AS132" s="56"/>
      <c r="AT132" s="56"/>
      <c r="AU132" s="56"/>
      <c r="AV132" s="56"/>
      <c r="AX132" s="56"/>
      <c r="AY132" s="56"/>
      <c r="AZ132" s="56"/>
      <c r="BA132" s="56"/>
      <c r="BB132" s="56"/>
      <c r="BC132" s="56"/>
      <c r="BD132" s="56"/>
      <c r="BE132" s="56"/>
      <c r="BF132" s="56"/>
      <c r="BH132" s="56"/>
      <c r="BI132" s="56"/>
      <c r="BJ132" s="56"/>
      <c r="BK132" s="56"/>
      <c r="BL132" s="56"/>
      <c r="BM132" s="56"/>
      <c r="BN132" s="56"/>
      <c r="BO132" s="56"/>
      <c r="BP132" s="56"/>
      <c r="BR132" s="56"/>
      <c r="BS132" s="56"/>
      <c r="BT132" s="56"/>
      <c r="BU132" s="56"/>
      <c r="BV132" s="56"/>
      <c r="BW132" s="56"/>
      <c r="BX132" s="56"/>
      <c r="BY132" s="56"/>
      <c r="BZ132" s="56"/>
      <c r="CB132" s="56"/>
      <c r="CC132" s="56"/>
      <c r="CD132" s="56"/>
      <c r="CE132" s="56"/>
      <c r="CF132" s="56"/>
      <c r="CG132" s="56"/>
      <c r="CH132" s="56"/>
      <c r="CI132" s="56"/>
      <c r="CJ132" s="56"/>
      <c r="CL132" s="56"/>
      <c r="CM132" s="56"/>
      <c r="CN132" s="56"/>
      <c r="CO132" s="56"/>
      <c r="CP132" s="56"/>
      <c r="CQ132" s="56"/>
      <c r="CR132" s="56"/>
      <c r="CS132" s="56"/>
      <c r="CT132" s="56"/>
      <c r="CV132" s="56"/>
      <c r="CW132" s="56"/>
      <c r="CX132" s="56"/>
      <c r="CY132" s="56"/>
      <c r="CZ132" s="56"/>
      <c r="DA132" s="56"/>
      <c r="DB132" s="56"/>
      <c r="DC132" s="56"/>
      <c r="DD132" s="56"/>
      <c r="DF132" s="56"/>
      <c r="DG132" s="56"/>
      <c r="DH132" s="56"/>
      <c r="DI132" s="56"/>
      <c r="DJ132" s="56"/>
      <c r="DK132" s="56"/>
      <c r="DL132" s="56"/>
      <c r="DM132" s="56"/>
      <c r="DN132" s="56"/>
      <c r="DP132" s="56"/>
      <c r="DQ132" s="56"/>
      <c r="DR132" s="56"/>
      <c r="DS132" s="56"/>
      <c r="DT132" s="56"/>
      <c r="DU132" s="56"/>
      <c r="DV132" s="56"/>
      <c r="DW132" s="56"/>
      <c r="DX132" s="56"/>
      <c r="DZ132" s="56"/>
      <c r="EA132" s="56"/>
      <c r="EB132" s="56"/>
      <c r="EC132" s="56"/>
      <c r="ED132" s="56"/>
      <c r="EE132" s="56"/>
      <c r="EF132" s="56"/>
      <c r="EG132" s="56"/>
      <c r="EH132" s="56"/>
      <c r="EJ132" s="56"/>
      <c r="EK132" s="56"/>
      <c r="EL132" s="56"/>
      <c r="EM132" s="56"/>
      <c r="EN132" s="56"/>
      <c r="EO132" s="56"/>
      <c r="EP132" s="56"/>
      <c r="EQ132" s="56"/>
      <c r="ER132" s="56"/>
      <c r="ET132" s="56"/>
      <c r="EU132" s="56"/>
      <c r="EV132" s="56"/>
      <c r="EW132" s="56"/>
      <c r="EX132" s="56"/>
      <c r="EY132" s="56"/>
      <c r="EZ132" s="56"/>
      <c r="FA132" s="56"/>
      <c r="FB132" s="56"/>
      <c r="FD132" s="56"/>
      <c r="FE132" s="56"/>
      <c r="FF132" s="56"/>
      <c r="FG132" s="56"/>
      <c r="FH132" s="56"/>
      <c r="FI132" s="56"/>
      <c r="FJ132" s="56"/>
      <c r="FK132" s="56"/>
      <c r="FL132" s="56"/>
      <c r="FN132" s="56"/>
      <c r="FO132" s="56"/>
      <c r="FP132" s="56"/>
      <c r="FQ132" s="56"/>
      <c r="FR132" s="56"/>
      <c r="FS132" s="56"/>
      <c r="FT132" s="56"/>
      <c r="FU132" s="56"/>
      <c r="FV132" s="56"/>
      <c r="FX132" s="56"/>
      <c r="FY132" s="56"/>
      <c r="FZ132" s="56"/>
      <c r="GA132" s="56"/>
      <c r="GB132" s="56"/>
      <c r="GC132" s="56"/>
      <c r="GD132" s="56"/>
      <c r="GE132" s="56"/>
      <c r="GF132" s="56"/>
      <c r="GH132" s="56"/>
      <c r="GI132" s="56"/>
      <c r="GJ132" s="56"/>
      <c r="GK132" s="56"/>
      <c r="GL132" s="56"/>
      <c r="GM132" s="56"/>
      <c r="GN132" s="56"/>
      <c r="GO132" s="56"/>
      <c r="GP132" s="56"/>
      <c r="GR132" s="56"/>
      <c r="GS132" s="56"/>
      <c r="GT132" s="56"/>
      <c r="GU132" s="56"/>
      <c r="GV132" s="56"/>
      <c r="GW132" s="56"/>
      <c r="GX132" s="56"/>
      <c r="GY132" s="56"/>
      <c r="GZ132" s="56"/>
      <c r="HB132" s="56"/>
      <c r="HC132" s="56"/>
      <c r="HD132" s="56"/>
      <c r="HE132" s="56"/>
      <c r="HF132" s="56"/>
      <c r="HG132" s="56"/>
      <c r="HH132" s="56"/>
      <c r="HI132" s="56"/>
      <c r="HJ132" s="56"/>
      <c r="HL132" s="56"/>
      <c r="HM132" s="56"/>
      <c r="HN132" s="56"/>
      <c r="HO132" s="56"/>
      <c r="HP132" s="56"/>
      <c r="HQ132" s="56"/>
      <c r="HR132" s="56"/>
      <c r="HS132" s="56"/>
      <c r="HT132" s="56"/>
      <c r="HV132" s="56"/>
      <c r="HW132" s="56"/>
      <c r="HX132" s="56"/>
      <c r="HY132" s="56"/>
      <c r="HZ132" s="56"/>
      <c r="IA132" s="56"/>
      <c r="IB132" s="56"/>
      <c r="IC132" s="56"/>
      <c r="ID132" s="56"/>
      <c r="IF132" s="56"/>
      <c r="IG132" s="56"/>
      <c r="IH132" s="56"/>
      <c r="II132" s="56"/>
      <c r="IJ132" s="56"/>
      <c r="IK132" s="56"/>
      <c r="IL132" s="56"/>
      <c r="IM132" s="56"/>
      <c r="IN132" s="56"/>
      <c r="IP132" s="56"/>
      <c r="IQ132" s="56"/>
      <c r="IR132" s="56"/>
      <c r="IS132" s="56"/>
      <c r="IT132" s="56"/>
      <c r="IU132" s="56"/>
    </row>
    <row r="133" spans="1:255" ht="22.15" customHeight="1" x14ac:dyDescent="0.2">
      <c r="A133" s="652" t="s">
        <v>2272</v>
      </c>
      <c r="B133" s="71"/>
      <c r="C133" s="13" t="s">
        <v>2273</v>
      </c>
      <c r="D133" s="72"/>
      <c r="E133" s="73"/>
      <c r="F133" s="15"/>
      <c r="G133" s="327"/>
      <c r="H133" s="74"/>
      <c r="I133" s="598">
        <v>120.12</v>
      </c>
      <c r="J133" s="56"/>
      <c r="K133" s="56"/>
      <c r="L133" s="56"/>
      <c r="M133" s="56"/>
      <c r="N133" s="56"/>
      <c r="O133" s="56"/>
      <c r="P133" s="56"/>
      <c r="Q133" s="56"/>
      <c r="R133" s="56"/>
      <c r="T133" s="56"/>
      <c r="U133" s="56"/>
      <c r="V133" s="56"/>
      <c r="W133" s="56"/>
      <c r="X133" s="56"/>
      <c r="Y133" s="56"/>
      <c r="Z133" s="56"/>
      <c r="AA133" s="56"/>
      <c r="AB133" s="56"/>
      <c r="AD133" s="56"/>
      <c r="AE133" s="56"/>
      <c r="AF133" s="56"/>
      <c r="AG133" s="56"/>
      <c r="AH133" s="56"/>
      <c r="AI133" s="56"/>
      <c r="AJ133" s="56"/>
      <c r="AK133" s="56"/>
      <c r="AL133" s="56"/>
      <c r="AN133" s="56"/>
      <c r="AO133" s="56"/>
      <c r="AP133" s="56"/>
      <c r="AQ133" s="56"/>
      <c r="AR133" s="56"/>
      <c r="AS133" s="56"/>
      <c r="AT133" s="56"/>
      <c r="AU133" s="56"/>
      <c r="AV133" s="56"/>
      <c r="AX133" s="56"/>
      <c r="AY133" s="56"/>
      <c r="AZ133" s="56"/>
      <c r="BA133" s="56"/>
      <c r="BB133" s="56"/>
      <c r="BC133" s="56"/>
      <c r="BD133" s="56"/>
      <c r="BE133" s="56"/>
      <c r="BF133" s="56"/>
      <c r="BH133" s="56"/>
      <c r="BI133" s="56"/>
      <c r="BJ133" s="56"/>
      <c r="BK133" s="56"/>
      <c r="BL133" s="56"/>
      <c r="BM133" s="56"/>
      <c r="BN133" s="56"/>
      <c r="BO133" s="56"/>
      <c r="BP133" s="56"/>
      <c r="BR133" s="56"/>
      <c r="BS133" s="56"/>
      <c r="BT133" s="56"/>
      <c r="BU133" s="56"/>
      <c r="BV133" s="56"/>
      <c r="BW133" s="56"/>
      <c r="BX133" s="56"/>
      <c r="BY133" s="56"/>
      <c r="BZ133" s="56"/>
      <c r="CB133" s="56"/>
      <c r="CC133" s="56"/>
      <c r="CD133" s="56"/>
      <c r="CE133" s="56"/>
      <c r="CF133" s="56"/>
      <c r="CG133" s="56"/>
      <c r="CH133" s="56"/>
      <c r="CI133" s="56"/>
      <c r="CJ133" s="56"/>
      <c r="CL133" s="56"/>
      <c r="CM133" s="56"/>
      <c r="CN133" s="56"/>
      <c r="CO133" s="56"/>
      <c r="CP133" s="56"/>
      <c r="CQ133" s="56"/>
      <c r="CR133" s="56"/>
      <c r="CS133" s="56"/>
      <c r="CT133" s="56"/>
      <c r="CV133" s="56"/>
      <c r="CW133" s="56"/>
      <c r="CX133" s="56"/>
      <c r="CY133" s="56"/>
      <c r="CZ133" s="56"/>
      <c r="DA133" s="56"/>
      <c r="DB133" s="56"/>
      <c r="DC133" s="56"/>
      <c r="DD133" s="56"/>
      <c r="DF133" s="56"/>
      <c r="DG133" s="56"/>
      <c r="DH133" s="56"/>
      <c r="DI133" s="56"/>
      <c r="DJ133" s="56"/>
      <c r="DK133" s="56"/>
      <c r="DL133" s="56"/>
      <c r="DM133" s="56"/>
      <c r="DN133" s="56"/>
      <c r="DP133" s="56"/>
      <c r="DQ133" s="56"/>
      <c r="DR133" s="56"/>
      <c r="DS133" s="56"/>
      <c r="DT133" s="56"/>
      <c r="DU133" s="56"/>
      <c r="DV133" s="56"/>
      <c r="DW133" s="56"/>
      <c r="DX133" s="56"/>
      <c r="DZ133" s="56"/>
      <c r="EA133" s="56"/>
      <c r="EB133" s="56"/>
      <c r="EC133" s="56"/>
      <c r="ED133" s="56"/>
      <c r="EE133" s="56"/>
      <c r="EF133" s="56"/>
      <c r="EG133" s="56"/>
      <c r="EH133" s="56"/>
      <c r="EJ133" s="56"/>
      <c r="EK133" s="56"/>
      <c r="EL133" s="56"/>
      <c r="EM133" s="56"/>
      <c r="EN133" s="56"/>
      <c r="EO133" s="56"/>
      <c r="EP133" s="56"/>
      <c r="EQ133" s="56"/>
      <c r="ER133" s="56"/>
      <c r="ET133" s="56"/>
      <c r="EU133" s="56"/>
      <c r="EV133" s="56"/>
      <c r="EW133" s="56"/>
      <c r="EX133" s="56"/>
      <c r="EY133" s="56"/>
      <c r="EZ133" s="56"/>
      <c r="FA133" s="56"/>
      <c r="FB133" s="56"/>
      <c r="FD133" s="56"/>
      <c r="FE133" s="56"/>
      <c r="FF133" s="56"/>
      <c r="FG133" s="56"/>
      <c r="FH133" s="56"/>
      <c r="FI133" s="56"/>
      <c r="FJ133" s="56"/>
      <c r="FK133" s="56"/>
      <c r="FL133" s="56"/>
      <c r="FN133" s="56"/>
      <c r="FO133" s="56"/>
      <c r="FP133" s="56"/>
      <c r="FQ133" s="56"/>
      <c r="FR133" s="56"/>
      <c r="FS133" s="56"/>
      <c r="FT133" s="56"/>
      <c r="FU133" s="56"/>
      <c r="FV133" s="56"/>
      <c r="FX133" s="56"/>
      <c r="FY133" s="56"/>
      <c r="FZ133" s="56"/>
      <c r="GA133" s="56"/>
      <c r="GB133" s="56"/>
      <c r="GC133" s="56"/>
      <c r="GD133" s="56"/>
      <c r="GE133" s="56"/>
      <c r="GF133" s="56"/>
      <c r="GH133" s="56"/>
      <c r="GI133" s="56"/>
      <c r="GJ133" s="56"/>
      <c r="GK133" s="56"/>
      <c r="GL133" s="56"/>
      <c r="GM133" s="56"/>
      <c r="GN133" s="56"/>
      <c r="GO133" s="56"/>
      <c r="GP133" s="56"/>
      <c r="GR133" s="56"/>
      <c r="GS133" s="56"/>
      <c r="GT133" s="56"/>
      <c r="GU133" s="56"/>
      <c r="GV133" s="56"/>
      <c r="GW133" s="56"/>
      <c r="GX133" s="56"/>
      <c r="GY133" s="56"/>
      <c r="GZ133" s="56"/>
      <c r="HB133" s="56"/>
      <c r="HC133" s="56"/>
      <c r="HD133" s="56"/>
      <c r="HE133" s="56"/>
      <c r="HF133" s="56"/>
      <c r="HG133" s="56"/>
      <c r="HH133" s="56"/>
      <c r="HI133" s="56"/>
      <c r="HJ133" s="56"/>
      <c r="HL133" s="56"/>
      <c r="HM133" s="56"/>
      <c r="HN133" s="56"/>
      <c r="HO133" s="56"/>
      <c r="HP133" s="56"/>
      <c r="HQ133" s="56"/>
      <c r="HR133" s="56"/>
      <c r="HS133" s="56"/>
      <c r="HT133" s="56"/>
      <c r="HV133" s="56"/>
      <c r="HW133" s="56"/>
      <c r="HX133" s="56"/>
      <c r="HY133" s="56"/>
      <c r="HZ133" s="56"/>
      <c r="IA133" s="56"/>
      <c r="IB133" s="56"/>
      <c r="IC133" s="56"/>
      <c r="ID133" s="56"/>
      <c r="IF133" s="56"/>
      <c r="IG133" s="56"/>
      <c r="IH133" s="56"/>
      <c r="II133" s="56"/>
      <c r="IJ133" s="56"/>
      <c r="IK133" s="56"/>
      <c r="IL133" s="56"/>
      <c r="IM133" s="56"/>
      <c r="IN133" s="56"/>
      <c r="IP133" s="56"/>
      <c r="IQ133" s="56"/>
      <c r="IR133" s="56"/>
      <c r="IS133" s="56"/>
      <c r="IT133" s="56"/>
      <c r="IU133" s="56"/>
    </row>
    <row r="134" spans="1:255" ht="25.15" customHeight="1" x14ac:dyDescent="0.2">
      <c r="A134" s="653"/>
      <c r="B134" s="71"/>
      <c r="C134" s="13" t="s">
        <v>2274</v>
      </c>
      <c r="D134" s="72"/>
      <c r="E134" s="73"/>
      <c r="F134" s="15"/>
      <c r="G134" s="327"/>
      <c r="H134" s="74"/>
      <c r="I134" s="598">
        <v>127.45</v>
      </c>
      <c r="J134" s="56"/>
      <c r="K134" s="56"/>
      <c r="L134" s="56"/>
      <c r="M134" s="56"/>
      <c r="N134" s="56"/>
      <c r="O134" s="56"/>
      <c r="P134" s="56"/>
      <c r="Q134" s="56"/>
      <c r="R134" s="56"/>
      <c r="T134" s="56"/>
      <c r="U134" s="56"/>
      <c r="V134" s="56"/>
      <c r="W134" s="56"/>
      <c r="X134" s="56"/>
      <c r="Y134" s="56"/>
      <c r="Z134" s="56"/>
      <c r="AA134" s="56"/>
      <c r="AB134" s="56"/>
      <c r="AD134" s="56"/>
      <c r="AE134" s="56"/>
      <c r="AF134" s="56"/>
      <c r="AG134" s="56"/>
      <c r="AH134" s="56"/>
      <c r="AI134" s="56"/>
      <c r="AJ134" s="56"/>
      <c r="AK134" s="56"/>
      <c r="AL134" s="56"/>
      <c r="AN134" s="56"/>
      <c r="AO134" s="56"/>
      <c r="AP134" s="56"/>
      <c r="AQ134" s="56"/>
      <c r="AR134" s="56"/>
      <c r="AS134" s="56"/>
      <c r="AT134" s="56"/>
      <c r="AU134" s="56"/>
      <c r="AV134" s="56"/>
      <c r="AX134" s="56"/>
      <c r="AY134" s="56"/>
      <c r="AZ134" s="56"/>
      <c r="BA134" s="56"/>
      <c r="BB134" s="56"/>
      <c r="BC134" s="56"/>
      <c r="BD134" s="56"/>
      <c r="BE134" s="56"/>
      <c r="BF134" s="56"/>
      <c r="BH134" s="56"/>
      <c r="BI134" s="56"/>
      <c r="BJ134" s="56"/>
      <c r="BK134" s="56"/>
      <c r="BL134" s="56"/>
      <c r="BM134" s="56"/>
      <c r="BN134" s="56"/>
      <c r="BO134" s="56"/>
      <c r="BP134" s="56"/>
      <c r="BR134" s="56"/>
      <c r="BS134" s="56"/>
      <c r="BT134" s="56"/>
      <c r="BU134" s="56"/>
      <c r="BV134" s="56"/>
      <c r="BW134" s="56"/>
      <c r="BX134" s="56"/>
      <c r="BY134" s="56"/>
      <c r="BZ134" s="56"/>
      <c r="CB134" s="56"/>
      <c r="CC134" s="56"/>
      <c r="CD134" s="56"/>
      <c r="CE134" s="56"/>
      <c r="CF134" s="56"/>
      <c r="CG134" s="56"/>
      <c r="CH134" s="56"/>
      <c r="CI134" s="56"/>
      <c r="CJ134" s="56"/>
      <c r="CL134" s="56"/>
      <c r="CM134" s="56"/>
      <c r="CN134" s="56"/>
      <c r="CO134" s="56"/>
      <c r="CP134" s="56"/>
      <c r="CQ134" s="56"/>
      <c r="CR134" s="56"/>
      <c r="CS134" s="56"/>
      <c r="CT134" s="56"/>
      <c r="CV134" s="56"/>
      <c r="CW134" s="56"/>
      <c r="CX134" s="56"/>
      <c r="CY134" s="56"/>
      <c r="CZ134" s="56"/>
      <c r="DA134" s="56"/>
      <c r="DB134" s="56"/>
      <c r="DC134" s="56"/>
      <c r="DD134" s="56"/>
      <c r="DF134" s="56"/>
      <c r="DG134" s="56"/>
      <c r="DH134" s="56"/>
      <c r="DI134" s="56"/>
      <c r="DJ134" s="56"/>
      <c r="DK134" s="56"/>
      <c r="DL134" s="56"/>
      <c r="DM134" s="56"/>
      <c r="DN134" s="56"/>
      <c r="DP134" s="56"/>
      <c r="DQ134" s="56"/>
      <c r="DR134" s="56"/>
      <c r="DS134" s="56"/>
      <c r="DT134" s="56"/>
      <c r="DU134" s="56"/>
      <c r="DV134" s="56"/>
      <c r="DW134" s="56"/>
      <c r="DX134" s="56"/>
      <c r="DZ134" s="56"/>
      <c r="EA134" s="56"/>
      <c r="EB134" s="56"/>
      <c r="EC134" s="56"/>
      <c r="ED134" s="56"/>
      <c r="EE134" s="56"/>
      <c r="EF134" s="56"/>
      <c r="EG134" s="56"/>
      <c r="EH134" s="56"/>
      <c r="EJ134" s="56"/>
      <c r="EK134" s="56"/>
      <c r="EL134" s="56"/>
      <c r="EM134" s="56"/>
      <c r="EN134" s="56"/>
      <c r="EO134" s="56"/>
      <c r="EP134" s="56"/>
      <c r="EQ134" s="56"/>
      <c r="ER134" s="56"/>
      <c r="ET134" s="56"/>
      <c r="EU134" s="56"/>
      <c r="EV134" s="56"/>
      <c r="EW134" s="56"/>
      <c r="EX134" s="56"/>
      <c r="EY134" s="56"/>
      <c r="EZ134" s="56"/>
      <c r="FA134" s="56"/>
      <c r="FB134" s="56"/>
      <c r="FD134" s="56"/>
      <c r="FE134" s="56"/>
      <c r="FF134" s="56"/>
      <c r="FG134" s="56"/>
      <c r="FH134" s="56"/>
      <c r="FI134" s="56"/>
      <c r="FJ134" s="56"/>
      <c r="FK134" s="56"/>
      <c r="FL134" s="56"/>
      <c r="FN134" s="56"/>
      <c r="FO134" s="56"/>
      <c r="FP134" s="56"/>
      <c r="FQ134" s="56"/>
      <c r="FR134" s="56"/>
      <c r="FS134" s="56"/>
      <c r="FT134" s="56"/>
      <c r="FU134" s="56"/>
      <c r="FV134" s="56"/>
      <c r="FX134" s="56"/>
      <c r="FY134" s="56"/>
      <c r="FZ134" s="56"/>
      <c r="GA134" s="56"/>
      <c r="GB134" s="56"/>
      <c r="GC134" s="56"/>
      <c r="GD134" s="56"/>
      <c r="GE134" s="56"/>
      <c r="GF134" s="56"/>
      <c r="GH134" s="56"/>
      <c r="GI134" s="56"/>
      <c r="GJ134" s="56"/>
      <c r="GK134" s="56"/>
      <c r="GL134" s="56"/>
      <c r="GM134" s="56"/>
      <c r="GN134" s="56"/>
      <c r="GO134" s="56"/>
      <c r="GP134" s="56"/>
      <c r="GR134" s="56"/>
      <c r="GS134" s="56"/>
      <c r="GT134" s="56"/>
      <c r="GU134" s="56"/>
      <c r="GV134" s="56"/>
      <c r="GW134" s="56"/>
      <c r="GX134" s="56"/>
      <c r="GY134" s="56"/>
      <c r="GZ134" s="56"/>
      <c r="HB134" s="56"/>
      <c r="HC134" s="56"/>
      <c r="HD134" s="56"/>
      <c r="HE134" s="56"/>
      <c r="HF134" s="56"/>
      <c r="HG134" s="56"/>
      <c r="HH134" s="56"/>
      <c r="HI134" s="56"/>
      <c r="HJ134" s="56"/>
      <c r="HL134" s="56"/>
      <c r="HM134" s="56"/>
      <c r="HN134" s="56"/>
      <c r="HO134" s="56"/>
      <c r="HP134" s="56"/>
      <c r="HQ134" s="56"/>
      <c r="HR134" s="56"/>
      <c r="HS134" s="56"/>
      <c r="HT134" s="56"/>
      <c r="HV134" s="56"/>
      <c r="HW134" s="56"/>
      <c r="HX134" s="56"/>
      <c r="HY134" s="56"/>
      <c r="HZ134" s="56"/>
      <c r="IA134" s="56"/>
      <c r="IB134" s="56"/>
      <c r="IC134" s="56"/>
      <c r="ID134" s="56"/>
      <c r="IF134" s="56"/>
      <c r="IG134" s="56"/>
      <c r="IH134" s="56"/>
      <c r="II134" s="56"/>
      <c r="IJ134" s="56"/>
      <c r="IK134" s="56"/>
      <c r="IL134" s="56"/>
      <c r="IM134" s="56"/>
      <c r="IN134" s="56"/>
      <c r="IP134" s="56"/>
      <c r="IQ134" s="56"/>
      <c r="IR134" s="56"/>
      <c r="IS134" s="56"/>
      <c r="IT134" s="56"/>
      <c r="IU134" s="56"/>
    </row>
    <row r="135" spans="1:255" ht="27" customHeight="1" x14ac:dyDescent="0.2">
      <c r="A135" s="654"/>
      <c r="B135" s="412"/>
      <c r="C135" s="244" t="s">
        <v>87</v>
      </c>
      <c r="D135" s="72"/>
      <c r="E135" s="73"/>
      <c r="F135" s="15"/>
      <c r="G135" s="327"/>
      <c r="H135" s="74"/>
      <c r="I135" s="241">
        <f>SUM(I133:I134)</f>
        <v>247.57</v>
      </c>
      <c r="J135" s="56"/>
      <c r="K135" s="56"/>
      <c r="L135" s="56"/>
      <c r="M135" s="56"/>
      <c r="N135" s="56"/>
      <c r="O135" s="56"/>
      <c r="P135" s="56"/>
      <c r="Q135" s="56"/>
      <c r="R135" s="56"/>
      <c r="T135" s="56"/>
      <c r="U135" s="56"/>
      <c r="V135" s="56"/>
      <c r="W135" s="56"/>
      <c r="X135" s="56"/>
      <c r="Y135" s="56"/>
      <c r="Z135" s="56"/>
      <c r="AA135" s="56"/>
      <c r="AB135" s="56"/>
      <c r="AD135" s="56"/>
      <c r="AE135" s="56"/>
      <c r="AF135" s="56"/>
      <c r="AG135" s="56"/>
      <c r="AH135" s="56"/>
      <c r="AI135" s="56"/>
      <c r="AJ135" s="56"/>
      <c r="AK135" s="56"/>
      <c r="AL135" s="56"/>
      <c r="AN135" s="56"/>
      <c r="AO135" s="56"/>
      <c r="AP135" s="56"/>
      <c r="AQ135" s="56"/>
      <c r="AR135" s="56"/>
      <c r="AS135" s="56"/>
      <c r="AT135" s="56"/>
      <c r="AU135" s="56"/>
      <c r="AV135" s="56"/>
      <c r="AX135" s="56"/>
      <c r="AY135" s="56"/>
      <c r="AZ135" s="56"/>
      <c r="BA135" s="56"/>
      <c r="BB135" s="56"/>
      <c r="BC135" s="56"/>
      <c r="BD135" s="56"/>
      <c r="BE135" s="56"/>
      <c r="BF135" s="56"/>
      <c r="BH135" s="56"/>
      <c r="BI135" s="56"/>
      <c r="BJ135" s="56"/>
      <c r="BK135" s="56"/>
      <c r="BL135" s="56"/>
      <c r="BM135" s="56"/>
      <c r="BN135" s="56"/>
      <c r="BO135" s="56"/>
      <c r="BP135" s="56"/>
      <c r="BR135" s="56"/>
      <c r="BS135" s="56"/>
      <c r="BT135" s="56"/>
      <c r="BU135" s="56"/>
      <c r="BV135" s="56"/>
      <c r="BW135" s="56"/>
      <c r="BX135" s="56"/>
      <c r="BY135" s="56"/>
      <c r="BZ135" s="56"/>
      <c r="CB135" s="56"/>
      <c r="CC135" s="56"/>
      <c r="CD135" s="56"/>
      <c r="CE135" s="56"/>
      <c r="CF135" s="56"/>
      <c r="CG135" s="56"/>
      <c r="CH135" s="56"/>
      <c r="CI135" s="56"/>
      <c r="CJ135" s="56"/>
      <c r="CL135" s="56"/>
      <c r="CM135" s="56"/>
      <c r="CN135" s="56"/>
      <c r="CO135" s="56"/>
      <c r="CP135" s="56"/>
      <c r="CQ135" s="56"/>
      <c r="CR135" s="56"/>
      <c r="CS135" s="56"/>
      <c r="CT135" s="56"/>
      <c r="CV135" s="56"/>
      <c r="CW135" s="56"/>
      <c r="CX135" s="56"/>
      <c r="CY135" s="56"/>
      <c r="CZ135" s="56"/>
      <c r="DA135" s="56"/>
      <c r="DB135" s="56"/>
      <c r="DC135" s="56"/>
      <c r="DD135" s="56"/>
      <c r="DF135" s="56"/>
      <c r="DG135" s="56"/>
      <c r="DH135" s="56"/>
      <c r="DI135" s="56"/>
      <c r="DJ135" s="56"/>
      <c r="DK135" s="56"/>
      <c r="DL135" s="56"/>
      <c r="DM135" s="56"/>
      <c r="DN135" s="56"/>
      <c r="DP135" s="56"/>
      <c r="DQ135" s="56"/>
      <c r="DR135" s="56"/>
      <c r="DS135" s="56"/>
      <c r="DT135" s="56"/>
      <c r="DU135" s="56"/>
      <c r="DV135" s="56"/>
      <c r="DW135" s="56"/>
      <c r="DX135" s="56"/>
      <c r="DZ135" s="56"/>
      <c r="EA135" s="56"/>
      <c r="EB135" s="56"/>
      <c r="EC135" s="56"/>
      <c r="ED135" s="56"/>
      <c r="EE135" s="56"/>
      <c r="EF135" s="56"/>
      <c r="EG135" s="56"/>
      <c r="EH135" s="56"/>
      <c r="EJ135" s="56"/>
      <c r="EK135" s="56"/>
      <c r="EL135" s="56"/>
      <c r="EM135" s="56"/>
      <c r="EN135" s="56"/>
      <c r="EO135" s="56"/>
      <c r="EP135" s="56"/>
      <c r="EQ135" s="56"/>
      <c r="ER135" s="56"/>
      <c r="ET135" s="56"/>
      <c r="EU135" s="56"/>
      <c r="EV135" s="56"/>
      <c r="EW135" s="56"/>
      <c r="EX135" s="56"/>
      <c r="EY135" s="56"/>
      <c r="EZ135" s="56"/>
      <c r="FA135" s="56"/>
      <c r="FB135" s="56"/>
      <c r="FD135" s="56"/>
      <c r="FE135" s="56"/>
      <c r="FF135" s="56"/>
      <c r="FG135" s="56"/>
      <c r="FH135" s="56"/>
      <c r="FI135" s="56"/>
      <c r="FJ135" s="56"/>
      <c r="FK135" s="56"/>
      <c r="FL135" s="56"/>
      <c r="FN135" s="56"/>
      <c r="FO135" s="56"/>
      <c r="FP135" s="56"/>
      <c r="FQ135" s="56"/>
      <c r="FR135" s="56"/>
      <c r="FS135" s="56"/>
      <c r="FT135" s="56"/>
      <c r="FU135" s="56"/>
      <c r="FV135" s="56"/>
      <c r="FX135" s="56"/>
      <c r="FY135" s="56"/>
      <c r="FZ135" s="56"/>
      <c r="GA135" s="56"/>
      <c r="GB135" s="56"/>
      <c r="GC135" s="56"/>
      <c r="GD135" s="56"/>
      <c r="GE135" s="56"/>
      <c r="GF135" s="56"/>
      <c r="GH135" s="56"/>
      <c r="GI135" s="56"/>
      <c r="GJ135" s="56"/>
      <c r="GK135" s="56"/>
      <c r="GL135" s="56"/>
      <c r="GM135" s="56"/>
      <c r="GN135" s="56"/>
      <c r="GO135" s="56"/>
      <c r="GP135" s="56"/>
      <c r="GR135" s="56"/>
      <c r="GS135" s="56"/>
      <c r="GT135" s="56"/>
      <c r="GU135" s="56"/>
      <c r="GV135" s="56"/>
      <c r="GW135" s="56"/>
      <c r="GX135" s="56"/>
      <c r="GY135" s="56"/>
      <c r="GZ135" s="56"/>
      <c r="HB135" s="56"/>
      <c r="HC135" s="56"/>
      <c r="HD135" s="56"/>
      <c r="HE135" s="56"/>
      <c r="HF135" s="56"/>
      <c r="HG135" s="56"/>
      <c r="HH135" s="56"/>
      <c r="HI135" s="56"/>
      <c r="HJ135" s="56"/>
      <c r="HL135" s="56"/>
      <c r="HM135" s="56"/>
      <c r="HN135" s="56"/>
      <c r="HO135" s="56"/>
      <c r="HP135" s="56"/>
      <c r="HQ135" s="56"/>
      <c r="HR135" s="56"/>
      <c r="HS135" s="56"/>
      <c r="HT135" s="56"/>
      <c r="HV135" s="56"/>
      <c r="HW135" s="56"/>
      <c r="HX135" s="56"/>
      <c r="HY135" s="56"/>
      <c r="HZ135" s="56"/>
      <c r="IA135" s="56"/>
      <c r="IB135" s="56"/>
      <c r="IC135" s="56"/>
      <c r="ID135" s="56"/>
      <c r="IF135" s="56"/>
      <c r="IG135" s="56"/>
      <c r="IH135" s="56"/>
      <c r="II135" s="56"/>
      <c r="IJ135" s="56"/>
      <c r="IK135" s="56"/>
      <c r="IL135" s="56"/>
      <c r="IM135" s="56"/>
      <c r="IN135" s="56"/>
      <c r="IP135" s="56"/>
      <c r="IQ135" s="56"/>
      <c r="IR135" s="56"/>
      <c r="IS135" s="56"/>
      <c r="IT135" s="56"/>
      <c r="IU135" s="56"/>
    </row>
    <row r="136" spans="1:255" ht="18" customHeight="1" x14ac:dyDescent="0.2">
      <c r="A136" s="652" t="s">
        <v>2271</v>
      </c>
      <c r="B136" s="71"/>
      <c r="C136" s="33" t="s">
        <v>2273</v>
      </c>
      <c r="D136" s="72"/>
      <c r="E136" s="73"/>
      <c r="F136" s="15"/>
      <c r="G136" s="327"/>
      <c r="H136" s="74"/>
      <c r="I136" s="598">
        <v>680.58</v>
      </c>
      <c r="J136" s="56"/>
      <c r="K136" s="56"/>
      <c r="L136" s="56"/>
      <c r="M136" s="56"/>
      <c r="N136" s="56"/>
      <c r="O136" s="56"/>
      <c r="P136" s="56"/>
      <c r="Q136" s="56"/>
      <c r="R136" s="56"/>
      <c r="T136" s="56"/>
      <c r="U136" s="56"/>
      <c r="V136" s="56"/>
      <c r="W136" s="56"/>
      <c r="X136" s="56"/>
      <c r="Y136" s="56"/>
      <c r="Z136" s="56"/>
      <c r="AA136" s="56"/>
      <c r="AB136" s="56"/>
      <c r="AD136" s="56"/>
      <c r="AE136" s="56"/>
      <c r="AF136" s="56"/>
      <c r="AG136" s="56"/>
      <c r="AH136" s="56"/>
      <c r="AI136" s="56"/>
      <c r="AJ136" s="56"/>
      <c r="AK136" s="56"/>
      <c r="AL136" s="56"/>
      <c r="AN136" s="56"/>
      <c r="AO136" s="56"/>
      <c r="AP136" s="56"/>
      <c r="AQ136" s="56"/>
      <c r="AR136" s="56"/>
      <c r="AS136" s="56"/>
      <c r="AT136" s="56"/>
      <c r="AU136" s="56"/>
      <c r="AV136" s="56"/>
      <c r="AX136" s="56"/>
      <c r="AY136" s="56"/>
      <c r="AZ136" s="56"/>
      <c r="BA136" s="56"/>
      <c r="BB136" s="56"/>
      <c r="BC136" s="56"/>
      <c r="BD136" s="56"/>
      <c r="BE136" s="56"/>
      <c r="BF136" s="56"/>
      <c r="BH136" s="56"/>
      <c r="BI136" s="56"/>
      <c r="BJ136" s="56"/>
      <c r="BK136" s="56"/>
      <c r="BL136" s="56"/>
      <c r="BM136" s="56"/>
      <c r="BN136" s="56"/>
      <c r="BO136" s="56"/>
      <c r="BP136" s="56"/>
      <c r="BR136" s="56"/>
      <c r="BS136" s="56"/>
      <c r="BT136" s="56"/>
      <c r="BU136" s="56"/>
      <c r="BV136" s="56"/>
      <c r="BW136" s="56"/>
      <c r="BX136" s="56"/>
      <c r="BY136" s="56"/>
      <c r="BZ136" s="56"/>
      <c r="CB136" s="56"/>
      <c r="CC136" s="56"/>
      <c r="CD136" s="56"/>
      <c r="CE136" s="56"/>
      <c r="CF136" s="56"/>
      <c r="CG136" s="56"/>
      <c r="CH136" s="56"/>
      <c r="CI136" s="56"/>
      <c r="CJ136" s="56"/>
      <c r="CL136" s="56"/>
      <c r="CM136" s="56"/>
      <c r="CN136" s="56"/>
      <c r="CO136" s="56"/>
      <c r="CP136" s="56"/>
      <c r="CQ136" s="56"/>
      <c r="CR136" s="56"/>
      <c r="CS136" s="56"/>
      <c r="CT136" s="56"/>
      <c r="CV136" s="56"/>
      <c r="CW136" s="56"/>
      <c r="CX136" s="56"/>
      <c r="CY136" s="56"/>
      <c r="CZ136" s="56"/>
      <c r="DA136" s="56"/>
      <c r="DB136" s="56"/>
      <c r="DC136" s="56"/>
      <c r="DD136" s="56"/>
      <c r="DF136" s="56"/>
      <c r="DG136" s="56"/>
      <c r="DH136" s="56"/>
      <c r="DI136" s="56"/>
      <c r="DJ136" s="56"/>
      <c r="DK136" s="56"/>
      <c r="DL136" s="56"/>
      <c r="DM136" s="56"/>
      <c r="DN136" s="56"/>
      <c r="DP136" s="56"/>
      <c r="DQ136" s="56"/>
      <c r="DR136" s="56"/>
      <c r="DS136" s="56"/>
      <c r="DT136" s="56"/>
      <c r="DU136" s="56"/>
      <c r="DV136" s="56"/>
      <c r="DW136" s="56"/>
      <c r="DX136" s="56"/>
      <c r="DZ136" s="56"/>
      <c r="EA136" s="56"/>
      <c r="EB136" s="56"/>
      <c r="EC136" s="56"/>
      <c r="ED136" s="56"/>
      <c r="EE136" s="56"/>
      <c r="EF136" s="56"/>
      <c r="EG136" s="56"/>
      <c r="EH136" s="56"/>
      <c r="EJ136" s="56"/>
      <c r="EK136" s="56"/>
      <c r="EL136" s="56"/>
      <c r="EM136" s="56"/>
      <c r="EN136" s="56"/>
      <c r="EO136" s="56"/>
      <c r="EP136" s="56"/>
      <c r="EQ136" s="56"/>
      <c r="ER136" s="56"/>
      <c r="ET136" s="56"/>
      <c r="EU136" s="56"/>
      <c r="EV136" s="56"/>
      <c r="EW136" s="56"/>
      <c r="EX136" s="56"/>
      <c r="EY136" s="56"/>
      <c r="EZ136" s="56"/>
      <c r="FA136" s="56"/>
      <c r="FB136" s="56"/>
      <c r="FD136" s="56"/>
      <c r="FE136" s="56"/>
      <c r="FF136" s="56"/>
      <c r="FG136" s="56"/>
      <c r="FH136" s="56"/>
      <c r="FI136" s="56"/>
      <c r="FJ136" s="56"/>
      <c r="FK136" s="56"/>
      <c r="FL136" s="56"/>
      <c r="FN136" s="56"/>
      <c r="FO136" s="56"/>
      <c r="FP136" s="56"/>
      <c r="FQ136" s="56"/>
      <c r="FR136" s="56"/>
      <c r="FS136" s="56"/>
      <c r="FT136" s="56"/>
      <c r="FU136" s="56"/>
      <c r="FV136" s="56"/>
      <c r="FX136" s="56"/>
      <c r="FY136" s="56"/>
      <c r="FZ136" s="56"/>
      <c r="GA136" s="56"/>
      <c r="GB136" s="56"/>
      <c r="GC136" s="56"/>
      <c r="GD136" s="56"/>
      <c r="GE136" s="56"/>
      <c r="GF136" s="56"/>
      <c r="GH136" s="56"/>
      <c r="GI136" s="56"/>
      <c r="GJ136" s="56"/>
      <c r="GK136" s="56"/>
      <c r="GL136" s="56"/>
      <c r="GM136" s="56"/>
      <c r="GN136" s="56"/>
      <c r="GO136" s="56"/>
      <c r="GP136" s="56"/>
      <c r="GR136" s="56"/>
      <c r="GS136" s="56"/>
      <c r="GT136" s="56"/>
      <c r="GU136" s="56"/>
      <c r="GV136" s="56"/>
      <c r="GW136" s="56"/>
      <c r="GX136" s="56"/>
      <c r="GY136" s="56"/>
      <c r="GZ136" s="56"/>
      <c r="HB136" s="56"/>
      <c r="HC136" s="56"/>
      <c r="HD136" s="56"/>
      <c r="HE136" s="56"/>
      <c r="HF136" s="56"/>
      <c r="HG136" s="56"/>
      <c r="HH136" s="56"/>
      <c r="HI136" s="56"/>
      <c r="HJ136" s="56"/>
      <c r="HL136" s="56"/>
      <c r="HM136" s="56"/>
      <c r="HN136" s="56"/>
      <c r="HO136" s="56"/>
      <c r="HP136" s="56"/>
      <c r="HQ136" s="56"/>
      <c r="HR136" s="56"/>
      <c r="HS136" s="56"/>
      <c r="HT136" s="56"/>
      <c r="HV136" s="56"/>
      <c r="HW136" s="56"/>
      <c r="HX136" s="56"/>
      <c r="HY136" s="56"/>
      <c r="HZ136" s="56"/>
      <c r="IA136" s="56"/>
      <c r="IB136" s="56"/>
      <c r="IC136" s="56"/>
      <c r="ID136" s="56"/>
      <c r="IF136" s="56"/>
      <c r="IG136" s="56"/>
      <c r="IH136" s="56"/>
      <c r="II136" s="56"/>
      <c r="IJ136" s="56"/>
      <c r="IK136" s="56"/>
      <c r="IL136" s="56"/>
      <c r="IM136" s="56"/>
      <c r="IN136" s="56"/>
      <c r="IP136" s="56"/>
      <c r="IQ136" s="56"/>
      <c r="IR136" s="56"/>
      <c r="IS136" s="56"/>
      <c r="IT136" s="56"/>
      <c r="IU136" s="56"/>
    </row>
    <row r="137" spans="1:255" ht="26.45" customHeight="1" x14ac:dyDescent="0.2">
      <c r="A137" s="653"/>
      <c r="B137" s="71"/>
      <c r="C137" s="71" t="s">
        <v>2274</v>
      </c>
      <c r="D137" s="72"/>
      <c r="E137" s="73"/>
      <c r="F137" s="15"/>
      <c r="G137" s="327"/>
      <c r="H137" s="74"/>
      <c r="I137" s="598">
        <v>764.69</v>
      </c>
      <c r="J137" s="56"/>
      <c r="K137" s="56"/>
      <c r="L137" s="56"/>
      <c r="M137" s="56"/>
      <c r="N137" s="56"/>
      <c r="O137" s="56"/>
      <c r="P137" s="56"/>
      <c r="Q137" s="56"/>
      <c r="R137" s="56"/>
      <c r="T137" s="56"/>
      <c r="U137" s="56"/>
      <c r="V137" s="56"/>
      <c r="W137" s="56"/>
      <c r="X137" s="56"/>
      <c r="Y137" s="56"/>
      <c r="Z137" s="56"/>
      <c r="AA137" s="56"/>
      <c r="AB137" s="56"/>
      <c r="AD137" s="56"/>
      <c r="AE137" s="56"/>
      <c r="AF137" s="56"/>
      <c r="AG137" s="56"/>
      <c r="AH137" s="56"/>
      <c r="AI137" s="56"/>
      <c r="AJ137" s="56"/>
      <c r="AK137" s="56"/>
      <c r="AL137" s="56"/>
      <c r="AN137" s="56"/>
      <c r="AO137" s="56"/>
      <c r="AP137" s="56"/>
      <c r="AQ137" s="56"/>
      <c r="AR137" s="56"/>
      <c r="AS137" s="56"/>
      <c r="AT137" s="56"/>
      <c r="AU137" s="56"/>
      <c r="AV137" s="56"/>
      <c r="AX137" s="56"/>
      <c r="AY137" s="56"/>
      <c r="AZ137" s="56"/>
      <c r="BA137" s="56"/>
      <c r="BB137" s="56"/>
      <c r="BC137" s="56"/>
      <c r="BD137" s="56"/>
      <c r="BE137" s="56"/>
      <c r="BF137" s="56"/>
      <c r="BH137" s="56"/>
      <c r="BI137" s="56"/>
      <c r="BJ137" s="56"/>
      <c r="BK137" s="56"/>
      <c r="BL137" s="56"/>
      <c r="BM137" s="56"/>
      <c r="BN137" s="56"/>
      <c r="BO137" s="56"/>
      <c r="BP137" s="56"/>
      <c r="BR137" s="56"/>
      <c r="BS137" s="56"/>
      <c r="BT137" s="56"/>
      <c r="BU137" s="56"/>
      <c r="BV137" s="56"/>
      <c r="BW137" s="56"/>
      <c r="BX137" s="56"/>
      <c r="BY137" s="56"/>
      <c r="BZ137" s="56"/>
      <c r="CB137" s="56"/>
      <c r="CC137" s="56"/>
      <c r="CD137" s="56"/>
      <c r="CE137" s="56"/>
      <c r="CF137" s="56"/>
      <c r="CG137" s="56"/>
      <c r="CH137" s="56"/>
      <c r="CI137" s="56"/>
      <c r="CJ137" s="56"/>
      <c r="CL137" s="56"/>
      <c r="CM137" s="56"/>
      <c r="CN137" s="56"/>
      <c r="CO137" s="56"/>
      <c r="CP137" s="56"/>
      <c r="CQ137" s="56"/>
      <c r="CR137" s="56"/>
      <c r="CS137" s="56"/>
      <c r="CT137" s="56"/>
      <c r="CV137" s="56"/>
      <c r="CW137" s="56"/>
      <c r="CX137" s="56"/>
      <c r="CY137" s="56"/>
      <c r="CZ137" s="56"/>
      <c r="DA137" s="56"/>
      <c r="DB137" s="56"/>
      <c r="DC137" s="56"/>
      <c r="DD137" s="56"/>
      <c r="DF137" s="56"/>
      <c r="DG137" s="56"/>
      <c r="DH137" s="56"/>
      <c r="DI137" s="56"/>
      <c r="DJ137" s="56"/>
      <c r="DK137" s="56"/>
      <c r="DL137" s="56"/>
      <c r="DM137" s="56"/>
      <c r="DN137" s="56"/>
      <c r="DP137" s="56"/>
      <c r="DQ137" s="56"/>
      <c r="DR137" s="56"/>
      <c r="DS137" s="56"/>
      <c r="DT137" s="56"/>
      <c r="DU137" s="56"/>
      <c r="DV137" s="56"/>
      <c r="DW137" s="56"/>
      <c r="DX137" s="56"/>
      <c r="DZ137" s="56"/>
      <c r="EA137" s="56"/>
      <c r="EB137" s="56"/>
      <c r="EC137" s="56"/>
      <c r="ED137" s="56"/>
      <c r="EE137" s="56"/>
      <c r="EF137" s="56"/>
      <c r="EG137" s="56"/>
      <c r="EH137" s="56"/>
      <c r="EJ137" s="56"/>
      <c r="EK137" s="56"/>
      <c r="EL137" s="56"/>
      <c r="EM137" s="56"/>
      <c r="EN137" s="56"/>
      <c r="EO137" s="56"/>
      <c r="EP137" s="56"/>
      <c r="EQ137" s="56"/>
      <c r="ER137" s="56"/>
      <c r="ET137" s="56"/>
      <c r="EU137" s="56"/>
      <c r="EV137" s="56"/>
      <c r="EW137" s="56"/>
      <c r="EX137" s="56"/>
      <c r="EY137" s="56"/>
      <c r="EZ137" s="56"/>
      <c r="FA137" s="56"/>
      <c r="FB137" s="56"/>
      <c r="FD137" s="56"/>
      <c r="FE137" s="56"/>
      <c r="FF137" s="56"/>
      <c r="FG137" s="56"/>
      <c r="FH137" s="56"/>
      <c r="FI137" s="56"/>
      <c r="FJ137" s="56"/>
      <c r="FK137" s="56"/>
      <c r="FL137" s="56"/>
      <c r="FN137" s="56"/>
      <c r="FO137" s="56"/>
      <c r="FP137" s="56"/>
      <c r="FQ137" s="56"/>
      <c r="FR137" s="56"/>
      <c r="FS137" s="56"/>
      <c r="FT137" s="56"/>
      <c r="FU137" s="56"/>
      <c r="FV137" s="56"/>
      <c r="FX137" s="56"/>
      <c r="FY137" s="56"/>
      <c r="FZ137" s="56"/>
      <c r="GA137" s="56"/>
      <c r="GB137" s="56"/>
      <c r="GC137" s="56"/>
      <c r="GD137" s="56"/>
      <c r="GE137" s="56"/>
      <c r="GF137" s="56"/>
      <c r="GH137" s="56"/>
      <c r="GI137" s="56"/>
      <c r="GJ137" s="56"/>
      <c r="GK137" s="56"/>
      <c r="GL137" s="56"/>
      <c r="GM137" s="56"/>
      <c r="GN137" s="56"/>
      <c r="GO137" s="56"/>
      <c r="GP137" s="56"/>
      <c r="GR137" s="56"/>
      <c r="GS137" s="56"/>
      <c r="GT137" s="56"/>
      <c r="GU137" s="56"/>
      <c r="GV137" s="56"/>
      <c r="GW137" s="56"/>
      <c r="GX137" s="56"/>
      <c r="GY137" s="56"/>
      <c r="GZ137" s="56"/>
      <c r="HB137" s="56"/>
      <c r="HC137" s="56"/>
      <c r="HD137" s="56"/>
      <c r="HE137" s="56"/>
      <c r="HF137" s="56"/>
      <c r="HG137" s="56"/>
      <c r="HH137" s="56"/>
      <c r="HI137" s="56"/>
      <c r="HJ137" s="56"/>
      <c r="HL137" s="56"/>
      <c r="HM137" s="56"/>
      <c r="HN137" s="56"/>
      <c r="HO137" s="56"/>
      <c r="HP137" s="56"/>
      <c r="HQ137" s="56"/>
      <c r="HR137" s="56"/>
      <c r="HS137" s="56"/>
      <c r="HT137" s="56"/>
      <c r="HV137" s="56"/>
      <c r="HW137" s="56"/>
      <c r="HX137" s="56"/>
      <c r="HY137" s="56"/>
      <c r="HZ137" s="56"/>
      <c r="IA137" s="56"/>
      <c r="IB137" s="56"/>
      <c r="IC137" s="56"/>
      <c r="ID137" s="56"/>
      <c r="IF137" s="56"/>
      <c r="IG137" s="56"/>
      <c r="IH137" s="56"/>
      <c r="II137" s="56"/>
      <c r="IJ137" s="56"/>
      <c r="IK137" s="56"/>
      <c r="IL137" s="56"/>
      <c r="IM137" s="56"/>
      <c r="IN137" s="56"/>
      <c r="IP137" s="56"/>
      <c r="IQ137" s="56"/>
      <c r="IR137" s="56"/>
      <c r="IS137" s="56"/>
      <c r="IT137" s="56"/>
      <c r="IU137" s="56"/>
    </row>
    <row r="138" spans="1:255" ht="23.45" customHeight="1" x14ac:dyDescent="0.2">
      <c r="A138" s="654"/>
      <c r="B138" s="71"/>
      <c r="C138" s="412" t="s">
        <v>87</v>
      </c>
      <c r="D138" s="72"/>
      <c r="E138" s="73"/>
      <c r="F138" s="73"/>
      <c r="G138" s="327"/>
      <c r="H138" s="74"/>
      <c r="I138" s="241">
        <f>SUM(I136:I137)</f>
        <v>1445.27</v>
      </c>
      <c r="J138" s="56"/>
      <c r="K138" s="56"/>
      <c r="L138" s="56"/>
      <c r="M138" s="56"/>
      <c r="N138" s="56"/>
      <c r="O138" s="56"/>
      <c r="P138" s="56"/>
      <c r="Q138" s="56"/>
      <c r="R138" s="56"/>
      <c r="T138" s="56"/>
      <c r="U138" s="56"/>
      <c r="V138" s="56"/>
      <c r="W138" s="56"/>
      <c r="X138" s="56"/>
      <c r="Y138" s="56"/>
      <c r="Z138" s="56"/>
      <c r="AA138" s="56"/>
      <c r="AB138" s="56"/>
      <c r="AD138" s="56"/>
      <c r="AE138" s="56"/>
      <c r="AF138" s="56"/>
      <c r="AG138" s="56"/>
      <c r="AH138" s="56"/>
      <c r="AI138" s="56"/>
      <c r="AJ138" s="56"/>
      <c r="AK138" s="56"/>
      <c r="AL138" s="56"/>
      <c r="AN138" s="56"/>
      <c r="AO138" s="56"/>
      <c r="AP138" s="56"/>
      <c r="AQ138" s="56"/>
      <c r="AR138" s="56"/>
      <c r="AS138" s="56"/>
      <c r="AT138" s="56"/>
      <c r="AU138" s="56"/>
      <c r="AV138" s="56"/>
      <c r="AX138" s="56"/>
      <c r="AY138" s="56"/>
      <c r="AZ138" s="56"/>
      <c r="BA138" s="56"/>
      <c r="BB138" s="56"/>
      <c r="BC138" s="56"/>
      <c r="BD138" s="56"/>
      <c r="BE138" s="56"/>
      <c r="BF138" s="56"/>
      <c r="BH138" s="56"/>
      <c r="BI138" s="56"/>
      <c r="BJ138" s="56"/>
      <c r="BK138" s="56"/>
      <c r="BL138" s="56"/>
      <c r="BM138" s="56"/>
      <c r="BN138" s="56"/>
      <c r="BO138" s="56"/>
      <c r="BP138" s="56"/>
      <c r="BR138" s="56"/>
      <c r="BS138" s="56"/>
      <c r="BT138" s="56"/>
      <c r="BU138" s="56"/>
      <c r="BV138" s="56"/>
      <c r="BW138" s="56"/>
      <c r="BX138" s="56"/>
      <c r="BY138" s="56"/>
      <c r="BZ138" s="56"/>
      <c r="CB138" s="56"/>
      <c r="CC138" s="56"/>
      <c r="CD138" s="56"/>
      <c r="CE138" s="56"/>
      <c r="CF138" s="56"/>
      <c r="CG138" s="56"/>
      <c r="CH138" s="56"/>
      <c r="CI138" s="56"/>
      <c r="CJ138" s="56"/>
      <c r="CL138" s="56"/>
      <c r="CM138" s="56"/>
      <c r="CN138" s="56"/>
      <c r="CO138" s="56"/>
      <c r="CP138" s="56"/>
      <c r="CQ138" s="56"/>
      <c r="CR138" s="56"/>
      <c r="CS138" s="56"/>
      <c r="CT138" s="56"/>
      <c r="CV138" s="56"/>
      <c r="CW138" s="56"/>
      <c r="CX138" s="56"/>
      <c r="CY138" s="56"/>
      <c r="CZ138" s="56"/>
      <c r="DA138" s="56"/>
      <c r="DB138" s="56"/>
      <c r="DC138" s="56"/>
      <c r="DD138" s="56"/>
      <c r="DF138" s="56"/>
      <c r="DG138" s="56"/>
      <c r="DH138" s="56"/>
      <c r="DI138" s="56"/>
      <c r="DJ138" s="56"/>
      <c r="DK138" s="56"/>
      <c r="DL138" s="56"/>
      <c r="DM138" s="56"/>
      <c r="DN138" s="56"/>
      <c r="DP138" s="56"/>
      <c r="DQ138" s="56"/>
      <c r="DR138" s="56"/>
      <c r="DS138" s="56"/>
      <c r="DT138" s="56"/>
      <c r="DU138" s="56"/>
      <c r="DV138" s="56"/>
      <c r="DW138" s="56"/>
      <c r="DX138" s="56"/>
      <c r="DZ138" s="56"/>
      <c r="EA138" s="56"/>
      <c r="EB138" s="56"/>
      <c r="EC138" s="56"/>
      <c r="ED138" s="56"/>
      <c r="EE138" s="56"/>
      <c r="EF138" s="56"/>
      <c r="EG138" s="56"/>
      <c r="EH138" s="56"/>
      <c r="EJ138" s="56"/>
      <c r="EK138" s="56"/>
      <c r="EL138" s="56"/>
      <c r="EM138" s="56"/>
      <c r="EN138" s="56"/>
      <c r="EO138" s="56"/>
      <c r="EP138" s="56"/>
      <c r="EQ138" s="56"/>
      <c r="ER138" s="56"/>
      <c r="ET138" s="56"/>
      <c r="EU138" s="56"/>
      <c r="EV138" s="56"/>
      <c r="EW138" s="56"/>
      <c r="EX138" s="56"/>
      <c r="EY138" s="56"/>
      <c r="EZ138" s="56"/>
      <c r="FA138" s="56"/>
      <c r="FB138" s="56"/>
      <c r="FD138" s="56"/>
      <c r="FE138" s="56"/>
      <c r="FF138" s="56"/>
      <c r="FG138" s="56"/>
      <c r="FH138" s="56"/>
      <c r="FI138" s="56"/>
      <c r="FJ138" s="56"/>
      <c r="FK138" s="56"/>
      <c r="FL138" s="56"/>
      <c r="FN138" s="56"/>
      <c r="FO138" s="56"/>
      <c r="FP138" s="56"/>
      <c r="FQ138" s="56"/>
      <c r="FR138" s="56"/>
      <c r="FS138" s="56"/>
      <c r="FT138" s="56"/>
      <c r="FU138" s="56"/>
      <c r="FV138" s="56"/>
      <c r="FX138" s="56"/>
      <c r="FY138" s="56"/>
      <c r="FZ138" s="56"/>
      <c r="GA138" s="56"/>
      <c r="GB138" s="56"/>
      <c r="GC138" s="56"/>
      <c r="GD138" s="56"/>
      <c r="GE138" s="56"/>
      <c r="GF138" s="56"/>
      <c r="GH138" s="56"/>
      <c r="GI138" s="56"/>
      <c r="GJ138" s="56"/>
      <c r="GK138" s="56"/>
      <c r="GL138" s="56"/>
      <c r="GM138" s="56"/>
      <c r="GN138" s="56"/>
      <c r="GO138" s="56"/>
      <c r="GP138" s="56"/>
      <c r="GR138" s="56"/>
      <c r="GS138" s="56"/>
      <c r="GT138" s="56"/>
      <c r="GU138" s="56"/>
      <c r="GV138" s="56"/>
      <c r="GW138" s="56"/>
      <c r="GX138" s="56"/>
      <c r="GY138" s="56"/>
      <c r="GZ138" s="56"/>
      <c r="HB138" s="56"/>
      <c r="HC138" s="56"/>
      <c r="HD138" s="56"/>
      <c r="HE138" s="56"/>
      <c r="HF138" s="56"/>
      <c r="HG138" s="56"/>
      <c r="HH138" s="56"/>
      <c r="HI138" s="56"/>
      <c r="HJ138" s="56"/>
      <c r="HL138" s="56"/>
      <c r="HM138" s="56"/>
      <c r="HN138" s="56"/>
      <c r="HO138" s="56"/>
      <c r="HP138" s="56"/>
      <c r="HQ138" s="56"/>
      <c r="HR138" s="56"/>
      <c r="HS138" s="56"/>
      <c r="HT138" s="56"/>
      <c r="HV138" s="56"/>
      <c r="HW138" s="56"/>
      <c r="HX138" s="56"/>
      <c r="HY138" s="56"/>
      <c r="HZ138" s="56"/>
      <c r="IA138" s="56"/>
      <c r="IB138" s="56"/>
      <c r="IC138" s="56"/>
      <c r="ID138" s="56"/>
      <c r="IF138" s="56"/>
      <c r="IG138" s="56"/>
      <c r="IH138" s="56"/>
      <c r="II138" s="56"/>
      <c r="IJ138" s="56"/>
      <c r="IK138" s="56"/>
      <c r="IL138" s="56"/>
      <c r="IM138" s="56"/>
      <c r="IN138" s="56"/>
      <c r="IP138" s="56"/>
      <c r="IQ138" s="56"/>
      <c r="IR138" s="56"/>
      <c r="IS138" s="56"/>
      <c r="IT138" s="56"/>
      <c r="IU138" s="56"/>
    </row>
    <row r="139" spans="1:255" ht="25.5" x14ac:dyDescent="0.2">
      <c r="A139" s="221" t="s">
        <v>2270</v>
      </c>
      <c r="B139" s="13"/>
      <c r="C139" s="244" t="s">
        <v>87</v>
      </c>
      <c r="D139" s="14"/>
      <c r="E139" s="15"/>
      <c r="F139" s="15"/>
      <c r="G139" s="15"/>
      <c r="H139" s="16"/>
      <c r="I139" s="244">
        <v>61977.120000000003</v>
      </c>
      <c r="J139" s="56"/>
      <c r="K139" s="56"/>
      <c r="L139" s="56"/>
      <c r="M139" s="56"/>
      <c r="N139" s="56"/>
      <c r="O139" s="56"/>
      <c r="P139" s="56"/>
      <c r="Q139" s="56"/>
      <c r="R139" s="56"/>
      <c r="T139" s="56"/>
      <c r="U139" s="56"/>
      <c r="V139" s="56"/>
      <c r="W139" s="56"/>
      <c r="X139" s="56"/>
      <c r="Y139" s="56"/>
      <c r="Z139" s="56"/>
      <c r="AA139" s="56"/>
      <c r="AB139" s="56"/>
      <c r="AD139" s="56"/>
      <c r="AE139" s="56"/>
      <c r="AF139" s="56"/>
      <c r="AG139" s="56"/>
      <c r="AH139" s="56"/>
      <c r="AI139" s="56"/>
      <c r="AJ139" s="56"/>
      <c r="AK139" s="56"/>
      <c r="AL139" s="56"/>
      <c r="AN139" s="56"/>
      <c r="AO139" s="56"/>
      <c r="AP139" s="56"/>
      <c r="AQ139" s="56"/>
      <c r="AR139" s="56"/>
      <c r="AS139" s="56"/>
      <c r="AT139" s="56"/>
      <c r="AU139" s="56"/>
      <c r="AV139" s="56"/>
      <c r="AX139" s="56"/>
      <c r="AY139" s="56"/>
      <c r="AZ139" s="56"/>
      <c r="BA139" s="56"/>
      <c r="BB139" s="56"/>
      <c r="BC139" s="56"/>
      <c r="BD139" s="56"/>
      <c r="BE139" s="56"/>
      <c r="BF139" s="56"/>
      <c r="BH139" s="56"/>
      <c r="BI139" s="56"/>
      <c r="BJ139" s="56"/>
      <c r="BK139" s="56"/>
      <c r="BL139" s="56"/>
      <c r="BM139" s="56"/>
      <c r="BN139" s="56"/>
      <c r="BO139" s="56"/>
      <c r="BP139" s="56"/>
      <c r="BR139" s="56"/>
      <c r="BS139" s="56"/>
      <c r="BT139" s="56"/>
      <c r="BU139" s="56"/>
      <c r="BV139" s="56"/>
      <c r="BW139" s="56"/>
      <c r="BX139" s="56"/>
      <c r="BY139" s="56"/>
      <c r="BZ139" s="56"/>
      <c r="CB139" s="56"/>
      <c r="CC139" s="56"/>
      <c r="CD139" s="56"/>
      <c r="CE139" s="56"/>
      <c r="CF139" s="56"/>
      <c r="CG139" s="56"/>
      <c r="CH139" s="56"/>
      <c r="CI139" s="56"/>
      <c r="CJ139" s="56"/>
      <c r="CL139" s="56"/>
      <c r="CM139" s="56"/>
      <c r="CN139" s="56"/>
      <c r="CO139" s="56"/>
      <c r="CP139" s="56"/>
      <c r="CQ139" s="56"/>
      <c r="CR139" s="56"/>
      <c r="CS139" s="56"/>
      <c r="CT139" s="56"/>
      <c r="CV139" s="56"/>
      <c r="CW139" s="56"/>
      <c r="CX139" s="56"/>
      <c r="CY139" s="56"/>
      <c r="CZ139" s="56"/>
      <c r="DA139" s="56"/>
      <c r="DB139" s="56"/>
      <c r="DC139" s="56"/>
      <c r="DD139" s="56"/>
      <c r="DF139" s="56"/>
      <c r="DG139" s="56"/>
      <c r="DH139" s="56"/>
      <c r="DI139" s="56"/>
      <c r="DJ139" s="56"/>
      <c r="DK139" s="56"/>
      <c r="DL139" s="56"/>
      <c r="DM139" s="56"/>
      <c r="DN139" s="56"/>
      <c r="DP139" s="56"/>
      <c r="DQ139" s="56"/>
      <c r="DR139" s="56"/>
      <c r="DS139" s="56"/>
      <c r="DT139" s="56"/>
      <c r="DU139" s="56"/>
      <c r="DV139" s="56"/>
      <c r="DW139" s="56"/>
      <c r="DX139" s="56"/>
      <c r="DZ139" s="56"/>
      <c r="EA139" s="56"/>
      <c r="EB139" s="56"/>
      <c r="EC139" s="56"/>
      <c r="ED139" s="56"/>
      <c r="EE139" s="56"/>
      <c r="EF139" s="56"/>
      <c r="EG139" s="56"/>
      <c r="EH139" s="56"/>
      <c r="EJ139" s="56"/>
      <c r="EK139" s="56"/>
      <c r="EL139" s="56"/>
      <c r="EM139" s="56"/>
      <c r="EN139" s="56"/>
      <c r="EO139" s="56"/>
      <c r="EP139" s="56"/>
      <c r="EQ139" s="56"/>
      <c r="ER139" s="56"/>
      <c r="ET139" s="56"/>
      <c r="EU139" s="56"/>
      <c r="EV139" s="56"/>
      <c r="EW139" s="56"/>
      <c r="EX139" s="56"/>
      <c r="EY139" s="56"/>
      <c r="EZ139" s="56"/>
      <c r="FA139" s="56"/>
      <c r="FB139" s="56"/>
      <c r="FD139" s="56"/>
      <c r="FE139" s="56"/>
      <c r="FF139" s="56"/>
      <c r="FG139" s="56"/>
      <c r="FH139" s="56"/>
      <c r="FI139" s="56"/>
      <c r="FJ139" s="56"/>
      <c r="FK139" s="56"/>
      <c r="FL139" s="56"/>
      <c r="FN139" s="56"/>
      <c r="FO139" s="56"/>
      <c r="FP139" s="56"/>
      <c r="FQ139" s="56"/>
      <c r="FR139" s="56"/>
      <c r="FS139" s="56"/>
      <c r="FT139" s="56"/>
      <c r="FU139" s="56"/>
      <c r="FV139" s="56"/>
      <c r="FX139" s="56"/>
      <c r="FY139" s="56"/>
      <c r="FZ139" s="56"/>
      <c r="GA139" s="56"/>
      <c r="GB139" s="56"/>
      <c r="GC139" s="56"/>
      <c r="GD139" s="56"/>
      <c r="GE139" s="56"/>
      <c r="GF139" s="56"/>
      <c r="GH139" s="56"/>
      <c r="GI139" s="56"/>
      <c r="GJ139" s="56"/>
      <c r="GK139" s="56"/>
      <c r="GL139" s="56"/>
      <c r="GM139" s="56"/>
      <c r="GN139" s="56"/>
      <c r="GO139" s="56"/>
      <c r="GP139" s="56"/>
      <c r="GR139" s="56"/>
      <c r="GS139" s="56"/>
      <c r="GT139" s="56"/>
      <c r="GU139" s="56"/>
      <c r="GV139" s="56"/>
      <c r="GW139" s="56"/>
      <c r="GX139" s="56"/>
      <c r="GY139" s="56"/>
      <c r="GZ139" s="56"/>
      <c r="HB139" s="56"/>
      <c r="HC139" s="56"/>
      <c r="HD139" s="56"/>
      <c r="HE139" s="56"/>
      <c r="HF139" s="56"/>
      <c r="HG139" s="56"/>
      <c r="HH139" s="56"/>
      <c r="HI139" s="56"/>
      <c r="HJ139" s="56"/>
      <c r="HL139" s="56"/>
      <c r="HM139" s="56"/>
      <c r="HN139" s="56"/>
      <c r="HO139" s="56"/>
      <c r="HP139" s="56"/>
      <c r="HQ139" s="56"/>
      <c r="HR139" s="56"/>
      <c r="HS139" s="56"/>
      <c r="HT139" s="56"/>
      <c r="HV139" s="56"/>
      <c r="HW139" s="56"/>
      <c r="HX139" s="56"/>
      <c r="HY139" s="56"/>
      <c r="HZ139" s="56"/>
      <c r="IA139" s="56"/>
      <c r="IB139" s="56"/>
      <c r="IC139" s="56"/>
      <c r="ID139" s="56"/>
      <c r="IF139" s="56"/>
      <c r="IG139" s="56"/>
      <c r="IH139" s="56"/>
      <c r="II139" s="56"/>
      <c r="IJ139" s="56"/>
      <c r="IK139" s="56"/>
      <c r="IL139" s="56"/>
      <c r="IM139" s="56"/>
      <c r="IN139" s="56"/>
      <c r="IP139" s="56"/>
      <c r="IQ139" s="56"/>
      <c r="IR139" s="56"/>
      <c r="IS139" s="56"/>
      <c r="IT139" s="56"/>
      <c r="IU139" s="56"/>
    </row>
    <row r="140" spans="1:255" ht="12.75" customHeight="1" x14ac:dyDescent="0.2">
      <c r="A140" s="11" t="s">
        <v>84</v>
      </c>
      <c r="B140" s="13"/>
      <c r="C140" s="244" t="s">
        <v>87</v>
      </c>
      <c r="D140" s="14"/>
      <c r="E140" s="15"/>
      <c r="F140" s="15"/>
      <c r="G140" s="15"/>
      <c r="H140" s="16"/>
      <c r="I140" s="244">
        <v>4596.71</v>
      </c>
      <c r="J140" s="56"/>
      <c r="K140" s="56"/>
      <c r="L140" s="56"/>
      <c r="M140" s="56"/>
      <c r="N140" s="56"/>
      <c r="O140" s="56"/>
      <c r="P140" s="56"/>
      <c r="Q140" s="56"/>
      <c r="R140" s="56"/>
      <c r="T140" s="56"/>
      <c r="U140" s="56"/>
      <c r="V140" s="56"/>
      <c r="W140" s="56"/>
      <c r="X140" s="56"/>
      <c r="Y140" s="56"/>
      <c r="Z140" s="56"/>
      <c r="AA140" s="56"/>
      <c r="AB140" s="56"/>
      <c r="AD140" s="56"/>
      <c r="AE140" s="56"/>
      <c r="AF140" s="56"/>
      <c r="AG140" s="56"/>
      <c r="AH140" s="56"/>
      <c r="AI140" s="56"/>
      <c r="AJ140" s="56"/>
      <c r="AK140" s="56"/>
      <c r="AL140" s="56"/>
      <c r="AN140" s="56"/>
      <c r="AO140" s="56"/>
      <c r="AP140" s="56"/>
      <c r="AQ140" s="56"/>
      <c r="AR140" s="56"/>
      <c r="AS140" s="56"/>
      <c r="AT140" s="56"/>
      <c r="AU140" s="56"/>
      <c r="AV140" s="56"/>
      <c r="AX140" s="56"/>
      <c r="AY140" s="56"/>
      <c r="AZ140" s="56"/>
      <c r="BA140" s="56"/>
      <c r="BB140" s="56"/>
      <c r="BC140" s="56"/>
      <c r="BD140" s="56"/>
      <c r="BE140" s="56"/>
      <c r="BF140" s="56"/>
      <c r="BH140" s="56"/>
      <c r="BI140" s="56"/>
      <c r="BJ140" s="56"/>
      <c r="BK140" s="56"/>
      <c r="BL140" s="56"/>
      <c r="BM140" s="56"/>
      <c r="BN140" s="56"/>
      <c r="BO140" s="56"/>
      <c r="BP140" s="56"/>
      <c r="BR140" s="56"/>
      <c r="BS140" s="56"/>
      <c r="BT140" s="56"/>
      <c r="BU140" s="56"/>
      <c r="BV140" s="56"/>
      <c r="BW140" s="56"/>
      <c r="BX140" s="56"/>
      <c r="BY140" s="56"/>
      <c r="BZ140" s="56"/>
      <c r="CB140" s="56"/>
      <c r="CC140" s="56"/>
      <c r="CD140" s="56"/>
      <c r="CE140" s="56"/>
      <c r="CF140" s="56"/>
      <c r="CG140" s="56"/>
      <c r="CH140" s="56"/>
      <c r="CI140" s="56"/>
      <c r="CJ140" s="56"/>
      <c r="CL140" s="56"/>
      <c r="CM140" s="56"/>
      <c r="CN140" s="56"/>
      <c r="CO140" s="56"/>
      <c r="CP140" s="56"/>
      <c r="CQ140" s="56"/>
      <c r="CR140" s="56"/>
      <c r="CS140" s="56"/>
      <c r="CT140" s="56"/>
      <c r="CV140" s="56"/>
      <c r="CW140" s="56"/>
      <c r="CX140" s="56"/>
      <c r="CY140" s="56"/>
      <c r="CZ140" s="56"/>
      <c r="DA140" s="56"/>
      <c r="DB140" s="56"/>
      <c r="DC140" s="56"/>
      <c r="DD140" s="56"/>
      <c r="DF140" s="56"/>
      <c r="DG140" s="56"/>
      <c r="DH140" s="56"/>
      <c r="DI140" s="56"/>
      <c r="DJ140" s="56"/>
      <c r="DK140" s="56"/>
      <c r="DL140" s="56"/>
      <c r="DM140" s="56"/>
      <c r="DN140" s="56"/>
      <c r="DP140" s="56"/>
      <c r="DQ140" s="56"/>
      <c r="DR140" s="56"/>
      <c r="DS140" s="56"/>
      <c r="DT140" s="56"/>
      <c r="DU140" s="56"/>
      <c r="DV140" s="56"/>
      <c r="DW140" s="56"/>
      <c r="DX140" s="56"/>
      <c r="DZ140" s="56"/>
      <c r="EA140" s="56"/>
      <c r="EB140" s="56"/>
      <c r="EC140" s="56"/>
      <c r="ED140" s="56"/>
      <c r="EE140" s="56"/>
      <c r="EF140" s="56"/>
      <c r="EG140" s="56"/>
      <c r="EH140" s="56"/>
      <c r="EJ140" s="56"/>
      <c r="EK140" s="56"/>
      <c r="EL140" s="56"/>
      <c r="EM140" s="56"/>
      <c r="EN140" s="56"/>
      <c r="EO140" s="56"/>
      <c r="EP140" s="56"/>
      <c r="EQ140" s="56"/>
      <c r="ER140" s="56"/>
      <c r="ET140" s="56"/>
      <c r="EU140" s="56"/>
      <c r="EV140" s="56"/>
      <c r="EW140" s="56"/>
      <c r="EX140" s="56"/>
      <c r="EY140" s="56"/>
      <c r="EZ140" s="56"/>
      <c r="FA140" s="56"/>
      <c r="FB140" s="56"/>
      <c r="FD140" s="56"/>
      <c r="FE140" s="56"/>
      <c r="FF140" s="56"/>
      <c r="FG140" s="56"/>
      <c r="FH140" s="56"/>
      <c r="FI140" s="56"/>
      <c r="FJ140" s="56"/>
      <c r="FK140" s="56"/>
      <c r="FL140" s="56"/>
      <c r="FN140" s="56"/>
      <c r="FO140" s="56"/>
      <c r="FP140" s="56"/>
      <c r="FQ140" s="56"/>
      <c r="FR140" s="56"/>
      <c r="FS140" s="56"/>
      <c r="FT140" s="56"/>
      <c r="FU140" s="56"/>
      <c r="FV140" s="56"/>
      <c r="FX140" s="56"/>
      <c r="FY140" s="56"/>
      <c r="FZ140" s="56"/>
      <c r="GA140" s="56"/>
      <c r="GB140" s="56"/>
      <c r="GC140" s="56"/>
      <c r="GD140" s="56"/>
      <c r="GE140" s="56"/>
      <c r="GF140" s="56"/>
      <c r="GH140" s="56"/>
      <c r="GI140" s="56"/>
      <c r="GJ140" s="56"/>
      <c r="GK140" s="56"/>
      <c r="GL140" s="56"/>
      <c r="GM140" s="56"/>
      <c r="GN140" s="56"/>
      <c r="GO140" s="56"/>
      <c r="GP140" s="56"/>
      <c r="GR140" s="56"/>
      <c r="GS140" s="56"/>
      <c r="GT140" s="56"/>
      <c r="GU140" s="56"/>
      <c r="GV140" s="56"/>
      <c r="GW140" s="56"/>
      <c r="GX140" s="56"/>
      <c r="GY140" s="56"/>
      <c r="GZ140" s="56"/>
      <c r="HB140" s="56"/>
      <c r="HC140" s="56"/>
      <c r="HD140" s="56"/>
      <c r="HE140" s="56"/>
      <c r="HF140" s="56"/>
      <c r="HG140" s="56"/>
      <c r="HH140" s="56"/>
      <c r="HI140" s="56"/>
      <c r="HJ140" s="56"/>
      <c r="HL140" s="56"/>
      <c r="HM140" s="56"/>
      <c r="HN140" s="56"/>
      <c r="HO140" s="56"/>
      <c r="HP140" s="56"/>
      <c r="HQ140" s="56"/>
      <c r="HR140" s="56"/>
      <c r="HS140" s="56"/>
      <c r="HT140" s="56"/>
      <c r="HV140" s="56"/>
      <c r="HW140" s="56"/>
      <c r="HX140" s="56"/>
      <c r="HY140" s="56"/>
      <c r="HZ140" s="56"/>
      <c r="IA140" s="56"/>
      <c r="IB140" s="56"/>
      <c r="IC140" s="56"/>
      <c r="ID140" s="56"/>
      <c r="IF140" s="56"/>
      <c r="IG140" s="56"/>
      <c r="IH140" s="56"/>
      <c r="II140" s="56"/>
      <c r="IJ140" s="56"/>
      <c r="IK140" s="56"/>
      <c r="IL140" s="56"/>
      <c r="IM140" s="56"/>
      <c r="IN140" s="56"/>
      <c r="IP140" s="56"/>
      <c r="IQ140" s="56"/>
      <c r="IR140" s="56"/>
      <c r="IS140" s="56"/>
      <c r="IT140" s="56"/>
      <c r="IU140" s="56"/>
    </row>
    <row r="141" spans="1:255" ht="12.75" customHeight="1" x14ac:dyDescent="0.2">
      <c r="A141" s="11" t="s">
        <v>86</v>
      </c>
      <c r="B141" s="13"/>
      <c r="C141" s="244" t="s">
        <v>87</v>
      </c>
      <c r="D141" s="14"/>
      <c r="E141" s="15"/>
      <c r="F141" s="15"/>
      <c r="G141" s="15"/>
      <c r="H141" s="16"/>
      <c r="I141" s="244">
        <v>4192.07</v>
      </c>
      <c r="J141" s="56"/>
      <c r="K141" s="56"/>
      <c r="L141" s="56"/>
      <c r="M141" s="56"/>
      <c r="N141" s="56"/>
      <c r="O141" s="56"/>
      <c r="P141" s="56"/>
      <c r="Q141" s="56"/>
      <c r="R141" s="56"/>
      <c r="T141" s="56"/>
      <c r="U141" s="56"/>
      <c r="V141" s="56"/>
      <c r="W141" s="56"/>
      <c r="X141" s="56"/>
      <c r="Y141" s="56"/>
      <c r="Z141" s="56"/>
      <c r="AA141" s="56"/>
      <c r="AB141" s="56"/>
      <c r="AD141" s="56"/>
      <c r="AE141" s="56"/>
      <c r="AF141" s="56"/>
      <c r="AG141" s="56"/>
      <c r="AH141" s="56"/>
      <c r="AI141" s="56"/>
      <c r="AJ141" s="56"/>
      <c r="AK141" s="56"/>
      <c r="AL141" s="56"/>
      <c r="AN141" s="56"/>
      <c r="AO141" s="56"/>
      <c r="AP141" s="56"/>
      <c r="AQ141" s="56"/>
      <c r="AR141" s="56"/>
      <c r="AS141" s="56"/>
      <c r="AT141" s="56"/>
      <c r="AU141" s="56"/>
      <c r="AV141" s="56"/>
      <c r="AX141" s="56"/>
      <c r="AY141" s="56"/>
      <c r="AZ141" s="56"/>
      <c r="BA141" s="56"/>
      <c r="BB141" s="56"/>
      <c r="BC141" s="56"/>
      <c r="BD141" s="56"/>
      <c r="BE141" s="56"/>
      <c r="BF141" s="56"/>
      <c r="BH141" s="56"/>
      <c r="BI141" s="56"/>
      <c r="BJ141" s="56"/>
      <c r="BK141" s="56"/>
      <c r="BL141" s="56"/>
      <c r="BM141" s="56"/>
      <c r="BN141" s="56"/>
      <c r="BO141" s="56"/>
      <c r="BP141" s="56"/>
      <c r="BR141" s="56"/>
      <c r="BS141" s="56"/>
      <c r="BT141" s="56"/>
      <c r="BU141" s="56"/>
      <c r="BV141" s="56"/>
      <c r="BW141" s="56"/>
      <c r="BX141" s="56"/>
      <c r="BY141" s="56"/>
      <c r="BZ141" s="56"/>
      <c r="CB141" s="56"/>
      <c r="CC141" s="56"/>
      <c r="CD141" s="56"/>
      <c r="CE141" s="56"/>
      <c r="CF141" s="56"/>
      <c r="CG141" s="56"/>
      <c r="CH141" s="56"/>
      <c r="CI141" s="56"/>
      <c r="CJ141" s="56"/>
      <c r="CL141" s="56"/>
      <c r="CM141" s="56"/>
      <c r="CN141" s="56"/>
      <c r="CO141" s="56"/>
      <c r="CP141" s="56"/>
      <c r="CQ141" s="56"/>
      <c r="CR141" s="56"/>
      <c r="CS141" s="56"/>
      <c r="CT141" s="56"/>
      <c r="CV141" s="56"/>
      <c r="CW141" s="56"/>
      <c r="CX141" s="56"/>
      <c r="CY141" s="56"/>
      <c r="CZ141" s="56"/>
      <c r="DA141" s="56"/>
      <c r="DB141" s="56"/>
      <c r="DC141" s="56"/>
      <c r="DD141" s="56"/>
      <c r="DF141" s="56"/>
      <c r="DG141" s="56"/>
      <c r="DH141" s="56"/>
      <c r="DI141" s="56"/>
      <c r="DJ141" s="56"/>
      <c r="DK141" s="56"/>
      <c r="DL141" s="56"/>
      <c r="DM141" s="56"/>
      <c r="DN141" s="56"/>
      <c r="DP141" s="56"/>
      <c r="DQ141" s="56"/>
      <c r="DR141" s="56"/>
      <c r="DS141" s="56"/>
      <c r="DT141" s="56"/>
      <c r="DU141" s="56"/>
      <c r="DV141" s="56"/>
      <c r="DW141" s="56"/>
      <c r="DX141" s="56"/>
      <c r="DZ141" s="56"/>
      <c r="EA141" s="56"/>
      <c r="EB141" s="56"/>
      <c r="EC141" s="56"/>
      <c r="ED141" s="56"/>
      <c r="EE141" s="56"/>
      <c r="EF141" s="56"/>
      <c r="EG141" s="56"/>
      <c r="EH141" s="56"/>
      <c r="EJ141" s="56"/>
      <c r="EK141" s="56"/>
      <c r="EL141" s="56"/>
      <c r="EM141" s="56"/>
      <c r="EN141" s="56"/>
      <c r="EO141" s="56"/>
      <c r="EP141" s="56"/>
      <c r="EQ141" s="56"/>
      <c r="ER141" s="56"/>
      <c r="ET141" s="56"/>
      <c r="EU141" s="56"/>
      <c r="EV141" s="56"/>
      <c r="EW141" s="56"/>
      <c r="EX141" s="56"/>
      <c r="EY141" s="56"/>
      <c r="EZ141" s="56"/>
      <c r="FA141" s="56"/>
      <c r="FB141" s="56"/>
      <c r="FD141" s="56"/>
      <c r="FE141" s="56"/>
      <c r="FF141" s="56"/>
      <c r="FG141" s="56"/>
      <c r="FH141" s="56"/>
      <c r="FI141" s="56"/>
      <c r="FJ141" s="56"/>
      <c r="FK141" s="56"/>
      <c r="FL141" s="56"/>
      <c r="FN141" s="56"/>
      <c r="FO141" s="56"/>
      <c r="FP141" s="56"/>
      <c r="FQ141" s="56"/>
      <c r="FR141" s="56"/>
      <c r="FS141" s="56"/>
      <c r="FT141" s="56"/>
      <c r="FU141" s="56"/>
      <c r="FV141" s="56"/>
      <c r="FX141" s="56"/>
      <c r="FY141" s="56"/>
      <c r="FZ141" s="56"/>
      <c r="GA141" s="56"/>
      <c r="GB141" s="56"/>
      <c r="GC141" s="56"/>
      <c r="GD141" s="56"/>
      <c r="GE141" s="56"/>
      <c r="GF141" s="56"/>
      <c r="GH141" s="56"/>
      <c r="GI141" s="56"/>
      <c r="GJ141" s="56"/>
      <c r="GK141" s="56"/>
      <c r="GL141" s="56"/>
      <c r="GM141" s="56"/>
      <c r="GN141" s="56"/>
      <c r="GO141" s="56"/>
      <c r="GP141" s="56"/>
      <c r="GR141" s="56"/>
      <c r="GS141" s="56"/>
      <c r="GT141" s="56"/>
      <c r="GU141" s="56"/>
      <c r="GV141" s="56"/>
      <c r="GW141" s="56"/>
      <c r="GX141" s="56"/>
      <c r="GY141" s="56"/>
      <c r="GZ141" s="56"/>
      <c r="HB141" s="56"/>
      <c r="HC141" s="56"/>
      <c r="HD141" s="56"/>
      <c r="HE141" s="56"/>
      <c r="HF141" s="56"/>
      <c r="HG141" s="56"/>
      <c r="HH141" s="56"/>
      <c r="HI141" s="56"/>
      <c r="HJ141" s="56"/>
      <c r="HL141" s="56"/>
      <c r="HM141" s="56"/>
      <c r="HN141" s="56"/>
      <c r="HO141" s="56"/>
      <c r="HP141" s="56"/>
      <c r="HQ141" s="56"/>
      <c r="HR141" s="56"/>
      <c r="HS141" s="56"/>
      <c r="HT141" s="56"/>
      <c r="HV141" s="56"/>
      <c r="HW141" s="56"/>
      <c r="HX141" s="56"/>
      <c r="HY141" s="56"/>
      <c r="HZ141" s="56"/>
      <c r="IA141" s="56"/>
      <c r="IB141" s="56"/>
      <c r="IC141" s="56"/>
      <c r="ID141" s="56"/>
      <c r="IF141" s="56"/>
      <c r="IG141" s="56"/>
      <c r="IH141" s="56"/>
      <c r="II141" s="56"/>
      <c r="IJ141" s="56"/>
      <c r="IK141" s="56"/>
      <c r="IL141" s="56"/>
      <c r="IM141" s="56"/>
      <c r="IN141" s="56"/>
      <c r="IP141" s="56"/>
      <c r="IQ141" s="56"/>
      <c r="IR141" s="56"/>
      <c r="IS141" s="56"/>
      <c r="IT141" s="56"/>
      <c r="IU141" s="56"/>
    </row>
    <row r="142" spans="1:255" ht="12.75" customHeight="1" x14ac:dyDescent="0.2">
      <c r="A142" s="240" t="s">
        <v>88</v>
      </c>
      <c r="B142" s="13"/>
      <c r="C142" s="244" t="s">
        <v>87</v>
      </c>
      <c r="D142" s="14"/>
      <c r="E142" s="15"/>
      <c r="F142" s="15"/>
      <c r="G142" s="15"/>
      <c r="H142" s="16"/>
      <c r="I142" s="244">
        <v>3075.26</v>
      </c>
      <c r="J142" s="56"/>
      <c r="K142" s="56"/>
      <c r="L142" s="56"/>
      <c r="M142" s="56"/>
      <c r="N142" s="56"/>
      <c r="O142" s="56"/>
      <c r="P142" s="56"/>
      <c r="Q142" s="56"/>
      <c r="R142" s="56"/>
      <c r="T142" s="56"/>
      <c r="U142" s="56"/>
      <c r="V142" s="56"/>
      <c r="W142" s="56"/>
      <c r="X142" s="56"/>
      <c r="Y142" s="56"/>
      <c r="Z142" s="56"/>
      <c r="AA142" s="56"/>
      <c r="AB142" s="56"/>
      <c r="AD142" s="56"/>
      <c r="AE142" s="56"/>
      <c r="AF142" s="56"/>
      <c r="AG142" s="56"/>
      <c r="AH142" s="56"/>
      <c r="AI142" s="56"/>
      <c r="AJ142" s="56"/>
      <c r="AK142" s="56"/>
      <c r="AL142" s="56"/>
      <c r="AN142" s="56"/>
      <c r="AO142" s="56"/>
      <c r="AP142" s="56"/>
      <c r="AQ142" s="56"/>
      <c r="AR142" s="56"/>
      <c r="AS142" s="56"/>
      <c r="AT142" s="56"/>
      <c r="AU142" s="56"/>
      <c r="AV142" s="56"/>
      <c r="AX142" s="56"/>
      <c r="AY142" s="56"/>
      <c r="AZ142" s="56"/>
      <c r="BA142" s="56"/>
      <c r="BB142" s="56"/>
      <c r="BC142" s="56"/>
      <c r="BD142" s="56"/>
      <c r="BE142" s="56"/>
      <c r="BF142" s="56"/>
      <c r="BH142" s="56"/>
      <c r="BI142" s="56"/>
      <c r="BJ142" s="56"/>
      <c r="BK142" s="56"/>
      <c r="BL142" s="56"/>
      <c r="BM142" s="56"/>
      <c r="BN142" s="56"/>
      <c r="BO142" s="56"/>
      <c r="BP142" s="56"/>
      <c r="BR142" s="56"/>
      <c r="BS142" s="56"/>
      <c r="BT142" s="56"/>
      <c r="BU142" s="56"/>
      <c r="BV142" s="56"/>
      <c r="BW142" s="56"/>
      <c r="BX142" s="56"/>
      <c r="BY142" s="56"/>
      <c r="BZ142" s="56"/>
      <c r="CB142" s="56"/>
      <c r="CC142" s="56"/>
      <c r="CD142" s="56"/>
      <c r="CE142" s="56"/>
      <c r="CF142" s="56"/>
      <c r="CG142" s="56"/>
      <c r="CH142" s="56"/>
      <c r="CI142" s="56"/>
      <c r="CJ142" s="56"/>
      <c r="CL142" s="56"/>
      <c r="CM142" s="56"/>
      <c r="CN142" s="56"/>
      <c r="CO142" s="56"/>
      <c r="CP142" s="56"/>
      <c r="CQ142" s="56"/>
      <c r="CR142" s="56"/>
      <c r="CS142" s="56"/>
      <c r="CT142" s="56"/>
      <c r="CV142" s="56"/>
      <c r="CW142" s="56"/>
      <c r="CX142" s="56"/>
      <c r="CY142" s="56"/>
      <c r="CZ142" s="56"/>
      <c r="DA142" s="56"/>
      <c r="DB142" s="56"/>
      <c r="DC142" s="56"/>
      <c r="DD142" s="56"/>
      <c r="DF142" s="56"/>
      <c r="DG142" s="56"/>
      <c r="DH142" s="56"/>
      <c r="DI142" s="56"/>
      <c r="DJ142" s="56"/>
      <c r="DK142" s="56"/>
      <c r="DL142" s="56"/>
      <c r="DM142" s="56"/>
      <c r="DN142" s="56"/>
      <c r="DP142" s="56"/>
      <c r="DQ142" s="56"/>
      <c r="DR142" s="56"/>
      <c r="DS142" s="56"/>
      <c r="DT142" s="56"/>
      <c r="DU142" s="56"/>
      <c r="DV142" s="56"/>
      <c r="DW142" s="56"/>
      <c r="DX142" s="56"/>
      <c r="DZ142" s="56"/>
      <c r="EA142" s="56"/>
      <c r="EB142" s="56"/>
      <c r="EC142" s="56"/>
      <c r="ED142" s="56"/>
      <c r="EE142" s="56"/>
      <c r="EF142" s="56"/>
      <c r="EG142" s="56"/>
      <c r="EH142" s="56"/>
      <c r="EJ142" s="56"/>
      <c r="EK142" s="56"/>
      <c r="EL142" s="56"/>
      <c r="EM142" s="56"/>
      <c r="EN142" s="56"/>
      <c r="EO142" s="56"/>
      <c r="EP142" s="56"/>
      <c r="EQ142" s="56"/>
      <c r="ER142" s="56"/>
      <c r="ET142" s="56"/>
      <c r="EU142" s="56"/>
      <c r="EV142" s="56"/>
      <c r="EW142" s="56"/>
      <c r="EX142" s="56"/>
      <c r="EY142" s="56"/>
      <c r="EZ142" s="56"/>
      <c r="FA142" s="56"/>
      <c r="FB142" s="56"/>
      <c r="FD142" s="56"/>
      <c r="FE142" s="56"/>
      <c r="FF142" s="56"/>
      <c r="FG142" s="56"/>
      <c r="FH142" s="56"/>
      <c r="FI142" s="56"/>
      <c r="FJ142" s="56"/>
      <c r="FK142" s="56"/>
      <c r="FL142" s="56"/>
      <c r="FN142" s="56"/>
      <c r="FO142" s="56"/>
      <c r="FP142" s="56"/>
      <c r="FQ142" s="56"/>
      <c r="FR142" s="56"/>
      <c r="FS142" s="56"/>
      <c r="FT142" s="56"/>
      <c r="FU142" s="56"/>
      <c r="FV142" s="56"/>
      <c r="FX142" s="56"/>
      <c r="FY142" s="56"/>
      <c r="FZ142" s="56"/>
      <c r="GA142" s="56"/>
      <c r="GB142" s="56"/>
      <c r="GC142" s="56"/>
      <c r="GD142" s="56"/>
      <c r="GE142" s="56"/>
      <c r="GF142" s="56"/>
      <c r="GH142" s="56"/>
      <c r="GI142" s="56"/>
      <c r="GJ142" s="56"/>
      <c r="GK142" s="56"/>
      <c r="GL142" s="56"/>
      <c r="GM142" s="56"/>
      <c r="GN142" s="56"/>
      <c r="GO142" s="56"/>
      <c r="GP142" s="56"/>
      <c r="GR142" s="56"/>
      <c r="GS142" s="56"/>
      <c r="GT142" s="56"/>
      <c r="GU142" s="56"/>
      <c r="GV142" s="56"/>
      <c r="GW142" s="56"/>
      <c r="GX142" s="56"/>
      <c r="GY142" s="56"/>
      <c r="GZ142" s="56"/>
      <c r="HB142" s="56"/>
      <c r="HC142" s="56"/>
      <c r="HD142" s="56"/>
      <c r="HE142" s="56"/>
      <c r="HF142" s="56"/>
      <c r="HG142" s="56"/>
      <c r="HH142" s="56"/>
      <c r="HI142" s="56"/>
      <c r="HJ142" s="56"/>
      <c r="HL142" s="56"/>
      <c r="HM142" s="56"/>
      <c r="HN142" s="56"/>
      <c r="HO142" s="56"/>
      <c r="HP142" s="56"/>
      <c r="HQ142" s="56"/>
      <c r="HR142" s="56"/>
      <c r="HS142" s="56"/>
      <c r="HT142" s="56"/>
      <c r="HV142" s="56"/>
      <c r="HW142" s="56"/>
      <c r="HX142" s="56"/>
      <c r="HY142" s="56"/>
      <c r="HZ142" s="56"/>
      <c r="IA142" s="56"/>
      <c r="IB142" s="56"/>
      <c r="IC142" s="56"/>
      <c r="ID142" s="56"/>
      <c r="IF142" s="56"/>
      <c r="IG142" s="56"/>
      <c r="IH142" s="56"/>
      <c r="II142" s="56"/>
      <c r="IJ142" s="56"/>
      <c r="IK142" s="56"/>
      <c r="IL142" s="56"/>
      <c r="IM142" s="56"/>
      <c r="IN142" s="56"/>
      <c r="IP142" s="56"/>
      <c r="IQ142" s="56"/>
      <c r="IR142" s="56"/>
      <c r="IS142" s="56"/>
      <c r="IT142" s="56"/>
      <c r="IU142" s="56"/>
    </row>
    <row r="143" spans="1:255" ht="12.75" customHeight="1" thickBot="1" x14ac:dyDescent="0.25">
      <c r="A143" s="30"/>
      <c r="B143" s="109"/>
      <c r="C143" s="109"/>
      <c r="D143" s="108"/>
      <c r="E143" s="110"/>
      <c r="F143" s="109"/>
      <c r="G143" s="109"/>
      <c r="H143" s="108" t="s">
        <v>17</v>
      </c>
      <c r="I143" s="108">
        <f>I132+I135+I138+I139+I140+I141+I142</f>
        <v>85399.180000000008</v>
      </c>
      <c r="J143" s="56"/>
      <c r="K143" s="56"/>
      <c r="L143" s="56"/>
      <c r="M143" s="56"/>
      <c r="N143" s="56"/>
      <c r="O143" s="56"/>
      <c r="P143" s="56"/>
      <c r="Q143" s="56"/>
      <c r="R143" s="56"/>
      <c r="T143" s="56"/>
      <c r="U143" s="56"/>
      <c r="V143" s="56"/>
      <c r="W143" s="56"/>
      <c r="X143" s="56"/>
      <c r="Y143" s="56"/>
      <c r="Z143" s="56"/>
      <c r="AA143" s="56"/>
      <c r="AB143" s="56"/>
      <c r="AD143" s="56"/>
      <c r="AE143" s="56"/>
      <c r="AF143" s="56"/>
      <c r="AG143" s="56"/>
      <c r="AH143" s="56"/>
      <c r="AI143" s="56"/>
      <c r="AJ143" s="56"/>
      <c r="AK143" s="56"/>
      <c r="AL143" s="56"/>
      <c r="AN143" s="56"/>
      <c r="AO143" s="56"/>
      <c r="AP143" s="56"/>
      <c r="AQ143" s="56"/>
      <c r="AR143" s="56"/>
      <c r="AS143" s="56"/>
      <c r="AT143" s="56"/>
      <c r="AU143" s="56"/>
      <c r="AV143" s="56"/>
      <c r="AX143" s="56"/>
      <c r="AY143" s="56"/>
      <c r="AZ143" s="56"/>
      <c r="BA143" s="56"/>
      <c r="BB143" s="56"/>
      <c r="BC143" s="56"/>
      <c r="BD143" s="56"/>
      <c r="BE143" s="56"/>
      <c r="BF143" s="56"/>
      <c r="BH143" s="56"/>
      <c r="BI143" s="56"/>
      <c r="BJ143" s="56"/>
      <c r="BK143" s="56"/>
      <c r="BL143" s="56"/>
      <c r="BM143" s="56"/>
      <c r="BN143" s="56"/>
      <c r="BO143" s="56"/>
      <c r="BP143" s="56"/>
      <c r="BR143" s="56"/>
      <c r="BS143" s="56"/>
      <c r="BT143" s="56"/>
      <c r="BU143" s="56"/>
      <c r="BV143" s="56"/>
      <c r="BW143" s="56"/>
      <c r="BX143" s="56"/>
      <c r="BY143" s="56"/>
      <c r="BZ143" s="56"/>
      <c r="CB143" s="56"/>
      <c r="CC143" s="56"/>
      <c r="CD143" s="56"/>
      <c r="CE143" s="56"/>
      <c r="CF143" s="56"/>
      <c r="CG143" s="56"/>
      <c r="CH143" s="56"/>
      <c r="CI143" s="56"/>
      <c r="CJ143" s="56"/>
      <c r="CL143" s="56"/>
      <c r="CM143" s="56"/>
      <c r="CN143" s="56"/>
      <c r="CO143" s="56"/>
      <c r="CP143" s="56"/>
      <c r="CQ143" s="56"/>
      <c r="CR143" s="56"/>
      <c r="CS143" s="56"/>
      <c r="CT143" s="56"/>
      <c r="CV143" s="56"/>
      <c r="CW143" s="56"/>
      <c r="CX143" s="56"/>
      <c r="CY143" s="56"/>
      <c r="CZ143" s="56"/>
      <c r="DA143" s="56"/>
      <c r="DB143" s="56"/>
      <c r="DC143" s="56"/>
      <c r="DD143" s="56"/>
      <c r="DF143" s="56"/>
      <c r="DG143" s="56"/>
      <c r="DH143" s="56"/>
      <c r="DI143" s="56"/>
      <c r="DJ143" s="56"/>
      <c r="DK143" s="56"/>
      <c r="DL143" s="56"/>
      <c r="DM143" s="56"/>
      <c r="DN143" s="56"/>
      <c r="DP143" s="56"/>
      <c r="DQ143" s="56"/>
      <c r="DR143" s="56"/>
      <c r="DS143" s="56"/>
      <c r="DT143" s="56"/>
      <c r="DU143" s="56"/>
      <c r="DV143" s="56"/>
      <c r="DW143" s="56"/>
      <c r="DX143" s="56"/>
      <c r="DZ143" s="56"/>
      <c r="EA143" s="56"/>
      <c r="EB143" s="56"/>
      <c r="EC143" s="56"/>
      <c r="ED143" s="56"/>
      <c r="EE143" s="56"/>
      <c r="EF143" s="56"/>
      <c r="EG143" s="56"/>
      <c r="EH143" s="56"/>
      <c r="EJ143" s="56"/>
      <c r="EK143" s="56"/>
      <c r="EL143" s="56"/>
      <c r="EM143" s="56"/>
      <c r="EN143" s="56"/>
      <c r="EO143" s="56"/>
      <c r="EP143" s="56"/>
      <c r="EQ143" s="56"/>
      <c r="ER143" s="56"/>
      <c r="ET143" s="56"/>
      <c r="EU143" s="56"/>
      <c r="EV143" s="56"/>
      <c r="EW143" s="56"/>
      <c r="EX143" s="56"/>
      <c r="EY143" s="56"/>
      <c r="EZ143" s="56"/>
      <c r="FA143" s="56"/>
      <c r="FB143" s="56"/>
      <c r="FD143" s="56"/>
      <c r="FE143" s="56"/>
      <c r="FF143" s="56"/>
      <c r="FG143" s="56"/>
      <c r="FH143" s="56"/>
      <c r="FI143" s="56"/>
      <c r="FJ143" s="56"/>
      <c r="FK143" s="56"/>
      <c r="FL143" s="56"/>
      <c r="FN143" s="56"/>
      <c r="FO143" s="56"/>
      <c r="FP143" s="56"/>
      <c r="FQ143" s="56"/>
      <c r="FR143" s="56"/>
      <c r="FS143" s="56"/>
      <c r="FT143" s="56"/>
      <c r="FU143" s="56"/>
      <c r="FV143" s="56"/>
      <c r="FX143" s="56"/>
      <c r="FY143" s="56"/>
      <c r="FZ143" s="56"/>
      <c r="GA143" s="56"/>
      <c r="GB143" s="56"/>
      <c r="GC143" s="56"/>
      <c r="GD143" s="56"/>
      <c r="GE143" s="56"/>
      <c r="GF143" s="56"/>
      <c r="GH143" s="56"/>
      <c r="GI143" s="56"/>
      <c r="GJ143" s="56"/>
      <c r="GK143" s="56"/>
      <c r="GL143" s="56"/>
      <c r="GM143" s="56"/>
      <c r="GN143" s="56"/>
      <c r="GO143" s="56"/>
      <c r="GP143" s="56"/>
      <c r="GR143" s="56"/>
      <c r="GS143" s="56"/>
      <c r="GT143" s="56"/>
      <c r="GU143" s="56"/>
      <c r="GV143" s="56"/>
      <c r="GW143" s="56"/>
      <c r="GX143" s="56"/>
      <c r="GY143" s="56"/>
      <c r="GZ143" s="56"/>
      <c r="HB143" s="56"/>
      <c r="HC143" s="56"/>
      <c r="HD143" s="56"/>
      <c r="HE143" s="56"/>
      <c r="HF143" s="56"/>
      <c r="HG143" s="56"/>
      <c r="HH143" s="56"/>
      <c r="HI143" s="56"/>
      <c r="HJ143" s="56"/>
      <c r="HL143" s="56"/>
      <c r="HM143" s="56"/>
      <c r="HN143" s="56"/>
      <c r="HO143" s="56"/>
      <c r="HP143" s="56"/>
      <c r="HQ143" s="56"/>
      <c r="HR143" s="56"/>
      <c r="HS143" s="56"/>
      <c r="HT143" s="56"/>
      <c r="HV143" s="56"/>
      <c r="HW143" s="56"/>
      <c r="HX143" s="56"/>
      <c r="HY143" s="56"/>
      <c r="HZ143" s="56"/>
      <c r="IA143" s="56"/>
      <c r="IB143" s="56"/>
      <c r="IC143" s="56"/>
      <c r="ID143" s="56"/>
      <c r="IF143" s="56"/>
      <c r="IG143" s="56"/>
      <c r="IH143" s="56"/>
      <c r="II143" s="56"/>
      <c r="IJ143" s="56"/>
      <c r="IK143" s="56"/>
      <c r="IL143" s="56"/>
      <c r="IM143" s="56"/>
      <c r="IN143" s="56"/>
      <c r="IP143" s="56"/>
      <c r="IQ143" s="56"/>
      <c r="IR143" s="56"/>
      <c r="IS143" s="56"/>
      <c r="IT143" s="56"/>
      <c r="IU143" s="56"/>
    </row>
    <row r="144" spans="1:255" ht="67.900000000000006" customHeight="1" thickBot="1" x14ac:dyDescent="0.25">
      <c r="A144" s="117" t="s">
        <v>95</v>
      </c>
      <c r="B144" s="114" t="s">
        <v>16</v>
      </c>
      <c r="C144" s="114" t="s">
        <v>5</v>
      </c>
      <c r="D144" s="114" t="s">
        <v>23</v>
      </c>
      <c r="E144" s="114" t="s">
        <v>18</v>
      </c>
      <c r="F144" s="114" t="s">
        <v>19</v>
      </c>
      <c r="G144" s="114" t="s">
        <v>10</v>
      </c>
      <c r="H144" s="114" t="s">
        <v>13</v>
      </c>
      <c r="I144" s="115" t="s">
        <v>12</v>
      </c>
      <c r="J144" s="56"/>
      <c r="K144" s="56"/>
      <c r="L144" s="56"/>
      <c r="M144" s="56"/>
      <c r="N144" s="56"/>
      <c r="O144" s="56"/>
      <c r="P144" s="56"/>
      <c r="Q144" s="56"/>
      <c r="R144" s="56"/>
      <c r="T144" s="56"/>
      <c r="U144" s="56"/>
      <c r="V144" s="56"/>
      <c r="W144" s="56"/>
      <c r="X144" s="56"/>
      <c r="Y144" s="56"/>
      <c r="Z144" s="56"/>
      <c r="AA144" s="56"/>
      <c r="AB144" s="56"/>
      <c r="AD144" s="56"/>
      <c r="AE144" s="56"/>
      <c r="AF144" s="56"/>
      <c r="AG144" s="56"/>
      <c r="AH144" s="56"/>
      <c r="AI144" s="56"/>
      <c r="AJ144" s="56"/>
      <c r="AK144" s="56"/>
      <c r="AL144" s="56"/>
      <c r="AN144" s="56"/>
      <c r="AO144" s="56"/>
      <c r="AP144" s="56"/>
      <c r="AQ144" s="56"/>
      <c r="AR144" s="56"/>
      <c r="AS144" s="56"/>
      <c r="AT144" s="56"/>
      <c r="AU144" s="56"/>
      <c r="AV144" s="56"/>
      <c r="AX144" s="56"/>
      <c r="AY144" s="56"/>
      <c r="AZ144" s="56"/>
      <c r="BA144" s="56"/>
      <c r="BB144" s="56"/>
      <c r="BC144" s="56"/>
      <c r="BD144" s="56"/>
      <c r="BE144" s="56"/>
      <c r="BF144" s="56"/>
      <c r="BH144" s="56"/>
      <c r="BI144" s="56"/>
      <c r="BJ144" s="56"/>
      <c r="BK144" s="56"/>
      <c r="BL144" s="56"/>
      <c r="BM144" s="56"/>
      <c r="BN144" s="56"/>
      <c r="BO144" s="56"/>
      <c r="BP144" s="56"/>
      <c r="BR144" s="56"/>
      <c r="BS144" s="56"/>
      <c r="BT144" s="56"/>
      <c r="BU144" s="56"/>
      <c r="BV144" s="56"/>
      <c r="BW144" s="56"/>
      <c r="BX144" s="56"/>
      <c r="BY144" s="56"/>
      <c r="BZ144" s="56"/>
      <c r="CB144" s="56"/>
      <c r="CC144" s="56"/>
      <c r="CD144" s="56"/>
      <c r="CE144" s="56"/>
      <c r="CF144" s="56"/>
      <c r="CG144" s="56"/>
      <c r="CH144" s="56"/>
      <c r="CI144" s="56"/>
      <c r="CJ144" s="56"/>
      <c r="CL144" s="56"/>
      <c r="CM144" s="56"/>
      <c r="CN144" s="56"/>
      <c r="CO144" s="56"/>
      <c r="CP144" s="56"/>
      <c r="CQ144" s="56"/>
      <c r="CR144" s="56"/>
      <c r="CS144" s="56"/>
      <c r="CT144" s="56"/>
      <c r="CV144" s="56"/>
      <c r="CW144" s="56"/>
      <c r="CX144" s="56"/>
      <c r="CY144" s="56"/>
      <c r="CZ144" s="56"/>
      <c r="DA144" s="56"/>
      <c r="DB144" s="56"/>
      <c r="DC144" s="56"/>
      <c r="DD144" s="56"/>
      <c r="DF144" s="56"/>
      <c r="DG144" s="56"/>
      <c r="DH144" s="56"/>
      <c r="DI144" s="56"/>
      <c r="DJ144" s="56"/>
      <c r="DK144" s="56"/>
      <c r="DL144" s="56"/>
      <c r="DM144" s="56"/>
      <c r="DN144" s="56"/>
      <c r="DP144" s="56"/>
      <c r="DQ144" s="56"/>
      <c r="DR144" s="56"/>
      <c r="DS144" s="56"/>
      <c r="DT144" s="56"/>
      <c r="DU144" s="56"/>
      <c r="DV144" s="56"/>
      <c r="DW144" s="56"/>
      <c r="DX144" s="56"/>
      <c r="DZ144" s="56"/>
      <c r="EA144" s="56"/>
      <c r="EB144" s="56"/>
      <c r="EC144" s="56"/>
      <c r="ED144" s="56"/>
      <c r="EE144" s="56"/>
      <c r="EF144" s="56"/>
      <c r="EG144" s="56"/>
      <c r="EH144" s="56"/>
      <c r="EJ144" s="56"/>
      <c r="EK144" s="56"/>
      <c r="EL144" s="56"/>
      <c r="EM144" s="56"/>
      <c r="EN144" s="56"/>
      <c r="EO144" s="56"/>
      <c r="EP144" s="56"/>
      <c r="EQ144" s="56"/>
      <c r="ER144" s="56"/>
      <c r="ET144" s="56"/>
      <c r="EU144" s="56"/>
      <c r="EV144" s="56"/>
      <c r="EW144" s="56"/>
      <c r="EX144" s="56"/>
      <c r="EY144" s="56"/>
      <c r="EZ144" s="56"/>
      <c r="FA144" s="56"/>
      <c r="FB144" s="56"/>
      <c r="FD144" s="56"/>
      <c r="FE144" s="56"/>
      <c r="FF144" s="56"/>
      <c r="FG144" s="56"/>
      <c r="FH144" s="56"/>
      <c r="FI144" s="56"/>
      <c r="FJ144" s="56"/>
      <c r="FK144" s="56"/>
      <c r="FL144" s="56"/>
      <c r="FN144" s="56"/>
      <c r="FO144" s="56"/>
      <c r="FP144" s="56"/>
      <c r="FQ144" s="56"/>
      <c r="FR144" s="56"/>
      <c r="FS144" s="56"/>
      <c r="FT144" s="56"/>
      <c r="FU144" s="56"/>
      <c r="FV144" s="56"/>
      <c r="FX144" s="56"/>
      <c r="FY144" s="56"/>
      <c r="FZ144" s="56"/>
      <c r="GA144" s="56"/>
      <c r="GB144" s="56"/>
      <c r="GC144" s="56"/>
      <c r="GD144" s="56"/>
      <c r="GE144" s="56"/>
      <c r="GF144" s="56"/>
      <c r="GH144" s="56"/>
      <c r="GI144" s="56"/>
      <c r="GJ144" s="56"/>
      <c r="GK144" s="56"/>
      <c r="GL144" s="56"/>
      <c r="GM144" s="56"/>
      <c r="GN144" s="56"/>
      <c r="GO144" s="56"/>
      <c r="GP144" s="56"/>
      <c r="GR144" s="56"/>
      <c r="GS144" s="56"/>
      <c r="GT144" s="56"/>
      <c r="GU144" s="56"/>
      <c r="GV144" s="56"/>
      <c r="GW144" s="56"/>
      <c r="GX144" s="56"/>
      <c r="GY144" s="56"/>
      <c r="GZ144" s="56"/>
      <c r="HB144" s="56"/>
      <c r="HC144" s="56"/>
      <c r="HD144" s="56"/>
      <c r="HE144" s="56"/>
      <c r="HF144" s="56"/>
      <c r="HG144" s="56"/>
      <c r="HH144" s="56"/>
      <c r="HI144" s="56"/>
      <c r="HJ144" s="56"/>
      <c r="HL144" s="56"/>
      <c r="HM144" s="56"/>
      <c r="HN144" s="56"/>
      <c r="HO144" s="56"/>
      <c r="HP144" s="56"/>
      <c r="HQ144" s="56"/>
      <c r="HR144" s="56"/>
      <c r="HS144" s="56"/>
      <c r="HT144" s="56"/>
      <c r="HV144" s="56"/>
      <c r="HW144" s="56"/>
      <c r="HX144" s="56"/>
      <c r="HY144" s="56"/>
      <c r="HZ144" s="56"/>
      <c r="IA144" s="56"/>
      <c r="IB144" s="56"/>
      <c r="IC144" s="56"/>
      <c r="ID144" s="56"/>
      <c r="IF144" s="56"/>
      <c r="IG144" s="56"/>
      <c r="IH144" s="56"/>
      <c r="II144" s="56"/>
      <c r="IJ144" s="56"/>
      <c r="IK144" s="56"/>
      <c r="IL144" s="56"/>
      <c r="IM144" s="56"/>
      <c r="IN144" s="56"/>
      <c r="IP144" s="56"/>
      <c r="IQ144" s="56"/>
      <c r="IR144" s="56"/>
      <c r="IS144" s="56"/>
      <c r="IT144" s="56"/>
      <c r="IU144" s="56"/>
    </row>
    <row r="145" spans="1:255" ht="12.75" customHeight="1" thickBot="1" x14ac:dyDescent="0.25">
      <c r="A145" s="729"/>
      <c r="B145" s="104">
        <v>1497.58</v>
      </c>
      <c r="C145" s="58" t="s">
        <v>66</v>
      </c>
      <c r="D145" s="64"/>
      <c r="E145" s="59"/>
      <c r="F145" s="59"/>
      <c r="G145" s="59"/>
      <c r="H145" s="60"/>
      <c r="I145" s="61"/>
      <c r="J145" s="56"/>
      <c r="K145" s="56"/>
      <c r="L145" s="56"/>
      <c r="M145" s="56"/>
      <c r="N145" s="56"/>
      <c r="O145" s="56"/>
      <c r="P145" s="56"/>
      <c r="Q145" s="56"/>
      <c r="R145" s="56"/>
      <c r="T145" s="56"/>
      <c r="U145" s="56"/>
      <c r="V145" s="56"/>
      <c r="W145" s="56"/>
      <c r="X145" s="56"/>
      <c r="Y145" s="56"/>
      <c r="Z145" s="56"/>
      <c r="AA145" s="56"/>
      <c r="AB145" s="56"/>
      <c r="AD145" s="56"/>
      <c r="AE145" s="56"/>
      <c r="AF145" s="56"/>
      <c r="AG145" s="56"/>
      <c r="AH145" s="56"/>
      <c r="AI145" s="56"/>
      <c r="AJ145" s="56"/>
      <c r="AK145" s="56"/>
      <c r="AL145" s="56"/>
      <c r="AN145" s="56"/>
      <c r="AO145" s="56"/>
      <c r="AP145" s="56"/>
      <c r="AQ145" s="56"/>
      <c r="AR145" s="56"/>
      <c r="AS145" s="56"/>
      <c r="AT145" s="56"/>
      <c r="AU145" s="56"/>
      <c r="AV145" s="56"/>
      <c r="AX145" s="56"/>
      <c r="AY145" s="56"/>
      <c r="AZ145" s="56"/>
      <c r="BA145" s="56"/>
      <c r="BB145" s="56"/>
      <c r="BC145" s="56"/>
      <c r="BD145" s="56"/>
      <c r="BE145" s="56"/>
      <c r="BF145" s="56"/>
      <c r="BH145" s="56"/>
      <c r="BI145" s="56"/>
      <c r="BJ145" s="56"/>
      <c r="BK145" s="56"/>
      <c r="BL145" s="56"/>
      <c r="BM145" s="56"/>
      <c r="BN145" s="56"/>
      <c r="BO145" s="56"/>
      <c r="BP145" s="56"/>
      <c r="BR145" s="56"/>
      <c r="BS145" s="56"/>
      <c r="BT145" s="56"/>
      <c r="BU145" s="56"/>
      <c r="BV145" s="56"/>
      <c r="BW145" s="56"/>
      <c r="BX145" s="56"/>
      <c r="BY145" s="56"/>
      <c r="BZ145" s="56"/>
      <c r="CB145" s="56"/>
      <c r="CC145" s="56"/>
      <c r="CD145" s="56"/>
      <c r="CE145" s="56"/>
      <c r="CF145" s="56"/>
      <c r="CG145" s="56"/>
      <c r="CH145" s="56"/>
      <c r="CI145" s="56"/>
      <c r="CJ145" s="56"/>
      <c r="CL145" s="56"/>
      <c r="CM145" s="56"/>
      <c r="CN145" s="56"/>
      <c r="CO145" s="56"/>
      <c r="CP145" s="56"/>
      <c r="CQ145" s="56"/>
      <c r="CR145" s="56"/>
      <c r="CS145" s="56"/>
      <c r="CT145" s="56"/>
      <c r="CV145" s="56"/>
      <c r="CW145" s="56"/>
      <c r="CX145" s="56"/>
      <c r="CY145" s="56"/>
      <c r="CZ145" s="56"/>
      <c r="DA145" s="56"/>
      <c r="DB145" s="56"/>
      <c r="DC145" s="56"/>
      <c r="DD145" s="56"/>
      <c r="DF145" s="56"/>
      <c r="DG145" s="56"/>
      <c r="DH145" s="56"/>
      <c r="DI145" s="56"/>
      <c r="DJ145" s="56"/>
      <c r="DK145" s="56"/>
      <c r="DL145" s="56"/>
      <c r="DM145" s="56"/>
      <c r="DN145" s="56"/>
      <c r="DP145" s="56"/>
      <c r="DQ145" s="56"/>
      <c r="DR145" s="56"/>
      <c r="DS145" s="56"/>
      <c r="DT145" s="56"/>
      <c r="DU145" s="56"/>
      <c r="DV145" s="56"/>
      <c r="DW145" s="56"/>
      <c r="DX145" s="56"/>
      <c r="DZ145" s="56"/>
      <c r="EA145" s="56"/>
      <c r="EB145" s="56"/>
      <c r="EC145" s="56"/>
      <c r="ED145" s="56"/>
      <c r="EE145" s="56"/>
      <c r="EF145" s="56"/>
      <c r="EG145" s="56"/>
      <c r="EH145" s="56"/>
      <c r="EJ145" s="56"/>
      <c r="EK145" s="56"/>
      <c r="EL145" s="56"/>
      <c r="EM145" s="56"/>
      <c r="EN145" s="56"/>
      <c r="EO145" s="56"/>
      <c r="EP145" s="56"/>
      <c r="EQ145" s="56"/>
      <c r="ER145" s="56"/>
      <c r="ET145" s="56"/>
      <c r="EU145" s="56"/>
      <c r="EV145" s="56"/>
      <c r="EW145" s="56"/>
      <c r="EX145" s="56"/>
      <c r="EY145" s="56"/>
      <c r="EZ145" s="56"/>
      <c r="FA145" s="56"/>
      <c r="FB145" s="56"/>
      <c r="FD145" s="56"/>
      <c r="FE145" s="56"/>
      <c r="FF145" s="56"/>
      <c r="FG145" s="56"/>
      <c r="FH145" s="56"/>
      <c r="FI145" s="56"/>
      <c r="FJ145" s="56"/>
      <c r="FK145" s="56"/>
      <c r="FL145" s="56"/>
      <c r="FN145" s="56"/>
      <c r="FO145" s="56"/>
      <c r="FP145" s="56"/>
      <c r="FQ145" s="56"/>
      <c r="FR145" s="56"/>
      <c r="FS145" s="56"/>
      <c r="FT145" s="56"/>
      <c r="FU145" s="56"/>
      <c r="FV145" s="56"/>
      <c r="FX145" s="56"/>
      <c r="FY145" s="56"/>
      <c r="FZ145" s="56"/>
      <c r="GA145" s="56"/>
      <c r="GB145" s="56"/>
      <c r="GC145" s="56"/>
      <c r="GD145" s="56"/>
      <c r="GE145" s="56"/>
      <c r="GF145" s="56"/>
      <c r="GH145" s="56"/>
      <c r="GI145" s="56"/>
      <c r="GJ145" s="56"/>
      <c r="GK145" s="56"/>
      <c r="GL145" s="56"/>
      <c r="GM145" s="56"/>
      <c r="GN145" s="56"/>
      <c r="GO145" s="56"/>
      <c r="GP145" s="56"/>
      <c r="GR145" s="56"/>
      <c r="GS145" s="56"/>
      <c r="GT145" s="56"/>
      <c r="GU145" s="56"/>
      <c r="GV145" s="56"/>
      <c r="GW145" s="56"/>
      <c r="GX145" s="56"/>
      <c r="GY145" s="56"/>
      <c r="GZ145" s="56"/>
      <c r="HB145" s="56"/>
      <c r="HC145" s="56"/>
      <c r="HD145" s="56"/>
      <c r="HE145" s="56"/>
      <c r="HF145" s="56"/>
      <c r="HG145" s="56"/>
      <c r="HH145" s="56"/>
      <c r="HI145" s="56"/>
      <c r="HJ145" s="56"/>
      <c r="HL145" s="56"/>
      <c r="HM145" s="56"/>
      <c r="HN145" s="56"/>
      <c r="HO145" s="56"/>
      <c r="HP145" s="56"/>
      <c r="HQ145" s="56"/>
      <c r="HR145" s="56"/>
      <c r="HS145" s="56"/>
      <c r="HT145" s="56"/>
      <c r="HV145" s="56"/>
      <c r="HW145" s="56"/>
      <c r="HX145" s="56"/>
      <c r="HY145" s="56"/>
      <c r="HZ145" s="56"/>
      <c r="IA145" s="56"/>
      <c r="IB145" s="56"/>
      <c r="IC145" s="56"/>
      <c r="ID145" s="56"/>
      <c r="IF145" s="56"/>
      <c r="IG145" s="56"/>
      <c r="IH145" s="56"/>
      <c r="II145" s="56"/>
      <c r="IJ145" s="56"/>
      <c r="IK145" s="56"/>
      <c r="IL145" s="56"/>
      <c r="IM145" s="56"/>
      <c r="IN145" s="56"/>
      <c r="IP145" s="56"/>
      <c r="IQ145" s="56"/>
      <c r="IR145" s="56"/>
      <c r="IS145" s="56"/>
      <c r="IT145" s="56"/>
      <c r="IU145" s="56"/>
    </row>
    <row r="146" spans="1:255" ht="12.75" customHeight="1" thickBot="1" x14ac:dyDescent="0.25">
      <c r="A146" s="729"/>
      <c r="B146" s="105">
        <v>1818.73</v>
      </c>
      <c r="C146" s="92" t="s">
        <v>67</v>
      </c>
      <c r="D146" s="93"/>
      <c r="E146" s="94"/>
      <c r="F146" s="94"/>
      <c r="G146" s="94"/>
      <c r="H146" s="95"/>
      <c r="I146" s="96"/>
      <c r="J146" s="56"/>
      <c r="K146" s="56"/>
      <c r="L146" s="56"/>
      <c r="M146" s="56"/>
      <c r="N146" s="56"/>
      <c r="O146" s="56"/>
      <c r="P146" s="56"/>
      <c r="Q146" s="56"/>
      <c r="R146" s="56"/>
      <c r="T146" s="56"/>
      <c r="U146" s="56"/>
      <c r="V146" s="56"/>
      <c r="W146" s="56"/>
      <c r="X146" s="56"/>
      <c r="Y146" s="56"/>
      <c r="Z146" s="56"/>
      <c r="AA146" s="56"/>
      <c r="AB146" s="56"/>
      <c r="AD146" s="56"/>
      <c r="AE146" s="56"/>
      <c r="AF146" s="56"/>
      <c r="AG146" s="56"/>
      <c r="AH146" s="56"/>
      <c r="AI146" s="56"/>
      <c r="AJ146" s="56"/>
      <c r="AK146" s="56"/>
      <c r="AL146" s="56"/>
      <c r="AN146" s="56"/>
      <c r="AO146" s="56"/>
      <c r="AP146" s="56"/>
      <c r="AQ146" s="56"/>
      <c r="AR146" s="56"/>
      <c r="AS146" s="56"/>
      <c r="AT146" s="56"/>
      <c r="AU146" s="56"/>
      <c r="AV146" s="56"/>
      <c r="AX146" s="56"/>
      <c r="AY146" s="56"/>
      <c r="AZ146" s="56"/>
      <c r="BA146" s="56"/>
      <c r="BB146" s="56"/>
      <c r="BC146" s="56"/>
      <c r="BD146" s="56"/>
      <c r="BE146" s="56"/>
      <c r="BF146" s="56"/>
      <c r="BH146" s="56"/>
      <c r="BI146" s="56"/>
      <c r="BJ146" s="56"/>
      <c r="BK146" s="56"/>
      <c r="BL146" s="56"/>
      <c r="BM146" s="56"/>
      <c r="BN146" s="56"/>
      <c r="BO146" s="56"/>
      <c r="BP146" s="56"/>
      <c r="BR146" s="56"/>
      <c r="BS146" s="56"/>
      <c r="BT146" s="56"/>
      <c r="BU146" s="56"/>
      <c r="BV146" s="56"/>
      <c r="BW146" s="56"/>
      <c r="BX146" s="56"/>
      <c r="BY146" s="56"/>
      <c r="BZ146" s="56"/>
      <c r="CB146" s="56"/>
      <c r="CC146" s="56"/>
      <c r="CD146" s="56"/>
      <c r="CE146" s="56"/>
      <c r="CF146" s="56"/>
      <c r="CG146" s="56"/>
      <c r="CH146" s="56"/>
      <c r="CI146" s="56"/>
      <c r="CJ146" s="56"/>
      <c r="CL146" s="56"/>
      <c r="CM146" s="56"/>
      <c r="CN146" s="56"/>
      <c r="CO146" s="56"/>
      <c r="CP146" s="56"/>
      <c r="CQ146" s="56"/>
      <c r="CR146" s="56"/>
      <c r="CS146" s="56"/>
      <c r="CT146" s="56"/>
      <c r="CV146" s="56"/>
      <c r="CW146" s="56"/>
      <c r="CX146" s="56"/>
      <c r="CY146" s="56"/>
      <c r="CZ146" s="56"/>
      <c r="DA146" s="56"/>
      <c r="DB146" s="56"/>
      <c r="DC146" s="56"/>
      <c r="DD146" s="56"/>
      <c r="DF146" s="56"/>
      <c r="DG146" s="56"/>
      <c r="DH146" s="56"/>
      <c r="DI146" s="56"/>
      <c r="DJ146" s="56"/>
      <c r="DK146" s="56"/>
      <c r="DL146" s="56"/>
      <c r="DM146" s="56"/>
      <c r="DN146" s="56"/>
      <c r="DP146" s="56"/>
      <c r="DQ146" s="56"/>
      <c r="DR146" s="56"/>
      <c r="DS146" s="56"/>
      <c r="DT146" s="56"/>
      <c r="DU146" s="56"/>
      <c r="DV146" s="56"/>
      <c r="DW146" s="56"/>
      <c r="DX146" s="56"/>
      <c r="DZ146" s="56"/>
      <c r="EA146" s="56"/>
      <c r="EB146" s="56"/>
      <c r="EC146" s="56"/>
      <c r="ED146" s="56"/>
      <c r="EE146" s="56"/>
      <c r="EF146" s="56"/>
      <c r="EG146" s="56"/>
      <c r="EH146" s="56"/>
      <c r="EJ146" s="56"/>
      <c r="EK146" s="56"/>
      <c r="EL146" s="56"/>
      <c r="EM146" s="56"/>
      <c r="EN146" s="56"/>
      <c r="EO146" s="56"/>
      <c r="EP146" s="56"/>
      <c r="EQ146" s="56"/>
      <c r="ER146" s="56"/>
      <c r="ET146" s="56"/>
      <c r="EU146" s="56"/>
      <c r="EV146" s="56"/>
      <c r="EW146" s="56"/>
      <c r="EX146" s="56"/>
      <c r="EY146" s="56"/>
      <c r="EZ146" s="56"/>
      <c r="FA146" s="56"/>
      <c r="FB146" s="56"/>
      <c r="FD146" s="56"/>
      <c r="FE146" s="56"/>
      <c r="FF146" s="56"/>
      <c r="FG146" s="56"/>
      <c r="FH146" s="56"/>
      <c r="FI146" s="56"/>
      <c r="FJ146" s="56"/>
      <c r="FK146" s="56"/>
      <c r="FL146" s="56"/>
      <c r="FN146" s="56"/>
      <c r="FO146" s="56"/>
      <c r="FP146" s="56"/>
      <c r="FQ146" s="56"/>
      <c r="FR146" s="56"/>
      <c r="FS146" s="56"/>
      <c r="FT146" s="56"/>
      <c r="FU146" s="56"/>
      <c r="FV146" s="56"/>
      <c r="FX146" s="56"/>
      <c r="FY146" s="56"/>
      <c r="FZ146" s="56"/>
      <c r="GA146" s="56"/>
      <c r="GB146" s="56"/>
      <c r="GC146" s="56"/>
      <c r="GD146" s="56"/>
      <c r="GE146" s="56"/>
      <c r="GF146" s="56"/>
      <c r="GH146" s="56"/>
      <c r="GI146" s="56"/>
      <c r="GJ146" s="56"/>
      <c r="GK146" s="56"/>
      <c r="GL146" s="56"/>
      <c r="GM146" s="56"/>
      <c r="GN146" s="56"/>
      <c r="GO146" s="56"/>
      <c r="GP146" s="56"/>
      <c r="GR146" s="56"/>
      <c r="GS146" s="56"/>
      <c r="GT146" s="56"/>
      <c r="GU146" s="56"/>
      <c r="GV146" s="56"/>
      <c r="GW146" s="56"/>
      <c r="GX146" s="56"/>
      <c r="GY146" s="56"/>
      <c r="GZ146" s="56"/>
      <c r="HB146" s="56"/>
      <c r="HC146" s="56"/>
      <c r="HD146" s="56"/>
      <c r="HE146" s="56"/>
      <c r="HF146" s="56"/>
      <c r="HG146" s="56"/>
      <c r="HH146" s="56"/>
      <c r="HI146" s="56"/>
      <c r="HJ146" s="56"/>
      <c r="HL146" s="56"/>
      <c r="HM146" s="56"/>
      <c r="HN146" s="56"/>
      <c r="HO146" s="56"/>
      <c r="HP146" s="56"/>
      <c r="HQ146" s="56"/>
      <c r="HR146" s="56"/>
      <c r="HS146" s="56"/>
      <c r="HT146" s="56"/>
      <c r="HV146" s="56"/>
      <c r="HW146" s="56"/>
      <c r="HX146" s="56"/>
      <c r="HY146" s="56"/>
      <c r="HZ146" s="56"/>
      <c r="IA146" s="56"/>
      <c r="IB146" s="56"/>
      <c r="IC146" s="56"/>
      <c r="ID146" s="56"/>
      <c r="IF146" s="56"/>
      <c r="IG146" s="56"/>
      <c r="IH146" s="56"/>
      <c r="II146" s="56"/>
      <c r="IJ146" s="56"/>
      <c r="IK146" s="56"/>
      <c r="IL146" s="56"/>
      <c r="IM146" s="56"/>
      <c r="IN146" s="56"/>
      <c r="IP146" s="56"/>
      <c r="IQ146" s="56"/>
      <c r="IR146" s="56"/>
      <c r="IS146" s="56"/>
      <c r="IT146" s="56"/>
      <c r="IU146" s="56"/>
    </row>
    <row r="147" spans="1:255" ht="12.75" customHeight="1" thickBot="1" x14ac:dyDescent="0.25">
      <c r="A147" s="729"/>
      <c r="B147" s="106">
        <v>1514.71</v>
      </c>
      <c r="C147" s="85" t="s">
        <v>70</v>
      </c>
      <c r="D147" s="86"/>
      <c r="E147" s="47"/>
      <c r="F147" s="47"/>
      <c r="G147" s="47"/>
      <c r="H147" s="48"/>
      <c r="I147" s="49"/>
      <c r="J147" s="56"/>
      <c r="K147" s="56"/>
      <c r="L147" s="56"/>
      <c r="M147" s="56"/>
      <c r="N147" s="56"/>
      <c r="O147" s="56"/>
      <c r="P147" s="56"/>
      <c r="Q147" s="56"/>
      <c r="R147" s="56"/>
      <c r="T147" s="56"/>
      <c r="U147" s="56"/>
      <c r="V147" s="56"/>
      <c r="W147" s="56"/>
      <c r="X147" s="56"/>
      <c r="Y147" s="56"/>
      <c r="Z147" s="56"/>
      <c r="AA147" s="56"/>
      <c r="AB147" s="56"/>
      <c r="AD147" s="56"/>
      <c r="AE147" s="56"/>
      <c r="AF147" s="56"/>
      <c r="AG147" s="56"/>
      <c r="AH147" s="56"/>
      <c r="AI147" s="56"/>
      <c r="AJ147" s="56"/>
      <c r="AK147" s="56"/>
      <c r="AL147" s="56"/>
      <c r="AN147" s="56"/>
      <c r="AO147" s="56"/>
      <c r="AP147" s="56"/>
      <c r="AQ147" s="56"/>
      <c r="AR147" s="56"/>
      <c r="AS147" s="56"/>
      <c r="AT147" s="56"/>
      <c r="AU147" s="56"/>
      <c r="AV147" s="56"/>
      <c r="AX147" s="56"/>
      <c r="AY147" s="56"/>
      <c r="AZ147" s="56"/>
      <c r="BA147" s="56"/>
      <c r="BB147" s="56"/>
      <c r="BC147" s="56"/>
      <c r="BD147" s="56"/>
      <c r="BE147" s="56"/>
      <c r="BF147" s="56"/>
      <c r="BH147" s="56"/>
      <c r="BI147" s="56"/>
      <c r="BJ147" s="56"/>
      <c r="BK147" s="56"/>
      <c r="BL147" s="56"/>
      <c r="BM147" s="56"/>
      <c r="BN147" s="56"/>
      <c r="BO147" s="56"/>
      <c r="BP147" s="56"/>
      <c r="BR147" s="56"/>
      <c r="BS147" s="56"/>
      <c r="BT147" s="56"/>
      <c r="BU147" s="56"/>
      <c r="BV147" s="56"/>
      <c r="BW147" s="56"/>
      <c r="BX147" s="56"/>
      <c r="BY147" s="56"/>
      <c r="BZ147" s="56"/>
      <c r="CB147" s="56"/>
      <c r="CC147" s="56"/>
      <c r="CD147" s="56"/>
      <c r="CE147" s="56"/>
      <c r="CF147" s="56"/>
      <c r="CG147" s="56"/>
      <c r="CH147" s="56"/>
      <c r="CI147" s="56"/>
      <c r="CJ147" s="56"/>
      <c r="CL147" s="56"/>
      <c r="CM147" s="56"/>
      <c r="CN147" s="56"/>
      <c r="CO147" s="56"/>
      <c r="CP147" s="56"/>
      <c r="CQ147" s="56"/>
      <c r="CR147" s="56"/>
      <c r="CS147" s="56"/>
      <c r="CT147" s="56"/>
      <c r="CV147" s="56"/>
      <c r="CW147" s="56"/>
      <c r="CX147" s="56"/>
      <c r="CY147" s="56"/>
      <c r="CZ147" s="56"/>
      <c r="DA147" s="56"/>
      <c r="DB147" s="56"/>
      <c r="DC147" s="56"/>
      <c r="DD147" s="56"/>
      <c r="DF147" s="56"/>
      <c r="DG147" s="56"/>
      <c r="DH147" s="56"/>
      <c r="DI147" s="56"/>
      <c r="DJ147" s="56"/>
      <c r="DK147" s="56"/>
      <c r="DL147" s="56"/>
      <c r="DM147" s="56"/>
      <c r="DN147" s="56"/>
      <c r="DP147" s="56"/>
      <c r="DQ147" s="56"/>
      <c r="DR147" s="56"/>
      <c r="DS147" s="56"/>
      <c r="DT147" s="56"/>
      <c r="DU147" s="56"/>
      <c r="DV147" s="56"/>
      <c r="DW147" s="56"/>
      <c r="DX147" s="56"/>
      <c r="DZ147" s="56"/>
      <c r="EA147" s="56"/>
      <c r="EB147" s="56"/>
      <c r="EC147" s="56"/>
      <c r="ED147" s="56"/>
      <c r="EE147" s="56"/>
      <c r="EF147" s="56"/>
      <c r="EG147" s="56"/>
      <c r="EH147" s="56"/>
      <c r="EJ147" s="56"/>
      <c r="EK147" s="56"/>
      <c r="EL147" s="56"/>
      <c r="EM147" s="56"/>
      <c r="EN147" s="56"/>
      <c r="EO147" s="56"/>
      <c r="EP147" s="56"/>
      <c r="EQ147" s="56"/>
      <c r="ER147" s="56"/>
      <c r="ET147" s="56"/>
      <c r="EU147" s="56"/>
      <c r="EV147" s="56"/>
      <c r="EW147" s="56"/>
      <c r="EX147" s="56"/>
      <c r="EY147" s="56"/>
      <c r="EZ147" s="56"/>
      <c r="FA147" s="56"/>
      <c r="FB147" s="56"/>
      <c r="FD147" s="56"/>
      <c r="FE147" s="56"/>
      <c r="FF147" s="56"/>
      <c r="FG147" s="56"/>
      <c r="FH147" s="56"/>
      <c r="FI147" s="56"/>
      <c r="FJ147" s="56"/>
      <c r="FK147" s="56"/>
      <c r="FL147" s="56"/>
      <c r="FN147" s="56"/>
      <c r="FO147" s="56"/>
      <c r="FP147" s="56"/>
      <c r="FQ147" s="56"/>
      <c r="FR147" s="56"/>
      <c r="FS147" s="56"/>
      <c r="FT147" s="56"/>
      <c r="FU147" s="56"/>
      <c r="FV147" s="56"/>
      <c r="FX147" s="56"/>
      <c r="FY147" s="56"/>
      <c r="FZ147" s="56"/>
      <c r="GA147" s="56"/>
      <c r="GB147" s="56"/>
      <c r="GC147" s="56"/>
      <c r="GD147" s="56"/>
      <c r="GE147" s="56"/>
      <c r="GF147" s="56"/>
      <c r="GH147" s="56"/>
      <c r="GI147" s="56"/>
      <c r="GJ147" s="56"/>
      <c r="GK147" s="56"/>
      <c r="GL147" s="56"/>
      <c r="GM147" s="56"/>
      <c r="GN147" s="56"/>
      <c r="GO147" s="56"/>
      <c r="GP147" s="56"/>
      <c r="GR147" s="56"/>
      <c r="GS147" s="56"/>
      <c r="GT147" s="56"/>
      <c r="GU147" s="56"/>
      <c r="GV147" s="56"/>
      <c r="GW147" s="56"/>
      <c r="GX147" s="56"/>
      <c r="GY147" s="56"/>
      <c r="GZ147" s="56"/>
      <c r="HB147" s="56"/>
      <c r="HC147" s="56"/>
      <c r="HD147" s="56"/>
      <c r="HE147" s="56"/>
      <c r="HF147" s="56"/>
      <c r="HG147" s="56"/>
      <c r="HH147" s="56"/>
      <c r="HI147" s="56"/>
      <c r="HJ147" s="56"/>
      <c r="HL147" s="56"/>
      <c r="HM147" s="56"/>
      <c r="HN147" s="56"/>
      <c r="HO147" s="56"/>
      <c r="HP147" s="56"/>
      <c r="HQ147" s="56"/>
      <c r="HR147" s="56"/>
      <c r="HS147" s="56"/>
      <c r="HT147" s="56"/>
      <c r="HV147" s="56"/>
      <c r="HW147" s="56"/>
      <c r="HX147" s="56"/>
      <c r="HY147" s="56"/>
      <c r="HZ147" s="56"/>
      <c r="IA147" s="56"/>
      <c r="IB147" s="56"/>
      <c r="IC147" s="56"/>
      <c r="ID147" s="56"/>
      <c r="IF147" s="56"/>
      <c r="IG147" s="56"/>
      <c r="IH147" s="56"/>
      <c r="II147" s="56"/>
      <c r="IJ147" s="56"/>
      <c r="IK147" s="56"/>
      <c r="IL147" s="56"/>
      <c r="IM147" s="56"/>
      <c r="IN147" s="56"/>
      <c r="IP147" s="56"/>
      <c r="IQ147" s="56"/>
      <c r="IR147" s="56"/>
      <c r="IS147" s="56"/>
      <c r="IT147" s="56"/>
      <c r="IU147" s="56"/>
    </row>
    <row r="148" spans="1:255" ht="12.75" customHeight="1" thickBot="1" x14ac:dyDescent="0.25">
      <c r="A148" s="729"/>
      <c r="B148" s="106">
        <v>1614.62</v>
      </c>
      <c r="C148" s="85" t="s">
        <v>72</v>
      </c>
      <c r="D148" s="86"/>
      <c r="E148" s="47"/>
      <c r="F148" s="47"/>
      <c r="G148" s="47"/>
      <c r="H148" s="48"/>
      <c r="I148" s="49"/>
      <c r="J148" s="56"/>
      <c r="K148" s="56"/>
      <c r="L148" s="56"/>
      <c r="M148" s="56"/>
      <c r="N148" s="56"/>
      <c r="O148" s="56"/>
      <c r="P148" s="56"/>
      <c r="Q148" s="56"/>
      <c r="R148" s="56"/>
      <c r="T148" s="56"/>
      <c r="U148" s="56"/>
      <c r="V148" s="56"/>
      <c r="W148" s="56"/>
      <c r="X148" s="56"/>
      <c r="Y148" s="56"/>
      <c r="Z148" s="56"/>
      <c r="AA148" s="56"/>
      <c r="AB148" s="56"/>
      <c r="AD148" s="56"/>
      <c r="AE148" s="56"/>
      <c r="AF148" s="56"/>
      <c r="AG148" s="56"/>
      <c r="AH148" s="56"/>
      <c r="AI148" s="56"/>
      <c r="AJ148" s="56"/>
      <c r="AK148" s="56"/>
      <c r="AL148" s="56"/>
      <c r="AN148" s="56"/>
      <c r="AO148" s="56"/>
      <c r="AP148" s="56"/>
      <c r="AQ148" s="56"/>
      <c r="AR148" s="56"/>
      <c r="AS148" s="56"/>
      <c r="AT148" s="56"/>
      <c r="AU148" s="56"/>
      <c r="AV148" s="56"/>
      <c r="AX148" s="56"/>
      <c r="AY148" s="56"/>
      <c r="AZ148" s="56"/>
      <c r="BA148" s="56"/>
      <c r="BB148" s="56"/>
      <c r="BC148" s="56"/>
      <c r="BD148" s="56"/>
      <c r="BE148" s="56"/>
      <c r="BF148" s="56"/>
      <c r="BH148" s="56"/>
      <c r="BI148" s="56"/>
      <c r="BJ148" s="56"/>
      <c r="BK148" s="56"/>
      <c r="BL148" s="56"/>
      <c r="BM148" s="56"/>
      <c r="BN148" s="56"/>
      <c r="BO148" s="56"/>
      <c r="BP148" s="56"/>
      <c r="BR148" s="56"/>
      <c r="BS148" s="56"/>
      <c r="BT148" s="56"/>
      <c r="BU148" s="56"/>
      <c r="BV148" s="56"/>
      <c r="BW148" s="56"/>
      <c r="BX148" s="56"/>
      <c r="BY148" s="56"/>
      <c r="BZ148" s="56"/>
      <c r="CB148" s="56"/>
      <c r="CC148" s="56"/>
      <c r="CD148" s="56"/>
      <c r="CE148" s="56"/>
      <c r="CF148" s="56"/>
      <c r="CG148" s="56"/>
      <c r="CH148" s="56"/>
      <c r="CI148" s="56"/>
      <c r="CJ148" s="56"/>
      <c r="CL148" s="56"/>
      <c r="CM148" s="56"/>
      <c r="CN148" s="56"/>
      <c r="CO148" s="56"/>
      <c r="CP148" s="56"/>
      <c r="CQ148" s="56"/>
      <c r="CR148" s="56"/>
      <c r="CS148" s="56"/>
      <c r="CT148" s="56"/>
      <c r="CV148" s="56"/>
      <c r="CW148" s="56"/>
      <c r="CX148" s="56"/>
      <c r="CY148" s="56"/>
      <c r="CZ148" s="56"/>
      <c r="DA148" s="56"/>
      <c r="DB148" s="56"/>
      <c r="DC148" s="56"/>
      <c r="DD148" s="56"/>
      <c r="DF148" s="56"/>
      <c r="DG148" s="56"/>
      <c r="DH148" s="56"/>
      <c r="DI148" s="56"/>
      <c r="DJ148" s="56"/>
      <c r="DK148" s="56"/>
      <c r="DL148" s="56"/>
      <c r="DM148" s="56"/>
      <c r="DN148" s="56"/>
      <c r="DP148" s="56"/>
      <c r="DQ148" s="56"/>
      <c r="DR148" s="56"/>
      <c r="DS148" s="56"/>
      <c r="DT148" s="56"/>
      <c r="DU148" s="56"/>
      <c r="DV148" s="56"/>
      <c r="DW148" s="56"/>
      <c r="DX148" s="56"/>
      <c r="DZ148" s="56"/>
      <c r="EA148" s="56"/>
      <c r="EB148" s="56"/>
      <c r="EC148" s="56"/>
      <c r="ED148" s="56"/>
      <c r="EE148" s="56"/>
      <c r="EF148" s="56"/>
      <c r="EG148" s="56"/>
      <c r="EH148" s="56"/>
      <c r="EJ148" s="56"/>
      <c r="EK148" s="56"/>
      <c r="EL148" s="56"/>
      <c r="EM148" s="56"/>
      <c r="EN148" s="56"/>
      <c r="EO148" s="56"/>
      <c r="EP148" s="56"/>
      <c r="EQ148" s="56"/>
      <c r="ER148" s="56"/>
      <c r="ET148" s="56"/>
      <c r="EU148" s="56"/>
      <c r="EV148" s="56"/>
      <c r="EW148" s="56"/>
      <c r="EX148" s="56"/>
      <c r="EY148" s="56"/>
      <c r="EZ148" s="56"/>
      <c r="FA148" s="56"/>
      <c r="FB148" s="56"/>
      <c r="FD148" s="56"/>
      <c r="FE148" s="56"/>
      <c r="FF148" s="56"/>
      <c r="FG148" s="56"/>
      <c r="FH148" s="56"/>
      <c r="FI148" s="56"/>
      <c r="FJ148" s="56"/>
      <c r="FK148" s="56"/>
      <c r="FL148" s="56"/>
      <c r="FN148" s="56"/>
      <c r="FO148" s="56"/>
      <c r="FP148" s="56"/>
      <c r="FQ148" s="56"/>
      <c r="FR148" s="56"/>
      <c r="FS148" s="56"/>
      <c r="FT148" s="56"/>
      <c r="FU148" s="56"/>
      <c r="FV148" s="56"/>
      <c r="FX148" s="56"/>
      <c r="FY148" s="56"/>
      <c r="FZ148" s="56"/>
      <c r="GA148" s="56"/>
      <c r="GB148" s="56"/>
      <c r="GC148" s="56"/>
      <c r="GD148" s="56"/>
      <c r="GE148" s="56"/>
      <c r="GF148" s="56"/>
      <c r="GH148" s="56"/>
      <c r="GI148" s="56"/>
      <c r="GJ148" s="56"/>
      <c r="GK148" s="56"/>
      <c r="GL148" s="56"/>
      <c r="GM148" s="56"/>
      <c r="GN148" s="56"/>
      <c r="GO148" s="56"/>
      <c r="GP148" s="56"/>
      <c r="GR148" s="56"/>
      <c r="GS148" s="56"/>
      <c r="GT148" s="56"/>
      <c r="GU148" s="56"/>
      <c r="GV148" s="56"/>
      <c r="GW148" s="56"/>
      <c r="GX148" s="56"/>
      <c r="GY148" s="56"/>
      <c r="GZ148" s="56"/>
      <c r="HB148" s="56"/>
      <c r="HC148" s="56"/>
      <c r="HD148" s="56"/>
      <c r="HE148" s="56"/>
      <c r="HF148" s="56"/>
      <c r="HG148" s="56"/>
      <c r="HH148" s="56"/>
      <c r="HI148" s="56"/>
      <c r="HJ148" s="56"/>
      <c r="HL148" s="56"/>
      <c r="HM148" s="56"/>
      <c r="HN148" s="56"/>
      <c r="HO148" s="56"/>
      <c r="HP148" s="56"/>
      <c r="HQ148" s="56"/>
      <c r="HR148" s="56"/>
      <c r="HS148" s="56"/>
      <c r="HT148" s="56"/>
      <c r="HV148" s="56"/>
      <c r="HW148" s="56"/>
      <c r="HX148" s="56"/>
      <c r="HY148" s="56"/>
      <c r="HZ148" s="56"/>
      <c r="IA148" s="56"/>
      <c r="IB148" s="56"/>
      <c r="IC148" s="56"/>
      <c r="ID148" s="56"/>
      <c r="IF148" s="56"/>
      <c r="IG148" s="56"/>
      <c r="IH148" s="56"/>
      <c r="II148" s="56"/>
      <c r="IJ148" s="56"/>
      <c r="IK148" s="56"/>
      <c r="IL148" s="56"/>
      <c r="IM148" s="56"/>
      <c r="IN148" s="56"/>
      <c r="IP148" s="56"/>
      <c r="IQ148" s="56"/>
      <c r="IR148" s="56"/>
      <c r="IS148" s="56"/>
      <c r="IT148" s="56"/>
      <c r="IU148" s="56"/>
    </row>
    <row r="149" spans="1:255" ht="12.75" customHeight="1" thickBot="1" x14ac:dyDescent="0.25">
      <c r="A149" s="729"/>
      <c r="B149" s="106">
        <v>1794.42</v>
      </c>
      <c r="C149" s="85" t="s">
        <v>73</v>
      </c>
      <c r="D149" s="86"/>
      <c r="E149" s="47"/>
      <c r="F149" s="47"/>
      <c r="G149" s="47"/>
      <c r="H149" s="48"/>
      <c r="I149" s="49"/>
      <c r="J149" s="56"/>
      <c r="K149" s="56"/>
      <c r="L149" s="56"/>
      <c r="M149" s="56"/>
      <c r="N149" s="56"/>
      <c r="O149" s="56"/>
      <c r="P149" s="56"/>
      <c r="Q149" s="56"/>
      <c r="R149" s="56"/>
      <c r="T149" s="56"/>
      <c r="U149" s="56"/>
      <c r="V149" s="56"/>
      <c r="W149" s="56"/>
      <c r="X149" s="56"/>
      <c r="Y149" s="56"/>
      <c r="Z149" s="56"/>
      <c r="AA149" s="56"/>
      <c r="AB149" s="56"/>
      <c r="AD149" s="56"/>
      <c r="AE149" s="56"/>
      <c r="AF149" s="56"/>
      <c r="AG149" s="56"/>
      <c r="AH149" s="56"/>
      <c r="AI149" s="56"/>
      <c r="AJ149" s="56"/>
      <c r="AK149" s="56"/>
      <c r="AL149" s="56"/>
      <c r="AN149" s="56"/>
      <c r="AO149" s="56"/>
      <c r="AP149" s="56"/>
      <c r="AQ149" s="56"/>
      <c r="AR149" s="56"/>
      <c r="AS149" s="56"/>
      <c r="AT149" s="56"/>
      <c r="AU149" s="56"/>
      <c r="AV149" s="56"/>
      <c r="AX149" s="56"/>
      <c r="AY149" s="56"/>
      <c r="AZ149" s="56"/>
      <c r="BA149" s="56"/>
      <c r="BB149" s="56"/>
      <c r="BC149" s="56"/>
      <c r="BD149" s="56"/>
      <c r="BE149" s="56"/>
      <c r="BF149" s="56"/>
      <c r="BH149" s="56"/>
      <c r="BI149" s="56"/>
      <c r="BJ149" s="56"/>
      <c r="BK149" s="56"/>
      <c r="BL149" s="56"/>
      <c r="BM149" s="56"/>
      <c r="BN149" s="56"/>
      <c r="BO149" s="56"/>
      <c r="BP149" s="56"/>
      <c r="BR149" s="56"/>
      <c r="BS149" s="56"/>
      <c r="BT149" s="56"/>
      <c r="BU149" s="56"/>
      <c r="BV149" s="56"/>
      <c r="BW149" s="56"/>
      <c r="BX149" s="56"/>
      <c r="BY149" s="56"/>
      <c r="BZ149" s="56"/>
      <c r="CB149" s="56"/>
      <c r="CC149" s="56"/>
      <c r="CD149" s="56"/>
      <c r="CE149" s="56"/>
      <c r="CF149" s="56"/>
      <c r="CG149" s="56"/>
      <c r="CH149" s="56"/>
      <c r="CI149" s="56"/>
      <c r="CJ149" s="56"/>
      <c r="CL149" s="56"/>
      <c r="CM149" s="56"/>
      <c r="CN149" s="56"/>
      <c r="CO149" s="56"/>
      <c r="CP149" s="56"/>
      <c r="CQ149" s="56"/>
      <c r="CR149" s="56"/>
      <c r="CS149" s="56"/>
      <c r="CT149" s="56"/>
      <c r="CV149" s="56"/>
      <c r="CW149" s="56"/>
      <c r="CX149" s="56"/>
      <c r="CY149" s="56"/>
      <c r="CZ149" s="56"/>
      <c r="DA149" s="56"/>
      <c r="DB149" s="56"/>
      <c r="DC149" s="56"/>
      <c r="DD149" s="56"/>
      <c r="DF149" s="56"/>
      <c r="DG149" s="56"/>
      <c r="DH149" s="56"/>
      <c r="DI149" s="56"/>
      <c r="DJ149" s="56"/>
      <c r="DK149" s="56"/>
      <c r="DL149" s="56"/>
      <c r="DM149" s="56"/>
      <c r="DN149" s="56"/>
      <c r="DP149" s="56"/>
      <c r="DQ149" s="56"/>
      <c r="DR149" s="56"/>
      <c r="DS149" s="56"/>
      <c r="DT149" s="56"/>
      <c r="DU149" s="56"/>
      <c r="DV149" s="56"/>
      <c r="DW149" s="56"/>
      <c r="DX149" s="56"/>
      <c r="DZ149" s="56"/>
      <c r="EA149" s="56"/>
      <c r="EB149" s="56"/>
      <c r="EC149" s="56"/>
      <c r="ED149" s="56"/>
      <c r="EE149" s="56"/>
      <c r="EF149" s="56"/>
      <c r="EG149" s="56"/>
      <c r="EH149" s="56"/>
      <c r="EJ149" s="56"/>
      <c r="EK149" s="56"/>
      <c r="EL149" s="56"/>
      <c r="EM149" s="56"/>
      <c r="EN149" s="56"/>
      <c r="EO149" s="56"/>
      <c r="EP149" s="56"/>
      <c r="EQ149" s="56"/>
      <c r="ER149" s="56"/>
      <c r="ET149" s="56"/>
      <c r="EU149" s="56"/>
      <c r="EV149" s="56"/>
      <c r="EW149" s="56"/>
      <c r="EX149" s="56"/>
      <c r="EY149" s="56"/>
      <c r="EZ149" s="56"/>
      <c r="FA149" s="56"/>
      <c r="FB149" s="56"/>
      <c r="FD149" s="56"/>
      <c r="FE149" s="56"/>
      <c r="FF149" s="56"/>
      <c r="FG149" s="56"/>
      <c r="FH149" s="56"/>
      <c r="FI149" s="56"/>
      <c r="FJ149" s="56"/>
      <c r="FK149" s="56"/>
      <c r="FL149" s="56"/>
      <c r="FN149" s="56"/>
      <c r="FO149" s="56"/>
      <c r="FP149" s="56"/>
      <c r="FQ149" s="56"/>
      <c r="FR149" s="56"/>
      <c r="FS149" s="56"/>
      <c r="FT149" s="56"/>
      <c r="FU149" s="56"/>
      <c r="FV149" s="56"/>
      <c r="FX149" s="56"/>
      <c r="FY149" s="56"/>
      <c r="FZ149" s="56"/>
      <c r="GA149" s="56"/>
      <c r="GB149" s="56"/>
      <c r="GC149" s="56"/>
      <c r="GD149" s="56"/>
      <c r="GE149" s="56"/>
      <c r="GF149" s="56"/>
      <c r="GH149" s="56"/>
      <c r="GI149" s="56"/>
      <c r="GJ149" s="56"/>
      <c r="GK149" s="56"/>
      <c r="GL149" s="56"/>
      <c r="GM149" s="56"/>
      <c r="GN149" s="56"/>
      <c r="GO149" s="56"/>
      <c r="GP149" s="56"/>
      <c r="GR149" s="56"/>
      <c r="GS149" s="56"/>
      <c r="GT149" s="56"/>
      <c r="GU149" s="56"/>
      <c r="GV149" s="56"/>
      <c r="GW149" s="56"/>
      <c r="GX149" s="56"/>
      <c r="GY149" s="56"/>
      <c r="GZ149" s="56"/>
      <c r="HB149" s="56"/>
      <c r="HC149" s="56"/>
      <c r="HD149" s="56"/>
      <c r="HE149" s="56"/>
      <c r="HF149" s="56"/>
      <c r="HG149" s="56"/>
      <c r="HH149" s="56"/>
      <c r="HI149" s="56"/>
      <c r="HJ149" s="56"/>
      <c r="HL149" s="56"/>
      <c r="HM149" s="56"/>
      <c r="HN149" s="56"/>
      <c r="HO149" s="56"/>
      <c r="HP149" s="56"/>
      <c r="HQ149" s="56"/>
      <c r="HR149" s="56"/>
      <c r="HS149" s="56"/>
      <c r="HT149" s="56"/>
      <c r="HV149" s="56"/>
      <c r="HW149" s="56"/>
      <c r="HX149" s="56"/>
      <c r="HY149" s="56"/>
      <c r="HZ149" s="56"/>
      <c r="IA149" s="56"/>
      <c r="IB149" s="56"/>
      <c r="IC149" s="56"/>
      <c r="ID149" s="56"/>
      <c r="IF149" s="56"/>
      <c r="IG149" s="56"/>
      <c r="IH149" s="56"/>
      <c r="II149" s="56"/>
      <c r="IJ149" s="56"/>
      <c r="IK149" s="56"/>
      <c r="IL149" s="56"/>
      <c r="IM149" s="56"/>
      <c r="IN149" s="56"/>
      <c r="IP149" s="56"/>
      <c r="IQ149" s="56"/>
      <c r="IR149" s="56"/>
      <c r="IS149" s="56"/>
      <c r="IT149" s="56"/>
      <c r="IU149" s="56"/>
    </row>
    <row r="150" spans="1:255" ht="12.75" customHeight="1" thickBot="1" x14ac:dyDescent="0.25">
      <c r="A150" s="729"/>
      <c r="B150" s="106">
        <v>1625.26</v>
      </c>
      <c r="C150" s="85" t="s">
        <v>74</v>
      </c>
      <c r="D150" s="86"/>
      <c r="E150" s="47"/>
      <c r="F150" s="47"/>
      <c r="G150" s="47"/>
      <c r="H150" s="48"/>
      <c r="I150" s="49"/>
      <c r="J150" s="56"/>
      <c r="K150" s="56"/>
      <c r="L150" s="56"/>
      <c r="M150" s="56"/>
      <c r="N150" s="56"/>
      <c r="O150" s="56"/>
      <c r="P150" s="56"/>
      <c r="Q150" s="56"/>
      <c r="R150" s="56"/>
      <c r="T150" s="56"/>
      <c r="U150" s="56"/>
      <c r="V150" s="56"/>
      <c r="W150" s="56"/>
      <c r="X150" s="56"/>
      <c r="Y150" s="56"/>
      <c r="Z150" s="56"/>
      <c r="AA150" s="56"/>
      <c r="AB150" s="56"/>
      <c r="AD150" s="56"/>
      <c r="AE150" s="56"/>
      <c r="AF150" s="56"/>
      <c r="AG150" s="56"/>
      <c r="AH150" s="56"/>
      <c r="AI150" s="56"/>
      <c r="AJ150" s="56"/>
      <c r="AK150" s="56"/>
      <c r="AL150" s="56"/>
      <c r="AN150" s="56"/>
      <c r="AO150" s="56"/>
      <c r="AP150" s="56"/>
      <c r="AQ150" s="56"/>
      <c r="AR150" s="56"/>
      <c r="AS150" s="56"/>
      <c r="AT150" s="56"/>
      <c r="AU150" s="56"/>
      <c r="AV150" s="56"/>
      <c r="AX150" s="56"/>
      <c r="AY150" s="56"/>
      <c r="AZ150" s="56"/>
      <c r="BA150" s="56"/>
      <c r="BB150" s="56"/>
      <c r="BC150" s="56"/>
      <c r="BD150" s="56"/>
      <c r="BE150" s="56"/>
      <c r="BF150" s="56"/>
      <c r="BH150" s="56"/>
      <c r="BI150" s="56"/>
      <c r="BJ150" s="56"/>
      <c r="BK150" s="56"/>
      <c r="BL150" s="56"/>
      <c r="BM150" s="56"/>
      <c r="BN150" s="56"/>
      <c r="BO150" s="56"/>
      <c r="BP150" s="56"/>
      <c r="BR150" s="56"/>
      <c r="BS150" s="56"/>
      <c r="BT150" s="56"/>
      <c r="BU150" s="56"/>
      <c r="BV150" s="56"/>
      <c r="BW150" s="56"/>
      <c r="BX150" s="56"/>
      <c r="BY150" s="56"/>
      <c r="BZ150" s="56"/>
      <c r="CB150" s="56"/>
      <c r="CC150" s="56"/>
      <c r="CD150" s="56"/>
      <c r="CE150" s="56"/>
      <c r="CF150" s="56"/>
      <c r="CG150" s="56"/>
      <c r="CH150" s="56"/>
      <c r="CI150" s="56"/>
      <c r="CJ150" s="56"/>
      <c r="CL150" s="56"/>
      <c r="CM150" s="56"/>
      <c r="CN150" s="56"/>
      <c r="CO150" s="56"/>
      <c r="CP150" s="56"/>
      <c r="CQ150" s="56"/>
      <c r="CR150" s="56"/>
      <c r="CS150" s="56"/>
      <c r="CT150" s="56"/>
      <c r="CV150" s="56"/>
      <c r="CW150" s="56"/>
      <c r="CX150" s="56"/>
      <c r="CY150" s="56"/>
      <c r="CZ150" s="56"/>
      <c r="DA150" s="56"/>
      <c r="DB150" s="56"/>
      <c r="DC150" s="56"/>
      <c r="DD150" s="56"/>
      <c r="DF150" s="56"/>
      <c r="DG150" s="56"/>
      <c r="DH150" s="56"/>
      <c r="DI150" s="56"/>
      <c r="DJ150" s="56"/>
      <c r="DK150" s="56"/>
      <c r="DL150" s="56"/>
      <c r="DM150" s="56"/>
      <c r="DN150" s="56"/>
      <c r="DP150" s="56"/>
      <c r="DQ150" s="56"/>
      <c r="DR150" s="56"/>
      <c r="DS150" s="56"/>
      <c r="DT150" s="56"/>
      <c r="DU150" s="56"/>
      <c r="DV150" s="56"/>
      <c r="DW150" s="56"/>
      <c r="DX150" s="56"/>
      <c r="DZ150" s="56"/>
      <c r="EA150" s="56"/>
      <c r="EB150" s="56"/>
      <c r="EC150" s="56"/>
      <c r="ED150" s="56"/>
      <c r="EE150" s="56"/>
      <c r="EF150" s="56"/>
      <c r="EG150" s="56"/>
      <c r="EH150" s="56"/>
      <c r="EJ150" s="56"/>
      <c r="EK150" s="56"/>
      <c r="EL150" s="56"/>
      <c r="EM150" s="56"/>
      <c r="EN150" s="56"/>
      <c r="EO150" s="56"/>
      <c r="EP150" s="56"/>
      <c r="EQ150" s="56"/>
      <c r="ER150" s="56"/>
      <c r="ET150" s="56"/>
      <c r="EU150" s="56"/>
      <c r="EV150" s="56"/>
      <c r="EW150" s="56"/>
      <c r="EX150" s="56"/>
      <c r="EY150" s="56"/>
      <c r="EZ150" s="56"/>
      <c r="FA150" s="56"/>
      <c r="FB150" s="56"/>
      <c r="FD150" s="56"/>
      <c r="FE150" s="56"/>
      <c r="FF150" s="56"/>
      <c r="FG150" s="56"/>
      <c r="FH150" s="56"/>
      <c r="FI150" s="56"/>
      <c r="FJ150" s="56"/>
      <c r="FK150" s="56"/>
      <c r="FL150" s="56"/>
      <c r="FN150" s="56"/>
      <c r="FO150" s="56"/>
      <c r="FP150" s="56"/>
      <c r="FQ150" s="56"/>
      <c r="FR150" s="56"/>
      <c r="FS150" s="56"/>
      <c r="FT150" s="56"/>
      <c r="FU150" s="56"/>
      <c r="FV150" s="56"/>
      <c r="FX150" s="56"/>
      <c r="FY150" s="56"/>
      <c r="FZ150" s="56"/>
      <c r="GA150" s="56"/>
      <c r="GB150" s="56"/>
      <c r="GC150" s="56"/>
      <c r="GD150" s="56"/>
      <c r="GE150" s="56"/>
      <c r="GF150" s="56"/>
      <c r="GH150" s="56"/>
      <c r="GI150" s="56"/>
      <c r="GJ150" s="56"/>
      <c r="GK150" s="56"/>
      <c r="GL150" s="56"/>
      <c r="GM150" s="56"/>
      <c r="GN150" s="56"/>
      <c r="GO150" s="56"/>
      <c r="GP150" s="56"/>
      <c r="GR150" s="56"/>
      <c r="GS150" s="56"/>
      <c r="GT150" s="56"/>
      <c r="GU150" s="56"/>
      <c r="GV150" s="56"/>
      <c r="GW150" s="56"/>
      <c r="GX150" s="56"/>
      <c r="GY150" s="56"/>
      <c r="GZ150" s="56"/>
      <c r="HB150" s="56"/>
      <c r="HC150" s="56"/>
      <c r="HD150" s="56"/>
      <c r="HE150" s="56"/>
      <c r="HF150" s="56"/>
      <c r="HG150" s="56"/>
      <c r="HH150" s="56"/>
      <c r="HI150" s="56"/>
      <c r="HJ150" s="56"/>
      <c r="HL150" s="56"/>
      <c r="HM150" s="56"/>
      <c r="HN150" s="56"/>
      <c r="HO150" s="56"/>
      <c r="HP150" s="56"/>
      <c r="HQ150" s="56"/>
      <c r="HR150" s="56"/>
      <c r="HS150" s="56"/>
      <c r="HT150" s="56"/>
      <c r="HV150" s="56"/>
      <c r="HW150" s="56"/>
      <c r="HX150" s="56"/>
      <c r="HY150" s="56"/>
      <c r="HZ150" s="56"/>
      <c r="IA150" s="56"/>
      <c r="IB150" s="56"/>
      <c r="IC150" s="56"/>
      <c r="ID150" s="56"/>
      <c r="IF150" s="56"/>
      <c r="IG150" s="56"/>
      <c r="IH150" s="56"/>
      <c r="II150" s="56"/>
      <c r="IJ150" s="56"/>
      <c r="IK150" s="56"/>
      <c r="IL150" s="56"/>
      <c r="IM150" s="56"/>
      <c r="IN150" s="56"/>
      <c r="IP150" s="56"/>
      <c r="IQ150" s="56"/>
      <c r="IR150" s="56"/>
      <c r="IS150" s="56"/>
      <c r="IT150" s="56"/>
      <c r="IU150" s="56"/>
    </row>
    <row r="151" spans="1:255" ht="12.75" customHeight="1" thickBot="1" x14ac:dyDescent="0.25">
      <c r="A151" s="729"/>
      <c r="B151" s="106">
        <v>1397.03</v>
      </c>
      <c r="C151" s="85" t="s">
        <v>75</v>
      </c>
      <c r="D151" s="86"/>
      <c r="E151" s="47"/>
      <c r="F151" s="47"/>
      <c r="G151" s="47"/>
      <c r="H151" s="48"/>
      <c r="I151" s="49"/>
    </row>
    <row r="152" spans="1:255" ht="13.5" thickBot="1" x14ac:dyDescent="0.25">
      <c r="A152" s="729"/>
      <c r="B152" s="106">
        <v>1526.23</v>
      </c>
      <c r="C152" s="85" t="s">
        <v>76</v>
      </c>
      <c r="D152" s="86"/>
      <c r="E152" s="47"/>
      <c r="F152" s="47"/>
      <c r="G152" s="47"/>
      <c r="H152" s="48"/>
      <c r="I152" s="49"/>
    </row>
    <row r="153" spans="1:255" ht="13.5" thickBot="1" x14ac:dyDescent="0.25">
      <c r="A153" s="729"/>
      <c r="B153" s="106">
        <v>2128.34</v>
      </c>
      <c r="C153" s="85" t="s">
        <v>77</v>
      </c>
      <c r="D153" s="86"/>
      <c r="E153" s="47"/>
      <c r="F153" s="47"/>
      <c r="G153" s="47"/>
      <c r="H153" s="48"/>
      <c r="I153" s="49"/>
    </row>
    <row r="154" spans="1:255" ht="13.5" thickBot="1" x14ac:dyDescent="0.25">
      <c r="A154" s="729"/>
      <c r="B154" s="106">
        <v>1641.17</v>
      </c>
      <c r="C154" s="85" t="s">
        <v>78</v>
      </c>
      <c r="D154" s="86"/>
      <c r="E154" s="47"/>
      <c r="F154" s="47"/>
      <c r="G154" s="47"/>
      <c r="H154" s="48"/>
      <c r="I154" s="49"/>
    </row>
    <row r="155" spans="1:255" ht="13.5" thickBot="1" x14ac:dyDescent="0.25">
      <c r="A155" s="729"/>
      <c r="B155" s="106">
        <v>2080.9699999999998</v>
      </c>
      <c r="C155" s="85" t="s">
        <v>79</v>
      </c>
      <c r="D155" s="86"/>
      <c r="E155" s="47"/>
      <c r="F155" s="47"/>
      <c r="G155" s="47"/>
      <c r="H155" s="48"/>
      <c r="I155" s="49"/>
    </row>
    <row r="156" spans="1:255" ht="13.5" thickBot="1" x14ac:dyDescent="0.25">
      <c r="A156" s="729"/>
      <c r="B156" s="106">
        <v>1540.79</v>
      </c>
      <c r="C156" s="85" t="s">
        <v>80</v>
      </c>
      <c r="D156" s="86"/>
      <c r="E156" s="47"/>
      <c r="F156" s="47"/>
      <c r="G156" s="47"/>
      <c r="H156" s="48"/>
      <c r="I156" s="49"/>
    </row>
    <row r="157" spans="1:255" ht="13.5" thickBot="1" x14ac:dyDescent="0.25">
      <c r="A157" s="383"/>
      <c r="B157" s="169"/>
      <c r="C157" s="167" t="s">
        <v>87</v>
      </c>
      <c r="D157" s="179"/>
      <c r="E157" s="83"/>
      <c r="F157" s="83"/>
      <c r="G157" s="83"/>
      <c r="H157" s="84"/>
      <c r="I157" s="200">
        <v>1032.22</v>
      </c>
    </row>
    <row r="158" spans="1:255" ht="12.75" customHeight="1" thickBot="1" x14ac:dyDescent="0.25">
      <c r="A158" s="312"/>
      <c r="B158" s="373">
        <f>SUM(B145:B156)</f>
        <v>20179.850000000006</v>
      </c>
      <c r="C158" s="224"/>
      <c r="D158" s="223"/>
      <c r="E158" s="225"/>
      <c r="F158" s="224"/>
      <c r="G158" s="224"/>
      <c r="H158" s="223" t="s">
        <v>17</v>
      </c>
      <c r="I158" s="226">
        <f>SUM(I145:I157)</f>
        <v>1032.22</v>
      </c>
    </row>
    <row r="159" spans="1:255" ht="65.45" customHeight="1" thickBot="1" x14ac:dyDescent="0.25">
      <c r="A159" s="46" t="s">
        <v>97</v>
      </c>
      <c r="B159" s="114" t="s">
        <v>16</v>
      </c>
      <c r="C159" s="114" t="s">
        <v>5</v>
      </c>
      <c r="D159" s="114" t="s">
        <v>23</v>
      </c>
      <c r="E159" s="118" t="s">
        <v>18</v>
      </c>
      <c r="F159" s="114" t="s">
        <v>19</v>
      </c>
      <c r="G159" s="114" t="s">
        <v>10</v>
      </c>
      <c r="H159" s="114" t="s">
        <v>13</v>
      </c>
      <c r="I159" s="115" t="s">
        <v>12</v>
      </c>
    </row>
    <row r="160" spans="1:255" ht="48.6" customHeight="1" thickBot="1" x14ac:dyDescent="0.25">
      <c r="A160" s="117" t="s">
        <v>2277</v>
      </c>
      <c r="B160" s="164"/>
      <c r="C160" s="85" t="s">
        <v>87</v>
      </c>
      <c r="D160" s="238"/>
      <c r="E160" s="239"/>
      <c r="F160" s="238"/>
      <c r="G160" s="239"/>
      <c r="H160" s="239"/>
      <c r="I160" s="49">
        <v>23198.85</v>
      </c>
    </row>
    <row r="161" spans="1:9" ht="12.75" customHeight="1" thickBot="1" x14ac:dyDescent="0.25">
      <c r="A161" s="46"/>
      <c r="B161" s="76">
        <f>SUM(B160:B160)</f>
        <v>0</v>
      </c>
      <c r="C161" s="75"/>
      <c r="D161" s="76"/>
      <c r="E161" s="77"/>
      <c r="F161" s="75"/>
      <c r="G161" s="75"/>
      <c r="H161" s="76" t="s">
        <v>17</v>
      </c>
      <c r="I161" s="78">
        <f>SUM(I160:I160)</f>
        <v>23198.85</v>
      </c>
    </row>
    <row r="162" spans="1:9" ht="43.15" customHeight="1" thickBot="1" x14ac:dyDescent="0.25">
      <c r="A162" s="134" t="s">
        <v>96</v>
      </c>
      <c r="B162" s="114" t="s">
        <v>16</v>
      </c>
      <c r="C162" s="114" t="s">
        <v>5</v>
      </c>
      <c r="D162" s="114" t="s">
        <v>23</v>
      </c>
      <c r="E162" s="114" t="s">
        <v>18</v>
      </c>
      <c r="F162" s="114" t="s">
        <v>19</v>
      </c>
      <c r="G162" s="114" t="s">
        <v>10</v>
      </c>
      <c r="H162" s="114" t="s">
        <v>13</v>
      </c>
      <c r="I162" s="115" t="s">
        <v>12</v>
      </c>
    </row>
    <row r="163" spans="1:9" ht="13.5" thickBot="1" x14ac:dyDescent="0.25">
      <c r="A163" s="206"/>
      <c r="B163" s="185"/>
      <c r="C163" s="70" t="s">
        <v>87</v>
      </c>
      <c r="D163" s="163"/>
      <c r="E163" s="53"/>
      <c r="F163" s="53"/>
      <c r="G163" s="53"/>
      <c r="H163" s="153"/>
      <c r="I163" s="471">
        <v>32770.44</v>
      </c>
    </row>
    <row r="164" spans="1:9" ht="13.5" thickBot="1" x14ac:dyDescent="0.25">
      <c r="A164" s="134"/>
      <c r="B164" s="271"/>
      <c r="C164" s="75"/>
      <c r="D164" s="76"/>
      <c r="E164" s="77"/>
      <c r="F164" s="75"/>
      <c r="G164" s="75"/>
      <c r="H164" s="76"/>
      <c r="I164" s="78">
        <f>SUM(I163)</f>
        <v>32770.44</v>
      </c>
    </row>
    <row r="165" spans="1:9" ht="12.6" customHeight="1" x14ac:dyDescent="0.2">
      <c r="A165" s="56"/>
      <c r="B165" s="56"/>
      <c r="C165" s="56"/>
      <c r="D165" s="56"/>
      <c r="E165" s="56"/>
      <c r="F165" s="56"/>
      <c r="G165" s="56"/>
      <c r="H165" s="56"/>
      <c r="I165" s="56"/>
    </row>
    <row r="166" spans="1:9" ht="12.75" customHeight="1" x14ac:dyDescent="0.2">
      <c r="A166" s="10"/>
      <c r="B166" s="10"/>
      <c r="C166" s="10"/>
      <c r="D166" s="10"/>
      <c r="E166" s="10"/>
      <c r="F166" s="56"/>
      <c r="G166" s="56"/>
      <c r="H166" s="56"/>
      <c r="I166" s="56"/>
    </row>
    <row r="167" spans="1:9" ht="12.75" customHeight="1" x14ac:dyDescent="0.2">
      <c r="A167" s="21" t="s">
        <v>21</v>
      </c>
      <c r="B167" s="22"/>
      <c r="C167" s="23"/>
      <c r="D167" s="4" t="s">
        <v>9</v>
      </c>
      <c r="E167" s="4" t="s">
        <v>6</v>
      </c>
      <c r="F167" s="119" t="s">
        <v>7</v>
      </c>
    </row>
    <row r="168" spans="1:9" ht="12.75" customHeight="1" x14ac:dyDescent="0.2">
      <c r="A168" s="642" t="s">
        <v>15</v>
      </c>
      <c r="B168" s="643"/>
      <c r="C168" s="25"/>
      <c r="D168" s="26">
        <f>B21</f>
        <v>49337.210000000006</v>
      </c>
      <c r="E168" s="26">
        <f>I21</f>
        <v>683.87</v>
      </c>
      <c r="F168" s="120">
        <f>D168+E168</f>
        <v>50021.080000000009</v>
      </c>
    </row>
    <row r="169" spans="1:9" ht="12.75" customHeight="1" x14ac:dyDescent="0.2">
      <c r="A169" s="642" t="s">
        <v>4</v>
      </c>
      <c r="B169" s="643"/>
      <c r="C169" s="25"/>
      <c r="D169" s="26">
        <f>B84</f>
        <v>80516.069999999992</v>
      </c>
      <c r="E169" s="26">
        <f>I84</f>
        <v>15050.334999999999</v>
      </c>
      <c r="F169" s="120">
        <f>D169+E169</f>
        <v>95566.404999999999</v>
      </c>
    </row>
    <row r="170" spans="1:9" ht="12.75" customHeight="1" x14ac:dyDescent="0.2">
      <c r="A170" s="642" t="s">
        <v>14</v>
      </c>
      <c r="B170" s="643"/>
      <c r="C170" s="25"/>
      <c r="D170" s="26">
        <f>B103</f>
        <v>36160.370000000003</v>
      </c>
      <c r="E170" s="26">
        <f>I103</f>
        <v>425.01</v>
      </c>
      <c r="F170" s="120">
        <f>D170+E170</f>
        <v>36585.380000000005</v>
      </c>
    </row>
    <row r="171" spans="1:9" ht="12.75" customHeight="1" x14ac:dyDescent="0.2">
      <c r="A171" s="642" t="s">
        <v>146</v>
      </c>
      <c r="B171" s="643"/>
      <c r="C171" s="25"/>
      <c r="D171" s="26">
        <f>B118</f>
        <v>48935.600000000006</v>
      </c>
      <c r="E171" s="26">
        <f>I118</f>
        <v>3574.05</v>
      </c>
      <c r="F171" s="120">
        <f>D171+E171</f>
        <v>52509.650000000009</v>
      </c>
      <c r="G171" s="56"/>
    </row>
    <row r="172" spans="1:9" ht="12.75" customHeight="1" x14ac:dyDescent="0.2">
      <c r="A172" s="642" t="s">
        <v>26</v>
      </c>
      <c r="B172" s="643"/>
      <c r="C172" s="25"/>
      <c r="D172" s="26">
        <f>B158</f>
        <v>20179.850000000006</v>
      </c>
      <c r="E172" s="26">
        <f>I158</f>
        <v>1032.22</v>
      </c>
      <c r="F172" s="120">
        <f>D172+E172</f>
        <v>21212.070000000007</v>
      </c>
      <c r="G172" s="56"/>
    </row>
    <row r="173" spans="1:9" ht="12.75" customHeight="1" x14ac:dyDescent="0.2">
      <c r="A173" s="646" t="s">
        <v>69</v>
      </c>
      <c r="B173" s="647"/>
      <c r="C173" s="245"/>
      <c r="D173" s="246"/>
      <c r="E173" s="246"/>
      <c r="F173" s="242">
        <f>F174+F177+F178+F179+F180+F175+F176</f>
        <v>85399.180000000022</v>
      </c>
      <c r="G173" s="56"/>
    </row>
    <row r="174" spans="1:9" ht="12.75" customHeight="1" x14ac:dyDescent="0.2">
      <c r="A174" s="644" t="s">
        <v>82</v>
      </c>
      <c r="B174" s="645"/>
      <c r="C174" s="25"/>
      <c r="D174" s="26"/>
      <c r="E174" s="26"/>
      <c r="F174" s="120">
        <f>I132</f>
        <v>9865.18</v>
      </c>
      <c r="G174" s="56"/>
    </row>
    <row r="175" spans="1:9" ht="43.9" customHeight="1" x14ac:dyDescent="0.2">
      <c r="A175" s="650" t="s">
        <v>2275</v>
      </c>
      <c r="B175" s="651"/>
      <c r="C175" s="25"/>
      <c r="D175" s="26"/>
      <c r="E175" s="26"/>
      <c r="F175" s="120">
        <f>I135</f>
        <v>247.57</v>
      </c>
      <c r="G175" s="56"/>
    </row>
    <row r="176" spans="1:9" ht="41.45" customHeight="1" x14ac:dyDescent="0.2">
      <c r="A176" s="650" t="s">
        <v>2276</v>
      </c>
      <c r="B176" s="651"/>
      <c r="C176" s="25"/>
      <c r="D176" s="26"/>
      <c r="E176" s="26"/>
      <c r="F176" s="120">
        <f>I138</f>
        <v>1445.27</v>
      </c>
      <c r="G176" s="56"/>
    </row>
    <row r="177" spans="1:7" ht="12.75" customHeight="1" x14ac:dyDescent="0.2">
      <c r="A177" s="642" t="s">
        <v>2270</v>
      </c>
      <c r="B177" s="643"/>
      <c r="C177" s="25"/>
      <c r="D177" s="26"/>
      <c r="E177" s="26"/>
      <c r="F177" s="120">
        <f>I139</f>
        <v>61977.120000000003</v>
      </c>
      <c r="G177" s="56"/>
    </row>
    <row r="178" spans="1:7" ht="12.75" customHeight="1" x14ac:dyDescent="0.2">
      <c r="A178" s="644" t="s">
        <v>84</v>
      </c>
      <c r="B178" s="645"/>
      <c r="C178" s="25"/>
      <c r="D178" s="26"/>
      <c r="E178" s="26"/>
      <c r="F178" s="120">
        <f>I140</f>
        <v>4596.71</v>
      </c>
      <c r="G178" s="56"/>
    </row>
    <row r="179" spans="1:7" ht="12.75" customHeight="1" x14ac:dyDescent="0.2">
      <c r="A179" s="644" t="s">
        <v>86</v>
      </c>
      <c r="B179" s="645"/>
      <c r="C179" s="25"/>
      <c r="D179" s="26"/>
      <c r="E179" s="26"/>
      <c r="F179" s="120">
        <f>I141</f>
        <v>4192.07</v>
      </c>
      <c r="G179" s="56"/>
    </row>
    <row r="180" spans="1:7" ht="12.75" customHeight="1" x14ac:dyDescent="0.2">
      <c r="A180" s="644" t="s">
        <v>88</v>
      </c>
      <c r="B180" s="645"/>
      <c r="C180" s="25"/>
      <c r="D180" s="26"/>
      <c r="E180" s="26"/>
      <c r="F180" s="120">
        <f>I142</f>
        <v>3075.26</v>
      </c>
      <c r="G180" s="56"/>
    </row>
    <row r="181" spans="1:7" ht="25.15" customHeight="1" x14ac:dyDescent="0.2">
      <c r="A181" s="650" t="s">
        <v>2</v>
      </c>
      <c r="B181" s="651"/>
      <c r="C181" s="25"/>
      <c r="D181" s="26">
        <f>B161</f>
        <v>0</v>
      </c>
      <c r="E181" s="26"/>
      <c r="F181" s="120">
        <f>D181+E181+I161</f>
        <v>23198.85</v>
      </c>
      <c r="G181" s="56"/>
    </row>
    <row r="182" spans="1:7" ht="25.15" customHeight="1" x14ac:dyDescent="0.2">
      <c r="A182" s="650" t="s">
        <v>96</v>
      </c>
      <c r="B182" s="651"/>
      <c r="C182" s="25"/>
      <c r="D182" s="26"/>
      <c r="E182" s="26"/>
      <c r="F182" s="120">
        <f>I164</f>
        <v>32770.44</v>
      </c>
      <c r="G182" s="56"/>
    </row>
    <row r="183" spans="1:7" ht="12.75" customHeight="1" x14ac:dyDescent="0.2">
      <c r="A183" s="648" t="s">
        <v>22</v>
      </c>
      <c r="B183" s="649"/>
      <c r="C183" s="27"/>
      <c r="D183" s="28">
        <f>SUM(D168:D181)</f>
        <v>235129.1</v>
      </c>
      <c r="E183" s="28">
        <f>SUM(E168:E172)</f>
        <v>20765.485000000001</v>
      </c>
      <c r="F183" s="121">
        <f>F168+F169+F170+F171+F172+F173+F181+F182</f>
        <v>397263.05499999999</v>
      </c>
    </row>
  </sheetData>
  <autoFilter ref="A5:I82"/>
  <mergeCells count="46">
    <mergeCell ref="C29:C50"/>
    <mergeCell ref="B29:B50"/>
    <mergeCell ref="A175:B175"/>
    <mergeCell ref="A176:B176"/>
    <mergeCell ref="A15:A17"/>
    <mergeCell ref="A133:A135"/>
    <mergeCell ref="A136:A138"/>
    <mergeCell ref="A79:A81"/>
    <mergeCell ref="C15:C17"/>
    <mergeCell ref="A99:A101"/>
    <mergeCell ref="B15:B17"/>
    <mergeCell ref="C51:C72"/>
    <mergeCell ref="B51:B72"/>
    <mergeCell ref="D67:D72"/>
    <mergeCell ref="A120:A132"/>
    <mergeCell ref="A29:A50"/>
    <mergeCell ref="D58:D66"/>
    <mergeCell ref="A58:A66"/>
    <mergeCell ref="A67:A72"/>
    <mergeCell ref="D29:D50"/>
    <mergeCell ref="A179:B179"/>
    <mergeCell ref="A174:B174"/>
    <mergeCell ref="A145:A156"/>
    <mergeCell ref="A171:B171"/>
    <mergeCell ref="A178:B178"/>
    <mergeCell ref="A177:B177"/>
    <mergeCell ref="G1:H1"/>
    <mergeCell ref="A1:B1"/>
    <mergeCell ref="A52:A57"/>
    <mergeCell ref="D52:D57"/>
    <mergeCell ref="G2:H2"/>
    <mergeCell ref="D79:D81"/>
    <mergeCell ref="D15:D17"/>
    <mergeCell ref="C75:C81"/>
    <mergeCell ref="B75:B81"/>
    <mergeCell ref="A75:A78"/>
    <mergeCell ref="D75:D78"/>
    <mergeCell ref="A183:B183"/>
    <mergeCell ref="A169:B169"/>
    <mergeCell ref="A170:B170"/>
    <mergeCell ref="A173:B173"/>
    <mergeCell ref="A172:B172"/>
    <mergeCell ref="A182:B182"/>
    <mergeCell ref="A181:B181"/>
    <mergeCell ref="A168:B168"/>
    <mergeCell ref="A180:B180"/>
  </mergeCells>
  <phoneticPr fontId="0" type="noConversion"/>
  <pageMargins left="0.15748031496062992" right="0.15748031496062992" top="0.19685039370078741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85"/>
  <dimension ref="A1:IU250"/>
  <sheetViews>
    <sheetView topLeftCell="A229" zoomScaleNormal="100" workbookViewId="0">
      <selection activeCell="D185" sqref="D185"/>
    </sheetView>
  </sheetViews>
  <sheetFormatPr defaultRowHeight="12.75" customHeight="1" x14ac:dyDescent="0.2"/>
  <cols>
    <col min="1" max="1" width="27.7109375" customWidth="1"/>
    <col min="2" max="2" width="12.140625" customWidth="1"/>
    <col min="3" max="3" width="10.28515625" customWidth="1"/>
    <col min="4" max="4" width="17.5703125" customWidth="1"/>
    <col min="5" max="5" width="27.28515625" customWidth="1"/>
    <col min="6" max="6" width="12.42578125" customWidth="1"/>
    <col min="7" max="7" width="7.28515625" customWidth="1"/>
    <col min="8" max="8" width="12.85546875" customWidth="1"/>
    <col min="9" max="9" width="11.42578125" customWidth="1"/>
  </cols>
  <sheetData>
    <row r="1" spans="1:9" ht="12.75" customHeight="1" x14ac:dyDescent="0.2">
      <c r="A1" s="708" t="s">
        <v>85</v>
      </c>
      <c r="B1" s="70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1360</v>
      </c>
      <c r="E2" s="5">
        <v>394426.43</v>
      </c>
      <c r="F2" s="6">
        <v>350371.14</v>
      </c>
      <c r="G2" s="640">
        <f>E2-F2</f>
        <v>44055.289999999979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56</v>
      </c>
      <c r="E3" s="1">
        <v>24</v>
      </c>
      <c r="F3" s="1"/>
      <c r="G3" s="1"/>
      <c r="H3" s="1" t="s">
        <v>25</v>
      </c>
      <c r="I3" s="8">
        <f>F2-F250</f>
        <v>-60412.630000000005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900000000000006" customHeight="1" thickBot="1" x14ac:dyDescent="0.25">
      <c r="A5" s="204" t="s">
        <v>94</v>
      </c>
      <c r="B5" s="87" t="s">
        <v>16</v>
      </c>
      <c r="C5" s="87" t="s">
        <v>5</v>
      </c>
      <c r="D5" s="87" t="s">
        <v>23</v>
      </c>
      <c r="E5" s="87" t="s">
        <v>18</v>
      </c>
      <c r="F5" s="87" t="s">
        <v>19</v>
      </c>
      <c r="G5" s="87" t="s">
        <v>10</v>
      </c>
      <c r="H5" s="87" t="s">
        <v>13</v>
      </c>
      <c r="I5" s="115" t="s">
        <v>12</v>
      </c>
    </row>
    <row r="6" spans="1:9" ht="12.75" customHeight="1" x14ac:dyDescent="0.2">
      <c r="A6" s="263"/>
      <c r="B6" s="13">
        <v>3265.72</v>
      </c>
      <c r="C6" s="13" t="s">
        <v>66</v>
      </c>
      <c r="D6" s="268"/>
      <c r="E6" s="15"/>
      <c r="F6" s="15"/>
      <c r="G6" s="15"/>
      <c r="H6" s="16"/>
      <c r="I6" s="43">
        <f t="shared" ref="I6:I23" si="0">G6*H6</f>
        <v>0</v>
      </c>
    </row>
    <row r="7" spans="1:9" ht="12.75" customHeight="1" x14ac:dyDescent="0.2">
      <c r="A7" s="263"/>
      <c r="B7" s="13">
        <v>3549.39</v>
      </c>
      <c r="C7" s="13" t="s">
        <v>67</v>
      </c>
      <c r="D7" s="268"/>
      <c r="E7" s="15"/>
      <c r="F7" s="15"/>
      <c r="G7" s="15"/>
      <c r="H7" s="16"/>
      <c r="I7" s="43">
        <f t="shared" si="0"/>
        <v>0</v>
      </c>
    </row>
    <row r="8" spans="1:9" ht="12.75" customHeight="1" x14ac:dyDescent="0.2">
      <c r="A8" s="263"/>
      <c r="B8" s="13">
        <v>4946.99</v>
      </c>
      <c r="C8" s="13" t="s">
        <v>70</v>
      </c>
      <c r="D8" s="268"/>
      <c r="E8" s="15"/>
      <c r="F8" s="15"/>
      <c r="G8" s="15"/>
      <c r="H8" s="16"/>
      <c r="I8" s="43">
        <f t="shared" si="0"/>
        <v>0</v>
      </c>
    </row>
    <row r="9" spans="1:9" ht="12.75" customHeight="1" x14ac:dyDescent="0.2">
      <c r="A9" s="263"/>
      <c r="B9" s="13">
        <v>4219.87</v>
      </c>
      <c r="C9" s="13" t="s">
        <v>72</v>
      </c>
      <c r="D9" s="268"/>
      <c r="E9" s="15"/>
      <c r="F9" s="15"/>
      <c r="G9" s="15"/>
      <c r="H9" s="16"/>
      <c r="I9" s="43">
        <f t="shared" si="0"/>
        <v>0</v>
      </c>
    </row>
    <row r="10" spans="1:9" ht="12.75" customHeight="1" x14ac:dyDescent="0.2">
      <c r="A10" s="263"/>
      <c r="B10" s="13">
        <v>3832</v>
      </c>
      <c r="C10" s="13" t="s">
        <v>73</v>
      </c>
      <c r="D10" s="268"/>
      <c r="E10" s="15"/>
      <c r="F10" s="15"/>
      <c r="G10" s="15"/>
      <c r="H10" s="16"/>
      <c r="I10" s="43">
        <f t="shared" si="0"/>
        <v>0</v>
      </c>
    </row>
    <row r="11" spans="1:9" ht="12.75" customHeight="1" thickBot="1" x14ac:dyDescent="0.25">
      <c r="A11" s="263"/>
      <c r="B11" s="13">
        <v>4559.1099999999997</v>
      </c>
      <c r="C11" s="13" t="s">
        <v>74</v>
      </c>
      <c r="D11" s="268"/>
      <c r="E11" s="15"/>
      <c r="F11" s="15"/>
      <c r="G11" s="15"/>
      <c r="H11" s="16"/>
      <c r="I11" s="43">
        <f t="shared" si="0"/>
        <v>0</v>
      </c>
    </row>
    <row r="12" spans="1:9" x14ac:dyDescent="0.2">
      <c r="A12" s="622" t="s">
        <v>1220</v>
      </c>
      <c r="B12" s="625">
        <v>2400.12</v>
      </c>
      <c r="C12" s="625" t="s">
        <v>75</v>
      </c>
      <c r="D12" s="658" t="s">
        <v>356</v>
      </c>
      <c r="E12" s="37" t="s">
        <v>1218</v>
      </c>
      <c r="F12" s="37" t="s">
        <v>99</v>
      </c>
      <c r="G12" s="37">
        <v>2</v>
      </c>
      <c r="H12" s="38">
        <v>20</v>
      </c>
      <c r="I12" s="39">
        <f t="shared" si="0"/>
        <v>40</v>
      </c>
    </row>
    <row r="13" spans="1:9" ht="12.75" customHeight="1" x14ac:dyDescent="0.2">
      <c r="A13" s="623"/>
      <c r="B13" s="632"/>
      <c r="C13" s="632"/>
      <c r="D13" s="660"/>
      <c r="E13" s="15" t="s">
        <v>1221</v>
      </c>
      <c r="F13" s="15" t="s">
        <v>99</v>
      </c>
      <c r="G13" s="15">
        <v>2</v>
      </c>
      <c r="H13" s="16">
        <v>20</v>
      </c>
      <c r="I13" s="43">
        <f t="shared" si="0"/>
        <v>40</v>
      </c>
    </row>
    <row r="14" spans="1:9" x14ac:dyDescent="0.2">
      <c r="A14" s="623"/>
      <c r="B14" s="632"/>
      <c r="C14" s="632"/>
      <c r="D14" s="660"/>
      <c r="E14" s="15" t="s">
        <v>284</v>
      </c>
      <c r="F14" s="15" t="s">
        <v>99</v>
      </c>
      <c r="G14" s="15">
        <v>12</v>
      </c>
      <c r="H14" s="16">
        <v>0.7</v>
      </c>
      <c r="I14" s="43">
        <f t="shared" si="0"/>
        <v>8.3999999999999986</v>
      </c>
    </row>
    <row r="15" spans="1:9" ht="12.75" customHeight="1" thickBot="1" x14ac:dyDescent="0.25">
      <c r="A15" s="624"/>
      <c r="B15" s="626"/>
      <c r="C15" s="626"/>
      <c r="D15" s="659"/>
      <c r="E15" s="40" t="s">
        <v>352</v>
      </c>
      <c r="F15" s="40" t="s">
        <v>99</v>
      </c>
      <c r="G15" s="40">
        <v>1</v>
      </c>
      <c r="H15" s="41">
        <v>230</v>
      </c>
      <c r="I15" s="42">
        <f t="shared" si="0"/>
        <v>230</v>
      </c>
    </row>
    <row r="16" spans="1:9" ht="12.75" customHeight="1" x14ac:dyDescent="0.2">
      <c r="A16" s="263"/>
      <c r="B16" s="13">
        <v>3374.94</v>
      </c>
      <c r="C16" s="13" t="s">
        <v>76</v>
      </c>
      <c r="D16" s="268"/>
      <c r="E16" s="15"/>
      <c r="F16" s="15"/>
      <c r="G16" s="15"/>
      <c r="H16" s="16"/>
      <c r="I16" s="43">
        <f t="shared" si="0"/>
        <v>0</v>
      </c>
    </row>
    <row r="17" spans="1:9" ht="12.75" customHeight="1" thickBot="1" x14ac:dyDescent="0.25">
      <c r="A17" s="263"/>
      <c r="B17" s="13">
        <v>3367.1</v>
      </c>
      <c r="C17" s="13" t="s">
        <v>77</v>
      </c>
      <c r="D17" s="268"/>
      <c r="E17" s="15"/>
      <c r="F17" s="15"/>
      <c r="G17" s="15"/>
      <c r="H17" s="16"/>
      <c r="I17" s="43">
        <f t="shared" si="0"/>
        <v>0</v>
      </c>
    </row>
    <row r="18" spans="1:9" ht="12.75" customHeight="1" x14ac:dyDescent="0.2">
      <c r="A18" s="622" t="s">
        <v>1716</v>
      </c>
      <c r="B18" s="625">
        <v>4991.8999999999996</v>
      </c>
      <c r="C18" s="625" t="s">
        <v>78</v>
      </c>
      <c r="D18" s="658" t="s">
        <v>108</v>
      </c>
      <c r="E18" s="37" t="s">
        <v>1717</v>
      </c>
      <c r="F18" s="37" t="s">
        <v>528</v>
      </c>
      <c r="G18" s="37">
        <v>0.5</v>
      </c>
      <c r="H18" s="38">
        <v>520</v>
      </c>
      <c r="I18" s="39">
        <f t="shared" si="0"/>
        <v>260</v>
      </c>
    </row>
    <row r="19" spans="1:9" ht="12.75" customHeight="1" x14ac:dyDescent="0.2">
      <c r="A19" s="623"/>
      <c r="B19" s="632"/>
      <c r="C19" s="632"/>
      <c r="D19" s="660"/>
      <c r="E19" s="15" t="s">
        <v>151</v>
      </c>
      <c r="F19" s="15" t="s">
        <v>100</v>
      </c>
      <c r="G19" s="15">
        <v>0.2</v>
      </c>
      <c r="H19" s="16">
        <v>80</v>
      </c>
      <c r="I19" s="43">
        <f t="shared" si="0"/>
        <v>16</v>
      </c>
    </row>
    <row r="20" spans="1:9" ht="12.75" customHeight="1" thickBot="1" x14ac:dyDescent="0.25">
      <c r="A20" s="624"/>
      <c r="B20" s="626"/>
      <c r="C20" s="626"/>
      <c r="D20" s="659"/>
      <c r="E20" s="40" t="s">
        <v>127</v>
      </c>
      <c r="F20" s="40" t="s">
        <v>100</v>
      </c>
      <c r="G20" s="40">
        <v>0.1</v>
      </c>
      <c r="H20" s="41">
        <v>80</v>
      </c>
      <c r="I20" s="42">
        <f t="shared" si="0"/>
        <v>8</v>
      </c>
    </row>
    <row r="21" spans="1:9" ht="12.75" customHeight="1" thickBot="1" x14ac:dyDescent="0.25">
      <c r="A21" s="442"/>
      <c r="B21" s="70">
        <v>4095.65</v>
      </c>
      <c r="C21" s="70" t="s">
        <v>79</v>
      </c>
      <c r="D21" s="316"/>
      <c r="E21" s="73"/>
      <c r="F21" s="73"/>
      <c r="G21" s="73"/>
      <c r="H21" s="74"/>
      <c r="I21" s="201">
        <f t="shared" si="0"/>
        <v>0</v>
      </c>
    </row>
    <row r="22" spans="1:9" ht="12.75" customHeight="1" x14ac:dyDescent="0.2">
      <c r="A22" s="622" t="s">
        <v>2104</v>
      </c>
      <c r="B22" s="625">
        <v>4139.04</v>
      </c>
      <c r="C22" s="625" t="s">
        <v>80</v>
      </c>
      <c r="D22" s="658" t="s">
        <v>111</v>
      </c>
      <c r="E22" s="82" t="s">
        <v>1219</v>
      </c>
      <c r="F22" s="82" t="s">
        <v>99</v>
      </c>
      <c r="G22" s="82">
        <v>2</v>
      </c>
      <c r="H22" s="155">
        <v>45</v>
      </c>
      <c r="I22" s="39">
        <f t="shared" si="0"/>
        <v>90</v>
      </c>
    </row>
    <row r="23" spans="1:9" ht="12.75" customHeight="1" thickBot="1" x14ac:dyDescent="0.25">
      <c r="A23" s="624"/>
      <c r="B23" s="626"/>
      <c r="C23" s="626"/>
      <c r="D23" s="659"/>
      <c r="E23" s="40" t="s">
        <v>450</v>
      </c>
      <c r="F23" s="40" t="s">
        <v>100</v>
      </c>
      <c r="G23" s="40">
        <v>0.5</v>
      </c>
      <c r="H23" s="41">
        <v>116.04</v>
      </c>
      <c r="I23" s="42">
        <f t="shared" si="0"/>
        <v>58.02</v>
      </c>
    </row>
    <row r="24" spans="1:9" ht="12.75" customHeight="1" thickBot="1" x14ac:dyDescent="0.25">
      <c r="A24" s="440"/>
      <c r="B24" s="85"/>
      <c r="C24" s="85" t="s">
        <v>87</v>
      </c>
      <c r="D24" s="441"/>
      <c r="E24" s="47"/>
      <c r="F24" s="47"/>
      <c r="G24" s="47"/>
      <c r="H24" s="48"/>
      <c r="I24" s="49">
        <v>351.89</v>
      </c>
    </row>
    <row r="25" spans="1:9" ht="12.75" customHeight="1" thickBot="1" x14ac:dyDescent="0.25">
      <c r="A25" s="79"/>
      <c r="B25" s="197">
        <f>SUM(B6:B23)</f>
        <v>46741.83</v>
      </c>
      <c r="C25" s="198"/>
      <c r="D25" s="197"/>
      <c r="E25" s="199"/>
      <c r="F25" s="198"/>
      <c r="G25" s="198"/>
      <c r="H25" s="197" t="s">
        <v>17</v>
      </c>
      <c r="I25" s="197">
        <f>SUM(I6:I24)</f>
        <v>1102.31</v>
      </c>
    </row>
    <row r="26" spans="1:9" ht="77.25" thickBot="1" x14ac:dyDescent="0.25">
      <c r="A26" s="134" t="s">
        <v>1066</v>
      </c>
      <c r="B26" s="114" t="s">
        <v>16</v>
      </c>
      <c r="C26" s="114" t="s">
        <v>5</v>
      </c>
      <c r="D26" s="114" t="s">
        <v>23</v>
      </c>
      <c r="E26" s="114" t="s">
        <v>18</v>
      </c>
      <c r="F26" s="114" t="s">
        <v>19</v>
      </c>
      <c r="G26" s="114" t="s">
        <v>10</v>
      </c>
      <c r="H26" s="114" t="s">
        <v>13</v>
      </c>
      <c r="I26" s="115" t="s">
        <v>12</v>
      </c>
    </row>
    <row r="27" spans="1:9" ht="12.75" customHeight="1" x14ac:dyDescent="0.2">
      <c r="A27" s="260"/>
      <c r="B27" s="33">
        <v>5514.37</v>
      </c>
      <c r="C27" s="33" t="s">
        <v>66</v>
      </c>
      <c r="D27" s="262"/>
      <c r="E27" s="35"/>
      <c r="F27" s="35"/>
      <c r="G27" s="35"/>
      <c r="H27" s="36"/>
      <c r="I27" s="157">
        <f>G27*H27</f>
        <v>0</v>
      </c>
    </row>
    <row r="28" spans="1:9" ht="12.75" customHeight="1" x14ac:dyDescent="0.2">
      <c r="A28" s="263"/>
      <c r="B28" s="13">
        <v>5365.77</v>
      </c>
      <c r="C28" s="13" t="s">
        <v>67</v>
      </c>
      <c r="D28" s="265"/>
      <c r="E28" s="15"/>
      <c r="F28" s="15"/>
      <c r="G28" s="15"/>
      <c r="H28" s="16"/>
      <c r="I28" s="43">
        <f t="shared" ref="I28:I123" si="1">G28*H28</f>
        <v>0</v>
      </c>
    </row>
    <row r="29" spans="1:9" ht="12.75" customHeight="1" thickBot="1" x14ac:dyDescent="0.25">
      <c r="A29" s="308"/>
      <c r="B29" s="71">
        <v>5295.41</v>
      </c>
      <c r="C29" s="71" t="s">
        <v>70</v>
      </c>
      <c r="D29" s="309"/>
      <c r="E29" s="73"/>
      <c r="F29" s="73"/>
      <c r="G29" s="73"/>
      <c r="H29" s="74"/>
      <c r="I29" s="201">
        <f t="shared" si="1"/>
        <v>0</v>
      </c>
    </row>
    <row r="30" spans="1:9" ht="12.75" customHeight="1" x14ac:dyDescent="0.2">
      <c r="A30" s="622" t="s">
        <v>107</v>
      </c>
      <c r="B30" s="625">
        <v>7062.87</v>
      </c>
      <c r="C30" s="625" t="s">
        <v>72</v>
      </c>
      <c r="D30" s="627" t="s">
        <v>114</v>
      </c>
      <c r="E30" s="37" t="s">
        <v>116</v>
      </c>
      <c r="F30" s="37" t="s">
        <v>101</v>
      </c>
      <c r="G30" s="37">
        <v>2</v>
      </c>
      <c r="H30" s="38">
        <v>75</v>
      </c>
      <c r="I30" s="39">
        <f t="shared" si="1"/>
        <v>150</v>
      </c>
    </row>
    <row r="31" spans="1:9" ht="12.75" customHeight="1" x14ac:dyDescent="0.2">
      <c r="A31" s="623"/>
      <c r="B31" s="632"/>
      <c r="C31" s="632"/>
      <c r="D31" s="628"/>
      <c r="E31" s="15" t="s">
        <v>749</v>
      </c>
      <c r="F31" s="15" t="s">
        <v>99</v>
      </c>
      <c r="G31" s="15">
        <v>3</v>
      </c>
      <c r="H31" s="16">
        <v>13</v>
      </c>
      <c r="I31" s="43">
        <f t="shared" si="1"/>
        <v>39</v>
      </c>
    </row>
    <row r="32" spans="1:9" ht="12.75" customHeight="1" x14ac:dyDescent="0.2">
      <c r="A32" s="623"/>
      <c r="B32" s="632"/>
      <c r="C32" s="632"/>
      <c r="D32" s="628"/>
      <c r="E32" s="15" t="s">
        <v>750</v>
      </c>
      <c r="F32" s="15" t="s">
        <v>99</v>
      </c>
      <c r="G32" s="15">
        <v>2</v>
      </c>
      <c r="H32" s="16">
        <v>90</v>
      </c>
      <c r="I32" s="43">
        <f t="shared" si="1"/>
        <v>180</v>
      </c>
    </row>
    <row r="33" spans="1:9" ht="12.75" customHeight="1" x14ac:dyDescent="0.2">
      <c r="A33" s="623"/>
      <c r="B33" s="632"/>
      <c r="C33" s="632"/>
      <c r="D33" s="628"/>
      <c r="E33" s="15" t="s">
        <v>751</v>
      </c>
      <c r="F33" s="15" t="s">
        <v>99</v>
      </c>
      <c r="G33" s="15">
        <v>1</v>
      </c>
      <c r="H33" s="16">
        <v>130</v>
      </c>
      <c r="I33" s="43">
        <f t="shared" si="1"/>
        <v>130</v>
      </c>
    </row>
    <row r="34" spans="1:9" ht="12.75" customHeight="1" thickBot="1" x14ac:dyDescent="0.25">
      <c r="A34" s="624"/>
      <c r="B34" s="626"/>
      <c r="C34" s="626"/>
      <c r="D34" s="629"/>
      <c r="E34" s="40" t="s">
        <v>370</v>
      </c>
      <c r="F34" s="40" t="s">
        <v>99</v>
      </c>
      <c r="G34" s="40">
        <v>1</v>
      </c>
      <c r="H34" s="41">
        <v>320</v>
      </c>
      <c r="I34" s="42">
        <f t="shared" si="1"/>
        <v>320</v>
      </c>
    </row>
    <row r="35" spans="1:9" ht="26.25" thickBot="1" x14ac:dyDescent="0.25">
      <c r="A35" s="46" t="s">
        <v>598</v>
      </c>
      <c r="B35" s="625">
        <v>6939.76</v>
      </c>
      <c r="C35" s="625" t="s">
        <v>73</v>
      </c>
      <c r="D35" s="441" t="s">
        <v>114</v>
      </c>
      <c r="E35" s="47" t="s">
        <v>599</v>
      </c>
      <c r="F35" s="47" t="s">
        <v>99</v>
      </c>
      <c r="G35" s="47">
        <v>1</v>
      </c>
      <c r="H35" s="48">
        <v>3888.65</v>
      </c>
      <c r="I35" s="49">
        <f t="shared" si="1"/>
        <v>3888.65</v>
      </c>
    </row>
    <row r="36" spans="1:9" ht="26.45" customHeight="1" x14ac:dyDescent="0.2">
      <c r="A36" s="622" t="s">
        <v>969</v>
      </c>
      <c r="B36" s="632"/>
      <c r="C36" s="632"/>
      <c r="D36" s="627" t="s">
        <v>970</v>
      </c>
      <c r="E36" s="37" t="s">
        <v>118</v>
      </c>
      <c r="F36" s="37" t="s">
        <v>99</v>
      </c>
      <c r="G36" s="37">
        <v>1</v>
      </c>
      <c r="H36" s="38">
        <v>117.24</v>
      </c>
      <c r="I36" s="39">
        <f t="shared" si="1"/>
        <v>117.24</v>
      </c>
    </row>
    <row r="37" spans="1:9" ht="12.75" customHeight="1" thickBot="1" x14ac:dyDescent="0.25">
      <c r="A37" s="624"/>
      <c r="B37" s="632"/>
      <c r="C37" s="632"/>
      <c r="D37" s="629"/>
      <c r="E37" s="40" t="s">
        <v>421</v>
      </c>
      <c r="F37" s="40" t="s">
        <v>99</v>
      </c>
      <c r="G37" s="40">
        <v>1</v>
      </c>
      <c r="H37" s="41">
        <v>26.54</v>
      </c>
      <c r="I37" s="42">
        <f t="shared" si="1"/>
        <v>26.54</v>
      </c>
    </row>
    <row r="38" spans="1:9" x14ac:dyDescent="0.2">
      <c r="A38" s="622" t="s">
        <v>486</v>
      </c>
      <c r="B38" s="632"/>
      <c r="C38" s="632"/>
      <c r="D38" s="627" t="s">
        <v>971</v>
      </c>
      <c r="E38" s="37" t="s">
        <v>157</v>
      </c>
      <c r="F38" s="37" t="s">
        <v>99</v>
      </c>
      <c r="G38" s="37">
        <v>1</v>
      </c>
      <c r="H38" s="38">
        <v>199.6</v>
      </c>
      <c r="I38" s="39">
        <f t="shared" si="1"/>
        <v>199.6</v>
      </c>
    </row>
    <row r="39" spans="1:9" x14ac:dyDescent="0.2">
      <c r="A39" s="623"/>
      <c r="B39" s="632"/>
      <c r="C39" s="632"/>
      <c r="D39" s="628"/>
      <c r="E39" s="35" t="s">
        <v>157</v>
      </c>
      <c r="F39" s="35" t="s">
        <v>99</v>
      </c>
      <c r="G39" s="35">
        <v>1</v>
      </c>
      <c r="H39" s="36">
        <v>125.8</v>
      </c>
      <c r="I39" s="157">
        <f t="shared" si="1"/>
        <v>125.8</v>
      </c>
    </row>
    <row r="40" spans="1:9" x14ac:dyDescent="0.2">
      <c r="A40" s="623"/>
      <c r="B40" s="632"/>
      <c r="C40" s="632"/>
      <c r="D40" s="628"/>
      <c r="E40" s="35" t="s">
        <v>972</v>
      </c>
      <c r="F40" s="35" t="s">
        <v>99</v>
      </c>
      <c r="G40" s="35">
        <v>1</v>
      </c>
      <c r="H40" s="36">
        <v>57.25</v>
      </c>
      <c r="I40" s="157">
        <f t="shared" si="1"/>
        <v>57.25</v>
      </c>
    </row>
    <row r="41" spans="1:9" x14ac:dyDescent="0.2">
      <c r="A41" s="623"/>
      <c r="B41" s="632"/>
      <c r="C41" s="632"/>
      <c r="D41" s="628"/>
      <c r="E41" s="35" t="s">
        <v>516</v>
      </c>
      <c r="F41" s="35" t="s">
        <v>99</v>
      </c>
      <c r="G41" s="35">
        <v>1</v>
      </c>
      <c r="H41" s="36">
        <v>63.36</v>
      </c>
      <c r="I41" s="157">
        <f t="shared" si="1"/>
        <v>63.36</v>
      </c>
    </row>
    <row r="42" spans="1:9" x14ac:dyDescent="0.2">
      <c r="A42" s="623"/>
      <c r="B42" s="632"/>
      <c r="C42" s="632"/>
      <c r="D42" s="628"/>
      <c r="E42" s="35" t="s">
        <v>150</v>
      </c>
      <c r="F42" s="35" t="s">
        <v>99</v>
      </c>
      <c r="G42" s="35">
        <v>2</v>
      </c>
      <c r="H42" s="36">
        <v>32</v>
      </c>
      <c r="I42" s="157">
        <f t="shared" si="1"/>
        <v>64</v>
      </c>
    </row>
    <row r="43" spans="1:9" x14ac:dyDescent="0.2">
      <c r="A43" s="623"/>
      <c r="B43" s="632"/>
      <c r="C43" s="632"/>
      <c r="D43" s="628"/>
      <c r="E43" s="35" t="s">
        <v>492</v>
      </c>
      <c r="F43" s="35" t="s">
        <v>99</v>
      </c>
      <c r="G43" s="35">
        <v>2</v>
      </c>
      <c r="H43" s="36">
        <v>50</v>
      </c>
      <c r="I43" s="157">
        <f t="shared" si="1"/>
        <v>100</v>
      </c>
    </row>
    <row r="44" spans="1:9" x14ac:dyDescent="0.2">
      <c r="A44" s="623"/>
      <c r="B44" s="632"/>
      <c r="C44" s="632"/>
      <c r="D44" s="628"/>
      <c r="E44" s="35" t="s">
        <v>163</v>
      </c>
      <c r="F44" s="35" t="s">
        <v>99</v>
      </c>
      <c r="G44" s="35">
        <v>1</v>
      </c>
      <c r="H44" s="36">
        <v>37.9</v>
      </c>
      <c r="I44" s="157">
        <f t="shared" si="1"/>
        <v>37.9</v>
      </c>
    </row>
    <row r="45" spans="1:9" ht="12.75" customHeight="1" x14ac:dyDescent="0.2">
      <c r="A45" s="623"/>
      <c r="B45" s="632"/>
      <c r="C45" s="632"/>
      <c r="D45" s="628"/>
      <c r="E45" s="15" t="s">
        <v>223</v>
      </c>
      <c r="F45" s="15" t="s">
        <v>99</v>
      </c>
      <c r="G45" s="15">
        <v>1</v>
      </c>
      <c r="H45" s="16">
        <v>290</v>
      </c>
      <c r="I45" s="43">
        <f t="shared" si="1"/>
        <v>290</v>
      </c>
    </row>
    <row r="46" spans="1:9" ht="12.75" customHeight="1" thickBot="1" x14ac:dyDescent="0.25">
      <c r="A46" s="624"/>
      <c r="B46" s="626"/>
      <c r="C46" s="626"/>
      <c r="D46" s="629"/>
      <c r="E46" s="40" t="s">
        <v>277</v>
      </c>
      <c r="F46" s="40" t="s">
        <v>99</v>
      </c>
      <c r="G46" s="40">
        <v>7</v>
      </c>
      <c r="H46" s="41">
        <v>27</v>
      </c>
      <c r="I46" s="42">
        <f t="shared" si="1"/>
        <v>189</v>
      </c>
    </row>
    <row r="47" spans="1:9" ht="12.75" customHeight="1" x14ac:dyDescent="0.2">
      <c r="A47" s="622" t="s">
        <v>486</v>
      </c>
      <c r="B47" s="730">
        <v>6001.86</v>
      </c>
      <c r="C47" s="625" t="s">
        <v>74</v>
      </c>
      <c r="D47" s="627" t="s">
        <v>114</v>
      </c>
      <c r="E47" s="37" t="s">
        <v>150</v>
      </c>
      <c r="F47" s="37" t="s">
        <v>99</v>
      </c>
      <c r="G47" s="37">
        <v>2</v>
      </c>
      <c r="H47" s="38">
        <v>32</v>
      </c>
      <c r="I47" s="39">
        <f t="shared" si="1"/>
        <v>64</v>
      </c>
    </row>
    <row r="48" spans="1:9" ht="12.75" customHeight="1" x14ac:dyDescent="0.2">
      <c r="A48" s="623"/>
      <c r="B48" s="731"/>
      <c r="C48" s="632"/>
      <c r="D48" s="628"/>
      <c r="E48" s="35" t="s">
        <v>492</v>
      </c>
      <c r="F48" s="35" t="s">
        <v>99</v>
      </c>
      <c r="G48" s="35">
        <v>2</v>
      </c>
      <c r="H48" s="36">
        <v>50</v>
      </c>
      <c r="I48" s="157">
        <f t="shared" si="1"/>
        <v>100</v>
      </c>
    </row>
    <row r="49" spans="1:9" ht="12.75" customHeight="1" x14ac:dyDescent="0.2">
      <c r="A49" s="623"/>
      <c r="B49" s="731"/>
      <c r="C49" s="632"/>
      <c r="D49" s="628"/>
      <c r="E49" s="35" t="s">
        <v>516</v>
      </c>
      <c r="F49" s="35" t="s">
        <v>99</v>
      </c>
      <c r="G49" s="35">
        <v>1</v>
      </c>
      <c r="H49" s="36">
        <v>63.36</v>
      </c>
      <c r="I49" s="157">
        <f t="shared" si="1"/>
        <v>63.36</v>
      </c>
    </row>
    <row r="50" spans="1:9" ht="12.75" customHeight="1" x14ac:dyDescent="0.2">
      <c r="A50" s="623"/>
      <c r="B50" s="731"/>
      <c r="C50" s="632"/>
      <c r="D50" s="628"/>
      <c r="E50" s="35" t="s">
        <v>156</v>
      </c>
      <c r="F50" s="35" t="s">
        <v>99</v>
      </c>
      <c r="G50" s="35">
        <v>2</v>
      </c>
      <c r="H50" s="36">
        <v>235.8</v>
      </c>
      <c r="I50" s="157">
        <f t="shared" si="1"/>
        <v>471.6</v>
      </c>
    </row>
    <row r="51" spans="1:9" ht="12.75" customHeight="1" x14ac:dyDescent="0.2">
      <c r="A51" s="623"/>
      <c r="B51" s="731"/>
      <c r="C51" s="632"/>
      <c r="D51" s="628"/>
      <c r="E51" s="35" t="s">
        <v>223</v>
      </c>
      <c r="F51" s="35" t="s">
        <v>99</v>
      </c>
      <c r="G51" s="35">
        <v>1</v>
      </c>
      <c r="H51" s="36">
        <v>290</v>
      </c>
      <c r="I51" s="157">
        <f t="shared" si="1"/>
        <v>290</v>
      </c>
    </row>
    <row r="52" spans="1:9" ht="12.75" customHeight="1" x14ac:dyDescent="0.2">
      <c r="A52" s="623"/>
      <c r="B52" s="731"/>
      <c r="C52" s="632"/>
      <c r="D52" s="628"/>
      <c r="E52" s="35" t="s">
        <v>1069</v>
      </c>
      <c r="F52" s="35" t="s">
        <v>99</v>
      </c>
      <c r="G52" s="35">
        <v>1</v>
      </c>
      <c r="H52" s="36">
        <v>57.25</v>
      </c>
      <c r="I52" s="157">
        <f t="shared" si="1"/>
        <v>57.25</v>
      </c>
    </row>
    <row r="53" spans="1:9" ht="12.75" customHeight="1" x14ac:dyDescent="0.2">
      <c r="A53" s="623"/>
      <c r="B53" s="731"/>
      <c r="C53" s="632"/>
      <c r="D53" s="628"/>
      <c r="E53" s="35" t="s">
        <v>134</v>
      </c>
      <c r="F53" s="35" t="s">
        <v>99</v>
      </c>
      <c r="G53" s="35">
        <v>1</v>
      </c>
      <c r="H53" s="36">
        <v>75</v>
      </c>
      <c r="I53" s="157">
        <f t="shared" si="1"/>
        <v>75</v>
      </c>
    </row>
    <row r="54" spans="1:9" ht="12.75" customHeight="1" x14ac:dyDescent="0.2">
      <c r="A54" s="623"/>
      <c r="B54" s="731"/>
      <c r="C54" s="632"/>
      <c r="D54" s="628"/>
      <c r="E54" s="35" t="s">
        <v>137</v>
      </c>
      <c r="F54" s="35" t="s">
        <v>99</v>
      </c>
      <c r="G54" s="35">
        <v>10</v>
      </c>
      <c r="H54" s="36">
        <v>109.78</v>
      </c>
      <c r="I54" s="157">
        <f t="shared" si="1"/>
        <v>1097.8</v>
      </c>
    </row>
    <row r="55" spans="1:9" ht="12.75" customHeight="1" thickBot="1" x14ac:dyDescent="0.25">
      <c r="A55" s="624"/>
      <c r="B55" s="732"/>
      <c r="C55" s="626"/>
      <c r="D55" s="629"/>
      <c r="E55" s="40" t="s">
        <v>195</v>
      </c>
      <c r="F55" s="40" t="s">
        <v>99</v>
      </c>
      <c r="G55" s="40">
        <v>2</v>
      </c>
      <c r="H55" s="41">
        <v>130.08000000000001</v>
      </c>
      <c r="I55" s="42">
        <f t="shared" si="1"/>
        <v>260.16000000000003</v>
      </c>
    </row>
    <row r="56" spans="1:9" ht="12.75" customHeight="1" x14ac:dyDescent="0.2">
      <c r="A56" s="622" t="s">
        <v>1227</v>
      </c>
      <c r="B56" s="730">
        <v>5934.36</v>
      </c>
      <c r="C56" s="625" t="s">
        <v>75</v>
      </c>
      <c r="D56" s="627" t="s">
        <v>108</v>
      </c>
      <c r="E56" s="37" t="s">
        <v>599</v>
      </c>
      <c r="F56" s="37" t="s">
        <v>99</v>
      </c>
      <c r="G56" s="37">
        <v>1</v>
      </c>
      <c r="H56" s="38">
        <v>3291</v>
      </c>
      <c r="I56" s="39">
        <f t="shared" si="1"/>
        <v>3291</v>
      </c>
    </row>
    <row r="57" spans="1:9" ht="12.75" customHeight="1" x14ac:dyDescent="0.2">
      <c r="A57" s="623"/>
      <c r="B57" s="731"/>
      <c r="C57" s="632"/>
      <c r="D57" s="628"/>
      <c r="E57" s="35" t="s">
        <v>1222</v>
      </c>
      <c r="F57" s="35" t="s">
        <v>101</v>
      </c>
      <c r="G57" s="35">
        <v>10</v>
      </c>
      <c r="H57" s="36">
        <v>25.36</v>
      </c>
      <c r="I57" s="157">
        <f t="shared" si="1"/>
        <v>253.6</v>
      </c>
    </row>
    <row r="58" spans="1:9" ht="12.75" customHeight="1" x14ac:dyDescent="0.2">
      <c r="A58" s="623"/>
      <c r="B58" s="731"/>
      <c r="C58" s="632"/>
      <c r="D58" s="628"/>
      <c r="E58" s="35" t="s">
        <v>386</v>
      </c>
      <c r="F58" s="35" t="s">
        <v>99</v>
      </c>
      <c r="G58" s="35">
        <v>1</v>
      </c>
      <c r="H58" s="36">
        <v>22.15</v>
      </c>
      <c r="I58" s="157">
        <f t="shared" si="1"/>
        <v>22.15</v>
      </c>
    </row>
    <row r="59" spans="1:9" ht="12.75" customHeight="1" x14ac:dyDescent="0.2">
      <c r="A59" s="623"/>
      <c r="B59" s="731"/>
      <c r="C59" s="632"/>
      <c r="D59" s="628"/>
      <c r="E59" s="35" t="s">
        <v>1223</v>
      </c>
      <c r="F59" s="35" t="s">
        <v>99</v>
      </c>
      <c r="G59" s="35">
        <v>1</v>
      </c>
      <c r="H59" s="36">
        <v>50</v>
      </c>
      <c r="I59" s="157">
        <f t="shared" si="1"/>
        <v>50</v>
      </c>
    </row>
    <row r="60" spans="1:9" ht="12.75" customHeight="1" x14ac:dyDescent="0.2">
      <c r="A60" s="623"/>
      <c r="B60" s="731"/>
      <c r="C60" s="632"/>
      <c r="D60" s="628"/>
      <c r="E60" s="35" t="s">
        <v>1224</v>
      </c>
      <c r="F60" s="35" t="s">
        <v>99</v>
      </c>
      <c r="G60" s="35">
        <v>1</v>
      </c>
      <c r="H60" s="36">
        <v>90</v>
      </c>
      <c r="I60" s="157">
        <f t="shared" si="1"/>
        <v>90</v>
      </c>
    </row>
    <row r="61" spans="1:9" ht="12.75" customHeight="1" x14ac:dyDescent="0.2">
      <c r="A61" s="623"/>
      <c r="B61" s="731"/>
      <c r="C61" s="632"/>
      <c r="D61" s="628"/>
      <c r="E61" s="35" t="s">
        <v>1225</v>
      </c>
      <c r="F61" s="35" t="s">
        <v>99</v>
      </c>
      <c r="G61" s="35">
        <v>1</v>
      </c>
      <c r="H61" s="36">
        <v>27</v>
      </c>
      <c r="I61" s="157">
        <f t="shared" si="1"/>
        <v>27</v>
      </c>
    </row>
    <row r="62" spans="1:9" ht="12.75" customHeight="1" x14ac:dyDescent="0.2">
      <c r="A62" s="704"/>
      <c r="B62" s="731"/>
      <c r="C62" s="632"/>
      <c r="D62" s="628"/>
      <c r="E62" s="35" t="s">
        <v>1226</v>
      </c>
      <c r="F62" s="35" t="s">
        <v>99</v>
      </c>
      <c r="G62" s="35">
        <v>1</v>
      </c>
      <c r="H62" s="36">
        <v>120</v>
      </c>
      <c r="I62" s="157">
        <f t="shared" si="1"/>
        <v>120</v>
      </c>
    </row>
    <row r="63" spans="1:9" ht="12.75" customHeight="1" x14ac:dyDescent="0.2">
      <c r="A63" s="701" t="s">
        <v>1228</v>
      </c>
      <c r="B63" s="731"/>
      <c r="C63" s="632"/>
      <c r="D63" s="628"/>
      <c r="E63" s="35" t="s">
        <v>1229</v>
      </c>
      <c r="F63" s="35" t="s">
        <v>528</v>
      </c>
      <c r="G63" s="35">
        <v>1</v>
      </c>
      <c r="H63" s="36">
        <v>2750.29</v>
      </c>
      <c r="I63" s="157">
        <f t="shared" si="1"/>
        <v>2750.29</v>
      </c>
    </row>
    <row r="64" spans="1:9" ht="12.75" customHeight="1" x14ac:dyDescent="0.2">
      <c r="A64" s="623"/>
      <c r="B64" s="731"/>
      <c r="C64" s="632"/>
      <c r="D64" s="628"/>
      <c r="E64" s="35" t="s">
        <v>277</v>
      </c>
      <c r="F64" s="35" t="s">
        <v>99</v>
      </c>
      <c r="G64" s="35">
        <v>4</v>
      </c>
      <c r="H64" s="36">
        <v>27</v>
      </c>
      <c r="I64" s="157">
        <f t="shared" si="1"/>
        <v>108</v>
      </c>
    </row>
    <row r="65" spans="1:9" ht="12.75" customHeight="1" x14ac:dyDescent="0.2">
      <c r="A65" s="623"/>
      <c r="B65" s="731"/>
      <c r="C65" s="632"/>
      <c r="D65" s="628"/>
      <c r="E65" s="35" t="s">
        <v>450</v>
      </c>
      <c r="F65" s="35" t="s">
        <v>100</v>
      </c>
      <c r="G65" s="35">
        <v>2</v>
      </c>
      <c r="H65" s="36">
        <v>108.62</v>
      </c>
      <c r="I65" s="157">
        <f t="shared" si="1"/>
        <v>217.24</v>
      </c>
    </row>
    <row r="66" spans="1:9" ht="12.75" customHeight="1" x14ac:dyDescent="0.2">
      <c r="A66" s="623"/>
      <c r="B66" s="731"/>
      <c r="C66" s="632"/>
      <c r="D66" s="628"/>
      <c r="E66" s="35" t="s">
        <v>824</v>
      </c>
      <c r="F66" s="35" t="s">
        <v>99</v>
      </c>
      <c r="G66" s="35">
        <v>1</v>
      </c>
      <c r="H66" s="36">
        <v>374.38</v>
      </c>
      <c r="I66" s="157">
        <f t="shared" si="1"/>
        <v>374.38</v>
      </c>
    </row>
    <row r="67" spans="1:9" ht="12.75" customHeight="1" thickBot="1" x14ac:dyDescent="0.25">
      <c r="A67" s="624"/>
      <c r="B67" s="731"/>
      <c r="C67" s="632"/>
      <c r="D67" s="629"/>
      <c r="E67" s="83" t="s">
        <v>359</v>
      </c>
      <c r="F67" s="83" t="s">
        <v>101</v>
      </c>
      <c r="G67" s="83">
        <v>3</v>
      </c>
      <c r="H67" s="84">
        <v>32.049999999999997</v>
      </c>
      <c r="I67" s="200">
        <f t="shared" si="1"/>
        <v>96.149999999999991</v>
      </c>
    </row>
    <row r="68" spans="1:9" ht="12.75" customHeight="1" x14ac:dyDescent="0.2">
      <c r="A68" s="622" t="s">
        <v>752</v>
      </c>
      <c r="B68" s="731"/>
      <c r="C68" s="632"/>
      <c r="D68" s="658" t="s">
        <v>108</v>
      </c>
      <c r="E68" s="37" t="s">
        <v>411</v>
      </c>
      <c r="F68" s="37" t="s">
        <v>99</v>
      </c>
      <c r="G68" s="37">
        <v>1</v>
      </c>
      <c r="H68" s="38">
        <v>2551.75</v>
      </c>
      <c r="I68" s="39">
        <f t="shared" si="1"/>
        <v>2551.75</v>
      </c>
    </row>
    <row r="69" spans="1:9" ht="12.75" customHeight="1" x14ac:dyDescent="0.2">
      <c r="A69" s="623"/>
      <c r="B69" s="731"/>
      <c r="C69" s="632"/>
      <c r="D69" s="660"/>
      <c r="E69" s="35" t="s">
        <v>561</v>
      </c>
      <c r="F69" s="35" t="s">
        <v>99</v>
      </c>
      <c r="G69" s="35">
        <v>1</v>
      </c>
      <c r="H69" s="36">
        <v>204.42</v>
      </c>
      <c r="I69" s="43">
        <f t="shared" si="1"/>
        <v>204.42</v>
      </c>
    </row>
    <row r="70" spans="1:9" ht="12.75" customHeight="1" x14ac:dyDescent="0.2">
      <c r="A70" s="623"/>
      <c r="B70" s="731"/>
      <c r="C70" s="632"/>
      <c r="D70" s="660"/>
      <c r="E70" s="35" t="s">
        <v>562</v>
      </c>
      <c r="F70" s="35" t="s">
        <v>99</v>
      </c>
      <c r="G70" s="35">
        <v>2</v>
      </c>
      <c r="H70" s="36">
        <v>4.9400000000000004</v>
      </c>
      <c r="I70" s="43">
        <f t="shared" si="1"/>
        <v>9.8800000000000008</v>
      </c>
    </row>
    <row r="71" spans="1:9" ht="12.75" customHeight="1" x14ac:dyDescent="0.2">
      <c r="A71" s="623"/>
      <c r="B71" s="731"/>
      <c r="C71" s="632"/>
      <c r="D71" s="660"/>
      <c r="E71" s="35" t="s">
        <v>456</v>
      </c>
      <c r="F71" s="35" t="s">
        <v>100</v>
      </c>
      <c r="G71" s="35">
        <v>1</v>
      </c>
      <c r="H71" s="36">
        <v>73.75</v>
      </c>
      <c r="I71" s="43">
        <f t="shared" si="1"/>
        <v>73.75</v>
      </c>
    </row>
    <row r="72" spans="1:9" ht="12.75" customHeight="1" x14ac:dyDescent="0.2">
      <c r="A72" s="623"/>
      <c r="B72" s="731"/>
      <c r="C72" s="632"/>
      <c r="D72" s="660"/>
      <c r="E72" s="35" t="s">
        <v>457</v>
      </c>
      <c r="F72" s="35" t="s">
        <v>100</v>
      </c>
      <c r="G72" s="35">
        <v>1</v>
      </c>
      <c r="H72" s="36">
        <v>103.35</v>
      </c>
      <c r="I72" s="43">
        <f t="shared" si="1"/>
        <v>103.35</v>
      </c>
    </row>
    <row r="73" spans="1:9" ht="12.75" customHeight="1" x14ac:dyDescent="0.2">
      <c r="A73" s="623"/>
      <c r="B73" s="731"/>
      <c r="C73" s="632"/>
      <c r="D73" s="660"/>
      <c r="E73" s="35" t="s">
        <v>118</v>
      </c>
      <c r="F73" s="35" t="s">
        <v>99</v>
      </c>
      <c r="G73" s="35">
        <v>1</v>
      </c>
      <c r="H73" s="36">
        <v>117.24</v>
      </c>
      <c r="I73" s="43">
        <f t="shared" si="1"/>
        <v>117.24</v>
      </c>
    </row>
    <row r="74" spans="1:9" ht="12.75" customHeight="1" x14ac:dyDescent="0.2">
      <c r="A74" s="623"/>
      <c r="B74" s="731"/>
      <c r="C74" s="632"/>
      <c r="D74" s="660"/>
      <c r="E74" s="35" t="s">
        <v>122</v>
      </c>
      <c r="F74" s="35" t="s">
        <v>99</v>
      </c>
      <c r="G74" s="35">
        <v>1</v>
      </c>
      <c r="H74" s="36">
        <v>191.48</v>
      </c>
      <c r="I74" s="43">
        <f t="shared" si="1"/>
        <v>191.48</v>
      </c>
    </row>
    <row r="75" spans="1:9" ht="12.75" customHeight="1" x14ac:dyDescent="0.2">
      <c r="A75" s="623"/>
      <c r="B75" s="731"/>
      <c r="C75" s="632"/>
      <c r="D75" s="660"/>
      <c r="E75" s="35" t="s">
        <v>133</v>
      </c>
      <c r="F75" s="35" t="s">
        <v>99</v>
      </c>
      <c r="G75" s="35">
        <v>1</v>
      </c>
      <c r="H75" s="36">
        <v>354.23</v>
      </c>
      <c r="I75" s="43">
        <f t="shared" si="1"/>
        <v>354.23</v>
      </c>
    </row>
    <row r="76" spans="1:9" ht="12.75" customHeight="1" x14ac:dyDescent="0.2">
      <c r="A76" s="623"/>
      <c r="B76" s="731"/>
      <c r="C76" s="632"/>
      <c r="D76" s="660"/>
      <c r="E76" s="35" t="s">
        <v>1236</v>
      </c>
      <c r="F76" s="35" t="s">
        <v>99</v>
      </c>
      <c r="G76" s="35">
        <v>1</v>
      </c>
      <c r="H76" s="36">
        <v>10.3</v>
      </c>
      <c r="I76" s="43">
        <f t="shared" si="1"/>
        <v>10.3</v>
      </c>
    </row>
    <row r="77" spans="1:9" ht="12.75" customHeight="1" x14ac:dyDescent="0.2">
      <c r="A77" s="623"/>
      <c r="B77" s="731"/>
      <c r="C77" s="632"/>
      <c r="D77" s="660"/>
      <c r="E77" s="35" t="s">
        <v>1237</v>
      </c>
      <c r="F77" s="35" t="s">
        <v>99</v>
      </c>
      <c r="G77" s="35">
        <v>1</v>
      </c>
      <c r="H77" s="36">
        <v>3.9</v>
      </c>
      <c r="I77" s="43">
        <f t="shared" si="1"/>
        <v>3.9</v>
      </c>
    </row>
    <row r="78" spans="1:9" ht="12.75" customHeight="1" x14ac:dyDescent="0.2">
      <c r="A78" s="623"/>
      <c r="B78" s="731"/>
      <c r="C78" s="632"/>
      <c r="D78" s="660"/>
      <c r="E78" s="35" t="s">
        <v>1238</v>
      </c>
      <c r="F78" s="35" t="s">
        <v>99</v>
      </c>
      <c r="G78" s="35">
        <v>1</v>
      </c>
      <c r="H78" s="36">
        <v>18.84</v>
      </c>
      <c r="I78" s="43">
        <f t="shared" si="1"/>
        <v>18.84</v>
      </c>
    </row>
    <row r="79" spans="1:9" ht="12.75" customHeight="1" x14ac:dyDescent="0.2">
      <c r="A79" s="623"/>
      <c r="B79" s="731"/>
      <c r="C79" s="632"/>
      <c r="D79" s="660"/>
      <c r="E79" s="35" t="s">
        <v>169</v>
      </c>
      <c r="F79" s="35" t="s">
        <v>99</v>
      </c>
      <c r="G79" s="35">
        <v>1</v>
      </c>
      <c r="H79" s="36">
        <v>290</v>
      </c>
      <c r="I79" s="43">
        <f t="shared" si="1"/>
        <v>290</v>
      </c>
    </row>
    <row r="80" spans="1:9" ht="12.75" customHeight="1" x14ac:dyDescent="0.2">
      <c r="A80" s="623"/>
      <c r="B80" s="731"/>
      <c r="C80" s="632"/>
      <c r="D80" s="660"/>
      <c r="E80" s="35" t="s">
        <v>1239</v>
      </c>
      <c r="F80" s="35" t="s">
        <v>99</v>
      </c>
      <c r="G80" s="35">
        <v>1</v>
      </c>
      <c r="H80" s="36">
        <v>75</v>
      </c>
      <c r="I80" s="43">
        <f t="shared" si="1"/>
        <v>75</v>
      </c>
    </row>
    <row r="81" spans="1:9" ht="12.75" customHeight="1" x14ac:dyDescent="0.2">
      <c r="A81" s="623"/>
      <c r="B81" s="731"/>
      <c r="C81" s="632"/>
      <c r="D81" s="660"/>
      <c r="E81" s="35" t="s">
        <v>1240</v>
      </c>
      <c r="F81" s="35" t="s">
        <v>99</v>
      </c>
      <c r="G81" s="35">
        <v>1</v>
      </c>
      <c r="H81" s="36">
        <v>120</v>
      </c>
      <c r="I81" s="43">
        <f t="shared" si="1"/>
        <v>120</v>
      </c>
    </row>
    <row r="82" spans="1:9" ht="12.75" customHeight="1" x14ac:dyDescent="0.2">
      <c r="A82" s="623"/>
      <c r="B82" s="731"/>
      <c r="C82" s="632"/>
      <c r="D82" s="660"/>
      <c r="E82" s="35" t="s">
        <v>115</v>
      </c>
      <c r="F82" s="35" t="s">
        <v>99</v>
      </c>
      <c r="G82" s="35">
        <v>2</v>
      </c>
      <c r="H82" s="36">
        <v>42</v>
      </c>
      <c r="I82" s="43">
        <f t="shared" si="1"/>
        <v>84</v>
      </c>
    </row>
    <row r="83" spans="1:9" ht="12.75" customHeight="1" x14ac:dyDescent="0.2">
      <c r="A83" s="623"/>
      <c r="B83" s="731"/>
      <c r="C83" s="632"/>
      <c r="D83" s="660"/>
      <c r="E83" s="35" t="s">
        <v>277</v>
      </c>
      <c r="F83" s="35" t="s">
        <v>99</v>
      </c>
      <c r="G83" s="35">
        <v>2</v>
      </c>
      <c r="H83" s="36">
        <v>27</v>
      </c>
      <c r="I83" s="43">
        <f t="shared" si="1"/>
        <v>54</v>
      </c>
    </row>
    <row r="84" spans="1:9" ht="12.75" customHeight="1" x14ac:dyDescent="0.2">
      <c r="A84" s="623"/>
      <c r="B84" s="731"/>
      <c r="C84" s="632"/>
      <c r="D84" s="660"/>
      <c r="E84" s="35" t="s">
        <v>120</v>
      </c>
      <c r="F84" s="35" t="s">
        <v>99</v>
      </c>
      <c r="G84" s="35">
        <v>1</v>
      </c>
      <c r="H84" s="36">
        <v>7.41</v>
      </c>
      <c r="I84" s="43">
        <f t="shared" si="1"/>
        <v>7.41</v>
      </c>
    </row>
    <row r="85" spans="1:9" ht="12.75" customHeight="1" x14ac:dyDescent="0.2">
      <c r="A85" s="623"/>
      <c r="B85" s="731"/>
      <c r="C85" s="632"/>
      <c r="D85" s="660"/>
      <c r="E85" s="35" t="s">
        <v>129</v>
      </c>
      <c r="F85" s="35" t="s">
        <v>99</v>
      </c>
      <c r="G85" s="35">
        <v>1</v>
      </c>
      <c r="H85" s="36">
        <v>7.7</v>
      </c>
      <c r="I85" s="43">
        <f t="shared" si="1"/>
        <v>7.7</v>
      </c>
    </row>
    <row r="86" spans="1:9" ht="12.75" customHeight="1" x14ac:dyDescent="0.2">
      <c r="A86" s="623"/>
      <c r="B86" s="731"/>
      <c r="C86" s="632"/>
      <c r="D86" s="660"/>
      <c r="E86" s="35" t="s">
        <v>121</v>
      </c>
      <c r="F86" s="35" t="s">
        <v>99</v>
      </c>
      <c r="G86" s="35">
        <v>1</v>
      </c>
      <c r="H86" s="36">
        <v>5.85</v>
      </c>
      <c r="I86" s="43">
        <f t="shared" si="1"/>
        <v>5.85</v>
      </c>
    </row>
    <row r="87" spans="1:9" ht="12.75" customHeight="1" x14ac:dyDescent="0.2">
      <c r="A87" s="623"/>
      <c r="B87" s="731"/>
      <c r="C87" s="632"/>
      <c r="D87" s="660"/>
      <c r="E87" s="35" t="s">
        <v>139</v>
      </c>
      <c r="F87" s="35" t="s">
        <v>99</v>
      </c>
      <c r="G87" s="35">
        <v>1</v>
      </c>
      <c r="H87" s="36">
        <v>163.63999999999999</v>
      </c>
      <c r="I87" s="43">
        <f t="shared" si="1"/>
        <v>163.63999999999999</v>
      </c>
    </row>
    <row r="88" spans="1:9" ht="12.75" customHeight="1" x14ac:dyDescent="0.2">
      <c r="A88" s="623"/>
      <c r="B88" s="731"/>
      <c r="C88" s="632"/>
      <c r="D88" s="660"/>
      <c r="E88" s="35" t="s">
        <v>299</v>
      </c>
      <c r="F88" s="35" t="s">
        <v>99</v>
      </c>
      <c r="G88" s="35">
        <v>1</v>
      </c>
      <c r="H88" s="36">
        <v>157</v>
      </c>
      <c r="I88" s="43">
        <f t="shared" si="1"/>
        <v>157</v>
      </c>
    </row>
    <row r="89" spans="1:9" ht="12.75" customHeight="1" x14ac:dyDescent="0.2">
      <c r="A89" s="623"/>
      <c r="B89" s="731"/>
      <c r="C89" s="632"/>
      <c r="D89" s="660"/>
      <c r="E89" s="35" t="s">
        <v>659</v>
      </c>
      <c r="F89" s="35" t="s">
        <v>99</v>
      </c>
      <c r="G89" s="35">
        <v>1</v>
      </c>
      <c r="H89" s="36">
        <v>190.25</v>
      </c>
      <c r="I89" s="43">
        <f t="shared" si="1"/>
        <v>190.25</v>
      </c>
    </row>
    <row r="90" spans="1:9" ht="12.75" customHeight="1" x14ac:dyDescent="0.2">
      <c r="A90" s="623"/>
      <c r="B90" s="731"/>
      <c r="C90" s="632"/>
      <c r="D90" s="660"/>
      <c r="E90" s="35" t="s">
        <v>1241</v>
      </c>
      <c r="F90" s="35" t="s">
        <v>99</v>
      </c>
      <c r="G90" s="35">
        <v>1</v>
      </c>
      <c r="H90" s="36">
        <v>160</v>
      </c>
      <c r="I90" s="157">
        <f t="shared" si="1"/>
        <v>160</v>
      </c>
    </row>
    <row r="91" spans="1:9" ht="12.75" customHeight="1" x14ac:dyDescent="0.2">
      <c r="A91" s="623"/>
      <c r="B91" s="731"/>
      <c r="C91" s="632"/>
      <c r="D91" s="660"/>
      <c r="E91" s="35" t="s">
        <v>1242</v>
      </c>
      <c r="F91" s="35" t="s">
        <v>99</v>
      </c>
      <c r="G91" s="35">
        <v>1</v>
      </c>
      <c r="H91" s="36">
        <v>15</v>
      </c>
      <c r="I91" s="157">
        <f t="shared" si="1"/>
        <v>15</v>
      </c>
    </row>
    <row r="92" spans="1:9" ht="12.75" customHeight="1" x14ac:dyDescent="0.2">
      <c r="A92" s="623"/>
      <c r="B92" s="731"/>
      <c r="C92" s="632"/>
      <c r="D92" s="660"/>
      <c r="E92" s="35" t="s">
        <v>1243</v>
      </c>
      <c r="F92" s="35" t="s">
        <v>99</v>
      </c>
      <c r="G92" s="35">
        <v>2</v>
      </c>
      <c r="H92" s="36">
        <v>17</v>
      </c>
      <c r="I92" s="157">
        <f t="shared" si="1"/>
        <v>34</v>
      </c>
    </row>
    <row r="93" spans="1:9" ht="12.75" customHeight="1" thickBot="1" x14ac:dyDescent="0.25">
      <c r="A93" s="624"/>
      <c r="B93" s="732"/>
      <c r="C93" s="626"/>
      <c r="D93" s="659"/>
      <c r="E93" s="83" t="s">
        <v>996</v>
      </c>
      <c r="F93" s="83" t="s">
        <v>99</v>
      </c>
      <c r="G93" s="83">
        <v>1</v>
      </c>
      <c r="H93" s="84">
        <v>50</v>
      </c>
      <c r="I93" s="200">
        <f t="shared" si="1"/>
        <v>50</v>
      </c>
    </row>
    <row r="94" spans="1:9" ht="13.5" thickBot="1" x14ac:dyDescent="0.25">
      <c r="A94" s="32" t="s">
        <v>329</v>
      </c>
      <c r="B94" s="625">
        <v>6704.62</v>
      </c>
      <c r="C94" s="625" t="s">
        <v>76</v>
      </c>
      <c r="D94" s="307" t="s">
        <v>330</v>
      </c>
      <c r="E94" s="35" t="s">
        <v>337</v>
      </c>
      <c r="F94" s="35" t="s">
        <v>99</v>
      </c>
      <c r="G94" s="35">
        <v>1</v>
      </c>
      <c r="H94" s="36">
        <v>45</v>
      </c>
      <c r="I94" s="157">
        <f t="shared" si="1"/>
        <v>45</v>
      </c>
    </row>
    <row r="95" spans="1:9" ht="12.75" customHeight="1" x14ac:dyDescent="0.2">
      <c r="A95" s="622" t="s">
        <v>486</v>
      </c>
      <c r="B95" s="632"/>
      <c r="C95" s="632"/>
      <c r="D95" s="658" t="s">
        <v>108</v>
      </c>
      <c r="E95" s="37" t="s">
        <v>447</v>
      </c>
      <c r="F95" s="37" t="s">
        <v>99</v>
      </c>
      <c r="G95" s="37">
        <v>12</v>
      </c>
      <c r="H95" s="38">
        <v>26</v>
      </c>
      <c r="I95" s="39">
        <f t="shared" si="1"/>
        <v>312</v>
      </c>
    </row>
    <row r="96" spans="1:9" ht="12.75" customHeight="1" x14ac:dyDescent="0.2">
      <c r="A96" s="623"/>
      <c r="B96" s="632"/>
      <c r="C96" s="632"/>
      <c r="D96" s="660"/>
      <c r="E96" s="35" t="s">
        <v>134</v>
      </c>
      <c r="F96" s="35" t="s">
        <v>104</v>
      </c>
      <c r="G96" s="35">
        <v>1</v>
      </c>
      <c r="H96" s="36">
        <v>75</v>
      </c>
      <c r="I96" s="157">
        <f t="shared" si="1"/>
        <v>75</v>
      </c>
    </row>
    <row r="97" spans="1:9" ht="12.75" customHeight="1" x14ac:dyDescent="0.2">
      <c r="A97" s="623"/>
      <c r="B97" s="632"/>
      <c r="C97" s="632"/>
      <c r="D97" s="660"/>
      <c r="E97" s="35" t="s">
        <v>169</v>
      </c>
      <c r="F97" s="35" t="s">
        <v>99</v>
      </c>
      <c r="G97" s="35">
        <v>1</v>
      </c>
      <c r="H97" s="36">
        <v>290</v>
      </c>
      <c r="I97" s="157">
        <f t="shared" si="1"/>
        <v>290</v>
      </c>
    </row>
    <row r="98" spans="1:9" ht="12.75" customHeight="1" x14ac:dyDescent="0.2">
      <c r="A98" s="623"/>
      <c r="B98" s="632"/>
      <c r="C98" s="632"/>
      <c r="D98" s="660"/>
      <c r="E98" s="35" t="s">
        <v>116</v>
      </c>
      <c r="F98" s="35" t="s">
        <v>101</v>
      </c>
      <c r="G98" s="35">
        <v>2</v>
      </c>
      <c r="H98" s="36">
        <v>33.479999999999997</v>
      </c>
      <c r="I98" s="157">
        <f t="shared" si="1"/>
        <v>66.959999999999994</v>
      </c>
    </row>
    <row r="99" spans="1:9" ht="12.75" customHeight="1" x14ac:dyDescent="0.2">
      <c r="A99" s="623"/>
      <c r="B99" s="632"/>
      <c r="C99" s="632"/>
      <c r="D99" s="660"/>
      <c r="E99" s="35" t="s">
        <v>221</v>
      </c>
      <c r="F99" s="35" t="s">
        <v>99</v>
      </c>
      <c r="G99" s="35">
        <v>1</v>
      </c>
      <c r="H99" s="36">
        <v>39.590000000000003</v>
      </c>
      <c r="I99" s="157">
        <f t="shared" si="1"/>
        <v>39.590000000000003</v>
      </c>
    </row>
    <row r="100" spans="1:9" ht="12.75" customHeight="1" x14ac:dyDescent="0.2">
      <c r="A100" s="623"/>
      <c r="B100" s="632"/>
      <c r="C100" s="632"/>
      <c r="D100" s="660"/>
      <c r="E100" s="35" t="s">
        <v>187</v>
      </c>
      <c r="F100" s="35" t="s">
        <v>99</v>
      </c>
      <c r="G100" s="35">
        <v>1</v>
      </c>
      <c r="H100" s="36">
        <v>35.42</v>
      </c>
      <c r="I100" s="157">
        <f t="shared" si="1"/>
        <v>35.42</v>
      </c>
    </row>
    <row r="101" spans="1:9" ht="12.75" customHeight="1" x14ac:dyDescent="0.2">
      <c r="A101" s="623"/>
      <c r="B101" s="632"/>
      <c r="C101" s="632"/>
      <c r="D101" s="660"/>
      <c r="E101" s="35" t="s">
        <v>308</v>
      </c>
      <c r="F101" s="35" t="s">
        <v>99</v>
      </c>
      <c r="G101" s="35">
        <v>1</v>
      </c>
      <c r="H101" s="36">
        <v>4.22</v>
      </c>
      <c r="I101" s="157">
        <f t="shared" si="1"/>
        <v>4.22</v>
      </c>
    </row>
    <row r="102" spans="1:9" ht="12.75" customHeight="1" x14ac:dyDescent="0.2">
      <c r="A102" s="623"/>
      <c r="B102" s="632"/>
      <c r="C102" s="632"/>
      <c r="D102" s="660"/>
      <c r="E102" s="35" t="s">
        <v>384</v>
      </c>
      <c r="F102" s="35" t="s">
        <v>99</v>
      </c>
      <c r="G102" s="35">
        <v>1</v>
      </c>
      <c r="H102" s="36">
        <v>2.4</v>
      </c>
      <c r="I102" s="157">
        <f t="shared" si="1"/>
        <v>2.4</v>
      </c>
    </row>
    <row r="103" spans="1:9" ht="12.75" customHeight="1" thickBot="1" x14ac:dyDescent="0.25">
      <c r="A103" s="623"/>
      <c r="B103" s="632"/>
      <c r="C103" s="632"/>
      <c r="D103" s="660"/>
      <c r="E103" s="83" t="s">
        <v>117</v>
      </c>
      <c r="F103" s="83" t="s">
        <v>99</v>
      </c>
      <c r="G103" s="83">
        <v>2</v>
      </c>
      <c r="H103" s="84">
        <v>3.79</v>
      </c>
      <c r="I103" s="200">
        <f t="shared" si="1"/>
        <v>7.58</v>
      </c>
    </row>
    <row r="104" spans="1:9" ht="12.75" customHeight="1" x14ac:dyDescent="0.2">
      <c r="A104" s="623"/>
      <c r="B104" s="632"/>
      <c r="C104" s="632"/>
      <c r="D104" s="660"/>
      <c r="E104" s="37" t="s">
        <v>156</v>
      </c>
      <c r="F104" s="37" t="s">
        <v>99</v>
      </c>
      <c r="G104" s="37">
        <v>1</v>
      </c>
      <c r="H104" s="38">
        <v>235.8</v>
      </c>
      <c r="I104" s="39">
        <f t="shared" si="1"/>
        <v>235.8</v>
      </c>
    </row>
    <row r="105" spans="1:9" ht="12.75" customHeight="1" x14ac:dyDescent="0.2">
      <c r="A105" s="623"/>
      <c r="B105" s="632"/>
      <c r="C105" s="632"/>
      <c r="D105" s="660"/>
      <c r="E105" s="35" t="s">
        <v>150</v>
      </c>
      <c r="F105" s="35" t="s">
        <v>99</v>
      </c>
      <c r="G105" s="35">
        <v>1</v>
      </c>
      <c r="H105" s="36">
        <v>32</v>
      </c>
      <c r="I105" s="157">
        <f t="shared" si="1"/>
        <v>32</v>
      </c>
    </row>
    <row r="106" spans="1:9" ht="12.75" customHeight="1" x14ac:dyDescent="0.2">
      <c r="A106" s="623"/>
      <c r="B106" s="632"/>
      <c r="C106" s="632"/>
      <c r="D106" s="660"/>
      <c r="E106" s="35" t="s">
        <v>516</v>
      </c>
      <c r="F106" s="35" t="s">
        <v>99</v>
      </c>
      <c r="G106" s="35">
        <v>1</v>
      </c>
      <c r="H106" s="36">
        <v>63.36</v>
      </c>
      <c r="I106" s="157">
        <f t="shared" si="1"/>
        <v>63.36</v>
      </c>
    </row>
    <row r="107" spans="1:9" ht="12.75" customHeight="1" x14ac:dyDescent="0.2">
      <c r="A107" s="623"/>
      <c r="B107" s="632"/>
      <c r="C107" s="632"/>
      <c r="D107" s="660"/>
      <c r="E107" s="35" t="s">
        <v>972</v>
      </c>
      <c r="F107" s="35" t="s">
        <v>99</v>
      </c>
      <c r="G107" s="35">
        <v>1</v>
      </c>
      <c r="H107" s="36">
        <v>57.25</v>
      </c>
      <c r="I107" s="157">
        <f t="shared" si="1"/>
        <v>57.25</v>
      </c>
    </row>
    <row r="108" spans="1:9" ht="12.75" customHeight="1" x14ac:dyDescent="0.2">
      <c r="A108" s="623"/>
      <c r="B108" s="632"/>
      <c r="C108" s="632"/>
      <c r="D108" s="660"/>
      <c r="E108" s="35" t="s">
        <v>1405</v>
      </c>
      <c r="F108" s="35" t="s">
        <v>99</v>
      </c>
      <c r="G108" s="35">
        <v>1</v>
      </c>
      <c r="H108" s="36">
        <v>50</v>
      </c>
      <c r="I108" s="157">
        <f t="shared" si="1"/>
        <v>50</v>
      </c>
    </row>
    <row r="109" spans="1:9" ht="12.75" customHeight="1" x14ac:dyDescent="0.2">
      <c r="A109" s="623"/>
      <c r="B109" s="632"/>
      <c r="C109" s="632"/>
      <c r="D109" s="711"/>
      <c r="E109" s="35" t="s">
        <v>1406</v>
      </c>
      <c r="F109" s="35" t="s">
        <v>99</v>
      </c>
      <c r="G109" s="35">
        <v>1</v>
      </c>
      <c r="H109" s="36">
        <v>75</v>
      </c>
      <c r="I109" s="157">
        <f t="shared" si="1"/>
        <v>75</v>
      </c>
    </row>
    <row r="110" spans="1:9" ht="12.75" customHeight="1" x14ac:dyDescent="0.2">
      <c r="A110" s="623"/>
      <c r="B110" s="632"/>
      <c r="C110" s="632"/>
      <c r="D110" s="664" t="s">
        <v>1407</v>
      </c>
      <c r="E110" s="35" t="s">
        <v>202</v>
      </c>
      <c r="F110" s="35" t="s">
        <v>99</v>
      </c>
      <c r="G110" s="35">
        <v>2</v>
      </c>
      <c r="H110" s="36">
        <v>40</v>
      </c>
      <c r="I110" s="157">
        <f t="shared" si="1"/>
        <v>80</v>
      </c>
    </row>
    <row r="111" spans="1:9" ht="12.75" customHeight="1" x14ac:dyDescent="0.2">
      <c r="A111" s="623"/>
      <c r="B111" s="632"/>
      <c r="C111" s="632"/>
      <c r="D111" s="628"/>
      <c r="E111" s="35" t="s">
        <v>201</v>
      </c>
      <c r="F111" s="35" t="s">
        <v>99</v>
      </c>
      <c r="G111" s="35">
        <v>1</v>
      </c>
      <c r="H111" s="36">
        <v>40</v>
      </c>
      <c r="I111" s="157">
        <f t="shared" si="1"/>
        <v>40</v>
      </c>
    </row>
    <row r="112" spans="1:9" ht="12.75" customHeight="1" x14ac:dyDescent="0.2">
      <c r="A112" s="623"/>
      <c r="B112" s="632"/>
      <c r="C112" s="632"/>
      <c r="D112" s="628"/>
      <c r="E112" s="35" t="s">
        <v>853</v>
      </c>
      <c r="F112" s="35" t="s">
        <v>99</v>
      </c>
      <c r="G112" s="35">
        <v>2</v>
      </c>
      <c r="H112" s="36">
        <v>19</v>
      </c>
      <c r="I112" s="157">
        <f t="shared" si="1"/>
        <v>38</v>
      </c>
    </row>
    <row r="113" spans="1:9" ht="12.75" customHeight="1" x14ac:dyDescent="0.2">
      <c r="A113" s="623"/>
      <c r="B113" s="632"/>
      <c r="C113" s="632"/>
      <c r="D113" s="628"/>
      <c r="E113" s="35" t="s">
        <v>1408</v>
      </c>
      <c r="F113" s="35" t="s">
        <v>99</v>
      </c>
      <c r="G113" s="35">
        <v>2</v>
      </c>
      <c r="H113" s="36">
        <v>40</v>
      </c>
      <c r="I113" s="157">
        <f t="shared" si="1"/>
        <v>80</v>
      </c>
    </row>
    <row r="114" spans="1:9" ht="12.75" customHeight="1" x14ac:dyDescent="0.2">
      <c r="A114" s="623"/>
      <c r="B114" s="632"/>
      <c r="C114" s="632"/>
      <c r="D114" s="628"/>
      <c r="E114" s="35" t="s">
        <v>1409</v>
      </c>
      <c r="F114" s="35" t="s">
        <v>99</v>
      </c>
      <c r="G114" s="35">
        <v>1</v>
      </c>
      <c r="H114" s="36">
        <v>55</v>
      </c>
      <c r="I114" s="157">
        <f t="shared" si="1"/>
        <v>55</v>
      </c>
    </row>
    <row r="115" spans="1:9" ht="12.75" customHeight="1" x14ac:dyDescent="0.2">
      <c r="A115" s="623"/>
      <c r="B115" s="632"/>
      <c r="C115" s="632"/>
      <c r="D115" s="628"/>
      <c r="E115" s="35" t="s">
        <v>699</v>
      </c>
      <c r="F115" s="35" t="s">
        <v>99</v>
      </c>
      <c r="G115" s="35">
        <v>3</v>
      </c>
      <c r="H115" s="36">
        <v>14</v>
      </c>
      <c r="I115" s="157">
        <f t="shared" si="1"/>
        <v>42</v>
      </c>
    </row>
    <row r="116" spans="1:9" ht="12.75" customHeight="1" x14ac:dyDescent="0.2">
      <c r="A116" s="623"/>
      <c r="B116" s="632"/>
      <c r="C116" s="632"/>
      <c r="D116" s="628"/>
      <c r="E116" s="35" t="s">
        <v>1410</v>
      </c>
      <c r="F116" s="35" t="s">
        <v>99</v>
      </c>
      <c r="G116" s="35">
        <v>3</v>
      </c>
      <c r="H116" s="36">
        <v>17</v>
      </c>
      <c r="I116" s="157">
        <f t="shared" si="1"/>
        <v>51</v>
      </c>
    </row>
    <row r="117" spans="1:9" ht="12.75" customHeight="1" x14ac:dyDescent="0.2">
      <c r="A117" s="623"/>
      <c r="B117" s="632"/>
      <c r="C117" s="632"/>
      <c r="D117" s="628"/>
      <c r="E117" s="35" t="s">
        <v>223</v>
      </c>
      <c r="F117" s="35" t="s">
        <v>99</v>
      </c>
      <c r="G117" s="35">
        <v>1</v>
      </c>
      <c r="H117" s="36">
        <v>290</v>
      </c>
      <c r="I117" s="157">
        <f t="shared" si="1"/>
        <v>290</v>
      </c>
    </row>
    <row r="118" spans="1:9" ht="12.75" customHeight="1" x14ac:dyDescent="0.2">
      <c r="A118" s="623"/>
      <c r="B118" s="632"/>
      <c r="C118" s="632"/>
      <c r="D118" s="628"/>
      <c r="E118" s="35" t="s">
        <v>801</v>
      </c>
      <c r="F118" s="35" t="s">
        <v>99</v>
      </c>
      <c r="G118" s="35">
        <v>2</v>
      </c>
      <c r="H118" s="36">
        <v>82.2</v>
      </c>
      <c r="I118" s="157">
        <f t="shared" si="1"/>
        <v>164.4</v>
      </c>
    </row>
    <row r="119" spans="1:9" ht="12.75" customHeight="1" thickBot="1" x14ac:dyDescent="0.25">
      <c r="A119" s="624"/>
      <c r="B119" s="632"/>
      <c r="C119" s="632"/>
      <c r="D119" s="629"/>
      <c r="E119" s="83" t="s">
        <v>119</v>
      </c>
      <c r="F119" s="83" t="s">
        <v>99</v>
      </c>
      <c r="G119" s="83">
        <v>2</v>
      </c>
      <c r="H119" s="84">
        <v>10.8</v>
      </c>
      <c r="I119" s="200">
        <f t="shared" si="1"/>
        <v>21.6</v>
      </c>
    </row>
    <row r="120" spans="1:9" ht="12.75" customHeight="1" x14ac:dyDescent="0.2">
      <c r="A120" s="622" t="s">
        <v>1412</v>
      </c>
      <c r="B120" s="632"/>
      <c r="C120" s="632"/>
      <c r="D120" s="627"/>
      <c r="E120" s="37" t="s">
        <v>121</v>
      </c>
      <c r="F120" s="37" t="s">
        <v>99</v>
      </c>
      <c r="G120" s="37">
        <v>1</v>
      </c>
      <c r="H120" s="38">
        <v>5.85</v>
      </c>
      <c r="I120" s="39">
        <f t="shared" si="1"/>
        <v>5.85</v>
      </c>
    </row>
    <row r="121" spans="1:9" ht="12.75" customHeight="1" x14ac:dyDescent="0.2">
      <c r="A121" s="623"/>
      <c r="B121" s="632"/>
      <c r="C121" s="632"/>
      <c r="D121" s="628"/>
      <c r="E121" s="35" t="s">
        <v>1411</v>
      </c>
      <c r="F121" s="35" t="s">
        <v>99</v>
      </c>
      <c r="G121" s="35">
        <v>1</v>
      </c>
      <c r="H121" s="36">
        <v>117.24</v>
      </c>
      <c r="I121" s="157">
        <f t="shared" si="1"/>
        <v>117.24</v>
      </c>
    </row>
    <row r="122" spans="1:9" ht="12.75" customHeight="1" x14ac:dyDescent="0.2">
      <c r="A122" s="623"/>
      <c r="B122" s="632"/>
      <c r="C122" s="632"/>
      <c r="D122" s="628"/>
      <c r="E122" s="35" t="s">
        <v>223</v>
      </c>
      <c r="F122" s="35" t="s">
        <v>99</v>
      </c>
      <c r="G122" s="35">
        <v>1</v>
      </c>
      <c r="H122" s="36">
        <v>290</v>
      </c>
      <c r="I122" s="157">
        <f t="shared" si="1"/>
        <v>290</v>
      </c>
    </row>
    <row r="123" spans="1:9" ht="12.75" customHeight="1" thickBot="1" x14ac:dyDescent="0.25">
      <c r="A123" s="624"/>
      <c r="B123" s="626"/>
      <c r="C123" s="626"/>
      <c r="D123" s="629"/>
      <c r="E123" s="83" t="s">
        <v>134</v>
      </c>
      <c r="F123" s="83" t="s">
        <v>99</v>
      </c>
      <c r="G123" s="83">
        <v>1</v>
      </c>
      <c r="H123" s="84">
        <v>75</v>
      </c>
      <c r="I123" s="200">
        <f t="shared" si="1"/>
        <v>75</v>
      </c>
    </row>
    <row r="124" spans="1:9" x14ac:dyDescent="0.2">
      <c r="A124" s="622" t="s">
        <v>329</v>
      </c>
      <c r="B124" s="625">
        <v>6930.85</v>
      </c>
      <c r="C124" s="625" t="s">
        <v>77</v>
      </c>
      <c r="D124" s="547" t="s">
        <v>330</v>
      </c>
      <c r="E124" s="37" t="s">
        <v>331</v>
      </c>
      <c r="F124" s="37" t="s">
        <v>99</v>
      </c>
      <c r="G124" s="37">
        <v>4</v>
      </c>
      <c r="H124" s="38">
        <v>7.53</v>
      </c>
      <c r="I124" s="39">
        <f t="shared" ref="I124:I150" si="2">G124*H124</f>
        <v>30.12</v>
      </c>
    </row>
    <row r="125" spans="1:9" ht="13.5" thickBot="1" x14ac:dyDescent="0.25">
      <c r="A125" s="624"/>
      <c r="B125" s="626"/>
      <c r="C125" s="626"/>
      <c r="D125" s="83" t="s">
        <v>111</v>
      </c>
      <c r="E125" s="83" t="s">
        <v>1576</v>
      </c>
      <c r="F125" s="83" t="s">
        <v>99</v>
      </c>
      <c r="G125" s="83">
        <v>1</v>
      </c>
      <c r="H125" s="84">
        <v>950</v>
      </c>
      <c r="I125" s="200">
        <f t="shared" si="2"/>
        <v>950</v>
      </c>
    </row>
    <row r="126" spans="1:9" ht="12.75" customHeight="1" x14ac:dyDescent="0.2">
      <c r="A126" s="622" t="s">
        <v>107</v>
      </c>
      <c r="B126" s="730">
        <v>8640.31</v>
      </c>
      <c r="C126" s="625" t="s">
        <v>78</v>
      </c>
      <c r="D126" s="627" t="s">
        <v>1711</v>
      </c>
      <c r="E126" s="37" t="s">
        <v>131</v>
      </c>
      <c r="F126" s="37" t="s">
        <v>101</v>
      </c>
      <c r="G126" s="37">
        <v>4</v>
      </c>
      <c r="H126" s="38">
        <v>45.81</v>
      </c>
      <c r="I126" s="39">
        <f t="shared" si="2"/>
        <v>183.24</v>
      </c>
    </row>
    <row r="127" spans="1:9" ht="12.75" customHeight="1" x14ac:dyDescent="0.2">
      <c r="A127" s="623"/>
      <c r="B127" s="731"/>
      <c r="C127" s="632"/>
      <c r="D127" s="628"/>
      <c r="E127" s="35" t="s">
        <v>116</v>
      </c>
      <c r="F127" s="35" t="s">
        <v>101</v>
      </c>
      <c r="G127" s="35">
        <v>1</v>
      </c>
      <c r="H127" s="36">
        <v>32.020000000000003</v>
      </c>
      <c r="I127" s="157">
        <f t="shared" si="2"/>
        <v>32.020000000000003</v>
      </c>
    </row>
    <row r="128" spans="1:9" ht="12.75" customHeight="1" x14ac:dyDescent="0.2">
      <c r="A128" s="623"/>
      <c r="B128" s="731"/>
      <c r="C128" s="632"/>
      <c r="D128" s="628"/>
      <c r="E128" s="35" t="s">
        <v>129</v>
      </c>
      <c r="F128" s="35" t="s">
        <v>99</v>
      </c>
      <c r="G128" s="35">
        <v>2</v>
      </c>
      <c r="H128" s="36">
        <v>7.7</v>
      </c>
      <c r="I128" s="157">
        <f t="shared" si="2"/>
        <v>15.4</v>
      </c>
    </row>
    <row r="129" spans="1:9" ht="12.75" customHeight="1" x14ac:dyDescent="0.2">
      <c r="A129" s="623"/>
      <c r="B129" s="731"/>
      <c r="C129" s="632"/>
      <c r="D129" s="628"/>
      <c r="E129" s="35" t="s">
        <v>120</v>
      </c>
      <c r="F129" s="35" t="s">
        <v>99</v>
      </c>
      <c r="G129" s="35">
        <v>2</v>
      </c>
      <c r="H129" s="36">
        <v>4.97</v>
      </c>
      <c r="I129" s="157">
        <f t="shared" si="2"/>
        <v>9.94</v>
      </c>
    </row>
    <row r="130" spans="1:9" ht="12.75" customHeight="1" x14ac:dyDescent="0.2">
      <c r="A130" s="623"/>
      <c r="B130" s="731"/>
      <c r="C130" s="632"/>
      <c r="D130" s="628"/>
      <c r="E130" s="35" t="s">
        <v>133</v>
      </c>
      <c r="F130" s="35" t="s">
        <v>99</v>
      </c>
      <c r="G130" s="35">
        <v>2</v>
      </c>
      <c r="H130" s="36">
        <v>303</v>
      </c>
      <c r="I130" s="157">
        <f t="shared" si="2"/>
        <v>606</v>
      </c>
    </row>
    <row r="131" spans="1:9" ht="12.75" customHeight="1" x14ac:dyDescent="0.2">
      <c r="A131" s="623"/>
      <c r="B131" s="731"/>
      <c r="C131" s="632"/>
      <c r="D131" s="628"/>
      <c r="E131" s="35" t="s">
        <v>122</v>
      </c>
      <c r="F131" s="35" t="s">
        <v>99</v>
      </c>
      <c r="G131" s="35">
        <v>2</v>
      </c>
      <c r="H131" s="36">
        <v>173.33</v>
      </c>
      <c r="I131" s="157">
        <f t="shared" si="2"/>
        <v>346.66</v>
      </c>
    </row>
    <row r="132" spans="1:9" ht="12.75" customHeight="1" x14ac:dyDescent="0.2">
      <c r="A132" s="623"/>
      <c r="B132" s="731"/>
      <c r="C132" s="632"/>
      <c r="D132" s="628"/>
      <c r="E132" s="35" t="s">
        <v>118</v>
      </c>
      <c r="F132" s="35" t="s">
        <v>99</v>
      </c>
      <c r="G132" s="35">
        <v>2</v>
      </c>
      <c r="H132" s="36">
        <v>98.8</v>
      </c>
      <c r="I132" s="157">
        <f t="shared" si="2"/>
        <v>197.6</v>
      </c>
    </row>
    <row r="133" spans="1:9" ht="12.75" customHeight="1" x14ac:dyDescent="0.2">
      <c r="A133" s="623"/>
      <c r="B133" s="731"/>
      <c r="C133" s="632"/>
      <c r="D133" s="628"/>
      <c r="E133" s="35" t="s">
        <v>139</v>
      </c>
      <c r="F133" s="35" t="s">
        <v>99</v>
      </c>
      <c r="G133" s="35">
        <v>2</v>
      </c>
      <c r="H133" s="36">
        <v>105.64</v>
      </c>
      <c r="I133" s="157">
        <f t="shared" si="2"/>
        <v>211.28</v>
      </c>
    </row>
    <row r="134" spans="1:9" ht="12.75" customHeight="1" x14ac:dyDescent="0.2">
      <c r="A134" s="623"/>
      <c r="B134" s="731"/>
      <c r="C134" s="632"/>
      <c r="D134" s="628"/>
      <c r="E134" s="35" t="s">
        <v>1712</v>
      </c>
      <c r="F134" s="35" t="s">
        <v>99</v>
      </c>
      <c r="G134" s="35">
        <v>2</v>
      </c>
      <c r="H134" s="36">
        <v>54.38</v>
      </c>
      <c r="I134" s="157">
        <f t="shared" si="2"/>
        <v>108.76</v>
      </c>
    </row>
    <row r="135" spans="1:9" ht="12.75" customHeight="1" x14ac:dyDescent="0.2">
      <c r="A135" s="623"/>
      <c r="B135" s="731"/>
      <c r="C135" s="632"/>
      <c r="D135" s="628"/>
      <c r="E135" s="35" t="s">
        <v>220</v>
      </c>
      <c r="F135" s="35" t="s">
        <v>99</v>
      </c>
      <c r="G135" s="35">
        <v>4</v>
      </c>
      <c r="H135" s="36">
        <v>7.74</v>
      </c>
      <c r="I135" s="157">
        <f t="shared" si="2"/>
        <v>30.96</v>
      </c>
    </row>
    <row r="136" spans="1:9" ht="12.75" customHeight="1" x14ac:dyDescent="0.2">
      <c r="A136" s="623"/>
      <c r="B136" s="731"/>
      <c r="C136" s="632"/>
      <c r="D136" s="628"/>
      <c r="E136" s="35" t="s">
        <v>387</v>
      </c>
      <c r="F136" s="35" t="s">
        <v>99</v>
      </c>
      <c r="G136" s="35">
        <v>6</v>
      </c>
      <c r="H136" s="36">
        <v>8.5</v>
      </c>
      <c r="I136" s="157">
        <f t="shared" si="2"/>
        <v>51</v>
      </c>
    </row>
    <row r="137" spans="1:9" ht="12.75" customHeight="1" x14ac:dyDescent="0.2">
      <c r="A137" s="623"/>
      <c r="B137" s="731"/>
      <c r="C137" s="632"/>
      <c r="D137" s="628"/>
      <c r="E137" s="35" t="s">
        <v>148</v>
      </c>
      <c r="F137" s="35" t="s">
        <v>99</v>
      </c>
      <c r="G137" s="35">
        <v>1</v>
      </c>
      <c r="H137" s="36">
        <v>43.49</v>
      </c>
      <c r="I137" s="157">
        <f t="shared" si="2"/>
        <v>43.49</v>
      </c>
    </row>
    <row r="138" spans="1:9" ht="12.75" customHeight="1" x14ac:dyDescent="0.2">
      <c r="A138" s="623"/>
      <c r="B138" s="731"/>
      <c r="C138" s="632"/>
      <c r="D138" s="628"/>
      <c r="E138" s="35" t="s">
        <v>130</v>
      </c>
      <c r="F138" s="35" t="s">
        <v>99</v>
      </c>
      <c r="G138" s="35">
        <v>3</v>
      </c>
      <c r="H138" s="36">
        <v>3.85</v>
      </c>
      <c r="I138" s="157">
        <f t="shared" si="2"/>
        <v>11.55</v>
      </c>
    </row>
    <row r="139" spans="1:9" ht="12.75" customHeight="1" x14ac:dyDescent="0.2">
      <c r="A139" s="623"/>
      <c r="B139" s="731"/>
      <c r="C139" s="632"/>
      <c r="D139" s="628"/>
      <c r="E139" s="35" t="s">
        <v>301</v>
      </c>
      <c r="F139" s="35" t="s">
        <v>99</v>
      </c>
      <c r="G139" s="35">
        <v>3</v>
      </c>
      <c r="H139" s="36">
        <v>59.26</v>
      </c>
      <c r="I139" s="157">
        <f t="shared" si="2"/>
        <v>177.78</v>
      </c>
    </row>
    <row r="140" spans="1:9" ht="12.75" customHeight="1" x14ac:dyDescent="0.2">
      <c r="A140" s="623"/>
      <c r="B140" s="731"/>
      <c r="C140" s="632"/>
      <c r="D140" s="628"/>
      <c r="E140" s="35" t="s">
        <v>132</v>
      </c>
      <c r="F140" s="35" t="s">
        <v>99</v>
      </c>
      <c r="G140" s="35">
        <v>8</v>
      </c>
      <c r="H140" s="36">
        <v>5.26</v>
      </c>
      <c r="I140" s="157">
        <f t="shared" si="2"/>
        <v>42.08</v>
      </c>
    </row>
    <row r="141" spans="1:9" ht="12.75" customHeight="1" x14ac:dyDescent="0.2">
      <c r="A141" s="623"/>
      <c r="B141" s="731"/>
      <c r="C141" s="632"/>
      <c r="D141" s="628"/>
      <c r="E141" s="35" t="s">
        <v>177</v>
      </c>
      <c r="F141" s="35" t="s">
        <v>99</v>
      </c>
      <c r="G141" s="35">
        <v>6</v>
      </c>
      <c r="H141" s="36">
        <v>5.26</v>
      </c>
      <c r="I141" s="157">
        <f t="shared" si="2"/>
        <v>31.56</v>
      </c>
    </row>
    <row r="142" spans="1:9" ht="12.75" customHeight="1" x14ac:dyDescent="0.2">
      <c r="A142" s="623"/>
      <c r="B142" s="731"/>
      <c r="C142" s="632"/>
      <c r="D142" s="628"/>
      <c r="E142" s="35" t="s">
        <v>912</v>
      </c>
      <c r="F142" s="35" t="s">
        <v>99</v>
      </c>
      <c r="G142" s="35">
        <v>8</v>
      </c>
      <c r="H142" s="36">
        <v>2.0699999999999998</v>
      </c>
      <c r="I142" s="157">
        <f t="shared" si="2"/>
        <v>16.559999999999999</v>
      </c>
    </row>
    <row r="143" spans="1:9" ht="12.75" customHeight="1" thickBot="1" x14ac:dyDescent="0.25">
      <c r="A143" s="624"/>
      <c r="B143" s="732"/>
      <c r="C143" s="626"/>
      <c r="D143" s="629"/>
      <c r="E143" s="83" t="s">
        <v>277</v>
      </c>
      <c r="F143" s="83" t="s">
        <v>99</v>
      </c>
      <c r="G143" s="83">
        <v>3</v>
      </c>
      <c r="H143" s="84">
        <v>27</v>
      </c>
      <c r="I143" s="200">
        <f t="shared" si="2"/>
        <v>81</v>
      </c>
    </row>
    <row r="144" spans="1:9" ht="13.5" thickBot="1" x14ac:dyDescent="0.25">
      <c r="A144" s="46" t="s">
        <v>107</v>
      </c>
      <c r="B144" s="730">
        <v>7983.54</v>
      </c>
      <c r="C144" s="625" t="s">
        <v>79</v>
      </c>
      <c r="D144" s="47" t="s">
        <v>108</v>
      </c>
      <c r="E144" s="47" t="s">
        <v>383</v>
      </c>
      <c r="F144" s="47" t="s">
        <v>99</v>
      </c>
      <c r="G144" s="47">
        <v>1</v>
      </c>
      <c r="H144" s="48">
        <v>235</v>
      </c>
      <c r="I144" s="49">
        <f t="shared" si="2"/>
        <v>235</v>
      </c>
    </row>
    <row r="145" spans="1:9" ht="12.75" customHeight="1" x14ac:dyDescent="0.2">
      <c r="A145" s="622" t="s">
        <v>329</v>
      </c>
      <c r="B145" s="731"/>
      <c r="C145" s="632"/>
      <c r="D145" s="627" t="s">
        <v>330</v>
      </c>
      <c r="E145" s="37" t="s">
        <v>331</v>
      </c>
      <c r="F145" s="37" t="s">
        <v>99</v>
      </c>
      <c r="G145" s="37">
        <v>7</v>
      </c>
      <c r="H145" s="38">
        <v>7.53</v>
      </c>
      <c r="I145" s="39">
        <f t="shared" si="2"/>
        <v>52.71</v>
      </c>
    </row>
    <row r="146" spans="1:9" ht="12.75" customHeight="1" x14ac:dyDescent="0.2">
      <c r="A146" s="623"/>
      <c r="B146" s="731"/>
      <c r="C146" s="632"/>
      <c r="D146" s="628"/>
      <c r="E146" s="35" t="s">
        <v>332</v>
      </c>
      <c r="F146" s="35" t="s">
        <v>99</v>
      </c>
      <c r="G146" s="35">
        <v>1</v>
      </c>
      <c r="H146" s="36">
        <v>79.95</v>
      </c>
      <c r="I146" s="157">
        <f t="shared" si="2"/>
        <v>79.95</v>
      </c>
    </row>
    <row r="147" spans="1:9" ht="12.75" customHeight="1" thickBot="1" x14ac:dyDescent="0.25">
      <c r="A147" s="624"/>
      <c r="B147" s="732"/>
      <c r="C147" s="626"/>
      <c r="D147" s="629"/>
      <c r="E147" s="83" t="s">
        <v>1898</v>
      </c>
      <c r="F147" s="83" t="s">
        <v>99</v>
      </c>
      <c r="G147" s="83">
        <v>2</v>
      </c>
      <c r="H147" s="84">
        <v>3.43</v>
      </c>
      <c r="I147" s="200">
        <f t="shared" si="2"/>
        <v>6.86</v>
      </c>
    </row>
    <row r="148" spans="1:9" ht="12.75" customHeight="1" x14ac:dyDescent="0.2">
      <c r="A148" s="622" t="s">
        <v>107</v>
      </c>
      <c r="B148" s="730">
        <v>8518.86</v>
      </c>
      <c r="C148" s="625" t="s">
        <v>80</v>
      </c>
      <c r="D148" s="627" t="s">
        <v>108</v>
      </c>
      <c r="E148" s="37" t="s">
        <v>2102</v>
      </c>
      <c r="F148" s="37" t="s">
        <v>99</v>
      </c>
      <c r="G148" s="37">
        <v>1</v>
      </c>
      <c r="H148" s="38">
        <v>125</v>
      </c>
      <c r="I148" s="39">
        <f t="shared" si="2"/>
        <v>125</v>
      </c>
    </row>
    <row r="149" spans="1:9" ht="12.75" customHeight="1" thickBot="1" x14ac:dyDescent="0.25">
      <c r="A149" s="624"/>
      <c r="B149" s="731"/>
      <c r="C149" s="632"/>
      <c r="D149" s="629"/>
      <c r="E149" s="83" t="s">
        <v>2103</v>
      </c>
      <c r="F149" s="83" t="s">
        <v>99</v>
      </c>
      <c r="G149" s="83">
        <v>1</v>
      </c>
      <c r="H149" s="84">
        <v>295</v>
      </c>
      <c r="I149" s="200">
        <f t="shared" si="2"/>
        <v>295</v>
      </c>
    </row>
    <row r="150" spans="1:9" ht="13.5" thickBot="1" x14ac:dyDescent="0.25">
      <c r="A150" s="46" t="s">
        <v>329</v>
      </c>
      <c r="B150" s="732"/>
      <c r="C150" s="626"/>
      <c r="D150" s="47" t="s">
        <v>614</v>
      </c>
      <c r="E150" s="47" t="s">
        <v>338</v>
      </c>
      <c r="F150" s="47" t="s">
        <v>99</v>
      </c>
      <c r="G150" s="47">
        <v>3</v>
      </c>
      <c r="H150" s="48">
        <v>67.59</v>
      </c>
      <c r="I150" s="49">
        <f t="shared" si="2"/>
        <v>202.77</v>
      </c>
    </row>
    <row r="151" spans="1:9" ht="13.5" thickBot="1" x14ac:dyDescent="0.25">
      <c r="A151" s="440"/>
      <c r="B151" s="85"/>
      <c r="C151" s="85" t="s">
        <v>87</v>
      </c>
      <c r="D151" s="441"/>
      <c r="E151" s="47"/>
      <c r="F151" s="47"/>
      <c r="G151" s="47"/>
      <c r="H151" s="48"/>
      <c r="I151" s="49">
        <v>626.35</v>
      </c>
    </row>
    <row r="152" spans="1:9" ht="12.75" customHeight="1" thickBot="1" x14ac:dyDescent="0.25">
      <c r="A152" s="79"/>
      <c r="B152" s="197">
        <f>SUM(B27:B150)</f>
        <v>80892.58</v>
      </c>
      <c r="C152" s="198"/>
      <c r="D152" s="197"/>
      <c r="E152" s="199"/>
      <c r="F152" s="198"/>
      <c r="G152" s="198"/>
      <c r="H152" s="197"/>
      <c r="I152" s="197">
        <f>SUM(I27:I151)</f>
        <v>28452.62</v>
      </c>
    </row>
    <row r="153" spans="1:9" ht="63.6" customHeight="1" thickBot="1" x14ac:dyDescent="0.25">
      <c r="A153" s="134" t="s">
        <v>144</v>
      </c>
      <c r="B153" s="114" t="s">
        <v>16</v>
      </c>
      <c r="C153" s="114" t="s">
        <v>5</v>
      </c>
      <c r="D153" s="114" t="s">
        <v>23</v>
      </c>
      <c r="E153" s="87" t="s">
        <v>18</v>
      </c>
      <c r="F153" s="114" t="s">
        <v>19</v>
      </c>
      <c r="G153" s="114" t="s">
        <v>10</v>
      </c>
      <c r="H153" s="114" t="s">
        <v>13</v>
      </c>
      <c r="I153" s="115" t="s">
        <v>12</v>
      </c>
    </row>
    <row r="154" spans="1:9" ht="12.75" customHeight="1" thickBot="1" x14ac:dyDescent="0.25">
      <c r="A154" s="103"/>
      <c r="B154" s="104">
        <v>2839.06</v>
      </c>
      <c r="C154" s="58" t="s">
        <v>66</v>
      </c>
      <c r="D154" s="64"/>
      <c r="E154" s="59"/>
      <c r="F154" s="59"/>
      <c r="G154" s="59"/>
      <c r="H154" s="60"/>
      <c r="I154" s="39"/>
    </row>
    <row r="155" spans="1:9" ht="12.75" customHeight="1" thickBot="1" x14ac:dyDescent="0.25">
      <c r="A155" s="103"/>
      <c r="B155" s="105">
        <v>2734.62</v>
      </c>
      <c r="C155" s="92" t="s">
        <v>67</v>
      </c>
      <c r="D155" s="93"/>
      <c r="E155" s="94"/>
      <c r="F155" s="94"/>
      <c r="G155" s="94"/>
      <c r="H155" s="95"/>
      <c r="I155" s="39"/>
    </row>
    <row r="156" spans="1:9" ht="12.75" customHeight="1" thickBot="1" x14ac:dyDescent="0.25">
      <c r="A156" s="103"/>
      <c r="B156" s="106">
        <v>2784.55</v>
      </c>
      <c r="C156" s="85" t="s">
        <v>70</v>
      </c>
      <c r="D156" s="86"/>
      <c r="E156" s="47"/>
      <c r="F156" s="47"/>
      <c r="G156" s="47"/>
      <c r="H156" s="48"/>
      <c r="I156" s="39"/>
    </row>
    <row r="157" spans="1:9" ht="12.75" customHeight="1" thickBot="1" x14ac:dyDescent="0.25">
      <c r="A157" s="116"/>
      <c r="B157" s="106">
        <v>1585.73</v>
      </c>
      <c r="C157" s="85" t="s">
        <v>72</v>
      </c>
      <c r="D157" s="86"/>
      <c r="E157" s="47"/>
      <c r="F157" s="47"/>
      <c r="G157" s="47"/>
      <c r="H157" s="48"/>
      <c r="I157" s="39"/>
    </row>
    <row r="158" spans="1:9" ht="12.75" customHeight="1" thickBot="1" x14ac:dyDescent="0.25">
      <c r="A158" s="103"/>
      <c r="B158" s="106">
        <v>2974</v>
      </c>
      <c r="C158" s="85" t="s">
        <v>73</v>
      </c>
      <c r="D158" s="55"/>
      <c r="E158" s="47"/>
      <c r="F158" s="47"/>
      <c r="G158" s="47"/>
      <c r="H158" s="332"/>
      <c r="I158" s="49"/>
    </row>
    <row r="159" spans="1:9" ht="12.75" customHeight="1" thickBot="1" x14ac:dyDescent="0.25">
      <c r="A159" s="383"/>
      <c r="B159" s="169">
        <v>2824.3</v>
      </c>
      <c r="C159" s="167" t="s">
        <v>74</v>
      </c>
      <c r="D159" s="394"/>
      <c r="E159" s="83"/>
      <c r="F159" s="83"/>
      <c r="G159" s="83"/>
      <c r="H159" s="84"/>
      <c r="I159" s="157"/>
    </row>
    <row r="160" spans="1:9" ht="12.75" customHeight="1" thickBot="1" x14ac:dyDescent="0.25">
      <c r="A160" s="103"/>
      <c r="B160" s="106">
        <v>1896.52</v>
      </c>
      <c r="C160" s="85" t="s">
        <v>75</v>
      </c>
      <c r="D160" s="86"/>
      <c r="E160" s="47"/>
      <c r="F160" s="47"/>
      <c r="G160" s="47"/>
      <c r="H160" s="48"/>
      <c r="I160" s="39"/>
    </row>
    <row r="161" spans="1:9" ht="12.75" customHeight="1" thickBot="1" x14ac:dyDescent="0.25">
      <c r="A161" s="11"/>
      <c r="B161" s="106">
        <v>2569.3000000000002</v>
      </c>
      <c r="C161" s="85" t="s">
        <v>76</v>
      </c>
      <c r="D161" s="86"/>
      <c r="E161" s="47"/>
      <c r="F161" s="47"/>
      <c r="G161" s="47"/>
      <c r="H161" s="48"/>
      <c r="I161" s="39"/>
    </row>
    <row r="162" spans="1:9" ht="12.75" customHeight="1" thickBot="1" x14ac:dyDescent="0.25">
      <c r="A162" s="11"/>
      <c r="B162" s="106">
        <v>3562.39</v>
      </c>
      <c r="C162" s="85" t="s">
        <v>77</v>
      </c>
      <c r="D162" s="86"/>
      <c r="E162" s="47"/>
      <c r="F162" s="47"/>
      <c r="G162" s="47"/>
      <c r="H162" s="48"/>
      <c r="I162" s="39"/>
    </row>
    <row r="163" spans="1:9" ht="13.5" thickBot="1" x14ac:dyDescent="0.25">
      <c r="A163" s="11"/>
      <c r="B163" s="106">
        <v>3855.26</v>
      </c>
      <c r="C163" s="85" t="s">
        <v>78</v>
      </c>
      <c r="D163" s="55"/>
      <c r="E163" s="37"/>
      <c r="F163" s="37"/>
      <c r="G163" s="37"/>
      <c r="H163" s="333"/>
      <c r="I163" s="39"/>
    </row>
    <row r="164" spans="1:9" ht="12.75" customHeight="1" thickBot="1" x14ac:dyDescent="0.25">
      <c r="A164" s="11"/>
      <c r="B164" s="106">
        <v>3633.25</v>
      </c>
      <c r="C164" s="85" t="s">
        <v>79</v>
      </c>
      <c r="D164" s="86"/>
      <c r="E164" s="47"/>
      <c r="F164" s="47"/>
      <c r="G164" s="47"/>
      <c r="H164" s="48"/>
      <c r="I164" s="39"/>
    </row>
    <row r="165" spans="1:9" ht="12.75" customHeight="1" thickBot="1" x14ac:dyDescent="0.25">
      <c r="A165" s="11"/>
      <c r="B165" s="106">
        <v>3852.43</v>
      </c>
      <c r="C165" s="85" t="s">
        <v>80</v>
      </c>
      <c r="D165" s="86"/>
      <c r="E165" s="47"/>
      <c r="F165" s="47"/>
      <c r="G165" s="47"/>
      <c r="H165" s="48"/>
      <c r="I165" s="39"/>
    </row>
    <row r="166" spans="1:9" ht="12.75" customHeight="1" thickBot="1" x14ac:dyDescent="0.25">
      <c r="A166" s="418"/>
      <c r="B166" s="454">
        <f>SUM(B154:B165)</f>
        <v>35111.409999999996</v>
      </c>
      <c r="C166" s="458" t="s">
        <v>87</v>
      </c>
      <c r="D166" s="86"/>
      <c r="E166" s="47"/>
      <c r="F166" s="47"/>
      <c r="G166" s="47"/>
      <c r="H166" s="48"/>
      <c r="I166" s="156"/>
    </row>
    <row r="167" spans="1:9" ht="12.75" customHeight="1" thickBot="1" x14ac:dyDescent="0.25">
      <c r="A167" s="655" t="s">
        <v>106</v>
      </c>
      <c r="B167" s="106">
        <v>535.26</v>
      </c>
      <c r="C167" s="85" t="s">
        <v>74</v>
      </c>
      <c r="D167" s="86"/>
      <c r="E167" s="47"/>
      <c r="F167" s="47"/>
      <c r="G167" s="47"/>
      <c r="H167" s="48"/>
      <c r="I167" s="49"/>
    </row>
    <row r="168" spans="1:9" ht="12.75" customHeight="1" thickBot="1" x14ac:dyDescent="0.25">
      <c r="A168" s="656"/>
      <c r="B168" s="106">
        <v>225.81</v>
      </c>
      <c r="C168" s="85" t="s">
        <v>75</v>
      </c>
      <c r="D168" s="86"/>
      <c r="E168" s="47"/>
      <c r="F168" s="47"/>
      <c r="G168" s="47"/>
      <c r="H168" s="48"/>
      <c r="I168" s="49"/>
    </row>
    <row r="169" spans="1:9" ht="12.75" customHeight="1" thickBot="1" x14ac:dyDescent="0.25">
      <c r="A169" s="657"/>
      <c r="B169" s="106">
        <v>280.92</v>
      </c>
      <c r="C169" s="85" t="s">
        <v>76</v>
      </c>
      <c r="D169" s="86"/>
      <c r="E169" s="47"/>
      <c r="F169" s="47"/>
      <c r="G169" s="47"/>
      <c r="H169" s="48"/>
      <c r="I169" s="49"/>
    </row>
    <row r="170" spans="1:9" ht="12.75" customHeight="1" thickBot="1" x14ac:dyDescent="0.25">
      <c r="A170" s="526"/>
      <c r="B170" s="454">
        <f>SUM(B167:B169)</f>
        <v>1041.99</v>
      </c>
      <c r="C170" s="458" t="s">
        <v>87</v>
      </c>
      <c r="D170" s="86"/>
      <c r="E170" s="47"/>
      <c r="F170" s="47"/>
      <c r="G170" s="47"/>
      <c r="H170" s="48"/>
      <c r="I170" s="49">
        <v>420.59</v>
      </c>
    </row>
    <row r="171" spans="1:9" ht="12.75" customHeight="1" thickBot="1" x14ac:dyDescent="0.25">
      <c r="A171" s="79"/>
      <c r="B171" s="197">
        <f>B166+B170</f>
        <v>36153.399999999994</v>
      </c>
      <c r="C171" s="198"/>
      <c r="D171" s="197"/>
      <c r="E171" s="199"/>
      <c r="F171" s="198"/>
      <c r="G171" s="198"/>
      <c r="H171" s="197" t="s">
        <v>17</v>
      </c>
      <c r="I171" s="197">
        <f>SUM(I154:I170)</f>
        <v>420.59</v>
      </c>
    </row>
    <row r="172" spans="1:9" ht="55.9" customHeight="1" thickBot="1" x14ac:dyDescent="0.25">
      <c r="A172" s="134" t="s">
        <v>145</v>
      </c>
      <c r="B172" s="117" t="s">
        <v>16</v>
      </c>
      <c r="C172" s="131" t="s">
        <v>5</v>
      </c>
      <c r="D172" s="117" t="s">
        <v>23</v>
      </c>
      <c r="E172" s="132" t="s">
        <v>18</v>
      </c>
      <c r="F172" s="117" t="s">
        <v>19</v>
      </c>
      <c r="G172" s="131" t="s">
        <v>10</v>
      </c>
      <c r="H172" s="117" t="s">
        <v>13</v>
      </c>
      <c r="I172" s="117" t="s">
        <v>12</v>
      </c>
    </row>
    <row r="173" spans="1:9" ht="12.75" customHeight="1" thickBot="1" x14ac:dyDescent="0.25">
      <c r="A173" s="227"/>
      <c r="B173" s="106">
        <v>3558.53</v>
      </c>
      <c r="C173" s="55" t="s">
        <v>66</v>
      </c>
      <c r="D173" s="86"/>
      <c r="E173" s="47"/>
      <c r="F173" s="47"/>
      <c r="G173" s="47"/>
      <c r="H173" s="48"/>
      <c r="I173" s="49"/>
    </row>
    <row r="174" spans="1:9" ht="12.75" customHeight="1" thickBot="1" x14ac:dyDescent="0.25">
      <c r="A174" s="227"/>
      <c r="B174" s="106">
        <v>3647.57</v>
      </c>
      <c r="C174" s="55" t="s">
        <v>67</v>
      </c>
      <c r="D174" s="86"/>
      <c r="E174" s="47"/>
      <c r="F174" s="47"/>
      <c r="G174" s="47"/>
      <c r="H174" s="48"/>
      <c r="I174" s="49"/>
    </row>
    <row r="175" spans="1:9" ht="12.75" customHeight="1" thickBot="1" x14ac:dyDescent="0.25">
      <c r="A175" s="227"/>
      <c r="B175" s="106">
        <v>3830.96</v>
      </c>
      <c r="C175" s="85" t="s">
        <v>70</v>
      </c>
      <c r="D175" s="86"/>
      <c r="E175" s="47"/>
      <c r="F175" s="47"/>
      <c r="G175" s="47"/>
      <c r="H175" s="48"/>
      <c r="I175" s="49"/>
    </row>
    <row r="176" spans="1:9" ht="12.75" customHeight="1" thickBot="1" x14ac:dyDescent="0.25">
      <c r="A176" s="227"/>
      <c r="B176" s="106">
        <v>3646.28</v>
      </c>
      <c r="C176" s="85" t="s">
        <v>72</v>
      </c>
      <c r="D176" s="86"/>
      <c r="E176" s="47"/>
      <c r="F176" s="47"/>
      <c r="G176" s="47"/>
      <c r="H176" s="48"/>
      <c r="I176" s="49"/>
    </row>
    <row r="177" spans="1:9" ht="12.75" customHeight="1" thickBot="1" x14ac:dyDescent="0.25">
      <c r="A177" s="227"/>
      <c r="B177" s="106">
        <v>3715.26</v>
      </c>
      <c r="C177" s="85" t="s">
        <v>73</v>
      </c>
      <c r="D177" s="86"/>
      <c r="E177" s="47"/>
      <c r="F177" s="47"/>
      <c r="G177" s="47"/>
      <c r="H177" s="48"/>
      <c r="I177" s="49"/>
    </row>
    <row r="178" spans="1:9" ht="12.75" customHeight="1" thickBot="1" x14ac:dyDescent="0.25">
      <c r="A178" s="227"/>
      <c r="B178" s="106">
        <v>4275.46</v>
      </c>
      <c r="C178" s="85" t="s">
        <v>74</v>
      </c>
      <c r="D178" s="86"/>
      <c r="E178" s="47"/>
      <c r="F178" s="47"/>
      <c r="G178" s="47"/>
      <c r="H178" s="48"/>
      <c r="I178" s="49"/>
    </row>
    <row r="179" spans="1:9" ht="12.75" customHeight="1" thickBot="1" x14ac:dyDescent="0.25">
      <c r="A179" s="227"/>
      <c r="B179" s="106">
        <v>3598.72</v>
      </c>
      <c r="C179" s="85" t="s">
        <v>75</v>
      </c>
      <c r="D179" s="86"/>
      <c r="E179" s="47"/>
      <c r="F179" s="47"/>
      <c r="G179" s="47"/>
      <c r="H179" s="48"/>
      <c r="I179" s="49"/>
    </row>
    <row r="180" spans="1:9" ht="12.75" customHeight="1" thickBot="1" x14ac:dyDescent="0.25">
      <c r="A180" s="227"/>
      <c r="B180" s="106">
        <v>4440.92</v>
      </c>
      <c r="C180" s="85" t="s">
        <v>76</v>
      </c>
      <c r="D180" s="86"/>
      <c r="E180" s="47"/>
      <c r="F180" s="47"/>
      <c r="G180" s="47"/>
      <c r="H180" s="48"/>
      <c r="I180" s="49"/>
    </row>
    <row r="181" spans="1:9" ht="13.5" thickBot="1" x14ac:dyDescent="0.25">
      <c r="A181" s="227"/>
      <c r="B181" s="106">
        <v>4506.3</v>
      </c>
      <c r="C181" s="85" t="s">
        <v>77</v>
      </c>
      <c r="D181" s="86"/>
      <c r="E181" s="47"/>
      <c r="F181" s="47"/>
      <c r="G181" s="47"/>
      <c r="H181" s="48"/>
      <c r="I181" s="49"/>
    </row>
    <row r="182" spans="1:9" ht="12.75" customHeight="1" thickBot="1" x14ac:dyDescent="0.25">
      <c r="A182" s="227"/>
      <c r="B182" s="106">
        <v>4824.33</v>
      </c>
      <c r="C182" s="85" t="s">
        <v>78</v>
      </c>
      <c r="D182" s="86"/>
      <c r="E182" s="47"/>
      <c r="F182" s="47"/>
      <c r="G182" s="47"/>
      <c r="H182" s="48"/>
      <c r="I182" s="49"/>
    </row>
    <row r="183" spans="1:9" ht="12.75" customHeight="1" thickBot="1" x14ac:dyDescent="0.25">
      <c r="A183" s="134" t="s">
        <v>103</v>
      </c>
      <c r="B183" s="106">
        <v>4635.6400000000003</v>
      </c>
      <c r="C183" s="85" t="s">
        <v>79</v>
      </c>
      <c r="D183" s="55" t="s">
        <v>108</v>
      </c>
      <c r="E183" s="47" t="s">
        <v>1640</v>
      </c>
      <c r="F183" s="47" t="s">
        <v>327</v>
      </c>
      <c r="G183" s="47">
        <v>11</v>
      </c>
      <c r="H183" s="48">
        <v>250</v>
      </c>
      <c r="I183" s="49">
        <f>G183*H183</f>
        <v>2750</v>
      </c>
    </row>
    <row r="184" spans="1:9" ht="12.75" customHeight="1" thickBot="1" x14ac:dyDescent="0.25">
      <c r="A184" s="134" t="s">
        <v>103</v>
      </c>
      <c r="B184" s="169">
        <v>4691.7299999999996</v>
      </c>
      <c r="C184" s="167" t="s">
        <v>80</v>
      </c>
      <c r="D184" s="55" t="s">
        <v>108</v>
      </c>
      <c r="E184" s="83" t="s">
        <v>447</v>
      </c>
      <c r="F184" s="83" t="s">
        <v>102</v>
      </c>
      <c r="G184" s="83">
        <v>0.5</v>
      </c>
      <c r="H184" s="84">
        <v>312</v>
      </c>
      <c r="I184" s="49">
        <f>G184*H184</f>
        <v>156</v>
      </c>
    </row>
    <row r="185" spans="1:9" ht="12.75" customHeight="1" thickBot="1" x14ac:dyDescent="0.25">
      <c r="A185" s="227"/>
      <c r="B185" s="106"/>
      <c r="C185" s="167" t="s">
        <v>87</v>
      </c>
      <c r="D185" s="86"/>
      <c r="E185" s="47"/>
      <c r="F185" s="47"/>
      <c r="G185" s="47"/>
      <c r="H185" s="48"/>
      <c r="I185" s="49">
        <v>831.82</v>
      </c>
    </row>
    <row r="186" spans="1:9" ht="13.5" thickBot="1" x14ac:dyDescent="0.25">
      <c r="A186" s="180"/>
      <c r="B186" s="197">
        <f>SUM(B173:B185)</f>
        <v>49371.700000000012</v>
      </c>
      <c r="C186" s="198"/>
      <c r="D186" s="197"/>
      <c r="E186" s="199"/>
      <c r="F186" s="198"/>
      <c r="G186" s="198"/>
      <c r="H186" s="197" t="s">
        <v>17</v>
      </c>
      <c r="I186" s="230">
        <f>SUM(I173:I185)</f>
        <v>3737.82</v>
      </c>
    </row>
    <row r="187" spans="1:9" ht="26.25" thickBot="1" x14ac:dyDescent="0.25">
      <c r="A187" s="46" t="s">
        <v>8</v>
      </c>
      <c r="B187" s="114" t="s">
        <v>16</v>
      </c>
      <c r="C187" s="114" t="s">
        <v>5</v>
      </c>
      <c r="D187" s="114" t="s">
        <v>23</v>
      </c>
      <c r="E187" s="114" t="s">
        <v>18</v>
      </c>
      <c r="F187" s="114" t="s">
        <v>19</v>
      </c>
      <c r="G187" s="114" t="s">
        <v>10</v>
      </c>
      <c r="H187" s="114" t="s">
        <v>13</v>
      </c>
      <c r="I187" s="115" t="s">
        <v>12</v>
      </c>
    </row>
    <row r="188" spans="1:9" ht="12.75" customHeight="1" x14ac:dyDescent="0.2">
      <c r="A188" s="679" t="s">
        <v>82</v>
      </c>
      <c r="B188" s="33"/>
      <c r="C188" s="33" t="s">
        <v>66</v>
      </c>
      <c r="D188" s="34"/>
      <c r="E188" s="35"/>
      <c r="F188" s="35" t="s">
        <v>83</v>
      </c>
      <c r="G188" s="35">
        <v>75</v>
      </c>
      <c r="H188" s="16">
        <v>4.8099999999999996</v>
      </c>
      <c r="I188" s="33">
        <f>G188*H188</f>
        <v>360.74999999999994</v>
      </c>
    </row>
    <row r="189" spans="1:9" ht="12.75" customHeight="1" x14ac:dyDescent="0.2">
      <c r="A189" s="679"/>
      <c r="B189" s="13"/>
      <c r="C189" s="13" t="s">
        <v>67</v>
      </c>
      <c r="D189" s="14"/>
      <c r="E189" s="15"/>
      <c r="F189" s="15" t="s">
        <v>83</v>
      </c>
      <c r="G189" s="15">
        <v>65</v>
      </c>
      <c r="H189" s="16">
        <v>4.8099999999999996</v>
      </c>
      <c r="I189" s="13">
        <f t="shared" ref="I189:I196" si="3">G189*H189</f>
        <v>312.64999999999998</v>
      </c>
    </row>
    <row r="190" spans="1:9" x14ac:dyDescent="0.2">
      <c r="A190" s="679"/>
      <c r="B190" s="13"/>
      <c r="C190" s="13" t="s">
        <v>70</v>
      </c>
      <c r="D190" s="14"/>
      <c r="E190" s="15"/>
      <c r="F190" s="15" t="s">
        <v>83</v>
      </c>
      <c r="G190" s="15">
        <v>64</v>
      </c>
      <c r="H190" s="16">
        <v>4.8099999999999996</v>
      </c>
      <c r="I190" s="13">
        <f t="shared" si="3"/>
        <v>307.83999999999997</v>
      </c>
    </row>
    <row r="191" spans="1:9" ht="12.75" customHeight="1" x14ac:dyDescent="0.2">
      <c r="A191" s="679"/>
      <c r="B191" s="13"/>
      <c r="C191" s="13" t="s">
        <v>72</v>
      </c>
      <c r="D191" s="14"/>
      <c r="E191" s="15"/>
      <c r="F191" s="15" t="s">
        <v>83</v>
      </c>
      <c r="G191" s="15">
        <v>85</v>
      </c>
      <c r="H191" s="16">
        <v>4.8099999999999996</v>
      </c>
      <c r="I191" s="13">
        <f t="shared" si="3"/>
        <v>408.84999999999997</v>
      </c>
    </row>
    <row r="192" spans="1:9" x14ac:dyDescent="0.2">
      <c r="A192" s="679"/>
      <c r="B192" s="13"/>
      <c r="C192" s="13" t="s">
        <v>73</v>
      </c>
      <c r="D192" s="14"/>
      <c r="E192" s="15"/>
      <c r="F192" s="15" t="s">
        <v>83</v>
      </c>
      <c r="G192" s="15">
        <v>79</v>
      </c>
      <c r="H192" s="16">
        <v>4.8099999999999996</v>
      </c>
      <c r="I192" s="13">
        <f t="shared" si="3"/>
        <v>379.98999999999995</v>
      </c>
    </row>
    <row r="193" spans="1:255" ht="12.75" customHeight="1" x14ac:dyDescent="0.2">
      <c r="A193" s="679"/>
      <c r="B193" s="13"/>
      <c r="C193" s="13" t="s">
        <v>74</v>
      </c>
      <c r="D193" s="14"/>
      <c r="E193" s="15"/>
      <c r="F193" s="15" t="s">
        <v>83</v>
      </c>
      <c r="G193" s="15">
        <v>457</v>
      </c>
      <c r="H193" s="16">
        <v>4.8099999999999996</v>
      </c>
      <c r="I193" s="13">
        <f t="shared" si="3"/>
        <v>2198.1699999999996</v>
      </c>
    </row>
    <row r="194" spans="1:255" ht="12.75" customHeight="1" x14ac:dyDescent="0.2">
      <c r="A194" s="679"/>
      <c r="B194" s="13"/>
      <c r="C194" s="13" t="s">
        <v>75</v>
      </c>
      <c r="D194" s="14"/>
      <c r="E194" s="15"/>
      <c r="F194" s="15" t="s">
        <v>83</v>
      </c>
      <c r="G194" s="15">
        <v>81</v>
      </c>
      <c r="H194" s="16">
        <v>5.04</v>
      </c>
      <c r="I194" s="13">
        <f t="shared" si="3"/>
        <v>408.24</v>
      </c>
    </row>
    <row r="195" spans="1:255" ht="12.75" customHeight="1" x14ac:dyDescent="0.2">
      <c r="A195" s="679"/>
      <c r="B195" s="13"/>
      <c r="C195" s="13" t="s">
        <v>76</v>
      </c>
      <c r="D195" s="14"/>
      <c r="E195" s="15"/>
      <c r="F195" s="15" t="s">
        <v>83</v>
      </c>
      <c r="G195" s="15">
        <v>36</v>
      </c>
      <c r="H195" s="16">
        <v>5.04</v>
      </c>
      <c r="I195" s="13">
        <f t="shared" si="3"/>
        <v>181.44</v>
      </c>
    </row>
    <row r="196" spans="1:255" ht="12.75" customHeight="1" x14ac:dyDescent="0.2">
      <c r="A196" s="679"/>
      <c r="B196" s="13"/>
      <c r="C196" s="13" t="s">
        <v>77</v>
      </c>
      <c r="D196" s="14"/>
      <c r="E196" s="15"/>
      <c r="F196" s="15" t="s">
        <v>83</v>
      </c>
      <c r="G196" s="15">
        <v>231</v>
      </c>
      <c r="H196" s="16">
        <v>5.04</v>
      </c>
      <c r="I196" s="13">
        <f t="shared" si="3"/>
        <v>1164.24</v>
      </c>
    </row>
    <row r="197" spans="1:255" ht="12.75" customHeight="1" x14ac:dyDescent="0.2">
      <c r="A197" s="679"/>
      <c r="B197" s="13"/>
      <c r="C197" s="13" t="s">
        <v>78</v>
      </c>
      <c r="D197" s="14"/>
      <c r="E197" s="15"/>
      <c r="F197" s="15" t="s">
        <v>83</v>
      </c>
      <c r="G197" s="15">
        <v>178</v>
      </c>
      <c r="H197" s="16">
        <v>5.04</v>
      </c>
      <c r="I197" s="13">
        <f>G197*H197</f>
        <v>897.12</v>
      </c>
    </row>
    <row r="198" spans="1:255" ht="12.75" customHeight="1" x14ac:dyDescent="0.2">
      <c r="A198" s="679"/>
      <c r="B198" s="13"/>
      <c r="C198" s="13" t="s">
        <v>79</v>
      </c>
      <c r="D198" s="14"/>
      <c r="E198" s="15"/>
      <c r="F198" s="15" t="s">
        <v>83</v>
      </c>
      <c r="G198" s="15">
        <v>429</v>
      </c>
      <c r="H198" s="16">
        <v>5.04</v>
      </c>
      <c r="I198" s="13">
        <f>G198*H198</f>
        <v>2162.16</v>
      </c>
    </row>
    <row r="199" spans="1:255" ht="12.75" customHeight="1" x14ac:dyDescent="0.2">
      <c r="A199" s="679"/>
      <c r="B199" s="13"/>
      <c r="C199" s="13" t="s">
        <v>80</v>
      </c>
      <c r="D199" s="14"/>
      <c r="E199" s="15"/>
      <c r="F199" s="15" t="s">
        <v>83</v>
      </c>
      <c r="G199" s="15">
        <v>461</v>
      </c>
      <c r="H199" s="16">
        <v>5.04</v>
      </c>
      <c r="I199" s="13">
        <f>G199*H199</f>
        <v>2323.44</v>
      </c>
    </row>
    <row r="200" spans="1:255" ht="12.75" customHeight="1" x14ac:dyDescent="0.2">
      <c r="A200" s="693"/>
      <c r="B200" s="13"/>
      <c r="C200" s="13" t="s">
        <v>87</v>
      </c>
      <c r="D200" s="14"/>
      <c r="E200" s="15"/>
      <c r="F200" s="15" t="s">
        <v>83</v>
      </c>
      <c r="G200" s="15">
        <f>SUM(G188:G199)</f>
        <v>2241</v>
      </c>
      <c r="H200" s="16"/>
      <c r="I200" s="244">
        <f>SUM(I188:I199)</f>
        <v>11104.889999999998</v>
      </c>
    </row>
    <row r="201" spans="1:255" ht="21.6" customHeight="1" x14ac:dyDescent="0.2">
      <c r="A201" s="652" t="s">
        <v>2272</v>
      </c>
      <c r="B201" s="71"/>
      <c r="C201" s="13" t="s">
        <v>2273</v>
      </c>
      <c r="D201" s="72"/>
      <c r="E201" s="73"/>
      <c r="F201" s="15"/>
      <c r="G201" s="327"/>
      <c r="H201" s="74"/>
      <c r="I201" s="598">
        <v>63.7</v>
      </c>
    </row>
    <row r="202" spans="1:255" ht="19.899999999999999" customHeight="1" x14ac:dyDescent="0.2">
      <c r="A202" s="653"/>
      <c r="B202" s="71"/>
      <c r="C202" s="13" t="s">
        <v>2274</v>
      </c>
      <c r="D202" s="72"/>
      <c r="E202" s="73"/>
      <c r="F202" s="15"/>
      <c r="G202" s="327"/>
      <c r="H202" s="74"/>
      <c r="I202" s="598">
        <v>85.44</v>
      </c>
    </row>
    <row r="203" spans="1:255" ht="27.6" customHeight="1" x14ac:dyDescent="0.2">
      <c r="A203" s="654"/>
      <c r="B203" s="412"/>
      <c r="C203" s="244" t="s">
        <v>87</v>
      </c>
      <c r="D203" s="72"/>
      <c r="E203" s="73"/>
      <c r="F203" s="15"/>
      <c r="G203" s="327"/>
      <c r="H203" s="74"/>
      <c r="I203" s="241">
        <f>SUM(I201:I202)</f>
        <v>149.13999999999999</v>
      </c>
    </row>
    <row r="204" spans="1:255" ht="31.9" customHeight="1" x14ac:dyDescent="0.2">
      <c r="A204" s="652" t="s">
        <v>2271</v>
      </c>
      <c r="B204" s="71"/>
      <c r="C204" s="33" t="s">
        <v>2273</v>
      </c>
      <c r="D204" s="72"/>
      <c r="E204" s="73"/>
      <c r="F204" s="15"/>
      <c r="G204" s="327"/>
      <c r="H204" s="74"/>
      <c r="I204" s="598">
        <v>360.37</v>
      </c>
    </row>
    <row r="205" spans="1:255" ht="15.6" customHeight="1" x14ac:dyDescent="0.2">
      <c r="A205" s="653"/>
      <c r="B205" s="71"/>
      <c r="C205" s="71" t="s">
        <v>2274</v>
      </c>
      <c r="D205" s="72"/>
      <c r="E205" s="73"/>
      <c r="F205" s="15"/>
      <c r="G205" s="327"/>
      <c r="H205" s="74"/>
      <c r="I205" s="598">
        <v>512.04</v>
      </c>
    </row>
    <row r="206" spans="1:255" ht="13.15" customHeight="1" x14ac:dyDescent="0.2">
      <c r="A206" s="654"/>
      <c r="B206" s="71"/>
      <c r="C206" s="412" t="s">
        <v>87</v>
      </c>
      <c r="D206" s="72"/>
      <c r="E206" s="73"/>
      <c r="F206" s="73"/>
      <c r="G206" s="327"/>
      <c r="H206" s="74"/>
      <c r="I206" s="241">
        <f>SUM(I204:I205)</f>
        <v>872.41</v>
      </c>
    </row>
    <row r="207" spans="1:255" s="45" customFormat="1" ht="25.5" x14ac:dyDescent="0.2">
      <c r="A207" s="221" t="s">
        <v>2270</v>
      </c>
      <c r="B207" s="13"/>
      <c r="C207" s="13" t="s">
        <v>87</v>
      </c>
      <c r="D207" s="14"/>
      <c r="E207" s="15"/>
      <c r="F207" s="15"/>
      <c r="G207" s="15"/>
      <c r="H207" s="16"/>
      <c r="I207" s="244">
        <v>62146.44</v>
      </c>
      <c r="J207" s="56"/>
      <c r="K207" s="56"/>
      <c r="L207" s="56"/>
      <c r="M207" s="56"/>
      <c r="N207" s="56"/>
      <c r="O207" s="56"/>
      <c r="P207" s="56"/>
      <c r="Q207" s="56"/>
      <c r="R207" s="56"/>
      <c r="T207" s="56"/>
      <c r="U207" s="56"/>
      <c r="V207" s="56"/>
      <c r="W207" s="56"/>
      <c r="X207" s="56"/>
      <c r="Y207" s="56"/>
      <c r="Z207" s="56"/>
      <c r="AA207" s="56"/>
      <c r="AB207" s="56"/>
      <c r="AD207" s="56"/>
      <c r="AE207" s="56"/>
      <c r="AF207" s="56"/>
      <c r="AG207" s="56"/>
      <c r="AH207" s="56"/>
      <c r="AI207" s="56"/>
      <c r="AJ207" s="56"/>
      <c r="AK207" s="56"/>
      <c r="AL207" s="56"/>
      <c r="AN207" s="56"/>
      <c r="AO207" s="56"/>
      <c r="AP207" s="56"/>
      <c r="AQ207" s="56"/>
      <c r="AR207" s="56"/>
      <c r="AS207" s="56"/>
      <c r="AT207" s="56"/>
      <c r="AU207" s="56"/>
      <c r="AV207" s="56"/>
      <c r="AX207" s="56"/>
      <c r="AY207" s="56"/>
      <c r="AZ207" s="56"/>
      <c r="BA207" s="56"/>
      <c r="BB207" s="56"/>
      <c r="BC207" s="56"/>
      <c r="BD207" s="56"/>
      <c r="BE207" s="56"/>
      <c r="BF207" s="56"/>
      <c r="BH207" s="56"/>
      <c r="BI207" s="56"/>
      <c r="BJ207" s="56"/>
      <c r="BK207" s="56"/>
      <c r="BL207" s="56"/>
      <c r="BM207" s="56"/>
      <c r="BN207" s="56"/>
      <c r="BO207" s="56"/>
      <c r="BP207" s="56"/>
      <c r="BR207" s="56"/>
      <c r="BS207" s="56"/>
      <c r="BT207" s="56"/>
      <c r="BU207" s="56"/>
      <c r="BV207" s="56"/>
      <c r="BW207" s="56"/>
      <c r="BX207" s="56"/>
      <c r="BY207" s="56"/>
      <c r="BZ207" s="56"/>
      <c r="CB207" s="56"/>
      <c r="CC207" s="56"/>
      <c r="CD207" s="56"/>
      <c r="CE207" s="56"/>
      <c r="CF207" s="56"/>
      <c r="CG207" s="56"/>
      <c r="CH207" s="56"/>
      <c r="CI207" s="56"/>
      <c r="CJ207" s="56"/>
      <c r="CL207" s="56"/>
      <c r="CM207" s="56"/>
      <c r="CN207" s="56"/>
      <c r="CO207" s="56"/>
      <c r="CP207" s="56"/>
      <c r="CQ207" s="56"/>
      <c r="CR207" s="56"/>
      <c r="CS207" s="56"/>
      <c r="CT207" s="56"/>
      <c r="CV207" s="56"/>
      <c r="CW207" s="56"/>
      <c r="CX207" s="56"/>
      <c r="CY207" s="56"/>
      <c r="CZ207" s="56"/>
      <c r="DA207" s="56"/>
      <c r="DB207" s="56"/>
      <c r="DC207" s="56"/>
      <c r="DD207" s="56"/>
      <c r="DF207" s="56"/>
      <c r="DG207" s="56"/>
      <c r="DH207" s="56"/>
      <c r="DI207" s="56"/>
      <c r="DJ207" s="56"/>
      <c r="DK207" s="56"/>
      <c r="DL207" s="56"/>
      <c r="DM207" s="56"/>
      <c r="DN207" s="56"/>
      <c r="DP207" s="56"/>
      <c r="DQ207" s="56"/>
      <c r="DR207" s="56"/>
      <c r="DS207" s="56"/>
      <c r="DT207" s="56"/>
      <c r="DU207" s="56"/>
      <c r="DV207" s="56"/>
      <c r="DW207" s="56"/>
      <c r="DX207" s="56"/>
      <c r="DZ207" s="56"/>
      <c r="EA207" s="56"/>
      <c r="EB207" s="56"/>
      <c r="EC207" s="56"/>
      <c r="ED207" s="56"/>
      <c r="EE207" s="56"/>
      <c r="EF207" s="56"/>
      <c r="EG207" s="56"/>
      <c r="EH207" s="56"/>
      <c r="EJ207" s="56"/>
      <c r="EK207" s="56"/>
      <c r="EL207" s="56"/>
      <c r="EM207" s="56"/>
      <c r="EN207" s="56"/>
      <c r="EO207" s="56"/>
      <c r="EP207" s="56"/>
      <c r="EQ207" s="56"/>
      <c r="ER207" s="56"/>
      <c r="ET207" s="56"/>
      <c r="EU207" s="56"/>
      <c r="EV207" s="56"/>
      <c r="EW207" s="56"/>
      <c r="EX207" s="56"/>
      <c r="EY207" s="56"/>
      <c r="EZ207" s="56"/>
      <c r="FA207" s="56"/>
      <c r="FB207" s="56"/>
      <c r="FD207" s="56"/>
      <c r="FE207" s="56"/>
      <c r="FF207" s="56"/>
      <c r="FG207" s="56"/>
      <c r="FH207" s="56"/>
      <c r="FI207" s="56"/>
      <c r="FJ207" s="56"/>
      <c r="FK207" s="56"/>
      <c r="FL207" s="56"/>
      <c r="FN207" s="56"/>
      <c r="FO207" s="56"/>
      <c r="FP207" s="56"/>
      <c r="FQ207" s="56"/>
      <c r="FR207" s="56"/>
      <c r="FS207" s="56"/>
      <c r="FT207" s="56"/>
      <c r="FU207" s="56"/>
      <c r="FV207" s="56"/>
      <c r="FX207" s="56"/>
      <c r="FY207" s="56"/>
      <c r="FZ207" s="56"/>
      <c r="GA207" s="56"/>
      <c r="GB207" s="56"/>
      <c r="GC207" s="56"/>
      <c r="GD207" s="56"/>
      <c r="GE207" s="56"/>
      <c r="GF207" s="56"/>
      <c r="GH207" s="56"/>
      <c r="GI207" s="56"/>
      <c r="GJ207" s="56"/>
      <c r="GK207" s="56"/>
      <c r="GL207" s="56"/>
      <c r="GM207" s="56"/>
      <c r="GN207" s="56"/>
      <c r="GO207" s="56"/>
      <c r="GP207" s="56"/>
      <c r="GR207" s="56"/>
      <c r="GS207" s="56"/>
      <c r="GT207" s="56"/>
      <c r="GU207" s="56"/>
      <c r="GV207" s="56"/>
      <c r="GW207" s="56"/>
      <c r="GX207" s="56"/>
      <c r="GY207" s="56"/>
      <c r="GZ207" s="56"/>
      <c r="HB207" s="56"/>
      <c r="HC207" s="56"/>
      <c r="HD207" s="56"/>
      <c r="HE207" s="56"/>
      <c r="HF207" s="56"/>
      <c r="HG207" s="56"/>
      <c r="HH207" s="56"/>
      <c r="HI207" s="56"/>
      <c r="HJ207" s="56"/>
      <c r="HL207" s="56"/>
      <c r="HM207" s="56"/>
      <c r="HN207" s="56"/>
      <c r="HO207" s="56"/>
      <c r="HP207" s="56"/>
      <c r="HQ207" s="56"/>
      <c r="HR207" s="56"/>
      <c r="HS207" s="56"/>
      <c r="HT207" s="56"/>
      <c r="HV207" s="56"/>
      <c r="HW207" s="56"/>
      <c r="HX207" s="56"/>
      <c r="HY207" s="56"/>
      <c r="HZ207" s="56"/>
      <c r="IA207" s="56"/>
      <c r="IB207" s="56"/>
      <c r="IC207" s="56"/>
      <c r="ID207" s="56"/>
      <c r="IF207" s="56"/>
      <c r="IG207" s="56"/>
      <c r="IH207" s="56"/>
      <c r="II207" s="56"/>
      <c r="IJ207" s="56"/>
      <c r="IK207" s="56"/>
      <c r="IL207" s="56"/>
      <c r="IM207" s="56"/>
      <c r="IN207" s="56"/>
      <c r="IP207" s="56"/>
      <c r="IQ207" s="56"/>
      <c r="IR207" s="56"/>
      <c r="IS207" s="56"/>
      <c r="IT207" s="56"/>
      <c r="IU207" s="56"/>
    </row>
    <row r="208" spans="1:255" ht="12.75" customHeight="1" x14ac:dyDescent="0.2">
      <c r="A208" s="11" t="s">
        <v>84</v>
      </c>
      <c r="B208" s="13"/>
      <c r="C208" s="13" t="s">
        <v>87</v>
      </c>
      <c r="D208" s="14"/>
      <c r="E208" s="15"/>
      <c r="F208" s="15"/>
      <c r="G208" s="15"/>
      <c r="H208" s="16"/>
      <c r="I208" s="244">
        <v>4626.3599999999997</v>
      </c>
      <c r="J208" s="56"/>
      <c r="K208" s="56"/>
      <c r="L208" s="56"/>
      <c r="M208" s="56"/>
      <c r="N208" s="56"/>
      <c r="O208" s="56"/>
      <c r="P208" s="56"/>
      <c r="Q208" s="56"/>
      <c r="R208" s="56"/>
      <c r="T208" s="56"/>
      <c r="U208" s="56"/>
      <c r="V208" s="56"/>
      <c r="W208" s="56"/>
      <c r="X208" s="56"/>
      <c r="Y208" s="56"/>
      <c r="Z208" s="56"/>
      <c r="AA208" s="56"/>
      <c r="AB208" s="56"/>
      <c r="AD208" s="56"/>
      <c r="AE208" s="56"/>
      <c r="AF208" s="56"/>
      <c r="AG208" s="56"/>
      <c r="AH208" s="56"/>
      <c r="AI208" s="56"/>
      <c r="AJ208" s="56"/>
      <c r="AK208" s="56"/>
      <c r="AL208" s="56"/>
      <c r="AN208" s="56"/>
      <c r="AO208" s="56"/>
      <c r="AP208" s="56"/>
      <c r="AQ208" s="56"/>
      <c r="AR208" s="56"/>
      <c r="AS208" s="56"/>
      <c r="AT208" s="56"/>
      <c r="AU208" s="56"/>
      <c r="AV208" s="56"/>
      <c r="AX208" s="56"/>
      <c r="AY208" s="56"/>
      <c r="AZ208" s="56"/>
      <c r="BA208" s="56"/>
      <c r="BB208" s="56"/>
      <c r="BC208" s="56"/>
      <c r="BD208" s="56"/>
      <c r="BE208" s="56"/>
      <c r="BF208" s="56"/>
      <c r="BH208" s="56"/>
      <c r="BI208" s="56"/>
      <c r="BJ208" s="56"/>
      <c r="BK208" s="56"/>
      <c r="BL208" s="56"/>
      <c r="BM208" s="56"/>
      <c r="BN208" s="56"/>
      <c r="BO208" s="56"/>
      <c r="BP208" s="56"/>
      <c r="BR208" s="56"/>
      <c r="BS208" s="56"/>
      <c r="BT208" s="56"/>
      <c r="BU208" s="56"/>
      <c r="BV208" s="56"/>
      <c r="BW208" s="56"/>
      <c r="BX208" s="56"/>
      <c r="BY208" s="56"/>
      <c r="BZ208" s="56"/>
      <c r="CB208" s="56"/>
      <c r="CC208" s="56"/>
      <c r="CD208" s="56"/>
      <c r="CE208" s="56"/>
      <c r="CF208" s="56"/>
      <c r="CG208" s="56"/>
      <c r="CH208" s="56"/>
      <c r="CI208" s="56"/>
      <c r="CJ208" s="56"/>
      <c r="CL208" s="56"/>
      <c r="CM208" s="56"/>
      <c r="CN208" s="56"/>
      <c r="CO208" s="56"/>
      <c r="CP208" s="56"/>
      <c r="CQ208" s="56"/>
      <c r="CR208" s="56"/>
      <c r="CS208" s="56"/>
      <c r="CT208" s="56"/>
      <c r="CV208" s="56"/>
      <c r="CW208" s="56"/>
      <c r="CX208" s="56"/>
      <c r="CY208" s="56"/>
      <c r="CZ208" s="56"/>
      <c r="DA208" s="56"/>
      <c r="DB208" s="56"/>
      <c r="DC208" s="56"/>
      <c r="DD208" s="56"/>
      <c r="DF208" s="56"/>
      <c r="DG208" s="56"/>
      <c r="DH208" s="56"/>
      <c r="DI208" s="56"/>
      <c r="DJ208" s="56"/>
      <c r="DK208" s="56"/>
      <c r="DL208" s="56"/>
      <c r="DM208" s="56"/>
      <c r="DN208" s="56"/>
      <c r="DP208" s="56"/>
      <c r="DQ208" s="56"/>
      <c r="DR208" s="56"/>
      <c r="DS208" s="56"/>
      <c r="DT208" s="56"/>
      <c r="DU208" s="56"/>
      <c r="DV208" s="56"/>
      <c r="DW208" s="56"/>
      <c r="DX208" s="56"/>
      <c r="DZ208" s="56"/>
      <c r="EA208" s="56"/>
      <c r="EB208" s="56"/>
      <c r="EC208" s="56"/>
      <c r="ED208" s="56"/>
      <c r="EE208" s="56"/>
      <c r="EF208" s="56"/>
      <c r="EG208" s="56"/>
      <c r="EH208" s="56"/>
      <c r="EJ208" s="56"/>
      <c r="EK208" s="56"/>
      <c r="EL208" s="56"/>
      <c r="EM208" s="56"/>
      <c r="EN208" s="56"/>
      <c r="EO208" s="56"/>
      <c r="EP208" s="56"/>
      <c r="EQ208" s="56"/>
      <c r="ER208" s="56"/>
      <c r="ET208" s="56"/>
      <c r="EU208" s="56"/>
      <c r="EV208" s="56"/>
      <c r="EW208" s="56"/>
      <c r="EX208" s="56"/>
      <c r="EY208" s="56"/>
      <c r="EZ208" s="56"/>
      <c r="FA208" s="56"/>
      <c r="FB208" s="56"/>
      <c r="FD208" s="56"/>
      <c r="FE208" s="56"/>
      <c r="FF208" s="56"/>
      <c r="FG208" s="56"/>
      <c r="FH208" s="56"/>
      <c r="FI208" s="56"/>
      <c r="FJ208" s="56"/>
      <c r="FK208" s="56"/>
      <c r="FL208" s="56"/>
      <c r="FN208" s="56"/>
      <c r="FO208" s="56"/>
      <c r="FP208" s="56"/>
      <c r="FQ208" s="56"/>
      <c r="FR208" s="56"/>
      <c r="FS208" s="56"/>
      <c r="FT208" s="56"/>
      <c r="FU208" s="56"/>
      <c r="FV208" s="56"/>
      <c r="FX208" s="56"/>
      <c r="FY208" s="56"/>
      <c r="FZ208" s="56"/>
      <c r="GA208" s="56"/>
      <c r="GB208" s="56"/>
      <c r="GC208" s="56"/>
      <c r="GD208" s="56"/>
      <c r="GE208" s="56"/>
      <c r="GF208" s="56"/>
      <c r="GH208" s="56"/>
      <c r="GI208" s="56"/>
      <c r="GJ208" s="56"/>
      <c r="GK208" s="56"/>
      <c r="GL208" s="56"/>
      <c r="GM208" s="56"/>
      <c r="GN208" s="56"/>
      <c r="GO208" s="56"/>
      <c r="GP208" s="56"/>
      <c r="GR208" s="56"/>
      <c r="GS208" s="56"/>
      <c r="GT208" s="56"/>
      <c r="GU208" s="56"/>
      <c r="GV208" s="56"/>
      <c r="GW208" s="56"/>
      <c r="GX208" s="56"/>
      <c r="GY208" s="56"/>
      <c r="GZ208" s="56"/>
      <c r="HB208" s="56"/>
      <c r="HC208" s="56"/>
      <c r="HD208" s="56"/>
      <c r="HE208" s="56"/>
      <c r="HF208" s="56"/>
      <c r="HG208" s="56"/>
      <c r="HH208" s="56"/>
      <c r="HI208" s="56"/>
      <c r="HJ208" s="56"/>
      <c r="HL208" s="56"/>
      <c r="HM208" s="56"/>
      <c r="HN208" s="56"/>
      <c r="HO208" s="56"/>
      <c r="HP208" s="56"/>
      <c r="HQ208" s="56"/>
      <c r="HR208" s="56"/>
      <c r="HS208" s="56"/>
      <c r="HT208" s="56"/>
      <c r="HV208" s="56"/>
      <c r="HW208" s="56"/>
      <c r="HX208" s="56"/>
      <c r="HY208" s="56"/>
      <c r="HZ208" s="56"/>
      <c r="IA208" s="56"/>
      <c r="IB208" s="56"/>
      <c r="IC208" s="56"/>
      <c r="ID208" s="56"/>
      <c r="IF208" s="56"/>
      <c r="IG208" s="56"/>
      <c r="IH208" s="56"/>
      <c r="II208" s="56"/>
      <c r="IJ208" s="56"/>
      <c r="IK208" s="56"/>
      <c r="IL208" s="56"/>
      <c r="IM208" s="56"/>
      <c r="IN208" s="56"/>
      <c r="IP208" s="56"/>
      <c r="IQ208" s="56"/>
      <c r="IR208" s="56"/>
      <c r="IS208" s="56"/>
      <c r="IT208" s="56"/>
      <c r="IU208" s="56"/>
    </row>
    <row r="209" spans="1:255" ht="12.75" customHeight="1" x14ac:dyDescent="0.2">
      <c r="A209" s="11" t="s">
        <v>86</v>
      </c>
      <c r="B209" s="13"/>
      <c r="C209" s="13" t="s">
        <v>87</v>
      </c>
      <c r="D209" s="14"/>
      <c r="E209" s="15"/>
      <c r="F209" s="15"/>
      <c r="G209" s="15"/>
      <c r="H209" s="16"/>
      <c r="I209" s="244">
        <v>4219.1099999999997</v>
      </c>
      <c r="J209" s="56"/>
      <c r="K209" s="56"/>
      <c r="L209" s="56"/>
      <c r="M209" s="56"/>
      <c r="N209" s="56"/>
      <c r="O209" s="56"/>
      <c r="P209" s="56"/>
      <c r="Q209" s="56"/>
      <c r="R209" s="56"/>
      <c r="T209" s="56"/>
      <c r="U209" s="56"/>
      <c r="V209" s="56"/>
      <c r="W209" s="56"/>
      <c r="X209" s="56"/>
      <c r="Y209" s="56"/>
      <c r="Z209" s="56"/>
      <c r="AA209" s="56"/>
      <c r="AB209" s="56"/>
      <c r="AD209" s="56"/>
      <c r="AE209" s="56"/>
      <c r="AF209" s="56"/>
      <c r="AG209" s="56"/>
      <c r="AH209" s="56"/>
      <c r="AI209" s="56"/>
      <c r="AJ209" s="56"/>
      <c r="AK209" s="56"/>
      <c r="AL209" s="56"/>
      <c r="AN209" s="56"/>
      <c r="AO209" s="56"/>
      <c r="AP209" s="56"/>
      <c r="AQ209" s="56"/>
      <c r="AR209" s="56"/>
      <c r="AS209" s="56"/>
      <c r="AT209" s="56"/>
      <c r="AU209" s="56"/>
      <c r="AV209" s="56"/>
      <c r="AX209" s="56"/>
      <c r="AY209" s="56"/>
      <c r="AZ209" s="56"/>
      <c r="BA209" s="56"/>
      <c r="BB209" s="56"/>
      <c r="BC209" s="56"/>
      <c r="BD209" s="56"/>
      <c r="BE209" s="56"/>
      <c r="BF209" s="56"/>
      <c r="BH209" s="56"/>
      <c r="BI209" s="56"/>
      <c r="BJ209" s="56"/>
      <c r="BK209" s="56"/>
      <c r="BL209" s="56"/>
      <c r="BM209" s="56"/>
      <c r="BN209" s="56"/>
      <c r="BO209" s="56"/>
      <c r="BP209" s="56"/>
      <c r="BR209" s="56"/>
      <c r="BS209" s="56"/>
      <c r="BT209" s="56"/>
      <c r="BU209" s="56"/>
      <c r="BV209" s="56"/>
      <c r="BW209" s="56"/>
      <c r="BX209" s="56"/>
      <c r="BY209" s="56"/>
      <c r="BZ209" s="56"/>
      <c r="CB209" s="56"/>
      <c r="CC209" s="56"/>
      <c r="CD209" s="56"/>
      <c r="CE209" s="56"/>
      <c r="CF209" s="56"/>
      <c r="CG209" s="56"/>
      <c r="CH209" s="56"/>
      <c r="CI209" s="56"/>
      <c r="CJ209" s="56"/>
      <c r="CL209" s="56"/>
      <c r="CM209" s="56"/>
      <c r="CN209" s="56"/>
      <c r="CO209" s="56"/>
      <c r="CP209" s="56"/>
      <c r="CQ209" s="56"/>
      <c r="CR209" s="56"/>
      <c r="CS209" s="56"/>
      <c r="CT209" s="56"/>
      <c r="CV209" s="56"/>
      <c r="CW209" s="56"/>
      <c r="CX209" s="56"/>
      <c r="CY209" s="56"/>
      <c r="CZ209" s="56"/>
      <c r="DA209" s="56"/>
      <c r="DB209" s="56"/>
      <c r="DC209" s="56"/>
      <c r="DD209" s="56"/>
      <c r="DF209" s="56"/>
      <c r="DG209" s="56"/>
      <c r="DH209" s="56"/>
      <c r="DI209" s="56"/>
      <c r="DJ209" s="56"/>
      <c r="DK209" s="56"/>
      <c r="DL209" s="56"/>
      <c r="DM209" s="56"/>
      <c r="DN209" s="56"/>
      <c r="DP209" s="56"/>
      <c r="DQ209" s="56"/>
      <c r="DR209" s="56"/>
      <c r="DS209" s="56"/>
      <c r="DT209" s="56"/>
      <c r="DU209" s="56"/>
      <c r="DV209" s="56"/>
      <c r="DW209" s="56"/>
      <c r="DX209" s="56"/>
      <c r="DZ209" s="56"/>
      <c r="EA209" s="56"/>
      <c r="EB209" s="56"/>
      <c r="EC209" s="56"/>
      <c r="ED209" s="56"/>
      <c r="EE209" s="56"/>
      <c r="EF209" s="56"/>
      <c r="EG209" s="56"/>
      <c r="EH209" s="56"/>
      <c r="EJ209" s="56"/>
      <c r="EK209" s="56"/>
      <c r="EL209" s="56"/>
      <c r="EM209" s="56"/>
      <c r="EN209" s="56"/>
      <c r="EO209" s="56"/>
      <c r="EP209" s="56"/>
      <c r="EQ209" s="56"/>
      <c r="ER209" s="56"/>
      <c r="ET209" s="56"/>
      <c r="EU209" s="56"/>
      <c r="EV209" s="56"/>
      <c r="EW209" s="56"/>
      <c r="EX209" s="56"/>
      <c r="EY209" s="56"/>
      <c r="EZ209" s="56"/>
      <c r="FA209" s="56"/>
      <c r="FB209" s="56"/>
      <c r="FD209" s="56"/>
      <c r="FE209" s="56"/>
      <c r="FF209" s="56"/>
      <c r="FG209" s="56"/>
      <c r="FH209" s="56"/>
      <c r="FI209" s="56"/>
      <c r="FJ209" s="56"/>
      <c r="FK209" s="56"/>
      <c r="FL209" s="56"/>
      <c r="FN209" s="56"/>
      <c r="FO209" s="56"/>
      <c r="FP209" s="56"/>
      <c r="FQ209" s="56"/>
      <c r="FR209" s="56"/>
      <c r="FS209" s="56"/>
      <c r="FT209" s="56"/>
      <c r="FU209" s="56"/>
      <c r="FV209" s="56"/>
      <c r="FX209" s="56"/>
      <c r="FY209" s="56"/>
      <c r="FZ209" s="56"/>
      <c r="GA209" s="56"/>
      <c r="GB209" s="56"/>
      <c r="GC209" s="56"/>
      <c r="GD209" s="56"/>
      <c r="GE209" s="56"/>
      <c r="GF209" s="56"/>
      <c r="GH209" s="56"/>
      <c r="GI209" s="56"/>
      <c r="GJ209" s="56"/>
      <c r="GK209" s="56"/>
      <c r="GL209" s="56"/>
      <c r="GM209" s="56"/>
      <c r="GN209" s="56"/>
      <c r="GO209" s="56"/>
      <c r="GP209" s="56"/>
      <c r="GR209" s="56"/>
      <c r="GS209" s="56"/>
      <c r="GT209" s="56"/>
      <c r="GU209" s="56"/>
      <c r="GV209" s="56"/>
      <c r="GW209" s="56"/>
      <c r="GX209" s="56"/>
      <c r="GY209" s="56"/>
      <c r="GZ209" s="56"/>
      <c r="HB209" s="56"/>
      <c r="HC209" s="56"/>
      <c r="HD209" s="56"/>
      <c r="HE209" s="56"/>
      <c r="HF209" s="56"/>
      <c r="HG209" s="56"/>
      <c r="HH209" s="56"/>
      <c r="HI209" s="56"/>
      <c r="HJ209" s="56"/>
      <c r="HL209" s="56"/>
      <c r="HM209" s="56"/>
      <c r="HN209" s="56"/>
      <c r="HO209" s="56"/>
      <c r="HP209" s="56"/>
      <c r="HQ209" s="56"/>
      <c r="HR209" s="56"/>
      <c r="HS209" s="56"/>
      <c r="HT209" s="56"/>
      <c r="HV209" s="56"/>
      <c r="HW209" s="56"/>
      <c r="HX209" s="56"/>
      <c r="HY209" s="56"/>
      <c r="HZ209" s="56"/>
      <c r="IA209" s="56"/>
      <c r="IB209" s="56"/>
      <c r="IC209" s="56"/>
      <c r="ID209" s="56"/>
      <c r="IF209" s="56"/>
      <c r="IG209" s="56"/>
      <c r="IH209" s="56"/>
      <c r="II209" s="56"/>
      <c r="IJ209" s="56"/>
      <c r="IK209" s="56"/>
      <c r="IL209" s="56"/>
      <c r="IM209" s="56"/>
      <c r="IN209" s="56"/>
      <c r="IP209" s="56"/>
      <c r="IQ209" s="56"/>
      <c r="IR209" s="56"/>
      <c r="IS209" s="56"/>
      <c r="IT209" s="56"/>
      <c r="IU209" s="56"/>
    </row>
    <row r="210" spans="1:255" ht="12.75" customHeight="1" x14ac:dyDescent="0.2">
      <c r="A210" s="240" t="s">
        <v>88</v>
      </c>
      <c r="B210" s="13"/>
      <c r="C210" s="13" t="s">
        <v>87</v>
      </c>
      <c r="D210" s="14"/>
      <c r="E210" s="15"/>
      <c r="F210" s="15"/>
      <c r="G210" s="15"/>
      <c r="H210" s="16"/>
      <c r="I210" s="244">
        <v>3095.1</v>
      </c>
      <c r="J210" s="56"/>
      <c r="K210" s="56"/>
      <c r="L210" s="56"/>
      <c r="M210" s="56"/>
      <c r="N210" s="56"/>
      <c r="O210" s="56"/>
      <c r="P210" s="56"/>
      <c r="Q210" s="56"/>
      <c r="R210" s="56"/>
      <c r="T210" s="56"/>
      <c r="U210" s="56"/>
      <c r="V210" s="56"/>
      <c r="W210" s="56"/>
      <c r="X210" s="56"/>
      <c r="Y210" s="56"/>
      <c r="Z210" s="56"/>
      <c r="AA210" s="56"/>
      <c r="AB210" s="56"/>
      <c r="AD210" s="56"/>
      <c r="AE210" s="56"/>
      <c r="AF210" s="56"/>
      <c r="AG210" s="56"/>
      <c r="AH210" s="56"/>
      <c r="AI210" s="56"/>
      <c r="AJ210" s="56"/>
      <c r="AK210" s="56"/>
      <c r="AL210" s="56"/>
      <c r="AN210" s="56"/>
      <c r="AO210" s="56"/>
      <c r="AP210" s="56"/>
      <c r="AQ210" s="56"/>
      <c r="AR210" s="56"/>
      <c r="AS210" s="56"/>
      <c r="AT210" s="56"/>
      <c r="AU210" s="56"/>
      <c r="AV210" s="56"/>
      <c r="AX210" s="56"/>
      <c r="AY210" s="56"/>
      <c r="AZ210" s="56"/>
      <c r="BA210" s="56"/>
      <c r="BB210" s="56"/>
      <c r="BC210" s="56"/>
      <c r="BD210" s="56"/>
      <c r="BE210" s="56"/>
      <c r="BF210" s="56"/>
      <c r="BH210" s="56"/>
      <c r="BI210" s="56"/>
      <c r="BJ210" s="56"/>
      <c r="BK210" s="56"/>
      <c r="BL210" s="56"/>
      <c r="BM210" s="56"/>
      <c r="BN210" s="56"/>
      <c r="BO210" s="56"/>
      <c r="BP210" s="56"/>
      <c r="BR210" s="56"/>
      <c r="BS210" s="56"/>
      <c r="BT210" s="56"/>
      <c r="BU210" s="56"/>
      <c r="BV210" s="56"/>
      <c r="BW210" s="56"/>
      <c r="BX210" s="56"/>
      <c r="BY210" s="56"/>
      <c r="BZ210" s="56"/>
      <c r="CB210" s="56"/>
      <c r="CC210" s="56"/>
      <c r="CD210" s="56"/>
      <c r="CE210" s="56"/>
      <c r="CF210" s="56"/>
      <c r="CG210" s="56"/>
      <c r="CH210" s="56"/>
      <c r="CI210" s="56"/>
      <c r="CJ210" s="56"/>
      <c r="CL210" s="56"/>
      <c r="CM210" s="56"/>
      <c r="CN210" s="56"/>
      <c r="CO210" s="56"/>
      <c r="CP210" s="56"/>
      <c r="CQ210" s="56"/>
      <c r="CR210" s="56"/>
      <c r="CS210" s="56"/>
      <c r="CT210" s="56"/>
      <c r="CV210" s="56"/>
      <c r="CW210" s="56"/>
      <c r="CX210" s="56"/>
      <c r="CY210" s="56"/>
      <c r="CZ210" s="56"/>
      <c r="DA210" s="56"/>
      <c r="DB210" s="56"/>
      <c r="DC210" s="56"/>
      <c r="DD210" s="56"/>
      <c r="DF210" s="56"/>
      <c r="DG210" s="56"/>
      <c r="DH210" s="56"/>
      <c r="DI210" s="56"/>
      <c r="DJ210" s="56"/>
      <c r="DK210" s="56"/>
      <c r="DL210" s="56"/>
      <c r="DM210" s="56"/>
      <c r="DN210" s="56"/>
      <c r="DP210" s="56"/>
      <c r="DQ210" s="56"/>
      <c r="DR210" s="56"/>
      <c r="DS210" s="56"/>
      <c r="DT210" s="56"/>
      <c r="DU210" s="56"/>
      <c r="DV210" s="56"/>
      <c r="DW210" s="56"/>
      <c r="DX210" s="56"/>
      <c r="DZ210" s="56"/>
      <c r="EA210" s="56"/>
      <c r="EB210" s="56"/>
      <c r="EC210" s="56"/>
      <c r="ED210" s="56"/>
      <c r="EE210" s="56"/>
      <c r="EF210" s="56"/>
      <c r="EG210" s="56"/>
      <c r="EH210" s="56"/>
      <c r="EJ210" s="56"/>
      <c r="EK210" s="56"/>
      <c r="EL210" s="56"/>
      <c r="EM210" s="56"/>
      <c r="EN210" s="56"/>
      <c r="EO210" s="56"/>
      <c r="EP210" s="56"/>
      <c r="EQ210" s="56"/>
      <c r="ER210" s="56"/>
      <c r="ET210" s="56"/>
      <c r="EU210" s="56"/>
      <c r="EV210" s="56"/>
      <c r="EW210" s="56"/>
      <c r="EX210" s="56"/>
      <c r="EY210" s="56"/>
      <c r="EZ210" s="56"/>
      <c r="FA210" s="56"/>
      <c r="FB210" s="56"/>
      <c r="FD210" s="56"/>
      <c r="FE210" s="56"/>
      <c r="FF210" s="56"/>
      <c r="FG210" s="56"/>
      <c r="FH210" s="56"/>
      <c r="FI210" s="56"/>
      <c r="FJ210" s="56"/>
      <c r="FK210" s="56"/>
      <c r="FL210" s="56"/>
      <c r="FN210" s="56"/>
      <c r="FO210" s="56"/>
      <c r="FP210" s="56"/>
      <c r="FQ210" s="56"/>
      <c r="FR210" s="56"/>
      <c r="FS210" s="56"/>
      <c r="FT210" s="56"/>
      <c r="FU210" s="56"/>
      <c r="FV210" s="56"/>
      <c r="FX210" s="56"/>
      <c r="FY210" s="56"/>
      <c r="FZ210" s="56"/>
      <c r="GA210" s="56"/>
      <c r="GB210" s="56"/>
      <c r="GC210" s="56"/>
      <c r="GD210" s="56"/>
      <c r="GE210" s="56"/>
      <c r="GF210" s="56"/>
      <c r="GH210" s="56"/>
      <c r="GI210" s="56"/>
      <c r="GJ210" s="56"/>
      <c r="GK210" s="56"/>
      <c r="GL210" s="56"/>
      <c r="GM210" s="56"/>
      <c r="GN210" s="56"/>
      <c r="GO210" s="56"/>
      <c r="GP210" s="56"/>
      <c r="GR210" s="56"/>
      <c r="GS210" s="56"/>
      <c r="GT210" s="56"/>
      <c r="GU210" s="56"/>
      <c r="GV210" s="56"/>
      <c r="GW210" s="56"/>
      <c r="GX210" s="56"/>
      <c r="GY210" s="56"/>
      <c r="GZ210" s="56"/>
      <c r="HB210" s="56"/>
      <c r="HC210" s="56"/>
      <c r="HD210" s="56"/>
      <c r="HE210" s="56"/>
      <c r="HF210" s="56"/>
      <c r="HG210" s="56"/>
      <c r="HH210" s="56"/>
      <c r="HI210" s="56"/>
      <c r="HJ210" s="56"/>
      <c r="HL210" s="56"/>
      <c r="HM210" s="56"/>
      <c r="HN210" s="56"/>
      <c r="HO210" s="56"/>
      <c r="HP210" s="56"/>
      <c r="HQ210" s="56"/>
      <c r="HR210" s="56"/>
      <c r="HS210" s="56"/>
      <c r="HT210" s="56"/>
      <c r="HV210" s="56"/>
      <c r="HW210" s="56"/>
      <c r="HX210" s="56"/>
      <c r="HY210" s="56"/>
      <c r="HZ210" s="56"/>
      <c r="IA210" s="56"/>
      <c r="IB210" s="56"/>
      <c r="IC210" s="56"/>
      <c r="ID210" s="56"/>
      <c r="IF210" s="56"/>
      <c r="IG210" s="56"/>
      <c r="IH210" s="56"/>
      <c r="II210" s="56"/>
      <c r="IJ210" s="56"/>
      <c r="IK210" s="56"/>
      <c r="IL210" s="56"/>
      <c r="IM210" s="56"/>
      <c r="IN210" s="56"/>
      <c r="IP210" s="56"/>
      <c r="IQ210" s="56"/>
      <c r="IR210" s="56"/>
      <c r="IS210" s="56"/>
      <c r="IT210" s="56"/>
      <c r="IU210" s="56"/>
    </row>
    <row r="211" spans="1:255" ht="12.75" customHeight="1" thickBot="1" x14ac:dyDescent="0.25">
      <c r="A211" s="30"/>
      <c r="B211" s="109"/>
      <c r="C211" s="109"/>
      <c r="D211" s="108"/>
      <c r="E211" s="110"/>
      <c r="F211" s="109"/>
      <c r="G211" s="109"/>
      <c r="H211" s="108" t="s">
        <v>17</v>
      </c>
      <c r="I211" s="108">
        <f>I200+I203+I206+I207+I208+I209+I210</f>
        <v>86213.450000000012</v>
      </c>
      <c r="J211" s="56"/>
      <c r="K211" s="56"/>
      <c r="L211" s="56"/>
      <c r="M211" s="56"/>
      <c r="N211" s="56"/>
      <c r="O211" s="56"/>
      <c r="P211" s="56"/>
      <c r="Q211" s="56"/>
      <c r="R211" s="56"/>
      <c r="T211" s="56"/>
      <c r="U211" s="56"/>
      <c r="V211" s="56"/>
      <c r="W211" s="56"/>
      <c r="X211" s="56"/>
      <c r="Y211" s="56"/>
      <c r="Z211" s="56"/>
      <c r="AA211" s="56"/>
      <c r="AB211" s="56"/>
      <c r="AD211" s="56"/>
      <c r="AE211" s="56"/>
      <c r="AF211" s="56"/>
      <c r="AG211" s="56"/>
      <c r="AH211" s="56"/>
      <c r="AI211" s="56"/>
      <c r="AJ211" s="56"/>
      <c r="AK211" s="56"/>
      <c r="AL211" s="56"/>
      <c r="AN211" s="56"/>
      <c r="AO211" s="56"/>
      <c r="AP211" s="56"/>
      <c r="AQ211" s="56"/>
      <c r="AR211" s="56"/>
      <c r="AS211" s="56"/>
      <c r="AT211" s="56"/>
      <c r="AU211" s="56"/>
      <c r="AV211" s="56"/>
      <c r="AX211" s="56"/>
      <c r="AY211" s="56"/>
      <c r="AZ211" s="56"/>
      <c r="BA211" s="56"/>
      <c r="BB211" s="56"/>
      <c r="BC211" s="56"/>
      <c r="BD211" s="56"/>
      <c r="BE211" s="56"/>
      <c r="BF211" s="56"/>
      <c r="BH211" s="56"/>
      <c r="BI211" s="56"/>
      <c r="BJ211" s="56"/>
      <c r="BK211" s="56"/>
      <c r="BL211" s="56"/>
      <c r="BM211" s="56"/>
      <c r="BN211" s="56"/>
      <c r="BO211" s="56"/>
      <c r="BP211" s="56"/>
      <c r="BR211" s="56"/>
      <c r="BS211" s="56"/>
      <c r="BT211" s="56"/>
      <c r="BU211" s="56"/>
      <c r="BV211" s="56"/>
      <c r="BW211" s="56"/>
      <c r="BX211" s="56"/>
      <c r="BY211" s="56"/>
      <c r="BZ211" s="56"/>
      <c r="CB211" s="56"/>
      <c r="CC211" s="56"/>
      <c r="CD211" s="56"/>
      <c r="CE211" s="56"/>
      <c r="CF211" s="56"/>
      <c r="CG211" s="56"/>
      <c r="CH211" s="56"/>
      <c r="CI211" s="56"/>
      <c r="CJ211" s="56"/>
      <c r="CL211" s="56"/>
      <c r="CM211" s="56"/>
      <c r="CN211" s="56"/>
      <c r="CO211" s="56"/>
      <c r="CP211" s="56"/>
      <c r="CQ211" s="56"/>
      <c r="CR211" s="56"/>
      <c r="CS211" s="56"/>
      <c r="CT211" s="56"/>
      <c r="CV211" s="56"/>
      <c r="CW211" s="56"/>
      <c r="CX211" s="56"/>
      <c r="CY211" s="56"/>
      <c r="CZ211" s="56"/>
      <c r="DA211" s="56"/>
      <c r="DB211" s="56"/>
      <c r="DC211" s="56"/>
      <c r="DD211" s="56"/>
      <c r="DF211" s="56"/>
      <c r="DG211" s="56"/>
      <c r="DH211" s="56"/>
      <c r="DI211" s="56"/>
      <c r="DJ211" s="56"/>
      <c r="DK211" s="56"/>
      <c r="DL211" s="56"/>
      <c r="DM211" s="56"/>
      <c r="DN211" s="56"/>
      <c r="DP211" s="56"/>
      <c r="DQ211" s="56"/>
      <c r="DR211" s="56"/>
      <c r="DS211" s="56"/>
      <c r="DT211" s="56"/>
      <c r="DU211" s="56"/>
      <c r="DV211" s="56"/>
      <c r="DW211" s="56"/>
      <c r="DX211" s="56"/>
      <c r="DZ211" s="56"/>
      <c r="EA211" s="56"/>
      <c r="EB211" s="56"/>
      <c r="EC211" s="56"/>
      <c r="ED211" s="56"/>
      <c r="EE211" s="56"/>
      <c r="EF211" s="56"/>
      <c r="EG211" s="56"/>
      <c r="EH211" s="56"/>
      <c r="EJ211" s="56"/>
      <c r="EK211" s="56"/>
      <c r="EL211" s="56"/>
      <c r="EM211" s="56"/>
      <c r="EN211" s="56"/>
      <c r="EO211" s="56"/>
      <c r="EP211" s="56"/>
      <c r="EQ211" s="56"/>
      <c r="ER211" s="56"/>
      <c r="ET211" s="56"/>
      <c r="EU211" s="56"/>
      <c r="EV211" s="56"/>
      <c r="EW211" s="56"/>
      <c r="EX211" s="56"/>
      <c r="EY211" s="56"/>
      <c r="EZ211" s="56"/>
      <c r="FA211" s="56"/>
      <c r="FB211" s="56"/>
      <c r="FD211" s="56"/>
      <c r="FE211" s="56"/>
      <c r="FF211" s="56"/>
      <c r="FG211" s="56"/>
      <c r="FH211" s="56"/>
      <c r="FI211" s="56"/>
      <c r="FJ211" s="56"/>
      <c r="FK211" s="56"/>
      <c r="FL211" s="56"/>
      <c r="FN211" s="56"/>
      <c r="FO211" s="56"/>
      <c r="FP211" s="56"/>
      <c r="FQ211" s="56"/>
      <c r="FR211" s="56"/>
      <c r="FS211" s="56"/>
      <c r="FT211" s="56"/>
      <c r="FU211" s="56"/>
      <c r="FV211" s="56"/>
      <c r="FX211" s="56"/>
      <c r="FY211" s="56"/>
      <c r="FZ211" s="56"/>
      <c r="GA211" s="56"/>
      <c r="GB211" s="56"/>
      <c r="GC211" s="56"/>
      <c r="GD211" s="56"/>
      <c r="GE211" s="56"/>
      <c r="GF211" s="56"/>
      <c r="GH211" s="56"/>
      <c r="GI211" s="56"/>
      <c r="GJ211" s="56"/>
      <c r="GK211" s="56"/>
      <c r="GL211" s="56"/>
      <c r="GM211" s="56"/>
      <c r="GN211" s="56"/>
      <c r="GO211" s="56"/>
      <c r="GP211" s="56"/>
      <c r="GR211" s="56"/>
      <c r="GS211" s="56"/>
      <c r="GT211" s="56"/>
      <c r="GU211" s="56"/>
      <c r="GV211" s="56"/>
      <c r="GW211" s="56"/>
      <c r="GX211" s="56"/>
      <c r="GY211" s="56"/>
      <c r="GZ211" s="56"/>
      <c r="HB211" s="56"/>
      <c r="HC211" s="56"/>
      <c r="HD211" s="56"/>
      <c r="HE211" s="56"/>
      <c r="HF211" s="56"/>
      <c r="HG211" s="56"/>
      <c r="HH211" s="56"/>
      <c r="HI211" s="56"/>
      <c r="HJ211" s="56"/>
      <c r="HL211" s="56"/>
      <c r="HM211" s="56"/>
      <c r="HN211" s="56"/>
      <c r="HO211" s="56"/>
      <c r="HP211" s="56"/>
      <c r="HQ211" s="56"/>
      <c r="HR211" s="56"/>
      <c r="HS211" s="56"/>
      <c r="HT211" s="56"/>
      <c r="HV211" s="56"/>
      <c r="HW211" s="56"/>
      <c r="HX211" s="56"/>
      <c r="HY211" s="56"/>
      <c r="HZ211" s="56"/>
      <c r="IA211" s="56"/>
      <c r="IB211" s="56"/>
      <c r="IC211" s="56"/>
      <c r="ID211" s="56"/>
      <c r="IF211" s="56"/>
      <c r="IG211" s="56"/>
      <c r="IH211" s="56"/>
      <c r="II211" s="56"/>
      <c r="IJ211" s="56"/>
      <c r="IK211" s="56"/>
      <c r="IL211" s="56"/>
      <c r="IM211" s="56"/>
      <c r="IN211" s="56"/>
      <c r="IP211" s="56"/>
      <c r="IQ211" s="56"/>
      <c r="IR211" s="56"/>
      <c r="IS211" s="56"/>
      <c r="IT211" s="56"/>
      <c r="IU211" s="56"/>
    </row>
    <row r="212" spans="1:255" ht="59.45" customHeight="1" thickBot="1" x14ac:dyDescent="0.25">
      <c r="A212" s="117" t="s">
        <v>95</v>
      </c>
      <c r="B212" s="114" t="s">
        <v>16</v>
      </c>
      <c r="C212" s="114" t="s">
        <v>5</v>
      </c>
      <c r="D212" s="114" t="s">
        <v>23</v>
      </c>
      <c r="E212" s="87" t="s">
        <v>18</v>
      </c>
      <c r="F212" s="114" t="s">
        <v>19</v>
      </c>
      <c r="G212" s="114" t="s">
        <v>10</v>
      </c>
      <c r="H212" s="114" t="s">
        <v>13</v>
      </c>
      <c r="I212" s="115" t="s">
        <v>12</v>
      </c>
      <c r="J212" s="56"/>
      <c r="K212" s="56"/>
      <c r="L212" s="56"/>
      <c r="M212" s="56"/>
      <c r="N212" s="56"/>
      <c r="O212" s="56"/>
      <c r="P212" s="56"/>
      <c r="Q212" s="56"/>
      <c r="R212" s="56"/>
      <c r="T212" s="56"/>
      <c r="U212" s="56"/>
      <c r="V212" s="56"/>
      <c r="W212" s="56"/>
      <c r="X212" s="56"/>
      <c r="Y212" s="56"/>
      <c r="Z212" s="56"/>
      <c r="AA212" s="56"/>
      <c r="AB212" s="56"/>
      <c r="AD212" s="56"/>
      <c r="AE212" s="56"/>
      <c r="AF212" s="56"/>
      <c r="AG212" s="56"/>
      <c r="AH212" s="56"/>
      <c r="AI212" s="56"/>
      <c r="AJ212" s="56"/>
      <c r="AK212" s="56"/>
      <c r="AL212" s="56"/>
      <c r="AN212" s="56"/>
      <c r="AO212" s="56"/>
      <c r="AP212" s="56"/>
      <c r="AQ212" s="56"/>
      <c r="AR212" s="56"/>
      <c r="AS212" s="56"/>
      <c r="AT212" s="56"/>
      <c r="AU212" s="56"/>
      <c r="AV212" s="56"/>
      <c r="AX212" s="56"/>
      <c r="AY212" s="56"/>
      <c r="AZ212" s="56"/>
      <c r="BA212" s="56"/>
      <c r="BB212" s="56"/>
      <c r="BC212" s="56"/>
      <c r="BD212" s="56"/>
      <c r="BE212" s="56"/>
      <c r="BF212" s="56"/>
      <c r="BH212" s="56"/>
      <c r="BI212" s="56"/>
      <c r="BJ212" s="56"/>
      <c r="BK212" s="56"/>
      <c r="BL212" s="56"/>
      <c r="BM212" s="56"/>
      <c r="BN212" s="56"/>
      <c r="BO212" s="56"/>
      <c r="BP212" s="56"/>
      <c r="BR212" s="56"/>
      <c r="BS212" s="56"/>
      <c r="BT212" s="56"/>
      <c r="BU212" s="56"/>
      <c r="BV212" s="56"/>
      <c r="BW212" s="56"/>
      <c r="BX212" s="56"/>
      <c r="BY212" s="56"/>
      <c r="BZ212" s="56"/>
      <c r="CB212" s="56"/>
      <c r="CC212" s="56"/>
      <c r="CD212" s="56"/>
      <c r="CE212" s="56"/>
      <c r="CF212" s="56"/>
      <c r="CG212" s="56"/>
      <c r="CH212" s="56"/>
      <c r="CI212" s="56"/>
      <c r="CJ212" s="56"/>
      <c r="CL212" s="56"/>
      <c r="CM212" s="56"/>
      <c r="CN212" s="56"/>
      <c r="CO212" s="56"/>
      <c r="CP212" s="56"/>
      <c r="CQ212" s="56"/>
      <c r="CR212" s="56"/>
      <c r="CS212" s="56"/>
      <c r="CT212" s="56"/>
      <c r="CV212" s="56"/>
      <c r="CW212" s="56"/>
      <c r="CX212" s="56"/>
      <c r="CY212" s="56"/>
      <c r="CZ212" s="56"/>
      <c r="DA212" s="56"/>
      <c r="DB212" s="56"/>
      <c r="DC212" s="56"/>
      <c r="DD212" s="56"/>
      <c r="DF212" s="56"/>
      <c r="DG212" s="56"/>
      <c r="DH212" s="56"/>
      <c r="DI212" s="56"/>
      <c r="DJ212" s="56"/>
      <c r="DK212" s="56"/>
      <c r="DL212" s="56"/>
      <c r="DM212" s="56"/>
      <c r="DN212" s="56"/>
      <c r="DP212" s="56"/>
      <c r="DQ212" s="56"/>
      <c r="DR212" s="56"/>
      <c r="DS212" s="56"/>
      <c r="DT212" s="56"/>
      <c r="DU212" s="56"/>
      <c r="DV212" s="56"/>
      <c r="DW212" s="56"/>
      <c r="DX212" s="56"/>
      <c r="DZ212" s="56"/>
      <c r="EA212" s="56"/>
      <c r="EB212" s="56"/>
      <c r="EC212" s="56"/>
      <c r="ED212" s="56"/>
      <c r="EE212" s="56"/>
      <c r="EF212" s="56"/>
      <c r="EG212" s="56"/>
      <c r="EH212" s="56"/>
      <c r="EJ212" s="56"/>
      <c r="EK212" s="56"/>
      <c r="EL212" s="56"/>
      <c r="EM212" s="56"/>
      <c r="EN212" s="56"/>
      <c r="EO212" s="56"/>
      <c r="EP212" s="56"/>
      <c r="EQ212" s="56"/>
      <c r="ER212" s="56"/>
      <c r="ET212" s="56"/>
      <c r="EU212" s="56"/>
      <c r="EV212" s="56"/>
      <c r="EW212" s="56"/>
      <c r="EX212" s="56"/>
      <c r="EY212" s="56"/>
      <c r="EZ212" s="56"/>
      <c r="FA212" s="56"/>
      <c r="FB212" s="56"/>
      <c r="FD212" s="56"/>
      <c r="FE212" s="56"/>
      <c r="FF212" s="56"/>
      <c r="FG212" s="56"/>
      <c r="FH212" s="56"/>
      <c r="FI212" s="56"/>
      <c r="FJ212" s="56"/>
      <c r="FK212" s="56"/>
      <c r="FL212" s="56"/>
      <c r="FN212" s="56"/>
      <c r="FO212" s="56"/>
      <c r="FP212" s="56"/>
      <c r="FQ212" s="56"/>
      <c r="FR212" s="56"/>
      <c r="FS212" s="56"/>
      <c r="FT212" s="56"/>
      <c r="FU212" s="56"/>
      <c r="FV212" s="56"/>
      <c r="FX212" s="56"/>
      <c r="FY212" s="56"/>
      <c r="FZ212" s="56"/>
      <c r="GA212" s="56"/>
      <c r="GB212" s="56"/>
      <c r="GC212" s="56"/>
      <c r="GD212" s="56"/>
      <c r="GE212" s="56"/>
      <c r="GF212" s="56"/>
      <c r="GH212" s="56"/>
      <c r="GI212" s="56"/>
      <c r="GJ212" s="56"/>
      <c r="GK212" s="56"/>
      <c r="GL212" s="56"/>
      <c r="GM212" s="56"/>
      <c r="GN212" s="56"/>
      <c r="GO212" s="56"/>
      <c r="GP212" s="56"/>
      <c r="GR212" s="56"/>
      <c r="GS212" s="56"/>
      <c r="GT212" s="56"/>
      <c r="GU212" s="56"/>
      <c r="GV212" s="56"/>
      <c r="GW212" s="56"/>
      <c r="GX212" s="56"/>
      <c r="GY212" s="56"/>
      <c r="GZ212" s="56"/>
      <c r="HB212" s="56"/>
      <c r="HC212" s="56"/>
      <c r="HD212" s="56"/>
      <c r="HE212" s="56"/>
      <c r="HF212" s="56"/>
      <c r="HG212" s="56"/>
      <c r="HH212" s="56"/>
      <c r="HI212" s="56"/>
      <c r="HJ212" s="56"/>
      <c r="HL212" s="56"/>
      <c r="HM212" s="56"/>
      <c r="HN212" s="56"/>
      <c r="HO212" s="56"/>
      <c r="HP212" s="56"/>
      <c r="HQ212" s="56"/>
      <c r="HR212" s="56"/>
      <c r="HS212" s="56"/>
      <c r="HT212" s="56"/>
      <c r="HV212" s="56"/>
      <c r="HW212" s="56"/>
      <c r="HX212" s="56"/>
      <c r="HY212" s="56"/>
      <c r="HZ212" s="56"/>
      <c r="IA212" s="56"/>
      <c r="IB212" s="56"/>
      <c r="IC212" s="56"/>
      <c r="ID212" s="56"/>
      <c r="IF212" s="56"/>
      <c r="IG212" s="56"/>
      <c r="IH212" s="56"/>
      <c r="II212" s="56"/>
      <c r="IJ212" s="56"/>
      <c r="IK212" s="56"/>
      <c r="IL212" s="56"/>
      <c r="IM212" s="56"/>
      <c r="IN212" s="56"/>
      <c r="IP212" s="56"/>
      <c r="IQ212" s="56"/>
      <c r="IR212" s="56"/>
      <c r="IS212" s="56"/>
      <c r="IT212" s="56"/>
      <c r="IU212" s="56"/>
    </row>
    <row r="213" spans="1:255" ht="12.75" customHeight="1" thickBot="1" x14ac:dyDescent="0.25">
      <c r="A213" s="103"/>
      <c r="B213" s="104">
        <v>1510.01</v>
      </c>
      <c r="C213" s="58" t="s">
        <v>66</v>
      </c>
      <c r="D213" s="64"/>
      <c r="E213" s="59"/>
      <c r="F213" s="59"/>
      <c r="G213" s="59"/>
      <c r="H213" s="60"/>
      <c r="I213" s="61"/>
      <c r="J213" s="56"/>
      <c r="K213" s="56"/>
      <c r="L213" s="56"/>
      <c r="M213" s="56"/>
      <c r="N213" s="56"/>
      <c r="O213" s="56"/>
      <c r="P213" s="56"/>
      <c r="Q213" s="56"/>
      <c r="R213" s="56"/>
      <c r="T213" s="56"/>
      <c r="U213" s="56"/>
      <c r="V213" s="56"/>
      <c r="W213" s="56"/>
      <c r="X213" s="56"/>
      <c r="Y213" s="56"/>
      <c r="Z213" s="56"/>
      <c r="AA213" s="56"/>
      <c r="AB213" s="56"/>
      <c r="AD213" s="56"/>
      <c r="AE213" s="56"/>
      <c r="AF213" s="56"/>
      <c r="AG213" s="56"/>
      <c r="AH213" s="56"/>
      <c r="AI213" s="56"/>
      <c r="AJ213" s="56"/>
      <c r="AK213" s="56"/>
      <c r="AL213" s="56"/>
      <c r="AN213" s="56"/>
      <c r="AO213" s="56"/>
      <c r="AP213" s="56"/>
      <c r="AQ213" s="56"/>
      <c r="AR213" s="56"/>
      <c r="AS213" s="56"/>
      <c r="AT213" s="56"/>
      <c r="AU213" s="56"/>
      <c r="AV213" s="56"/>
      <c r="AX213" s="56"/>
      <c r="AY213" s="56"/>
      <c r="AZ213" s="56"/>
      <c r="BA213" s="56"/>
      <c r="BB213" s="56"/>
      <c r="BC213" s="56"/>
      <c r="BD213" s="56"/>
      <c r="BE213" s="56"/>
      <c r="BF213" s="56"/>
      <c r="BH213" s="56"/>
      <c r="BI213" s="56"/>
      <c r="BJ213" s="56"/>
      <c r="BK213" s="56"/>
      <c r="BL213" s="56"/>
      <c r="BM213" s="56"/>
      <c r="BN213" s="56"/>
      <c r="BO213" s="56"/>
      <c r="BP213" s="56"/>
      <c r="BR213" s="56"/>
      <c r="BS213" s="56"/>
      <c r="BT213" s="56"/>
      <c r="BU213" s="56"/>
      <c r="BV213" s="56"/>
      <c r="BW213" s="56"/>
      <c r="BX213" s="56"/>
      <c r="BY213" s="56"/>
      <c r="BZ213" s="56"/>
      <c r="CB213" s="56"/>
      <c r="CC213" s="56"/>
      <c r="CD213" s="56"/>
      <c r="CE213" s="56"/>
      <c r="CF213" s="56"/>
      <c r="CG213" s="56"/>
      <c r="CH213" s="56"/>
      <c r="CI213" s="56"/>
      <c r="CJ213" s="56"/>
      <c r="CL213" s="56"/>
      <c r="CM213" s="56"/>
      <c r="CN213" s="56"/>
      <c r="CO213" s="56"/>
      <c r="CP213" s="56"/>
      <c r="CQ213" s="56"/>
      <c r="CR213" s="56"/>
      <c r="CS213" s="56"/>
      <c r="CT213" s="56"/>
      <c r="CV213" s="56"/>
      <c r="CW213" s="56"/>
      <c r="CX213" s="56"/>
      <c r="CY213" s="56"/>
      <c r="CZ213" s="56"/>
      <c r="DA213" s="56"/>
      <c r="DB213" s="56"/>
      <c r="DC213" s="56"/>
      <c r="DD213" s="56"/>
      <c r="DF213" s="56"/>
      <c r="DG213" s="56"/>
      <c r="DH213" s="56"/>
      <c r="DI213" s="56"/>
      <c r="DJ213" s="56"/>
      <c r="DK213" s="56"/>
      <c r="DL213" s="56"/>
      <c r="DM213" s="56"/>
      <c r="DN213" s="56"/>
      <c r="DP213" s="56"/>
      <c r="DQ213" s="56"/>
      <c r="DR213" s="56"/>
      <c r="DS213" s="56"/>
      <c r="DT213" s="56"/>
      <c r="DU213" s="56"/>
      <c r="DV213" s="56"/>
      <c r="DW213" s="56"/>
      <c r="DX213" s="56"/>
      <c r="DZ213" s="56"/>
      <c r="EA213" s="56"/>
      <c r="EB213" s="56"/>
      <c r="EC213" s="56"/>
      <c r="ED213" s="56"/>
      <c r="EE213" s="56"/>
      <c r="EF213" s="56"/>
      <c r="EG213" s="56"/>
      <c r="EH213" s="56"/>
      <c r="EJ213" s="56"/>
      <c r="EK213" s="56"/>
      <c r="EL213" s="56"/>
      <c r="EM213" s="56"/>
      <c r="EN213" s="56"/>
      <c r="EO213" s="56"/>
      <c r="EP213" s="56"/>
      <c r="EQ213" s="56"/>
      <c r="ER213" s="56"/>
      <c r="ET213" s="56"/>
      <c r="EU213" s="56"/>
      <c r="EV213" s="56"/>
      <c r="EW213" s="56"/>
      <c r="EX213" s="56"/>
      <c r="EY213" s="56"/>
      <c r="EZ213" s="56"/>
      <c r="FA213" s="56"/>
      <c r="FB213" s="56"/>
      <c r="FD213" s="56"/>
      <c r="FE213" s="56"/>
      <c r="FF213" s="56"/>
      <c r="FG213" s="56"/>
      <c r="FH213" s="56"/>
      <c r="FI213" s="56"/>
      <c r="FJ213" s="56"/>
      <c r="FK213" s="56"/>
      <c r="FL213" s="56"/>
      <c r="FN213" s="56"/>
      <c r="FO213" s="56"/>
      <c r="FP213" s="56"/>
      <c r="FQ213" s="56"/>
      <c r="FR213" s="56"/>
      <c r="FS213" s="56"/>
      <c r="FT213" s="56"/>
      <c r="FU213" s="56"/>
      <c r="FV213" s="56"/>
      <c r="FX213" s="56"/>
      <c r="FY213" s="56"/>
      <c r="FZ213" s="56"/>
      <c r="GA213" s="56"/>
      <c r="GB213" s="56"/>
      <c r="GC213" s="56"/>
      <c r="GD213" s="56"/>
      <c r="GE213" s="56"/>
      <c r="GF213" s="56"/>
      <c r="GH213" s="56"/>
      <c r="GI213" s="56"/>
      <c r="GJ213" s="56"/>
      <c r="GK213" s="56"/>
      <c r="GL213" s="56"/>
      <c r="GM213" s="56"/>
      <c r="GN213" s="56"/>
      <c r="GO213" s="56"/>
      <c r="GP213" s="56"/>
      <c r="GR213" s="56"/>
      <c r="GS213" s="56"/>
      <c r="GT213" s="56"/>
      <c r="GU213" s="56"/>
      <c r="GV213" s="56"/>
      <c r="GW213" s="56"/>
      <c r="GX213" s="56"/>
      <c r="GY213" s="56"/>
      <c r="GZ213" s="56"/>
      <c r="HB213" s="56"/>
      <c r="HC213" s="56"/>
      <c r="HD213" s="56"/>
      <c r="HE213" s="56"/>
      <c r="HF213" s="56"/>
      <c r="HG213" s="56"/>
      <c r="HH213" s="56"/>
      <c r="HI213" s="56"/>
      <c r="HJ213" s="56"/>
      <c r="HL213" s="56"/>
      <c r="HM213" s="56"/>
      <c r="HN213" s="56"/>
      <c r="HO213" s="56"/>
      <c r="HP213" s="56"/>
      <c r="HQ213" s="56"/>
      <c r="HR213" s="56"/>
      <c r="HS213" s="56"/>
      <c r="HT213" s="56"/>
      <c r="HV213" s="56"/>
      <c r="HW213" s="56"/>
      <c r="HX213" s="56"/>
      <c r="HY213" s="56"/>
      <c r="HZ213" s="56"/>
      <c r="IA213" s="56"/>
      <c r="IB213" s="56"/>
      <c r="IC213" s="56"/>
      <c r="ID213" s="56"/>
      <c r="IF213" s="56"/>
      <c r="IG213" s="56"/>
      <c r="IH213" s="56"/>
      <c r="II213" s="56"/>
      <c r="IJ213" s="56"/>
      <c r="IK213" s="56"/>
      <c r="IL213" s="56"/>
      <c r="IM213" s="56"/>
      <c r="IN213" s="56"/>
      <c r="IP213" s="56"/>
      <c r="IQ213" s="56"/>
      <c r="IR213" s="56"/>
      <c r="IS213" s="56"/>
      <c r="IT213" s="56"/>
      <c r="IU213" s="56"/>
    </row>
    <row r="214" spans="1:255" ht="12.75" customHeight="1" thickBot="1" x14ac:dyDescent="0.25">
      <c r="A214" s="103"/>
      <c r="B214" s="105">
        <v>1833.84</v>
      </c>
      <c r="C214" s="92" t="s">
        <v>67</v>
      </c>
      <c r="D214" s="93"/>
      <c r="E214" s="94"/>
      <c r="F214" s="94"/>
      <c r="G214" s="94"/>
      <c r="H214" s="95"/>
      <c r="I214" s="96"/>
      <c r="J214" s="56"/>
      <c r="K214" s="56"/>
      <c r="L214" s="56"/>
      <c r="M214" s="56"/>
      <c r="N214" s="56"/>
      <c r="O214" s="56"/>
      <c r="P214" s="56"/>
      <c r="Q214" s="56"/>
      <c r="R214" s="56"/>
      <c r="T214" s="56"/>
      <c r="U214" s="56"/>
      <c r="V214" s="56"/>
      <c r="W214" s="56"/>
      <c r="X214" s="56"/>
      <c r="Y214" s="56"/>
      <c r="Z214" s="56"/>
      <c r="AA214" s="56"/>
      <c r="AB214" s="56"/>
      <c r="AD214" s="56"/>
      <c r="AE214" s="56"/>
      <c r="AF214" s="56"/>
      <c r="AG214" s="56"/>
      <c r="AH214" s="56"/>
      <c r="AI214" s="56"/>
      <c r="AJ214" s="56"/>
      <c r="AK214" s="56"/>
      <c r="AL214" s="56"/>
      <c r="AN214" s="56"/>
      <c r="AO214" s="56"/>
      <c r="AP214" s="56"/>
      <c r="AQ214" s="56"/>
      <c r="AR214" s="56"/>
      <c r="AS214" s="56"/>
      <c r="AT214" s="56"/>
      <c r="AU214" s="56"/>
      <c r="AV214" s="56"/>
      <c r="AX214" s="56"/>
      <c r="AY214" s="56"/>
      <c r="AZ214" s="56"/>
      <c r="BA214" s="56"/>
      <c r="BB214" s="56"/>
      <c r="BC214" s="56"/>
      <c r="BD214" s="56"/>
      <c r="BE214" s="56"/>
      <c r="BF214" s="56"/>
      <c r="BH214" s="56"/>
      <c r="BI214" s="56"/>
      <c r="BJ214" s="56"/>
      <c r="BK214" s="56"/>
      <c r="BL214" s="56"/>
      <c r="BM214" s="56"/>
      <c r="BN214" s="56"/>
      <c r="BO214" s="56"/>
      <c r="BP214" s="56"/>
      <c r="BR214" s="56"/>
      <c r="BS214" s="56"/>
      <c r="BT214" s="56"/>
      <c r="BU214" s="56"/>
      <c r="BV214" s="56"/>
      <c r="BW214" s="56"/>
      <c r="BX214" s="56"/>
      <c r="BY214" s="56"/>
      <c r="BZ214" s="56"/>
      <c r="CB214" s="56"/>
      <c r="CC214" s="56"/>
      <c r="CD214" s="56"/>
      <c r="CE214" s="56"/>
      <c r="CF214" s="56"/>
      <c r="CG214" s="56"/>
      <c r="CH214" s="56"/>
      <c r="CI214" s="56"/>
      <c r="CJ214" s="56"/>
      <c r="CL214" s="56"/>
      <c r="CM214" s="56"/>
      <c r="CN214" s="56"/>
      <c r="CO214" s="56"/>
      <c r="CP214" s="56"/>
      <c r="CQ214" s="56"/>
      <c r="CR214" s="56"/>
      <c r="CS214" s="56"/>
      <c r="CT214" s="56"/>
      <c r="CV214" s="56"/>
      <c r="CW214" s="56"/>
      <c r="CX214" s="56"/>
      <c r="CY214" s="56"/>
      <c r="CZ214" s="56"/>
      <c r="DA214" s="56"/>
      <c r="DB214" s="56"/>
      <c r="DC214" s="56"/>
      <c r="DD214" s="56"/>
      <c r="DF214" s="56"/>
      <c r="DG214" s="56"/>
      <c r="DH214" s="56"/>
      <c r="DI214" s="56"/>
      <c r="DJ214" s="56"/>
      <c r="DK214" s="56"/>
      <c r="DL214" s="56"/>
      <c r="DM214" s="56"/>
      <c r="DN214" s="56"/>
      <c r="DP214" s="56"/>
      <c r="DQ214" s="56"/>
      <c r="DR214" s="56"/>
      <c r="DS214" s="56"/>
      <c r="DT214" s="56"/>
      <c r="DU214" s="56"/>
      <c r="DV214" s="56"/>
      <c r="DW214" s="56"/>
      <c r="DX214" s="56"/>
      <c r="DZ214" s="56"/>
      <c r="EA214" s="56"/>
      <c r="EB214" s="56"/>
      <c r="EC214" s="56"/>
      <c r="ED214" s="56"/>
      <c r="EE214" s="56"/>
      <c r="EF214" s="56"/>
      <c r="EG214" s="56"/>
      <c r="EH214" s="56"/>
      <c r="EJ214" s="56"/>
      <c r="EK214" s="56"/>
      <c r="EL214" s="56"/>
      <c r="EM214" s="56"/>
      <c r="EN214" s="56"/>
      <c r="EO214" s="56"/>
      <c r="EP214" s="56"/>
      <c r="EQ214" s="56"/>
      <c r="ER214" s="56"/>
      <c r="ET214" s="56"/>
      <c r="EU214" s="56"/>
      <c r="EV214" s="56"/>
      <c r="EW214" s="56"/>
      <c r="EX214" s="56"/>
      <c r="EY214" s="56"/>
      <c r="EZ214" s="56"/>
      <c r="FA214" s="56"/>
      <c r="FB214" s="56"/>
      <c r="FD214" s="56"/>
      <c r="FE214" s="56"/>
      <c r="FF214" s="56"/>
      <c r="FG214" s="56"/>
      <c r="FH214" s="56"/>
      <c r="FI214" s="56"/>
      <c r="FJ214" s="56"/>
      <c r="FK214" s="56"/>
      <c r="FL214" s="56"/>
      <c r="FN214" s="56"/>
      <c r="FO214" s="56"/>
      <c r="FP214" s="56"/>
      <c r="FQ214" s="56"/>
      <c r="FR214" s="56"/>
      <c r="FS214" s="56"/>
      <c r="FT214" s="56"/>
      <c r="FU214" s="56"/>
      <c r="FV214" s="56"/>
      <c r="FX214" s="56"/>
      <c r="FY214" s="56"/>
      <c r="FZ214" s="56"/>
      <c r="GA214" s="56"/>
      <c r="GB214" s="56"/>
      <c r="GC214" s="56"/>
      <c r="GD214" s="56"/>
      <c r="GE214" s="56"/>
      <c r="GF214" s="56"/>
      <c r="GH214" s="56"/>
      <c r="GI214" s="56"/>
      <c r="GJ214" s="56"/>
      <c r="GK214" s="56"/>
      <c r="GL214" s="56"/>
      <c r="GM214" s="56"/>
      <c r="GN214" s="56"/>
      <c r="GO214" s="56"/>
      <c r="GP214" s="56"/>
      <c r="GR214" s="56"/>
      <c r="GS214" s="56"/>
      <c r="GT214" s="56"/>
      <c r="GU214" s="56"/>
      <c r="GV214" s="56"/>
      <c r="GW214" s="56"/>
      <c r="GX214" s="56"/>
      <c r="GY214" s="56"/>
      <c r="GZ214" s="56"/>
      <c r="HB214" s="56"/>
      <c r="HC214" s="56"/>
      <c r="HD214" s="56"/>
      <c r="HE214" s="56"/>
      <c r="HF214" s="56"/>
      <c r="HG214" s="56"/>
      <c r="HH214" s="56"/>
      <c r="HI214" s="56"/>
      <c r="HJ214" s="56"/>
      <c r="HL214" s="56"/>
      <c r="HM214" s="56"/>
      <c r="HN214" s="56"/>
      <c r="HO214" s="56"/>
      <c r="HP214" s="56"/>
      <c r="HQ214" s="56"/>
      <c r="HR214" s="56"/>
      <c r="HS214" s="56"/>
      <c r="HT214" s="56"/>
      <c r="HV214" s="56"/>
      <c r="HW214" s="56"/>
      <c r="HX214" s="56"/>
      <c r="HY214" s="56"/>
      <c r="HZ214" s="56"/>
      <c r="IA214" s="56"/>
      <c r="IB214" s="56"/>
      <c r="IC214" s="56"/>
      <c r="ID214" s="56"/>
      <c r="IF214" s="56"/>
      <c r="IG214" s="56"/>
      <c r="IH214" s="56"/>
      <c r="II214" s="56"/>
      <c r="IJ214" s="56"/>
      <c r="IK214" s="56"/>
      <c r="IL214" s="56"/>
      <c r="IM214" s="56"/>
      <c r="IN214" s="56"/>
      <c r="IP214" s="56"/>
      <c r="IQ214" s="56"/>
      <c r="IR214" s="56"/>
      <c r="IS214" s="56"/>
      <c r="IT214" s="56"/>
      <c r="IU214" s="56"/>
    </row>
    <row r="215" spans="1:255" ht="12.75" customHeight="1" thickBot="1" x14ac:dyDescent="0.25">
      <c r="A215" s="103"/>
      <c r="B215" s="106">
        <v>1527.28</v>
      </c>
      <c r="C215" s="85" t="s">
        <v>70</v>
      </c>
      <c r="D215" s="86"/>
      <c r="E215" s="47"/>
      <c r="F215" s="47"/>
      <c r="G215" s="47"/>
      <c r="H215" s="48"/>
      <c r="I215" s="49"/>
      <c r="J215" s="56"/>
      <c r="K215" s="56"/>
      <c r="L215" s="56"/>
      <c r="M215" s="56"/>
      <c r="N215" s="56"/>
      <c r="O215" s="56"/>
      <c r="P215" s="56"/>
      <c r="Q215" s="56"/>
      <c r="R215" s="56"/>
      <c r="T215" s="56"/>
      <c r="U215" s="56"/>
      <c r="V215" s="56"/>
      <c r="W215" s="56"/>
      <c r="X215" s="56"/>
      <c r="Y215" s="56"/>
      <c r="Z215" s="56"/>
      <c r="AA215" s="56"/>
      <c r="AB215" s="56"/>
      <c r="AD215" s="56"/>
      <c r="AE215" s="56"/>
      <c r="AF215" s="56"/>
      <c r="AG215" s="56"/>
      <c r="AH215" s="56"/>
      <c r="AI215" s="56"/>
      <c r="AJ215" s="56"/>
      <c r="AK215" s="56"/>
      <c r="AL215" s="56"/>
      <c r="AN215" s="56"/>
      <c r="AO215" s="56"/>
      <c r="AP215" s="56"/>
      <c r="AQ215" s="56"/>
      <c r="AR215" s="56"/>
      <c r="AS215" s="56"/>
      <c r="AT215" s="56"/>
      <c r="AU215" s="56"/>
      <c r="AV215" s="56"/>
      <c r="AX215" s="56"/>
      <c r="AY215" s="56"/>
      <c r="AZ215" s="56"/>
      <c r="BA215" s="56"/>
      <c r="BB215" s="56"/>
      <c r="BC215" s="56"/>
      <c r="BD215" s="56"/>
      <c r="BE215" s="56"/>
      <c r="BF215" s="56"/>
      <c r="BH215" s="56"/>
      <c r="BI215" s="56"/>
      <c r="BJ215" s="56"/>
      <c r="BK215" s="56"/>
      <c r="BL215" s="56"/>
      <c r="BM215" s="56"/>
      <c r="BN215" s="56"/>
      <c r="BO215" s="56"/>
      <c r="BP215" s="56"/>
      <c r="BR215" s="56"/>
      <c r="BS215" s="56"/>
      <c r="BT215" s="56"/>
      <c r="BU215" s="56"/>
      <c r="BV215" s="56"/>
      <c r="BW215" s="56"/>
      <c r="BX215" s="56"/>
      <c r="BY215" s="56"/>
      <c r="BZ215" s="56"/>
      <c r="CB215" s="56"/>
      <c r="CC215" s="56"/>
      <c r="CD215" s="56"/>
      <c r="CE215" s="56"/>
      <c r="CF215" s="56"/>
      <c r="CG215" s="56"/>
      <c r="CH215" s="56"/>
      <c r="CI215" s="56"/>
      <c r="CJ215" s="56"/>
      <c r="CL215" s="56"/>
      <c r="CM215" s="56"/>
      <c r="CN215" s="56"/>
      <c r="CO215" s="56"/>
      <c r="CP215" s="56"/>
      <c r="CQ215" s="56"/>
      <c r="CR215" s="56"/>
      <c r="CS215" s="56"/>
      <c r="CT215" s="56"/>
      <c r="CV215" s="56"/>
      <c r="CW215" s="56"/>
      <c r="CX215" s="56"/>
      <c r="CY215" s="56"/>
      <c r="CZ215" s="56"/>
      <c r="DA215" s="56"/>
      <c r="DB215" s="56"/>
      <c r="DC215" s="56"/>
      <c r="DD215" s="56"/>
      <c r="DF215" s="56"/>
      <c r="DG215" s="56"/>
      <c r="DH215" s="56"/>
      <c r="DI215" s="56"/>
      <c r="DJ215" s="56"/>
      <c r="DK215" s="56"/>
      <c r="DL215" s="56"/>
      <c r="DM215" s="56"/>
      <c r="DN215" s="56"/>
      <c r="DP215" s="56"/>
      <c r="DQ215" s="56"/>
      <c r="DR215" s="56"/>
      <c r="DS215" s="56"/>
      <c r="DT215" s="56"/>
      <c r="DU215" s="56"/>
      <c r="DV215" s="56"/>
      <c r="DW215" s="56"/>
      <c r="DX215" s="56"/>
      <c r="DZ215" s="56"/>
      <c r="EA215" s="56"/>
      <c r="EB215" s="56"/>
      <c r="EC215" s="56"/>
      <c r="ED215" s="56"/>
      <c r="EE215" s="56"/>
      <c r="EF215" s="56"/>
      <c r="EG215" s="56"/>
      <c r="EH215" s="56"/>
      <c r="EJ215" s="56"/>
      <c r="EK215" s="56"/>
      <c r="EL215" s="56"/>
      <c r="EM215" s="56"/>
      <c r="EN215" s="56"/>
      <c r="EO215" s="56"/>
      <c r="EP215" s="56"/>
      <c r="EQ215" s="56"/>
      <c r="ER215" s="56"/>
      <c r="ET215" s="56"/>
      <c r="EU215" s="56"/>
      <c r="EV215" s="56"/>
      <c r="EW215" s="56"/>
      <c r="EX215" s="56"/>
      <c r="EY215" s="56"/>
      <c r="EZ215" s="56"/>
      <c r="FA215" s="56"/>
      <c r="FB215" s="56"/>
      <c r="FD215" s="56"/>
      <c r="FE215" s="56"/>
      <c r="FF215" s="56"/>
      <c r="FG215" s="56"/>
      <c r="FH215" s="56"/>
      <c r="FI215" s="56"/>
      <c r="FJ215" s="56"/>
      <c r="FK215" s="56"/>
      <c r="FL215" s="56"/>
      <c r="FN215" s="56"/>
      <c r="FO215" s="56"/>
      <c r="FP215" s="56"/>
      <c r="FQ215" s="56"/>
      <c r="FR215" s="56"/>
      <c r="FS215" s="56"/>
      <c r="FT215" s="56"/>
      <c r="FU215" s="56"/>
      <c r="FV215" s="56"/>
      <c r="FX215" s="56"/>
      <c r="FY215" s="56"/>
      <c r="FZ215" s="56"/>
      <c r="GA215" s="56"/>
      <c r="GB215" s="56"/>
      <c r="GC215" s="56"/>
      <c r="GD215" s="56"/>
      <c r="GE215" s="56"/>
      <c r="GF215" s="56"/>
      <c r="GH215" s="56"/>
      <c r="GI215" s="56"/>
      <c r="GJ215" s="56"/>
      <c r="GK215" s="56"/>
      <c r="GL215" s="56"/>
      <c r="GM215" s="56"/>
      <c r="GN215" s="56"/>
      <c r="GO215" s="56"/>
      <c r="GP215" s="56"/>
      <c r="GR215" s="56"/>
      <c r="GS215" s="56"/>
      <c r="GT215" s="56"/>
      <c r="GU215" s="56"/>
      <c r="GV215" s="56"/>
      <c r="GW215" s="56"/>
      <c r="GX215" s="56"/>
      <c r="GY215" s="56"/>
      <c r="GZ215" s="56"/>
      <c r="HB215" s="56"/>
      <c r="HC215" s="56"/>
      <c r="HD215" s="56"/>
      <c r="HE215" s="56"/>
      <c r="HF215" s="56"/>
      <c r="HG215" s="56"/>
      <c r="HH215" s="56"/>
      <c r="HI215" s="56"/>
      <c r="HJ215" s="56"/>
      <c r="HL215" s="56"/>
      <c r="HM215" s="56"/>
      <c r="HN215" s="56"/>
      <c r="HO215" s="56"/>
      <c r="HP215" s="56"/>
      <c r="HQ215" s="56"/>
      <c r="HR215" s="56"/>
      <c r="HS215" s="56"/>
      <c r="HT215" s="56"/>
      <c r="HV215" s="56"/>
      <c r="HW215" s="56"/>
      <c r="HX215" s="56"/>
      <c r="HY215" s="56"/>
      <c r="HZ215" s="56"/>
      <c r="IA215" s="56"/>
      <c r="IB215" s="56"/>
      <c r="IC215" s="56"/>
      <c r="ID215" s="56"/>
      <c r="IF215" s="56"/>
      <c r="IG215" s="56"/>
      <c r="IH215" s="56"/>
      <c r="II215" s="56"/>
      <c r="IJ215" s="56"/>
      <c r="IK215" s="56"/>
      <c r="IL215" s="56"/>
      <c r="IM215" s="56"/>
      <c r="IN215" s="56"/>
      <c r="IP215" s="56"/>
      <c r="IQ215" s="56"/>
      <c r="IR215" s="56"/>
      <c r="IS215" s="56"/>
      <c r="IT215" s="56"/>
      <c r="IU215" s="56"/>
    </row>
    <row r="216" spans="1:255" ht="12.75" customHeight="1" thickBot="1" x14ac:dyDescent="0.25">
      <c r="A216" s="103"/>
      <c r="B216" s="106">
        <v>1628.02</v>
      </c>
      <c r="C216" s="85" t="s">
        <v>72</v>
      </c>
      <c r="D216" s="86"/>
      <c r="E216" s="47"/>
      <c r="F216" s="47"/>
      <c r="G216" s="47"/>
      <c r="H216" s="48"/>
      <c r="I216" s="49"/>
      <c r="J216" s="56"/>
      <c r="K216" s="56"/>
      <c r="L216" s="56"/>
      <c r="M216" s="56"/>
      <c r="N216" s="56"/>
      <c r="O216" s="56"/>
      <c r="P216" s="56"/>
      <c r="Q216" s="56"/>
      <c r="R216" s="56"/>
      <c r="T216" s="56"/>
      <c r="U216" s="56"/>
      <c r="V216" s="56"/>
      <c r="W216" s="56"/>
      <c r="X216" s="56"/>
      <c r="Y216" s="56"/>
      <c r="Z216" s="56"/>
      <c r="AA216" s="56"/>
      <c r="AB216" s="56"/>
      <c r="AD216" s="56"/>
      <c r="AE216" s="56"/>
      <c r="AF216" s="56"/>
      <c r="AG216" s="56"/>
      <c r="AH216" s="56"/>
      <c r="AI216" s="56"/>
      <c r="AJ216" s="56"/>
      <c r="AK216" s="56"/>
      <c r="AL216" s="56"/>
      <c r="AN216" s="56"/>
      <c r="AO216" s="56"/>
      <c r="AP216" s="56"/>
      <c r="AQ216" s="56"/>
      <c r="AR216" s="56"/>
      <c r="AS216" s="56"/>
      <c r="AT216" s="56"/>
      <c r="AU216" s="56"/>
      <c r="AV216" s="56"/>
      <c r="AX216" s="56"/>
      <c r="AY216" s="56"/>
      <c r="AZ216" s="56"/>
      <c r="BA216" s="56"/>
      <c r="BB216" s="56"/>
      <c r="BC216" s="56"/>
      <c r="BD216" s="56"/>
      <c r="BE216" s="56"/>
      <c r="BF216" s="56"/>
      <c r="BH216" s="56"/>
      <c r="BI216" s="56"/>
      <c r="BJ216" s="56"/>
      <c r="BK216" s="56"/>
      <c r="BL216" s="56"/>
      <c r="BM216" s="56"/>
      <c r="BN216" s="56"/>
      <c r="BO216" s="56"/>
      <c r="BP216" s="56"/>
      <c r="BR216" s="56"/>
      <c r="BS216" s="56"/>
      <c r="BT216" s="56"/>
      <c r="BU216" s="56"/>
      <c r="BV216" s="56"/>
      <c r="BW216" s="56"/>
      <c r="BX216" s="56"/>
      <c r="BY216" s="56"/>
      <c r="BZ216" s="56"/>
      <c r="CB216" s="56"/>
      <c r="CC216" s="56"/>
      <c r="CD216" s="56"/>
      <c r="CE216" s="56"/>
      <c r="CF216" s="56"/>
      <c r="CG216" s="56"/>
      <c r="CH216" s="56"/>
      <c r="CI216" s="56"/>
      <c r="CJ216" s="56"/>
      <c r="CL216" s="56"/>
      <c r="CM216" s="56"/>
      <c r="CN216" s="56"/>
      <c r="CO216" s="56"/>
      <c r="CP216" s="56"/>
      <c r="CQ216" s="56"/>
      <c r="CR216" s="56"/>
      <c r="CS216" s="56"/>
      <c r="CT216" s="56"/>
      <c r="CV216" s="56"/>
      <c r="CW216" s="56"/>
      <c r="CX216" s="56"/>
      <c r="CY216" s="56"/>
      <c r="CZ216" s="56"/>
      <c r="DA216" s="56"/>
      <c r="DB216" s="56"/>
      <c r="DC216" s="56"/>
      <c r="DD216" s="56"/>
      <c r="DF216" s="56"/>
      <c r="DG216" s="56"/>
      <c r="DH216" s="56"/>
      <c r="DI216" s="56"/>
      <c r="DJ216" s="56"/>
      <c r="DK216" s="56"/>
      <c r="DL216" s="56"/>
      <c r="DM216" s="56"/>
      <c r="DN216" s="56"/>
      <c r="DP216" s="56"/>
      <c r="DQ216" s="56"/>
      <c r="DR216" s="56"/>
      <c r="DS216" s="56"/>
      <c r="DT216" s="56"/>
      <c r="DU216" s="56"/>
      <c r="DV216" s="56"/>
      <c r="DW216" s="56"/>
      <c r="DX216" s="56"/>
      <c r="DZ216" s="56"/>
      <c r="EA216" s="56"/>
      <c r="EB216" s="56"/>
      <c r="EC216" s="56"/>
      <c r="ED216" s="56"/>
      <c r="EE216" s="56"/>
      <c r="EF216" s="56"/>
      <c r="EG216" s="56"/>
      <c r="EH216" s="56"/>
      <c r="EJ216" s="56"/>
      <c r="EK216" s="56"/>
      <c r="EL216" s="56"/>
      <c r="EM216" s="56"/>
      <c r="EN216" s="56"/>
      <c r="EO216" s="56"/>
      <c r="EP216" s="56"/>
      <c r="EQ216" s="56"/>
      <c r="ER216" s="56"/>
      <c r="ET216" s="56"/>
      <c r="EU216" s="56"/>
      <c r="EV216" s="56"/>
      <c r="EW216" s="56"/>
      <c r="EX216" s="56"/>
      <c r="EY216" s="56"/>
      <c r="EZ216" s="56"/>
      <c r="FA216" s="56"/>
      <c r="FB216" s="56"/>
      <c r="FD216" s="56"/>
      <c r="FE216" s="56"/>
      <c r="FF216" s="56"/>
      <c r="FG216" s="56"/>
      <c r="FH216" s="56"/>
      <c r="FI216" s="56"/>
      <c r="FJ216" s="56"/>
      <c r="FK216" s="56"/>
      <c r="FL216" s="56"/>
      <c r="FN216" s="56"/>
      <c r="FO216" s="56"/>
      <c r="FP216" s="56"/>
      <c r="FQ216" s="56"/>
      <c r="FR216" s="56"/>
      <c r="FS216" s="56"/>
      <c r="FT216" s="56"/>
      <c r="FU216" s="56"/>
      <c r="FV216" s="56"/>
      <c r="FX216" s="56"/>
      <c r="FY216" s="56"/>
      <c r="FZ216" s="56"/>
      <c r="GA216" s="56"/>
      <c r="GB216" s="56"/>
      <c r="GC216" s="56"/>
      <c r="GD216" s="56"/>
      <c r="GE216" s="56"/>
      <c r="GF216" s="56"/>
      <c r="GH216" s="56"/>
      <c r="GI216" s="56"/>
      <c r="GJ216" s="56"/>
      <c r="GK216" s="56"/>
      <c r="GL216" s="56"/>
      <c r="GM216" s="56"/>
      <c r="GN216" s="56"/>
      <c r="GO216" s="56"/>
      <c r="GP216" s="56"/>
      <c r="GR216" s="56"/>
      <c r="GS216" s="56"/>
      <c r="GT216" s="56"/>
      <c r="GU216" s="56"/>
      <c r="GV216" s="56"/>
      <c r="GW216" s="56"/>
      <c r="GX216" s="56"/>
      <c r="GY216" s="56"/>
      <c r="GZ216" s="56"/>
      <c r="HB216" s="56"/>
      <c r="HC216" s="56"/>
      <c r="HD216" s="56"/>
      <c r="HE216" s="56"/>
      <c r="HF216" s="56"/>
      <c r="HG216" s="56"/>
      <c r="HH216" s="56"/>
      <c r="HI216" s="56"/>
      <c r="HJ216" s="56"/>
      <c r="HL216" s="56"/>
      <c r="HM216" s="56"/>
      <c r="HN216" s="56"/>
      <c r="HO216" s="56"/>
      <c r="HP216" s="56"/>
      <c r="HQ216" s="56"/>
      <c r="HR216" s="56"/>
      <c r="HS216" s="56"/>
      <c r="HT216" s="56"/>
      <c r="HV216" s="56"/>
      <c r="HW216" s="56"/>
      <c r="HX216" s="56"/>
      <c r="HY216" s="56"/>
      <c r="HZ216" s="56"/>
      <c r="IA216" s="56"/>
      <c r="IB216" s="56"/>
      <c r="IC216" s="56"/>
      <c r="ID216" s="56"/>
      <c r="IF216" s="56"/>
      <c r="IG216" s="56"/>
      <c r="IH216" s="56"/>
      <c r="II216" s="56"/>
      <c r="IJ216" s="56"/>
      <c r="IK216" s="56"/>
      <c r="IL216" s="56"/>
      <c r="IM216" s="56"/>
      <c r="IN216" s="56"/>
      <c r="IP216" s="56"/>
      <c r="IQ216" s="56"/>
      <c r="IR216" s="56"/>
      <c r="IS216" s="56"/>
      <c r="IT216" s="56"/>
      <c r="IU216" s="56"/>
    </row>
    <row r="217" spans="1:255" ht="12.75" customHeight="1" thickBot="1" x14ac:dyDescent="0.25">
      <c r="A217" s="103"/>
      <c r="B217" s="106">
        <v>1809.32</v>
      </c>
      <c r="C217" s="85" t="s">
        <v>73</v>
      </c>
      <c r="D217" s="86"/>
      <c r="E217" s="47"/>
      <c r="F217" s="47"/>
      <c r="G217" s="47"/>
      <c r="H217" s="48"/>
      <c r="I217" s="49"/>
      <c r="J217" s="56"/>
      <c r="K217" s="56"/>
      <c r="L217" s="56"/>
      <c r="M217" s="56"/>
      <c r="N217" s="56"/>
      <c r="O217" s="56"/>
      <c r="P217" s="56"/>
      <c r="Q217" s="56"/>
      <c r="R217" s="56"/>
      <c r="T217" s="56"/>
      <c r="U217" s="56"/>
      <c r="V217" s="56"/>
      <c r="W217" s="56"/>
      <c r="X217" s="56"/>
      <c r="Y217" s="56"/>
      <c r="Z217" s="56"/>
      <c r="AA217" s="56"/>
      <c r="AB217" s="56"/>
      <c r="AD217" s="56"/>
      <c r="AE217" s="56"/>
      <c r="AF217" s="56"/>
      <c r="AG217" s="56"/>
      <c r="AH217" s="56"/>
      <c r="AI217" s="56"/>
      <c r="AJ217" s="56"/>
      <c r="AK217" s="56"/>
      <c r="AL217" s="56"/>
      <c r="AN217" s="56"/>
      <c r="AO217" s="56"/>
      <c r="AP217" s="56"/>
      <c r="AQ217" s="56"/>
      <c r="AR217" s="56"/>
      <c r="AS217" s="56"/>
      <c r="AT217" s="56"/>
      <c r="AU217" s="56"/>
      <c r="AV217" s="56"/>
      <c r="AX217" s="56"/>
      <c r="AY217" s="56"/>
      <c r="AZ217" s="56"/>
      <c r="BA217" s="56"/>
      <c r="BB217" s="56"/>
      <c r="BC217" s="56"/>
      <c r="BD217" s="56"/>
      <c r="BE217" s="56"/>
      <c r="BF217" s="56"/>
      <c r="BH217" s="56"/>
      <c r="BI217" s="56"/>
      <c r="BJ217" s="56"/>
      <c r="BK217" s="56"/>
      <c r="BL217" s="56"/>
      <c r="BM217" s="56"/>
      <c r="BN217" s="56"/>
      <c r="BO217" s="56"/>
      <c r="BP217" s="56"/>
      <c r="BR217" s="56"/>
      <c r="BS217" s="56"/>
      <c r="BT217" s="56"/>
      <c r="BU217" s="56"/>
      <c r="BV217" s="56"/>
      <c r="BW217" s="56"/>
      <c r="BX217" s="56"/>
      <c r="BY217" s="56"/>
      <c r="BZ217" s="56"/>
      <c r="CB217" s="56"/>
      <c r="CC217" s="56"/>
      <c r="CD217" s="56"/>
      <c r="CE217" s="56"/>
      <c r="CF217" s="56"/>
      <c r="CG217" s="56"/>
      <c r="CH217" s="56"/>
      <c r="CI217" s="56"/>
      <c r="CJ217" s="56"/>
      <c r="CL217" s="56"/>
      <c r="CM217" s="56"/>
      <c r="CN217" s="56"/>
      <c r="CO217" s="56"/>
      <c r="CP217" s="56"/>
      <c r="CQ217" s="56"/>
      <c r="CR217" s="56"/>
      <c r="CS217" s="56"/>
      <c r="CT217" s="56"/>
      <c r="CV217" s="56"/>
      <c r="CW217" s="56"/>
      <c r="CX217" s="56"/>
      <c r="CY217" s="56"/>
      <c r="CZ217" s="56"/>
      <c r="DA217" s="56"/>
      <c r="DB217" s="56"/>
      <c r="DC217" s="56"/>
      <c r="DD217" s="56"/>
      <c r="DF217" s="56"/>
      <c r="DG217" s="56"/>
      <c r="DH217" s="56"/>
      <c r="DI217" s="56"/>
      <c r="DJ217" s="56"/>
      <c r="DK217" s="56"/>
      <c r="DL217" s="56"/>
      <c r="DM217" s="56"/>
      <c r="DN217" s="56"/>
      <c r="DP217" s="56"/>
      <c r="DQ217" s="56"/>
      <c r="DR217" s="56"/>
      <c r="DS217" s="56"/>
      <c r="DT217" s="56"/>
      <c r="DU217" s="56"/>
      <c r="DV217" s="56"/>
      <c r="DW217" s="56"/>
      <c r="DX217" s="56"/>
      <c r="DZ217" s="56"/>
      <c r="EA217" s="56"/>
      <c r="EB217" s="56"/>
      <c r="EC217" s="56"/>
      <c r="ED217" s="56"/>
      <c r="EE217" s="56"/>
      <c r="EF217" s="56"/>
      <c r="EG217" s="56"/>
      <c r="EH217" s="56"/>
      <c r="EJ217" s="56"/>
      <c r="EK217" s="56"/>
      <c r="EL217" s="56"/>
      <c r="EM217" s="56"/>
      <c r="EN217" s="56"/>
      <c r="EO217" s="56"/>
      <c r="EP217" s="56"/>
      <c r="EQ217" s="56"/>
      <c r="ER217" s="56"/>
      <c r="ET217" s="56"/>
      <c r="EU217" s="56"/>
      <c r="EV217" s="56"/>
      <c r="EW217" s="56"/>
      <c r="EX217" s="56"/>
      <c r="EY217" s="56"/>
      <c r="EZ217" s="56"/>
      <c r="FA217" s="56"/>
      <c r="FB217" s="56"/>
      <c r="FD217" s="56"/>
      <c r="FE217" s="56"/>
      <c r="FF217" s="56"/>
      <c r="FG217" s="56"/>
      <c r="FH217" s="56"/>
      <c r="FI217" s="56"/>
      <c r="FJ217" s="56"/>
      <c r="FK217" s="56"/>
      <c r="FL217" s="56"/>
      <c r="FN217" s="56"/>
      <c r="FO217" s="56"/>
      <c r="FP217" s="56"/>
      <c r="FQ217" s="56"/>
      <c r="FR217" s="56"/>
      <c r="FS217" s="56"/>
      <c r="FT217" s="56"/>
      <c r="FU217" s="56"/>
      <c r="FV217" s="56"/>
      <c r="FX217" s="56"/>
      <c r="FY217" s="56"/>
      <c r="FZ217" s="56"/>
      <c r="GA217" s="56"/>
      <c r="GB217" s="56"/>
      <c r="GC217" s="56"/>
      <c r="GD217" s="56"/>
      <c r="GE217" s="56"/>
      <c r="GF217" s="56"/>
      <c r="GH217" s="56"/>
      <c r="GI217" s="56"/>
      <c r="GJ217" s="56"/>
      <c r="GK217" s="56"/>
      <c r="GL217" s="56"/>
      <c r="GM217" s="56"/>
      <c r="GN217" s="56"/>
      <c r="GO217" s="56"/>
      <c r="GP217" s="56"/>
      <c r="GR217" s="56"/>
      <c r="GS217" s="56"/>
      <c r="GT217" s="56"/>
      <c r="GU217" s="56"/>
      <c r="GV217" s="56"/>
      <c r="GW217" s="56"/>
      <c r="GX217" s="56"/>
      <c r="GY217" s="56"/>
      <c r="GZ217" s="56"/>
      <c r="HB217" s="56"/>
      <c r="HC217" s="56"/>
      <c r="HD217" s="56"/>
      <c r="HE217" s="56"/>
      <c r="HF217" s="56"/>
      <c r="HG217" s="56"/>
      <c r="HH217" s="56"/>
      <c r="HI217" s="56"/>
      <c r="HJ217" s="56"/>
      <c r="HL217" s="56"/>
      <c r="HM217" s="56"/>
      <c r="HN217" s="56"/>
      <c r="HO217" s="56"/>
      <c r="HP217" s="56"/>
      <c r="HQ217" s="56"/>
      <c r="HR217" s="56"/>
      <c r="HS217" s="56"/>
      <c r="HT217" s="56"/>
      <c r="HV217" s="56"/>
      <c r="HW217" s="56"/>
      <c r="HX217" s="56"/>
      <c r="HY217" s="56"/>
      <c r="HZ217" s="56"/>
      <c r="IA217" s="56"/>
      <c r="IB217" s="56"/>
      <c r="IC217" s="56"/>
      <c r="ID217" s="56"/>
      <c r="IF217" s="56"/>
      <c r="IG217" s="56"/>
      <c r="IH217" s="56"/>
      <c r="II217" s="56"/>
      <c r="IJ217" s="56"/>
      <c r="IK217" s="56"/>
      <c r="IL217" s="56"/>
      <c r="IM217" s="56"/>
      <c r="IN217" s="56"/>
      <c r="IP217" s="56"/>
      <c r="IQ217" s="56"/>
      <c r="IR217" s="56"/>
      <c r="IS217" s="56"/>
      <c r="IT217" s="56"/>
      <c r="IU217" s="56"/>
    </row>
    <row r="218" spans="1:255" ht="12.75" customHeight="1" thickBot="1" x14ac:dyDescent="0.25">
      <c r="A218" s="103"/>
      <c r="B218" s="106">
        <v>1638.76</v>
      </c>
      <c r="C218" s="85" t="s">
        <v>74</v>
      </c>
      <c r="D218" s="86"/>
      <c r="E218" s="47"/>
      <c r="F218" s="47"/>
      <c r="G218" s="47"/>
      <c r="H218" s="48"/>
      <c r="I218" s="49"/>
      <c r="J218" s="56"/>
      <c r="K218" s="56"/>
      <c r="L218" s="56"/>
      <c r="M218" s="56"/>
      <c r="N218" s="56"/>
      <c r="O218" s="56"/>
      <c r="P218" s="56"/>
      <c r="Q218" s="56"/>
      <c r="R218" s="56"/>
      <c r="T218" s="56"/>
      <c r="U218" s="56"/>
      <c r="V218" s="56"/>
      <c r="W218" s="56"/>
      <c r="X218" s="56"/>
      <c r="Y218" s="56"/>
      <c r="Z218" s="56"/>
      <c r="AA218" s="56"/>
      <c r="AB218" s="56"/>
      <c r="AD218" s="56"/>
      <c r="AE218" s="56"/>
      <c r="AF218" s="56"/>
      <c r="AG218" s="56"/>
      <c r="AH218" s="56"/>
      <c r="AI218" s="56"/>
      <c r="AJ218" s="56"/>
      <c r="AK218" s="56"/>
      <c r="AL218" s="56"/>
      <c r="AN218" s="56"/>
      <c r="AO218" s="56"/>
      <c r="AP218" s="56"/>
      <c r="AQ218" s="56"/>
      <c r="AR218" s="56"/>
      <c r="AS218" s="56"/>
      <c r="AT218" s="56"/>
      <c r="AU218" s="56"/>
      <c r="AV218" s="56"/>
      <c r="AX218" s="56"/>
      <c r="AY218" s="56"/>
      <c r="AZ218" s="56"/>
      <c r="BA218" s="56"/>
      <c r="BB218" s="56"/>
      <c r="BC218" s="56"/>
      <c r="BD218" s="56"/>
      <c r="BE218" s="56"/>
      <c r="BF218" s="56"/>
      <c r="BH218" s="56"/>
      <c r="BI218" s="56"/>
      <c r="BJ218" s="56"/>
      <c r="BK218" s="56"/>
      <c r="BL218" s="56"/>
      <c r="BM218" s="56"/>
      <c r="BN218" s="56"/>
      <c r="BO218" s="56"/>
      <c r="BP218" s="56"/>
      <c r="BR218" s="56"/>
      <c r="BS218" s="56"/>
      <c r="BT218" s="56"/>
      <c r="BU218" s="56"/>
      <c r="BV218" s="56"/>
      <c r="BW218" s="56"/>
      <c r="BX218" s="56"/>
      <c r="BY218" s="56"/>
      <c r="BZ218" s="56"/>
      <c r="CB218" s="56"/>
      <c r="CC218" s="56"/>
      <c r="CD218" s="56"/>
      <c r="CE218" s="56"/>
      <c r="CF218" s="56"/>
      <c r="CG218" s="56"/>
      <c r="CH218" s="56"/>
      <c r="CI218" s="56"/>
      <c r="CJ218" s="56"/>
      <c r="CL218" s="56"/>
      <c r="CM218" s="56"/>
      <c r="CN218" s="56"/>
      <c r="CO218" s="56"/>
      <c r="CP218" s="56"/>
      <c r="CQ218" s="56"/>
      <c r="CR218" s="56"/>
      <c r="CS218" s="56"/>
      <c r="CT218" s="56"/>
      <c r="CV218" s="56"/>
      <c r="CW218" s="56"/>
      <c r="CX218" s="56"/>
      <c r="CY218" s="56"/>
      <c r="CZ218" s="56"/>
      <c r="DA218" s="56"/>
      <c r="DB218" s="56"/>
      <c r="DC218" s="56"/>
      <c r="DD218" s="56"/>
      <c r="DF218" s="56"/>
      <c r="DG218" s="56"/>
      <c r="DH218" s="56"/>
      <c r="DI218" s="56"/>
      <c r="DJ218" s="56"/>
      <c r="DK218" s="56"/>
      <c r="DL218" s="56"/>
      <c r="DM218" s="56"/>
      <c r="DN218" s="56"/>
      <c r="DP218" s="56"/>
      <c r="DQ218" s="56"/>
      <c r="DR218" s="56"/>
      <c r="DS218" s="56"/>
      <c r="DT218" s="56"/>
      <c r="DU218" s="56"/>
      <c r="DV218" s="56"/>
      <c r="DW218" s="56"/>
      <c r="DX218" s="56"/>
      <c r="DZ218" s="56"/>
      <c r="EA218" s="56"/>
      <c r="EB218" s="56"/>
      <c r="EC218" s="56"/>
      <c r="ED218" s="56"/>
      <c r="EE218" s="56"/>
      <c r="EF218" s="56"/>
      <c r="EG218" s="56"/>
      <c r="EH218" s="56"/>
      <c r="EJ218" s="56"/>
      <c r="EK218" s="56"/>
      <c r="EL218" s="56"/>
      <c r="EM218" s="56"/>
      <c r="EN218" s="56"/>
      <c r="EO218" s="56"/>
      <c r="EP218" s="56"/>
      <c r="EQ218" s="56"/>
      <c r="ER218" s="56"/>
      <c r="ET218" s="56"/>
      <c r="EU218" s="56"/>
      <c r="EV218" s="56"/>
      <c r="EW218" s="56"/>
      <c r="EX218" s="56"/>
      <c r="EY218" s="56"/>
      <c r="EZ218" s="56"/>
      <c r="FA218" s="56"/>
      <c r="FB218" s="56"/>
      <c r="FD218" s="56"/>
      <c r="FE218" s="56"/>
      <c r="FF218" s="56"/>
      <c r="FG218" s="56"/>
      <c r="FH218" s="56"/>
      <c r="FI218" s="56"/>
      <c r="FJ218" s="56"/>
      <c r="FK218" s="56"/>
      <c r="FL218" s="56"/>
      <c r="FN218" s="56"/>
      <c r="FO218" s="56"/>
      <c r="FP218" s="56"/>
      <c r="FQ218" s="56"/>
      <c r="FR218" s="56"/>
      <c r="FS218" s="56"/>
      <c r="FT218" s="56"/>
      <c r="FU218" s="56"/>
      <c r="FV218" s="56"/>
      <c r="FX218" s="56"/>
      <c r="FY218" s="56"/>
      <c r="FZ218" s="56"/>
      <c r="GA218" s="56"/>
      <c r="GB218" s="56"/>
      <c r="GC218" s="56"/>
      <c r="GD218" s="56"/>
      <c r="GE218" s="56"/>
      <c r="GF218" s="56"/>
      <c r="GH218" s="56"/>
      <c r="GI218" s="56"/>
      <c r="GJ218" s="56"/>
      <c r="GK218" s="56"/>
      <c r="GL218" s="56"/>
      <c r="GM218" s="56"/>
      <c r="GN218" s="56"/>
      <c r="GO218" s="56"/>
      <c r="GP218" s="56"/>
      <c r="GR218" s="56"/>
      <c r="GS218" s="56"/>
      <c r="GT218" s="56"/>
      <c r="GU218" s="56"/>
      <c r="GV218" s="56"/>
      <c r="GW218" s="56"/>
      <c r="GX218" s="56"/>
      <c r="GY218" s="56"/>
      <c r="GZ218" s="56"/>
      <c r="HB218" s="56"/>
      <c r="HC218" s="56"/>
      <c r="HD218" s="56"/>
      <c r="HE218" s="56"/>
      <c r="HF218" s="56"/>
      <c r="HG218" s="56"/>
      <c r="HH218" s="56"/>
      <c r="HI218" s="56"/>
      <c r="HJ218" s="56"/>
      <c r="HL218" s="56"/>
      <c r="HM218" s="56"/>
      <c r="HN218" s="56"/>
      <c r="HO218" s="56"/>
      <c r="HP218" s="56"/>
      <c r="HQ218" s="56"/>
      <c r="HR218" s="56"/>
      <c r="HS218" s="56"/>
      <c r="HT218" s="56"/>
      <c r="HV218" s="56"/>
      <c r="HW218" s="56"/>
      <c r="HX218" s="56"/>
      <c r="HY218" s="56"/>
      <c r="HZ218" s="56"/>
      <c r="IA218" s="56"/>
      <c r="IB218" s="56"/>
      <c r="IC218" s="56"/>
      <c r="ID218" s="56"/>
      <c r="IF218" s="56"/>
      <c r="IG218" s="56"/>
      <c r="IH218" s="56"/>
      <c r="II218" s="56"/>
      <c r="IJ218" s="56"/>
      <c r="IK218" s="56"/>
      <c r="IL218" s="56"/>
      <c r="IM218" s="56"/>
      <c r="IN218" s="56"/>
      <c r="IP218" s="56"/>
      <c r="IQ218" s="56"/>
      <c r="IR218" s="56"/>
      <c r="IS218" s="56"/>
      <c r="IT218" s="56"/>
      <c r="IU218" s="56"/>
    </row>
    <row r="219" spans="1:255" ht="12.75" customHeight="1" thickBot="1" x14ac:dyDescent="0.25">
      <c r="A219" s="103"/>
      <c r="B219" s="106">
        <v>1406.04</v>
      </c>
      <c r="C219" s="85" t="s">
        <v>75</v>
      </c>
      <c r="D219" s="86"/>
      <c r="E219" s="47"/>
      <c r="F219" s="47"/>
      <c r="G219" s="47"/>
      <c r="H219" s="48"/>
      <c r="I219" s="49"/>
      <c r="J219" s="56"/>
      <c r="K219" s="56"/>
      <c r="L219" s="56"/>
      <c r="M219" s="56"/>
      <c r="N219" s="56"/>
      <c r="O219" s="56"/>
      <c r="P219" s="56"/>
      <c r="Q219" s="56"/>
      <c r="R219" s="56"/>
      <c r="T219" s="56"/>
      <c r="U219" s="56"/>
      <c r="V219" s="56"/>
      <c r="W219" s="56"/>
      <c r="X219" s="56"/>
      <c r="Y219" s="56"/>
      <c r="Z219" s="56"/>
      <c r="AA219" s="56"/>
      <c r="AB219" s="56"/>
      <c r="AD219" s="56"/>
      <c r="AE219" s="56"/>
      <c r="AF219" s="56"/>
      <c r="AG219" s="56"/>
      <c r="AH219" s="56"/>
      <c r="AI219" s="56"/>
      <c r="AJ219" s="56"/>
      <c r="AK219" s="56"/>
      <c r="AL219" s="56"/>
      <c r="AN219" s="56"/>
      <c r="AO219" s="56"/>
      <c r="AP219" s="56"/>
      <c r="AQ219" s="56"/>
      <c r="AR219" s="56"/>
      <c r="AS219" s="56"/>
      <c r="AT219" s="56"/>
      <c r="AU219" s="56"/>
      <c r="AV219" s="56"/>
      <c r="AX219" s="56"/>
      <c r="AY219" s="56"/>
      <c r="AZ219" s="56"/>
      <c r="BA219" s="56"/>
      <c r="BB219" s="56"/>
      <c r="BC219" s="56"/>
      <c r="BD219" s="56"/>
      <c r="BE219" s="56"/>
      <c r="BF219" s="56"/>
      <c r="BH219" s="56"/>
      <c r="BI219" s="56"/>
      <c r="BJ219" s="56"/>
      <c r="BK219" s="56"/>
      <c r="BL219" s="56"/>
      <c r="BM219" s="56"/>
      <c r="BN219" s="56"/>
      <c r="BO219" s="56"/>
      <c r="BP219" s="56"/>
      <c r="BR219" s="56"/>
      <c r="BS219" s="56"/>
      <c r="BT219" s="56"/>
      <c r="BU219" s="56"/>
      <c r="BV219" s="56"/>
      <c r="BW219" s="56"/>
      <c r="BX219" s="56"/>
      <c r="BY219" s="56"/>
      <c r="BZ219" s="56"/>
      <c r="CB219" s="56"/>
      <c r="CC219" s="56"/>
      <c r="CD219" s="56"/>
      <c r="CE219" s="56"/>
      <c r="CF219" s="56"/>
      <c r="CG219" s="56"/>
      <c r="CH219" s="56"/>
      <c r="CI219" s="56"/>
      <c r="CJ219" s="56"/>
      <c r="CL219" s="56"/>
      <c r="CM219" s="56"/>
      <c r="CN219" s="56"/>
      <c r="CO219" s="56"/>
      <c r="CP219" s="56"/>
      <c r="CQ219" s="56"/>
      <c r="CR219" s="56"/>
      <c r="CS219" s="56"/>
      <c r="CT219" s="56"/>
      <c r="CV219" s="56"/>
      <c r="CW219" s="56"/>
      <c r="CX219" s="56"/>
      <c r="CY219" s="56"/>
      <c r="CZ219" s="56"/>
      <c r="DA219" s="56"/>
      <c r="DB219" s="56"/>
      <c r="DC219" s="56"/>
      <c r="DD219" s="56"/>
      <c r="DF219" s="56"/>
      <c r="DG219" s="56"/>
      <c r="DH219" s="56"/>
      <c r="DI219" s="56"/>
      <c r="DJ219" s="56"/>
      <c r="DK219" s="56"/>
      <c r="DL219" s="56"/>
      <c r="DM219" s="56"/>
      <c r="DN219" s="56"/>
      <c r="DP219" s="56"/>
      <c r="DQ219" s="56"/>
      <c r="DR219" s="56"/>
      <c r="DS219" s="56"/>
      <c r="DT219" s="56"/>
      <c r="DU219" s="56"/>
      <c r="DV219" s="56"/>
      <c r="DW219" s="56"/>
      <c r="DX219" s="56"/>
      <c r="DZ219" s="56"/>
      <c r="EA219" s="56"/>
      <c r="EB219" s="56"/>
      <c r="EC219" s="56"/>
      <c r="ED219" s="56"/>
      <c r="EE219" s="56"/>
      <c r="EF219" s="56"/>
      <c r="EG219" s="56"/>
      <c r="EH219" s="56"/>
      <c r="EJ219" s="56"/>
      <c r="EK219" s="56"/>
      <c r="EL219" s="56"/>
      <c r="EM219" s="56"/>
      <c r="EN219" s="56"/>
      <c r="EO219" s="56"/>
      <c r="EP219" s="56"/>
      <c r="EQ219" s="56"/>
      <c r="ER219" s="56"/>
      <c r="ET219" s="56"/>
      <c r="EU219" s="56"/>
      <c r="EV219" s="56"/>
      <c r="EW219" s="56"/>
      <c r="EX219" s="56"/>
      <c r="EY219" s="56"/>
      <c r="EZ219" s="56"/>
      <c r="FA219" s="56"/>
      <c r="FB219" s="56"/>
      <c r="FD219" s="56"/>
      <c r="FE219" s="56"/>
      <c r="FF219" s="56"/>
      <c r="FG219" s="56"/>
      <c r="FH219" s="56"/>
      <c r="FI219" s="56"/>
      <c r="FJ219" s="56"/>
      <c r="FK219" s="56"/>
      <c r="FL219" s="56"/>
      <c r="FN219" s="56"/>
      <c r="FO219" s="56"/>
      <c r="FP219" s="56"/>
      <c r="FQ219" s="56"/>
      <c r="FR219" s="56"/>
      <c r="FS219" s="56"/>
      <c r="FT219" s="56"/>
      <c r="FU219" s="56"/>
      <c r="FV219" s="56"/>
      <c r="FX219" s="56"/>
      <c r="FY219" s="56"/>
      <c r="FZ219" s="56"/>
      <c r="GA219" s="56"/>
      <c r="GB219" s="56"/>
      <c r="GC219" s="56"/>
      <c r="GD219" s="56"/>
      <c r="GE219" s="56"/>
      <c r="GF219" s="56"/>
      <c r="GH219" s="56"/>
      <c r="GI219" s="56"/>
      <c r="GJ219" s="56"/>
      <c r="GK219" s="56"/>
      <c r="GL219" s="56"/>
      <c r="GM219" s="56"/>
      <c r="GN219" s="56"/>
      <c r="GO219" s="56"/>
      <c r="GP219" s="56"/>
      <c r="GR219" s="56"/>
      <c r="GS219" s="56"/>
      <c r="GT219" s="56"/>
      <c r="GU219" s="56"/>
      <c r="GV219" s="56"/>
      <c r="GW219" s="56"/>
      <c r="GX219" s="56"/>
      <c r="GY219" s="56"/>
      <c r="GZ219" s="56"/>
      <c r="HB219" s="56"/>
      <c r="HC219" s="56"/>
      <c r="HD219" s="56"/>
      <c r="HE219" s="56"/>
      <c r="HF219" s="56"/>
      <c r="HG219" s="56"/>
      <c r="HH219" s="56"/>
      <c r="HI219" s="56"/>
      <c r="HJ219" s="56"/>
      <c r="HL219" s="56"/>
      <c r="HM219" s="56"/>
      <c r="HN219" s="56"/>
      <c r="HO219" s="56"/>
      <c r="HP219" s="56"/>
      <c r="HQ219" s="56"/>
      <c r="HR219" s="56"/>
      <c r="HS219" s="56"/>
      <c r="HT219" s="56"/>
      <c r="HV219" s="56"/>
      <c r="HW219" s="56"/>
      <c r="HX219" s="56"/>
      <c r="HY219" s="56"/>
      <c r="HZ219" s="56"/>
      <c r="IA219" s="56"/>
      <c r="IB219" s="56"/>
      <c r="IC219" s="56"/>
      <c r="ID219" s="56"/>
      <c r="IF219" s="56"/>
      <c r="IG219" s="56"/>
      <c r="IH219" s="56"/>
      <c r="II219" s="56"/>
      <c r="IJ219" s="56"/>
      <c r="IK219" s="56"/>
      <c r="IL219" s="56"/>
      <c r="IM219" s="56"/>
      <c r="IN219" s="56"/>
      <c r="IP219" s="56"/>
      <c r="IQ219" s="56"/>
      <c r="IR219" s="56"/>
      <c r="IS219" s="56"/>
      <c r="IT219" s="56"/>
      <c r="IU219" s="56"/>
    </row>
    <row r="220" spans="1:255" ht="13.5" thickBot="1" x14ac:dyDescent="0.25">
      <c r="A220" s="11"/>
      <c r="B220" s="106">
        <v>1536.08</v>
      </c>
      <c r="C220" s="85" t="s">
        <v>76</v>
      </c>
      <c r="D220" s="86"/>
      <c r="E220" s="47"/>
      <c r="F220" s="47"/>
      <c r="G220" s="47"/>
      <c r="H220" s="48"/>
      <c r="I220" s="49"/>
      <c r="J220" s="56"/>
      <c r="K220" s="56"/>
      <c r="L220" s="56"/>
      <c r="M220" s="56"/>
      <c r="N220" s="56"/>
      <c r="O220" s="56"/>
      <c r="P220" s="56"/>
      <c r="Q220" s="56"/>
      <c r="R220" s="56"/>
      <c r="T220" s="56"/>
      <c r="U220" s="56"/>
      <c r="V220" s="56"/>
      <c r="W220" s="56"/>
      <c r="X220" s="56"/>
      <c r="Y220" s="56"/>
      <c r="Z220" s="56"/>
      <c r="AA220" s="56"/>
      <c r="AB220" s="56"/>
      <c r="AD220" s="56"/>
      <c r="AE220" s="56"/>
      <c r="AF220" s="56"/>
      <c r="AG220" s="56"/>
      <c r="AH220" s="56"/>
      <c r="AI220" s="56"/>
      <c r="AJ220" s="56"/>
      <c r="AK220" s="56"/>
      <c r="AL220" s="56"/>
      <c r="AN220" s="56"/>
      <c r="AO220" s="56"/>
      <c r="AP220" s="56"/>
      <c r="AQ220" s="56"/>
      <c r="AR220" s="56"/>
      <c r="AS220" s="56"/>
      <c r="AT220" s="56"/>
      <c r="AU220" s="56"/>
      <c r="AV220" s="56"/>
      <c r="AX220" s="56"/>
      <c r="AY220" s="56"/>
      <c r="AZ220" s="56"/>
      <c r="BA220" s="56"/>
      <c r="BB220" s="56"/>
      <c r="BC220" s="56"/>
      <c r="BD220" s="56"/>
      <c r="BE220" s="56"/>
      <c r="BF220" s="56"/>
      <c r="BH220" s="56"/>
      <c r="BI220" s="56"/>
      <c r="BJ220" s="56"/>
      <c r="BK220" s="56"/>
      <c r="BL220" s="56"/>
      <c r="BM220" s="56"/>
      <c r="BN220" s="56"/>
      <c r="BO220" s="56"/>
      <c r="BP220" s="56"/>
      <c r="BR220" s="56"/>
      <c r="BS220" s="56"/>
      <c r="BT220" s="56"/>
      <c r="BU220" s="56"/>
      <c r="BV220" s="56"/>
      <c r="BW220" s="56"/>
      <c r="BX220" s="56"/>
      <c r="BY220" s="56"/>
      <c r="BZ220" s="56"/>
      <c r="CB220" s="56"/>
      <c r="CC220" s="56"/>
      <c r="CD220" s="56"/>
      <c r="CE220" s="56"/>
      <c r="CF220" s="56"/>
      <c r="CG220" s="56"/>
      <c r="CH220" s="56"/>
      <c r="CI220" s="56"/>
      <c r="CJ220" s="56"/>
      <c r="CL220" s="56"/>
      <c r="CM220" s="56"/>
      <c r="CN220" s="56"/>
      <c r="CO220" s="56"/>
      <c r="CP220" s="56"/>
      <c r="CQ220" s="56"/>
      <c r="CR220" s="56"/>
      <c r="CS220" s="56"/>
      <c r="CT220" s="56"/>
      <c r="CV220" s="56"/>
      <c r="CW220" s="56"/>
      <c r="CX220" s="56"/>
      <c r="CY220" s="56"/>
      <c r="CZ220" s="56"/>
      <c r="DA220" s="56"/>
      <c r="DB220" s="56"/>
      <c r="DC220" s="56"/>
      <c r="DD220" s="56"/>
      <c r="DF220" s="56"/>
      <c r="DG220" s="56"/>
      <c r="DH220" s="56"/>
      <c r="DI220" s="56"/>
      <c r="DJ220" s="56"/>
      <c r="DK220" s="56"/>
      <c r="DL220" s="56"/>
      <c r="DM220" s="56"/>
      <c r="DN220" s="56"/>
      <c r="DP220" s="56"/>
      <c r="DQ220" s="56"/>
      <c r="DR220" s="56"/>
      <c r="DS220" s="56"/>
      <c r="DT220" s="56"/>
      <c r="DU220" s="56"/>
      <c r="DV220" s="56"/>
      <c r="DW220" s="56"/>
      <c r="DX220" s="56"/>
      <c r="DZ220" s="56"/>
      <c r="EA220" s="56"/>
      <c r="EB220" s="56"/>
      <c r="EC220" s="56"/>
      <c r="ED220" s="56"/>
      <c r="EE220" s="56"/>
      <c r="EF220" s="56"/>
      <c r="EG220" s="56"/>
      <c r="EH220" s="56"/>
      <c r="EJ220" s="56"/>
      <c r="EK220" s="56"/>
      <c r="EL220" s="56"/>
      <c r="EM220" s="56"/>
      <c r="EN220" s="56"/>
      <c r="EO220" s="56"/>
      <c r="EP220" s="56"/>
      <c r="EQ220" s="56"/>
      <c r="ER220" s="56"/>
      <c r="ET220" s="56"/>
      <c r="EU220" s="56"/>
      <c r="EV220" s="56"/>
      <c r="EW220" s="56"/>
      <c r="EX220" s="56"/>
      <c r="EY220" s="56"/>
      <c r="EZ220" s="56"/>
      <c r="FA220" s="56"/>
      <c r="FB220" s="56"/>
      <c r="FD220" s="56"/>
      <c r="FE220" s="56"/>
      <c r="FF220" s="56"/>
      <c r="FG220" s="56"/>
      <c r="FH220" s="56"/>
      <c r="FI220" s="56"/>
      <c r="FJ220" s="56"/>
      <c r="FK220" s="56"/>
      <c r="FL220" s="56"/>
      <c r="FN220" s="56"/>
      <c r="FO220" s="56"/>
      <c r="FP220" s="56"/>
      <c r="FQ220" s="56"/>
      <c r="FR220" s="56"/>
      <c r="FS220" s="56"/>
      <c r="FT220" s="56"/>
      <c r="FU220" s="56"/>
      <c r="FV220" s="56"/>
      <c r="FX220" s="56"/>
      <c r="FY220" s="56"/>
      <c r="FZ220" s="56"/>
      <c r="GA220" s="56"/>
      <c r="GB220" s="56"/>
      <c r="GC220" s="56"/>
      <c r="GD220" s="56"/>
      <c r="GE220" s="56"/>
      <c r="GF220" s="56"/>
      <c r="GH220" s="56"/>
      <c r="GI220" s="56"/>
      <c r="GJ220" s="56"/>
      <c r="GK220" s="56"/>
      <c r="GL220" s="56"/>
      <c r="GM220" s="56"/>
      <c r="GN220" s="56"/>
      <c r="GO220" s="56"/>
      <c r="GP220" s="56"/>
      <c r="GR220" s="56"/>
      <c r="GS220" s="56"/>
      <c r="GT220" s="56"/>
      <c r="GU220" s="56"/>
      <c r="GV220" s="56"/>
      <c r="GW220" s="56"/>
      <c r="GX220" s="56"/>
      <c r="GY220" s="56"/>
      <c r="GZ220" s="56"/>
      <c r="HB220" s="56"/>
      <c r="HC220" s="56"/>
      <c r="HD220" s="56"/>
      <c r="HE220" s="56"/>
      <c r="HF220" s="56"/>
      <c r="HG220" s="56"/>
      <c r="HH220" s="56"/>
      <c r="HI220" s="56"/>
      <c r="HJ220" s="56"/>
      <c r="HL220" s="56"/>
      <c r="HM220" s="56"/>
      <c r="HN220" s="56"/>
      <c r="HO220" s="56"/>
      <c r="HP220" s="56"/>
      <c r="HQ220" s="56"/>
      <c r="HR220" s="56"/>
      <c r="HS220" s="56"/>
      <c r="HT220" s="56"/>
      <c r="HV220" s="56"/>
      <c r="HW220" s="56"/>
      <c r="HX220" s="56"/>
      <c r="HY220" s="56"/>
      <c r="HZ220" s="56"/>
      <c r="IA220" s="56"/>
      <c r="IB220" s="56"/>
      <c r="IC220" s="56"/>
      <c r="ID220" s="56"/>
      <c r="IF220" s="56"/>
      <c r="IG220" s="56"/>
      <c r="IH220" s="56"/>
      <c r="II220" s="56"/>
      <c r="IJ220" s="56"/>
      <c r="IK220" s="56"/>
      <c r="IL220" s="56"/>
      <c r="IM220" s="56"/>
      <c r="IN220" s="56"/>
      <c r="IP220" s="56"/>
      <c r="IQ220" s="56"/>
      <c r="IR220" s="56"/>
      <c r="IS220" s="56"/>
      <c r="IT220" s="56"/>
      <c r="IU220" s="56"/>
    </row>
    <row r="221" spans="1:255" ht="12.75" customHeight="1" thickBot="1" x14ac:dyDescent="0.25">
      <c r="A221" s="11"/>
      <c r="B221" s="106">
        <v>2142.0700000000002</v>
      </c>
      <c r="C221" s="85" t="s">
        <v>77</v>
      </c>
      <c r="D221" s="86"/>
      <c r="E221" s="47"/>
      <c r="F221" s="47"/>
      <c r="G221" s="47"/>
      <c r="H221" s="48"/>
      <c r="I221" s="49"/>
      <c r="J221" s="56"/>
      <c r="K221" s="56"/>
      <c r="L221" s="56"/>
      <c r="M221" s="56"/>
      <c r="N221" s="56"/>
      <c r="O221" s="56"/>
      <c r="P221" s="56"/>
      <c r="Q221" s="56"/>
      <c r="R221" s="56"/>
      <c r="T221" s="56"/>
      <c r="U221" s="56"/>
      <c r="V221" s="56"/>
      <c r="W221" s="56"/>
      <c r="X221" s="56"/>
      <c r="Y221" s="56"/>
      <c r="Z221" s="56"/>
      <c r="AA221" s="56"/>
      <c r="AB221" s="56"/>
      <c r="AD221" s="56"/>
      <c r="AE221" s="56"/>
      <c r="AF221" s="56"/>
      <c r="AG221" s="56"/>
      <c r="AH221" s="56"/>
      <c r="AI221" s="56"/>
      <c r="AJ221" s="56"/>
      <c r="AK221" s="56"/>
      <c r="AL221" s="56"/>
      <c r="AN221" s="56"/>
      <c r="AO221" s="56"/>
      <c r="AP221" s="56"/>
      <c r="AQ221" s="56"/>
      <c r="AR221" s="56"/>
      <c r="AS221" s="56"/>
      <c r="AT221" s="56"/>
      <c r="AU221" s="56"/>
      <c r="AV221" s="56"/>
      <c r="AX221" s="56"/>
      <c r="AY221" s="56"/>
      <c r="AZ221" s="56"/>
      <c r="BA221" s="56"/>
      <c r="BB221" s="56"/>
      <c r="BC221" s="56"/>
      <c r="BD221" s="56"/>
      <c r="BE221" s="56"/>
      <c r="BF221" s="56"/>
      <c r="BH221" s="56"/>
      <c r="BI221" s="56"/>
      <c r="BJ221" s="56"/>
      <c r="BK221" s="56"/>
      <c r="BL221" s="56"/>
      <c r="BM221" s="56"/>
      <c r="BN221" s="56"/>
      <c r="BO221" s="56"/>
      <c r="BP221" s="56"/>
      <c r="BR221" s="56"/>
      <c r="BS221" s="56"/>
      <c r="BT221" s="56"/>
      <c r="BU221" s="56"/>
      <c r="BV221" s="56"/>
      <c r="BW221" s="56"/>
      <c r="BX221" s="56"/>
      <c r="BY221" s="56"/>
      <c r="BZ221" s="56"/>
      <c r="CB221" s="56"/>
      <c r="CC221" s="56"/>
      <c r="CD221" s="56"/>
      <c r="CE221" s="56"/>
      <c r="CF221" s="56"/>
      <c r="CG221" s="56"/>
      <c r="CH221" s="56"/>
      <c r="CI221" s="56"/>
      <c r="CJ221" s="56"/>
      <c r="CL221" s="56"/>
      <c r="CM221" s="56"/>
      <c r="CN221" s="56"/>
      <c r="CO221" s="56"/>
      <c r="CP221" s="56"/>
      <c r="CQ221" s="56"/>
      <c r="CR221" s="56"/>
      <c r="CS221" s="56"/>
      <c r="CT221" s="56"/>
      <c r="CV221" s="56"/>
      <c r="CW221" s="56"/>
      <c r="CX221" s="56"/>
      <c r="CY221" s="56"/>
      <c r="CZ221" s="56"/>
      <c r="DA221" s="56"/>
      <c r="DB221" s="56"/>
      <c r="DC221" s="56"/>
      <c r="DD221" s="56"/>
      <c r="DF221" s="56"/>
      <c r="DG221" s="56"/>
      <c r="DH221" s="56"/>
      <c r="DI221" s="56"/>
      <c r="DJ221" s="56"/>
      <c r="DK221" s="56"/>
      <c r="DL221" s="56"/>
      <c r="DM221" s="56"/>
      <c r="DN221" s="56"/>
      <c r="DP221" s="56"/>
      <c r="DQ221" s="56"/>
      <c r="DR221" s="56"/>
      <c r="DS221" s="56"/>
      <c r="DT221" s="56"/>
      <c r="DU221" s="56"/>
      <c r="DV221" s="56"/>
      <c r="DW221" s="56"/>
      <c r="DX221" s="56"/>
      <c r="DZ221" s="56"/>
      <c r="EA221" s="56"/>
      <c r="EB221" s="56"/>
      <c r="EC221" s="56"/>
      <c r="ED221" s="56"/>
      <c r="EE221" s="56"/>
      <c r="EF221" s="56"/>
      <c r="EG221" s="56"/>
      <c r="EH221" s="56"/>
      <c r="EJ221" s="56"/>
      <c r="EK221" s="56"/>
      <c r="EL221" s="56"/>
      <c r="EM221" s="56"/>
      <c r="EN221" s="56"/>
      <c r="EO221" s="56"/>
      <c r="EP221" s="56"/>
      <c r="EQ221" s="56"/>
      <c r="ER221" s="56"/>
      <c r="ET221" s="56"/>
      <c r="EU221" s="56"/>
      <c r="EV221" s="56"/>
      <c r="EW221" s="56"/>
      <c r="EX221" s="56"/>
      <c r="EY221" s="56"/>
      <c r="EZ221" s="56"/>
      <c r="FA221" s="56"/>
      <c r="FB221" s="56"/>
      <c r="FD221" s="56"/>
      <c r="FE221" s="56"/>
      <c r="FF221" s="56"/>
      <c r="FG221" s="56"/>
      <c r="FH221" s="56"/>
      <c r="FI221" s="56"/>
      <c r="FJ221" s="56"/>
      <c r="FK221" s="56"/>
      <c r="FL221" s="56"/>
      <c r="FN221" s="56"/>
      <c r="FO221" s="56"/>
      <c r="FP221" s="56"/>
      <c r="FQ221" s="56"/>
      <c r="FR221" s="56"/>
      <c r="FS221" s="56"/>
      <c r="FT221" s="56"/>
      <c r="FU221" s="56"/>
      <c r="FV221" s="56"/>
      <c r="FX221" s="56"/>
      <c r="FY221" s="56"/>
      <c r="FZ221" s="56"/>
      <c r="GA221" s="56"/>
      <c r="GB221" s="56"/>
      <c r="GC221" s="56"/>
      <c r="GD221" s="56"/>
      <c r="GE221" s="56"/>
      <c r="GF221" s="56"/>
      <c r="GH221" s="56"/>
      <c r="GI221" s="56"/>
      <c r="GJ221" s="56"/>
      <c r="GK221" s="56"/>
      <c r="GL221" s="56"/>
      <c r="GM221" s="56"/>
      <c r="GN221" s="56"/>
      <c r="GO221" s="56"/>
      <c r="GP221" s="56"/>
      <c r="GR221" s="56"/>
      <c r="GS221" s="56"/>
      <c r="GT221" s="56"/>
      <c r="GU221" s="56"/>
      <c r="GV221" s="56"/>
      <c r="GW221" s="56"/>
      <c r="GX221" s="56"/>
      <c r="GY221" s="56"/>
      <c r="GZ221" s="56"/>
      <c r="HB221" s="56"/>
      <c r="HC221" s="56"/>
      <c r="HD221" s="56"/>
      <c r="HE221" s="56"/>
      <c r="HF221" s="56"/>
      <c r="HG221" s="56"/>
      <c r="HH221" s="56"/>
      <c r="HI221" s="56"/>
      <c r="HJ221" s="56"/>
      <c r="HL221" s="56"/>
      <c r="HM221" s="56"/>
      <c r="HN221" s="56"/>
      <c r="HO221" s="56"/>
      <c r="HP221" s="56"/>
      <c r="HQ221" s="56"/>
      <c r="HR221" s="56"/>
      <c r="HS221" s="56"/>
      <c r="HT221" s="56"/>
      <c r="HV221" s="56"/>
      <c r="HW221" s="56"/>
      <c r="HX221" s="56"/>
      <c r="HY221" s="56"/>
      <c r="HZ221" s="56"/>
      <c r="IA221" s="56"/>
      <c r="IB221" s="56"/>
      <c r="IC221" s="56"/>
      <c r="ID221" s="56"/>
      <c r="IF221" s="56"/>
      <c r="IG221" s="56"/>
      <c r="IH221" s="56"/>
      <c r="II221" s="56"/>
      <c r="IJ221" s="56"/>
      <c r="IK221" s="56"/>
      <c r="IL221" s="56"/>
      <c r="IM221" s="56"/>
      <c r="IN221" s="56"/>
      <c r="IP221" s="56"/>
      <c r="IQ221" s="56"/>
      <c r="IR221" s="56"/>
      <c r="IS221" s="56"/>
      <c r="IT221" s="56"/>
      <c r="IU221" s="56"/>
    </row>
    <row r="222" spans="1:255" ht="13.5" thickBot="1" x14ac:dyDescent="0.25">
      <c r="A222" s="11"/>
      <c r="B222" s="106">
        <v>1651.75</v>
      </c>
      <c r="C222" s="85" t="s">
        <v>78</v>
      </c>
      <c r="D222" s="86"/>
      <c r="E222" s="47"/>
      <c r="F222" s="47"/>
      <c r="G222" s="47"/>
      <c r="H222" s="48"/>
      <c r="I222" s="49"/>
      <c r="J222" s="56"/>
      <c r="K222" s="56"/>
      <c r="L222" s="56"/>
      <c r="M222" s="56"/>
      <c r="N222" s="56"/>
      <c r="O222" s="56"/>
      <c r="P222" s="56"/>
      <c r="Q222" s="56"/>
      <c r="R222" s="56"/>
      <c r="T222" s="56"/>
      <c r="U222" s="56"/>
      <c r="V222" s="56"/>
      <c r="W222" s="56"/>
      <c r="X222" s="56"/>
      <c r="Y222" s="56"/>
      <c r="Z222" s="56"/>
      <c r="AA222" s="56"/>
      <c r="AB222" s="56"/>
      <c r="AD222" s="56"/>
      <c r="AE222" s="56"/>
      <c r="AF222" s="56"/>
      <c r="AG222" s="56"/>
      <c r="AH222" s="56"/>
      <c r="AI222" s="56"/>
      <c r="AJ222" s="56"/>
      <c r="AK222" s="56"/>
      <c r="AL222" s="56"/>
      <c r="AN222" s="56"/>
      <c r="AO222" s="56"/>
      <c r="AP222" s="56"/>
      <c r="AQ222" s="56"/>
      <c r="AR222" s="56"/>
      <c r="AS222" s="56"/>
      <c r="AT222" s="56"/>
      <c r="AU222" s="56"/>
      <c r="AV222" s="56"/>
      <c r="AX222" s="56"/>
      <c r="AY222" s="56"/>
      <c r="AZ222" s="56"/>
      <c r="BA222" s="56"/>
      <c r="BB222" s="56"/>
      <c r="BC222" s="56"/>
      <c r="BD222" s="56"/>
      <c r="BE222" s="56"/>
      <c r="BF222" s="56"/>
      <c r="BH222" s="56"/>
      <c r="BI222" s="56"/>
      <c r="BJ222" s="56"/>
      <c r="BK222" s="56"/>
      <c r="BL222" s="56"/>
      <c r="BM222" s="56"/>
      <c r="BN222" s="56"/>
      <c r="BO222" s="56"/>
      <c r="BP222" s="56"/>
      <c r="BR222" s="56"/>
      <c r="BS222" s="56"/>
      <c r="BT222" s="56"/>
      <c r="BU222" s="56"/>
      <c r="BV222" s="56"/>
      <c r="BW222" s="56"/>
      <c r="BX222" s="56"/>
      <c r="BY222" s="56"/>
      <c r="BZ222" s="56"/>
      <c r="CB222" s="56"/>
      <c r="CC222" s="56"/>
      <c r="CD222" s="56"/>
      <c r="CE222" s="56"/>
      <c r="CF222" s="56"/>
      <c r="CG222" s="56"/>
      <c r="CH222" s="56"/>
      <c r="CI222" s="56"/>
      <c r="CJ222" s="56"/>
      <c r="CL222" s="56"/>
      <c r="CM222" s="56"/>
      <c r="CN222" s="56"/>
      <c r="CO222" s="56"/>
      <c r="CP222" s="56"/>
      <c r="CQ222" s="56"/>
      <c r="CR222" s="56"/>
      <c r="CS222" s="56"/>
      <c r="CT222" s="56"/>
      <c r="CV222" s="56"/>
      <c r="CW222" s="56"/>
      <c r="CX222" s="56"/>
      <c r="CY222" s="56"/>
      <c r="CZ222" s="56"/>
      <c r="DA222" s="56"/>
      <c r="DB222" s="56"/>
      <c r="DC222" s="56"/>
      <c r="DD222" s="56"/>
      <c r="DF222" s="56"/>
      <c r="DG222" s="56"/>
      <c r="DH222" s="56"/>
      <c r="DI222" s="56"/>
      <c r="DJ222" s="56"/>
      <c r="DK222" s="56"/>
      <c r="DL222" s="56"/>
      <c r="DM222" s="56"/>
      <c r="DN222" s="56"/>
      <c r="DP222" s="56"/>
      <c r="DQ222" s="56"/>
      <c r="DR222" s="56"/>
      <c r="DS222" s="56"/>
      <c r="DT222" s="56"/>
      <c r="DU222" s="56"/>
      <c r="DV222" s="56"/>
      <c r="DW222" s="56"/>
      <c r="DX222" s="56"/>
      <c r="DZ222" s="56"/>
      <c r="EA222" s="56"/>
      <c r="EB222" s="56"/>
      <c r="EC222" s="56"/>
      <c r="ED222" s="56"/>
      <c r="EE222" s="56"/>
      <c r="EF222" s="56"/>
      <c r="EG222" s="56"/>
      <c r="EH222" s="56"/>
      <c r="EJ222" s="56"/>
      <c r="EK222" s="56"/>
      <c r="EL222" s="56"/>
      <c r="EM222" s="56"/>
      <c r="EN222" s="56"/>
      <c r="EO222" s="56"/>
      <c r="EP222" s="56"/>
      <c r="EQ222" s="56"/>
      <c r="ER222" s="56"/>
      <c r="ET222" s="56"/>
      <c r="EU222" s="56"/>
      <c r="EV222" s="56"/>
      <c r="EW222" s="56"/>
      <c r="EX222" s="56"/>
      <c r="EY222" s="56"/>
      <c r="EZ222" s="56"/>
      <c r="FA222" s="56"/>
      <c r="FB222" s="56"/>
      <c r="FD222" s="56"/>
      <c r="FE222" s="56"/>
      <c r="FF222" s="56"/>
      <c r="FG222" s="56"/>
      <c r="FH222" s="56"/>
      <c r="FI222" s="56"/>
      <c r="FJ222" s="56"/>
      <c r="FK222" s="56"/>
      <c r="FL222" s="56"/>
      <c r="FN222" s="56"/>
      <c r="FO222" s="56"/>
      <c r="FP222" s="56"/>
      <c r="FQ222" s="56"/>
      <c r="FR222" s="56"/>
      <c r="FS222" s="56"/>
      <c r="FT222" s="56"/>
      <c r="FU222" s="56"/>
      <c r="FV222" s="56"/>
      <c r="FX222" s="56"/>
      <c r="FY222" s="56"/>
      <c r="FZ222" s="56"/>
      <c r="GA222" s="56"/>
      <c r="GB222" s="56"/>
      <c r="GC222" s="56"/>
      <c r="GD222" s="56"/>
      <c r="GE222" s="56"/>
      <c r="GF222" s="56"/>
      <c r="GH222" s="56"/>
      <c r="GI222" s="56"/>
      <c r="GJ222" s="56"/>
      <c r="GK222" s="56"/>
      <c r="GL222" s="56"/>
      <c r="GM222" s="56"/>
      <c r="GN222" s="56"/>
      <c r="GO222" s="56"/>
      <c r="GP222" s="56"/>
      <c r="GR222" s="56"/>
      <c r="GS222" s="56"/>
      <c r="GT222" s="56"/>
      <c r="GU222" s="56"/>
      <c r="GV222" s="56"/>
      <c r="GW222" s="56"/>
      <c r="GX222" s="56"/>
      <c r="GY222" s="56"/>
      <c r="GZ222" s="56"/>
      <c r="HB222" s="56"/>
      <c r="HC222" s="56"/>
      <c r="HD222" s="56"/>
      <c r="HE222" s="56"/>
      <c r="HF222" s="56"/>
      <c r="HG222" s="56"/>
      <c r="HH222" s="56"/>
      <c r="HI222" s="56"/>
      <c r="HJ222" s="56"/>
      <c r="HL222" s="56"/>
      <c r="HM222" s="56"/>
      <c r="HN222" s="56"/>
      <c r="HO222" s="56"/>
      <c r="HP222" s="56"/>
      <c r="HQ222" s="56"/>
      <c r="HR222" s="56"/>
      <c r="HS222" s="56"/>
      <c r="HT222" s="56"/>
      <c r="HV222" s="56"/>
      <c r="HW222" s="56"/>
      <c r="HX222" s="56"/>
      <c r="HY222" s="56"/>
      <c r="HZ222" s="56"/>
      <c r="IA222" s="56"/>
      <c r="IB222" s="56"/>
      <c r="IC222" s="56"/>
      <c r="ID222" s="56"/>
      <c r="IF222" s="56"/>
      <c r="IG222" s="56"/>
      <c r="IH222" s="56"/>
      <c r="II222" s="56"/>
      <c r="IJ222" s="56"/>
      <c r="IK222" s="56"/>
      <c r="IL222" s="56"/>
      <c r="IM222" s="56"/>
      <c r="IN222" s="56"/>
      <c r="IP222" s="56"/>
      <c r="IQ222" s="56"/>
      <c r="IR222" s="56"/>
      <c r="IS222" s="56"/>
      <c r="IT222" s="56"/>
      <c r="IU222" s="56"/>
    </row>
    <row r="223" spans="1:255" ht="12.75" customHeight="1" thickBot="1" x14ac:dyDescent="0.25">
      <c r="A223" s="11"/>
      <c r="B223" s="106">
        <v>2094.39</v>
      </c>
      <c r="C223" s="85" t="s">
        <v>79</v>
      </c>
      <c r="D223" s="86"/>
      <c r="E223" s="47"/>
      <c r="F223" s="47"/>
      <c r="G223" s="47"/>
      <c r="H223" s="48"/>
      <c r="I223" s="49"/>
      <c r="J223" s="56"/>
      <c r="K223" s="56"/>
      <c r="L223" s="56"/>
      <c r="M223" s="56"/>
      <c r="N223" s="56"/>
      <c r="O223" s="56"/>
      <c r="P223" s="56"/>
      <c r="Q223" s="56"/>
      <c r="R223" s="56"/>
      <c r="T223" s="56"/>
      <c r="U223" s="56"/>
      <c r="V223" s="56"/>
      <c r="W223" s="56"/>
      <c r="X223" s="56"/>
      <c r="Y223" s="56"/>
      <c r="Z223" s="56"/>
      <c r="AA223" s="56"/>
      <c r="AB223" s="56"/>
      <c r="AD223" s="56"/>
      <c r="AE223" s="56"/>
      <c r="AF223" s="56"/>
      <c r="AG223" s="56"/>
      <c r="AH223" s="56"/>
      <c r="AI223" s="56"/>
      <c r="AJ223" s="56"/>
      <c r="AK223" s="56"/>
      <c r="AL223" s="56"/>
      <c r="AN223" s="56"/>
      <c r="AO223" s="56"/>
      <c r="AP223" s="56"/>
      <c r="AQ223" s="56"/>
      <c r="AR223" s="56"/>
      <c r="AS223" s="56"/>
      <c r="AT223" s="56"/>
      <c r="AU223" s="56"/>
      <c r="AV223" s="56"/>
      <c r="AX223" s="56"/>
      <c r="AY223" s="56"/>
      <c r="AZ223" s="56"/>
      <c r="BA223" s="56"/>
      <c r="BB223" s="56"/>
      <c r="BC223" s="56"/>
      <c r="BD223" s="56"/>
      <c r="BE223" s="56"/>
      <c r="BF223" s="56"/>
      <c r="BH223" s="56"/>
      <c r="BI223" s="56"/>
      <c r="BJ223" s="56"/>
      <c r="BK223" s="56"/>
      <c r="BL223" s="56"/>
      <c r="BM223" s="56"/>
      <c r="BN223" s="56"/>
      <c r="BO223" s="56"/>
      <c r="BP223" s="56"/>
      <c r="BR223" s="56"/>
      <c r="BS223" s="56"/>
      <c r="BT223" s="56"/>
      <c r="BU223" s="56"/>
      <c r="BV223" s="56"/>
      <c r="BW223" s="56"/>
      <c r="BX223" s="56"/>
      <c r="BY223" s="56"/>
      <c r="BZ223" s="56"/>
      <c r="CB223" s="56"/>
      <c r="CC223" s="56"/>
      <c r="CD223" s="56"/>
      <c r="CE223" s="56"/>
      <c r="CF223" s="56"/>
      <c r="CG223" s="56"/>
      <c r="CH223" s="56"/>
      <c r="CI223" s="56"/>
      <c r="CJ223" s="56"/>
      <c r="CL223" s="56"/>
      <c r="CM223" s="56"/>
      <c r="CN223" s="56"/>
      <c r="CO223" s="56"/>
      <c r="CP223" s="56"/>
      <c r="CQ223" s="56"/>
      <c r="CR223" s="56"/>
      <c r="CS223" s="56"/>
      <c r="CT223" s="56"/>
      <c r="CV223" s="56"/>
      <c r="CW223" s="56"/>
      <c r="CX223" s="56"/>
      <c r="CY223" s="56"/>
      <c r="CZ223" s="56"/>
      <c r="DA223" s="56"/>
      <c r="DB223" s="56"/>
      <c r="DC223" s="56"/>
      <c r="DD223" s="56"/>
      <c r="DF223" s="56"/>
      <c r="DG223" s="56"/>
      <c r="DH223" s="56"/>
      <c r="DI223" s="56"/>
      <c r="DJ223" s="56"/>
      <c r="DK223" s="56"/>
      <c r="DL223" s="56"/>
      <c r="DM223" s="56"/>
      <c r="DN223" s="56"/>
      <c r="DP223" s="56"/>
      <c r="DQ223" s="56"/>
      <c r="DR223" s="56"/>
      <c r="DS223" s="56"/>
      <c r="DT223" s="56"/>
      <c r="DU223" s="56"/>
      <c r="DV223" s="56"/>
      <c r="DW223" s="56"/>
      <c r="DX223" s="56"/>
      <c r="DZ223" s="56"/>
      <c r="EA223" s="56"/>
      <c r="EB223" s="56"/>
      <c r="EC223" s="56"/>
      <c r="ED223" s="56"/>
      <c r="EE223" s="56"/>
      <c r="EF223" s="56"/>
      <c r="EG223" s="56"/>
      <c r="EH223" s="56"/>
      <c r="EJ223" s="56"/>
      <c r="EK223" s="56"/>
      <c r="EL223" s="56"/>
      <c r="EM223" s="56"/>
      <c r="EN223" s="56"/>
      <c r="EO223" s="56"/>
      <c r="EP223" s="56"/>
      <c r="EQ223" s="56"/>
      <c r="ER223" s="56"/>
      <c r="ET223" s="56"/>
      <c r="EU223" s="56"/>
      <c r="EV223" s="56"/>
      <c r="EW223" s="56"/>
      <c r="EX223" s="56"/>
      <c r="EY223" s="56"/>
      <c r="EZ223" s="56"/>
      <c r="FA223" s="56"/>
      <c r="FB223" s="56"/>
      <c r="FD223" s="56"/>
      <c r="FE223" s="56"/>
      <c r="FF223" s="56"/>
      <c r="FG223" s="56"/>
      <c r="FH223" s="56"/>
      <c r="FI223" s="56"/>
      <c r="FJ223" s="56"/>
      <c r="FK223" s="56"/>
      <c r="FL223" s="56"/>
      <c r="FN223" s="56"/>
      <c r="FO223" s="56"/>
      <c r="FP223" s="56"/>
      <c r="FQ223" s="56"/>
      <c r="FR223" s="56"/>
      <c r="FS223" s="56"/>
      <c r="FT223" s="56"/>
      <c r="FU223" s="56"/>
      <c r="FV223" s="56"/>
      <c r="FX223" s="56"/>
      <c r="FY223" s="56"/>
      <c r="FZ223" s="56"/>
      <c r="GA223" s="56"/>
      <c r="GB223" s="56"/>
      <c r="GC223" s="56"/>
      <c r="GD223" s="56"/>
      <c r="GE223" s="56"/>
      <c r="GF223" s="56"/>
      <c r="GH223" s="56"/>
      <c r="GI223" s="56"/>
      <c r="GJ223" s="56"/>
      <c r="GK223" s="56"/>
      <c r="GL223" s="56"/>
      <c r="GM223" s="56"/>
      <c r="GN223" s="56"/>
      <c r="GO223" s="56"/>
      <c r="GP223" s="56"/>
      <c r="GR223" s="56"/>
      <c r="GS223" s="56"/>
      <c r="GT223" s="56"/>
      <c r="GU223" s="56"/>
      <c r="GV223" s="56"/>
      <c r="GW223" s="56"/>
      <c r="GX223" s="56"/>
      <c r="GY223" s="56"/>
      <c r="GZ223" s="56"/>
      <c r="HB223" s="56"/>
      <c r="HC223" s="56"/>
      <c r="HD223" s="56"/>
      <c r="HE223" s="56"/>
      <c r="HF223" s="56"/>
      <c r="HG223" s="56"/>
      <c r="HH223" s="56"/>
      <c r="HI223" s="56"/>
      <c r="HJ223" s="56"/>
      <c r="HL223" s="56"/>
      <c r="HM223" s="56"/>
      <c r="HN223" s="56"/>
      <c r="HO223" s="56"/>
      <c r="HP223" s="56"/>
      <c r="HQ223" s="56"/>
      <c r="HR223" s="56"/>
      <c r="HS223" s="56"/>
      <c r="HT223" s="56"/>
      <c r="HV223" s="56"/>
      <c r="HW223" s="56"/>
      <c r="HX223" s="56"/>
      <c r="HY223" s="56"/>
      <c r="HZ223" s="56"/>
      <c r="IA223" s="56"/>
      <c r="IB223" s="56"/>
      <c r="IC223" s="56"/>
      <c r="ID223" s="56"/>
      <c r="IF223" s="56"/>
      <c r="IG223" s="56"/>
      <c r="IH223" s="56"/>
      <c r="II223" s="56"/>
      <c r="IJ223" s="56"/>
      <c r="IK223" s="56"/>
      <c r="IL223" s="56"/>
      <c r="IM223" s="56"/>
      <c r="IN223" s="56"/>
      <c r="IP223" s="56"/>
      <c r="IQ223" s="56"/>
      <c r="IR223" s="56"/>
      <c r="IS223" s="56"/>
      <c r="IT223" s="56"/>
      <c r="IU223" s="56"/>
    </row>
    <row r="224" spans="1:255" ht="12.75" customHeight="1" thickBot="1" x14ac:dyDescent="0.25">
      <c r="A224" s="11"/>
      <c r="B224" s="106">
        <v>1550.73</v>
      </c>
      <c r="C224" s="85" t="s">
        <v>80</v>
      </c>
      <c r="D224" s="86"/>
      <c r="E224" s="47"/>
      <c r="F224" s="47"/>
      <c r="G224" s="47"/>
      <c r="H224" s="48"/>
      <c r="I224" s="49"/>
      <c r="J224" s="56"/>
      <c r="K224" s="56"/>
      <c r="L224" s="56"/>
      <c r="M224" s="56"/>
      <c r="N224" s="56"/>
      <c r="O224" s="56"/>
      <c r="P224" s="56"/>
      <c r="Q224" s="56"/>
      <c r="R224" s="56"/>
      <c r="T224" s="56"/>
      <c r="U224" s="56"/>
      <c r="V224" s="56"/>
      <c r="W224" s="56"/>
      <c r="X224" s="56"/>
      <c r="Y224" s="56"/>
      <c r="Z224" s="56"/>
      <c r="AA224" s="56"/>
      <c r="AB224" s="56"/>
      <c r="AD224" s="56"/>
      <c r="AE224" s="56"/>
      <c r="AF224" s="56"/>
      <c r="AG224" s="56"/>
      <c r="AH224" s="56"/>
      <c r="AI224" s="56"/>
      <c r="AJ224" s="56"/>
      <c r="AK224" s="56"/>
      <c r="AL224" s="56"/>
      <c r="AN224" s="56"/>
      <c r="AO224" s="56"/>
      <c r="AP224" s="56"/>
      <c r="AQ224" s="56"/>
      <c r="AR224" s="56"/>
      <c r="AS224" s="56"/>
      <c r="AT224" s="56"/>
      <c r="AU224" s="56"/>
      <c r="AV224" s="56"/>
      <c r="AX224" s="56"/>
      <c r="AY224" s="56"/>
      <c r="AZ224" s="56"/>
      <c r="BA224" s="56"/>
      <c r="BB224" s="56"/>
      <c r="BC224" s="56"/>
      <c r="BD224" s="56"/>
      <c r="BE224" s="56"/>
      <c r="BF224" s="56"/>
      <c r="BH224" s="56"/>
      <c r="BI224" s="56"/>
      <c r="BJ224" s="56"/>
      <c r="BK224" s="56"/>
      <c r="BL224" s="56"/>
      <c r="BM224" s="56"/>
      <c r="BN224" s="56"/>
      <c r="BO224" s="56"/>
      <c r="BP224" s="56"/>
      <c r="BR224" s="56"/>
      <c r="BS224" s="56"/>
      <c r="BT224" s="56"/>
      <c r="BU224" s="56"/>
      <c r="BV224" s="56"/>
      <c r="BW224" s="56"/>
      <c r="BX224" s="56"/>
      <c r="BY224" s="56"/>
      <c r="BZ224" s="56"/>
      <c r="CB224" s="56"/>
      <c r="CC224" s="56"/>
      <c r="CD224" s="56"/>
      <c r="CE224" s="56"/>
      <c r="CF224" s="56"/>
      <c r="CG224" s="56"/>
      <c r="CH224" s="56"/>
      <c r="CI224" s="56"/>
      <c r="CJ224" s="56"/>
      <c r="CL224" s="56"/>
      <c r="CM224" s="56"/>
      <c r="CN224" s="56"/>
      <c r="CO224" s="56"/>
      <c r="CP224" s="56"/>
      <c r="CQ224" s="56"/>
      <c r="CR224" s="56"/>
      <c r="CS224" s="56"/>
      <c r="CT224" s="56"/>
      <c r="CV224" s="56"/>
      <c r="CW224" s="56"/>
      <c r="CX224" s="56"/>
      <c r="CY224" s="56"/>
      <c r="CZ224" s="56"/>
      <c r="DA224" s="56"/>
      <c r="DB224" s="56"/>
      <c r="DC224" s="56"/>
      <c r="DD224" s="56"/>
      <c r="DF224" s="56"/>
      <c r="DG224" s="56"/>
      <c r="DH224" s="56"/>
      <c r="DI224" s="56"/>
      <c r="DJ224" s="56"/>
      <c r="DK224" s="56"/>
      <c r="DL224" s="56"/>
      <c r="DM224" s="56"/>
      <c r="DN224" s="56"/>
      <c r="DP224" s="56"/>
      <c r="DQ224" s="56"/>
      <c r="DR224" s="56"/>
      <c r="DS224" s="56"/>
      <c r="DT224" s="56"/>
      <c r="DU224" s="56"/>
      <c r="DV224" s="56"/>
      <c r="DW224" s="56"/>
      <c r="DX224" s="56"/>
      <c r="DZ224" s="56"/>
      <c r="EA224" s="56"/>
      <c r="EB224" s="56"/>
      <c r="EC224" s="56"/>
      <c r="ED224" s="56"/>
      <c r="EE224" s="56"/>
      <c r="EF224" s="56"/>
      <c r="EG224" s="56"/>
      <c r="EH224" s="56"/>
      <c r="EJ224" s="56"/>
      <c r="EK224" s="56"/>
      <c r="EL224" s="56"/>
      <c r="EM224" s="56"/>
      <c r="EN224" s="56"/>
      <c r="EO224" s="56"/>
      <c r="EP224" s="56"/>
      <c r="EQ224" s="56"/>
      <c r="ER224" s="56"/>
      <c r="ET224" s="56"/>
      <c r="EU224" s="56"/>
      <c r="EV224" s="56"/>
      <c r="EW224" s="56"/>
      <c r="EX224" s="56"/>
      <c r="EY224" s="56"/>
      <c r="EZ224" s="56"/>
      <c r="FA224" s="56"/>
      <c r="FB224" s="56"/>
      <c r="FD224" s="56"/>
      <c r="FE224" s="56"/>
      <c r="FF224" s="56"/>
      <c r="FG224" s="56"/>
      <c r="FH224" s="56"/>
      <c r="FI224" s="56"/>
      <c r="FJ224" s="56"/>
      <c r="FK224" s="56"/>
      <c r="FL224" s="56"/>
      <c r="FN224" s="56"/>
      <c r="FO224" s="56"/>
      <c r="FP224" s="56"/>
      <c r="FQ224" s="56"/>
      <c r="FR224" s="56"/>
      <c r="FS224" s="56"/>
      <c r="FT224" s="56"/>
      <c r="FU224" s="56"/>
      <c r="FV224" s="56"/>
      <c r="FX224" s="56"/>
      <c r="FY224" s="56"/>
      <c r="FZ224" s="56"/>
      <c r="GA224" s="56"/>
      <c r="GB224" s="56"/>
      <c r="GC224" s="56"/>
      <c r="GD224" s="56"/>
      <c r="GE224" s="56"/>
      <c r="GF224" s="56"/>
      <c r="GH224" s="56"/>
      <c r="GI224" s="56"/>
      <c r="GJ224" s="56"/>
      <c r="GK224" s="56"/>
      <c r="GL224" s="56"/>
      <c r="GM224" s="56"/>
      <c r="GN224" s="56"/>
      <c r="GO224" s="56"/>
      <c r="GP224" s="56"/>
      <c r="GR224" s="56"/>
      <c r="GS224" s="56"/>
      <c r="GT224" s="56"/>
      <c r="GU224" s="56"/>
      <c r="GV224" s="56"/>
      <c r="GW224" s="56"/>
      <c r="GX224" s="56"/>
      <c r="GY224" s="56"/>
      <c r="GZ224" s="56"/>
      <c r="HB224" s="56"/>
      <c r="HC224" s="56"/>
      <c r="HD224" s="56"/>
      <c r="HE224" s="56"/>
      <c r="HF224" s="56"/>
      <c r="HG224" s="56"/>
      <c r="HH224" s="56"/>
      <c r="HI224" s="56"/>
      <c r="HJ224" s="56"/>
      <c r="HL224" s="56"/>
      <c r="HM224" s="56"/>
      <c r="HN224" s="56"/>
      <c r="HO224" s="56"/>
      <c r="HP224" s="56"/>
      <c r="HQ224" s="56"/>
      <c r="HR224" s="56"/>
      <c r="HS224" s="56"/>
      <c r="HT224" s="56"/>
      <c r="HV224" s="56"/>
      <c r="HW224" s="56"/>
      <c r="HX224" s="56"/>
      <c r="HY224" s="56"/>
      <c r="HZ224" s="56"/>
      <c r="IA224" s="56"/>
      <c r="IB224" s="56"/>
      <c r="IC224" s="56"/>
      <c r="ID224" s="56"/>
      <c r="IF224" s="56"/>
      <c r="IG224" s="56"/>
      <c r="IH224" s="56"/>
      <c r="II224" s="56"/>
      <c r="IJ224" s="56"/>
      <c r="IK224" s="56"/>
      <c r="IL224" s="56"/>
      <c r="IM224" s="56"/>
      <c r="IN224" s="56"/>
      <c r="IP224" s="56"/>
      <c r="IQ224" s="56"/>
      <c r="IR224" s="56"/>
      <c r="IS224" s="56"/>
      <c r="IT224" s="56"/>
      <c r="IU224" s="56"/>
    </row>
    <row r="225" spans="1:9" ht="13.5" thickBot="1" x14ac:dyDescent="0.25">
      <c r="A225" s="103"/>
      <c r="B225" s="106"/>
      <c r="C225" s="85" t="s">
        <v>87</v>
      </c>
      <c r="D225" s="86"/>
      <c r="E225" s="47"/>
      <c r="F225" s="47"/>
      <c r="G225" s="47"/>
      <c r="H225" s="48"/>
      <c r="I225" s="49">
        <v>1038.8800000000001</v>
      </c>
    </row>
    <row r="226" spans="1:9" ht="13.5" thickBot="1" x14ac:dyDescent="0.25">
      <c r="A226" s="11"/>
      <c r="B226" s="51">
        <f>SUM(B213:B224)</f>
        <v>20328.289999999997</v>
      </c>
      <c r="C226" s="50"/>
      <c r="D226" s="51"/>
      <c r="E226" s="52"/>
      <c r="F226" s="50"/>
      <c r="G226" s="50"/>
      <c r="H226" s="51" t="s">
        <v>17</v>
      </c>
      <c r="I226" s="51">
        <f>SUM(I213:I225)</f>
        <v>1038.8800000000001</v>
      </c>
    </row>
    <row r="227" spans="1:9" ht="56.45" customHeight="1" thickBot="1" x14ac:dyDescent="0.25">
      <c r="A227" s="46" t="s">
        <v>97</v>
      </c>
      <c r="B227" s="114" t="s">
        <v>16</v>
      </c>
      <c r="C227" s="114" t="s">
        <v>5</v>
      </c>
      <c r="D227" s="114" t="s">
        <v>23</v>
      </c>
      <c r="E227" s="114" t="s">
        <v>18</v>
      </c>
      <c r="F227" s="114" t="s">
        <v>19</v>
      </c>
      <c r="G227" s="114" t="s">
        <v>10</v>
      </c>
      <c r="H227" s="114" t="s">
        <v>13</v>
      </c>
      <c r="I227" s="115" t="s">
        <v>12</v>
      </c>
    </row>
    <row r="228" spans="1:9" ht="43.9" customHeight="1" thickBot="1" x14ac:dyDescent="0.25">
      <c r="A228" s="117" t="s">
        <v>2277</v>
      </c>
      <c r="B228" s="182"/>
      <c r="C228" s="167" t="s">
        <v>87</v>
      </c>
      <c r="D228" s="238"/>
      <c r="E228" s="239"/>
      <c r="F228" s="238"/>
      <c r="G228" s="239"/>
      <c r="H228" s="239"/>
      <c r="I228" s="200">
        <v>23348.48</v>
      </c>
    </row>
    <row r="229" spans="1:9" ht="12.75" customHeight="1" thickBot="1" x14ac:dyDescent="0.25">
      <c r="A229" s="46"/>
      <c r="B229" s="76">
        <f>SUM(B228:B228)</f>
        <v>0</v>
      </c>
      <c r="C229" s="75"/>
      <c r="D229" s="76"/>
      <c r="E229" s="77"/>
      <c r="F229" s="75"/>
      <c r="G229" s="75"/>
      <c r="H229" s="76" t="s">
        <v>17</v>
      </c>
      <c r="I229" s="76">
        <f>SUM(I228:I228)</f>
        <v>23348.48</v>
      </c>
    </row>
    <row r="230" spans="1:9" ht="36" customHeight="1" thickBot="1" x14ac:dyDescent="0.25">
      <c r="A230" s="134" t="s">
        <v>96</v>
      </c>
      <c r="B230" s="114" t="s">
        <v>16</v>
      </c>
      <c r="C230" s="114" t="s">
        <v>5</v>
      </c>
      <c r="D230" s="114" t="s">
        <v>23</v>
      </c>
      <c r="E230" s="114" t="s">
        <v>18</v>
      </c>
      <c r="F230" s="114" t="s">
        <v>19</v>
      </c>
      <c r="G230" s="114" t="s">
        <v>10</v>
      </c>
      <c r="H230" s="114" t="s">
        <v>13</v>
      </c>
      <c r="I230" s="115" t="s">
        <v>12</v>
      </c>
    </row>
    <row r="231" spans="1:9" ht="13.5" thickBot="1" x14ac:dyDescent="0.25">
      <c r="A231" s="206"/>
      <c r="B231" s="185"/>
      <c r="C231" s="70" t="s">
        <v>87</v>
      </c>
      <c r="D231" s="163"/>
      <c r="E231" s="53"/>
      <c r="F231" s="53"/>
      <c r="G231" s="53"/>
      <c r="H231" s="153"/>
      <c r="I231" s="471">
        <v>32981.82</v>
      </c>
    </row>
    <row r="232" spans="1:9" ht="13.5" thickBot="1" x14ac:dyDescent="0.25">
      <c r="A232" s="134"/>
      <c r="B232" s="271"/>
      <c r="C232" s="75"/>
      <c r="D232" s="76"/>
      <c r="E232" s="77"/>
      <c r="F232" s="75"/>
      <c r="G232" s="75"/>
      <c r="H232" s="76"/>
      <c r="I232" s="78">
        <f>SUM(I231)</f>
        <v>32981.82</v>
      </c>
    </row>
    <row r="233" spans="1:9" ht="12.75" customHeight="1" x14ac:dyDescent="0.2">
      <c r="A233" s="9"/>
      <c r="B233" s="9"/>
      <c r="C233" s="9"/>
      <c r="D233" s="9"/>
      <c r="E233" s="9"/>
      <c r="F233" s="20"/>
      <c r="G233" s="20"/>
      <c r="H233" s="20"/>
      <c r="I233" s="20"/>
    </row>
    <row r="234" spans="1:9" ht="12.75" customHeight="1" x14ac:dyDescent="0.2">
      <c r="A234" s="21" t="s">
        <v>21</v>
      </c>
      <c r="B234" s="22"/>
      <c r="C234" s="23"/>
      <c r="D234" s="4" t="s">
        <v>9</v>
      </c>
      <c r="E234" s="4" t="s">
        <v>6</v>
      </c>
      <c r="F234" s="119" t="s">
        <v>7</v>
      </c>
    </row>
    <row r="235" spans="1:9" ht="12.75" customHeight="1" x14ac:dyDescent="0.2">
      <c r="A235" s="642" t="s">
        <v>15</v>
      </c>
      <c r="B235" s="643"/>
      <c r="C235" s="25"/>
      <c r="D235" s="26">
        <f>B25</f>
        <v>46741.83</v>
      </c>
      <c r="E235" s="26">
        <f>I25</f>
        <v>1102.31</v>
      </c>
      <c r="F235" s="120">
        <f>D235+E235</f>
        <v>47844.14</v>
      </c>
    </row>
    <row r="236" spans="1:9" ht="12.75" customHeight="1" x14ac:dyDescent="0.2">
      <c r="A236" s="642" t="s">
        <v>4</v>
      </c>
      <c r="B236" s="643"/>
      <c r="C236" s="25"/>
      <c r="D236" s="26">
        <f>B152</f>
        <v>80892.58</v>
      </c>
      <c r="E236" s="26">
        <f>I152</f>
        <v>28452.62</v>
      </c>
      <c r="F236" s="120">
        <f>D236+E236</f>
        <v>109345.2</v>
      </c>
    </row>
    <row r="237" spans="1:9" ht="12.75" customHeight="1" x14ac:dyDescent="0.2">
      <c r="A237" s="642" t="s">
        <v>14</v>
      </c>
      <c r="B237" s="643"/>
      <c r="C237" s="25"/>
      <c r="D237" s="26">
        <f>B171</f>
        <v>36153.399999999994</v>
      </c>
      <c r="E237" s="26">
        <f>I171</f>
        <v>420.59</v>
      </c>
      <c r="F237" s="120">
        <f>D237+E237</f>
        <v>36573.989999999991</v>
      </c>
    </row>
    <row r="238" spans="1:9" ht="12.75" customHeight="1" x14ac:dyDescent="0.2">
      <c r="A238" s="642" t="s">
        <v>146</v>
      </c>
      <c r="B238" s="643"/>
      <c r="C238" s="25"/>
      <c r="D238" s="26">
        <f>B186</f>
        <v>49371.700000000012</v>
      </c>
      <c r="E238" s="26">
        <f>I186</f>
        <v>3737.82</v>
      </c>
      <c r="F238" s="120">
        <f>D238+E238</f>
        <v>53109.520000000011</v>
      </c>
      <c r="G238" s="56"/>
    </row>
    <row r="239" spans="1:9" ht="12.75" customHeight="1" x14ac:dyDescent="0.2">
      <c r="A239" s="642" t="s">
        <v>26</v>
      </c>
      <c r="B239" s="643"/>
      <c r="C239" s="25"/>
      <c r="D239" s="26">
        <f>B226</f>
        <v>20328.289999999997</v>
      </c>
      <c r="E239" s="26">
        <f>I226</f>
        <v>1038.8800000000001</v>
      </c>
      <c r="F239" s="120">
        <f>D239+E239</f>
        <v>21367.17</v>
      </c>
      <c r="G239" s="56"/>
    </row>
    <row r="240" spans="1:9" ht="12.75" customHeight="1" x14ac:dyDescent="0.2">
      <c r="A240" s="646" t="s">
        <v>69</v>
      </c>
      <c r="B240" s="647"/>
      <c r="C240" s="245"/>
      <c r="D240" s="246"/>
      <c r="E240" s="246"/>
      <c r="F240" s="242">
        <f>F241+F244+F245+F246+F247+F242+F243</f>
        <v>86213.450000000012</v>
      </c>
      <c r="G240" s="56"/>
    </row>
    <row r="241" spans="1:7" ht="12.75" customHeight="1" x14ac:dyDescent="0.2">
      <c r="A241" s="644" t="s">
        <v>82</v>
      </c>
      <c r="B241" s="645"/>
      <c r="C241" s="25"/>
      <c r="D241" s="26"/>
      <c r="E241" s="26"/>
      <c r="F241" s="120">
        <f>I200</f>
        <v>11104.889999999998</v>
      </c>
      <c r="G241" s="56"/>
    </row>
    <row r="242" spans="1:7" ht="43.9" customHeight="1" x14ac:dyDescent="0.2">
      <c r="A242" s="650" t="s">
        <v>2275</v>
      </c>
      <c r="B242" s="651"/>
      <c r="C242" s="25"/>
      <c r="D242" s="26"/>
      <c r="E242" s="26"/>
      <c r="F242" s="120">
        <f>I203</f>
        <v>149.13999999999999</v>
      </c>
      <c r="G242" s="56"/>
    </row>
    <row r="243" spans="1:7" ht="45" customHeight="1" x14ac:dyDescent="0.2">
      <c r="A243" s="650" t="s">
        <v>2276</v>
      </c>
      <c r="B243" s="651"/>
      <c r="C243" s="25"/>
      <c r="D243" s="26"/>
      <c r="E243" s="26"/>
      <c r="F243" s="120">
        <f>I206</f>
        <v>872.41</v>
      </c>
      <c r="G243" s="56"/>
    </row>
    <row r="244" spans="1:7" ht="12.75" customHeight="1" x14ac:dyDescent="0.2">
      <c r="A244" s="642" t="s">
        <v>2270</v>
      </c>
      <c r="B244" s="643"/>
      <c r="C244" s="25"/>
      <c r="D244" s="26"/>
      <c r="E244" s="26"/>
      <c r="F244" s="120">
        <f>I207</f>
        <v>62146.44</v>
      </c>
      <c r="G244" s="56"/>
    </row>
    <row r="245" spans="1:7" ht="12.75" customHeight="1" x14ac:dyDescent="0.2">
      <c r="A245" s="644" t="s">
        <v>84</v>
      </c>
      <c r="B245" s="645"/>
      <c r="C245" s="25"/>
      <c r="D245" s="26"/>
      <c r="E245" s="26"/>
      <c r="F245" s="120">
        <f>I208</f>
        <v>4626.3599999999997</v>
      </c>
      <c r="G245" s="56"/>
    </row>
    <row r="246" spans="1:7" ht="12.75" customHeight="1" x14ac:dyDescent="0.2">
      <c r="A246" s="644" t="s">
        <v>86</v>
      </c>
      <c r="B246" s="645"/>
      <c r="C246" s="25"/>
      <c r="D246" s="26"/>
      <c r="E246" s="26"/>
      <c r="F246" s="120">
        <f>I209</f>
        <v>4219.1099999999997</v>
      </c>
      <c r="G246" s="56"/>
    </row>
    <row r="247" spans="1:7" ht="12.75" customHeight="1" x14ac:dyDescent="0.2">
      <c r="A247" s="644" t="s">
        <v>88</v>
      </c>
      <c r="B247" s="645"/>
      <c r="C247" s="25"/>
      <c r="D247" s="26"/>
      <c r="E247" s="26"/>
      <c r="F247" s="120">
        <f>I210</f>
        <v>3095.1</v>
      </c>
      <c r="G247" s="56"/>
    </row>
    <row r="248" spans="1:7" ht="28.15" customHeight="1" x14ac:dyDescent="0.2">
      <c r="A248" s="650" t="s">
        <v>2</v>
      </c>
      <c r="B248" s="651"/>
      <c r="C248" s="25"/>
      <c r="D248" s="26">
        <f>B229</f>
        <v>0</v>
      </c>
      <c r="E248" s="26"/>
      <c r="F248" s="120">
        <f>D248+E248+I229</f>
        <v>23348.48</v>
      </c>
      <c r="G248" s="56"/>
    </row>
    <row r="249" spans="1:7" ht="25.15" customHeight="1" x14ac:dyDescent="0.2">
      <c r="A249" s="650" t="s">
        <v>96</v>
      </c>
      <c r="B249" s="651"/>
      <c r="C249" s="25"/>
      <c r="D249" s="26"/>
      <c r="E249" s="26"/>
      <c r="F249" s="120">
        <f>I232</f>
        <v>32981.82</v>
      </c>
      <c r="G249" s="56"/>
    </row>
    <row r="250" spans="1:7" ht="12.75" customHeight="1" x14ac:dyDescent="0.2">
      <c r="A250" s="648" t="s">
        <v>22</v>
      </c>
      <c r="B250" s="649"/>
      <c r="C250" s="27"/>
      <c r="D250" s="28">
        <f>SUM(D235:D248)</f>
        <v>233487.80000000002</v>
      </c>
      <c r="E250" s="28">
        <f>SUM(E235:E239)</f>
        <v>34752.22</v>
      </c>
      <c r="F250" s="121">
        <f>F235+F236+F237+F238+F239+F240+F248+F249</f>
        <v>410783.77</v>
      </c>
    </row>
  </sheetData>
  <autoFilter ref="A5:I226"/>
  <mergeCells count="78">
    <mergeCell ref="A148:A149"/>
    <mergeCell ref="A38:A46"/>
    <mergeCell ref="A167:A169"/>
    <mergeCell ref="C144:C147"/>
    <mergeCell ref="A242:B242"/>
    <mergeCell ref="A243:B243"/>
    <mergeCell ref="A145:A147"/>
    <mergeCell ref="A201:A203"/>
    <mergeCell ref="A120:A123"/>
    <mergeCell ref="D126:D143"/>
    <mergeCell ref="C126:C143"/>
    <mergeCell ref="B126:B143"/>
    <mergeCell ref="B144:B147"/>
    <mergeCell ref="C148:C150"/>
    <mergeCell ref="D30:D34"/>
    <mergeCell ref="C30:C34"/>
    <mergeCell ref="D38:D46"/>
    <mergeCell ref="D148:D149"/>
    <mergeCell ref="B148:B150"/>
    <mergeCell ref="D18:D20"/>
    <mergeCell ref="B124:B125"/>
    <mergeCell ref="A47:A55"/>
    <mergeCell ref="C47:C55"/>
    <mergeCell ref="D47:D55"/>
    <mergeCell ref="B47:B55"/>
    <mergeCell ref="A36:A37"/>
    <mergeCell ref="D36:D37"/>
    <mergeCell ref="D22:D23"/>
    <mergeCell ref="B22:B23"/>
    <mergeCell ref="D145:D147"/>
    <mergeCell ref="C22:C23"/>
    <mergeCell ref="D68:D93"/>
    <mergeCell ref="C56:C93"/>
    <mergeCell ref="G1:H1"/>
    <mergeCell ref="A1:B1"/>
    <mergeCell ref="G2:H2"/>
    <mergeCell ref="A12:A15"/>
    <mergeCell ref="B12:B15"/>
    <mergeCell ref="C12:C15"/>
    <mergeCell ref="D12:D15"/>
    <mergeCell ref="A250:B250"/>
    <mergeCell ref="A239:B239"/>
    <mergeCell ref="A237:B237"/>
    <mergeCell ref="A248:B248"/>
    <mergeCell ref="A247:B247"/>
    <mergeCell ref="B56:B93"/>
    <mergeCell ref="A68:A93"/>
    <mergeCell ref="A124:A125"/>
    <mergeCell ref="A126:A143"/>
    <mergeCell ref="A18:A20"/>
    <mergeCell ref="C124:C125"/>
    <mergeCell ref="A30:A34"/>
    <mergeCell ref="B18:B20"/>
    <mergeCell ref="C18:C20"/>
    <mergeCell ref="A204:A206"/>
    <mergeCell ref="B35:B46"/>
    <mergeCell ref="A22:A23"/>
    <mergeCell ref="B30:B34"/>
    <mergeCell ref="C35:C46"/>
    <mergeCell ref="A244:B244"/>
    <mergeCell ref="A249:B249"/>
    <mergeCell ref="A246:B246"/>
    <mergeCell ref="A188:A200"/>
    <mergeCell ref="A241:B241"/>
    <mergeCell ref="A235:B235"/>
    <mergeCell ref="A240:B240"/>
    <mergeCell ref="A245:B245"/>
    <mergeCell ref="A238:B238"/>
    <mergeCell ref="A236:B236"/>
    <mergeCell ref="D120:D123"/>
    <mergeCell ref="C94:C123"/>
    <mergeCell ref="B94:B123"/>
    <mergeCell ref="A56:A62"/>
    <mergeCell ref="A63:A67"/>
    <mergeCell ref="D56:D67"/>
    <mergeCell ref="A95:A119"/>
    <mergeCell ref="D95:D109"/>
    <mergeCell ref="D110:D119"/>
  </mergeCells>
  <phoneticPr fontId="0" type="noConversion"/>
  <pageMargins left="0.15748031496062992" right="0.15748031496062992" top="0.19685039370078741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8"/>
  <dimension ref="A1:IU189"/>
  <sheetViews>
    <sheetView topLeftCell="A28" zoomScaleNormal="100" workbookViewId="0">
      <selection activeCell="E123" sqref="E123"/>
    </sheetView>
  </sheetViews>
  <sheetFormatPr defaultRowHeight="12.75" customHeight="1" x14ac:dyDescent="0.2"/>
  <cols>
    <col min="1" max="1" width="23.5703125" customWidth="1"/>
    <col min="2" max="2" width="12.85546875" customWidth="1"/>
    <col min="3" max="3" width="13" customWidth="1"/>
    <col min="4" max="4" width="16.7109375" customWidth="1"/>
    <col min="5" max="5" width="25.7109375" customWidth="1"/>
    <col min="6" max="6" width="12.7109375" customWidth="1"/>
    <col min="7" max="7" width="7.28515625" customWidth="1"/>
    <col min="8" max="8" width="11.140625" customWidth="1"/>
    <col min="9" max="9" width="12.5703125" customWidth="1"/>
  </cols>
  <sheetData>
    <row r="1" spans="1:9" ht="12.75" customHeight="1" x14ac:dyDescent="0.2">
      <c r="A1" s="638" t="s">
        <v>85</v>
      </c>
      <c r="B1" s="63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3343.5</v>
      </c>
      <c r="E2" s="5">
        <v>972479.14</v>
      </c>
      <c r="F2" s="6">
        <v>952725.69</v>
      </c>
      <c r="G2" s="640">
        <f>E2-F2</f>
        <v>19753.45000000007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29</v>
      </c>
      <c r="E3" s="1">
        <v>13</v>
      </c>
      <c r="F3" s="1"/>
      <c r="G3" s="1"/>
      <c r="H3" s="1" t="s">
        <v>25</v>
      </c>
      <c r="I3" s="8">
        <f>F2-F189</f>
        <v>6580.6901000000071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70.900000000000006" customHeight="1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x14ac:dyDescent="0.2">
      <c r="A6" s="260"/>
      <c r="B6" s="33">
        <v>8028.64</v>
      </c>
      <c r="C6" s="33" t="s">
        <v>66</v>
      </c>
      <c r="D6" s="262"/>
      <c r="E6" s="35"/>
      <c r="F6" s="35"/>
      <c r="G6" s="35"/>
      <c r="H6" s="36"/>
      <c r="I6" s="33">
        <f t="shared" ref="I6:I23" si="0">G6*H6</f>
        <v>0</v>
      </c>
    </row>
    <row r="7" spans="1:9" ht="12.75" customHeight="1" x14ac:dyDescent="0.2">
      <c r="A7" s="263"/>
      <c r="B7" s="13">
        <v>8726.0300000000007</v>
      </c>
      <c r="C7" s="13" t="s">
        <v>67</v>
      </c>
      <c r="D7" s="265"/>
      <c r="E7" s="15"/>
      <c r="F7" s="15"/>
      <c r="G7" s="15"/>
      <c r="H7" s="16"/>
      <c r="I7" s="157">
        <f t="shared" si="0"/>
        <v>0</v>
      </c>
    </row>
    <row r="8" spans="1:9" ht="12.75" customHeight="1" thickBot="1" x14ac:dyDescent="0.25">
      <c r="A8" s="30"/>
      <c r="B8" s="71">
        <v>12161.96</v>
      </c>
      <c r="C8" s="71" t="s">
        <v>70</v>
      </c>
      <c r="D8" s="73"/>
      <c r="E8" s="73"/>
      <c r="F8" s="73"/>
      <c r="G8" s="73"/>
      <c r="H8" s="74"/>
      <c r="I8" s="157">
        <f t="shared" si="0"/>
        <v>0</v>
      </c>
    </row>
    <row r="9" spans="1:9" ht="12.75" customHeight="1" x14ac:dyDescent="0.2">
      <c r="A9" s="622" t="s">
        <v>525</v>
      </c>
      <c r="B9" s="625">
        <v>10374.370000000001</v>
      </c>
      <c r="C9" s="625" t="s">
        <v>72</v>
      </c>
      <c r="D9" s="658" t="s">
        <v>758</v>
      </c>
      <c r="E9" s="37" t="s">
        <v>609</v>
      </c>
      <c r="F9" s="37" t="s">
        <v>104</v>
      </c>
      <c r="G9" s="37">
        <v>1</v>
      </c>
      <c r="H9" s="38">
        <v>750</v>
      </c>
      <c r="I9" s="39">
        <f t="shared" si="0"/>
        <v>750</v>
      </c>
    </row>
    <row r="10" spans="1:9" ht="12.75" customHeight="1" thickBot="1" x14ac:dyDescent="0.25">
      <c r="A10" s="624"/>
      <c r="B10" s="626"/>
      <c r="C10" s="626"/>
      <c r="D10" s="659"/>
      <c r="E10" s="40" t="s">
        <v>608</v>
      </c>
      <c r="F10" s="40" t="s">
        <v>610</v>
      </c>
      <c r="G10" s="40">
        <v>4</v>
      </c>
      <c r="H10" s="41">
        <v>850</v>
      </c>
      <c r="I10" s="42">
        <f t="shared" si="0"/>
        <v>3400</v>
      </c>
    </row>
    <row r="11" spans="1:9" ht="12.75" customHeight="1" thickBot="1" x14ac:dyDescent="0.25">
      <c r="A11" s="308"/>
      <c r="B11" s="71">
        <v>9420.81</v>
      </c>
      <c r="C11" s="71" t="s">
        <v>73</v>
      </c>
      <c r="D11" s="309"/>
      <c r="E11" s="73"/>
      <c r="F11" s="73"/>
      <c r="G11" s="73"/>
      <c r="H11" s="74"/>
      <c r="I11" s="165">
        <f t="shared" si="0"/>
        <v>0</v>
      </c>
    </row>
    <row r="12" spans="1:9" ht="12.75" customHeight="1" x14ac:dyDescent="0.2">
      <c r="A12" s="622" t="s">
        <v>1180</v>
      </c>
      <c r="B12" s="625">
        <v>11208.65</v>
      </c>
      <c r="C12" s="625" t="s">
        <v>74</v>
      </c>
      <c r="D12" s="627" t="s">
        <v>109</v>
      </c>
      <c r="E12" s="37" t="s">
        <v>231</v>
      </c>
      <c r="F12" s="37" t="s">
        <v>233</v>
      </c>
      <c r="G12" s="37">
        <v>0.5</v>
      </c>
      <c r="H12" s="38">
        <v>260</v>
      </c>
      <c r="I12" s="39">
        <f t="shared" si="0"/>
        <v>130</v>
      </c>
    </row>
    <row r="13" spans="1:9" ht="12.75" customHeight="1" x14ac:dyDescent="0.2">
      <c r="A13" s="623"/>
      <c r="B13" s="632"/>
      <c r="C13" s="632"/>
      <c r="D13" s="628"/>
      <c r="E13" s="15" t="s">
        <v>1016</v>
      </c>
      <c r="F13" s="15" t="s">
        <v>445</v>
      </c>
      <c r="G13" s="15">
        <v>0.05</v>
      </c>
      <c r="H13" s="16">
        <v>300</v>
      </c>
      <c r="I13" s="157">
        <f t="shared" si="0"/>
        <v>15</v>
      </c>
    </row>
    <row r="14" spans="1:9" ht="12.75" customHeight="1" x14ac:dyDescent="0.2">
      <c r="A14" s="623"/>
      <c r="B14" s="632"/>
      <c r="C14" s="632"/>
      <c r="D14" s="628"/>
      <c r="E14" s="15" t="s">
        <v>740</v>
      </c>
      <c r="F14" s="15" t="s">
        <v>233</v>
      </c>
      <c r="G14" s="15">
        <v>0.2</v>
      </c>
      <c r="H14" s="16">
        <v>350</v>
      </c>
      <c r="I14" s="157">
        <f t="shared" si="0"/>
        <v>70</v>
      </c>
    </row>
    <row r="15" spans="1:9" ht="12.75" customHeight="1" x14ac:dyDescent="0.2">
      <c r="A15" s="623"/>
      <c r="B15" s="632"/>
      <c r="C15" s="632"/>
      <c r="D15" s="628"/>
      <c r="E15" s="15" t="s">
        <v>260</v>
      </c>
      <c r="F15" s="15" t="s">
        <v>100</v>
      </c>
      <c r="G15" s="15">
        <v>3</v>
      </c>
      <c r="H15" s="16">
        <v>112.5</v>
      </c>
      <c r="I15" s="157">
        <f t="shared" si="0"/>
        <v>337.5</v>
      </c>
    </row>
    <row r="16" spans="1:9" ht="12.75" customHeight="1" x14ac:dyDescent="0.2">
      <c r="A16" s="623"/>
      <c r="B16" s="632"/>
      <c r="C16" s="632"/>
      <c r="D16" s="628"/>
      <c r="E16" s="15" t="s">
        <v>1108</v>
      </c>
      <c r="F16" s="15" t="s">
        <v>100</v>
      </c>
      <c r="G16" s="15">
        <v>1</v>
      </c>
      <c r="H16" s="16">
        <v>103.5</v>
      </c>
      <c r="I16" s="157">
        <f t="shared" si="0"/>
        <v>103.5</v>
      </c>
    </row>
    <row r="17" spans="1:9" ht="12.75" customHeight="1" thickBot="1" x14ac:dyDescent="0.25">
      <c r="A17" s="624"/>
      <c r="B17" s="626"/>
      <c r="C17" s="626"/>
      <c r="D17" s="629"/>
      <c r="E17" s="40" t="s">
        <v>1000</v>
      </c>
      <c r="F17" s="40" t="s">
        <v>99</v>
      </c>
      <c r="G17" s="40">
        <v>20</v>
      </c>
      <c r="H17" s="41">
        <v>14</v>
      </c>
      <c r="I17" s="200">
        <f t="shared" si="0"/>
        <v>280</v>
      </c>
    </row>
    <row r="18" spans="1:9" ht="12.75" customHeight="1" x14ac:dyDescent="0.2">
      <c r="A18" s="260"/>
      <c r="B18" s="33">
        <v>8250.44</v>
      </c>
      <c r="C18" s="33" t="s">
        <v>75</v>
      </c>
      <c r="D18" s="262"/>
      <c r="E18" s="35"/>
      <c r="F18" s="35"/>
      <c r="G18" s="35"/>
      <c r="H18" s="36"/>
      <c r="I18" s="157">
        <f t="shared" si="0"/>
        <v>0</v>
      </c>
    </row>
    <row r="19" spans="1:9" ht="12.75" customHeight="1" x14ac:dyDescent="0.2">
      <c r="A19" s="263"/>
      <c r="B19" s="13">
        <v>11601.34</v>
      </c>
      <c r="C19" s="33" t="s">
        <v>76</v>
      </c>
      <c r="D19" s="265"/>
      <c r="E19" s="15"/>
      <c r="F19" s="15"/>
      <c r="G19" s="15"/>
      <c r="H19" s="16"/>
      <c r="I19" s="157">
        <f t="shared" si="0"/>
        <v>0</v>
      </c>
    </row>
    <row r="20" spans="1:9" ht="12.75" customHeight="1" x14ac:dyDescent="0.2">
      <c r="A20" s="263"/>
      <c r="B20" s="13">
        <v>11574.41</v>
      </c>
      <c r="C20" s="33" t="s">
        <v>77</v>
      </c>
      <c r="D20" s="265"/>
      <c r="E20" s="15"/>
      <c r="F20" s="15"/>
      <c r="G20" s="15"/>
      <c r="H20" s="16"/>
      <c r="I20" s="157">
        <f t="shared" si="0"/>
        <v>0</v>
      </c>
    </row>
    <row r="21" spans="1:9" ht="12.75" customHeight="1" x14ac:dyDescent="0.2">
      <c r="A21" s="263"/>
      <c r="B21" s="13">
        <v>17159.68</v>
      </c>
      <c r="C21" s="33" t="s">
        <v>78</v>
      </c>
      <c r="D21" s="265"/>
      <c r="E21" s="15"/>
      <c r="F21" s="15"/>
      <c r="G21" s="15"/>
      <c r="H21" s="16"/>
      <c r="I21" s="157">
        <f t="shared" si="0"/>
        <v>0</v>
      </c>
    </row>
    <row r="22" spans="1:9" ht="12.75" customHeight="1" x14ac:dyDescent="0.2">
      <c r="A22" s="263"/>
      <c r="B22" s="13">
        <v>14078.77</v>
      </c>
      <c r="C22" s="33" t="s">
        <v>79</v>
      </c>
      <c r="D22" s="265"/>
      <c r="E22" s="15"/>
      <c r="F22" s="15"/>
      <c r="G22" s="15"/>
      <c r="H22" s="16"/>
      <c r="I22" s="157">
        <f t="shared" si="0"/>
        <v>0</v>
      </c>
    </row>
    <row r="23" spans="1:9" ht="12.75" customHeight="1" x14ac:dyDescent="0.2">
      <c r="A23" s="263"/>
      <c r="B23" s="13">
        <v>14227.94</v>
      </c>
      <c r="C23" s="33" t="s">
        <v>80</v>
      </c>
      <c r="D23" s="265"/>
      <c r="E23" s="15"/>
      <c r="F23" s="15"/>
      <c r="G23" s="15"/>
      <c r="H23" s="16"/>
      <c r="I23" s="157">
        <f t="shared" si="0"/>
        <v>0</v>
      </c>
    </row>
    <row r="24" spans="1:9" ht="12.75" customHeight="1" x14ac:dyDescent="0.2">
      <c r="A24" s="607"/>
      <c r="B24" s="13"/>
      <c r="C24" s="13" t="s">
        <v>87</v>
      </c>
      <c r="D24" s="265"/>
      <c r="E24" s="15"/>
      <c r="F24" s="15"/>
      <c r="G24" s="15"/>
      <c r="H24" s="16"/>
      <c r="I24" s="43">
        <v>1209.6099999999999</v>
      </c>
    </row>
    <row r="25" spans="1:9" ht="12.75" customHeight="1" thickBot="1" x14ac:dyDescent="0.25">
      <c r="A25" s="180"/>
      <c r="B25" s="197">
        <f>SUM(B6:B23)</f>
        <v>136813.03999999998</v>
      </c>
      <c r="C25" s="198"/>
      <c r="D25" s="197"/>
      <c r="E25" s="199"/>
      <c r="F25" s="198"/>
      <c r="G25" s="198"/>
      <c r="H25" s="197" t="s">
        <v>17</v>
      </c>
      <c r="I25" s="230">
        <f>SUM(I6:I24)</f>
        <v>6295.61</v>
      </c>
    </row>
    <row r="26" spans="1:9" ht="83.45" customHeight="1" thickBot="1" x14ac:dyDescent="0.25">
      <c r="A26" s="134" t="s">
        <v>1066</v>
      </c>
      <c r="B26" s="114" t="s">
        <v>16</v>
      </c>
      <c r="C26" s="114" t="s">
        <v>5</v>
      </c>
      <c r="D26" s="114" t="s">
        <v>23</v>
      </c>
      <c r="E26" s="118" t="s">
        <v>18</v>
      </c>
      <c r="F26" s="114" t="s">
        <v>19</v>
      </c>
      <c r="G26" s="114" t="s">
        <v>10</v>
      </c>
      <c r="H26" s="114" t="s">
        <v>13</v>
      </c>
      <c r="I26" s="115" t="s">
        <v>12</v>
      </c>
    </row>
    <row r="27" spans="1:9" x14ac:dyDescent="0.2">
      <c r="A27" s="622" t="s">
        <v>214</v>
      </c>
      <c r="B27" s="625">
        <v>13557.28</v>
      </c>
      <c r="C27" s="625" t="s">
        <v>66</v>
      </c>
      <c r="D27" s="627" t="s">
        <v>215</v>
      </c>
      <c r="E27" s="37" t="s">
        <v>216</v>
      </c>
      <c r="F27" s="37" t="s">
        <v>101</v>
      </c>
      <c r="G27" s="37">
        <v>2</v>
      </c>
      <c r="H27" s="38">
        <v>52.03</v>
      </c>
      <c r="I27" s="39">
        <f>G27*H27</f>
        <v>104.06</v>
      </c>
    </row>
    <row r="28" spans="1:9" ht="12.75" customHeight="1" x14ac:dyDescent="0.2">
      <c r="A28" s="623"/>
      <c r="B28" s="632"/>
      <c r="C28" s="632"/>
      <c r="D28" s="628"/>
      <c r="E28" s="15" t="s">
        <v>213</v>
      </c>
      <c r="F28" s="15" t="s">
        <v>99</v>
      </c>
      <c r="G28" s="15">
        <v>2</v>
      </c>
      <c r="H28" s="16">
        <v>125</v>
      </c>
      <c r="I28" s="43">
        <f t="shared" ref="I28:I89" si="1">G28*H28</f>
        <v>250</v>
      </c>
    </row>
    <row r="29" spans="1:9" ht="12.75" customHeight="1" thickBot="1" x14ac:dyDescent="0.25">
      <c r="A29" s="624"/>
      <c r="B29" s="632"/>
      <c r="C29" s="626"/>
      <c r="D29" s="629"/>
      <c r="E29" s="40" t="s">
        <v>217</v>
      </c>
      <c r="F29" s="40" t="s">
        <v>99</v>
      </c>
      <c r="G29" s="40">
        <v>4</v>
      </c>
      <c r="H29" s="41">
        <v>139.31</v>
      </c>
      <c r="I29" s="42">
        <f t="shared" si="1"/>
        <v>557.24</v>
      </c>
    </row>
    <row r="30" spans="1:9" ht="26.25" thickBot="1" x14ac:dyDescent="0.25">
      <c r="A30" s="46" t="s">
        <v>329</v>
      </c>
      <c r="B30" s="626"/>
      <c r="C30" s="85" t="s">
        <v>66</v>
      </c>
      <c r="D30" s="47" t="s">
        <v>330</v>
      </c>
      <c r="E30" s="47" t="s">
        <v>331</v>
      </c>
      <c r="F30" s="47" t="s">
        <v>99</v>
      </c>
      <c r="G30" s="47">
        <v>2</v>
      </c>
      <c r="H30" s="48">
        <v>8.89</v>
      </c>
      <c r="I30" s="49">
        <f t="shared" si="1"/>
        <v>17.78</v>
      </c>
    </row>
    <row r="31" spans="1:9" ht="12.75" customHeight="1" x14ac:dyDescent="0.2">
      <c r="A31" s="622" t="s">
        <v>329</v>
      </c>
      <c r="B31" s="625">
        <v>13191.51</v>
      </c>
      <c r="C31" s="625" t="s">
        <v>67</v>
      </c>
      <c r="D31" s="627" t="s">
        <v>330</v>
      </c>
      <c r="E31" s="37" t="s">
        <v>331</v>
      </c>
      <c r="F31" s="37" t="s">
        <v>99</v>
      </c>
      <c r="G31" s="37">
        <v>2</v>
      </c>
      <c r="H31" s="38">
        <v>17</v>
      </c>
      <c r="I31" s="39">
        <f>G31*H31</f>
        <v>34</v>
      </c>
    </row>
    <row r="32" spans="1:9" ht="12.75" customHeight="1" thickBot="1" x14ac:dyDescent="0.25">
      <c r="A32" s="624"/>
      <c r="B32" s="626"/>
      <c r="C32" s="626"/>
      <c r="D32" s="629"/>
      <c r="E32" s="40" t="s">
        <v>339</v>
      </c>
      <c r="F32" s="40" t="s">
        <v>99</v>
      </c>
      <c r="G32" s="40">
        <v>1</v>
      </c>
      <c r="H32" s="41">
        <v>18.54</v>
      </c>
      <c r="I32" s="42">
        <f t="shared" si="1"/>
        <v>18.54</v>
      </c>
    </row>
    <row r="33" spans="1:9" ht="26.25" thickBot="1" x14ac:dyDescent="0.25">
      <c r="A33" s="46" t="s">
        <v>329</v>
      </c>
      <c r="B33" s="491">
        <v>13018.49</v>
      </c>
      <c r="C33" s="85" t="s">
        <v>70</v>
      </c>
      <c r="D33" s="47" t="s">
        <v>330</v>
      </c>
      <c r="E33" s="47" t="s">
        <v>331</v>
      </c>
      <c r="F33" s="47" t="s">
        <v>99</v>
      </c>
      <c r="G33" s="47">
        <v>7</v>
      </c>
      <c r="H33" s="48">
        <v>17</v>
      </c>
      <c r="I33" s="49">
        <f t="shared" si="1"/>
        <v>119</v>
      </c>
    </row>
    <row r="34" spans="1:9" x14ac:dyDescent="0.2">
      <c r="A34" s="622" t="s">
        <v>329</v>
      </c>
      <c r="B34" s="625">
        <v>17364.21</v>
      </c>
      <c r="C34" s="625" t="s">
        <v>72</v>
      </c>
      <c r="D34" s="633" t="s">
        <v>330</v>
      </c>
      <c r="E34" s="37" t="s">
        <v>331</v>
      </c>
      <c r="F34" s="37" t="s">
        <v>99</v>
      </c>
      <c r="G34" s="37">
        <v>4</v>
      </c>
      <c r="H34" s="38">
        <v>17</v>
      </c>
      <c r="I34" s="39">
        <f t="shared" si="1"/>
        <v>68</v>
      </c>
    </row>
    <row r="35" spans="1:9" ht="13.5" thickBot="1" x14ac:dyDescent="0.25">
      <c r="A35" s="624"/>
      <c r="B35" s="626"/>
      <c r="C35" s="626"/>
      <c r="D35" s="635"/>
      <c r="E35" s="83" t="s">
        <v>337</v>
      </c>
      <c r="F35" s="83" t="s">
        <v>99</v>
      </c>
      <c r="G35" s="83">
        <v>1</v>
      </c>
      <c r="H35" s="84">
        <v>44.8</v>
      </c>
      <c r="I35" s="200">
        <f t="shared" si="1"/>
        <v>44.8</v>
      </c>
    </row>
    <row r="36" spans="1:9" ht="26.25" thickBot="1" x14ac:dyDescent="0.25">
      <c r="A36" s="46" t="s">
        <v>329</v>
      </c>
      <c r="B36" s="625">
        <v>17061.099999999999</v>
      </c>
      <c r="C36" s="625" t="s">
        <v>73</v>
      </c>
      <c r="D36" s="47" t="s">
        <v>330</v>
      </c>
      <c r="E36" s="47" t="s">
        <v>338</v>
      </c>
      <c r="F36" s="47" t="s">
        <v>99</v>
      </c>
      <c r="G36" s="47">
        <v>2</v>
      </c>
      <c r="H36" s="48">
        <v>20.95</v>
      </c>
      <c r="I36" s="49">
        <f t="shared" si="1"/>
        <v>41.9</v>
      </c>
    </row>
    <row r="37" spans="1:9" ht="12.75" customHeight="1" x14ac:dyDescent="0.2">
      <c r="A37" s="622" t="s">
        <v>153</v>
      </c>
      <c r="B37" s="632"/>
      <c r="C37" s="632"/>
      <c r="D37" s="627" t="s">
        <v>218</v>
      </c>
      <c r="E37" s="37" t="s">
        <v>137</v>
      </c>
      <c r="F37" s="37" t="s">
        <v>101</v>
      </c>
      <c r="G37" s="37">
        <v>1</v>
      </c>
      <c r="H37" s="38">
        <v>109.78</v>
      </c>
      <c r="I37" s="39">
        <f t="shared" si="1"/>
        <v>109.78</v>
      </c>
    </row>
    <row r="38" spans="1:9" ht="12.75" customHeight="1" x14ac:dyDescent="0.2">
      <c r="A38" s="623"/>
      <c r="B38" s="632"/>
      <c r="C38" s="632"/>
      <c r="D38" s="628"/>
      <c r="E38" s="15" t="s">
        <v>195</v>
      </c>
      <c r="F38" s="15" t="s">
        <v>99</v>
      </c>
      <c r="G38" s="15">
        <v>1</v>
      </c>
      <c r="H38" s="16">
        <v>130.08000000000001</v>
      </c>
      <c r="I38" s="43">
        <f t="shared" si="1"/>
        <v>130.08000000000001</v>
      </c>
    </row>
    <row r="39" spans="1:9" x14ac:dyDescent="0.2">
      <c r="A39" s="623"/>
      <c r="B39" s="632"/>
      <c r="C39" s="632"/>
      <c r="D39" s="628"/>
      <c r="E39" s="15" t="s">
        <v>196</v>
      </c>
      <c r="F39" s="15" t="s">
        <v>99</v>
      </c>
      <c r="G39" s="15">
        <v>1</v>
      </c>
      <c r="H39" s="16">
        <v>230</v>
      </c>
      <c r="I39" s="43">
        <f t="shared" si="1"/>
        <v>230</v>
      </c>
    </row>
    <row r="40" spans="1:9" x14ac:dyDescent="0.2">
      <c r="A40" s="623"/>
      <c r="B40" s="632"/>
      <c r="C40" s="632"/>
      <c r="D40" s="628"/>
      <c r="E40" s="15" t="s">
        <v>133</v>
      </c>
      <c r="F40" s="15" t="s">
        <v>99</v>
      </c>
      <c r="G40" s="15">
        <v>1</v>
      </c>
      <c r="H40" s="16">
        <v>354.23</v>
      </c>
      <c r="I40" s="43">
        <f t="shared" si="1"/>
        <v>354.23</v>
      </c>
    </row>
    <row r="41" spans="1:9" x14ac:dyDescent="0.2">
      <c r="A41" s="623"/>
      <c r="B41" s="632"/>
      <c r="C41" s="632"/>
      <c r="D41" s="628"/>
      <c r="E41" s="172" t="s">
        <v>1035</v>
      </c>
      <c r="F41" s="172" t="s">
        <v>99</v>
      </c>
      <c r="G41" s="172">
        <v>1</v>
      </c>
      <c r="H41" s="296">
        <v>287.55</v>
      </c>
      <c r="I41" s="43">
        <f t="shared" si="1"/>
        <v>287.55</v>
      </c>
    </row>
    <row r="42" spans="1:9" x14ac:dyDescent="0.2">
      <c r="A42" s="623"/>
      <c r="B42" s="632"/>
      <c r="C42" s="632"/>
      <c r="D42" s="628"/>
      <c r="E42" s="172" t="s">
        <v>129</v>
      </c>
      <c r="F42" s="172" t="s">
        <v>99</v>
      </c>
      <c r="G42" s="172">
        <v>2</v>
      </c>
      <c r="H42" s="296">
        <v>7.7</v>
      </c>
      <c r="I42" s="43">
        <f t="shared" si="1"/>
        <v>15.4</v>
      </c>
    </row>
    <row r="43" spans="1:9" x14ac:dyDescent="0.2">
      <c r="A43" s="623"/>
      <c r="B43" s="632"/>
      <c r="C43" s="632"/>
      <c r="D43" s="628"/>
      <c r="E43" s="15" t="s">
        <v>122</v>
      </c>
      <c r="F43" s="15" t="s">
        <v>99</v>
      </c>
      <c r="G43" s="15">
        <v>1</v>
      </c>
      <c r="H43" s="16">
        <v>191.48</v>
      </c>
      <c r="I43" s="43">
        <f t="shared" si="1"/>
        <v>191.48</v>
      </c>
    </row>
    <row r="44" spans="1:9" x14ac:dyDescent="0.2">
      <c r="A44" s="623"/>
      <c r="B44" s="632"/>
      <c r="C44" s="632"/>
      <c r="D44" s="628"/>
      <c r="E44" s="15" t="s">
        <v>223</v>
      </c>
      <c r="F44" s="15" t="s">
        <v>99</v>
      </c>
      <c r="G44" s="15">
        <v>1</v>
      </c>
      <c r="H44" s="16">
        <v>290</v>
      </c>
      <c r="I44" s="43">
        <f t="shared" si="1"/>
        <v>290</v>
      </c>
    </row>
    <row r="45" spans="1:9" ht="12.75" customHeight="1" x14ac:dyDescent="0.2">
      <c r="A45" s="623"/>
      <c r="B45" s="632"/>
      <c r="C45" s="632"/>
      <c r="D45" s="628"/>
      <c r="E45" s="15" t="s">
        <v>604</v>
      </c>
      <c r="F45" s="15" t="s">
        <v>99</v>
      </c>
      <c r="G45" s="15">
        <v>1</v>
      </c>
      <c r="H45" s="16">
        <v>320</v>
      </c>
      <c r="I45" s="43">
        <f t="shared" si="1"/>
        <v>320</v>
      </c>
    </row>
    <row r="46" spans="1:9" x14ac:dyDescent="0.2">
      <c r="A46" s="623"/>
      <c r="B46" s="632"/>
      <c r="C46" s="632"/>
      <c r="D46" s="628"/>
      <c r="E46" s="172" t="s">
        <v>137</v>
      </c>
      <c r="F46" s="172" t="s">
        <v>101</v>
      </c>
      <c r="G46" s="172">
        <v>3</v>
      </c>
      <c r="H46" s="16">
        <v>210</v>
      </c>
      <c r="I46" s="43">
        <f t="shared" si="1"/>
        <v>630</v>
      </c>
    </row>
    <row r="47" spans="1:9" ht="12.75" customHeight="1" x14ac:dyDescent="0.2">
      <c r="A47" s="623"/>
      <c r="B47" s="632"/>
      <c r="C47" s="632"/>
      <c r="D47" s="628"/>
      <c r="E47" s="15" t="s">
        <v>1056</v>
      </c>
      <c r="F47" s="15" t="s">
        <v>99</v>
      </c>
      <c r="G47" s="15">
        <v>1</v>
      </c>
      <c r="H47" s="16">
        <v>45</v>
      </c>
      <c r="I47" s="43">
        <f t="shared" si="1"/>
        <v>45</v>
      </c>
    </row>
    <row r="48" spans="1:9" ht="12.75" customHeight="1" x14ac:dyDescent="0.2">
      <c r="A48" s="623"/>
      <c r="B48" s="632"/>
      <c r="C48" s="632"/>
      <c r="D48" s="628"/>
      <c r="E48" s="15" t="s">
        <v>1057</v>
      </c>
      <c r="F48" s="15" t="s">
        <v>99</v>
      </c>
      <c r="G48" s="15">
        <v>2</v>
      </c>
      <c r="H48" s="16">
        <v>450</v>
      </c>
      <c r="I48" s="43">
        <f t="shared" si="1"/>
        <v>900</v>
      </c>
    </row>
    <row r="49" spans="1:9" x14ac:dyDescent="0.2">
      <c r="A49" s="623"/>
      <c r="B49" s="632"/>
      <c r="C49" s="632"/>
      <c r="D49" s="628"/>
      <c r="E49" s="289" t="s">
        <v>374</v>
      </c>
      <c r="F49" s="289" t="s">
        <v>99</v>
      </c>
      <c r="G49" s="289">
        <v>1</v>
      </c>
      <c r="H49" s="290">
        <v>18</v>
      </c>
      <c r="I49" s="43">
        <f t="shared" si="1"/>
        <v>18</v>
      </c>
    </row>
    <row r="50" spans="1:9" x14ac:dyDescent="0.2">
      <c r="A50" s="623"/>
      <c r="B50" s="632"/>
      <c r="C50" s="632"/>
      <c r="D50" s="628"/>
      <c r="E50" s="15" t="s">
        <v>196</v>
      </c>
      <c r="F50" s="15" t="s">
        <v>99</v>
      </c>
      <c r="G50" s="15">
        <v>2</v>
      </c>
      <c r="H50" s="16">
        <v>230</v>
      </c>
      <c r="I50" s="43">
        <f t="shared" si="1"/>
        <v>460</v>
      </c>
    </row>
    <row r="51" spans="1:9" x14ac:dyDescent="0.2">
      <c r="A51" s="623"/>
      <c r="B51" s="632"/>
      <c r="C51" s="632"/>
      <c r="D51" s="628"/>
      <c r="E51" s="15" t="s">
        <v>1058</v>
      </c>
      <c r="F51" s="15" t="s">
        <v>99</v>
      </c>
      <c r="G51" s="15">
        <v>1</v>
      </c>
      <c r="H51" s="16">
        <v>30</v>
      </c>
      <c r="I51" s="43">
        <f t="shared" si="1"/>
        <v>30</v>
      </c>
    </row>
    <row r="52" spans="1:9" ht="13.5" thickBot="1" x14ac:dyDescent="0.25">
      <c r="A52" s="624"/>
      <c r="B52" s="626"/>
      <c r="C52" s="626"/>
      <c r="D52" s="629"/>
      <c r="E52" s="40" t="s">
        <v>383</v>
      </c>
      <c r="F52" s="40" t="s">
        <v>99</v>
      </c>
      <c r="G52" s="40">
        <v>1</v>
      </c>
      <c r="H52" s="41">
        <v>235</v>
      </c>
      <c r="I52" s="42">
        <f t="shared" si="1"/>
        <v>235</v>
      </c>
    </row>
    <row r="53" spans="1:9" x14ac:dyDescent="0.2">
      <c r="A53" s="622" t="s">
        <v>329</v>
      </c>
      <c r="B53" s="625">
        <v>14754.85</v>
      </c>
      <c r="C53" s="625" t="s">
        <v>74</v>
      </c>
      <c r="D53" s="627" t="s">
        <v>330</v>
      </c>
      <c r="E53" s="37" t="s">
        <v>331</v>
      </c>
      <c r="F53" s="37" t="s">
        <v>99</v>
      </c>
      <c r="G53" s="37">
        <v>7</v>
      </c>
      <c r="H53" s="38">
        <v>8.6999999999999993</v>
      </c>
      <c r="I53" s="39">
        <f t="shared" si="1"/>
        <v>60.899999999999991</v>
      </c>
    </row>
    <row r="54" spans="1:9" ht="13.5" thickBot="1" x14ac:dyDescent="0.25">
      <c r="A54" s="624"/>
      <c r="B54" s="626"/>
      <c r="C54" s="626"/>
      <c r="D54" s="629"/>
      <c r="E54" s="40" t="s">
        <v>337</v>
      </c>
      <c r="F54" s="40" t="s">
        <v>99</v>
      </c>
      <c r="G54" s="40">
        <v>2</v>
      </c>
      <c r="H54" s="41">
        <v>44.8</v>
      </c>
      <c r="I54" s="42">
        <f t="shared" si="1"/>
        <v>89.6</v>
      </c>
    </row>
    <row r="55" spans="1:9" ht="26.25" thickBot="1" x14ac:dyDescent="0.25">
      <c r="A55" s="32" t="s">
        <v>329</v>
      </c>
      <c r="B55" s="261">
        <v>14658.69</v>
      </c>
      <c r="C55" s="33" t="s">
        <v>75</v>
      </c>
      <c r="D55" s="307" t="s">
        <v>330</v>
      </c>
      <c r="E55" s="35" t="s">
        <v>331</v>
      </c>
      <c r="F55" s="35" t="s">
        <v>99</v>
      </c>
      <c r="G55" s="35">
        <v>4</v>
      </c>
      <c r="H55" s="36">
        <v>8.6999999999999993</v>
      </c>
      <c r="I55" s="157">
        <f t="shared" si="1"/>
        <v>34.799999999999997</v>
      </c>
    </row>
    <row r="56" spans="1:9" ht="12.75" customHeight="1" x14ac:dyDescent="0.2">
      <c r="A56" s="622" t="s">
        <v>329</v>
      </c>
      <c r="B56" s="625">
        <v>16561.349999999999</v>
      </c>
      <c r="C56" s="625" t="s">
        <v>76</v>
      </c>
      <c r="D56" s="658" t="s">
        <v>330</v>
      </c>
      <c r="E56" s="37" t="s">
        <v>331</v>
      </c>
      <c r="F56" s="37" t="s">
        <v>99</v>
      </c>
      <c r="G56" s="37">
        <v>22</v>
      </c>
      <c r="H56" s="38">
        <v>7.53</v>
      </c>
      <c r="I56" s="39">
        <f t="shared" si="1"/>
        <v>165.66</v>
      </c>
    </row>
    <row r="57" spans="1:9" ht="12.75" customHeight="1" x14ac:dyDescent="0.2">
      <c r="A57" s="623"/>
      <c r="B57" s="632"/>
      <c r="C57" s="632"/>
      <c r="D57" s="660"/>
      <c r="E57" s="35" t="s">
        <v>1334</v>
      </c>
      <c r="F57" s="35" t="s">
        <v>99</v>
      </c>
      <c r="G57" s="35">
        <v>12</v>
      </c>
      <c r="H57" s="36">
        <v>30</v>
      </c>
      <c r="I57" s="157">
        <f t="shared" si="1"/>
        <v>360</v>
      </c>
    </row>
    <row r="58" spans="1:9" x14ac:dyDescent="0.2">
      <c r="A58" s="623"/>
      <c r="B58" s="632"/>
      <c r="C58" s="632"/>
      <c r="D58" s="660"/>
      <c r="E58" s="15" t="s">
        <v>842</v>
      </c>
      <c r="F58" s="15" t="s">
        <v>99</v>
      </c>
      <c r="G58" s="15">
        <v>25</v>
      </c>
      <c r="H58" s="16">
        <v>23.72</v>
      </c>
      <c r="I58" s="43">
        <f t="shared" si="1"/>
        <v>593</v>
      </c>
    </row>
    <row r="59" spans="1:9" ht="12.75" customHeight="1" x14ac:dyDescent="0.2">
      <c r="A59" s="623"/>
      <c r="B59" s="632"/>
      <c r="C59" s="632"/>
      <c r="D59" s="660"/>
      <c r="E59" s="15" t="s">
        <v>337</v>
      </c>
      <c r="F59" s="15" t="s">
        <v>99</v>
      </c>
      <c r="G59" s="15">
        <v>3</v>
      </c>
      <c r="H59" s="16">
        <v>45</v>
      </c>
      <c r="I59" s="43">
        <f t="shared" si="1"/>
        <v>135</v>
      </c>
    </row>
    <row r="60" spans="1:9" ht="12.75" customHeight="1" x14ac:dyDescent="0.2">
      <c r="A60" s="623"/>
      <c r="B60" s="632"/>
      <c r="C60" s="632"/>
      <c r="D60" s="660"/>
      <c r="E60" s="15" t="s">
        <v>338</v>
      </c>
      <c r="F60" s="15" t="s">
        <v>99</v>
      </c>
      <c r="G60" s="15">
        <v>3</v>
      </c>
      <c r="H60" s="16">
        <v>91.66</v>
      </c>
      <c r="I60" s="43">
        <f t="shared" si="1"/>
        <v>274.98</v>
      </c>
    </row>
    <row r="61" spans="1:9" ht="12.75" customHeight="1" x14ac:dyDescent="0.2">
      <c r="A61" s="623"/>
      <c r="B61" s="632"/>
      <c r="C61" s="632"/>
      <c r="D61" s="660"/>
      <c r="E61" s="15" t="s">
        <v>1335</v>
      </c>
      <c r="F61" s="15" t="s">
        <v>99</v>
      </c>
      <c r="G61" s="15">
        <v>3</v>
      </c>
      <c r="H61" s="16">
        <v>8.44</v>
      </c>
      <c r="I61" s="43">
        <f t="shared" si="1"/>
        <v>25.32</v>
      </c>
    </row>
    <row r="62" spans="1:9" ht="12.75" customHeight="1" x14ac:dyDescent="0.2">
      <c r="A62" s="623"/>
      <c r="B62" s="632"/>
      <c r="C62" s="632"/>
      <c r="D62" s="660"/>
      <c r="E62" s="15" t="s">
        <v>1332</v>
      </c>
      <c r="F62" s="15" t="s">
        <v>101</v>
      </c>
      <c r="G62" s="15">
        <v>5</v>
      </c>
      <c r="H62" s="16">
        <v>8.5</v>
      </c>
      <c r="I62" s="43">
        <f t="shared" si="1"/>
        <v>42.5</v>
      </c>
    </row>
    <row r="63" spans="1:9" ht="12.75" customHeight="1" x14ac:dyDescent="0.2">
      <c r="A63" s="623"/>
      <c r="B63" s="632"/>
      <c r="C63" s="632"/>
      <c r="D63" s="660"/>
      <c r="E63" s="15" t="s">
        <v>338</v>
      </c>
      <c r="F63" s="15" t="s">
        <v>99</v>
      </c>
      <c r="G63" s="15">
        <v>2</v>
      </c>
      <c r="H63" s="16">
        <v>60.32</v>
      </c>
      <c r="I63" s="43">
        <f t="shared" si="1"/>
        <v>120.64</v>
      </c>
    </row>
    <row r="64" spans="1:9" ht="12.75" customHeight="1" x14ac:dyDescent="0.2">
      <c r="A64" s="623"/>
      <c r="B64" s="632"/>
      <c r="C64" s="632"/>
      <c r="D64" s="660"/>
      <c r="E64" s="15" t="s">
        <v>128</v>
      </c>
      <c r="F64" s="15" t="s">
        <v>99</v>
      </c>
      <c r="G64" s="15">
        <v>100</v>
      </c>
      <c r="H64" s="16">
        <v>0.6</v>
      </c>
      <c r="I64" s="43">
        <f t="shared" si="1"/>
        <v>60</v>
      </c>
    </row>
    <row r="65" spans="1:9" ht="12.75" customHeight="1" x14ac:dyDescent="0.2">
      <c r="A65" s="623"/>
      <c r="B65" s="632"/>
      <c r="C65" s="632"/>
      <c r="D65" s="660"/>
      <c r="E65" s="15" t="s">
        <v>1336</v>
      </c>
      <c r="F65" s="15" t="s">
        <v>99</v>
      </c>
      <c r="G65" s="15">
        <v>40</v>
      </c>
      <c r="H65" s="16">
        <v>0.37</v>
      </c>
      <c r="I65" s="43">
        <f t="shared" si="1"/>
        <v>14.8</v>
      </c>
    </row>
    <row r="66" spans="1:9" x14ac:dyDescent="0.2">
      <c r="A66" s="623"/>
      <c r="B66" s="632"/>
      <c r="C66" s="632"/>
      <c r="D66" s="660"/>
      <c r="E66" s="15" t="s">
        <v>1337</v>
      </c>
      <c r="F66" s="15" t="s">
        <v>101</v>
      </c>
      <c r="G66" s="15">
        <v>49</v>
      </c>
      <c r="H66" s="16">
        <v>3.48</v>
      </c>
      <c r="I66" s="43">
        <f t="shared" si="1"/>
        <v>170.52</v>
      </c>
    </row>
    <row r="67" spans="1:9" x14ac:dyDescent="0.2">
      <c r="A67" s="623"/>
      <c r="B67" s="632"/>
      <c r="C67" s="632"/>
      <c r="D67" s="660"/>
      <c r="E67" s="15" t="s">
        <v>1338</v>
      </c>
      <c r="F67" s="15" t="s">
        <v>102</v>
      </c>
      <c r="G67" s="15">
        <v>1</v>
      </c>
      <c r="H67" s="16">
        <v>98.92</v>
      </c>
      <c r="I67" s="43">
        <f t="shared" si="1"/>
        <v>98.92</v>
      </c>
    </row>
    <row r="68" spans="1:9" x14ac:dyDescent="0.2">
      <c r="A68" s="623"/>
      <c r="B68" s="632"/>
      <c r="C68" s="632"/>
      <c r="D68" s="660"/>
      <c r="E68" s="15" t="s">
        <v>338</v>
      </c>
      <c r="F68" s="15" t="s">
        <v>99</v>
      </c>
      <c r="G68" s="15">
        <v>2</v>
      </c>
      <c r="H68" s="16">
        <v>91.66</v>
      </c>
      <c r="I68" s="43">
        <f t="shared" si="1"/>
        <v>183.32</v>
      </c>
    </row>
    <row r="69" spans="1:9" ht="13.5" thickBot="1" x14ac:dyDescent="0.25">
      <c r="A69" s="624"/>
      <c r="B69" s="632"/>
      <c r="C69" s="632"/>
      <c r="D69" s="659"/>
      <c r="E69" s="40" t="s">
        <v>976</v>
      </c>
      <c r="F69" s="40" t="s">
        <v>101</v>
      </c>
      <c r="G69" s="40">
        <v>15</v>
      </c>
      <c r="H69" s="41">
        <v>16</v>
      </c>
      <c r="I69" s="42">
        <f t="shared" si="1"/>
        <v>240</v>
      </c>
    </row>
    <row r="70" spans="1:9" x14ac:dyDescent="0.2">
      <c r="A70" s="622" t="s">
        <v>153</v>
      </c>
      <c r="B70" s="632"/>
      <c r="C70" s="632"/>
      <c r="D70" s="627" t="s">
        <v>108</v>
      </c>
      <c r="E70" s="37" t="s">
        <v>364</v>
      </c>
      <c r="F70" s="37" t="s">
        <v>101</v>
      </c>
      <c r="G70" s="37">
        <v>12</v>
      </c>
      <c r="H70" s="38">
        <v>154.09</v>
      </c>
      <c r="I70" s="39">
        <f t="shared" si="1"/>
        <v>1849.08</v>
      </c>
    </row>
    <row r="71" spans="1:9" x14ac:dyDescent="0.2">
      <c r="A71" s="623"/>
      <c r="B71" s="632"/>
      <c r="C71" s="632"/>
      <c r="D71" s="628"/>
      <c r="E71" s="15" t="s">
        <v>1463</v>
      </c>
      <c r="F71" s="15" t="s">
        <v>99</v>
      </c>
      <c r="G71" s="15">
        <v>2</v>
      </c>
      <c r="H71" s="16">
        <v>66.849999999999994</v>
      </c>
      <c r="I71" s="43">
        <f t="shared" si="1"/>
        <v>133.69999999999999</v>
      </c>
    </row>
    <row r="72" spans="1:9" x14ac:dyDescent="0.2">
      <c r="A72" s="623"/>
      <c r="B72" s="632"/>
      <c r="C72" s="632"/>
      <c r="D72" s="628"/>
      <c r="E72" s="15" t="s">
        <v>1464</v>
      </c>
      <c r="F72" s="15" t="s">
        <v>99</v>
      </c>
      <c r="G72" s="15">
        <v>1</v>
      </c>
      <c r="H72" s="16">
        <v>34.75</v>
      </c>
      <c r="I72" s="43">
        <f t="shared" si="1"/>
        <v>34.75</v>
      </c>
    </row>
    <row r="73" spans="1:9" ht="12.75" customHeight="1" x14ac:dyDescent="0.2">
      <c r="A73" s="623"/>
      <c r="B73" s="632"/>
      <c r="C73" s="632"/>
      <c r="D73" s="628"/>
      <c r="E73" s="15" t="s">
        <v>315</v>
      </c>
      <c r="F73" s="15" t="s">
        <v>99</v>
      </c>
      <c r="G73" s="15">
        <v>4</v>
      </c>
      <c r="H73" s="16">
        <v>8.3699999999999992</v>
      </c>
      <c r="I73" s="43">
        <f t="shared" si="1"/>
        <v>33.479999999999997</v>
      </c>
    </row>
    <row r="74" spans="1:9" ht="12.75" customHeight="1" x14ac:dyDescent="0.2">
      <c r="A74" s="623"/>
      <c r="B74" s="632"/>
      <c r="C74" s="632"/>
      <c r="D74" s="628"/>
      <c r="E74" s="15" t="s">
        <v>456</v>
      </c>
      <c r="F74" s="15" t="s">
        <v>100</v>
      </c>
      <c r="G74" s="15">
        <v>0.5</v>
      </c>
      <c r="H74" s="16">
        <v>73.75</v>
      </c>
      <c r="I74" s="43">
        <f t="shared" si="1"/>
        <v>36.875</v>
      </c>
    </row>
    <row r="75" spans="1:9" ht="12.75" customHeight="1" x14ac:dyDescent="0.2">
      <c r="A75" s="623"/>
      <c r="B75" s="632"/>
      <c r="C75" s="632"/>
      <c r="D75" s="628"/>
      <c r="E75" s="15" t="s">
        <v>457</v>
      </c>
      <c r="F75" s="15" t="s">
        <v>100</v>
      </c>
      <c r="G75" s="15">
        <v>0.5</v>
      </c>
      <c r="H75" s="16">
        <v>103.35</v>
      </c>
      <c r="I75" s="43">
        <f t="shared" si="1"/>
        <v>51.674999999999997</v>
      </c>
    </row>
    <row r="76" spans="1:9" ht="12.75" customHeight="1" x14ac:dyDescent="0.2">
      <c r="A76" s="623"/>
      <c r="B76" s="632"/>
      <c r="C76" s="632"/>
      <c r="D76" s="628"/>
      <c r="E76" s="15" t="s">
        <v>314</v>
      </c>
      <c r="F76" s="15" t="s">
        <v>99</v>
      </c>
      <c r="G76" s="15">
        <v>1</v>
      </c>
      <c r="H76" s="16">
        <v>302.02999999999997</v>
      </c>
      <c r="I76" s="43">
        <f t="shared" si="1"/>
        <v>302.02999999999997</v>
      </c>
    </row>
    <row r="77" spans="1:9" ht="12.75" customHeight="1" x14ac:dyDescent="0.2">
      <c r="A77" s="623"/>
      <c r="B77" s="632"/>
      <c r="C77" s="632"/>
      <c r="D77" s="628"/>
      <c r="E77" s="15" t="s">
        <v>1465</v>
      </c>
      <c r="F77" s="15" t="s">
        <v>99</v>
      </c>
      <c r="G77" s="15">
        <v>1</v>
      </c>
      <c r="H77" s="16">
        <v>3288.2</v>
      </c>
      <c r="I77" s="43">
        <f t="shared" si="1"/>
        <v>3288.2</v>
      </c>
    </row>
    <row r="78" spans="1:9" ht="12.75" customHeight="1" x14ac:dyDescent="0.2">
      <c r="A78" s="623"/>
      <c r="B78" s="632"/>
      <c r="C78" s="632"/>
      <c r="D78" s="628"/>
      <c r="E78" s="15" t="s">
        <v>903</v>
      </c>
      <c r="F78" s="15" t="s">
        <v>101</v>
      </c>
      <c r="G78" s="15">
        <v>8</v>
      </c>
      <c r="H78" s="16">
        <v>22.88</v>
      </c>
      <c r="I78" s="43">
        <f t="shared" si="1"/>
        <v>183.04</v>
      </c>
    </row>
    <row r="79" spans="1:9" ht="12.75" customHeight="1" x14ac:dyDescent="0.2">
      <c r="A79" s="623"/>
      <c r="B79" s="632"/>
      <c r="C79" s="632"/>
      <c r="D79" s="628"/>
      <c r="E79" s="15" t="s">
        <v>133</v>
      </c>
      <c r="F79" s="15" t="s">
        <v>99</v>
      </c>
      <c r="G79" s="15">
        <v>1</v>
      </c>
      <c r="H79" s="16">
        <v>354.23</v>
      </c>
      <c r="I79" s="43">
        <f t="shared" si="1"/>
        <v>354.23</v>
      </c>
    </row>
    <row r="80" spans="1:9" ht="12.75" customHeight="1" x14ac:dyDescent="0.2">
      <c r="A80" s="623"/>
      <c r="B80" s="632"/>
      <c r="C80" s="632"/>
      <c r="D80" s="628"/>
      <c r="E80" s="15" t="s">
        <v>1074</v>
      </c>
      <c r="F80" s="15" t="s">
        <v>99</v>
      </c>
      <c r="G80" s="15">
        <v>2</v>
      </c>
      <c r="H80" s="16">
        <v>13.04</v>
      </c>
      <c r="I80" s="43">
        <f t="shared" si="1"/>
        <v>26.08</v>
      </c>
    </row>
    <row r="81" spans="1:9" ht="12.75" customHeight="1" thickBot="1" x14ac:dyDescent="0.25">
      <c r="A81" s="624"/>
      <c r="B81" s="626"/>
      <c r="C81" s="626"/>
      <c r="D81" s="629"/>
      <c r="E81" s="40" t="s">
        <v>498</v>
      </c>
      <c r="F81" s="40" t="s">
        <v>101</v>
      </c>
      <c r="G81" s="40">
        <v>6</v>
      </c>
      <c r="H81" s="41">
        <v>70.56</v>
      </c>
      <c r="I81" s="42">
        <f t="shared" si="1"/>
        <v>423.36</v>
      </c>
    </row>
    <row r="82" spans="1:9" ht="12.75" customHeight="1" x14ac:dyDescent="0.2">
      <c r="A82" s="622" t="s">
        <v>153</v>
      </c>
      <c r="B82" s="625">
        <v>17120.18</v>
      </c>
      <c r="C82" s="625" t="s">
        <v>77</v>
      </c>
      <c r="D82" s="625" t="s">
        <v>487</v>
      </c>
      <c r="E82" s="37" t="s">
        <v>133</v>
      </c>
      <c r="F82" s="37" t="s">
        <v>99</v>
      </c>
      <c r="G82" s="37">
        <v>2</v>
      </c>
      <c r="H82" s="38">
        <v>303</v>
      </c>
      <c r="I82" s="39">
        <f t="shared" si="1"/>
        <v>606</v>
      </c>
    </row>
    <row r="83" spans="1:9" ht="12.75" customHeight="1" x14ac:dyDescent="0.2">
      <c r="A83" s="623"/>
      <c r="B83" s="632"/>
      <c r="C83" s="632"/>
      <c r="D83" s="632"/>
      <c r="E83" s="15" t="s">
        <v>389</v>
      </c>
      <c r="F83" s="15" t="s">
        <v>99</v>
      </c>
      <c r="G83" s="15">
        <v>2</v>
      </c>
      <c r="H83" s="16">
        <v>155.69999999999999</v>
      </c>
      <c r="I83" s="43">
        <f t="shared" si="1"/>
        <v>311.39999999999998</v>
      </c>
    </row>
    <row r="84" spans="1:9" ht="12.75" customHeight="1" x14ac:dyDescent="0.2">
      <c r="A84" s="623"/>
      <c r="B84" s="632"/>
      <c r="C84" s="632"/>
      <c r="D84" s="632"/>
      <c r="E84" s="15" t="s">
        <v>132</v>
      </c>
      <c r="F84" s="15" t="s">
        <v>99</v>
      </c>
      <c r="G84" s="15">
        <v>5</v>
      </c>
      <c r="H84" s="16">
        <v>4.59</v>
      </c>
      <c r="I84" s="43">
        <f t="shared" si="1"/>
        <v>22.95</v>
      </c>
    </row>
    <row r="85" spans="1:9" ht="12.75" customHeight="1" thickBot="1" x14ac:dyDescent="0.25">
      <c r="A85" s="624"/>
      <c r="B85" s="632"/>
      <c r="C85" s="632"/>
      <c r="D85" s="626"/>
      <c r="E85" s="40" t="s">
        <v>130</v>
      </c>
      <c r="F85" s="40" t="s">
        <v>99</v>
      </c>
      <c r="G85" s="40">
        <v>2</v>
      </c>
      <c r="H85" s="41">
        <v>3.85</v>
      </c>
      <c r="I85" s="42">
        <f t="shared" si="1"/>
        <v>7.7</v>
      </c>
    </row>
    <row r="86" spans="1:9" ht="26.25" thickBot="1" x14ac:dyDescent="0.25">
      <c r="A86" s="46" t="s">
        <v>329</v>
      </c>
      <c r="B86" s="626"/>
      <c r="C86" s="626"/>
      <c r="D86" s="55" t="s">
        <v>330</v>
      </c>
      <c r="E86" s="47" t="s">
        <v>331</v>
      </c>
      <c r="F86" s="47" t="s">
        <v>99</v>
      </c>
      <c r="G86" s="47">
        <v>8</v>
      </c>
      <c r="H86" s="48">
        <v>7.53</v>
      </c>
      <c r="I86" s="49">
        <f t="shared" si="1"/>
        <v>60.24</v>
      </c>
    </row>
    <row r="87" spans="1:9" ht="26.25" thickBot="1" x14ac:dyDescent="0.25">
      <c r="A87" s="46" t="s">
        <v>329</v>
      </c>
      <c r="B87" s="85">
        <v>21342.77</v>
      </c>
      <c r="C87" s="85" t="s">
        <v>78</v>
      </c>
      <c r="D87" s="47" t="s">
        <v>330</v>
      </c>
      <c r="E87" s="47" t="s">
        <v>331</v>
      </c>
      <c r="F87" s="47" t="s">
        <v>99</v>
      </c>
      <c r="G87" s="47">
        <v>10</v>
      </c>
      <c r="H87" s="48">
        <v>7.53</v>
      </c>
      <c r="I87" s="49">
        <f t="shared" si="1"/>
        <v>75.3</v>
      </c>
    </row>
    <row r="88" spans="1:9" ht="26.25" thickBot="1" x14ac:dyDescent="0.25">
      <c r="A88" s="46" t="s">
        <v>329</v>
      </c>
      <c r="B88" s="85">
        <v>19720.48</v>
      </c>
      <c r="C88" s="85" t="s">
        <v>79</v>
      </c>
      <c r="D88" s="47" t="s">
        <v>330</v>
      </c>
      <c r="E88" s="47" t="s">
        <v>331</v>
      </c>
      <c r="F88" s="47" t="s">
        <v>99</v>
      </c>
      <c r="G88" s="47">
        <v>14</v>
      </c>
      <c r="H88" s="48">
        <v>7.53</v>
      </c>
      <c r="I88" s="49">
        <f t="shared" si="1"/>
        <v>105.42</v>
      </c>
    </row>
    <row r="89" spans="1:9" ht="26.25" thickBot="1" x14ac:dyDescent="0.25">
      <c r="A89" s="46" t="s">
        <v>329</v>
      </c>
      <c r="B89" s="85">
        <v>21042.77</v>
      </c>
      <c r="C89" s="85" t="s">
        <v>80</v>
      </c>
      <c r="D89" s="85" t="s">
        <v>330</v>
      </c>
      <c r="E89" s="47" t="s">
        <v>331</v>
      </c>
      <c r="F89" s="47" t="s">
        <v>99</v>
      </c>
      <c r="G89" s="47">
        <v>5</v>
      </c>
      <c r="H89" s="48">
        <v>17</v>
      </c>
      <c r="I89" s="49">
        <f t="shared" si="1"/>
        <v>85</v>
      </c>
    </row>
    <row r="90" spans="1:9" ht="13.5" thickBot="1" x14ac:dyDescent="0.25">
      <c r="A90" s="218"/>
      <c r="B90" s="167"/>
      <c r="C90" s="167" t="s">
        <v>87</v>
      </c>
      <c r="D90" s="167"/>
      <c r="E90" s="83"/>
      <c r="F90" s="83"/>
      <c r="G90" s="83"/>
      <c r="H90" s="84"/>
      <c r="I90" s="200">
        <v>1547.18</v>
      </c>
    </row>
    <row r="91" spans="1:9" ht="12.75" customHeight="1" thickBot="1" x14ac:dyDescent="0.25">
      <c r="A91" s="218"/>
      <c r="B91" s="223">
        <f>SUM(B27:B89)</f>
        <v>199393.68</v>
      </c>
      <c r="C91" s="224"/>
      <c r="D91" s="223"/>
      <c r="E91" s="225"/>
      <c r="F91" s="224"/>
      <c r="G91" s="224"/>
      <c r="H91" s="223" t="s">
        <v>17</v>
      </c>
      <c r="I91" s="226">
        <f>SUM(I27:I90)</f>
        <v>17709.490000000002</v>
      </c>
    </row>
    <row r="92" spans="1:9" ht="64.5" thickBot="1" x14ac:dyDescent="0.25">
      <c r="A92" s="134" t="s">
        <v>144</v>
      </c>
      <c r="B92" s="114" t="s">
        <v>16</v>
      </c>
      <c r="C92" s="114" t="s">
        <v>5</v>
      </c>
      <c r="D92" s="114" t="s">
        <v>23</v>
      </c>
      <c r="E92" s="118" t="s">
        <v>18</v>
      </c>
      <c r="F92" s="114" t="s">
        <v>19</v>
      </c>
      <c r="G92" s="114" t="s">
        <v>10</v>
      </c>
      <c r="H92" s="114" t="s">
        <v>13</v>
      </c>
      <c r="I92" s="115" t="s">
        <v>12</v>
      </c>
    </row>
    <row r="93" spans="1:9" ht="12.75" customHeight="1" x14ac:dyDescent="0.2">
      <c r="A93" s="472"/>
      <c r="B93" s="473">
        <v>6979.25</v>
      </c>
      <c r="C93" s="473" t="s">
        <v>66</v>
      </c>
      <c r="D93" s="474"/>
      <c r="E93" s="475"/>
      <c r="F93" s="475"/>
      <c r="G93" s="475"/>
      <c r="H93" s="477"/>
      <c r="I93" s="349"/>
    </row>
    <row r="94" spans="1:9" ht="12.75" customHeight="1" x14ac:dyDescent="0.2">
      <c r="A94" s="221"/>
      <c r="B94" s="192">
        <v>6722.94</v>
      </c>
      <c r="C94" s="192" t="s">
        <v>67</v>
      </c>
      <c r="D94" s="193"/>
      <c r="E94" s="97"/>
      <c r="F94" s="97"/>
      <c r="G94" s="97"/>
      <c r="H94" s="98"/>
      <c r="I94" s="408"/>
    </row>
    <row r="95" spans="1:9" ht="12.75" customHeight="1" x14ac:dyDescent="0.2">
      <c r="A95" s="221"/>
      <c r="B95" s="13">
        <v>6845.6850000000004</v>
      </c>
      <c r="C95" s="13" t="s">
        <v>70</v>
      </c>
      <c r="D95" s="14"/>
      <c r="E95" s="15"/>
      <c r="F95" s="15"/>
      <c r="G95" s="15"/>
      <c r="H95" s="16"/>
      <c r="I95" s="43"/>
    </row>
    <row r="96" spans="1:9" ht="12.75" customHeight="1" x14ac:dyDescent="0.2">
      <c r="A96" s="221"/>
      <c r="B96" s="13">
        <v>3898.45</v>
      </c>
      <c r="C96" s="13" t="s">
        <v>72</v>
      </c>
      <c r="D96" s="14"/>
      <c r="E96" s="15"/>
      <c r="F96" s="15"/>
      <c r="G96" s="15"/>
      <c r="H96" s="16"/>
      <c r="I96" s="43"/>
    </row>
    <row r="97" spans="1:9" ht="12.75" customHeight="1" x14ac:dyDescent="0.2">
      <c r="A97" s="221"/>
      <c r="B97" s="13">
        <v>7311.45</v>
      </c>
      <c r="C97" s="13" t="s">
        <v>73</v>
      </c>
      <c r="D97" s="14"/>
      <c r="E97" s="15"/>
      <c r="F97" s="15"/>
      <c r="G97" s="15"/>
      <c r="H97" s="16"/>
      <c r="I97" s="43"/>
    </row>
    <row r="98" spans="1:9" ht="12.75" customHeight="1" x14ac:dyDescent="0.2">
      <c r="A98" s="221"/>
      <c r="B98" s="13">
        <v>6943.41</v>
      </c>
      <c r="C98" s="13" t="s">
        <v>74</v>
      </c>
      <c r="D98" s="14"/>
      <c r="E98" s="15"/>
      <c r="F98" s="15"/>
      <c r="G98" s="15"/>
      <c r="H98" s="16"/>
      <c r="I98" s="43"/>
    </row>
    <row r="99" spans="1:9" ht="12.75" customHeight="1" x14ac:dyDescent="0.2">
      <c r="A99" s="221"/>
      <c r="B99" s="13">
        <v>4402.66</v>
      </c>
      <c r="C99" s="13" t="s">
        <v>75</v>
      </c>
      <c r="D99" s="57"/>
      <c r="E99" s="15"/>
      <c r="F99" s="15"/>
      <c r="G99" s="15"/>
      <c r="H99" s="16"/>
      <c r="I99" s="43"/>
    </row>
    <row r="100" spans="1:9" ht="12.75" customHeight="1" x14ac:dyDescent="0.2">
      <c r="A100" s="221"/>
      <c r="B100" s="13">
        <v>5923.73</v>
      </c>
      <c r="C100" s="13" t="s">
        <v>76</v>
      </c>
      <c r="D100" s="14"/>
      <c r="E100" s="15"/>
      <c r="F100" s="15"/>
      <c r="G100" s="15"/>
      <c r="H100" s="16"/>
      <c r="I100" s="43"/>
    </row>
    <row r="101" spans="1:9" ht="12.75" customHeight="1" x14ac:dyDescent="0.2">
      <c r="A101" s="221"/>
      <c r="B101" s="13">
        <v>8168.28</v>
      </c>
      <c r="C101" s="13" t="s">
        <v>77</v>
      </c>
      <c r="D101" s="14"/>
      <c r="E101" s="15"/>
      <c r="F101" s="15"/>
      <c r="G101" s="15"/>
      <c r="H101" s="16"/>
      <c r="I101" s="43"/>
    </row>
    <row r="102" spans="1:9" ht="12.75" customHeight="1" x14ac:dyDescent="0.2">
      <c r="A102" s="221"/>
      <c r="B102" s="13">
        <v>8832.09</v>
      </c>
      <c r="C102" s="13" t="s">
        <v>78</v>
      </c>
      <c r="D102" s="14"/>
      <c r="E102" s="15"/>
      <c r="F102" s="15"/>
      <c r="G102" s="15"/>
      <c r="H102" s="16"/>
      <c r="I102" s="43"/>
    </row>
    <row r="103" spans="1:9" ht="12.75" customHeight="1" x14ac:dyDescent="0.2">
      <c r="A103" s="221"/>
      <c r="B103" s="13">
        <v>8327.75</v>
      </c>
      <c r="C103" s="13" t="s">
        <v>79</v>
      </c>
      <c r="D103" s="14"/>
      <c r="E103" s="15"/>
      <c r="F103" s="15"/>
      <c r="G103" s="15"/>
      <c r="H103" s="16"/>
      <c r="I103" s="43"/>
    </row>
    <row r="104" spans="1:9" ht="12.75" customHeight="1" x14ac:dyDescent="0.2">
      <c r="A104" s="219"/>
      <c r="B104" s="71">
        <v>8826.4599999999991</v>
      </c>
      <c r="C104" s="71" t="s">
        <v>80</v>
      </c>
      <c r="D104" s="72"/>
      <c r="E104" s="73"/>
      <c r="F104" s="73"/>
      <c r="G104" s="73"/>
      <c r="H104" s="74"/>
      <c r="I104" s="201"/>
    </row>
    <row r="105" spans="1:9" ht="12.75" customHeight="1" thickBot="1" x14ac:dyDescent="0.25">
      <c r="A105" s="219"/>
      <c r="B105" s="412">
        <f>SUM(B93:B104)</f>
        <v>83182.154999999999</v>
      </c>
      <c r="C105" s="412" t="s">
        <v>87</v>
      </c>
      <c r="D105" s="72"/>
      <c r="E105" s="73"/>
      <c r="F105" s="73"/>
      <c r="G105" s="73"/>
      <c r="H105" s="74"/>
      <c r="I105" s="201"/>
    </row>
    <row r="106" spans="1:9" ht="12.75" customHeight="1" x14ac:dyDescent="0.2">
      <c r="A106" s="655" t="s">
        <v>106</v>
      </c>
      <c r="B106" s="13">
        <v>1315.92</v>
      </c>
      <c r="C106" s="13" t="s">
        <v>74</v>
      </c>
      <c r="D106" s="14"/>
      <c r="E106" s="15"/>
      <c r="F106" s="15"/>
      <c r="G106" s="15"/>
      <c r="H106" s="16"/>
      <c r="I106" s="43"/>
    </row>
    <row r="107" spans="1:9" ht="12.75" customHeight="1" x14ac:dyDescent="0.2">
      <c r="A107" s="656"/>
      <c r="B107" s="13">
        <v>555.87</v>
      </c>
      <c r="C107" s="13" t="s">
        <v>75</v>
      </c>
      <c r="D107" s="14"/>
      <c r="E107" s="15"/>
      <c r="F107" s="15"/>
      <c r="G107" s="15"/>
      <c r="H107" s="16"/>
      <c r="I107" s="43"/>
    </row>
    <row r="108" spans="1:9" ht="12.75" customHeight="1" thickBot="1" x14ac:dyDescent="0.25">
      <c r="A108" s="657"/>
      <c r="B108" s="71">
        <v>691.53</v>
      </c>
      <c r="C108" s="71" t="s">
        <v>76</v>
      </c>
      <c r="D108" s="72"/>
      <c r="E108" s="73"/>
      <c r="F108" s="73"/>
      <c r="G108" s="73"/>
      <c r="H108" s="74"/>
      <c r="I108" s="201"/>
    </row>
    <row r="109" spans="1:9" ht="12.75" customHeight="1" thickBot="1" x14ac:dyDescent="0.25">
      <c r="A109" s="526"/>
      <c r="B109" s="454">
        <f>SUM(B106:B108)</f>
        <v>2563.3199999999997</v>
      </c>
      <c r="C109" s="458" t="s">
        <v>87</v>
      </c>
      <c r="D109" s="86"/>
      <c r="E109" s="47"/>
      <c r="F109" s="47"/>
      <c r="G109" s="47"/>
      <c r="H109" s="48"/>
      <c r="I109" s="49">
        <v>950.52</v>
      </c>
    </row>
    <row r="110" spans="1:9" ht="12.75" customHeight="1" thickBot="1" x14ac:dyDescent="0.25">
      <c r="A110" s="331"/>
      <c r="B110" s="271">
        <f>B105+B109</f>
        <v>85745.475000000006</v>
      </c>
      <c r="C110" s="75"/>
      <c r="D110" s="76"/>
      <c r="E110" s="77"/>
      <c r="F110" s="75"/>
      <c r="G110" s="75"/>
      <c r="H110" s="76" t="s">
        <v>17</v>
      </c>
      <c r="I110" s="78">
        <f>SUM(I93:I109)</f>
        <v>950.52</v>
      </c>
    </row>
    <row r="111" spans="1:9" ht="77.25" thickBot="1" x14ac:dyDescent="0.25">
      <c r="A111" s="134" t="s">
        <v>145</v>
      </c>
      <c r="B111" s="114" t="s">
        <v>16</v>
      </c>
      <c r="C111" s="114" t="s">
        <v>5</v>
      </c>
      <c r="D111" s="114" t="s">
        <v>23</v>
      </c>
      <c r="E111" s="118" t="s">
        <v>18</v>
      </c>
      <c r="F111" s="114" t="s">
        <v>19</v>
      </c>
      <c r="G111" s="114" t="s">
        <v>10</v>
      </c>
      <c r="H111" s="114" t="s">
        <v>13</v>
      </c>
      <c r="I111" s="115" t="s">
        <v>12</v>
      </c>
    </row>
    <row r="112" spans="1:9" ht="12.75" customHeight="1" thickBot="1" x14ac:dyDescent="0.25">
      <c r="A112" s="227"/>
      <c r="B112" s="106">
        <v>8748.49</v>
      </c>
      <c r="C112" s="33" t="s">
        <v>66</v>
      </c>
      <c r="D112" s="86"/>
      <c r="E112" s="47"/>
      <c r="F112" s="47"/>
      <c r="G112" s="47"/>
      <c r="H112" s="48"/>
      <c r="I112" s="49"/>
    </row>
    <row r="113" spans="1:9" ht="12.75" customHeight="1" thickBot="1" x14ac:dyDescent="0.25">
      <c r="A113" s="227"/>
      <c r="B113" s="106">
        <v>8967.39</v>
      </c>
      <c r="C113" s="13" t="s">
        <v>67</v>
      </c>
      <c r="D113" s="86"/>
      <c r="E113" s="47"/>
      <c r="F113" s="47"/>
      <c r="G113" s="47"/>
      <c r="H113" s="48"/>
      <c r="I113" s="49"/>
    </row>
    <row r="114" spans="1:9" ht="12.75" customHeight="1" thickBot="1" x14ac:dyDescent="0.25">
      <c r="A114" s="227"/>
      <c r="B114" s="106">
        <v>9418.24</v>
      </c>
      <c r="C114" s="33" t="s">
        <v>70</v>
      </c>
      <c r="D114" s="86"/>
      <c r="E114" s="47"/>
      <c r="F114" s="47"/>
      <c r="G114" s="47"/>
      <c r="H114" s="48"/>
      <c r="I114" s="49"/>
    </row>
    <row r="115" spans="1:9" ht="12.75" customHeight="1" thickBot="1" x14ac:dyDescent="0.25">
      <c r="A115" s="227"/>
      <c r="B115" s="106">
        <v>8964.2199999999993</v>
      </c>
      <c r="C115" s="13" t="s">
        <v>72</v>
      </c>
      <c r="D115" s="86"/>
      <c r="E115" s="47"/>
      <c r="F115" s="47"/>
      <c r="G115" s="47"/>
      <c r="H115" s="48"/>
      <c r="I115" s="49"/>
    </row>
    <row r="116" spans="1:9" ht="12.75" customHeight="1" thickBot="1" x14ac:dyDescent="0.25">
      <c r="A116" s="227"/>
      <c r="B116" s="106">
        <v>9133.7999999999993</v>
      </c>
      <c r="C116" s="33" t="s">
        <v>73</v>
      </c>
      <c r="D116" s="86"/>
      <c r="E116" s="47"/>
      <c r="F116" s="47"/>
      <c r="G116" s="47"/>
      <c r="H116" s="48"/>
      <c r="I116" s="49"/>
    </row>
    <row r="117" spans="1:9" ht="12.75" customHeight="1" thickBot="1" x14ac:dyDescent="0.25">
      <c r="A117" s="227"/>
      <c r="B117" s="106">
        <v>10511.03</v>
      </c>
      <c r="C117" s="13" t="s">
        <v>74</v>
      </c>
      <c r="D117" s="86"/>
      <c r="E117" s="47"/>
      <c r="F117" s="47"/>
      <c r="G117" s="47"/>
      <c r="H117" s="48"/>
      <c r="I117" s="49"/>
    </row>
    <row r="118" spans="1:9" ht="12.75" customHeight="1" thickBot="1" x14ac:dyDescent="0.25">
      <c r="A118" s="227"/>
      <c r="B118" s="106">
        <v>5409.94</v>
      </c>
      <c r="C118" s="33" t="s">
        <v>75</v>
      </c>
      <c r="D118" s="86"/>
      <c r="E118" s="47"/>
      <c r="F118" s="47"/>
      <c r="G118" s="47"/>
      <c r="H118" s="48"/>
      <c r="I118" s="49"/>
    </row>
    <row r="119" spans="1:9" ht="12.75" customHeight="1" thickBot="1" x14ac:dyDescent="0.25">
      <c r="A119" s="227"/>
      <c r="B119" s="106">
        <v>6676.01</v>
      </c>
      <c r="C119" s="13" t="s">
        <v>76</v>
      </c>
      <c r="D119" s="86"/>
      <c r="E119" s="47"/>
      <c r="F119" s="47"/>
      <c r="G119" s="47"/>
      <c r="H119" s="48"/>
      <c r="I119" s="49"/>
    </row>
    <row r="120" spans="1:9" ht="13.5" thickBot="1" x14ac:dyDescent="0.25">
      <c r="A120" s="117" t="s">
        <v>103</v>
      </c>
      <c r="B120" s="161">
        <v>6774.31</v>
      </c>
      <c r="C120" s="154" t="s">
        <v>77</v>
      </c>
      <c r="D120" s="322" t="s">
        <v>108</v>
      </c>
      <c r="E120" s="37" t="s">
        <v>1640</v>
      </c>
      <c r="F120" s="37" t="s">
        <v>327</v>
      </c>
      <c r="G120" s="37">
        <v>5.5</v>
      </c>
      <c r="H120" s="38">
        <v>250</v>
      </c>
      <c r="I120" s="39">
        <f>G120*H120</f>
        <v>1375</v>
      </c>
    </row>
    <row r="121" spans="1:9" ht="12.75" customHeight="1" thickBot="1" x14ac:dyDescent="0.25">
      <c r="A121" s="231"/>
      <c r="B121" s="106">
        <v>7252.39</v>
      </c>
      <c r="C121" s="13" t="s">
        <v>78</v>
      </c>
      <c r="D121" s="86"/>
      <c r="E121" s="47"/>
      <c r="F121" s="47"/>
      <c r="G121" s="47"/>
      <c r="H121" s="48"/>
      <c r="I121" s="49"/>
    </row>
    <row r="122" spans="1:9" ht="12.75" customHeight="1" thickBot="1" x14ac:dyDescent="0.25">
      <c r="A122" s="227"/>
      <c r="B122" s="106">
        <v>6968.76</v>
      </c>
      <c r="C122" s="13" t="s">
        <v>79</v>
      </c>
      <c r="D122" s="86"/>
      <c r="E122" s="47"/>
      <c r="F122" s="47"/>
      <c r="G122" s="47"/>
      <c r="H122" s="48"/>
      <c r="I122" s="49"/>
    </row>
    <row r="123" spans="1:9" ht="12.75" customHeight="1" thickBot="1" x14ac:dyDescent="0.25">
      <c r="A123" s="227"/>
      <c r="B123" s="106">
        <v>7053.07</v>
      </c>
      <c r="C123" s="13" t="s">
        <v>80</v>
      </c>
      <c r="D123" s="86"/>
      <c r="E123" s="47"/>
      <c r="F123" s="47"/>
      <c r="G123" s="47"/>
      <c r="H123" s="48"/>
      <c r="I123" s="49"/>
    </row>
    <row r="124" spans="1:9" ht="12.75" customHeight="1" thickBot="1" x14ac:dyDescent="0.25">
      <c r="A124" s="227"/>
      <c r="B124" s="106"/>
      <c r="C124" s="85" t="s">
        <v>87</v>
      </c>
      <c r="D124" s="86"/>
      <c r="E124" s="47"/>
      <c r="F124" s="47"/>
      <c r="G124" s="47"/>
      <c r="H124" s="48"/>
      <c r="I124" s="49">
        <v>1250.46</v>
      </c>
    </row>
    <row r="125" spans="1:9" ht="13.5" thickBot="1" x14ac:dyDescent="0.25">
      <c r="A125" s="180"/>
      <c r="B125" s="197">
        <f>SUM(B112:B124)</f>
        <v>95877.65</v>
      </c>
      <c r="C125" s="198"/>
      <c r="D125" s="197"/>
      <c r="E125" s="199"/>
      <c r="F125" s="198"/>
      <c r="G125" s="198"/>
      <c r="H125" s="197" t="s">
        <v>17</v>
      </c>
      <c r="I125" s="230">
        <f>SUM(I112:I124)</f>
        <v>2625.46</v>
      </c>
    </row>
    <row r="126" spans="1:9" ht="26.25" thickBot="1" x14ac:dyDescent="0.25">
      <c r="A126" s="46" t="s">
        <v>8</v>
      </c>
      <c r="B126" s="114" t="s">
        <v>16</v>
      </c>
      <c r="C126" s="114" t="s">
        <v>5</v>
      </c>
      <c r="D126" s="114" t="s">
        <v>23</v>
      </c>
      <c r="E126" s="118" t="s">
        <v>18</v>
      </c>
      <c r="F126" s="114" t="s">
        <v>19</v>
      </c>
      <c r="G126" s="114" t="s">
        <v>10</v>
      </c>
      <c r="H126" s="114" t="s">
        <v>13</v>
      </c>
      <c r="I126" s="115" t="s">
        <v>12</v>
      </c>
    </row>
    <row r="127" spans="1:9" ht="12.75" customHeight="1" x14ac:dyDescent="0.2">
      <c r="A127" s="623" t="s">
        <v>82</v>
      </c>
      <c r="B127" s="33"/>
      <c r="C127" s="33" t="s">
        <v>66</v>
      </c>
      <c r="D127" s="34"/>
      <c r="E127" s="35"/>
      <c r="F127" s="35" t="s">
        <v>83</v>
      </c>
      <c r="G127" s="35">
        <v>212.14</v>
      </c>
      <c r="H127" s="16">
        <v>4.8099999999999996</v>
      </c>
      <c r="I127" s="157">
        <f>G127*H127</f>
        <v>1020.3933999999998</v>
      </c>
    </row>
    <row r="128" spans="1:9" x14ac:dyDescent="0.2">
      <c r="A128" s="623"/>
      <c r="B128" s="13"/>
      <c r="C128" s="13" t="s">
        <v>67</v>
      </c>
      <c r="D128" s="14"/>
      <c r="E128" s="15"/>
      <c r="F128" s="15" t="s">
        <v>83</v>
      </c>
      <c r="G128" s="15">
        <v>165.25</v>
      </c>
      <c r="H128" s="16">
        <v>4.8099999999999996</v>
      </c>
      <c r="I128" s="43">
        <f>G128*H128</f>
        <v>794.85249999999996</v>
      </c>
    </row>
    <row r="129" spans="1:9" x14ac:dyDescent="0.2">
      <c r="A129" s="623"/>
      <c r="B129" s="13"/>
      <c r="C129" s="13" t="s">
        <v>70</v>
      </c>
      <c r="D129" s="14"/>
      <c r="E129" s="15"/>
      <c r="F129" s="15" t="s">
        <v>83</v>
      </c>
      <c r="G129" s="15">
        <v>1335.57</v>
      </c>
      <c r="H129" s="16">
        <v>4.8099999999999996</v>
      </c>
      <c r="I129" s="43">
        <f>G129*H129</f>
        <v>6424.091699999999</v>
      </c>
    </row>
    <row r="130" spans="1:9" ht="12.75" customHeight="1" x14ac:dyDescent="0.2">
      <c r="A130" s="623"/>
      <c r="B130" s="13"/>
      <c r="C130" s="13" t="s">
        <v>72</v>
      </c>
      <c r="D130" s="14"/>
      <c r="E130" s="15"/>
      <c r="F130" s="15" t="s">
        <v>83</v>
      </c>
      <c r="G130" s="494">
        <v>-310.64999999999998</v>
      </c>
      <c r="H130" s="16">
        <v>4.8099999999999996</v>
      </c>
      <c r="I130" s="43">
        <f t="shared" ref="I130:I136" si="2">G130*H130</f>
        <v>-1494.2264999999998</v>
      </c>
    </row>
    <row r="131" spans="1:9" x14ac:dyDescent="0.2">
      <c r="A131" s="623"/>
      <c r="B131" s="13"/>
      <c r="C131" s="13" t="s">
        <v>73</v>
      </c>
      <c r="D131" s="14"/>
      <c r="E131" s="15"/>
      <c r="F131" s="15" t="s">
        <v>83</v>
      </c>
      <c r="G131" s="15">
        <v>503.68</v>
      </c>
      <c r="H131" s="16">
        <v>4.8099999999999996</v>
      </c>
      <c r="I131" s="43">
        <f t="shared" si="2"/>
        <v>2422.7007999999996</v>
      </c>
    </row>
    <row r="132" spans="1:9" ht="12.75" customHeight="1" x14ac:dyDescent="0.2">
      <c r="A132" s="623"/>
      <c r="B132" s="13"/>
      <c r="C132" s="13" t="s">
        <v>74</v>
      </c>
      <c r="D132" s="14"/>
      <c r="E132" s="15"/>
      <c r="F132" s="15" t="s">
        <v>83</v>
      </c>
      <c r="G132" s="15">
        <v>415.9</v>
      </c>
      <c r="H132" s="16">
        <v>4.8099999999999996</v>
      </c>
      <c r="I132" s="43">
        <f t="shared" si="2"/>
        <v>2000.4789999999998</v>
      </c>
    </row>
    <row r="133" spans="1:9" ht="12.75" customHeight="1" x14ac:dyDescent="0.2">
      <c r="A133" s="623"/>
      <c r="B133" s="13"/>
      <c r="C133" s="13" t="s">
        <v>75</v>
      </c>
      <c r="D133" s="14"/>
      <c r="E133" s="15"/>
      <c r="F133" s="15" t="s">
        <v>83</v>
      </c>
      <c r="G133" s="15">
        <v>39.119999999999997</v>
      </c>
      <c r="H133" s="16">
        <v>5.04</v>
      </c>
      <c r="I133" s="43">
        <f t="shared" si="2"/>
        <v>197.16479999999999</v>
      </c>
    </row>
    <row r="134" spans="1:9" ht="12.75" customHeight="1" x14ac:dyDescent="0.2">
      <c r="A134" s="623"/>
      <c r="B134" s="13"/>
      <c r="C134" s="13" t="s">
        <v>76</v>
      </c>
      <c r="D134" s="14"/>
      <c r="E134" s="15"/>
      <c r="F134" s="15" t="s">
        <v>83</v>
      </c>
      <c r="G134" s="15">
        <v>547.87</v>
      </c>
      <c r="H134" s="16">
        <v>5.04</v>
      </c>
      <c r="I134" s="43">
        <f t="shared" si="2"/>
        <v>2761.2647999999999</v>
      </c>
    </row>
    <row r="135" spans="1:9" ht="12.75" customHeight="1" x14ac:dyDescent="0.2">
      <c r="A135" s="623"/>
      <c r="B135" s="13"/>
      <c r="C135" s="13" t="s">
        <v>77</v>
      </c>
      <c r="D135" s="14"/>
      <c r="E135" s="15"/>
      <c r="F135" s="15" t="s">
        <v>83</v>
      </c>
      <c r="G135" s="15">
        <v>340.4</v>
      </c>
      <c r="H135" s="16">
        <v>5.04</v>
      </c>
      <c r="I135" s="43">
        <f t="shared" si="2"/>
        <v>1715.616</v>
      </c>
    </row>
    <row r="136" spans="1:9" ht="12.75" customHeight="1" x14ac:dyDescent="0.2">
      <c r="A136" s="623"/>
      <c r="B136" s="13"/>
      <c r="C136" s="13" t="s">
        <v>78</v>
      </c>
      <c r="D136" s="14"/>
      <c r="E136" s="15"/>
      <c r="F136" s="15" t="s">
        <v>83</v>
      </c>
      <c r="G136" s="15">
        <v>559.79999999999995</v>
      </c>
      <c r="H136" s="16">
        <v>5.04</v>
      </c>
      <c r="I136" s="43">
        <f t="shared" si="2"/>
        <v>2821.3919999999998</v>
      </c>
    </row>
    <row r="137" spans="1:9" ht="12.75" customHeight="1" x14ac:dyDescent="0.2">
      <c r="A137" s="623"/>
      <c r="B137" s="13"/>
      <c r="C137" s="13" t="s">
        <v>79</v>
      </c>
      <c r="D137" s="14"/>
      <c r="E137" s="15"/>
      <c r="F137" s="15" t="s">
        <v>83</v>
      </c>
      <c r="G137" s="15">
        <v>493.14</v>
      </c>
      <c r="H137" s="16">
        <v>5.04</v>
      </c>
      <c r="I137" s="43">
        <f>G137*H137</f>
        <v>2485.4256</v>
      </c>
    </row>
    <row r="138" spans="1:9" ht="12.75" customHeight="1" x14ac:dyDescent="0.2">
      <c r="A138" s="623"/>
      <c r="B138" s="13"/>
      <c r="C138" s="13" t="s">
        <v>80</v>
      </c>
      <c r="D138" s="14"/>
      <c r="E138" s="15"/>
      <c r="F138" s="15" t="s">
        <v>83</v>
      </c>
      <c r="G138" s="15">
        <v>386.27</v>
      </c>
      <c r="H138" s="16">
        <v>5.04</v>
      </c>
      <c r="I138" s="43">
        <f>G138*H138</f>
        <v>1946.8008</v>
      </c>
    </row>
    <row r="139" spans="1:9" ht="12.75" customHeight="1" x14ac:dyDescent="0.2">
      <c r="A139" s="623"/>
      <c r="B139" s="71"/>
      <c r="C139" s="412" t="s">
        <v>87</v>
      </c>
      <c r="D139" s="14"/>
      <c r="E139" s="15"/>
      <c r="F139" s="15" t="s">
        <v>83</v>
      </c>
      <c r="G139" s="15">
        <f>SUM(G127:G138)</f>
        <v>4688.49</v>
      </c>
      <c r="H139" s="16"/>
      <c r="I139" s="243">
        <f>SUM(I127:I138)</f>
        <v>23095.954899999997</v>
      </c>
    </row>
    <row r="140" spans="1:9" ht="27.6" customHeight="1" x14ac:dyDescent="0.2">
      <c r="A140" s="652" t="s">
        <v>2272</v>
      </c>
      <c r="B140" s="71"/>
      <c r="C140" s="13" t="s">
        <v>2273</v>
      </c>
      <c r="D140" s="72"/>
      <c r="E140" s="73"/>
      <c r="F140" s="15"/>
      <c r="G140" s="327"/>
      <c r="H140" s="74"/>
      <c r="I140" s="598">
        <v>291.2</v>
      </c>
    </row>
    <row r="141" spans="1:9" ht="27" customHeight="1" x14ac:dyDescent="0.2">
      <c r="A141" s="653"/>
      <c r="B141" s="71"/>
      <c r="C141" s="13" t="s">
        <v>2274</v>
      </c>
      <c r="D141" s="72"/>
      <c r="E141" s="73"/>
      <c r="F141" s="15"/>
      <c r="G141" s="327"/>
      <c r="H141" s="74"/>
      <c r="I141" s="598">
        <v>299.56</v>
      </c>
    </row>
    <row r="142" spans="1:9" ht="25.15" customHeight="1" x14ac:dyDescent="0.2">
      <c r="A142" s="654"/>
      <c r="B142" s="412"/>
      <c r="C142" s="244" t="s">
        <v>87</v>
      </c>
      <c r="D142" s="72"/>
      <c r="E142" s="73"/>
      <c r="F142" s="15"/>
      <c r="G142" s="327"/>
      <c r="H142" s="74"/>
      <c r="I142" s="241">
        <f>SUM(I140:I141)</f>
        <v>590.76</v>
      </c>
    </row>
    <row r="143" spans="1:9" ht="27.6" customHeight="1" x14ac:dyDescent="0.2">
      <c r="A143" s="652" t="s">
        <v>2271</v>
      </c>
      <c r="B143" s="71"/>
      <c r="C143" s="33" t="s">
        <v>2273</v>
      </c>
      <c r="D143" s="72"/>
      <c r="E143" s="73"/>
      <c r="F143" s="15"/>
      <c r="G143" s="327"/>
      <c r="H143" s="74"/>
      <c r="I143" s="598">
        <v>1650.33</v>
      </c>
    </row>
    <row r="144" spans="1:9" ht="23.45" customHeight="1" x14ac:dyDescent="0.2">
      <c r="A144" s="653"/>
      <c r="B144" s="71"/>
      <c r="C144" s="71" t="s">
        <v>2274</v>
      </c>
      <c r="D144" s="72"/>
      <c r="E144" s="73"/>
      <c r="F144" s="15"/>
      <c r="G144" s="327"/>
      <c r="H144" s="74"/>
      <c r="I144" s="598">
        <v>1797.5</v>
      </c>
    </row>
    <row r="145" spans="1:255" ht="28.9" customHeight="1" x14ac:dyDescent="0.2">
      <c r="A145" s="654"/>
      <c r="B145" s="71"/>
      <c r="C145" s="244" t="s">
        <v>87</v>
      </c>
      <c r="D145" s="72"/>
      <c r="E145" s="73"/>
      <c r="F145" s="15"/>
      <c r="G145" s="327"/>
      <c r="H145" s="74"/>
      <c r="I145" s="241">
        <f>SUM(I143:I144)</f>
        <v>3447.83</v>
      </c>
    </row>
    <row r="146" spans="1:255" ht="25.5" x14ac:dyDescent="0.2">
      <c r="A146" s="221" t="s">
        <v>2270</v>
      </c>
      <c r="B146" s="13"/>
      <c r="C146" s="244" t="s">
        <v>87</v>
      </c>
      <c r="D146" s="14"/>
      <c r="E146" s="15"/>
      <c r="F146" s="15"/>
      <c r="G146" s="15"/>
      <c r="H146" s="16"/>
      <c r="I146" s="243">
        <v>152985.20000000001</v>
      </c>
    </row>
    <row r="147" spans="1:255" ht="12.75" customHeight="1" x14ac:dyDescent="0.2">
      <c r="A147" s="11" t="s">
        <v>84</v>
      </c>
      <c r="B147" s="13"/>
      <c r="C147" s="244" t="s">
        <v>87</v>
      </c>
      <c r="D147" s="14"/>
      <c r="E147" s="15"/>
      <c r="F147" s="15"/>
      <c r="G147" s="15"/>
      <c r="H147" s="16"/>
      <c r="I147" s="243">
        <v>11376.48</v>
      </c>
    </row>
    <row r="148" spans="1:255" ht="12.75" customHeight="1" x14ac:dyDescent="0.2">
      <c r="A148" s="11" t="s">
        <v>86</v>
      </c>
      <c r="B148" s="13"/>
      <c r="C148" s="244" t="s">
        <v>87</v>
      </c>
      <c r="D148" s="14"/>
      <c r="E148" s="15"/>
      <c r="F148" s="15"/>
      <c r="G148" s="15"/>
      <c r="H148" s="16"/>
      <c r="I148" s="243">
        <v>10386</v>
      </c>
    </row>
    <row r="149" spans="1:255" ht="12.75" customHeight="1" x14ac:dyDescent="0.2">
      <c r="A149" s="240" t="s">
        <v>88</v>
      </c>
      <c r="B149" s="13"/>
      <c r="C149" s="244" t="s">
        <v>87</v>
      </c>
      <c r="D149" s="14"/>
      <c r="E149" s="15"/>
      <c r="F149" s="15"/>
      <c r="G149" s="15"/>
      <c r="H149" s="16"/>
      <c r="I149" s="243">
        <v>7619.08</v>
      </c>
    </row>
    <row r="150" spans="1:255" ht="12.75" customHeight="1" thickBot="1" x14ac:dyDescent="0.25">
      <c r="A150" s="219"/>
      <c r="B150" s="109"/>
      <c r="C150" s="109"/>
      <c r="D150" s="108"/>
      <c r="E150" s="110"/>
      <c r="F150" s="109"/>
      <c r="G150" s="109"/>
      <c r="H150" s="108" t="s">
        <v>17</v>
      </c>
      <c r="I150" s="232">
        <f>I139+I142+I145+I146+I147+I148+I149</f>
        <v>209501.30489999999</v>
      </c>
    </row>
    <row r="151" spans="1:255" s="45" customFormat="1" ht="70.900000000000006" customHeight="1" thickBot="1" x14ac:dyDescent="0.25">
      <c r="A151" s="117" t="s">
        <v>95</v>
      </c>
      <c r="B151" s="114" t="s">
        <v>16</v>
      </c>
      <c r="C151" s="114" t="s">
        <v>5</v>
      </c>
      <c r="D151" s="114" t="s">
        <v>23</v>
      </c>
      <c r="E151" s="118" t="s">
        <v>18</v>
      </c>
      <c r="F151" s="114" t="s">
        <v>19</v>
      </c>
      <c r="G151" s="114" t="s">
        <v>10</v>
      </c>
      <c r="H151" s="114" t="s">
        <v>13</v>
      </c>
      <c r="I151" s="115" t="s">
        <v>12</v>
      </c>
      <c r="J151" s="56"/>
      <c r="K151" s="56"/>
      <c r="L151" s="56"/>
      <c r="M151" s="56"/>
      <c r="N151" s="56"/>
      <c r="O151" s="56"/>
      <c r="P151" s="56"/>
      <c r="Q151" s="56"/>
      <c r="R151" s="56"/>
      <c r="T151" s="56"/>
      <c r="U151" s="56"/>
      <c r="V151" s="56"/>
      <c r="W151" s="56"/>
      <c r="X151" s="56"/>
      <c r="Y151" s="56"/>
      <c r="Z151" s="56"/>
      <c r="AA151" s="56"/>
      <c r="AB151" s="56"/>
      <c r="AD151" s="56"/>
      <c r="AE151" s="56"/>
      <c r="AF151" s="56"/>
      <c r="AG151" s="56"/>
      <c r="AH151" s="56"/>
      <c r="AI151" s="56"/>
      <c r="AJ151" s="56"/>
      <c r="AK151" s="56"/>
      <c r="AL151" s="56"/>
      <c r="AN151" s="56"/>
      <c r="AO151" s="56"/>
      <c r="AP151" s="56"/>
      <c r="AQ151" s="56"/>
      <c r="AR151" s="56"/>
      <c r="AS151" s="56"/>
      <c r="AT151" s="56"/>
      <c r="AU151" s="56"/>
      <c r="AV151" s="56"/>
      <c r="AX151" s="56"/>
      <c r="AY151" s="56"/>
      <c r="AZ151" s="56"/>
      <c r="BA151" s="56"/>
      <c r="BB151" s="56"/>
      <c r="BC151" s="56"/>
      <c r="BD151" s="56"/>
      <c r="BE151" s="56"/>
      <c r="BF151" s="56"/>
      <c r="BH151" s="56"/>
      <c r="BI151" s="56"/>
      <c r="BJ151" s="56"/>
      <c r="BK151" s="56"/>
      <c r="BL151" s="56"/>
      <c r="BM151" s="56"/>
      <c r="BN151" s="56"/>
      <c r="BO151" s="56"/>
      <c r="BP151" s="56"/>
      <c r="BR151" s="56"/>
      <c r="BS151" s="56"/>
      <c r="BT151" s="56"/>
      <c r="BU151" s="56"/>
      <c r="BV151" s="56"/>
      <c r="BW151" s="56"/>
      <c r="BX151" s="56"/>
      <c r="BY151" s="56"/>
      <c r="BZ151" s="56"/>
      <c r="CB151" s="56"/>
      <c r="CC151" s="56"/>
      <c r="CD151" s="56"/>
      <c r="CE151" s="56"/>
      <c r="CF151" s="56"/>
      <c r="CG151" s="56"/>
      <c r="CH151" s="56"/>
      <c r="CI151" s="56"/>
      <c r="CJ151" s="56"/>
      <c r="CL151" s="56"/>
      <c r="CM151" s="56"/>
      <c r="CN151" s="56"/>
      <c r="CO151" s="56"/>
      <c r="CP151" s="56"/>
      <c r="CQ151" s="56"/>
      <c r="CR151" s="56"/>
      <c r="CS151" s="56"/>
      <c r="CT151" s="56"/>
      <c r="CV151" s="56"/>
      <c r="CW151" s="56"/>
      <c r="CX151" s="56"/>
      <c r="CY151" s="56"/>
      <c r="CZ151" s="56"/>
      <c r="DA151" s="56"/>
      <c r="DB151" s="56"/>
      <c r="DC151" s="56"/>
      <c r="DD151" s="56"/>
      <c r="DF151" s="56"/>
      <c r="DG151" s="56"/>
      <c r="DH151" s="56"/>
      <c r="DI151" s="56"/>
      <c r="DJ151" s="56"/>
      <c r="DK151" s="56"/>
      <c r="DL151" s="56"/>
      <c r="DM151" s="56"/>
      <c r="DN151" s="56"/>
      <c r="DP151" s="56"/>
      <c r="DQ151" s="56"/>
      <c r="DR151" s="56"/>
      <c r="DS151" s="56"/>
      <c r="DT151" s="56"/>
      <c r="DU151" s="56"/>
      <c r="DV151" s="56"/>
      <c r="DW151" s="56"/>
      <c r="DX151" s="56"/>
      <c r="DZ151" s="56"/>
      <c r="EA151" s="56"/>
      <c r="EB151" s="56"/>
      <c r="EC151" s="56"/>
      <c r="ED151" s="56"/>
      <c r="EE151" s="56"/>
      <c r="EF151" s="56"/>
      <c r="EG151" s="56"/>
      <c r="EH151" s="56"/>
      <c r="EJ151" s="56"/>
      <c r="EK151" s="56"/>
      <c r="EL151" s="56"/>
      <c r="EM151" s="56"/>
      <c r="EN151" s="56"/>
      <c r="EO151" s="56"/>
      <c r="EP151" s="56"/>
      <c r="EQ151" s="56"/>
      <c r="ER151" s="56"/>
      <c r="ET151" s="56"/>
      <c r="EU151" s="56"/>
      <c r="EV151" s="56"/>
      <c r="EW151" s="56"/>
      <c r="EX151" s="56"/>
      <c r="EY151" s="56"/>
      <c r="EZ151" s="56"/>
      <c r="FA151" s="56"/>
      <c r="FB151" s="56"/>
      <c r="FD151" s="56"/>
      <c r="FE151" s="56"/>
      <c r="FF151" s="56"/>
      <c r="FG151" s="56"/>
      <c r="FH151" s="56"/>
      <c r="FI151" s="56"/>
      <c r="FJ151" s="56"/>
      <c r="FK151" s="56"/>
      <c r="FL151" s="56"/>
      <c r="FN151" s="56"/>
      <c r="FO151" s="56"/>
      <c r="FP151" s="56"/>
      <c r="FQ151" s="56"/>
      <c r="FR151" s="56"/>
      <c r="FS151" s="56"/>
      <c r="FT151" s="56"/>
      <c r="FU151" s="56"/>
      <c r="FV151" s="56"/>
      <c r="FX151" s="56"/>
      <c r="FY151" s="56"/>
      <c r="FZ151" s="56"/>
      <c r="GA151" s="56"/>
      <c r="GB151" s="56"/>
      <c r="GC151" s="56"/>
      <c r="GD151" s="56"/>
      <c r="GE151" s="56"/>
      <c r="GF151" s="56"/>
      <c r="GH151" s="56"/>
      <c r="GI151" s="56"/>
      <c r="GJ151" s="56"/>
      <c r="GK151" s="56"/>
      <c r="GL151" s="56"/>
      <c r="GM151" s="56"/>
      <c r="GN151" s="56"/>
      <c r="GO151" s="56"/>
      <c r="GP151" s="56"/>
      <c r="GR151" s="56"/>
      <c r="GS151" s="56"/>
      <c r="GT151" s="56"/>
      <c r="GU151" s="56"/>
      <c r="GV151" s="56"/>
      <c r="GW151" s="56"/>
      <c r="GX151" s="56"/>
      <c r="GY151" s="56"/>
      <c r="GZ151" s="56"/>
      <c r="HB151" s="56"/>
      <c r="HC151" s="56"/>
      <c r="HD151" s="56"/>
      <c r="HE151" s="56"/>
      <c r="HF151" s="56"/>
      <c r="HG151" s="56"/>
      <c r="HH151" s="56"/>
      <c r="HI151" s="56"/>
      <c r="HJ151" s="56"/>
      <c r="HL151" s="56"/>
      <c r="HM151" s="56"/>
      <c r="HN151" s="56"/>
      <c r="HO151" s="56"/>
      <c r="HP151" s="56"/>
      <c r="HQ151" s="56"/>
      <c r="HR151" s="56"/>
      <c r="HS151" s="56"/>
      <c r="HT151" s="56"/>
      <c r="HV151" s="56"/>
      <c r="HW151" s="56"/>
      <c r="HX151" s="56"/>
      <c r="HY151" s="56"/>
      <c r="HZ151" s="56"/>
      <c r="IA151" s="56"/>
      <c r="IB151" s="56"/>
      <c r="IC151" s="56"/>
      <c r="ID151" s="56"/>
      <c r="IF151" s="56"/>
      <c r="IG151" s="56"/>
      <c r="IH151" s="56"/>
      <c r="II151" s="56"/>
      <c r="IJ151" s="56"/>
      <c r="IK151" s="56"/>
      <c r="IL151" s="56"/>
      <c r="IM151" s="56"/>
      <c r="IN151" s="56"/>
      <c r="IP151" s="56"/>
      <c r="IQ151" s="56"/>
      <c r="IR151" s="56"/>
      <c r="IS151" s="56"/>
      <c r="IT151" s="56"/>
      <c r="IU151" s="56"/>
    </row>
    <row r="152" spans="1:255" ht="12.75" customHeight="1" thickBot="1" x14ac:dyDescent="0.25">
      <c r="A152" s="227"/>
      <c r="B152" s="104">
        <v>3712.3</v>
      </c>
      <c r="C152" s="58" t="s">
        <v>66</v>
      </c>
      <c r="D152" s="64"/>
      <c r="E152" s="59"/>
      <c r="F152" s="59"/>
      <c r="G152" s="59"/>
      <c r="H152" s="60"/>
      <c r="I152" s="61"/>
      <c r="J152" s="56"/>
      <c r="K152" s="56"/>
      <c r="L152" s="56"/>
      <c r="M152" s="56"/>
      <c r="N152" s="56"/>
      <c r="O152" s="56"/>
      <c r="P152" s="56"/>
      <c r="Q152" s="56"/>
      <c r="R152" s="56"/>
      <c r="T152" s="56"/>
      <c r="U152" s="56"/>
      <c r="V152" s="56"/>
      <c r="W152" s="56"/>
      <c r="X152" s="56"/>
      <c r="Y152" s="56"/>
      <c r="Z152" s="56"/>
      <c r="AA152" s="56"/>
      <c r="AB152" s="56"/>
      <c r="AD152" s="56"/>
      <c r="AE152" s="56"/>
      <c r="AF152" s="56"/>
      <c r="AG152" s="56"/>
      <c r="AH152" s="56"/>
      <c r="AI152" s="56"/>
      <c r="AJ152" s="56"/>
      <c r="AK152" s="56"/>
      <c r="AL152" s="56"/>
      <c r="AN152" s="56"/>
      <c r="AO152" s="56"/>
      <c r="AP152" s="56"/>
      <c r="AQ152" s="56"/>
      <c r="AR152" s="56"/>
      <c r="AS152" s="56"/>
      <c r="AT152" s="56"/>
      <c r="AU152" s="56"/>
      <c r="AV152" s="56"/>
      <c r="AX152" s="56"/>
      <c r="AY152" s="56"/>
      <c r="AZ152" s="56"/>
      <c r="BA152" s="56"/>
      <c r="BB152" s="56"/>
      <c r="BC152" s="56"/>
      <c r="BD152" s="56"/>
      <c r="BE152" s="56"/>
      <c r="BF152" s="56"/>
      <c r="BH152" s="56"/>
      <c r="BI152" s="56"/>
      <c r="BJ152" s="56"/>
      <c r="BK152" s="56"/>
      <c r="BL152" s="56"/>
      <c r="BM152" s="56"/>
      <c r="BN152" s="56"/>
      <c r="BO152" s="56"/>
      <c r="BP152" s="56"/>
      <c r="BR152" s="56"/>
      <c r="BS152" s="56"/>
      <c r="BT152" s="56"/>
      <c r="BU152" s="56"/>
      <c r="BV152" s="56"/>
      <c r="BW152" s="56"/>
      <c r="BX152" s="56"/>
      <c r="BY152" s="56"/>
      <c r="BZ152" s="56"/>
      <c r="CB152" s="56"/>
      <c r="CC152" s="56"/>
      <c r="CD152" s="56"/>
      <c r="CE152" s="56"/>
      <c r="CF152" s="56"/>
      <c r="CG152" s="56"/>
      <c r="CH152" s="56"/>
      <c r="CI152" s="56"/>
      <c r="CJ152" s="56"/>
      <c r="CL152" s="56"/>
      <c r="CM152" s="56"/>
      <c r="CN152" s="56"/>
      <c r="CO152" s="56"/>
      <c r="CP152" s="56"/>
      <c r="CQ152" s="56"/>
      <c r="CR152" s="56"/>
      <c r="CS152" s="56"/>
      <c r="CT152" s="56"/>
      <c r="CV152" s="56"/>
      <c r="CW152" s="56"/>
      <c r="CX152" s="56"/>
      <c r="CY152" s="56"/>
      <c r="CZ152" s="56"/>
      <c r="DA152" s="56"/>
      <c r="DB152" s="56"/>
      <c r="DC152" s="56"/>
      <c r="DD152" s="56"/>
      <c r="DF152" s="56"/>
      <c r="DG152" s="56"/>
      <c r="DH152" s="56"/>
      <c r="DI152" s="56"/>
      <c r="DJ152" s="56"/>
      <c r="DK152" s="56"/>
      <c r="DL152" s="56"/>
      <c r="DM152" s="56"/>
      <c r="DN152" s="56"/>
      <c r="DP152" s="56"/>
      <c r="DQ152" s="56"/>
      <c r="DR152" s="56"/>
      <c r="DS152" s="56"/>
      <c r="DT152" s="56"/>
      <c r="DU152" s="56"/>
      <c r="DV152" s="56"/>
      <c r="DW152" s="56"/>
      <c r="DX152" s="56"/>
      <c r="DZ152" s="56"/>
      <c r="EA152" s="56"/>
      <c r="EB152" s="56"/>
      <c r="EC152" s="56"/>
      <c r="ED152" s="56"/>
      <c r="EE152" s="56"/>
      <c r="EF152" s="56"/>
      <c r="EG152" s="56"/>
      <c r="EH152" s="56"/>
      <c r="EJ152" s="56"/>
      <c r="EK152" s="56"/>
      <c r="EL152" s="56"/>
      <c r="EM152" s="56"/>
      <c r="EN152" s="56"/>
      <c r="EO152" s="56"/>
      <c r="EP152" s="56"/>
      <c r="EQ152" s="56"/>
      <c r="ER152" s="56"/>
      <c r="ET152" s="56"/>
      <c r="EU152" s="56"/>
      <c r="EV152" s="56"/>
      <c r="EW152" s="56"/>
      <c r="EX152" s="56"/>
      <c r="EY152" s="56"/>
      <c r="EZ152" s="56"/>
      <c r="FA152" s="56"/>
      <c r="FB152" s="56"/>
      <c r="FD152" s="56"/>
      <c r="FE152" s="56"/>
      <c r="FF152" s="56"/>
      <c r="FG152" s="56"/>
      <c r="FH152" s="56"/>
      <c r="FI152" s="56"/>
      <c r="FJ152" s="56"/>
      <c r="FK152" s="56"/>
      <c r="FL152" s="56"/>
      <c r="FN152" s="56"/>
      <c r="FO152" s="56"/>
      <c r="FP152" s="56"/>
      <c r="FQ152" s="56"/>
      <c r="FR152" s="56"/>
      <c r="FS152" s="56"/>
      <c r="FT152" s="56"/>
      <c r="FU152" s="56"/>
      <c r="FV152" s="56"/>
      <c r="FX152" s="56"/>
      <c r="FY152" s="56"/>
      <c r="FZ152" s="56"/>
      <c r="GA152" s="56"/>
      <c r="GB152" s="56"/>
      <c r="GC152" s="56"/>
      <c r="GD152" s="56"/>
      <c r="GE152" s="56"/>
      <c r="GF152" s="56"/>
      <c r="GH152" s="56"/>
      <c r="GI152" s="56"/>
      <c r="GJ152" s="56"/>
      <c r="GK152" s="56"/>
      <c r="GL152" s="56"/>
      <c r="GM152" s="56"/>
      <c r="GN152" s="56"/>
      <c r="GO152" s="56"/>
      <c r="GP152" s="56"/>
      <c r="GR152" s="56"/>
      <c r="GS152" s="56"/>
      <c r="GT152" s="56"/>
      <c r="GU152" s="56"/>
      <c r="GV152" s="56"/>
      <c r="GW152" s="56"/>
      <c r="GX152" s="56"/>
      <c r="GY152" s="56"/>
      <c r="GZ152" s="56"/>
      <c r="HB152" s="56"/>
      <c r="HC152" s="56"/>
      <c r="HD152" s="56"/>
      <c r="HE152" s="56"/>
      <c r="HF152" s="56"/>
      <c r="HG152" s="56"/>
      <c r="HH152" s="56"/>
      <c r="HI152" s="56"/>
      <c r="HJ152" s="56"/>
      <c r="HL152" s="56"/>
      <c r="HM152" s="56"/>
      <c r="HN152" s="56"/>
      <c r="HO152" s="56"/>
      <c r="HP152" s="56"/>
      <c r="HQ152" s="56"/>
      <c r="HR152" s="56"/>
      <c r="HS152" s="56"/>
      <c r="HT152" s="56"/>
      <c r="HV152" s="56"/>
      <c r="HW152" s="56"/>
      <c r="HX152" s="56"/>
      <c r="HY152" s="56"/>
      <c r="HZ152" s="56"/>
      <c r="IA152" s="56"/>
      <c r="IB152" s="56"/>
      <c r="IC152" s="56"/>
      <c r="ID152" s="56"/>
      <c r="IF152" s="56"/>
      <c r="IG152" s="56"/>
      <c r="IH152" s="56"/>
      <c r="II152" s="56"/>
      <c r="IJ152" s="56"/>
      <c r="IK152" s="56"/>
      <c r="IL152" s="56"/>
      <c r="IM152" s="56"/>
      <c r="IN152" s="56"/>
      <c r="IP152" s="56"/>
      <c r="IQ152" s="56"/>
      <c r="IR152" s="56"/>
      <c r="IS152" s="56"/>
      <c r="IT152" s="56"/>
      <c r="IU152" s="56"/>
    </row>
    <row r="153" spans="1:255" ht="12.75" customHeight="1" thickBot="1" x14ac:dyDescent="0.25">
      <c r="A153" s="227"/>
      <c r="B153" s="105">
        <v>4508.42</v>
      </c>
      <c r="C153" s="92" t="s">
        <v>67</v>
      </c>
      <c r="D153" s="93"/>
      <c r="E153" s="94"/>
      <c r="F153" s="94"/>
      <c r="G153" s="94"/>
      <c r="H153" s="95"/>
      <c r="I153" s="96"/>
      <c r="J153" s="56"/>
      <c r="K153" s="56"/>
      <c r="L153" s="56"/>
      <c r="M153" s="56"/>
      <c r="N153" s="56"/>
      <c r="O153" s="56"/>
      <c r="P153" s="56"/>
      <c r="Q153" s="56"/>
      <c r="R153" s="56"/>
      <c r="T153" s="56"/>
      <c r="U153" s="56"/>
      <c r="V153" s="56"/>
      <c r="W153" s="56"/>
      <c r="X153" s="56"/>
      <c r="Y153" s="56"/>
      <c r="Z153" s="56"/>
      <c r="AA153" s="56"/>
      <c r="AB153" s="56"/>
      <c r="AD153" s="56"/>
      <c r="AE153" s="56"/>
      <c r="AF153" s="56"/>
      <c r="AG153" s="56"/>
      <c r="AH153" s="56"/>
      <c r="AI153" s="56"/>
      <c r="AJ153" s="56"/>
      <c r="AK153" s="56"/>
      <c r="AL153" s="56"/>
      <c r="AN153" s="56"/>
      <c r="AO153" s="56"/>
      <c r="AP153" s="56"/>
      <c r="AQ153" s="56"/>
      <c r="AR153" s="56"/>
      <c r="AS153" s="56"/>
      <c r="AT153" s="56"/>
      <c r="AU153" s="56"/>
      <c r="AV153" s="56"/>
      <c r="AX153" s="56"/>
      <c r="AY153" s="56"/>
      <c r="AZ153" s="56"/>
      <c r="BA153" s="56"/>
      <c r="BB153" s="56"/>
      <c r="BC153" s="56"/>
      <c r="BD153" s="56"/>
      <c r="BE153" s="56"/>
      <c r="BF153" s="56"/>
      <c r="BH153" s="56"/>
      <c r="BI153" s="56"/>
      <c r="BJ153" s="56"/>
      <c r="BK153" s="56"/>
      <c r="BL153" s="56"/>
      <c r="BM153" s="56"/>
      <c r="BN153" s="56"/>
      <c r="BO153" s="56"/>
      <c r="BP153" s="56"/>
      <c r="BR153" s="56"/>
      <c r="BS153" s="56"/>
      <c r="BT153" s="56"/>
      <c r="BU153" s="56"/>
      <c r="BV153" s="56"/>
      <c r="BW153" s="56"/>
      <c r="BX153" s="56"/>
      <c r="BY153" s="56"/>
      <c r="BZ153" s="56"/>
      <c r="CB153" s="56"/>
      <c r="CC153" s="56"/>
      <c r="CD153" s="56"/>
      <c r="CE153" s="56"/>
      <c r="CF153" s="56"/>
      <c r="CG153" s="56"/>
      <c r="CH153" s="56"/>
      <c r="CI153" s="56"/>
      <c r="CJ153" s="56"/>
      <c r="CL153" s="56"/>
      <c r="CM153" s="56"/>
      <c r="CN153" s="56"/>
      <c r="CO153" s="56"/>
      <c r="CP153" s="56"/>
      <c r="CQ153" s="56"/>
      <c r="CR153" s="56"/>
      <c r="CS153" s="56"/>
      <c r="CT153" s="56"/>
      <c r="CV153" s="56"/>
      <c r="CW153" s="56"/>
      <c r="CX153" s="56"/>
      <c r="CY153" s="56"/>
      <c r="CZ153" s="56"/>
      <c r="DA153" s="56"/>
      <c r="DB153" s="56"/>
      <c r="DC153" s="56"/>
      <c r="DD153" s="56"/>
      <c r="DF153" s="56"/>
      <c r="DG153" s="56"/>
      <c r="DH153" s="56"/>
      <c r="DI153" s="56"/>
      <c r="DJ153" s="56"/>
      <c r="DK153" s="56"/>
      <c r="DL153" s="56"/>
      <c r="DM153" s="56"/>
      <c r="DN153" s="56"/>
      <c r="DP153" s="56"/>
      <c r="DQ153" s="56"/>
      <c r="DR153" s="56"/>
      <c r="DS153" s="56"/>
      <c r="DT153" s="56"/>
      <c r="DU153" s="56"/>
      <c r="DV153" s="56"/>
      <c r="DW153" s="56"/>
      <c r="DX153" s="56"/>
      <c r="DZ153" s="56"/>
      <c r="EA153" s="56"/>
      <c r="EB153" s="56"/>
      <c r="EC153" s="56"/>
      <c r="ED153" s="56"/>
      <c r="EE153" s="56"/>
      <c r="EF153" s="56"/>
      <c r="EG153" s="56"/>
      <c r="EH153" s="56"/>
      <c r="EJ153" s="56"/>
      <c r="EK153" s="56"/>
      <c r="EL153" s="56"/>
      <c r="EM153" s="56"/>
      <c r="EN153" s="56"/>
      <c r="EO153" s="56"/>
      <c r="EP153" s="56"/>
      <c r="EQ153" s="56"/>
      <c r="ER153" s="56"/>
      <c r="ET153" s="56"/>
      <c r="EU153" s="56"/>
      <c r="EV153" s="56"/>
      <c r="EW153" s="56"/>
      <c r="EX153" s="56"/>
      <c r="EY153" s="56"/>
      <c r="EZ153" s="56"/>
      <c r="FA153" s="56"/>
      <c r="FB153" s="56"/>
      <c r="FD153" s="56"/>
      <c r="FE153" s="56"/>
      <c r="FF153" s="56"/>
      <c r="FG153" s="56"/>
      <c r="FH153" s="56"/>
      <c r="FI153" s="56"/>
      <c r="FJ153" s="56"/>
      <c r="FK153" s="56"/>
      <c r="FL153" s="56"/>
      <c r="FN153" s="56"/>
      <c r="FO153" s="56"/>
      <c r="FP153" s="56"/>
      <c r="FQ153" s="56"/>
      <c r="FR153" s="56"/>
      <c r="FS153" s="56"/>
      <c r="FT153" s="56"/>
      <c r="FU153" s="56"/>
      <c r="FV153" s="56"/>
      <c r="FX153" s="56"/>
      <c r="FY153" s="56"/>
      <c r="FZ153" s="56"/>
      <c r="GA153" s="56"/>
      <c r="GB153" s="56"/>
      <c r="GC153" s="56"/>
      <c r="GD153" s="56"/>
      <c r="GE153" s="56"/>
      <c r="GF153" s="56"/>
      <c r="GH153" s="56"/>
      <c r="GI153" s="56"/>
      <c r="GJ153" s="56"/>
      <c r="GK153" s="56"/>
      <c r="GL153" s="56"/>
      <c r="GM153" s="56"/>
      <c r="GN153" s="56"/>
      <c r="GO153" s="56"/>
      <c r="GP153" s="56"/>
      <c r="GR153" s="56"/>
      <c r="GS153" s="56"/>
      <c r="GT153" s="56"/>
      <c r="GU153" s="56"/>
      <c r="GV153" s="56"/>
      <c r="GW153" s="56"/>
      <c r="GX153" s="56"/>
      <c r="GY153" s="56"/>
      <c r="GZ153" s="56"/>
      <c r="HB153" s="56"/>
      <c r="HC153" s="56"/>
      <c r="HD153" s="56"/>
      <c r="HE153" s="56"/>
      <c r="HF153" s="56"/>
      <c r="HG153" s="56"/>
      <c r="HH153" s="56"/>
      <c r="HI153" s="56"/>
      <c r="HJ153" s="56"/>
      <c r="HL153" s="56"/>
      <c r="HM153" s="56"/>
      <c r="HN153" s="56"/>
      <c r="HO153" s="56"/>
      <c r="HP153" s="56"/>
      <c r="HQ153" s="56"/>
      <c r="HR153" s="56"/>
      <c r="HS153" s="56"/>
      <c r="HT153" s="56"/>
      <c r="HV153" s="56"/>
      <c r="HW153" s="56"/>
      <c r="HX153" s="56"/>
      <c r="HY153" s="56"/>
      <c r="HZ153" s="56"/>
      <c r="IA153" s="56"/>
      <c r="IB153" s="56"/>
      <c r="IC153" s="56"/>
      <c r="ID153" s="56"/>
      <c r="IF153" s="56"/>
      <c r="IG153" s="56"/>
      <c r="IH153" s="56"/>
      <c r="II153" s="56"/>
      <c r="IJ153" s="56"/>
      <c r="IK153" s="56"/>
      <c r="IL153" s="56"/>
      <c r="IM153" s="56"/>
      <c r="IN153" s="56"/>
      <c r="IP153" s="56"/>
      <c r="IQ153" s="56"/>
      <c r="IR153" s="56"/>
      <c r="IS153" s="56"/>
      <c r="IT153" s="56"/>
      <c r="IU153" s="56"/>
    </row>
    <row r="154" spans="1:255" ht="12.75" customHeight="1" thickBot="1" x14ac:dyDescent="0.25">
      <c r="A154" s="227"/>
      <c r="B154" s="106">
        <v>3754.76</v>
      </c>
      <c r="C154" s="85" t="s">
        <v>70</v>
      </c>
      <c r="D154" s="86"/>
      <c r="E154" s="47"/>
      <c r="F154" s="47"/>
      <c r="G154" s="47"/>
      <c r="H154" s="48"/>
      <c r="I154" s="49"/>
      <c r="J154" s="56"/>
      <c r="K154" s="56"/>
      <c r="L154" s="56"/>
      <c r="M154" s="56"/>
      <c r="N154" s="56"/>
      <c r="O154" s="56"/>
      <c r="P154" s="56"/>
      <c r="Q154" s="56"/>
      <c r="R154" s="56"/>
      <c r="T154" s="56"/>
      <c r="U154" s="56"/>
      <c r="V154" s="56"/>
      <c r="W154" s="56"/>
      <c r="X154" s="56"/>
      <c r="Y154" s="56"/>
      <c r="Z154" s="56"/>
      <c r="AA154" s="56"/>
      <c r="AB154" s="56"/>
      <c r="AD154" s="56"/>
      <c r="AE154" s="56"/>
      <c r="AF154" s="56"/>
      <c r="AG154" s="56"/>
      <c r="AH154" s="56"/>
      <c r="AI154" s="56"/>
      <c r="AJ154" s="56"/>
      <c r="AK154" s="56"/>
      <c r="AL154" s="56"/>
      <c r="AN154" s="56"/>
      <c r="AO154" s="56"/>
      <c r="AP154" s="56"/>
      <c r="AQ154" s="56"/>
      <c r="AR154" s="56"/>
      <c r="AS154" s="56"/>
      <c r="AT154" s="56"/>
      <c r="AU154" s="56"/>
      <c r="AV154" s="56"/>
      <c r="AX154" s="56"/>
      <c r="AY154" s="56"/>
      <c r="AZ154" s="56"/>
      <c r="BA154" s="56"/>
      <c r="BB154" s="56"/>
      <c r="BC154" s="56"/>
      <c r="BD154" s="56"/>
      <c r="BE154" s="56"/>
      <c r="BF154" s="56"/>
      <c r="BH154" s="56"/>
      <c r="BI154" s="56"/>
      <c r="BJ154" s="56"/>
      <c r="BK154" s="56"/>
      <c r="BL154" s="56"/>
      <c r="BM154" s="56"/>
      <c r="BN154" s="56"/>
      <c r="BO154" s="56"/>
      <c r="BP154" s="56"/>
      <c r="BR154" s="56"/>
      <c r="BS154" s="56"/>
      <c r="BT154" s="56"/>
      <c r="BU154" s="56"/>
      <c r="BV154" s="56"/>
      <c r="BW154" s="56"/>
      <c r="BX154" s="56"/>
      <c r="BY154" s="56"/>
      <c r="BZ154" s="56"/>
      <c r="CB154" s="56"/>
      <c r="CC154" s="56"/>
      <c r="CD154" s="56"/>
      <c r="CE154" s="56"/>
      <c r="CF154" s="56"/>
      <c r="CG154" s="56"/>
      <c r="CH154" s="56"/>
      <c r="CI154" s="56"/>
      <c r="CJ154" s="56"/>
      <c r="CL154" s="56"/>
      <c r="CM154" s="56"/>
      <c r="CN154" s="56"/>
      <c r="CO154" s="56"/>
      <c r="CP154" s="56"/>
      <c r="CQ154" s="56"/>
      <c r="CR154" s="56"/>
      <c r="CS154" s="56"/>
      <c r="CT154" s="56"/>
      <c r="CV154" s="56"/>
      <c r="CW154" s="56"/>
      <c r="CX154" s="56"/>
      <c r="CY154" s="56"/>
      <c r="CZ154" s="56"/>
      <c r="DA154" s="56"/>
      <c r="DB154" s="56"/>
      <c r="DC154" s="56"/>
      <c r="DD154" s="56"/>
      <c r="DF154" s="56"/>
      <c r="DG154" s="56"/>
      <c r="DH154" s="56"/>
      <c r="DI154" s="56"/>
      <c r="DJ154" s="56"/>
      <c r="DK154" s="56"/>
      <c r="DL154" s="56"/>
      <c r="DM154" s="56"/>
      <c r="DN154" s="56"/>
      <c r="DP154" s="56"/>
      <c r="DQ154" s="56"/>
      <c r="DR154" s="56"/>
      <c r="DS154" s="56"/>
      <c r="DT154" s="56"/>
      <c r="DU154" s="56"/>
      <c r="DV154" s="56"/>
      <c r="DW154" s="56"/>
      <c r="DX154" s="56"/>
      <c r="DZ154" s="56"/>
      <c r="EA154" s="56"/>
      <c r="EB154" s="56"/>
      <c r="EC154" s="56"/>
      <c r="ED154" s="56"/>
      <c r="EE154" s="56"/>
      <c r="EF154" s="56"/>
      <c r="EG154" s="56"/>
      <c r="EH154" s="56"/>
      <c r="EJ154" s="56"/>
      <c r="EK154" s="56"/>
      <c r="EL154" s="56"/>
      <c r="EM154" s="56"/>
      <c r="EN154" s="56"/>
      <c r="EO154" s="56"/>
      <c r="EP154" s="56"/>
      <c r="EQ154" s="56"/>
      <c r="ER154" s="56"/>
      <c r="ET154" s="56"/>
      <c r="EU154" s="56"/>
      <c r="EV154" s="56"/>
      <c r="EW154" s="56"/>
      <c r="EX154" s="56"/>
      <c r="EY154" s="56"/>
      <c r="EZ154" s="56"/>
      <c r="FA154" s="56"/>
      <c r="FB154" s="56"/>
      <c r="FD154" s="56"/>
      <c r="FE154" s="56"/>
      <c r="FF154" s="56"/>
      <c r="FG154" s="56"/>
      <c r="FH154" s="56"/>
      <c r="FI154" s="56"/>
      <c r="FJ154" s="56"/>
      <c r="FK154" s="56"/>
      <c r="FL154" s="56"/>
      <c r="FN154" s="56"/>
      <c r="FO154" s="56"/>
      <c r="FP154" s="56"/>
      <c r="FQ154" s="56"/>
      <c r="FR154" s="56"/>
      <c r="FS154" s="56"/>
      <c r="FT154" s="56"/>
      <c r="FU154" s="56"/>
      <c r="FV154" s="56"/>
      <c r="FX154" s="56"/>
      <c r="FY154" s="56"/>
      <c r="FZ154" s="56"/>
      <c r="GA154" s="56"/>
      <c r="GB154" s="56"/>
      <c r="GC154" s="56"/>
      <c r="GD154" s="56"/>
      <c r="GE154" s="56"/>
      <c r="GF154" s="56"/>
      <c r="GH154" s="56"/>
      <c r="GI154" s="56"/>
      <c r="GJ154" s="56"/>
      <c r="GK154" s="56"/>
      <c r="GL154" s="56"/>
      <c r="GM154" s="56"/>
      <c r="GN154" s="56"/>
      <c r="GO154" s="56"/>
      <c r="GP154" s="56"/>
      <c r="GR154" s="56"/>
      <c r="GS154" s="56"/>
      <c r="GT154" s="56"/>
      <c r="GU154" s="56"/>
      <c r="GV154" s="56"/>
      <c r="GW154" s="56"/>
      <c r="GX154" s="56"/>
      <c r="GY154" s="56"/>
      <c r="GZ154" s="56"/>
      <c r="HB154" s="56"/>
      <c r="HC154" s="56"/>
      <c r="HD154" s="56"/>
      <c r="HE154" s="56"/>
      <c r="HF154" s="56"/>
      <c r="HG154" s="56"/>
      <c r="HH154" s="56"/>
      <c r="HI154" s="56"/>
      <c r="HJ154" s="56"/>
      <c r="HL154" s="56"/>
      <c r="HM154" s="56"/>
      <c r="HN154" s="56"/>
      <c r="HO154" s="56"/>
      <c r="HP154" s="56"/>
      <c r="HQ154" s="56"/>
      <c r="HR154" s="56"/>
      <c r="HS154" s="56"/>
      <c r="HT154" s="56"/>
      <c r="HV154" s="56"/>
      <c r="HW154" s="56"/>
      <c r="HX154" s="56"/>
      <c r="HY154" s="56"/>
      <c r="HZ154" s="56"/>
      <c r="IA154" s="56"/>
      <c r="IB154" s="56"/>
      <c r="IC154" s="56"/>
      <c r="ID154" s="56"/>
      <c r="IF154" s="56"/>
      <c r="IG154" s="56"/>
      <c r="IH154" s="56"/>
      <c r="II154" s="56"/>
      <c r="IJ154" s="56"/>
      <c r="IK154" s="56"/>
      <c r="IL154" s="56"/>
      <c r="IM154" s="56"/>
      <c r="IN154" s="56"/>
      <c r="IP154" s="56"/>
      <c r="IQ154" s="56"/>
      <c r="IR154" s="56"/>
      <c r="IS154" s="56"/>
      <c r="IT154" s="56"/>
      <c r="IU154" s="56"/>
    </row>
    <row r="155" spans="1:255" ht="12.75" customHeight="1" thickBot="1" x14ac:dyDescent="0.25">
      <c r="A155" s="227"/>
      <c r="B155" s="106">
        <v>4002.42</v>
      </c>
      <c r="C155" s="85" t="s">
        <v>72</v>
      </c>
      <c r="D155" s="86"/>
      <c r="E155" s="47"/>
      <c r="F155" s="47"/>
      <c r="G155" s="47"/>
      <c r="H155" s="48"/>
      <c r="I155" s="49"/>
      <c r="J155" s="56"/>
      <c r="K155" s="56"/>
      <c r="L155" s="56"/>
      <c r="M155" s="56"/>
      <c r="N155" s="56"/>
      <c r="O155" s="56"/>
      <c r="P155" s="56"/>
      <c r="Q155" s="56"/>
      <c r="R155" s="56"/>
      <c r="T155" s="56"/>
      <c r="U155" s="56"/>
      <c r="V155" s="56"/>
      <c r="W155" s="56"/>
      <c r="X155" s="56"/>
      <c r="Y155" s="56"/>
      <c r="Z155" s="56"/>
      <c r="AA155" s="56"/>
      <c r="AB155" s="56"/>
      <c r="AD155" s="56"/>
      <c r="AE155" s="56"/>
      <c r="AF155" s="56"/>
      <c r="AG155" s="56"/>
      <c r="AH155" s="56"/>
      <c r="AI155" s="56"/>
      <c r="AJ155" s="56"/>
      <c r="AK155" s="56"/>
      <c r="AL155" s="56"/>
      <c r="AN155" s="56"/>
      <c r="AO155" s="56"/>
      <c r="AP155" s="56"/>
      <c r="AQ155" s="56"/>
      <c r="AR155" s="56"/>
      <c r="AS155" s="56"/>
      <c r="AT155" s="56"/>
      <c r="AU155" s="56"/>
      <c r="AV155" s="56"/>
      <c r="AX155" s="56"/>
      <c r="AY155" s="56"/>
      <c r="AZ155" s="56"/>
      <c r="BA155" s="56"/>
      <c r="BB155" s="56"/>
      <c r="BC155" s="56"/>
      <c r="BD155" s="56"/>
      <c r="BE155" s="56"/>
      <c r="BF155" s="56"/>
      <c r="BH155" s="56"/>
      <c r="BI155" s="56"/>
      <c r="BJ155" s="56"/>
      <c r="BK155" s="56"/>
      <c r="BL155" s="56"/>
      <c r="BM155" s="56"/>
      <c r="BN155" s="56"/>
      <c r="BO155" s="56"/>
      <c r="BP155" s="56"/>
      <c r="BR155" s="56"/>
      <c r="BS155" s="56"/>
      <c r="BT155" s="56"/>
      <c r="BU155" s="56"/>
      <c r="BV155" s="56"/>
      <c r="BW155" s="56"/>
      <c r="BX155" s="56"/>
      <c r="BY155" s="56"/>
      <c r="BZ155" s="56"/>
      <c r="CB155" s="56"/>
      <c r="CC155" s="56"/>
      <c r="CD155" s="56"/>
      <c r="CE155" s="56"/>
      <c r="CF155" s="56"/>
      <c r="CG155" s="56"/>
      <c r="CH155" s="56"/>
      <c r="CI155" s="56"/>
      <c r="CJ155" s="56"/>
      <c r="CL155" s="56"/>
      <c r="CM155" s="56"/>
      <c r="CN155" s="56"/>
      <c r="CO155" s="56"/>
      <c r="CP155" s="56"/>
      <c r="CQ155" s="56"/>
      <c r="CR155" s="56"/>
      <c r="CS155" s="56"/>
      <c r="CT155" s="56"/>
      <c r="CV155" s="56"/>
      <c r="CW155" s="56"/>
      <c r="CX155" s="56"/>
      <c r="CY155" s="56"/>
      <c r="CZ155" s="56"/>
      <c r="DA155" s="56"/>
      <c r="DB155" s="56"/>
      <c r="DC155" s="56"/>
      <c r="DD155" s="56"/>
      <c r="DF155" s="56"/>
      <c r="DG155" s="56"/>
      <c r="DH155" s="56"/>
      <c r="DI155" s="56"/>
      <c r="DJ155" s="56"/>
      <c r="DK155" s="56"/>
      <c r="DL155" s="56"/>
      <c r="DM155" s="56"/>
      <c r="DN155" s="56"/>
      <c r="DP155" s="56"/>
      <c r="DQ155" s="56"/>
      <c r="DR155" s="56"/>
      <c r="DS155" s="56"/>
      <c r="DT155" s="56"/>
      <c r="DU155" s="56"/>
      <c r="DV155" s="56"/>
      <c r="DW155" s="56"/>
      <c r="DX155" s="56"/>
      <c r="DZ155" s="56"/>
      <c r="EA155" s="56"/>
      <c r="EB155" s="56"/>
      <c r="EC155" s="56"/>
      <c r="ED155" s="56"/>
      <c r="EE155" s="56"/>
      <c r="EF155" s="56"/>
      <c r="EG155" s="56"/>
      <c r="EH155" s="56"/>
      <c r="EJ155" s="56"/>
      <c r="EK155" s="56"/>
      <c r="EL155" s="56"/>
      <c r="EM155" s="56"/>
      <c r="EN155" s="56"/>
      <c r="EO155" s="56"/>
      <c r="EP155" s="56"/>
      <c r="EQ155" s="56"/>
      <c r="ER155" s="56"/>
      <c r="ET155" s="56"/>
      <c r="EU155" s="56"/>
      <c r="EV155" s="56"/>
      <c r="EW155" s="56"/>
      <c r="EX155" s="56"/>
      <c r="EY155" s="56"/>
      <c r="EZ155" s="56"/>
      <c r="FA155" s="56"/>
      <c r="FB155" s="56"/>
      <c r="FD155" s="56"/>
      <c r="FE155" s="56"/>
      <c r="FF155" s="56"/>
      <c r="FG155" s="56"/>
      <c r="FH155" s="56"/>
      <c r="FI155" s="56"/>
      <c r="FJ155" s="56"/>
      <c r="FK155" s="56"/>
      <c r="FL155" s="56"/>
      <c r="FN155" s="56"/>
      <c r="FO155" s="56"/>
      <c r="FP155" s="56"/>
      <c r="FQ155" s="56"/>
      <c r="FR155" s="56"/>
      <c r="FS155" s="56"/>
      <c r="FT155" s="56"/>
      <c r="FU155" s="56"/>
      <c r="FV155" s="56"/>
      <c r="FX155" s="56"/>
      <c r="FY155" s="56"/>
      <c r="FZ155" s="56"/>
      <c r="GA155" s="56"/>
      <c r="GB155" s="56"/>
      <c r="GC155" s="56"/>
      <c r="GD155" s="56"/>
      <c r="GE155" s="56"/>
      <c r="GF155" s="56"/>
      <c r="GH155" s="56"/>
      <c r="GI155" s="56"/>
      <c r="GJ155" s="56"/>
      <c r="GK155" s="56"/>
      <c r="GL155" s="56"/>
      <c r="GM155" s="56"/>
      <c r="GN155" s="56"/>
      <c r="GO155" s="56"/>
      <c r="GP155" s="56"/>
      <c r="GR155" s="56"/>
      <c r="GS155" s="56"/>
      <c r="GT155" s="56"/>
      <c r="GU155" s="56"/>
      <c r="GV155" s="56"/>
      <c r="GW155" s="56"/>
      <c r="GX155" s="56"/>
      <c r="GY155" s="56"/>
      <c r="GZ155" s="56"/>
      <c r="HB155" s="56"/>
      <c r="HC155" s="56"/>
      <c r="HD155" s="56"/>
      <c r="HE155" s="56"/>
      <c r="HF155" s="56"/>
      <c r="HG155" s="56"/>
      <c r="HH155" s="56"/>
      <c r="HI155" s="56"/>
      <c r="HJ155" s="56"/>
      <c r="HL155" s="56"/>
      <c r="HM155" s="56"/>
      <c r="HN155" s="56"/>
      <c r="HO155" s="56"/>
      <c r="HP155" s="56"/>
      <c r="HQ155" s="56"/>
      <c r="HR155" s="56"/>
      <c r="HS155" s="56"/>
      <c r="HT155" s="56"/>
      <c r="HV155" s="56"/>
      <c r="HW155" s="56"/>
      <c r="HX155" s="56"/>
      <c r="HY155" s="56"/>
      <c r="HZ155" s="56"/>
      <c r="IA155" s="56"/>
      <c r="IB155" s="56"/>
      <c r="IC155" s="56"/>
      <c r="ID155" s="56"/>
      <c r="IF155" s="56"/>
      <c r="IG155" s="56"/>
      <c r="IH155" s="56"/>
      <c r="II155" s="56"/>
      <c r="IJ155" s="56"/>
      <c r="IK155" s="56"/>
      <c r="IL155" s="56"/>
      <c r="IM155" s="56"/>
      <c r="IN155" s="56"/>
      <c r="IP155" s="56"/>
      <c r="IQ155" s="56"/>
      <c r="IR155" s="56"/>
      <c r="IS155" s="56"/>
      <c r="IT155" s="56"/>
      <c r="IU155" s="56"/>
    </row>
    <row r="156" spans="1:255" ht="12.75" customHeight="1" thickBot="1" x14ac:dyDescent="0.25">
      <c r="A156" s="227"/>
      <c r="B156" s="106">
        <v>4448.1400000000003</v>
      </c>
      <c r="C156" s="85" t="s">
        <v>73</v>
      </c>
      <c r="D156" s="86"/>
      <c r="E156" s="47"/>
      <c r="F156" s="47"/>
      <c r="G156" s="47"/>
      <c r="H156" s="48"/>
      <c r="I156" s="49"/>
      <c r="J156" s="56"/>
      <c r="K156" s="56"/>
      <c r="L156" s="56"/>
      <c r="M156" s="56"/>
      <c r="N156" s="56"/>
      <c r="O156" s="56"/>
      <c r="P156" s="56"/>
      <c r="Q156" s="56"/>
      <c r="R156" s="56"/>
      <c r="T156" s="56"/>
      <c r="U156" s="56"/>
      <c r="V156" s="56"/>
      <c r="W156" s="56"/>
      <c r="X156" s="56"/>
      <c r="Y156" s="56"/>
      <c r="Z156" s="56"/>
      <c r="AA156" s="56"/>
      <c r="AB156" s="56"/>
      <c r="AD156" s="56"/>
      <c r="AE156" s="56"/>
      <c r="AF156" s="56"/>
      <c r="AG156" s="56"/>
      <c r="AH156" s="56"/>
      <c r="AI156" s="56"/>
      <c r="AJ156" s="56"/>
      <c r="AK156" s="56"/>
      <c r="AL156" s="56"/>
      <c r="AN156" s="56"/>
      <c r="AO156" s="56"/>
      <c r="AP156" s="56"/>
      <c r="AQ156" s="56"/>
      <c r="AR156" s="56"/>
      <c r="AS156" s="56"/>
      <c r="AT156" s="56"/>
      <c r="AU156" s="56"/>
      <c r="AV156" s="56"/>
      <c r="AX156" s="56"/>
      <c r="AY156" s="56"/>
      <c r="AZ156" s="56"/>
      <c r="BA156" s="56"/>
      <c r="BB156" s="56"/>
      <c r="BC156" s="56"/>
      <c r="BD156" s="56"/>
      <c r="BE156" s="56"/>
      <c r="BF156" s="56"/>
      <c r="BH156" s="56"/>
      <c r="BI156" s="56"/>
      <c r="BJ156" s="56"/>
      <c r="BK156" s="56"/>
      <c r="BL156" s="56"/>
      <c r="BM156" s="56"/>
      <c r="BN156" s="56"/>
      <c r="BO156" s="56"/>
      <c r="BP156" s="56"/>
      <c r="BR156" s="56"/>
      <c r="BS156" s="56"/>
      <c r="BT156" s="56"/>
      <c r="BU156" s="56"/>
      <c r="BV156" s="56"/>
      <c r="BW156" s="56"/>
      <c r="BX156" s="56"/>
      <c r="BY156" s="56"/>
      <c r="BZ156" s="56"/>
      <c r="CB156" s="56"/>
      <c r="CC156" s="56"/>
      <c r="CD156" s="56"/>
      <c r="CE156" s="56"/>
      <c r="CF156" s="56"/>
      <c r="CG156" s="56"/>
      <c r="CH156" s="56"/>
      <c r="CI156" s="56"/>
      <c r="CJ156" s="56"/>
      <c r="CL156" s="56"/>
      <c r="CM156" s="56"/>
      <c r="CN156" s="56"/>
      <c r="CO156" s="56"/>
      <c r="CP156" s="56"/>
      <c r="CQ156" s="56"/>
      <c r="CR156" s="56"/>
      <c r="CS156" s="56"/>
      <c r="CT156" s="56"/>
      <c r="CV156" s="56"/>
      <c r="CW156" s="56"/>
      <c r="CX156" s="56"/>
      <c r="CY156" s="56"/>
      <c r="CZ156" s="56"/>
      <c r="DA156" s="56"/>
      <c r="DB156" s="56"/>
      <c r="DC156" s="56"/>
      <c r="DD156" s="56"/>
      <c r="DF156" s="56"/>
      <c r="DG156" s="56"/>
      <c r="DH156" s="56"/>
      <c r="DI156" s="56"/>
      <c r="DJ156" s="56"/>
      <c r="DK156" s="56"/>
      <c r="DL156" s="56"/>
      <c r="DM156" s="56"/>
      <c r="DN156" s="56"/>
      <c r="DP156" s="56"/>
      <c r="DQ156" s="56"/>
      <c r="DR156" s="56"/>
      <c r="DS156" s="56"/>
      <c r="DT156" s="56"/>
      <c r="DU156" s="56"/>
      <c r="DV156" s="56"/>
      <c r="DW156" s="56"/>
      <c r="DX156" s="56"/>
      <c r="DZ156" s="56"/>
      <c r="EA156" s="56"/>
      <c r="EB156" s="56"/>
      <c r="EC156" s="56"/>
      <c r="ED156" s="56"/>
      <c r="EE156" s="56"/>
      <c r="EF156" s="56"/>
      <c r="EG156" s="56"/>
      <c r="EH156" s="56"/>
      <c r="EJ156" s="56"/>
      <c r="EK156" s="56"/>
      <c r="EL156" s="56"/>
      <c r="EM156" s="56"/>
      <c r="EN156" s="56"/>
      <c r="EO156" s="56"/>
      <c r="EP156" s="56"/>
      <c r="EQ156" s="56"/>
      <c r="ER156" s="56"/>
      <c r="ET156" s="56"/>
      <c r="EU156" s="56"/>
      <c r="EV156" s="56"/>
      <c r="EW156" s="56"/>
      <c r="EX156" s="56"/>
      <c r="EY156" s="56"/>
      <c r="EZ156" s="56"/>
      <c r="FA156" s="56"/>
      <c r="FB156" s="56"/>
      <c r="FD156" s="56"/>
      <c r="FE156" s="56"/>
      <c r="FF156" s="56"/>
      <c r="FG156" s="56"/>
      <c r="FH156" s="56"/>
      <c r="FI156" s="56"/>
      <c r="FJ156" s="56"/>
      <c r="FK156" s="56"/>
      <c r="FL156" s="56"/>
      <c r="FN156" s="56"/>
      <c r="FO156" s="56"/>
      <c r="FP156" s="56"/>
      <c r="FQ156" s="56"/>
      <c r="FR156" s="56"/>
      <c r="FS156" s="56"/>
      <c r="FT156" s="56"/>
      <c r="FU156" s="56"/>
      <c r="FV156" s="56"/>
      <c r="FX156" s="56"/>
      <c r="FY156" s="56"/>
      <c r="FZ156" s="56"/>
      <c r="GA156" s="56"/>
      <c r="GB156" s="56"/>
      <c r="GC156" s="56"/>
      <c r="GD156" s="56"/>
      <c r="GE156" s="56"/>
      <c r="GF156" s="56"/>
      <c r="GH156" s="56"/>
      <c r="GI156" s="56"/>
      <c r="GJ156" s="56"/>
      <c r="GK156" s="56"/>
      <c r="GL156" s="56"/>
      <c r="GM156" s="56"/>
      <c r="GN156" s="56"/>
      <c r="GO156" s="56"/>
      <c r="GP156" s="56"/>
      <c r="GR156" s="56"/>
      <c r="GS156" s="56"/>
      <c r="GT156" s="56"/>
      <c r="GU156" s="56"/>
      <c r="GV156" s="56"/>
      <c r="GW156" s="56"/>
      <c r="GX156" s="56"/>
      <c r="GY156" s="56"/>
      <c r="GZ156" s="56"/>
      <c r="HB156" s="56"/>
      <c r="HC156" s="56"/>
      <c r="HD156" s="56"/>
      <c r="HE156" s="56"/>
      <c r="HF156" s="56"/>
      <c r="HG156" s="56"/>
      <c r="HH156" s="56"/>
      <c r="HI156" s="56"/>
      <c r="HJ156" s="56"/>
      <c r="HL156" s="56"/>
      <c r="HM156" s="56"/>
      <c r="HN156" s="56"/>
      <c r="HO156" s="56"/>
      <c r="HP156" s="56"/>
      <c r="HQ156" s="56"/>
      <c r="HR156" s="56"/>
      <c r="HS156" s="56"/>
      <c r="HT156" s="56"/>
      <c r="HV156" s="56"/>
      <c r="HW156" s="56"/>
      <c r="HX156" s="56"/>
      <c r="HY156" s="56"/>
      <c r="HZ156" s="56"/>
      <c r="IA156" s="56"/>
      <c r="IB156" s="56"/>
      <c r="IC156" s="56"/>
      <c r="ID156" s="56"/>
      <c r="IF156" s="56"/>
      <c r="IG156" s="56"/>
      <c r="IH156" s="56"/>
      <c r="II156" s="56"/>
      <c r="IJ156" s="56"/>
      <c r="IK156" s="56"/>
      <c r="IL156" s="56"/>
      <c r="IM156" s="56"/>
      <c r="IN156" s="56"/>
      <c r="IP156" s="56"/>
      <c r="IQ156" s="56"/>
      <c r="IR156" s="56"/>
      <c r="IS156" s="56"/>
      <c r="IT156" s="56"/>
      <c r="IU156" s="56"/>
    </row>
    <row r="157" spans="1:255" ht="12.75" customHeight="1" thickBot="1" x14ac:dyDescent="0.25">
      <c r="A157" s="227"/>
      <c r="B157" s="106">
        <v>4028.82</v>
      </c>
      <c r="C157" s="85" t="s">
        <v>74</v>
      </c>
      <c r="D157" s="86"/>
      <c r="E157" s="47"/>
      <c r="F157" s="47"/>
      <c r="G157" s="47"/>
      <c r="H157" s="48"/>
      <c r="I157" s="49"/>
      <c r="J157" s="56"/>
      <c r="K157" s="56"/>
      <c r="L157" s="56"/>
      <c r="M157" s="56"/>
      <c r="N157" s="56"/>
      <c r="O157" s="56"/>
      <c r="P157" s="56"/>
      <c r="Q157" s="56"/>
      <c r="R157" s="56"/>
      <c r="T157" s="56"/>
      <c r="U157" s="56"/>
      <c r="V157" s="56"/>
      <c r="W157" s="56"/>
      <c r="X157" s="56"/>
      <c r="Y157" s="56"/>
      <c r="Z157" s="56"/>
      <c r="AA157" s="56"/>
      <c r="AB157" s="56"/>
      <c r="AD157" s="56"/>
      <c r="AE157" s="56"/>
      <c r="AF157" s="56"/>
      <c r="AG157" s="56"/>
      <c r="AH157" s="56"/>
      <c r="AI157" s="56"/>
      <c r="AJ157" s="56"/>
      <c r="AK157" s="56"/>
      <c r="AL157" s="56"/>
      <c r="AN157" s="56"/>
      <c r="AO157" s="56"/>
      <c r="AP157" s="56"/>
      <c r="AQ157" s="56"/>
      <c r="AR157" s="56"/>
      <c r="AS157" s="56"/>
      <c r="AT157" s="56"/>
      <c r="AU157" s="56"/>
      <c r="AV157" s="56"/>
      <c r="AX157" s="56"/>
      <c r="AY157" s="56"/>
      <c r="AZ157" s="56"/>
      <c r="BA157" s="56"/>
      <c r="BB157" s="56"/>
      <c r="BC157" s="56"/>
      <c r="BD157" s="56"/>
      <c r="BE157" s="56"/>
      <c r="BF157" s="56"/>
      <c r="BH157" s="56"/>
      <c r="BI157" s="56"/>
      <c r="BJ157" s="56"/>
      <c r="BK157" s="56"/>
      <c r="BL157" s="56"/>
      <c r="BM157" s="56"/>
      <c r="BN157" s="56"/>
      <c r="BO157" s="56"/>
      <c r="BP157" s="56"/>
      <c r="BR157" s="56"/>
      <c r="BS157" s="56"/>
      <c r="BT157" s="56"/>
      <c r="BU157" s="56"/>
      <c r="BV157" s="56"/>
      <c r="BW157" s="56"/>
      <c r="BX157" s="56"/>
      <c r="BY157" s="56"/>
      <c r="BZ157" s="56"/>
      <c r="CB157" s="56"/>
      <c r="CC157" s="56"/>
      <c r="CD157" s="56"/>
      <c r="CE157" s="56"/>
      <c r="CF157" s="56"/>
      <c r="CG157" s="56"/>
      <c r="CH157" s="56"/>
      <c r="CI157" s="56"/>
      <c r="CJ157" s="56"/>
      <c r="CL157" s="56"/>
      <c r="CM157" s="56"/>
      <c r="CN157" s="56"/>
      <c r="CO157" s="56"/>
      <c r="CP157" s="56"/>
      <c r="CQ157" s="56"/>
      <c r="CR157" s="56"/>
      <c r="CS157" s="56"/>
      <c r="CT157" s="56"/>
      <c r="CV157" s="56"/>
      <c r="CW157" s="56"/>
      <c r="CX157" s="56"/>
      <c r="CY157" s="56"/>
      <c r="CZ157" s="56"/>
      <c r="DA157" s="56"/>
      <c r="DB157" s="56"/>
      <c r="DC157" s="56"/>
      <c r="DD157" s="56"/>
      <c r="DF157" s="56"/>
      <c r="DG157" s="56"/>
      <c r="DH157" s="56"/>
      <c r="DI157" s="56"/>
      <c r="DJ157" s="56"/>
      <c r="DK157" s="56"/>
      <c r="DL157" s="56"/>
      <c r="DM157" s="56"/>
      <c r="DN157" s="56"/>
      <c r="DP157" s="56"/>
      <c r="DQ157" s="56"/>
      <c r="DR157" s="56"/>
      <c r="DS157" s="56"/>
      <c r="DT157" s="56"/>
      <c r="DU157" s="56"/>
      <c r="DV157" s="56"/>
      <c r="DW157" s="56"/>
      <c r="DX157" s="56"/>
      <c r="DZ157" s="56"/>
      <c r="EA157" s="56"/>
      <c r="EB157" s="56"/>
      <c r="EC157" s="56"/>
      <c r="ED157" s="56"/>
      <c r="EE157" s="56"/>
      <c r="EF157" s="56"/>
      <c r="EG157" s="56"/>
      <c r="EH157" s="56"/>
      <c r="EJ157" s="56"/>
      <c r="EK157" s="56"/>
      <c r="EL157" s="56"/>
      <c r="EM157" s="56"/>
      <c r="EN157" s="56"/>
      <c r="EO157" s="56"/>
      <c r="EP157" s="56"/>
      <c r="EQ157" s="56"/>
      <c r="ER157" s="56"/>
      <c r="ET157" s="56"/>
      <c r="EU157" s="56"/>
      <c r="EV157" s="56"/>
      <c r="EW157" s="56"/>
      <c r="EX157" s="56"/>
      <c r="EY157" s="56"/>
      <c r="EZ157" s="56"/>
      <c r="FA157" s="56"/>
      <c r="FB157" s="56"/>
      <c r="FD157" s="56"/>
      <c r="FE157" s="56"/>
      <c r="FF157" s="56"/>
      <c r="FG157" s="56"/>
      <c r="FH157" s="56"/>
      <c r="FI157" s="56"/>
      <c r="FJ157" s="56"/>
      <c r="FK157" s="56"/>
      <c r="FL157" s="56"/>
      <c r="FN157" s="56"/>
      <c r="FO157" s="56"/>
      <c r="FP157" s="56"/>
      <c r="FQ157" s="56"/>
      <c r="FR157" s="56"/>
      <c r="FS157" s="56"/>
      <c r="FT157" s="56"/>
      <c r="FU157" s="56"/>
      <c r="FV157" s="56"/>
      <c r="FX157" s="56"/>
      <c r="FY157" s="56"/>
      <c r="FZ157" s="56"/>
      <c r="GA157" s="56"/>
      <c r="GB157" s="56"/>
      <c r="GC157" s="56"/>
      <c r="GD157" s="56"/>
      <c r="GE157" s="56"/>
      <c r="GF157" s="56"/>
      <c r="GH157" s="56"/>
      <c r="GI157" s="56"/>
      <c r="GJ157" s="56"/>
      <c r="GK157" s="56"/>
      <c r="GL157" s="56"/>
      <c r="GM157" s="56"/>
      <c r="GN157" s="56"/>
      <c r="GO157" s="56"/>
      <c r="GP157" s="56"/>
      <c r="GR157" s="56"/>
      <c r="GS157" s="56"/>
      <c r="GT157" s="56"/>
      <c r="GU157" s="56"/>
      <c r="GV157" s="56"/>
      <c r="GW157" s="56"/>
      <c r="GX157" s="56"/>
      <c r="GY157" s="56"/>
      <c r="GZ157" s="56"/>
      <c r="HB157" s="56"/>
      <c r="HC157" s="56"/>
      <c r="HD157" s="56"/>
      <c r="HE157" s="56"/>
      <c r="HF157" s="56"/>
      <c r="HG157" s="56"/>
      <c r="HH157" s="56"/>
      <c r="HI157" s="56"/>
      <c r="HJ157" s="56"/>
      <c r="HL157" s="56"/>
      <c r="HM157" s="56"/>
      <c r="HN157" s="56"/>
      <c r="HO157" s="56"/>
      <c r="HP157" s="56"/>
      <c r="HQ157" s="56"/>
      <c r="HR157" s="56"/>
      <c r="HS157" s="56"/>
      <c r="HT157" s="56"/>
      <c r="HV157" s="56"/>
      <c r="HW157" s="56"/>
      <c r="HX157" s="56"/>
      <c r="HY157" s="56"/>
      <c r="HZ157" s="56"/>
      <c r="IA157" s="56"/>
      <c r="IB157" s="56"/>
      <c r="IC157" s="56"/>
      <c r="ID157" s="56"/>
      <c r="IF157" s="56"/>
      <c r="IG157" s="56"/>
      <c r="IH157" s="56"/>
      <c r="II157" s="56"/>
      <c r="IJ157" s="56"/>
      <c r="IK157" s="56"/>
      <c r="IL157" s="56"/>
      <c r="IM157" s="56"/>
      <c r="IN157" s="56"/>
      <c r="IP157" s="56"/>
      <c r="IQ157" s="56"/>
      <c r="IR157" s="56"/>
      <c r="IS157" s="56"/>
      <c r="IT157" s="56"/>
      <c r="IU157" s="56"/>
    </row>
    <row r="158" spans="1:255" ht="12.75" customHeight="1" thickBot="1" x14ac:dyDescent="0.25">
      <c r="A158" s="227"/>
      <c r="B158" s="106">
        <v>3461.18</v>
      </c>
      <c r="C158" s="85" t="s">
        <v>75</v>
      </c>
      <c r="D158" s="86"/>
      <c r="E158" s="47"/>
      <c r="F158" s="47"/>
      <c r="G158" s="47"/>
      <c r="H158" s="48"/>
      <c r="I158" s="49"/>
      <c r="J158" s="56"/>
      <c r="K158" s="56"/>
      <c r="L158" s="56"/>
      <c r="M158" s="56"/>
      <c r="N158" s="56"/>
      <c r="O158" s="56"/>
      <c r="P158" s="56"/>
      <c r="Q158" s="56"/>
      <c r="R158" s="56"/>
      <c r="T158" s="56"/>
      <c r="U158" s="56"/>
      <c r="V158" s="56"/>
      <c r="W158" s="56"/>
      <c r="X158" s="56"/>
      <c r="Y158" s="56"/>
      <c r="Z158" s="56"/>
      <c r="AA158" s="56"/>
      <c r="AB158" s="56"/>
      <c r="AD158" s="56"/>
      <c r="AE158" s="56"/>
      <c r="AF158" s="56"/>
      <c r="AG158" s="56"/>
      <c r="AH158" s="56"/>
      <c r="AI158" s="56"/>
      <c r="AJ158" s="56"/>
      <c r="AK158" s="56"/>
      <c r="AL158" s="56"/>
      <c r="AN158" s="56"/>
      <c r="AO158" s="56"/>
      <c r="AP158" s="56"/>
      <c r="AQ158" s="56"/>
      <c r="AR158" s="56"/>
      <c r="AS158" s="56"/>
      <c r="AT158" s="56"/>
      <c r="AU158" s="56"/>
      <c r="AV158" s="56"/>
      <c r="AX158" s="56"/>
      <c r="AY158" s="56"/>
      <c r="AZ158" s="56"/>
      <c r="BA158" s="56"/>
      <c r="BB158" s="56"/>
      <c r="BC158" s="56"/>
      <c r="BD158" s="56"/>
      <c r="BE158" s="56"/>
      <c r="BF158" s="56"/>
      <c r="BH158" s="56"/>
      <c r="BI158" s="56"/>
      <c r="BJ158" s="56"/>
      <c r="BK158" s="56"/>
      <c r="BL158" s="56"/>
      <c r="BM158" s="56"/>
      <c r="BN158" s="56"/>
      <c r="BO158" s="56"/>
      <c r="BP158" s="56"/>
      <c r="BR158" s="56"/>
      <c r="BS158" s="56"/>
      <c r="BT158" s="56"/>
      <c r="BU158" s="56"/>
      <c r="BV158" s="56"/>
      <c r="BW158" s="56"/>
      <c r="BX158" s="56"/>
      <c r="BY158" s="56"/>
      <c r="BZ158" s="56"/>
      <c r="CB158" s="56"/>
      <c r="CC158" s="56"/>
      <c r="CD158" s="56"/>
      <c r="CE158" s="56"/>
      <c r="CF158" s="56"/>
      <c r="CG158" s="56"/>
      <c r="CH158" s="56"/>
      <c r="CI158" s="56"/>
      <c r="CJ158" s="56"/>
      <c r="CL158" s="56"/>
      <c r="CM158" s="56"/>
      <c r="CN158" s="56"/>
      <c r="CO158" s="56"/>
      <c r="CP158" s="56"/>
      <c r="CQ158" s="56"/>
      <c r="CR158" s="56"/>
      <c r="CS158" s="56"/>
      <c r="CT158" s="56"/>
      <c r="CV158" s="56"/>
      <c r="CW158" s="56"/>
      <c r="CX158" s="56"/>
      <c r="CY158" s="56"/>
      <c r="CZ158" s="56"/>
      <c r="DA158" s="56"/>
      <c r="DB158" s="56"/>
      <c r="DC158" s="56"/>
      <c r="DD158" s="56"/>
      <c r="DF158" s="56"/>
      <c r="DG158" s="56"/>
      <c r="DH158" s="56"/>
      <c r="DI158" s="56"/>
      <c r="DJ158" s="56"/>
      <c r="DK158" s="56"/>
      <c r="DL158" s="56"/>
      <c r="DM158" s="56"/>
      <c r="DN158" s="56"/>
      <c r="DP158" s="56"/>
      <c r="DQ158" s="56"/>
      <c r="DR158" s="56"/>
      <c r="DS158" s="56"/>
      <c r="DT158" s="56"/>
      <c r="DU158" s="56"/>
      <c r="DV158" s="56"/>
      <c r="DW158" s="56"/>
      <c r="DX158" s="56"/>
      <c r="DZ158" s="56"/>
      <c r="EA158" s="56"/>
      <c r="EB158" s="56"/>
      <c r="EC158" s="56"/>
      <c r="ED158" s="56"/>
      <c r="EE158" s="56"/>
      <c r="EF158" s="56"/>
      <c r="EG158" s="56"/>
      <c r="EH158" s="56"/>
      <c r="EJ158" s="56"/>
      <c r="EK158" s="56"/>
      <c r="EL158" s="56"/>
      <c r="EM158" s="56"/>
      <c r="EN158" s="56"/>
      <c r="EO158" s="56"/>
      <c r="EP158" s="56"/>
      <c r="EQ158" s="56"/>
      <c r="ER158" s="56"/>
      <c r="ET158" s="56"/>
      <c r="EU158" s="56"/>
      <c r="EV158" s="56"/>
      <c r="EW158" s="56"/>
      <c r="EX158" s="56"/>
      <c r="EY158" s="56"/>
      <c r="EZ158" s="56"/>
      <c r="FA158" s="56"/>
      <c r="FB158" s="56"/>
      <c r="FD158" s="56"/>
      <c r="FE158" s="56"/>
      <c r="FF158" s="56"/>
      <c r="FG158" s="56"/>
      <c r="FH158" s="56"/>
      <c r="FI158" s="56"/>
      <c r="FJ158" s="56"/>
      <c r="FK158" s="56"/>
      <c r="FL158" s="56"/>
      <c r="FN158" s="56"/>
      <c r="FO158" s="56"/>
      <c r="FP158" s="56"/>
      <c r="FQ158" s="56"/>
      <c r="FR158" s="56"/>
      <c r="FS158" s="56"/>
      <c r="FT158" s="56"/>
      <c r="FU158" s="56"/>
      <c r="FV158" s="56"/>
      <c r="FX158" s="56"/>
      <c r="FY158" s="56"/>
      <c r="FZ158" s="56"/>
      <c r="GA158" s="56"/>
      <c r="GB158" s="56"/>
      <c r="GC158" s="56"/>
      <c r="GD158" s="56"/>
      <c r="GE158" s="56"/>
      <c r="GF158" s="56"/>
      <c r="GH158" s="56"/>
      <c r="GI158" s="56"/>
      <c r="GJ158" s="56"/>
      <c r="GK158" s="56"/>
      <c r="GL158" s="56"/>
      <c r="GM158" s="56"/>
      <c r="GN158" s="56"/>
      <c r="GO158" s="56"/>
      <c r="GP158" s="56"/>
      <c r="GR158" s="56"/>
      <c r="GS158" s="56"/>
      <c r="GT158" s="56"/>
      <c r="GU158" s="56"/>
      <c r="GV158" s="56"/>
      <c r="GW158" s="56"/>
      <c r="GX158" s="56"/>
      <c r="GY158" s="56"/>
      <c r="GZ158" s="56"/>
      <c r="HB158" s="56"/>
      <c r="HC158" s="56"/>
      <c r="HD158" s="56"/>
      <c r="HE158" s="56"/>
      <c r="HF158" s="56"/>
      <c r="HG158" s="56"/>
      <c r="HH158" s="56"/>
      <c r="HI158" s="56"/>
      <c r="HJ158" s="56"/>
      <c r="HL158" s="56"/>
      <c r="HM158" s="56"/>
      <c r="HN158" s="56"/>
      <c r="HO158" s="56"/>
      <c r="HP158" s="56"/>
      <c r="HQ158" s="56"/>
      <c r="HR158" s="56"/>
      <c r="HS158" s="56"/>
      <c r="HT158" s="56"/>
      <c r="HV158" s="56"/>
      <c r="HW158" s="56"/>
      <c r="HX158" s="56"/>
      <c r="HY158" s="56"/>
      <c r="HZ158" s="56"/>
      <c r="IA158" s="56"/>
      <c r="IB158" s="56"/>
      <c r="IC158" s="56"/>
      <c r="ID158" s="56"/>
      <c r="IF158" s="56"/>
      <c r="IG158" s="56"/>
      <c r="IH158" s="56"/>
      <c r="II158" s="56"/>
      <c r="IJ158" s="56"/>
      <c r="IK158" s="56"/>
      <c r="IL158" s="56"/>
      <c r="IM158" s="56"/>
      <c r="IN158" s="56"/>
      <c r="IP158" s="56"/>
      <c r="IQ158" s="56"/>
      <c r="IR158" s="56"/>
      <c r="IS158" s="56"/>
      <c r="IT158" s="56"/>
      <c r="IU158" s="56"/>
    </row>
    <row r="159" spans="1:255" ht="12.75" customHeight="1" thickBot="1" x14ac:dyDescent="0.25">
      <c r="A159" s="221"/>
      <c r="B159" s="106">
        <v>3781.3</v>
      </c>
      <c r="C159" s="85" t="s">
        <v>76</v>
      </c>
      <c r="D159" s="86"/>
      <c r="E159" s="47"/>
      <c r="F159" s="47"/>
      <c r="G159" s="47"/>
      <c r="H159" s="48"/>
      <c r="I159" s="49"/>
      <c r="J159" s="56"/>
      <c r="K159" s="56"/>
      <c r="L159" s="56"/>
      <c r="M159" s="56"/>
      <c r="N159" s="56"/>
      <c r="O159" s="56"/>
      <c r="P159" s="56"/>
      <c r="Q159" s="56"/>
      <c r="R159" s="56"/>
      <c r="T159" s="56"/>
      <c r="U159" s="56"/>
      <c r="V159" s="56"/>
      <c r="W159" s="56"/>
      <c r="X159" s="56"/>
      <c r="Y159" s="56"/>
      <c r="Z159" s="56"/>
      <c r="AA159" s="56"/>
      <c r="AB159" s="56"/>
      <c r="AD159" s="56"/>
      <c r="AE159" s="56"/>
      <c r="AF159" s="56"/>
      <c r="AG159" s="56"/>
      <c r="AH159" s="56"/>
      <c r="AI159" s="56"/>
      <c r="AJ159" s="56"/>
      <c r="AK159" s="56"/>
      <c r="AL159" s="56"/>
      <c r="AN159" s="56"/>
      <c r="AO159" s="56"/>
      <c r="AP159" s="56"/>
      <c r="AQ159" s="56"/>
      <c r="AR159" s="56"/>
      <c r="AS159" s="56"/>
      <c r="AT159" s="56"/>
      <c r="AU159" s="56"/>
      <c r="AV159" s="56"/>
      <c r="AX159" s="56"/>
      <c r="AY159" s="56"/>
      <c r="AZ159" s="56"/>
      <c r="BA159" s="56"/>
      <c r="BB159" s="56"/>
      <c r="BC159" s="56"/>
      <c r="BD159" s="56"/>
      <c r="BE159" s="56"/>
      <c r="BF159" s="56"/>
      <c r="BH159" s="56"/>
      <c r="BI159" s="56"/>
      <c r="BJ159" s="56"/>
      <c r="BK159" s="56"/>
      <c r="BL159" s="56"/>
      <c r="BM159" s="56"/>
      <c r="BN159" s="56"/>
      <c r="BO159" s="56"/>
      <c r="BP159" s="56"/>
      <c r="BR159" s="56"/>
      <c r="BS159" s="56"/>
      <c r="BT159" s="56"/>
      <c r="BU159" s="56"/>
      <c r="BV159" s="56"/>
      <c r="BW159" s="56"/>
      <c r="BX159" s="56"/>
      <c r="BY159" s="56"/>
      <c r="BZ159" s="56"/>
      <c r="CB159" s="56"/>
      <c r="CC159" s="56"/>
      <c r="CD159" s="56"/>
      <c r="CE159" s="56"/>
      <c r="CF159" s="56"/>
      <c r="CG159" s="56"/>
      <c r="CH159" s="56"/>
      <c r="CI159" s="56"/>
      <c r="CJ159" s="56"/>
      <c r="CL159" s="56"/>
      <c r="CM159" s="56"/>
      <c r="CN159" s="56"/>
      <c r="CO159" s="56"/>
      <c r="CP159" s="56"/>
      <c r="CQ159" s="56"/>
      <c r="CR159" s="56"/>
      <c r="CS159" s="56"/>
      <c r="CT159" s="56"/>
      <c r="CV159" s="56"/>
      <c r="CW159" s="56"/>
      <c r="CX159" s="56"/>
      <c r="CY159" s="56"/>
      <c r="CZ159" s="56"/>
      <c r="DA159" s="56"/>
      <c r="DB159" s="56"/>
      <c r="DC159" s="56"/>
      <c r="DD159" s="56"/>
      <c r="DF159" s="56"/>
      <c r="DG159" s="56"/>
      <c r="DH159" s="56"/>
      <c r="DI159" s="56"/>
      <c r="DJ159" s="56"/>
      <c r="DK159" s="56"/>
      <c r="DL159" s="56"/>
      <c r="DM159" s="56"/>
      <c r="DN159" s="56"/>
      <c r="DP159" s="56"/>
      <c r="DQ159" s="56"/>
      <c r="DR159" s="56"/>
      <c r="DS159" s="56"/>
      <c r="DT159" s="56"/>
      <c r="DU159" s="56"/>
      <c r="DV159" s="56"/>
      <c r="DW159" s="56"/>
      <c r="DX159" s="56"/>
      <c r="DZ159" s="56"/>
      <c r="EA159" s="56"/>
      <c r="EB159" s="56"/>
      <c r="EC159" s="56"/>
      <c r="ED159" s="56"/>
      <c r="EE159" s="56"/>
      <c r="EF159" s="56"/>
      <c r="EG159" s="56"/>
      <c r="EH159" s="56"/>
      <c r="EJ159" s="56"/>
      <c r="EK159" s="56"/>
      <c r="EL159" s="56"/>
      <c r="EM159" s="56"/>
      <c r="EN159" s="56"/>
      <c r="EO159" s="56"/>
      <c r="EP159" s="56"/>
      <c r="EQ159" s="56"/>
      <c r="ER159" s="56"/>
      <c r="ET159" s="56"/>
      <c r="EU159" s="56"/>
      <c r="EV159" s="56"/>
      <c r="EW159" s="56"/>
      <c r="EX159" s="56"/>
      <c r="EY159" s="56"/>
      <c r="EZ159" s="56"/>
      <c r="FA159" s="56"/>
      <c r="FB159" s="56"/>
      <c r="FD159" s="56"/>
      <c r="FE159" s="56"/>
      <c r="FF159" s="56"/>
      <c r="FG159" s="56"/>
      <c r="FH159" s="56"/>
      <c r="FI159" s="56"/>
      <c r="FJ159" s="56"/>
      <c r="FK159" s="56"/>
      <c r="FL159" s="56"/>
      <c r="FN159" s="56"/>
      <c r="FO159" s="56"/>
      <c r="FP159" s="56"/>
      <c r="FQ159" s="56"/>
      <c r="FR159" s="56"/>
      <c r="FS159" s="56"/>
      <c r="FT159" s="56"/>
      <c r="FU159" s="56"/>
      <c r="FV159" s="56"/>
      <c r="FX159" s="56"/>
      <c r="FY159" s="56"/>
      <c r="FZ159" s="56"/>
      <c r="GA159" s="56"/>
      <c r="GB159" s="56"/>
      <c r="GC159" s="56"/>
      <c r="GD159" s="56"/>
      <c r="GE159" s="56"/>
      <c r="GF159" s="56"/>
      <c r="GH159" s="56"/>
      <c r="GI159" s="56"/>
      <c r="GJ159" s="56"/>
      <c r="GK159" s="56"/>
      <c r="GL159" s="56"/>
      <c r="GM159" s="56"/>
      <c r="GN159" s="56"/>
      <c r="GO159" s="56"/>
      <c r="GP159" s="56"/>
      <c r="GR159" s="56"/>
      <c r="GS159" s="56"/>
      <c r="GT159" s="56"/>
      <c r="GU159" s="56"/>
      <c r="GV159" s="56"/>
      <c r="GW159" s="56"/>
      <c r="GX159" s="56"/>
      <c r="GY159" s="56"/>
      <c r="GZ159" s="56"/>
      <c r="HB159" s="56"/>
      <c r="HC159" s="56"/>
      <c r="HD159" s="56"/>
      <c r="HE159" s="56"/>
      <c r="HF159" s="56"/>
      <c r="HG159" s="56"/>
      <c r="HH159" s="56"/>
      <c r="HI159" s="56"/>
      <c r="HJ159" s="56"/>
      <c r="HL159" s="56"/>
      <c r="HM159" s="56"/>
      <c r="HN159" s="56"/>
      <c r="HO159" s="56"/>
      <c r="HP159" s="56"/>
      <c r="HQ159" s="56"/>
      <c r="HR159" s="56"/>
      <c r="HS159" s="56"/>
      <c r="HT159" s="56"/>
      <c r="HV159" s="56"/>
      <c r="HW159" s="56"/>
      <c r="HX159" s="56"/>
      <c r="HY159" s="56"/>
      <c r="HZ159" s="56"/>
      <c r="IA159" s="56"/>
      <c r="IB159" s="56"/>
      <c r="IC159" s="56"/>
      <c r="ID159" s="56"/>
      <c r="IF159" s="56"/>
      <c r="IG159" s="56"/>
      <c r="IH159" s="56"/>
      <c r="II159" s="56"/>
      <c r="IJ159" s="56"/>
      <c r="IK159" s="56"/>
      <c r="IL159" s="56"/>
      <c r="IM159" s="56"/>
      <c r="IN159" s="56"/>
      <c r="IP159" s="56"/>
      <c r="IQ159" s="56"/>
      <c r="IR159" s="56"/>
      <c r="IS159" s="56"/>
      <c r="IT159" s="56"/>
      <c r="IU159" s="56"/>
    </row>
    <row r="160" spans="1:255" ht="12.75" customHeight="1" thickBot="1" x14ac:dyDescent="0.25">
      <c r="A160" s="221"/>
      <c r="B160" s="106">
        <v>5273.05</v>
      </c>
      <c r="C160" s="85" t="s">
        <v>77</v>
      </c>
      <c r="D160" s="86"/>
      <c r="E160" s="47"/>
      <c r="F160" s="47"/>
      <c r="G160" s="47"/>
      <c r="H160" s="48"/>
      <c r="I160" s="49"/>
      <c r="J160" s="56"/>
      <c r="K160" s="56"/>
      <c r="L160" s="56"/>
      <c r="M160" s="56"/>
      <c r="N160" s="56"/>
      <c r="O160" s="56"/>
      <c r="P160" s="56"/>
      <c r="Q160" s="56"/>
      <c r="R160" s="56"/>
      <c r="T160" s="56"/>
      <c r="U160" s="56"/>
      <c r="V160" s="56"/>
      <c r="W160" s="56"/>
      <c r="X160" s="56"/>
      <c r="Y160" s="56"/>
      <c r="Z160" s="56"/>
      <c r="AA160" s="56"/>
      <c r="AB160" s="56"/>
      <c r="AD160" s="56"/>
      <c r="AE160" s="56"/>
      <c r="AF160" s="56"/>
      <c r="AG160" s="56"/>
      <c r="AH160" s="56"/>
      <c r="AI160" s="56"/>
      <c r="AJ160" s="56"/>
      <c r="AK160" s="56"/>
      <c r="AL160" s="56"/>
      <c r="AN160" s="56"/>
      <c r="AO160" s="56"/>
      <c r="AP160" s="56"/>
      <c r="AQ160" s="56"/>
      <c r="AR160" s="56"/>
      <c r="AS160" s="56"/>
      <c r="AT160" s="56"/>
      <c r="AU160" s="56"/>
      <c r="AV160" s="56"/>
      <c r="AX160" s="56"/>
      <c r="AY160" s="56"/>
      <c r="AZ160" s="56"/>
      <c r="BA160" s="56"/>
      <c r="BB160" s="56"/>
      <c r="BC160" s="56"/>
      <c r="BD160" s="56"/>
      <c r="BE160" s="56"/>
      <c r="BF160" s="56"/>
      <c r="BH160" s="56"/>
      <c r="BI160" s="56"/>
      <c r="BJ160" s="56"/>
      <c r="BK160" s="56"/>
      <c r="BL160" s="56"/>
      <c r="BM160" s="56"/>
      <c r="BN160" s="56"/>
      <c r="BO160" s="56"/>
      <c r="BP160" s="56"/>
      <c r="BR160" s="56"/>
      <c r="BS160" s="56"/>
      <c r="BT160" s="56"/>
      <c r="BU160" s="56"/>
      <c r="BV160" s="56"/>
      <c r="BW160" s="56"/>
      <c r="BX160" s="56"/>
      <c r="BY160" s="56"/>
      <c r="BZ160" s="56"/>
      <c r="CB160" s="56"/>
      <c r="CC160" s="56"/>
      <c r="CD160" s="56"/>
      <c r="CE160" s="56"/>
      <c r="CF160" s="56"/>
      <c r="CG160" s="56"/>
      <c r="CH160" s="56"/>
      <c r="CI160" s="56"/>
      <c r="CJ160" s="56"/>
      <c r="CL160" s="56"/>
      <c r="CM160" s="56"/>
      <c r="CN160" s="56"/>
      <c r="CO160" s="56"/>
      <c r="CP160" s="56"/>
      <c r="CQ160" s="56"/>
      <c r="CR160" s="56"/>
      <c r="CS160" s="56"/>
      <c r="CT160" s="56"/>
      <c r="CV160" s="56"/>
      <c r="CW160" s="56"/>
      <c r="CX160" s="56"/>
      <c r="CY160" s="56"/>
      <c r="CZ160" s="56"/>
      <c r="DA160" s="56"/>
      <c r="DB160" s="56"/>
      <c r="DC160" s="56"/>
      <c r="DD160" s="56"/>
      <c r="DF160" s="56"/>
      <c r="DG160" s="56"/>
      <c r="DH160" s="56"/>
      <c r="DI160" s="56"/>
      <c r="DJ160" s="56"/>
      <c r="DK160" s="56"/>
      <c r="DL160" s="56"/>
      <c r="DM160" s="56"/>
      <c r="DN160" s="56"/>
      <c r="DP160" s="56"/>
      <c r="DQ160" s="56"/>
      <c r="DR160" s="56"/>
      <c r="DS160" s="56"/>
      <c r="DT160" s="56"/>
      <c r="DU160" s="56"/>
      <c r="DV160" s="56"/>
      <c r="DW160" s="56"/>
      <c r="DX160" s="56"/>
      <c r="DZ160" s="56"/>
      <c r="EA160" s="56"/>
      <c r="EB160" s="56"/>
      <c r="EC160" s="56"/>
      <c r="ED160" s="56"/>
      <c r="EE160" s="56"/>
      <c r="EF160" s="56"/>
      <c r="EG160" s="56"/>
      <c r="EH160" s="56"/>
      <c r="EJ160" s="56"/>
      <c r="EK160" s="56"/>
      <c r="EL160" s="56"/>
      <c r="EM160" s="56"/>
      <c r="EN160" s="56"/>
      <c r="EO160" s="56"/>
      <c r="EP160" s="56"/>
      <c r="EQ160" s="56"/>
      <c r="ER160" s="56"/>
      <c r="ET160" s="56"/>
      <c r="EU160" s="56"/>
      <c r="EV160" s="56"/>
      <c r="EW160" s="56"/>
      <c r="EX160" s="56"/>
      <c r="EY160" s="56"/>
      <c r="EZ160" s="56"/>
      <c r="FA160" s="56"/>
      <c r="FB160" s="56"/>
      <c r="FD160" s="56"/>
      <c r="FE160" s="56"/>
      <c r="FF160" s="56"/>
      <c r="FG160" s="56"/>
      <c r="FH160" s="56"/>
      <c r="FI160" s="56"/>
      <c r="FJ160" s="56"/>
      <c r="FK160" s="56"/>
      <c r="FL160" s="56"/>
      <c r="FN160" s="56"/>
      <c r="FO160" s="56"/>
      <c r="FP160" s="56"/>
      <c r="FQ160" s="56"/>
      <c r="FR160" s="56"/>
      <c r="FS160" s="56"/>
      <c r="FT160" s="56"/>
      <c r="FU160" s="56"/>
      <c r="FV160" s="56"/>
      <c r="FX160" s="56"/>
      <c r="FY160" s="56"/>
      <c r="FZ160" s="56"/>
      <c r="GA160" s="56"/>
      <c r="GB160" s="56"/>
      <c r="GC160" s="56"/>
      <c r="GD160" s="56"/>
      <c r="GE160" s="56"/>
      <c r="GF160" s="56"/>
      <c r="GH160" s="56"/>
      <c r="GI160" s="56"/>
      <c r="GJ160" s="56"/>
      <c r="GK160" s="56"/>
      <c r="GL160" s="56"/>
      <c r="GM160" s="56"/>
      <c r="GN160" s="56"/>
      <c r="GO160" s="56"/>
      <c r="GP160" s="56"/>
      <c r="GR160" s="56"/>
      <c r="GS160" s="56"/>
      <c r="GT160" s="56"/>
      <c r="GU160" s="56"/>
      <c r="GV160" s="56"/>
      <c r="GW160" s="56"/>
      <c r="GX160" s="56"/>
      <c r="GY160" s="56"/>
      <c r="GZ160" s="56"/>
      <c r="HB160" s="56"/>
      <c r="HC160" s="56"/>
      <c r="HD160" s="56"/>
      <c r="HE160" s="56"/>
      <c r="HF160" s="56"/>
      <c r="HG160" s="56"/>
      <c r="HH160" s="56"/>
      <c r="HI160" s="56"/>
      <c r="HJ160" s="56"/>
      <c r="HL160" s="56"/>
      <c r="HM160" s="56"/>
      <c r="HN160" s="56"/>
      <c r="HO160" s="56"/>
      <c r="HP160" s="56"/>
      <c r="HQ160" s="56"/>
      <c r="HR160" s="56"/>
      <c r="HS160" s="56"/>
      <c r="HT160" s="56"/>
      <c r="HV160" s="56"/>
      <c r="HW160" s="56"/>
      <c r="HX160" s="56"/>
      <c r="HY160" s="56"/>
      <c r="HZ160" s="56"/>
      <c r="IA160" s="56"/>
      <c r="IB160" s="56"/>
      <c r="IC160" s="56"/>
      <c r="ID160" s="56"/>
      <c r="IF160" s="56"/>
      <c r="IG160" s="56"/>
      <c r="IH160" s="56"/>
      <c r="II160" s="56"/>
      <c r="IJ160" s="56"/>
      <c r="IK160" s="56"/>
      <c r="IL160" s="56"/>
      <c r="IM160" s="56"/>
      <c r="IN160" s="56"/>
      <c r="IP160" s="56"/>
      <c r="IQ160" s="56"/>
      <c r="IR160" s="56"/>
      <c r="IS160" s="56"/>
      <c r="IT160" s="56"/>
      <c r="IU160" s="56"/>
    </row>
    <row r="161" spans="1:255" ht="12.75" customHeight="1" thickBot="1" x14ac:dyDescent="0.25">
      <c r="A161" s="221"/>
      <c r="B161" s="106">
        <v>4066.06</v>
      </c>
      <c r="C161" s="85" t="s">
        <v>78</v>
      </c>
      <c r="D161" s="86"/>
      <c r="E161" s="47"/>
      <c r="F161" s="47"/>
      <c r="G161" s="47"/>
      <c r="H161" s="48"/>
      <c r="I161" s="49"/>
      <c r="J161" s="56"/>
      <c r="K161" s="56"/>
      <c r="L161" s="56"/>
      <c r="M161" s="56"/>
      <c r="N161" s="56"/>
      <c r="O161" s="56"/>
      <c r="P161" s="56"/>
      <c r="Q161" s="56"/>
      <c r="R161" s="56"/>
      <c r="T161" s="56"/>
      <c r="U161" s="56"/>
      <c r="V161" s="56"/>
      <c r="W161" s="56"/>
      <c r="X161" s="56"/>
      <c r="Y161" s="56"/>
      <c r="Z161" s="56"/>
      <c r="AA161" s="56"/>
      <c r="AB161" s="56"/>
      <c r="AD161" s="56"/>
      <c r="AE161" s="56"/>
      <c r="AF161" s="56"/>
      <c r="AG161" s="56"/>
      <c r="AH161" s="56"/>
      <c r="AI161" s="56"/>
      <c r="AJ161" s="56"/>
      <c r="AK161" s="56"/>
      <c r="AL161" s="56"/>
      <c r="AN161" s="56"/>
      <c r="AO161" s="56"/>
      <c r="AP161" s="56"/>
      <c r="AQ161" s="56"/>
      <c r="AR161" s="56"/>
      <c r="AS161" s="56"/>
      <c r="AT161" s="56"/>
      <c r="AU161" s="56"/>
      <c r="AV161" s="56"/>
      <c r="AX161" s="56"/>
      <c r="AY161" s="56"/>
      <c r="AZ161" s="56"/>
      <c r="BA161" s="56"/>
      <c r="BB161" s="56"/>
      <c r="BC161" s="56"/>
      <c r="BD161" s="56"/>
      <c r="BE161" s="56"/>
      <c r="BF161" s="56"/>
      <c r="BH161" s="56"/>
      <c r="BI161" s="56"/>
      <c r="BJ161" s="56"/>
      <c r="BK161" s="56"/>
      <c r="BL161" s="56"/>
      <c r="BM161" s="56"/>
      <c r="BN161" s="56"/>
      <c r="BO161" s="56"/>
      <c r="BP161" s="56"/>
      <c r="BR161" s="56"/>
      <c r="BS161" s="56"/>
      <c r="BT161" s="56"/>
      <c r="BU161" s="56"/>
      <c r="BV161" s="56"/>
      <c r="BW161" s="56"/>
      <c r="BX161" s="56"/>
      <c r="BY161" s="56"/>
      <c r="BZ161" s="56"/>
      <c r="CB161" s="56"/>
      <c r="CC161" s="56"/>
      <c r="CD161" s="56"/>
      <c r="CE161" s="56"/>
      <c r="CF161" s="56"/>
      <c r="CG161" s="56"/>
      <c r="CH161" s="56"/>
      <c r="CI161" s="56"/>
      <c r="CJ161" s="56"/>
      <c r="CL161" s="56"/>
      <c r="CM161" s="56"/>
      <c r="CN161" s="56"/>
      <c r="CO161" s="56"/>
      <c r="CP161" s="56"/>
      <c r="CQ161" s="56"/>
      <c r="CR161" s="56"/>
      <c r="CS161" s="56"/>
      <c r="CT161" s="56"/>
      <c r="CV161" s="56"/>
      <c r="CW161" s="56"/>
      <c r="CX161" s="56"/>
      <c r="CY161" s="56"/>
      <c r="CZ161" s="56"/>
      <c r="DA161" s="56"/>
      <c r="DB161" s="56"/>
      <c r="DC161" s="56"/>
      <c r="DD161" s="56"/>
      <c r="DF161" s="56"/>
      <c r="DG161" s="56"/>
      <c r="DH161" s="56"/>
      <c r="DI161" s="56"/>
      <c r="DJ161" s="56"/>
      <c r="DK161" s="56"/>
      <c r="DL161" s="56"/>
      <c r="DM161" s="56"/>
      <c r="DN161" s="56"/>
      <c r="DP161" s="56"/>
      <c r="DQ161" s="56"/>
      <c r="DR161" s="56"/>
      <c r="DS161" s="56"/>
      <c r="DT161" s="56"/>
      <c r="DU161" s="56"/>
      <c r="DV161" s="56"/>
      <c r="DW161" s="56"/>
      <c r="DX161" s="56"/>
      <c r="DZ161" s="56"/>
      <c r="EA161" s="56"/>
      <c r="EB161" s="56"/>
      <c r="EC161" s="56"/>
      <c r="ED161" s="56"/>
      <c r="EE161" s="56"/>
      <c r="EF161" s="56"/>
      <c r="EG161" s="56"/>
      <c r="EH161" s="56"/>
      <c r="EJ161" s="56"/>
      <c r="EK161" s="56"/>
      <c r="EL161" s="56"/>
      <c r="EM161" s="56"/>
      <c r="EN161" s="56"/>
      <c r="EO161" s="56"/>
      <c r="EP161" s="56"/>
      <c r="EQ161" s="56"/>
      <c r="ER161" s="56"/>
      <c r="ET161" s="56"/>
      <c r="EU161" s="56"/>
      <c r="EV161" s="56"/>
      <c r="EW161" s="56"/>
      <c r="EX161" s="56"/>
      <c r="EY161" s="56"/>
      <c r="EZ161" s="56"/>
      <c r="FA161" s="56"/>
      <c r="FB161" s="56"/>
      <c r="FD161" s="56"/>
      <c r="FE161" s="56"/>
      <c r="FF161" s="56"/>
      <c r="FG161" s="56"/>
      <c r="FH161" s="56"/>
      <c r="FI161" s="56"/>
      <c r="FJ161" s="56"/>
      <c r="FK161" s="56"/>
      <c r="FL161" s="56"/>
      <c r="FN161" s="56"/>
      <c r="FO161" s="56"/>
      <c r="FP161" s="56"/>
      <c r="FQ161" s="56"/>
      <c r="FR161" s="56"/>
      <c r="FS161" s="56"/>
      <c r="FT161" s="56"/>
      <c r="FU161" s="56"/>
      <c r="FV161" s="56"/>
      <c r="FX161" s="56"/>
      <c r="FY161" s="56"/>
      <c r="FZ161" s="56"/>
      <c r="GA161" s="56"/>
      <c r="GB161" s="56"/>
      <c r="GC161" s="56"/>
      <c r="GD161" s="56"/>
      <c r="GE161" s="56"/>
      <c r="GF161" s="56"/>
      <c r="GH161" s="56"/>
      <c r="GI161" s="56"/>
      <c r="GJ161" s="56"/>
      <c r="GK161" s="56"/>
      <c r="GL161" s="56"/>
      <c r="GM161" s="56"/>
      <c r="GN161" s="56"/>
      <c r="GO161" s="56"/>
      <c r="GP161" s="56"/>
      <c r="GR161" s="56"/>
      <c r="GS161" s="56"/>
      <c r="GT161" s="56"/>
      <c r="GU161" s="56"/>
      <c r="GV161" s="56"/>
      <c r="GW161" s="56"/>
      <c r="GX161" s="56"/>
      <c r="GY161" s="56"/>
      <c r="GZ161" s="56"/>
      <c r="HB161" s="56"/>
      <c r="HC161" s="56"/>
      <c r="HD161" s="56"/>
      <c r="HE161" s="56"/>
      <c r="HF161" s="56"/>
      <c r="HG161" s="56"/>
      <c r="HH161" s="56"/>
      <c r="HI161" s="56"/>
      <c r="HJ161" s="56"/>
      <c r="HL161" s="56"/>
      <c r="HM161" s="56"/>
      <c r="HN161" s="56"/>
      <c r="HO161" s="56"/>
      <c r="HP161" s="56"/>
      <c r="HQ161" s="56"/>
      <c r="HR161" s="56"/>
      <c r="HS161" s="56"/>
      <c r="HT161" s="56"/>
      <c r="HV161" s="56"/>
      <c r="HW161" s="56"/>
      <c r="HX161" s="56"/>
      <c r="HY161" s="56"/>
      <c r="HZ161" s="56"/>
      <c r="IA161" s="56"/>
      <c r="IB161" s="56"/>
      <c r="IC161" s="56"/>
      <c r="ID161" s="56"/>
      <c r="IF161" s="56"/>
      <c r="IG161" s="56"/>
      <c r="IH161" s="56"/>
      <c r="II161" s="56"/>
      <c r="IJ161" s="56"/>
      <c r="IK161" s="56"/>
      <c r="IL161" s="56"/>
      <c r="IM161" s="56"/>
      <c r="IN161" s="56"/>
      <c r="IP161" s="56"/>
      <c r="IQ161" s="56"/>
      <c r="IR161" s="56"/>
      <c r="IS161" s="56"/>
      <c r="IT161" s="56"/>
      <c r="IU161" s="56"/>
    </row>
    <row r="162" spans="1:255" ht="12.75" customHeight="1" thickBot="1" x14ac:dyDescent="0.25">
      <c r="A162" s="221"/>
      <c r="B162" s="106">
        <v>5155.68</v>
      </c>
      <c r="C162" s="85" t="s">
        <v>79</v>
      </c>
      <c r="D162" s="86"/>
      <c r="E162" s="47"/>
      <c r="F162" s="47"/>
      <c r="G162" s="47"/>
      <c r="H162" s="48"/>
      <c r="I162" s="49"/>
      <c r="J162" s="56"/>
      <c r="K162" s="56"/>
      <c r="L162" s="56"/>
      <c r="M162" s="56"/>
      <c r="N162" s="56"/>
      <c r="O162" s="56"/>
      <c r="P162" s="56"/>
      <c r="Q162" s="56"/>
      <c r="R162" s="56"/>
      <c r="T162" s="56"/>
      <c r="U162" s="56"/>
      <c r="V162" s="56"/>
      <c r="W162" s="56"/>
      <c r="X162" s="56"/>
      <c r="Y162" s="56"/>
      <c r="Z162" s="56"/>
      <c r="AA162" s="56"/>
      <c r="AB162" s="56"/>
      <c r="AD162" s="56"/>
      <c r="AE162" s="56"/>
      <c r="AF162" s="56"/>
      <c r="AG162" s="56"/>
      <c r="AH162" s="56"/>
      <c r="AI162" s="56"/>
      <c r="AJ162" s="56"/>
      <c r="AK162" s="56"/>
      <c r="AL162" s="56"/>
      <c r="AN162" s="56"/>
      <c r="AO162" s="56"/>
      <c r="AP162" s="56"/>
      <c r="AQ162" s="56"/>
      <c r="AR162" s="56"/>
      <c r="AS162" s="56"/>
      <c r="AT162" s="56"/>
      <c r="AU162" s="56"/>
      <c r="AV162" s="56"/>
      <c r="AX162" s="56"/>
      <c r="AY162" s="56"/>
      <c r="AZ162" s="56"/>
      <c r="BA162" s="56"/>
      <c r="BB162" s="56"/>
      <c r="BC162" s="56"/>
      <c r="BD162" s="56"/>
      <c r="BE162" s="56"/>
      <c r="BF162" s="56"/>
      <c r="BH162" s="56"/>
      <c r="BI162" s="56"/>
      <c r="BJ162" s="56"/>
      <c r="BK162" s="56"/>
      <c r="BL162" s="56"/>
      <c r="BM162" s="56"/>
      <c r="BN162" s="56"/>
      <c r="BO162" s="56"/>
      <c r="BP162" s="56"/>
      <c r="BR162" s="56"/>
      <c r="BS162" s="56"/>
      <c r="BT162" s="56"/>
      <c r="BU162" s="56"/>
      <c r="BV162" s="56"/>
      <c r="BW162" s="56"/>
      <c r="BX162" s="56"/>
      <c r="BY162" s="56"/>
      <c r="BZ162" s="56"/>
      <c r="CB162" s="56"/>
      <c r="CC162" s="56"/>
      <c r="CD162" s="56"/>
      <c r="CE162" s="56"/>
      <c r="CF162" s="56"/>
      <c r="CG162" s="56"/>
      <c r="CH162" s="56"/>
      <c r="CI162" s="56"/>
      <c r="CJ162" s="56"/>
      <c r="CL162" s="56"/>
      <c r="CM162" s="56"/>
      <c r="CN162" s="56"/>
      <c r="CO162" s="56"/>
      <c r="CP162" s="56"/>
      <c r="CQ162" s="56"/>
      <c r="CR162" s="56"/>
      <c r="CS162" s="56"/>
      <c r="CT162" s="56"/>
      <c r="CV162" s="56"/>
      <c r="CW162" s="56"/>
      <c r="CX162" s="56"/>
      <c r="CY162" s="56"/>
      <c r="CZ162" s="56"/>
      <c r="DA162" s="56"/>
      <c r="DB162" s="56"/>
      <c r="DC162" s="56"/>
      <c r="DD162" s="56"/>
      <c r="DF162" s="56"/>
      <c r="DG162" s="56"/>
      <c r="DH162" s="56"/>
      <c r="DI162" s="56"/>
      <c r="DJ162" s="56"/>
      <c r="DK162" s="56"/>
      <c r="DL162" s="56"/>
      <c r="DM162" s="56"/>
      <c r="DN162" s="56"/>
      <c r="DP162" s="56"/>
      <c r="DQ162" s="56"/>
      <c r="DR162" s="56"/>
      <c r="DS162" s="56"/>
      <c r="DT162" s="56"/>
      <c r="DU162" s="56"/>
      <c r="DV162" s="56"/>
      <c r="DW162" s="56"/>
      <c r="DX162" s="56"/>
      <c r="DZ162" s="56"/>
      <c r="EA162" s="56"/>
      <c r="EB162" s="56"/>
      <c r="EC162" s="56"/>
      <c r="ED162" s="56"/>
      <c r="EE162" s="56"/>
      <c r="EF162" s="56"/>
      <c r="EG162" s="56"/>
      <c r="EH162" s="56"/>
      <c r="EJ162" s="56"/>
      <c r="EK162" s="56"/>
      <c r="EL162" s="56"/>
      <c r="EM162" s="56"/>
      <c r="EN162" s="56"/>
      <c r="EO162" s="56"/>
      <c r="EP162" s="56"/>
      <c r="EQ162" s="56"/>
      <c r="ER162" s="56"/>
      <c r="ET162" s="56"/>
      <c r="EU162" s="56"/>
      <c r="EV162" s="56"/>
      <c r="EW162" s="56"/>
      <c r="EX162" s="56"/>
      <c r="EY162" s="56"/>
      <c r="EZ162" s="56"/>
      <c r="FA162" s="56"/>
      <c r="FB162" s="56"/>
      <c r="FD162" s="56"/>
      <c r="FE162" s="56"/>
      <c r="FF162" s="56"/>
      <c r="FG162" s="56"/>
      <c r="FH162" s="56"/>
      <c r="FI162" s="56"/>
      <c r="FJ162" s="56"/>
      <c r="FK162" s="56"/>
      <c r="FL162" s="56"/>
      <c r="FN162" s="56"/>
      <c r="FO162" s="56"/>
      <c r="FP162" s="56"/>
      <c r="FQ162" s="56"/>
      <c r="FR162" s="56"/>
      <c r="FS162" s="56"/>
      <c r="FT162" s="56"/>
      <c r="FU162" s="56"/>
      <c r="FV162" s="56"/>
      <c r="FX162" s="56"/>
      <c r="FY162" s="56"/>
      <c r="FZ162" s="56"/>
      <c r="GA162" s="56"/>
      <c r="GB162" s="56"/>
      <c r="GC162" s="56"/>
      <c r="GD162" s="56"/>
      <c r="GE162" s="56"/>
      <c r="GF162" s="56"/>
      <c r="GH162" s="56"/>
      <c r="GI162" s="56"/>
      <c r="GJ162" s="56"/>
      <c r="GK162" s="56"/>
      <c r="GL162" s="56"/>
      <c r="GM162" s="56"/>
      <c r="GN162" s="56"/>
      <c r="GO162" s="56"/>
      <c r="GP162" s="56"/>
      <c r="GR162" s="56"/>
      <c r="GS162" s="56"/>
      <c r="GT162" s="56"/>
      <c r="GU162" s="56"/>
      <c r="GV162" s="56"/>
      <c r="GW162" s="56"/>
      <c r="GX162" s="56"/>
      <c r="GY162" s="56"/>
      <c r="GZ162" s="56"/>
      <c r="HB162" s="56"/>
      <c r="HC162" s="56"/>
      <c r="HD162" s="56"/>
      <c r="HE162" s="56"/>
      <c r="HF162" s="56"/>
      <c r="HG162" s="56"/>
      <c r="HH162" s="56"/>
      <c r="HI162" s="56"/>
      <c r="HJ162" s="56"/>
      <c r="HL162" s="56"/>
      <c r="HM162" s="56"/>
      <c r="HN162" s="56"/>
      <c r="HO162" s="56"/>
      <c r="HP162" s="56"/>
      <c r="HQ162" s="56"/>
      <c r="HR162" s="56"/>
      <c r="HS162" s="56"/>
      <c r="HT162" s="56"/>
      <c r="HV162" s="56"/>
      <c r="HW162" s="56"/>
      <c r="HX162" s="56"/>
      <c r="HY162" s="56"/>
      <c r="HZ162" s="56"/>
      <c r="IA162" s="56"/>
      <c r="IB162" s="56"/>
      <c r="IC162" s="56"/>
      <c r="ID162" s="56"/>
      <c r="IF162" s="56"/>
      <c r="IG162" s="56"/>
      <c r="IH162" s="56"/>
      <c r="II162" s="56"/>
      <c r="IJ162" s="56"/>
      <c r="IK162" s="56"/>
      <c r="IL162" s="56"/>
      <c r="IM162" s="56"/>
      <c r="IN162" s="56"/>
      <c r="IP162" s="56"/>
      <c r="IQ162" s="56"/>
      <c r="IR162" s="56"/>
      <c r="IS162" s="56"/>
      <c r="IT162" s="56"/>
      <c r="IU162" s="56"/>
    </row>
    <row r="163" spans="1:255" ht="12.75" customHeight="1" thickBot="1" x14ac:dyDescent="0.25">
      <c r="A163" s="221"/>
      <c r="B163" s="106">
        <v>3817.36</v>
      </c>
      <c r="C163" s="85" t="s">
        <v>80</v>
      </c>
      <c r="D163" s="86"/>
      <c r="E163" s="47"/>
      <c r="F163" s="47"/>
      <c r="G163" s="47"/>
      <c r="H163" s="48"/>
      <c r="I163" s="49"/>
      <c r="J163" s="56"/>
      <c r="K163" s="56"/>
      <c r="L163" s="56"/>
      <c r="M163" s="56"/>
      <c r="N163" s="56"/>
      <c r="O163" s="56"/>
      <c r="P163" s="56"/>
      <c r="Q163" s="56"/>
      <c r="R163" s="56"/>
      <c r="T163" s="56"/>
      <c r="U163" s="56"/>
      <c r="V163" s="56"/>
      <c r="W163" s="56"/>
      <c r="X163" s="56"/>
      <c r="Y163" s="56"/>
      <c r="Z163" s="56"/>
      <c r="AA163" s="56"/>
      <c r="AB163" s="56"/>
      <c r="AD163" s="56"/>
      <c r="AE163" s="56"/>
      <c r="AF163" s="56"/>
      <c r="AG163" s="56"/>
      <c r="AH163" s="56"/>
      <c r="AI163" s="56"/>
      <c r="AJ163" s="56"/>
      <c r="AK163" s="56"/>
      <c r="AL163" s="56"/>
      <c r="AN163" s="56"/>
      <c r="AO163" s="56"/>
      <c r="AP163" s="56"/>
      <c r="AQ163" s="56"/>
      <c r="AR163" s="56"/>
      <c r="AS163" s="56"/>
      <c r="AT163" s="56"/>
      <c r="AU163" s="56"/>
      <c r="AV163" s="56"/>
      <c r="AX163" s="56"/>
      <c r="AY163" s="56"/>
      <c r="AZ163" s="56"/>
      <c r="BA163" s="56"/>
      <c r="BB163" s="56"/>
      <c r="BC163" s="56"/>
      <c r="BD163" s="56"/>
      <c r="BE163" s="56"/>
      <c r="BF163" s="56"/>
      <c r="BH163" s="56"/>
      <c r="BI163" s="56"/>
      <c r="BJ163" s="56"/>
      <c r="BK163" s="56"/>
      <c r="BL163" s="56"/>
      <c r="BM163" s="56"/>
      <c r="BN163" s="56"/>
      <c r="BO163" s="56"/>
      <c r="BP163" s="56"/>
      <c r="BR163" s="56"/>
      <c r="BS163" s="56"/>
      <c r="BT163" s="56"/>
      <c r="BU163" s="56"/>
      <c r="BV163" s="56"/>
      <c r="BW163" s="56"/>
      <c r="BX163" s="56"/>
      <c r="BY163" s="56"/>
      <c r="BZ163" s="56"/>
      <c r="CB163" s="56"/>
      <c r="CC163" s="56"/>
      <c r="CD163" s="56"/>
      <c r="CE163" s="56"/>
      <c r="CF163" s="56"/>
      <c r="CG163" s="56"/>
      <c r="CH163" s="56"/>
      <c r="CI163" s="56"/>
      <c r="CJ163" s="56"/>
      <c r="CL163" s="56"/>
      <c r="CM163" s="56"/>
      <c r="CN163" s="56"/>
      <c r="CO163" s="56"/>
      <c r="CP163" s="56"/>
      <c r="CQ163" s="56"/>
      <c r="CR163" s="56"/>
      <c r="CS163" s="56"/>
      <c r="CT163" s="56"/>
      <c r="CV163" s="56"/>
      <c r="CW163" s="56"/>
      <c r="CX163" s="56"/>
      <c r="CY163" s="56"/>
      <c r="CZ163" s="56"/>
      <c r="DA163" s="56"/>
      <c r="DB163" s="56"/>
      <c r="DC163" s="56"/>
      <c r="DD163" s="56"/>
      <c r="DF163" s="56"/>
      <c r="DG163" s="56"/>
      <c r="DH163" s="56"/>
      <c r="DI163" s="56"/>
      <c r="DJ163" s="56"/>
      <c r="DK163" s="56"/>
      <c r="DL163" s="56"/>
      <c r="DM163" s="56"/>
      <c r="DN163" s="56"/>
      <c r="DP163" s="56"/>
      <c r="DQ163" s="56"/>
      <c r="DR163" s="56"/>
      <c r="DS163" s="56"/>
      <c r="DT163" s="56"/>
      <c r="DU163" s="56"/>
      <c r="DV163" s="56"/>
      <c r="DW163" s="56"/>
      <c r="DX163" s="56"/>
      <c r="DZ163" s="56"/>
      <c r="EA163" s="56"/>
      <c r="EB163" s="56"/>
      <c r="EC163" s="56"/>
      <c r="ED163" s="56"/>
      <c r="EE163" s="56"/>
      <c r="EF163" s="56"/>
      <c r="EG163" s="56"/>
      <c r="EH163" s="56"/>
      <c r="EJ163" s="56"/>
      <c r="EK163" s="56"/>
      <c r="EL163" s="56"/>
      <c r="EM163" s="56"/>
      <c r="EN163" s="56"/>
      <c r="EO163" s="56"/>
      <c r="EP163" s="56"/>
      <c r="EQ163" s="56"/>
      <c r="ER163" s="56"/>
      <c r="ET163" s="56"/>
      <c r="EU163" s="56"/>
      <c r="EV163" s="56"/>
      <c r="EW163" s="56"/>
      <c r="EX163" s="56"/>
      <c r="EY163" s="56"/>
      <c r="EZ163" s="56"/>
      <c r="FA163" s="56"/>
      <c r="FB163" s="56"/>
      <c r="FD163" s="56"/>
      <c r="FE163" s="56"/>
      <c r="FF163" s="56"/>
      <c r="FG163" s="56"/>
      <c r="FH163" s="56"/>
      <c r="FI163" s="56"/>
      <c r="FJ163" s="56"/>
      <c r="FK163" s="56"/>
      <c r="FL163" s="56"/>
      <c r="FN163" s="56"/>
      <c r="FO163" s="56"/>
      <c r="FP163" s="56"/>
      <c r="FQ163" s="56"/>
      <c r="FR163" s="56"/>
      <c r="FS163" s="56"/>
      <c r="FT163" s="56"/>
      <c r="FU163" s="56"/>
      <c r="FV163" s="56"/>
      <c r="FX163" s="56"/>
      <c r="FY163" s="56"/>
      <c r="FZ163" s="56"/>
      <c r="GA163" s="56"/>
      <c r="GB163" s="56"/>
      <c r="GC163" s="56"/>
      <c r="GD163" s="56"/>
      <c r="GE163" s="56"/>
      <c r="GF163" s="56"/>
      <c r="GH163" s="56"/>
      <c r="GI163" s="56"/>
      <c r="GJ163" s="56"/>
      <c r="GK163" s="56"/>
      <c r="GL163" s="56"/>
      <c r="GM163" s="56"/>
      <c r="GN163" s="56"/>
      <c r="GO163" s="56"/>
      <c r="GP163" s="56"/>
      <c r="GR163" s="56"/>
      <c r="GS163" s="56"/>
      <c r="GT163" s="56"/>
      <c r="GU163" s="56"/>
      <c r="GV163" s="56"/>
      <c r="GW163" s="56"/>
      <c r="GX163" s="56"/>
      <c r="GY163" s="56"/>
      <c r="GZ163" s="56"/>
      <c r="HB163" s="56"/>
      <c r="HC163" s="56"/>
      <c r="HD163" s="56"/>
      <c r="HE163" s="56"/>
      <c r="HF163" s="56"/>
      <c r="HG163" s="56"/>
      <c r="HH163" s="56"/>
      <c r="HI163" s="56"/>
      <c r="HJ163" s="56"/>
      <c r="HL163" s="56"/>
      <c r="HM163" s="56"/>
      <c r="HN163" s="56"/>
      <c r="HO163" s="56"/>
      <c r="HP163" s="56"/>
      <c r="HQ163" s="56"/>
      <c r="HR163" s="56"/>
      <c r="HS163" s="56"/>
      <c r="HT163" s="56"/>
      <c r="HV163" s="56"/>
      <c r="HW163" s="56"/>
      <c r="HX163" s="56"/>
      <c r="HY163" s="56"/>
      <c r="HZ163" s="56"/>
      <c r="IA163" s="56"/>
      <c r="IB163" s="56"/>
      <c r="IC163" s="56"/>
      <c r="ID163" s="56"/>
      <c r="IF163" s="56"/>
      <c r="IG163" s="56"/>
      <c r="IH163" s="56"/>
      <c r="II163" s="56"/>
      <c r="IJ163" s="56"/>
      <c r="IK163" s="56"/>
      <c r="IL163" s="56"/>
      <c r="IM163" s="56"/>
      <c r="IN163" s="56"/>
      <c r="IP163" s="56"/>
      <c r="IQ163" s="56"/>
      <c r="IR163" s="56"/>
      <c r="IS163" s="56"/>
      <c r="IT163" s="56"/>
      <c r="IU163" s="56"/>
    </row>
    <row r="164" spans="1:255" x14ac:dyDescent="0.2">
      <c r="A164" s="221"/>
      <c r="B164" s="185"/>
      <c r="C164" s="70" t="s">
        <v>87</v>
      </c>
      <c r="D164" s="163"/>
      <c r="E164" s="53"/>
      <c r="F164" s="53"/>
      <c r="G164" s="53"/>
      <c r="H164" s="153"/>
      <c r="I164" s="165">
        <v>2557.37</v>
      </c>
      <c r="J164" s="56"/>
      <c r="K164" s="56"/>
      <c r="L164" s="56"/>
      <c r="M164" s="56"/>
      <c r="N164" s="56"/>
      <c r="O164" s="56"/>
      <c r="P164" s="56"/>
      <c r="Q164" s="56"/>
      <c r="R164" s="56"/>
      <c r="T164" s="56"/>
      <c r="U164" s="56"/>
      <c r="V164" s="56"/>
      <c r="W164" s="56"/>
      <c r="X164" s="56"/>
      <c r="Y164" s="56"/>
      <c r="Z164" s="56"/>
      <c r="AA164" s="56"/>
      <c r="AB164" s="56"/>
      <c r="AD164" s="56"/>
      <c r="AE164" s="56"/>
      <c r="AF164" s="56"/>
      <c r="AG164" s="56"/>
      <c r="AH164" s="56"/>
      <c r="AI164" s="56"/>
      <c r="AJ164" s="56"/>
      <c r="AK164" s="56"/>
      <c r="AL164" s="56"/>
      <c r="AN164" s="56"/>
      <c r="AO164" s="56"/>
      <c r="AP164" s="56"/>
      <c r="AQ164" s="56"/>
      <c r="AR164" s="56"/>
      <c r="AS164" s="56"/>
      <c r="AT164" s="56"/>
      <c r="AU164" s="56"/>
      <c r="AV164" s="56"/>
      <c r="AX164" s="56"/>
      <c r="AY164" s="56"/>
      <c r="AZ164" s="56"/>
      <c r="BA164" s="56"/>
      <c r="BB164" s="56"/>
      <c r="BC164" s="56"/>
      <c r="BD164" s="56"/>
      <c r="BE164" s="56"/>
      <c r="BF164" s="56"/>
      <c r="BH164" s="56"/>
      <c r="BI164" s="56"/>
      <c r="BJ164" s="56"/>
      <c r="BK164" s="56"/>
      <c r="BL164" s="56"/>
      <c r="BM164" s="56"/>
      <c r="BN164" s="56"/>
      <c r="BO164" s="56"/>
      <c r="BP164" s="56"/>
      <c r="BR164" s="56"/>
      <c r="BS164" s="56"/>
      <c r="BT164" s="56"/>
      <c r="BU164" s="56"/>
      <c r="BV164" s="56"/>
      <c r="BW164" s="56"/>
      <c r="BX164" s="56"/>
      <c r="BY164" s="56"/>
      <c r="BZ164" s="56"/>
      <c r="CB164" s="56"/>
      <c r="CC164" s="56"/>
      <c r="CD164" s="56"/>
      <c r="CE164" s="56"/>
      <c r="CF164" s="56"/>
      <c r="CG164" s="56"/>
      <c r="CH164" s="56"/>
      <c r="CI164" s="56"/>
      <c r="CJ164" s="56"/>
      <c r="CL164" s="56"/>
      <c r="CM164" s="56"/>
      <c r="CN164" s="56"/>
      <c r="CO164" s="56"/>
      <c r="CP164" s="56"/>
      <c r="CQ164" s="56"/>
      <c r="CR164" s="56"/>
      <c r="CS164" s="56"/>
      <c r="CT164" s="56"/>
      <c r="CV164" s="56"/>
      <c r="CW164" s="56"/>
      <c r="CX164" s="56"/>
      <c r="CY164" s="56"/>
      <c r="CZ164" s="56"/>
      <c r="DA164" s="56"/>
      <c r="DB164" s="56"/>
      <c r="DC164" s="56"/>
      <c r="DD164" s="56"/>
      <c r="DF164" s="56"/>
      <c r="DG164" s="56"/>
      <c r="DH164" s="56"/>
      <c r="DI164" s="56"/>
      <c r="DJ164" s="56"/>
      <c r="DK164" s="56"/>
      <c r="DL164" s="56"/>
      <c r="DM164" s="56"/>
      <c r="DN164" s="56"/>
      <c r="DP164" s="56"/>
      <c r="DQ164" s="56"/>
      <c r="DR164" s="56"/>
      <c r="DS164" s="56"/>
      <c r="DT164" s="56"/>
      <c r="DU164" s="56"/>
      <c r="DV164" s="56"/>
      <c r="DW164" s="56"/>
      <c r="DX164" s="56"/>
      <c r="DZ164" s="56"/>
      <c r="EA164" s="56"/>
      <c r="EB164" s="56"/>
      <c r="EC164" s="56"/>
      <c r="ED164" s="56"/>
      <c r="EE164" s="56"/>
      <c r="EF164" s="56"/>
      <c r="EG164" s="56"/>
      <c r="EH164" s="56"/>
      <c r="EJ164" s="56"/>
      <c r="EK164" s="56"/>
      <c r="EL164" s="56"/>
      <c r="EM164" s="56"/>
      <c r="EN164" s="56"/>
      <c r="EO164" s="56"/>
      <c r="EP164" s="56"/>
      <c r="EQ164" s="56"/>
      <c r="ER164" s="56"/>
      <c r="ET164" s="56"/>
      <c r="EU164" s="56"/>
      <c r="EV164" s="56"/>
      <c r="EW164" s="56"/>
      <c r="EX164" s="56"/>
      <c r="EY164" s="56"/>
      <c r="EZ164" s="56"/>
      <c r="FA164" s="56"/>
      <c r="FB164" s="56"/>
      <c r="FD164" s="56"/>
      <c r="FE164" s="56"/>
      <c r="FF164" s="56"/>
      <c r="FG164" s="56"/>
      <c r="FH164" s="56"/>
      <c r="FI164" s="56"/>
      <c r="FJ164" s="56"/>
      <c r="FK164" s="56"/>
      <c r="FL164" s="56"/>
      <c r="FN164" s="56"/>
      <c r="FO164" s="56"/>
      <c r="FP164" s="56"/>
      <c r="FQ164" s="56"/>
      <c r="FR164" s="56"/>
      <c r="FS164" s="56"/>
      <c r="FT164" s="56"/>
      <c r="FU164" s="56"/>
      <c r="FV164" s="56"/>
      <c r="FX164" s="56"/>
      <c r="FY164" s="56"/>
      <c r="FZ164" s="56"/>
      <c r="GA164" s="56"/>
      <c r="GB164" s="56"/>
      <c r="GC164" s="56"/>
      <c r="GD164" s="56"/>
      <c r="GE164" s="56"/>
      <c r="GF164" s="56"/>
      <c r="GH164" s="56"/>
      <c r="GI164" s="56"/>
      <c r="GJ164" s="56"/>
      <c r="GK164" s="56"/>
      <c r="GL164" s="56"/>
      <c r="GM164" s="56"/>
      <c r="GN164" s="56"/>
      <c r="GO164" s="56"/>
      <c r="GP164" s="56"/>
      <c r="GR164" s="56"/>
      <c r="GS164" s="56"/>
      <c r="GT164" s="56"/>
      <c r="GU164" s="56"/>
      <c r="GV164" s="56"/>
      <c r="GW164" s="56"/>
      <c r="GX164" s="56"/>
      <c r="GY164" s="56"/>
      <c r="GZ164" s="56"/>
      <c r="HB164" s="56"/>
      <c r="HC164" s="56"/>
      <c r="HD164" s="56"/>
      <c r="HE164" s="56"/>
      <c r="HF164" s="56"/>
      <c r="HG164" s="56"/>
      <c r="HH164" s="56"/>
      <c r="HI164" s="56"/>
      <c r="HJ164" s="56"/>
      <c r="HL164" s="56"/>
      <c r="HM164" s="56"/>
      <c r="HN164" s="56"/>
      <c r="HO164" s="56"/>
      <c r="HP164" s="56"/>
      <c r="HQ164" s="56"/>
      <c r="HR164" s="56"/>
      <c r="HS164" s="56"/>
      <c r="HT164" s="56"/>
      <c r="HV164" s="56"/>
      <c r="HW164" s="56"/>
      <c r="HX164" s="56"/>
      <c r="HY164" s="56"/>
      <c r="HZ164" s="56"/>
      <c r="IA164" s="56"/>
      <c r="IB164" s="56"/>
      <c r="IC164" s="56"/>
      <c r="ID164" s="56"/>
      <c r="IF164" s="56"/>
      <c r="IG164" s="56"/>
      <c r="IH164" s="56"/>
      <c r="II164" s="56"/>
      <c r="IJ164" s="56"/>
      <c r="IK164" s="56"/>
      <c r="IL164" s="56"/>
      <c r="IM164" s="56"/>
      <c r="IN164" s="56"/>
      <c r="IP164" s="56"/>
      <c r="IQ164" s="56"/>
      <c r="IR164" s="56"/>
      <c r="IS164" s="56"/>
      <c r="IT164" s="56"/>
      <c r="IU164" s="56"/>
    </row>
    <row r="165" spans="1:255" ht="12.75" customHeight="1" thickBot="1" x14ac:dyDescent="0.25">
      <c r="A165" s="221"/>
      <c r="B165" s="18">
        <f>SUM(B152:B163)</f>
        <v>50009.49</v>
      </c>
      <c r="C165" s="17"/>
      <c r="D165" s="18"/>
      <c r="E165" s="19"/>
      <c r="F165" s="17"/>
      <c r="G165" s="17"/>
      <c r="H165" s="18" t="s">
        <v>17</v>
      </c>
      <c r="I165" s="233">
        <f>SUM(I152:I164)</f>
        <v>2557.37</v>
      </c>
      <c r="J165" s="56"/>
      <c r="K165" s="56"/>
      <c r="L165" s="56"/>
      <c r="M165" s="56"/>
      <c r="N165" s="56"/>
      <c r="O165" s="56"/>
      <c r="P165" s="56"/>
      <c r="Q165" s="56"/>
      <c r="R165" s="56"/>
      <c r="T165" s="56"/>
      <c r="U165" s="56"/>
      <c r="V165" s="56"/>
      <c r="W165" s="56"/>
      <c r="X165" s="56"/>
      <c r="Y165" s="56"/>
      <c r="Z165" s="56"/>
      <c r="AA165" s="56"/>
      <c r="AB165" s="56"/>
      <c r="AD165" s="56"/>
      <c r="AE165" s="56"/>
      <c r="AF165" s="56"/>
      <c r="AG165" s="56"/>
      <c r="AH165" s="56"/>
      <c r="AI165" s="56"/>
      <c r="AJ165" s="56"/>
      <c r="AK165" s="56"/>
      <c r="AL165" s="56"/>
      <c r="AN165" s="56"/>
      <c r="AO165" s="56"/>
      <c r="AP165" s="56"/>
      <c r="AQ165" s="56"/>
      <c r="AR165" s="56"/>
      <c r="AS165" s="56"/>
      <c r="AT165" s="56"/>
      <c r="AU165" s="56"/>
      <c r="AV165" s="56"/>
      <c r="AX165" s="56"/>
      <c r="AY165" s="56"/>
      <c r="AZ165" s="56"/>
      <c r="BA165" s="56"/>
      <c r="BB165" s="56"/>
      <c r="BC165" s="56"/>
      <c r="BD165" s="56"/>
      <c r="BE165" s="56"/>
      <c r="BF165" s="56"/>
      <c r="BH165" s="56"/>
      <c r="BI165" s="56"/>
      <c r="BJ165" s="56"/>
      <c r="BK165" s="56"/>
      <c r="BL165" s="56"/>
      <c r="BM165" s="56"/>
      <c r="BN165" s="56"/>
      <c r="BO165" s="56"/>
      <c r="BP165" s="56"/>
      <c r="BR165" s="56"/>
      <c r="BS165" s="56"/>
      <c r="BT165" s="56"/>
      <c r="BU165" s="56"/>
      <c r="BV165" s="56"/>
      <c r="BW165" s="56"/>
      <c r="BX165" s="56"/>
      <c r="BY165" s="56"/>
      <c r="BZ165" s="56"/>
      <c r="CB165" s="56"/>
      <c r="CC165" s="56"/>
      <c r="CD165" s="56"/>
      <c r="CE165" s="56"/>
      <c r="CF165" s="56"/>
      <c r="CG165" s="56"/>
      <c r="CH165" s="56"/>
      <c r="CI165" s="56"/>
      <c r="CJ165" s="56"/>
      <c r="CL165" s="56"/>
      <c r="CM165" s="56"/>
      <c r="CN165" s="56"/>
      <c r="CO165" s="56"/>
      <c r="CP165" s="56"/>
      <c r="CQ165" s="56"/>
      <c r="CR165" s="56"/>
      <c r="CS165" s="56"/>
      <c r="CT165" s="56"/>
      <c r="CV165" s="56"/>
      <c r="CW165" s="56"/>
      <c r="CX165" s="56"/>
      <c r="CY165" s="56"/>
      <c r="CZ165" s="56"/>
      <c r="DA165" s="56"/>
      <c r="DB165" s="56"/>
      <c r="DC165" s="56"/>
      <c r="DD165" s="56"/>
      <c r="DF165" s="56"/>
      <c r="DG165" s="56"/>
      <c r="DH165" s="56"/>
      <c r="DI165" s="56"/>
      <c r="DJ165" s="56"/>
      <c r="DK165" s="56"/>
      <c r="DL165" s="56"/>
      <c r="DM165" s="56"/>
      <c r="DN165" s="56"/>
      <c r="DP165" s="56"/>
      <c r="DQ165" s="56"/>
      <c r="DR165" s="56"/>
      <c r="DS165" s="56"/>
      <c r="DT165" s="56"/>
      <c r="DU165" s="56"/>
      <c r="DV165" s="56"/>
      <c r="DW165" s="56"/>
      <c r="DX165" s="56"/>
      <c r="DZ165" s="56"/>
      <c r="EA165" s="56"/>
      <c r="EB165" s="56"/>
      <c r="EC165" s="56"/>
      <c r="ED165" s="56"/>
      <c r="EE165" s="56"/>
      <c r="EF165" s="56"/>
      <c r="EG165" s="56"/>
      <c r="EH165" s="56"/>
      <c r="EJ165" s="56"/>
      <c r="EK165" s="56"/>
      <c r="EL165" s="56"/>
      <c r="EM165" s="56"/>
      <c r="EN165" s="56"/>
      <c r="EO165" s="56"/>
      <c r="EP165" s="56"/>
      <c r="EQ165" s="56"/>
      <c r="ER165" s="56"/>
      <c r="ET165" s="56"/>
      <c r="EU165" s="56"/>
      <c r="EV165" s="56"/>
      <c r="EW165" s="56"/>
      <c r="EX165" s="56"/>
      <c r="EY165" s="56"/>
      <c r="EZ165" s="56"/>
      <c r="FA165" s="56"/>
      <c r="FB165" s="56"/>
      <c r="FD165" s="56"/>
      <c r="FE165" s="56"/>
      <c r="FF165" s="56"/>
      <c r="FG165" s="56"/>
      <c r="FH165" s="56"/>
      <c r="FI165" s="56"/>
      <c r="FJ165" s="56"/>
      <c r="FK165" s="56"/>
      <c r="FL165" s="56"/>
      <c r="FN165" s="56"/>
      <c r="FO165" s="56"/>
      <c r="FP165" s="56"/>
      <c r="FQ165" s="56"/>
      <c r="FR165" s="56"/>
      <c r="FS165" s="56"/>
      <c r="FT165" s="56"/>
      <c r="FU165" s="56"/>
      <c r="FV165" s="56"/>
      <c r="FX165" s="56"/>
      <c r="FY165" s="56"/>
      <c r="FZ165" s="56"/>
      <c r="GA165" s="56"/>
      <c r="GB165" s="56"/>
      <c r="GC165" s="56"/>
      <c r="GD165" s="56"/>
      <c r="GE165" s="56"/>
      <c r="GF165" s="56"/>
      <c r="GH165" s="56"/>
      <c r="GI165" s="56"/>
      <c r="GJ165" s="56"/>
      <c r="GK165" s="56"/>
      <c r="GL165" s="56"/>
      <c r="GM165" s="56"/>
      <c r="GN165" s="56"/>
      <c r="GO165" s="56"/>
      <c r="GP165" s="56"/>
      <c r="GR165" s="56"/>
      <c r="GS165" s="56"/>
      <c r="GT165" s="56"/>
      <c r="GU165" s="56"/>
      <c r="GV165" s="56"/>
      <c r="GW165" s="56"/>
      <c r="GX165" s="56"/>
      <c r="GY165" s="56"/>
      <c r="GZ165" s="56"/>
      <c r="HB165" s="56"/>
      <c r="HC165" s="56"/>
      <c r="HD165" s="56"/>
      <c r="HE165" s="56"/>
      <c r="HF165" s="56"/>
      <c r="HG165" s="56"/>
      <c r="HH165" s="56"/>
      <c r="HI165" s="56"/>
      <c r="HJ165" s="56"/>
      <c r="HL165" s="56"/>
      <c r="HM165" s="56"/>
      <c r="HN165" s="56"/>
      <c r="HO165" s="56"/>
      <c r="HP165" s="56"/>
      <c r="HQ165" s="56"/>
      <c r="HR165" s="56"/>
      <c r="HS165" s="56"/>
      <c r="HT165" s="56"/>
      <c r="HV165" s="56"/>
      <c r="HW165" s="56"/>
      <c r="HX165" s="56"/>
      <c r="HY165" s="56"/>
      <c r="HZ165" s="56"/>
      <c r="IA165" s="56"/>
      <c r="IB165" s="56"/>
      <c r="IC165" s="56"/>
      <c r="ID165" s="56"/>
      <c r="IF165" s="56"/>
      <c r="IG165" s="56"/>
      <c r="IH165" s="56"/>
      <c r="II165" s="56"/>
      <c r="IJ165" s="56"/>
      <c r="IK165" s="56"/>
      <c r="IL165" s="56"/>
      <c r="IM165" s="56"/>
      <c r="IN165" s="56"/>
      <c r="IP165" s="56"/>
      <c r="IQ165" s="56"/>
      <c r="IR165" s="56"/>
      <c r="IS165" s="56"/>
      <c r="IT165" s="56"/>
      <c r="IU165" s="56"/>
    </row>
    <row r="166" spans="1:255" ht="64.5" thickBot="1" x14ac:dyDescent="0.25">
      <c r="A166" s="46" t="s">
        <v>97</v>
      </c>
      <c r="B166" s="114" t="s">
        <v>16</v>
      </c>
      <c r="C166" s="114" t="s">
        <v>5</v>
      </c>
      <c r="D166" s="114" t="s">
        <v>23</v>
      </c>
      <c r="E166" s="118" t="s">
        <v>18</v>
      </c>
      <c r="F166" s="114" t="s">
        <v>19</v>
      </c>
      <c r="G166" s="114" t="s">
        <v>10</v>
      </c>
      <c r="H166" s="114" t="s">
        <v>13</v>
      </c>
      <c r="I166" s="115" t="s">
        <v>12</v>
      </c>
      <c r="J166" s="56"/>
      <c r="K166" s="56"/>
      <c r="L166" s="56"/>
      <c r="M166" s="56"/>
      <c r="N166" s="56"/>
      <c r="O166" s="56"/>
      <c r="P166" s="56"/>
      <c r="Q166" s="56"/>
      <c r="R166" s="56"/>
      <c r="T166" s="56"/>
      <c r="U166" s="56"/>
      <c r="V166" s="56"/>
      <c r="W166" s="56"/>
      <c r="X166" s="56"/>
      <c r="Y166" s="56"/>
      <c r="Z166" s="56"/>
      <c r="AA166" s="56"/>
      <c r="AB166" s="56"/>
      <c r="AD166" s="56"/>
      <c r="AE166" s="56"/>
      <c r="AF166" s="56"/>
      <c r="AG166" s="56"/>
      <c r="AH166" s="56"/>
      <c r="AI166" s="56"/>
      <c r="AJ166" s="56"/>
      <c r="AK166" s="56"/>
      <c r="AL166" s="56"/>
      <c r="AN166" s="56"/>
      <c r="AO166" s="56"/>
      <c r="AP166" s="56"/>
      <c r="AQ166" s="56"/>
      <c r="AR166" s="56"/>
      <c r="AS166" s="56"/>
      <c r="AT166" s="56"/>
      <c r="AU166" s="56"/>
      <c r="AV166" s="56"/>
      <c r="AX166" s="56"/>
      <c r="AY166" s="56"/>
      <c r="AZ166" s="56"/>
      <c r="BA166" s="56"/>
      <c r="BB166" s="56"/>
      <c r="BC166" s="56"/>
      <c r="BD166" s="56"/>
      <c r="BE166" s="56"/>
      <c r="BF166" s="56"/>
      <c r="BH166" s="56"/>
      <c r="BI166" s="56"/>
      <c r="BJ166" s="56"/>
      <c r="BK166" s="56"/>
      <c r="BL166" s="56"/>
      <c r="BM166" s="56"/>
      <c r="BN166" s="56"/>
      <c r="BO166" s="56"/>
      <c r="BP166" s="56"/>
      <c r="BR166" s="56"/>
      <c r="BS166" s="56"/>
      <c r="BT166" s="56"/>
      <c r="BU166" s="56"/>
      <c r="BV166" s="56"/>
      <c r="BW166" s="56"/>
      <c r="BX166" s="56"/>
      <c r="BY166" s="56"/>
      <c r="BZ166" s="56"/>
      <c r="CB166" s="56"/>
      <c r="CC166" s="56"/>
      <c r="CD166" s="56"/>
      <c r="CE166" s="56"/>
      <c r="CF166" s="56"/>
      <c r="CG166" s="56"/>
      <c r="CH166" s="56"/>
      <c r="CI166" s="56"/>
      <c r="CJ166" s="56"/>
      <c r="CL166" s="56"/>
      <c r="CM166" s="56"/>
      <c r="CN166" s="56"/>
      <c r="CO166" s="56"/>
      <c r="CP166" s="56"/>
      <c r="CQ166" s="56"/>
      <c r="CR166" s="56"/>
      <c r="CS166" s="56"/>
      <c r="CT166" s="56"/>
      <c r="CV166" s="56"/>
      <c r="CW166" s="56"/>
      <c r="CX166" s="56"/>
      <c r="CY166" s="56"/>
      <c r="CZ166" s="56"/>
      <c r="DA166" s="56"/>
      <c r="DB166" s="56"/>
      <c r="DC166" s="56"/>
      <c r="DD166" s="56"/>
      <c r="DF166" s="56"/>
      <c r="DG166" s="56"/>
      <c r="DH166" s="56"/>
      <c r="DI166" s="56"/>
      <c r="DJ166" s="56"/>
      <c r="DK166" s="56"/>
      <c r="DL166" s="56"/>
      <c r="DM166" s="56"/>
      <c r="DN166" s="56"/>
      <c r="DP166" s="56"/>
      <c r="DQ166" s="56"/>
      <c r="DR166" s="56"/>
      <c r="DS166" s="56"/>
      <c r="DT166" s="56"/>
      <c r="DU166" s="56"/>
      <c r="DV166" s="56"/>
      <c r="DW166" s="56"/>
      <c r="DX166" s="56"/>
      <c r="DZ166" s="56"/>
      <c r="EA166" s="56"/>
      <c r="EB166" s="56"/>
      <c r="EC166" s="56"/>
      <c r="ED166" s="56"/>
      <c r="EE166" s="56"/>
      <c r="EF166" s="56"/>
      <c r="EG166" s="56"/>
      <c r="EH166" s="56"/>
      <c r="EJ166" s="56"/>
      <c r="EK166" s="56"/>
      <c r="EL166" s="56"/>
      <c r="EM166" s="56"/>
      <c r="EN166" s="56"/>
      <c r="EO166" s="56"/>
      <c r="EP166" s="56"/>
      <c r="EQ166" s="56"/>
      <c r="ER166" s="56"/>
      <c r="ET166" s="56"/>
      <c r="EU166" s="56"/>
      <c r="EV166" s="56"/>
      <c r="EW166" s="56"/>
      <c r="EX166" s="56"/>
      <c r="EY166" s="56"/>
      <c r="EZ166" s="56"/>
      <c r="FA166" s="56"/>
      <c r="FB166" s="56"/>
      <c r="FD166" s="56"/>
      <c r="FE166" s="56"/>
      <c r="FF166" s="56"/>
      <c r="FG166" s="56"/>
      <c r="FH166" s="56"/>
      <c r="FI166" s="56"/>
      <c r="FJ166" s="56"/>
      <c r="FK166" s="56"/>
      <c r="FL166" s="56"/>
      <c r="FN166" s="56"/>
      <c r="FO166" s="56"/>
      <c r="FP166" s="56"/>
      <c r="FQ166" s="56"/>
      <c r="FR166" s="56"/>
      <c r="FS166" s="56"/>
      <c r="FT166" s="56"/>
      <c r="FU166" s="56"/>
      <c r="FV166" s="56"/>
      <c r="FX166" s="56"/>
      <c r="FY166" s="56"/>
      <c r="FZ166" s="56"/>
      <c r="GA166" s="56"/>
      <c r="GB166" s="56"/>
      <c r="GC166" s="56"/>
      <c r="GD166" s="56"/>
      <c r="GE166" s="56"/>
      <c r="GF166" s="56"/>
      <c r="GH166" s="56"/>
      <c r="GI166" s="56"/>
      <c r="GJ166" s="56"/>
      <c r="GK166" s="56"/>
      <c r="GL166" s="56"/>
      <c r="GM166" s="56"/>
      <c r="GN166" s="56"/>
      <c r="GO166" s="56"/>
      <c r="GP166" s="56"/>
      <c r="GR166" s="56"/>
      <c r="GS166" s="56"/>
      <c r="GT166" s="56"/>
      <c r="GU166" s="56"/>
      <c r="GV166" s="56"/>
      <c r="GW166" s="56"/>
      <c r="GX166" s="56"/>
      <c r="GY166" s="56"/>
      <c r="GZ166" s="56"/>
      <c r="HB166" s="56"/>
      <c r="HC166" s="56"/>
      <c r="HD166" s="56"/>
      <c r="HE166" s="56"/>
      <c r="HF166" s="56"/>
      <c r="HG166" s="56"/>
      <c r="HH166" s="56"/>
      <c r="HI166" s="56"/>
      <c r="HJ166" s="56"/>
      <c r="HL166" s="56"/>
      <c r="HM166" s="56"/>
      <c r="HN166" s="56"/>
      <c r="HO166" s="56"/>
      <c r="HP166" s="56"/>
      <c r="HQ166" s="56"/>
      <c r="HR166" s="56"/>
      <c r="HS166" s="56"/>
      <c r="HT166" s="56"/>
      <c r="HV166" s="56"/>
      <c r="HW166" s="56"/>
      <c r="HX166" s="56"/>
      <c r="HY166" s="56"/>
      <c r="HZ166" s="56"/>
      <c r="IA166" s="56"/>
      <c r="IB166" s="56"/>
      <c r="IC166" s="56"/>
      <c r="ID166" s="56"/>
      <c r="IF166" s="56"/>
      <c r="IG166" s="56"/>
      <c r="IH166" s="56"/>
      <c r="II166" s="56"/>
      <c r="IJ166" s="56"/>
      <c r="IK166" s="56"/>
      <c r="IL166" s="56"/>
      <c r="IM166" s="56"/>
      <c r="IN166" s="56"/>
      <c r="IP166" s="56"/>
      <c r="IQ166" s="56"/>
      <c r="IR166" s="56"/>
      <c r="IS166" s="56"/>
      <c r="IT166" s="56"/>
      <c r="IU166" s="56"/>
    </row>
    <row r="167" spans="1:255" ht="39" thickBot="1" x14ac:dyDescent="0.25">
      <c r="A167" s="117" t="s">
        <v>2277</v>
      </c>
      <c r="B167" s="182"/>
      <c r="C167" s="167" t="s">
        <v>87</v>
      </c>
      <c r="D167" s="238"/>
      <c r="E167" s="239"/>
      <c r="F167" s="238"/>
      <c r="G167" s="239"/>
      <c r="H167" s="239"/>
      <c r="I167" s="200">
        <v>57475.97</v>
      </c>
    </row>
    <row r="168" spans="1:255" ht="13.5" thickBot="1" x14ac:dyDescent="0.25">
      <c r="A168" s="46"/>
      <c r="B168" s="76">
        <f>SUM(B167:B167)</f>
        <v>0</v>
      </c>
      <c r="C168" s="75"/>
      <c r="D168" s="76"/>
      <c r="E168" s="77"/>
      <c r="F168" s="75"/>
      <c r="G168" s="75"/>
      <c r="H168" s="76" t="s">
        <v>17</v>
      </c>
      <c r="I168" s="78">
        <f>SUM(I167:I167)</f>
        <v>57475.97</v>
      </c>
    </row>
    <row r="169" spans="1:255" ht="51.75" thickBot="1" x14ac:dyDescent="0.25">
      <c r="A169" s="134" t="s">
        <v>96</v>
      </c>
      <c r="B169" s="114" t="s">
        <v>16</v>
      </c>
      <c r="C169" s="114" t="s">
        <v>5</v>
      </c>
      <c r="D169" s="114" t="s">
        <v>23</v>
      </c>
      <c r="E169" s="279" t="s">
        <v>18</v>
      </c>
      <c r="F169" s="114" t="s">
        <v>19</v>
      </c>
      <c r="G169" s="114" t="s">
        <v>10</v>
      </c>
      <c r="H169" s="114" t="s">
        <v>13</v>
      </c>
      <c r="I169" s="115" t="s">
        <v>12</v>
      </c>
    </row>
    <row r="170" spans="1:255" ht="13.5" thickBot="1" x14ac:dyDescent="0.25">
      <c r="A170" s="206"/>
      <c r="B170" s="185"/>
      <c r="C170" s="70" t="s">
        <v>87</v>
      </c>
      <c r="D170" s="163"/>
      <c r="E170" s="53"/>
      <c r="F170" s="53"/>
      <c r="G170" s="53"/>
      <c r="H170" s="153"/>
      <c r="I170" s="471">
        <v>81189.94</v>
      </c>
    </row>
    <row r="171" spans="1:255" ht="13.5" thickBot="1" x14ac:dyDescent="0.25">
      <c r="A171" s="134"/>
      <c r="B171" s="271"/>
      <c r="C171" s="75"/>
      <c r="D171" s="76"/>
      <c r="E171" s="77"/>
      <c r="F171" s="75"/>
      <c r="G171" s="75"/>
      <c r="H171" s="76"/>
      <c r="I171" s="78">
        <f>SUM(I170)</f>
        <v>81189.94</v>
      </c>
    </row>
    <row r="172" spans="1:255" x14ac:dyDescent="0.2">
      <c r="A172" s="9"/>
      <c r="B172" s="9"/>
      <c r="C172" s="9"/>
      <c r="D172" s="9"/>
      <c r="E172" s="9"/>
      <c r="F172" s="20"/>
      <c r="G172" s="20"/>
      <c r="H172" s="20"/>
      <c r="I172" s="20"/>
    </row>
    <row r="173" spans="1:255" ht="12.75" customHeight="1" x14ac:dyDescent="0.2">
      <c r="A173" s="21" t="s">
        <v>21</v>
      </c>
      <c r="B173" s="22"/>
      <c r="C173" s="23"/>
      <c r="D173" s="4" t="s">
        <v>9</v>
      </c>
      <c r="E173" s="4" t="s">
        <v>6</v>
      </c>
      <c r="F173" s="119" t="s">
        <v>7</v>
      </c>
    </row>
    <row r="174" spans="1:255" ht="12.75" customHeight="1" x14ac:dyDescent="0.2">
      <c r="A174" s="642" t="s">
        <v>15</v>
      </c>
      <c r="B174" s="643"/>
      <c r="C174" s="25"/>
      <c r="D174" s="26">
        <f>B25</f>
        <v>136813.03999999998</v>
      </c>
      <c r="E174" s="26">
        <f>I25</f>
        <v>6295.61</v>
      </c>
      <c r="F174" s="120">
        <f>D174+E174</f>
        <v>143108.64999999997</v>
      </c>
    </row>
    <row r="175" spans="1:255" ht="12.75" customHeight="1" x14ac:dyDescent="0.2">
      <c r="A175" s="642" t="s">
        <v>1067</v>
      </c>
      <c r="B175" s="643"/>
      <c r="C175" s="25"/>
      <c r="D175" s="26">
        <f>B91</f>
        <v>199393.68</v>
      </c>
      <c r="E175" s="26">
        <f>I91</f>
        <v>17709.490000000002</v>
      </c>
      <c r="F175" s="120">
        <f>D175+E175</f>
        <v>217103.16999999998</v>
      </c>
    </row>
    <row r="176" spans="1:255" ht="12.75" customHeight="1" x14ac:dyDescent="0.2">
      <c r="A176" s="642" t="s">
        <v>14</v>
      </c>
      <c r="B176" s="643"/>
      <c r="C176" s="25"/>
      <c r="D176" s="26">
        <f>B110</f>
        <v>85745.475000000006</v>
      </c>
      <c r="E176" s="26">
        <f>I110</f>
        <v>950.52</v>
      </c>
      <c r="F176" s="120">
        <f>D176+E176</f>
        <v>86695.99500000001</v>
      </c>
    </row>
    <row r="177" spans="1:7" ht="12.75" customHeight="1" x14ac:dyDescent="0.2">
      <c r="A177" s="642" t="s">
        <v>146</v>
      </c>
      <c r="B177" s="643"/>
      <c r="C177" s="25"/>
      <c r="D177" s="26">
        <f>B125</f>
        <v>95877.65</v>
      </c>
      <c r="E177" s="26">
        <f>I125</f>
        <v>2625.46</v>
      </c>
      <c r="F177" s="120">
        <f>D177+E177</f>
        <v>98503.11</v>
      </c>
    </row>
    <row r="178" spans="1:7" ht="12.75" customHeight="1" x14ac:dyDescent="0.2">
      <c r="A178" s="642" t="s">
        <v>26</v>
      </c>
      <c r="B178" s="643"/>
      <c r="C178" s="25"/>
      <c r="D178" s="26">
        <f>B165</f>
        <v>50009.49</v>
      </c>
      <c r="E178" s="26">
        <f>I165</f>
        <v>2557.37</v>
      </c>
      <c r="F178" s="120">
        <f>D178+E178</f>
        <v>52566.86</v>
      </c>
      <c r="G178" s="56"/>
    </row>
    <row r="179" spans="1:7" ht="12.75" customHeight="1" x14ac:dyDescent="0.2">
      <c r="A179" s="646" t="s">
        <v>69</v>
      </c>
      <c r="B179" s="647"/>
      <c r="C179" s="245"/>
      <c r="D179" s="246"/>
      <c r="E179" s="246"/>
      <c r="F179" s="242">
        <f>F180+F183+F184+F185+F186+F181+F182</f>
        <v>209501.30490000002</v>
      </c>
      <c r="G179" s="56"/>
    </row>
    <row r="180" spans="1:7" ht="12.75" customHeight="1" x14ac:dyDescent="0.2">
      <c r="A180" s="644" t="s">
        <v>82</v>
      </c>
      <c r="B180" s="645"/>
      <c r="C180" s="25"/>
      <c r="D180" s="26"/>
      <c r="E180" s="26"/>
      <c r="F180" s="120">
        <f>I139</f>
        <v>23095.954899999997</v>
      </c>
      <c r="G180" s="56"/>
    </row>
    <row r="181" spans="1:7" ht="56.45" customHeight="1" x14ac:dyDescent="0.2">
      <c r="A181" s="650" t="s">
        <v>2275</v>
      </c>
      <c r="B181" s="651"/>
      <c r="C181" s="25"/>
      <c r="D181" s="26"/>
      <c r="E181" s="26"/>
      <c r="F181" s="120">
        <f>I142</f>
        <v>590.76</v>
      </c>
      <c r="G181" s="56"/>
    </row>
    <row r="182" spans="1:7" ht="50.45" customHeight="1" x14ac:dyDescent="0.2">
      <c r="A182" s="650" t="s">
        <v>2276</v>
      </c>
      <c r="B182" s="651"/>
      <c r="C182" s="25"/>
      <c r="D182" s="26"/>
      <c r="E182" s="26"/>
      <c r="F182" s="120">
        <f>I145</f>
        <v>3447.83</v>
      </c>
      <c r="G182" s="56"/>
    </row>
    <row r="183" spans="1:7" ht="13.15" customHeight="1" x14ac:dyDescent="0.2">
      <c r="A183" s="642" t="s">
        <v>2270</v>
      </c>
      <c r="B183" s="643"/>
      <c r="C183" s="25"/>
      <c r="D183" s="26"/>
      <c r="E183" s="26"/>
      <c r="F183" s="120">
        <f>I146</f>
        <v>152985.20000000001</v>
      </c>
      <c r="G183" s="56"/>
    </row>
    <row r="184" spans="1:7" ht="12.75" customHeight="1" x14ac:dyDescent="0.2">
      <c r="A184" s="644" t="s">
        <v>84</v>
      </c>
      <c r="B184" s="645"/>
      <c r="C184" s="25"/>
      <c r="D184" s="26"/>
      <c r="E184" s="26"/>
      <c r="F184" s="120">
        <f>I147</f>
        <v>11376.48</v>
      </c>
      <c r="G184" s="56"/>
    </row>
    <row r="185" spans="1:7" ht="12.75" customHeight="1" x14ac:dyDescent="0.2">
      <c r="A185" s="644" t="s">
        <v>86</v>
      </c>
      <c r="B185" s="645"/>
      <c r="C185" s="25"/>
      <c r="D185" s="26"/>
      <c r="E185" s="26"/>
      <c r="F185" s="120">
        <f>I148</f>
        <v>10386</v>
      </c>
      <c r="G185" s="56"/>
    </row>
    <row r="186" spans="1:7" ht="12.75" customHeight="1" x14ac:dyDescent="0.2">
      <c r="A186" s="644" t="s">
        <v>88</v>
      </c>
      <c r="B186" s="645"/>
      <c r="C186" s="25"/>
      <c r="D186" s="26"/>
      <c r="E186" s="26"/>
      <c r="F186" s="120">
        <f>I149</f>
        <v>7619.08</v>
      </c>
      <c r="G186" s="56"/>
    </row>
    <row r="187" spans="1:7" ht="12.75" customHeight="1" x14ac:dyDescent="0.2">
      <c r="A187" s="650" t="s">
        <v>2</v>
      </c>
      <c r="B187" s="651"/>
      <c r="C187" s="25"/>
      <c r="D187" s="26">
        <f>B168</f>
        <v>0</v>
      </c>
      <c r="E187" s="26"/>
      <c r="F187" s="120">
        <f>D187+I168</f>
        <v>57475.97</v>
      </c>
      <c r="G187" s="56"/>
    </row>
    <row r="188" spans="1:7" ht="30" customHeight="1" x14ac:dyDescent="0.2">
      <c r="A188" s="650" t="s">
        <v>96</v>
      </c>
      <c r="B188" s="651"/>
      <c r="C188" s="25"/>
      <c r="D188" s="26"/>
      <c r="E188" s="26"/>
      <c r="F188" s="120">
        <f>I171</f>
        <v>81189.94</v>
      </c>
      <c r="G188" s="56"/>
    </row>
    <row r="189" spans="1:7" ht="12.75" customHeight="1" x14ac:dyDescent="0.2">
      <c r="A189" s="648" t="s">
        <v>22</v>
      </c>
      <c r="B189" s="649"/>
      <c r="C189" s="27"/>
      <c r="D189" s="28">
        <f>SUM(D174:D187)</f>
        <v>567839.33499999996</v>
      </c>
      <c r="E189" s="28">
        <f>SUM(E174:E178)</f>
        <v>30138.45</v>
      </c>
      <c r="F189" s="121">
        <f>F174+F175+F176+F177+F178+F179+F187+F188</f>
        <v>946144.99989999994</v>
      </c>
      <c r="G189" s="56"/>
    </row>
  </sheetData>
  <autoFilter ref="A5:I165"/>
  <mergeCells count="61">
    <mergeCell ref="D53:D54"/>
    <mergeCell ref="B82:B86"/>
    <mergeCell ref="A181:B181"/>
    <mergeCell ref="A182:B182"/>
    <mergeCell ref="A175:B175"/>
    <mergeCell ref="C31:C32"/>
    <mergeCell ref="D31:D32"/>
    <mergeCell ref="B31:B32"/>
    <mergeCell ref="A34:A35"/>
    <mergeCell ref="A82:A85"/>
    <mergeCell ref="D82:D85"/>
    <mergeCell ref="D34:D35"/>
    <mergeCell ref="A188:B188"/>
    <mergeCell ref="A184:B184"/>
    <mergeCell ref="B53:B54"/>
    <mergeCell ref="A183:B183"/>
    <mergeCell ref="D37:D52"/>
    <mergeCell ref="A127:A139"/>
    <mergeCell ref="A37:A52"/>
    <mergeCell ref="C36:C52"/>
    <mergeCell ref="A189:B189"/>
    <mergeCell ref="A179:B179"/>
    <mergeCell ref="A187:B187"/>
    <mergeCell ref="A185:B185"/>
    <mergeCell ref="A186:B186"/>
    <mergeCell ref="A176:B176"/>
    <mergeCell ref="A177:B177"/>
    <mergeCell ref="A178:B178"/>
    <mergeCell ref="A180:B180"/>
    <mergeCell ref="G1:H1"/>
    <mergeCell ref="G2:H2"/>
    <mergeCell ref="A1:B1"/>
    <mergeCell ref="A27:A29"/>
    <mergeCell ref="A9:A10"/>
    <mergeCell ref="C34:C35"/>
    <mergeCell ref="D9:D10"/>
    <mergeCell ref="D27:D29"/>
    <mergeCell ref="D12:D17"/>
    <mergeCell ref="B27:B30"/>
    <mergeCell ref="A12:A17"/>
    <mergeCell ref="C12:C17"/>
    <mergeCell ref="A53:A54"/>
    <mergeCell ref="B36:B52"/>
    <mergeCell ref="A31:A32"/>
    <mergeCell ref="A56:A69"/>
    <mergeCell ref="B9:B10"/>
    <mergeCell ref="C27:C29"/>
    <mergeCell ref="C53:C54"/>
    <mergeCell ref="C9:C10"/>
    <mergeCell ref="B34:B35"/>
    <mergeCell ref="B12:B17"/>
    <mergeCell ref="D56:D69"/>
    <mergeCell ref="A70:A81"/>
    <mergeCell ref="A174:B174"/>
    <mergeCell ref="D70:D81"/>
    <mergeCell ref="A140:A142"/>
    <mergeCell ref="A143:A145"/>
    <mergeCell ref="C82:C86"/>
    <mergeCell ref="A106:A108"/>
    <mergeCell ref="C56:C81"/>
    <mergeCell ref="B56:B81"/>
  </mergeCells>
  <phoneticPr fontId="0" type="noConversion"/>
  <pageMargins left="0" right="0" top="0.19685039370078741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86"/>
  <dimension ref="A1:IU115"/>
  <sheetViews>
    <sheetView zoomScaleNormal="100" workbookViewId="0">
      <selection activeCell="F115" sqref="F115"/>
    </sheetView>
  </sheetViews>
  <sheetFormatPr defaultRowHeight="12.75" customHeight="1" x14ac:dyDescent="0.2"/>
  <cols>
    <col min="1" max="1" width="26.42578125" customWidth="1"/>
    <col min="2" max="2" width="10.85546875" customWidth="1"/>
    <col min="3" max="3" width="13" customWidth="1"/>
    <col min="4" max="4" width="17.5703125" customWidth="1"/>
    <col min="5" max="5" width="25.85546875" customWidth="1"/>
    <col min="6" max="6" width="12.42578125" customWidth="1"/>
    <col min="7" max="7" width="7.28515625" customWidth="1"/>
    <col min="8" max="8" width="12.85546875" customWidth="1"/>
    <col min="9" max="9" width="11.42578125" customWidth="1"/>
  </cols>
  <sheetData>
    <row r="1" spans="1:9" ht="12.75" customHeight="1" x14ac:dyDescent="0.2">
      <c r="A1" s="708" t="s">
        <v>85</v>
      </c>
      <c r="B1" s="70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318.2</v>
      </c>
      <c r="E2" s="5">
        <v>79053.36</v>
      </c>
      <c r="F2" s="6">
        <v>55929.68</v>
      </c>
      <c r="G2" s="640">
        <f>E2-F2</f>
        <v>23123.68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57</v>
      </c>
      <c r="E3" s="1">
        <v>6</v>
      </c>
      <c r="F3" s="1"/>
      <c r="G3" s="1"/>
      <c r="H3" s="1" t="s">
        <v>25</v>
      </c>
      <c r="I3" s="8">
        <f>F2-F115</f>
        <v>-20449.799999999996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51.7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87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thickBot="1" x14ac:dyDescent="0.25">
      <c r="A6" s="403"/>
      <c r="B6" s="402">
        <v>913.42</v>
      </c>
      <c r="C6" s="58" t="s">
        <v>66</v>
      </c>
      <c r="D6" s="64"/>
      <c r="E6" s="59"/>
      <c r="F6" s="59"/>
      <c r="G6" s="59"/>
      <c r="H6" s="60"/>
      <c r="I6" s="61">
        <f t="shared" ref="I6:I18" si="0">G6*H6</f>
        <v>0</v>
      </c>
    </row>
    <row r="7" spans="1:9" ht="12.75" customHeight="1" thickBot="1" x14ac:dyDescent="0.25">
      <c r="A7" s="404"/>
      <c r="B7" s="421">
        <v>993.47</v>
      </c>
      <c r="C7" s="123" t="s">
        <v>67</v>
      </c>
      <c r="D7" s="124"/>
      <c r="E7" s="125"/>
      <c r="F7" s="125"/>
      <c r="G7" s="125"/>
      <c r="H7" s="126"/>
      <c r="I7" s="127">
        <f t="shared" si="0"/>
        <v>0</v>
      </c>
    </row>
    <row r="8" spans="1:9" ht="12.75" customHeight="1" thickBot="1" x14ac:dyDescent="0.25">
      <c r="A8" s="404"/>
      <c r="B8" s="164">
        <v>1384.46</v>
      </c>
      <c r="C8" s="85" t="s">
        <v>70</v>
      </c>
      <c r="D8" s="86"/>
      <c r="E8" s="47"/>
      <c r="F8" s="47"/>
      <c r="G8" s="47"/>
      <c r="H8" s="48"/>
      <c r="I8" s="49">
        <f t="shared" si="0"/>
        <v>0</v>
      </c>
    </row>
    <row r="9" spans="1:9" ht="12.75" customHeight="1" thickBot="1" x14ac:dyDescent="0.25">
      <c r="A9" s="324"/>
      <c r="B9" s="400">
        <v>1180.48</v>
      </c>
      <c r="C9" s="154" t="s">
        <v>72</v>
      </c>
      <c r="D9" s="162"/>
      <c r="E9" s="82"/>
      <c r="F9" s="82"/>
      <c r="G9" s="82"/>
      <c r="H9" s="155"/>
      <c r="I9" s="156">
        <f t="shared" si="0"/>
        <v>0</v>
      </c>
    </row>
    <row r="10" spans="1:9" ht="12.75" customHeight="1" thickBot="1" x14ac:dyDescent="0.25">
      <c r="A10" s="263"/>
      <c r="B10" s="13">
        <v>1072.02</v>
      </c>
      <c r="C10" s="154" t="s">
        <v>73</v>
      </c>
      <c r="D10" s="265"/>
      <c r="E10" s="15"/>
      <c r="F10" s="15"/>
      <c r="G10" s="15"/>
      <c r="H10" s="16"/>
      <c r="I10" s="156">
        <f t="shared" si="0"/>
        <v>0</v>
      </c>
    </row>
    <row r="11" spans="1:9" ht="12.75" customHeight="1" thickBot="1" x14ac:dyDescent="0.25">
      <c r="A11" s="263"/>
      <c r="B11" s="13">
        <v>1276.22</v>
      </c>
      <c r="C11" s="154" t="s">
        <v>74</v>
      </c>
      <c r="D11" s="265"/>
      <c r="E11" s="15"/>
      <c r="F11" s="15"/>
      <c r="G11" s="15"/>
      <c r="H11" s="16"/>
      <c r="I11" s="43">
        <f t="shared" si="0"/>
        <v>0</v>
      </c>
    </row>
    <row r="12" spans="1:9" ht="12.75" customHeight="1" thickBot="1" x14ac:dyDescent="0.25">
      <c r="A12" s="263"/>
      <c r="B12" s="13">
        <v>810.05</v>
      </c>
      <c r="C12" s="154" t="s">
        <v>75</v>
      </c>
      <c r="D12" s="265"/>
      <c r="E12" s="15"/>
      <c r="F12" s="15"/>
      <c r="G12" s="15"/>
      <c r="H12" s="16"/>
      <c r="I12" s="165">
        <f t="shared" si="0"/>
        <v>0</v>
      </c>
    </row>
    <row r="13" spans="1:9" ht="12.75" customHeight="1" thickBot="1" x14ac:dyDescent="0.25">
      <c r="A13" s="263"/>
      <c r="B13" s="13">
        <v>1139.04</v>
      </c>
      <c r="C13" s="154" t="s">
        <v>76</v>
      </c>
      <c r="D13" s="265"/>
      <c r="E13" s="15"/>
      <c r="F13" s="15"/>
      <c r="G13" s="15"/>
      <c r="H13" s="16"/>
      <c r="I13" s="43">
        <f t="shared" si="0"/>
        <v>0</v>
      </c>
    </row>
    <row r="14" spans="1:9" ht="12.75" customHeight="1" thickBot="1" x14ac:dyDescent="0.25">
      <c r="A14" s="263"/>
      <c r="B14" s="13">
        <v>1136.4000000000001</v>
      </c>
      <c r="C14" s="154" t="s">
        <v>77</v>
      </c>
      <c r="D14" s="265"/>
      <c r="E14" s="15"/>
      <c r="F14" s="15"/>
      <c r="G14" s="15"/>
      <c r="H14" s="16"/>
      <c r="I14" s="43">
        <f t="shared" si="0"/>
        <v>0</v>
      </c>
    </row>
    <row r="15" spans="1:9" ht="12.75" customHeight="1" x14ac:dyDescent="0.2">
      <c r="A15" s="622" t="s">
        <v>1716</v>
      </c>
      <c r="B15" s="625">
        <v>1684.76</v>
      </c>
      <c r="C15" s="625" t="s">
        <v>78</v>
      </c>
      <c r="D15" s="658" t="s">
        <v>108</v>
      </c>
      <c r="E15" s="37" t="s">
        <v>1717</v>
      </c>
      <c r="F15" s="37" t="s">
        <v>528</v>
      </c>
      <c r="G15" s="37">
        <v>0.25</v>
      </c>
      <c r="H15" s="38">
        <v>520</v>
      </c>
      <c r="I15" s="39">
        <f t="shared" si="0"/>
        <v>130</v>
      </c>
    </row>
    <row r="16" spans="1:9" ht="12.75" customHeight="1" thickBot="1" x14ac:dyDescent="0.25">
      <c r="A16" s="624"/>
      <c r="B16" s="626"/>
      <c r="C16" s="626"/>
      <c r="D16" s="659"/>
      <c r="E16" s="40" t="s">
        <v>284</v>
      </c>
      <c r="F16" s="40" t="s">
        <v>100</v>
      </c>
      <c r="G16" s="40">
        <v>0.15</v>
      </c>
      <c r="H16" s="41">
        <v>80</v>
      </c>
      <c r="I16" s="42">
        <f t="shared" si="0"/>
        <v>12</v>
      </c>
    </row>
    <row r="17" spans="1:9" ht="12.75" customHeight="1" x14ac:dyDescent="0.2">
      <c r="A17" s="260"/>
      <c r="B17" s="33">
        <v>1382.28</v>
      </c>
      <c r="C17" s="33" t="s">
        <v>79</v>
      </c>
      <c r="D17" s="262"/>
      <c r="E17" s="35"/>
      <c r="F17" s="35"/>
      <c r="G17" s="35"/>
      <c r="H17" s="36"/>
      <c r="I17" s="157">
        <f t="shared" si="0"/>
        <v>0</v>
      </c>
    </row>
    <row r="18" spans="1:9" ht="12.75" customHeight="1" thickBot="1" x14ac:dyDescent="0.25">
      <c r="A18" s="263"/>
      <c r="B18" s="13">
        <v>1396.93</v>
      </c>
      <c r="C18" s="13" t="s">
        <v>80</v>
      </c>
      <c r="D18" s="265"/>
      <c r="E18" s="15"/>
      <c r="F18" s="15"/>
      <c r="G18" s="15"/>
      <c r="H18" s="16"/>
      <c r="I18" s="43">
        <f t="shared" si="0"/>
        <v>0</v>
      </c>
    </row>
    <row r="19" spans="1:9" ht="12.75" customHeight="1" thickBot="1" x14ac:dyDescent="0.25">
      <c r="A19" s="440"/>
      <c r="B19" s="85"/>
      <c r="C19" s="85" t="s">
        <v>87</v>
      </c>
      <c r="D19" s="441"/>
      <c r="E19" s="47"/>
      <c r="F19" s="47"/>
      <c r="G19" s="47"/>
      <c r="H19" s="48"/>
      <c r="I19" s="49">
        <v>118.76</v>
      </c>
    </row>
    <row r="20" spans="1:9" ht="12.75" customHeight="1" thickBot="1" x14ac:dyDescent="0.25">
      <c r="A20" s="206"/>
      <c r="B20" s="411">
        <f>SUM(B6:B18)</f>
        <v>14369.53</v>
      </c>
      <c r="C20" s="224"/>
      <c r="D20" s="223"/>
      <c r="E20" s="225"/>
      <c r="F20" s="224"/>
      <c r="G20" s="224"/>
      <c r="H20" s="223" t="s">
        <v>17</v>
      </c>
      <c r="I20" s="78">
        <f>SUM(I6:I19)</f>
        <v>260.76</v>
      </c>
    </row>
    <row r="21" spans="1:9" ht="77.25" thickBot="1" x14ac:dyDescent="0.25">
      <c r="A21" s="134" t="s">
        <v>1066</v>
      </c>
      <c r="B21" s="114" t="s">
        <v>16</v>
      </c>
      <c r="C21" s="114" t="s">
        <v>5</v>
      </c>
      <c r="D21" s="114" t="s">
        <v>23</v>
      </c>
      <c r="E21" s="87" t="s">
        <v>18</v>
      </c>
      <c r="F21" s="114" t="s">
        <v>19</v>
      </c>
      <c r="G21" s="114" t="s">
        <v>10</v>
      </c>
      <c r="H21" s="114" t="s">
        <v>13</v>
      </c>
      <c r="I21" s="115" t="s">
        <v>12</v>
      </c>
    </row>
    <row r="22" spans="1:9" ht="12.75" customHeight="1" thickBot="1" x14ac:dyDescent="0.25">
      <c r="A22" s="103"/>
      <c r="B22" s="104">
        <v>1189.1500000000001</v>
      </c>
      <c r="C22" s="58" t="s">
        <v>66</v>
      </c>
      <c r="D22" s="64"/>
      <c r="E22" s="59"/>
      <c r="F22" s="59"/>
      <c r="G22" s="59"/>
      <c r="H22" s="60"/>
      <c r="I22" s="61">
        <f t="shared" ref="I22:I33" si="1">G22*H22</f>
        <v>0</v>
      </c>
    </row>
    <row r="23" spans="1:9" ht="12.75" customHeight="1" thickBot="1" x14ac:dyDescent="0.25">
      <c r="A23" s="103"/>
      <c r="B23" s="122">
        <v>1156.8</v>
      </c>
      <c r="C23" s="123" t="s">
        <v>67</v>
      </c>
      <c r="D23" s="124"/>
      <c r="E23" s="125"/>
      <c r="F23" s="125"/>
      <c r="G23" s="125"/>
      <c r="H23" s="126"/>
      <c r="I23" s="127">
        <f t="shared" si="1"/>
        <v>0</v>
      </c>
    </row>
    <row r="24" spans="1:9" ht="12.75" customHeight="1" thickBot="1" x14ac:dyDescent="0.25">
      <c r="A24" s="103"/>
      <c r="B24" s="106">
        <v>1140.9100000000001</v>
      </c>
      <c r="C24" s="85" t="s">
        <v>70</v>
      </c>
      <c r="D24" s="86"/>
      <c r="E24" s="47"/>
      <c r="F24" s="47"/>
      <c r="G24" s="47"/>
      <c r="H24" s="48"/>
      <c r="I24" s="49">
        <f t="shared" si="1"/>
        <v>0</v>
      </c>
    </row>
    <row r="25" spans="1:9" ht="12.75" customHeight="1" thickBot="1" x14ac:dyDescent="0.25">
      <c r="A25" s="103"/>
      <c r="B25" s="106">
        <v>1522.8</v>
      </c>
      <c r="C25" s="85" t="s">
        <v>72</v>
      </c>
      <c r="D25" s="86"/>
      <c r="E25" s="47"/>
      <c r="F25" s="47"/>
      <c r="G25" s="47"/>
      <c r="H25" s="48"/>
      <c r="I25" s="49">
        <f t="shared" si="1"/>
        <v>0</v>
      </c>
    </row>
    <row r="26" spans="1:9" ht="12.75" customHeight="1" thickBot="1" x14ac:dyDescent="0.25">
      <c r="A26" s="116"/>
      <c r="B26" s="217">
        <v>1496.12</v>
      </c>
      <c r="C26" s="400" t="s">
        <v>73</v>
      </c>
      <c r="D26" s="162"/>
      <c r="E26" s="82"/>
      <c r="F26" s="82"/>
      <c r="G26" s="82"/>
      <c r="H26" s="155"/>
      <c r="I26" s="156">
        <f t="shared" si="1"/>
        <v>0</v>
      </c>
    </row>
    <row r="27" spans="1:9" ht="12.75" customHeight="1" thickBot="1" x14ac:dyDescent="0.25">
      <c r="A27" s="416"/>
      <c r="B27" s="106">
        <v>1293.31</v>
      </c>
      <c r="C27" s="85" t="s">
        <v>74</v>
      </c>
      <c r="D27" s="441"/>
      <c r="E27" s="47"/>
      <c r="F27" s="47"/>
      <c r="G27" s="47"/>
      <c r="H27" s="48"/>
      <c r="I27" s="49">
        <f t="shared" si="1"/>
        <v>0</v>
      </c>
    </row>
    <row r="28" spans="1:9" ht="12.75" customHeight="1" thickBot="1" x14ac:dyDescent="0.25">
      <c r="A28" s="416"/>
      <c r="B28" s="106">
        <v>1306.4000000000001</v>
      </c>
      <c r="C28" s="85" t="s">
        <v>75</v>
      </c>
      <c r="D28" s="441"/>
      <c r="E28" s="47"/>
      <c r="F28" s="47"/>
      <c r="G28" s="47"/>
      <c r="H28" s="48"/>
      <c r="I28" s="49">
        <f t="shared" si="1"/>
        <v>0</v>
      </c>
    </row>
    <row r="29" spans="1:9" ht="12.75" customHeight="1" thickBot="1" x14ac:dyDescent="0.25">
      <c r="A29" s="416"/>
      <c r="B29" s="106">
        <v>1475.96</v>
      </c>
      <c r="C29" s="85" t="s">
        <v>76</v>
      </c>
      <c r="D29" s="441"/>
      <c r="E29" s="47"/>
      <c r="F29" s="47"/>
      <c r="G29" s="47"/>
      <c r="H29" s="48"/>
      <c r="I29" s="49">
        <f t="shared" si="1"/>
        <v>0</v>
      </c>
    </row>
    <row r="30" spans="1:9" ht="12.75" customHeight="1" thickBot="1" x14ac:dyDescent="0.25">
      <c r="A30" s="416"/>
      <c r="B30" s="106">
        <v>1525.76</v>
      </c>
      <c r="C30" s="85" t="s">
        <v>77</v>
      </c>
      <c r="D30" s="441"/>
      <c r="E30" s="47"/>
      <c r="F30" s="47"/>
      <c r="G30" s="47"/>
      <c r="H30" s="48"/>
      <c r="I30" s="49">
        <f t="shared" si="1"/>
        <v>0</v>
      </c>
    </row>
    <row r="31" spans="1:9" ht="12.75" customHeight="1" thickBot="1" x14ac:dyDescent="0.25">
      <c r="A31" s="416"/>
      <c r="B31" s="106">
        <v>1902.08</v>
      </c>
      <c r="C31" s="85" t="s">
        <v>78</v>
      </c>
      <c r="D31" s="441"/>
      <c r="E31" s="47"/>
      <c r="F31" s="47"/>
      <c r="G31" s="47"/>
      <c r="H31" s="48"/>
      <c r="I31" s="49">
        <f t="shared" si="1"/>
        <v>0</v>
      </c>
    </row>
    <row r="32" spans="1:9" ht="12.75" customHeight="1" thickBot="1" x14ac:dyDescent="0.25">
      <c r="A32" s="416"/>
      <c r="B32" s="106">
        <v>1757.51</v>
      </c>
      <c r="C32" s="85" t="s">
        <v>79</v>
      </c>
      <c r="D32" s="441"/>
      <c r="E32" s="47"/>
      <c r="F32" s="47"/>
      <c r="G32" s="47"/>
      <c r="H32" s="48"/>
      <c r="I32" s="49">
        <f t="shared" si="1"/>
        <v>0</v>
      </c>
    </row>
    <row r="33" spans="1:9" ht="12.75" customHeight="1" thickBot="1" x14ac:dyDescent="0.25">
      <c r="A33" s="416"/>
      <c r="B33" s="106">
        <v>1875.35</v>
      </c>
      <c r="C33" s="85" t="s">
        <v>80</v>
      </c>
      <c r="D33" s="441"/>
      <c r="E33" s="47"/>
      <c r="F33" s="47"/>
      <c r="G33" s="47"/>
      <c r="H33" s="48"/>
      <c r="I33" s="49">
        <f t="shared" si="1"/>
        <v>0</v>
      </c>
    </row>
    <row r="34" spans="1:9" ht="12.75" customHeight="1" thickBot="1" x14ac:dyDescent="0.25">
      <c r="A34" s="440"/>
      <c r="B34" s="85"/>
      <c r="C34" s="85" t="s">
        <v>87</v>
      </c>
      <c r="D34" s="441"/>
      <c r="E34" s="47"/>
      <c r="F34" s="47"/>
      <c r="G34" s="47"/>
      <c r="H34" s="48"/>
      <c r="I34" s="49">
        <v>137.88999999999999</v>
      </c>
    </row>
    <row r="35" spans="1:9" ht="12.75" customHeight="1" thickBot="1" x14ac:dyDescent="0.25">
      <c r="A35" s="79"/>
      <c r="B35" s="197">
        <f>SUM(B22:B33)</f>
        <v>17642.150000000001</v>
      </c>
      <c r="C35" s="198"/>
      <c r="D35" s="197"/>
      <c r="E35" s="199"/>
      <c r="F35" s="198"/>
      <c r="G35" s="198"/>
      <c r="H35" s="197" t="s">
        <v>17</v>
      </c>
      <c r="I35" s="197">
        <f>SUM(I22:I34)</f>
        <v>137.88999999999999</v>
      </c>
    </row>
    <row r="36" spans="1:9" ht="64.5" thickBot="1" x14ac:dyDescent="0.25">
      <c r="A36" s="134" t="s">
        <v>144</v>
      </c>
      <c r="B36" s="114" t="s">
        <v>16</v>
      </c>
      <c r="C36" s="114" t="s">
        <v>5</v>
      </c>
      <c r="D36" s="114" t="s">
        <v>23</v>
      </c>
      <c r="E36" s="87" t="s">
        <v>18</v>
      </c>
      <c r="F36" s="114" t="s">
        <v>19</v>
      </c>
      <c r="G36" s="114" t="s">
        <v>10</v>
      </c>
      <c r="H36" s="114" t="s">
        <v>13</v>
      </c>
      <c r="I36" s="115" t="s">
        <v>12</v>
      </c>
    </row>
    <row r="37" spans="1:9" ht="12.75" customHeight="1" thickBot="1" x14ac:dyDescent="0.25">
      <c r="A37" s="103"/>
      <c r="B37" s="104">
        <v>113.05</v>
      </c>
      <c r="C37" s="58" t="s">
        <v>66</v>
      </c>
      <c r="D37" s="64"/>
      <c r="E37" s="59"/>
      <c r="F37" s="59"/>
      <c r="G37" s="59"/>
      <c r="H37" s="60"/>
      <c r="I37" s="61"/>
    </row>
    <row r="38" spans="1:9" ht="12.75" customHeight="1" thickBot="1" x14ac:dyDescent="0.25">
      <c r="A38" s="103"/>
      <c r="B38" s="122">
        <v>108.89</v>
      </c>
      <c r="C38" s="123" t="s">
        <v>67</v>
      </c>
      <c r="D38" s="124"/>
      <c r="E38" s="125"/>
      <c r="F38" s="125"/>
      <c r="G38" s="125"/>
      <c r="H38" s="126"/>
      <c r="I38" s="127"/>
    </row>
    <row r="39" spans="1:9" ht="12.75" customHeight="1" thickBot="1" x14ac:dyDescent="0.25">
      <c r="A39" s="103"/>
      <c r="B39" s="106">
        <v>110.44</v>
      </c>
      <c r="C39" s="85" t="s">
        <v>70</v>
      </c>
      <c r="D39" s="86"/>
      <c r="E39" s="47"/>
      <c r="F39" s="47"/>
      <c r="G39" s="47"/>
      <c r="H39" s="48"/>
      <c r="I39" s="49"/>
    </row>
    <row r="40" spans="1:9" ht="12.75" customHeight="1" thickBot="1" x14ac:dyDescent="0.25">
      <c r="A40" s="103"/>
      <c r="B40" s="106">
        <v>63.19</v>
      </c>
      <c r="C40" s="85" t="s">
        <v>72</v>
      </c>
      <c r="D40" s="86"/>
      <c r="E40" s="47"/>
      <c r="F40" s="47"/>
      <c r="G40" s="47"/>
      <c r="H40" s="48"/>
      <c r="I40" s="49"/>
    </row>
    <row r="41" spans="1:9" ht="12.75" customHeight="1" thickBot="1" x14ac:dyDescent="0.25">
      <c r="A41" s="103"/>
      <c r="B41" s="106">
        <v>119.02</v>
      </c>
      <c r="C41" s="85" t="s">
        <v>73</v>
      </c>
      <c r="D41" s="86"/>
      <c r="E41" s="47"/>
      <c r="F41" s="47"/>
      <c r="G41" s="47"/>
      <c r="H41" s="48"/>
      <c r="I41" s="49"/>
    </row>
    <row r="42" spans="1:9" ht="12.75" customHeight="1" thickBot="1" x14ac:dyDescent="0.25">
      <c r="A42" s="103"/>
      <c r="B42" s="106">
        <v>112.46</v>
      </c>
      <c r="C42" s="85" t="s">
        <v>74</v>
      </c>
      <c r="D42" s="86"/>
      <c r="E42" s="47"/>
      <c r="F42" s="47"/>
      <c r="G42" s="47"/>
      <c r="H42" s="48"/>
      <c r="I42" s="49"/>
    </row>
    <row r="43" spans="1:9" ht="12.75" customHeight="1" thickBot="1" x14ac:dyDescent="0.25">
      <c r="A43" s="103"/>
      <c r="B43" s="106">
        <v>851.12</v>
      </c>
      <c r="C43" s="85" t="s">
        <v>75</v>
      </c>
      <c r="D43" s="86"/>
      <c r="E43" s="47"/>
      <c r="F43" s="47"/>
      <c r="G43" s="47"/>
      <c r="H43" s="48"/>
      <c r="I43" s="49"/>
    </row>
    <row r="44" spans="1:9" ht="12.75" customHeight="1" thickBot="1" x14ac:dyDescent="0.25">
      <c r="A44" s="11"/>
      <c r="B44" s="106">
        <v>1215.5899999999999</v>
      </c>
      <c r="C44" s="85" t="s">
        <v>76</v>
      </c>
      <c r="D44" s="86"/>
      <c r="E44" s="47"/>
      <c r="F44" s="47"/>
      <c r="G44" s="47"/>
      <c r="H44" s="48"/>
      <c r="I44" s="49"/>
    </row>
    <row r="45" spans="1:9" ht="12.75" customHeight="1" thickBot="1" x14ac:dyDescent="0.25">
      <c r="A45" s="11"/>
      <c r="B45" s="106">
        <v>1754.69</v>
      </c>
      <c r="C45" s="85" t="s">
        <v>77</v>
      </c>
      <c r="D45" s="86"/>
      <c r="E45" s="47"/>
      <c r="F45" s="47"/>
      <c r="G45" s="47"/>
      <c r="H45" s="48"/>
      <c r="I45" s="49"/>
    </row>
    <row r="46" spans="1:9" ht="12.75" customHeight="1" thickBot="1" x14ac:dyDescent="0.25">
      <c r="A46" s="11"/>
      <c r="B46" s="106">
        <v>1910.77</v>
      </c>
      <c r="C46" s="85" t="s">
        <v>78</v>
      </c>
      <c r="D46" s="86"/>
      <c r="E46" s="47"/>
      <c r="F46" s="47"/>
      <c r="G46" s="47"/>
      <c r="H46" s="48"/>
      <c r="I46" s="49"/>
    </row>
    <row r="47" spans="1:9" ht="12.75" customHeight="1" thickBot="1" x14ac:dyDescent="0.25">
      <c r="A47" s="11"/>
      <c r="B47" s="106">
        <v>1794.15</v>
      </c>
      <c r="C47" s="85" t="s">
        <v>79</v>
      </c>
      <c r="D47" s="86"/>
      <c r="E47" s="47"/>
      <c r="F47" s="47"/>
      <c r="G47" s="47"/>
      <c r="H47" s="48"/>
      <c r="I47" s="49"/>
    </row>
    <row r="48" spans="1:9" ht="12.75" customHeight="1" thickBot="1" x14ac:dyDescent="0.25">
      <c r="A48" s="11"/>
      <c r="B48" s="106">
        <v>1908.05</v>
      </c>
      <c r="C48" s="85" t="s">
        <v>80</v>
      </c>
      <c r="D48" s="86"/>
      <c r="E48" s="47"/>
      <c r="F48" s="47"/>
      <c r="G48" s="47"/>
      <c r="H48" s="48"/>
      <c r="I48" s="49"/>
    </row>
    <row r="49" spans="1:9" ht="12.75" customHeight="1" thickBot="1" x14ac:dyDescent="0.25">
      <c r="A49" s="418"/>
      <c r="B49" s="106"/>
      <c r="C49" s="85" t="s">
        <v>87</v>
      </c>
      <c r="D49" s="86"/>
      <c r="E49" s="47"/>
      <c r="F49" s="47"/>
      <c r="G49" s="47"/>
      <c r="H49" s="48"/>
      <c r="I49" s="49">
        <v>228.42</v>
      </c>
    </row>
    <row r="50" spans="1:9" ht="12.75" customHeight="1" thickBot="1" x14ac:dyDescent="0.25">
      <c r="A50" s="30"/>
      <c r="B50" s="197">
        <f>SUM(B37:B48)</f>
        <v>10061.42</v>
      </c>
      <c r="C50" s="198"/>
      <c r="D50" s="197"/>
      <c r="E50" s="199"/>
      <c r="F50" s="198"/>
      <c r="G50" s="198"/>
      <c r="H50" s="197" t="s">
        <v>17</v>
      </c>
      <c r="I50" s="197">
        <f>SUM(I37:I49)</f>
        <v>228.42</v>
      </c>
    </row>
    <row r="51" spans="1:9" ht="77.25" thickBot="1" x14ac:dyDescent="0.25">
      <c r="A51" s="134" t="s">
        <v>145</v>
      </c>
      <c r="B51" s="117" t="s">
        <v>16</v>
      </c>
      <c r="C51" s="131" t="s">
        <v>5</v>
      </c>
      <c r="D51" s="117" t="s">
        <v>23</v>
      </c>
      <c r="E51" s="132" t="s">
        <v>18</v>
      </c>
      <c r="F51" s="117" t="s">
        <v>19</v>
      </c>
      <c r="G51" s="131" t="s">
        <v>10</v>
      </c>
      <c r="H51" s="117" t="s">
        <v>13</v>
      </c>
      <c r="I51" s="117" t="s">
        <v>12</v>
      </c>
    </row>
    <row r="52" spans="1:9" ht="13.5" thickBot="1" x14ac:dyDescent="0.25">
      <c r="A52" s="227"/>
      <c r="B52" s="106"/>
      <c r="C52" s="55" t="s">
        <v>66</v>
      </c>
      <c r="D52" s="86"/>
      <c r="E52" s="47"/>
      <c r="F52" s="47"/>
      <c r="G52" s="47"/>
      <c r="H52" s="48"/>
      <c r="I52" s="49"/>
    </row>
    <row r="53" spans="1:9" ht="12.75" customHeight="1" thickBot="1" x14ac:dyDescent="0.25">
      <c r="A53" s="227"/>
      <c r="B53" s="106"/>
      <c r="C53" s="55" t="s">
        <v>67</v>
      </c>
      <c r="D53" s="86"/>
      <c r="E53" s="47"/>
      <c r="F53" s="47"/>
      <c r="G53" s="47"/>
      <c r="H53" s="48"/>
      <c r="I53" s="49"/>
    </row>
    <row r="54" spans="1:9" ht="12.75" customHeight="1" thickBot="1" x14ac:dyDescent="0.25">
      <c r="A54" s="227"/>
      <c r="B54" s="106"/>
      <c r="C54" s="85" t="s">
        <v>70</v>
      </c>
      <c r="D54" s="86"/>
      <c r="E54" s="47"/>
      <c r="F54" s="47"/>
      <c r="G54" s="47"/>
      <c r="H54" s="48"/>
      <c r="I54" s="49"/>
    </row>
    <row r="55" spans="1:9" ht="13.5" thickBot="1" x14ac:dyDescent="0.25">
      <c r="A55" s="227"/>
      <c r="B55" s="106"/>
      <c r="C55" s="85" t="s">
        <v>72</v>
      </c>
      <c r="D55" s="86"/>
      <c r="E55" s="47"/>
      <c r="F55" s="47"/>
      <c r="G55" s="47"/>
      <c r="H55" s="48"/>
      <c r="I55" s="49"/>
    </row>
    <row r="56" spans="1:9" ht="12.75" customHeight="1" thickBot="1" x14ac:dyDescent="0.25">
      <c r="A56" s="227"/>
      <c r="B56" s="106"/>
      <c r="C56" s="85" t="s">
        <v>73</v>
      </c>
      <c r="D56" s="86"/>
      <c r="E56" s="47"/>
      <c r="F56" s="47"/>
      <c r="G56" s="47"/>
      <c r="H56" s="48"/>
      <c r="I56" s="49"/>
    </row>
    <row r="57" spans="1:9" ht="13.5" thickBot="1" x14ac:dyDescent="0.25">
      <c r="A57" s="227"/>
      <c r="B57" s="106"/>
      <c r="C57" s="85" t="s">
        <v>74</v>
      </c>
      <c r="D57" s="86"/>
      <c r="E57" s="47"/>
      <c r="F57" s="47"/>
      <c r="G57" s="47"/>
      <c r="H57" s="48"/>
      <c r="I57" s="49"/>
    </row>
    <row r="58" spans="1:9" ht="12.75" customHeight="1" thickBot="1" x14ac:dyDescent="0.25">
      <c r="A58" s="227"/>
      <c r="B58" s="106"/>
      <c r="C58" s="85" t="s">
        <v>75</v>
      </c>
      <c r="D58" s="86"/>
      <c r="E58" s="47"/>
      <c r="F58" s="47"/>
      <c r="G58" s="47"/>
      <c r="H58" s="48"/>
      <c r="I58" s="49"/>
    </row>
    <row r="59" spans="1:9" ht="12.75" customHeight="1" thickBot="1" x14ac:dyDescent="0.25">
      <c r="A59" s="227"/>
      <c r="B59" s="106"/>
      <c r="C59" s="85" t="s">
        <v>76</v>
      </c>
      <c r="D59" s="86"/>
      <c r="E59" s="47"/>
      <c r="F59" s="47"/>
      <c r="G59" s="47"/>
      <c r="H59" s="48"/>
      <c r="I59" s="49"/>
    </row>
    <row r="60" spans="1:9" ht="12.75" customHeight="1" thickBot="1" x14ac:dyDescent="0.25">
      <c r="A60" s="227"/>
      <c r="B60" s="106"/>
      <c r="C60" s="85" t="s">
        <v>77</v>
      </c>
      <c r="D60" s="86"/>
      <c r="E60" s="47"/>
      <c r="F60" s="47"/>
      <c r="G60" s="47"/>
      <c r="H60" s="48"/>
      <c r="I60" s="49"/>
    </row>
    <row r="61" spans="1:9" ht="12.75" customHeight="1" thickBot="1" x14ac:dyDescent="0.25">
      <c r="A61" s="227"/>
      <c r="B61" s="106"/>
      <c r="C61" s="85" t="s">
        <v>78</v>
      </c>
      <c r="D61" s="86"/>
      <c r="E61" s="47"/>
      <c r="F61" s="47"/>
      <c r="G61" s="47"/>
      <c r="H61" s="48"/>
      <c r="I61" s="49"/>
    </row>
    <row r="62" spans="1:9" ht="12.75" customHeight="1" thickBot="1" x14ac:dyDescent="0.25">
      <c r="A62" s="227"/>
      <c r="B62" s="106"/>
      <c r="C62" s="85" t="s">
        <v>79</v>
      </c>
      <c r="D62" s="86"/>
      <c r="E62" s="47"/>
      <c r="F62" s="47"/>
      <c r="G62" s="47"/>
      <c r="H62" s="48"/>
      <c r="I62" s="49"/>
    </row>
    <row r="63" spans="1:9" ht="12.75" customHeight="1" thickBot="1" x14ac:dyDescent="0.25">
      <c r="A63" s="227"/>
      <c r="B63" s="106"/>
      <c r="C63" s="85" t="s">
        <v>80</v>
      </c>
      <c r="D63" s="86"/>
      <c r="E63" s="47"/>
      <c r="F63" s="47"/>
      <c r="G63" s="47"/>
      <c r="H63" s="48"/>
      <c r="I63" s="49"/>
    </row>
    <row r="64" spans="1:9" ht="12.75" customHeight="1" thickBot="1" x14ac:dyDescent="0.25">
      <c r="A64" s="227"/>
      <c r="B64" s="106"/>
      <c r="C64" s="167" t="s">
        <v>87</v>
      </c>
      <c r="D64" s="86"/>
      <c r="E64" s="47"/>
      <c r="F64" s="47"/>
      <c r="G64" s="47"/>
      <c r="H64" s="48"/>
      <c r="I64" s="49"/>
    </row>
    <row r="65" spans="1:255" ht="12.75" customHeight="1" thickBot="1" x14ac:dyDescent="0.25">
      <c r="A65" s="180"/>
      <c r="B65" s="197">
        <f>SUM(B63)</f>
        <v>0</v>
      </c>
      <c r="C65" s="198"/>
      <c r="D65" s="197"/>
      <c r="E65" s="199"/>
      <c r="F65" s="198"/>
      <c r="G65" s="198"/>
      <c r="H65" s="197" t="s">
        <v>17</v>
      </c>
      <c r="I65" s="230">
        <f>SUM(I63)</f>
        <v>0</v>
      </c>
    </row>
    <row r="66" spans="1:255" ht="26.25" thickBot="1" x14ac:dyDescent="0.25">
      <c r="A66" s="46" t="s">
        <v>8</v>
      </c>
      <c r="B66" s="114" t="s">
        <v>16</v>
      </c>
      <c r="C66" s="114" t="s">
        <v>5</v>
      </c>
      <c r="D66" s="114" t="s">
        <v>23</v>
      </c>
      <c r="E66" s="114" t="s">
        <v>18</v>
      </c>
      <c r="F66" s="114" t="s">
        <v>19</v>
      </c>
      <c r="G66" s="114" t="s">
        <v>10</v>
      </c>
      <c r="H66" s="114" t="s">
        <v>13</v>
      </c>
      <c r="I66" s="115" t="s">
        <v>12</v>
      </c>
    </row>
    <row r="67" spans="1:255" ht="25.5" x14ac:dyDescent="0.2">
      <c r="A67" s="221" t="s">
        <v>2270</v>
      </c>
      <c r="B67" s="33"/>
      <c r="C67" s="33" t="s">
        <v>87</v>
      </c>
      <c r="D67" s="34"/>
      <c r="E67" s="35"/>
      <c r="F67" s="35"/>
      <c r="G67" s="35"/>
      <c r="H67" s="36"/>
      <c r="I67" s="33">
        <v>14516.88</v>
      </c>
    </row>
    <row r="68" spans="1:255" ht="12.75" customHeight="1" x14ac:dyDescent="0.2">
      <c r="A68" s="11" t="s">
        <v>86</v>
      </c>
      <c r="B68" s="71"/>
      <c r="C68" s="13" t="s">
        <v>87</v>
      </c>
      <c r="D68" s="72"/>
      <c r="E68" s="73"/>
      <c r="F68" s="73"/>
      <c r="G68" s="73"/>
      <c r="H68" s="74"/>
      <c r="I68" s="71">
        <v>985.55</v>
      </c>
    </row>
    <row r="69" spans="1:255" ht="12.75" customHeight="1" thickBot="1" x14ac:dyDescent="0.25">
      <c r="A69" s="30"/>
      <c r="B69" s="109"/>
      <c r="C69" s="109"/>
      <c r="D69" s="108"/>
      <c r="E69" s="110"/>
      <c r="F69" s="109"/>
      <c r="G69" s="109"/>
      <c r="H69" s="108" t="s">
        <v>17</v>
      </c>
      <c r="I69" s="108">
        <f>SUM(I67:I68)</f>
        <v>15502.429999999998</v>
      </c>
    </row>
    <row r="70" spans="1:255" s="45" customFormat="1" ht="69" customHeight="1" thickBot="1" x14ac:dyDescent="0.25">
      <c r="A70" s="117" t="s">
        <v>95</v>
      </c>
      <c r="B70" s="114" t="s">
        <v>16</v>
      </c>
      <c r="C70" s="114" t="s">
        <v>5</v>
      </c>
      <c r="D70" s="114" t="s">
        <v>23</v>
      </c>
      <c r="E70" s="87" t="s">
        <v>18</v>
      </c>
      <c r="F70" s="114" t="s">
        <v>19</v>
      </c>
      <c r="G70" s="114" t="s">
        <v>10</v>
      </c>
      <c r="H70" s="114" t="s">
        <v>13</v>
      </c>
      <c r="I70" s="115" t="s">
        <v>12</v>
      </c>
      <c r="J70" s="56"/>
      <c r="K70" s="56"/>
      <c r="L70" s="56"/>
      <c r="M70" s="56"/>
      <c r="N70" s="56"/>
      <c r="O70" s="56"/>
      <c r="P70" s="56"/>
      <c r="Q70" s="56"/>
      <c r="R70" s="56"/>
      <c r="T70" s="56"/>
      <c r="U70" s="56"/>
      <c r="V70" s="56"/>
      <c r="W70" s="56"/>
      <c r="X70" s="56"/>
      <c r="Y70" s="56"/>
      <c r="Z70" s="56"/>
      <c r="AA70" s="56"/>
      <c r="AB70" s="56"/>
      <c r="AD70" s="56"/>
      <c r="AE70" s="56"/>
      <c r="AF70" s="56"/>
      <c r="AG70" s="56"/>
      <c r="AH70" s="56"/>
      <c r="AI70" s="56"/>
      <c r="AJ70" s="56"/>
      <c r="AK70" s="56"/>
      <c r="AL70" s="56"/>
      <c r="AN70" s="56"/>
      <c r="AO70" s="56"/>
      <c r="AP70" s="56"/>
      <c r="AQ70" s="56"/>
      <c r="AR70" s="56"/>
      <c r="AS70" s="56"/>
      <c r="AT70" s="56"/>
      <c r="AU70" s="56"/>
      <c r="AV70" s="56"/>
      <c r="AX70" s="56"/>
      <c r="AY70" s="56"/>
      <c r="AZ70" s="56"/>
      <c r="BA70" s="56"/>
      <c r="BB70" s="56"/>
      <c r="BC70" s="56"/>
      <c r="BD70" s="56"/>
      <c r="BE70" s="56"/>
      <c r="BF70" s="56"/>
      <c r="BH70" s="56"/>
      <c r="BI70" s="56"/>
      <c r="BJ70" s="56"/>
      <c r="BK70" s="56"/>
      <c r="BL70" s="56"/>
      <c r="BM70" s="56"/>
      <c r="BN70" s="56"/>
      <c r="BO70" s="56"/>
      <c r="BP70" s="56"/>
      <c r="BR70" s="56"/>
      <c r="BS70" s="56"/>
      <c r="BT70" s="56"/>
      <c r="BU70" s="56"/>
      <c r="BV70" s="56"/>
      <c r="BW70" s="56"/>
      <c r="BX70" s="56"/>
      <c r="BY70" s="56"/>
      <c r="BZ70" s="56"/>
      <c r="CB70" s="56"/>
      <c r="CC70" s="56"/>
      <c r="CD70" s="56"/>
      <c r="CE70" s="56"/>
      <c r="CF70" s="56"/>
      <c r="CG70" s="56"/>
      <c r="CH70" s="56"/>
      <c r="CI70" s="56"/>
      <c r="CJ70" s="56"/>
      <c r="CL70" s="56"/>
      <c r="CM70" s="56"/>
      <c r="CN70" s="56"/>
      <c r="CO70" s="56"/>
      <c r="CP70" s="56"/>
      <c r="CQ70" s="56"/>
      <c r="CR70" s="56"/>
      <c r="CS70" s="56"/>
      <c r="CT70" s="56"/>
      <c r="CV70" s="56"/>
      <c r="CW70" s="56"/>
      <c r="CX70" s="56"/>
      <c r="CY70" s="56"/>
      <c r="CZ70" s="56"/>
      <c r="DA70" s="56"/>
      <c r="DB70" s="56"/>
      <c r="DC70" s="56"/>
      <c r="DD70" s="56"/>
      <c r="DF70" s="56"/>
      <c r="DG70" s="56"/>
      <c r="DH70" s="56"/>
      <c r="DI70" s="56"/>
      <c r="DJ70" s="56"/>
      <c r="DK70" s="56"/>
      <c r="DL70" s="56"/>
      <c r="DM70" s="56"/>
      <c r="DN70" s="56"/>
      <c r="DP70" s="56"/>
      <c r="DQ70" s="56"/>
      <c r="DR70" s="56"/>
      <c r="DS70" s="56"/>
      <c r="DT70" s="56"/>
      <c r="DU70" s="56"/>
      <c r="DV70" s="56"/>
      <c r="DW70" s="56"/>
      <c r="DX70" s="56"/>
      <c r="DZ70" s="56"/>
      <c r="EA70" s="56"/>
      <c r="EB70" s="56"/>
      <c r="EC70" s="56"/>
      <c r="ED70" s="56"/>
      <c r="EE70" s="56"/>
      <c r="EF70" s="56"/>
      <c r="EG70" s="56"/>
      <c r="EH70" s="56"/>
      <c r="EJ70" s="56"/>
      <c r="EK70" s="56"/>
      <c r="EL70" s="56"/>
      <c r="EM70" s="56"/>
      <c r="EN70" s="56"/>
      <c r="EO70" s="56"/>
      <c r="EP70" s="56"/>
      <c r="EQ70" s="56"/>
      <c r="ER70" s="56"/>
      <c r="ET70" s="56"/>
      <c r="EU70" s="56"/>
      <c r="EV70" s="56"/>
      <c r="EW70" s="56"/>
      <c r="EX70" s="56"/>
      <c r="EY70" s="56"/>
      <c r="EZ70" s="56"/>
      <c r="FA70" s="56"/>
      <c r="FB70" s="56"/>
      <c r="FD70" s="56"/>
      <c r="FE70" s="56"/>
      <c r="FF70" s="56"/>
      <c r="FG70" s="56"/>
      <c r="FH70" s="56"/>
      <c r="FI70" s="56"/>
      <c r="FJ70" s="56"/>
      <c r="FK70" s="56"/>
      <c r="FL70" s="56"/>
      <c r="FN70" s="56"/>
      <c r="FO70" s="56"/>
      <c r="FP70" s="56"/>
      <c r="FQ70" s="56"/>
      <c r="FR70" s="56"/>
      <c r="FS70" s="56"/>
      <c r="FT70" s="56"/>
      <c r="FU70" s="56"/>
      <c r="FV70" s="56"/>
      <c r="FX70" s="56"/>
      <c r="FY70" s="56"/>
      <c r="FZ70" s="56"/>
      <c r="GA70" s="56"/>
      <c r="GB70" s="56"/>
      <c r="GC70" s="56"/>
      <c r="GD70" s="56"/>
      <c r="GE70" s="56"/>
      <c r="GF70" s="56"/>
      <c r="GH70" s="56"/>
      <c r="GI70" s="56"/>
      <c r="GJ70" s="56"/>
      <c r="GK70" s="56"/>
      <c r="GL70" s="56"/>
      <c r="GM70" s="56"/>
      <c r="GN70" s="56"/>
      <c r="GO70" s="56"/>
      <c r="GP70" s="56"/>
      <c r="GR70" s="56"/>
      <c r="GS70" s="56"/>
      <c r="GT70" s="56"/>
      <c r="GU70" s="56"/>
      <c r="GV70" s="56"/>
      <c r="GW70" s="56"/>
      <c r="GX70" s="56"/>
      <c r="GY70" s="56"/>
      <c r="GZ70" s="56"/>
      <c r="HB70" s="56"/>
      <c r="HC70" s="56"/>
      <c r="HD70" s="56"/>
      <c r="HE70" s="56"/>
      <c r="HF70" s="56"/>
      <c r="HG70" s="56"/>
      <c r="HH70" s="56"/>
      <c r="HI70" s="56"/>
      <c r="HJ70" s="56"/>
      <c r="HL70" s="56"/>
      <c r="HM70" s="56"/>
      <c r="HN70" s="56"/>
      <c r="HO70" s="56"/>
      <c r="HP70" s="56"/>
      <c r="HQ70" s="56"/>
      <c r="HR70" s="56"/>
      <c r="HS70" s="56"/>
      <c r="HT70" s="56"/>
      <c r="HV70" s="56"/>
      <c r="HW70" s="56"/>
      <c r="HX70" s="56"/>
      <c r="HY70" s="56"/>
      <c r="HZ70" s="56"/>
      <c r="IA70" s="56"/>
      <c r="IB70" s="56"/>
      <c r="IC70" s="56"/>
      <c r="ID70" s="56"/>
      <c r="IF70" s="56"/>
      <c r="IG70" s="56"/>
      <c r="IH70" s="56"/>
      <c r="II70" s="56"/>
      <c r="IJ70" s="56"/>
      <c r="IK70" s="56"/>
      <c r="IL70" s="56"/>
      <c r="IM70" s="56"/>
      <c r="IN70" s="56"/>
      <c r="IP70" s="56"/>
      <c r="IQ70" s="56"/>
      <c r="IR70" s="56"/>
      <c r="IS70" s="56"/>
      <c r="IT70" s="56"/>
      <c r="IU70" s="56"/>
    </row>
    <row r="71" spans="1:255" ht="12.75" customHeight="1" thickBot="1" x14ac:dyDescent="0.25">
      <c r="A71" s="103"/>
      <c r="B71" s="104">
        <v>347.13</v>
      </c>
      <c r="C71" s="58" t="s">
        <v>66</v>
      </c>
      <c r="D71" s="64"/>
      <c r="E71" s="59"/>
      <c r="F71" s="59"/>
      <c r="G71" s="59"/>
      <c r="H71" s="60"/>
      <c r="I71" s="61"/>
      <c r="J71" s="56"/>
      <c r="K71" s="56"/>
      <c r="L71" s="56"/>
      <c r="M71" s="56"/>
      <c r="N71" s="56"/>
      <c r="O71" s="56"/>
      <c r="P71" s="56"/>
      <c r="Q71" s="56"/>
      <c r="R71" s="56"/>
      <c r="T71" s="56"/>
      <c r="U71" s="56"/>
      <c r="V71" s="56"/>
      <c r="W71" s="56"/>
      <c r="X71" s="56"/>
      <c r="Y71" s="56"/>
      <c r="Z71" s="56"/>
      <c r="AA71" s="56"/>
      <c r="AB71" s="56"/>
      <c r="AD71" s="56"/>
      <c r="AE71" s="56"/>
      <c r="AF71" s="56"/>
      <c r="AG71" s="56"/>
      <c r="AH71" s="56"/>
      <c r="AI71" s="56"/>
      <c r="AJ71" s="56"/>
      <c r="AK71" s="56"/>
      <c r="AL71" s="56"/>
      <c r="AN71" s="56"/>
      <c r="AO71" s="56"/>
      <c r="AP71" s="56"/>
      <c r="AQ71" s="56"/>
      <c r="AR71" s="56"/>
      <c r="AS71" s="56"/>
      <c r="AT71" s="56"/>
      <c r="AU71" s="56"/>
      <c r="AV71" s="56"/>
      <c r="AX71" s="56"/>
      <c r="AY71" s="56"/>
      <c r="AZ71" s="56"/>
      <c r="BA71" s="56"/>
      <c r="BB71" s="56"/>
      <c r="BC71" s="56"/>
      <c r="BD71" s="56"/>
      <c r="BE71" s="56"/>
      <c r="BF71" s="56"/>
      <c r="BH71" s="56"/>
      <c r="BI71" s="56"/>
      <c r="BJ71" s="56"/>
      <c r="BK71" s="56"/>
      <c r="BL71" s="56"/>
      <c r="BM71" s="56"/>
      <c r="BN71" s="56"/>
      <c r="BO71" s="56"/>
      <c r="BP71" s="56"/>
      <c r="BR71" s="56"/>
      <c r="BS71" s="56"/>
      <c r="BT71" s="56"/>
      <c r="BU71" s="56"/>
      <c r="BV71" s="56"/>
      <c r="BW71" s="56"/>
      <c r="BX71" s="56"/>
      <c r="BY71" s="56"/>
      <c r="BZ71" s="56"/>
      <c r="CB71" s="56"/>
      <c r="CC71" s="56"/>
      <c r="CD71" s="56"/>
      <c r="CE71" s="56"/>
      <c r="CF71" s="56"/>
      <c r="CG71" s="56"/>
      <c r="CH71" s="56"/>
      <c r="CI71" s="56"/>
      <c r="CJ71" s="56"/>
      <c r="CL71" s="56"/>
      <c r="CM71" s="56"/>
      <c r="CN71" s="56"/>
      <c r="CO71" s="56"/>
      <c r="CP71" s="56"/>
      <c r="CQ71" s="56"/>
      <c r="CR71" s="56"/>
      <c r="CS71" s="56"/>
      <c r="CT71" s="56"/>
      <c r="CV71" s="56"/>
      <c r="CW71" s="56"/>
      <c r="CX71" s="56"/>
      <c r="CY71" s="56"/>
      <c r="CZ71" s="56"/>
      <c r="DA71" s="56"/>
      <c r="DB71" s="56"/>
      <c r="DC71" s="56"/>
      <c r="DD71" s="56"/>
      <c r="DF71" s="56"/>
      <c r="DG71" s="56"/>
      <c r="DH71" s="56"/>
      <c r="DI71" s="56"/>
      <c r="DJ71" s="56"/>
      <c r="DK71" s="56"/>
      <c r="DL71" s="56"/>
      <c r="DM71" s="56"/>
      <c r="DN71" s="56"/>
      <c r="DP71" s="56"/>
      <c r="DQ71" s="56"/>
      <c r="DR71" s="56"/>
      <c r="DS71" s="56"/>
      <c r="DT71" s="56"/>
      <c r="DU71" s="56"/>
      <c r="DV71" s="56"/>
      <c r="DW71" s="56"/>
      <c r="DX71" s="56"/>
      <c r="DZ71" s="56"/>
      <c r="EA71" s="56"/>
      <c r="EB71" s="56"/>
      <c r="EC71" s="56"/>
      <c r="ED71" s="56"/>
      <c r="EE71" s="56"/>
      <c r="EF71" s="56"/>
      <c r="EG71" s="56"/>
      <c r="EH71" s="56"/>
      <c r="EJ71" s="56"/>
      <c r="EK71" s="56"/>
      <c r="EL71" s="56"/>
      <c r="EM71" s="56"/>
      <c r="EN71" s="56"/>
      <c r="EO71" s="56"/>
      <c r="EP71" s="56"/>
      <c r="EQ71" s="56"/>
      <c r="ER71" s="56"/>
      <c r="ET71" s="56"/>
      <c r="EU71" s="56"/>
      <c r="EV71" s="56"/>
      <c r="EW71" s="56"/>
      <c r="EX71" s="56"/>
      <c r="EY71" s="56"/>
      <c r="EZ71" s="56"/>
      <c r="FA71" s="56"/>
      <c r="FB71" s="56"/>
      <c r="FD71" s="56"/>
      <c r="FE71" s="56"/>
      <c r="FF71" s="56"/>
      <c r="FG71" s="56"/>
      <c r="FH71" s="56"/>
      <c r="FI71" s="56"/>
      <c r="FJ71" s="56"/>
      <c r="FK71" s="56"/>
      <c r="FL71" s="56"/>
      <c r="FN71" s="56"/>
      <c r="FO71" s="56"/>
      <c r="FP71" s="56"/>
      <c r="FQ71" s="56"/>
      <c r="FR71" s="56"/>
      <c r="FS71" s="56"/>
      <c r="FT71" s="56"/>
      <c r="FU71" s="56"/>
      <c r="FV71" s="56"/>
      <c r="FX71" s="56"/>
      <c r="FY71" s="56"/>
      <c r="FZ71" s="56"/>
      <c r="GA71" s="56"/>
      <c r="GB71" s="56"/>
      <c r="GC71" s="56"/>
      <c r="GD71" s="56"/>
      <c r="GE71" s="56"/>
      <c r="GF71" s="56"/>
      <c r="GH71" s="56"/>
      <c r="GI71" s="56"/>
      <c r="GJ71" s="56"/>
      <c r="GK71" s="56"/>
      <c r="GL71" s="56"/>
      <c r="GM71" s="56"/>
      <c r="GN71" s="56"/>
      <c r="GO71" s="56"/>
      <c r="GP71" s="56"/>
      <c r="GR71" s="56"/>
      <c r="GS71" s="56"/>
      <c r="GT71" s="56"/>
      <c r="GU71" s="56"/>
      <c r="GV71" s="56"/>
      <c r="GW71" s="56"/>
      <c r="GX71" s="56"/>
      <c r="GY71" s="56"/>
      <c r="GZ71" s="56"/>
      <c r="HB71" s="56"/>
      <c r="HC71" s="56"/>
      <c r="HD71" s="56"/>
      <c r="HE71" s="56"/>
      <c r="HF71" s="56"/>
      <c r="HG71" s="56"/>
      <c r="HH71" s="56"/>
      <c r="HI71" s="56"/>
      <c r="HJ71" s="56"/>
      <c r="HL71" s="56"/>
      <c r="HM71" s="56"/>
      <c r="HN71" s="56"/>
      <c r="HO71" s="56"/>
      <c r="HP71" s="56"/>
      <c r="HQ71" s="56"/>
      <c r="HR71" s="56"/>
      <c r="HS71" s="56"/>
      <c r="HT71" s="56"/>
      <c r="HV71" s="56"/>
      <c r="HW71" s="56"/>
      <c r="HX71" s="56"/>
      <c r="HY71" s="56"/>
      <c r="HZ71" s="56"/>
      <c r="IA71" s="56"/>
      <c r="IB71" s="56"/>
      <c r="IC71" s="56"/>
      <c r="ID71" s="56"/>
      <c r="IF71" s="56"/>
      <c r="IG71" s="56"/>
      <c r="IH71" s="56"/>
      <c r="II71" s="56"/>
      <c r="IJ71" s="56"/>
      <c r="IK71" s="56"/>
      <c r="IL71" s="56"/>
      <c r="IM71" s="56"/>
      <c r="IN71" s="56"/>
      <c r="IP71" s="56"/>
      <c r="IQ71" s="56"/>
      <c r="IR71" s="56"/>
      <c r="IS71" s="56"/>
      <c r="IT71" s="56"/>
      <c r="IU71" s="56"/>
    </row>
    <row r="72" spans="1:255" ht="12.75" customHeight="1" thickBot="1" x14ac:dyDescent="0.25">
      <c r="A72" s="103"/>
      <c r="B72" s="105">
        <v>422.21</v>
      </c>
      <c r="C72" s="92" t="s">
        <v>67</v>
      </c>
      <c r="D72" s="93"/>
      <c r="E72" s="94"/>
      <c r="F72" s="94"/>
      <c r="G72" s="94"/>
      <c r="H72" s="95"/>
      <c r="I72" s="96"/>
      <c r="J72" s="56"/>
      <c r="K72" s="56"/>
      <c r="L72" s="56"/>
      <c r="M72" s="56"/>
      <c r="N72" s="56"/>
      <c r="O72" s="56"/>
      <c r="P72" s="56"/>
      <c r="Q72" s="56"/>
      <c r="R72" s="56"/>
      <c r="T72" s="56"/>
      <c r="U72" s="56"/>
      <c r="V72" s="56"/>
      <c r="W72" s="56"/>
      <c r="X72" s="56"/>
      <c r="Y72" s="56"/>
      <c r="Z72" s="56"/>
      <c r="AA72" s="56"/>
      <c r="AB72" s="56"/>
      <c r="AD72" s="56"/>
      <c r="AE72" s="56"/>
      <c r="AF72" s="56"/>
      <c r="AG72" s="56"/>
      <c r="AH72" s="56"/>
      <c r="AI72" s="56"/>
      <c r="AJ72" s="56"/>
      <c r="AK72" s="56"/>
      <c r="AL72" s="56"/>
      <c r="AN72" s="56"/>
      <c r="AO72" s="56"/>
      <c r="AP72" s="56"/>
      <c r="AQ72" s="56"/>
      <c r="AR72" s="56"/>
      <c r="AS72" s="56"/>
      <c r="AT72" s="56"/>
      <c r="AU72" s="56"/>
      <c r="AV72" s="56"/>
      <c r="AX72" s="56"/>
      <c r="AY72" s="56"/>
      <c r="AZ72" s="56"/>
      <c r="BA72" s="56"/>
      <c r="BB72" s="56"/>
      <c r="BC72" s="56"/>
      <c r="BD72" s="56"/>
      <c r="BE72" s="56"/>
      <c r="BF72" s="56"/>
      <c r="BH72" s="56"/>
      <c r="BI72" s="56"/>
      <c r="BJ72" s="56"/>
      <c r="BK72" s="56"/>
      <c r="BL72" s="56"/>
      <c r="BM72" s="56"/>
      <c r="BN72" s="56"/>
      <c r="BO72" s="56"/>
      <c r="BP72" s="56"/>
      <c r="BR72" s="56"/>
      <c r="BS72" s="56"/>
      <c r="BT72" s="56"/>
      <c r="BU72" s="56"/>
      <c r="BV72" s="56"/>
      <c r="BW72" s="56"/>
      <c r="BX72" s="56"/>
      <c r="BY72" s="56"/>
      <c r="BZ72" s="56"/>
      <c r="CB72" s="56"/>
      <c r="CC72" s="56"/>
      <c r="CD72" s="56"/>
      <c r="CE72" s="56"/>
      <c r="CF72" s="56"/>
      <c r="CG72" s="56"/>
      <c r="CH72" s="56"/>
      <c r="CI72" s="56"/>
      <c r="CJ72" s="56"/>
      <c r="CL72" s="56"/>
      <c r="CM72" s="56"/>
      <c r="CN72" s="56"/>
      <c r="CO72" s="56"/>
      <c r="CP72" s="56"/>
      <c r="CQ72" s="56"/>
      <c r="CR72" s="56"/>
      <c r="CS72" s="56"/>
      <c r="CT72" s="56"/>
      <c r="CV72" s="56"/>
      <c r="CW72" s="56"/>
      <c r="CX72" s="56"/>
      <c r="CY72" s="56"/>
      <c r="CZ72" s="56"/>
      <c r="DA72" s="56"/>
      <c r="DB72" s="56"/>
      <c r="DC72" s="56"/>
      <c r="DD72" s="56"/>
      <c r="DF72" s="56"/>
      <c r="DG72" s="56"/>
      <c r="DH72" s="56"/>
      <c r="DI72" s="56"/>
      <c r="DJ72" s="56"/>
      <c r="DK72" s="56"/>
      <c r="DL72" s="56"/>
      <c r="DM72" s="56"/>
      <c r="DN72" s="56"/>
      <c r="DP72" s="56"/>
      <c r="DQ72" s="56"/>
      <c r="DR72" s="56"/>
      <c r="DS72" s="56"/>
      <c r="DT72" s="56"/>
      <c r="DU72" s="56"/>
      <c r="DV72" s="56"/>
      <c r="DW72" s="56"/>
      <c r="DX72" s="56"/>
      <c r="DZ72" s="56"/>
      <c r="EA72" s="56"/>
      <c r="EB72" s="56"/>
      <c r="EC72" s="56"/>
      <c r="ED72" s="56"/>
      <c r="EE72" s="56"/>
      <c r="EF72" s="56"/>
      <c r="EG72" s="56"/>
      <c r="EH72" s="56"/>
      <c r="EJ72" s="56"/>
      <c r="EK72" s="56"/>
      <c r="EL72" s="56"/>
      <c r="EM72" s="56"/>
      <c r="EN72" s="56"/>
      <c r="EO72" s="56"/>
      <c r="EP72" s="56"/>
      <c r="EQ72" s="56"/>
      <c r="ER72" s="56"/>
      <c r="ET72" s="56"/>
      <c r="EU72" s="56"/>
      <c r="EV72" s="56"/>
      <c r="EW72" s="56"/>
      <c r="EX72" s="56"/>
      <c r="EY72" s="56"/>
      <c r="EZ72" s="56"/>
      <c r="FA72" s="56"/>
      <c r="FB72" s="56"/>
      <c r="FD72" s="56"/>
      <c r="FE72" s="56"/>
      <c r="FF72" s="56"/>
      <c r="FG72" s="56"/>
      <c r="FH72" s="56"/>
      <c r="FI72" s="56"/>
      <c r="FJ72" s="56"/>
      <c r="FK72" s="56"/>
      <c r="FL72" s="56"/>
      <c r="FN72" s="56"/>
      <c r="FO72" s="56"/>
      <c r="FP72" s="56"/>
      <c r="FQ72" s="56"/>
      <c r="FR72" s="56"/>
      <c r="FS72" s="56"/>
      <c r="FT72" s="56"/>
      <c r="FU72" s="56"/>
      <c r="FV72" s="56"/>
      <c r="FX72" s="56"/>
      <c r="FY72" s="56"/>
      <c r="FZ72" s="56"/>
      <c r="GA72" s="56"/>
      <c r="GB72" s="56"/>
      <c r="GC72" s="56"/>
      <c r="GD72" s="56"/>
      <c r="GE72" s="56"/>
      <c r="GF72" s="56"/>
      <c r="GH72" s="56"/>
      <c r="GI72" s="56"/>
      <c r="GJ72" s="56"/>
      <c r="GK72" s="56"/>
      <c r="GL72" s="56"/>
      <c r="GM72" s="56"/>
      <c r="GN72" s="56"/>
      <c r="GO72" s="56"/>
      <c r="GP72" s="56"/>
      <c r="GR72" s="56"/>
      <c r="GS72" s="56"/>
      <c r="GT72" s="56"/>
      <c r="GU72" s="56"/>
      <c r="GV72" s="56"/>
      <c r="GW72" s="56"/>
      <c r="GX72" s="56"/>
      <c r="GY72" s="56"/>
      <c r="GZ72" s="56"/>
      <c r="HB72" s="56"/>
      <c r="HC72" s="56"/>
      <c r="HD72" s="56"/>
      <c r="HE72" s="56"/>
      <c r="HF72" s="56"/>
      <c r="HG72" s="56"/>
      <c r="HH72" s="56"/>
      <c r="HI72" s="56"/>
      <c r="HJ72" s="56"/>
      <c r="HL72" s="56"/>
      <c r="HM72" s="56"/>
      <c r="HN72" s="56"/>
      <c r="HO72" s="56"/>
      <c r="HP72" s="56"/>
      <c r="HQ72" s="56"/>
      <c r="HR72" s="56"/>
      <c r="HS72" s="56"/>
      <c r="HT72" s="56"/>
      <c r="HV72" s="56"/>
      <c r="HW72" s="56"/>
      <c r="HX72" s="56"/>
      <c r="HY72" s="56"/>
      <c r="HZ72" s="56"/>
      <c r="IA72" s="56"/>
      <c r="IB72" s="56"/>
      <c r="IC72" s="56"/>
      <c r="ID72" s="56"/>
      <c r="IF72" s="56"/>
      <c r="IG72" s="56"/>
      <c r="IH72" s="56"/>
      <c r="II72" s="56"/>
      <c r="IJ72" s="56"/>
      <c r="IK72" s="56"/>
      <c r="IL72" s="56"/>
      <c r="IM72" s="56"/>
      <c r="IN72" s="56"/>
      <c r="IP72" s="56"/>
      <c r="IQ72" s="56"/>
      <c r="IR72" s="56"/>
      <c r="IS72" s="56"/>
      <c r="IT72" s="56"/>
      <c r="IU72" s="56"/>
    </row>
    <row r="73" spans="1:255" ht="12.75" customHeight="1" thickBot="1" x14ac:dyDescent="0.25">
      <c r="A73" s="103"/>
      <c r="B73" s="106">
        <v>351.06</v>
      </c>
      <c r="C73" s="85" t="s">
        <v>70</v>
      </c>
      <c r="D73" s="86"/>
      <c r="E73" s="47"/>
      <c r="F73" s="47"/>
      <c r="G73" s="47"/>
      <c r="H73" s="48"/>
      <c r="I73" s="49"/>
      <c r="J73" s="56"/>
      <c r="K73" s="56"/>
      <c r="L73" s="56"/>
      <c r="M73" s="56"/>
      <c r="N73" s="56"/>
      <c r="O73" s="56"/>
      <c r="P73" s="56"/>
      <c r="Q73" s="56"/>
      <c r="R73" s="56"/>
      <c r="T73" s="56"/>
      <c r="U73" s="56"/>
      <c r="V73" s="56"/>
      <c r="W73" s="56"/>
      <c r="X73" s="56"/>
      <c r="Y73" s="56"/>
      <c r="Z73" s="56"/>
      <c r="AA73" s="56"/>
      <c r="AB73" s="56"/>
      <c r="AD73" s="56"/>
      <c r="AE73" s="56"/>
      <c r="AF73" s="56"/>
      <c r="AG73" s="56"/>
      <c r="AH73" s="56"/>
      <c r="AI73" s="56"/>
      <c r="AJ73" s="56"/>
      <c r="AK73" s="56"/>
      <c r="AL73" s="56"/>
      <c r="AN73" s="56"/>
      <c r="AO73" s="56"/>
      <c r="AP73" s="56"/>
      <c r="AQ73" s="56"/>
      <c r="AR73" s="56"/>
      <c r="AS73" s="56"/>
      <c r="AT73" s="56"/>
      <c r="AU73" s="56"/>
      <c r="AV73" s="56"/>
      <c r="AX73" s="56"/>
      <c r="AY73" s="56"/>
      <c r="AZ73" s="56"/>
      <c r="BA73" s="56"/>
      <c r="BB73" s="56"/>
      <c r="BC73" s="56"/>
      <c r="BD73" s="56"/>
      <c r="BE73" s="56"/>
      <c r="BF73" s="56"/>
      <c r="BH73" s="56"/>
      <c r="BI73" s="56"/>
      <c r="BJ73" s="56"/>
      <c r="BK73" s="56"/>
      <c r="BL73" s="56"/>
      <c r="BM73" s="56"/>
      <c r="BN73" s="56"/>
      <c r="BO73" s="56"/>
      <c r="BP73" s="56"/>
      <c r="BR73" s="56"/>
      <c r="BS73" s="56"/>
      <c r="BT73" s="56"/>
      <c r="BU73" s="56"/>
      <c r="BV73" s="56"/>
      <c r="BW73" s="56"/>
      <c r="BX73" s="56"/>
      <c r="BY73" s="56"/>
      <c r="BZ73" s="56"/>
      <c r="CB73" s="56"/>
      <c r="CC73" s="56"/>
      <c r="CD73" s="56"/>
      <c r="CE73" s="56"/>
      <c r="CF73" s="56"/>
      <c r="CG73" s="56"/>
      <c r="CH73" s="56"/>
      <c r="CI73" s="56"/>
      <c r="CJ73" s="56"/>
      <c r="CL73" s="56"/>
      <c r="CM73" s="56"/>
      <c r="CN73" s="56"/>
      <c r="CO73" s="56"/>
      <c r="CP73" s="56"/>
      <c r="CQ73" s="56"/>
      <c r="CR73" s="56"/>
      <c r="CS73" s="56"/>
      <c r="CT73" s="56"/>
      <c r="CV73" s="56"/>
      <c r="CW73" s="56"/>
      <c r="CX73" s="56"/>
      <c r="CY73" s="56"/>
      <c r="CZ73" s="56"/>
      <c r="DA73" s="56"/>
      <c r="DB73" s="56"/>
      <c r="DC73" s="56"/>
      <c r="DD73" s="56"/>
      <c r="DF73" s="56"/>
      <c r="DG73" s="56"/>
      <c r="DH73" s="56"/>
      <c r="DI73" s="56"/>
      <c r="DJ73" s="56"/>
      <c r="DK73" s="56"/>
      <c r="DL73" s="56"/>
      <c r="DM73" s="56"/>
      <c r="DN73" s="56"/>
      <c r="DP73" s="56"/>
      <c r="DQ73" s="56"/>
      <c r="DR73" s="56"/>
      <c r="DS73" s="56"/>
      <c r="DT73" s="56"/>
      <c r="DU73" s="56"/>
      <c r="DV73" s="56"/>
      <c r="DW73" s="56"/>
      <c r="DX73" s="56"/>
      <c r="DZ73" s="56"/>
      <c r="EA73" s="56"/>
      <c r="EB73" s="56"/>
      <c r="EC73" s="56"/>
      <c r="ED73" s="56"/>
      <c r="EE73" s="56"/>
      <c r="EF73" s="56"/>
      <c r="EG73" s="56"/>
      <c r="EH73" s="56"/>
      <c r="EJ73" s="56"/>
      <c r="EK73" s="56"/>
      <c r="EL73" s="56"/>
      <c r="EM73" s="56"/>
      <c r="EN73" s="56"/>
      <c r="EO73" s="56"/>
      <c r="EP73" s="56"/>
      <c r="EQ73" s="56"/>
      <c r="ER73" s="56"/>
      <c r="ET73" s="56"/>
      <c r="EU73" s="56"/>
      <c r="EV73" s="56"/>
      <c r="EW73" s="56"/>
      <c r="EX73" s="56"/>
      <c r="EY73" s="56"/>
      <c r="EZ73" s="56"/>
      <c r="FA73" s="56"/>
      <c r="FB73" s="56"/>
      <c r="FD73" s="56"/>
      <c r="FE73" s="56"/>
      <c r="FF73" s="56"/>
      <c r="FG73" s="56"/>
      <c r="FH73" s="56"/>
      <c r="FI73" s="56"/>
      <c r="FJ73" s="56"/>
      <c r="FK73" s="56"/>
      <c r="FL73" s="56"/>
      <c r="FN73" s="56"/>
      <c r="FO73" s="56"/>
      <c r="FP73" s="56"/>
      <c r="FQ73" s="56"/>
      <c r="FR73" s="56"/>
      <c r="FS73" s="56"/>
      <c r="FT73" s="56"/>
      <c r="FU73" s="56"/>
      <c r="FV73" s="56"/>
      <c r="FX73" s="56"/>
      <c r="FY73" s="56"/>
      <c r="FZ73" s="56"/>
      <c r="GA73" s="56"/>
      <c r="GB73" s="56"/>
      <c r="GC73" s="56"/>
      <c r="GD73" s="56"/>
      <c r="GE73" s="56"/>
      <c r="GF73" s="56"/>
      <c r="GH73" s="56"/>
      <c r="GI73" s="56"/>
      <c r="GJ73" s="56"/>
      <c r="GK73" s="56"/>
      <c r="GL73" s="56"/>
      <c r="GM73" s="56"/>
      <c r="GN73" s="56"/>
      <c r="GO73" s="56"/>
      <c r="GP73" s="56"/>
      <c r="GR73" s="56"/>
      <c r="GS73" s="56"/>
      <c r="GT73" s="56"/>
      <c r="GU73" s="56"/>
      <c r="GV73" s="56"/>
      <c r="GW73" s="56"/>
      <c r="GX73" s="56"/>
      <c r="GY73" s="56"/>
      <c r="GZ73" s="56"/>
      <c r="HB73" s="56"/>
      <c r="HC73" s="56"/>
      <c r="HD73" s="56"/>
      <c r="HE73" s="56"/>
      <c r="HF73" s="56"/>
      <c r="HG73" s="56"/>
      <c r="HH73" s="56"/>
      <c r="HI73" s="56"/>
      <c r="HJ73" s="56"/>
      <c r="HL73" s="56"/>
      <c r="HM73" s="56"/>
      <c r="HN73" s="56"/>
      <c r="HO73" s="56"/>
      <c r="HP73" s="56"/>
      <c r="HQ73" s="56"/>
      <c r="HR73" s="56"/>
      <c r="HS73" s="56"/>
      <c r="HT73" s="56"/>
      <c r="HV73" s="56"/>
      <c r="HW73" s="56"/>
      <c r="HX73" s="56"/>
      <c r="HY73" s="56"/>
      <c r="HZ73" s="56"/>
      <c r="IA73" s="56"/>
      <c r="IB73" s="56"/>
      <c r="IC73" s="56"/>
      <c r="ID73" s="56"/>
      <c r="IF73" s="56"/>
      <c r="IG73" s="56"/>
      <c r="IH73" s="56"/>
      <c r="II73" s="56"/>
      <c r="IJ73" s="56"/>
      <c r="IK73" s="56"/>
      <c r="IL73" s="56"/>
      <c r="IM73" s="56"/>
      <c r="IN73" s="56"/>
      <c r="IP73" s="56"/>
      <c r="IQ73" s="56"/>
      <c r="IR73" s="56"/>
      <c r="IS73" s="56"/>
      <c r="IT73" s="56"/>
      <c r="IU73" s="56"/>
    </row>
    <row r="74" spans="1:255" ht="12.75" customHeight="1" thickBot="1" x14ac:dyDescent="0.25">
      <c r="A74" s="103"/>
      <c r="B74" s="106">
        <v>374.38</v>
      </c>
      <c r="C74" s="85" t="s">
        <v>72</v>
      </c>
      <c r="D74" s="86"/>
      <c r="E74" s="47"/>
      <c r="F74" s="47"/>
      <c r="G74" s="47"/>
      <c r="H74" s="48"/>
      <c r="I74" s="49"/>
      <c r="J74" s="56"/>
      <c r="K74" s="56"/>
      <c r="L74" s="56"/>
      <c r="M74" s="56"/>
      <c r="N74" s="56"/>
      <c r="O74" s="56"/>
      <c r="P74" s="56"/>
      <c r="Q74" s="56"/>
      <c r="R74" s="56"/>
      <c r="T74" s="56"/>
      <c r="U74" s="56"/>
      <c r="V74" s="56"/>
      <c r="W74" s="56"/>
      <c r="X74" s="56"/>
      <c r="Y74" s="56"/>
      <c r="Z74" s="56"/>
      <c r="AA74" s="56"/>
      <c r="AB74" s="56"/>
      <c r="AD74" s="56"/>
      <c r="AE74" s="56"/>
      <c r="AF74" s="56"/>
      <c r="AG74" s="56"/>
      <c r="AH74" s="56"/>
      <c r="AI74" s="56"/>
      <c r="AJ74" s="56"/>
      <c r="AK74" s="56"/>
      <c r="AL74" s="56"/>
      <c r="AN74" s="56"/>
      <c r="AO74" s="56"/>
      <c r="AP74" s="56"/>
      <c r="AQ74" s="56"/>
      <c r="AR74" s="56"/>
      <c r="AS74" s="56"/>
      <c r="AT74" s="56"/>
      <c r="AU74" s="56"/>
      <c r="AV74" s="56"/>
      <c r="AX74" s="56"/>
      <c r="AY74" s="56"/>
      <c r="AZ74" s="56"/>
      <c r="BA74" s="56"/>
      <c r="BB74" s="56"/>
      <c r="BC74" s="56"/>
      <c r="BD74" s="56"/>
      <c r="BE74" s="56"/>
      <c r="BF74" s="56"/>
      <c r="BH74" s="56"/>
      <c r="BI74" s="56"/>
      <c r="BJ74" s="56"/>
      <c r="BK74" s="56"/>
      <c r="BL74" s="56"/>
      <c r="BM74" s="56"/>
      <c r="BN74" s="56"/>
      <c r="BO74" s="56"/>
      <c r="BP74" s="56"/>
      <c r="BR74" s="56"/>
      <c r="BS74" s="56"/>
      <c r="BT74" s="56"/>
      <c r="BU74" s="56"/>
      <c r="BV74" s="56"/>
      <c r="BW74" s="56"/>
      <c r="BX74" s="56"/>
      <c r="BY74" s="56"/>
      <c r="BZ74" s="56"/>
      <c r="CB74" s="56"/>
      <c r="CC74" s="56"/>
      <c r="CD74" s="56"/>
      <c r="CE74" s="56"/>
      <c r="CF74" s="56"/>
      <c r="CG74" s="56"/>
      <c r="CH74" s="56"/>
      <c r="CI74" s="56"/>
      <c r="CJ74" s="56"/>
      <c r="CL74" s="56"/>
      <c r="CM74" s="56"/>
      <c r="CN74" s="56"/>
      <c r="CO74" s="56"/>
      <c r="CP74" s="56"/>
      <c r="CQ74" s="56"/>
      <c r="CR74" s="56"/>
      <c r="CS74" s="56"/>
      <c r="CT74" s="56"/>
      <c r="CV74" s="56"/>
      <c r="CW74" s="56"/>
      <c r="CX74" s="56"/>
      <c r="CY74" s="56"/>
      <c r="CZ74" s="56"/>
      <c r="DA74" s="56"/>
      <c r="DB74" s="56"/>
      <c r="DC74" s="56"/>
      <c r="DD74" s="56"/>
      <c r="DF74" s="56"/>
      <c r="DG74" s="56"/>
      <c r="DH74" s="56"/>
      <c r="DI74" s="56"/>
      <c r="DJ74" s="56"/>
      <c r="DK74" s="56"/>
      <c r="DL74" s="56"/>
      <c r="DM74" s="56"/>
      <c r="DN74" s="56"/>
      <c r="DP74" s="56"/>
      <c r="DQ74" s="56"/>
      <c r="DR74" s="56"/>
      <c r="DS74" s="56"/>
      <c r="DT74" s="56"/>
      <c r="DU74" s="56"/>
      <c r="DV74" s="56"/>
      <c r="DW74" s="56"/>
      <c r="DX74" s="56"/>
      <c r="DZ74" s="56"/>
      <c r="EA74" s="56"/>
      <c r="EB74" s="56"/>
      <c r="EC74" s="56"/>
      <c r="ED74" s="56"/>
      <c r="EE74" s="56"/>
      <c r="EF74" s="56"/>
      <c r="EG74" s="56"/>
      <c r="EH74" s="56"/>
      <c r="EJ74" s="56"/>
      <c r="EK74" s="56"/>
      <c r="EL74" s="56"/>
      <c r="EM74" s="56"/>
      <c r="EN74" s="56"/>
      <c r="EO74" s="56"/>
      <c r="EP74" s="56"/>
      <c r="EQ74" s="56"/>
      <c r="ER74" s="56"/>
      <c r="ET74" s="56"/>
      <c r="EU74" s="56"/>
      <c r="EV74" s="56"/>
      <c r="EW74" s="56"/>
      <c r="EX74" s="56"/>
      <c r="EY74" s="56"/>
      <c r="EZ74" s="56"/>
      <c r="FA74" s="56"/>
      <c r="FB74" s="56"/>
      <c r="FD74" s="56"/>
      <c r="FE74" s="56"/>
      <c r="FF74" s="56"/>
      <c r="FG74" s="56"/>
      <c r="FH74" s="56"/>
      <c r="FI74" s="56"/>
      <c r="FJ74" s="56"/>
      <c r="FK74" s="56"/>
      <c r="FL74" s="56"/>
      <c r="FN74" s="56"/>
      <c r="FO74" s="56"/>
      <c r="FP74" s="56"/>
      <c r="FQ74" s="56"/>
      <c r="FR74" s="56"/>
      <c r="FS74" s="56"/>
      <c r="FT74" s="56"/>
      <c r="FU74" s="56"/>
      <c r="FV74" s="56"/>
      <c r="FX74" s="56"/>
      <c r="FY74" s="56"/>
      <c r="FZ74" s="56"/>
      <c r="GA74" s="56"/>
      <c r="GB74" s="56"/>
      <c r="GC74" s="56"/>
      <c r="GD74" s="56"/>
      <c r="GE74" s="56"/>
      <c r="GF74" s="56"/>
      <c r="GH74" s="56"/>
      <c r="GI74" s="56"/>
      <c r="GJ74" s="56"/>
      <c r="GK74" s="56"/>
      <c r="GL74" s="56"/>
      <c r="GM74" s="56"/>
      <c r="GN74" s="56"/>
      <c r="GO74" s="56"/>
      <c r="GP74" s="56"/>
      <c r="GR74" s="56"/>
      <c r="GS74" s="56"/>
      <c r="GT74" s="56"/>
      <c r="GU74" s="56"/>
      <c r="GV74" s="56"/>
      <c r="GW74" s="56"/>
      <c r="GX74" s="56"/>
      <c r="GY74" s="56"/>
      <c r="GZ74" s="56"/>
      <c r="HB74" s="56"/>
      <c r="HC74" s="56"/>
      <c r="HD74" s="56"/>
      <c r="HE74" s="56"/>
      <c r="HF74" s="56"/>
      <c r="HG74" s="56"/>
      <c r="HH74" s="56"/>
      <c r="HI74" s="56"/>
      <c r="HJ74" s="56"/>
      <c r="HL74" s="56"/>
      <c r="HM74" s="56"/>
      <c r="HN74" s="56"/>
      <c r="HO74" s="56"/>
      <c r="HP74" s="56"/>
      <c r="HQ74" s="56"/>
      <c r="HR74" s="56"/>
      <c r="HS74" s="56"/>
      <c r="HT74" s="56"/>
      <c r="HV74" s="56"/>
      <c r="HW74" s="56"/>
      <c r="HX74" s="56"/>
      <c r="HY74" s="56"/>
      <c r="HZ74" s="56"/>
      <c r="IA74" s="56"/>
      <c r="IB74" s="56"/>
      <c r="IC74" s="56"/>
      <c r="ID74" s="56"/>
      <c r="IF74" s="56"/>
      <c r="IG74" s="56"/>
      <c r="IH74" s="56"/>
      <c r="II74" s="56"/>
      <c r="IJ74" s="56"/>
      <c r="IK74" s="56"/>
      <c r="IL74" s="56"/>
      <c r="IM74" s="56"/>
      <c r="IN74" s="56"/>
      <c r="IP74" s="56"/>
      <c r="IQ74" s="56"/>
      <c r="IR74" s="56"/>
      <c r="IS74" s="56"/>
      <c r="IT74" s="56"/>
      <c r="IU74" s="56"/>
    </row>
    <row r="75" spans="1:255" ht="12.75" customHeight="1" thickBot="1" x14ac:dyDescent="0.25">
      <c r="A75" s="103"/>
      <c r="B75" s="106">
        <v>416.14</v>
      </c>
      <c r="C75" s="85" t="s">
        <v>73</v>
      </c>
      <c r="D75" s="86"/>
      <c r="E75" s="47"/>
      <c r="F75" s="47"/>
      <c r="G75" s="47"/>
      <c r="H75" s="48"/>
      <c r="I75" s="49"/>
      <c r="J75" s="56"/>
      <c r="K75" s="56"/>
      <c r="L75" s="56"/>
      <c r="M75" s="56"/>
      <c r="N75" s="56"/>
      <c r="O75" s="56"/>
      <c r="P75" s="56"/>
      <c r="Q75" s="56"/>
      <c r="R75" s="56"/>
      <c r="T75" s="56"/>
      <c r="U75" s="56"/>
      <c r="V75" s="56"/>
      <c r="W75" s="56"/>
      <c r="X75" s="56"/>
      <c r="Y75" s="56"/>
      <c r="Z75" s="56"/>
      <c r="AA75" s="56"/>
      <c r="AB75" s="56"/>
      <c r="AD75" s="56"/>
      <c r="AE75" s="56"/>
      <c r="AF75" s="56"/>
      <c r="AG75" s="56"/>
      <c r="AH75" s="56"/>
      <c r="AI75" s="56"/>
      <c r="AJ75" s="56"/>
      <c r="AK75" s="56"/>
      <c r="AL75" s="56"/>
      <c r="AN75" s="56"/>
      <c r="AO75" s="56"/>
      <c r="AP75" s="56"/>
      <c r="AQ75" s="56"/>
      <c r="AR75" s="56"/>
      <c r="AS75" s="56"/>
      <c r="AT75" s="56"/>
      <c r="AU75" s="56"/>
      <c r="AV75" s="56"/>
      <c r="AX75" s="56"/>
      <c r="AY75" s="56"/>
      <c r="AZ75" s="56"/>
      <c r="BA75" s="56"/>
      <c r="BB75" s="56"/>
      <c r="BC75" s="56"/>
      <c r="BD75" s="56"/>
      <c r="BE75" s="56"/>
      <c r="BF75" s="56"/>
      <c r="BH75" s="56"/>
      <c r="BI75" s="56"/>
      <c r="BJ75" s="56"/>
      <c r="BK75" s="56"/>
      <c r="BL75" s="56"/>
      <c r="BM75" s="56"/>
      <c r="BN75" s="56"/>
      <c r="BO75" s="56"/>
      <c r="BP75" s="56"/>
      <c r="BR75" s="56"/>
      <c r="BS75" s="56"/>
      <c r="BT75" s="56"/>
      <c r="BU75" s="56"/>
      <c r="BV75" s="56"/>
      <c r="BW75" s="56"/>
      <c r="BX75" s="56"/>
      <c r="BY75" s="56"/>
      <c r="BZ75" s="56"/>
      <c r="CB75" s="56"/>
      <c r="CC75" s="56"/>
      <c r="CD75" s="56"/>
      <c r="CE75" s="56"/>
      <c r="CF75" s="56"/>
      <c r="CG75" s="56"/>
      <c r="CH75" s="56"/>
      <c r="CI75" s="56"/>
      <c r="CJ75" s="56"/>
      <c r="CL75" s="56"/>
      <c r="CM75" s="56"/>
      <c r="CN75" s="56"/>
      <c r="CO75" s="56"/>
      <c r="CP75" s="56"/>
      <c r="CQ75" s="56"/>
      <c r="CR75" s="56"/>
      <c r="CS75" s="56"/>
      <c r="CT75" s="56"/>
      <c r="CV75" s="56"/>
      <c r="CW75" s="56"/>
      <c r="CX75" s="56"/>
      <c r="CY75" s="56"/>
      <c r="CZ75" s="56"/>
      <c r="DA75" s="56"/>
      <c r="DB75" s="56"/>
      <c r="DC75" s="56"/>
      <c r="DD75" s="56"/>
      <c r="DF75" s="56"/>
      <c r="DG75" s="56"/>
      <c r="DH75" s="56"/>
      <c r="DI75" s="56"/>
      <c r="DJ75" s="56"/>
      <c r="DK75" s="56"/>
      <c r="DL75" s="56"/>
      <c r="DM75" s="56"/>
      <c r="DN75" s="56"/>
      <c r="DP75" s="56"/>
      <c r="DQ75" s="56"/>
      <c r="DR75" s="56"/>
      <c r="DS75" s="56"/>
      <c r="DT75" s="56"/>
      <c r="DU75" s="56"/>
      <c r="DV75" s="56"/>
      <c r="DW75" s="56"/>
      <c r="DX75" s="56"/>
      <c r="DZ75" s="56"/>
      <c r="EA75" s="56"/>
      <c r="EB75" s="56"/>
      <c r="EC75" s="56"/>
      <c r="ED75" s="56"/>
      <c r="EE75" s="56"/>
      <c r="EF75" s="56"/>
      <c r="EG75" s="56"/>
      <c r="EH75" s="56"/>
      <c r="EJ75" s="56"/>
      <c r="EK75" s="56"/>
      <c r="EL75" s="56"/>
      <c r="EM75" s="56"/>
      <c r="EN75" s="56"/>
      <c r="EO75" s="56"/>
      <c r="EP75" s="56"/>
      <c r="EQ75" s="56"/>
      <c r="ER75" s="56"/>
      <c r="ET75" s="56"/>
      <c r="EU75" s="56"/>
      <c r="EV75" s="56"/>
      <c r="EW75" s="56"/>
      <c r="EX75" s="56"/>
      <c r="EY75" s="56"/>
      <c r="EZ75" s="56"/>
      <c r="FA75" s="56"/>
      <c r="FB75" s="56"/>
      <c r="FD75" s="56"/>
      <c r="FE75" s="56"/>
      <c r="FF75" s="56"/>
      <c r="FG75" s="56"/>
      <c r="FH75" s="56"/>
      <c r="FI75" s="56"/>
      <c r="FJ75" s="56"/>
      <c r="FK75" s="56"/>
      <c r="FL75" s="56"/>
      <c r="FN75" s="56"/>
      <c r="FO75" s="56"/>
      <c r="FP75" s="56"/>
      <c r="FQ75" s="56"/>
      <c r="FR75" s="56"/>
      <c r="FS75" s="56"/>
      <c r="FT75" s="56"/>
      <c r="FU75" s="56"/>
      <c r="FV75" s="56"/>
      <c r="FX75" s="56"/>
      <c r="FY75" s="56"/>
      <c r="FZ75" s="56"/>
      <c r="GA75" s="56"/>
      <c r="GB75" s="56"/>
      <c r="GC75" s="56"/>
      <c r="GD75" s="56"/>
      <c r="GE75" s="56"/>
      <c r="GF75" s="56"/>
      <c r="GH75" s="56"/>
      <c r="GI75" s="56"/>
      <c r="GJ75" s="56"/>
      <c r="GK75" s="56"/>
      <c r="GL75" s="56"/>
      <c r="GM75" s="56"/>
      <c r="GN75" s="56"/>
      <c r="GO75" s="56"/>
      <c r="GP75" s="56"/>
      <c r="GR75" s="56"/>
      <c r="GS75" s="56"/>
      <c r="GT75" s="56"/>
      <c r="GU75" s="56"/>
      <c r="GV75" s="56"/>
      <c r="GW75" s="56"/>
      <c r="GX75" s="56"/>
      <c r="GY75" s="56"/>
      <c r="GZ75" s="56"/>
      <c r="HB75" s="56"/>
      <c r="HC75" s="56"/>
      <c r="HD75" s="56"/>
      <c r="HE75" s="56"/>
      <c r="HF75" s="56"/>
      <c r="HG75" s="56"/>
      <c r="HH75" s="56"/>
      <c r="HI75" s="56"/>
      <c r="HJ75" s="56"/>
      <c r="HL75" s="56"/>
      <c r="HM75" s="56"/>
      <c r="HN75" s="56"/>
      <c r="HO75" s="56"/>
      <c r="HP75" s="56"/>
      <c r="HQ75" s="56"/>
      <c r="HR75" s="56"/>
      <c r="HS75" s="56"/>
      <c r="HT75" s="56"/>
      <c r="HV75" s="56"/>
      <c r="HW75" s="56"/>
      <c r="HX75" s="56"/>
      <c r="HY75" s="56"/>
      <c r="HZ75" s="56"/>
      <c r="IA75" s="56"/>
      <c r="IB75" s="56"/>
      <c r="IC75" s="56"/>
      <c r="ID75" s="56"/>
      <c r="IF75" s="56"/>
      <c r="IG75" s="56"/>
      <c r="IH75" s="56"/>
      <c r="II75" s="56"/>
      <c r="IJ75" s="56"/>
      <c r="IK75" s="56"/>
      <c r="IL75" s="56"/>
      <c r="IM75" s="56"/>
      <c r="IN75" s="56"/>
      <c r="IP75" s="56"/>
      <c r="IQ75" s="56"/>
      <c r="IR75" s="56"/>
      <c r="IS75" s="56"/>
      <c r="IT75" s="56"/>
      <c r="IU75" s="56"/>
    </row>
    <row r="76" spans="1:255" ht="12.75" customHeight="1" thickBot="1" x14ac:dyDescent="0.25">
      <c r="A76" s="103"/>
      <c r="B76" s="106">
        <v>377.48</v>
      </c>
      <c r="C76" s="85" t="s">
        <v>74</v>
      </c>
      <c r="D76" s="86"/>
      <c r="E76" s="47"/>
      <c r="F76" s="47"/>
      <c r="G76" s="47"/>
      <c r="H76" s="48"/>
      <c r="I76" s="49"/>
      <c r="J76" s="56"/>
      <c r="K76" s="56"/>
      <c r="L76" s="56"/>
      <c r="M76" s="56"/>
      <c r="N76" s="56"/>
      <c r="O76" s="56"/>
      <c r="P76" s="56"/>
      <c r="Q76" s="56"/>
      <c r="R76" s="56"/>
      <c r="T76" s="56"/>
      <c r="U76" s="56"/>
      <c r="V76" s="56"/>
      <c r="W76" s="56"/>
      <c r="X76" s="56"/>
      <c r="Y76" s="56"/>
      <c r="Z76" s="56"/>
      <c r="AA76" s="56"/>
      <c r="AB76" s="56"/>
      <c r="AD76" s="56"/>
      <c r="AE76" s="56"/>
      <c r="AF76" s="56"/>
      <c r="AG76" s="56"/>
      <c r="AH76" s="56"/>
      <c r="AI76" s="56"/>
      <c r="AJ76" s="56"/>
      <c r="AK76" s="56"/>
      <c r="AL76" s="56"/>
      <c r="AN76" s="56"/>
      <c r="AO76" s="56"/>
      <c r="AP76" s="56"/>
      <c r="AQ76" s="56"/>
      <c r="AR76" s="56"/>
      <c r="AS76" s="56"/>
      <c r="AT76" s="56"/>
      <c r="AU76" s="56"/>
      <c r="AV76" s="56"/>
      <c r="AX76" s="56"/>
      <c r="AY76" s="56"/>
      <c r="AZ76" s="56"/>
      <c r="BA76" s="56"/>
      <c r="BB76" s="56"/>
      <c r="BC76" s="56"/>
      <c r="BD76" s="56"/>
      <c r="BE76" s="56"/>
      <c r="BF76" s="56"/>
      <c r="BH76" s="56"/>
      <c r="BI76" s="56"/>
      <c r="BJ76" s="56"/>
      <c r="BK76" s="56"/>
      <c r="BL76" s="56"/>
      <c r="BM76" s="56"/>
      <c r="BN76" s="56"/>
      <c r="BO76" s="56"/>
      <c r="BP76" s="56"/>
      <c r="BR76" s="56"/>
      <c r="BS76" s="56"/>
      <c r="BT76" s="56"/>
      <c r="BU76" s="56"/>
      <c r="BV76" s="56"/>
      <c r="BW76" s="56"/>
      <c r="BX76" s="56"/>
      <c r="BY76" s="56"/>
      <c r="BZ76" s="56"/>
      <c r="CB76" s="56"/>
      <c r="CC76" s="56"/>
      <c r="CD76" s="56"/>
      <c r="CE76" s="56"/>
      <c r="CF76" s="56"/>
      <c r="CG76" s="56"/>
      <c r="CH76" s="56"/>
      <c r="CI76" s="56"/>
      <c r="CJ76" s="56"/>
      <c r="CL76" s="56"/>
      <c r="CM76" s="56"/>
      <c r="CN76" s="56"/>
      <c r="CO76" s="56"/>
      <c r="CP76" s="56"/>
      <c r="CQ76" s="56"/>
      <c r="CR76" s="56"/>
      <c r="CS76" s="56"/>
      <c r="CT76" s="56"/>
      <c r="CV76" s="56"/>
      <c r="CW76" s="56"/>
      <c r="CX76" s="56"/>
      <c r="CY76" s="56"/>
      <c r="CZ76" s="56"/>
      <c r="DA76" s="56"/>
      <c r="DB76" s="56"/>
      <c r="DC76" s="56"/>
      <c r="DD76" s="56"/>
      <c r="DF76" s="56"/>
      <c r="DG76" s="56"/>
      <c r="DH76" s="56"/>
      <c r="DI76" s="56"/>
      <c r="DJ76" s="56"/>
      <c r="DK76" s="56"/>
      <c r="DL76" s="56"/>
      <c r="DM76" s="56"/>
      <c r="DN76" s="56"/>
      <c r="DP76" s="56"/>
      <c r="DQ76" s="56"/>
      <c r="DR76" s="56"/>
      <c r="DS76" s="56"/>
      <c r="DT76" s="56"/>
      <c r="DU76" s="56"/>
      <c r="DV76" s="56"/>
      <c r="DW76" s="56"/>
      <c r="DX76" s="56"/>
      <c r="DZ76" s="56"/>
      <c r="EA76" s="56"/>
      <c r="EB76" s="56"/>
      <c r="EC76" s="56"/>
      <c r="ED76" s="56"/>
      <c r="EE76" s="56"/>
      <c r="EF76" s="56"/>
      <c r="EG76" s="56"/>
      <c r="EH76" s="56"/>
      <c r="EJ76" s="56"/>
      <c r="EK76" s="56"/>
      <c r="EL76" s="56"/>
      <c r="EM76" s="56"/>
      <c r="EN76" s="56"/>
      <c r="EO76" s="56"/>
      <c r="EP76" s="56"/>
      <c r="EQ76" s="56"/>
      <c r="ER76" s="56"/>
      <c r="ET76" s="56"/>
      <c r="EU76" s="56"/>
      <c r="EV76" s="56"/>
      <c r="EW76" s="56"/>
      <c r="EX76" s="56"/>
      <c r="EY76" s="56"/>
      <c r="EZ76" s="56"/>
      <c r="FA76" s="56"/>
      <c r="FB76" s="56"/>
      <c r="FD76" s="56"/>
      <c r="FE76" s="56"/>
      <c r="FF76" s="56"/>
      <c r="FG76" s="56"/>
      <c r="FH76" s="56"/>
      <c r="FI76" s="56"/>
      <c r="FJ76" s="56"/>
      <c r="FK76" s="56"/>
      <c r="FL76" s="56"/>
      <c r="FN76" s="56"/>
      <c r="FO76" s="56"/>
      <c r="FP76" s="56"/>
      <c r="FQ76" s="56"/>
      <c r="FR76" s="56"/>
      <c r="FS76" s="56"/>
      <c r="FT76" s="56"/>
      <c r="FU76" s="56"/>
      <c r="FV76" s="56"/>
      <c r="FX76" s="56"/>
      <c r="FY76" s="56"/>
      <c r="FZ76" s="56"/>
      <c r="GA76" s="56"/>
      <c r="GB76" s="56"/>
      <c r="GC76" s="56"/>
      <c r="GD76" s="56"/>
      <c r="GE76" s="56"/>
      <c r="GF76" s="56"/>
      <c r="GH76" s="56"/>
      <c r="GI76" s="56"/>
      <c r="GJ76" s="56"/>
      <c r="GK76" s="56"/>
      <c r="GL76" s="56"/>
      <c r="GM76" s="56"/>
      <c r="GN76" s="56"/>
      <c r="GO76" s="56"/>
      <c r="GP76" s="56"/>
      <c r="GR76" s="56"/>
      <c r="GS76" s="56"/>
      <c r="GT76" s="56"/>
      <c r="GU76" s="56"/>
      <c r="GV76" s="56"/>
      <c r="GW76" s="56"/>
      <c r="GX76" s="56"/>
      <c r="GY76" s="56"/>
      <c r="GZ76" s="56"/>
      <c r="HB76" s="56"/>
      <c r="HC76" s="56"/>
      <c r="HD76" s="56"/>
      <c r="HE76" s="56"/>
      <c r="HF76" s="56"/>
      <c r="HG76" s="56"/>
      <c r="HH76" s="56"/>
      <c r="HI76" s="56"/>
      <c r="HJ76" s="56"/>
      <c r="HL76" s="56"/>
      <c r="HM76" s="56"/>
      <c r="HN76" s="56"/>
      <c r="HO76" s="56"/>
      <c r="HP76" s="56"/>
      <c r="HQ76" s="56"/>
      <c r="HR76" s="56"/>
      <c r="HS76" s="56"/>
      <c r="HT76" s="56"/>
      <c r="HV76" s="56"/>
      <c r="HW76" s="56"/>
      <c r="HX76" s="56"/>
      <c r="HY76" s="56"/>
      <c r="HZ76" s="56"/>
      <c r="IA76" s="56"/>
      <c r="IB76" s="56"/>
      <c r="IC76" s="56"/>
      <c r="ID76" s="56"/>
      <c r="IF76" s="56"/>
      <c r="IG76" s="56"/>
      <c r="IH76" s="56"/>
      <c r="II76" s="56"/>
      <c r="IJ76" s="56"/>
      <c r="IK76" s="56"/>
      <c r="IL76" s="56"/>
      <c r="IM76" s="56"/>
      <c r="IN76" s="56"/>
      <c r="IP76" s="56"/>
      <c r="IQ76" s="56"/>
      <c r="IR76" s="56"/>
      <c r="IS76" s="56"/>
      <c r="IT76" s="56"/>
      <c r="IU76" s="56"/>
    </row>
    <row r="77" spans="1:255" ht="12.75" customHeight="1" thickBot="1" x14ac:dyDescent="0.25">
      <c r="A77" s="103"/>
      <c r="B77" s="106">
        <v>336.13</v>
      </c>
      <c r="C77" s="85" t="s">
        <v>75</v>
      </c>
      <c r="D77" s="86"/>
      <c r="E77" s="47"/>
      <c r="F77" s="47"/>
      <c r="G77" s="47"/>
      <c r="H77" s="48"/>
      <c r="I77" s="49"/>
      <c r="J77" s="56"/>
      <c r="K77" s="56"/>
      <c r="L77" s="56"/>
      <c r="M77" s="56"/>
      <c r="N77" s="56"/>
      <c r="O77" s="56"/>
      <c r="P77" s="56"/>
      <c r="Q77" s="56"/>
      <c r="R77" s="56"/>
      <c r="T77" s="56"/>
      <c r="U77" s="56"/>
      <c r="V77" s="56"/>
      <c r="W77" s="56"/>
      <c r="X77" s="56"/>
      <c r="Y77" s="56"/>
      <c r="Z77" s="56"/>
      <c r="AA77" s="56"/>
      <c r="AB77" s="56"/>
      <c r="AD77" s="56"/>
      <c r="AE77" s="56"/>
      <c r="AF77" s="56"/>
      <c r="AG77" s="56"/>
      <c r="AH77" s="56"/>
      <c r="AI77" s="56"/>
      <c r="AJ77" s="56"/>
      <c r="AK77" s="56"/>
      <c r="AL77" s="56"/>
      <c r="AN77" s="56"/>
      <c r="AO77" s="56"/>
      <c r="AP77" s="56"/>
      <c r="AQ77" s="56"/>
      <c r="AR77" s="56"/>
      <c r="AS77" s="56"/>
      <c r="AT77" s="56"/>
      <c r="AU77" s="56"/>
      <c r="AV77" s="56"/>
      <c r="AX77" s="56"/>
      <c r="AY77" s="56"/>
      <c r="AZ77" s="56"/>
      <c r="BA77" s="56"/>
      <c r="BB77" s="56"/>
      <c r="BC77" s="56"/>
      <c r="BD77" s="56"/>
      <c r="BE77" s="56"/>
      <c r="BF77" s="56"/>
      <c r="BH77" s="56"/>
      <c r="BI77" s="56"/>
      <c r="BJ77" s="56"/>
      <c r="BK77" s="56"/>
      <c r="BL77" s="56"/>
      <c r="BM77" s="56"/>
      <c r="BN77" s="56"/>
      <c r="BO77" s="56"/>
      <c r="BP77" s="56"/>
      <c r="BR77" s="56"/>
      <c r="BS77" s="56"/>
      <c r="BT77" s="56"/>
      <c r="BU77" s="56"/>
      <c r="BV77" s="56"/>
      <c r="BW77" s="56"/>
      <c r="BX77" s="56"/>
      <c r="BY77" s="56"/>
      <c r="BZ77" s="56"/>
      <c r="CB77" s="56"/>
      <c r="CC77" s="56"/>
      <c r="CD77" s="56"/>
      <c r="CE77" s="56"/>
      <c r="CF77" s="56"/>
      <c r="CG77" s="56"/>
      <c r="CH77" s="56"/>
      <c r="CI77" s="56"/>
      <c r="CJ77" s="56"/>
      <c r="CL77" s="56"/>
      <c r="CM77" s="56"/>
      <c r="CN77" s="56"/>
      <c r="CO77" s="56"/>
      <c r="CP77" s="56"/>
      <c r="CQ77" s="56"/>
      <c r="CR77" s="56"/>
      <c r="CS77" s="56"/>
      <c r="CT77" s="56"/>
      <c r="CV77" s="56"/>
      <c r="CW77" s="56"/>
      <c r="CX77" s="56"/>
      <c r="CY77" s="56"/>
      <c r="CZ77" s="56"/>
      <c r="DA77" s="56"/>
      <c r="DB77" s="56"/>
      <c r="DC77" s="56"/>
      <c r="DD77" s="56"/>
      <c r="DF77" s="56"/>
      <c r="DG77" s="56"/>
      <c r="DH77" s="56"/>
      <c r="DI77" s="56"/>
      <c r="DJ77" s="56"/>
      <c r="DK77" s="56"/>
      <c r="DL77" s="56"/>
      <c r="DM77" s="56"/>
      <c r="DN77" s="56"/>
      <c r="DP77" s="56"/>
      <c r="DQ77" s="56"/>
      <c r="DR77" s="56"/>
      <c r="DS77" s="56"/>
      <c r="DT77" s="56"/>
      <c r="DU77" s="56"/>
      <c r="DV77" s="56"/>
      <c r="DW77" s="56"/>
      <c r="DX77" s="56"/>
      <c r="DZ77" s="56"/>
      <c r="EA77" s="56"/>
      <c r="EB77" s="56"/>
      <c r="EC77" s="56"/>
      <c r="ED77" s="56"/>
      <c r="EE77" s="56"/>
      <c r="EF77" s="56"/>
      <c r="EG77" s="56"/>
      <c r="EH77" s="56"/>
      <c r="EJ77" s="56"/>
      <c r="EK77" s="56"/>
      <c r="EL77" s="56"/>
      <c r="EM77" s="56"/>
      <c r="EN77" s="56"/>
      <c r="EO77" s="56"/>
      <c r="EP77" s="56"/>
      <c r="EQ77" s="56"/>
      <c r="ER77" s="56"/>
      <c r="ET77" s="56"/>
      <c r="EU77" s="56"/>
      <c r="EV77" s="56"/>
      <c r="EW77" s="56"/>
      <c r="EX77" s="56"/>
      <c r="EY77" s="56"/>
      <c r="EZ77" s="56"/>
      <c r="FA77" s="56"/>
      <c r="FB77" s="56"/>
      <c r="FD77" s="56"/>
      <c r="FE77" s="56"/>
      <c r="FF77" s="56"/>
      <c r="FG77" s="56"/>
      <c r="FH77" s="56"/>
      <c r="FI77" s="56"/>
      <c r="FJ77" s="56"/>
      <c r="FK77" s="56"/>
      <c r="FL77" s="56"/>
      <c r="FN77" s="56"/>
      <c r="FO77" s="56"/>
      <c r="FP77" s="56"/>
      <c r="FQ77" s="56"/>
      <c r="FR77" s="56"/>
      <c r="FS77" s="56"/>
      <c r="FT77" s="56"/>
      <c r="FU77" s="56"/>
      <c r="FV77" s="56"/>
      <c r="FX77" s="56"/>
      <c r="FY77" s="56"/>
      <c r="FZ77" s="56"/>
      <c r="GA77" s="56"/>
      <c r="GB77" s="56"/>
      <c r="GC77" s="56"/>
      <c r="GD77" s="56"/>
      <c r="GE77" s="56"/>
      <c r="GF77" s="56"/>
      <c r="GH77" s="56"/>
      <c r="GI77" s="56"/>
      <c r="GJ77" s="56"/>
      <c r="GK77" s="56"/>
      <c r="GL77" s="56"/>
      <c r="GM77" s="56"/>
      <c r="GN77" s="56"/>
      <c r="GO77" s="56"/>
      <c r="GP77" s="56"/>
      <c r="GR77" s="56"/>
      <c r="GS77" s="56"/>
      <c r="GT77" s="56"/>
      <c r="GU77" s="56"/>
      <c r="GV77" s="56"/>
      <c r="GW77" s="56"/>
      <c r="GX77" s="56"/>
      <c r="GY77" s="56"/>
      <c r="GZ77" s="56"/>
      <c r="HB77" s="56"/>
      <c r="HC77" s="56"/>
      <c r="HD77" s="56"/>
      <c r="HE77" s="56"/>
      <c r="HF77" s="56"/>
      <c r="HG77" s="56"/>
      <c r="HH77" s="56"/>
      <c r="HI77" s="56"/>
      <c r="HJ77" s="56"/>
      <c r="HL77" s="56"/>
      <c r="HM77" s="56"/>
      <c r="HN77" s="56"/>
      <c r="HO77" s="56"/>
      <c r="HP77" s="56"/>
      <c r="HQ77" s="56"/>
      <c r="HR77" s="56"/>
      <c r="HS77" s="56"/>
      <c r="HT77" s="56"/>
      <c r="HV77" s="56"/>
      <c r="HW77" s="56"/>
      <c r="HX77" s="56"/>
      <c r="HY77" s="56"/>
      <c r="HZ77" s="56"/>
      <c r="IA77" s="56"/>
      <c r="IB77" s="56"/>
      <c r="IC77" s="56"/>
      <c r="ID77" s="56"/>
      <c r="IF77" s="56"/>
      <c r="IG77" s="56"/>
      <c r="IH77" s="56"/>
      <c r="II77" s="56"/>
      <c r="IJ77" s="56"/>
      <c r="IK77" s="56"/>
      <c r="IL77" s="56"/>
      <c r="IM77" s="56"/>
      <c r="IN77" s="56"/>
      <c r="IP77" s="56"/>
      <c r="IQ77" s="56"/>
      <c r="IR77" s="56"/>
      <c r="IS77" s="56"/>
      <c r="IT77" s="56"/>
      <c r="IU77" s="56"/>
    </row>
    <row r="78" spans="1:255" ht="12.75" customHeight="1" thickBot="1" x14ac:dyDescent="0.25">
      <c r="A78" s="11"/>
      <c r="B78" s="106">
        <v>366.96</v>
      </c>
      <c r="C78" s="85" t="s">
        <v>76</v>
      </c>
      <c r="D78" s="86"/>
      <c r="E78" s="47"/>
      <c r="F78" s="47"/>
      <c r="G78" s="47"/>
      <c r="H78" s="48"/>
      <c r="I78" s="49"/>
      <c r="J78" s="56"/>
      <c r="K78" s="56"/>
      <c r="L78" s="56"/>
      <c r="M78" s="56"/>
      <c r="N78" s="56"/>
      <c r="O78" s="56"/>
      <c r="P78" s="56"/>
      <c r="Q78" s="56"/>
      <c r="R78" s="56"/>
      <c r="T78" s="56"/>
      <c r="U78" s="56"/>
      <c r="V78" s="56"/>
      <c r="W78" s="56"/>
      <c r="X78" s="56"/>
      <c r="Y78" s="56"/>
      <c r="Z78" s="56"/>
      <c r="AA78" s="56"/>
      <c r="AB78" s="56"/>
      <c r="AD78" s="56"/>
      <c r="AE78" s="56"/>
      <c r="AF78" s="56"/>
      <c r="AG78" s="56"/>
      <c r="AH78" s="56"/>
      <c r="AI78" s="56"/>
      <c r="AJ78" s="56"/>
      <c r="AK78" s="56"/>
      <c r="AL78" s="56"/>
      <c r="AN78" s="56"/>
      <c r="AO78" s="56"/>
      <c r="AP78" s="56"/>
      <c r="AQ78" s="56"/>
      <c r="AR78" s="56"/>
      <c r="AS78" s="56"/>
      <c r="AT78" s="56"/>
      <c r="AU78" s="56"/>
      <c r="AV78" s="56"/>
      <c r="AX78" s="56"/>
      <c r="AY78" s="56"/>
      <c r="AZ78" s="56"/>
      <c r="BA78" s="56"/>
      <c r="BB78" s="56"/>
      <c r="BC78" s="56"/>
      <c r="BD78" s="56"/>
      <c r="BE78" s="56"/>
      <c r="BF78" s="56"/>
      <c r="BH78" s="56"/>
      <c r="BI78" s="56"/>
      <c r="BJ78" s="56"/>
      <c r="BK78" s="56"/>
      <c r="BL78" s="56"/>
      <c r="BM78" s="56"/>
      <c r="BN78" s="56"/>
      <c r="BO78" s="56"/>
      <c r="BP78" s="56"/>
      <c r="BR78" s="56"/>
      <c r="BS78" s="56"/>
      <c r="BT78" s="56"/>
      <c r="BU78" s="56"/>
      <c r="BV78" s="56"/>
      <c r="BW78" s="56"/>
      <c r="BX78" s="56"/>
      <c r="BY78" s="56"/>
      <c r="BZ78" s="56"/>
      <c r="CB78" s="56"/>
      <c r="CC78" s="56"/>
      <c r="CD78" s="56"/>
      <c r="CE78" s="56"/>
      <c r="CF78" s="56"/>
      <c r="CG78" s="56"/>
      <c r="CH78" s="56"/>
      <c r="CI78" s="56"/>
      <c r="CJ78" s="56"/>
      <c r="CL78" s="56"/>
      <c r="CM78" s="56"/>
      <c r="CN78" s="56"/>
      <c r="CO78" s="56"/>
      <c r="CP78" s="56"/>
      <c r="CQ78" s="56"/>
      <c r="CR78" s="56"/>
      <c r="CS78" s="56"/>
      <c r="CT78" s="56"/>
      <c r="CV78" s="56"/>
      <c r="CW78" s="56"/>
      <c r="CX78" s="56"/>
      <c r="CY78" s="56"/>
      <c r="CZ78" s="56"/>
      <c r="DA78" s="56"/>
      <c r="DB78" s="56"/>
      <c r="DC78" s="56"/>
      <c r="DD78" s="56"/>
      <c r="DF78" s="56"/>
      <c r="DG78" s="56"/>
      <c r="DH78" s="56"/>
      <c r="DI78" s="56"/>
      <c r="DJ78" s="56"/>
      <c r="DK78" s="56"/>
      <c r="DL78" s="56"/>
      <c r="DM78" s="56"/>
      <c r="DN78" s="56"/>
      <c r="DP78" s="56"/>
      <c r="DQ78" s="56"/>
      <c r="DR78" s="56"/>
      <c r="DS78" s="56"/>
      <c r="DT78" s="56"/>
      <c r="DU78" s="56"/>
      <c r="DV78" s="56"/>
      <c r="DW78" s="56"/>
      <c r="DX78" s="56"/>
      <c r="DZ78" s="56"/>
      <c r="EA78" s="56"/>
      <c r="EB78" s="56"/>
      <c r="EC78" s="56"/>
      <c r="ED78" s="56"/>
      <c r="EE78" s="56"/>
      <c r="EF78" s="56"/>
      <c r="EG78" s="56"/>
      <c r="EH78" s="56"/>
      <c r="EJ78" s="56"/>
      <c r="EK78" s="56"/>
      <c r="EL78" s="56"/>
      <c r="EM78" s="56"/>
      <c r="EN78" s="56"/>
      <c r="EO78" s="56"/>
      <c r="EP78" s="56"/>
      <c r="EQ78" s="56"/>
      <c r="ER78" s="56"/>
      <c r="ET78" s="56"/>
      <c r="EU78" s="56"/>
      <c r="EV78" s="56"/>
      <c r="EW78" s="56"/>
      <c r="EX78" s="56"/>
      <c r="EY78" s="56"/>
      <c r="EZ78" s="56"/>
      <c r="FA78" s="56"/>
      <c r="FB78" s="56"/>
      <c r="FD78" s="56"/>
      <c r="FE78" s="56"/>
      <c r="FF78" s="56"/>
      <c r="FG78" s="56"/>
      <c r="FH78" s="56"/>
      <c r="FI78" s="56"/>
      <c r="FJ78" s="56"/>
      <c r="FK78" s="56"/>
      <c r="FL78" s="56"/>
      <c r="FN78" s="56"/>
      <c r="FO78" s="56"/>
      <c r="FP78" s="56"/>
      <c r="FQ78" s="56"/>
      <c r="FR78" s="56"/>
      <c r="FS78" s="56"/>
      <c r="FT78" s="56"/>
      <c r="FU78" s="56"/>
      <c r="FV78" s="56"/>
      <c r="FX78" s="56"/>
      <c r="FY78" s="56"/>
      <c r="FZ78" s="56"/>
      <c r="GA78" s="56"/>
      <c r="GB78" s="56"/>
      <c r="GC78" s="56"/>
      <c r="GD78" s="56"/>
      <c r="GE78" s="56"/>
      <c r="GF78" s="56"/>
      <c r="GH78" s="56"/>
      <c r="GI78" s="56"/>
      <c r="GJ78" s="56"/>
      <c r="GK78" s="56"/>
      <c r="GL78" s="56"/>
      <c r="GM78" s="56"/>
      <c r="GN78" s="56"/>
      <c r="GO78" s="56"/>
      <c r="GP78" s="56"/>
      <c r="GR78" s="56"/>
      <c r="GS78" s="56"/>
      <c r="GT78" s="56"/>
      <c r="GU78" s="56"/>
      <c r="GV78" s="56"/>
      <c r="GW78" s="56"/>
      <c r="GX78" s="56"/>
      <c r="GY78" s="56"/>
      <c r="GZ78" s="56"/>
      <c r="HB78" s="56"/>
      <c r="HC78" s="56"/>
      <c r="HD78" s="56"/>
      <c r="HE78" s="56"/>
      <c r="HF78" s="56"/>
      <c r="HG78" s="56"/>
      <c r="HH78" s="56"/>
      <c r="HI78" s="56"/>
      <c r="HJ78" s="56"/>
      <c r="HL78" s="56"/>
      <c r="HM78" s="56"/>
      <c r="HN78" s="56"/>
      <c r="HO78" s="56"/>
      <c r="HP78" s="56"/>
      <c r="HQ78" s="56"/>
      <c r="HR78" s="56"/>
      <c r="HS78" s="56"/>
      <c r="HT78" s="56"/>
      <c r="HV78" s="56"/>
      <c r="HW78" s="56"/>
      <c r="HX78" s="56"/>
      <c r="HY78" s="56"/>
      <c r="HZ78" s="56"/>
      <c r="IA78" s="56"/>
      <c r="IB78" s="56"/>
      <c r="IC78" s="56"/>
      <c r="ID78" s="56"/>
      <c r="IF78" s="56"/>
      <c r="IG78" s="56"/>
      <c r="IH78" s="56"/>
      <c r="II78" s="56"/>
      <c r="IJ78" s="56"/>
      <c r="IK78" s="56"/>
      <c r="IL78" s="56"/>
      <c r="IM78" s="56"/>
      <c r="IN78" s="56"/>
      <c r="IP78" s="56"/>
      <c r="IQ78" s="56"/>
      <c r="IR78" s="56"/>
      <c r="IS78" s="56"/>
      <c r="IT78" s="56"/>
      <c r="IU78" s="56"/>
    </row>
    <row r="79" spans="1:255" ht="12.75" customHeight="1" thickBot="1" x14ac:dyDescent="0.25">
      <c r="A79" s="11"/>
      <c r="B79" s="106">
        <v>512.09</v>
      </c>
      <c r="C79" s="85" t="s">
        <v>77</v>
      </c>
      <c r="D79" s="86"/>
      <c r="E79" s="47"/>
      <c r="F79" s="47"/>
      <c r="G79" s="47"/>
      <c r="H79" s="48"/>
      <c r="I79" s="49"/>
      <c r="J79" s="56"/>
      <c r="K79" s="56"/>
      <c r="L79" s="56"/>
      <c r="M79" s="56"/>
      <c r="N79" s="56"/>
      <c r="O79" s="56"/>
      <c r="P79" s="56"/>
      <c r="Q79" s="56"/>
      <c r="R79" s="56"/>
      <c r="T79" s="56"/>
      <c r="U79" s="56"/>
      <c r="V79" s="56"/>
      <c r="W79" s="56"/>
      <c r="X79" s="56"/>
      <c r="Y79" s="56"/>
      <c r="Z79" s="56"/>
      <c r="AA79" s="56"/>
      <c r="AB79" s="56"/>
      <c r="AD79" s="56"/>
      <c r="AE79" s="56"/>
      <c r="AF79" s="56"/>
      <c r="AG79" s="56"/>
      <c r="AH79" s="56"/>
      <c r="AI79" s="56"/>
      <c r="AJ79" s="56"/>
      <c r="AK79" s="56"/>
      <c r="AL79" s="56"/>
      <c r="AN79" s="56"/>
      <c r="AO79" s="56"/>
      <c r="AP79" s="56"/>
      <c r="AQ79" s="56"/>
      <c r="AR79" s="56"/>
      <c r="AS79" s="56"/>
      <c r="AT79" s="56"/>
      <c r="AU79" s="56"/>
      <c r="AV79" s="56"/>
      <c r="AX79" s="56"/>
      <c r="AY79" s="56"/>
      <c r="AZ79" s="56"/>
      <c r="BA79" s="56"/>
      <c r="BB79" s="56"/>
      <c r="BC79" s="56"/>
      <c r="BD79" s="56"/>
      <c r="BE79" s="56"/>
      <c r="BF79" s="56"/>
      <c r="BH79" s="56"/>
      <c r="BI79" s="56"/>
      <c r="BJ79" s="56"/>
      <c r="BK79" s="56"/>
      <c r="BL79" s="56"/>
      <c r="BM79" s="56"/>
      <c r="BN79" s="56"/>
      <c r="BO79" s="56"/>
      <c r="BP79" s="56"/>
      <c r="BR79" s="56"/>
      <c r="BS79" s="56"/>
      <c r="BT79" s="56"/>
      <c r="BU79" s="56"/>
      <c r="BV79" s="56"/>
      <c r="BW79" s="56"/>
      <c r="BX79" s="56"/>
      <c r="BY79" s="56"/>
      <c r="BZ79" s="56"/>
      <c r="CB79" s="56"/>
      <c r="CC79" s="56"/>
      <c r="CD79" s="56"/>
      <c r="CE79" s="56"/>
      <c r="CF79" s="56"/>
      <c r="CG79" s="56"/>
      <c r="CH79" s="56"/>
      <c r="CI79" s="56"/>
      <c r="CJ79" s="56"/>
      <c r="CL79" s="56"/>
      <c r="CM79" s="56"/>
      <c r="CN79" s="56"/>
      <c r="CO79" s="56"/>
      <c r="CP79" s="56"/>
      <c r="CQ79" s="56"/>
      <c r="CR79" s="56"/>
      <c r="CS79" s="56"/>
      <c r="CT79" s="56"/>
      <c r="CV79" s="56"/>
      <c r="CW79" s="56"/>
      <c r="CX79" s="56"/>
      <c r="CY79" s="56"/>
      <c r="CZ79" s="56"/>
      <c r="DA79" s="56"/>
      <c r="DB79" s="56"/>
      <c r="DC79" s="56"/>
      <c r="DD79" s="56"/>
      <c r="DF79" s="56"/>
      <c r="DG79" s="56"/>
      <c r="DH79" s="56"/>
      <c r="DI79" s="56"/>
      <c r="DJ79" s="56"/>
      <c r="DK79" s="56"/>
      <c r="DL79" s="56"/>
      <c r="DM79" s="56"/>
      <c r="DN79" s="56"/>
      <c r="DP79" s="56"/>
      <c r="DQ79" s="56"/>
      <c r="DR79" s="56"/>
      <c r="DS79" s="56"/>
      <c r="DT79" s="56"/>
      <c r="DU79" s="56"/>
      <c r="DV79" s="56"/>
      <c r="DW79" s="56"/>
      <c r="DX79" s="56"/>
      <c r="DZ79" s="56"/>
      <c r="EA79" s="56"/>
      <c r="EB79" s="56"/>
      <c r="EC79" s="56"/>
      <c r="ED79" s="56"/>
      <c r="EE79" s="56"/>
      <c r="EF79" s="56"/>
      <c r="EG79" s="56"/>
      <c r="EH79" s="56"/>
      <c r="EJ79" s="56"/>
      <c r="EK79" s="56"/>
      <c r="EL79" s="56"/>
      <c r="EM79" s="56"/>
      <c r="EN79" s="56"/>
      <c r="EO79" s="56"/>
      <c r="EP79" s="56"/>
      <c r="EQ79" s="56"/>
      <c r="ER79" s="56"/>
      <c r="ET79" s="56"/>
      <c r="EU79" s="56"/>
      <c r="EV79" s="56"/>
      <c r="EW79" s="56"/>
      <c r="EX79" s="56"/>
      <c r="EY79" s="56"/>
      <c r="EZ79" s="56"/>
      <c r="FA79" s="56"/>
      <c r="FB79" s="56"/>
      <c r="FD79" s="56"/>
      <c r="FE79" s="56"/>
      <c r="FF79" s="56"/>
      <c r="FG79" s="56"/>
      <c r="FH79" s="56"/>
      <c r="FI79" s="56"/>
      <c r="FJ79" s="56"/>
      <c r="FK79" s="56"/>
      <c r="FL79" s="56"/>
      <c r="FN79" s="56"/>
      <c r="FO79" s="56"/>
      <c r="FP79" s="56"/>
      <c r="FQ79" s="56"/>
      <c r="FR79" s="56"/>
      <c r="FS79" s="56"/>
      <c r="FT79" s="56"/>
      <c r="FU79" s="56"/>
      <c r="FV79" s="56"/>
      <c r="FX79" s="56"/>
      <c r="FY79" s="56"/>
      <c r="FZ79" s="56"/>
      <c r="GA79" s="56"/>
      <c r="GB79" s="56"/>
      <c r="GC79" s="56"/>
      <c r="GD79" s="56"/>
      <c r="GE79" s="56"/>
      <c r="GF79" s="56"/>
      <c r="GH79" s="56"/>
      <c r="GI79" s="56"/>
      <c r="GJ79" s="56"/>
      <c r="GK79" s="56"/>
      <c r="GL79" s="56"/>
      <c r="GM79" s="56"/>
      <c r="GN79" s="56"/>
      <c r="GO79" s="56"/>
      <c r="GP79" s="56"/>
      <c r="GR79" s="56"/>
      <c r="GS79" s="56"/>
      <c r="GT79" s="56"/>
      <c r="GU79" s="56"/>
      <c r="GV79" s="56"/>
      <c r="GW79" s="56"/>
      <c r="GX79" s="56"/>
      <c r="GY79" s="56"/>
      <c r="GZ79" s="56"/>
      <c r="HB79" s="56"/>
      <c r="HC79" s="56"/>
      <c r="HD79" s="56"/>
      <c r="HE79" s="56"/>
      <c r="HF79" s="56"/>
      <c r="HG79" s="56"/>
      <c r="HH79" s="56"/>
      <c r="HI79" s="56"/>
      <c r="HJ79" s="56"/>
      <c r="HL79" s="56"/>
      <c r="HM79" s="56"/>
      <c r="HN79" s="56"/>
      <c r="HO79" s="56"/>
      <c r="HP79" s="56"/>
      <c r="HQ79" s="56"/>
      <c r="HR79" s="56"/>
      <c r="HS79" s="56"/>
      <c r="HT79" s="56"/>
      <c r="HV79" s="56"/>
      <c r="HW79" s="56"/>
      <c r="HX79" s="56"/>
      <c r="HY79" s="56"/>
      <c r="HZ79" s="56"/>
      <c r="IA79" s="56"/>
      <c r="IB79" s="56"/>
      <c r="IC79" s="56"/>
      <c r="ID79" s="56"/>
      <c r="IF79" s="56"/>
      <c r="IG79" s="56"/>
      <c r="IH79" s="56"/>
      <c r="II79" s="56"/>
      <c r="IJ79" s="56"/>
      <c r="IK79" s="56"/>
      <c r="IL79" s="56"/>
      <c r="IM79" s="56"/>
      <c r="IN79" s="56"/>
      <c r="IP79" s="56"/>
      <c r="IQ79" s="56"/>
      <c r="IR79" s="56"/>
      <c r="IS79" s="56"/>
      <c r="IT79" s="56"/>
      <c r="IU79" s="56"/>
    </row>
    <row r="80" spans="1:255" ht="12.75" customHeight="1" thickBot="1" x14ac:dyDescent="0.25">
      <c r="A80" s="11"/>
      <c r="B80" s="106">
        <v>395.13</v>
      </c>
      <c r="C80" s="85" t="s">
        <v>78</v>
      </c>
      <c r="D80" s="86"/>
      <c r="E80" s="47"/>
      <c r="F80" s="47"/>
      <c r="G80" s="47"/>
      <c r="H80" s="48"/>
      <c r="I80" s="49"/>
      <c r="J80" s="56"/>
      <c r="K80" s="56"/>
      <c r="L80" s="56"/>
      <c r="M80" s="56"/>
      <c r="N80" s="56"/>
      <c r="O80" s="56"/>
      <c r="P80" s="56"/>
      <c r="Q80" s="56"/>
      <c r="R80" s="56"/>
      <c r="T80" s="56"/>
      <c r="U80" s="56"/>
      <c r="V80" s="56"/>
      <c r="W80" s="56"/>
      <c r="X80" s="56"/>
      <c r="Y80" s="56"/>
      <c r="Z80" s="56"/>
      <c r="AA80" s="56"/>
      <c r="AB80" s="56"/>
      <c r="AD80" s="56"/>
      <c r="AE80" s="56"/>
      <c r="AF80" s="56"/>
      <c r="AG80" s="56"/>
      <c r="AH80" s="56"/>
      <c r="AI80" s="56"/>
      <c r="AJ80" s="56"/>
      <c r="AK80" s="56"/>
      <c r="AL80" s="56"/>
      <c r="AN80" s="56"/>
      <c r="AO80" s="56"/>
      <c r="AP80" s="56"/>
      <c r="AQ80" s="56"/>
      <c r="AR80" s="56"/>
      <c r="AS80" s="56"/>
      <c r="AT80" s="56"/>
      <c r="AU80" s="56"/>
      <c r="AV80" s="56"/>
      <c r="AX80" s="56"/>
      <c r="AY80" s="56"/>
      <c r="AZ80" s="56"/>
      <c r="BA80" s="56"/>
      <c r="BB80" s="56"/>
      <c r="BC80" s="56"/>
      <c r="BD80" s="56"/>
      <c r="BE80" s="56"/>
      <c r="BF80" s="56"/>
      <c r="BH80" s="56"/>
      <c r="BI80" s="56"/>
      <c r="BJ80" s="56"/>
      <c r="BK80" s="56"/>
      <c r="BL80" s="56"/>
      <c r="BM80" s="56"/>
      <c r="BN80" s="56"/>
      <c r="BO80" s="56"/>
      <c r="BP80" s="56"/>
      <c r="BR80" s="56"/>
      <c r="BS80" s="56"/>
      <c r="BT80" s="56"/>
      <c r="BU80" s="56"/>
      <c r="BV80" s="56"/>
      <c r="BW80" s="56"/>
      <c r="BX80" s="56"/>
      <c r="BY80" s="56"/>
      <c r="BZ80" s="56"/>
      <c r="CB80" s="56"/>
      <c r="CC80" s="56"/>
      <c r="CD80" s="56"/>
      <c r="CE80" s="56"/>
      <c r="CF80" s="56"/>
      <c r="CG80" s="56"/>
      <c r="CH80" s="56"/>
      <c r="CI80" s="56"/>
      <c r="CJ80" s="56"/>
      <c r="CL80" s="56"/>
      <c r="CM80" s="56"/>
      <c r="CN80" s="56"/>
      <c r="CO80" s="56"/>
      <c r="CP80" s="56"/>
      <c r="CQ80" s="56"/>
      <c r="CR80" s="56"/>
      <c r="CS80" s="56"/>
      <c r="CT80" s="56"/>
      <c r="CV80" s="56"/>
      <c r="CW80" s="56"/>
      <c r="CX80" s="56"/>
      <c r="CY80" s="56"/>
      <c r="CZ80" s="56"/>
      <c r="DA80" s="56"/>
      <c r="DB80" s="56"/>
      <c r="DC80" s="56"/>
      <c r="DD80" s="56"/>
      <c r="DF80" s="56"/>
      <c r="DG80" s="56"/>
      <c r="DH80" s="56"/>
      <c r="DI80" s="56"/>
      <c r="DJ80" s="56"/>
      <c r="DK80" s="56"/>
      <c r="DL80" s="56"/>
      <c r="DM80" s="56"/>
      <c r="DN80" s="56"/>
      <c r="DP80" s="56"/>
      <c r="DQ80" s="56"/>
      <c r="DR80" s="56"/>
      <c r="DS80" s="56"/>
      <c r="DT80" s="56"/>
      <c r="DU80" s="56"/>
      <c r="DV80" s="56"/>
      <c r="DW80" s="56"/>
      <c r="DX80" s="56"/>
      <c r="DZ80" s="56"/>
      <c r="EA80" s="56"/>
      <c r="EB80" s="56"/>
      <c r="EC80" s="56"/>
      <c r="ED80" s="56"/>
      <c r="EE80" s="56"/>
      <c r="EF80" s="56"/>
      <c r="EG80" s="56"/>
      <c r="EH80" s="56"/>
      <c r="EJ80" s="56"/>
      <c r="EK80" s="56"/>
      <c r="EL80" s="56"/>
      <c r="EM80" s="56"/>
      <c r="EN80" s="56"/>
      <c r="EO80" s="56"/>
      <c r="EP80" s="56"/>
      <c r="EQ80" s="56"/>
      <c r="ER80" s="56"/>
      <c r="ET80" s="56"/>
      <c r="EU80" s="56"/>
      <c r="EV80" s="56"/>
      <c r="EW80" s="56"/>
      <c r="EX80" s="56"/>
      <c r="EY80" s="56"/>
      <c r="EZ80" s="56"/>
      <c r="FA80" s="56"/>
      <c r="FB80" s="56"/>
      <c r="FD80" s="56"/>
      <c r="FE80" s="56"/>
      <c r="FF80" s="56"/>
      <c r="FG80" s="56"/>
      <c r="FH80" s="56"/>
      <c r="FI80" s="56"/>
      <c r="FJ80" s="56"/>
      <c r="FK80" s="56"/>
      <c r="FL80" s="56"/>
      <c r="FN80" s="56"/>
      <c r="FO80" s="56"/>
      <c r="FP80" s="56"/>
      <c r="FQ80" s="56"/>
      <c r="FR80" s="56"/>
      <c r="FS80" s="56"/>
      <c r="FT80" s="56"/>
      <c r="FU80" s="56"/>
      <c r="FV80" s="56"/>
      <c r="FX80" s="56"/>
      <c r="FY80" s="56"/>
      <c r="FZ80" s="56"/>
      <c r="GA80" s="56"/>
      <c r="GB80" s="56"/>
      <c r="GC80" s="56"/>
      <c r="GD80" s="56"/>
      <c r="GE80" s="56"/>
      <c r="GF80" s="56"/>
      <c r="GH80" s="56"/>
      <c r="GI80" s="56"/>
      <c r="GJ80" s="56"/>
      <c r="GK80" s="56"/>
      <c r="GL80" s="56"/>
      <c r="GM80" s="56"/>
      <c r="GN80" s="56"/>
      <c r="GO80" s="56"/>
      <c r="GP80" s="56"/>
      <c r="GR80" s="56"/>
      <c r="GS80" s="56"/>
      <c r="GT80" s="56"/>
      <c r="GU80" s="56"/>
      <c r="GV80" s="56"/>
      <c r="GW80" s="56"/>
      <c r="GX80" s="56"/>
      <c r="GY80" s="56"/>
      <c r="GZ80" s="56"/>
      <c r="HB80" s="56"/>
      <c r="HC80" s="56"/>
      <c r="HD80" s="56"/>
      <c r="HE80" s="56"/>
      <c r="HF80" s="56"/>
      <c r="HG80" s="56"/>
      <c r="HH80" s="56"/>
      <c r="HI80" s="56"/>
      <c r="HJ80" s="56"/>
      <c r="HL80" s="56"/>
      <c r="HM80" s="56"/>
      <c r="HN80" s="56"/>
      <c r="HO80" s="56"/>
      <c r="HP80" s="56"/>
      <c r="HQ80" s="56"/>
      <c r="HR80" s="56"/>
      <c r="HS80" s="56"/>
      <c r="HT80" s="56"/>
      <c r="HV80" s="56"/>
      <c r="HW80" s="56"/>
      <c r="HX80" s="56"/>
      <c r="HY80" s="56"/>
      <c r="HZ80" s="56"/>
      <c r="IA80" s="56"/>
      <c r="IB80" s="56"/>
      <c r="IC80" s="56"/>
      <c r="ID80" s="56"/>
      <c r="IF80" s="56"/>
      <c r="IG80" s="56"/>
      <c r="IH80" s="56"/>
      <c r="II80" s="56"/>
      <c r="IJ80" s="56"/>
      <c r="IK80" s="56"/>
      <c r="IL80" s="56"/>
      <c r="IM80" s="56"/>
      <c r="IN80" s="56"/>
      <c r="IP80" s="56"/>
      <c r="IQ80" s="56"/>
      <c r="IR80" s="56"/>
      <c r="IS80" s="56"/>
      <c r="IT80" s="56"/>
      <c r="IU80" s="56"/>
    </row>
    <row r="81" spans="1:255" ht="12.75" customHeight="1" thickBot="1" x14ac:dyDescent="0.25">
      <c r="A81" s="11"/>
      <c r="B81" s="106">
        <v>501.39</v>
      </c>
      <c r="C81" s="85" t="s">
        <v>79</v>
      </c>
      <c r="D81" s="86"/>
      <c r="E81" s="47"/>
      <c r="F81" s="47"/>
      <c r="G81" s="47"/>
      <c r="H81" s="48"/>
      <c r="I81" s="49"/>
      <c r="J81" s="56"/>
      <c r="K81" s="56"/>
      <c r="L81" s="56"/>
      <c r="M81" s="56"/>
      <c r="N81" s="56"/>
      <c r="O81" s="56"/>
      <c r="P81" s="56"/>
      <c r="Q81" s="56"/>
      <c r="R81" s="56"/>
      <c r="T81" s="56"/>
      <c r="U81" s="56"/>
      <c r="V81" s="56"/>
      <c r="W81" s="56"/>
      <c r="X81" s="56"/>
      <c r="Y81" s="56"/>
      <c r="Z81" s="56"/>
      <c r="AA81" s="56"/>
      <c r="AB81" s="56"/>
      <c r="AD81" s="56"/>
      <c r="AE81" s="56"/>
      <c r="AF81" s="56"/>
      <c r="AG81" s="56"/>
      <c r="AH81" s="56"/>
      <c r="AI81" s="56"/>
      <c r="AJ81" s="56"/>
      <c r="AK81" s="56"/>
      <c r="AL81" s="56"/>
      <c r="AN81" s="56"/>
      <c r="AO81" s="56"/>
      <c r="AP81" s="56"/>
      <c r="AQ81" s="56"/>
      <c r="AR81" s="56"/>
      <c r="AS81" s="56"/>
      <c r="AT81" s="56"/>
      <c r="AU81" s="56"/>
      <c r="AV81" s="56"/>
      <c r="AX81" s="56"/>
      <c r="AY81" s="56"/>
      <c r="AZ81" s="56"/>
      <c r="BA81" s="56"/>
      <c r="BB81" s="56"/>
      <c r="BC81" s="56"/>
      <c r="BD81" s="56"/>
      <c r="BE81" s="56"/>
      <c r="BF81" s="56"/>
      <c r="BH81" s="56"/>
      <c r="BI81" s="56"/>
      <c r="BJ81" s="56"/>
      <c r="BK81" s="56"/>
      <c r="BL81" s="56"/>
      <c r="BM81" s="56"/>
      <c r="BN81" s="56"/>
      <c r="BO81" s="56"/>
      <c r="BP81" s="56"/>
      <c r="BR81" s="56"/>
      <c r="BS81" s="56"/>
      <c r="BT81" s="56"/>
      <c r="BU81" s="56"/>
      <c r="BV81" s="56"/>
      <c r="BW81" s="56"/>
      <c r="BX81" s="56"/>
      <c r="BY81" s="56"/>
      <c r="BZ81" s="56"/>
      <c r="CB81" s="56"/>
      <c r="CC81" s="56"/>
      <c r="CD81" s="56"/>
      <c r="CE81" s="56"/>
      <c r="CF81" s="56"/>
      <c r="CG81" s="56"/>
      <c r="CH81" s="56"/>
      <c r="CI81" s="56"/>
      <c r="CJ81" s="56"/>
      <c r="CL81" s="56"/>
      <c r="CM81" s="56"/>
      <c r="CN81" s="56"/>
      <c r="CO81" s="56"/>
      <c r="CP81" s="56"/>
      <c r="CQ81" s="56"/>
      <c r="CR81" s="56"/>
      <c r="CS81" s="56"/>
      <c r="CT81" s="56"/>
      <c r="CV81" s="56"/>
      <c r="CW81" s="56"/>
      <c r="CX81" s="56"/>
      <c r="CY81" s="56"/>
      <c r="CZ81" s="56"/>
      <c r="DA81" s="56"/>
      <c r="DB81" s="56"/>
      <c r="DC81" s="56"/>
      <c r="DD81" s="56"/>
      <c r="DF81" s="56"/>
      <c r="DG81" s="56"/>
      <c r="DH81" s="56"/>
      <c r="DI81" s="56"/>
      <c r="DJ81" s="56"/>
      <c r="DK81" s="56"/>
      <c r="DL81" s="56"/>
      <c r="DM81" s="56"/>
      <c r="DN81" s="56"/>
      <c r="DP81" s="56"/>
      <c r="DQ81" s="56"/>
      <c r="DR81" s="56"/>
      <c r="DS81" s="56"/>
      <c r="DT81" s="56"/>
      <c r="DU81" s="56"/>
      <c r="DV81" s="56"/>
      <c r="DW81" s="56"/>
      <c r="DX81" s="56"/>
      <c r="DZ81" s="56"/>
      <c r="EA81" s="56"/>
      <c r="EB81" s="56"/>
      <c r="EC81" s="56"/>
      <c r="ED81" s="56"/>
      <c r="EE81" s="56"/>
      <c r="EF81" s="56"/>
      <c r="EG81" s="56"/>
      <c r="EH81" s="56"/>
      <c r="EJ81" s="56"/>
      <c r="EK81" s="56"/>
      <c r="EL81" s="56"/>
      <c r="EM81" s="56"/>
      <c r="EN81" s="56"/>
      <c r="EO81" s="56"/>
      <c r="EP81" s="56"/>
      <c r="EQ81" s="56"/>
      <c r="ER81" s="56"/>
      <c r="ET81" s="56"/>
      <c r="EU81" s="56"/>
      <c r="EV81" s="56"/>
      <c r="EW81" s="56"/>
      <c r="EX81" s="56"/>
      <c r="EY81" s="56"/>
      <c r="EZ81" s="56"/>
      <c r="FA81" s="56"/>
      <c r="FB81" s="56"/>
      <c r="FD81" s="56"/>
      <c r="FE81" s="56"/>
      <c r="FF81" s="56"/>
      <c r="FG81" s="56"/>
      <c r="FH81" s="56"/>
      <c r="FI81" s="56"/>
      <c r="FJ81" s="56"/>
      <c r="FK81" s="56"/>
      <c r="FL81" s="56"/>
      <c r="FN81" s="56"/>
      <c r="FO81" s="56"/>
      <c r="FP81" s="56"/>
      <c r="FQ81" s="56"/>
      <c r="FR81" s="56"/>
      <c r="FS81" s="56"/>
      <c r="FT81" s="56"/>
      <c r="FU81" s="56"/>
      <c r="FV81" s="56"/>
      <c r="FX81" s="56"/>
      <c r="FY81" s="56"/>
      <c r="FZ81" s="56"/>
      <c r="GA81" s="56"/>
      <c r="GB81" s="56"/>
      <c r="GC81" s="56"/>
      <c r="GD81" s="56"/>
      <c r="GE81" s="56"/>
      <c r="GF81" s="56"/>
      <c r="GH81" s="56"/>
      <c r="GI81" s="56"/>
      <c r="GJ81" s="56"/>
      <c r="GK81" s="56"/>
      <c r="GL81" s="56"/>
      <c r="GM81" s="56"/>
      <c r="GN81" s="56"/>
      <c r="GO81" s="56"/>
      <c r="GP81" s="56"/>
      <c r="GR81" s="56"/>
      <c r="GS81" s="56"/>
      <c r="GT81" s="56"/>
      <c r="GU81" s="56"/>
      <c r="GV81" s="56"/>
      <c r="GW81" s="56"/>
      <c r="GX81" s="56"/>
      <c r="GY81" s="56"/>
      <c r="GZ81" s="56"/>
      <c r="HB81" s="56"/>
      <c r="HC81" s="56"/>
      <c r="HD81" s="56"/>
      <c r="HE81" s="56"/>
      <c r="HF81" s="56"/>
      <c r="HG81" s="56"/>
      <c r="HH81" s="56"/>
      <c r="HI81" s="56"/>
      <c r="HJ81" s="56"/>
      <c r="HL81" s="56"/>
      <c r="HM81" s="56"/>
      <c r="HN81" s="56"/>
      <c r="HO81" s="56"/>
      <c r="HP81" s="56"/>
      <c r="HQ81" s="56"/>
      <c r="HR81" s="56"/>
      <c r="HS81" s="56"/>
      <c r="HT81" s="56"/>
      <c r="HV81" s="56"/>
      <c r="HW81" s="56"/>
      <c r="HX81" s="56"/>
      <c r="HY81" s="56"/>
      <c r="HZ81" s="56"/>
      <c r="IA81" s="56"/>
      <c r="IB81" s="56"/>
      <c r="IC81" s="56"/>
      <c r="ID81" s="56"/>
      <c r="IF81" s="56"/>
      <c r="IG81" s="56"/>
      <c r="IH81" s="56"/>
      <c r="II81" s="56"/>
      <c r="IJ81" s="56"/>
      <c r="IK81" s="56"/>
      <c r="IL81" s="56"/>
      <c r="IM81" s="56"/>
      <c r="IN81" s="56"/>
      <c r="IP81" s="56"/>
      <c r="IQ81" s="56"/>
      <c r="IR81" s="56"/>
      <c r="IS81" s="56"/>
      <c r="IT81" s="56"/>
      <c r="IU81" s="56"/>
    </row>
    <row r="82" spans="1:255" ht="12.75" customHeight="1" thickBot="1" x14ac:dyDescent="0.25">
      <c r="A82" s="11"/>
      <c r="B82" s="106">
        <v>370.52</v>
      </c>
      <c r="C82" s="85" t="s">
        <v>80</v>
      </c>
      <c r="D82" s="86"/>
      <c r="E82" s="47"/>
      <c r="F82" s="47"/>
      <c r="G82" s="47"/>
      <c r="H82" s="48"/>
      <c r="I82" s="49"/>
      <c r="J82" s="56"/>
      <c r="K82" s="56"/>
      <c r="L82" s="56"/>
      <c r="M82" s="56"/>
      <c r="N82" s="56"/>
      <c r="O82" s="56"/>
      <c r="P82" s="56"/>
      <c r="Q82" s="56"/>
      <c r="R82" s="56"/>
      <c r="T82" s="56"/>
      <c r="U82" s="56"/>
      <c r="V82" s="56"/>
      <c r="W82" s="56"/>
      <c r="X82" s="56"/>
      <c r="Y82" s="56"/>
      <c r="Z82" s="56"/>
      <c r="AA82" s="56"/>
      <c r="AB82" s="56"/>
      <c r="AD82" s="56"/>
      <c r="AE82" s="56"/>
      <c r="AF82" s="56"/>
      <c r="AG82" s="56"/>
      <c r="AH82" s="56"/>
      <c r="AI82" s="56"/>
      <c r="AJ82" s="56"/>
      <c r="AK82" s="56"/>
      <c r="AL82" s="56"/>
      <c r="AN82" s="56"/>
      <c r="AO82" s="56"/>
      <c r="AP82" s="56"/>
      <c r="AQ82" s="56"/>
      <c r="AR82" s="56"/>
      <c r="AS82" s="56"/>
      <c r="AT82" s="56"/>
      <c r="AU82" s="56"/>
      <c r="AV82" s="56"/>
      <c r="AX82" s="56"/>
      <c r="AY82" s="56"/>
      <c r="AZ82" s="56"/>
      <c r="BA82" s="56"/>
      <c r="BB82" s="56"/>
      <c r="BC82" s="56"/>
      <c r="BD82" s="56"/>
      <c r="BE82" s="56"/>
      <c r="BF82" s="56"/>
      <c r="BH82" s="56"/>
      <c r="BI82" s="56"/>
      <c r="BJ82" s="56"/>
      <c r="BK82" s="56"/>
      <c r="BL82" s="56"/>
      <c r="BM82" s="56"/>
      <c r="BN82" s="56"/>
      <c r="BO82" s="56"/>
      <c r="BP82" s="56"/>
      <c r="BR82" s="56"/>
      <c r="BS82" s="56"/>
      <c r="BT82" s="56"/>
      <c r="BU82" s="56"/>
      <c r="BV82" s="56"/>
      <c r="BW82" s="56"/>
      <c r="BX82" s="56"/>
      <c r="BY82" s="56"/>
      <c r="BZ82" s="56"/>
      <c r="CB82" s="56"/>
      <c r="CC82" s="56"/>
      <c r="CD82" s="56"/>
      <c r="CE82" s="56"/>
      <c r="CF82" s="56"/>
      <c r="CG82" s="56"/>
      <c r="CH82" s="56"/>
      <c r="CI82" s="56"/>
      <c r="CJ82" s="56"/>
      <c r="CL82" s="56"/>
      <c r="CM82" s="56"/>
      <c r="CN82" s="56"/>
      <c r="CO82" s="56"/>
      <c r="CP82" s="56"/>
      <c r="CQ82" s="56"/>
      <c r="CR82" s="56"/>
      <c r="CS82" s="56"/>
      <c r="CT82" s="56"/>
      <c r="CV82" s="56"/>
      <c r="CW82" s="56"/>
      <c r="CX82" s="56"/>
      <c r="CY82" s="56"/>
      <c r="CZ82" s="56"/>
      <c r="DA82" s="56"/>
      <c r="DB82" s="56"/>
      <c r="DC82" s="56"/>
      <c r="DD82" s="56"/>
      <c r="DF82" s="56"/>
      <c r="DG82" s="56"/>
      <c r="DH82" s="56"/>
      <c r="DI82" s="56"/>
      <c r="DJ82" s="56"/>
      <c r="DK82" s="56"/>
      <c r="DL82" s="56"/>
      <c r="DM82" s="56"/>
      <c r="DN82" s="56"/>
      <c r="DP82" s="56"/>
      <c r="DQ82" s="56"/>
      <c r="DR82" s="56"/>
      <c r="DS82" s="56"/>
      <c r="DT82" s="56"/>
      <c r="DU82" s="56"/>
      <c r="DV82" s="56"/>
      <c r="DW82" s="56"/>
      <c r="DX82" s="56"/>
      <c r="DZ82" s="56"/>
      <c r="EA82" s="56"/>
      <c r="EB82" s="56"/>
      <c r="EC82" s="56"/>
      <c r="ED82" s="56"/>
      <c r="EE82" s="56"/>
      <c r="EF82" s="56"/>
      <c r="EG82" s="56"/>
      <c r="EH82" s="56"/>
      <c r="EJ82" s="56"/>
      <c r="EK82" s="56"/>
      <c r="EL82" s="56"/>
      <c r="EM82" s="56"/>
      <c r="EN82" s="56"/>
      <c r="EO82" s="56"/>
      <c r="EP82" s="56"/>
      <c r="EQ82" s="56"/>
      <c r="ER82" s="56"/>
      <c r="ET82" s="56"/>
      <c r="EU82" s="56"/>
      <c r="EV82" s="56"/>
      <c r="EW82" s="56"/>
      <c r="EX82" s="56"/>
      <c r="EY82" s="56"/>
      <c r="EZ82" s="56"/>
      <c r="FA82" s="56"/>
      <c r="FB82" s="56"/>
      <c r="FD82" s="56"/>
      <c r="FE82" s="56"/>
      <c r="FF82" s="56"/>
      <c r="FG82" s="56"/>
      <c r="FH82" s="56"/>
      <c r="FI82" s="56"/>
      <c r="FJ82" s="56"/>
      <c r="FK82" s="56"/>
      <c r="FL82" s="56"/>
      <c r="FN82" s="56"/>
      <c r="FO82" s="56"/>
      <c r="FP82" s="56"/>
      <c r="FQ82" s="56"/>
      <c r="FR82" s="56"/>
      <c r="FS82" s="56"/>
      <c r="FT82" s="56"/>
      <c r="FU82" s="56"/>
      <c r="FV82" s="56"/>
      <c r="FX82" s="56"/>
      <c r="FY82" s="56"/>
      <c r="FZ82" s="56"/>
      <c r="GA82" s="56"/>
      <c r="GB82" s="56"/>
      <c r="GC82" s="56"/>
      <c r="GD82" s="56"/>
      <c r="GE82" s="56"/>
      <c r="GF82" s="56"/>
      <c r="GH82" s="56"/>
      <c r="GI82" s="56"/>
      <c r="GJ82" s="56"/>
      <c r="GK82" s="56"/>
      <c r="GL82" s="56"/>
      <c r="GM82" s="56"/>
      <c r="GN82" s="56"/>
      <c r="GO82" s="56"/>
      <c r="GP82" s="56"/>
      <c r="GR82" s="56"/>
      <c r="GS82" s="56"/>
      <c r="GT82" s="56"/>
      <c r="GU82" s="56"/>
      <c r="GV82" s="56"/>
      <c r="GW82" s="56"/>
      <c r="GX82" s="56"/>
      <c r="GY82" s="56"/>
      <c r="GZ82" s="56"/>
      <c r="HB82" s="56"/>
      <c r="HC82" s="56"/>
      <c r="HD82" s="56"/>
      <c r="HE82" s="56"/>
      <c r="HF82" s="56"/>
      <c r="HG82" s="56"/>
      <c r="HH82" s="56"/>
      <c r="HI82" s="56"/>
      <c r="HJ82" s="56"/>
      <c r="HL82" s="56"/>
      <c r="HM82" s="56"/>
      <c r="HN82" s="56"/>
      <c r="HO82" s="56"/>
      <c r="HP82" s="56"/>
      <c r="HQ82" s="56"/>
      <c r="HR82" s="56"/>
      <c r="HS82" s="56"/>
      <c r="HT82" s="56"/>
      <c r="HV82" s="56"/>
      <c r="HW82" s="56"/>
      <c r="HX82" s="56"/>
      <c r="HY82" s="56"/>
      <c r="HZ82" s="56"/>
      <c r="IA82" s="56"/>
      <c r="IB82" s="56"/>
      <c r="IC82" s="56"/>
      <c r="ID82" s="56"/>
      <c r="IF82" s="56"/>
      <c r="IG82" s="56"/>
      <c r="IH82" s="56"/>
      <c r="II82" s="56"/>
      <c r="IJ82" s="56"/>
      <c r="IK82" s="56"/>
      <c r="IL82" s="56"/>
      <c r="IM82" s="56"/>
      <c r="IN82" s="56"/>
      <c r="IP82" s="56"/>
      <c r="IQ82" s="56"/>
      <c r="IR82" s="56"/>
      <c r="IS82" s="56"/>
      <c r="IT82" s="56"/>
      <c r="IU82" s="56"/>
    </row>
    <row r="83" spans="1:255" ht="13.5" thickBot="1" x14ac:dyDescent="0.25">
      <c r="A83" s="11"/>
      <c r="B83" s="185"/>
      <c r="C83" s="70" t="s">
        <v>87</v>
      </c>
      <c r="D83" s="163"/>
      <c r="E83" s="53"/>
      <c r="F83" s="53"/>
      <c r="G83" s="53"/>
      <c r="H83" s="153"/>
      <c r="I83" s="49">
        <v>248</v>
      </c>
      <c r="J83" s="56"/>
      <c r="K83" s="56"/>
      <c r="L83" s="56"/>
      <c r="M83" s="56"/>
      <c r="N83" s="56"/>
      <c r="O83" s="56"/>
      <c r="P83" s="56"/>
      <c r="Q83" s="56"/>
      <c r="R83" s="56"/>
      <c r="T83" s="56"/>
      <c r="U83" s="56"/>
      <c r="V83" s="56"/>
      <c r="W83" s="56"/>
      <c r="X83" s="56"/>
      <c r="Y83" s="56"/>
      <c r="Z83" s="56"/>
      <c r="AA83" s="56"/>
      <c r="AB83" s="56"/>
      <c r="AD83" s="56"/>
      <c r="AE83" s="56"/>
      <c r="AF83" s="56"/>
      <c r="AG83" s="56"/>
      <c r="AH83" s="56"/>
      <c r="AI83" s="56"/>
      <c r="AJ83" s="56"/>
      <c r="AK83" s="56"/>
      <c r="AL83" s="56"/>
      <c r="AN83" s="56"/>
      <c r="AO83" s="56"/>
      <c r="AP83" s="56"/>
      <c r="AQ83" s="56"/>
      <c r="AR83" s="56"/>
      <c r="AS83" s="56"/>
      <c r="AT83" s="56"/>
      <c r="AU83" s="56"/>
      <c r="AV83" s="56"/>
      <c r="AX83" s="56"/>
      <c r="AY83" s="56"/>
      <c r="AZ83" s="56"/>
      <c r="BA83" s="56"/>
      <c r="BB83" s="56"/>
      <c r="BC83" s="56"/>
      <c r="BD83" s="56"/>
      <c r="BE83" s="56"/>
      <c r="BF83" s="56"/>
      <c r="BH83" s="56"/>
      <c r="BI83" s="56"/>
      <c r="BJ83" s="56"/>
      <c r="BK83" s="56"/>
      <c r="BL83" s="56"/>
      <c r="BM83" s="56"/>
      <c r="BN83" s="56"/>
      <c r="BO83" s="56"/>
      <c r="BP83" s="56"/>
      <c r="BR83" s="56"/>
      <c r="BS83" s="56"/>
      <c r="BT83" s="56"/>
      <c r="BU83" s="56"/>
      <c r="BV83" s="56"/>
      <c r="BW83" s="56"/>
      <c r="BX83" s="56"/>
      <c r="BY83" s="56"/>
      <c r="BZ83" s="56"/>
      <c r="CB83" s="56"/>
      <c r="CC83" s="56"/>
      <c r="CD83" s="56"/>
      <c r="CE83" s="56"/>
      <c r="CF83" s="56"/>
      <c r="CG83" s="56"/>
      <c r="CH83" s="56"/>
      <c r="CI83" s="56"/>
      <c r="CJ83" s="56"/>
      <c r="CL83" s="56"/>
      <c r="CM83" s="56"/>
      <c r="CN83" s="56"/>
      <c r="CO83" s="56"/>
      <c r="CP83" s="56"/>
      <c r="CQ83" s="56"/>
      <c r="CR83" s="56"/>
      <c r="CS83" s="56"/>
      <c r="CT83" s="56"/>
      <c r="CV83" s="56"/>
      <c r="CW83" s="56"/>
      <c r="CX83" s="56"/>
      <c r="CY83" s="56"/>
      <c r="CZ83" s="56"/>
      <c r="DA83" s="56"/>
      <c r="DB83" s="56"/>
      <c r="DC83" s="56"/>
      <c r="DD83" s="56"/>
      <c r="DF83" s="56"/>
      <c r="DG83" s="56"/>
      <c r="DH83" s="56"/>
      <c r="DI83" s="56"/>
      <c r="DJ83" s="56"/>
      <c r="DK83" s="56"/>
      <c r="DL83" s="56"/>
      <c r="DM83" s="56"/>
      <c r="DN83" s="56"/>
      <c r="DP83" s="56"/>
      <c r="DQ83" s="56"/>
      <c r="DR83" s="56"/>
      <c r="DS83" s="56"/>
      <c r="DT83" s="56"/>
      <c r="DU83" s="56"/>
      <c r="DV83" s="56"/>
      <c r="DW83" s="56"/>
      <c r="DX83" s="56"/>
      <c r="DZ83" s="56"/>
      <c r="EA83" s="56"/>
      <c r="EB83" s="56"/>
      <c r="EC83" s="56"/>
      <c r="ED83" s="56"/>
      <c r="EE83" s="56"/>
      <c r="EF83" s="56"/>
      <c r="EG83" s="56"/>
      <c r="EH83" s="56"/>
      <c r="EJ83" s="56"/>
      <c r="EK83" s="56"/>
      <c r="EL83" s="56"/>
      <c r="EM83" s="56"/>
      <c r="EN83" s="56"/>
      <c r="EO83" s="56"/>
      <c r="EP83" s="56"/>
      <c r="EQ83" s="56"/>
      <c r="ER83" s="56"/>
      <c r="ET83" s="56"/>
      <c r="EU83" s="56"/>
      <c r="EV83" s="56"/>
      <c r="EW83" s="56"/>
      <c r="EX83" s="56"/>
      <c r="EY83" s="56"/>
      <c r="EZ83" s="56"/>
      <c r="FA83" s="56"/>
      <c r="FB83" s="56"/>
      <c r="FD83" s="56"/>
      <c r="FE83" s="56"/>
      <c r="FF83" s="56"/>
      <c r="FG83" s="56"/>
      <c r="FH83" s="56"/>
      <c r="FI83" s="56"/>
      <c r="FJ83" s="56"/>
      <c r="FK83" s="56"/>
      <c r="FL83" s="56"/>
      <c r="FN83" s="56"/>
      <c r="FO83" s="56"/>
      <c r="FP83" s="56"/>
      <c r="FQ83" s="56"/>
      <c r="FR83" s="56"/>
      <c r="FS83" s="56"/>
      <c r="FT83" s="56"/>
      <c r="FU83" s="56"/>
      <c r="FV83" s="56"/>
      <c r="FX83" s="56"/>
      <c r="FY83" s="56"/>
      <c r="FZ83" s="56"/>
      <c r="GA83" s="56"/>
      <c r="GB83" s="56"/>
      <c r="GC83" s="56"/>
      <c r="GD83" s="56"/>
      <c r="GE83" s="56"/>
      <c r="GF83" s="56"/>
      <c r="GH83" s="56"/>
      <c r="GI83" s="56"/>
      <c r="GJ83" s="56"/>
      <c r="GK83" s="56"/>
      <c r="GL83" s="56"/>
      <c r="GM83" s="56"/>
      <c r="GN83" s="56"/>
      <c r="GO83" s="56"/>
      <c r="GP83" s="56"/>
      <c r="GR83" s="56"/>
      <c r="GS83" s="56"/>
      <c r="GT83" s="56"/>
      <c r="GU83" s="56"/>
      <c r="GV83" s="56"/>
      <c r="GW83" s="56"/>
      <c r="GX83" s="56"/>
      <c r="GY83" s="56"/>
      <c r="GZ83" s="56"/>
      <c r="HB83" s="56"/>
      <c r="HC83" s="56"/>
      <c r="HD83" s="56"/>
      <c r="HE83" s="56"/>
      <c r="HF83" s="56"/>
      <c r="HG83" s="56"/>
      <c r="HH83" s="56"/>
      <c r="HI83" s="56"/>
      <c r="HJ83" s="56"/>
      <c r="HL83" s="56"/>
      <c r="HM83" s="56"/>
      <c r="HN83" s="56"/>
      <c r="HO83" s="56"/>
      <c r="HP83" s="56"/>
      <c r="HQ83" s="56"/>
      <c r="HR83" s="56"/>
      <c r="HS83" s="56"/>
      <c r="HT83" s="56"/>
      <c r="HV83" s="56"/>
      <c r="HW83" s="56"/>
      <c r="HX83" s="56"/>
      <c r="HY83" s="56"/>
      <c r="HZ83" s="56"/>
      <c r="IA83" s="56"/>
      <c r="IB83" s="56"/>
      <c r="IC83" s="56"/>
      <c r="ID83" s="56"/>
      <c r="IF83" s="56"/>
      <c r="IG83" s="56"/>
      <c r="IH83" s="56"/>
      <c r="II83" s="56"/>
      <c r="IJ83" s="56"/>
      <c r="IK83" s="56"/>
      <c r="IL83" s="56"/>
      <c r="IM83" s="56"/>
      <c r="IN83" s="56"/>
      <c r="IP83" s="56"/>
      <c r="IQ83" s="56"/>
      <c r="IR83" s="56"/>
      <c r="IS83" s="56"/>
      <c r="IT83" s="56"/>
      <c r="IU83" s="56"/>
    </row>
    <row r="84" spans="1:255" ht="12.75" customHeight="1" thickBot="1" x14ac:dyDescent="0.25">
      <c r="A84" s="11"/>
      <c r="B84" s="18">
        <f>SUM(B71:B82)</f>
        <v>4770.6200000000008</v>
      </c>
      <c r="C84" s="17"/>
      <c r="D84" s="18"/>
      <c r="E84" s="19"/>
      <c r="F84" s="17"/>
      <c r="G84" s="17"/>
      <c r="H84" s="18" t="s">
        <v>17</v>
      </c>
      <c r="I84" s="18">
        <f>SUM(I71:I83)</f>
        <v>248</v>
      </c>
      <c r="J84" s="56"/>
      <c r="K84" s="56"/>
      <c r="L84" s="56"/>
      <c r="M84" s="56"/>
      <c r="N84" s="56"/>
      <c r="O84" s="56"/>
      <c r="P84" s="56"/>
      <c r="Q84" s="56"/>
      <c r="R84" s="56"/>
      <c r="T84" s="56"/>
      <c r="U84" s="56"/>
      <c r="V84" s="56"/>
      <c r="W84" s="56"/>
      <c r="X84" s="56"/>
      <c r="Y84" s="56"/>
      <c r="Z84" s="56"/>
      <c r="AA84" s="56"/>
      <c r="AB84" s="56"/>
      <c r="AD84" s="56"/>
      <c r="AE84" s="56"/>
      <c r="AF84" s="56"/>
      <c r="AG84" s="56"/>
      <c r="AH84" s="56"/>
      <c r="AI84" s="56"/>
      <c r="AJ84" s="56"/>
      <c r="AK84" s="56"/>
      <c r="AL84" s="56"/>
      <c r="AN84" s="56"/>
      <c r="AO84" s="56"/>
      <c r="AP84" s="56"/>
      <c r="AQ84" s="56"/>
      <c r="AR84" s="56"/>
      <c r="AS84" s="56"/>
      <c r="AT84" s="56"/>
      <c r="AU84" s="56"/>
      <c r="AV84" s="56"/>
      <c r="AX84" s="56"/>
      <c r="AY84" s="56"/>
      <c r="AZ84" s="56"/>
      <c r="BA84" s="56"/>
      <c r="BB84" s="56"/>
      <c r="BC84" s="56"/>
      <c r="BD84" s="56"/>
      <c r="BE84" s="56"/>
      <c r="BF84" s="56"/>
      <c r="BH84" s="56"/>
      <c r="BI84" s="56"/>
      <c r="BJ84" s="56"/>
      <c r="BK84" s="56"/>
      <c r="BL84" s="56"/>
      <c r="BM84" s="56"/>
      <c r="BN84" s="56"/>
      <c r="BO84" s="56"/>
      <c r="BP84" s="56"/>
      <c r="BR84" s="56"/>
      <c r="BS84" s="56"/>
      <c r="BT84" s="56"/>
      <c r="BU84" s="56"/>
      <c r="BV84" s="56"/>
      <c r="BW84" s="56"/>
      <c r="BX84" s="56"/>
      <c r="BY84" s="56"/>
      <c r="BZ84" s="56"/>
      <c r="CB84" s="56"/>
      <c r="CC84" s="56"/>
      <c r="CD84" s="56"/>
      <c r="CE84" s="56"/>
      <c r="CF84" s="56"/>
      <c r="CG84" s="56"/>
      <c r="CH84" s="56"/>
      <c r="CI84" s="56"/>
      <c r="CJ84" s="56"/>
      <c r="CL84" s="56"/>
      <c r="CM84" s="56"/>
      <c r="CN84" s="56"/>
      <c r="CO84" s="56"/>
      <c r="CP84" s="56"/>
      <c r="CQ84" s="56"/>
      <c r="CR84" s="56"/>
      <c r="CS84" s="56"/>
      <c r="CT84" s="56"/>
      <c r="CV84" s="56"/>
      <c r="CW84" s="56"/>
      <c r="CX84" s="56"/>
      <c r="CY84" s="56"/>
      <c r="CZ84" s="56"/>
      <c r="DA84" s="56"/>
      <c r="DB84" s="56"/>
      <c r="DC84" s="56"/>
      <c r="DD84" s="56"/>
      <c r="DF84" s="56"/>
      <c r="DG84" s="56"/>
      <c r="DH84" s="56"/>
      <c r="DI84" s="56"/>
      <c r="DJ84" s="56"/>
      <c r="DK84" s="56"/>
      <c r="DL84" s="56"/>
      <c r="DM84" s="56"/>
      <c r="DN84" s="56"/>
      <c r="DP84" s="56"/>
      <c r="DQ84" s="56"/>
      <c r="DR84" s="56"/>
      <c r="DS84" s="56"/>
      <c r="DT84" s="56"/>
      <c r="DU84" s="56"/>
      <c r="DV84" s="56"/>
      <c r="DW84" s="56"/>
      <c r="DX84" s="56"/>
      <c r="DZ84" s="56"/>
      <c r="EA84" s="56"/>
      <c r="EB84" s="56"/>
      <c r="EC84" s="56"/>
      <c r="ED84" s="56"/>
      <c r="EE84" s="56"/>
      <c r="EF84" s="56"/>
      <c r="EG84" s="56"/>
      <c r="EH84" s="56"/>
      <c r="EJ84" s="56"/>
      <c r="EK84" s="56"/>
      <c r="EL84" s="56"/>
      <c r="EM84" s="56"/>
      <c r="EN84" s="56"/>
      <c r="EO84" s="56"/>
      <c r="EP84" s="56"/>
      <c r="EQ84" s="56"/>
      <c r="ER84" s="56"/>
      <c r="ET84" s="56"/>
      <c r="EU84" s="56"/>
      <c r="EV84" s="56"/>
      <c r="EW84" s="56"/>
      <c r="EX84" s="56"/>
      <c r="EY84" s="56"/>
      <c r="EZ84" s="56"/>
      <c r="FA84" s="56"/>
      <c r="FB84" s="56"/>
      <c r="FD84" s="56"/>
      <c r="FE84" s="56"/>
      <c r="FF84" s="56"/>
      <c r="FG84" s="56"/>
      <c r="FH84" s="56"/>
      <c r="FI84" s="56"/>
      <c r="FJ84" s="56"/>
      <c r="FK84" s="56"/>
      <c r="FL84" s="56"/>
      <c r="FN84" s="56"/>
      <c r="FO84" s="56"/>
      <c r="FP84" s="56"/>
      <c r="FQ84" s="56"/>
      <c r="FR84" s="56"/>
      <c r="FS84" s="56"/>
      <c r="FT84" s="56"/>
      <c r="FU84" s="56"/>
      <c r="FV84" s="56"/>
      <c r="FX84" s="56"/>
      <c r="FY84" s="56"/>
      <c r="FZ84" s="56"/>
      <c r="GA84" s="56"/>
      <c r="GB84" s="56"/>
      <c r="GC84" s="56"/>
      <c r="GD84" s="56"/>
      <c r="GE84" s="56"/>
      <c r="GF84" s="56"/>
      <c r="GH84" s="56"/>
      <c r="GI84" s="56"/>
      <c r="GJ84" s="56"/>
      <c r="GK84" s="56"/>
      <c r="GL84" s="56"/>
      <c r="GM84" s="56"/>
      <c r="GN84" s="56"/>
      <c r="GO84" s="56"/>
      <c r="GP84" s="56"/>
      <c r="GR84" s="56"/>
      <c r="GS84" s="56"/>
      <c r="GT84" s="56"/>
      <c r="GU84" s="56"/>
      <c r="GV84" s="56"/>
      <c r="GW84" s="56"/>
      <c r="GX84" s="56"/>
      <c r="GY84" s="56"/>
      <c r="GZ84" s="56"/>
      <c r="HB84" s="56"/>
      <c r="HC84" s="56"/>
      <c r="HD84" s="56"/>
      <c r="HE84" s="56"/>
      <c r="HF84" s="56"/>
      <c r="HG84" s="56"/>
      <c r="HH84" s="56"/>
      <c r="HI84" s="56"/>
      <c r="HJ84" s="56"/>
      <c r="HL84" s="56"/>
      <c r="HM84" s="56"/>
      <c r="HN84" s="56"/>
      <c r="HO84" s="56"/>
      <c r="HP84" s="56"/>
      <c r="HQ84" s="56"/>
      <c r="HR84" s="56"/>
      <c r="HS84" s="56"/>
      <c r="HT84" s="56"/>
      <c r="HV84" s="56"/>
      <c r="HW84" s="56"/>
      <c r="HX84" s="56"/>
      <c r="HY84" s="56"/>
      <c r="HZ84" s="56"/>
      <c r="IA84" s="56"/>
      <c r="IB84" s="56"/>
      <c r="IC84" s="56"/>
      <c r="ID84" s="56"/>
      <c r="IF84" s="56"/>
      <c r="IG84" s="56"/>
      <c r="IH84" s="56"/>
      <c r="II84" s="56"/>
      <c r="IJ84" s="56"/>
      <c r="IK84" s="56"/>
      <c r="IL84" s="56"/>
      <c r="IM84" s="56"/>
      <c r="IN84" s="56"/>
      <c r="IP84" s="56"/>
      <c r="IQ84" s="56"/>
      <c r="IR84" s="56"/>
      <c r="IS84" s="56"/>
      <c r="IT84" s="56"/>
      <c r="IU84" s="56"/>
    </row>
    <row r="85" spans="1:255" ht="56.45" customHeight="1" thickBot="1" x14ac:dyDescent="0.25">
      <c r="A85" s="191" t="s">
        <v>97</v>
      </c>
      <c r="B85" s="114" t="s">
        <v>16</v>
      </c>
      <c r="C85" s="114" t="s">
        <v>5</v>
      </c>
      <c r="D85" s="114" t="s">
        <v>23</v>
      </c>
      <c r="E85" s="87" t="s">
        <v>18</v>
      </c>
      <c r="F85" s="114" t="s">
        <v>19</v>
      </c>
      <c r="G85" s="114" t="s">
        <v>10</v>
      </c>
      <c r="H85" s="114" t="s">
        <v>13</v>
      </c>
      <c r="I85" s="115" t="s">
        <v>12</v>
      </c>
      <c r="J85" s="56"/>
      <c r="K85" s="56"/>
      <c r="L85" s="56"/>
      <c r="M85" s="56"/>
      <c r="N85" s="56"/>
      <c r="O85" s="56"/>
      <c r="P85" s="56"/>
      <c r="Q85" s="56"/>
      <c r="R85" s="56"/>
      <c r="T85" s="56"/>
      <c r="U85" s="56"/>
      <c r="V85" s="56"/>
      <c r="W85" s="56"/>
      <c r="X85" s="56"/>
      <c r="Y85" s="56"/>
      <c r="Z85" s="56"/>
      <c r="AA85" s="56"/>
      <c r="AB85" s="56"/>
      <c r="AD85" s="56"/>
      <c r="AE85" s="56"/>
      <c r="AF85" s="56"/>
      <c r="AG85" s="56"/>
      <c r="AH85" s="56"/>
      <c r="AI85" s="56"/>
      <c r="AJ85" s="56"/>
      <c r="AK85" s="56"/>
      <c r="AL85" s="56"/>
      <c r="AN85" s="56"/>
      <c r="AO85" s="56"/>
      <c r="AP85" s="56"/>
      <c r="AQ85" s="56"/>
      <c r="AR85" s="56"/>
      <c r="AS85" s="56"/>
      <c r="AT85" s="56"/>
      <c r="AU85" s="56"/>
      <c r="AV85" s="56"/>
      <c r="AX85" s="56"/>
      <c r="AY85" s="56"/>
      <c r="AZ85" s="56"/>
      <c r="BA85" s="56"/>
      <c r="BB85" s="56"/>
      <c r="BC85" s="56"/>
      <c r="BD85" s="56"/>
      <c r="BE85" s="56"/>
      <c r="BF85" s="56"/>
      <c r="BH85" s="56"/>
      <c r="BI85" s="56"/>
      <c r="BJ85" s="56"/>
      <c r="BK85" s="56"/>
      <c r="BL85" s="56"/>
      <c r="BM85" s="56"/>
      <c r="BN85" s="56"/>
      <c r="BO85" s="56"/>
      <c r="BP85" s="56"/>
      <c r="BR85" s="56"/>
      <c r="BS85" s="56"/>
      <c r="BT85" s="56"/>
      <c r="BU85" s="56"/>
      <c r="BV85" s="56"/>
      <c r="BW85" s="56"/>
      <c r="BX85" s="56"/>
      <c r="BY85" s="56"/>
      <c r="BZ85" s="56"/>
      <c r="CB85" s="56"/>
      <c r="CC85" s="56"/>
      <c r="CD85" s="56"/>
      <c r="CE85" s="56"/>
      <c r="CF85" s="56"/>
      <c r="CG85" s="56"/>
      <c r="CH85" s="56"/>
      <c r="CI85" s="56"/>
      <c r="CJ85" s="56"/>
      <c r="CL85" s="56"/>
      <c r="CM85" s="56"/>
      <c r="CN85" s="56"/>
      <c r="CO85" s="56"/>
      <c r="CP85" s="56"/>
      <c r="CQ85" s="56"/>
      <c r="CR85" s="56"/>
      <c r="CS85" s="56"/>
      <c r="CT85" s="56"/>
      <c r="CV85" s="56"/>
      <c r="CW85" s="56"/>
      <c r="CX85" s="56"/>
      <c r="CY85" s="56"/>
      <c r="CZ85" s="56"/>
      <c r="DA85" s="56"/>
      <c r="DB85" s="56"/>
      <c r="DC85" s="56"/>
      <c r="DD85" s="56"/>
      <c r="DF85" s="56"/>
      <c r="DG85" s="56"/>
      <c r="DH85" s="56"/>
      <c r="DI85" s="56"/>
      <c r="DJ85" s="56"/>
      <c r="DK85" s="56"/>
      <c r="DL85" s="56"/>
      <c r="DM85" s="56"/>
      <c r="DN85" s="56"/>
      <c r="DP85" s="56"/>
      <c r="DQ85" s="56"/>
      <c r="DR85" s="56"/>
      <c r="DS85" s="56"/>
      <c r="DT85" s="56"/>
      <c r="DU85" s="56"/>
      <c r="DV85" s="56"/>
      <c r="DW85" s="56"/>
      <c r="DX85" s="56"/>
      <c r="DZ85" s="56"/>
      <c r="EA85" s="56"/>
      <c r="EB85" s="56"/>
      <c r="EC85" s="56"/>
      <c r="ED85" s="56"/>
      <c r="EE85" s="56"/>
      <c r="EF85" s="56"/>
      <c r="EG85" s="56"/>
      <c r="EH85" s="56"/>
      <c r="EJ85" s="56"/>
      <c r="EK85" s="56"/>
      <c r="EL85" s="56"/>
      <c r="EM85" s="56"/>
      <c r="EN85" s="56"/>
      <c r="EO85" s="56"/>
      <c r="EP85" s="56"/>
      <c r="EQ85" s="56"/>
      <c r="ER85" s="56"/>
      <c r="ET85" s="56"/>
      <c r="EU85" s="56"/>
      <c r="EV85" s="56"/>
      <c r="EW85" s="56"/>
      <c r="EX85" s="56"/>
      <c r="EY85" s="56"/>
      <c r="EZ85" s="56"/>
      <c r="FA85" s="56"/>
      <c r="FB85" s="56"/>
      <c r="FD85" s="56"/>
      <c r="FE85" s="56"/>
      <c r="FF85" s="56"/>
      <c r="FG85" s="56"/>
      <c r="FH85" s="56"/>
      <c r="FI85" s="56"/>
      <c r="FJ85" s="56"/>
      <c r="FK85" s="56"/>
      <c r="FL85" s="56"/>
      <c r="FN85" s="56"/>
      <c r="FO85" s="56"/>
      <c r="FP85" s="56"/>
      <c r="FQ85" s="56"/>
      <c r="FR85" s="56"/>
      <c r="FS85" s="56"/>
      <c r="FT85" s="56"/>
      <c r="FU85" s="56"/>
      <c r="FV85" s="56"/>
      <c r="FX85" s="56"/>
      <c r="FY85" s="56"/>
      <c r="FZ85" s="56"/>
      <c r="GA85" s="56"/>
      <c r="GB85" s="56"/>
      <c r="GC85" s="56"/>
      <c r="GD85" s="56"/>
      <c r="GE85" s="56"/>
      <c r="GF85" s="56"/>
      <c r="GH85" s="56"/>
      <c r="GI85" s="56"/>
      <c r="GJ85" s="56"/>
      <c r="GK85" s="56"/>
      <c r="GL85" s="56"/>
      <c r="GM85" s="56"/>
      <c r="GN85" s="56"/>
      <c r="GO85" s="56"/>
      <c r="GP85" s="56"/>
      <c r="GR85" s="56"/>
      <c r="GS85" s="56"/>
      <c r="GT85" s="56"/>
      <c r="GU85" s="56"/>
      <c r="GV85" s="56"/>
      <c r="GW85" s="56"/>
      <c r="GX85" s="56"/>
      <c r="GY85" s="56"/>
      <c r="GZ85" s="56"/>
      <c r="HB85" s="56"/>
      <c r="HC85" s="56"/>
      <c r="HD85" s="56"/>
      <c r="HE85" s="56"/>
      <c r="HF85" s="56"/>
      <c r="HG85" s="56"/>
      <c r="HH85" s="56"/>
      <c r="HI85" s="56"/>
      <c r="HJ85" s="56"/>
      <c r="HL85" s="56"/>
      <c r="HM85" s="56"/>
      <c r="HN85" s="56"/>
      <c r="HO85" s="56"/>
      <c r="HP85" s="56"/>
      <c r="HQ85" s="56"/>
      <c r="HR85" s="56"/>
      <c r="HS85" s="56"/>
      <c r="HT85" s="56"/>
      <c r="HV85" s="56"/>
      <c r="HW85" s="56"/>
      <c r="HX85" s="56"/>
      <c r="HY85" s="56"/>
      <c r="HZ85" s="56"/>
      <c r="IA85" s="56"/>
      <c r="IB85" s="56"/>
      <c r="IC85" s="56"/>
      <c r="ID85" s="56"/>
      <c r="IF85" s="56"/>
      <c r="IG85" s="56"/>
      <c r="IH85" s="56"/>
      <c r="II85" s="56"/>
      <c r="IJ85" s="56"/>
      <c r="IK85" s="56"/>
      <c r="IL85" s="56"/>
      <c r="IM85" s="56"/>
      <c r="IN85" s="56"/>
      <c r="IP85" s="56"/>
      <c r="IQ85" s="56"/>
      <c r="IR85" s="56"/>
      <c r="IS85" s="56"/>
      <c r="IT85" s="56"/>
      <c r="IU85" s="56"/>
    </row>
    <row r="86" spans="1:255" ht="12.75" customHeight="1" thickBot="1" x14ac:dyDescent="0.25">
      <c r="A86" s="655"/>
      <c r="B86" s="106"/>
      <c r="C86" s="85" t="s">
        <v>66</v>
      </c>
      <c r="D86" s="209"/>
      <c r="E86" s="213"/>
      <c r="F86" s="210"/>
      <c r="G86" s="213"/>
      <c r="H86" s="213"/>
      <c r="I86" s="49"/>
      <c r="J86" s="56"/>
      <c r="K86" s="56"/>
      <c r="L86" s="56"/>
      <c r="M86" s="56"/>
      <c r="N86" s="56"/>
      <c r="O86" s="56"/>
      <c r="P86" s="56"/>
      <c r="Q86" s="56"/>
      <c r="R86" s="56"/>
      <c r="T86" s="56"/>
      <c r="U86" s="56"/>
      <c r="V86" s="56"/>
      <c r="W86" s="56"/>
      <c r="X86" s="56"/>
      <c r="Y86" s="56"/>
      <c r="Z86" s="56"/>
      <c r="AA86" s="56"/>
      <c r="AB86" s="56"/>
      <c r="AD86" s="56"/>
      <c r="AE86" s="56"/>
      <c r="AF86" s="56"/>
      <c r="AG86" s="56"/>
      <c r="AH86" s="56"/>
      <c r="AI86" s="56"/>
      <c r="AJ86" s="56"/>
      <c r="AK86" s="56"/>
      <c r="AL86" s="56"/>
      <c r="AN86" s="56"/>
      <c r="AO86" s="56"/>
      <c r="AP86" s="56"/>
      <c r="AQ86" s="56"/>
      <c r="AR86" s="56"/>
      <c r="AS86" s="56"/>
      <c r="AT86" s="56"/>
      <c r="AU86" s="56"/>
      <c r="AV86" s="56"/>
      <c r="AX86" s="56"/>
      <c r="AY86" s="56"/>
      <c r="AZ86" s="56"/>
      <c r="BA86" s="56"/>
      <c r="BB86" s="56"/>
      <c r="BC86" s="56"/>
      <c r="BD86" s="56"/>
      <c r="BE86" s="56"/>
      <c r="BF86" s="56"/>
      <c r="BH86" s="56"/>
      <c r="BI86" s="56"/>
      <c r="BJ86" s="56"/>
      <c r="BK86" s="56"/>
      <c r="BL86" s="56"/>
      <c r="BM86" s="56"/>
      <c r="BN86" s="56"/>
      <c r="BO86" s="56"/>
      <c r="BP86" s="56"/>
      <c r="BR86" s="56"/>
      <c r="BS86" s="56"/>
      <c r="BT86" s="56"/>
      <c r="BU86" s="56"/>
      <c r="BV86" s="56"/>
      <c r="BW86" s="56"/>
      <c r="BX86" s="56"/>
      <c r="BY86" s="56"/>
      <c r="BZ86" s="56"/>
      <c r="CB86" s="56"/>
      <c r="CC86" s="56"/>
      <c r="CD86" s="56"/>
      <c r="CE86" s="56"/>
      <c r="CF86" s="56"/>
      <c r="CG86" s="56"/>
      <c r="CH86" s="56"/>
      <c r="CI86" s="56"/>
      <c r="CJ86" s="56"/>
      <c r="CL86" s="56"/>
      <c r="CM86" s="56"/>
      <c r="CN86" s="56"/>
      <c r="CO86" s="56"/>
      <c r="CP86" s="56"/>
      <c r="CQ86" s="56"/>
      <c r="CR86" s="56"/>
      <c r="CS86" s="56"/>
      <c r="CT86" s="56"/>
      <c r="CV86" s="56"/>
      <c r="CW86" s="56"/>
      <c r="CX86" s="56"/>
      <c r="CY86" s="56"/>
      <c r="CZ86" s="56"/>
      <c r="DA86" s="56"/>
      <c r="DB86" s="56"/>
      <c r="DC86" s="56"/>
      <c r="DD86" s="56"/>
      <c r="DF86" s="56"/>
      <c r="DG86" s="56"/>
      <c r="DH86" s="56"/>
      <c r="DI86" s="56"/>
      <c r="DJ86" s="56"/>
      <c r="DK86" s="56"/>
      <c r="DL86" s="56"/>
      <c r="DM86" s="56"/>
      <c r="DN86" s="56"/>
      <c r="DP86" s="56"/>
      <c r="DQ86" s="56"/>
      <c r="DR86" s="56"/>
      <c r="DS86" s="56"/>
      <c r="DT86" s="56"/>
      <c r="DU86" s="56"/>
      <c r="DV86" s="56"/>
      <c r="DW86" s="56"/>
      <c r="DX86" s="56"/>
      <c r="DZ86" s="56"/>
      <c r="EA86" s="56"/>
      <c r="EB86" s="56"/>
      <c r="EC86" s="56"/>
      <c r="ED86" s="56"/>
      <c r="EE86" s="56"/>
      <c r="EF86" s="56"/>
      <c r="EG86" s="56"/>
      <c r="EH86" s="56"/>
      <c r="EJ86" s="56"/>
      <c r="EK86" s="56"/>
      <c r="EL86" s="56"/>
      <c r="EM86" s="56"/>
      <c r="EN86" s="56"/>
      <c r="EO86" s="56"/>
      <c r="EP86" s="56"/>
      <c r="EQ86" s="56"/>
      <c r="ER86" s="56"/>
      <c r="ET86" s="56"/>
      <c r="EU86" s="56"/>
      <c r="EV86" s="56"/>
      <c r="EW86" s="56"/>
      <c r="EX86" s="56"/>
      <c r="EY86" s="56"/>
      <c r="EZ86" s="56"/>
      <c r="FA86" s="56"/>
      <c r="FB86" s="56"/>
      <c r="FD86" s="56"/>
      <c r="FE86" s="56"/>
      <c r="FF86" s="56"/>
      <c r="FG86" s="56"/>
      <c r="FH86" s="56"/>
      <c r="FI86" s="56"/>
      <c r="FJ86" s="56"/>
      <c r="FK86" s="56"/>
      <c r="FL86" s="56"/>
      <c r="FN86" s="56"/>
      <c r="FO86" s="56"/>
      <c r="FP86" s="56"/>
      <c r="FQ86" s="56"/>
      <c r="FR86" s="56"/>
      <c r="FS86" s="56"/>
      <c r="FT86" s="56"/>
      <c r="FU86" s="56"/>
      <c r="FV86" s="56"/>
      <c r="FX86" s="56"/>
      <c r="FY86" s="56"/>
      <c r="FZ86" s="56"/>
      <c r="GA86" s="56"/>
      <c r="GB86" s="56"/>
      <c r="GC86" s="56"/>
      <c r="GD86" s="56"/>
      <c r="GE86" s="56"/>
      <c r="GF86" s="56"/>
      <c r="GH86" s="56"/>
      <c r="GI86" s="56"/>
      <c r="GJ86" s="56"/>
      <c r="GK86" s="56"/>
      <c r="GL86" s="56"/>
      <c r="GM86" s="56"/>
      <c r="GN86" s="56"/>
      <c r="GO86" s="56"/>
      <c r="GP86" s="56"/>
      <c r="GR86" s="56"/>
      <c r="GS86" s="56"/>
      <c r="GT86" s="56"/>
      <c r="GU86" s="56"/>
      <c r="GV86" s="56"/>
      <c r="GW86" s="56"/>
      <c r="GX86" s="56"/>
      <c r="GY86" s="56"/>
      <c r="GZ86" s="56"/>
      <c r="HB86" s="56"/>
      <c r="HC86" s="56"/>
      <c r="HD86" s="56"/>
      <c r="HE86" s="56"/>
      <c r="HF86" s="56"/>
      <c r="HG86" s="56"/>
      <c r="HH86" s="56"/>
      <c r="HI86" s="56"/>
      <c r="HJ86" s="56"/>
      <c r="HL86" s="56"/>
      <c r="HM86" s="56"/>
      <c r="HN86" s="56"/>
      <c r="HO86" s="56"/>
      <c r="HP86" s="56"/>
      <c r="HQ86" s="56"/>
      <c r="HR86" s="56"/>
      <c r="HS86" s="56"/>
      <c r="HT86" s="56"/>
      <c r="HV86" s="56"/>
      <c r="HW86" s="56"/>
      <c r="HX86" s="56"/>
      <c r="HY86" s="56"/>
      <c r="HZ86" s="56"/>
      <c r="IA86" s="56"/>
      <c r="IB86" s="56"/>
      <c r="IC86" s="56"/>
      <c r="ID86" s="56"/>
      <c r="IF86" s="56"/>
      <c r="IG86" s="56"/>
      <c r="IH86" s="56"/>
      <c r="II86" s="56"/>
      <c r="IJ86" s="56"/>
      <c r="IK86" s="56"/>
      <c r="IL86" s="56"/>
      <c r="IM86" s="56"/>
      <c r="IN86" s="56"/>
      <c r="IP86" s="56"/>
      <c r="IQ86" s="56"/>
      <c r="IR86" s="56"/>
      <c r="IS86" s="56"/>
      <c r="IT86" s="56"/>
      <c r="IU86" s="56"/>
    </row>
    <row r="87" spans="1:255" ht="12.75" customHeight="1" thickBot="1" x14ac:dyDescent="0.25">
      <c r="A87" s="656"/>
      <c r="B87" s="106"/>
      <c r="C87" s="85" t="s">
        <v>67</v>
      </c>
      <c r="D87" s="10"/>
      <c r="E87" s="302"/>
      <c r="F87" s="20"/>
      <c r="G87" s="302"/>
      <c r="H87" s="302"/>
      <c r="I87" s="49"/>
      <c r="J87" s="56"/>
      <c r="K87" s="56"/>
      <c r="L87" s="56"/>
      <c r="M87" s="56"/>
      <c r="N87" s="56"/>
      <c r="O87" s="56"/>
      <c r="P87" s="56"/>
      <c r="Q87" s="56"/>
      <c r="R87" s="56"/>
      <c r="T87" s="56"/>
      <c r="U87" s="56"/>
      <c r="V87" s="56"/>
      <c r="W87" s="56"/>
      <c r="X87" s="56"/>
      <c r="Y87" s="56"/>
      <c r="Z87" s="56"/>
      <c r="AA87" s="56"/>
      <c r="AB87" s="56"/>
      <c r="AD87" s="56"/>
      <c r="AE87" s="56"/>
      <c r="AF87" s="56"/>
      <c r="AG87" s="56"/>
      <c r="AH87" s="56"/>
      <c r="AI87" s="56"/>
      <c r="AJ87" s="56"/>
      <c r="AK87" s="56"/>
      <c r="AL87" s="56"/>
      <c r="AN87" s="56"/>
      <c r="AO87" s="56"/>
      <c r="AP87" s="56"/>
      <c r="AQ87" s="56"/>
      <c r="AR87" s="56"/>
      <c r="AS87" s="56"/>
      <c r="AT87" s="56"/>
      <c r="AU87" s="56"/>
      <c r="AV87" s="56"/>
      <c r="AX87" s="56"/>
      <c r="AY87" s="56"/>
      <c r="AZ87" s="56"/>
      <c r="BA87" s="56"/>
      <c r="BB87" s="56"/>
      <c r="BC87" s="56"/>
      <c r="BD87" s="56"/>
      <c r="BE87" s="56"/>
      <c r="BF87" s="56"/>
      <c r="BH87" s="56"/>
      <c r="BI87" s="56"/>
      <c r="BJ87" s="56"/>
      <c r="BK87" s="56"/>
      <c r="BL87" s="56"/>
      <c r="BM87" s="56"/>
      <c r="BN87" s="56"/>
      <c r="BO87" s="56"/>
      <c r="BP87" s="56"/>
      <c r="BR87" s="56"/>
      <c r="BS87" s="56"/>
      <c r="BT87" s="56"/>
      <c r="BU87" s="56"/>
      <c r="BV87" s="56"/>
      <c r="BW87" s="56"/>
      <c r="BX87" s="56"/>
      <c r="BY87" s="56"/>
      <c r="BZ87" s="56"/>
      <c r="CB87" s="56"/>
      <c r="CC87" s="56"/>
      <c r="CD87" s="56"/>
      <c r="CE87" s="56"/>
      <c r="CF87" s="56"/>
      <c r="CG87" s="56"/>
      <c r="CH87" s="56"/>
      <c r="CI87" s="56"/>
      <c r="CJ87" s="56"/>
      <c r="CL87" s="56"/>
      <c r="CM87" s="56"/>
      <c r="CN87" s="56"/>
      <c r="CO87" s="56"/>
      <c r="CP87" s="56"/>
      <c r="CQ87" s="56"/>
      <c r="CR87" s="56"/>
      <c r="CS87" s="56"/>
      <c r="CT87" s="56"/>
      <c r="CV87" s="56"/>
      <c r="CW87" s="56"/>
      <c r="CX87" s="56"/>
      <c r="CY87" s="56"/>
      <c r="CZ87" s="56"/>
      <c r="DA87" s="56"/>
      <c r="DB87" s="56"/>
      <c r="DC87" s="56"/>
      <c r="DD87" s="56"/>
      <c r="DF87" s="56"/>
      <c r="DG87" s="56"/>
      <c r="DH87" s="56"/>
      <c r="DI87" s="56"/>
      <c r="DJ87" s="56"/>
      <c r="DK87" s="56"/>
      <c r="DL87" s="56"/>
      <c r="DM87" s="56"/>
      <c r="DN87" s="56"/>
      <c r="DP87" s="56"/>
      <c r="DQ87" s="56"/>
      <c r="DR87" s="56"/>
      <c r="DS87" s="56"/>
      <c r="DT87" s="56"/>
      <c r="DU87" s="56"/>
      <c r="DV87" s="56"/>
      <c r="DW87" s="56"/>
      <c r="DX87" s="56"/>
      <c r="DZ87" s="56"/>
      <c r="EA87" s="56"/>
      <c r="EB87" s="56"/>
      <c r="EC87" s="56"/>
      <c r="ED87" s="56"/>
      <c r="EE87" s="56"/>
      <c r="EF87" s="56"/>
      <c r="EG87" s="56"/>
      <c r="EH87" s="56"/>
      <c r="EJ87" s="56"/>
      <c r="EK87" s="56"/>
      <c r="EL87" s="56"/>
      <c r="EM87" s="56"/>
      <c r="EN87" s="56"/>
      <c r="EO87" s="56"/>
      <c r="EP87" s="56"/>
      <c r="EQ87" s="56"/>
      <c r="ER87" s="56"/>
      <c r="ET87" s="56"/>
      <c r="EU87" s="56"/>
      <c r="EV87" s="56"/>
      <c r="EW87" s="56"/>
      <c r="EX87" s="56"/>
      <c r="EY87" s="56"/>
      <c r="EZ87" s="56"/>
      <c r="FA87" s="56"/>
      <c r="FB87" s="56"/>
      <c r="FD87" s="56"/>
      <c r="FE87" s="56"/>
      <c r="FF87" s="56"/>
      <c r="FG87" s="56"/>
      <c r="FH87" s="56"/>
      <c r="FI87" s="56"/>
      <c r="FJ87" s="56"/>
      <c r="FK87" s="56"/>
      <c r="FL87" s="56"/>
      <c r="FN87" s="56"/>
      <c r="FO87" s="56"/>
      <c r="FP87" s="56"/>
      <c r="FQ87" s="56"/>
      <c r="FR87" s="56"/>
      <c r="FS87" s="56"/>
      <c r="FT87" s="56"/>
      <c r="FU87" s="56"/>
      <c r="FV87" s="56"/>
      <c r="FX87" s="56"/>
      <c r="FY87" s="56"/>
      <c r="FZ87" s="56"/>
      <c r="GA87" s="56"/>
      <c r="GB87" s="56"/>
      <c r="GC87" s="56"/>
      <c r="GD87" s="56"/>
      <c r="GE87" s="56"/>
      <c r="GF87" s="56"/>
      <c r="GH87" s="56"/>
      <c r="GI87" s="56"/>
      <c r="GJ87" s="56"/>
      <c r="GK87" s="56"/>
      <c r="GL87" s="56"/>
      <c r="GM87" s="56"/>
      <c r="GN87" s="56"/>
      <c r="GO87" s="56"/>
      <c r="GP87" s="56"/>
      <c r="GR87" s="56"/>
      <c r="GS87" s="56"/>
      <c r="GT87" s="56"/>
      <c r="GU87" s="56"/>
      <c r="GV87" s="56"/>
      <c r="GW87" s="56"/>
      <c r="GX87" s="56"/>
      <c r="GY87" s="56"/>
      <c r="GZ87" s="56"/>
      <c r="HB87" s="56"/>
      <c r="HC87" s="56"/>
      <c r="HD87" s="56"/>
      <c r="HE87" s="56"/>
      <c r="HF87" s="56"/>
      <c r="HG87" s="56"/>
      <c r="HH87" s="56"/>
      <c r="HI87" s="56"/>
      <c r="HJ87" s="56"/>
      <c r="HL87" s="56"/>
      <c r="HM87" s="56"/>
      <c r="HN87" s="56"/>
      <c r="HO87" s="56"/>
      <c r="HP87" s="56"/>
      <c r="HQ87" s="56"/>
      <c r="HR87" s="56"/>
      <c r="HS87" s="56"/>
      <c r="HT87" s="56"/>
      <c r="HV87" s="56"/>
      <c r="HW87" s="56"/>
      <c r="HX87" s="56"/>
      <c r="HY87" s="56"/>
      <c r="HZ87" s="56"/>
      <c r="IA87" s="56"/>
      <c r="IB87" s="56"/>
      <c r="IC87" s="56"/>
      <c r="ID87" s="56"/>
      <c r="IF87" s="56"/>
      <c r="IG87" s="56"/>
      <c r="IH87" s="56"/>
      <c r="II87" s="56"/>
      <c r="IJ87" s="56"/>
      <c r="IK87" s="56"/>
      <c r="IL87" s="56"/>
      <c r="IM87" s="56"/>
      <c r="IN87" s="56"/>
      <c r="IP87" s="56"/>
      <c r="IQ87" s="56"/>
      <c r="IR87" s="56"/>
      <c r="IS87" s="56"/>
      <c r="IT87" s="56"/>
      <c r="IU87" s="56"/>
    </row>
    <row r="88" spans="1:255" ht="12.75" customHeight="1" thickBot="1" x14ac:dyDescent="0.25">
      <c r="A88" s="656"/>
      <c r="B88" s="106"/>
      <c r="C88" s="85" t="s">
        <v>70</v>
      </c>
      <c r="D88" s="10"/>
      <c r="E88" s="302"/>
      <c r="F88" s="20"/>
      <c r="G88" s="302"/>
      <c r="H88" s="302"/>
      <c r="I88" s="49"/>
    </row>
    <row r="89" spans="1:255" ht="13.5" thickBot="1" x14ac:dyDescent="0.25">
      <c r="A89" s="656"/>
      <c r="B89" s="106"/>
      <c r="C89" s="85" t="s">
        <v>72</v>
      </c>
      <c r="D89" s="10"/>
      <c r="E89" s="302"/>
      <c r="F89" s="20"/>
      <c r="G89" s="302"/>
      <c r="H89" s="302"/>
      <c r="I89" s="49"/>
    </row>
    <row r="90" spans="1:255" ht="12.75" customHeight="1" thickBot="1" x14ac:dyDescent="0.25">
      <c r="A90" s="656"/>
      <c r="B90" s="106"/>
      <c r="C90" s="85" t="s">
        <v>73</v>
      </c>
      <c r="D90" s="10"/>
      <c r="E90" s="302"/>
      <c r="F90" s="20"/>
      <c r="G90" s="302"/>
      <c r="H90" s="302"/>
      <c r="I90" s="49"/>
    </row>
    <row r="91" spans="1:255" ht="12.75" customHeight="1" thickBot="1" x14ac:dyDescent="0.25">
      <c r="A91" s="656"/>
      <c r="B91" s="106"/>
      <c r="C91" s="85" t="s">
        <v>74</v>
      </c>
      <c r="D91" s="9"/>
      <c r="E91" s="202"/>
      <c r="F91" s="20"/>
      <c r="G91" s="202"/>
      <c r="H91" s="202"/>
      <c r="I91" s="49"/>
    </row>
    <row r="92" spans="1:255" ht="12.75" customHeight="1" thickBot="1" x14ac:dyDescent="0.25">
      <c r="A92" s="656"/>
      <c r="B92" s="106"/>
      <c r="C92" s="85" t="s">
        <v>75</v>
      </c>
      <c r="D92" s="9"/>
      <c r="E92" s="202"/>
      <c r="F92" s="20"/>
      <c r="G92" s="202"/>
      <c r="H92" s="202"/>
      <c r="I92" s="49"/>
    </row>
    <row r="93" spans="1:255" ht="13.5" thickBot="1" x14ac:dyDescent="0.25">
      <c r="A93" s="656"/>
      <c r="B93" s="106"/>
      <c r="C93" s="85" t="s">
        <v>76</v>
      </c>
      <c r="D93" s="9"/>
      <c r="E93" s="202"/>
      <c r="F93" s="20"/>
      <c r="G93" s="202"/>
      <c r="H93" s="202"/>
      <c r="I93" s="49"/>
    </row>
    <row r="94" spans="1:255" ht="13.5" thickBot="1" x14ac:dyDescent="0.25">
      <c r="A94" s="656"/>
      <c r="B94" s="106"/>
      <c r="C94" s="85" t="s">
        <v>77</v>
      </c>
      <c r="D94" s="9"/>
      <c r="E94" s="202"/>
      <c r="F94" s="20"/>
      <c r="G94" s="202"/>
      <c r="H94" s="202"/>
      <c r="I94" s="49"/>
    </row>
    <row r="95" spans="1:255" ht="13.5" thickBot="1" x14ac:dyDescent="0.25">
      <c r="A95" s="656"/>
      <c r="B95" s="106"/>
      <c r="C95" s="85" t="s">
        <v>78</v>
      </c>
      <c r="D95" s="9"/>
      <c r="E95" s="202"/>
      <c r="F95" s="20"/>
      <c r="G95" s="202"/>
      <c r="H95" s="202"/>
      <c r="I95" s="49"/>
    </row>
    <row r="96" spans="1:255" ht="13.5" thickBot="1" x14ac:dyDescent="0.25">
      <c r="A96" s="656"/>
      <c r="B96" s="106"/>
      <c r="C96" s="85" t="s">
        <v>79</v>
      </c>
      <c r="D96" s="9"/>
      <c r="E96" s="202"/>
      <c r="F96" s="20"/>
      <c r="G96" s="202"/>
      <c r="H96" s="202"/>
      <c r="I96" s="49"/>
    </row>
    <row r="97" spans="1:9" ht="13.5" thickBot="1" x14ac:dyDescent="0.25">
      <c r="A97" s="657"/>
      <c r="B97" s="106"/>
      <c r="C97" s="85" t="s">
        <v>80</v>
      </c>
      <c r="D97" s="211"/>
      <c r="E97" s="214"/>
      <c r="F97" s="211"/>
      <c r="G97" s="214"/>
      <c r="H97" s="214"/>
      <c r="I97" s="49"/>
    </row>
    <row r="98" spans="1:9" ht="36.6" customHeight="1" thickBot="1" x14ac:dyDescent="0.25">
      <c r="A98" s="117" t="s">
        <v>2277</v>
      </c>
      <c r="B98" s="164"/>
      <c r="C98" s="85" t="s">
        <v>87</v>
      </c>
      <c r="D98" s="238"/>
      <c r="E98" s="239"/>
      <c r="F98" s="238"/>
      <c r="G98" s="239"/>
      <c r="H98" s="239"/>
      <c r="I98" s="49">
        <v>5454</v>
      </c>
    </row>
    <row r="99" spans="1:9" ht="13.5" thickBot="1" x14ac:dyDescent="0.25">
      <c r="A99" s="46"/>
      <c r="B99" s="76">
        <f>SUM(B86:B98)</f>
        <v>0</v>
      </c>
      <c r="C99" s="75"/>
      <c r="D99" s="76"/>
      <c r="E99" s="77"/>
      <c r="F99" s="75"/>
      <c r="G99" s="75"/>
      <c r="H99" s="76" t="s">
        <v>17</v>
      </c>
      <c r="I99" s="76">
        <f>SUM(I86:I98)</f>
        <v>5454</v>
      </c>
    </row>
    <row r="100" spans="1:9" ht="46.15" customHeight="1" thickBot="1" x14ac:dyDescent="0.25">
      <c r="A100" s="134" t="s">
        <v>96</v>
      </c>
      <c r="B100" s="114" t="s">
        <v>16</v>
      </c>
      <c r="C100" s="114" t="s">
        <v>5</v>
      </c>
      <c r="D100" s="114" t="s">
        <v>23</v>
      </c>
      <c r="E100" s="114" t="s">
        <v>18</v>
      </c>
      <c r="F100" s="114" t="s">
        <v>19</v>
      </c>
      <c r="G100" s="114" t="s">
        <v>10</v>
      </c>
      <c r="H100" s="114" t="s">
        <v>13</v>
      </c>
      <c r="I100" s="115" t="s">
        <v>12</v>
      </c>
    </row>
    <row r="101" spans="1:9" ht="13.5" thickBot="1" x14ac:dyDescent="0.25">
      <c r="A101" s="206"/>
      <c r="B101" s="185"/>
      <c r="C101" s="70" t="s">
        <v>87</v>
      </c>
      <c r="D101" s="163"/>
      <c r="E101" s="53"/>
      <c r="F101" s="53"/>
      <c r="G101" s="53"/>
      <c r="H101" s="153"/>
      <c r="I101" s="471">
        <v>7704.26</v>
      </c>
    </row>
    <row r="102" spans="1:9" ht="12.75" customHeight="1" thickBot="1" x14ac:dyDescent="0.25">
      <c r="A102" s="134"/>
      <c r="B102" s="271"/>
      <c r="C102" s="75"/>
      <c r="D102" s="76"/>
      <c r="E102" s="77"/>
      <c r="F102" s="75"/>
      <c r="G102" s="75"/>
      <c r="H102" s="76"/>
      <c r="I102" s="78">
        <f>SUM(I101)</f>
        <v>7704.26</v>
      </c>
    </row>
    <row r="103" spans="1:9" ht="12.75" customHeight="1" x14ac:dyDescent="0.2">
      <c r="A103" s="9"/>
      <c r="B103" s="9"/>
      <c r="C103" s="9"/>
      <c r="D103" s="9"/>
      <c r="E103" s="9"/>
      <c r="F103" s="20"/>
      <c r="G103" s="20"/>
      <c r="H103" s="20"/>
      <c r="I103" s="20"/>
    </row>
    <row r="104" spans="1:9" ht="12.75" customHeight="1" x14ac:dyDescent="0.2">
      <c r="A104" s="21" t="s">
        <v>21</v>
      </c>
      <c r="B104" s="22"/>
      <c r="C104" s="23"/>
      <c r="D104" s="4" t="s">
        <v>9</v>
      </c>
      <c r="E104" s="4" t="s">
        <v>6</v>
      </c>
      <c r="F104" s="119" t="s">
        <v>7</v>
      </c>
    </row>
    <row r="105" spans="1:9" ht="12.75" customHeight="1" x14ac:dyDescent="0.2">
      <c r="A105" s="642" t="s">
        <v>15</v>
      </c>
      <c r="B105" s="643"/>
      <c r="C105" s="25"/>
      <c r="D105" s="26">
        <f>B20</f>
        <v>14369.53</v>
      </c>
      <c r="E105" s="26">
        <f>I20</f>
        <v>260.76</v>
      </c>
      <c r="F105" s="120">
        <f>D105+E105</f>
        <v>14630.29</v>
      </c>
    </row>
    <row r="106" spans="1:9" ht="12.75" customHeight="1" x14ac:dyDescent="0.2">
      <c r="A106" s="642" t="s">
        <v>4</v>
      </c>
      <c r="B106" s="643"/>
      <c r="C106" s="25"/>
      <c r="D106" s="26">
        <f>B35</f>
        <v>17642.150000000001</v>
      </c>
      <c r="E106" s="26">
        <f>I35</f>
        <v>137.88999999999999</v>
      </c>
      <c r="F106" s="120">
        <f>D106+E106</f>
        <v>17780.04</v>
      </c>
    </row>
    <row r="107" spans="1:9" ht="12.75" customHeight="1" x14ac:dyDescent="0.2">
      <c r="A107" s="642" t="s">
        <v>14</v>
      </c>
      <c r="B107" s="643"/>
      <c r="C107" s="25"/>
      <c r="D107" s="26">
        <f>B50</f>
        <v>10061.42</v>
      </c>
      <c r="E107" s="26">
        <f>I50</f>
        <v>228.42</v>
      </c>
      <c r="F107" s="120">
        <f>D107+E107</f>
        <v>10289.84</v>
      </c>
    </row>
    <row r="108" spans="1:9" ht="12.75" customHeight="1" x14ac:dyDescent="0.2">
      <c r="A108" s="642" t="s">
        <v>146</v>
      </c>
      <c r="B108" s="643"/>
      <c r="C108" s="25"/>
      <c r="D108" s="26">
        <f>B65</f>
        <v>0</v>
      </c>
      <c r="E108" s="26">
        <f>I65</f>
        <v>0</v>
      </c>
      <c r="F108" s="120">
        <f>D108+E108</f>
        <v>0</v>
      </c>
      <c r="G108" s="56"/>
    </row>
    <row r="109" spans="1:9" ht="12.75" customHeight="1" x14ac:dyDescent="0.2">
      <c r="A109" s="642" t="s">
        <v>26</v>
      </c>
      <c r="B109" s="643"/>
      <c r="C109" s="25"/>
      <c r="D109" s="26">
        <f>B84</f>
        <v>4770.6200000000008</v>
      </c>
      <c r="E109" s="26">
        <f>I84</f>
        <v>248</v>
      </c>
      <c r="F109" s="120">
        <f>D109+E109</f>
        <v>5018.6200000000008</v>
      </c>
      <c r="G109" s="56"/>
    </row>
    <row r="110" spans="1:9" ht="12.75" customHeight="1" x14ac:dyDescent="0.2">
      <c r="A110" s="646" t="s">
        <v>69</v>
      </c>
      <c r="B110" s="647"/>
      <c r="C110" s="25"/>
      <c r="D110" s="26"/>
      <c r="E110" s="26"/>
      <c r="F110" s="242">
        <f>F111+F112</f>
        <v>15502.429999999998</v>
      </c>
      <c r="G110" s="56"/>
    </row>
    <row r="111" spans="1:9" ht="12.75" customHeight="1" x14ac:dyDescent="0.2">
      <c r="A111" s="642" t="s">
        <v>2270</v>
      </c>
      <c r="B111" s="643"/>
      <c r="C111" s="25"/>
      <c r="D111" s="26"/>
      <c r="E111" s="26"/>
      <c r="F111" s="247">
        <f>I67</f>
        <v>14516.88</v>
      </c>
      <c r="G111" s="56"/>
    </row>
    <row r="112" spans="1:9" ht="12.75" customHeight="1" x14ac:dyDescent="0.2">
      <c r="A112" s="644" t="s">
        <v>86</v>
      </c>
      <c r="B112" s="645"/>
      <c r="C112" s="25"/>
      <c r="D112" s="26"/>
      <c r="E112" s="26"/>
      <c r="F112" s="120">
        <f>I68</f>
        <v>985.55</v>
      </c>
      <c r="G112" s="56"/>
    </row>
    <row r="113" spans="1:7" ht="12.75" customHeight="1" x14ac:dyDescent="0.2">
      <c r="A113" s="650" t="s">
        <v>2</v>
      </c>
      <c r="B113" s="651"/>
      <c r="C113" s="25"/>
      <c r="D113" s="26">
        <f>B99</f>
        <v>0</v>
      </c>
      <c r="E113" s="26"/>
      <c r="F113" s="120">
        <f>D113+E113+I99</f>
        <v>5454</v>
      </c>
      <c r="G113" s="56"/>
    </row>
    <row r="114" spans="1:7" ht="12.75" customHeight="1" x14ac:dyDescent="0.2">
      <c r="A114" s="650" t="s">
        <v>96</v>
      </c>
      <c r="B114" s="651"/>
      <c r="C114" s="25"/>
      <c r="D114" s="26"/>
      <c r="E114" s="26"/>
      <c r="F114" s="120">
        <f>I102</f>
        <v>7704.26</v>
      </c>
      <c r="G114" s="56"/>
    </row>
    <row r="115" spans="1:7" ht="12.75" customHeight="1" x14ac:dyDescent="0.2">
      <c r="A115" s="648" t="s">
        <v>22</v>
      </c>
      <c r="B115" s="649"/>
      <c r="C115" s="27"/>
      <c r="D115" s="28">
        <f>SUM(D105:D113)</f>
        <v>46843.72</v>
      </c>
      <c r="E115" s="28">
        <f>SUM(E105:E109)</f>
        <v>875.06999999999994</v>
      </c>
      <c r="F115" s="121">
        <f>F105+F106+F107+F108+F109+F110+F113+F114</f>
        <v>76379.48</v>
      </c>
    </row>
  </sheetData>
  <autoFilter ref="A5:I84"/>
  <mergeCells count="19">
    <mergeCell ref="D15:D16"/>
    <mergeCell ref="A115:B115"/>
    <mergeCell ref="A114:B114"/>
    <mergeCell ref="A112:B112"/>
    <mergeCell ref="A110:B110"/>
    <mergeCell ref="A107:B107"/>
    <mergeCell ref="A111:B111"/>
    <mergeCell ref="A109:B109"/>
    <mergeCell ref="A108:B108"/>
    <mergeCell ref="G1:H1"/>
    <mergeCell ref="A1:B1"/>
    <mergeCell ref="G2:H2"/>
    <mergeCell ref="A86:A97"/>
    <mergeCell ref="A113:B113"/>
    <mergeCell ref="A105:B105"/>
    <mergeCell ref="A106:B106"/>
    <mergeCell ref="A15:A16"/>
    <mergeCell ref="B15:B16"/>
    <mergeCell ref="C15:C16"/>
  </mergeCells>
  <phoneticPr fontId="0" type="noConversion"/>
  <pageMargins left="0.15748031496062992" right="0.15748031496062992" top="0.19685039370078741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83"/>
  <dimension ref="A1:IU102"/>
  <sheetViews>
    <sheetView zoomScaleNormal="100" workbookViewId="0">
      <selection activeCell="E107" sqref="E107"/>
    </sheetView>
  </sheetViews>
  <sheetFormatPr defaultRowHeight="12.75" customHeight="1" x14ac:dyDescent="0.2"/>
  <cols>
    <col min="1" max="1" width="27.28515625" customWidth="1"/>
    <col min="2" max="2" width="11.7109375" customWidth="1"/>
    <col min="3" max="3" width="11.5703125" customWidth="1"/>
    <col min="4" max="4" width="17.5703125" customWidth="1"/>
    <col min="5" max="5" width="27.5703125" customWidth="1"/>
    <col min="6" max="6" width="12.42578125" customWidth="1"/>
    <col min="7" max="7" width="7.28515625" customWidth="1"/>
    <col min="8" max="8" width="12.85546875" customWidth="1"/>
    <col min="9" max="9" width="11.42578125" customWidth="1"/>
  </cols>
  <sheetData>
    <row r="1" spans="1:9" ht="12.75" customHeight="1" x14ac:dyDescent="0.2">
      <c r="A1" s="708" t="s">
        <v>85</v>
      </c>
      <c r="B1" s="70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244.2</v>
      </c>
      <c r="E2" s="5">
        <v>5869.56</v>
      </c>
      <c r="F2" s="330">
        <v>7277</v>
      </c>
      <c r="G2" s="640">
        <f>E2-F2</f>
        <v>-1407.4399999999996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58</v>
      </c>
      <c r="E3" s="1">
        <v>7</v>
      </c>
      <c r="F3" s="1"/>
      <c r="G3" s="1"/>
      <c r="H3" s="1" t="s">
        <v>25</v>
      </c>
      <c r="I3" s="8">
        <f>F2-F102</f>
        <v>-4332.3899999999994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51.7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87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thickBot="1" x14ac:dyDescent="0.25">
      <c r="A6" s="103"/>
      <c r="B6" s="104">
        <v>638.37</v>
      </c>
      <c r="C6" s="58" t="s">
        <v>66</v>
      </c>
      <c r="D6" s="64"/>
      <c r="E6" s="59"/>
      <c r="F6" s="59"/>
      <c r="G6" s="59"/>
      <c r="H6" s="60"/>
      <c r="I6" s="61">
        <f t="shared" ref="I6:I18" si="0">G6*H6</f>
        <v>0</v>
      </c>
    </row>
    <row r="7" spans="1:9" ht="12.75" customHeight="1" thickBot="1" x14ac:dyDescent="0.25">
      <c r="A7" s="103"/>
      <c r="B7" s="122">
        <v>693.98</v>
      </c>
      <c r="C7" s="123" t="s">
        <v>67</v>
      </c>
      <c r="D7" s="124"/>
      <c r="E7" s="125"/>
      <c r="F7" s="125"/>
      <c r="G7" s="125"/>
      <c r="H7" s="126"/>
      <c r="I7" s="127">
        <f t="shared" si="0"/>
        <v>0</v>
      </c>
    </row>
    <row r="8" spans="1:9" ht="12.75" customHeight="1" thickBot="1" x14ac:dyDescent="0.25">
      <c r="A8" s="103"/>
      <c r="B8" s="106">
        <v>967.96</v>
      </c>
      <c r="C8" s="85" t="s">
        <v>70</v>
      </c>
      <c r="D8" s="86"/>
      <c r="E8" s="47"/>
      <c r="F8" s="47"/>
      <c r="G8" s="47"/>
      <c r="H8" s="48"/>
      <c r="I8" s="49">
        <f t="shared" si="0"/>
        <v>0</v>
      </c>
    </row>
    <row r="9" spans="1:9" ht="12.75" customHeight="1" thickBot="1" x14ac:dyDescent="0.25">
      <c r="A9" s="103"/>
      <c r="B9" s="106">
        <v>824.85</v>
      </c>
      <c r="C9" s="85" t="s">
        <v>72</v>
      </c>
      <c r="D9" s="86"/>
      <c r="E9" s="47"/>
      <c r="F9" s="47"/>
      <c r="G9" s="47"/>
      <c r="H9" s="48"/>
      <c r="I9" s="49">
        <f t="shared" si="0"/>
        <v>0</v>
      </c>
    </row>
    <row r="10" spans="1:9" ht="12.75" customHeight="1" thickBot="1" x14ac:dyDescent="0.25">
      <c r="A10" s="103"/>
      <c r="B10" s="106">
        <v>749.41</v>
      </c>
      <c r="C10" s="85" t="s">
        <v>73</v>
      </c>
      <c r="D10" s="86"/>
      <c r="E10" s="47"/>
      <c r="F10" s="47"/>
      <c r="G10" s="47"/>
      <c r="H10" s="48"/>
      <c r="I10" s="49">
        <f t="shared" si="0"/>
        <v>0</v>
      </c>
    </row>
    <row r="11" spans="1:9" ht="12.75" customHeight="1" thickBot="1" x14ac:dyDescent="0.25">
      <c r="A11" s="103"/>
      <c r="B11" s="106">
        <v>891.75</v>
      </c>
      <c r="C11" s="85" t="s">
        <v>74</v>
      </c>
      <c r="D11" s="86"/>
      <c r="E11" s="47"/>
      <c r="F11" s="47"/>
      <c r="G11" s="47"/>
      <c r="H11" s="48"/>
      <c r="I11" s="49">
        <f t="shared" si="0"/>
        <v>0</v>
      </c>
    </row>
    <row r="12" spans="1:9" ht="12.75" customHeight="1" thickBot="1" x14ac:dyDescent="0.25">
      <c r="A12" s="103"/>
      <c r="B12" s="106">
        <v>0</v>
      </c>
      <c r="C12" s="85" t="s">
        <v>75</v>
      </c>
      <c r="D12" s="86"/>
      <c r="E12" s="47"/>
      <c r="F12" s="47"/>
      <c r="G12" s="47"/>
      <c r="H12" s="48"/>
      <c r="I12" s="49">
        <f t="shared" si="0"/>
        <v>0</v>
      </c>
    </row>
    <row r="13" spans="1:9" ht="12.75" customHeight="1" thickBot="1" x14ac:dyDescent="0.25">
      <c r="A13" s="11"/>
      <c r="B13" s="106">
        <v>0</v>
      </c>
      <c r="C13" s="85" t="s">
        <v>76</v>
      </c>
      <c r="D13" s="86"/>
      <c r="E13" s="47"/>
      <c r="F13" s="47"/>
      <c r="G13" s="47"/>
      <c r="H13" s="48"/>
      <c r="I13" s="49">
        <f t="shared" si="0"/>
        <v>0</v>
      </c>
    </row>
    <row r="14" spans="1:9" ht="12.75" customHeight="1" thickBot="1" x14ac:dyDescent="0.25">
      <c r="A14" s="11"/>
      <c r="B14" s="106">
        <v>0</v>
      </c>
      <c r="C14" s="85" t="s">
        <v>77</v>
      </c>
      <c r="D14" s="86"/>
      <c r="E14" s="47"/>
      <c r="F14" s="47"/>
      <c r="G14" s="47"/>
      <c r="H14" s="48"/>
      <c r="I14" s="49">
        <f t="shared" si="0"/>
        <v>0</v>
      </c>
    </row>
    <row r="15" spans="1:9" ht="12.75" customHeight="1" thickBot="1" x14ac:dyDescent="0.25">
      <c r="A15" s="11"/>
      <c r="B15" s="106">
        <v>0</v>
      </c>
      <c r="C15" s="85" t="s">
        <v>78</v>
      </c>
      <c r="D15" s="86"/>
      <c r="E15" s="47"/>
      <c r="F15" s="47"/>
      <c r="G15" s="47"/>
      <c r="H15" s="48"/>
      <c r="I15" s="49">
        <f t="shared" si="0"/>
        <v>0</v>
      </c>
    </row>
    <row r="16" spans="1:9" ht="12.75" customHeight="1" thickBot="1" x14ac:dyDescent="0.25">
      <c r="A16" s="11"/>
      <c r="B16" s="106">
        <v>0</v>
      </c>
      <c r="C16" s="85" t="s">
        <v>79</v>
      </c>
      <c r="D16" s="86"/>
      <c r="E16" s="47"/>
      <c r="F16" s="47"/>
      <c r="G16" s="47"/>
      <c r="H16" s="48"/>
      <c r="I16" s="49">
        <f t="shared" si="0"/>
        <v>0</v>
      </c>
    </row>
    <row r="17" spans="1:9" ht="12.75" customHeight="1" thickBot="1" x14ac:dyDescent="0.25">
      <c r="A17" s="11"/>
      <c r="B17" s="106">
        <v>0</v>
      </c>
      <c r="C17" s="85" t="s">
        <v>80</v>
      </c>
      <c r="D17" s="86"/>
      <c r="E17" s="47"/>
      <c r="F17" s="47"/>
      <c r="G17" s="47"/>
      <c r="H17" s="48"/>
      <c r="I17" s="49">
        <f t="shared" si="0"/>
        <v>0</v>
      </c>
    </row>
    <row r="18" spans="1:9" ht="12.75" customHeight="1" thickBot="1" x14ac:dyDescent="0.25">
      <c r="A18" s="440"/>
      <c r="B18" s="85"/>
      <c r="C18" s="85" t="s">
        <v>87</v>
      </c>
      <c r="D18" s="441"/>
      <c r="E18" s="47"/>
      <c r="F18" s="47"/>
      <c r="G18" s="47"/>
      <c r="H18" s="48"/>
      <c r="I18" s="49">
        <f t="shared" si="0"/>
        <v>0</v>
      </c>
    </row>
    <row r="19" spans="1:9" ht="12.75" customHeight="1" thickBot="1" x14ac:dyDescent="0.25">
      <c r="A19" s="30"/>
      <c r="B19" s="108">
        <f>SUM(B6:B17)</f>
        <v>4766.32</v>
      </c>
      <c r="C19" s="109"/>
      <c r="D19" s="108"/>
      <c r="E19" s="110"/>
      <c r="F19" s="109"/>
      <c r="G19" s="109"/>
      <c r="H19" s="108" t="s">
        <v>17</v>
      </c>
      <c r="I19" s="108">
        <f>SUM(I6:I18)</f>
        <v>0</v>
      </c>
    </row>
    <row r="20" spans="1:9" ht="77.25" thickBot="1" x14ac:dyDescent="0.25">
      <c r="A20" s="134" t="s">
        <v>1066</v>
      </c>
      <c r="B20" s="114" t="s">
        <v>16</v>
      </c>
      <c r="C20" s="114" t="s">
        <v>5</v>
      </c>
      <c r="D20" s="114" t="s">
        <v>23</v>
      </c>
      <c r="E20" s="87" t="s">
        <v>18</v>
      </c>
      <c r="F20" s="114" t="s">
        <v>19</v>
      </c>
      <c r="G20" s="114" t="s">
        <v>10</v>
      </c>
      <c r="H20" s="114" t="s">
        <v>13</v>
      </c>
      <c r="I20" s="115" t="s">
        <v>12</v>
      </c>
    </row>
    <row r="21" spans="1:9" ht="12.75" customHeight="1" thickBot="1" x14ac:dyDescent="0.25">
      <c r="A21" s="103"/>
      <c r="B21" s="104">
        <v>243.77</v>
      </c>
      <c r="C21" s="58" t="s">
        <v>66</v>
      </c>
      <c r="D21" s="64"/>
      <c r="E21" s="59"/>
      <c r="F21" s="59"/>
      <c r="G21" s="59"/>
      <c r="H21" s="60"/>
      <c r="I21" s="61">
        <f t="shared" ref="I21:I32" si="1">G21*H21</f>
        <v>0</v>
      </c>
    </row>
    <row r="22" spans="1:9" ht="12.75" customHeight="1" thickBot="1" x14ac:dyDescent="0.25">
      <c r="A22" s="103"/>
      <c r="B22" s="122">
        <v>237.39</v>
      </c>
      <c r="C22" s="123" t="s">
        <v>67</v>
      </c>
      <c r="D22" s="124"/>
      <c r="E22" s="125"/>
      <c r="F22" s="125"/>
      <c r="G22" s="125"/>
      <c r="H22" s="126"/>
      <c r="I22" s="127">
        <f t="shared" si="1"/>
        <v>0</v>
      </c>
    </row>
    <row r="23" spans="1:9" ht="12.75" customHeight="1" thickBot="1" x14ac:dyDescent="0.25">
      <c r="A23" s="103"/>
      <c r="B23" s="106">
        <v>234.33</v>
      </c>
      <c r="C23" s="85" t="s">
        <v>70</v>
      </c>
      <c r="D23" s="86"/>
      <c r="E23" s="47"/>
      <c r="F23" s="47"/>
      <c r="G23" s="47"/>
      <c r="H23" s="48"/>
      <c r="I23" s="49">
        <f t="shared" si="1"/>
        <v>0</v>
      </c>
    </row>
    <row r="24" spans="1:9" ht="12.75" customHeight="1" thickBot="1" x14ac:dyDescent="0.25">
      <c r="A24" s="103"/>
      <c r="B24" s="106">
        <v>311.82</v>
      </c>
      <c r="C24" s="85" t="s">
        <v>72</v>
      </c>
      <c r="D24" s="86"/>
      <c r="E24" s="47"/>
      <c r="F24" s="47"/>
      <c r="G24" s="47"/>
      <c r="H24" s="48"/>
      <c r="I24" s="49">
        <f t="shared" si="1"/>
        <v>0</v>
      </c>
    </row>
    <row r="25" spans="1:9" ht="12.75" customHeight="1" thickBot="1" x14ac:dyDescent="0.25">
      <c r="A25" s="103"/>
      <c r="B25" s="106">
        <v>306.77999999999997</v>
      </c>
      <c r="C25" s="85" t="s">
        <v>73</v>
      </c>
      <c r="D25" s="86"/>
      <c r="E25" s="47"/>
      <c r="F25" s="47"/>
      <c r="G25" s="47"/>
      <c r="H25" s="48"/>
      <c r="I25" s="49">
        <f t="shared" si="1"/>
        <v>0</v>
      </c>
    </row>
    <row r="26" spans="1:9" ht="12.75" customHeight="1" thickBot="1" x14ac:dyDescent="0.25">
      <c r="A26" s="103"/>
      <c r="B26" s="106">
        <v>265.88</v>
      </c>
      <c r="C26" s="85" t="s">
        <v>74</v>
      </c>
      <c r="D26" s="86"/>
      <c r="E26" s="47"/>
      <c r="F26" s="47"/>
      <c r="G26" s="47"/>
      <c r="H26" s="48"/>
      <c r="I26" s="49">
        <f t="shared" si="1"/>
        <v>0</v>
      </c>
    </row>
    <row r="27" spans="1:9" ht="12.75" customHeight="1" thickBot="1" x14ac:dyDescent="0.25">
      <c r="A27" s="103"/>
      <c r="B27" s="106">
        <v>208.46</v>
      </c>
      <c r="C27" s="85" t="s">
        <v>75</v>
      </c>
      <c r="D27" s="86"/>
      <c r="E27" s="47"/>
      <c r="F27" s="47"/>
      <c r="G27" s="47"/>
      <c r="H27" s="48"/>
      <c r="I27" s="49">
        <f t="shared" si="1"/>
        <v>0</v>
      </c>
    </row>
    <row r="28" spans="1:9" ht="12.75" customHeight="1" thickBot="1" x14ac:dyDescent="0.25">
      <c r="A28" s="11"/>
      <c r="B28" s="106">
        <v>235.53</v>
      </c>
      <c r="C28" s="85" t="s">
        <v>76</v>
      </c>
      <c r="D28" s="86"/>
      <c r="E28" s="47"/>
      <c r="F28" s="47"/>
      <c r="G28" s="47"/>
      <c r="H28" s="48"/>
      <c r="I28" s="49">
        <f t="shared" si="1"/>
        <v>0</v>
      </c>
    </row>
    <row r="29" spans="1:9" ht="12.75" customHeight="1" thickBot="1" x14ac:dyDescent="0.25">
      <c r="A29" s="11"/>
      <c r="B29" s="106">
        <v>243.48</v>
      </c>
      <c r="C29" s="85" t="s">
        <v>77</v>
      </c>
      <c r="D29" s="86"/>
      <c r="E29" s="47"/>
      <c r="F29" s="47"/>
      <c r="G29" s="47"/>
      <c r="H29" s="48"/>
      <c r="I29" s="49">
        <f t="shared" si="1"/>
        <v>0</v>
      </c>
    </row>
    <row r="30" spans="1:9" ht="12.75" customHeight="1" thickBot="1" x14ac:dyDescent="0.25">
      <c r="A30" s="11"/>
      <c r="B30" s="106">
        <v>303.52</v>
      </c>
      <c r="C30" s="85" t="s">
        <v>78</v>
      </c>
      <c r="D30" s="86"/>
      <c r="E30" s="47"/>
      <c r="F30" s="47"/>
      <c r="G30" s="47"/>
      <c r="H30" s="48"/>
      <c r="I30" s="49">
        <f t="shared" si="1"/>
        <v>0</v>
      </c>
    </row>
    <row r="31" spans="1:9" ht="12.75" customHeight="1" thickBot="1" x14ac:dyDescent="0.25">
      <c r="A31" s="11"/>
      <c r="B31" s="106">
        <v>280.45</v>
      </c>
      <c r="C31" s="85" t="s">
        <v>79</v>
      </c>
      <c r="D31" s="86"/>
      <c r="E31" s="47"/>
      <c r="F31" s="47"/>
      <c r="G31" s="47"/>
      <c r="H31" s="48"/>
      <c r="I31" s="49">
        <f t="shared" si="1"/>
        <v>0</v>
      </c>
    </row>
    <row r="32" spans="1:9" ht="12.75" customHeight="1" thickBot="1" x14ac:dyDescent="0.25">
      <c r="A32" s="11"/>
      <c r="B32" s="106">
        <v>299.25</v>
      </c>
      <c r="C32" s="85" t="s">
        <v>80</v>
      </c>
      <c r="D32" s="86"/>
      <c r="E32" s="47"/>
      <c r="F32" s="47"/>
      <c r="G32" s="47"/>
      <c r="H32" s="48"/>
      <c r="I32" s="49">
        <f t="shared" si="1"/>
        <v>0</v>
      </c>
    </row>
    <row r="33" spans="1:9" ht="12.75" customHeight="1" thickBot="1" x14ac:dyDescent="0.25">
      <c r="A33" s="440"/>
      <c r="B33" s="85"/>
      <c r="C33" s="85" t="s">
        <v>87</v>
      </c>
      <c r="D33" s="441"/>
      <c r="E33" s="47"/>
      <c r="F33" s="47"/>
      <c r="G33" s="47"/>
      <c r="H33" s="48"/>
      <c r="I33" s="49">
        <v>22</v>
      </c>
    </row>
    <row r="34" spans="1:9" ht="12.75" customHeight="1" thickBot="1" x14ac:dyDescent="0.25">
      <c r="A34" s="30"/>
      <c r="B34" s="108">
        <f>SUM(B21:B32)</f>
        <v>3170.6599999999994</v>
      </c>
      <c r="C34" s="109"/>
      <c r="D34" s="108"/>
      <c r="E34" s="110"/>
      <c r="F34" s="109"/>
      <c r="G34" s="109"/>
      <c r="H34" s="108" t="s">
        <v>17</v>
      </c>
      <c r="I34" s="108">
        <f>SUM(I21:I33)</f>
        <v>22</v>
      </c>
    </row>
    <row r="35" spans="1:9" ht="61.9" customHeight="1" thickBot="1" x14ac:dyDescent="0.25">
      <c r="A35" s="134" t="s">
        <v>144</v>
      </c>
      <c r="B35" s="114" t="s">
        <v>16</v>
      </c>
      <c r="C35" s="114" t="s">
        <v>5</v>
      </c>
      <c r="D35" s="114" t="s">
        <v>23</v>
      </c>
      <c r="E35" s="87" t="s">
        <v>18</v>
      </c>
      <c r="F35" s="114" t="s">
        <v>19</v>
      </c>
      <c r="G35" s="114" t="s">
        <v>10</v>
      </c>
      <c r="H35" s="114" t="s">
        <v>13</v>
      </c>
      <c r="I35" s="115" t="s">
        <v>12</v>
      </c>
    </row>
    <row r="36" spans="1:9" ht="12.75" customHeight="1" thickBot="1" x14ac:dyDescent="0.25">
      <c r="A36" s="103"/>
      <c r="B36" s="377">
        <v>92.75</v>
      </c>
      <c r="C36" s="58" t="s">
        <v>66</v>
      </c>
      <c r="D36" s="64"/>
      <c r="E36" s="59"/>
      <c r="F36" s="59"/>
      <c r="G36" s="59"/>
      <c r="H36" s="60"/>
      <c r="I36" s="61">
        <f t="shared" ref="I36:I48" si="2">G36*H36</f>
        <v>0</v>
      </c>
    </row>
    <row r="37" spans="1:9" ht="12.75" customHeight="1" thickBot="1" x14ac:dyDescent="0.25">
      <c r="A37" s="103"/>
      <c r="B37" s="377">
        <v>89.33</v>
      </c>
      <c r="C37" s="123" t="s">
        <v>67</v>
      </c>
      <c r="D37" s="124"/>
      <c r="E37" s="125"/>
      <c r="F37" s="125"/>
      <c r="G37" s="125"/>
      <c r="H37" s="126"/>
      <c r="I37" s="127">
        <f t="shared" si="2"/>
        <v>0</v>
      </c>
    </row>
    <row r="38" spans="1:9" ht="12.75" customHeight="1" thickBot="1" x14ac:dyDescent="0.25">
      <c r="A38" s="103"/>
      <c r="B38" s="377">
        <v>90.61</v>
      </c>
      <c r="C38" s="85" t="s">
        <v>70</v>
      </c>
      <c r="D38" s="86"/>
      <c r="E38" s="47"/>
      <c r="F38" s="47"/>
      <c r="G38" s="47"/>
      <c r="H38" s="48"/>
      <c r="I38" s="49">
        <f t="shared" si="2"/>
        <v>0</v>
      </c>
    </row>
    <row r="39" spans="1:9" ht="12.75" customHeight="1" thickBot="1" x14ac:dyDescent="0.25">
      <c r="A39" s="103"/>
      <c r="B39" s="377">
        <v>51.85</v>
      </c>
      <c r="C39" s="85" t="s">
        <v>72</v>
      </c>
      <c r="D39" s="86"/>
      <c r="E39" s="47"/>
      <c r="F39" s="47"/>
      <c r="G39" s="47"/>
      <c r="H39" s="48"/>
      <c r="I39" s="49">
        <f t="shared" si="2"/>
        <v>0</v>
      </c>
    </row>
    <row r="40" spans="1:9" ht="12.75" customHeight="1" thickBot="1" x14ac:dyDescent="0.25">
      <c r="A40" s="103"/>
      <c r="B40" s="377">
        <v>97.55</v>
      </c>
      <c r="C40" s="85" t="s">
        <v>73</v>
      </c>
      <c r="D40" s="86"/>
      <c r="E40" s="47"/>
      <c r="F40" s="47"/>
      <c r="G40" s="47"/>
      <c r="H40" s="48"/>
      <c r="I40" s="49">
        <f t="shared" si="2"/>
        <v>0</v>
      </c>
    </row>
    <row r="41" spans="1:9" ht="12.75" customHeight="1" thickBot="1" x14ac:dyDescent="0.25">
      <c r="A41" s="103"/>
      <c r="B41" s="377">
        <v>92.27</v>
      </c>
      <c r="C41" s="85" t="s">
        <v>74</v>
      </c>
      <c r="D41" s="86"/>
      <c r="E41" s="47"/>
      <c r="F41" s="47"/>
      <c r="G41" s="47"/>
      <c r="H41" s="48"/>
      <c r="I41" s="49">
        <f t="shared" si="2"/>
        <v>0</v>
      </c>
    </row>
    <row r="42" spans="1:9" ht="12.75" customHeight="1" thickBot="1" x14ac:dyDescent="0.25">
      <c r="A42" s="103"/>
      <c r="B42" s="106">
        <v>14.86</v>
      </c>
      <c r="C42" s="85" t="s">
        <v>75</v>
      </c>
      <c r="D42" s="86"/>
      <c r="E42" s="47"/>
      <c r="F42" s="47"/>
      <c r="G42" s="47"/>
      <c r="H42" s="48"/>
      <c r="I42" s="49">
        <f t="shared" si="2"/>
        <v>0</v>
      </c>
    </row>
    <row r="43" spans="1:9" ht="12.75" customHeight="1" thickBot="1" x14ac:dyDescent="0.25">
      <c r="A43" s="11"/>
      <c r="B43" s="106">
        <v>14.93</v>
      </c>
      <c r="C43" s="85" t="s">
        <v>76</v>
      </c>
      <c r="D43" s="86"/>
      <c r="E43" s="47"/>
      <c r="F43" s="47"/>
      <c r="G43" s="47"/>
      <c r="H43" s="48"/>
      <c r="I43" s="49">
        <f t="shared" si="2"/>
        <v>0</v>
      </c>
    </row>
    <row r="44" spans="1:9" ht="12.75" customHeight="1" thickBot="1" x14ac:dyDescent="0.25">
      <c r="A44" s="11"/>
      <c r="B44" s="106">
        <v>14.95</v>
      </c>
      <c r="C44" s="85" t="s">
        <v>77</v>
      </c>
      <c r="D44" s="86"/>
      <c r="E44" s="47"/>
      <c r="F44" s="47"/>
      <c r="G44" s="47"/>
      <c r="H44" s="48"/>
      <c r="I44" s="49">
        <f t="shared" si="2"/>
        <v>0</v>
      </c>
    </row>
    <row r="45" spans="1:9" ht="12.75" customHeight="1" thickBot="1" x14ac:dyDescent="0.25">
      <c r="A45" s="11"/>
      <c r="B45" s="106">
        <v>15.2</v>
      </c>
      <c r="C45" s="85" t="s">
        <v>78</v>
      </c>
      <c r="D45" s="86"/>
      <c r="E45" s="47"/>
      <c r="F45" s="47"/>
      <c r="G45" s="47"/>
      <c r="H45" s="48"/>
      <c r="I45" s="49">
        <f t="shared" si="2"/>
        <v>0</v>
      </c>
    </row>
    <row r="46" spans="1:9" ht="12.75" customHeight="1" thickBot="1" x14ac:dyDescent="0.25">
      <c r="A46" s="11"/>
      <c r="B46" s="106">
        <v>14.87</v>
      </c>
      <c r="C46" s="85" t="s">
        <v>79</v>
      </c>
      <c r="D46" s="86"/>
      <c r="E46" s="47"/>
      <c r="F46" s="47"/>
      <c r="G46" s="47"/>
      <c r="H46" s="48"/>
      <c r="I46" s="49">
        <f t="shared" si="2"/>
        <v>0</v>
      </c>
    </row>
    <row r="47" spans="1:9" ht="12.75" customHeight="1" thickBot="1" x14ac:dyDescent="0.25">
      <c r="A47" s="11"/>
      <c r="B47" s="106">
        <v>15.3</v>
      </c>
      <c r="C47" s="85" t="s">
        <v>80</v>
      </c>
      <c r="D47" s="86"/>
      <c r="E47" s="47"/>
      <c r="F47" s="47"/>
      <c r="G47" s="47"/>
      <c r="H47" s="48"/>
      <c r="I47" s="49">
        <f t="shared" si="2"/>
        <v>0</v>
      </c>
    </row>
    <row r="48" spans="1:9" ht="12.75" customHeight="1" thickBot="1" x14ac:dyDescent="0.25">
      <c r="A48" s="418"/>
      <c r="B48" s="106"/>
      <c r="C48" s="85" t="s">
        <v>87</v>
      </c>
      <c r="D48" s="86"/>
      <c r="E48" s="47"/>
      <c r="F48" s="47"/>
      <c r="G48" s="47"/>
      <c r="H48" s="48"/>
      <c r="I48" s="49">
        <f t="shared" si="2"/>
        <v>0</v>
      </c>
    </row>
    <row r="49" spans="1:9" ht="12.75" customHeight="1" thickBot="1" x14ac:dyDescent="0.25">
      <c r="A49" s="30"/>
      <c r="B49" s="197">
        <f>SUM(B36:B47)</f>
        <v>604.47</v>
      </c>
      <c r="C49" s="198"/>
      <c r="D49" s="197"/>
      <c r="E49" s="199"/>
      <c r="F49" s="198"/>
      <c r="G49" s="198"/>
      <c r="H49" s="197" t="s">
        <v>17</v>
      </c>
      <c r="I49" s="197">
        <f>SUM(I36:I48)</f>
        <v>0</v>
      </c>
    </row>
    <row r="50" spans="1:9" ht="74.45" customHeight="1" thickBot="1" x14ac:dyDescent="0.25">
      <c r="A50" s="134" t="s">
        <v>145</v>
      </c>
      <c r="B50" s="117" t="s">
        <v>16</v>
      </c>
      <c r="C50" s="131" t="s">
        <v>5</v>
      </c>
      <c r="D50" s="117" t="s">
        <v>23</v>
      </c>
      <c r="E50" s="132" t="s">
        <v>18</v>
      </c>
      <c r="F50" s="117" t="s">
        <v>19</v>
      </c>
      <c r="G50" s="131" t="s">
        <v>10</v>
      </c>
      <c r="H50" s="117" t="s">
        <v>13</v>
      </c>
      <c r="I50" s="117" t="s">
        <v>12</v>
      </c>
    </row>
    <row r="51" spans="1:9" ht="13.5" thickBot="1" x14ac:dyDescent="0.25">
      <c r="A51" s="227"/>
      <c r="B51" s="106"/>
      <c r="C51" s="55" t="s">
        <v>66</v>
      </c>
      <c r="D51" s="86"/>
      <c r="E51" s="47"/>
      <c r="F51" s="47"/>
      <c r="G51" s="47"/>
      <c r="H51" s="48"/>
      <c r="I51" s="49"/>
    </row>
    <row r="52" spans="1:9" ht="12.75" customHeight="1" thickBot="1" x14ac:dyDescent="0.25">
      <c r="A52" s="227"/>
      <c r="B52" s="106"/>
      <c r="C52" s="55" t="s">
        <v>67</v>
      </c>
      <c r="D52" s="86"/>
      <c r="E52" s="47"/>
      <c r="F52" s="47"/>
      <c r="G52" s="47"/>
      <c r="H52" s="48"/>
      <c r="I52" s="49"/>
    </row>
    <row r="53" spans="1:9" ht="13.5" thickBot="1" x14ac:dyDescent="0.25">
      <c r="A53" s="227"/>
      <c r="B53" s="106"/>
      <c r="C53" s="85" t="s">
        <v>70</v>
      </c>
      <c r="D53" s="86"/>
      <c r="E53" s="47"/>
      <c r="F53" s="47"/>
      <c r="G53" s="47"/>
      <c r="H53" s="48"/>
      <c r="I53" s="49"/>
    </row>
    <row r="54" spans="1:9" ht="12.75" customHeight="1" thickBot="1" x14ac:dyDescent="0.25">
      <c r="A54" s="227"/>
      <c r="B54" s="106"/>
      <c r="C54" s="85" t="s">
        <v>72</v>
      </c>
      <c r="D54" s="86"/>
      <c r="E54" s="47"/>
      <c r="F54" s="47"/>
      <c r="G54" s="47"/>
      <c r="H54" s="48"/>
      <c r="I54" s="49"/>
    </row>
    <row r="55" spans="1:9" ht="13.5" thickBot="1" x14ac:dyDescent="0.25">
      <c r="A55" s="227"/>
      <c r="B55" s="106"/>
      <c r="C55" s="85" t="s">
        <v>73</v>
      </c>
      <c r="D55" s="86"/>
      <c r="E55" s="47"/>
      <c r="F55" s="47"/>
      <c r="G55" s="47"/>
      <c r="H55" s="48"/>
      <c r="I55" s="49"/>
    </row>
    <row r="56" spans="1:9" ht="12.75" customHeight="1" thickBot="1" x14ac:dyDescent="0.25">
      <c r="A56" s="227"/>
      <c r="B56" s="106"/>
      <c r="C56" s="85" t="s">
        <v>74</v>
      </c>
      <c r="D56" s="86"/>
      <c r="E56" s="47"/>
      <c r="F56" s="47"/>
      <c r="G56" s="47"/>
      <c r="H56" s="48"/>
      <c r="I56" s="49"/>
    </row>
    <row r="57" spans="1:9" ht="12.75" customHeight="1" thickBot="1" x14ac:dyDescent="0.25">
      <c r="A57" s="227"/>
      <c r="B57" s="106"/>
      <c r="C57" s="85" t="s">
        <v>75</v>
      </c>
      <c r="D57" s="86"/>
      <c r="E57" s="47"/>
      <c r="F57" s="47"/>
      <c r="G57" s="47"/>
      <c r="H57" s="48"/>
      <c r="I57" s="49"/>
    </row>
    <row r="58" spans="1:9" ht="12.75" customHeight="1" thickBot="1" x14ac:dyDescent="0.25">
      <c r="A58" s="227"/>
      <c r="B58" s="106"/>
      <c r="C58" s="85" t="s">
        <v>76</v>
      </c>
      <c r="D58" s="86"/>
      <c r="E58" s="47"/>
      <c r="F58" s="47"/>
      <c r="G58" s="47"/>
      <c r="H58" s="48"/>
      <c r="I58" s="49"/>
    </row>
    <row r="59" spans="1:9" ht="12.75" customHeight="1" thickBot="1" x14ac:dyDescent="0.25">
      <c r="A59" s="227"/>
      <c r="B59" s="106"/>
      <c r="C59" s="85" t="s">
        <v>77</v>
      </c>
      <c r="D59" s="86"/>
      <c r="E59" s="47"/>
      <c r="F59" s="47"/>
      <c r="G59" s="47"/>
      <c r="H59" s="48"/>
      <c r="I59" s="49"/>
    </row>
    <row r="60" spans="1:9" ht="12.75" customHeight="1" thickBot="1" x14ac:dyDescent="0.25">
      <c r="A60" s="227"/>
      <c r="B60" s="106"/>
      <c r="C60" s="85" t="s">
        <v>78</v>
      </c>
      <c r="D60" s="86"/>
      <c r="E60" s="47"/>
      <c r="F60" s="47"/>
      <c r="G60" s="47"/>
      <c r="H60" s="48"/>
      <c r="I60" s="49"/>
    </row>
    <row r="61" spans="1:9" ht="12.75" customHeight="1" thickBot="1" x14ac:dyDescent="0.25">
      <c r="A61" s="227"/>
      <c r="B61" s="106"/>
      <c r="C61" s="85" t="s">
        <v>79</v>
      </c>
      <c r="D61" s="86"/>
      <c r="E61" s="47"/>
      <c r="F61" s="47"/>
      <c r="G61" s="47"/>
      <c r="H61" s="48"/>
      <c r="I61" s="49"/>
    </row>
    <row r="62" spans="1:9" ht="12.75" customHeight="1" thickBot="1" x14ac:dyDescent="0.25">
      <c r="A62" s="227"/>
      <c r="B62" s="106"/>
      <c r="C62" s="85" t="s">
        <v>80</v>
      </c>
      <c r="D62" s="86"/>
      <c r="E62" s="47"/>
      <c r="F62" s="47"/>
      <c r="G62" s="47"/>
      <c r="H62" s="48"/>
      <c r="I62" s="49"/>
    </row>
    <row r="63" spans="1:9" ht="12.75" customHeight="1" thickBot="1" x14ac:dyDescent="0.25">
      <c r="A63" s="227"/>
      <c r="B63" s="106"/>
      <c r="C63" s="167" t="s">
        <v>87</v>
      </c>
      <c r="D63" s="86"/>
      <c r="E63" s="47"/>
      <c r="F63" s="47"/>
      <c r="G63" s="47"/>
      <c r="H63" s="48"/>
      <c r="I63" s="49"/>
    </row>
    <row r="64" spans="1:9" ht="12.75" customHeight="1" thickBot="1" x14ac:dyDescent="0.25">
      <c r="A64" s="180"/>
      <c r="B64" s="197">
        <f>SUM(B62)</f>
        <v>0</v>
      </c>
      <c r="C64" s="198"/>
      <c r="D64" s="197"/>
      <c r="E64" s="199"/>
      <c r="F64" s="198"/>
      <c r="G64" s="198"/>
      <c r="H64" s="197" t="s">
        <v>17</v>
      </c>
      <c r="I64" s="230">
        <f>SUM(I62)</f>
        <v>0</v>
      </c>
    </row>
    <row r="65" spans="1:255" ht="26.25" thickBot="1" x14ac:dyDescent="0.25">
      <c r="A65" s="46" t="s">
        <v>8</v>
      </c>
      <c r="B65" s="114" t="s">
        <v>16</v>
      </c>
      <c r="C65" s="114" t="s">
        <v>5</v>
      </c>
      <c r="D65" s="114" t="s">
        <v>23</v>
      </c>
      <c r="E65" s="114" t="s">
        <v>18</v>
      </c>
      <c r="F65" s="114" t="s">
        <v>19</v>
      </c>
      <c r="G65" s="114" t="s">
        <v>10</v>
      </c>
      <c r="H65" s="114" t="s">
        <v>13</v>
      </c>
      <c r="I65" s="115" t="s">
        <v>12</v>
      </c>
    </row>
    <row r="66" spans="1:255" ht="25.5" x14ac:dyDescent="0.2">
      <c r="A66" s="221" t="s">
        <v>2270</v>
      </c>
      <c r="B66" s="33"/>
      <c r="C66" s="33" t="s">
        <v>87</v>
      </c>
      <c r="D66" s="34"/>
      <c r="E66" s="35"/>
      <c r="F66" s="35"/>
      <c r="G66" s="35"/>
      <c r="H66" s="36"/>
      <c r="I66" s="33">
        <v>1597.74</v>
      </c>
    </row>
    <row r="67" spans="1:255" ht="12.75" customHeight="1" x14ac:dyDescent="0.2">
      <c r="A67" s="11" t="s">
        <v>86</v>
      </c>
      <c r="B67" s="13"/>
      <c r="C67" s="13" t="s">
        <v>87</v>
      </c>
      <c r="D67" s="14"/>
      <c r="E67" s="15"/>
      <c r="F67" s="15"/>
      <c r="G67" s="15"/>
      <c r="H67" s="16"/>
      <c r="I67" s="13"/>
    </row>
    <row r="68" spans="1:255" ht="12.75" customHeight="1" thickBot="1" x14ac:dyDescent="0.25">
      <c r="A68" s="30"/>
      <c r="B68" s="109"/>
      <c r="C68" s="109"/>
      <c r="D68" s="108"/>
      <c r="E68" s="110"/>
      <c r="F68" s="109"/>
      <c r="G68" s="109"/>
      <c r="H68" s="108" t="s">
        <v>17</v>
      </c>
      <c r="I68" s="108">
        <f>SUM(I66:I67)</f>
        <v>1597.74</v>
      </c>
    </row>
    <row r="69" spans="1:255" s="45" customFormat="1" ht="69" customHeight="1" thickBot="1" x14ac:dyDescent="0.25">
      <c r="A69" s="117" t="s">
        <v>95</v>
      </c>
      <c r="B69" s="114" t="s">
        <v>16</v>
      </c>
      <c r="C69" s="114" t="s">
        <v>5</v>
      </c>
      <c r="D69" s="114" t="s">
        <v>23</v>
      </c>
      <c r="E69" s="87" t="s">
        <v>18</v>
      </c>
      <c r="F69" s="114" t="s">
        <v>19</v>
      </c>
      <c r="G69" s="114" t="s">
        <v>10</v>
      </c>
      <c r="H69" s="114" t="s">
        <v>13</v>
      </c>
      <c r="I69" s="115" t="s">
        <v>12</v>
      </c>
      <c r="J69" s="56"/>
      <c r="K69" s="56"/>
      <c r="L69" s="56"/>
      <c r="M69" s="56"/>
      <c r="N69" s="56"/>
      <c r="O69" s="56"/>
      <c r="P69" s="56"/>
      <c r="Q69" s="56"/>
      <c r="R69" s="56"/>
      <c r="T69" s="56"/>
      <c r="U69" s="56"/>
      <c r="V69" s="56"/>
      <c r="W69" s="56"/>
      <c r="X69" s="56"/>
      <c r="Y69" s="56"/>
      <c r="Z69" s="56"/>
      <c r="AA69" s="56"/>
      <c r="AB69" s="56"/>
      <c r="AD69" s="56"/>
      <c r="AE69" s="56"/>
      <c r="AF69" s="56"/>
      <c r="AG69" s="56"/>
      <c r="AH69" s="56"/>
      <c r="AI69" s="56"/>
      <c r="AJ69" s="56"/>
      <c r="AK69" s="56"/>
      <c r="AL69" s="56"/>
      <c r="AN69" s="56"/>
      <c r="AO69" s="56"/>
      <c r="AP69" s="56"/>
      <c r="AQ69" s="56"/>
      <c r="AR69" s="56"/>
      <c r="AS69" s="56"/>
      <c r="AT69" s="56"/>
      <c r="AU69" s="56"/>
      <c r="AV69" s="56"/>
      <c r="AX69" s="56"/>
      <c r="AY69" s="56"/>
      <c r="AZ69" s="56"/>
      <c r="BA69" s="56"/>
      <c r="BB69" s="56"/>
      <c r="BC69" s="56"/>
      <c r="BD69" s="56"/>
      <c r="BE69" s="56"/>
      <c r="BF69" s="56"/>
      <c r="BH69" s="56"/>
      <c r="BI69" s="56"/>
      <c r="BJ69" s="56"/>
      <c r="BK69" s="56"/>
      <c r="BL69" s="56"/>
      <c r="BM69" s="56"/>
      <c r="BN69" s="56"/>
      <c r="BO69" s="56"/>
      <c r="BP69" s="56"/>
      <c r="BR69" s="56"/>
      <c r="BS69" s="56"/>
      <c r="BT69" s="56"/>
      <c r="BU69" s="56"/>
      <c r="BV69" s="56"/>
      <c r="BW69" s="56"/>
      <c r="BX69" s="56"/>
      <c r="BY69" s="56"/>
      <c r="BZ69" s="56"/>
      <c r="CB69" s="56"/>
      <c r="CC69" s="56"/>
      <c r="CD69" s="56"/>
      <c r="CE69" s="56"/>
      <c r="CF69" s="56"/>
      <c r="CG69" s="56"/>
      <c r="CH69" s="56"/>
      <c r="CI69" s="56"/>
      <c r="CJ69" s="56"/>
      <c r="CL69" s="56"/>
      <c r="CM69" s="56"/>
      <c r="CN69" s="56"/>
      <c r="CO69" s="56"/>
      <c r="CP69" s="56"/>
      <c r="CQ69" s="56"/>
      <c r="CR69" s="56"/>
      <c r="CS69" s="56"/>
      <c r="CT69" s="56"/>
      <c r="CV69" s="56"/>
      <c r="CW69" s="56"/>
      <c r="CX69" s="56"/>
      <c r="CY69" s="56"/>
      <c r="CZ69" s="56"/>
      <c r="DA69" s="56"/>
      <c r="DB69" s="56"/>
      <c r="DC69" s="56"/>
      <c r="DD69" s="56"/>
      <c r="DF69" s="56"/>
      <c r="DG69" s="56"/>
      <c r="DH69" s="56"/>
      <c r="DI69" s="56"/>
      <c r="DJ69" s="56"/>
      <c r="DK69" s="56"/>
      <c r="DL69" s="56"/>
      <c r="DM69" s="56"/>
      <c r="DN69" s="56"/>
      <c r="DP69" s="56"/>
      <c r="DQ69" s="56"/>
      <c r="DR69" s="56"/>
      <c r="DS69" s="56"/>
      <c r="DT69" s="56"/>
      <c r="DU69" s="56"/>
      <c r="DV69" s="56"/>
      <c r="DW69" s="56"/>
      <c r="DX69" s="56"/>
      <c r="DZ69" s="56"/>
      <c r="EA69" s="56"/>
      <c r="EB69" s="56"/>
      <c r="EC69" s="56"/>
      <c r="ED69" s="56"/>
      <c r="EE69" s="56"/>
      <c r="EF69" s="56"/>
      <c r="EG69" s="56"/>
      <c r="EH69" s="56"/>
      <c r="EJ69" s="56"/>
      <c r="EK69" s="56"/>
      <c r="EL69" s="56"/>
      <c r="EM69" s="56"/>
      <c r="EN69" s="56"/>
      <c r="EO69" s="56"/>
      <c r="EP69" s="56"/>
      <c r="EQ69" s="56"/>
      <c r="ER69" s="56"/>
      <c r="ET69" s="56"/>
      <c r="EU69" s="56"/>
      <c r="EV69" s="56"/>
      <c r="EW69" s="56"/>
      <c r="EX69" s="56"/>
      <c r="EY69" s="56"/>
      <c r="EZ69" s="56"/>
      <c r="FA69" s="56"/>
      <c r="FB69" s="56"/>
      <c r="FD69" s="56"/>
      <c r="FE69" s="56"/>
      <c r="FF69" s="56"/>
      <c r="FG69" s="56"/>
      <c r="FH69" s="56"/>
      <c r="FI69" s="56"/>
      <c r="FJ69" s="56"/>
      <c r="FK69" s="56"/>
      <c r="FL69" s="56"/>
      <c r="FN69" s="56"/>
      <c r="FO69" s="56"/>
      <c r="FP69" s="56"/>
      <c r="FQ69" s="56"/>
      <c r="FR69" s="56"/>
      <c r="FS69" s="56"/>
      <c r="FT69" s="56"/>
      <c r="FU69" s="56"/>
      <c r="FV69" s="56"/>
      <c r="FX69" s="56"/>
      <c r="FY69" s="56"/>
      <c r="FZ69" s="56"/>
      <c r="GA69" s="56"/>
      <c r="GB69" s="56"/>
      <c r="GC69" s="56"/>
      <c r="GD69" s="56"/>
      <c r="GE69" s="56"/>
      <c r="GF69" s="56"/>
      <c r="GH69" s="56"/>
      <c r="GI69" s="56"/>
      <c r="GJ69" s="56"/>
      <c r="GK69" s="56"/>
      <c r="GL69" s="56"/>
      <c r="GM69" s="56"/>
      <c r="GN69" s="56"/>
      <c r="GO69" s="56"/>
      <c r="GP69" s="56"/>
      <c r="GR69" s="56"/>
      <c r="GS69" s="56"/>
      <c r="GT69" s="56"/>
      <c r="GU69" s="56"/>
      <c r="GV69" s="56"/>
      <c r="GW69" s="56"/>
      <c r="GX69" s="56"/>
      <c r="GY69" s="56"/>
      <c r="GZ69" s="56"/>
      <c r="HB69" s="56"/>
      <c r="HC69" s="56"/>
      <c r="HD69" s="56"/>
      <c r="HE69" s="56"/>
      <c r="HF69" s="56"/>
      <c r="HG69" s="56"/>
      <c r="HH69" s="56"/>
      <c r="HI69" s="56"/>
      <c r="HJ69" s="56"/>
      <c r="HL69" s="56"/>
      <c r="HM69" s="56"/>
      <c r="HN69" s="56"/>
      <c r="HO69" s="56"/>
      <c r="HP69" s="56"/>
      <c r="HQ69" s="56"/>
      <c r="HR69" s="56"/>
      <c r="HS69" s="56"/>
      <c r="HT69" s="56"/>
      <c r="HV69" s="56"/>
      <c r="HW69" s="56"/>
      <c r="HX69" s="56"/>
      <c r="HY69" s="56"/>
      <c r="HZ69" s="56"/>
      <c r="IA69" s="56"/>
      <c r="IB69" s="56"/>
      <c r="IC69" s="56"/>
      <c r="ID69" s="56"/>
      <c r="IF69" s="56"/>
      <c r="IG69" s="56"/>
      <c r="IH69" s="56"/>
      <c r="II69" s="56"/>
      <c r="IJ69" s="56"/>
      <c r="IK69" s="56"/>
      <c r="IL69" s="56"/>
      <c r="IM69" s="56"/>
      <c r="IN69" s="56"/>
      <c r="IP69" s="56"/>
      <c r="IQ69" s="56"/>
      <c r="IR69" s="56"/>
      <c r="IS69" s="56"/>
      <c r="IT69" s="56"/>
      <c r="IU69" s="56"/>
    </row>
    <row r="70" spans="1:255" ht="12.75" customHeight="1" thickBot="1" x14ac:dyDescent="0.25">
      <c r="A70" s="103"/>
      <c r="B70" s="104"/>
      <c r="C70" s="58" t="s">
        <v>66</v>
      </c>
      <c r="D70" s="64"/>
      <c r="E70" s="59"/>
      <c r="F70" s="59"/>
      <c r="G70" s="59"/>
      <c r="H70" s="60"/>
      <c r="I70" s="61"/>
      <c r="J70" s="56"/>
      <c r="K70" s="56"/>
      <c r="L70" s="56"/>
      <c r="M70" s="56"/>
      <c r="N70" s="56"/>
      <c r="O70" s="56"/>
      <c r="P70" s="56"/>
      <c r="Q70" s="56"/>
      <c r="R70" s="56"/>
      <c r="T70" s="56"/>
      <c r="U70" s="56"/>
      <c r="V70" s="56"/>
      <c r="W70" s="56"/>
      <c r="X70" s="56"/>
      <c r="Y70" s="56"/>
      <c r="Z70" s="56"/>
      <c r="AA70" s="56"/>
      <c r="AB70" s="56"/>
      <c r="AD70" s="56"/>
      <c r="AE70" s="56"/>
      <c r="AF70" s="56"/>
      <c r="AG70" s="56"/>
      <c r="AH70" s="56"/>
      <c r="AI70" s="56"/>
      <c r="AJ70" s="56"/>
      <c r="AK70" s="56"/>
      <c r="AL70" s="56"/>
      <c r="AN70" s="56"/>
      <c r="AO70" s="56"/>
      <c r="AP70" s="56"/>
      <c r="AQ70" s="56"/>
      <c r="AR70" s="56"/>
      <c r="AS70" s="56"/>
      <c r="AT70" s="56"/>
      <c r="AU70" s="56"/>
      <c r="AV70" s="56"/>
      <c r="AX70" s="56"/>
      <c r="AY70" s="56"/>
      <c r="AZ70" s="56"/>
      <c r="BA70" s="56"/>
      <c r="BB70" s="56"/>
      <c r="BC70" s="56"/>
      <c r="BD70" s="56"/>
      <c r="BE70" s="56"/>
      <c r="BF70" s="56"/>
      <c r="BH70" s="56"/>
      <c r="BI70" s="56"/>
      <c r="BJ70" s="56"/>
      <c r="BK70" s="56"/>
      <c r="BL70" s="56"/>
      <c r="BM70" s="56"/>
      <c r="BN70" s="56"/>
      <c r="BO70" s="56"/>
      <c r="BP70" s="56"/>
      <c r="BR70" s="56"/>
      <c r="BS70" s="56"/>
      <c r="BT70" s="56"/>
      <c r="BU70" s="56"/>
      <c r="BV70" s="56"/>
      <c r="BW70" s="56"/>
      <c r="BX70" s="56"/>
      <c r="BY70" s="56"/>
      <c r="BZ70" s="56"/>
      <c r="CB70" s="56"/>
      <c r="CC70" s="56"/>
      <c r="CD70" s="56"/>
      <c r="CE70" s="56"/>
      <c r="CF70" s="56"/>
      <c r="CG70" s="56"/>
      <c r="CH70" s="56"/>
      <c r="CI70" s="56"/>
      <c r="CJ70" s="56"/>
      <c r="CL70" s="56"/>
      <c r="CM70" s="56"/>
      <c r="CN70" s="56"/>
      <c r="CO70" s="56"/>
      <c r="CP70" s="56"/>
      <c r="CQ70" s="56"/>
      <c r="CR70" s="56"/>
      <c r="CS70" s="56"/>
      <c r="CT70" s="56"/>
      <c r="CV70" s="56"/>
      <c r="CW70" s="56"/>
      <c r="CX70" s="56"/>
      <c r="CY70" s="56"/>
      <c r="CZ70" s="56"/>
      <c r="DA70" s="56"/>
      <c r="DB70" s="56"/>
      <c r="DC70" s="56"/>
      <c r="DD70" s="56"/>
      <c r="DF70" s="56"/>
      <c r="DG70" s="56"/>
      <c r="DH70" s="56"/>
      <c r="DI70" s="56"/>
      <c r="DJ70" s="56"/>
      <c r="DK70" s="56"/>
      <c r="DL70" s="56"/>
      <c r="DM70" s="56"/>
      <c r="DN70" s="56"/>
      <c r="DP70" s="56"/>
      <c r="DQ70" s="56"/>
      <c r="DR70" s="56"/>
      <c r="DS70" s="56"/>
      <c r="DT70" s="56"/>
      <c r="DU70" s="56"/>
      <c r="DV70" s="56"/>
      <c r="DW70" s="56"/>
      <c r="DX70" s="56"/>
      <c r="DZ70" s="56"/>
      <c r="EA70" s="56"/>
      <c r="EB70" s="56"/>
      <c r="EC70" s="56"/>
      <c r="ED70" s="56"/>
      <c r="EE70" s="56"/>
      <c r="EF70" s="56"/>
      <c r="EG70" s="56"/>
      <c r="EH70" s="56"/>
      <c r="EJ70" s="56"/>
      <c r="EK70" s="56"/>
      <c r="EL70" s="56"/>
      <c r="EM70" s="56"/>
      <c r="EN70" s="56"/>
      <c r="EO70" s="56"/>
      <c r="EP70" s="56"/>
      <c r="EQ70" s="56"/>
      <c r="ER70" s="56"/>
      <c r="ET70" s="56"/>
      <c r="EU70" s="56"/>
      <c r="EV70" s="56"/>
      <c r="EW70" s="56"/>
      <c r="EX70" s="56"/>
      <c r="EY70" s="56"/>
      <c r="EZ70" s="56"/>
      <c r="FA70" s="56"/>
      <c r="FB70" s="56"/>
      <c r="FD70" s="56"/>
      <c r="FE70" s="56"/>
      <c r="FF70" s="56"/>
      <c r="FG70" s="56"/>
      <c r="FH70" s="56"/>
      <c r="FI70" s="56"/>
      <c r="FJ70" s="56"/>
      <c r="FK70" s="56"/>
      <c r="FL70" s="56"/>
      <c r="FN70" s="56"/>
      <c r="FO70" s="56"/>
      <c r="FP70" s="56"/>
      <c r="FQ70" s="56"/>
      <c r="FR70" s="56"/>
      <c r="FS70" s="56"/>
      <c r="FT70" s="56"/>
      <c r="FU70" s="56"/>
      <c r="FV70" s="56"/>
      <c r="FX70" s="56"/>
      <c r="FY70" s="56"/>
      <c r="FZ70" s="56"/>
      <c r="GA70" s="56"/>
      <c r="GB70" s="56"/>
      <c r="GC70" s="56"/>
      <c r="GD70" s="56"/>
      <c r="GE70" s="56"/>
      <c r="GF70" s="56"/>
      <c r="GH70" s="56"/>
      <c r="GI70" s="56"/>
      <c r="GJ70" s="56"/>
      <c r="GK70" s="56"/>
      <c r="GL70" s="56"/>
      <c r="GM70" s="56"/>
      <c r="GN70" s="56"/>
      <c r="GO70" s="56"/>
      <c r="GP70" s="56"/>
      <c r="GR70" s="56"/>
      <c r="GS70" s="56"/>
      <c r="GT70" s="56"/>
      <c r="GU70" s="56"/>
      <c r="GV70" s="56"/>
      <c r="GW70" s="56"/>
      <c r="GX70" s="56"/>
      <c r="GY70" s="56"/>
      <c r="GZ70" s="56"/>
      <c r="HB70" s="56"/>
      <c r="HC70" s="56"/>
      <c r="HD70" s="56"/>
      <c r="HE70" s="56"/>
      <c r="HF70" s="56"/>
      <c r="HG70" s="56"/>
      <c r="HH70" s="56"/>
      <c r="HI70" s="56"/>
      <c r="HJ70" s="56"/>
      <c r="HL70" s="56"/>
      <c r="HM70" s="56"/>
      <c r="HN70" s="56"/>
      <c r="HO70" s="56"/>
      <c r="HP70" s="56"/>
      <c r="HQ70" s="56"/>
      <c r="HR70" s="56"/>
      <c r="HS70" s="56"/>
      <c r="HT70" s="56"/>
      <c r="HV70" s="56"/>
      <c r="HW70" s="56"/>
      <c r="HX70" s="56"/>
      <c r="HY70" s="56"/>
      <c r="HZ70" s="56"/>
      <c r="IA70" s="56"/>
      <c r="IB70" s="56"/>
      <c r="IC70" s="56"/>
      <c r="ID70" s="56"/>
      <c r="IF70" s="56"/>
      <c r="IG70" s="56"/>
      <c r="IH70" s="56"/>
      <c r="II70" s="56"/>
      <c r="IJ70" s="56"/>
      <c r="IK70" s="56"/>
      <c r="IL70" s="56"/>
      <c r="IM70" s="56"/>
      <c r="IN70" s="56"/>
      <c r="IP70" s="56"/>
      <c r="IQ70" s="56"/>
      <c r="IR70" s="56"/>
      <c r="IS70" s="56"/>
      <c r="IT70" s="56"/>
      <c r="IU70" s="56"/>
    </row>
    <row r="71" spans="1:255" ht="12.75" customHeight="1" thickBot="1" x14ac:dyDescent="0.25">
      <c r="A71" s="103"/>
      <c r="B71" s="105"/>
      <c r="C71" s="92" t="s">
        <v>67</v>
      </c>
      <c r="D71" s="93"/>
      <c r="E71" s="94"/>
      <c r="F71" s="94"/>
      <c r="G71" s="94"/>
      <c r="H71" s="95"/>
      <c r="I71" s="96"/>
      <c r="J71" s="56"/>
      <c r="K71" s="56"/>
      <c r="L71" s="56"/>
      <c r="M71" s="56"/>
      <c r="N71" s="56"/>
      <c r="O71" s="56"/>
      <c r="P71" s="56"/>
      <c r="Q71" s="56"/>
      <c r="R71" s="56"/>
      <c r="T71" s="56"/>
      <c r="U71" s="56"/>
      <c r="V71" s="56"/>
      <c r="W71" s="56"/>
      <c r="X71" s="56"/>
      <c r="Y71" s="56"/>
      <c r="Z71" s="56"/>
      <c r="AA71" s="56"/>
      <c r="AB71" s="56"/>
      <c r="AD71" s="56"/>
      <c r="AE71" s="56"/>
      <c r="AF71" s="56"/>
      <c r="AG71" s="56"/>
      <c r="AH71" s="56"/>
      <c r="AI71" s="56"/>
      <c r="AJ71" s="56"/>
      <c r="AK71" s="56"/>
      <c r="AL71" s="56"/>
      <c r="AN71" s="56"/>
      <c r="AO71" s="56"/>
      <c r="AP71" s="56"/>
      <c r="AQ71" s="56"/>
      <c r="AR71" s="56"/>
      <c r="AS71" s="56"/>
      <c r="AT71" s="56"/>
      <c r="AU71" s="56"/>
      <c r="AV71" s="56"/>
      <c r="AX71" s="56"/>
      <c r="AY71" s="56"/>
      <c r="AZ71" s="56"/>
      <c r="BA71" s="56"/>
      <c r="BB71" s="56"/>
      <c r="BC71" s="56"/>
      <c r="BD71" s="56"/>
      <c r="BE71" s="56"/>
      <c r="BF71" s="56"/>
      <c r="BH71" s="56"/>
      <c r="BI71" s="56"/>
      <c r="BJ71" s="56"/>
      <c r="BK71" s="56"/>
      <c r="BL71" s="56"/>
      <c r="BM71" s="56"/>
      <c r="BN71" s="56"/>
      <c r="BO71" s="56"/>
      <c r="BP71" s="56"/>
      <c r="BR71" s="56"/>
      <c r="BS71" s="56"/>
      <c r="BT71" s="56"/>
      <c r="BU71" s="56"/>
      <c r="BV71" s="56"/>
      <c r="BW71" s="56"/>
      <c r="BX71" s="56"/>
      <c r="BY71" s="56"/>
      <c r="BZ71" s="56"/>
      <c r="CB71" s="56"/>
      <c r="CC71" s="56"/>
      <c r="CD71" s="56"/>
      <c r="CE71" s="56"/>
      <c r="CF71" s="56"/>
      <c r="CG71" s="56"/>
      <c r="CH71" s="56"/>
      <c r="CI71" s="56"/>
      <c r="CJ71" s="56"/>
      <c r="CL71" s="56"/>
      <c r="CM71" s="56"/>
      <c r="CN71" s="56"/>
      <c r="CO71" s="56"/>
      <c r="CP71" s="56"/>
      <c r="CQ71" s="56"/>
      <c r="CR71" s="56"/>
      <c r="CS71" s="56"/>
      <c r="CT71" s="56"/>
      <c r="CV71" s="56"/>
      <c r="CW71" s="56"/>
      <c r="CX71" s="56"/>
      <c r="CY71" s="56"/>
      <c r="CZ71" s="56"/>
      <c r="DA71" s="56"/>
      <c r="DB71" s="56"/>
      <c r="DC71" s="56"/>
      <c r="DD71" s="56"/>
      <c r="DF71" s="56"/>
      <c r="DG71" s="56"/>
      <c r="DH71" s="56"/>
      <c r="DI71" s="56"/>
      <c r="DJ71" s="56"/>
      <c r="DK71" s="56"/>
      <c r="DL71" s="56"/>
      <c r="DM71" s="56"/>
      <c r="DN71" s="56"/>
      <c r="DP71" s="56"/>
      <c r="DQ71" s="56"/>
      <c r="DR71" s="56"/>
      <c r="DS71" s="56"/>
      <c r="DT71" s="56"/>
      <c r="DU71" s="56"/>
      <c r="DV71" s="56"/>
      <c r="DW71" s="56"/>
      <c r="DX71" s="56"/>
      <c r="DZ71" s="56"/>
      <c r="EA71" s="56"/>
      <c r="EB71" s="56"/>
      <c r="EC71" s="56"/>
      <c r="ED71" s="56"/>
      <c r="EE71" s="56"/>
      <c r="EF71" s="56"/>
      <c r="EG71" s="56"/>
      <c r="EH71" s="56"/>
      <c r="EJ71" s="56"/>
      <c r="EK71" s="56"/>
      <c r="EL71" s="56"/>
      <c r="EM71" s="56"/>
      <c r="EN71" s="56"/>
      <c r="EO71" s="56"/>
      <c r="EP71" s="56"/>
      <c r="EQ71" s="56"/>
      <c r="ER71" s="56"/>
      <c r="ET71" s="56"/>
      <c r="EU71" s="56"/>
      <c r="EV71" s="56"/>
      <c r="EW71" s="56"/>
      <c r="EX71" s="56"/>
      <c r="EY71" s="56"/>
      <c r="EZ71" s="56"/>
      <c r="FA71" s="56"/>
      <c r="FB71" s="56"/>
      <c r="FD71" s="56"/>
      <c r="FE71" s="56"/>
      <c r="FF71" s="56"/>
      <c r="FG71" s="56"/>
      <c r="FH71" s="56"/>
      <c r="FI71" s="56"/>
      <c r="FJ71" s="56"/>
      <c r="FK71" s="56"/>
      <c r="FL71" s="56"/>
      <c r="FN71" s="56"/>
      <c r="FO71" s="56"/>
      <c r="FP71" s="56"/>
      <c r="FQ71" s="56"/>
      <c r="FR71" s="56"/>
      <c r="FS71" s="56"/>
      <c r="FT71" s="56"/>
      <c r="FU71" s="56"/>
      <c r="FV71" s="56"/>
      <c r="FX71" s="56"/>
      <c r="FY71" s="56"/>
      <c r="FZ71" s="56"/>
      <c r="GA71" s="56"/>
      <c r="GB71" s="56"/>
      <c r="GC71" s="56"/>
      <c r="GD71" s="56"/>
      <c r="GE71" s="56"/>
      <c r="GF71" s="56"/>
      <c r="GH71" s="56"/>
      <c r="GI71" s="56"/>
      <c r="GJ71" s="56"/>
      <c r="GK71" s="56"/>
      <c r="GL71" s="56"/>
      <c r="GM71" s="56"/>
      <c r="GN71" s="56"/>
      <c r="GO71" s="56"/>
      <c r="GP71" s="56"/>
      <c r="GR71" s="56"/>
      <c r="GS71" s="56"/>
      <c r="GT71" s="56"/>
      <c r="GU71" s="56"/>
      <c r="GV71" s="56"/>
      <c r="GW71" s="56"/>
      <c r="GX71" s="56"/>
      <c r="GY71" s="56"/>
      <c r="GZ71" s="56"/>
      <c r="HB71" s="56"/>
      <c r="HC71" s="56"/>
      <c r="HD71" s="56"/>
      <c r="HE71" s="56"/>
      <c r="HF71" s="56"/>
      <c r="HG71" s="56"/>
      <c r="HH71" s="56"/>
      <c r="HI71" s="56"/>
      <c r="HJ71" s="56"/>
      <c r="HL71" s="56"/>
      <c r="HM71" s="56"/>
      <c r="HN71" s="56"/>
      <c r="HO71" s="56"/>
      <c r="HP71" s="56"/>
      <c r="HQ71" s="56"/>
      <c r="HR71" s="56"/>
      <c r="HS71" s="56"/>
      <c r="HT71" s="56"/>
      <c r="HV71" s="56"/>
      <c r="HW71" s="56"/>
      <c r="HX71" s="56"/>
      <c r="HY71" s="56"/>
      <c r="HZ71" s="56"/>
      <c r="IA71" s="56"/>
      <c r="IB71" s="56"/>
      <c r="IC71" s="56"/>
      <c r="ID71" s="56"/>
      <c r="IF71" s="56"/>
      <c r="IG71" s="56"/>
      <c r="IH71" s="56"/>
      <c r="II71" s="56"/>
      <c r="IJ71" s="56"/>
      <c r="IK71" s="56"/>
      <c r="IL71" s="56"/>
      <c r="IM71" s="56"/>
      <c r="IN71" s="56"/>
      <c r="IP71" s="56"/>
      <c r="IQ71" s="56"/>
      <c r="IR71" s="56"/>
      <c r="IS71" s="56"/>
      <c r="IT71" s="56"/>
      <c r="IU71" s="56"/>
    </row>
    <row r="72" spans="1:255" ht="12.75" customHeight="1" thickBot="1" x14ac:dyDescent="0.25">
      <c r="A72" s="103"/>
      <c r="B72" s="106"/>
      <c r="C72" s="85" t="s">
        <v>70</v>
      </c>
      <c r="D72" s="86"/>
      <c r="E72" s="47"/>
      <c r="F72" s="47"/>
      <c r="G72" s="47"/>
      <c r="H72" s="48"/>
      <c r="I72" s="49"/>
      <c r="J72" s="56"/>
      <c r="K72" s="56"/>
      <c r="L72" s="56"/>
      <c r="M72" s="56"/>
      <c r="N72" s="56"/>
      <c r="O72" s="56"/>
      <c r="P72" s="56"/>
      <c r="Q72" s="56"/>
      <c r="R72" s="56"/>
      <c r="T72" s="56"/>
      <c r="U72" s="56"/>
      <c r="V72" s="56"/>
      <c r="W72" s="56"/>
      <c r="X72" s="56"/>
      <c r="Y72" s="56"/>
      <c r="Z72" s="56"/>
      <c r="AA72" s="56"/>
      <c r="AB72" s="56"/>
      <c r="AD72" s="56"/>
      <c r="AE72" s="56"/>
      <c r="AF72" s="56"/>
      <c r="AG72" s="56"/>
      <c r="AH72" s="56"/>
      <c r="AI72" s="56"/>
      <c r="AJ72" s="56"/>
      <c r="AK72" s="56"/>
      <c r="AL72" s="56"/>
      <c r="AN72" s="56"/>
      <c r="AO72" s="56"/>
      <c r="AP72" s="56"/>
      <c r="AQ72" s="56"/>
      <c r="AR72" s="56"/>
      <c r="AS72" s="56"/>
      <c r="AT72" s="56"/>
      <c r="AU72" s="56"/>
      <c r="AV72" s="56"/>
      <c r="AX72" s="56"/>
      <c r="AY72" s="56"/>
      <c r="AZ72" s="56"/>
      <c r="BA72" s="56"/>
      <c r="BB72" s="56"/>
      <c r="BC72" s="56"/>
      <c r="BD72" s="56"/>
      <c r="BE72" s="56"/>
      <c r="BF72" s="56"/>
      <c r="BH72" s="56"/>
      <c r="BI72" s="56"/>
      <c r="BJ72" s="56"/>
      <c r="BK72" s="56"/>
      <c r="BL72" s="56"/>
      <c r="BM72" s="56"/>
      <c r="BN72" s="56"/>
      <c r="BO72" s="56"/>
      <c r="BP72" s="56"/>
      <c r="BR72" s="56"/>
      <c r="BS72" s="56"/>
      <c r="BT72" s="56"/>
      <c r="BU72" s="56"/>
      <c r="BV72" s="56"/>
      <c r="BW72" s="56"/>
      <c r="BX72" s="56"/>
      <c r="BY72" s="56"/>
      <c r="BZ72" s="56"/>
      <c r="CB72" s="56"/>
      <c r="CC72" s="56"/>
      <c r="CD72" s="56"/>
      <c r="CE72" s="56"/>
      <c r="CF72" s="56"/>
      <c r="CG72" s="56"/>
      <c r="CH72" s="56"/>
      <c r="CI72" s="56"/>
      <c r="CJ72" s="56"/>
      <c r="CL72" s="56"/>
      <c r="CM72" s="56"/>
      <c r="CN72" s="56"/>
      <c r="CO72" s="56"/>
      <c r="CP72" s="56"/>
      <c r="CQ72" s="56"/>
      <c r="CR72" s="56"/>
      <c r="CS72" s="56"/>
      <c r="CT72" s="56"/>
      <c r="CV72" s="56"/>
      <c r="CW72" s="56"/>
      <c r="CX72" s="56"/>
      <c r="CY72" s="56"/>
      <c r="CZ72" s="56"/>
      <c r="DA72" s="56"/>
      <c r="DB72" s="56"/>
      <c r="DC72" s="56"/>
      <c r="DD72" s="56"/>
      <c r="DF72" s="56"/>
      <c r="DG72" s="56"/>
      <c r="DH72" s="56"/>
      <c r="DI72" s="56"/>
      <c r="DJ72" s="56"/>
      <c r="DK72" s="56"/>
      <c r="DL72" s="56"/>
      <c r="DM72" s="56"/>
      <c r="DN72" s="56"/>
      <c r="DP72" s="56"/>
      <c r="DQ72" s="56"/>
      <c r="DR72" s="56"/>
      <c r="DS72" s="56"/>
      <c r="DT72" s="56"/>
      <c r="DU72" s="56"/>
      <c r="DV72" s="56"/>
      <c r="DW72" s="56"/>
      <c r="DX72" s="56"/>
      <c r="DZ72" s="56"/>
      <c r="EA72" s="56"/>
      <c r="EB72" s="56"/>
      <c r="EC72" s="56"/>
      <c r="ED72" s="56"/>
      <c r="EE72" s="56"/>
      <c r="EF72" s="56"/>
      <c r="EG72" s="56"/>
      <c r="EH72" s="56"/>
      <c r="EJ72" s="56"/>
      <c r="EK72" s="56"/>
      <c r="EL72" s="56"/>
      <c r="EM72" s="56"/>
      <c r="EN72" s="56"/>
      <c r="EO72" s="56"/>
      <c r="EP72" s="56"/>
      <c r="EQ72" s="56"/>
      <c r="ER72" s="56"/>
      <c r="ET72" s="56"/>
      <c r="EU72" s="56"/>
      <c r="EV72" s="56"/>
      <c r="EW72" s="56"/>
      <c r="EX72" s="56"/>
      <c r="EY72" s="56"/>
      <c r="EZ72" s="56"/>
      <c r="FA72" s="56"/>
      <c r="FB72" s="56"/>
      <c r="FD72" s="56"/>
      <c r="FE72" s="56"/>
      <c r="FF72" s="56"/>
      <c r="FG72" s="56"/>
      <c r="FH72" s="56"/>
      <c r="FI72" s="56"/>
      <c r="FJ72" s="56"/>
      <c r="FK72" s="56"/>
      <c r="FL72" s="56"/>
      <c r="FN72" s="56"/>
      <c r="FO72" s="56"/>
      <c r="FP72" s="56"/>
      <c r="FQ72" s="56"/>
      <c r="FR72" s="56"/>
      <c r="FS72" s="56"/>
      <c r="FT72" s="56"/>
      <c r="FU72" s="56"/>
      <c r="FV72" s="56"/>
      <c r="FX72" s="56"/>
      <c r="FY72" s="56"/>
      <c r="FZ72" s="56"/>
      <c r="GA72" s="56"/>
      <c r="GB72" s="56"/>
      <c r="GC72" s="56"/>
      <c r="GD72" s="56"/>
      <c r="GE72" s="56"/>
      <c r="GF72" s="56"/>
      <c r="GH72" s="56"/>
      <c r="GI72" s="56"/>
      <c r="GJ72" s="56"/>
      <c r="GK72" s="56"/>
      <c r="GL72" s="56"/>
      <c r="GM72" s="56"/>
      <c r="GN72" s="56"/>
      <c r="GO72" s="56"/>
      <c r="GP72" s="56"/>
      <c r="GR72" s="56"/>
      <c r="GS72" s="56"/>
      <c r="GT72" s="56"/>
      <c r="GU72" s="56"/>
      <c r="GV72" s="56"/>
      <c r="GW72" s="56"/>
      <c r="GX72" s="56"/>
      <c r="GY72" s="56"/>
      <c r="GZ72" s="56"/>
      <c r="HB72" s="56"/>
      <c r="HC72" s="56"/>
      <c r="HD72" s="56"/>
      <c r="HE72" s="56"/>
      <c r="HF72" s="56"/>
      <c r="HG72" s="56"/>
      <c r="HH72" s="56"/>
      <c r="HI72" s="56"/>
      <c r="HJ72" s="56"/>
      <c r="HL72" s="56"/>
      <c r="HM72" s="56"/>
      <c r="HN72" s="56"/>
      <c r="HO72" s="56"/>
      <c r="HP72" s="56"/>
      <c r="HQ72" s="56"/>
      <c r="HR72" s="56"/>
      <c r="HS72" s="56"/>
      <c r="HT72" s="56"/>
      <c r="HV72" s="56"/>
      <c r="HW72" s="56"/>
      <c r="HX72" s="56"/>
      <c r="HY72" s="56"/>
      <c r="HZ72" s="56"/>
      <c r="IA72" s="56"/>
      <c r="IB72" s="56"/>
      <c r="IC72" s="56"/>
      <c r="ID72" s="56"/>
      <c r="IF72" s="56"/>
      <c r="IG72" s="56"/>
      <c r="IH72" s="56"/>
      <c r="II72" s="56"/>
      <c r="IJ72" s="56"/>
      <c r="IK72" s="56"/>
      <c r="IL72" s="56"/>
      <c r="IM72" s="56"/>
      <c r="IN72" s="56"/>
      <c r="IP72" s="56"/>
      <c r="IQ72" s="56"/>
      <c r="IR72" s="56"/>
      <c r="IS72" s="56"/>
      <c r="IT72" s="56"/>
      <c r="IU72" s="56"/>
    </row>
    <row r="73" spans="1:255" ht="12.75" customHeight="1" thickBot="1" x14ac:dyDescent="0.25">
      <c r="A73" s="103"/>
      <c r="B73" s="106"/>
      <c r="C73" s="85" t="s">
        <v>72</v>
      </c>
      <c r="D73" s="86"/>
      <c r="E73" s="47"/>
      <c r="F73" s="47"/>
      <c r="G73" s="47"/>
      <c r="H73" s="48"/>
      <c r="I73" s="49"/>
      <c r="J73" s="56"/>
      <c r="K73" s="56"/>
      <c r="L73" s="56"/>
      <c r="M73" s="56"/>
      <c r="N73" s="56"/>
      <c r="O73" s="56"/>
      <c r="P73" s="56"/>
      <c r="Q73" s="56"/>
      <c r="R73" s="56"/>
      <c r="T73" s="56"/>
      <c r="U73" s="56"/>
      <c r="V73" s="56"/>
      <c r="W73" s="56"/>
      <c r="X73" s="56"/>
      <c r="Y73" s="56"/>
      <c r="Z73" s="56"/>
      <c r="AA73" s="56"/>
      <c r="AB73" s="56"/>
      <c r="AD73" s="56"/>
      <c r="AE73" s="56"/>
      <c r="AF73" s="56"/>
      <c r="AG73" s="56"/>
      <c r="AH73" s="56"/>
      <c r="AI73" s="56"/>
      <c r="AJ73" s="56"/>
      <c r="AK73" s="56"/>
      <c r="AL73" s="56"/>
      <c r="AN73" s="56"/>
      <c r="AO73" s="56"/>
      <c r="AP73" s="56"/>
      <c r="AQ73" s="56"/>
      <c r="AR73" s="56"/>
      <c r="AS73" s="56"/>
      <c r="AT73" s="56"/>
      <c r="AU73" s="56"/>
      <c r="AV73" s="56"/>
      <c r="AX73" s="56"/>
      <c r="AY73" s="56"/>
      <c r="AZ73" s="56"/>
      <c r="BA73" s="56"/>
      <c r="BB73" s="56"/>
      <c r="BC73" s="56"/>
      <c r="BD73" s="56"/>
      <c r="BE73" s="56"/>
      <c r="BF73" s="56"/>
      <c r="BH73" s="56"/>
      <c r="BI73" s="56"/>
      <c r="BJ73" s="56"/>
      <c r="BK73" s="56"/>
      <c r="BL73" s="56"/>
      <c r="BM73" s="56"/>
      <c r="BN73" s="56"/>
      <c r="BO73" s="56"/>
      <c r="BP73" s="56"/>
      <c r="BR73" s="56"/>
      <c r="BS73" s="56"/>
      <c r="BT73" s="56"/>
      <c r="BU73" s="56"/>
      <c r="BV73" s="56"/>
      <c r="BW73" s="56"/>
      <c r="BX73" s="56"/>
      <c r="BY73" s="56"/>
      <c r="BZ73" s="56"/>
      <c r="CB73" s="56"/>
      <c r="CC73" s="56"/>
      <c r="CD73" s="56"/>
      <c r="CE73" s="56"/>
      <c r="CF73" s="56"/>
      <c r="CG73" s="56"/>
      <c r="CH73" s="56"/>
      <c r="CI73" s="56"/>
      <c r="CJ73" s="56"/>
      <c r="CL73" s="56"/>
      <c r="CM73" s="56"/>
      <c r="CN73" s="56"/>
      <c r="CO73" s="56"/>
      <c r="CP73" s="56"/>
      <c r="CQ73" s="56"/>
      <c r="CR73" s="56"/>
      <c r="CS73" s="56"/>
      <c r="CT73" s="56"/>
      <c r="CV73" s="56"/>
      <c r="CW73" s="56"/>
      <c r="CX73" s="56"/>
      <c r="CY73" s="56"/>
      <c r="CZ73" s="56"/>
      <c r="DA73" s="56"/>
      <c r="DB73" s="56"/>
      <c r="DC73" s="56"/>
      <c r="DD73" s="56"/>
      <c r="DF73" s="56"/>
      <c r="DG73" s="56"/>
      <c r="DH73" s="56"/>
      <c r="DI73" s="56"/>
      <c r="DJ73" s="56"/>
      <c r="DK73" s="56"/>
      <c r="DL73" s="56"/>
      <c r="DM73" s="56"/>
      <c r="DN73" s="56"/>
      <c r="DP73" s="56"/>
      <c r="DQ73" s="56"/>
      <c r="DR73" s="56"/>
      <c r="DS73" s="56"/>
      <c r="DT73" s="56"/>
      <c r="DU73" s="56"/>
      <c r="DV73" s="56"/>
      <c r="DW73" s="56"/>
      <c r="DX73" s="56"/>
      <c r="DZ73" s="56"/>
      <c r="EA73" s="56"/>
      <c r="EB73" s="56"/>
      <c r="EC73" s="56"/>
      <c r="ED73" s="56"/>
      <c r="EE73" s="56"/>
      <c r="EF73" s="56"/>
      <c r="EG73" s="56"/>
      <c r="EH73" s="56"/>
      <c r="EJ73" s="56"/>
      <c r="EK73" s="56"/>
      <c r="EL73" s="56"/>
      <c r="EM73" s="56"/>
      <c r="EN73" s="56"/>
      <c r="EO73" s="56"/>
      <c r="EP73" s="56"/>
      <c r="EQ73" s="56"/>
      <c r="ER73" s="56"/>
      <c r="ET73" s="56"/>
      <c r="EU73" s="56"/>
      <c r="EV73" s="56"/>
      <c r="EW73" s="56"/>
      <c r="EX73" s="56"/>
      <c r="EY73" s="56"/>
      <c r="EZ73" s="56"/>
      <c r="FA73" s="56"/>
      <c r="FB73" s="56"/>
      <c r="FD73" s="56"/>
      <c r="FE73" s="56"/>
      <c r="FF73" s="56"/>
      <c r="FG73" s="56"/>
      <c r="FH73" s="56"/>
      <c r="FI73" s="56"/>
      <c r="FJ73" s="56"/>
      <c r="FK73" s="56"/>
      <c r="FL73" s="56"/>
      <c r="FN73" s="56"/>
      <c r="FO73" s="56"/>
      <c r="FP73" s="56"/>
      <c r="FQ73" s="56"/>
      <c r="FR73" s="56"/>
      <c r="FS73" s="56"/>
      <c r="FT73" s="56"/>
      <c r="FU73" s="56"/>
      <c r="FV73" s="56"/>
      <c r="FX73" s="56"/>
      <c r="FY73" s="56"/>
      <c r="FZ73" s="56"/>
      <c r="GA73" s="56"/>
      <c r="GB73" s="56"/>
      <c r="GC73" s="56"/>
      <c r="GD73" s="56"/>
      <c r="GE73" s="56"/>
      <c r="GF73" s="56"/>
      <c r="GH73" s="56"/>
      <c r="GI73" s="56"/>
      <c r="GJ73" s="56"/>
      <c r="GK73" s="56"/>
      <c r="GL73" s="56"/>
      <c r="GM73" s="56"/>
      <c r="GN73" s="56"/>
      <c r="GO73" s="56"/>
      <c r="GP73" s="56"/>
      <c r="GR73" s="56"/>
      <c r="GS73" s="56"/>
      <c r="GT73" s="56"/>
      <c r="GU73" s="56"/>
      <c r="GV73" s="56"/>
      <c r="GW73" s="56"/>
      <c r="GX73" s="56"/>
      <c r="GY73" s="56"/>
      <c r="GZ73" s="56"/>
      <c r="HB73" s="56"/>
      <c r="HC73" s="56"/>
      <c r="HD73" s="56"/>
      <c r="HE73" s="56"/>
      <c r="HF73" s="56"/>
      <c r="HG73" s="56"/>
      <c r="HH73" s="56"/>
      <c r="HI73" s="56"/>
      <c r="HJ73" s="56"/>
      <c r="HL73" s="56"/>
      <c r="HM73" s="56"/>
      <c r="HN73" s="56"/>
      <c r="HO73" s="56"/>
      <c r="HP73" s="56"/>
      <c r="HQ73" s="56"/>
      <c r="HR73" s="56"/>
      <c r="HS73" s="56"/>
      <c r="HT73" s="56"/>
      <c r="HV73" s="56"/>
      <c r="HW73" s="56"/>
      <c r="HX73" s="56"/>
      <c r="HY73" s="56"/>
      <c r="HZ73" s="56"/>
      <c r="IA73" s="56"/>
      <c r="IB73" s="56"/>
      <c r="IC73" s="56"/>
      <c r="ID73" s="56"/>
      <c r="IF73" s="56"/>
      <c r="IG73" s="56"/>
      <c r="IH73" s="56"/>
      <c r="II73" s="56"/>
      <c r="IJ73" s="56"/>
      <c r="IK73" s="56"/>
      <c r="IL73" s="56"/>
      <c r="IM73" s="56"/>
      <c r="IN73" s="56"/>
      <c r="IP73" s="56"/>
      <c r="IQ73" s="56"/>
      <c r="IR73" s="56"/>
      <c r="IS73" s="56"/>
      <c r="IT73" s="56"/>
      <c r="IU73" s="56"/>
    </row>
    <row r="74" spans="1:255" ht="12.75" customHeight="1" thickBot="1" x14ac:dyDescent="0.25">
      <c r="A74" s="103"/>
      <c r="B74" s="106"/>
      <c r="C74" s="85" t="s">
        <v>73</v>
      </c>
      <c r="D74" s="86"/>
      <c r="E74" s="47"/>
      <c r="F74" s="47"/>
      <c r="G74" s="47"/>
      <c r="H74" s="48"/>
      <c r="I74" s="49"/>
      <c r="J74" s="56"/>
      <c r="K74" s="56"/>
      <c r="L74" s="56"/>
      <c r="M74" s="56"/>
      <c r="N74" s="56"/>
      <c r="O74" s="56"/>
      <c r="P74" s="56"/>
      <c r="Q74" s="56"/>
      <c r="R74" s="56"/>
      <c r="T74" s="56"/>
      <c r="U74" s="56"/>
      <c r="V74" s="56"/>
      <c r="W74" s="56"/>
      <c r="X74" s="56"/>
      <c r="Y74" s="56"/>
      <c r="Z74" s="56"/>
      <c r="AA74" s="56"/>
      <c r="AB74" s="56"/>
      <c r="AD74" s="56"/>
      <c r="AE74" s="56"/>
      <c r="AF74" s="56"/>
      <c r="AG74" s="56"/>
      <c r="AH74" s="56"/>
      <c r="AI74" s="56"/>
      <c r="AJ74" s="56"/>
      <c r="AK74" s="56"/>
      <c r="AL74" s="56"/>
      <c r="AN74" s="56"/>
      <c r="AO74" s="56"/>
      <c r="AP74" s="56"/>
      <c r="AQ74" s="56"/>
      <c r="AR74" s="56"/>
      <c r="AS74" s="56"/>
      <c r="AT74" s="56"/>
      <c r="AU74" s="56"/>
      <c r="AV74" s="56"/>
      <c r="AX74" s="56"/>
      <c r="AY74" s="56"/>
      <c r="AZ74" s="56"/>
      <c r="BA74" s="56"/>
      <c r="BB74" s="56"/>
      <c r="BC74" s="56"/>
      <c r="BD74" s="56"/>
      <c r="BE74" s="56"/>
      <c r="BF74" s="56"/>
      <c r="BH74" s="56"/>
      <c r="BI74" s="56"/>
      <c r="BJ74" s="56"/>
      <c r="BK74" s="56"/>
      <c r="BL74" s="56"/>
      <c r="BM74" s="56"/>
      <c r="BN74" s="56"/>
      <c r="BO74" s="56"/>
      <c r="BP74" s="56"/>
      <c r="BR74" s="56"/>
      <c r="BS74" s="56"/>
      <c r="BT74" s="56"/>
      <c r="BU74" s="56"/>
      <c r="BV74" s="56"/>
      <c r="BW74" s="56"/>
      <c r="BX74" s="56"/>
      <c r="BY74" s="56"/>
      <c r="BZ74" s="56"/>
      <c r="CB74" s="56"/>
      <c r="CC74" s="56"/>
      <c r="CD74" s="56"/>
      <c r="CE74" s="56"/>
      <c r="CF74" s="56"/>
      <c r="CG74" s="56"/>
      <c r="CH74" s="56"/>
      <c r="CI74" s="56"/>
      <c r="CJ74" s="56"/>
      <c r="CL74" s="56"/>
      <c r="CM74" s="56"/>
      <c r="CN74" s="56"/>
      <c r="CO74" s="56"/>
      <c r="CP74" s="56"/>
      <c r="CQ74" s="56"/>
      <c r="CR74" s="56"/>
      <c r="CS74" s="56"/>
      <c r="CT74" s="56"/>
      <c r="CV74" s="56"/>
      <c r="CW74" s="56"/>
      <c r="CX74" s="56"/>
      <c r="CY74" s="56"/>
      <c r="CZ74" s="56"/>
      <c r="DA74" s="56"/>
      <c r="DB74" s="56"/>
      <c r="DC74" s="56"/>
      <c r="DD74" s="56"/>
      <c r="DF74" s="56"/>
      <c r="DG74" s="56"/>
      <c r="DH74" s="56"/>
      <c r="DI74" s="56"/>
      <c r="DJ74" s="56"/>
      <c r="DK74" s="56"/>
      <c r="DL74" s="56"/>
      <c r="DM74" s="56"/>
      <c r="DN74" s="56"/>
      <c r="DP74" s="56"/>
      <c r="DQ74" s="56"/>
      <c r="DR74" s="56"/>
      <c r="DS74" s="56"/>
      <c r="DT74" s="56"/>
      <c r="DU74" s="56"/>
      <c r="DV74" s="56"/>
      <c r="DW74" s="56"/>
      <c r="DX74" s="56"/>
      <c r="DZ74" s="56"/>
      <c r="EA74" s="56"/>
      <c r="EB74" s="56"/>
      <c r="EC74" s="56"/>
      <c r="ED74" s="56"/>
      <c r="EE74" s="56"/>
      <c r="EF74" s="56"/>
      <c r="EG74" s="56"/>
      <c r="EH74" s="56"/>
      <c r="EJ74" s="56"/>
      <c r="EK74" s="56"/>
      <c r="EL74" s="56"/>
      <c r="EM74" s="56"/>
      <c r="EN74" s="56"/>
      <c r="EO74" s="56"/>
      <c r="EP74" s="56"/>
      <c r="EQ74" s="56"/>
      <c r="ER74" s="56"/>
      <c r="ET74" s="56"/>
      <c r="EU74" s="56"/>
      <c r="EV74" s="56"/>
      <c r="EW74" s="56"/>
      <c r="EX74" s="56"/>
      <c r="EY74" s="56"/>
      <c r="EZ74" s="56"/>
      <c r="FA74" s="56"/>
      <c r="FB74" s="56"/>
      <c r="FD74" s="56"/>
      <c r="FE74" s="56"/>
      <c r="FF74" s="56"/>
      <c r="FG74" s="56"/>
      <c r="FH74" s="56"/>
      <c r="FI74" s="56"/>
      <c r="FJ74" s="56"/>
      <c r="FK74" s="56"/>
      <c r="FL74" s="56"/>
      <c r="FN74" s="56"/>
      <c r="FO74" s="56"/>
      <c r="FP74" s="56"/>
      <c r="FQ74" s="56"/>
      <c r="FR74" s="56"/>
      <c r="FS74" s="56"/>
      <c r="FT74" s="56"/>
      <c r="FU74" s="56"/>
      <c r="FV74" s="56"/>
      <c r="FX74" s="56"/>
      <c r="FY74" s="56"/>
      <c r="FZ74" s="56"/>
      <c r="GA74" s="56"/>
      <c r="GB74" s="56"/>
      <c r="GC74" s="56"/>
      <c r="GD74" s="56"/>
      <c r="GE74" s="56"/>
      <c r="GF74" s="56"/>
      <c r="GH74" s="56"/>
      <c r="GI74" s="56"/>
      <c r="GJ74" s="56"/>
      <c r="GK74" s="56"/>
      <c r="GL74" s="56"/>
      <c r="GM74" s="56"/>
      <c r="GN74" s="56"/>
      <c r="GO74" s="56"/>
      <c r="GP74" s="56"/>
      <c r="GR74" s="56"/>
      <c r="GS74" s="56"/>
      <c r="GT74" s="56"/>
      <c r="GU74" s="56"/>
      <c r="GV74" s="56"/>
      <c r="GW74" s="56"/>
      <c r="GX74" s="56"/>
      <c r="GY74" s="56"/>
      <c r="GZ74" s="56"/>
      <c r="HB74" s="56"/>
      <c r="HC74" s="56"/>
      <c r="HD74" s="56"/>
      <c r="HE74" s="56"/>
      <c r="HF74" s="56"/>
      <c r="HG74" s="56"/>
      <c r="HH74" s="56"/>
      <c r="HI74" s="56"/>
      <c r="HJ74" s="56"/>
      <c r="HL74" s="56"/>
      <c r="HM74" s="56"/>
      <c r="HN74" s="56"/>
      <c r="HO74" s="56"/>
      <c r="HP74" s="56"/>
      <c r="HQ74" s="56"/>
      <c r="HR74" s="56"/>
      <c r="HS74" s="56"/>
      <c r="HT74" s="56"/>
      <c r="HV74" s="56"/>
      <c r="HW74" s="56"/>
      <c r="HX74" s="56"/>
      <c r="HY74" s="56"/>
      <c r="HZ74" s="56"/>
      <c r="IA74" s="56"/>
      <c r="IB74" s="56"/>
      <c r="IC74" s="56"/>
      <c r="ID74" s="56"/>
      <c r="IF74" s="56"/>
      <c r="IG74" s="56"/>
      <c r="IH74" s="56"/>
      <c r="II74" s="56"/>
      <c r="IJ74" s="56"/>
      <c r="IK74" s="56"/>
      <c r="IL74" s="56"/>
      <c r="IM74" s="56"/>
      <c r="IN74" s="56"/>
      <c r="IP74" s="56"/>
      <c r="IQ74" s="56"/>
      <c r="IR74" s="56"/>
      <c r="IS74" s="56"/>
      <c r="IT74" s="56"/>
      <c r="IU74" s="56"/>
    </row>
    <row r="75" spans="1:255" ht="12.75" customHeight="1" thickBot="1" x14ac:dyDescent="0.25">
      <c r="A75" s="103"/>
      <c r="B75" s="106"/>
      <c r="C75" s="85" t="s">
        <v>74</v>
      </c>
      <c r="D75" s="86"/>
      <c r="E75" s="47"/>
      <c r="F75" s="47"/>
      <c r="G75" s="47"/>
      <c r="H75" s="48"/>
      <c r="I75" s="49"/>
      <c r="J75" s="56"/>
      <c r="K75" s="56"/>
      <c r="L75" s="56"/>
      <c r="M75" s="56"/>
      <c r="N75" s="56"/>
      <c r="O75" s="56"/>
      <c r="P75" s="56"/>
      <c r="Q75" s="56"/>
      <c r="R75" s="56"/>
      <c r="T75" s="56"/>
      <c r="U75" s="56"/>
      <c r="V75" s="56"/>
      <c r="W75" s="56"/>
      <c r="X75" s="56"/>
      <c r="Y75" s="56"/>
      <c r="Z75" s="56"/>
      <c r="AA75" s="56"/>
      <c r="AB75" s="56"/>
      <c r="AD75" s="56"/>
      <c r="AE75" s="56"/>
      <c r="AF75" s="56"/>
      <c r="AG75" s="56"/>
      <c r="AH75" s="56"/>
      <c r="AI75" s="56"/>
      <c r="AJ75" s="56"/>
      <c r="AK75" s="56"/>
      <c r="AL75" s="56"/>
      <c r="AN75" s="56"/>
      <c r="AO75" s="56"/>
      <c r="AP75" s="56"/>
      <c r="AQ75" s="56"/>
      <c r="AR75" s="56"/>
      <c r="AS75" s="56"/>
      <c r="AT75" s="56"/>
      <c r="AU75" s="56"/>
      <c r="AV75" s="56"/>
      <c r="AX75" s="56"/>
      <c r="AY75" s="56"/>
      <c r="AZ75" s="56"/>
      <c r="BA75" s="56"/>
      <c r="BB75" s="56"/>
      <c r="BC75" s="56"/>
      <c r="BD75" s="56"/>
      <c r="BE75" s="56"/>
      <c r="BF75" s="56"/>
      <c r="BH75" s="56"/>
      <c r="BI75" s="56"/>
      <c r="BJ75" s="56"/>
      <c r="BK75" s="56"/>
      <c r="BL75" s="56"/>
      <c r="BM75" s="56"/>
      <c r="BN75" s="56"/>
      <c r="BO75" s="56"/>
      <c r="BP75" s="56"/>
      <c r="BR75" s="56"/>
      <c r="BS75" s="56"/>
      <c r="BT75" s="56"/>
      <c r="BU75" s="56"/>
      <c r="BV75" s="56"/>
      <c r="BW75" s="56"/>
      <c r="BX75" s="56"/>
      <c r="BY75" s="56"/>
      <c r="BZ75" s="56"/>
      <c r="CB75" s="56"/>
      <c r="CC75" s="56"/>
      <c r="CD75" s="56"/>
      <c r="CE75" s="56"/>
      <c r="CF75" s="56"/>
      <c r="CG75" s="56"/>
      <c r="CH75" s="56"/>
      <c r="CI75" s="56"/>
      <c r="CJ75" s="56"/>
      <c r="CL75" s="56"/>
      <c r="CM75" s="56"/>
      <c r="CN75" s="56"/>
      <c r="CO75" s="56"/>
      <c r="CP75" s="56"/>
      <c r="CQ75" s="56"/>
      <c r="CR75" s="56"/>
      <c r="CS75" s="56"/>
      <c r="CT75" s="56"/>
      <c r="CV75" s="56"/>
      <c r="CW75" s="56"/>
      <c r="CX75" s="56"/>
      <c r="CY75" s="56"/>
      <c r="CZ75" s="56"/>
      <c r="DA75" s="56"/>
      <c r="DB75" s="56"/>
      <c r="DC75" s="56"/>
      <c r="DD75" s="56"/>
      <c r="DF75" s="56"/>
      <c r="DG75" s="56"/>
      <c r="DH75" s="56"/>
      <c r="DI75" s="56"/>
      <c r="DJ75" s="56"/>
      <c r="DK75" s="56"/>
      <c r="DL75" s="56"/>
      <c r="DM75" s="56"/>
      <c r="DN75" s="56"/>
      <c r="DP75" s="56"/>
      <c r="DQ75" s="56"/>
      <c r="DR75" s="56"/>
      <c r="DS75" s="56"/>
      <c r="DT75" s="56"/>
      <c r="DU75" s="56"/>
      <c r="DV75" s="56"/>
      <c r="DW75" s="56"/>
      <c r="DX75" s="56"/>
      <c r="DZ75" s="56"/>
      <c r="EA75" s="56"/>
      <c r="EB75" s="56"/>
      <c r="EC75" s="56"/>
      <c r="ED75" s="56"/>
      <c r="EE75" s="56"/>
      <c r="EF75" s="56"/>
      <c r="EG75" s="56"/>
      <c r="EH75" s="56"/>
      <c r="EJ75" s="56"/>
      <c r="EK75" s="56"/>
      <c r="EL75" s="56"/>
      <c r="EM75" s="56"/>
      <c r="EN75" s="56"/>
      <c r="EO75" s="56"/>
      <c r="EP75" s="56"/>
      <c r="EQ75" s="56"/>
      <c r="ER75" s="56"/>
      <c r="ET75" s="56"/>
      <c r="EU75" s="56"/>
      <c r="EV75" s="56"/>
      <c r="EW75" s="56"/>
      <c r="EX75" s="56"/>
      <c r="EY75" s="56"/>
      <c r="EZ75" s="56"/>
      <c r="FA75" s="56"/>
      <c r="FB75" s="56"/>
      <c r="FD75" s="56"/>
      <c r="FE75" s="56"/>
      <c r="FF75" s="56"/>
      <c r="FG75" s="56"/>
      <c r="FH75" s="56"/>
      <c r="FI75" s="56"/>
      <c r="FJ75" s="56"/>
      <c r="FK75" s="56"/>
      <c r="FL75" s="56"/>
      <c r="FN75" s="56"/>
      <c r="FO75" s="56"/>
      <c r="FP75" s="56"/>
      <c r="FQ75" s="56"/>
      <c r="FR75" s="56"/>
      <c r="FS75" s="56"/>
      <c r="FT75" s="56"/>
      <c r="FU75" s="56"/>
      <c r="FV75" s="56"/>
      <c r="FX75" s="56"/>
      <c r="FY75" s="56"/>
      <c r="FZ75" s="56"/>
      <c r="GA75" s="56"/>
      <c r="GB75" s="56"/>
      <c r="GC75" s="56"/>
      <c r="GD75" s="56"/>
      <c r="GE75" s="56"/>
      <c r="GF75" s="56"/>
      <c r="GH75" s="56"/>
      <c r="GI75" s="56"/>
      <c r="GJ75" s="56"/>
      <c r="GK75" s="56"/>
      <c r="GL75" s="56"/>
      <c r="GM75" s="56"/>
      <c r="GN75" s="56"/>
      <c r="GO75" s="56"/>
      <c r="GP75" s="56"/>
      <c r="GR75" s="56"/>
      <c r="GS75" s="56"/>
      <c r="GT75" s="56"/>
      <c r="GU75" s="56"/>
      <c r="GV75" s="56"/>
      <c r="GW75" s="56"/>
      <c r="GX75" s="56"/>
      <c r="GY75" s="56"/>
      <c r="GZ75" s="56"/>
      <c r="HB75" s="56"/>
      <c r="HC75" s="56"/>
      <c r="HD75" s="56"/>
      <c r="HE75" s="56"/>
      <c r="HF75" s="56"/>
      <c r="HG75" s="56"/>
      <c r="HH75" s="56"/>
      <c r="HI75" s="56"/>
      <c r="HJ75" s="56"/>
      <c r="HL75" s="56"/>
      <c r="HM75" s="56"/>
      <c r="HN75" s="56"/>
      <c r="HO75" s="56"/>
      <c r="HP75" s="56"/>
      <c r="HQ75" s="56"/>
      <c r="HR75" s="56"/>
      <c r="HS75" s="56"/>
      <c r="HT75" s="56"/>
      <c r="HV75" s="56"/>
      <c r="HW75" s="56"/>
      <c r="HX75" s="56"/>
      <c r="HY75" s="56"/>
      <c r="HZ75" s="56"/>
      <c r="IA75" s="56"/>
      <c r="IB75" s="56"/>
      <c r="IC75" s="56"/>
      <c r="ID75" s="56"/>
      <c r="IF75" s="56"/>
      <c r="IG75" s="56"/>
      <c r="IH75" s="56"/>
      <c r="II75" s="56"/>
      <c r="IJ75" s="56"/>
      <c r="IK75" s="56"/>
      <c r="IL75" s="56"/>
      <c r="IM75" s="56"/>
      <c r="IN75" s="56"/>
      <c r="IP75" s="56"/>
      <c r="IQ75" s="56"/>
      <c r="IR75" s="56"/>
      <c r="IS75" s="56"/>
      <c r="IT75" s="56"/>
      <c r="IU75" s="56"/>
    </row>
    <row r="76" spans="1:255" ht="12.75" customHeight="1" thickBot="1" x14ac:dyDescent="0.25">
      <c r="A76" s="11"/>
      <c r="B76" s="106"/>
      <c r="C76" s="85" t="s">
        <v>75</v>
      </c>
      <c r="D76" s="86"/>
      <c r="E76" s="47"/>
      <c r="F76" s="47"/>
      <c r="G76" s="47"/>
      <c r="H76" s="48"/>
      <c r="I76" s="49"/>
      <c r="J76" s="56"/>
      <c r="K76" s="56"/>
      <c r="L76" s="56"/>
      <c r="M76" s="56"/>
      <c r="N76" s="56"/>
      <c r="O76" s="56"/>
      <c r="P76" s="56"/>
      <c r="Q76" s="56"/>
      <c r="R76" s="56"/>
      <c r="T76" s="56"/>
      <c r="U76" s="56"/>
      <c r="V76" s="56"/>
      <c r="W76" s="56"/>
      <c r="X76" s="56"/>
      <c r="Y76" s="56"/>
      <c r="Z76" s="56"/>
      <c r="AA76" s="56"/>
      <c r="AB76" s="56"/>
      <c r="AD76" s="56"/>
      <c r="AE76" s="56"/>
      <c r="AF76" s="56"/>
      <c r="AG76" s="56"/>
      <c r="AH76" s="56"/>
      <c r="AI76" s="56"/>
      <c r="AJ76" s="56"/>
      <c r="AK76" s="56"/>
      <c r="AL76" s="56"/>
      <c r="AN76" s="56"/>
      <c r="AO76" s="56"/>
      <c r="AP76" s="56"/>
      <c r="AQ76" s="56"/>
      <c r="AR76" s="56"/>
      <c r="AS76" s="56"/>
      <c r="AT76" s="56"/>
      <c r="AU76" s="56"/>
      <c r="AV76" s="56"/>
      <c r="AX76" s="56"/>
      <c r="AY76" s="56"/>
      <c r="AZ76" s="56"/>
      <c r="BA76" s="56"/>
      <c r="BB76" s="56"/>
      <c r="BC76" s="56"/>
      <c r="BD76" s="56"/>
      <c r="BE76" s="56"/>
      <c r="BF76" s="56"/>
      <c r="BH76" s="56"/>
      <c r="BI76" s="56"/>
      <c r="BJ76" s="56"/>
      <c r="BK76" s="56"/>
      <c r="BL76" s="56"/>
      <c r="BM76" s="56"/>
      <c r="BN76" s="56"/>
      <c r="BO76" s="56"/>
      <c r="BP76" s="56"/>
      <c r="BR76" s="56"/>
      <c r="BS76" s="56"/>
      <c r="BT76" s="56"/>
      <c r="BU76" s="56"/>
      <c r="BV76" s="56"/>
      <c r="BW76" s="56"/>
      <c r="BX76" s="56"/>
      <c r="BY76" s="56"/>
      <c r="BZ76" s="56"/>
      <c r="CB76" s="56"/>
      <c r="CC76" s="56"/>
      <c r="CD76" s="56"/>
      <c r="CE76" s="56"/>
      <c r="CF76" s="56"/>
      <c r="CG76" s="56"/>
      <c r="CH76" s="56"/>
      <c r="CI76" s="56"/>
      <c r="CJ76" s="56"/>
      <c r="CL76" s="56"/>
      <c r="CM76" s="56"/>
      <c r="CN76" s="56"/>
      <c r="CO76" s="56"/>
      <c r="CP76" s="56"/>
      <c r="CQ76" s="56"/>
      <c r="CR76" s="56"/>
      <c r="CS76" s="56"/>
      <c r="CT76" s="56"/>
      <c r="CV76" s="56"/>
      <c r="CW76" s="56"/>
      <c r="CX76" s="56"/>
      <c r="CY76" s="56"/>
      <c r="CZ76" s="56"/>
      <c r="DA76" s="56"/>
      <c r="DB76" s="56"/>
      <c r="DC76" s="56"/>
      <c r="DD76" s="56"/>
      <c r="DF76" s="56"/>
      <c r="DG76" s="56"/>
      <c r="DH76" s="56"/>
      <c r="DI76" s="56"/>
      <c r="DJ76" s="56"/>
      <c r="DK76" s="56"/>
      <c r="DL76" s="56"/>
      <c r="DM76" s="56"/>
      <c r="DN76" s="56"/>
      <c r="DP76" s="56"/>
      <c r="DQ76" s="56"/>
      <c r="DR76" s="56"/>
      <c r="DS76" s="56"/>
      <c r="DT76" s="56"/>
      <c r="DU76" s="56"/>
      <c r="DV76" s="56"/>
      <c r="DW76" s="56"/>
      <c r="DX76" s="56"/>
      <c r="DZ76" s="56"/>
      <c r="EA76" s="56"/>
      <c r="EB76" s="56"/>
      <c r="EC76" s="56"/>
      <c r="ED76" s="56"/>
      <c r="EE76" s="56"/>
      <c r="EF76" s="56"/>
      <c r="EG76" s="56"/>
      <c r="EH76" s="56"/>
      <c r="EJ76" s="56"/>
      <c r="EK76" s="56"/>
      <c r="EL76" s="56"/>
      <c r="EM76" s="56"/>
      <c r="EN76" s="56"/>
      <c r="EO76" s="56"/>
      <c r="EP76" s="56"/>
      <c r="EQ76" s="56"/>
      <c r="ER76" s="56"/>
      <c r="ET76" s="56"/>
      <c r="EU76" s="56"/>
      <c r="EV76" s="56"/>
      <c r="EW76" s="56"/>
      <c r="EX76" s="56"/>
      <c r="EY76" s="56"/>
      <c r="EZ76" s="56"/>
      <c r="FA76" s="56"/>
      <c r="FB76" s="56"/>
      <c r="FD76" s="56"/>
      <c r="FE76" s="56"/>
      <c r="FF76" s="56"/>
      <c r="FG76" s="56"/>
      <c r="FH76" s="56"/>
      <c r="FI76" s="56"/>
      <c r="FJ76" s="56"/>
      <c r="FK76" s="56"/>
      <c r="FL76" s="56"/>
      <c r="FN76" s="56"/>
      <c r="FO76" s="56"/>
      <c r="FP76" s="56"/>
      <c r="FQ76" s="56"/>
      <c r="FR76" s="56"/>
      <c r="FS76" s="56"/>
      <c r="FT76" s="56"/>
      <c r="FU76" s="56"/>
      <c r="FV76" s="56"/>
      <c r="FX76" s="56"/>
      <c r="FY76" s="56"/>
      <c r="FZ76" s="56"/>
      <c r="GA76" s="56"/>
      <c r="GB76" s="56"/>
      <c r="GC76" s="56"/>
      <c r="GD76" s="56"/>
      <c r="GE76" s="56"/>
      <c r="GF76" s="56"/>
      <c r="GH76" s="56"/>
      <c r="GI76" s="56"/>
      <c r="GJ76" s="56"/>
      <c r="GK76" s="56"/>
      <c r="GL76" s="56"/>
      <c r="GM76" s="56"/>
      <c r="GN76" s="56"/>
      <c r="GO76" s="56"/>
      <c r="GP76" s="56"/>
      <c r="GR76" s="56"/>
      <c r="GS76" s="56"/>
      <c r="GT76" s="56"/>
      <c r="GU76" s="56"/>
      <c r="GV76" s="56"/>
      <c r="GW76" s="56"/>
      <c r="GX76" s="56"/>
      <c r="GY76" s="56"/>
      <c r="GZ76" s="56"/>
      <c r="HB76" s="56"/>
      <c r="HC76" s="56"/>
      <c r="HD76" s="56"/>
      <c r="HE76" s="56"/>
      <c r="HF76" s="56"/>
      <c r="HG76" s="56"/>
      <c r="HH76" s="56"/>
      <c r="HI76" s="56"/>
      <c r="HJ76" s="56"/>
      <c r="HL76" s="56"/>
      <c r="HM76" s="56"/>
      <c r="HN76" s="56"/>
      <c r="HO76" s="56"/>
      <c r="HP76" s="56"/>
      <c r="HQ76" s="56"/>
      <c r="HR76" s="56"/>
      <c r="HS76" s="56"/>
      <c r="HT76" s="56"/>
      <c r="HV76" s="56"/>
      <c r="HW76" s="56"/>
      <c r="HX76" s="56"/>
      <c r="HY76" s="56"/>
      <c r="HZ76" s="56"/>
      <c r="IA76" s="56"/>
      <c r="IB76" s="56"/>
      <c r="IC76" s="56"/>
      <c r="ID76" s="56"/>
      <c r="IF76" s="56"/>
      <c r="IG76" s="56"/>
      <c r="IH76" s="56"/>
      <c r="II76" s="56"/>
      <c r="IJ76" s="56"/>
      <c r="IK76" s="56"/>
      <c r="IL76" s="56"/>
      <c r="IM76" s="56"/>
      <c r="IN76" s="56"/>
      <c r="IP76" s="56"/>
      <c r="IQ76" s="56"/>
      <c r="IR76" s="56"/>
      <c r="IS76" s="56"/>
      <c r="IT76" s="56"/>
      <c r="IU76" s="56"/>
    </row>
    <row r="77" spans="1:255" ht="12.75" customHeight="1" thickBot="1" x14ac:dyDescent="0.25">
      <c r="A77" s="11"/>
      <c r="B77" s="106"/>
      <c r="C77" s="85" t="s">
        <v>76</v>
      </c>
      <c r="D77" s="86"/>
      <c r="E77" s="47"/>
      <c r="F77" s="47"/>
      <c r="G77" s="47"/>
      <c r="H77" s="48"/>
      <c r="I77" s="49"/>
      <c r="J77" s="56"/>
      <c r="K77" s="56"/>
      <c r="L77" s="56"/>
      <c r="M77" s="56"/>
      <c r="N77" s="56"/>
      <c r="O77" s="56"/>
      <c r="P77" s="56"/>
      <c r="Q77" s="56"/>
      <c r="R77" s="56"/>
      <c r="T77" s="56"/>
      <c r="U77" s="56"/>
      <c r="V77" s="56"/>
      <c r="W77" s="56"/>
      <c r="X77" s="56"/>
      <c r="Y77" s="56"/>
      <c r="Z77" s="56"/>
      <c r="AA77" s="56"/>
      <c r="AB77" s="56"/>
      <c r="AD77" s="56"/>
      <c r="AE77" s="56"/>
      <c r="AF77" s="56"/>
      <c r="AG77" s="56"/>
      <c r="AH77" s="56"/>
      <c r="AI77" s="56"/>
      <c r="AJ77" s="56"/>
      <c r="AK77" s="56"/>
      <c r="AL77" s="56"/>
      <c r="AN77" s="56"/>
      <c r="AO77" s="56"/>
      <c r="AP77" s="56"/>
      <c r="AQ77" s="56"/>
      <c r="AR77" s="56"/>
      <c r="AS77" s="56"/>
      <c r="AT77" s="56"/>
      <c r="AU77" s="56"/>
      <c r="AV77" s="56"/>
      <c r="AX77" s="56"/>
      <c r="AY77" s="56"/>
      <c r="AZ77" s="56"/>
      <c r="BA77" s="56"/>
      <c r="BB77" s="56"/>
      <c r="BC77" s="56"/>
      <c r="BD77" s="56"/>
      <c r="BE77" s="56"/>
      <c r="BF77" s="56"/>
      <c r="BH77" s="56"/>
      <c r="BI77" s="56"/>
      <c r="BJ77" s="56"/>
      <c r="BK77" s="56"/>
      <c r="BL77" s="56"/>
      <c r="BM77" s="56"/>
      <c r="BN77" s="56"/>
      <c r="BO77" s="56"/>
      <c r="BP77" s="56"/>
      <c r="BR77" s="56"/>
      <c r="BS77" s="56"/>
      <c r="BT77" s="56"/>
      <c r="BU77" s="56"/>
      <c r="BV77" s="56"/>
      <c r="BW77" s="56"/>
      <c r="BX77" s="56"/>
      <c r="BY77" s="56"/>
      <c r="BZ77" s="56"/>
      <c r="CB77" s="56"/>
      <c r="CC77" s="56"/>
      <c r="CD77" s="56"/>
      <c r="CE77" s="56"/>
      <c r="CF77" s="56"/>
      <c r="CG77" s="56"/>
      <c r="CH77" s="56"/>
      <c r="CI77" s="56"/>
      <c r="CJ77" s="56"/>
      <c r="CL77" s="56"/>
      <c r="CM77" s="56"/>
      <c r="CN77" s="56"/>
      <c r="CO77" s="56"/>
      <c r="CP77" s="56"/>
      <c r="CQ77" s="56"/>
      <c r="CR77" s="56"/>
      <c r="CS77" s="56"/>
      <c r="CT77" s="56"/>
      <c r="CV77" s="56"/>
      <c r="CW77" s="56"/>
      <c r="CX77" s="56"/>
      <c r="CY77" s="56"/>
      <c r="CZ77" s="56"/>
      <c r="DA77" s="56"/>
      <c r="DB77" s="56"/>
      <c r="DC77" s="56"/>
      <c r="DD77" s="56"/>
      <c r="DF77" s="56"/>
      <c r="DG77" s="56"/>
      <c r="DH77" s="56"/>
      <c r="DI77" s="56"/>
      <c r="DJ77" s="56"/>
      <c r="DK77" s="56"/>
      <c r="DL77" s="56"/>
      <c r="DM77" s="56"/>
      <c r="DN77" s="56"/>
      <c r="DP77" s="56"/>
      <c r="DQ77" s="56"/>
      <c r="DR77" s="56"/>
      <c r="DS77" s="56"/>
      <c r="DT77" s="56"/>
      <c r="DU77" s="56"/>
      <c r="DV77" s="56"/>
      <c r="DW77" s="56"/>
      <c r="DX77" s="56"/>
      <c r="DZ77" s="56"/>
      <c r="EA77" s="56"/>
      <c r="EB77" s="56"/>
      <c r="EC77" s="56"/>
      <c r="ED77" s="56"/>
      <c r="EE77" s="56"/>
      <c r="EF77" s="56"/>
      <c r="EG77" s="56"/>
      <c r="EH77" s="56"/>
      <c r="EJ77" s="56"/>
      <c r="EK77" s="56"/>
      <c r="EL77" s="56"/>
      <c r="EM77" s="56"/>
      <c r="EN77" s="56"/>
      <c r="EO77" s="56"/>
      <c r="EP77" s="56"/>
      <c r="EQ77" s="56"/>
      <c r="ER77" s="56"/>
      <c r="ET77" s="56"/>
      <c r="EU77" s="56"/>
      <c r="EV77" s="56"/>
      <c r="EW77" s="56"/>
      <c r="EX77" s="56"/>
      <c r="EY77" s="56"/>
      <c r="EZ77" s="56"/>
      <c r="FA77" s="56"/>
      <c r="FB77" s="56"/>
      <c r="FD77" s="56"/>
      <c r="FE77" s="56"/>
      <c r="FF77" s="56"/>
      <c r="FG77" s="56"/>
      <c r="FH77" s="56"/>
      <c r="FI77" s="56"/>
      <c r="FJ77" s="56"/>
      <c r="FK77" s="56"/>
      <c r="FL77" s="56"/>
      <c r="FN77" s="56"/>
      <c r="FO77" s="56"/>
      <c r="FP77" s="56"/>
      <c r="FQ77" s="56"/>
      <c r="FR77" s="56"/>
      <c r="FS77" s="56"/>
      <c r="FT77" s="56"/>
      <c r="FU77" s="56"/>
      <c r="FV77" s="56"/>
      <c r="FX77" s="56"/>
      <c r="FY77" s="56"/>
      <c r="FZ77" s="56"/>
      <c r="GA77" s="56"/>
      <c r="GB77" s="56"/>
      <c r="GC77" s="56"/>
      <c r="GD77" s="56"/>
      <c r="GE77" s="56"/>
      <c r="GF77" s="56"/>
      <c r="GH77" s="56"/>
      <c r="GI77" s="56"/>
      <c r="GJ77" s="56"/>
      <c r="GK77" s="56"/>
      <c r="GL77" s="56"/>
      <c r="GM77" s="56"/>
      <c r="GN77" s="56"/>
      <c r="GO77" s="56"/>
      <c r="GP77" s="56"/>
      <c r="GR77" s="56"/>
      <c r="GS77" s="56"/>
      <c r="GT77" s="56"/>
      <c r="GU77" s="56"/>
      <c r="GV77" s="56"/>
      <c r="GW77" s="56"/>
      <c r="GX77" s="56"/>
      <c r="GY77" s="56"/>
      <c r="GZ77" s="56"/>
      <c r="HB77" s="56"/>
      <c r="HC77" s="56"/>
      <c r="HD77" s="56"/>
      <c r="HE77" s="56"/>
      <c r="HF77" s="56"/>
      <c r="HG77" s="56"/>
      <c r="HH77" s="56"/>
      <c r="HI77" s="56"/>
      <c r="HJ77" s="56"/>
      <c r="HL77" s="56"/>
      <c r="HM77" s="56"/>
      <c r="HN77" s="56"/>
      <c r="HO77" s="56"/>
      <c r="HP77" s="56"/>
      <c r="HQ77" s="56"/>
      <c r="HR77" s="56"/>
      <c r="HS77" s="56"/>
      <c r="HT77" s="56"/>
      <c r="HV77" s="56"/>
      <c r="HW77" s="56"/>
      <c r="HX77" s="56"/>
      <c r="HY77" s="56"/>
      <c r="HZ77" s="56"/>
      <c r="IA77" s="56"/>
      <c r="IB77" s="56"/>
      <c r="IC77" s="56"/>
      <c r="ID77" s="56"/>
      <c r="IF77" s="56"/>
      <c r="IG77" s="56"/>
      <c r="IH77" s="56"/>
      <c r="II77" s="56"/>
      <c r="IJ77" s="56"/>
      <c r="IK77" s="56"/>
      <c r="IL77" s="56"/>
      <c r="IM77" s="56"/>
      <c r="IN77" s="56"/>
      <c r="IP77" s="56"/>
      <c r="IQ77" s="56"/>
      <c r="IR77" s="56"/>
      <c r="IS77" s="56"/>
      <c r="IT77" s="56"/>
      <c r="IU77" s="56"/>
    </row>
    <row r="78" spans="1:255" ht="12.75" customHeight="1" thickBot="1" x14ac:dyDescent="0.25">
      <c r="A78" s="11"/>
      <c r="B78" s="106"/>
      <c r="C78" s="85" t="s">
        <v>77</v>
      </c>
      <c r="D78" s="86"/>
      <c r="E78" s="47"/>
      <c r="F78" s="47"/>
      <c r="G78" s="47"/>
      <c r="H78" s="48"/>
      <c r="I78" s="49"/>
      <c r="J78" s="56"/>
      <c r="K78" s="56"/>
      <c r="L78" s="56"/>
      <c r="M78" s="56"/>
      <c r="N78" s="56"/>
      <c r="O78" s="56"/>
      <c r="P78" s="56"/>
      <c r="Q78" s="56"/>
      <c r="R78" s="56"/>
      <c r="T78" s="56"/>
      <c r="U78" s="56"/>
      <c r="V78" s="56"/>
      <c r="W78" s="56"/>
      <c r="X78" s="56"/>
      <c r="Y78" s="56"/>
      <c r="Z78" s="56"/>
      <c r="AA78" s="56"/>
      <c r="AB78" s="56"/>
      <c r="AD78" s="56"/>
      <c r="AE78" s="56"/>
      <c r="AF78" s="56"/>
      <c r="AG78" s="56"/>
      <c r="AH78" s="56"/>
      <c r="AI78" s="56"/>
      <c r="AJ78" s="56"/>
      <c r="AK78" s="56"/>
      <c r="AL78" s="56"/>
      <c r="AN78" s="56"/>
      <c r="AO78" s="56"/>
      <c r="AP78" s="56"/>
      <c r="AQ78" s="56"/>
      <c r="AR78" s="56"/>
      <c r="AS78" s="56"/>
      <c r="AT78" s="56"/>
      <c r="AU78" s="56"/>
      <c r="AV78" s="56"/>
      <c r="AX78" s="56"/>
      <c r="AY78" s="56"/>
      <c r="AZ78" s="56"/>
      <c r="BA78" s="56"/>
      <c r="BB78" s="56"/>
      <c r="BC78" s="56"/>
      <c r="BD78" s="56"/>
      <c r="BE78" s="56"/>
      <c r="BF78" s="56"/>
      <c r="BH78" s="56"/>
      <c r="BI78" s="56"/>
      <c r="BJ78" s="56"/>
      <c r="BK78" s="56"/>
      <c r="BL78" s="56"/>
      <c r="BM78" s="56"/>
      <c r="BN78" s="56"/>
      <c r="BO78" s="56"/>
      <c r="BP78" s="56"/>
      <c r="BR78" s="56"/>
      <c r="BS78" s="56"/>
      <c r="BT78" s="56"/>
      <c r="BU78" s="56"/>
      <c r="BV78" s="56"/>
      <c r="BW78" s="56"/>
      <c r="BX78" s="56"/>
      <c r="BY78" s="56"/>
      <c r="BZ78" s="56"/>
      <c r="CB78" s="56"/>
      <c r="CC78" s="56"/>
      <c r="CD78" s="56"/>
      <c r="CE78" s="56"/>
      <c r="CF78" s="56"/>
      <c r="CG78" s="56"/>
      <c r="CH78" s="56"/>
      <c r="CI78" s="56"/>
      <c r="CJ78" s="56"/>
      <c r="CL78" s="56"/>
      <c r="CM78" s="56"/>
      <c r="CN78" s="56"/>
      <c r="CO78" s="56"/>
      <c r="CP78" s="56"/>
      <c r="CQ78" s="56"/>
      <c r="CR78" s="56"/>
      <c r="CS78" s="56"/>
      <c r="CT78" s="56"/>
      <c r="CV78" s="56"/>
      <c r="CW78" s="56"/>
      <c r="CX78" s="56"/>
      <c r="CY78" s="56"/>
      <c r="CZ78" s="56"/>
      <c r="DA78" s="56"/>
      <c r="DB78" s="56"/>
      <c r="DC78" s="56"/>
      <c r="DD78" s="56"/>
      <c r="DF78" s="56"/>
      <c r="DG78" s="56"/>
      <c r="DH78" s="56"/>
      <c r="DI78" s="56"/>
      <c r="DJ78" s="56"/>
      <c r="DK78" s="56"/>
      <c r="DL78" s="56"/>
      <c r="DM78" s="56"/>
      <c r="DN78" s="56"/>
      <c r="DP78" s="56"/>
      <c r="DQ78" s="56"/>
      <c r="DR78" s="56"/>
      <c r="DS78" s="56"/>
      <c r="DT78" s="56"/>
      <c r="DU78" s="56"/>
      <c r="DV78" s="56"/>
      <c r="DW78" s="56"/>
      <c r="DX78" s="56"/>
      <c r="DZ78" s="56"/>
      <c r="EA78" s="56"/>
      <c r="EB78" s="56"/>
      <c r="EC78" s="56"/>
      <c r="ED78" s="56"/>
      <c r="EE78" s="56"/>
      <c r="EF78" s="56"/>
      <c r="EG78" s="56"/>
      <c r="EH78" s="56"/>
      <c r="EJ78" s="56"/>
      <c r="EK78" s="56"/>
      <c r="EL78" s="56"/>
      <c r="EM78" s="56"/>
      <c r="EN78" s="56"/>
      <c r="EO78" s="56"/>
      <c r="EP78" s="56"/>
      <c r="EQ78" s="56"/>
      <c r="ER78" s="56"/>
      <c r="ET78" s="56"/>
      <c r="EU78" s="56"/>
      <c r="EV78" s="56"/>
      <c r="EW78" s="56"/>
      <c r="EX78" s="56"/>
      <c r="EY78" s="56"/>
      <c r="EZ78" s="56"/>
      <c r="FA78" s="56"/>
      <c r="FB78" s="56"/>
      <c r="FD78" s="56"/>
      <c r="FE78" s="56"/>
      <c r="FF78" s="56"/>
      <c r="FG78" s="56"/>
      <c r="FH78" s="56"/>
      <c r="FI78" s="56"/>
      <c r="FJ78" s="56"/>
      <c r="FK78" s="56"/>
      <c r="FL78" s="56"/>
      <c r="FN78" s="56"/>
      <c r="FO78" s="56"/>
      <c r="FP78" s="56"/>
      <c r="FQ78" s="56"/>
      <c r="FR78" s="56"/>
      <c r="FS78" s="56"/>
      <c r="FT78" s="56"/>
      <c r="FU78" s="56"/>
      <c r="FV78" s="56"/>
      <c r="FX78" s="56"/>
      <c r="FY78" s="56"/>
      <c r="FZ78" s="56"/>
      <c r="GA78" s="56"/>
      <c r="GB78" s="56"/>
      <c r="GC78" s="56"/>
      <c r="GD78" s="56"/>
      <c r="GE78" s="56"/>
      <c r="GF78" s="56"/>
      <c r="GH78" s="56"/>
      <c r="GI78" s="56"/>
      <c r="GJ78" s="56"/>
      <c r="GK78" s="56"/>
      <c r="GL78" s="56"/>
      <c r="GM78" s="56"/>
      <c r="GN78" s="56"/>
      <c r="GO78" s="56"/>
      <c r="GP78" s="56"/>
      <c r="GR78" s="56"/>
      <c r="GS78" s="56"/>
      <c r="GT78" s="56"/>
      <c r="GU78" s="56"/>
      <c r="GV78" s="56"/>
      <c r="GW78" s="56"/>
      <c r="GX78" s="56"/>
      <c r="GY78" s="56"/>
      <c r="GZ78" s="56"/>
      <c r="HB78" s="56"/>
      <c r="HC78" s="56"/>
      <c r="HD78" s="56"/>
      <c r="HE78" s="56"/>
      <c r="HF78" s="56"/>
      <c r="HG78" s="56"/>
      <c r="HH78" s="56"/>
      <c r="HI78" s="56"/>
      <c r="HJ78" s="56"/>
      <c r="HL78" s="56"/>
      <c r="HM78" s="56"/>
      <c r="HN78" s="56"/>
      <c r="HO78" s="56"/>
      <c r="HP78" s="56"/>
      <c r="HQ78" s="56"/>
      <c r="HR78" s="56"/>
      <c r="HS78" s="56"/>
      <c r="HT78" s="56"/>
      <c r="HV78" s="56"/>
      <c r="HW78" s="56"/>
      <c r="HX78" s="56"/>
      <c r="HY78" s="56"/>
      <c r="HZ78" s="56"/>
      <c r="IA78" s="56"/>
      <c r="IB78" s="56"/>
      <c r="IC78" s="56"/>
      <c r="ID78" s="56"/>
      <c r="IF78" s="56"/>
      <c r="IG78" s="56"/>
      <c r="IH78" s="56"/>
      <c r="II78" s="56"/>
      <c r="IJ78" s="56"/>
      <c r="IK78" s="56"/>
      <c r="IL78" s="56"/>
      <c r="IM78" s="56"/>
      <c r="IN78" s="56"/>
      <c r="IP78" s="56"/>
      <c r="IQ78" s="56"/>
      <c r="IR78" s="56"/>
      <c r="IS78" s="56"/>
      <c r="IT78" s="56"/>
      <c r="IU78" s="56"/>
    </row>
    <row r="79" spans="1:255" ht="12.75" customHeight="1" thickBot="1" x14ac:dyDescent="0.25">
      <c r="A79" s="11"/>
      <c r="B79" s="106"/>
      <c r="C79" s="85" t="s">
        <v>78</v>
      </c>
      <c r="D79" s="86"/>
      <c r="E79" s="47"/>
      <c r="F79" s="47"/>
      <c r="G79" s="47"/>
      <c r="H79" s="48"/>
      <c r="I79" s="49"/>
      <c r="J79" s="56"/>
      <c r="K79" s="56"/>
      <c r="L79" s="56"/>
      <c r="M79" s="56"/>
      <c r="N79" s="56"/>
      <c r="O79" s="56"/>
      <c r="P79" s="56"/>
      <c r="Q79" s="56"/>
      <c r="R79" s="56"/>
      <c r="T79" s="56"/>
      <c r="U79" s="56"/>
      <c r="V79" s="56"/>
      <c r="W79" s="56"/>
      <c r="X79" s="56"/>
      <c r="Y79" s="56"/>
      <c r="Z79" s="56"/>
      <c r="AA79" s="56"/>
      <c r="AB79" s="56"/>
      <c r="AD79" s="56"/>
      <c r="AE79" s="56"/>
      <c r="AF79" s="56"/>
      <c r="AG79" s="56"/>
      <c r="AH79" s="56"/>
      <c r="AI79" s="56"/>
      <c r="AJ79" s="56"/>
      <c r="AK79" s="56"/>
      <c r="AL79" s="56"/>
      <c r="AN79" s="56"/>
      <c r="AO79" s="56"/>
      <c r="AP79" s="56"/>
      <c r="AQ79" s="56"/>
      <c r="AR79" s="56"/>
      <c r="AS79" s="56"/>
      <c r="AT79" s="56"/>
      <c r="AU79" s="56"/>
      <c r="AV79" s="56"/>
      <c r="AX79" s="56"/>
      <c r="AY79" s="56"/>
      <c r="AZ79" s="56"/>
      <c r="BA79" s="56"/>
      <c r="BB79" s="56"/>
      <c r="BC79" s="56"/>
      <c r="BD79" s="56"/>
      <c r="BE79" s="56"/>
      <c r="BF79" s="56"/>
      <c r="BH79" s="56"/>
      <c r="BI79" s="56"/>
      <c r="BJ79" s="56"/>
      <c r="BK79" s="56"/>
      <c r="BL79" s="56"/>
      <c r="BM79" s="56"/>
      <c r="BN79" s="56"/>
      <c r="BO79" s="56"/>
      <c r="BP79" s="56"/>
      <c r="BR79" s="56"/>
      <c r="BS79" s="56"/>
      <c r="BT79" s="56"/>
      <c r="BU79" s="56"/>
      <c r="BV79" s="56"/>
      <c r="BW79" s="56"/>
      <c r="BX79" s="56"/>
      <c r="BY79" s="56"/>
      <c r="BZ79" s="56"/>
      <c r="CB79" s="56"/>
      <c r="CC79" s="56"/>
      <c r="CD79" s="56"/>
      <c r="CE79" s="56"/>
      <c r="CF79" s="56"/>
      <c r="CG79" s="56"/>
      <c r="CH79" s="56"/>
      <c r="CI79" s="56"/>
      <c r="CJ79" s="56"/>
      <c r="CL79" s="56"/>
      <c r="CM79" s="56"/>
      <c r="CN79" s="56"/>
      <c r="CO79" s="56"/>
      <c r="CP79" s="56"/>
      <c r="CQ79" s="56"/>
      <c r="CR79" s="56"/>
      <c r="CS79" s="56"/>
      <c r="CT79" s="56"/>
      <c r="CV79" s="56"/>
      <c r="CW79" s="56"/>
      <c r="CX79" s="56"/>
      <c r="CY79" s="56"/>
      <c r="CZ79" s="56"/>
      <c r="DA79" s="56"/>
      <c r="DB79" s="56"/>
      <c r="DC79" s="56"/>
      <c r="DD79" s="56"/>
      <c r="DF79" s="56"/>
      <c r="DG79" s="56"/>
      <c r="DH79" s="56"/>
      <c r="DI79" s="56"/>
      <c r="DJ79" s="56"/>
      <c r="DK79" s="56"/>
      <c r="DL79" s="56"/>
      <c r="DM79" s="56"/>
      <c r="DN79" s="56"/>
      <c r="DP79" s="56"/>
      <c r="DQ79" s="56"/>
      <c r="DR79" s="56"/>
      <c r="DS79" s="56"/>
      <c r="DT79" s="56"/>
      <c r="DU79" s="56"/>
      <c r="DV79" s="56"/>
      <c r="DW79" s="56"/>
      <c r="DX79" s="56"/>
      <c r="DZ79" s="56"/>
      <c r="EA79" s="56"/>
      <c r="EB79" s="56"/>
      <c r="EC79" s="56"/>
      <c r="ED79" s="56"/>
      <c r="EE79" s="56"/>
      <c r="EF79" s="56"/>
      <c r="EG79" s="56"/>
      <c r="EH79" s="56"/>
      <c r="EJ79" s="56"/>
      <c r="EK79" s="56"/>
      <c r="EL79" s="56"/>
      <c r="EM79" s="56"/>
      <c r="EN79" s="56"/>
      <c r="EO79" s="56"/>
      <c r="EP79" s="56"/>
      <c r="EQ79" s="56"/>
      <c r="ER79" s="56"/>
      <c r="ET79" s="56"/>
      <c r="EU79" s="56"/>
      <c r="EV79" s="56"/>
      <c r="EW79" s="56"/>
      <c r="EX79" s="56"/>
      <c r="EY79" s="56"/>
      <c r="EZ79" s="56"/>
      <c r="FA79" s="56"/>
      <c r="FB79" s="56"/>
      <c r="FD79" s="56"/>
      <c r="FE79" s="56"/>
      <c r="FF79" s="56"/>
      <c r="FG79" s="56"/>
      <c r="FH79" s="56"/>
      <c r="FI79" s="56"/>
      <c r="FJ79" s="56"/>
      <c r="FK79" s="56"/>
      <c r="FL79" s="56"/>
      <c r="FN79" s="56"/>
      <c r="FO79" s="56"/>
      <c r="FP79" s="56"/>
      <c r="FQ79" s="56"/>
      <c r="FR79" s="56"/>
      <c r="FS79" s="56"/>
      <c r="FT79" s="56"/>
      <c r="FU79" s="56"/>
      <c r="FV79" s="56"/>
      <c r="FX79" s="56"/>
      <c r="FY79" s="56"/>
      <c r="FZ79" s="56"/>
      <c r="GA79" s="56"/>
      <c r="GB79" s="56"/>
      <c r="GC79" s="56"/>
      <c r="GD79" s="56"/>
      <c r="GE79" s="56"/>
      <c r="GF79" s="56"/>
      <c r="GH79" s="56"/>
      <c r="GI79" s="56"/>
      <c r="GJ79" s="56"/>
      <c r="GK79" s="56"/>
      <c r="GL79" s="56"/>
      <c r="GM79" s="56"/>
      <c r="GN79" s="56"/>
      <c r="GO79" s="56"/>
      <c r="GP79" s="56"/>
      <c r="GR79" s="56"/>
      <c r="GS79" s="56"/>
      <c r="GT79" s="56"/>
      <c r="GU79" s="56"/>
      <c r="GV79" s="56"/>
      <c r="GW79" s="56"/>
      <c r="GX79" s="56"/>
      <c r="GY79" s="56"/>
      <c r="GZ79" s="56"/>
      <c r="HB79" s="56"/>
      <c r="HC79" s="56"/>
      <c r="HD79" s="56"/>
      <c r="HE79" s="56"/>
      <c r="HF79" s="56"/>
      <c r="HG79" s="56"/>
      <c r="HH79" s="56"/>
      <c r="HI79" s="56"/>
      <c r="HJ79" s="56"/>
      <c r="HL79" s="56"/>
      <c r="HM79" s="56"/>
      <c r="HN79" s="56"/>
      <c r="HO79" s="56"/>
      <c r="HP79" s="56"/>
      <c r="HQ79" s="56"/>
      <c r="HR79" s="56"/>
      <c r="HS79" s="56"/>
      <c r="HT79" s="56"/>
      <c r="HV79" s="56"/>
      <c r="HW79" s="56"/>
      <c r="HX79" s="56"/>
      <c r="HY79" s="56"/>
      <c r="HZ79" s="56"/>
      <c r="IA79" s="56"/>
      <c r="IB79" s="56"/>
      <c r="IC79" s="56"/>
      <c r="ID79" s="56"/>
      <c r="IF79" s="56"/>
      <c r="IG79" s="56"/>
      <c r="IH79" s="56"/>
      <c r="II79" s="56"/>
      <c r="IJ79" s="56"/>
      <c r="IK79" s="56"/>
      <c r="IL79" s="56"/>
      <c r="IM79" s="56"/>
      <c r="IN79" s="56"/>
      <c r="IP79" s="56"/>
      <c r="IQ79" s="56"/>
      <c r="IR79" s="56"/>
      <c r="IS79" s="56"/>
      <c r="IT79" s="56"/>
      <c r="IU79" s="56"/>
    </row>
    <row r="80" spans="1:255" ht="12.75" customHeight="1" thickBot="1" x14ac:dyDescent="0.25">
      <c r="A80" s="11"/>
      <c r="B80" s="106"/>
      <c r="C80" s="85" t="s">
        <v>79</v>
      </c>
      <c r="D80" s="86"/>
      <c r="E80" s="47"/>
      <c r="F80" s="47"/>
      <c r="G80" s="47"/>
      <c r="H80" s="48"/>
      <c r="I80" s="49"/>
      <c r="J80" s="56"/>
      <c r="K80" s="56"/>
      <c r="L80" s="56"/>
      <c r="M80" s="56"/>
      <c r="N80" s="56"/>
      <c r="O80" s="56"/>
      <c r="P80" s="56"/>
      <c r="Q80" s="56"/>
      <c r="R80" s="56"/>
      <c r="T80" s="56"/>
      <c r="U80" s="56"/>
      <c r="V80" s="56"/>
      <c r="W80" s="56"/>
      <c r="X80" s="56"/>
      <c r="Y80" s="56"/>
      <c r="Z80" s="56"/>
      <c r="AA80" s="56"/>
      <c r="AB80" s="56"/>
      <c r="AD80" s="56"/>
      <c r="AE80" s="56"/>
      <c r="AF80" s="56"/>
      <c r="AG80" s="56"/>
      <c r="AH80" s="56"/>
      <c r="AI80" s="56"/>
      <c r="AJ80" s="56"/>
      <c r="AK80" s="56"/>
      <c r="AL80" s="56"/>
      <c r="AN80" s="56"/>
      <c r="AO80" s="56"/>
      <c r="AP80" s="56"/>
      <c r="AQ80" s="56"/>
      <c r="AR80" s="56"/>
      <c r="AS80" s="56"/>
      <c r="AT80" s="56"/>
      <c r="AU80" s="56"/>
      <c r="AV80" s="56"/>
      <c r="AX80" s="56"/>
      <c r="AY80" s="56"/>
      <c r="AZ80" s="56"/>
      <c r="BA80" s="56"/>
      <c r="BB80" s="56"/>
      <c r="BC80" s="56"/>
      <c r="BD80" s="56"/>
      <c r="BE80" s="56"/>
      <c r="BF80" s="56"/>
      <c r="BH80" s="56"/>
      <c r="BI80" s="56"/>
      <c r="BJ80" s="56"/>
      <c r="BK80" s="56"/>
      <c r="BL80" s="56"/>
      <c r="BM80" s="56"/>
      <c r="BN80" s="56"/>
      <c r="BO80" s="56"/>
      <c r="BP80" s="56"/>
      <c r="BR80" s="56"/>
      <c r="BS80" s="56"/>
      <c r="BT80" s="56"/>
      <c r="BU80" s="56"/>
      <c r="BV80" s="56"/>
      <c r="BW80" s="56"/>
      <c r="BX80" s="56"/>
      <c r="BY80" s="56"/>
      <c r="BZ80" s="56"/>
      <c r="CB80" s="56"/>
      <c r="CC80" s="56"/>
      <c r="CD80" s="56"/>
      <c r="CE80" s="56"/>
      <c r="CF80" s="56"/>
      <c r="CG80" s="56"/>
      <c r="CH80" s="56"/>
      <c r="CI80" s="56"/>
      <c r="CJ80" s="56"/>
      <c r="CL80" s="56"/>
      <c r="CM80" s="56"/>
      <c r="CN80" s="56"/>
      <c r="CO80" s="56"/>
      <c r="CP80" s="56"/>
      <c r="CQ80" s="56"/>
      <c r="CR80" s="56"/>
      <c r="CS80" s="56"/>
      <c r="CT80" s="56"/>
      <c r="CV80" s="56"/>
      <c r="CW80" s="56"/>
      <c r="CX80" s="56"/>
      <c r="CY80" s="56"/>
      <c r="CZ80" s="56"/>
      <c r="DA80" s="56"/>
      <c r="DB80" s="56"/>
      <c r="DC80" s="56"/>
      <c r="DD80" s="56"/>
      <c r="DF80" s="56"/>
      <c r="DG80" s="56"/>
      <c r="DH80" s="56"/>
      <c r="DI80" s="56"/>
      <c r="DJ80" s="56"/>
      <c r="DK80" s="56"/>
      <c r="DL80" s="56"/>
      <c r="DM80" s="56"/>
      <c r="DN80" s="56"/>
      <c r="DP80" s="56"/>
      <c r="DQ80" s="56"/>
      <c r="DR80" s="56"/>
      <c r="DS80" s="56"/>
      <c r="DT80" s="56"/>
      <c r="DU80" s="56"/>
      <c r="DV80" s="56"/>
      <c r="DW80" s="56"/>
      <c r="DX80" s="56"/>
      <c r="DZ80" s="56"/>
      <c r="EA80" s="56"/>
      <c r="EB80" s="56"/>
      <c r="EC80" s="56"/>
      <c r="ED80" s="56"/>
      <c r="EE80" s="56"/>
      <c r="EF80" s="56"/>
      <c r="EG80" s="56"/>
      <c r="EH80" s="56"/>
      <c r="EJ80" s="56"/>
      <c r="EK80" s="56"/>
      <c r="EL80" s="56"/>
      <c r="EM80" s="56"/>
      <c r="EN80" s="56"/>
      <c r="EO80" s="56"/>
      <c r="EP80" s="56"/>
      <c r="EQ80" s="56"/>
      <c r="ER80" s="56"/>
      <c r="ET80" s="56"/>
      <c r="EU80" s="56"/>
      <c r="EV80" s="56"/>
      <c r="EW80" s="56"/>
      <c r="EX80" s="56"/>
      <c r="EY80" s="56"/>
      <c r="EZ80" s="56"/>
      <c r="FA80" s="56"/>
      <c r="FB80" s="56"/>
      <c r="FD80" s="56"/>
      <c r="FE80" s="56"/>
      <c r="FF80" s="56"/>
      <c r="FG80" s="56"/>
      <c r="FH80" s="56"/>
      <c r="FI80" s="56"/>
      <c r="FJ80" s="56"/>
      <c r="FK80" s="56"/>
      <c r="FL80" s="56"/>
      <c r="FN80" s="56"/>
      <c r="FO80" s="56"/>
      <c r="FP80" s="56"/>
      <c r="FQ80" s="56"/>
      <c r="FR80" s="56"/>
      <c r="FS80" s="56"/>
      <c r="FT80" s="56"/>
      <c r="FU80" s="56"/>
      <c r="FV80" s="56"/>
      <c r="FX80" s="56"/>
      <c r="FY80" s="56"/>
      <c r="FZ80" s="56"/>
      <c r="GA80" s="56"/>
      <c r="GB80" s="56"/>
      <c r="GC80" s="56"/>
      <c r="GD80" s="56"/>
      <c r="GE80" s="56"/>
      <c r="GF80" s="56"/>
      <c r="GH80" s="56"/>
      <c r="GI80" s="56"/>
      <c r="GJ80" s="56"/>
      <c r="GK80" s="56"/>
      <c r="GL80" s="56"/>
      <c r="GM80" s="56"/>
      <c r="GN80" s="56"/>
      <c r="GO80" s="56"/>
      <c r="GP80" s="56"/>
      <c r="GR80" s="56"/>
      <c r="GS80" s="56"/>
      <c r="GT80" s="56"/>
      <c r="GU80" s="56"/>
      <c r="GV80" s="56"/>
      <c r="GW80" s="56"/>
      <c r="GX80" s="56"/>
      <c r="GY80" s="56"/>
      <c r="GZ80" s="56"/>
      <c r="HB80" s="56"/>
      <c r="HC80" s="56"/>
      <c r="HD80" s="56"/>
      <c r="HE80" s="56"/>
      <c r="HF80" s="56"/>
      <c r="HG80" s="56"/>
      <c r="HH80" s="56"/>
      <c r="HI80" s="56"/>
      <c r="HJ80" s="56"/>
      <c r="HL80" s="56"/>
      <c r="HM80" s="56"/>
      <c r="HN80" s="56"/>
      <c r="HO80" s="56"/>
      <c r="HP80" s="56"/>
      <c r="HQ80" s="56"/>
      <c r="HR80" s="56"/>
      <c r="HS80" s="56"/>
      <c r="HT80" s="56"/>
      <c r="HV80" s="56"/>
      <c r="HW80" s="56"/>
      <c r="HX80" s="56"/>
      <c r="HY80" s="56"/>
      <c r="HZ80" s="56"/>
      <c r="IA80" s="56"/>
      <c r="IB80" s="56"/>
      <c r="IC80" s="56"/>
      <c r="ID80" s="56"/>
      <c r="IF80" s="56"/>
      <c r="IG80" s="56"/>
      <c r="IH80" s="56"/>
      <c r="II80" s="56"/>
      <c r="IJ80" s="56"/>
      <c r="IK80" s="56"/>
      <c r="IL80" s="56"/>
      <c r="IM80" s="56"/>
      <c r="IN80" s="56"/>
      <c r="IP80" s="56"/>
      <c r="IQ80" s="56"/>
      <c r="IR80" s="56"/>
      <c r="IS80" s="56"/>
      <c r="IT80" s="56"/>
      <c r="IU80" s="56"/>
    </row>
    <row r="81" spans="1:255" ht="12.75" customHeight="1" thickBot="1" x14ac:dyDescent="0.25">
      <c r="A81" s="11"/>
      <c r="B81" s="106"/>
      <c r="C81" s="85" t="s">
        <v>80</v>
      </c>
      <c r="D81" s="86"/>
      <c r="E81" s="47"/>
      <c r="F81" s="47"/>
      <c r="G81" s="47"/>
      <c r="H81" s="48"/>
      <c r="I81" s="49"/>
      <c r="J81" s="56"/>
      <c r="K81" s="56"/>
      <c r="L81" s="56"/>
      <c r="M81" s="56"/>
      <c r="N81" s="56"/>
      <c r="O81" s="56"/>
      <c r="P81" s="56"/>
      <c r="Q81" s="56"/>
      <c r="R81" s="56"/>
      <c r="T81" s="56"/>
      <c r="U81" s="56"/>
      <c r="V81" s="56"/>
      <c r="W81" s="56"/>
      <c r="X81" s="56"/>
      <c r="Y81" s="56"/>
      <c r="Z81" s="56"/>
      <c r="AA81" s="56"/>
      <c r="AB81" s="56"/>
      <c r="AD81" s="56"/>
      <c r="AE81" s="56"/>
      <c r="AF81" s="56"/>
      <c r="AG81" s="56"/>
      <c r="AH81" s="56"/>
      <c r="AI81" s="56"/>
      <c r="AJ81" s="56"/>
      <c r="AK81" s="56"/>
      <c r="AL81" s="56"/>
      <c r="AN81" s="56"/>
      <c r="AO81" s="56"/>
      <c r="AP81" s="56"/>
      <c r="AQ81" s="56"/>
      <c r="AR81" s="56"/>
      <c r="AS81" s="56"/>
      <c r="AT81" s="56"/>
      <c r="AU81" s="56"/>
      <c r="AV81" s="56"/>
      <c r="AX81" s="56"/>
      <c r="AY81" s="56"/>
      <c r="AZ81" s="56"/>
      <c r="BA81" s="56"/>
      <c r="BB81" s="56"/>
      <c r="BC81" s="56"/>
      <c r="BD81" s="56"/>
      <c r="BE81" s="56"/>
      <c r="BF81" s="56"/>
      <c r="BH81" s="56"/>
      <c r="BI81" s="56"/>
      <c r="BJ81" s="56"/>
      <c r="BK81" s="56"/>
      <c r="BL81" s="56"/>
      <c r="BM81" s="56"/>
      <c r="BN81" s="56"/>
      <c r="BO81" s="56"/>
      <c r="BP81" s="56"/>
      <c r="BR81" s="56"/>
      <c r="BS81" s="56"/>
      <c r="BT81" s="56"/>
      <c r="BU81" s="56"/>
      <c r="BV81" s="56"/>
      <c r="BW81" s="56"/>
      <c r="BX81" s="56"/>
      <c r="BY81" s="56"/>
      <c r="BZ81" s="56"/>
      <c r="CB81" s="56"/>
      <c r="CC81" s="56"/>
      <c r="CD81" s="56"/>
      <c r="CE81" s="56"/>
      <c r="CF81" s="56"/>
      <c r="CG81" s="56"/>
      <c r="CH81" s="56"/>
      <c r="CI81" s="56"/>
      <c r="CJ81" s="56"/>
      <c r="CL81" s="56"/>
      <c r="CM81" s="56"/>
      <c r="CN81" s="56"/>
      <c r="CO81" s="56"/>
      <c r="CP81" s="56"/>
      <c r="CQ81" s="56"/>
      <c r="CR81" s="56"/>
      <c r="CS81" s="56"/>
      <c r="CT81" s="56"/>
      <c r="CV81" s="56"/>
      <c r="CW81" s="56"/>
      <c r="CX81" s="56"/>
      <c r="CY81" s="56"/>
      <c r="CZ81" s="56"/>
      <c r="DA81" s="56"/>
      <c r="DB81" s="56"/>
      <c r="DC81" s="56"/>
      <c r="DD81" s="56"/>
      <c r="DF81" s="56"/>
      <c r="DG81" s="56"/>
      <c r="DH81" s="56"/>
      <c r="DI81" s="56"/>
      <c r="DJ81" s="56"/>
      <c r="DK81" s="56"/>
      <c r="DL81" s="56"/>
      <c r="DM81" s="56"/>
      <c r="DN81" s="56"/>
      <c r="DP81" s="56"/>
      <c r="DQ81" s="56"/>
      <c r="DR81" s="56"/>
      <c r="DS81" s="56"/>
      <c r="DT81" s="56"/>
      <c r="DU81" s="56"/>
      <c r="DV81" s="56"/>
      <c r="DW81" s="56"/>
      <c r="DX81" s="56"/>
      <c r="DZ81" s="56"/>
      <c r="EA81" s="56"/>
      <c r="EB81" s="56"/>
      <c r="EC81" s="56"/>
      <c r="ED81" s="56"/>
      <c r="EE81" s="56"/>
      <c r="EF81" s="56"/>
      <c r="EG81" s="56"/>
      <c r="EH81" s="56"/>
      <c r="EJ81" s="56"/>
      <c r="EK81" s="56"/>
      <c r="EL81" s="56"/>
      <c r="EM81" s="56"/>
      <c r="EN81" s="56"/>
      <c r="EO81" s="56"/>
      <c r="EP81" s="56"/>
      <c r="EQ81" s="56"/>
      <c r="ER81" s="56"/>
      <c r="ET81" s="56"/>
      <c r="EU81" s="56"/>
      <c r="EV81" s="56"/>
      <c r="EW81" s="56"/>
      <c r="EX81" s="56"/>
      <c r="EY81" s="56"/>
      <c r="EZ81" s="56"/>
      <c r="FA81" s="56"/>
      <c r="FB81" s="56"/>
      <c r="FD81" s="56"/>
      <c r="FE81" s="56"/>
      <c r="FF81" s="56"/>
      <c r="FG81" s="56"/>
      <c r="FH81" s="56"/>
      <c r="FI81" s="56"/>
      <c r="FJ81" s="56"/>
      <c r="FK81" s="56"/>
      <c r="FL81" s="56"/>
      <c r="FN81" s="56"/>
      <c r="FO81" s="56"/>
      <c r="FP81" s="56"/>
      <c r="FQ81" s="56"/>
      <c r="FR81" s="56"/>
      <c r="FS81" s="56"/>
      <c r="FT81" s="56"/>
      <c r="FU81" s="56"/>
      <c r="FV81" s="56"/>
      <c r="FX81" s="56"/>
      <c r="FY81" s="56"/>
      <c r="FZ81" s="56"/>
      <c r="GA81" s="56"/>
      <c r="GB81" s="56"/>
      <c r="GC81" s="56"/>
      <c r="GD81" s="56"/>
      <c r="GE81" s="56"/>
      <c r="GF81" s="56"/>
      <c r="GH81" s="56"/>
      <c r="GI81" s="56"/>
      <c r="GJ81" s="56"/>
      <c r="GK81" s="56"/>
      <c r="GL81" s="56"/>
      <c r="GM81" s="56"/>
      <c r="GN81" s="56"/>
      <c r="GO81" s="56"/>
      <c r="GP81" s="56"/>
      <c r="GR81" s="56"/>
      <c r="GS81" s="56"/>
      <c r="GT81" s="56"/>
      <c r="GU81" s="56"/>
      <c r="GV81" s="56"/>
      <c r="GW81" s="56"/>
      <c r="GX81" s="56"/>
      <c r="GY81" s="56"/>
      <c r="GZ81" s="56"/>
      <c r="HB81" s="56"/>
      <c r="HC81" s="56"/>
      <c r="HD81" s="56"/>
      <c r="HE81" s="56"/>
      <c r="HF81" s="56"/>
      <c r="HG81" s="56"/>
      <c r="HH81" s="56"/>
      <c r="HI81" s="56"/>
      <c r="HJ81" s="56"/>
      <c r="HL81" s="56"/>
      <c r="HM81" s="56"/>
      <c r="HN81" s="56"/>
      <c r="HO81" s="56"/>
      <c r="HP81" s="56"/>
      <c r="HQ81" s="56"/>
      <c r="HR81" s="56"/>
      <c r="HS81" s="56"/>
      <c r="HT81" s="56"/>
      <c r="HV81" s="56"/>
      <c r="HW81" s="56"/>
      <c r="HX81" s="56"/>
      <c r="HY81" s="56"/>
      <c r="HZ81" s="56"/>
      <c r="IA81" s="56"/>
      <c r="IB81" s="56"/>
      <c r="IC81" s="56"/>
      <c r="ID81" s="56"/>
      <c r="IF81" s="56"/>
      <c r="IG81" s="56"/>
      <c r="IH81" s="56"/>
      <c r="II81" s="56"/>
      <c r="IJ81" s="56"/>
      <c r="IK81" s="56"/>
      <c r="IL81" s="56"/>
      <c r="IM81" s="56"/>
      <c r="IN81" s="56"/>
      <c r="IP81" s="56"/>
      <c r="IQ81" s="56"/>
      <c r="IR81" s="56"/>
      <c r="IS81" s="56"/>
      <c r="IT81" s="56"/>
      <c r="IU81" s="56"/>
    </row>
    <row r="82" spans="1:255" ht="14.45" customHeight="1" thickBot="1" x14ac:dyDescent="0.25">
      <c r="A82" s="11"/>
      <c r="B82" s="185"/>
      <c r="C82" s="70" t="s">
        <v>87</v>
      </c>
      <c r="D82" s="163"/>
      <c r="E82" s="53"/>
      <c r="F82" s="53"/>
      <c r="G82" s="53"/>
      <c r="H82" s="153"/>
      <c r="I82" s="49"/>
      <c r="J82" s="56"/>
      <c r="K82" s="56"/>
      <c r="L82" s="56"/>
      <c r="M82" s="56"/>
      <c r="N82" s="56"/>
      <c r="O82" s="56"/>
      <c r="P82" s="56"/>
      <c r="Q82" s="56"/>
      <c r="R82" s="56"/>
      <c r="T82" s="56"/>
      <c r="U82" s="56"/>
      <c r="V82" s="56"/>
      <c r="W82" s="56"/>
      <c r="X82" s="56"/>
      <c r="Y82" s="56"/>
      <c r="Z82" s="56"/>
      <c r="AA82" s="56"/>
      <c r="AB82" s="56"/>
      <c r="AD82" s="56"/>
      <c r="AE82" s="56"/>
      <c r="AF82" s="56"/>
      <c r="AG82" s="56"/>
      <c r="AH82" s="56"/>
      <c r="AI82" s="56"/>
      <c r="AJ82" s="56"/>
      <c r="AK82" s="56"/>
      <c r="AL82" s="56"/>
      <c r="AN82" s="56"/>
      <c r="AO82" s="56"/>
      <c r="AP82" s="56"/>
      <c r="AQ82" s="56"/>
      <c r="AR82" s="56"/>
      <c r="AS82" s="56"/>
      <c r="AT82" s="56"/>
      <c r="AU82" s="56"/>
      <c r="AV82" s="56"/>
      <c r="AX82" s="56"/>
      <c r="AY82" s="56"/>
      <c r="AZ82" s="56"/>
      <c r="BA82" s="56"/>
      <c r="BB82" s="56"/>
      <c r="BC82" s="56"/>
      <c r="BD82" s="56"/>
      <c r="BE82" s="56"/>
      <c r="BF82" s="56"/>
      <c r="BH82" s="56"/>
      <c r="BI82" s="56"/>
      <c r="BJ82" s="56"/>
      <c r="BK82" s="56"/>
      <c r="BL82" s="56"/>
      <c r="BM82" s="56"/>
      <c r="BN82" s="56"/>
      <c r="BO82" s="56"/>
      <c r="BP82" s="56"/>
      <c r="BR82" s="56"/>
      <c r="BS82" s="56"/>
      <c r="BT82" s="56"/>
      <c r="BU82" s="56"/>
      <c r="BV82" s="56"/>
      <c r="BW82" s="56"/>
      <c r="BX82" s="56"/>
      <c r="BY82" s="56"/>
      <c r="BZ82" s="56"/>
      <c r="CB82" s="56"/>
      <c r="CC82" s="56"/>
      <c r="CD82" s="56"/>
      <c r="CE82" s="56"/>
      <c r="CF82" s="56"/>
      <c r="CG82" s="56"/>
      <c r="CH82" s="56"/>
      <c r="CI82" s="56"/>
      <c r="CJ82" s="56"/>
      <c r="CL82" s="56"/>
      <c r="CM82" s="56"/>
      <c r="CN82" s="56"/>
      <c r="CO82" s="56"/>
      <c r="CP82" s="56"/>
      <c r="CQ82" s="56"/>
      <c r="CR82" s="56"/>
      <c r="CS82" s="56"/>
      <c r="CT82" s="56"/>
      <c r="CV82" s="56"/>
      <c r="CW82" s="56"/>
      <c r="CX82" s="56"/>
      <c r="CY82" s="56"/>
      <c r="CZ82" s="56"/>
      <c r="DA82" s="56"/>
      <c r="DB82" s="56"/>
      <c r="DC82" s="56"/>
      <c r="DD82" s="56"/>
      <c r="DF82" s="56"/>
      <c r="DG82" s="56"/>
      <c r="DH82" s="56"/>
      <c r="DI82" s="56"/>
      <c r="DJ82" s="56"/>
      <c r="DK82" s="56"/>
      <c r="DL82" s="56"/>
      <c r="DM82" s="56"/>
      <c r="DN82" s="56"/>
      <c r="DP82" s="56"/>
      <c r="DQ82" s="56"/>
      <c r="DR82" s="56"/>
      <c r="DS82" s="56"/>
      <c r="DT82" s="56"/>
      <c r="DU82" s="56"/>
      <c r="DV82" s="56"/>
      <c r="DW82" s="56"/>
      <c r="DX82" s="56"/>
      <c r="DZ82" s="56"/>
      <c r="EA82" s="56"/>
      <c r="EB82" s="56"/>
      <c r="EC82" s="56"/>
      <c r="ED82" s="56"/>
      <c r="EE82" s="56"/>
      <c r="EF82" s="56"/>
      <c r="EG82" s="56"/>
      <c r="EH82" s="56"/>
      <c r="EJ82" s="56"/>
      <c r="EK82" s="56"/>
      <c r="EL82" s="56"/>
      <c r="EM82" s="56"/>
      <c r="EN82" s="56"/>
      <c r="EO82" s="56"/>
      <c r="EP82" s="56"/>
      <c r="EQ82" s="56"/>
      <c r="ER82" s="56"/>
      <c r="ET82" s="56"/>
      <c r="EU82" s="56"/>
      <c r="EV82" s="56"/>
      <c r="EW82" s="56"/>
      <c r="EX82" s="56"/>
      <c r="EY82" s="56"/>
      <c r="EZ82" s="56"/>
      <c r="FA82" s="56"/>
      <c r="FB82" s="56"/>
      <c r="FD82" s="56"/>
      <c r="FE82" s="56"/>
      <c r="FF82" s="56"/>
      <c r="FG82" s="56"/>
      <c r="FH82" s="56"/>
      <c r="FI82" s="56"/>
      <c r="FJ82" s="56"/>
      <c r="FK82" s="56"/>
      <c r="FL82" s="56"/>
      <c r="FN82" s="56"/>
      <c r="FO82" s="56"/>
      <c r="FP82" s="56"/>
      <c r="FQ82" s="56"/>
      <c r="FR82" s="56"/>
      <c r="FS82" s="56"/>
      <c r="FT82" s="56"/>
      <c r="FU82" s="56"/>
      <c r="FV82" s="56"/>
      <c r="FX82" s="56"/>
      <c r="FY82" s="56"/>
      <c r="FZ82" s="56"/>
      <c r="GA82" s="56"/>
      <c r="GB82" s="56"/>
      <c r="GC82" s="56"/>
      <c r="GD82" s="56"/>
      <c r="GE82" s="56"/>
      <c r="GF82" s="56"/>
      <c r="GH82" s="56"/>
      <c r="GI82" s="56"/>
      <c r="GJ82" s="56"/>
      <c r="GK82" s="56"/>
      <c r="GL82" s="56"/>
      <c r="GM82" s="56"/>
      <c r="GN82" s="56"/>
      <c r="GO82" s="56"/>
      <c r="GP82" s="56"/>
      <c r="GR82" s="56"/>
      <c r="GS82" s="56"/>
      <c r="GT82" s="56"/>
      <c r="GU82" s="56"/>
      <c r="GV82" s="56"/>
      <c r="GW82" s="56"/>
      <c r="GX82" s="56"/>
      <c r="GY82" s="56"/>
      <c r="GZ82" s="56"/>
      <c r="HB82" s="56"/>
      <c r="HC82" s="56"/>
      <c r="HD82" s="56"/>
      <c r="HE82" s="56"/>
      <c r="HF82" s="56"/>
      <c r="HG82" s="56"/>
      <c r="HH82" s="56"/>
      <c r="HI82" s="56"/>
      <c r="HJ82" s="56"/>
      <c r="HL82" s="56"/>
      <c r="HM82" s="56"/>
      <c r="HN82" s="56"/>
      <c r="HO82" s="56"/>
      <c r="HP82" s="56"/>
      <c r="HQ82" s="56"/>
      <c r="HR82" s="56"/>
      <c r="HS82" s="56"/>
      <c r="HT82" s="56"/>
      <c r="HV82" s="56"/>
      <c r="HW82" s="56"/>
      <c r="HX82" s="56"/>
      <c r="HY82" s="56"/>
      <c r="HZ82" s="56"/>
      <c r="IA82" s="56"/>
      <c r="IB82" s="56"/>
      <c r="IC82" s="56"/>
      <c r="ID82" s="56"/>
      <c r="IF82" s="56"/>
      <c r="IG82" s="56"/>
      <c r="IH82" s="56"/>
      <c r="II82" s="56"/>
      <c r="IJ82" s="56"/>
      <c r="IK82" s="56"/>
      <c r="IL82" s="56"/>
      <c r="IM82" s="56"/>
      <c r="IN82" s="56"/>
      <c r="IP82" s="56"/>
      <c r="IQ82" s="56"/>
      <c r="IR82" s="56"/>
      <c r="IS82" s="56"/>
      <c r="IT82" s="56"/>
      <c r="IU82" s="56"/>
    </row>
    <row r="83" spans="1:255" ht="12.75" customHeight="1" thickBot="1" x14ac:dyDescent="0.25">
      <c r="A83" s="11"/>
      <c r="B83" s="18">
        <f>SUM(B70:B81)</f>
        <v>0</v>
      </c>
      <c r="C83" s="17"/>
      <c r="D83" s="18"/>
      <c r="E83" s="19"/>
      <c r="F83" s="17"/>
      <c r="G83" s="17"/>
      <c r="H83" s="18" t="s">
        <v>17</v>
      </c>
      <c r="I83" s="18">
        <f>SUM(I70:I82)</f>
        <v>0</v>
      </c>
      <c r="J83" s="56"/>
      <c r="K83" s="56"/>
      <c r="L83" s="56"/>
      <c r="M83" s="56"/>
      <c r="N83" s="56"/>
      <c r="O83" s="56"/>
      <c r="P83" s="56"/>
      <c r="Q83" s="56"/>
      <c r="R83" s="56"/>
      <c r="T83" s="56"/>
      <c r="U83" s="56"/>
      <c r="V83" s="56"/>
      <c r="W83" s="56"/>
      <c r="X83" s="56"/>
      <c r="Y83" s="56"/>
      <c r="Z83" s="56"/>
      <c r="AA83" s="56"/>
      <c r="AB83" s="56"/>
      <c r="AD83" s="56"/>
      <c r="AE83" s="56"/>
      <c r="AF83" s="56"/>
      <c r="AG83" s="56"/>
      <c r="AH83" s="56"/>
      <c r="AI83" s="56"/>
      <c r="AJ83" s="56"/>
      <c r="AK83" s="56"/>
      <c r="AL83" s="56"/>
      <c r="AN83" s="56"/>
      <c r="AO83" s="56"/>
      <c r="AP83" s="56"/>
      <c r="AQ83" s="56"/>
      <c r="AR83" s="56"/>
      <c r="AS83" s="56"/>
      <c r="AT83" s="56"/>
      <c r="AU83" s="56"/>
      <c r="AV83" s="56"/>
      <c r="AX83" s="56"/>
      <c r="AY83" s="56"/>
      <c r="AZ83" s="56"/>
      <c r="BA83" s="56"/>
      <c r="BB83" s="56"/>
      <c r="BC83" s="56"/>
      <c r="BD83" s="56"/>
      <c r="BE83" s="56"/>
      <c r="BF83" s="56"/>
      <c r="BH83" s="56"/>
      <c r="BI83" s="56"/>
      <c r="BJ83" s="56"/>
      <c r="BK83" s="56"/>
      <c r="BL83" s="56"/>
      <c r="BM83" s="56"/>
      <c r="BN83" s="56"/>
      <c r="BO83" s="56"/>
      <c r="BP83" s="56"/>
      <c r="BR83" s="56"/>
      <c r="BS83" s="56"/>
      <c r="BT83" s="56"/>
      <c r="BU83" s="56"/>
      <c r="BV83" s="56"/>
      <c r="BW83" s="56"/>
      <c r="BX83" s="56"/>
      <c r="BY83" s="56"/>
      <c r="BZ83" s="56"/>
      <c r="CB83" s="56"/>
      <c r="CC83" s="56"/>
      <c r="CD83" s="56"/>
      <c r="CE83" s="56"/>
      <c r="CF83" s="56"/>
      <c r="CG83" s="56"/>
      <c r="CH83" s="56"/>
      <c r="CI83" s="56"/>
      <c r="CJ83" s="56"/>
      <c r="CL83" s="56"/>
      <c r="CM83" s="56"/>
      <c r="CN83" s="56"/>
      <c r="CO83" s="56"/>
      <c r="CP83" s="56"/>
      <c r="CQ83" s="56"/>
      <c r="CR83" s="56"/>
      <c r="CS83" s="56"/>
      <c r="CT83" s="56"/>
      <c r="CV83" s="56"/>
      <c r="CW83" s="56"/>
      <c r="CX83" s="56"/>
      <c r="CY83" s="56"/>
      <c r="CZ83" s="56"/>
      <c r="DA83" s="56"/>
      <c r="DB83" s="56"/>
      <c r="DC83" s="56"/>
      <c r="DD83" s="56"/>
      <c r="DF83" s="56"/>
      <c r="DG83" s="56"/>
      <c r="DH83" s="56"/>
      <c r="DI83" s="56"/>
      <c r="DJ83" s="56"/>
      <c r="DK83" s="56"/>
      <c r="DL83" s="56"/>
      <c r="DM83" s="56"/>
      <c r="DN83" s="56"/>
      <c r="DP83" s="56"/>
      <c r="DQ83" s="56"/>
      <c r="DR83" s="56"/>
      <c r="DS83" s="56"/>
      <c r="DT83" s="56"/>
      <c r="DU83" s="56"/>
      <c r="DV83" s="56"/>
      <c r="DW83" s="56"/>
      <c r="DX83" s="56"/>
      <c r="DZ83" s="56"/>
      <c r="EA83" s="56"/>
      <c r="EB83" s="56"/>
      <c r="EC83" s="56"/>
      <c r="ED83" s="56"/>
      <c r="EE83" s="56"/>
      <c r="EF83" s="56"/>
      <c r="EG83" s="56"/>
      <c r="EH83" s="56"/>
      <c r="EJ83" s="56"/>
      <c r="EK83" s="56"/>
      <c r="EL83" s="56"/>
      <c r="EM83" s="56"/>
      <c r="EN83" s="56"/>
      <c r="EO83" s="56"/>
      <c r="EP83" s="56"/>
      <c r="EQ83" s="56"/>
      <c r="ER83" s="56"/>
      <c r="ET83" s="56"/>
      <c r="EU83" s="56"/>
      <c r="EV83" s="56"/>
      <c r="EW83" s="56"/>
      <c r="EX83" s="56"/>
      <c r="EY83" s="56"/>
      <c r="EZ83" s="56"/>
      <c r="FA83" s="56"/>
      <c r="FB83" s="56"/>
      <c r="FD83" s="56"/>
      <c r="FE83" s="56"/>
      <c r="FF83" s="56"/>
      <c r="FG83" s="56"/>
      <c r="FH83" s="56"/>
      <c r="FI83" s="56"/>
      <c r="FJ83" s="56"/>
      <c r="FK83" s="56"/>
      <c r="FL83" s="56"/>
      <c r="FN83" s="56"/>
      <c r="FO83" s="56"/>
      <c r="FP83" s="56"/>
      <c r="FQ83" s="56"/>
      <c r="FR83" s="56"/>
      <c r="FS83" s="56"/>
      <c r="FT83" s="56"/>
      <c r="FU83" s="56"/>
      <c r="FV83" s="56"/>
      <c r="FX83" s="56"/>
      <c r="FY83" s="56"/>
      <c r="FZ83" s="56"/>
      <c r="GA83" s="56"/>
      <c r="GB83" s="56"/>
      <c r="GC83" s="56"/>
      <c r="GD83" s="56"/>
      <c r="GE83" s="56"/>
      <c r="GF83" s="56"/>
      <c r="GH83" s="56"/>
      <c r="GI83" s="56"/>
      <c r="GJ83" s="56"/>
      <c r="GK83" s="56"/>
      <c r="GL83" s="56"/>
      <c r="GM83" s="56"/>
      <c r="GN83" s="56"/>
      <c r="GO83" s="56"/>
      <c r="GP83" s="56"/>
      <c r="GR83" s="56"/>
      <c r="GS83" s="56"/>
      <c r="GT83" s="56"/>
      <c r="GU83" s="56"/>
      <c r="GV83" s="56"/>
      <c r="GW83" s="56"/>
      <c r="GX83" s="56"/>
      <c r="GY83" s="56"/>
      <c r="GZ83" s="56"/>
      <c r="HB83" s="56"/>
      <c r="HC83" s="56"/>
      <c r="HD83" s="56"/>
      <c r="HE83" s="56"/>
      <c r="HF83" s="56"/>
      <c r="HG83" s="56"/>
      <c r="HH83" s="56"/>
      <c r="HI83" s="56"/>
      <c r="HJ83" s="56"/>
      <c r="HL83" s="56"/>
      <c r="HM83" s="56"/>
      <c r="HN83" s="56"/>
      <c r="HO83" s="56"/>
      <c r="HP83" s="56"/>
      <c r="HQ83" s="56"/>
      <c r="HR83" s="56"/>
      <c r="HS83" s="56"/>
      <c r="HT83" s="56"/>
      <c r="HV83" s="56"/>
      <c r="HW83" s="56"/>
      <c r="HX83" s="56"/>
      <c r="HY83" s="56"/>
      <c r="HZ83" s="56"/>
      <c r="IA83" s="56"/>
      <c r="IB83" s="56"/>
      <c r="IC83" s="56"/>
      <c r="ID83" s="56"/>
      <c r="IF83" s="56"/>
      <c r="IG83" s="56"/>
      <c r="IH83" s="56"/>
      <c r="II83" s="56"/>
      <c r="IJ83" s="56"/>
      <c r="IK83" s="56"/>
      <c r="IL83" s="56"/>
      <c r="IM83" s="56"/>
      <c r="IN83" s="56"/>
      <c r="IP83" s="56"/>
      <c r="IQ83" s="56"/>
      <c r="IR83" s="56"/>
      <c r="IS83" s="56"/>
      <c r="IT83" s="56"/>
      <c r="IU83" s="56"/>
    </row>
    <row r="84" spans="1:255" ht="52.5" customHeight="1" thickBot="1" x14ac:dyDescent="0.25">
      <c r="A84" s="46" t="s">
        <v>97</v>
      </c>
      <c r="B84" s="114" t="s">
        <v>16</v>
      </c>
      <c r="C84" s="114" t="s">
        <v>5</v>
      </c>
      <c r="D84" s="114" t="s">
        <v>23</v>
      </c>
      <c r="E84" s="114" t="s">
        <v>18</v>
      </c>
      <c r="F84" s="114" t="s">
        <v>19</v>
      </c>
      <c r="G84" s="114" t="s">
        <v>10</v>
      </c>
      <c r="H84" s="114" t="s">
        <v>13</v>
      </c>
      <c r="I84" s="115" t="s">
        <v>12</v>
      </c>
      <c r="J84" s="56"/>
      <c r="K84" s="56"/>
      <c r="L84" s="56"/>
      <c r="M84" s="56"/>
      <c r="N84" s="56"/>
      <c r="O84" s="56"/>
      <c r="P84" s="56"/>
      <c r="Q84" s="56"/>
      <c r="R84" s="56"/>
      <c r="T84" s="56"/>
      <c r="U84" s="56"/>
      <c r="V84" s="56"/>
      <c r="W84" s="56"/>
      <c r="X84" s="56"/>
      <c r="Y84" s="56"/>
      <c r="Z84" s="56"/>
      <c r="AA84" s="56"/>
      <c r="AB84" s="56"/>
      <c r="AD84" s="56"/>
      <c r="AE84" s="56"/>
      <c r="AF84" s="56"/>
      <c r="AG84" s="56"/>
      <c r="AH84" s="56"/>
      <c r="AI84" s="56"/>
      <c r="AJ84" s="56"/>
      <c r="AK84" s="56"/>
      <c r="AL84" s="56"/>
      <c r="AN84" s="56"/>
      <c r="AO84" s="56"/>
      <c r="AP84" s="56"/>
      <c r="AQ84" s="56"/>
      <c r="AR84" s="56"/>
      <c r="AS84" s="56"/>
      <c r="AT84" s="56"/>
      <c r="AU84" s="56"/>
      <c r="AV84" s="56"/>
      <c r="AX84" s="56"/>
      <c r="AY84" s="56"/>
      <c r="AZ84" s="56"/>
      <c r="BA84" s="56"/>
      <c r="BB84" s="56"/>
      <c r="BC84" s="56"/>
      <c r="BD84" s="56"/>
      <c r="BE84" s="56"/>
      <c r="BF84" s="56"/>
      <c r="BH84" s="56"/>
      <c r="BI84" s="56"/>
      <c r="BJ84" s="56"/>
      <c r="BK84" s="56"/>
      <c r="BL84" s="56"/>
      <c r="BM84" s="56"/>
      <c r="BN84" s="56"/>
      <c r="BO84" s="56"/>
      <c r="BP84" s="56"/>
      <c r="BR84" s="56"/>
      <c r="BS84" s="56"/>
      <c r="BT84" s="56"/>
      <c r="BU84" s="56"/>
      <c r="BV84" s="56"/>
      <c r="BW84" s="56"/>
      <c r="BX84" s="56"/>
      <c r="BY84" s="56"/>
      <c r="BZ84" s="56"/>
      <c r="CB84" s="56"/>
      <c r="CC84" s="56"/>
      <c r="CD84" s="56"/>
      <c r="CE84" s="56"/>
      <c r="CF84" s="56"/>
      <c r="CG84" s="56"/>
      <c r="CH84" s="56"/>
      <c r="CI84" s="56"/>
      <c r="CJ84" s="56"/>
      <c r="CL84" s="56"/>
      <c r="CM84" s="56"/>
      <c r="CN84" s="56"/>
      <c r="CO84" s="56"/>
      <c r="CP84" s="56"/>
      <c r="CQ84" s="56"/>
      <c r="CR84" s="56"/>
      <c r="CS84" s="56"/>
      <c r="CT84" s="56"/>
      <c r="CV84" s="56"/>
      <c r="CW84" s="56"/>
      <c r="CX84" s="56"/>
      <c r="CY84" s="56"/>
      <c r="CZ84" s="56"/>
      <c r="DA84" s="56"/>
      <c r="DB84" s="56"/>
      <c r="DC84" s="56"/>
      <c r="DD84" s="56"/>
      <c r="DF84" s="56"/>
      <c r="DG84" s="56"/>
      <c r="DH84" s="56"/>
      <c r="DI84" s="56"/>
      <c r="DJ84" s="56"/>
      <c r="DK84" s="56"/>
      <c r="DL84" s="56"/>
      <c r="DM84" s="56"/>
      <c r="DN84" s="56"/>
      <c r="DP84" s="56"/>
      <c r="DQ84" s="56"/>
      <c r="DR84" s="56"/>
      <c r="DS84" s="56"/>
      <c r="DT84" s="56"/>
      <c r="DU84" s="56"/>
      <c r="DV84" s="56"/>
      <c r="DW84" s="56"/>
      <c r="DX84" s="56"/>
      <c r="DZ84" s="56"/>
      <c r="EA84" s="56"/>
      <c r="EB84" s="56"/>
      <c r="EC84" s="56"/>
      <c r="ED84" s="56"/>
      <c r="EE84" s="56"/>
      <c r="EF84" s="56"/>
      <c r="EG84" s="56"/>
      <c r="EH84" s="56"/>
      <c r="EJ84" s="56"/>
      <c r="EK84" s="56"/>
      <c r="EL84" s="56"/>
      <c r="EM84" s="56"/>
      <c r="EN84" s="56"/>
      <c r="EO84" s="56"/>
      <c r="EP84" s="56"/>
      <c r="EQ84" s="56"/>
      <c r="ER84" s="56"/>
      <c r="ET84" s="56"/>
      <c r="EU84" s="56"/>
      <c r="EV84" s="56"/>
      <c r="EW84" s="56"/>
      <c r="EX84" s="56"/>
      <c r="EY84" s="56"/>
      <c r="EZ84" s="56"/>
      <c r="FA84" s="56"/>
      <c r="FB84" s="56"/>
      <c r="FD84" s="56"/>
      <c r="FE84" s="56"/>
      <c r="FF84" s="56"/>
      <c r="FG84" s="56"/>
      <c r="FH84" s="56"/>
      <c r="FI84" s="56"/>
      <c r="FJ84" s="56"/>
      <c r="FK84" s="56"/>
      <c r="FL84" s="56"/>
      <c r="FN84" s="56"/>
      <c r="FO84" s="56"/>
      <c r="FP84" s="56"/>
      <c r="FQ84" s="56"/>
      <c r="FR84" s="56"/>
      <c r="FS84" s="56"/>
      <c r="FT84" s="56"/>
      <c r="FU84" s="56"/>
      <c r="FV84" s="56"/>
      <c r="FX84" s="56"/>
      <c r="FY84" s="56"/>
      <c r="FZ84" s="56"/>
      <c r="GA84" s="56"/>
      <c r="GB84" s="56"/>
      <c r="GC84" s="56"/>
      <c r="GD84" s="56"/>
      <c r="GE84" s="56"/>
      <c r="GF84" s="56"/>
      <c r="GH84" s="56"/>
      <c r="GI84" s="56"/>
      <c r="GJ84" s="56"/>
      <c r="GK84" s="56"/>
      <c r="GL84" s="56"/>
      <c r="GM84" s="56"/>
      <c r="GN84" s="56"/>
      <c r="GO84" s="56"/>
      <c r="GP84" s="56"/>
      <c r="GR84" s="56"/>
      <c r="GS84" s="56"/>
      <c r="GT84" s="56"/>
      <c r="GU84" s="56"/>
      <c r="GV84" s="56"/>
      <c r="GW84" s="56"/>
      <c r="GX84" s="56"/>
      <c r="GY84" s="56"/>
      <c r="GZ84" s="56"/>
      <c r="HB84" s="56"/>
      <c r="HC84" s="56"/>
      <c r="HD84" s="56"/>
      <c r="HE84" s="56"/>
      <c r="HF84" s="56"/>
      <c r="HG84" s="56"/>
      <c r="HH84" s="56"/>
      <c r="HI84" s="56"/>
      <c r="HJ84" s="56"/>
      <c r="HL84" s="56"/>
      <c r="HM84" s="56"/>
      <c r="HN84" s="56"/>
      <c r="HO84" s="56"/>
      <c r="HP84" s="56"/>
      <c r="HQ84" s="56"/>
      <c r="HR84" s="56"/>
      <c r="HS84" s="56"/>
      <c r="HT84" s="56"/>
      <c r="HV84" s="56"/>
      <c r="HW84" s="56"/>
      <c r="HX84" s="56"/>
      <c r="HY84" s="56"/>
      <c r="HZ84" s="56"/>
      <c r="IA84" s="56"/>
      <c r="IB84" s="56"/>
      <c r="IC84" s="56"/>
      <c r="ID84" s="56"/>
      <c r="IF84" s="56"/>
      <c r="IG84" s="56"/>
      <c r="IH84" s="56"/>
      <c r="II84" s="56"/>
      <c r="IJ84" s="56"/>
      <c r="IK84" s="56"/>
      <c r="IL84" s="56"/>
      <c r="IM84" s="56"/>
      <c r="IN84" s="56"/>
      <c r="IP84" s="56"/>
      <c r="IQ84" s="56"/>
      <c r="IR84" s="56"/>
      <c r="IS84" s="56"/>
      <c r="IT84" s="56"/>
      <c r="IU84" s="56"/>
    </row>
    <row r="85" spans="1:255" ht="41.45" customHeight="1" thickBot="1" x14ac:dyDescent="0.25">
      <c r="A85" s="117" t="s">
        <v>2277</v>
      </c>
      <c r="B85" s="182"/>
      <c r="C85" s="167" t="s">
        <v>87</v>
      </c>
      <c r="D85" s="238"/>
      <c r="E85" s="239"/>
      <c r="F85" s="238"/>
      <c r="G85" s="239"/>
      <c r="H85" s="239"/>
      <c r="I85" s="200">
        <v>600.27</v>
      </c>
    </row>
    <row r="86" spans="1:255" ht="25.5" customHeight="1" thickBot="1" x14ac:dyDescent="0.25">
      <c r="A86" s="46"/>
      <c r="B86" s="76">
        <f>SUM(B85:B85)</f>
        <v>0</v>
      </c>
      <c r="C86" s="75"/>
      <c r="D86" s="76"/>
      <c r="E86" s="77"/>
      <c r="F86" s="75"/>
      <c r="G86" s="75"/>
      <c r="H86" s="76" t="s">
        <v>17</v>
      </c>
      <c r="I86" s="76">
        <f>SUM(I85:I85)</f>
        <v>600.27</v>
      </c>
    </row>
    <row r="87" spans="1:255" ht="45" customHeight="1" thickBot="1" x14ac:dyDescent="0.25">
      <c r="A87" s="134" t="s">
        <v>96</v>
      </c>
      <c r="B87" s="114" t="s">
        <v>16</v>
      </c>
      <c r="C87" s="114" t="s">
        <v>5</v>
      </c>
      <c r="D87" s="114" t="s">
        <v>23</v>
      </c>
      <c r="E87" s="114" t="s">
        <v>18</v>
      </c>
      <c r="F87" s="114" t="s">
        <v>19</v>
      </c>
      <c r="G87" s="114" t="s">
        <v>10</v>
      </c>
      <c r="H87" s="114" t="s">
        <v>13</v>
      </c>
      <c r="I87" s="115" t="s">
        <v>12</v>
      </c>
    </row>
    <row r="88" spans="1:255" ht="12.75" customHeight="1" thickBot="1" x14ac:dyDescent="0.25">
      <c r="A88" s="206"/>
      <c r="B88" s="185"/>
      <c r="C88" s="70" t="s">
        <v>87</v>
      </c>
      <c r="D88" s="163"/>
      <c r="E88" s="53"/>
      <c r="F88" s="53"/>
      <c r="G88" s="53"/>
      <c r="H88" s="153"/>
      <c r="I88" s="471">
        <v>847.93</v>
      </c>
    </row>
    <row r="89" spans="1:255" ht="12.75" customHeight="1" thickBot="1" x14ac:dyDescent="0.25">
      <c r="A89" s="134"/>
      <c r="B89" s="271"/>
      <c r="C89" s="75"/>
      <c r="D89" s="76"/>
      <c r="E89" s="77"/>
      <c r="F89" s="75"/>
      <c r="G89" s="75"/>
      <c r="H89" s="76"/>
      <c r="I89" s="78">
        <f>SUM(I88)</f>
        <v>847.93</v>
      </c>
    </row>
    <row r="90" spans="1:255" ht="12.75" customHeight="1" x14ac:dyDescent="0.2">
      <c r="A90" s="9"/>
      <c r="B90" s="9"/>
      <c r="C90" s="9"/>
      <c r="D90" s="9"/>
      <c r="E90" s="9"/>
      <c r="F90" s="20"/>
      <c r="G90" s="20"/>
      <c r="H90" s="20"/>
      <c r="I90" s="20"/>
    </row>
    <row r="91" spans="1:255" ht="12.75" customHeight="1" x14ac:dyDescent="0.2">
      <c r="A91" s="21" t="s">
        <v>21</v>
      </c>
      <c r="B91" s="22"/>
      <c r="C91" s="23"/>
      <c r="D91" s="4" t="s">
        <v>9</v>
      </c>
      <c r="E91" s="4" t="s">
        <v>6</v>
      </c>
      <c r="F91" s="119" t="s">
        <v>7</v>
      </c>
    </row>
    <row r="92" spans="1:255" ht="12.75" customHeight="1" x14ac:dyDescent="0.2">
      <c r="A92" s="642" t="s">
        <v>15</v>
      </c>
      <c r="B92" s="643"/>
      <c r="C92" s="25"/>
      <c r="D92" s="26">
        <f>B19</f>
        <v>4766.32</v>
      </c>
      <c r="E92" s="26">
        <f>I19</f>
        <v>0</v>
      </c>
      <c r="F92" s="120">
        <f>D92+E92</f>
        <v>4766.32</v>
      </c>
    </row>
    <row r="93" spans="1:255" ht="12.75" customHeight="1" x14ac:dyDescent="0.2">
      <c r="A93" s="642" t="s">
        <v>4</v>
      </c>
      <c r="B93" s="643"/>
      <c r="C93" s="25"/>
      <c r="D93" s="26">
        <f>B34</f>
        <v>3170.6599999999994</v>
      </c>
      <c r="E93" s="26">
        <f>I34</f>
        <v>22</v>
      </c>
      <c r="F93" s="120">
        <f>D93+E93</f>
        <v>3192.6599999999994</v>
      </c>
    </row>
    <row r="94" spans="1:255" ht="12.75" customHeight="1" x14ac:dyDescent="0.2">
      <c r="A94" s="642" t="s">
        <v>14</v>
      </c>
      <c r="B94" s="643"/>
      <c r="C94" s="25"/>
      <c r="D94" s="26">
        <f>B49</f>
        <v>604.47</v>
      </c>
      <c r="E94" s="26">
        <f>I49</f>
        <v>0</v>
      </c>
      <c r="F94" s="120">
        <f>D94+E94</f>
        <v>604.47</v>
      </c>
    </row>
    <row r="95" spans="1:255" ht="12.75" customHeight="1" x14ac:dyDescent="0.2">
      <c r="A95" s="642" t="s">
        <v>146</v>
      </c>
      <c r="B95" s="643"/>
      <c r="C95" s="25"/>
      <c r="D95" s="26">
        <f>B64</f>
        <v>0</v>
      </c>
      <c r="E95" s="26">
        <f>I64</f>
        <v>0</v>
      </c>
      <c r="F95" s="120">
        <f>D95+E95</f>
        <v>0</v>
      </c>
      <c r="G95" s="56"/>
    </row>
    <row r="96" spans="1:255" ht="12.75" customHeight="1" x14ac:dyDescent="0.2">
      <c r="A96" s="642" t="s">
        <v>26</v>
      </c>
      <c r="B96" s="643"/>
      <c r="C96" s="25"/>
      <c r="D96" s="26">
        <f>B83</f>
        <v>0</v>
      </c>
      <c r="E96" s="26">
        <f>I83</f>
        <v>0</v>
      </c>
      <c r="F96" s="120">
        <f>D96+E96</f>
        <v>0</v>
      </c>
      <c r="G96" s="56"/>
    </row>
    <row r="97" spans="1:7" ht="12.75" customHeight="1" x14ac:dyDescent="0.2">
      <c r="A97" s="646" t="s">
        <v>69</v>
      </c>
      <c r="B97" s="647"/>
      <c r="C97" s="25"/>
      <c r="D97" s="26"/>
      <c r="E97" s="26"/>
      <c r="F97" s="242">
        <f>F98+F99</f>
        <v>1597.74</v>
      </c>
      <c r="G97" s="56"/>
    </row>
    <row r="98" spans="1:7" ht="12.75" customHeight="1" x14ac:dyDescent="0.2">
      <c r="A98" s="642" t="s">
        <v>2270</v>
      </c>
      <c r="B98" s="643"/>
      <c r="C98" s="25"/>
      <c r="D98" s="26"/>
      <c r="E98" s="26"/>
      <c r="F98" s="247">
        <f>I66</f>
        <v>1597.74</v>
      </c>
      <c r="G98" s="56"/>
    </row>
    <row r="99" spans="1:7" ht="12.75" customHeight="1" x14ac:dyDescent="0.2">
      <c r="A99" s="644" t="s">
        <v>86</v>
      </c>
      <c r="B99" s="645"/>
      <c r="C99" s="25"/>
      <c r="D99" s="26"/>
      <c r="E99" s="26"/>
      <c r="F99" s="120">
        <f>I67</f>
        <v>0</v>
      </c>
      <c r="G99" s="56"/>
    </row>
    <row r="100" spans="1:7" ht="12.75" customHeight="1" x14ac:dyDescent="0.2">
      <c r="A100" s="650" t="s">
        <v>2</v>
      </c>
      <c r="B100" s="651"/>
      <c r="C100" s="25"/>
      <c r="D100" s="26">
        <f>B86</f>
        <v>0</v>
      </c>
      <c r="E100" s="26"/>
      <c r="F100" s="120">
        <f>D100+E100+I86</f>
        <v>600.27</v>
      </c>
      <c r="G100" s="56"/>
    </row>
    <row r="101" spans="1:7" ht="12.75" customHeight="1" x14ac:dyDescent="0.2">
      <c r="A101" s="650" t="s">
        <v>96</v>
      </c>
      <c r="B101" s="651"/>
      <c r="C101" s="25"/>
      <c r="D101" s="26"/>
      <c r="E101" s="26"/>
      <c r="F101" s="120">
        <f>I89</f>
        <v>847.93</v>
      </c>
      <c r="G101" s="56"/>
    </row>
    <row r="102" spans="1:7" ht="12.75" customHeight="1" x14ac:dyDescent="0.2">
      <c r="A102" s="648" t="s">
        <v>22</v>
      </c>
      <c r="B102" s="649"/>
      <c r="C102" s="27"/>
      <c r="D102" s="28">
        <f>SUM(D92:D100)</f>
        <v>8541.4499999999989</v>
      </c>
      <c r="E102" s="28">
        <f>SUM(E92:E96)</f>
        <v>22</v>
      </c>
      <c r="F102" s="121">
        <f>F92+F93+F94+F95+F96+F97+F100+F101</f>
        <v>11609.39</v>
      </c>
    </row>
  </sheetData>
  <autoFilter ref="A5:I83"/>
  <mergeCells count="14">
    <mergeCell ref="A102:B102"/>
    <mergeCell ref="A92:B92"/>
    <mergeCell ref="A93:B93"/>
    <mergeCell ref="A94:B94"/>
    <mergeCell ref="A100:B100"/>
    <mergeCell ref="A97:B97"/>
    <mergeCell ref="A99:B99"/>
    <mergeCell ref="A101:B101"/>
    <mergeCell ref="A95:B95"/>
    <mergeCell ref="G2:H2"/>
    <mergeCell ref="G1:H1"/>
    <mergeCell ref="A96:B96"/>
    <mergeCell ref="A98:B98"/>
    <mergeCell ref="A1:B1"/>
  </mergeCells>
  <phoneticPr fontId="0" type="noConversion"/>
  <pageMargins left="0.15748031496062992" right="0.15748031496062992" top="0.19685039370078741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88"/>
  <dimension ref="A1:IU116"/>
  <sheetViews>
    <sheetView topLeftCell="A29" zoomScaleNormal="100" workbookViewId="0">
      <selection activeCell="F120" sqref="F120"/>
    </sheetView>
  </sheetViews>
  <sheetFormatPr defaultRowHeight="12.75" customHeight="1" x14ac:dyDescent="0.2"/>
  <cols>
    <col min="1" max="1" width="27.28515625" customWidth="1"/>
    <col min="2" max="2" width="14" bestFit="1" customWidth="1"/>
    <col min="3" max="3" width="10.28515625" customWidth="1"/>
    <col min="4" max="4" width="17.5703125" customWidth="1"/>
    <col min="5" max="5" width="26.85546875" customWidth="1"/>
    <col min="6" max="6" width="12.42578125" customWidth="1"/>
    <col min="7" max="7" width="7.28515625" customWidth="1"/>
    <col min="8" max="8" width="12.85546875" customWidth="1"/>
    <col min="9" max="9" width="11.42578125" customWidth="1"/>
  </cols>
  <sheetData>
    <row r="1" spans="1:9" ht="12.75" customHeight="1" x14ac:dyDescent="0.2">
      <c r="A1" s="708" t="s">
        <v>85</v>
      </c>
      <c r="B1" s="70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192</v>
      </c>
      <c r="E2" s="5">
        <v>22552.639999999999</v>
      </c>
      <c r="F2" s="6">
        <v>18615.93</v>
      </c>
      <c r="G2" s="640">
        <f>E2-F2</f>
        <v>3936.7099999999991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59</v>
      </c>
      <c r="E3" s="1">
        <v>7</v>
      </c>
      <c r="F3" s="1"/>
      <c r="G3" s="1"/>
      <c r="H3" s="1" t="s">
        <v>25</v>
      </c>
      <c r="I3" s="8">
        <f>F2-F116</f>
        <v>1973.5300000000025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51.7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364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x14ac:dyDescent="0.2">
      <c r="A6" s="472"/>
      <c r="B6" s="473">
        <v>641.80999999999995</v>
      </c>
      <c r="C6" s="473" t="s">
        <v>66</v>
      </c>
      <c r="D6" s="474"/>
      <c r="E6" s="475"/>
      <c r="F6" s="475"/>
      <c r="G6" s="475"/>
      <c r="H6" s="476"/>
      <c r="I6" s="349">
        <f t="shared" ref="I6:I18" si="0">G6*H6</f>
        <v>0</v>
      </c>
    </row>
    <row r="7" spans="1:9" ht="12.75" customHeight="1" x14ac:dyDescent="0.2">
      <c r="A7" s="221"/>
      <c r="B7" s="195">
        <v>695.89</v>
      </c>
      <c r="C7" s="195" t="s">
        <v>67</v>
      </c>
      <c r="D7" s="196"/>
      <c r="E7" s="139"/>
      <c r="F7" s="139"/>
      <c r="G7" s="139"/>
      <c r="H7" s="344"/>
      <c r="I7" s="352">
        <f t="shared" si="0"/>
        <v>0</v>
      </c>
    </row>
    <row r="8" spans="1:9" ht="12.75" customHeight="1" x14ac:dyDescent="0.2">
      <c r="A8" s="221"/>
      <c r="B8" s="13">
        <v>971.1</v>
      </c>
      <c r="C8" s="13" t="s">
        <v>70</v>
      </c>
      <c r="D8" s="14"/>
      <c r="E8" s="15"/>
      <c r="F8" s="15"/>
      <c r="G8" s="15"/>
      <c r="H8" s="334"/>
      <c r="I8" s="43">
        <f t="shared" si="0"/>
        <v>0</v>
      </c>
    </row>
    <row r="9" spans="1:9" ht="12.75" customHeight="1" x14ac:dyDescent="0.2">
      <c r="A9" s="358"/>
      <c r="B9" s="13">
        <v>829.3</v>
      </c>
      <c r="C9" s="264" t="s">
        <v>72</v>
      </c>
      <c r="D9" s="268"/>
      <c r="E9" s="15"/>
      <c r="F9" s="15"/>
      <c r="G9" s="15"/>
      <c r="H9" s="334"/>
      <c r="I9" s="43">
        <f t="shared" si="0"/>
        <v>0</v>
      </c>
    </row>
    <row r="10" spans="1:9" ht="12.75" customHeight="1" x14ac:dyDescent="0.2">
      <c r="A10" s="221"/>
      <c r="B10" s="13">
        <v>751.89</v>
      </c>
      <c r="C10" s="13" t="s">
        <v>73</v>
      </c>
      <c r="D10" s="57"/>
      <c r="E10" s="15"/>
      <c r="F10" s="15"/>
      <c r="G10" s="15"/>
      <c r="H10" s="334"/>
      <c r="I10" s="43">
        <f t="shared" si="0"/>
        <v>0</v>
      </c>
    </row>
    <row r="11" spans="1:9" ht="12.75" customHeight="1" x14ac:dyDescent="0.2">
      <c r="A11" s="221"/>
      <c r="B11" s="13">
        <v>895.52</v>
      </c>
      <c r="C11" s="13" t="s">
        <v>74</v>
      </c>
      <c r="D11" s="14"/>
      <c r="E11" s="15"/>
      <c r="F11" s="15"/>
      <c r="G11" s="15"/>
      <c r="H11" s="334"/>
      <c r="I11" s="43">
        <f t="shared" si="0"/>
        <v>0</v>
      </c>
    </row>
    <row r="12" spans="1:9" ht="12.75" customHeight="1" x14ac:dyDescent="0.2">
      <c r="A12" s="221"/>
      <c r="B12" s="13">
        <v>0</v>
      </c>
      <c r="C12" s="13" t="s">
        <v>75</v>
      </c>
      <c r="D12" s="14"/>
      <c r="E12" s="15"/>
      <c r="F12" s="15"/>
      <c r="G12" s="15"/>
      <c r="H12" s="334"/>
      <c r="I12" s="43">
        <f t="shared" si="0"/>
        <v>0</v>
      </c>
    </row>
    <row r="13" spans="1:9" ht="12.75" customHeight="1" x14ac:dyDescent="0.2">
      <c r="A13" s="221"/>
      <c r="B13" s="13">
        <v>0</v>
      </c>
      <c r="C13" s="13" t="s">
        <v>76</v>
      </c>
      <c r="D13" s="14"/>
      <c r="E13" s="15"/>
      <c r="F13" s="15"/>
      <c r="G13" s="15"/>
      <c r="H13" s="334"/>
      <c r="I13" s="43">
        <f t="shared" si="0"/>
        <v>0</v>
      </c>
    </row>
    <row r="14" spans="1:9" ht="12.75" customHeight="1" x14ac:dyDescent="0.2">
      <c r="A14" s="406"/>
      <c r="B14" s="13">
        <v>0</v>
      </c>
      <c r="C14" s="267" t="s">
        <v>77</v>
      </c>
      <c r="D14" s="318"/>
      <c r="E14" s="73"/>
      <c r="F14" s="73"/>
      <c r="G14" s="73"/>
      <c r="H14" s="338"/>
      <c r="I14" s="201">
        <f t="shared" si="0"/>
        <v>0</v>
      </c>
    </row>
    <row r="15" spans="1:9" ht="12.75" customHeight="1" x14ac:dyDescent="0.2">
      <c r="A15" s="221"/>
      <c r="B15" s="13">
        <v>0</v>
      </c>
      <c r="C15" s="264" t="s">
        <v>78</v>
      </c>
      <c r="D15" s="268"/>
      <c r="E15" s="15"/>
      <c r="F15" s="15"/>
      <c r="G15" s="15"/>
      <c r="H15" s="16"/>
      <c r="I15" s="43">
        <f t="shared" si="0"/>
        <v>0</v>
      </c>
    </row>
    <row r="16" spans="1:9" ht="12.75" customHeight="1" x14ac:dyDescent="0.2">
      <c r="A16" s="220"/>
      <c r="B16" s="13">
        <v>0</v>
      </c>
      <c r="C16" s="33" t="s">
        <v>79</v>
      </c>
      <c r="D16" s="34"/>
      <c r="E16" s="35"/>
      <c r="F16" s="35"/>
      <c r="G16" s="35"/>
      <c r="H16" s="336"/>
      <c r="I16" s="157">
        <f t="shared" si="0"/>
        <v>0</v>
      </c>
    </row>
    <row r="17" spans="1:9" ht="12.75" customHeight="1" thickBot="1" x14ac:dyDescent="0.25">
      <c r="A17" s="221"/>
      <c r="B17" s="13">
        <v>0</v>
      </c>
      <c r="C17" s="33" t="s">
        <v>80</v>
      </c>
      <c r="D17" s="14"/>
      <c r="E17" s="15"/>
      <c r="F17" s="15"/>
      <c r="G17" s="15"/>
      <c r="H17" s="334"/>
      <c r="I17" s="157">
        <f t="shared" si="0"/>
        <v>0</v>
      </c>
    </row>
    <row r="18" spans="1:9" ht="12.75" customHeight="1" thickBot="1" x14ac:dyDescent="0.25">
      <c r="A18" s="440"/>
      <c r="B18" s="85"/>
      <c r="C18" s="85" t="s">
        <v>87</v>
      </c>
      <c r="D18" s="441"/>
      <c r="E18" s="47"/>
      <c r="F18" s="47"/>
      <c r="G18" s="47"/>
      <c r="H18" s="48"/>
      <c r="I18" s="157">
        <f t="shared" si="0"/>
        <v>0</v>
      </c>
    </row>
    <row r="19" spans="1:9" ht="12.75" customHeight="1" thickBot="1" x14ac:dyDescent="0.25">
      <c r="A19" s="218"/>
      <c r="B19" s="223">
        <f>SUM(B6:B17)</f>
        <v>4785.5099999999993</v>
      </c>
      <c r="C19" s="224"/>
      <c r="D19" s="223"/>
      <c r="E19" s="225"/>
      <c r="F19" s="224"/>
      <c r="G19" s="224"/>
      <c r="H19" s="223" t="s">
        <v>17</v>
      </c>
      <c r="I19" s="226">
        <f>SUM(I6:I17)</f>
        <v>0</v>
      </c>
    </row>
    <row r="20" spans="1:9" ht="77.25" thickBot="1" x14ac:dyDescent="0.25">
      <c r="A20" s="134" t="s">
        <v>1066</v>
      </c>
      <c r="B20" s="114" t="s">
        <v>16</v>
      </c>
      <c r="C20" s="114" t="s">
        <v>5</v>
      </c>
      <c r="D20" s="114" t="s">
        <v>23</v>
      </c>
      <c r="E20" s="364" t="s">
        <v>18</v>
      </c>
      <c r="F20" s="114" t="s">
        <v>19</v>
      </c>
      <c r="G20" s="114" t="s">
        <v>10</v>
      </c>
      <c r="H20" s="114" t="s">
        <v>13</v>
      </c>
      <c r="I20" s="115" t="s">
        <v>12</v>
      </c>
    </row>
    <row r="21" spans="1:9" ht="12.75" customHeight="1" thickBot="1" x14ac:dyDescent="0.25">
      <c r="A21" s="103"/>
      <c r="B21" s="104">
        <v>190.73</v>
      </c>
      <c r="C21" s="58" t="s">
        <v>66</v>
      </c>
      <c r="D21" s="64"/>
      <c r="E21" s="59"/>
      <c r="F21" s="59"/>
      <c r="G21" s="59"/>
      <c r="H21" s="60"/>
      <c r="I21" s="61">
        <f t="shared" ref="I21:I32" si="1">G21*H21</f>
        <v>0</v>
      </c>
    </row>
    <row r="22" spans="1:9" ht="12.75" customHeight="1" thickBot="1" x14ac:dyDescent="0.25">
      <c r="A22" s="103"/>
      <c r="B22" s="122">
        <v>185.75</v>
      </c>
      <c r="C22" s="123" t="s">
        <v>67</v>
      </c>
      <c r="D22" s="124"/>
      <c r="E22" s="125"/>
      <c r="F22" s="125"/>
      <c r="G22" s="125"/>
      <c r="H22" s="126"/>
      <c r="I22" s="127">
        <f t="shared" si="1"/>
        <v>0</v>
      </c>
    </row>
    <row r="23" spans="1:9" ht="12.75" customHeight="1" thickBot="1" x14ac:dyDescent="0.25">
      <c r="A23" s="103"/>
      <c r="B23" s="106">
        <v>184.34</v>
      </c>
      <c r="C23" s="85" t="s">
        <v>70</v>
      </c>
      <c r="D23" s="86"/>
      <c r="E23" s="47"/>
      <c r="F23" s="47"/>
      <c r="G23" s="47"/>
      <c r="H23" s="48"/>
      <c r="I23" s="49">
        <f t="shared" si="1"/>
        <v>0</v>
      </c>
    </row>
    <row r="24" spans="1:9" ht="12.75" customHeight="1" thickBot="1" x14ac:dyDescent="0.25">
      <c r="A24" s="103"/>
      <c r="B24" s="106">
        <v>245.04</v>
      </c>
      <c r="C24" s="85" t="s">
        <v>72</v>
      </c>
      <c r="D24" s="86"/>
      <c r="E24" s="47"/>
      <c r="F24" s="47"/>
      <c r="G24" s="47"/>
      <c r="H24" s="48"/>
      <c r="I24" s="49">
        <f t="shared" si="1"/>
        <v>0</v>
      </c>
    </row>
    <row r="25" spans="1:9" ht="12.75" customHeight="1" thickBot="1" x14ac:dyDescent="0.25">
      <c r="A25" s="103"/>
      <c r="B25" s="106">
        <v>240.84</v>
      </c>
      <c r="C25" s="85" t="s">
        <v>73</v>
      </c>
      <c r="D25" s="86"/>
      <c r="E25" s="47"/>
      <c r="F25" s="47"/>
      <c r="G25" s="47"/>
      <c r="H25" s="48"/>
      <c r="I25" s="49">
        <f t="shared" si="1"/>
        <v>0</v>
      </c>
    </row>
    <row r="26" spans="1:9" ht="12.75" customHeight="1" thickBot="1" x14ac:dyDescent="0.25">
      <c r="A26" s="103"/>
      <c r="B26" s="106">
        <v>208.18</v>
      </c>
      <c r="C26" s="85" t="s">
        <v>74</v>
      </c>
      <c r="D26" s="86"/>
      <c r="E26" s="47"/>
      <c r="F26" s="47"/>
      <c r="G26" s="47"/>
      <c r="H26" s="48"/>
      <c r="I26" s="49">
        <f t="shared" si="1"/>
        <v>0</v>
      </c>
    </row>
    <row r="27" spans="1:9" ht="12.75" customHeight="1" thickBot="1" x14ac:dyDescent="0.25">
      <c r="A27" s="103"/>
      <c r="B27" s="106">
        <v>173.73</v>
      </c>
      <c r="C27" s="85" t="s">
        <v>75</v>
      </c>
      <c r="D27" s="86"/>
      <c r="E27" s="47"/>
      <c r="F27" s="47"/>
      <c r="G27" s="47"/>
      <c r="H27" s="48"/>
      <c r="I27" s="49">
        <f t="shared" si="1"/>
        <v>0</v>
      </c>
    </row>
    <row r="28" spans="1:9" ht="12.75" customHeight="1" thickBot="1" x14ac:dyDescent="0.25">
      <c r="A28" s="11"/>
      <c r="B28" s="106">
        <v>196.27</v>
      </c>
      <c r="C28" s="85" t="s">
        <v>76</v>
      </c>
      <c r="D28" s="86"/>
      <c r="E28" s="47"/>
      <c r="F28" s="47"/>
      <c r="G28" s="47"/>
      <c r="H28" s="48"/>
      <c r="I28" s="49">
        <f t="shared" si="1"/>
        <v>0</v>
      </c>
    </row>
    <row r="29" spans="1:9" ht="12.75" customHeight="1" thickBot="1" x14ac:dyDescent="0.25">
      <c r="A29" s="11"/>
      <c r="B29" s="106">
        <v>202.89</v>
      </c>
      <c r="C29" s="85" t="s">
        <v>77</v>
      </c>
      <c r="D29" s="86"/>
      <c r="E29" s="47"/>
      <c r="F29" s="47"/>
      <c r="G29" s="47"/>
      <c r="H29" s="48"/>
      <c r="I29" s="49">
        <f t="shared" si="1"/>
        <v>0</v>
      </c>
    </row>
    <row r="30" spans="1:9" ht="12.75" customHeight="1" thickBot="1" x14ac:dyDescent="0.25">
      <c r="A30" s="11"/>
      <c r="B30" s="106">
        <v>252.93</v>
      </c>
      <c r="C30" s="85" t="s">
        <v>78</v>
      </c>
      <c r="D30" s="86"/>
      <c r="E30" s="47"/>
      <c r="F30" s="47"/>
      <c r="G30" s="47"/>
      <c r="H30" s="48"/>
      <c r="I30" s="49">
        <f t="shared" si="1"/>
        <v>0</v>
      </c>
    </row>
    <row r="31" spans="1:9" ht="12.75" customHeight="1" thickBot="1" x14ac:dyDescent="0.25">
      <c r="A31" s="11"/>
      <c r="B31" s="106">
        <v>233.71</v>
      </c>
      <c r="C31" s="85" t="s">
        <v>79</v>
      </c>
      <c r="D31" s="86"/>
      <c r="E31" s="47"/>
      <c r="F31" s="47"/>
      <c r="G31" s="47"/>
      <c r="H31" s="48"/>
      <c r="I31" s="49">
        <f t="shared" si="1"/>
        <v>0</v>
      </c>
    </row>
    <row r="32" spans="1:9" ht="12.75" customHeight="1" thickBot="1" x14ac:dyDescent="0.25">
      <c r="A32" s="11"/>
      <c r="B32" s="106">
        <v>249.38</v>
      </c>
      <c r="C32" s="85" t="s">
        <v>80</v>
      </c>
      <c r="D32" s="86"/>
      <c r="E32" s="47"/>
      <c r="F32" s="47"/>
      <c r="G32" s="47"/>
      <c r="H32" s="48"/>
      <c r="I32" s="49">
        <f t="shared" si="1"/>
        <v>0</v>
      </c>
    </row>
    <row r="33" spans="1:9" ht="12.75" customHeight="1" thickBot="1" x14ac:dyDescent="0.25">
      <c r="A33" s="440"/>
      <c r="B33" s="85"/>
      <c r="C33" s="85" t="s">
        <v>87</v>
      </c>
      <c r="D33" s="441"/>
      <c r="E33" s="47"/>
      <c r="F33" s="47"/>
      <c r="G33" s="47"/>
      <c r="H33" s="48"/>
      <c r="I33" s="49">
        <v>18.34</v>
      </c>
    </row>
    <row r="34" spans="1:9" ht="12.75" customHeight="1" thickBot="1" x14ac:dyDescent="0.25">
      <c r="A34" s="30"/>
      <c r="B34" s="108">
        <f>SUM(B21:B32)</f>
        <v>2563.79</v>
      </c>
      <c r="C34" s="109"/>
      <c r="D34" s="108"/>
      <c r="E34" s="110"/>
      <c r="F34" s="109"/>
      <c r="G34" s="109"/>
      <c r="H34" s="108" t="s">
        <v>17</v>
      </c>
      <c r="I34" s="108">
        <f>SUM(I21:I33)</f>
        <v>18.34</v>
      </c>
    </row>
    <row r="35" spans="1:9" ht="64.5" thickBot="1" x14ac:dyDescent="0.25">
      <c r="A35" s="134" t="s">
        <v>144</v>
      </c>
      <c r="B35" s="114" t="s">
        <v>16</v>
      </c>
      <c r="C35" s="114" t="s">
        <v>5</v>
      </c>
      <c r="D35" s="114" t="s">
        <v>23</v>
      </c>
      <c r="E35" s="364" t="s">
        <v>18</v>
      </c>
      <c r="F35" s="114" t="s">
        <v>19</v>
      </c>
      <c r="G35" s="114" t="s">
        <v>10</v>
      </c>
      <c r="H35" s="114" t="s">
        <v>13</v>
      </c>
      <c r="I35" s="115" t="s">
        <v>12</v>
      </c>
    </row>
    <row r="36" spans="1:9" ht="12.75" customHeight="1" thickBot="1" x14ac:dyDescent="0.25">
      <c r="A36" s="103"/>
      <c r="B36" s="377">
        <v>70.209999999999994</v>
      </c>
      <c r="C36" s="58" t="s">
        <v>66</v>
      </c>
      <c r="D36" s="64"/>
      <c r="E36" s="59"/>
      <c r="F36" s="59"/>
      <c r="G36" s="59"/>
      <c r="H36" s="60"/>
      <c r="I36" s="61"/>
    </row>
    <row r="37" spans="1:9" ht="12.75" customHeight="1" thickBot="1" x14ac:dyDescent="0.25">
      <c r="A37" s="103"/>
      <c r="B37" s="377">
        <v>68.290000000000006</v>
      </c>
      <c r="C37" s="123" t="s">
        <v>67</v>
      </c>
      <c r="D37" s="124"/>
      <c r="E37" s="125"/>
      <c r="F37" s="125"/>
      <c r="G37" s="125"/>
      <c r="H37" s="126"/>
      <c r="I37" s="127"/>
    </row>
    <row r="38" spans="1:9" ht="12.75" customHeight="1" thickBot="1" x14ac:dyDescent="0.25">
      <c r="A38" s="103"/>
      <c r="B38" s="377">
        <v>69.790000000000006</v>
      </c>
      <c r="C38" s="85" t="s">
        <v>70</v>
      </c>
      <c r="D38" s="86"/>
      <c r="E38" s="47"/>
      <c r="F38" s="47"/>
      <c r="G38" s="47"/>
      <c r="H38" s="48"/>
      <c r="I38" s="49"/>
    </row>
    <row r="39" spans="1:9" ht="12.75" customHeight="1" thickBot="1" x14ac:dyDescent="0.25">
      <c r="A39" s="103"/>
      <c r="B39" s="377">
        <v>39.270000000000003</v>
      </c>
      <c r="C39" s="85" t="s">
        <v>72</v>
      </c>
      <c r="D39" s="86"/>
      <c r="E39" s="47"/>
      <c r="F39" s="47"/>
      <c r="G39" s="47"/>
      <c r="H39" s="48"/>
      <c r="I39" s="49"/>
    </row>
    <row r="40" spans="1:9" ht="12.75" customHeight="1" thickBot="1" x14ac:dyDescent="0.25">
      <c r="A40" s="103"/>
      <c r="B40" s="377">
        <v>74.010000000000005</v>
      </c>
      <c r="C40" s="85" t="s">
        <v>73</v>
      </c>
      <c r="D40" s="86"/>
      <c r="E40" s="47"/>
      <c r="F40" s="47"/>
      <c r="G40" s="47"/>
      <c r="H40" s="48"/>
      <c r="I40" s="49"/>
    </row>
    <row r="41" spans="1:9" ht="12.75" customHeight="1" thickBot="1" x14ac:dyDescent="0.25">
      <c r="A41" s="103"/>
      <c r="B41" s="377">
        <v>70.349999999999994</v>
      </c>
      <c r="C41" s="85" t="s">
        <v>74</v>
      </c>
      <c r="D41" s="86"/>
      <c r="E41" s="47"/>
      <c r="F41" s="47"/>
      <c r="G41" s="47"/>
      <c r="H41" s="48"/>
      <c r="I41" s="49"/>
    </row>
    <row r="42" spans="1:9" ht="12.75" customHeight="1" thickBot="1" x14ac:dyDescent="0.25">
      <c r="A42" s="103"/>
      <c r="B42" s="106">
        <v>28.27</v>
      </c>
      <c r="C42" s="85" t="s">
        <v>75</v>
      </c>
      <c r="D42" s="86"/>
      <c r="E42" s="47"/>
      <c r="F42" s="47"/>
      <c r="G42" s="47"/>
      <c r="H42" s="48"/>
      <c r="I42" s="49"/>
    </row>
    <row r="43" spans="1:9" ht="12.75" customHeight="1" thickBot="1" x14ac:dyDescent="0.25">
      <c r="A43" s="11"/>
      <c r="B43" s="106">
        <v>28.41</v>
      </c>
      <c r="C43" s="85" t="s">
        <v>76</v>
      </c>
      <c r="D43" s="86"/>
      <c r="E43" s="47"/>
      <c r="F43" s="47"/>
      <c r="G43" s="47"/>
      <c r="H43" s="48"/>
      <c r="I43" s="49"/>
    </row>
    <row r="44" spans="1:9" ht="12.75" customHeight="1" thickBot="1" x14ac:dyDescent="0.25">
      <c r="A44" s="11"/>
      <c r="B44" s="106">
        <v>28.45</v>
      </c>
      <c r="C44" s="85" t="s">
        <v>77</v>
      </c>
      <c r="D44" s="86"/>
      <c r="E44" s="47"/>
      <c r="F44" s="47"/>
      <c r="G44" s="47"/>
      <c r="H44" s="48"/>
      <c r="I44" s="49"/>
    </row>
    <row r="45" spans="1:9" ht="12.75" customHeight="1" thickBot="1" x14ac:dyDescent="0.25">
      <c r="A45" s="11"/>
      <c r="B45" s="106">
        <v>28.92</v>
      </c>
      <c r="C45" s="85" t="s">
        <v>78</v>
      </c>
      <c r="D45" s="86"/>
      <c r="E45" s="47"/>
      <c r="F45" s="47"/>
      <c r="G45" s="47"/>
      <c r="H45" s="48"/>
      <c r="I45" s="49"/>
    </row>
    <row r="46" spans="1:9" ht="12.75" customHeight="1" thickBot="1" x14ac:dyDescent="0.25">
      <c r="A46" s="11"/>
      <c r="B46" s="106">
        <v>28.3</v>
      </c>
      <c r="C46" s="85" t="s">
        <v>79</v>
      </c>
      <c r="D46" s="86"/>
      <c r="E46" s="47"/>
      <c r="F46" s="47"/>
      <c r="G46" s="47"/>
      <c r="H46" s="48"/>
      <c r="I46" s="49"/>
    </row>
    <row r="47" spans="1:9" ht="12.75" customHeight="1" thickBot="1" x14ac:dyDescent="0.25">
      <c r="A47" s="11"/>
      <c r="B47" s="106">
        <v>29.11</v>
      </c>
      <c r="C47" s="85" t="s">
        <v>80</v>
      </c>
      <c r="D47" s="86"/>
      <c r="E47" s="47"/>
      <c r="F47" s="47"/>
      <c r="G47" s="47"/>
      <c r="H47" s="48"/>
      <c r="I47" s="49"/>
    </row>
    <row r="48" spans="1:9" ht="12.75" customHeight="1" thickBot="1" x14ac:dyDescent="0.25">
      <c r="A48" s="418"/>
      <c r="B48" s="106"/>
      <c r="C48" s="85" t="s">
        <v>87</v>
      </c>
      <c r="D48" s="86"/>
      <c r="E48" s="47"/>
      <c r="F48" s="47"/>
      <c r="G48" s="47"/>
      <c r="H48" s="48"/>
      <c r="I48" s="49"/>
    </row>
    <row r="49" spans="1:9" ht="12.75" customHeight="1" thickBot="1" x14ac:dyDescent="0.25">
      <c r="A49" s="30"/>
      <c r="B49" s="197">
        <f>SUM(B36:B47)</f>
        <v>563.38000000000011</v>
      </c>
      <c r="C49" s="198"/>
      <c r="D49" s="197"/>
      <c r="E49" s="199"/>
      <c r="F49" s="198"/>
      <c r="G49" s="198"/>
      <c r="H49" s="197" t="s">
        <v>17</v>
      </c>
      <c r="I49" s="197">
        <f>SUM(I36:I48)</f>
        <v>0</v>
      </c>
    </row>
    <row r="50" spans="1:9" ht="64.5" thickBot="1" x14ac:dyDescent="0.25">
      <c r="A50" s="134" t="s">
        <v>145</v>
      </c>
      <c r="B50" s="117" t="s">
        <v>16</v>
      </c>
      <c r="C50" s="131" t="s">
        <v>5</v>
      </c>
      <c r="D50" s="117" t="s">
        <v>23</v>
      </c>
      <c r="E50" s="132" t="s">
        <v>18</v>
      </c>
      <c r="F50" s="117" t="s">
        <v>19</v>
      </c>
      <c r="G50" s="131" t="s">
        <v>10</v>
      </c>
      <c r="H50" s="117" t="s">
        <v>13</v>
      </c>
      <c r="I50" s="117" t="s">
        <v>12</v>
      </c>
    </row>
    <row r="51" spans="1:9" ht="13.5" hidden="1" thickBot="1" x14ac:dyDescent="0.25">
      <c r="A51" s="227"/>
      <c r="B51" s="106"/>
      <c r="C51" s="55" t="s">
        <v>66</v>
      </c>
      <c r="D51" s="86"/>
      <c r="E51" s="47"/>
      <c r="F51" s="47"/>
      <c r="G51" s="47"/>
      <c r="H51" s="48"/>
      <c r="I51" s="49"/>
    </row>
    <row r="52" spans="1:9" ht="12.75" hidden="1" customHeight="1" thickBot="1" x14ac:dyDescent="0.25">
      <c r="A52" s="227"/>
      <c r="B52" s="106"/>
      <c r="C52" s="55" t="s">
        <v>67</v>
      </c>
      <c r="D52" s="86"/>
      <c r="E52" s="47"/>
      <c r="F52" s="47"/>
      <c r="G52" s="47"/>
      <c r="H52" s="48"/>
      <c r="I52" s="49"/>
    </row>
    <row r="53" spans="1:9" ht="12.75" hidden="1" customHeight="1" thickBot="1" x14ac:dyDescent="0.25">
      <c r="A53" s="227"/>
      <c r="B53" s="106"/>
      <c r="C53" s="85" t="s">
        <v>70</v>
      </c>
      <c r="D53" s="86"/>
      <c r="E53" s="47"/>
      <c r="F53" s="47"/>
      <c r="G53" s="47"/>
      <c r="H53" s="48"/>
      <c r="I53" s="49"/>
    </row>
    <row r="54" spans="1:9" ht="13.5" hidden="1" thickBot="1" x14ac:dyDescent="0.25">
      <c r="A54" s="227"/>
      <c r="B54" s="106"/>
      <c r="C54" s="85" t="s">
        <v>72</v>
      </c>
      <c r="D54" s="86"/>
      <c r="E54" s="47"/>
      <c r="F54" s="47"/>
      <c r="G54" s="47"/>
      <c r="H54" s="48"/>
      <c r="I54" s="49"/>
    </row>
    <row r="55" spans="1:9" ht="12.75" hidden="1" customHeight="1" thickBot="1" x14ac:dyDescent="0.25">
      <c r="A55" s="227"/>
      <c r="B55" s="106"/>
      <c r="C55" s="85" t="s">
        <v>73</v>
      </c>
      <c r="D55" s="86"/>
      <c r="E55" s="47"/>
      <c r="F55" s="47"/>
      <c r="G55" s="47"/>
      <c r="H55" s="48"/>
      <c r="I55" s="49"/>
    </row>
    <row r="56" spans="1:9" ht="13.5" hidden="1" thickBot="1" x14ac:dyDescent="0.25">
      <c r="A56" s="227"/>
      <c r="B56" s="106"/>
      <c r="C56" s="85" t="s">
        <v>74</v>
      </c>
      <c r="D56" s="86"/>
      <c r="E56" s="47"/>
      <c r="F56" s="47"/>
      <c r="G56" s="47"/>
      <c r="H56" s="48"/>
      <c r="I56" s="49"/>
    </row>
    <row r="57" spans="1:9" ht="12.75" hidden="1" customHeight="1" thickBot="1" x14ac:dyDescent="0.25">
      <c r="A57" s="227"/>
      <c r="B57" s="106"/>
      <c r="C57" s="85" t="s">
        <v>75</v>
      </c>
      <c r="D57" s="86"/>
      <c r="E57" s="47"/>
      <c r="F57" s="47"/>
      <c r="G57" s="47"/>
      <c r="H57" s="48"/>
      <c r="I57" s="49"/>
    </row>
    <row r="58" spans="1:9" ht="12.75" hidden="1" customHeight="1" thickBot="1" x14ac:dyDescent="0.25">
      <c r="A58" s="227"/>
      <c r="B58" s="106"/>
      <c r="C58" s="85" t="s">
        <v>76</v>
      </c>
      <c r="D58" s="86"/>
      <c r="E58" s="47"/>
      <c r="F58" s="47"/>
      <c r="G58" s="47"/>
      <c r="H58" s="48"/>
      <c r="I58" s="49"/>
    </row>
    <row r="59" spans="1:9" ht="12.75" hidden="1" customHeight="1" thickBot="1" x14ac:dyDescent="0.25">
      <c r="A59" s="227"/>
      <c r="B59" s="106"/>
      <c r="C59" s="85" t="s">
        <v>77</v>
      </c>
      <c r="D59" s="86"/>
      <c r="E59" s="47"/>
      <c r="F59" s="47"/>
      <c r="G59" s="47"/>
      <c r="H59" s="48"/>
      <c r="I59" s="49"/>
    </row>
    <row r="60" spans="1:9" ht="12.75" hidden="1" customHeight="1" thickBot="1" x14ac:dyDescent="0.25">
      <c r="A60" s="227"/>
      <c r="B60" s="106"/>
      <c r="C60" s="85" t="s">
        <v>78</v>
      </c>
      <c r="D60" s="86"/>
      <c r="E60" s="47"/>
      <c r="F60" s="47"/>
      <c r="G60" s="47"/>
      <c r="H60" s="48"/>
      <c r="I60" s="49"/>
    </row>
    <row r="61" spans="1:9" ht="12.75" hidden="1" customHeight="1" thickBot="1" x14ac:dyDescent="0.25">
      <c r="A61" s="227"/>
      <c r="B61" s="106"/>
      <c r="C61" s="85" t="s">
        <v>79</v>
      </c>
      <c r="D61" s="86"/>
      <c r="E61" s="47"/>
      <c r="F61" s="47"/>
      <c r="G61" s="47"/>
      <c r="H61" s="48"/>
      <c r="I61" s="49"/>
    </row>
    <row r="62" spans="1:9" ht="12.75" hidden="1" customHeight="1" thickBot="1" x14ac:dyDescent="0.25">
      <c r="A62" s="227"/>
      <c r="B62" s="106"/>
      <c r="C62" s="85" t="s">
        <v>80</v>
      </c>
      <c r="D62" s="86"/>
      <c r="E62" s="47"/>
      <c r="F62" s="47"/>
      <c r="G62" s="47"/>
      <c r="H62" s="48"/>
      <c r="I62" s="49"/>
    </row>
    <row r="63" spans="1:9" ht="12.75" customHeight="1" thickBot="1" x14ac:dyDescent="0.25">
      <c r="A63" s="227"/>
      <c r="B63" s="106"/>
      <c r="C63" s="167" t="s">
        <v>87</v>
      </c>
      <c r="D63" s="86"/>
      <c r="E63" s="47"/>
      <c r="F63" s="47"/>
      <c r="G63" s="47"/>
      <c r="H63" s="48"/>
      <c r="I63" s="49"/>
    </row>
    <row r="64" spans="1:9" ht="12.75" customHeight="1" thickBot="1" x14ac:dyDescent="0.25">
      <c r="A64" s="180"/>
      <c r="B64" s="197">
        <f>SUM(B62)</f>
        <v>0</v>
      </c>
      <c r="C64" s="198"/>
      <c r="D64" s="197"/>
      <c r="E64" s="199"/>
      <c r="F64" s="198"/>
      <c r="G64" s="198"/>
      <c r="H64" s="197" t="s">
        <v>17</v>
      </c>
      <c r="I64" s="230">
        <f>SUM(I62)</f>
        <v>0</v>
      </c>
    </row>
    <row r="65" spans="1:255" ht="26.25" thickBot="1" x14ac:dyDescent="0.25">
      <c r="A65" s="46" t="s">
        <v>8</v>
      </c>
      <c r="B65" s="114" t="s">
        <v>16</v>
      </c>
      <c r="C65" s="114" t="s">
        <v>5</v>
      </c>
      <c r="D65" s="114" t="s">
        <v>23</v>
      </c>
      <c r="E65" s="364" t="s">
        <v>18</v>
      </c>
      <c r="F65" s="114" t="s">
        <v>19</v>
      </c>
      <c r="G65" s="114" t="s">
        <v>10</v>
      </c>
      <c r="H65" s="114" t="s">
        <v>13</v>
      </c>
      <c r="I65" s="115" t="s">
        <v>12</v>
      </c>
    </row>
    <row r="66" spans="1:255" ht="25.5" x14ac:dyDescent="0.2">
      <c r="A66" s="221" t="s">
        <v>2270</v>
      </c>
      <c r="B66" s="33"/>
      <c r="C66" s="33" t="s">
        <v>87</v>
      </c>
      <c r="D66" s="34"/>
      <c r="E66" s="35"/>
      <c r="F66" s="35"/>
      <c r="G66" s="35"/>
      <c r="H66" s="36"/>
      <c r="I66" s="409">
        <v>5729.79</v>
      </c>
    </row>
    <row r="67" spans="1:255" ht="12.75" customHeight="1" x14ac:dyDescent="0.2">
      <c r="A67" s="11" t="s">
        <v>84</v>
      </c>
      <c r="B67" s="13"/>
      <c r="C67" s="13" t="s">
        <v>87</v>
      </c>
      <c r="D67" s="14"/>
      <c r="E67" s="15"/>
      <c r="F67" s="15"/>
      <c r="G67" s="15"/>
      <c r="H67" s="16"/>
      <c r="I67" s="13">
        <v>226.29</v>
      </c>
    </row>
    <row r="68" spans="1:255" ht="12.75" customHeight="1" x14ac:dyDescent="0.2">
      <c r="A68" s="11" t="s">
        <v>86</v>
      </c>
      <c r="B68" s="13"/>
      <c r="C68" s="13" t="s">
        <v>87</v>
      </c>
      <c r="D68" s="14"/>
      <c r="E68" s="15"/>
      <c r="F68" s="15"/>
      <c r="G68" s="15"/>
      <c r="H68" s="16"/>
      <c r="I68" s="13">
        <v>0</v>
      </c>
    </row>
    <row r="69" spans="1:255" ht="12.75" customHeight="1" thickBot="1" x14ac:dyDescent="0.25">
      <c r="A69" s="30"/>
      <c r="B69" s="109"/>
      <c r="C69" s="109"/>
      <c r="D69" s="108"/>
      <c r="E69" s="110"/>
      <c r="F69" s="109"/>
      <c r="G69" s="109"/>
      <c r="H69" s="108" t="s">
        <v>17</v>
      </c>
      <c r="I69" s="108">
        <f>SUM(I66:I68)</f>
        <v>5956.08</v>
      </c>
    </row>
    <row r="70" spans="1:255" s="45" customFormat="1" ht="83.25" customHeight="1" thickBot="1" x14ac:dyDescent="0.25">
      <c r="A70" s="117" t="s">
        <v>95</v>
      </c>
      <c r="B70" s="114" t="s">
        <v>16</v>
      </c>
      <c r="C70" s="114" t="s">
        <v>5</v>
      </c>
      <c r="D70" s="114" t="s">
        <v>23</v>
      </c>
      <c r="E70" s="364" t="s">
        <v>18</v>
      </c>
      <c r="F70" s="114" t="s">
        <v>19</v>
      </c>
      <c r="G70" s="114" t="s">
        <v>10</v>
      </c>
      <c r="H70" s="114" t="s">
        <v>13</v>
      </c>
      <c r="I70" s="115" t="s">
        <v>12</v>
      </c>
      <c r="J70" s="56"/>
      <c r="K70" s="56"/>
      <c r="L70" s="56"/>
      <c r="M70" s="56"/>
      <c r="N70" s="56"/>
      <c r="O70" s="56"/>
      <c r="P70" s="56"/>
      <c r="Q70" s="56"/>
      <c r="R70" s="56"/>
      <c r="T70" s="56"/>
      <c r="U70" s="56"/>
      <c r="V70" s="56"/>
      <c r="W70" s="56"/>
      <c r="X70" s="56"/>
      <c r="Y70" s="56"/>
      <c r="Z70" s="56"/>
      <c r="AA70" s="56"/>
      <c r="AB70" s="56"/>
      <c r="AD70" s="56"/>
      <c r="AE70" s="56"/>
      <c r="AF70" s="56"/>
      <c r="AG70" s="56"/>
      <c r="AH70" s="56"/>
      <c r="AI70" s="56"/>
      <c r="AJ70" s="56"/>
      <c r="AK70" s="56"/>
      <c r="AL70" s="56"/>
      <c r="AN70" s="56"/>
      <c r="AO70" s="56"/>
      <c r="AP70" s="56"/>
      <c r="AQ70" s="56"/>
      <c r="AR70" s="56"/>
      <c r="AS70" s="56"/>
      <c r="AT70" s="56"/>
      <c r="AU70" s="56"/>
      <c r="AV70" s="56"/>
      <c r="AX70" s="56"/>
      <c r="AY70" s="56"/>
      <c r="AZ70" s="56"/>
      <c r="BA70" s="56"/>
      <c r="BB70" s="56"/>
      <c r="BC70" s="56"/>
      <c r="BD70" s="56"/>
      <c r="BE70" s="56"/>
      <c r="BF70" s="56"/>
      <c r="BH70" s="56"/>
      <c r="BI70" s="56"/>
      <c r="BJ70" s="56"/>
      <c r="BK70" s="56"/>
      <c r="BL70" s="56"/>
      <c r="BM70" s="56"/>
      <c r="BN70" s="56"/>
      <c r="BO70" s="56"/>
      <c r="BP70" s="56"/>
      <c r="BR70" s="56"/>
      <c r="BS70" s="56"/>
      <c r="BT70" s="56"/>
      <c r="BU70" s="56"/>
      <c r="BV70" s="56"/>
      <c r="BW70" s="56"/>
      <c r="BX70" s="56"/>
      <c r="BY70" s="56"/>
      <c r="BZ70" s="56"/>
      <c r="CB70" s="56"/>
      <c r="CC70" s="56"/>
      <c r="CD70" s="56"/>
      <c r="CE70" s="56"/>
      <c r="CF70" s="56"/>
      <c r="CG70" s="56"/>
      <c r="CH70" s="56"/>
      <c r="CI70" s="56"/>
      <c r="CJ70" s="56"/>
      <c r="CL70" s="56"/>
      <c r="CM70" s="56"/>
      <c r="CN70" s="56"/>
      <c r="CO70" s="56"/>
      <c r="CP70" s="56"/>
      <c r="CQ70" s="56"/>
      <c r="CR70" s="56"/>
      <c r="CS70" s="56"/>
      <c r="CT70" s="56"/>
      <c r="CV70" s="56"/>
      <c r="CW70" s="56"/>
      <c r="CX70" s="56"/>
      <c r="CY70" s="56"/>
      <c r="CZ70" s="56"/>
      <c r="DA70" s="56"/>
      <c r="DB70" s="56"/>
      <c r="DC70" s="56"/>
      <c r="DD70" s="56"/>
      <c r="DF70" s="56"/>
      <c r="DG70" s="56"/>
      <c r="DH70" s="56"/>
      <c r="DI70" s="56"/>
      <c r="DJ70" s="56"/>
      <c r="DK70" s="56"/>
      <c r="DL70" s="56"/>
      <c r="DM70" s="56"/>
      <c r="DN70" s="56"/>
      <c r="DP70" s="56"/>
      <c r="DQ70" s="56"/>
      <c r="DR70" s="56"/>
      <c r="DS70" s="56"/>
      <c r="DT70" s="56"/>
      <c r="DU70" s="56"/>
      <c r="DV70" s="56"/>
      <c r="DW70" s="56"/>
      <c r="DX70" s="56"/>
      <c r="DZ70" s="56"/>
      <c r="EA70" s="56"/>
      <c r="EB70" s="56"/>
      <c r="EC70" s="56"/>
      <c r="ED70" s="56"/>
      <c r="EE70" s="56"/>
      <c r="EF70" s="56"/>
      <c r="EG70" s="56"/>
      <c r="EH70" s="56"/>
      <c r="EJ70" s="56"/>
      <c r="EK70" s="56"/>
      <c r="EL70" s="56"/>
      <c r="EM70" s="56"/>
      <c r="EN70" s="56"/>
      <c r="EO70" s="56"/>
      <c r="EP70" s="56"/>
      <c r="EQ70" s="56"/>
      <c r="ER70" s="56"/>
      <c r="ET70" s="56"/>
      <c r="EU70" s="56"/>
      <c r="EV70" s="56"/>
      <c r="EW70" s="56"/>
      <c r="EX70" s="56"/>
      <c r="EY70" s="56"/>
      <c r="EZ70" s="56"/>
      <c r="FA70" s="56"/>
      <c r="FB70" s="56"/>
      <c r="FD70" s="56"/>
      <c r="FE70" s="56"/>
      <c r="FF70" s="56"/>
      <c r="FG70" s="56"/>
      <c r="FH70" s="56"/>
      <c r="FI70" s="56"/>
      <c r="FJ70" s="56"/>
      <c r="FK70" s="56"/>
      <c r="FL70" s="56"/>
      <c r="FN70" s="56"/>
      <c r="FO70" s="56"/>
      <c r="FP70" s="56"/>
      <c r="FQ70" s="56"/>
      <c r="FR70" s="56"/>
      <c r="FS70" s="56"/>
      <c r="FT70" s="56"/>
      <c r="FU70" s="56"/>
      <c r="FV70" s="56"/>
      <c r="FX70" s="56"/>
      <c r="FY70" s="56"/>
      <c r="FZ70" s="56"/>
      <c r="GA70" s="56"/>
      <c r="GB70" s="56"/>
      <c r="GC70" s="56"/>
      <c r="GD70" s="56"/>
      <c r="GE70" s="56"/>
      <c r="GF70" s="56"/>
      <c r="GH70" s="56"/>
      <c r="GI70" s="56"/>
      <c r="GJ70" s="56"/>
      <c r="GK70" s="56"/>
      <c r="GL70" s="56"/>
      <c r="GM70" s="56"/>
      <c r="GN70" s="56"/>
      <c r="GO70" s="56"/>
      <c r="GP70" s="56"/>
      <c r="GR70" s="56"/>
      <c r="GS70" s="56"/>
      <c r="GT70" s="56"/>
      <c r="GU70" s="56"/>
      <c r="GV70" s="56"/>
      <c r="GW70" s="56"/>
      <c r="GX70" s="56"/>
      <c r="GY70" s="56"/>
      <c r="GZ70" s="56"/>
      <c r="HB70" s="56"/>
      <c r="HC70" s="56"/>
      <c r="HD70" s="56"/>
      <c r="HE70" s="56"/>
      <c r="HF70" s="56"/>
      <c r="HG70" s="56"/>
      <c r="HH70" s="56"/>
      <c r="HI70" s="56"/>
      <c r="HJ70" s="56"/>
      <c r="HL70" s="56"/>
      <c r="HM70" s="56"/>
      <c r="HN70" s="56"/>
      <c r="HO70" s="56"/>
      <c r="HP70" s="56"/>
      <c r="HQ70" s="56"/>
      <c r="HR70" s="56"/>
      <c r="HS70" s="56"/>
      <c r="HT70" s="56"/>
      <c r="HV70" s="56"/>
      <c r="HW70" s="56"/>
      <c r="HX70" s="56"/>
      <c r="HY70" s="56"/>
      <c r="HZ70" s="56"/>
      <c r="IA70" s="56"/>
      <c r="IB70" s="56"/>
      <c r="IC70" s="56"/>
      <c r="ID70" s="56"/>
      <c r="IF70" s="56"/>
      <c r="IG70" s="56"/>
      <c r="IH70" s="56"/>
      <c r="II70" s="56"/>
      <c r="IJ70" s="56"/>
      <c r="IK70" s="56"/>
      <c r="IL70" s="56"/>
      <c r="IM70" s="56"/>
      <c r="IN70" s="56"/>
      <c r="IP70" s="56"/>
      <c r="IQ70" s="56"/>
      <c r="IR70" s="56"/>
      <c r="IS70" s="56"/>
      <c r="IT70" s="56"/>
      <c r="IU70" s="56"/>
    </row>
    <row r="71" spans="1:255" ht="12.75" hidden="1" customHeight="1" thickBot="1" x14ac:dyDescent="0.25">
      <c r="A71" s="103"/>
      <c r="B71" s="106">
        <v>0</v>
      </c>
      <c r="C71" s="58" t="s">
        <v>66</v>
      </c>
      <c r="D71" s="64"/>
      <c r="E71" s="59"/>
      <c r="F71" s="59"/>
      <c r="G71" s="59"/>
      <c r="H71" s="60"/>
      <c r="I71" s="61"/>
      <c r="J71" s="56"/>
      <c r="K71" s="56"/>
      <c r="L71" s="56"/>
      <c r="M71" s="56"/>
      <c r="N71" s="56"/>
      <c r="O71" s="56"/>
      <c r="P71" s="56"/>
      <c r="Q71" s="56"/>
      <c r="R71" s="56"/>
      <c r="T71" s="56"/>
      <c r="U71" s="56"/>
      <c r="V71" s="56"/>
      <c r="W71" s="56"/>
      <c r="X71" s="56"/>
      <c r="Y71" s="56"/>
      <c r="Z71" s="56"/>
      <c r="AA71" s="56"/>
      <c r="AB71" s="56"/>
      <c r="AD71" s="56"/>
      <c r="AE71" s="56"/>
      <c r="AF71" s="56"/>
      <c r="AG71" s="56"/>
      <c r="AH71" s="56"/>
      <c r="AI71" s="56"/>
      <c r="AJ71" s="56"/>
      <c r="AK71" s="56"/>
      <c r="AL71" s="56"/>
      <c r="AN71" s="56"/>
      <c r="AO71" s="56"/>
      <c r="AP71" s="56"/>
      <c r="AQ71" s="56"/>
      <c r="AR71" s="56"/>
      <c r="AS71" s="56"/>
      <c r="AT71" s="56"/>
      <c r="AU71" s="56"/>
      <c r="AV71" s="56"/>
      <c r="AX71" s="56"/>
      <c r="AY71" s="56"/>
      <c r="AZ71" s="56"/>
      <c r="BA71" s="56"/>
      <c r="BB71" s="56"/>
      <c r="BC71" s="56"/>
      <c r="BD71" s="56"/>
      <c r="BE71" s="56"/>
      <c r="BF71" s="56"/>
      <c r="BH71" s="56"/>
      <c r="BI71" s="56"/>
      <c r="BJ71" s="56"/>
      <c r="BK71" s="56"/>
      <c r="BL71" s="56"/>
      <c r="BM71" s="56"/>
      <c r="BN71" s="56"/>
      <c r="BO71" s="56"/>
      <c r="BP71" s="56"/>
      <c r="BR71" s="56"/>
      <c r="BS71" s="56"/>
      <c r="BT71" s="56"/>
      <c r="BU71" s="56"/>
      <c r="BV71" s="56"/>
      <c r="BW71" s="56"/>
      <c r="BX71" s="56"/>
      <c r="BY71" s="56"/>
      <c r="BZ71" s="56"/>
      <c r="CB71" s="56"/>
      <c r="CC71" s="56"/>
      <c r="CD71" s="56"/>
      <c r="CE71" s="56"/>
      <c r="CF71" s="56"/>
      <c r="CG71" s="56"/>
      <c r="CH71" s="56"/>
      <c r="CI71" s="56"/>
      <c r="CJ71" s="56"/>
      <c r="CL71" s="56"/>
      <c r="CM71" s="56"/>
      <c r="CN71" s="56"/>
      <c r="CO71" s="56"/>
      <c r="CP71" s="56"/>
      <c r="CQ71" s="56"/>
      <c r="CR71" s="56"/>
      <c r="CS71" s="56"/>
      <c r="CT71" s="56"/>
      <c r="CV71" s="56"/>
      <c r="CW71" s="56"/>
      <c r="CX71" s="56"/>
      <c r="CY71" s="56"/>
      <c r="CZ71" s="56"/>
      <c r="DA71" s="56"/>
      <c r="DB71" s="56"/>
      <c r="DC71" s="56"/>
      <c r="DD71" s="56"/>
      <c r="DF71" s="56"/>
      <c r="DG71" s="56"/>
      <c r="DH71" s="56"/>
      <c r="DI71" s="56"/>
      <c r="DJ71" s="56"/>
      <c r="DK71" s="56"/>
      <c r="DL71" s="56"/>
      <c r="DM71" s="56"/>
      <c r="DN71" s="56"/>
      <c r="DP71" s="56"/>
      <c r="DQ71" s="56"/>
      <c r="DR71" s="56"/>
      <c r="DS71" s="56"/>
      <c r="DT71" s="56"/>
      <c r="DU71" s="56"/>
      <c r="DV71" s="56"/>
      <c r="DW71" s="56"/>
      <c r="DX71" s="56"/>
      <c r="DZ71" s="56"/>
      <c r="EA71" s="56"/>
      <c r="EB71" s="56"/>
      <c r="EC71" s="56"/>
      <c r="ED71" s="56"/>
      <c r="EE71" s="56"/>
      <c r="EF71" s="56"/>
      <c r="EG71" s="56"/>
      <c r="EH71" s="56"/>
      <c r="EJ71" s="56"/>
      <c r="EK71" s="56"/>
      <c r="EL71" s="56"/>
      <c r="EM71" s="56"/>
      <c r="EN71" s="56"/>
      <c r="EO71" s="56"/>
      <c r="EP71" s="56"/>
      <c r="EQ71" s="56"/>
      <c r="ER71" s="56"/>
      <c r="ET71" s="56"/>
      <c r="EU71" s="56"/>
      <c r="EV71" s="56"/>
      <c r="EW71" s="56"/>
      <c r="EX71" s="56"/>
      <c r="EY71" s="56"/>
      <c r="EZ71" s="56"/>
      <c r="FA71" s="56"/>
      <c r="FB71" s="56"/>
      <c r="FD71" s="56"/>
      <c r="FE71" s="56"/>
      <c r="FF71" s="56"/>
      <c r="FG71" s="56"/>
      <c r="FH71" s="56"/>
      <c r="FI71" s="56"/>
      <c r="FJ71" s="56"/>
      <c r="FK71" s="56"/>
      <c r="FL71" s="56"/>
      <c r="FN71" s="56"/>
      <c r="FO71" s="56"/>
      <c r="FP71" s="56"/>
      <c r="FQ71" s="56"/>
      <c r="FR71" s="56"/>
      <c r="FS71" s="56"/>
      <c r="FT71" s="56"/>
      <c r="FU71" s="56"/>
      <c r="FV71" s="56"/>
      <c r="FX71" s="56"/>
      <c r="FY71" s="56"/>
      <c r="FZ71" s="56"/>
      <c r="GA71" s="56"/>
      <c r="GB71" s="56"/>
      <c r="GC71" s="56"/>
      <c r="GD71" s="56"/>
      <c r="GE71" s="56"/>
      <c r="GF71" s="56"/>
      <c r="GH71" s="56"/>
      <c r="GI71" s="56"/>
      <c r="GJ71" s="56"/>
      <c r="GK71" s="56"/>
      <c r="GL71" s="56"/>
      <c r="GM71" s="56"/>
      <c r="GN71" s="56"/>
      <c r="GO71" s="56"/>
      <c r="GP71" s="56"/>
      <c r="GR71" s="56"/>
      <c r="GS71" s="56"/>
      <c r="GT71" s="56"/>
      <c r="GU71" s="56"/>
      <c r="GV71" s="56"/>
      <c r="GW71" s="56"/>
      <c r="GX71" s="56"/>
      <c r="GY71" s="56"/>
      <c r="GZ71" s="56"/>
      <c r="HB71" s="56"/>
      <c r="HC71" s="56"/>
      <c r="HD71" s="56"/>
      <c r="HE71" s="56"/>
      <c r="HF71" s="56"/>
      <c r="HG71" s="56"/>
      <c r="HH71" s="56"/>
      <c r="HI71" s="56"/>
      <c r="HJ71" s="56"/>
      <c r="HL71" s="56"/>
      <c r="HM71" s="56"/>
      <c r="HN71" s="56"/>
      <c r="HO71" s="56"/>
      <c r="HP71" s="56"/>
      <c r="HQ71" s="56"/>
      <c r="HR71" s="56"/>
      <c r="HS71" s="56"/>
      <c r="HT71" s="56"/>
      <c r="HV71" s="56"/>
      <c r="HW71" s="56"/>
      <c r="HX71" s="56"/>
      <c r="HY71" s="56"/>
      <c r="HZ71" s="56"/>
      <c r="IA71" s="56"/>
      <c r="IB71" s="56"/>
      <c r="IC71" s="56"/>
      <c r="ID71" s="56"/>
      <c r="IF71" s="56"/>
      <c r="IG71" s="56"/>
      <c r="IH71" s="56"/>
      <c r="II71" s="56"/>
      <c r="IJ71" s="56"/>
      <c r="IK71" s="56"/>
      <c r="IL71" s="56"/>
      <c r="IM71" s="56"/>
      <c r="IN71" s="56"/>
      <c r="IP71" s="56"/>
      <c r="IQ71" s="56"/>
      <c r="IR71" s="56"/>
      <c r="IS71" s="56"/>
      <c r="IT71" s="56"/>
      <c r="IU71" s="56"/>
    </row>
    <row r="72" spans="1:255" ht="12.75" hidden="1" customHeight="1" thickBot="1" x14ac:dyDescent="0.25">
      <c r="A72" s="103"/>
      <c r="B72" s="106">
        <v>0</v>
      </c>
      <c r="C72" s="92" t="s">
        <v>67</v>
      </c>
      <c r="D72" s="93"/>
      <c r="E72" s="94"/>
      <c r="F72" s="94"/>
      <c r="G72" s="94"/>
      <c r="H72" s="95"/>
      <c r="I72" s="96"/>
      <c r="J72" s="56"/>
      <c r="K72" s="56"/>
      <c r="L72" s="56"/>
      <c r="M72" s="56"/>
      <c r="N72" s="56"/>
      <c r="O72" s="56"/>
      <c r="P72" s="56"/>
      <c r="Q72" s="56"/>
      <c r="R72" s="56"/>
      <c r="T72" s="56"/>
      <c r="U72" s="56"/>
      <c r="V72" s="56"/>
      <c r="W72" s="56"/>
      <c r="X72" s="56"/>
      <c r="Y72" s="56"/>
      <c r="Z72" s="56"/>
      <c r="AA72" s="56"/>
      <c r="AB72" s="56"/>
      <c r="AD72" s="56"/>
      <c r="AE72" s="56"/>
      <c r="AF72" s="56"/>
      <c r="AG72" s="56"/>
      <c r="AH72" s="56"/>
      <c r="AI72" s="56"/>
      <c r="AJ72" s="56"/>
      <c r="AK72" s="56"/>
      <c r="AL72" s="56"/>
      <c r="AN72" s="56"/>
      <c r="AO72" s="56"/>
      <c r="AP72" s="56"/>
      <c r="AQ72" s="56"/>
      <c r="AR72" s="56"/>
      <c r="AS72" s="56"/>
      <c r="AT72" s="56"/>
      <c r="AU72" s="56"/>
      <c r="AV72" s="56"/>
      <c r="AX72" s="56"/>
      <c r="AY72" s="56"/>
      <c r="AZ72" s="56"/>
      <c r="BA72" s="56"/>
      <c r="BB72" s="56"/>
      <c r="BC72" s="56"/>
      <c r="BD72" s="56"/>
      <c r="BE72" s="56"/>
      <c r="BF72" s="56"/>
      <c r="BH72" s="56"/>
      <c r="BI72" s="56"/>
      <c r="BJ72" s="56"/>
      <c r="BK72" s="56"/>
      <c r="BL72" s="56"/>
      <c r="BM72" s="56"/>
      <c r="BN72" s="56"/>
      <c r="BO72" s="56"/>
      <c r="BP72" s="56"/>
      <c r="BR72" s="56"/>
      <c r="BS72" s="56"/>
      <c r="BT72" s="56"/>
      <c r="BU72" s="56"/>
      <c r="BV72" s="56"/>
      <c r="BW72" s="56"/>
      <c r="BX72" s="56"/>
      <c r="BY72" s="56"/>
      <c r="BZ72" s="56"/>
      <c r="CB72" s="56"/>
      <c r="CC72" s="56"/>
      <c r="CD72" s="56"/>
      <c r="CE72" s="56"/>
      <c r="CF72" s="56"/>
      <c r="CG72" s="56"/>
      <c r="CH72" s="56"/>
      <c r="CI72" s="56"/>
      <c r="CJ72" s="56"/>
      <c r="CL72" s="56"/>
      <c r="CM72" s="56"/>
      <c r="CN72" s="56"/>
      <c r="CO72" s="56"/>
      <c r="CP72" s="56"/>
      <c r="CQ72" s="56"/>
      <c r="CR72" s="56"/>
      <c r="CS72" s="56"/>
      <c r="CT72" s="56"/>
      <c r="CV72" s="56"/>
      <c r="CW72" s="56"/>
      <c r="CX72" s="56"/>
      <c r="CY72" s="56"/>
      <c r="CZ72" s="56"/>
      <c r="DA72" s="56"/>
      <c r="DB72" s="56"/>
      <c r="DC72" s="56"/>
      <c r="DD72" s="56"/>
      <c r="DF72" s="56"/>
      <c r="DG72" s="56"/>
      <c r="DH72" s="56"/>
      <c r="DI72" s="56"/>
      <c r="DJ72" s="56"/>
      <c r="DK72" s="56"/>
      <c r="DL72" s="56"/>
      <c r="DM72" s="56"/>
      <c r="DN72" s="56"/>
      <c r="DP72" s="56"/>
      <c r="DQ72" s="56"/>
      <c r="DR72" s="56"/>
      <c r="DS72" s="56"/>
      <c r="DT72" s="56"/>
      <c r="DU72" s="56"/>
      <c r="DV72" s="56"/>
      <c r="DW72" s="56"/>
      <c r="DX72" s="56"/>
      <c r="DZ72" s="56"/>
      <c r="EA72" s="56"/>
      <c r="EB72" s="56"/>
      <c r="EC72" s="56"/>
      <c r="ED72" s="56"/>
      <c r="EE72" s="56"/>
      <c r="EF72" s="56"/>
      <c r="EG72" s="56"/>
      <c r="EH72" s="56"/>
      <c r="EJ72" s="56"/>
      <c r="EK72" s="56"/>
      <c r="EL72" s="56"/>
      <c r="EM72" s="56"/>
      <c r="EN72" s="56"/>
      <c r="EO72" s="56"/>
      <c r="EP72" s="56"/>
      <c r="EQ72" s="56"/>
      <c r="ER72" s="56"/>
      <c r="ET72" s="56"/>
      <c r="EU72" s="56"/>
      <c r="EV72" s="56"/>
      <c r="EW72" s="56"/>
      <c r="EX72" s="56"/>
      <c r="EY72" s="56"/>
      <c r="EZ72" s="56"/>
      <c r="FA72" s="56"/>
      <c r="FB72" s="56"/>
      <c r="FD72" s="56"/>
      <c r="FE72" s="56"/>
      <c r="FF72" s="56"/>
      <c r="FG72" s="56"/>
      <c r="FH72" s="56"/>
      <c r="FI72" s="56"/>
      <c r="FJ72" s="56"/>
      <c r="FK72" s="56"/>
      <c r="FL72" s="56"/>
      <c r="FN72" s="56"/>
      <c r="FO72" s="56"/>
      <c r="FP72" s="56"/>
      <c r="FQ72" s="56"/>
      <c r="FR72" s="56"/>
      <c r="FS72" s="56"/>
      <c r="FT72" s="56"/>
      <c r="FU72" s="56"/>
      <c r="FV72" s="56"/>
      <c r="FX72" s="56"/>
      <c r="FY72" s="56"/>
      <c r="FZ72" s="56"/>
      <c r="GA72" s="56"/>
      <c r="GB72" s="56"/>
      <c r="GC72" s="56"/>
      <c r="GD72" s="56"/>
      <c r="GE72" s="56"/>
      <c r="GF72" s="56"/>
      <c r="GH72" s="56"/>
      <c r="GI72" s="56"/>
      <c r="GJ72" s="56"/>
      <c r="GK72" s="56"/>
      <c r="GL72" s="56"/>
      <c r="GM72" s="56"/>
      <c r="GN72" s="56"/>
      <c r="GO72" s="56"/>
      <c r="GP72" s="56"/>
      <c r="GR72" s="56"/>
      <c r="GS72" s="56"/>
      <c r="GT72" s="56"/>
      <c r="GU72" s="56"/>
      <c r="GV72" s="56"/>
      <c r="GW72" s="56"/>
      <c r="GX72" s="56"/>
      <c r="GY72" s="56"/>
      <c r="GZ72" s="56"/>
      <c r="HB72" s="56"/>
      <c r="HC72" s="56"/>
      <c r="HD72" s="56"/>
      <c r="HE72" s="56"/>
      <c r="HF72" s="56"/>
      <c r="HG72" s="56"/>
      <c r="HH72" s="56"/>
      <c r="HI72" s="56"/>
      <c r="HJ72" s="56"/>
      <c r="HL72" s="56"/>
      <c r="HM72" s="56"/>
      <c r="HN72" s="56"/>
      <c r="HO72" s="56"/>
      <c r="HP72" s="56"/>
      <c r="HQ72" s="56"/>
      <c r="HR72" s="56"/>
      <c r="HS72" s="56"/>
      <c r="HT72" s="56"/>
      <c r="HV72" s="56"/>
      <c r="HW72" s="56"/>
      <c r="HX72" s="56"/>
      <c r="HY72" s="56"/>
      <c r="HZ72" s="56"/>
      <c r="IA72" s="56"/>
      <c r="IB72" s="56"/>
      <c r="IC72" s="56"/>
      <c r="ID72" s="56"/>
      <c r="IF72" s="56"/>
      <c r="IG72" s="56"/>
      <c r="IH72" s="56"/>
      <c r="II72" s="56"/>
      <c r="IJ72" s="56"/>
      <c r="IK72" s="56"/>
      <c r="IL72" s="56"/>
      <c r="IM72" s="56"/>
      <c r="IN72" s="56"/>
      <c r="IP72" s="56"/>
      <c r="IQ72" s="56"/>
      <c r="IR72" s="56"/>
      <c r="IS72" s="56"/>
      <c r="IT72" s="56"/>
      <c r="IU72" s="56"/>
    </row>
    <row r="73" spans="1:255" ht="12.75" hidden="1" customHeight="1" thickBot="1" x14ac:dyDescent="0.25">
      <c r="A73" s="103"/>
      <c r="B73" s="106">
        <v>0</v>
      </c>
      <c r="C73" s="85" t="s">
        <v>70</v>
      </c>
      <c r="D73" s="86"/>
      <c r="E73" s="47"/>
      <c r="F73" s="47"/>
      <c r="G73" s="47"/>
      <c r="H73" s="48"/>
      <c r="I73" s="49"/>
      <c r="J73" s="56"/>
      <c r="K73" s="56"/>
      <c r="L73" s="56"/>
      <c r="M73" s="56"/>
      <c r="N73" s="56"/>
      <c r="O73" s="56"/>
      <c r="P73" s="56"/>
      <c r="Q73" s="56"/>
      <c r="R73" s="56"/>
      <c r="T73" s="56"/>
      <c r="U73" s="56"/>
      <c r="V73" s="56"/>
      <c r="W73" s="56"/>
      <c r="X73" s="56"/>
      <c r="Y73" s="56"/>
      <c r="Z73" s="56"/>
      <c r="AA73" s="56"/>
      <c r="AB73" s="56"/>
      <c r="AD73" s="56"/>
      <c r="AE73" s="56"/>
      <c r="AF73" s="56"/>
      <c r="AG73" s="56"/>
      <c r="AH73" s="56"/>
      <c r="AI73" s="56"/>
      <c r="AJ73" s="56"/>
      <c r="AK73" s="56"/>
      <c r="AL73" s="56"/>
      <c r="AN73" s="56"/>
      <c r="AO73" s="56"/>
      <c r="AP73" s="56"/>
      <c r="AQ73" s="56"/>
      <c r="AR73" s="56"/>
      <c r="AS73" s="56"/>
      <c r="AT73" s="56"/>
      <c r="AU73" s="56"/>
      <c r="AV73" s="56"/>
      <c r="AX73" s="56"/>
      <c r="AY73" s="56"/>
      <c r="AZ73" s="56"/>
      <c r="BA73" s="56"/>
      <c r="BB73" s="56"/>
      <c r="BC73" s="56"/>
      <c r="BD73" s="56"/>
      <c r="BE73" s="56"/>
      <c r="BF73" s="56"/>
      <c r="BH73" s="56"/>
      <c r="BI73" s="56"/>
      <c r="BJ73" s="56"/>
      <c r="BK73" s="56"/>
      <c r="BL73" s="56"/>
      <c r="BM73" s="56"/>
      <c r="BN73" s="56"/>
      <c r="BO73" s="56"/>
      <c r="BP73" s="56"/>
      <c r="BR73" s="56"/>
      <c r="BS73" s="56"/>
      <c r="BT73" s="56"/>
      <c r="BU73" s="56"/>
      <c r="BV73" s="56"/>
      <c r="BW73" s="56"/>
      <c r="BX73" s="56"/>
      <c r="BY73" s="56"/>
      <c r="BZ73" s="56"/>
      <c r="CB73" s="56"/>
      <c r="CC73" s="56"/>
      <c r="CD73" s="56"/>
      <c r="CE73" s="56"/>
      <c r="CF73" s="56"/>
      <c r="CG73" s="56"/>
      <c r="CH73" s="56"/>
      <c r="CI73" s="56"/>
      <c r="CJ73" s="56"/>
      <c r="CL73" s="56"/>
      <c r="CM73" s="56"/>
      <c r="CN73" s="56"/>
      <c r="CO73" s="56"/>
      <c r="CP73" s="56"/>
      <c r="CQ73" s="56"/>
      <c r="CR73" s="56"/>
      <c r="CS73" s="56"/>
      <c r="CT73" s="56"/>
      <c r="CV73" s="56"/>
      <c r="CW73" s="56"/>
      <c r="CX73" s="56"/>
      <c r="CY73" s="56"/>
      <c r="CZ73" s="56"/>
      <c r="DA73" s="56"/>
      <c r="DB73" s="56"/>
      <c r="DC73" s="56"/>
      <c r="DD73" s="56"/>
      <c r="DF73" s="56"/>
      <c r="DG73" s="56"/>
      <c r="DH73" s="56"/>
      <c r="DI73" s="56"/>
      <c r="DJ73" s="56"/>
      <c r="DK73" s="56"/>
      <c r="DL73" s="56"/>
      <c r="DM73" s="56"/>
      <c r="DN73" s="56"/>
      <c r="DP73" s="56"/>
      <c r="DQ73" s="56"/>
      <c r="DR73" s="56"/>
      <c r="DS73" s="56"/>
      <c r="DT73" s="56"/>
      <c r="DU73" s="56"/>
      <c r="DV73" s="56"/>
      <c r="DW73" s="56"/>
      <c r="DX73" s="56"/>
      <c r="DZ73" s="56"/>
      <c r="EA73" s="56"/>
      <c r="EB73" s="56"/>
      <c r="EC73" s="56"/>
      <c r="ED73" s="56"/>
      <c r="EE73" s="56"/>
      <c r="EF73" s="56"/>
      <c r="EG73" s="56"/>
      <c r="EH73" s="56"/>
      <c r="EJ73" s="56"/>
      <c r="EK73" s="56"/>
      <c r="EL73" s="56"/>
      <c r="EM73" s="56"/>
      <c r="EN73" s="56"/>
      <c r="EO73" s="56"/>
      <c r="EP73" s="56"/>
      <c r="EQ73" s="56"/>
      <c r="ER73" s="56"/>
      <c r="ET73" s="56"/>
      <c r="EU73" s="56"/>
      <c r="EV73" s="56"/>
      <c r="EW73" s="56"/>
      <c r="EX73" s="56"/>
      <c r="EY73" s="56"/>
      <c r="EZ73" s="56"/>
      <c r="FA73" s="56"/>
      <c r="FB73" s="56"/>
      <c r="FD73" s="56"/>
      <c r="FE73" s="56"/>
      <c r="FF73" s="56"/>
      <c r="FG73" s="56"/>
      <c r="FH73" s="56"/>
      <c r="FI73" s="56"/>
      <c r="FJ73" s="56"/>
      <c r="FK73" s="56"/>
      <c r="FL73" s="56"/>
      <c r="FN73" s="56"/>
      <c r="FO73" s="56"/>
      <c r="FP73" s="56"/>
      <c r="FQ73" s="56"/>
      <c r="FR73" s="56"/>
      <c r="FS73" s="56"/>
      <c r="FT73" s="56"/>
      <c r="FU73" s="56"/>
      <c r="FV73" s="56"/>
      <c r="FX73" s="56"/>
      <c r="FY73" s="56"/>
      <c r="FZ73" s="56"/>
      <c r="GA73" s="56"/>
      <c r="GB73" s="56"/>
      <c r="GC73" s="56"/>
      <c r="GD73" s="56"/>
      <c r="GE73" s="56"/>
      <c r="GF73" s="56"/>
      <c r="GH73" s="56"/>
      <c r="GI73" s="56"/>
      <c r="GJ73" s="56"/>
      <c r="GK73" s="56"/>
      <c r="GL73" s="56"/>
      <c r="GM73" s="56"/>
      <c r="GN73" s="56"/>
      <c r="GO73" s="56"/>
      <c r="GP73" s="56"/>
      <c r="GR73" s="56"/>
      <c r="GS73" s="56"/>
      <c r="GT73" s="56"/>
      <c r="GU73" s="56"/>
      <c r="GV73" s="56"/>
      <c r="GW73" s="56"/>
      <c r="GX73" s="56"/>
      <c r="GY73" s="56"/>
      <c r="GZ73" s="56"/>
      <c r="HB73" s="56"/>
      <c r="HC73" s="56"/>
      <c r="HD73" s="56"/>
      <c r="HE73" s="56"/>
      <c r="HF73" s="56"/>
      <c r="HG73" s="56"/>
      <c r="HH73" s="56"/>
      <c r="HI73" s="56"/>
      <c r="HJ73" s="56"/>
      <c r="HL73" s="56"/>
      <c r="HM73" s="56"/>
      <c r="HN73" s="56"/>
      <c r="HO73" s="56"/>
      <c r="HP73" s="56"/>
      <c r="HQ73" s="56"/>
      <c r="HR73" s="56"/>
      <c r="HS73" s="56"/>
      <c r="HT73" s="56"/>
      <c r="HV73" s="56"/>
      <c r="HW73" s="56"/>
      <c r="HX73" s="56"/>
      <c r="HY73" s="56"/>
      <c r="HZ73" s="56"/>
      <c r="IA73" s="56"/>
      <c r="IB73" s="56"/>
      <c r="IC73" s="56"/>
      <c r="ID73" s="56"/>
      <c r="IF73" s="56"/>
      <c r="IG73" s="56"/>
      <c r="IH73" s="56"/>
      <c r="II73" s="56"/>
      <c r="IJ73" s="56"/>
      <c r="IK73" s="56"/>
      <c r="IL73" s="56"/>
      <c r="IM73" s="56"/>
      <c r="IN73" s="56"/>
      <c r="IP73" s="56"/>
      <c r="IQ73" s="56"/>
      <c r="IR73" s="56"/>
      <c r="IS73" s="56"/>
      <c r="IT73" s="56"/>
      <c r="IU73" s="56"/>
    </row>
    <row r="74" spans="1:255" ht="12.75" hidden="1" customHeight="1" thickBot="1" x14ac:dyDescent="0.25">
      <c r="A74" s="103"/>
      <c r="B74" s="106">
        <v>0</v>
      </c>
      <c r="C74" s="85" t="s">
        <v>72</v>
      </c>
      <c r="D74" s="86"/>
      <c r="E74" s="47"/>
      <c r="F74" s="47"/>
      <c r="G74" s="47"/>
      <c r="H74" s="48"/>
      <c r="I74" s="49"/>
      <c r="J74" s="56"/>
      <c r="K74" s="56"/>
      <c r="L74" s="56"/>
      <c r="M74" s="56"/>
      <c r="N74" s="56"/>
      <c r="O74" s="56"/>
      <c r="P74" s="56"/>
      <c r="Q74" s="56"/>
      <c r="R74" s="56"/>
      <c r="T74" s="56"/>
      <c r="U74" s="56"/>
      <c r="V74" s="56"/>
      <c r="W74" s="56"/>
      <c r="X74" s="56"/>
      <c r="Y74" s="56"/>
      <c r="Z74" s="56"/>
      <c r="AA74" s="56"/>
      <c r="AB74" s="56"/>
      <c r="AD74" s="56"/>
      <c r="AE74" s="56"/>
      <c r="AF74" s="56"/>
      <c r="AG74" s="56"/>
      <c r="AH74" s="56"/>
      <c r="AI74" s="56"/>
      <c r="AJ74" s="56"/>
      <c r="AK74" s="56"/>
      <c r="AL74" s="56"/>
      <c r="AN74" s="56"/>
      <c r="AO74" s="56"/>
      <c r="AP74" s="56"/>
      <c r="AQ74" s="56"/>
      <c r="AR74" s="56"/>
      <c r="AS74" s="56"/>
      <c r="AT74" s="56"/>
      <c r="AU74" s="56"/>
      <c r="AV74" s="56"/>
      <c r="AX74" s="56"/>
      <c r="AY74" s="56"/>
      <c r="AZ74" s="56"/>
      <c r="BA74" s="56"/>
      <c r="BB74" s="56"/>
      <c r="BC74" s="56"/>
      <c r="BD74" s="56"/>
      <c r="BE74" s="56"/>
      <c r="BF74" s="56"/>
      <c r="BH74" s="56"/>
      <c r="BI74" s="56"/>
      <c r="BJ74" s="56"/>
      <c r="BK74" s="56"/>
      <c r="BL74" s="56"/>
      <c r="BM74" s="56"/>
      <c r="BN74" s="56"/>
      <c r="BO74" s="56"/>
      <c r="BP74" s="56"/>
      <c r="BR74" s="56"/>
      <c r="BS74" s="56"/>
      <c r="BT74" s="56"/>
      <c r="BU74" s="56"/>
      <c r="BV74" s="56"/>
      <c r="BW74" s="56"/>
      <c r="BX74" s="56"/>
      <c r="BY74" s="56"/>
      <c r="BZ74" s="56"/>
      <c r="CB74" s="56"/>
      <c r="CC74" s="56"/>
      <c r="CD74" s="56"/>
      <c r="CE74" s="56"/>
      <c r="CF74" s="56"/>
      <c r="CG74" s="56"/>
      <c r="CH74" s="56"/>
      <c r="CI74" s="56"/>
      <c r="CJ74" s="56"/>
      <c r="CL74" s="56"/>
      <c r="CM74" s="56"/>
      <c r="CN74" s="56"/>
      <c r="CO74" s="56"/>
      <c r="CP74" s="56"/>
      <c r="CQ74" s="56"/>
      <c r="CR74" s="56"/>
      <c r="CS74" s="56"/>
      <c r="CT74" s="56"/>
      <c r="CV74" s="56"/>
      <c r="CW74" s="56"/>
      <c r="CX74" s="56"/>
      <c r="CY74" s="56"/>
      <c r="CZ74" s="56"/>
      <c r="DA74" s="56"/>
      <c r="DB74" s="56"/>
      <c r="DC74" s="56"/>
      <c r="DD74" s="56"/>
      <c r="DF74" s="56"/>
      <c r="DG74" s="56"/>
      <c r="DH74" s="56"/>
      <c r="DI74" s="56"/>
      <c r="DJ74" s="56"/>
      <c r="DK74" s="56"/>
      <c r="DL74" s="56"/>
      <c r="DM74" s="56"/>
      <c r="DN74" s="56"/>
      <c r="DP74" s="56"/>
      <c r="DQ74" s="56"/>
      <c r="DR74" s="56"/>
      <c r="DS74" s="56"/>
      <c r="DT74" s="56"/>
      <c r="DU74" s="56"/>
      <c r="DV74" s="56"/>
      <c r="DW74" s="56"/>
      <c r="DX74" s="56"/>
      <c r="DZ74" s="56"/>
      <c r="EA74" s="56"/>
      <c r="EB74" s="56"/>
      <c r="EC74" s="56"/>
      <c r="ED74" s="56"/>
      <c r="EE74" s="56"/>
      <c r="EF74" s="56"/>
      <c r="EG74" s="56"/>
      <c r="EH74" s="56"/>
      <c r="EJ74" s="56"/>
      <c r="EK74" s="56"/>
      <c r="EL74" s="56"/>
      <c r="EM74" s="56"/>
      <c r="EN74" s="56"/>
      <c r="EO74" s="56"/>
      <c r="EP74" s="56"/>
      <c r="EQ74" s="56"/>
      <c r="ER74" s="56"/>
      <c r="ET74" s="56"/>
      <c r="EU74" s="56"/>
      <c r="EV74" s="56"/>
      <c r="EW74" s="56"/>
      <c r="EX74" s="56"/>
      <c r="EY74" s="56"/>
      <c r="EZ74" s="56"/>
      <c r="FA74" s="56"/>
      <c r="FB74" s="56"/>
      <c r="FD74" s="56"/>
      <c r="FE74" s="56"/>
      <c r="FF74" s="56"/>
      <c r="FG74" s="56"/>
      <c r="FH74" s="56"/>
      <c r="FI74" s="56"/>
      <c r="FJ74" s="56"/>
      <c r="FK74" s="56"/>
      <c r="FL74" s="56"/>
      <c r="FN74" s="56"/>
      <c r="FO74" s="56"/>
      <c r="FP74" s="56"/>
      <c r="FQ74" s="56"/>
      <c r="FR74" s="56"/>
      <c r="FS74" s="56"/>
      <c r="FT74" s="56"/>
      <c r="FU74" s="56"/>
      <c r="FV74" s="56"/>
      <c r="FX74" s="56"/>
      <c r="FY74" s="56"/>
      <c r="FZ74" s="56"/>
      <c r="GA74" s="56"/>
      <c r="GB74" s="56"/>
      <c r="GC74" s="56"/>
      <c r="GD74" s="56"/>
      <c r="GE74" s="56"/>
      <c r="GF74" s="56"/>
      <c r="GH74" s="56"/>
      <c r="GI74" s="56"/>
      <c r="GJ74" s="56"/>
      <c r="GK74" s="56"/>
      <c r="GL74" s="56"/>
      <c r="GM74" s="56"/>
      <c r="GN74" s="56"/>
      <c r="GO74" s="56"/>
      <c r="GP74" s="56"/>
      <c r="GR74" s="56"/>
      <c r="GS74" s="56"/>
      <c r="GT74" s="56"/>
      <c r="GU74" s="56"/>
      <c r="GV74" s="56"/>
      <c r="GW74" s="56"/>
      <c r="GX74" s="56"/>
      <c r="GY74" s="56"/>
      <c r="GZ74" s="56"/>
      <c r="HB74" s="56"/>
      <c r="HC74" s="56"/>
      <c r="HD74" s="56"/>
      <c r="HE74" s="56"/>
      <c r="HF74" s="56"/>
      <c r="HG74" s="56"/>
      <c r="HH74" s="56"/>
      <c r="HI74" s="56"/>
      <c r="HJ74" s="56"/>
      <c r="HL74" s="56"/>
      <c r="HM74" s="56"/>
      <c r="HN74" s="56"/>
      <c r="HO74" s="56"/>
      <c r="HP74" s="56"/>
      <c r="HQ74" s="56"/>
      <c r="HR74" s="56"/>
      <c r="HS74" s="56"/>
      <c r="HT74" s="56"/>
      <c r="HV74" s="56"/>
      <c r="HW74" s="56"/>
      <c r="HX74" s="56"/>
      <c r="HY74" s="56"/>
      <c r="HZ74" s="56"/>
      <c r="IA74" s="56"/>
      <c r="IB74" s="56"/>
      <c r="IC74" s="56"/>
      <c r="ID74" s="56"/>
      <c r="IF74" s="56"/>
      <c r="IG74" s="56"/>
      <c r="IH74" s="56"/>
      <c r="II74" s="56"/>
      <c r="IJ74" s="56"/>
      <c r="IK74" s="56"/>
      <c r="IL74" s="56"/>
      <c r="IM74" s="56"/>
      <c r="IN74" s="56"/>
      <c r="IP74" s="56"/>
      <c r="IQ74" s="56"/>
      <c r="IR74" s="56"/>
      <c r="IS74" s="56"/>
      <c r="IT74" s="56"/>
      <c r="IU74" s="56"/>
    </row>
    <row r="75" spans="1:255" ht="12.75" hidden="1" customHeight="1" thickBot="1" x14ac:dyDescent="0.25">
      <c r="A75" s="103"/>
      <c r="B75" s="106">
        <v>0</v>
      </c>
      <c r="C75" s="85" t="s">
        <v>73</v>
      </c>
      <c r="D75" s="86"/>
      <c r="E75" s="47"/>
      <c r="F75" s="47"/>
      <c r="G75" s="47"/>
      <c r="H75" s="48"/>
      <c r="I75" s="49"/>
      <c r="J75" s="56"/>
      <c r="K75" s="56"/>
      <c r="L75" s="56"/>
      <c r="M75" s="56"/>
      <c r="N75" s="56"/>
      <c r="O75" s="56"/>
      <c r="P75" s="56"/>
      <c r="Q75" s="56"/>
      <c r="R75" s="56"/>
      <c r="T75" s="56"/>
      <c r="U75" s="56"/>
      <c r="V75" s="56"/>
      <c r="W75" s="56"/>
      <c r="X75" s="56"/>
      <c r="Y75" s="56"/>
      <c r="Z75" s="56"/>
      <c r="AA75" s="56"/>
      <c r="AB75" s="56"/>
      <c r="AD75" s="56"/>
      <c r="AE75" s="56"/>
      <c r="AF75" s="56"/>
      <c r="AG75" s="56"/>
      <c r="AH75" s="56"/>
      <c r="AI75" s="56"/>
      <c r="AJ75" s="56"/>
      <c r="AK75" s="56"/>
      <c r="AL75" s="56"/>
      <c r="AN75" s="56"/>
      <c r="AO75" s="56"/>
      <c r="AP75" s="56"/>
      <c r="AQ75" s="56"/>
      <c r="AR75" s="56"/>
      <c r="AS75" s="56"/>
      <c r="AT75" s="56"/>
      <c r="AU75" s="56"/>
      <c r="AV75" s="56"/>
      <c r="AX75" s="56"/>
      <c r="AY75" s="56"/>
      <c r="AZ75" s="56"/>
      <c r="BA75" s="56"/>
      <c r="BB75" s="56"/>
      <c r="BC75" s="56"/>
      <c r="BD75" s="56"/>
      <c r="BE75" s="56"/>
      <c r="BF75" s="56"/>
      <c r="BH75" s="56"/>
      <c r="BI75" s="56"/>
      <c r="BJ75" s="56"/>
      <c r="BK75" s="56"/>
      <c r="BL75" s="56"/>
      <c r="BM75" s="56"/>
      <c r="BN75" s="56"/>
      <c r="BO75" s="56"/>
      <c r="BP75" s="56"/>
      <c r="BR75" s="56"/>
      <c r="BS75" s="56"/>
      <c r="BT75" s="56"/>
      <c r="BU75" s="56"/>
      <c r="BV75" s="56"/>
      <c r="BW75" s="56"/>
      <c r="BX75" s="56"/>
      <c r="BY75" s="56"/>
      <c r="BZ75" s="56"/>
      <c r="CB75" s="56"/>
      <c r="CC75" s="56"/>
      <c r="CD75" s="56"/>
      <c r="CE75" s="56"/>
      <c r="CF75" s="56"/>
      <c r="CG75" s="56"/>
      <c r="CH75" s="56"/>
      <c r="CI75" s="56"/>
      <c r="CJ75" s="56"/>
      <c r="CL75" s="56"/>
      <c r="CM75" s="56"/>
      <c r="CN75" s="56"/>
      <c r="CO75" s="56"/>
      <c r="CP75" s="56"/>
      <c r="CQ75" s="56"/>
      <c r="CR75" s="56"/>
      <c r="CS75" s="56"/>
      <c r="CT75" s="56"/>
      <c r="CV75" s="56"/>
      <c r="CW75" s="56"/>
      <c r="CX75" s="56"/>
      <c r="CY75" s="56"/>
      <c r="CZ75" s="56"/>
      <c r="DA75" s="56"/>
      <c r="DB75" s="56"/>
      <c r="DC75" s="56"/>
      <c r="DD75" s="56"/>
      <c r="DF75" s="56"/>
      <c r="DG75" s="56"/>
      <c r="DH75" s="56"/>
      <c r="DI75" s="56"/>
      <c r="DJ75" s="56"/>
      <c r="DK75" s="56"/>
      <c r="DL75" s="56"/>
      <c r="DM75" s="56"/>
      <c r="DN75" s="56"/>
      <c r="DP75" s="56"/>
      <c r="DQ75" s="56"/>
      <c r="DR75" s="56"/>
      <c r="DS75" s="56"/>
      <c r="DT75" s="56"/>
      <c r="DU75" s="56"/>
      <c r="DV75" s="56"/>
      <c r="DW75" s="56"/>
      <c r="DX75" s="56"/>
      <c r="DZ75" s="56"/>
      <c r="EA75" s="56"/>
      <c r="EB75" s="56"/>
      <c r="EC75" s="56"/>
      <c r="ED75" s="56"/>
      <c r="EE75" s="56"/>
      <c r="EF75" s="56"/>
      <c r="EG75" s="56"/>
      <c r="EH75" s="56"/>
      <c r="EJ75" s="56"/>
      <c r="EK75" s="56"/>
      <c r="EL75" s="56"/>
      <c r="EM75" s="56"/>
      <c r="EN75" s="56"/>
      <c r="EO75" s="56"/>
      <c r="EP75" s="56"/>
      <c r="EQ75" s="56"/>
      <c r="ER75" s="56"/>
      <c r="ET75" s="56"/>
      <c r="EU75" s="56"/>
      <c r="EV75" s="56"/>
      <c r="EW75" s="56"/>
      <c r="EX75" s="56"/>
      <c r="EY75" s="56"/>
      <c r="EZ75" s="56"/>
      <c r="FA75" s="56"/>
      <c r="FB75" s="56"/>
      <c r="FD75" s="56"/>
      <c r="FE75" s="56"/>
      <c r="FF75" s="56"/>
      <c r="FG75" s="56"/>
      <c r="FH75" s="56"/>
      <c r="FI75" s="56"/>
      <c r="FJ75" s="56"/>
      <c r="FK75" s="56"/>
      <c r="FL75" s="56"/>
      <c r="FN75" s="56"/>
      <c r="FO75" s="56"/>
      <c r="FP75" s="56"/>
      <c r="FQ75" s="56"/>
      <c r="FR75" s="56"/>
      <c r="FS75" s="56"/>
      <c r="FT75" s="56"/>
      <c r="FU75" s="56"/>
      <c r="FV75" s="56"/>
      <c r="FX75" s="56"/>
      <c r="FY75" s="56"/>
      <c r="FZ75" s="56"/>
      <c r="GA75" s="56"/>
      <c r="GB75" s="56"/>
      <c r="GC75" s="56"/>
      <c r="GD75" s="56"/>
      <c r="GE75" s="56"/>
      <c r="GF75" s="56"/>
      <c r="GH75" s="56"/>
      <c r="GI75" s="56"/>
      <c r="GJ75" s="56"/>
      <c r="GK75" s="56"/>
      <c r="GL75" s="56"/>
      <c r="GM75" s="56"/>
      <c r="GN75" s="56"/>
      <c r="GO75" s="56"/>
      <c r="GP75" s="56"/>
      <c r="GR75" s="56"/>
      <c r="GS75" s="56"/>
      <c r="GT75" s="56"/>
      <c r="GU75" s="56"/>
      <c r="GV75" s="56"/>
      <c r="GW75" s="56"/>
      <c r="GX75" s="56"/>
      <c r="GY75" s="56"/>
      <c r="GZ75" s="56"/>
      <c r="HB75" s="56"/>
      <c r="HC75" s="56"/>
      <c r="HD75" s="56"/>
      <c r="HE75" s="56"/>
      <c r="HF75" s="56"/>
      <c r="HG75" s="56"/>
      <c r="HH75" s="56"/>
      <c r="HI75" s="56"/>
      <c r="HJ75" s="56"/>
      <c r="HL75" s="56"/>
      <c r="HM75" s="56"/>
      <c r="HN75" s="56"/>
      <c r="HO75" s="56"/>
      <c r="HP75" s="56"/>
      <c r="HQ75" s="56"/>
      <c r="HR75" s="56"/>
      <c r="HS75" s="56"/>
      <c r="HT75" s="56"/>
      <c r="HV75" s="56"/>
      <c r="HW75" s="56"/>
      <c r="HX75" s="56"/>
      <c r="HY75" s="56"/>
      <c r="HZ75" s="56"/>
      <c r="IA75" s="56"/>
      <c r="IB75" s="56"/>
      <c r="IC75" s="56"/>
      <c r="ID75" s="56"/>
      <c r="IF75" s="56"/>
      <c r="IG75" s="56"/>
      <c r="IH75" s="56"/>
      <c r="II75" s="56"/>
      <c r="IJ75" s="56"/>
      <c r="IK75" s="56"/>
      <c r="IL75" s="56"/>
      <c r="IM75" s="56"/>
      <c r="IN75" s="56"/>
      <c r="IP75" s="56"/>
      <c r="IQ75" s="56"/>
      <c r="IR75" s="56"/>
      <c r="IS75" s="56"/>
      <c r="IT75" s="56"/>
      <c r="IU75" s="56"/>
    </row>
    <row r="76" spans="1:255" ht="12.75" hidden="1" customHeight="1" thickBot="1" x14ac:dyDescent="0.25">
      <c r="A76" s="103"/>
      <c r="B76" s="106">
        <v>0</v>
      </c>
      <c r="C76" s="85" t="s">
        <v>74</v>
      </c>
      <c r="D76" s="86"/>
      <c r="E76" s="47"/>
      <c r="F76" s="47"/>
      <c r="G76" s="47"/>
      <c r="H76" s="48"/>
      <c r="I76" s="49"/>
      <c r="J76" s="56"/>
      <c r="K76" s="56"/>
      <c r="L76" s="56"/>
      <c r="M76" s="56"/>
      <c r="N76" s="56"/>
      <c r="O76" s="56"/>
      <c r="P76" s="56"/>
      <c r="Q76" s="56"/>
      <c r="R76" s="56"/>
      <c r="T76" s="56"/>
      <c r="U76" s="56"/>
      <c r="V76" s="56"/>
      <c r="W76" s="56"/>
      <c r="X76" s="56"/>
      <c r="Y76" s="56"/>
      <c r="Z76" s="56"/>
      <c r="AA76" s="56"/>
      <c r="AB76" s="56"/>
      <c r="AD76" s="56"/>
      <c r="AE76" s="56"/>
      <c r="AF76" s="56"/>
      <c r="AG76" s="56"/>
      <c r="AH76" s="56"/>
      <c r="AI76" s="56"/>
      <c r="AJ76" s="56"/>
      <c r="AK76" s="56"/>
      <c r="AL76" s="56"/>
      <c r="AN76" s="56"/>
      <c r="AO76" s="56"/>
      <c r="AP76" s="56"/>
      <c r="AQ76" s="56"/>
      <c r="AR76" s="56"/>
      <c r="AS76" s="56"/>
      <c r="AT76" s="56"/>
      <c r="AU76" s="56"/>
      <c r="AV76" s="56"/>
      <c r="AX76" s="56"/>
      <c r="AY76" s="56"/>
      <c r="AZ76" s="56"/>
      <c r="BA76" s="56"/>
      <c r="BB76" s="56"/>
      <c r="BC76" s="56"/>
      <c r="BD76" s="56"/>
      <c r="BE76" s="56"/>
      <c r="BF76" s="56"/>
      <c r="BH76" s="56"/>
      <c r="BI76" s="56"/>
      <c r="BJ76" s="56"/>
      <c r="BK76" s="56"/>
      <c r="BL76" s="56"/>
      <c r="BM76" s="56"/>
      <c r="BN76" s="56"/>
      <c r="BO76" s="56"/>
      <c r="BP76" s="56"/>
      <c r="BR76" s="56"/>
      <c r="BS76" s="56"/>
      <c r="BT76" s="56"/>
      <c r="BU76" s="56"/>
      <c r="BV76" s="56"/>
      <c r="BW76" s="56"/>
      <c r="BX76" s="56"/>
      <c r="BY76" s="56"/>
      <c r="BZ76" s="56"/>
      <c r="CB76" s="56"/>
      <c r="CC76" s="56"/>
      <c r="CD76" s="56"/>
      <c r="CE76" s="56"/>
      <c r="CF76" s="56"/>
      <c r="CG76" s="56"/>
      <c r="CH76" s="56"/>
      <c r="CI76" s="56"/>
      <c r="CJ76" s="56"/>
      <c r="CL76" s="56"/>
      <c r="CM76" s="56"/>
      <c r="CN76" s="56"/>
      <c r="CO76" s="56"/>
      <c r="CP76" s="56"/>
      <c r="CQ76" s="56"/>
      <c r="CR76" s="56"/>
      <c r="CS76" s="56"/>
      <c r="CT76" s="56"/>
      <c r="CV76" s="56"/>
      <c r="CW76" s="56"/>
      <c r="CX76" s="56"/>
      <c r="CY76" s="56"/>
      <c r="CZ76" s="56"/>
      <c r="DA76" s="56"/>
      <c r="DB76" s="56"/>
      <c r="DC76" s="56"/>
      <c r="DD76" s="56"/>
      <c r="DF76" s="56"/>
      <c r="DG76" s="56"/>
      <c r="DH76" s="56"/>
      <c r="DI76" s="56"/>
      <c r="DJ76" s="56"/>
      <c r="DK76" s="56"/>
      <c r="DL76" s="56"/>
      <c r="DM76" s="56"/>
      <c r="DN76" s="56"/>
      <c r="DP76" s="56"/>
      <c r="DQ76" s="56"/>
      <c r="DR76" s="56"/>
      <c r="DS76" s="56"/>
      <c r="DT76" s="56"/>
      <c r="DU76" s="56"/>
      <c r="DV76" s="56"/>
      <c r="DW76" s="56"/>
      <c r="DX76" s="56"/>
      <c r="DZ76" s="56"/>
      <c r="EA76" s="56"/>
      <c r="EB76" s="56"/>
      <c r="EC76" s="56"/>
      <c r="ED76" s="56"/>
      <c r="EE76" s="56"/>
      <c r="EF76" s="56"/>
      <c r="EG76" s="56"/>
      <c r="EH76" s="56"/>
      <c r="EJ76" s="56"/>
      <c r="EK76" s="56"/>
      <c r="EL76" s="56"/>
      <c r="EM76" s="56"/>
      <c r="EN76" s="56"/>
      <c r="EO76" s="56"/>
      <c r="EP76" s="56"/>
      <c r="EQ76" s="56"/>
      <c r="ER76" s="56"/>
      <c r="ET76" s="56"/>
      <c r="EU76" s="56"/>
      <c r="EV76" s="56"/>
      <c r="EW76" s="56"/>
      <c r="EX76" s="56"/>
      <c r="EY76" s="56"/>
      <c r="EZ76" s="56"/>
      <c r="FA76" s="56"/>
      <c r="FB76" s="56"/>
      <c r="FD76" s="56"/>
      <c r="FE76" s="56"/>
      <c r="FF76" s="56"/>
      <c r="FG76" s="56"/>
      <c r="FH76" s="56"/>
      <c r="FI76" s="56"/>
      <c r="FJ76" s="56"/>
      <c r="FK76" s="56"/>
      <c r="FL76" s="56"/>
      <c r="FN76" s="56"/>
      <c r="FO76" s="56"/>
      <c r="FP76" s="56"/>
      <c r="FQ76" s="56"/>
      <c r="FR76" s="56"/>
      <c r="FS76" s="56"/>
      <c r="FT76" s="56"/>
      <c r="FU76" s="56"/>
      <c r="FV76" s="56"/>
      <c r="FX76" s="56"/>
      <c r="FY76" s="56"/>
      <c r="FZ76" s="56"/>
      <c r="GA76" s="56"/>
      <c r="GB76" s="56"/>
      <c r="GC76" s="56"/>
      <c r="GD76" s="56"/>
      <c r="GE76" s="56"/>
      <c r="GF76" s="56"/>
      <c r="GH76" s="56"/>
      <c r="GI76" s="56"/>
      <c r="GJ76" s="56"/>
      <c r="GK76" s="56"/>
      <c r="GL76" s="56"/>
      <c r="GM76" s="56"/>
      <c r="GN76" s="56"/>
      <c r="GO76" s="56"/>
      <c r="GP76" s="56"/>
      <c r="GR76" s="56"/>
      <c r="GS76" s="56"/>
      <c r="GT76" s="56"/>
      <c r="GU76" s="56"/>
      <c r="GV76" s="56"/>
      <c r="GW76" s="56"/>
      <c r="GX76" s="56"/>
      <c r="GY76" s="56"/>
      <c r="GZ76" s="56"/>
      <c r="HB76" s="56"/>
      <c r="HC76" s="56"/>
      <c r="HD76" s="56"/>
      <c r="HE76" s="56"/>
      <c r="HF76" s="56"/>
      <c r="HG76" s="56"/>
      <c r="HH76" s="56"/>
      <c r="HI76" s="56"/>
      <c r="HJ76" s="56"/>
      <c r="HL76" s="56"/>
      <c r="HM76" s="56"/>
      <c r="HN76" s="56"/>
      <c r="HO76" s="56"/>
      <c r="HP76" s="56"/>
      <c r="HQ76" s="56"/>
      <c r="HR76" s="56"/>
      <c r="HS76" s="56"/>
      <c r="HT76" s="56"/>
      <c r="HV76" s="56"/>
      <c r="HW76" s="56"/>
      <c r="HX76" s="56"/>
      <c r="HY76" s="56"/>
      <c r="HZ76" s="56"/>
      <c r="IA76" s="56"/>
      <c r="IB76" s="56"/>
      <c r="IC76" s="56"/>
      <c r="ID76" s="56"/>
      <c r="IF76" s="56"/>
      <c r="IG76" s="56"/>
      <c r="IH76" s="56"/>
      <c r="II76" s="56"/>
      <c r="IJ76" s="56"/>
      <c r="IK76" s="56"/>
      <c r="IL76" s="56"/>
      <c r="IM76" s="56"/>
      <c r="IN76" s="56"/>
      <c r="IP76" s="56"/>
      <c r="IQ76" s="56"/>
      <c r="IR76" s="56"/>
      <c r="IS76" s="56"/>
      <c r="IT76" s="56"/>
      <c r="IU76" s="56"/>
    </row>
    <row r="77" spans="1:255" ht="12.75" hidden="1" customHeight="1" thickBot="1" x14ac:dyDescent="0.25">
      <c r="A77" s="103"/>
      <c r="B77" s="106">
        <v>0</v>
      </c>
      <c r="C77" s="85" t="s">
        <v>75</v>
      </c>
      <c r="D77" s="86"/>
      <c r="E77" s="47"/>
      <c r="F77" s="47"/>
      <c r="G77" s="47"/>
      <c r="H77" s="48"/>
      <c r="I77" s="49"/>
      <c r="J77" s="56"/>
      <c r="K77" s="56"/>
      <c r="L77" s="56"/>
      <c r="M77" s="56"/>
      <c r="N77" s="56"/>
      <c r="O77" s="56"/>
      <c r="P77" s="56"/>
      <c r="Q77" s="56"/>
      <c r="R77" s="56"/>
      <c r="T77" s="56"/>
      <c r="U77" s="56"/>
      <c r="V77" s="56"/>
      <c r="W77" s="56"/>
      <c r="X77" s="56"/>
      <c r="Y77" s="56"/>
      <c r="Z77" s="56"/>
      <c r="AA77" s="56"/>
      <c r="AB77" s="56"/>
      <c r="AD77" s="56"/>
      <c r="AE77" s="56"/>
      <c r="AF77" s="56"/>
      <c r="AG77" s="56"/>
      <c r="AH77" s="56"/>
      <c r="AI77" s="56"/>
      <c r="AJ77" s="56"/>
      <c r="AK77" s="56"/>
      <c r="AL77" s="56"/>
      <c r="AN77" s="56"/>
      <c r="AO77" s="56"/>
      <c r="AP77" s="56"/>
      <c r="AQ77" s="56"/>
      <c r="AR77" s="56"/>
      <c r="AS77" s="56"/>
      <c r="AT77" s="56"/>
      <c r="AU77" s="56"/>
      <c r="AV77" s="56"/>
      <c r="AX77" s="56"/>
      <c r="AY77" s="56"/>
      <c r="AZ77" s="56"/>
      <c r="BA77" s="56"/>
      <c r="BB77" s="56"/>
      <c r="BC77" s="56"/>
      <c r="BD77" s="56"/>
      <c r="BE77" s="56"/>
      <c r="BF77" s="56"/>
      <c r="BH77" s="56"/>
      <c r="BI77" s="56"/>
      <c r="BJ77" s="56"/>
      <c r="BK77" s="56"/>
      <c r="BL77" s="56"/>
      <c r="BM77" s="56"/>
      <c r="BN77" s="56"/>
      <c r="BO77" s="56"/>
      <c r="BP77" s="56"/>
      <c r="BR77" s="56"/>
      <c r="BS77" s="56"/>
      <c r="BT77" s="56"/>
      <c r="BU77" s="56"/>
      <c r="BV77" s="56"/>
      <c r="BW77" s="56"/>
      <c r="BX77" s="56"/>
      <c r="BY77" s="56"/>
      <c r="BZ77" s="56"/>
      <c r="CB77" s="56"/>
      <c r="CC77" s="56"/>
      <c r="CD77" s="56"/>
      <c r="CE77" s="56"/>
      <c r="CF77" s="56"/>
      <c r="CG77" s="56"/>
      <c r="CH77" s="56"/>
      <c r="CI77" s="56"/>
      <c r="CJ77" s="56"/>
      <c r="CL77" s="56"/>
      <c r="CM77" s="56"/>
      <c r="CN77" s="56"/>
      <c r="CO77" s="56"/>
      <c r="CP77" s="56"/>
      <c r="CQ77" s="56"/>
      <c r="CR77" s="56"/>
      <c r="CS77" s="56"/>
      <c r="CT77" s="56"/>
      <c r="CV77" s="56"/>
      <c r="CW77" s="56"/>
      <c r="CX77" s="56"/>
      <c r="CY77" s="56"/>
      <c r="CZ77" s="56"/>
      <c r="DA77" s="56"/>
      <c r="DB77" s="56"/>
      <c r="DC77" s="56"/>
      <c r="DD77" s="56"/>
      <c r="DF77" s="56"/>
      <c r="DG77" s="56"/>
      <c r="DH77" s="56"/>
      <c r="DI77" s="56"/>
      <c r="DJ77" s="56"/>
      <c r="DK77" s="56"/>
      <c r="DL77" s="56"/>
      <c r="DM77" s="56"/>
      <c r="DN77" s="56"/>
      <c r="DP77" s="56"/>
      <c r="DQ77" s="56"/>
      <c r="DR77" s="56"/>
      <c r="DS77" s="56"/>
      <c r="DT77" s="56"/>
      <c r="DU77" s="56"/>
      <c r="DV77" s="56"/>
      <c r="DW77" s="56"/>
      <c r="DX77" s="56"/>
      <c r="DZ77" s="56"/>
      <c r="EA77" s="56"/>
      <c r="EB77" s="56"/>
      <c r="EC77" s="56"/>
      <c r="ED77" s="56"/>
      <c r="EE77" s="56"/>
      <c r="EF77" s="56"/>
      <c r="EG77" s="56"/>
      <c r="EH77" s="56"/>
      <c r="EJ77" s="56"/>
      <c r="EK77" s="56"/>
      <c r="EL77" s="56"/>
      <c r="EM77" s="56"/>
      <c r="EN77" s="56"/>
      <c r="EO77" s="56"/>
      <c r="EP77" s="56"/>
      <c r="EQ77" s="56"/>
      <c r="ER77" s="56"/>
      <c r="ET77" s="56"/>
      <c r="EU77" s="56"/>
      <c r="EV77" s="56"/>
      <c r="EW77" s="56"/>
      <c r="EX77" s="56"/>
      <c r="EY77" s="56"/>
      <c r="EZ77" s="56"/>
      <c r="FA77" s="56"/>
      <c r="FB77" s="56"/>
      <c r="FD77" s="56"/>
      <c r="FE77" s="56"/>
      <c r="FF77" s="56"/>
      <c r="FG77" s="56"/>
      <c r="FH77" s="56"/>
      <c r="FI77" s="56"/>
      <c r="FJ77" s="56"/>
      <c r="FK77" s="56"/>
      <c r="FL77" s="56"/>
      <c r="FN77" s="56"/>
      <c r="FO77" s="56"/>
      <c r="FP77" s="56"/>
      <c r="FQ77" s="56"/>
      <c r="FR77" s="56"/>
      <c r="FS77" s="56"/>
      <c r="FT77" s="56"/>
      <c r="FU77" s="56"/>
      <c r="FV77" s="56"/>
      <c r="FX77" s="56"/>
      <c r="FY77" s="56"/>
      <c r="FZ77" s="56"/>
      <c r="GA77" s="56"/>
      <c r="GB77" s="56"/>
      <c r="GC77" s="56"/>
      <c r="GD77" s="56"/>
      <c r="GE77" s="56"/>
      <c r="GF77" s="56"/>
      <c r="GH77" s="56"/>
      <c r="GI77" s="56"/>
      <c r="GJ77" s="56"/>
      <c r="GK77" s="56"/>
      <c r="GL77" s="56"/>
      <c r="GM77" s="56"/>
      <c r="GN77" s="56"/>
      <c r="GO77" s="56"/>
      <c r="GP77" s="56"/>
      <c r="GR77" s="56"/>
      <c r="GS77" s="56"/>
      <c r="GT77" s="56"/>
      <c r="GU77" s="56"/>
      <c r="GV77" s="56"/>
      <c r="GW77" s="56"/>
      <c r="GX77" s="56"/>
      <c r="GY77" s="56"/>
      <c r="GZ77" s="56"/>
      <c r="HB77" s="56"/>
      <c r="HC77" s="56"/>
      <c r="HD77" s="56"/>
      <c r="HE77" s="56"/>
      <c r="HF77" s="56"/>
      <c r="HG77" s="56"/>
      <c r="HH77" s="56"/>
      <c r="HI77" s="56"/>
      <c r="HJ77" s="56"/>
      <c r="HL77" s="56"/>
      <c r="HM77" s="56"/>
      <c r="HN77" s="56"/>
      <c r="HO77" s="56"/>
      <c r="HP77" s="56"/>
      <c r="HQ77" s="56"/>
      <c r="HR77" s="56"/>
      <c r="HS77" s="56"/>
      <c r="HT77" s="56"/>
      <c r="HV77" s="56"/>
      <c r="HW77" s="56"/>
      <c r="HX77" s="56"/>
      <c r="HY77" s="56"/>
      <c r="HZ77" s="56"/>
      <c r="IA77" s="56"/>
      <c r="IB77" s="56"/>
      <c r="IC77" s="56"/>
      <c r="ID77" s="56"/>
      <c r="IF77" s="56"/>
      <c r="IG77" s="56"/>
      <c r="IH77" s="56"/>
      <c r="II77" s="56"/>
      <c r="IJ77" s="56"/>
      <c r="IK77" s="56"/>
      <c r="IL77" s="56"/>
      <c r="IM77" s="56"/>
      <c r="IN77" s="56"/>
      <c r="IP77" s="56"/>
      <c r="IQ77" s="56"/>
      <c r="IR77" s="56"/>
      <c r="IS77" s="56"/>
      <c r="IT77" s="56"/>
      <c r="IU77" s="56"/>
    </row>
    <row r="78" spans="1:255" ht="12.75" hidden="1" customHeight="1" thickBot="1" x14ac:dyDescent="0.25">
      <c r="A78" s="11"/>
      <c r="B78" s="106">
        <v>0</v>
      </c>
      <c r="C78" s="85" t="s">
        <v>76</v>
      </c>
      <c r="D78" s="86"/>
      <c r="E78" s="47"/>
      <c r="F78" s="47"/>
      <c r="G78" s="47"/>
      <c r="H78" s="48"/>
      <c r="I78" s="49"/>
      <c r="J78" s="56"/>
      <c r="K78" s="56"/>
      <c r="L78" s="56"/>
      <c r="M78" s="56"/>
      <c r="N78" s="56"/>
      <c r="O78" s="56"/>
      <c r="P78" s="56"/>
      <c r="Q78" s="56"/>
      <c r="R78" s="56"/>
      <c r="T78" s="56"/>
      <c r="U78" s="56"/>
      <c r="V78" s="56"/>
      <c r="W78" s="56"/>
      <c r="X78" s="56"/>
      <c r="Y78" s="56"/>
      <c r="Z78" s="56"/>
      <c r="AA78" s="56"/>
      <c r="AB78" s="56"/>
      <c r="AD78" s="56"/>
      <c r="AE78" s="56"/>
      <c r="AF78" s="56"/>
      <c r="AG78" s="56"/>
      <c r="AH78" s="56"/>
      <c r="AI78" s="56"/>
      <c r="AJ78" s="56"/>
      <c r="AK78" s="56"/>
      <c r="AL78" s="56"/>
      <c r="AN78" s="56"/>
      <c r="AO78" s="56"/>
      <c r="AP78" s="56"/>
      <c r="AQ78" s="56"/>
      <c r="AR78" s="56"/>
      <c r="AS78" s="56"/>
      <c r="AT78" s="56"/>
      <c r="AU78" s="56"/>
      <c r="AV78" s="56"/>
      <c r="AX78" s="56"/>
      <c r="AY78" s="56"/>
      <c r="AZ78" s="56"/>
      <c r="BA78" s="56"/>
      <c r="BB78" s="56"/>
      <c r="BC78" s="56"/>
      <c r="BD78" s="56"/>
      <c r="BE78" s="56"/>
      <c r="BF78" s="56"/>
      <c r="BH78" s="56"/>
      <c r="BI78" s="56"/>
      <c r="BJ78" s="56"/>
      <c r="BK78" s="56"/>
      <c r="BL78" s="56"/>
      <c r="BM78" s="56"/>
      <c r="BN78" s="56"/>
      <c r="BO78" s="56"/>
      <c r="BP78" s="56"/>
      <c r="BR78" s="56"/>
      <c r="BS78" s="56"/>
      <c r="BT78" s="56"/>
      <c r="BU78" s="56"/>
      <c r="BV78" s="56"/>
      <c r="BW78" s="56"/>
      <c r="BX78" s="56"/>
      <c r="BY78" s="56"/>
      <c r="BZ78" s="56"/>
      <c r="CB78" s="56"/>
      <c r="CC78" s="56"/>
      <c r="CD78" s="56"/>
      <c r="CE78" s="56"/>
      <c r="CF78" s="56"/>
      <c r="CG78" s="56"/>
      <c r="CH78" s="56"/>
      <c r="CI78" s="56"/>
      <c r="CJ78" s="56"/>
      <c r="CL78" s="56"/>
      <c r="CM78" s="56"/>
      <c r="CN78" s="56"/>
      <c r="CO78" s="56"/>
      <c r="CP78" s="56"/>
      <c r="CQ78" s="56"/>
      <c r="CR78" s="56"/>
      <c r="CS78" s="56"/>
      <c r="CT78" s="56"/>
      <c r="CV78" s="56"/>
      <c r="CW78" s="56"/>
      <c r="CX78" s="56"/>
      <c r="CY78" s="56"/>
      <c r="CZ78" s="56"/>
      <c r="DA78" s="56"/>
      <c r="DB78" s="56"/>
      <c r="DC78" s="56"/>
      <c r="DD78" s="56"/>
      <c r="DF78" s="56"/>
      <c r="DG78" s="56"/>
      <c r="DH78" s="56"/>
      <c r="DI78" s="56"/>
      <c r="DJ78" s="56"/>
      <c r="DK78" s="56"/>
      <c r="DL78" s="56"/>
      <c r="DM78" s="56"/>
      <c r="DN78" s="56"/>
      <c r="DP78" s="56"/>
      <c r="DQ78" s="56"/>
      <c r="DR78" s="56"/>
      <c r="DS78" s="56"/>
      <c r="DT78" s="56"/>
      <c r="DU78" s="56"/>
      <c r="DV78" s="56"/>
      <c r="DW78" s="56"/>
      <c r="DX78" s="56"/>
      <c r="DZ78" s="56"/>
      <c r="EA78" s="56"/>
      <c r="EB78" s="56"/>
      <c r="EC78" s="56"/>
      <c r="ED78" s="56"/>
      <c r="EE78" s="56"/>
      <c r="EF78" s="56"/>
      <c r="EG78" s="56"/>
      <c r="EH78" s="56"/>
      <c r="EJ78" s="56"/>
      <c r="EK78" s="56"/>
      <c r="EL78" s="56"/>
      <c r="EM78" s="56"/>
      <c r="EN78" s="56"/>
      <c r="EO78" s="56"/>
      <c r="EP78" s="56"/>
      <c r="EQ78" s="56"/>
      <c r="ER78" s="56"/>
      <c r="ET78" s="56"/>
      <c r="EU78" s="56"/>
      <c r="EV78" s="56"/>
      <c r="EW78" s="56"/>
      <c r="EX78" s="56"/>
      <c r="EY78" s="56"/>
      <c r="EZ78" s="56"/>
      <c r="FA78" s="56"/>
      <c r="FB78" s="56"/>
      <c r="FD78" s="56"/>
      <c r="FE78" s="56"/>
      <c r="FF78" s="56"/>
      <c r="FG78" s="56"/>
      <c r="FH78" s="56"/>
      <c r="FI78" s="56"/>
      <c r="FJ78" s="56"/>
      <c r="FK78" s="56"/>
      <c r="FL78" s="56"/>
      <c r="FN78" s="56"/>
      <c r="FO78" s="56"/>
      <c r="FP78" s="56"/>
      <c r="FQ78" s="56"/>
      <c r="FR78" s="56"/>
      <c r="FS78" s="56"/>
      <c r="FT78" s="56"/>
      <c r="FU78" s="56"/>
      <c r="FV78" s="56"/>
      <c r="FX78" s="56"/>
      <c r="FY78" s="56"/>
      <c r="FZ78" s="56"/>
      <c r="GA78" s="56"/>
      <c r="GB78" s="56"/>
      <c r="GC78" s="56"/>
      <c r="GD78" s="56"/>
      <c r="GE78" s="56"/>
      <c r="GF78" s="56"/>
      <c r="GH78" s="56"/>
      <c r="GI78" s="56"/>
      <c r="GJ78" s="56"/>
      <c r="GK78" s="56"/>
      <c r="GL78" s="56"/>
      <c r="GM78" s="56"/>
      <c r="GN78" s="56"/>
      <c r="GO78" s="56"/>
      <c r="GP78" s="56"/>
      <c r="GR78" s="56"/>
      <c r="GS78" s="56"/>
      <c r="GT78" s="56"/>
      <c r="GU78" s="56"/>
      <c r="GV78" s="56"/>
      <c r="GW78" s="56"/>
      <c r="GX78" s="56"/>
      <c r="GY78" s="56"/>
      <c r="GZ78" s="56"/>
      <c r="HB78" s="56"/>
      <c r="HC78" s="56"/>
      <c r="HD78" s="56"/>
      <c r="HE78" s="56"/>
      <c r="HF78" s="56"/>
      <c r="HG78" s="56"/>
      <c r="HH78" s="56"/>
      <c r="HI78" s="56"/>
      <c r="HJ78" s="56"/>
      <c r="HL78" s="56"/>
      <c r="HM78" s="56"/>
      <c r="HN78" s="56"/>
      <c r="HO78" s="56"/>
      <c r="HP78" s="56"/>
      <c r="HQ78" s="56"/>
      <c r="HR78" s="56"/>
      <c r="HS78" s="56"/>
      <c r="HT78" s="56"/>
      <c r="HV78" s="56"/>
      <c r="HW78" s="56"/>
      <c r="HX78" s="56"/>
      <c r="HY78" s="56"/>
      <c r="HZ78" s="56"/>
      <c r="IA78" s="56"/>
      <c r="IB78" s="56"/>
      <c r="IC78" s="56"/>
      <c r="ID78" s="56"/>
      <c r="IF78" s="56"/>
      <c r="IG78" s="56"/>
      <c r="IH78" s="56"/>
      <c r="II78" s="56"/>
      <c r="IJ78" s="56"/>
      <c r="IK78" s="56"/>
      <c r="IL78" s="56"/>
      <c r="IM78" s="56"/>
      <c r="IN78" s="56"/>
      <c r="IP78" s="56"/>
      <c r="IQ78" s="56"/>
      <c r="IR78" s="56"/>
      <c r="IS78" s="56"/>
      <c r="IT78" s="56"/>
      <c r="IU78" s="56"/>
    </row>
    <row r="79" spans="1:255" ht="12.75" hidden="1" customHeight="1" thickBot="1" x14ac:dyDescent="0.25">
      <c r="A79" s="11"/>
      <c r="B79" s="106">
        <v>0</v>
      </c>
      <c r="C79" s="85" t="s">
        <v>77</v>
      </c>
      <c r="D79" s="86"/>
      <c r="E79" s="47"/>
      <c r="F79" s="47"/>
      <c r="G79" s="47"/>
      <c r="H79" s="48"/>
      <c r="I79" s="49"/>
      <c r="J79" s="56"/>
      <c r="K79" s="56"/>
      <c r="L79" s="56"/>
      <c r="M79" s="56"/>
      <c r="N79" s="56"/>
      <c r="O79" s="56"/>
      <c r="P79" s="56"/>
      <c r="Q79" s="56"/>
      <c r="R79" s="56"/>
      <c r="T79" s="56"/>
      <c r="U79" s="56"/>
      <c r="V79" s="56"/>
      <c r="W79" s="56"/>
      <c r="X79" s="56"/>
      <c r="Y79" s="56"/>
      <c r="Z79" s="56"/>
      <c r="AA79" s="56"/>
      <c r="AB79" s="56"/>
      <c r="AD79" s="56"/>
      <c r="AE79" s="56"/>
      <c r="AF79" s="56"/>
      <c r="AG79" s="56"/>
      <c r="AH79" s="56"/>
      <c r="AI79" s="56"/>
      <c r="AJ79" s="56"/>
      <c r="AK79" s="56"/>
      <c r="AL79" s="56"/>
      <c r="AN79" s="56"/>
      <c r="AO79" s="56"/>
      <c r="AP79" s="56"/>
      <c r="AQ79" s="56"/>
      <c r="AR79" s="56"/>
      <c r="AS79" s="56"/>
      <c r="AT79" s="56"/>
      <c r="AU79" s="56"/>
      <c r="AV79" s="56"/>
      <c r="AX79" s="56"/>
      <c r="AY79" s="56"/>
      <c r="AZ79" s="56"/>
      <c r="BA79" s="56"/>
      <c r="BB79" s="56"/>
      <c r="BC79" s="56"/>
      <c r="BD79" s="56"/>
      <c r="BE79" s="56"/>
      <c r="BF79" s="56"/>
      <c r="BH79" s="56"/>
      <c r="BI79" s="56"/>
      <c r="BJ79" s="56"/>
      <c r="BK79" s="56"/>
      <c r="BL79" s="56"/>
      <c r="BM79" s="56"/>
      <c r="BN79" s="56"/>
      <c r="BO79" s="56"/>
      <c r="BP79" s="56"/>
      <c r="BR79" s="56"/>
      <c r="BS79" s="56"/>
      <c r="BT79" s="56"/>
      <c r="BU79" s="56"/>
      <c r="BV79" s="56"/>
      <c r="BW79" s="56"/>
      <c r="BX79" s="56"/>
      <c r="BY79" s="56"/>
      <c r="BZ79" s="56"/>
      <c r="CB79" s="56"/>
      <c r="CC79" s="56"/>
      <c r="CD79" s="56"/>
      <c r="CE79" s="56"/>
      <c r="CF79" s="56"/>
      <c r="CG79" s="56"/>
      <c r="CH79" s="56"/>
      <c r="CI79" s="56"/>
      <c r="CJ79" s="56"/>
      <c r="CL79" s="56"/>
      <c r="CM79" s="56"/>
      <c r="CN79" s="56"/>
      <c r="CO79" s="56"/>
      <c r="CP79" s="56"/>
      <c r="CQ79" s="56"/>
      <c r="CR79" s="56"/>
      <c r="CS79" s="56"/>
      <c r="CT79" s="56"/>
      <c r="CV79" s="56"/>
      <c r="CW79" s="56"/>
      <c r="CX79" s="56"/>
      <c r="CY79" s="56"/>
      <c r="CZ79" s="56"/>
      <c r="DA79" s="56"/>
      <c r="DB79" s="56"/>
      <c r="DC79" s="56"/>
      <c r="DD79" s="56"/>
      <c r="DF79" s="56"/>
      <c r="DG79" s="56"/>
      <c r="DH79" s="56"/>
      <c r="DI79" s="56"/>
      <c r="DJ79" s="56"/>
      <c r="DK79" s="56"/>
      <c r="DL79" s="56"/>
      <c r="DM79" s="56"/>
      <c r="DN79" s="56"/>
      <c r="DP79" s="56"/>
      <c r="DQ79" s="56"/>
      <c r="DR79" s="56"/>
      <c r="DS79" s="56"/>
      <c r="DT79" s="56"/>
      <c r="DU79" s="56"/>
      <c r="DV79" s="56"/>
      <c r="DW79" s="56"/>
      <c r="DX79" s="56"/>
      <c r="DZ79" s="56"/>
      <c r="EA79" s="56"/>
      <c r="EB79" s="56"/>
      <c r="EC79" s="56"/>
      <c r="ED79" s="56"/>
      <c r="EE79" s="56"/>
      <c r="EF79" s="56"/>
      <c r="EG79" s="56"/>
      <c r="EH79" s="56"/>
      <c r="EJ79" s="56"/>
      <c r="EK79" s="56"/>
      <c r="EL79" s="56"/>
      <c r="EM79" s="56"/>
      <c r="EN79" s="56"/>
      <c r="EO79" s="56"/>
      <c r="EP79" s="56"/>
      <c r="EQ79" s="56"/>
      <c r="ER79" s="56"/>
      <c r="ET79" s="56"/>
      <c r="EU79" s="56"/>
      <c r="EV79" s="56"/>
      <c r="EW79" s="56"/>
      <c r="EX79" s="56"/>
      <c r="EY79" s="56"/>
      <c r="EZ79" s="56"/>
      <c r="FA79" s="56"/>
      <c r="FB79" s="56"/>
      <c r="FD79" s="56"/>
      <c r="FE79" s="56"/>
      <c r="FF79" s="56"/>
      <c r="FG79" s="56"/>
      <c r="FH79" s="56"/>
      <c r="FI79" s="56"/>
      <c r="FJ79" s="56"/>
      <c r="FK79" s="56"/>
      <c r="FL79" s="56"/>
      <c r="FN79" s="56"/>
      <c r="FO79" s="56"/>
      <c r="FP79" s="56"/>
      <c r="FQ79" s="56"/>
      <c r="FR79" s="56"/>
      <c r="FS79" s="56"/>
      <c r="FT79" s="56"/>
      <c r="FU79" s="56"/>
      <c r="FV79" s="56"/>
      <c r="FX79" s="56"/>
      <c r="FY79" s="56"/>
      <c r="FZ79" s="56"/>
      <c r="GA79" s="56"/>
      <c r="GB79" s="56"/>
      <c r="GC79" s="56"/>
      <c r="GD79" s="56"/>
      <c r="GE79" s="56"/>
      <c r="GF79" s="56"/>
      <c r="GH79" s="56"/>
      <c r="GI79" s="56"/>
      <c r="GJ79" s="56"/>
      <c r="GK79" s="56"/>
      <c r="GL79" s="56"/>
      <c r="GM79" s="56"/>
      <c r="GN79" s="56"/>
      <c r="GO79" s="56"/>
      <c r="GP79" s="56"/>
      <c r="GR79" s="56"/>
      <c r="GS79" s="56"/>
      <c r="GT79" s="56"/>
      <c r="GU79" s="56"/>
      <c r="GV79" s="56"/>
      <c r="GW79" s="56"/>
      <c r="GX79" s="56"/>
      <c r="GY79" s="56"/>
      <c r="GZ79" s="56"/>
      <c r="HB79" s="56"/>
      <c r="HC79" s="56"/>
      <c r="HD79" s="56"/>
      <c r="HE79" s="56"/>
      <c r="HF79" s="56"/>
      <c r="HG79" s="56"/>
      <c r="HH79" s="56"/>
      <c r="HI79" s="56"/>
      <c r="HJ79" s="56"/>
      <c r="HL79" s="56"/>
      <c r="HM79" s="56"/>
      <c r="HN79" s="56"/>
      <c r="HO79" s="56"/>
      <c r="HP79" s="56"/>
      <c r="HQ79" s="56"/>
      <c r="HR79" s="56"/>
      <c r="HS79" s="56"/>
      <c r="HT79" s="56"/>
      <c r="HV79" s="56"/>
      <c r="HW79" s="56"/>
      <c r="HX79" s="56"/>
      <c r="HY79" s="56"/>
      <c r="HZ79" s="56"/>
      <c r="IA79" s="56"/>
      <c r="IB79" s="56"/>
      <c r="IC79" s="56"/>
      <c r="ID79" s="56"/>
      <c r="IF79" s="56"/>
      <c r="IG79" s="56"/>
      <c r="IH79" s="56"/>
      <c r="II79" s="56"/>
      <c r="IJ79" s="56"/>
      <c r="IK79" s="56"/>
      <c r="IL79" s="56"/>
      <c r="IM79" s="56"/>
      <c r="IN79" s="56"/>
      <c r="IP79" s="56"/>
      <c r="IQ79" s="56"/>
      <c r="IR79" s="56"/>
      <c r="IS79" s="56"/>
      <c r="IT79" s="56"/>
      <c r="IU79" s="56"/>
    </row>
    <row r="80" spans="1:255" ht="12.75" hidden="1" customHeight="1" thickBot="1" x14ac:dyDescent="0.25">
      <c r="A80" s="11"/>
      <c r="B80" s="106">
        <v>0</v>
      </c>
      <c r="C80" s="85" t="s">
        <v>78</v>
      </c>
      <c r="D80" s="86"/>
      <c r="E80" s="47"/>
      <c r="F80" s="47"/>
      <c r="G80" s="47"/>
      <c r="H80" s="48"/>
      <c r="I80" s="49"/>
      <c r="J80" s="56"/>
      <c r="K80" s="56"/>
      <c r="L80" s="56"/>
      <c r="M80" s="56"/>
      <c r="N80" s="56"/>
      <c r="O80" s="56"/>
      <c r="P80" s="56"/>
      <c r="Q80" s="56"/>
      <c r="R80" s="56"/>
      <c r="T80" s="56"/>
      <c r="U80" s="56"/>
      <c r="V80" s="56"/>
      <c r="W80" s="56"/>
      <c r="X80" s="56"/>
      <c r="Y80" s="56"/>
      <c r="Z80" s="56"/>
      <c r="AA80" s="56"/>
      <c r="AB80" s="56"/>
      <c r="AD80" s="56"/>
      <c r="AE80" s="56"/>
      <c r="AF80" s="56"/>
      <c r="AG80" s="56"/>
      <c r="AH80" s="56"/>
      <c r="AI80" s="56"/>
      <c r="AJ80" s="56"/>
      <c r="AK80" s="56"/>
      <c r="AL80" s="56"/>
      <c r="AN80" s="56"/>
      <c r="AO80" s="56"/>
      <c r="AP80" s="56"/>
      <c r="AQ80" s="56"/>
      <c r="AR80" s="56"/>
      <c r="AS80" s="56"/>
      <c r="AT80" s="56"/>
      <c r="AU80" s="56"/>
      <c r="AV80" s="56"/>
      <c r="AX80" s="56"/>
      <c r="AY80" s="56"/>
      <c r="AZ80" s="56"/>
      <c r="BA80" s="56"/>
      <c r="BB80" s="56"/>
      <c r="BC80" s="56"/>
      <c r="BD80" s="56"/>
      <c r="BE80" s="56"/>
      <c r="BF80" s="56"/>
      <c r="BH80" s="56"/>
      <c r="BI80" s="56"/>
      <c r="BJ80" s="56"/>
      <c r="BK80" s="56"/>
      <c r="BL80" s="56"/>
      <c r="BM80" s="56"/>
      <c r="BN80" s="56"/>
      <c r="BO80" s="56"/>
      <c r="BP80" s="56"/>
      <c r="BR80" s="56"/>
      <c r="BS80" s="56"/>
      <c r="BT80" s="56"/>
      <c r="BU80" s="56"/>
      <c r="BV80" s="56"/>
      <c r="BW80" s="56"/>
      <c r="BX80" s="56"/>
      <c r="BY80" s="56"/>
      <c r="BZ80" s="56"/>
      <c r="CB80" s="56"/>
      <c r="CC80" s="56"/>
      <c r="CD80" s="56"/>
      <c r="CE80" s="56"/>
      <c r="CF80" s="56"/>
      <c r="CG80" s="56"/>
      <c r="CH80" s="56"/>
      <c r="CI80" s="56"/>
      <c r="CJ80" s="56"/>
      <c r="CL80" s="56"/>
      <c r="CM80" s="56"/>
      <c r="CN80" s="56"/>
      <c r="CO80" s="56"/>
      <c r="CP80" s="56"/>
      <c r="CQ80" s="56"/>
      <c r="CR80" s="56"/>
      <c r="CS80" s="56"/>
      <c r="CT80" s="56"/>
      <c r="CV80" s="56"/>
      <c r="CW80" s="56"/>
      <c r="CX80" s="56"/>
      <c r="CY80" s="56"/>
      <c r="CZ80" s="56"/>
      <c r="DA80" s="56"/>
      <c r="DB80" s="56"/>
      <c r="DC80" s="56"/>
      <c r="DD80" s="56"/>
      <c r="DF80" s="56"/>
      <c r="DG80" s="56"/>
      <c r="DH80" s="56"/>
      <c r="DI80" s="56"/>
      <c r="DJ80" s="56"/>
      <c r="DK80" s="56"/>
      <c r="DL80" s="56"/>
      <c r="DM80" s="56"/>
      <c r="DN80" s="56"/>
      <c r="DP80" s="56"/>
      <c r="DQ80" s="56"/>
      <c r="DR80" s="56"/>
      <c r="DS80" s="56"/>
      <c r="DT80" s="56"/>
      <c r="DU80" s="56"/>
      <c r="DV80" s="56"/>
      <c r="DW80" s="56"/>
      <c r="DX80" s="56"/>
      <c r="DZ80" s="56"/>
      <c r="EA80" s="56"/>
      <c r="EB80" s="56"/>
      <c r="EC80" s="56"/>
      <c r="ED80" s="56"/>
      <c r="EE80" s="56"/>
      <c r="EF80" s="56"/>
      <c r="EG80" s="56"/>
      <c r="EH80" s="56"/>
      <c r="EJ80" s="56"/>
      <c r="EK80" s="56"/>
      <c r="EL80" s="56"/>
      <c r="EM80" s="56"/>
      <c r="EN80" s="56"/>
      <c r="EO80" s="56"/>
      <c r="EP80" s="56"/>
      <c r="EQ80" s="56"/>
      <c r="ER80" s="56"/>
      <c r="ET80" s="56"/>
      <c r="EU80" s="56"/>
      <c r="EV80" s="56"/>
      <c r="EW80" s="56"/>
      <c r="EX80" s="56"/>
      <c r="EY80" s="56"/>
      <c r="EZ80" s="56"/>
      <c r="FA80" s="56"/>
      <c r="FB80" s="56"/>
      <c r="FD80" s="56"/>
      <c r="FE80" s="56"/>
      <c r="FF80" s="56"/>
      <c r="FG80" s="56"/>
      <c r="FH80" s="56"/>
      <c r="FI80" s="56"/>
      <c r="FJ80" s="56"/>
      <c r="FK80" s="56"/>
      <c r="FL80" s="56"/>
      <c r="FN80" s="56"/>
      <c r="FO80" s="56"/>
      <c r="FP80" s="56"/>
      <c r="FQ80" s="56"/>
      <c r="FR80" s="56"/>
      <c r="FS80" s="56"/>
      <c r="FT80" s="56"/>
      <c r="FU80" s="56"/>
      <c r="FV80" s="56"/>
      <c r="FX80" s="56"/>
      <c r="FY80" s="56"/>
      <c r="FZ80" s="56"/>
      <c r="GA80" s="56"/>
      <c r="GB80" s="56"/>
      <c r="GC80" s="56"/>
      <c r="GD80" s="56"/>
      <c r="GE80" s="56"/>
      <c r="GF80" s="56"/>
      <c r="GH80" s="56"/>
      <c r="GI80" s="56"/>
      <c r="GJ80" s="56"/>
      <c r="GK80" s="56"/>
      <c r="GL80" s="56"/>
      <c r="GM80" s="56"/>
      <c r="GN80" s="56"/>
      <c r="GO80" s="56"/>
      <c r="GP80" s="56"/>
      <c r="GR80" s="56"/>
      <c r="GS80" s="56"/>
      <c r="GT80" s="56"/>
      <c r="GU80" s="56"/>
      <c r="GV80" s="56"/>
      <c r="GW80" s="56"/>
      <c r="GX80" s="56"/>
      <c r="GY80" s="56"/>
      <c r="GZ80" s="56"/>
      <c r="HB80" s="56"/>
      <c r="HC80" s="56"/>
      <c r="HD80" s="56"/>
      <c r="HE80" s="56"/>
      <c r="HF80" s="56"/>
      <c r="HG80" s="56"/>
      <c r="HH80" s="56"/>
      <c r="HI80" s="56"/>
      <c r="HJ80" s="56"/>
      <c r="HL80" s="56"/>
      <c r="HM80" s="56"/>
      <c r="HN80" s="56"/>
      <c r="HO80" s="56"/>
      <c r="HP80" s="56"/>
      <c r="HQ80" s="56"/>
      <c r="HR80" s="56"/>
      <c r="HS80" s="56"/>
      <c r="HT80" s="56"/>
      <c r="HV80" s="56"/>
      <c r="HW80" s="56"/>
      <c r="HX80" s="56"/>
      <c r="HY80" s="56"/>
      <c r="HZ80" s="56"/>
      <c r="IA80" s="56"/>
      <c r="IB80" s="56"/>
      <c r="IC80" s="56"/>
      <c r="ID80" s="56"/>
      <c r="IF80" s="56"/>
      <c r="IG80" s="56"/>
      <c r="IH80" s="56"/>
      <c r="II80" s="56"/>
      <c r="IJ80" s="56"/>
      <c r="IK80" s="56"/>
      <c r="IL80" s="56"/>
      <c r="IM80" s="56"/>
      <c r="IN80" s="56"/>
      <c r="IP80" s="56"/>
      <c r="IQ80" s="56"/>
      <c r="IR80" s="56"/>
      <c r="IS80" s="56"/>
      <c r="IT80" s="56"/>
      <c r="IU80" s="56"/>
    </row>
    <row r="81" spans="1:255" ht="12.75" hidden="1" customHeight="1" thickBot="1" x14ac:dyDescent="0.25">
      <c r="A81" s="11"/>
      <c r="B81" s="106">
        <v>0</v>
      </c>
      <c r="C81" s="85" t="s">
        <v>79</v>
      </c>
      <c r="D81" s="86"/>
      <c r="E81" s="47"/>
      <c r="F81" s="47"/>
      <c r="G81" s="47"/>
      <c r="H81" s="48"/>
      <c r="I81" s="49"/>
      <c r="J81" s="56"/>
      <c r="K81" s="56"/>
      <c r="L81" s="56"/>
      <c r="M81" s="56"/>
      <c r="N81" s="56"/>
      <c r="O81" s="56"/>
      <c r="P81" s="56"/>
      <c r="Q81" s="56"/>
      <c r="R81" s="56"/>
      <c r="T81" s="56"/>
      <c r="U81" s="56"/>
      <c r="V81" s="56"/>
      <c r="W81" s="56"/>
      <c r="X81" s="56"/>
      <c r="Y81" s="56"/>
      <c r="Z81" s="56"/>
      <c r="AA81" s="56"/>
      <c r="AB81" s="56"/>
      <c r="AD81" s="56"/>
      <c r="AE81" s="56"/>
      <c r="AF81" s="56"/>
      <c r="AG81" s="56"/>
      <c r="AH81" s="56"/>
      <c r="AI81" s="56"/>
      <c r="AJ81" s="56"/>
      <c r="AK81" s="56"/>
      <c r="AL81" s="56"/>
      <c r="AN81" s="56"/>
      <c r="AO81" s="56"/>
      <c r="AP81" s="56"/>
      <c r="AQ81" s="56"/>
      <c r="AR81" s="56"/>
      <c r="AS81" s="56"/>
      <c r="AT81" s="56"/>
      <c r="AU81" s="56"/>
      <c r="AV81" s="56"/>
      <c r="AX81" s="56"/>
      <c r="AY81" s="56"/>
      <c r="AZ81" s="56"/>
      <c r="BA81" s="56"/>
      <c r="BB81" s="56"/>
      <c r="BC81" s="56"/>
      <c r="BD81" s="56"/>
      <c r="BE81" s="56"/>
      <c r="BF81" s="56"/>
      <c r="BH81" s="56"/>
      <c r="BI81" s="56"/>
      <c r="BJ81" s="56"/>
      <c r="BK81" s="56"/>
      <c r="BL81" s="56"/>
      <c r="BM81" s="56"/>
      <c r="BN81" s="56"/>
      <c r="BO81" s="56"/>
      <c r="BP81" s="56"/>
      <c r="BR81" s="56"/>
      <c r="BS81" s="56"/>
      <c r="BT81" s="56"/>
      <c r="BU81" s="56"/>
      <c r="BV81" s="56"/>
      <c r="BW81" s="56"/>
      <c r="BX81" s="56"/>
      <c r="BY81" s="56"/>
      <c r="BZ81" s="56"/>
      <c r="CB81" s="56"/>
      <c r="CC81" s="56"/>
      <c r="CD81" s="56"/>
      <c r="CE81" s="56"/>
      <c r="CF81" s="56"/>
      <c r="CG81" s="56"/>
      <c r="CH81" s="56"/>
      <c r="CI81" s="56"/>
      <c r="CJ81" s="56"/>
      <c r="CL81" s="56"/>
      <c r="CM81" s="56"/>
      <c r="CN81" s="56"/>
      <c r="CO81" s="56"/>
      <c r="CP81" s="56"/>
      <c r="CQ81" s="56"/>
      <c r="CR81" s="56"/>
      <c r="CS81" s="56"/>
      <c r="CT81" s="56"/>
      <c r="CV81" s="56"/>
      <c r="CW81" s="56"/>
      <c r="CX81" s="56"/>
      <c r="CY81" s="56"/>
      <c r="CZ81" s="56"/>
      <c r="DA81" s="56"/>
      <c r="DB81" s="56"/>
      <c r="DC81" s="56"/>
      <c r="DD81" s="56"/>
      <c r="DF81" s="56"/>
      <c r="DG81" s="56"/>
      <c r="DH81" s="56"/>
      <c r="DI81" s="56"/>
      <c r="DJ81" s="56"/>
      <c r="DK81" s="56"/>
      <c r="DL81" s="56"/>
      <c r="DM81" s="56"/>
      <c r="DN81" s="56"/>
      <c r="DP81" s="56"/>
      <c r="DQ81" s="56"/>
      <c r="DR81" s="56"/>
      <c r="DS81" s="56"/>
      <c r="DT81" s="56"/>
      <c r="DU81" s="56"/>
      <c r="DV81" s="56"/>
      <c r="DW81" s="56"/>
      <c r="DX81" s="56"/>
      <c r="DZ81" s="56"/>
      <c r="EA81" s="56"/>
      <c r="EB81" s="56"/>
      <c r="EC81" s="56"/>
      <c r="ED81" s="56"/>
      <c r="EE81" s="56"/>
      <c r="EF81" s="56"/>
      <c r="EG81" s="56"/>
      <c r="EH81" s="56"/>
      <c r="EJ81" s="56"/>
      <c r="EK81" s="56"/>
      <c r="EL81" s="56"/>
      <c r="EM81" s="56"/>
      <c r="EN81" s="56"/>
      <c r="EO81" s="56"/>
      <c r="EP81" s="56"/>
      <c r="EQ81" s="56"/>
      <c r="ER81" s="56"/>
      <c r="ET81" s="56"/>
      <c r="EU81" s="56"/>
      <c r="EV81" s="56"/>
      <c r="EW81" s="56"/>
      <c r="EX81" s="56"/>
      <c r="EY81" s="56"/>
      <c r="EZ81" s="56"/>
      <c r="FA81" s="56"/>
      <c r="FB81" s="56"/>
      <c r="FD81" s="56"/>
      <c r="FE81" s="56"/>
      <c r="FF81" s="56"/>
      <c r="FG81" s="56"/>
      <c r="FH81" s="56"/>
      <c r="FI81" s="56"/>
      <c r="FJ81" s="56"/>
      <c r="FK81" s="56"/>
      <c r="FL81" s="56"/>
      <c r="FN81" s="56"/>
      <c r="FO81" s="56"/>
      <c r="FP81" s="56"/>
      <c r="FQ81" s="56"/>
      <c r="FR81" s="56"/>
      <c r="FS81" s="56"/>
      <c r="FT81" s="56"/>
      <c r="FU81" s="56"/>
      <c r="FV81" s="56"/>
      <c r="FX81" s="56"/>
      <c r="FY81" s="56"/>
      <c r="FZ81" s="56"/>
      <c r="GA81" s="56"/>
      <c r="GB81" s="56"/>
      <c r="GC81" s="56"/>
      <c r="GD81" s="56"/>
      <c r="GE81" s="56"/>
      <c r="GF81" s="56"/>
      <c r="GH81" s="56"/>
      <c r="GI81" s="56"/>
      <c r="GJ81" s="56"/>
      <c r="GK81" s="56"/>
      <c r="GL81" s="56"/>
      <c r="GM81" s="56"/>
      <c r="GN81" s="56"/>
      <c r="GO81" s="56"/>
      <c r="GP81" s="56"/>
      <c r="GR81" s="56"/>
      <c r="GS81" s="56"/>
      <c r="GT81" s="56"/>
      <c r="GU81" s="56"/>
      <c r="GV81" s="56"/>
      <c r="GW81" s="56"/>
      <c r="GX81" s="56"/>
      <c r="GY81" s="56"/>
      <c r="GZ81" s="56"/>
      <c r="HB81" s="56"/>
      <c r="HC81" s="56"/>
      <c r="HD81" s="56"/>
      <c r="HE81" s="56"/>
      <c r="HF81" s="56"/>
      <c r="HG81" s="56"/>
      <c r="HH81" s="56"/>
      <c r="HI81" s="56"/>
      <c r="HJ81" s="56"/>
      <c r="HL81" s="56"/>
      <c r="HM81" s="56"/>
      <c r="HN81" s="56"/>
      <c r="HO81" s="56"/>
      <c r="HP81" s="56"/>
      <c r="HQ81" s="56"/>
      <c r="HR81" s="56"/>
      <c r="HS81" s="56"/>
      <c r="HT81" s="56"/>
      <c r="HV81" s="56"/>
      <c r="HW81" s="56"/>
      <c r="HX81" s="56"/>
      <c r="HY81" s="56"/>
      <c r="HZ81" s="56"/>
      <c r="IA81" s="56"/>
      <c r="IB81" s="56"/>
      <c r="IC81" s="56"/>
      <c r="ID81" s="56"/>
      <c r="IF81" s="56"/>
      <c r="IG81" s="56"/>
      <c r="IH81" s="56"/>
      <c r="II81" s="56"/>
      <c r="IJ81" s="56"/>
      <c r="IK81" s="56"/>
      <c r="IL81" s="56"/>
      <c r="IM81" s="56"/>
      <c r="IN81" s="56"/>
      <c r="IP81" s="56"/>
      <c r="IQ81" s="56"/>
      <c r="IR81" s="56"/>
      <c r="IS81" s="56"/>
      <c r="IT81" s="56"/>
      <c r="IU81" s="56"/>
    </row>
    <row r="82" spans="1:255" ht="12.75" hidden="1" customHeight="1" thickBot="1" x14ac:dyDescent="0.25">
      <c r="A82" s="11"/>
      <c r="B82" s="106">
        <v>0</v>
      </c>
      <c r="C82" s="85" t="s">
        <v>80</v>
      </c>
      <c r="D82" s="86"/>
      <c r="E82" s="47"/>
      <c r="F82" s="47"/>
      <c r="G82" s="47"/>
      <c r="H82" s="48"/>
      <c r="I82" s="49"/>
      <c r="J82" s="56"/>
      <c r="K82" s="56"/>
      <c r="L82" s="56"/>
      <c r="M82" s="56"/>
      <c r="N82" s="56"/>
      <c r="O82" s="56"/>
      <c r="P82" s="56"/>
      <c r="Q82" s="56"/>
      <c r="R82" s="56"/>
      <c r="T82" s="56"/>
      <c r="U82" s="56"/>
      <c r="V82" s="56"/>
      <c r="W82" s="56"/>
      <c r="X82" s="56"/>
      <c r="Y82" s="56"/>
      <c r="Z82" s="56"/>
      <c r="AA82" s="56"/>
      <c r="AB82" s="56"/>
      <c r="AD82" s="56"/>
      <c r="AE82" s="56"/>
      <c r="AF82" s="56"/>
      <c r="AG82" s="56"/>
      <c r="AH82" s="56"/>
      <c r="AI82" s="56"/>
      <c r="AJ82" s="56"/>
      <c r="AK82" s="56"/>
      <c r="AL82" s="56"/>
      <c r="AN82" s="56"/>
      <c r="AO82" s="56"/>
      <c r="AP82" s="56"/>
      <c r="AQ82" s="56"/>
      <c r="AR82" s="56"/>
      <c r="AS82" s="56"/>
      <c r="AT82" s="56"/>
      <c r="AU82" s="56"/>
      <c r="AV82" s="56"/>
      <c r="AX82" s="56"/>
      <c r="AY82" s="56"/>
      <c r="AZ82" s="56"/>
      <c r="BA82" s="56"/>
      <c r="BB82" s="56"/>
      <c r="BC82" s="56"/>
      <c r="BD82" s="56"/>
      <c r="BE82" s="56"/>
      <c r="BF82" s="56"/>
      <c r="BH82" s="56"/>
      <c r="BI82" s="56"/>
      <c r="BJ82" s="56"/>
      <c r="BK82" s="56"/>
      <c r="BL82" s="56"/>
      <c r="BM82" s="56"/>
      <c r="BN82" s="56"/>
      <c r="BO82" s="56"/>
      <c r="BP82" s="56"/>
      <c r="BR82" s="56"/>
      <c r="BS82" s="56"/>
      <c r="BT82" s="56"/>
      <c r="BU82" s="56"/>
      <c r="BV82" s="56"/>
      <c r="BW82" s="56"/>
      <c r="BX82" s="56"/>
      <c r="BY82" s="56"/>
      <c r="BZ82" s="56"/>
      <c r="CB82" s="56"/>
      <c r="CC82" s="56"/>
      <c r="CD82" s="56"/>
      <c r="CE82" s="56"/>
      <c r="CF82" s="56"/>
      <c r="CG82" s="56"/>
      <c r="CH82" s="56"/>
      <c r="CI82" s="56"/>
      <c r="CJ82" s="56"/>
      <c r="CL82" s="56"/>
      <c r="CM82" s="56"/>
      <c r="CN82" s="56"/>
      <c r="CO82" s="56"/>
      <c r="CP82" s="56"/>
      <c r="CQ82" s="56"/>
      <c r="CR82" s="56"/>
      <c r="CS82" s="56"/>
      <c r="CT82" s="56"/>
      <c r="CV82" s="56"/>
      <c r="CW82" s="56"/>
      <c r="CX82" s="56"/>
      <c r="CY82" s="56"/>
      <c r="CZ82" s="56"/>
      <c r="DA82" s="56"/>
      <c r="DB82" s="56"/>
      <c r="DC82" s="56"/>
      <c r="DD82" s="56"/>
      <c r="DF82" s="56"/>
      <c r="DG82" s="56"/>
      <c r="DH82" s="56"/>
      <c r="DI82" s="56"/>
      <c r="DJ82" s="56"/>
      <c r="DK82" s="56"/>
      <c r="DL82" s="56"/>
      <c r="DM82" s="56"/>
      <c r="DN82" s="56"/>
      <c r="DP82" s="56"/>
      <c r="DQ82" s="56"/>
      <c r="DR82" s="56"/>
      <c r="DS82" s="56"/>
      <c r="DT82" s="56"/>
      <c r="DU82" s="56"/>
      <c r="DV82" s="56"/>
      <c r="DW82" s="56"/>
      <c r="DX82" s="56"/>
      <c r="DZ82" s="56"/>
      <c r="EA82" s="56"/>
      <c r="EB82" s="56"/>
      <c r="EC82" s="56"/>
      <c r="ED82" s="56"/>
      <c r="EE82" s="56"/>
      <c r="EF82" s="56"/>
      <c r="EG82" s="56"/>
      <c r="EH82" s="56"/>
      <c r="EJ82" s="56"/>
      <c r="EK82" s="56"/>
      <c r="EL82" s="56"/>
      <c r="EM82" s="56"/>
      <c r="EN82" s="56"/>
      <c r="EO82" s="56"/>
      <c r="EP82" s="56"/>
      <c r="EQ82" s="56"/>
      <c r="ER82" s="56"/>
      <c r="ET82" s="56"/>
      <c r="EU82" s="56"/>
      <c r="EV82" s="56"/>
      <c r="EW82" s="56"/>
      <c r="EX82" s="56"/>
      <c r="EY82" s="56"/>
      <c r="EZ82" s="56"/>
      <c r="FA82" s="56"/>
      <c r="FB82" s="56"/>
      <c r="FD82" s="56"/>
      <c r="FE82" s="56"/>
      <c r="FF82" s="56"/>
      <c r="FG82" s="56"/>
      <c r="FH82" s="56"/>
      <c r="FI82" s="56"/>
      <c r="FJ82" s="56"/>
      <c r="FK82" s="56"/>
      <c r="FL82" s="56"/>
      <c r="FN82" s="56"/>
      <c r="FO82" s="56"/>
      <c r="FP82" s="56"/>
      <c r="FQ82" s="56"/>
      <c r="FR82" s="56"/>
      <c r="FS82" s="56"/>
      <c r="FT82" s="56"/>
      <c r="FU82" s="56"/>
      <c r="FV82" s="56"/>
      <c r="FX82" s="56"/>
      <c r="FY82" s="56"/>
      <c r="FZ82" s="56"/>
      <c r="GA82" s="56"/>
      <c r="GB82" s="56"/>
      <c r="GC82" s="56"/>
      <c r="GD82" s="56"/>
      <c r="GE82" s="56"/>
      <c r="GF82" s="56"/>
      <c r="GH82" s="56"/>
      <c r="GI82" s="56"/>
      <c r="GJ82" s="56"/>
      <c r="GK82" s="56"/>
      <c r="GL82" s="56"/>
      <c r="GM82" s="56"/>
      <c r="GN82" s="56"/>
      <c r="GO82" s="56"/>
      <c r="GP82" s="56"/>
      <c r="GR82" s="56"/>
      <c r="GS82" s="56"/>
      <c r="GT82" s="56"/>
      <c r="GU82" s="56"/>
      <c r="GV82" s="56"/>
      <c r="GW82" s="56"/>
      <c r="GX82" s="56"/>
      <c r="GY82" s="56"/>
      <c r="GZ82" s="56"/>
      <c r="HB82" s="56"/>
      <c r="HC82" s="56"/>
      <c r="HD82" s="56"/>
      <c r="HE82" s="56"/>
      <c r="HF82" s="56"/>
      <c r="HG82" s="56"/>
      <c r="HH82" s="56"/>
      <c r="HI82" s="56"/>
      <c r="HJ82" s="56"/>
      <c r="HL82" s="56"/>
      <c r="HM82" s="56"/>
      <c r="HN82" s="56"/>
      <c r="HO82" s="56"/>
      <c r="HP82" s="56"/>
      <c r="HQ82" s="56"/>
      <c r="HR82" s="56"/>
      <c r="HS82" s="56"/>
      <c r="HT82" s="56"/>
      <c r="HV82" s="56"/>
      <c r="HW82" s="56"/>
      <c r="HX82" s="56"/>
      <c r="HY82" s="56"/>
      <c r="HZ82" s="56"/>
      <c r="IA82" s="56"/>
      <c r="IB82" s="56"/>
      <c r="IC82" s="56"/>
      <c r="ID82" s="56"/>
      <c r="IF82" s="56"/>
      <c r="IG82" s="56"/>
      <c r="IH82" s="56"/>
      <c r="II82" s="56"/>
      <c r="IJ82" s="56"/>
      <c r="IK82" s="56"/>
      <c r="IL82" s="56"/>
      <c r="IM82" s="56"/>
      <c r="IN82" s="56"/>
      <c r="IP82" s="56"/>
      <c r="IQ82" s="56"/>
      <c r="IR82" s="56"/>
      <c r="IS82" s="56"/>
      <c r="IT82" s="56"/>
      <c r="IU82" s="56"/>
    </row>
    <row r="83" spans="1:255" ht="13.5" thickBot="1" x14ac:dyDescent="0.25">
      <c r="A83" s="103"/>
      <c r="B83" s="106"/>
      <c r="C83" s="85" t="s">
        <v>87</v>
      </c>
      <c r="D83" s="86"/>
      <c r="E83" s="47"/>
      <c r="F83" s="47"/>
      <c r="G83" s="47"/>
      <c r="H83" s="48"/>
      <c r="I83" s="49"/>
      <c r="J83" s="56"/>
      <c r="K83" s="56"/>
      <c r="L83" s="56"/>
      <c r="M83" s="56"/>
      <c r="N83" s="56"/>
      <c r="O83" s="56"/>
      <c r="P83" s="56"/>
      <c r="Q83" s="56"/>
      <c r="R83" s="56"/>
      <c r="T83" s="56"/>
      <c r="U83" s="56"/>
      <c r="V83" s="56"/>
      <c r="W83" s="56"/>
      <c r="X83" s="56"/>
      <c r="Y83" s="56"/>
      <c r="Z83" s="56"/>
      <c r="AA83" s="56"/>
      <c r="AB83" s="56"/>
      <c r="AD83" s="56"/>
      <c r="AE83" s="56"/>
      <c r="AF83" s="56"/>
      <c r="AG83" s="56"/>
      <c r="AH83" s="56"/>
      <c r="AI83" s="56"/>
      <c r="AJ83" s="56"/>
      <c r="AK83" s="56"/>
      <c r="AL83" s="56"/>
      <c r="AN83" s="56"/>
      <c r="AO83" s="56"/>
      <c r="AP83" s="56"/>
      <c r="AQ83" s="56"/>
      <c r="AR83" s="56"/>
      <c r="AS83" s="56"/>
      <c r="AT83" s="56"/>
      <c r="AU83" s="56"/>
      <c r="AV83" s="56"/>
      <c r="AX83" s="56"/>
      <c r="AY83" s="56"/>
      <c r="AZ83" s="56"/>
      <c r="BA83" s="56"/>
      <c r="BB83" s="56"/>
      <c r="BC83" s="56"/>
      <c r="BD83" s="56"/>
      <c r="BE83" s="56"/>
      <c r="BF83" s="56"/>
      <c r="BH83" s="56"/>
      <c r="BI83" s="56"/>
      <c r="BJ83" s="56"/>
      <c r="BK83" s="56"/>
      <c r="BL83" s="56"/>
      <c r="BM83" s="56"/>
      <c r="BN83" s="56"/>
      <c r="BO83" s="56"/>
      <c r="BP83" s="56"/>
      <c r="BR83" s="56"/>
      <c r="BS83" s="56"/>
      <c r="BT83" s="56"/>
      <c r="BU83" s="56"/>
      <c r="BV83" s="56"/>
      <c r="BW83" s="56"/>
      <c r="BX83" s="56"/>
      <c r="BY83" s="56"/>
      <c r="BZ83" s="56"/>
      <c r="CB83" s="56"/>
      <c r="CC83" s="56"/>
      <c r="CD83" s="56"/>
      <c r="CE83" s="56"/>
      <c r="CF83" s="56"/>
      <c r="CG83" s="56"/>
      <c r="CH83" s="56"/>
      <c r="CI83" s="56"/>
      <c r="CJ83" s="56"/>
      <c r="CL83" s="56"/>
      <c r="CM83" s="56"/>
      <c r="CN83" s="56"/>
      <c r="CO83" s="56"/>
      <c r="CP83" s="56"/>
      <c r="CQ83" s="56"/>
      <c r="CR83" s="56"/>
      <c r="CS83" s="56"/>
      <c r="CT83" s="56"/>
      <c r="CV83" s="56"/>
      <c r="CW83" s="56"/>
      <c r="CX83" s="56"/>
      <c r="CY83" s="56"/>
      <c r="CZ83" s="56"/>
      <c r="DA83" s="56"/>
      <c r="DB83" s="56"/>
      <c r="DC83" s="56"/>
      <c r="DD83" s="56"/>
      <c r="DF83" s="56"/>
      <c r="DG83" s="56"/>
      <c r="DH83" s="56"/>
      <c r="DI83" s="56"/>
      <c r="DJ83" s="56"/>
      <c r="DK83" s="56"/>
      <c r="DL83" s="56"/>
      <c r="DM83" s="56"/>
      <c r="DN83" s="56"/>
      <c r="DP83" s="56"/>
      <c r="DQ83" s="56"/>
      <c r="DR83" s="56"/>
      <c r="DS83" s="56"/>
      <c r="DT83" s="56"/>
      <c r="DU83" s="56"/>
      <c r="DV83" s="56"/>
      <c r="DW83" s="56"/>
      <c r="DX83" s="56"/>
      <c r="DZ83" s="56"/>
      <c r="EA83" s="56"/>
      <c r="EB83" s="56"/>
      <c r="EC83" s="56"/>
      <c r="ED83" s="56"/>
      <c r="EE83" s="56"/>
      <c r="EF83" s="56"/>
      <c r="EG83" s="56"/>
      <c r="EH83" s="56"/>
      <c r="EJ83" s="56"/>
      <c r="EK83" s="56"/>
      <c r="EL83" s="56"/>
      <c r="EM83" s="56"/>
      <c r="EN83" s="56"/>
      <c r="EO83" s="56"/>
      <c r="EP83" s="56"/>
      <c r="EQ83" s="56"/>
      <c r="ER83" s="56"/>
      <c r="ET83" s="56"/>
      <c r="EU83" s="56"/>
      <c r="EV83" s="56"/>
      <c r="EW83" s="56"/>
      <c r="EX83" s="56"/>
      <c r="EY83" s="56"/>
      <c r="EZ83" s="56"/>
      <c r="FA83" s="56"/>
      <c r="FB83" s="56"/>
      <c r="FD83" s="56"/>
      <c r="FE83" s="56"/>
      <c r="FF83" s="56"/>
      <c r="FG83" s="56"/>
      <c r="FH83" s="56"/>
      <c r="FI83" s="56"/>
      <c r="FJ83" s="56"/>
      <c r="FK83" s="56"/>
      <c r="FL83" s="56"/>
      <c r="FN83" s="56"/>
      <c r="FO83" s="56"/>
      <c r="FP83" s="56"/>
      <c r="FQ83" s="56"/>
      <c r="FR83" s="56"/>
      <c r="FS83" s="56"/>
      <c r="FT83" s="56"/>
      <c r="FU83" s="56"/>
      <c r="FV83" s="56"/>
      <c r="FX83" s="56"/>
      <c r="FY83" s="56"/>
      <c r="FZ83" s="56"/>
      <c r="GA83" s="56"/>
      <c r="GB83" s="56"/>
      <c r="GC83" s="56"/>
      <c r="GD83" s="56"/>
      <c r="GE83" s="56"/>
      <c r="GF83" s="56"/>
      <c r="GH83" s="56"/>
      <c r="GI83" s="56"/>
      <c r="GJ83" s="56"/>
      <c r="GK83" s="56"/>
      <c r="GL83" s="56"/>
      <c r="GM83" s="56"/>
      <c r="GN83" s="56"/>
      <c r="GO83" s="56"/>
      <c r="GP83" s="56"/>
      <c r="GR83" s="56"/>
      <c r="GS83" s="56"/>
      <c r="GT83" s="56"/>
      <c r="GU83" s="56"/>
      <c r="GV83" s="56"/>
      <c r="GW83" s="56"/>
      <c r="GX83" s="56"/>
      <c r="GY83" s="56"/>
      <c r="GZ83" s="56"/>
      <c r="HB83" s="56"/>
      <c r="HC83" s="56"/>
      <c r="HD83" s="56"/>
      <c r="HE83" s="56"/>
      <c r="HF83" s="56"/>
      <c r="HG83" s="56"/>
      <c r="HH83" s="56"/>
      <c r="HI83" s="56"/>
      <c r="HJ83" s="56"/>
      <c r="HL83" s="56"/>
      <c r="HM83" s="56"/>
      <c r="HN83" s="56"/>
      <c r="HO83" s="56"/>
      <c r="HP83" s="56"/>
      <c r="HQ83" s="56"/>
      <c r="HR83" s="56"/>
      <c r="HS83" s="56"/>
      <c r="HT83" s="56"/>
      <c r="HV83" s="56"/>
      <c r="HW83" s="56"/>
      <c r="HX83" s="56"/>
      <c r="HY83" s="56"/>
      <c r="HZ83" s="56"/>
      <c r="IA83" s="56"/>
      <c r="IB83" s="56"/>
      <c r="IC83" s="56"/>
      <c r="ID83" s="56"/>
      <c r="IF83" s="56"/>
      <c r="IG83" s="56"/>
      <c r="IH83" s="56"/>
      <c r="II83" s="56"/>
      <c r="IJ83" s="56"/>
      <c r="IK83" s="56"/>
      <c r="IL83" s="56"/>
      <c r="IM83" s="56"/>
      <c r="IN83" s="56"/>
      <c r="IP83" s="56"/>
      <c r="IQ83" s="56"/>
      <c r="IR83" s="56"/>
      <c r="IS83" s="56"/>
      <c r="IT83" s="56"/>
      <c r="IU83" s="56"/>
    </row>
    <row r="84" spans="1:255" ht="12.75" customHeight="1" thickBot="1" x14ac:dyDescent="0.25">
      <c r="A84" s="11"/>
      <c r="B84" s="51">
        <f>SUM(B71:B82)</f>
        <v>0</v>
      </c>
      <c r="C84" s="50"/>
      <c r="D84" s="51"/>
      <c r="E84" s="52"/>
      <c r="F84" s="50"/>
      <c r="G84" s="50"/>
      <c r="H84" s="51" t="s">
        <v>17</v>
      </c>
      <c r="I84" s="51">
        <f>SUM(I71:I83)</f>
        <v>0</v>
      </c>
      <c r="J84" s="56"/>
      <c r="K84" s="56"/>
      <c r="L84" s="56"/>
      <c r="M84" s="56"/>
      <c r="N84" s="56"/>
      <c r="O84" s="56"/>
      <c r="P84" s="56"/>
      <c r="Q84" s="56"/>
      <c r="R84" s="56"/>
      <c r="T84" s="56"/>
      <c r="U84" s="56"/>
      <c r="V84" s="56"/>
      <c r="W84" s="56"/>
      <c r="X84" s="56"/>
      <c r="Y84" s="56"/>
      <c r="Z84" s="56"/>
      <c r="AA84" s="56"/>
      <c r="AB84" s="56"/>
      <c r="AD84" s="56"/>
      <c r="AE84" s="56"/>
      <c r="AF84" s="56"/>
      <c r="AG84" s="56"/>
      <c r="AH84" s="56"/>
      <c r="AI84" s="56"/>
      <c r="AJ84" s="56"/>
      <c r="AK84" s="56"/>
      <c r="AL84" s="56"/>
      <c r="AN84" s="56"/>
      <c r="AO84" s="56"/>
      <c r="AP84" s="56"/>
      <c r="AQ84" s="56"/>
      <c r="AR84" s="56"/>
      <c r="AS84" s="56"/>
      <c r="AT84" s="56"/>
      <c r="AU84" s="56"/>
      <c r="AV84" s="56"/>
      <c r="AX84" s="56"/>
      <c r="AY84" s="56"/>
      <c r="AZ84" s="56"/>
      <c r="BA84" s="56"/>
      <c r="BB84" s="56"/>
      <c r="BC84" s="56"/>
      <c r="BD84" s="56"/>
      <c r="BE84" s="56"/>
      <c r="BF84" s="56"/>
      <c r="BH84" s="56"/>
      <c r="BI84" s="56"/>
      <c r="BJ84" s="56"/>
      <c r="BK84" s="56"/>
      <c r="BL84" s="56"/>
      <c r="BM84" s="56"/>
      <c r="BN84" s="56"/>
      <c r="BO84" s="56"/>
      <c r="BP84" s="56"/>
      <c r="BR84" s="56"/>
      <c r="BS84" s="56"/>
      <c r="BT84" s="56"/>
      <c r="BU84" s="56"/>
      <c r="BV84" s="56"/>
      <c r="BW84" s="56"/>
      <c r="BX84" s="56"/>
      <c r="BY84" s="56"/>
      <c r="BZ84" s="56"/>
      <c r="CB84" s="56"/>
      <c r="CC84" s="56"/>
      <c r="CD84" s="56"/>
      <c r="CE84" s="56"/>
      <c r="CF84" s="56"/>
      <c r="CG84" s="56"/>
      <c r="CH84" s="56"/>
      <c r="CI84" s="56"/>
      <c r="CJ84" s="56"/>
      <c r="CL84" s="56"/>
      <c r="CM84" s="56"/>
      <c r="CN84" s="56"/>
      <c r="CO84" s="56"/>
      <c r="CP84" s="56"/>
      <c r="CQ84" s="56"/>
      <c r="CR84" s="56"/>
      <c r="CS84" s="56"/>
      <c r="CT84" s="56"/>
      <c r="CV84" s="56"/>
      <c r="CW84" s="56"/>
      <c r="CX84" s="56"/>
      <c r="CY84" s="56"/>
      <c r="CZ84" s="56"/>
      <c r="DA84" s="56"/>
      <c r="DB84" s="56"/>
      <c r="DC84" s="56"/>
      <c r="DD84" s="56"/>
      <c r="DF84" s="56"/>
      <c r="DG84" s="56"/>
      <c r="DH84" s="56"/>
      <c r="DI84" s="56"/>
      <c r="DJ84" s="56"/>
      <c r="DK84" s="56"/>
      <c r="DL84" s="56"/>
      <c r="DM84" s="56"/>
      <c r="DN84" s="56"/>
      <c r="DP84" s="56"/>
      <c r="DQ84" s="56"/>
      <c r="DR84" s="56"/>
      <c r="DS84" s="56"/>
      <c r="DT84" s="56"/>
      <c r="DU84" s="56"/>
      <c r="DV84" s="56"/>
      <c r="DW84" s="56"/>
      <c r="DX84" s="56"/>
      <c r="DZ84" s="56"/>
      <c r="EA84" s="56"/>
      <c r="EB84" s="56"/>
      <c r="EC84" s="56"/>
      <c r="ED84" s="56"/>
      <c r="EE84" s="56"/>
      <c r="EF84" s="56"/>
      <c r="EG84" s="56"/>
      <c r="EH84" s="56"/>
      <c r="EJ84" s="56"/>
      <c r="EK84" s="56"/>
      <c r="EL84" s="56"/>
      <c r="EM84" s="56"/>
      <c r="EN84" s="56"/>
      <c r="EO84" s="56"/>
      <c r="EP84" s="56"/>
      <c r="EQ84" s="56"/>
      <c r="ER84" s="56"/>
      <c r="ET84" s="56"/>
      <c r="EU84" s="56"/>
      <c r="EV84" s="56"/>
      <c r="EW84" s="56"/>
      <c r="EX84" s="56"/>
      <c r="EY84" s="56"/>
      <c r="EZ84" s="56"/>
      <c r="FA84" s="56"/>
      <c r="FB84" s="56"/>
      <c r="FD84" s="56"/>
      <c r="FE84" s="56"/>
      <c r="FF84" s="56"/>
      <c r="FG84" s="56"/>
      <c r="FH84" s="56"/>
      <c r="FI84" s="56"/>
      <c r="FJ84" s="56"/>
      <c r="FK84" s="56"/>
      <c r="FL84" s="56"/>
      <c r="FN84" s="56"/>
      <c r="FO84" s="56"/>
      <c r="FP84" s="56"/>
      <c r="FQ84" s="56"/>
      <c r="FR84" s="56"/>
      <c r="FS84" s="56"/>
      <c r="FT84" s="56"/>
      <c r="FU84" s="56"/>
      <c r="FV84" s="56"/>
      <c r="FX84" s="56"/>
      <c r="FY84" s="56"/>
      <c r="FZ84" s="56"/>
      <c r="GA84" s="56"/>
      <c r="GB84" s="56"/>
      <c r="GC84" s="56"/>
      <c r="GD84" s="56"/>
      <c r="GE84" s="56"/>
      <c r="GF84" s="56"/>
      <c r="GH84" s="56"/>
      <c r="GI84" s="56"/>
      <c r="GJ84" s="56"/>
      <c r="GK84" s="56"/>
      <c r="GL84" s="56"/>
      <c r="GM84" s="56"/>
      <c r="GN84" s="56"/>
      <c r="GO84" s="56"/>
      <c r="GP84" s="56"/>
      <c r="GR84" s="56"/>
      <c r="GS84" s="56"/>
      <c r="GT84" s="56"/>
      <c r="GU84" s="56"/>
      <c r="GV84" s="56"/>
      <c r="GW84" s="56"/>
      <c r="GX84" s="56"/>
      <c r="GY84" s="56"/>
      <c r="GZ84" s="56"/>
      <c r="HB84" s="56"/>
      <c r="HC84" s="56"/>
      <c r="HD84" s="56"/>
      <c r="HE84" s="56"/>
      <c r="HF84" s="56"/>
      <c r="HG84" s="56"/>
      <c r="HH84" s="56"/>
      <c r="HI84" s="56"/>
      <c r="HJ84" s="56"/>
      <c r="HL84" s="56"/>
      <c r="HM84" s="56"/>
      <c r="HN84" s="56"/>
      <c r="HO84" s="56"/>
      <c r="HP84" s="56"/>
      <c r="HQ84" s="56"/>
      <c r="HR84" s="56"/>
      <c r="HS84" s="56"/>
      <c r="HT84" s="56"/>
      <c r="HV84" s="56"/>
      <c r="HW84" s="56"/>
      <c r="HX84" s="56"/>
      <c r="HY84" s="56"/>
      <c r="HZ84" s="56"/>
      <c r="IA84" s="56"/>
      <c r="IB84" s="56"/>
      <c r="IC84" s="56"/>
      <c r="ID84" s="56"/>
      <c r="IF84" s="56"/>
      <c r="IG84" s="56"/>
      <c r="IH84" s="56"/>
      <c r="II84" s="56"/>
      <c r="IJ84" s="56"/>
      <c r="IK84" s="56"/>
      <c r="IL84" s="56"/>
      <c r="IM84" s="56"/>
      <c r="IN84" s="56"/>
      <c r="IP84" s="56"/>
      <c r="IQ84" s="56"/>
      <c r="IR84" s="56"/>
      <c r="IS84" s="56"/>
      <c r="IT84" s="56"/>
      <c r="IU84" s="56"/>
    </row>
    <row r="85" spans="1:255" ht="64.900000000000006" customHeight="1" thickBot="1" x14ac:dyDescent="0.25">
      <c r="A85" s="46" t="s">
        <v>97</v>
      </c>
      <c r="B85" s="114" t="s">
        <v>16</v>
      </c>
      <c r="C85" s="114" t="s">
        <v>5</v>
      </c>
      <c r="D85" s="114" t="s">
        <v>23</v>
      </c>
      <c r="E85" s="364" t="s">
        <v>18</v>
      </c>
      <c r="F85" s="114" t="s">
        <v>19</v>
      </c>
      <c r="G85" s="114" t="s">
        <v>10</v>
      </c>
      <c r="H85" s="114" t="s">
        <v>13</v>
      </c>
      <c r="I85" s="115" t="s">
        <v>12</v>
      </c>
      <c r="J85" s="56"/>
      <c r="K85" s="56"/>
      <c r="L85" s="56"/>
      <c r="M85" s="56"/>
      <c r="N85" s="56"/>
      <c r="O85" s="56"/>
      <c r="P85" s="56"/>
      <c r="Q85" s="56"/>
      <c r="R85" s="56"/>
      <c r="T85" s="56"/>
      <c r="U85" s="56"/>
      <c r="V85" s="56"/>
      <c r="W85" s="56"/>
      <c r="X85" s="56"/>
      <c r="Y85" s="56"/>
      <c r="Z85" s="56"/>
      <c r="AA85" s="56"/>
      <c r="AB85" s="56"/>
      <c r="AD85" s="56"/>
      <c r="AE85" s="56"/>
      <c r="AF85" s="56"/>
      <c r="AG85" s="56"/>
      <c r="AH85" s="56"/>
      <c r="AI85" s="56"/>
      <c r="AJ85" s="56"/>
      <c r="AK85" s="56"/>
      <c r="AL85" s="56"/>
      <c r="AN85" s="56"/>
      <c r="AO85" s="56"/>
      <c r="AP85" s="56"/>
      <c r="AQ85" s="56"/>
      <c r="AR85" s="56"/>
      <c r="AS85" s="56"/>
      <c r="AT85" s="56"/>
      <c r="AU85" s="56"/>
      <c r="AV85" s="56"/>
      <c r="AX85" s="56"/>
      <c r="AY85" s="56"/>
      <c r="AZ85" s="56"/>
      <c r="BA85" s="56"/>
      <c r="BB85" s="56"/>
      <c r="BC85" s="56"/>
      <c r="BD85" s="56"/>
      <c r="BE85" s="56"/>
      <c r="BF85" s="56"/>
      <c r="BH85" s="56"/>
      <c r="BI85" s="56"/>
      <c r="BJ85" s="56"/>
      <c r="BK85" s="56"/>
      <c r="BL85" s="56"/>
      <c r="BM85" s="56"/>
      <c r="BN85" s="56"/>
      <c r="BO85" s="56"/>
      <c r="BP85" s="56"/>
      <c r="BR85" s="56"/>
      <c r="BS85" s="56"/>
      <c r="BT85" s="56"/>
      <c r="BU85" s="56"/>
      <c r="BV85" s="56"/>
      <c r="BW85" s="56"/>
      <c r="BX85" s="56"/>
      <c r="BY85" s="56"/>
      <c r="BZ85" s="56"/>
      <c r="CB85" s="56"/>
      <c r="CC85" s="56"/>
      <c r="CD85" s="56"/>
      <c r="CE85" s="56"/>
      <c r="CF85" s="56"/>
      <c r="CG85" s="56"/>
      <c r="CH85" s="56"/>
      <c r="CI85" s="56"/>
      <c r="CJ85" s="56"/>
      <c r="CL85" s="56"/>
      <c r="CM85" s="56"/>
      <c r="CN85" s="56"/>
      <c r="CO85" s="56"/>
      <c r="CP85" s="56"/>
      <c r="CQ85" s="56"/>
      <c r="CR85" s="56"/>
      <c r="CS85" s="56"/>
      <c r="CT85" s="56"/>
      <c r="CV85" s="56"/>
      <c r="CW85" s="56"/>
      <c r="CX85" s="56"/>
      <c r="CY85" s="56"/>
      <c r="CZ85" s="56"/>
      <c r="DA85" s="56"/>
      <c r="DB85" s="56"/>
      <c r="DC85" s="56"/>
      <c r="DD85" s="56"/>
      <c r="DF85" s="56"/>
      <c r="DG85" s="56"/>
      <c r="DH85" s="56"/>
      <c r="DI85" s="56"/>
      <c r="DJ85" s="56"/>
      <c r="DK85" s="56"/>
      <c r="DL85" s="56"/>
      <c r="DM85" s="56"/>
      <c r="DN85" s="56"/>
      <c r="DP85" s="56"/>
      <c r="DQ85" s="56"/>
      <c r="DR85" s="56"/>
      <c r="DS85" s="56"/>
      <c r="DT85" s="56"/>
      <c r="DU85" s="56"/>
      <c r="DV85" s="56"/>
      <c r="DW85" s="56"/>
      <c r="DX85" s="56"/>
      <c r="DZ85" s="56"/>
      <c r="EA85" s="56"/>
      <c r="EB85" s="56"/>
      <c r="EC85" s="56"/>
      <c r="ED85" s="56"/>
      <c r="EE85" s="56"/>
      <c r="EF85" s="56"/>
      <c r="EG85" s="56"/>
      <c r="EH85" s="56"/>
      <c r="EJ85" s="56"/>
      <c r="EK85" s="56"/>
      <c r="EL85" s="56"/>
      <c r="EM85" s="56"/>
      <c r="EN85" s="56"/>
      <c r="EO85" s="56"/>
      <c r="EP85" s="56"/>
      <c r="EQ85" s="56"/>
      <c r="ER85" s="56"/>
      <c r="ET85" s="56"/>
      <c r="EU85" s="56"/>
      <c r="EV85" s="56"/>
      <c r="EW85" s="56"/>
      <c r="EX85" s="56"/>
      <c r="EY85" s="56"/>
      <c r="EZ85" s="56"/>
      <c r="FA85" s="56"/>
      <c r="FB85" s="56"/>
      <c r="FD85" s="56"/>
      <c r="FE85" s="56"/>
      <c r="FF85" s="56"/>
      <c r="FG85" s="56"/>
      <c r="FH85" s="56"/>
      <c r="FI85" s="56"/>
      <c r="FJ85" s="56"/>
      <c r="FK85" s="56"/>
      <c r="FL85" s="56"/>
      <c r="FN85" s="56"/>
      <c r="FO85" s="56"/>
      <c r="FP85" s="56"/>
      <c r="FQ85" s="56"/>
      <c r="FR85" s="56"/>
      <c r="FS85" s="56"/>
      <c r="FT85" s="56"/>
      <c r="FU85" s="56"/>
      <c r="FV85" s="56"/>
      <c r="FX85" s="56"/>
      <c r="FY85" s="56"/>
      <c r="FZ85" s="56"/>
      <c r="GA85" s="56"/>
      <c r="GB85" s="56"/>
      <c r="GC85" s="56"/>
      <c r="GD85" s="56"/>
      <c r="GE85" s="56"/>
      <c r="GF85" s="56"/>
      <c r="GH85" s="56"/>
      <c r="GI85" s="56"/>
      <c r="GJ85" s="56"/>
      <c r="GK85" s="56"/>
      <c r="GL85" s="56"/>
      <c r="GM85" s="56"/>
      <c r="GN85" s="56"/>
      <c r="GO85" s="56"/>
      <c r="GP85" s="56"/>
      <c r="GR85" s="56"/>
      <c r="GS85" s="56"/>
      <c r="GT85" s="56"/>
      <c r="GU85" s="56"/>
      <c r="GV85" s="56"/>
      <c r="GW85" s="56"/>
      <c r="GX85" s="56"/>
      <c r="GY85" s="56"/>
      <c r="GZ85" s="56"/>
      <c r="HB85" s="56"/>
      <c r="HC85" s="56"/>
      <c r="HD85" s="56"/>
      <c r="HE85" s="56"/>
      <c r="HF85" s="56"/>
      <c r="HG85" s="56"/>
      <c r="HH85" s="56"/>
      <c r="HI85" s="56"/>
      <c r="HJ85" s="56"/>
      <c r="HL85" s="56"/>
      <c r="HM85" s="56"/>
      <c r="HN85" s="56"/>
      <c r="HO85" s="56"/>
      <c r="HP85" s="56"/>
      <c r="HQ85" s="56"/>
      <c r="HR85" s="56"/>
      <c r="HS85" s="56"/>
      <c r="HT85" s="56"/>
      <c r="HV85" s="56"/>
      <c r="HW85" s="56"/>
      <c r="HX85" s="56"/>
      <c r="HY85" s="56"/>
      <c r="HZ85" s="56"/>
      <c r="IA85" s="56"/>
      <c r="IB85" s="56"/>
      <c r="IC85" s="56"/>
      <c r="ID85" s="56"/>
      <c r="IF85" s="56"/>
      <c r="IG85" s="56"/>
      <c r="IH85" s="56"/>
      <c r="II85" s="56"/>
      <c r="IJ85" s="56"/>
      <c r="IK85" s="56"/>
      <c r="IL85" s="56"/>
      <c r="IM85" s="56"/>
      <c r="IN85" s="56"/>
      <c r="IP85" s="56"/>
      <c r="IQ85" s="56"/>
      <c r="IR85" s="56"/>
      <c r="IS85" s="56"/>
      <c r="IT85" s="56"/>
      <c r="IU85" s="56"/>
    </row>
    <row r="86" spans="1:255" ht="12.75" customHeight="1" thickBot="1" x14ac:dyDescent="0.25">
      <c r="A86" s="655"/>
      <c r="B86" s="106"/>
      <c r="C86" s="85" t="s">
        <v>66</v>
      </c>
      <c r="D86" s="209"/>
      <c r="E86" s="213"/>
      <c r="F86" s="210"/>
      <c r="G86" s="213"/>
      <c r="H86" s="213"/>
      <c r="I86" s="49"/>
      <c r="J86" s="56"/>
      <c r="K86" s="56"/>
      <c r="L86" s="56"/>
      <c r="M86" s="56"/>
      <c r="N86" s="56"/>
      <c r="O86" s="56"/>
      <c r="P86" s="56"/>
      <c r="Q86" s="56"/>
      <c r="R86" s="56"/>
      <c r="T86" s="56"/>
      <c r="U86" s="56"/>
      <c r="V86" s="56"/>
      <c r="W86" s="56"/>
      <c r="X86" s="56"/>
      <c r="Y86" s="56"/>
      <c r="Z86" s="56"/>
      <c r="AA86" s="56"/>
      <c r="AB86" s="56"/>
      <c r="AD86" s="56"/>
      <c r="AE86" s="56"/>
      <c r="AF86" s="56"/>
      <c r="AG86" s="56"/>
      <c r="AH86" s="56"/>
      <c r="AI86" s="56"/>
      <c r="AJ86" s="56"/>
      <c r="AK86" s="56"/>
      <c r="AL86" s="56"/>
      <c r="AN86" s="56"/>
      <c r="AO86" s="56"/>
      <c r="AP86" s="56"/>
      <c r="AQ86" s="56"/>
      <c r="AR86" s="56"/>
      <c r="AS86" s="56"/>
      <c r="AT86" s="56"/>
      <c r="AU86" s="56"/>
      <c r="AV86" s="56"/>
      <c r="AX86" s="56"/>
      <c r="AY86" s="56"/>
      <c r="AZ86" s="56"/>
      <c r="BA86" s="56"/>
      <c r="BB86" s="56"/>
      <c r="BC86" s="56"/>
      <c r="BD86" s="56"/>
      <c r="BE86" s="56"/>
      <c r="BF86" s="56"/>
      <c r="BH86" s="56"/>
      <c r="BI86" s="56"/>
      <c r="BJ86" s="56"/>
      <c r="BK86" s="56"/>
      <c r="BL86" s="56"/>
      <c r="BM86" s="56"/>
      <c r="BN86" s="56"/>
      <c r="BO86" s="56"/>
      <c r="BP86" s="56"/>
      <c r="BR86" s="56"/>
      <c r="BS86" s="56"/>
      <c r="BT86" s="56"/>
      <c r="BU86" s="56"/>
      <c r="BV86" s="56"/>
      <c r="BW86" s="56"/>
      <c r="BX86" s="56"/>
      <c r="BY86" s="56"/>
      <c r="BZ86" s="56"/>
      <c r="CB86" s="56"/>
      <c r="CC86" s="56"/>
      <c r="CD86" s="56"/>
      <c r="CE86" s="56"/>
      <c r="CF86" s="56"/>
      <c r="CG86" s="56"/>
      <c r="CH86" s="56"/>
      <c r="CI86" s="56"/>
      <c r="CJ86" s="56"/>
      <c r="CL86" s="56"/>
      <c r="CM86" s="56"/>
      <c r="CN86" s="56"/>
      <c r="CO86" s="56"/>
      <c r="CP86" s="56"/>
      <c r="CQ86" s="56"/>
      <c r="CR86" s="56"/>
      <c r="CS86" s="56"/>
      <c r="CT86" s="56"/>
      <c r="CV86" s="56"/>
      <c r="CW86" s="56"/>
      <c r="CX86" s="56"/>
      <c r="CY86" s="56"/>
      <c r="CZ86" s="56"/>
      <c r="DA86" s="56"/>
      <c r="DB86" s="56"/>
      <c r="DC86" s="56"/>
      <c r="DD86" s="56"/>
      <c r="DF86" s="56"/>
      <c r="DG86" s="56"/>
      <c r="DH86" s="56"/>
      <c r="DI86" s="56"/>
      <c r="DJ86" s="56"/>
      <c r="DK86" s="56"/>
      <c r="DL86" s="56"/>
      <c r="DM86" s="56"/>
      <c r="DN86" s="56"/>
      <c r="DP86" s="56"/>
      <c r="DQ86" s="56"/>
      <c r="DR86" s="56"/>
      <c r="DS86" s="56"/>
      <c r="DT86" s="56"/>
      <c r="DU86" s="56"/>
      <c r="DV86" s="56"/>
      <c r="DW86" s="56"/>
      <c r="DX86" s="56"/>
      <c r="DZ86" s="56"/>
      <c r="EA86" s="56"/>
      <c r="EB86" s="56"/>
      <c r="EC86" s="56"/>
      <c r="ED86" s="56"/>
      <c r="EE86" s="56"/>
      <c r="EF86" s="56"/>
      <c r="EG86" s="56"/>
      <c r="EH86" s="56"/>
      <c r="EJ86" s="56"/>
      <c r="EK86" s="56"/>
      <c r="EL86" s="56"/>
      <c r="EM86" s="56"/>
      <c r="EN86" s="56"/>
      <c r="EO86" s="56"/>
      <c r="EP86" s="56"/>
      <c r="EQ86" s="56"/>
      <c r="ER86" s="56"/>
      <c r="ET86" s="56"/>
      <c r="EU86" s="56"/>
      <c r="EV86" s="56"/>
      <c r="EW86" s="56"/>
      <c r="EX86" s="56"/>
      <c r="EY86" s="56"/>
      <c r="EZ86" s="56"/>
      <c r="FA86" s="56"/>
      <c r="FB86" s="56"/>
      <c r="FD86" s="56"/>
      <c r="FE86" s="56"/>
      <c r="FF86" s="56"/>
      <c r="FG86" s="56"/>
      <c r="FH86" s="56"/>
      <c r="FI86" s="56"/>
      <c r="FJ86" s="56"/>
      <c r="FK86" s="56"/>
      <c r="FL86" s="56"/>
      <c r="FN86" s="56"/>
      <c r="FO86" s="56"/>
      <c r="FP86" s="56"/>
      <c r="FQ86" s="56"/>
      <c r="FR86" s="56"/>
      <c r="FS86" s="56"/>
      <c r="FT86" s="56"/>
      <c r="FU86" s="56"/>
      <c r="FV86" s="56"/>
      <c r="FX86" s="56"/>
      <c r="FY86" s="56"/>
      <c r="FZ86" s="56"/>
      <c r="GA86" s="56"/>
      <c r="GB86" s="56"/>
      <c r="GC86" s="56"/>
      <c r="GD86" s="56"/>
      <c r="GE86" s="56"/>
      <c r="GF86" s="56"/>
      <c r="GH86" s="56"/>
      <c r="GI86" s="56"/>
      <c r="GJ86" s="56"/>
      <c r="GK86" s="56"/>
      <c r="GL86" s="56"/>
      <c r="GM86" s="56"/>
      <c r="GN86" s="56"/>
      <c r="GO86" s="56"/>
      <c r="GP86" s="56"/>
      <c r="GR86" s="56"/>
      <c r="GS86" s="56"/>
      <c r="GT86" s="56"/>
      <c r="GU86" s="56"/>
      <c r="GV86" s="56"/>
      <c r="GW86" s="56"/>
      <c r="GX86" s="56"/>
      <c r="GY86" s="56"/>
      <c r="GZ86" s="56"/>
      <c r="HB86" s="56"/>
      <c r="HC86" s="56"/>
      <c r="HD86" s="56"/>
      <c r="HE86" s="56"/>
      <c r="HF86" s="56"/>
      <c r="HG86" s="56"/>
      <c r="HH86" s="56"/>
      <c r="HI86" s="56"/>
      <c r="HJ86" s="56"/>
      <c r="HL86" s="56"/>
      <c r="HM86" s="56"/>
      <c r="HN86" s="56"/>
      <c r="HO86" s="56"/>
      <c r="HP86" s="56"/>
      <c r="HQ86" s="56"/>
      <c r="HR86" s="56"/>
      <c r="HS86" s="56"/>
      <c r="HT86" s="56"/>
      <c r="HV86" s="56"/>
      <c r="HW86" s="56"/>
      <c r="HX86" s="56"/>
      <c r="HY86" s="56"/>
      <c r="HZ86" s="56"/>
      <c r="IA86" s="56"/>
      <c r="IB86" s="56"/>
      <c r="IC86" s="56"/>
      <c r="ID86" s="56"/>
      <c r="IF86" s="56"/>
      <c r="IG86" s="56"/>
      <c r="IH86" s="56"/>
      <c r="II86" s="56"/>
      <c r="IJ86" s="56"/>
      <c r="IK86" s="56"/>
      <c r="IL86" s="56"/>
      <c r="IM86" s="56"/>
      <c r="IN86" s="56"/>
      <c r="IP86" s="56"/>
      <c r="IQ86" s="56"/>
      <c r="IR86" s="56"/>
      <c r="IS86" s="56"/>
      <c r="IT86" s="56"/>
      <c r="IU86" s="56"/>
    </row>
    <row r="87" spans="1:255" ht="12.75" customHeight="1" thickBot="1" x14ac:dyDescent="0.25">
      <c r="A87" s="656"/>
      <c r="B87" s="106"/>
      <c r="C87" s="85" t="s">
        <v>67</v>
      </c>
      <c r="D87" s="10"/>
      <c r="E87" s="302"/>
      <c r="F87" s="20"/>
      <c r="G87" s="302"/>
      <c r="H87" s="302"/>
      <c r="I87" s="49"/>
      <c r="J87" s="56"/>
      <c r="K87" s="56"/>
      <c r="L87" s="56"/>
      <c r="M87" s="56"/>
      <c r="N87" s="56"/>
      <c r="O87" s="56"/>
      <c r="P87" s="56"/>
      <c r="Q87" s="56"/>
      <c r="R87" s="56"/>
      <c r="T87" s="56"/>
      <c r="U87" s="56"/>
      <c r="V87" s="56"/>
      <c r="W87" s="56"/>
      <c r="X87" s="56"/>
      <c r="Y87" s="56"/>
      <c r="Z87" s="56"/>
      <c r="AA87" s="56"/>
      <c r="AB87" s="56"/>
      <c r="AD87" s="56"/>
      <c r="AE87" s="56"/>
      <c r="AF87" s="56"/>
      <c r="AG87" s="56"/>
      <c r="AH87" s="56"/>
      <c r="AI87" s="56"/>
      <c r="AJ87" s="56"/>
      <c r="AK87" s="56"/>
      <c r="AL87" s="56"/>
      <c r="AN87" s="56"/>
      <c r="AO87" s="56"/>
      <c r="AP87" s="56"/>
      <c r="AQ87" s="56"/>
      <c r="AR87" s="56"/>
      <c r="AS87" s="56"/>
      <c r="AT87" s="56"/>
      <c r="AU87" s="56"/>
      <c r="AV87" s="56"/>
      <c r="AX87" s="56"/>
      <c r="AY87" s="56"/>
      <c r="AZ87" s="56"/>
      <c r="BA87" s="56"/>
      <c r="BB87" s="56"/>
      <c r="BC87" s="56"/>
      <c r="BD87" s="56"/>
      <c r="BE87" s="56"/>
      <c r="BF87" s="56"/>
      <c r="BH87" s="56"/>
      <c r="BI87" s="56"/>
      <c r="BJ87" s="56"/>
      <c r="BK87" s="56"/>
      <c r="BL87" s="56"/>
      <c r="BM87" s="56"/>
      <c r="BN87" s="56"/>
      <c r="BO87" s="56"/>
      <c r="BP87" s="56"/>
      <c r="BR87" s="56"/>
      <c r="BS87" s="56"/>
      <c r="BT87" s="56"/>
      <c r="BU87" s="56"/>
      <c r="BV87" s="56"/>
      <c r="BW87" s="56"/>
      <c r="BX87" s="56"/>
      <c r="BY87" s="56"/>
      <c r="BZ87" s="56"/>
      <c r="CB87" s="56"/>
      <c r="CC87" s="56"/>
      <c r="CD87" s="56"/>
      <c r="CE87" s="56"/>
      <c r="CF87" s="56"/>
      <c r="CG87" s="56"/>
      <c r="CH87" s="56"/>
      <c r="CI87" s="56"/>
      <c r="CJ87" s="56"/>
      <c r="CL87" s="56"/>
      <c r="CM87" s="56"/>
      <c r="CN87" s="56"/>
      <c r="CO87" s="56"/>
      <c r="CP87" s="56"/>
      <c r="CQ87" s="56"/>
      <c r="CR87" s="56"/>
      <c r="CS87" s="56"/>
      <c r="CT87" s="56"/>
      <c r="CV87" s="56"/>
      <c r="CW87" s="56"/>
      <c r="CX87" s="56"/>
      <c r="CY87" s="56"/>
      <c r="CZ87" s="56"/>
      <c r="DA87" s="56"/>
      <c r="DB87" s="56"/>
      <c r="DC87" s="56"/>
      <c r="DD87" s="56"/>
      <c r="DF87" s="56"/>
      <c r="DG87" s="56"/>
      <c r="DH87" s="56"/>
      <c r="DI87" s="56"/>
      <c r="DJ87" s="56"/>
      <c r="DK87" s="56"/>
      <c r="DL87" s="56"/>
      <c r="DM87" s="56"/>
      <c r="DN87" s="56"/>
      <c r="DP87" s="56"/>
      <c r="DQ87" s="56"/>
      <c r="DR87" s="56"/>
      <c r="DS87" s="56"/>
      <c r="DT87" s="56"/>
      <c r="DU87" s="56"/>
      <c r="DV87" s="56"/>
      <c r="DW87" s="56"/>
      <c r="DX87" s="56"/>
      <c r="DZ87" s="56"/>
      <c r="EA87" s="56"/>
      <c r="EB87" s="56"/>
      <c r="EC87" s="56"/>
      <c r="ED87" s="56"/>
      <c r="EE87" s="56"/>
      <c r="EF87" s="56"/>
      <c r="EG87" s="56"/>
      <c r="EH87" s="56"/>
      <c r="EJ87" s="56"/>
      <c r="EK87" s="56"/>
      <c r="EL87" s="56"/>
      <c r="EM87" s="56"/>
      <c r="EN87" s="56"/>
      <c r="EO87" s="56"/>
      <c r="EP87" s="56"/>
      <c r="EQ87" s="56"/>
      <c r="ER87" s="56"/>
      <c r="ET87" s="56"/>
      <c r="EU87" s="56"/>
      <c r="EV87" s="56"/>
      <c r="EW87" s="56"/>
      <c r="EX87" s="56"/>
      <c r="EY87" s="56"/>
      <c r="EZ87" s="56"/>
      <c r="FA87" s="56"/>
      <c r="FB87" s="56"/>
      <c r="FD87" s="56"/>
      <c r="FE87" s="56"/>
      <c r="FF87" s="56"/>
      <c r="FG87" s="56"/>
      <c r="FH87" s="56"/>
      <c r="FI87" s="56"/>
      <c r="FJ87" s="56"/>
      <c r="FK87" s="56"/>
      <c r="FL87" s="56"/>
      <c r="FN87" s="56"/>
      <c r="FO87" s="56"/>
      <c r="FP87" s="56"/>
      <c r="FQ87" s="56"/>
      <c r="FR87" s="56"/>
      <c r="FS87" s="56"/>
      <c r="FT87" s="56"/>
      <c r="FU87" s="56"/>
      <c r="FV87" s="56"/>
      <c r="FX87" s="56"/>
      <c r="FY87" s="56"/>
      <c r="FZ87" s="56"/>
      <c r="GA87" s="56"/>
      <c r="GB87" s="56"/>
      <c r="GC87" s="56"/>
      <c r="GD87" s="56"/>
      <c r="GE87" s="56"/>
      <c r="GF87" s="56"/>
      <c r="GH87" s="56"/>
      <c r="GI87" s="56"/>
      <c r="GJ87" s="56"/>
      <c r="GK87" s="56"/>
      <c r="GL87" s="56"/>
      <c r="GM87" s="56"/>
      <c r="GN87" s="56"/>
      <c r="GO87" s="56"/>
      <c r="GP87" s="56"/>
      <c r="GR87" s="56"/>
      <c r="GS87" s="56"/>
      <c r="GT87" s="56"/>
      <c r="GU87" s="56"/>
      <c r="GV87" s="56"/>
      <c r="GW87" s="56"/>
      <c r="GX87" s="56"/>
      <c r="GY87" s="56"/>
      <c r="GZ87" s="56"/>
      <c r="HB87" s="56"/>
      <c r="HC87" s="56"/>
      <c r="HD87" s="56"/>
      <c r="HE87" s="56"/>
      <c r="HF87" s="56"/>
      <c r="HG87" s="56"/>
      <c r="HH87" s="56"/>
      <c r="HI87" s="56"/>
      <c r="HJ87" s="56"/>
      <c r="HL87" s="56"/>
      <c r="HM87" s="56"/>
      <c r="HN87" s="56"/>
      <c r="HO87" s="56"/>
      <c r="HP87" s="56"/>
      <c r="HQ87" s="56"/>
      <c r="HR87" s="56"/>
      <c r="HS87" s="56"/>
      <c r="HT87" s="56"/>
      <c r="HV87" s="56"/>
      <c r="HW87" s="56"/>
      <c r="HX87" s="56"/>
      <c r="HY87" s="56"/>
      <c r="HZ87" s="56"/>
      <c r="IA87" s="56"/>
      <c r="IB87" s="56"/>
      <c r="IC87" s="56"/>
      <c r="ID87" s="56"/>
      <c r="IF87" s="56"/>
      <c r="IG87" s="56"/>
      <c r="IH87" s="56"/>
      <c r="II87" s="56"/>
      <c r="IJ87" s="56"/>
      <c r="IK87" s="56"/>
      <c r="IL87" s="56"/>
      <c r="IM87" s="56"/>
      <c r="IN87" s="56"/>
      <c r="IP87" s="56"/>
      <c r="IQ87" s="56"/>
      <c r="IR87" s="56"/>
      <c r="IS87" s="56"/>
      <c r="IT87" s="56"/>
      <c r="IU87" s="56"/>
    </row>
    <row r="88" spans="1:255" ht="12.75" customHeight="1" thickBot="1" x14ac:dyDescent="0.25">
      <c r="A88" s="656"/>
      <c r="B88" s="106"/>
      <c r="C88" s="85" t="s">
        <v>70</v>
      </c>
      <c r="D88" s="10"/>
      <c r="E88" s="302"/>
      <c r="F88" s="20"/>
      <c r="G88" s="302"/>
      <c r="H88" s="302"/>
      <c r="I88" s="49"/>
    </row>
    <row r="89" spans="1:255" ht="13.5" thickBot="1" x14ac:dyDescent="0.25">
      <c r="A89" s="656"/>
      <c r="B89" s="106"/>
      <c r="C89" s="85" t="s">
        <v>72</v>
      </c>
      <c r="D89" s="10"/>
      <c r="E89" s="302"/>
      <c r="F89" s="20"/>
      <c r="G89" s="302"/>
      <c r="H89" s="302"/>
      <c r="I89" s="49"/>
    </row>
    <row r="90" spans="1:255" ht="12.75" customHeight="1" thickBot="1" x14ac:dyDescent="0.25">
      <c r="A90" s="656"/>
      <c r="B90" s="106"/>
      <c r="C90" s="85" t="s">
        <v>73</v>
      </c>
      <c r="D90" s="10"/>
      <c r="E90" s="302"/>
      <c r="F90" s="20"/>
      <c r="G90" s="302"/>
      <c r="H90" s="302"/>
      <c r="I90" s="49"/>
    </row>
    <row r="91" spans="1:255" ht="12.75" customHeight="1" thickBot="1" x14ac:dyDescent="0.25">
      <c r="A91" s="656"/>
      <c r="B91" s="106"/>
      <c r="C91" s="85" t="s">
        <v>74</v>
      </c>
      <c r="D91" s="9"/>
      <c r="E91" s="202"/>
      <c r="F91" s="20"/>
      <c r="G91" s="202"/>
      <c r="H91" s="202"/>
      <c r="I91" s="49"/>
    </row>
    <row r="92" spans="1:255" ht="12.75" customHeight="1" thickBot="1" x14ac:dyDescent="0.25">
      <c r="A92" s="656"/>
      <c r="B92" s="106"/>
      <c r="C92" s="85" t="s">
        <v>75</v>
      </c>
      <c r="D92" s="9"/>
      <c r="E92" s="202"/>
      <c r="F92" s="20"/>
      <c r="G92" s="202"/>
      <c r="H92" s="202"/>
      <c r="I92" s="49"/>
    </row>
    <row r="93" spans="1:255" ht="13.5" thickBot="1" x14ac:dyDescent="0.25">
      <c r="A93" s="656"/>
      <c r="B93" s="106"/>
      <c r="C93" s="85" t="s">
        <v>76</v>
      </c>
      <c r="D93" s="9"/>
      <c r="E93" s="202"/>
      <c r="F93" s="20"/>
      <c r="G93" s="202"/>
      <c r="H93" s="202"/>
      <c r="I93" s="49"/>
    </row>
    <row r="94" spans="1:255" ht="13.5" thickBot="1" x14ac:dyDescent="0.25">
      <c r="A94" s="656"/>
      <c r="B94" s="106"/>
      <c r="C94" s="85" t="s">
        <v>77</v>
      </c>
      <c r="D94" s="9"/>
      <c r="E94" s="202"/>
      <c r="F94" s="20"/>
      <c r="G94" s="202"/>
      <c r="H94" s="202"/>
      <c r="I94" s="49"/>
    </row>
    <row r="95" spans="1:255" ht="13.5" thickBot="1" x14ac:dyDescent="0.25">
      <c r="A95" s="656"/>
      <c r="B95" s="106"/>
      <c r="C95" s="85" t="s">
        <v>78</v>
      </c>
      <c r="D95" s="9"/>
      <c r="E95" s="202"/>
      <c r="F95" s="20"/>
      <c r="G95" s="202"/>
      <c r="H95" s="202"/>
      <c r="I95" s="49"/>
    </row>
    <row r="96" spans="1:255" ht="13.5" thickBot="1" x14ac:dyDescent="0.25">
      <c r="A96" s="656"/>
      <c r="B96" s="106"/>
      <c r="C96" s="85" t="s">
        <v>79</v>
      </c>
      <c r="D96" s="9"/>
      <c r="E96" s="202"/>
      <c r="F96" s="20"/>
      <c r="G96" s="202"/>
      <c r="H96" s="202"/>
      <c r="I96" s="49"/>
    </row>
    <row r="97" spans="1:9" ht="13.5" thickBot="1" x14ac:dyDescent="0.25">
      <c r="A97" s="657"/>
      <c r="B97" s="106"/>
      <c r="C97" s="85" t="s">
        <v>80</v>
      </c>
      <c r="D97" s="211"/>
      <c r="E97" s="214"/>
      <c r="F97" s="211"/>
      <c r="G97" s="214"/>
      <c r="H97" s="214"/>
      <c r="I97" s="49"/>
    </row>
    <row r="98" spans="1:9" ht="33" customHeight="1" thickBot="1" x14ac:dyDescent="0.25">
      <c r="A98" s="117" t="s">
        <v>2277</v>
      </c>
      <c r="B98" s="164"/>
      <c r="C98" s="85" t="s">
        <v>87</v>
      </c>
      <c r="D98" s="238"/>
      <c r="E98" s="239"/>
      <c r="F98" s="238"/>
      <c r="G98" s="239"/>
      <c r="H98" s="239"/>
      <c r="I98" s="49">
        <v>1142.05</v>
      </c>
    </row>
    <row r="99" spans="1:9" ht="13.5" thickBot="1" x14ac:dyDescent="0.25">
      <c r="A99" s="46"/>
      <c r="B99" s="76">
        <f>SUM(B86:B98)</f>
        <v>0</v>
      </c>
      <c r="C99" s="75"/>
      <c r="D99" s="76"/>
      <c r="E99" s="77"/>
      <c r="F99" s="75"/>
      <c r="G99" s="75"/>
      <c r="H99" s="76" t="s">
        <v>17</v>
      </c>
      <c r="I99" s="76">
        <f>SUM(I86:I98)</f>
        <v>1142.05</v>
      </c>
    </row>
    <row r="100" spans="1:9" ht="46.15" customHeight="1" thickBot="1" x14ac:dyDescent="0.25">
      <c r="A100" s="134" t="s">
        <v>96</v>
      </c>
      <c r="B100" s="114" t="s">
        <v>16</v>
      </c>
      <c r="C100" s="114" t="s">
        <v>5</v>
      </c>
      <c r="D100" s="114" t="s">
        <v>23</v>
      </c>
      <c r="E100" s="364" t="s">
        <v>18</v>
      </c>
      <c r="F100" s="114" t="s">
        <v>19</v>
      </c>
      <c r="G100" s="114" t="s">
        <v>10</v>
      </c>
      <c r="H100" s="114" t="s">
        <v>13</v>
      </c>
      <c r="I100" s="115" t="s">
        <v>12</v>
      </c>
    </row>
    <row r="101" spans="1:9" ht="13.5" thickBot="1" x14ac:dyDescent="0.25">
      <c r="A101" s="206"/>
      <c r="B101" s="185"/>
      <c r="C101" s="70" t="s">
        <v>87</v>
      </c>
      <c r="D101" s="163"/>
      <c r="E101" s="53"/>
      <c r="F101" s="53"/>
      <c r="G101" s="53"/>
      <c r="H101" s="153"/>
      <c r="I101" s="471">
        <v>1613.25</v>
      </c>
    </row>
    <row r="102" spans="1:9" ht="12.75" customHeight="1" thickBot="1" x14ac:dyDescent="0.25">
      <c r="A102" s="134"/>
      <c r="B102" s="271"/>
      <c r="C102" s="75"/>
      <c r="D102" s="76"/>
      <c r="E102" s="77"/>
      <c r="F102" s="75"/>
      <c r="G102" s="75"/>
      <c r="H102" s="76"/>
      <c r="I102" s="78">
        <f>SUM(I101)</f>
        <v>1613.25</v>
      </c>
    </row>
    <row r="103" spans="1:9" ht="12.75" customHeight="1" x14ac:dyDescent="0.2">
      <c r="A103" s="9"/>
      <c r="B103" s="9"/>
      <c r="C103" s="9"/>
      <c r="D103" s="9"/>
      <c r="E103" s="9"/>
      <c r="F103" s="20"/>
      <c r="G103" s="20"/>
      <c r="H103" s="20"/>
      <c r="I103" s="20"/>
    </row>
    <row r="104" spans="1:9" ht="12.75" customHeight="1" x14ac:dyDescent="0.2">
      <c r="A104" s="21" t="s">
        <v>21</v>
      </c>
      <c r="B104" s="22"/>
      <c r="C104" s="23"/>
      <c r="D104" s="4" t="s">
        <v>9</v>
      </c>
      <c r="E104" s="4" t="s">
        <v>6</v>
      </c>
      <c r="F104" s="119" t="s">
        <v>7</v>
      </c>
    </row>
    <row r="105" spans="1:9" ht="12.75" customHeight="1" x14ac:dyDescent="0.2">
      <c r="A105" s="642" t="s">
        <v>15</v>
      </c>
      <c r="B105" s="643"/>
      <c r="C105" s="25"/>
      <c r="D105" s="26">
        <f>B19</f>
        <v>4785.5099999999993</v>
      </c>
      <c r="E105" s="26">
        <f>I19</f>
        <v>0</v>
      </c>
      <c r="F105" s="120">
        <f>D105+E105</f>
        <v>4785.5099999999993</v>
      </c>
    </row>
    <row r="106" spans="1:9" ht="12.75" customHeight="1" x14ac:dyDescent="0.2">
      <c r="A106" s="642" t="s">
        <v>4</v>
      </c>
      <c r="B106" s="643"/>
      <c r="C106" s="25"/>
      <c r="D106" s="26">
        <f>B34</f>
        <v>2563.79</v>
      </c>
      <c r="E106" s="26">
        <f>I34</f>
        <v>18.34</v>
      </c>
      <c r="F106" s="120">
        <f>D106+E106</f>
        <v>2582.13</v>
      </c>
    </row>
    <row r="107" spans="1:9" ht="12.75" customHeight="1" x14ac:dyDescent="0.2">
      <c r="A107" s="642" t="s">
        <v>14</v>
      </c>
      <c r="B107" s="643"/>
      <c r="C107" s="25"/>
      <c r="D107" s="26">
        <f>B49</f>
        <v>563.38000000000011</v>
      </c>
      <c r="E107" s="26">
        <f>I49</f>
        <v>0</v>
      </c>
      <c r="F107" s="120">
        <f>D107+E107</f>
        <v>563.38000000000011</v>
      </c>
    </row>
    <row r="108" spans="1:9" ht="12.75" customHeight="1" x14ac:dyDescent="0.2">
      <c r="A108" s="642" t="s">
        <v>146</v>
      </c>
      <c r="B108" s="643"/>
      <c r="C108" s="25"/>
      <c r="D108" s="26">
        <f>B64</f>
        <v>0</v>
      </c>
      <c r="E108" s="26">
        <f>I64</f>
        <v>0</v>
      </c>
      <c r="F108" s="120">
        <f>D108+E108</f>
        <v>0</v>
      </c>
      <c r="G108" s="56"/>
    </row>
    <row r="109" spans="1:9" ht="12.75" customHeight="1" x14ac:dyDescent="0.2">
      <c r="A109" s="642" t="s">
        <v>26</v>
      </c>
      <c r="B109" s="643"/>
      <c r="C109" s="25"/>
      <c r="D109" s="26">
        <f>B84</f>
        <v>0</v>
      </c>
      <c r="E109" s="26">
        <f>I84</f>
        <v>0</v>
      </c>
      <c r="F109" s="120">
        <f>D109+E109</f>
        <v>0</v>
      </c>
      <c r="G109" s="56"/>
    </row>
    <row r="110" spans="1:9" ht="12.75" customHeight="1" x14ac:dyDescent="0.2">
      <c r="A110" s="646" t="s">
        <v>69</v>
      </c>
      <c r="B110" s="647"/>
      <c r="C110" s="25"/>
      <c r="D110" s="26"/>
      <c r="E110" s="26"/>
      <c r="F110" s="242">
        <f>F111+F112+F113</f>
        <v>5956.08</v>
      </c>
      <c r="G110" s="56"/>
    </row>
    <row r="111" spans="1:9" ht="12.75" customHeight="1" x14ac:dyDescent="0.2">
      <c r="A111" s="642" t="s">
        <v>2270</v>
      </c>
      <c r="B111" s="643"/>
      <c r="C111" s="25"/>
      <c r="D111" s="26"/>
      <c r="E111" s="26"/>
      <c r="F111" s="247">
        <f>I66</f>
        <v>5729.79</v>
      </c>
      <c r="G111" s="56"/>
    </row>
    <row r="112" spans="1:9" ht="12.75" customHeight="1" x14ac:dyDescent="0.2">
      <c r="A112" s="644" t="s">
        <v>84</v>
      </c>
      <c r="B112" s="645"/>
      <c r="C112" s="25"/>
      <c r="D112" s="26"/>
      <c r="E112" s="26"/>
      <c r="F112" s="120">
        <f>I67</f>
        <v>226.29</v>
      </c>
      <c r="G112" s="56"/>
    </row>
    <row r="113" spans="1:7" ht="12.75" customHeight="1" x14ac:dyDescent="0.2">
      <c r="A113" s="644" t="s">
        <v>86</v>
      </c>
      <c r="B113" s="645"/>
      <c r="C113" s="25"/>
      <c r="D113" s="26"/>
      <c r="E113" s="26"/>
      <c r="F113" s="120">
        <f>I68</f>
        <v>0</v>
      </c>
      <c r="G113" s="56"/>
    </row>
    <row r="114" spans="1:7" ht="12.75" customHeight="1" x14ac:dyDescent="0.2">
      <c r="A114" s="650" t="s">
        <v>2</v>
      </c>
      <c r="B114" s="651"/>
      <c r="C114" s="25"/>
      <c r="D114" s="26">
        <f>B99</f>
        <v>0</v>
      </c>
      <c r="E114" s="26"/>
      <c r="F114" s="120">
        <f>D114+E114+I99</f>
        <v>1142.05</v>
      </c>
      <c r="G114" s="56"/>
    </row>
    <row r="115" spans="1:7" ht="12.75" customHeight="1" x14ac:dyDescent="0.2">
      <c r="A115" s="650" t="s">
        <v>96</v>
      </c>
      <c r="B115" s="651"/>
      <c r="C115" s="25"/>
      <c r="D115" s="26"/>
      <c r="E115" s="26"/>
      <c r="F115" s="120">
        <f>I102</f>
        <v>1613.25</v>
      </c>
      <c r="G115" s="56"/>
    </row>
    <row r="116" spans="1:7" ht="12.75" customHeight="1" x14ac:dyDescent="0.2">
      <c r="A116" s="648" t="s">
        <v>22</v>
      </c>
      <c r="B116" s="649"/>
      <c r="C116" s="27"/>
      <c r="D116" s="28">
        <f>SUM(D105:D114)</f>
        <v>7912.6799999999994</v>
      </c>
      <c r="E116" s="28">
        <f>SUM(E105:E109)</f>
        <v>18.34</v>
      </c>
      <c r="F116" s="121">
        <f>F105+F106+F107+F108+F109+F110+F114+F115</f>
        <v>16642.399999999998</v>
      </c>
    </row>
  </sheetData>
  <autoFilter ref="A5:I84"/>
  <mergeCells count="16">
    <mergeCell ref="G1:H1"/>
    <mergeCell ref="A105:B105"/>
    <mergeCell ref="A106:B106"/>
    <mergeCell ref="A107:B107"/>
    <mergeCell ref="A1:B1"/>
    <mergeCell ref="A112:B112"/>
    <mergeCell ref="A111:B111"/>
    <mergeCell ref="A109:B109"/>
    <mergeCell ref="A116:B116"/>
    <mergeCell ref="A114:B114"/>
    <mergeCell ref="A110:B110"/>
    <mergeCell ref="A86:A97"/>
    <mergeCell ref="A115:B115"/>
    <mergeCell ref="G2:H2"/>
    <mergeCell ref="A113:B113"/>
    <mergeCell ref="A108:B108"/>
  </mergeCells>
  <phoneticPr fontId="0" type="noConversion"/>
  <pageMargins left="0.15748031496062992" right="0.15748031496062992" top="0.19685039370078741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89"/>
  <dimension ref="A1:IU132"/>
  <sheetViews>
    <sheetView topLeftCell="A110" zoomScaleNormal="100" workbookViewId="0">
      <selection activeCell="F132" sqref="F132"/>
    </sheetView>
  </sheetViews>
  <sheetFormatPr defaultRowHeight="12.75" customHeight="1" x14ac:dyDescent="0.2"/>
  <cols>
    <col min="1" max="1" width="27.28515625" customWidth="1"/>
    <col min="2" max="3" width="10.28515625" customWidth="1"/>
    <col min="4" max="4" width="17.5703125" customWidth="1"/>
    <col min="5" max="5" width="27.5703125" customWidth="1"/>
    <col min="6" max="6" width="12.42578125" customWidth="1"/>
    <col min="7" max="7" width="7.28515625" customWidth="1"/>
    <col min="8" max="8" width="12.85546875" customWidth="1"/>
    <col min="9" max="9" width="11.42578125" customWidth="1"/>
  </cols>
  <sheetData>
    <row r="1" spans="1:9" ht="12.75" customHeight="1" x14ac:dyDescent="0.2">
      <c r="A1" s="708" t="s">
        <v>85</v>
      </c>
      <c r="B1" s="70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114.9</v>
      </c>
      <c r="E2" s="5">
        <v>4827.8</v>
      </c>
      <c r="F2" s="6">
        <v>2178.0700000000002</v>
      </c>
      <c r="G2" s="640">
        <f>E2-F2</f>
        <v>2649.73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59</v>
      </c>
      <c r="E3" s="1">
        <v>9</v>
      </c>
      <c r="F3" s="1"/>
      <c r="G3" s="1"/>
      <c r="H3" s="1" t="s">
        <v>25</v>
      </c>
      <c r="I3" s="8">
        <f>F2-F132</f>
        <v>-12493.76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58.9" customHeight="1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364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thickBot="1" x14ac:dyDescent="0.25">
      <c r="A6" s="103"/>
      <c r="B6" s="104">
        <v>377.75</v>
      </c>
      <c r="C6" s="58" t="s">
        <v>66</v>
      </c>
      <c r="D6" s="64"/>
      <c r="E6" s="59"/>
      <c r="F6" s="59"/>
      <c r="G6" s="59"/>
      <c r="H6" s="60"/>
      <c r="I6" s="58">
        <f t="shared" ref="I6:I20" si="0">G6*H6</f>
        <v>0</v>
      </c>
    </row>
    <row r="7" spans="1:9" ht="12.75" customHeight="1" thickBot="1" x14ac:dyDescent="0.25">
      <c r="A7" s="103"/>
      <c r="B7" s="122">
        <v>410.58</v>
      </c>
      <c r="C7" s="123" t="s">
        <v>67</v>
      </c>
      <c r="D7" s="124"/>
      <c r="E7" s="125"/>
      <c r="F7" s="125"/>
      <c r="G7" s="125"/>
      <c r="H7" s="126"/>
      <c r="I7" s="127">
        <f t="shared" si="0"/>
        <v>0</v>
      </c>
    </row>
    <row r="8" spans="1:9" ht="12.75" customHeight="1" thickBot="1" x14ac:dyDescent="0.25">
      <c r="A8" s="103"/>
      <c r="B8" s="106">
        <v>572.27</v>
      </c>
      <c r="C8" s="85" t="s">
        <v>70</v>
      </c>
      <c r="D8" s="86"/>
      <c r="E8" s="47"/>
      <c r="F8" s="47"/>
      <c r="G8" s="47"/>
      <c r="H8" s="48"/>
      <c r="I8" s="49">
        <f t="shared" si="0"/>
        <v>0</v>
      </c>
    </row>
    <row r="9" spans="1:9" ht="12.75" customHeight="1" thickBot="1" x14ac:dyDescent="0.25">
      <c r="A9" s="103"/>
      <c r="B9" s="106">
        <v>487.18</v>
      </c>
      <c r="C9" s="85" t="s">
        <v>72</v>
      </c>
      <c r="D9" s="86"/>
      <c r="E9" s="47"/>
      <c r="F9" s="47"/>
      <c r="G9" s="47"/>
      <c r="H9" s="48"/>
      <c r="I9" s="49">
        <f t="shared" si="0"/>
        <v>0</v>
      </c>
    </row>
    <row r="10" spans="1:9" ht="12.75" customHeight="1" thickBot="1" x14ac:dyDescent="0.25">
      <c r="A10" s="103"/>
      <c r="B10" s="106">
        <v>443.29</v>
      </c>
      <c r="C10" s="85" t="s">
        <v>73</v>
      </c>
      <c r="D10" s="86"/>
      <c r="E10" s="47"/>
      <c r="F10" s="47"/>
      <c r="G10" s="47"/>
      <c r="H10" s="48"/>
      <c r="I10" s="49">
        <f t="shared" si="0"/>
        <v>0</v>
      </c>
    </row>
    <row r="11" spans="1:9" ht="12.75" customHeight="1" x14ac:dyDescent="0.2">
      <c r="A11" s="733" t="s">
        <v>1068</v>
      </c>
      <c r="B11" s="672">
        <v>527.26</v>
      </c>
      <c r="C11" s="625" t="s">
        <v>74</v>
      </c>
      <c r="D11" s="658"/>
      <c r="E11" s="37" t="s">
        <v>721</v>
      </c>
      <c r="F11" s="37" t="s">
        <v>100</v>
      </c>
      <c r="G11" s="37">
        <v>0.2</v>
      </c>
      <c r="H11" s="38">
        <v>80</v>
      </c>
      <c r="I11" s="39">
        <f t="shared" si="0"/>
        <v>16</v>
      </c>
    </row>
    <row r="12" spans="1:9" ht="12.75" customHeight="1" x14ac:dyDescent="0.2">
      <c r="A12" s="734"/>
      <c r="B12" s="681"/>
      <c r="C12" s="632"/>
      <c r="D12" s="660"/>
      <c r="E12" s="35" t="s">
        <v>151</v>
      </c>
      <c r="F12" s="35" t="s">
        <v>100</v>
      </c>
      <c r="G12" s="35">
        <v>0.15</v>
      </c>
      <c r="H12" s="36">
        <v>80</v>
      </c>
      <c r="I12" s="157">
        <f t="shared" si="0"/>
        <v>12</v>
      </c>
    </row>
    <row r="13" spans="1:9" ht="12.75" customHeight="1" thickBot="1" x14ac:dyDescent="0.25">
      <c r="A13" s="735"/>
      <c r="B13" s="673"/>
      <c r="C13" s="626"/>
      <c r="D13" s="659"/>
      <c r="E13" s="83" t="s">
        <v>502</v>
      </c>
      <c r="F13" s="83" t="s">
        <v>100</v>
      </c>
      <c r="G13" s="83">
        <v>0.1</v>
      </c>
      <c r="H13" s="84">
        <v>68</v>
      </c>
      <c r="I13" s="200">
        <f t="shared" si="0"/>
        <v>6.8000000000000007</v>
      </c>
    </row>
    <row r="14" spans="1:9" ht="12.75" customHeight="1" thickBot="1" x14ac:dyDescent="0.25">
      <c r="A14" s="103"/>
      <c r="B14" s="106">
        <v>0</v>
      </c>
      <c r="C14" s="85" t="s">
        <v>75</v>
      </c>
      <c r="D14" s="86"/>
      <c r="E14" s="47"/>
      <c r="F14" s="47"/>
      <c r="G14" s="47"/>
      <c r="H14" s="48"/>
      <c r="I14" s="49">
        <f t="shared" si="0"/>
        <v>0</v>
      </c>
    </row>
    <row r="15" spans="1:9" ht="12.75" customHeight="1" thickBot="1" x14ac:dyDescent="0.25">
      <c r="A15" s="103"/>
      <c r="B15" s="106">
        <v>0</v>
      </c>
      <c r="C15" s="85" t="s">
        <v>76</v>
      </c>
      <c r="D15" s="86"/>
      <c r="E15" s="47"/>
      <c r="F15" s="47"/>
      <c r="G15" s="47"/>
      <c r="H15" s="48"/>
      <c r="I15" s="49">
        <f t="shared" si="0"/>
        <v>0</v>
      </c>
    </row>
    <row r="16" spans="1:9" ht="12.75" customHeight="1" thickBot="1" x14ac:dyDescent="0.25">
      <c r="A16" s="103"/>
      <c r="B16" s="106">
        <v>0</v>
      </c>
      <c r="C16" s="85" t="s">
        <v>77</v>
      </c>
      <c r="D16" s="86"/>
      <c r="E16" s="47"/>
      <c r="F16" s="47"/>
      <c r="G16" s="47"/>
      <c r="H16" s="48"/>
      <c r="I16" s="49">
        <f t="shared" si="0"/>
        <v>0</v>
      </c>
    </row>
    <row r="17" spans="1:9" ht="12.75" customHeight="1" thickBot="1" x14ac:dyDescent="0.25">
      <c r="A17" s="103"/>
      <c r="B17" s="106">
        <v>0</v>
      </c>
      <c r="C17" s="154" t="s">
        <v>78</v>
      </c>
      <c r="D17" s="162"/>
      <c r="E17" s="82"/>
      <c r="F17" s="82"/>
      <c r="G17" s="82"/>
      <c r="H17" s="155"/>
      <c r="I17" s="156">
        <f t="shared" si="0"/>
        <v>0</v>
      </c>
    </row>
    <row r="18" spans="1:9" ht="12.75" customHeight="1" thickBot="1" x14ac:dyDescent="0.25">
      <c r="A18" s="103"/>
      <c r="B18" s="106">
        <v>0</v>
      </c>
      <c r="C18" s="85" t="s">
        <v>79</v>
      </c>
      <c r="D18" s="86"/>
      <c r="E18" s="47"/>
      <c r="F18" s="47"/>
      <c r="G18" s="47"/>
      <c r="H18" s="48"/>
      <c r="I18" s="49">
        <f t="shared" si="0"/>
        <v>0</v>
      </c>
    </row>
    <row r="19" spans="1:9" ht="12.75" customHeight="1" thickBot="1" x14ac:dyDescent="0.25">
      <c r="A19" s="103"/>
      <c r="B19" s="106">
        <v>0</v>
      </c>
      <c r="C19" s="167" t="s">
        <v>80</v>
      </c>
      <c r="D19" s="179"/>
      <c r="E19" s="83"/>
      <c r="F19" s="83"/>
      <c r="G19" s="83"/>
      <c r="H19" s="84"/>
      <c r="I19" s="200">
        <f t="shared" si="0"/>
        <v>0</v>
      </c>
    </row>
    <row r="20" spans="1:9" ht="12.75" customHeight="1" thickBot="1" x14ac:dyDescent="0.25">
      <c r="A20" s="440"/>
      <c r="B20" s="85"/>
      <c r="C20" s="85" t="s">
        <v>87</v>
      </c>
      <c r="D20" s="441"/>
      <c r="E20" s="47"/>
      <c r="F20" s="47"/>
      <c r="G20" s="47"/>
      <c r="H20" s="48"/>
      <c r="I20" s="200">
        <f t="shared" si="0"/>
        <v>0</v>
      </c>
    </row>
    <row r="21" spans="1:9" ht="12.75" customHeight="1" thickBot="1" x14ac:dyDescent="0.25">
      <c r="A21" s="30"/>
      <c r="B21" s="197">
        <f>SUM(B6:B19)</f>
        <v>2818.33</v>
      </c>
      <c r="C21" s="198"/>
      <c r="D21" s="197"/>
      <c r="E21" s="199"/>
      <c r="F21" s="198"/>
      <c r="G21" s="198"/>
      <c r="H21" s="197" t="s">
        <v>17</v>
      </c>
      <c r="I21" s="197">
        <f>SUM(I6:I20)</f>
        <v>34.799999999999997</v>
      </c>
    </row>
    <row r="22" spans="1:9" ht="77.25" thickBot="1" x14ac:dyDescent="0.25">
      <c r="A22" s="134" t="s">
        <v>1066</v>
      </c>
      <c r="B22" s="114" t="s">
        <v>16</v>
      </c>
      <c r="C22" s="114" t="s">
        <v>5</v>
      </c>
      <c r="D22" s="114" t="s">
        <v>23</v>
      </c>
      <c r="E22" s="364" t="s">
        <v>18</v>
      </c>
      <c r="F22" s="114" t="s">
        <v>19</v>
      </c>
      <c r="G22" s="114" t="s">
        <v>10</v>
      </c>
      <c r="H22" s="114" t="s">
        <v>13</v>
      </c>
      <c r="I22" s="115" t="s">
        <v>12</v>
      </c>
    </row>
    <row r="23" spans="1:9" ht="12.75" customHeight="1" thickBot="1" x14ac:dyDescent="0.25">
      <c r="A23" s="180"/>
      <c r="B23" s="70">
        <v>169.42</v>
      </c>
      <c r="C23" s="70" t="s">
        <v>66</v>
      </c>
      <c r="D23" s="316"/>
      <c r="E23" s="53"/>
      <c r="F23" s="53"/>
      <c r="G23" s="53"/>
      <c r="H23" s="153"/>
      <c r="I23" s="157">
        <f t="shared" ref="I23:I34" si="1">G23*H23</f>
        <v>0</v>
      </c>
    </row>
    <row r="24" spans="1:9" ht="12.75" customHeight="1" thickBot="1" x14ac:dyDescent="0.25">
      <c r="A24" s="263"/>
      <c r="B24" s="13">
        <v>165.13</v>
      </c>
      <c r="C24" s="154" t="s">
        <v>67</v>
      </c>
      <c r="D24" s="268"/>
      <c r="E24" s="15"/>
      <c r="F24" s="15"/>
      <c r="G24" s="15"/>
      <c r="H24" s="16"/>
      <c r="I24" s="43">
        <f t="shared" si="1"/>
        <v>0</v>
      </c>
    </row>
    <row r="25" spans="1:9" ht="12.75" customHeight="1" thickBot="1" x14ac:dyDescent="0.25">
      <c r="A25" s="263"/>
      <c r="B25" s="13">
        <v>318.43</v>
      </c>
      <c r="C25" s="154" t="s">
        <v>70</v>
      </c>
      <c r="D25" s="268"/>
      <c r="E25" s="15"/>
      <c r="F25" s="15"/>
      <c r="G25" s="15"/>
      <c r="H25" s="16"/>
      <c r="I25" s="43">
        <f t="shared" si="1"/>
        <v>0</v>
      </c>
    </row>
    <row r="26" spans="1:9" ht="12.75" customHeight="1" thickBot="1" x14ac:dyDescent="0.25">
      <c r="A26" s="263"/>
      <c r="B26" s="13">
        <v>217.25</v>
      </c>
      <c r="C26" s="154" t="s">
        <v>72</v>
      </c>
      <c r="D26" s="268"/>
      <c r="E26" s="15"/>
      <c r="F26" s="15"/>
      <c r="G26" s="15"/>
      <c r="H26" s="16"/>
      <c r="I26" s="43">
        <f t="shared" si="1"/>
        <v>0</v>
      </c>
    </row>
    <row r="27" spans="1:9" ht="12.75" customHeight="1" thickBot="1" x14ac:dyDescent="0.25">
      <c r="A27" s="263"/>
      <c r="B27" s="13">
        <v>213.29</v>
      </c>
      <c r="C27" s="154" t="s">
        <v>73</v>
      </c>
      <c r="D27" s="268"/>
      <c r="E27" s="15"/>
      <c r="F27" s="15"/>
      <c r="G27" s="15"/>
      <c r="H27" s="16"/>
      <c r="I27" s="43">
        <f t="shared" si="1"/>
        <v>0</v>
      </c>
    </row>
    <row r="28" spans="1:9" ht="12.75" customHeight="1" thickBot="1" x14ac:dyDescent="0.25">
      <c r="A28" s="263"/>
      <c r="B28" s="13">
        <v>184.64</v>
      </c>
      <c r="C28" s="154" t="s">
        <v>74</v>
      </c>
      <c r="D28" s="268"/>
      <c r="E28" s="15"/>
      <c r="F28" s="15"/>
      <c r="G28" s="15"/>
      <c r="H28" s="16"/>
      <c r="I28" s="43">
        <f t="shared" si="1"/>
        <v>0</v>
      </c>
    </row>
    <row r="29" spans="1:9" ht="12.75" customHeight="1" thickBot="1" x14ac:dyDescent="0.25">
      <c r="A29" s="263"/>
      <c r="B29" s="13">
        <v>243.21</v>
      </c>
      <c r="C29" s="154" t="s">
        <v>75</v>
      </c>
      <c r="D29" s="268"/>
      <c r="E29" s="15"/>
      <c r="F29" s="15"/>
      <c r="G29" s="15"/>
      <c r="H29" s="16"/>
      <c r="I29" s="43">
        <f t="shared" si="1"/>
        <v>0</v>
      </c>
    </row>
    <row r="30" spans="1:9" ht="12.75" customHeight="1" thickBot="1" x14ac:dyDescent="0.25">
      <c r="A30" s="220"/>
      <c r="B30" s="33">
        <v>274.77</v>
      </c>
      <c r="C30" s="154" t="s">
        <v>76</v>
      </c>
      <c r="D30" s="307"/>
      <c r="E30" s="35"/>
      <c r="F30" s="35"/>
      <c r="G30" s="35"/>
      <c r="H30" s="36"/>
      <c r="I30" s="43">
        <f t="shared" si="1"/>
        <v>0</v>
      </c>
    </row>
    <row r="31" spans="1:9" ht="12.75" customHeight="1" thickBot="1" x14ac:dyDescent="0.25">
      <c r="A31" s="221"/>
      <c r="B31" s="13">
        <v>284.05</v>
      </c>
      <c r="C31" s="154" t="s">
        <v>77</v>
      </c>
      <c r="D31" s="57"/>
      <c r="E31" s="15"/>
      <c r="F31" s="15"/>
      <c r="G31" s="15"/>
      <c r="H31" s="16"/>
      <c r="I31" s="43">
        <f t="shared" si="1"/>
        <v>0</v>
      </c>
    </row>
    <row r="32" spans="1:9" ht="12.75" customHeight="1" thickBot="1" x14ac:dyDescent="0.25">
      <c r="A32" s="221"/>
      <c r="B32" s="13">
        <v>354.11</v>
      </c>
      <c r="C32" s="154" t="s">
        <v>78</v>
      </c>
      <c r="D32" s="57"/>
      <c r="E32" s="15"/>
      <c r="F32" s="15"/>
      <c r="G32" s="15"/>
      <c r="H32" s="16"/>
      <c r="I32" s="43">
        <f t="shared" si="1"/>
        <v>0</v>
      </c>
    </row>
    <row r="33" spans="1:9" ht="12.75" customHeight="1" thickBot="1" x14ac:dyDescent="0.25">
      <c r="A33" s="221"/>
      <c r="B33" s="13">
        <v>327.2</v>
      </c>
      <c r="C33" s="154" t="s">
        <v>79</v>
      </c>
      <c r="D33" s="57"/>
      <c r="E33" s="15"/>
      <c r="F33" s="15"/>
      <c r="G33" s="15"/>
      <c r="H33" s="16"/>
      <c r="I33" s="43">
        <f t="shared" si="1"/>
        <v>0</v>
      </c>
    </row>
    <row r="34" spans="1:9" ht="12.75" customHeight="1" thickBot="1" x14ac:dyDescent="0.25">
      <c r="A34" s="219"/>
      <c r="B34" s="71">
        <v>349.13</v>
      </c>
      <c r="C34" s="154" t="s">
        <v>80</v>
      </c>
      <c r="D34" s="311"/>
      <c r="E34" s="73"/>
      <c r="F34" s="73"/>
      <c r="G34" s="73"/>
      <c r="H34" s="74"/>
      <c r="I34" s="201">
        <f t="shared" si="1"/>
        <v>0</v>
      </c>
    </row>
    <row r="35" spans="1:9" ht="12.75" customHeight="1" thickBot="1" x14ac:dyDescent="0.25">
      <c r="A35" s="440"/>
      <c r="B35" s="85"/>
      <c r="C35" s="85" t="s">
        <v>87</v>
      </c>
      <c r="D35" s="441"/>
      <c r="E35" s="47"/>
      <c r="F35" s="47"/>
      <c r="G35" s="47"/>
      <c r="H35" s="48"/>
      <c r="I35" s="49">
        <v>25.67</v>
      </c>
    </row>
    <row r="36" spans="1:9" ht="12.75" customHeight="1" thickBot="1" x14ac:dyDescent="0.25">
      <c r="A36" s="46"/>
      <c r="B36" s="76">
        <f>SUM(B23:B34)</f>
        <v>3100.63</v>
      </c>
      <c r="C36" s="75"/>
      <c r="D36" s="76"/>
      <c r="E36" s="77"/>
      <c r="F36" s="75"/>
      <c r="G36" s="75"/>
      <c r="H36" s="76" t="s">
        <v>17</v>
      </c>
      <c r="I36" s="78">
        <f>SUM(I23:I35)</f>
        <v>25.67</v>
      </c>
    </row>
    <row r="37" spans="1:9" ht="64.5" thickBot="1" x14ac:dyDescent="0.25">
      <c r="A37" s="134" t="s">
        <v>144</v>
      </c>
      <c r="B37" s="371" t="s">
        <v>16</v>
      </c>
      <c r="C37" s="371" t="s">
        <v>5</v>
      </c>
      <c r="D37" s="371" t="s">
        <v>23</v>
      </c>
      <c r="E37" s="401" t="s">
        <v>18</v>
      </c>
      <c r="F37" s="371" t="s">
        <v>19</v>
      </c>
      <c r="G37" s="371" t="s">
        <v>10</v>
      </c>
      <c r="H37" s="371" t="s">
        <v>13</v>
      </c>
      <c r="I37" s="372" t="s">
        <v>12</v>
      </c>
    </row>
    <row r="38" spans="1:9" ht="12.75" customHeight="1" x14ac:dyDescent="0.2">
      <c r="A38" s="32"/>
      <c r="B38" s="33">
        <v>34.770000000000003</v>
      </c>
      <c r="C38" s="33" t="s">
        <v>66</v>
      </c>
      <c r="D38" s="34"/>
      <c r="E38" s="35"/>
      <c r="F38" s="35"/>
      <c r="G38" s="35"/>
      <c r="H38" s="36"/>
      <c r="I38" s="33"/>
    </row>
    <row r="39" spans="1:9" ht="12.75" customHeight="1" x14ac:dyDescent="0.2">
      <c r="A39" s="11"/>
      <c r="B39" s="13">
        <v>33.49</v>
      </c>
      <c r="C39" s="13" t="s">
        <v>67</v>
      </c>
      <c r="D39" s="14"/>
      <c r="E39" s="15"/>
      <c r="F39" s="15"/>
      <c r="G39" s="15"/>
      <c r="H39" s="16"/>
      <c r="I39" s="13"/>
    </row>
    <row r="40" spans="1:9" ht="12.75" customHeight="1" x14ac:dyDescent="0.2">
      <c r="A40" s="11"/>
      <c r="B40" s="13">
        <v>33.770000000000003</v>
      </c>
      <c r="C40" s="13" t="s">
        <v>70</v>
      </c>
      <c r="D40" s="14"/>
      <c r="E40" s="15"/>
      <c r="F40" s="15"/>
      <c r="G40" s="15"/>
      <c r="H40" s="16"/>
      <c r="I40" s="13"/>
    </row>
    <row r="41" spans="1:9" ht="12.75" customHeight="1" x14ac:dyDescent="0.2">
      <c r="A41" s="11"/>
      <c r="B41" s="13">
        <v>19.420000000000002</v>
      </c>
      <c r="C41" s="13" t="s">
        <v>72</v>
      </c>
      <c r="D41" s="14"/>
      <c r="E41" s="15"/>
      <c r="F41" s="15"/>
      <c r="G41" s="15"/>
      <c r="H41" s="16"/>
      <c r="I41" s="13"/>
    </row>
    <row r="42" spans="1:9" ht="12.75" customHeight="1" x14ac:dyDescent="0.2">
      <c r="A42" s="11"/>
      <c r="B42" s="13">
        <v>36.36</v>
      </c>
      <c r="C42" s="13" t="s">
        <v>73</v>
      </c>
      <c r="D42" s="14"/>
      <c r="E42" s="15"/>
      <c r="F42" s="15"/>
      <c r="G42" s="15"/>
      <c r="H42" s="16"/>
      <c r="I42" s="13"/>
    </row>
    <row r="43" spans="1:9" ht="12.75" customHeight="1" x14ac:dyDescent="0.2">
      <c r="A43" s="11"/>
      <c r="B43" s="13">
        <v>34.39</v>
      </c>
      <c r="C43" s="13" t="s">
        <v>74</v>
      </c>
      <c r="D43" s="14"/>
      <c r="E43" s="15"/>
      <c r="F43" s="15"/>
      <c r="G43" s="15"/>
      <c r="H43" s="16"/>
      <c r="I43" s="13"/>
    </row>
    <row r="44" spans="1:9" ht="12.75" customHeight="1" x14ac:dyDescent="0.2">
      <c r="A44" s="11"/>
      <c r="B44" s="13">
        <v>17.16</v>
      </c>
      <c r="C44" s="13" t="s">
        <v>75</v>
      </c>
      <c r="D44" s="14"/>
      <c r="E44" s="15"/>
      <c r="F44" s="15"/>
      <c r="G44" s="15"/>
      <c r="H44" s="16"/>
      <c r="I44" s="13"/>
    </row>
    <row r="45" spans="1:9" ht="12.75" customHeight="1" x14ac:dyDescent="0.2">
      <c r="A45" s="11"/>
      <c r="B45" s="13">
        <v>17.25</v>
      </c>
      <c r="C45" s="13" t="s">
        <v>76</v>
      </c>
      <c r="D45" s="14"/>
      <c r="E45" s="15"/>
      <c r="F45" s="15"/>
      <c r="G45" s="15"/>
      <c r="H45" s="16"/>
      <c r="I45" s="13"/>
    </row>
    <row r="46" spans="1:9" ht="12.75" customHeight="1" x14ac:dyDescent="0.2">
      <c r="A46" s="11"/>
      <c r="B46" s="13">
        <v>17.27</v>
      </c>
      <c r="C46" s="13" t="s">
        <v>77</v>
      </c>
      <c r="D46" s="14"/>
      <c r="E46" s="15"/>
      <c r="F46" s="15"/>
      <c r="G46" s="15"/>
      <c r="H46" s="16"/>
      <c r="I46" s="13"/>
    </row>
    <row r="47" spans="1:9" ht="12.75" customHeight="1" x14ac:dyDescent="0.2">
      <c r="A47" s="11"/>
      <c r="B47" s="13">
        <v>17.55</v>
      </c>
      <c r="C47" s="13" t="s">
        <v>78</v>
      </c>
      <c r="D47" s="14"/>
      <c r="E47" s="15"/>
      <c r="F47" s="15"/>
      <c r="G47" s="15"/>
      <c r="H47" s="16"/>
      <c r="I47" s="13"/>
    </row>
    <row r="48" spans="1:9" ht="12.75" customHeight="1" x14ac:dyDescent="0.2">
      <c r="A48" s="11"/>
      <c r="B48" s="13">
        <v>17.170000000000002</v>
      </c>
      <c r="C48" s="13" t="s">
        <v>79</v>
      </c>
      <c r="D48" s="14"/>
      <c r="E48" s="15"/>
      <c r="F48" s="15"/>
      <c r="G48" s="15"/>
      <c r="H48" s="16"/>
      <c r="I48" s="13"/>
    </row>
    <row r="49" spans="1:9" ht="12.75" customHeight="1" x14ac:dyDescent="0.2">
      <c r="A49" s="11"/>
      <c r="B49" s="13">
        <v>17.670000000000002</v>
      </c>
      <c r="C49" s="13" t="s">
        <v>80</v>
      </c>
      <c r="D49" s="14"/>
      <c r="E49" s="15"/>
      <c r="F49" s="15"/>
      <c r="G49" s="15"/>
      <c r="H49" s="16"/>
      <c r="I49" s="13"/>
    </row>
    <row r="50" spans="1:9" ht="12.75" customHeight="1" x14ac:dyDescent="0.2">
      <c r="A50" s="240"/>
      <c r="B50" s="185"/>
      <c r="C50" s="70" t="s">
        <v>87</v>
      </c>
      <c r="D50" s="72"/>
      <c r="E50" s="73"/>
      <c r="F50" s="73"/>
      <c r="G50" s="73"/>
      <c r="H50" s="74"/>
      <c r="I50" s="71"/>
    </row>
    <row r="51" spans="1:9" ht="12.75" customHeight="1" thickBot="1" x14ac:dyDescent="0.25">
      <c r="A51" s="30"/>
      <c r="B51" s="108">
        <f>SUM(B38:B49)</f>
        <v>296.27000000000004</v>
      </c>
      <c r="C51" s="109"/>
      <c r="D51" s="108"/>
      <c r="E51" s="110"/>
      <c r="F51" s="109"/>
      <c r="G51" s="109"/>
      <c r="H51" s="108" t="s">
        <v>17</v>
      </c>
      <c r="I51" s="108">
        <f>SUM(I38:I50)</f>
        <v>0</v>
      </c>
    </row>
    <row r="52" spans="1:9" ht="73.150000000000006" customHeight="1" thickBot="1" x14ac:dyDescent="0.25">
      <c r="A52" s="134" t="s">
        <v>145</v>
      </c>
      <c r="B52" s="117" t="s">
        <v>16</v>
      </c>
      <c r="C52" s="131" t="s">
        <v>5</v>
      </c>
      <c r="D52" s="117" t="s">
        <v>23</v>
      </c>
      <c r="E52" s="132" t="s">
        <v>18</v>
      </c>
      <c r="F52" s="117" t="s">
        <v>19</v>
      </c>
      <c r="G52" s="131" t="s">
        <v>10</v>
      </c>
      <c r="H52" s="117" t="s">
        <v>13</v>
      </c>
      <c r="I52" s="117" t="s">
        <v>12</v>
      </c>
    </row>
    <row r="53" spans="1:9" ht="12.75" hidden="1" customHeight="1" thickBot="1" x14ac:dyDescent="0.25">
      <c r="A53" s="227"/>
      <c r="B53" s="106"/>
      <c r="C53" s="55" t="s">
        <v>66</v>
      </c>
      <c r="D53" s="86"/>
      <c r="E53" s="47"/>
      <c r="F53" s="47"/>
      <c r="G53" s="47"/>
      <c r="H53" s="48"/>
      <c r="I53" s="49"/>
    </row>
    <row r="54" spans="1:9" ht="12.75" hidden="1" customHeight="1" thickBot="1" x14ac:dyDescent="0.25">
      <c r="A54" s="227"/>
      <c r="B54" s="106"/>
      <c r="C54" s="55" t="s">
        <v>67</v>
      </c>
      <c r="D54" s="86"/>
      <c r="E54" s="47"/>
      <c r="F54" s="47"/>
      <c r="G54" s="47"/>
      <c r="H54" s="48"/>
      <c r="I54" s="49"/>
    </row>
    <row r="55" spans="1:9" ht="12.75" hidden="1" customHeight="1" thickBot="1" x14ac:dyDescent="0.25">
      <c r="A55" s="227"/>
      <c r="B55" s="106"/>
      <c r="C55" s="85" t="s">
        <v>70</v>
      </c>
      <c r="D55" s="86"/>
      <c r="E55" s="47"/>
      <c r="F55" s="47"/>
      <c r="G55" s="47"/>
      <c r="H55" s="48"/>
      <c r="I55" s="49"/>
    </row>
    <row r="56" spans="1:9" ht="12.75" hidden="1" customHeight="1" thickBot="1" x14ac:dyDescent="0.25">
      <c r="A56" s="227"/>
      <c r="B56" s="106"/>
      <c r="C56" s="85" t="s">
        <v>72</v>
      </c>
      <c r="D56" s="86"/>
      <c r="E56" s="47"/>
      <c r="F56" s="47"/>
      <c r="G56" s="47"/>
      <c r="H56" s="48"/>
      <c r="I56" s="49"/>
    </row>
    <row r="57" spans="1:9" ht="12.75" hidden="1" customHeight="1" thickBot="1" x14ac:dyDescent="0.25">
      <c r="A57" s="227"/>
      <c r="B57" s="106"/>
      <c r="C57" s="85" t="s">
        <v>73</v>
      </c>
      <c r="D57" s="86"/>
      <c r="E57" s="47"/>
      <c r="F57" s="47"/>
      <c r="G57" s="47"/>
      <c r="H57" s="48"/>
      <c r="I57" s="49"/>
    </row>
    <row r="58" spans="1:9" ht="12.75" hidden="1" customHeight="1" thickBot="1" x14ac:dyDescent="0.25">
      <c r="A58" s="227"/>
      <c r="B58" s="106"/>
      <c r="C58" s="85" t="s">
        <v>74</v>
      </c>
      <c r="D58" s="86"/>
      <c r="E58" s="47"/>
      <c r="F58" s="47"/>
      <c r="G58" s="47"/>
      <c r="H58" s="48"/>
      <c r="I58" s="49"/>
    </row>
    <row r="59" spans="1:9" ht="12.75" hidden="1" customHeight="1" thickBot="1" x14ac:dyDescent="0.25">
      <c r="A59" s="227"/>
      <c r="B59" s="106"/>
      <c r="C59" s="85" t="s">
        <v>75</v>
      </c>
      <c r="D59" s="86"/>
      <c r="E59" s="47"/>
      <c r="F59" s="47"/>
      <c r="G59" s="47"/>
      <c r="H59" s="48"/>
      <c r="I59" s="49"/>
    </row>
    <row r="60" spans="1:9" ht="12.75" hidden="1" customHeight="1" thickBot="1" x14ac:dyDescent="0.25">
      <c r="A60" s="227"/>
      <c r="B60" s="106"/>
      <c r="C60" s="85" t="s">
        <v>76</v>
      </c>
      <c r="D60" s="86"/>
      <c r="E60" s="47"/>
      <c r="F60" s="47"/>
      <c r="G60" s="47"/>
      <c r="H60" s="48"/>
      <c r="I60" s="49"/>
    </row>
    <row r="61" spans="1:9" ht="12.75" hidden="1" customHeight="1" thickBot="1" x14ac:dyDescent="0.25">
      <c r="A61" s="227"/>
      <c r="B61" s="106"/>
      <c r="C61" s="85" t="s">
        <v>77</v>
      </c>
      <c r="D61" s="86"/>
      <c r="E61" s="47"/>
      <c r="F61" s="47"/>
      <c r="G61" s="47"/>
      <c r="H61" s="48"/>
      <c r="I61" s="49"/>
    </row>
    <row r="62" spans="1:9" ht="12.75" hidden="1" customHeight="1" thickBot="1" x14ac:dyDescent="0.25">
      <c r="A62" s="227"/>
      <c r="B62" s="106"/>
      <c r="C62" s="85" t="s">
        <v>78</v>
      </c>
      <c r="D62" s="86"/>
      <c r="E62" s="47"/>
      <c r="F62" s="47"/>
      <c r="G62" s="47"/>
      <c r="H62" s="48"/>
      <c r="I62" s="49"/>
    </row>
    <row r="63" spans="1:9" ht="12.75" hidden="1" customHeight="1" thickBot="1" x14ac:dyDescent="0.25">
      <c r="A63" s="227"/>
      <c r="B63" s="106"/>
      <c r="C63" s="85" t="s">
        <v>79</v>
      </c>
      <c r="D63" s="86"/>
      <c r="E63" s="47"/>
      <c r="F63" s="47"/>
      <c r="G63" s="47"/>
      <c r="H63" s="48"/>
      <c r="I63" s="49"/>
    </row>
    <row r="64" spans="1:9" ht="12.75" hidden="1" customHeight="1" thickBot="1" x14ac:dyDescent="0.25">
      <c r="A64" s="227"/>
      <c r="B64" s="106"/>
      <c r="C64" s="85" t="s">
        <v>80</v>
      </c>
      <c r="D64" s="86"/>
      <c r="E64" s="47"/>
      <c r="F64" s="47"/>
      <c r="G64" s="47"/>
      <c r="H64" s="48"/>
      <c r="I64" s="49"/>
    </row>
    <row r="65" spans="1:9" ht="12.75" customHeight="1" thickBot="1" x14ac:dyDescent="0.25">
      <c r="A65" s="227"/>
      <c r="B65" s="106"/>
      <c r="C65" s="167" t="s">
        <v>87</v>
      </c>
      <c r="D65" s="86"/>
      <c r="E65" s="47"/>
      <c r="F65" s="47"/>
      <c r="G65" s="47"/>
      <c r="H65" s="48"/>
      <c r="I65" s="49"/>
    </row>
    <row r="66" spans="1:9" ht="13.5" thickBot="1" x14ac:dyDescent="0.25">
      <c r="A66" s="180"/>
      <c r="B66" s="197">
        <f>SUM(B64)</f>
        <v>0</v>
      </c>
      <c r="C66" s="198"/>
      <c r="D66" s="197"/>
      <c r="E66" s="199"/>
      <c r="F66" s="198"/>
      <c r="G66" s="198"/>
      <c r="H66" s="197" t="s">
        <v>17</v>
      </c>
      <c r="I66" s="230">
        <f>SUM(I64)</f>
        <v>0</v>
      </c>
    </row>
    <row r="67" spans="1:9" ht="26.25" thickBot="1" x14ac:dyDescent="0.25">
      <c r="A67" s="46" t="s">
        <v>8</v>
      </c>
      <c r="B67" s="114" t="s">
        <v>16</v>
      </c>
      <c r="C67" s="114" t="s">
        <v>5</v>
      </c>
      <c r="D67" s="114" t="s">
        <v>23</v>
      </c>
      <c r="E67" s="364" t="s">
        <v>18</v>
      </c>
      <c r="F67" s="114" t="s">
        <v>19</v>
      </c>
      <c r="G67" s="114" t="s">
        <v>10</v>
      </c>
      <c r="H67" s="114" t="s">
        <v>13</v>
      </c>
      <c r="I67" s="115" t="s">
        <v>12</v>
      </c>
    </row>
    <row r="68" spans="1:9" ht="12.75" customHeight="1" x14ac:dyDescent="0.2">
      <c r="A68" s="712" t="s">
        <v>82</v>
      </c>
      <c r="B68" s="183"/>
      <c r="C68" s="154" t="s">
        <v>66</v>
      </c>
      <c r="D68" s="181"/>
      <c r="E68" s="37"/>
      <c r="F68" s="37" t="s">
        <v>83</v>
      </c>
      <c r="G68" s="37">
        <v>179</v>
      </c>
      <c r="H68" s="16">
        <v>4.8099999999999996</v>
      </c>
      <c r="I68" s="183">
        <f>G68*H68</f>
        <v>860.9899999999999</v>
      </c>
    </row>
    <row r="69" spans="1:9" x14ac:dyDescent="0.2">
      <c r="A69" s="653"/>
      <c r="B69" s="13"/>
      <c r="C69" s="13" t="s">
        <v>67</v>
      </c>
      <c r="D69" s="14"/>
      <c r="E69" s="15"/>
      <c r="F69" s="15" t="s">
        <v>83</v>
      </c>
      <c r="G69" s="15">
        <v>161</v>
      </c>
      <c r="H69" s="16">
        <v>4.8099999999999996</v>
      </c>
      <c r="I69" s="13">
        <f t="shared" ref="I69:I76" si="2">G69*H69</f>
        <v>774.41</v>
      </c>
    </row>
    <row r="70" spans="1:9" ht="12.75" customHeight="1" x14ac:dyDescent="0.2">
      <c r="A70" s="653"/>
      <c r="B70" s="13"/>
      <c r="C70" s="13" t="s">
        <v>70</v>
      </c>
      <c r="D70" s="14"/>
      <c r="E70" s="15"/>
      <c r="F70" s="15" t="s">
        <v>83</v>
      </c>
      <c r="G70" s="15">
        <v>179</v>
      </c>
      <c r="H70" s="16">
        <v>4.8099999999999996</v>
      </c>
      <c r="I70" s="13">
        <f t="shared" si="2"/>
        <v>860.9899999999999</v>
      </c>
    </row>
    <row r="71" spans="1:9" x14ac:dyDescent="0.2">
      <c r="A71" s="653"/>
      <c r="B71" s="13"/>
      <c r="C71" s="13" t="s">
        <v>72</v>
      </c>
      <c r="D71" s="14"/>
      <c r="E71" s="15"/>
      <c r="F71" s="15" t="s">
        <v>83</v>
      </c>
      <c r="G71" s="15">
        <v>173</v>
      </c>
      <c r="H71" s="16">
        <v>4.8099999999999996</v>
      </c>
      <c r="I71" s="13">
        <f t="shared" si="2"/>
        <v>832.12999999999988</v>
      </c>
    </row>
    <row r="72" spans="1:9" ht="12.75" customHeight="1" x14ac:dyDescent="0.2">
      <c r="A72" s="653"/>
      <c r="B72" s="13"/>
      <c r="C72" s="13" t="s">
        <v>73</v>
      </c>
      <c r="D72" s="14"/>
      <c r="E72" s="15"/>
      <c r="F72" s="15" t="s">
        <v>83</v>
      </c>
      <c r="G72" s="15">
        <v>43</v>
      </c>
      <c r="H72" s="16">
        <v>4.8099999999999996</v>
      </c>
      <c r="I72" s="13">
        <f t="shared" si="2"/>
        <v>206.82999999999998</v>
      </c>
    </row>
    <row r="73" spans="1:9" ht="12.75" customHeight="1" x14ac:dyDescent="0.2">
      <c r="A73" s="653"/>
      <c r="B73" s="13"/>
      <c r="C73" s="13" t="s">
        <v>74</v>
      </c>
      <c r="D73" s="14"/>
      <c r="E73" s="15"/>
      <c r="F73" s="15" t="s">
        <v>83</v>
      </c>
      <c r="G73" s="15">
        <v>43</v>
      </c>
      <c r="H73" s="16">
        <v>4.8099999999999996</v>
      </c>
      <c r="I73" s="13">
        <f t="shared" si="2"/>
        <v>206.82999999999998</v>
      </c>
    </row>
    <row r="74" spans="1:9" ht="12.75" customHeight="1" x14ac:dyDescent="0.2">
      <c r="A74" s="653"/>
      <c r="B74" s="13"/>
      <c r="C74" s="13" t="s">
        <v>75</v>
      </c>
      <c r="D74" s="14"/>
      <c r="E74" s="15"/>
      <c r="F74" s="15" t="s">
        <v>83</v>
      </c>
      <c r="G74" s="15">
        <v>43</v>
      </c>
      <c r="H74" s="16">
        <v>5.04</v>
      </c>
      <c r="I74" s="13">
        <f t="shared" si="2"/>
        <v>216.72</v>
      </c>
    </row>
    <row r="75" spans="1:9" ht="12.75" customHeight="1" x14ac:dyDescent="0.2">
      <c r="A75" s="653"/>
      <c r="B75" s="13"/>
      <c r="C75" s="13" t="s">
        <v>76</v>
      </c>
      <c r="D75" s="14"/>
      <c r="E75" s="15"/>
      <c r="F75" s="15" t="s">
        <v>83</v>
      </c>
      <c r="G75" s="15">
        <v>43</v>
      </c>
      <c r="H75" s="16">
        <v>5.04</v>
      </c>
      <c r="I75" s="13">
        <f t="shared" si="2"/>
        <v>216.72</v>
      </c>
    </row>
    <row r="76" spans="1:9" ht="12.75" customHeight="1" x14ac:dyDescent="0.2">
      <c r="A76" s="653"/>
      <c r="B76" s="13"/>
      <c r="C76" s="13" t="s">
        <v>77</v>
      </c>
      <c r="D76" s="14"/>
      <c r="E76" s="15"/>
      <c r="F76" s="15" t="s">
        <v>83</v>
      </c>
      <c r="G76" s="15">
        <v>43</v>
      </c>
      <c r="H76" s="16">
        <v>5.04</v>
      </c>
      <c r="I76" s="13">
        <f t="shared" si="2"/>
        <v>216.72</v>
      </c>
    </row>
    <row r="77" spans="1:9" ht="12.75" customHeight="1" x14ac:dyDescent="0.2">
      <c r="A77" s="653"/>
      <c r="B77" s="13"/>
      <c r="C77" s="13" t="s">
        <v>78</v>
      </c>
      <c r="D77" s="14"/>
      <c r="E77" s="15"/>
      <c r="F77" s="15" t="s">
        <v>83</v>
      </c>
      <c r="G77" s="15">
        <v>43</v>
      </c>
      <c r="H77" s="16">
        <v>5.04</v>
      </c>
      <c r="I77" s="13">
        <f>G77*H77</f>
        <v>216.72</v>
      </c>
    </row>
    <row r="78" spans="1:9" ht="12.75" customHeight="1" x14ac:dyDescent="0.2">
      <c r="A78" s="653"/>
      <c r="B78" s="13"/>
      <c r="C78" s="13" t="s">
        <v>79</v>
      </c>
      <c r="D78" s="14"/>
      <c r="E78" s="15"/>
      <c r="F78" s="15" t="s">
        <v>83</v>
      </c>
      <c r="G78" s="15">
        <v>43</v>
      </c>
      <c r="H78" s="16">
        <v>5.04</v>
      </c>
      <c r="I78" s="13">
        <f>G78*H78</f>
        <v>216.72</v>
      </c>
    </row>
    <row r="79" spans="1:9" ht="12.75" customHeight="1" x14ac:dyDescent="0.2">
      <c r="A79" s="653"/>
      <c r="B79" s="13"/>
      <c r="C79" s="13" t="s">
        <v>80</v>
      </c>
      <c r="D79" s="14"/>
      <c r="E79" s="15"/>
      <c r="F79" s="15" t="s">
        <v>83</v>
      </c>
      <c r="G79" s="15">
        <v>43</v>
      </c>
      <c r="H79" s="16">
        <v>5.04</v>
      </c>
      <c r="I79" s="13">
        <f>G79*H79</f>
        <v>216.72</v>
      </c>
    </row>
    <row r="80" spans="1:9" ht="12.75" customHeight="1" x14ac:dyDescent="0.2">
      <c r="A80" s="653"/>
      <c r="B80" s="13"/>
      <c r="C80" s="13" t="s">
        <v>87</v>
      </c>
      <c r="D80" s="14"/>
      <c r="E80" s="15"/>
      <c r="F80" s="15" t="s">
        <v>83</v>
      </c>
      <c r="G80" s="15">
        <f>SUM(G68:G79)</f>
        <v>1036</v>
      </c>
      <c r="H80" s="16"/>
      <c r="I80" s="244">
        <f>SUM(I68:I79)</f>
        <v>5042.5</v>
      </c>
    </row>
    <row r="81" spans="1:255" ht="25.5" x14ac:dyDescent="0.2">
      <c r="A81" s="221" t="s">
        <v>2270</v>
      </c>
      <c r="B81" s="70"/>
      <c r="C81" s="70" t="s">
        <v>87</v>
      </c>
      <c r="D81" s="163"/>
      <c r="E81" s="53"/>
      <c r="F81" s="53"/>
      <c r="G81" s="53"/>
      <c r="H81" s="153"/>
      <c r="I81" s="259">
        <v>1091.3699999999999</v>
      </c>
    </row>
    <row r="82" spans="1:255" ht="12.75" customHeight="1" x14ac:dyDescent="0.2">
      <c r="A82" s="11" t="s">
        <v>86</v>
      </c>
      <c r="B82" s="13"/>
      <c r="C82" s="13" t="s">
        <v>87</v>
      </c>
      <c r="D82" s="14"/>
      <c r="E82" s="15"/>
      <c r="F82" s="15"/>
      <c r="G82" s="15"/>
      <c r="H82" s="16"/>
      <c r="I82" s="244">
        <v>0</v>
      </c>
    </row>
    <row r="83" spans="1:255" ht="12.75" customHeight="1" x14ac:dyDescent="0.2">
      <c r="A83" s="11" t="s">
        <v>90</v>
      </c>
      <c r="B83" s="13"/>
      <c r="C83" s="13" t="s">
        <v>87</v>
      </c>
      <c r="D83" s="14"/>
      <c r="E83" s="15"/>
      <c r="F83" s="15"/>
      <c r="G83" s="15"/>
      <c r="H83" s="16"/>
      <c r="I83" s="244">
        <v>589.99</v>
      </c>
    </row>
    <row r="84" spans="1:255" ht="12.75" customHeight="1" thickBot="1" x14ac:dyDescent="0.25">
      <c r="A84" s="79"/>
      <c r="B84" s="198"/>
      <c r="C84" s="198"/>
      <c r="D84" s="197"/>
      <c r="E84" s="199"/>
      <c r="F84" s="198"/>
      <c r="G84" s="198"/>
      <c r="H84" s="197" t="s">
        <v>17</v>
      </c>
      <c r="I84" s="197">
        <f>SUM(I80:I83)</f>
        <v>6723.86</v>
      </c>
    </row>
    <row r="85" spans="1:255" s="45" customFormat="1" ht="63.6" customHeight="1" thickBot="1" x14ac:dyDescent="0.25">
      <c r="A85" s="117" t="s">
        <v>95</v>
      </c>
      <c r="B85" s="114" t="s">
        <v>16</v>
      </c>
      <c r="C85" s="114" t="s">
        <v>5</v>
      </c>
      <c r="D85" s="114" t="s">
        <v>23</v>
      </c>
      <c r="E85" s="364" t="s">
        <v>18</v>
      </c>
      <c r="F85" s="114" t="s">
        <v>19</v>
      </c>
      <c r="G85" s="114" t="s">
        <v>10</v>
      </c>
      <c r="H85" s="114" t="s">
        <v>13</v>
      </c>
      <c r="I85" s="115" t="s">
        <v>12</v>
      </c>
      <c r="J85" s="56"/>
      <c r="K85" s="56"/>
      <c r="L85" s="56"/>
      <c r="M85" s="56"/>
      <c r="N85" s="56"/>
      <c r="O85" s="56"/>
      <c r="P85" s="56"/>
      <c r="Q85" s="56"/>
      <c r="R85" s="56"/>
      <c r="T85" s="56"/>
      <c r="U85" s="56"/>
      <c r="V85" s="56"/>
      <c r="W85" s="56"/>
      <c r="X85" s="56"/>
      <c r="Y85" s="56"/>
      <c r="Z85" s="56"/>
      <c r="AA85" s="56"/>
      <c r="AB85" s="56"/>
      <c r="AD85" s="56"/>
      <c r="AE85" s="56"/>
      <c r="AF85" s="56"/>
      <c r="AG85" s="56"/>
      <c r="AH85" s="56"/>
      <c r="AI85" s="56"/>
      <c r="AJ85" s="56"/>
      <c r="AK85" s="56"/>
      <c r="AL85" s="56"/>
      <c r="AN85" s="56"/>
      <c r="AO85" s="56"/>
      <c r="AP85" s="56"/>
      <c r="AQ85" s="56"/>
      <c r="AR85" s="56"/>
      <c r="AS85" s="56"/>
      <c r="AT85" s="56"/>
      <c r="AU85" s="56"/>
      <c r="AV85" s="56"/>
      <c r="AX85" s="56"/>
      <c r="AY85" s="56"/>
      <c r="AZ85" s="56"/>
      <c r="BA85" s="56"/>
      <c r="BB85" s="56"/>
      <c r="BC85" s="56"/>
      <c r="BD85" s="56"/>
      <c r="BE85" s="56"/>
      <c r="BF85" s="56"/>
      <c r="BH85" s="56"/>
      <c r="BI85" s="56"/>
      <c r="BJ85" s="56"/>
      <c r="BK85" s="56"/>
      <c r="BL85" s="56"/>
      <c r="BM85" s="56"/>
      <c r="BN85" s="56"/>
      <c r="BO85" s="56"/>
      <c r="BP85" s="56"/>
      <c r="BR85" s="56"/>
      <c r="BS85" s="56"/>
      <c r="BT85" s="56"/>
      <c r="BU85" s="56"/>
      <c r="BV85" s="56"/>
      <c r="BW85" s="56"/>
      <c r="BX85" s="56"/>
      <c r="BY85" s="56"/>
      <c r="BZ85" s="56"/>
      <c r="CB85" s="56"/>
      <c r="CC85" s="56"/>
      <c r="CD85" s="56"/>
      <c r="CE85" s="56"/>
      <c r="CF85" s="56"/>
      <c r="CG85" s="56"/>
      <c r="CH85" s="56"/>
      <c r="CI85" s="56"/>
      <c r="CJ85" s="56"/>
      <c r="CL85" s="56"/>
      <c r="CM85" s="56"/>
      <c r="CN85" s="56"/>
      <c r="CO85" s="56"/>
      <c r="CP85" s="56"/>
      <c r="CQ85" s="56"/>
      <c r="CR85" s="56"/>
      <c r="CS85" s="56"/>
      <c r="CT85" s="56"/>
      <c r="CV85" s="56"/>
      <c r="CW85" s="56"/>
      <c r="CX85" s="56"/>
      <c r="CY85" s="56"/>
      <c r="CZ85" s="56"/>
      <c r="DA85" s="56"/>
      <c r="DB85" s="56"/>
      <c r="DC85" s="56"/>
      <c r="DD85" s="56"/>
      <c r="DF85" s="56"/>
      <c r="DG85" s="56"/>
      <c r="DH85" s="56"/>
      <c r="DI85" s="56"/>
      <c r="DJ85" s="56"/>
      <c r="DK85" s="56"/>
      <c r="DL85" s="56"/>
      <c r="DM85" s="56"/>
      <c r="DN85" s="56"/>
      <c r="DP85" s="56"/>
      <c r="DQ85" s="56"/>
      <c r="DR85" s="56"/>
      <c r="DS85" s="56"/>
      <c r="DT85" s="56"/>
      <c r="DU85" s="56"/>
      <c r="DV85" s="56"/>
      <c r="DW85" s="56"/>
      <c r="DX85" s="56"/>
      <c r="DZ85" s="56"/>
      <c r="EA85" s="56"/>
      <c r="EB85" s="56"/>
      <c r="EC85" s="56"/>
      <c r="ED85" s="56"/>
      <c r="EE85" s="56"/>
      <c r="EF85" s="56"/>
      <c r="EG85" s="56"/>
      <c r="EH85" s="56"/>
      <c r="EJ85" s="56"/>
      <c r="EK85" s="56"/>
      <c r="EL85" s="56"/>
      <c r="EM85" s="56"/>
      <c r="EN85" s="56"/>
      <c r="EO85" s="56"/>
      <c r="EP85" s="56"/>
      <c r="EQ85" s="56"/>
      <c r="ER85" s="56"/>
      <c r="ET85" s="56"/>
      <c r="EU85" s="56"/>
      <c r="EV85" s="56"/>
      <c r="EW85" s="56"/>
      <c r="EX85" s="56"/>
      <c r="EY85" s="56"/>
      <c r="EZ85" s="56"/>
      <c r="FA85" s="56"/>
      <c r="FB85" s="56"/>
      <c r="FD85" s="56"/>
      <c r="FE85" s="56"/>
      <c r="FF85" s="56"/>
      <c r="FG85" s="56"/>
      <c r="FH85" s="56"/>
      <c r="FI85" s="56"/>
      <c r="FJ85" s="56"/>
      <c r="FK85" s="56"/>
      <c r="FL85" s="56"/>
      <c r="FN85" s="56"/>
      <c r="FO85" s="56"/>
      <c r="FP85" s="56"/>
      <c r="FQ85" s="56"/>
      <c r="FR85" s="56"/>
      <c r="FS85" s="56"/>
      <c r="FT85" s="56"/>
      <c r="FU85" s="56"/>
      <c r="FV85" s="56"/>
      <c r="FX85" s="56"/>
      <c r="FY85" s="56"/>
      <c r="FZ85" s="56"/>
      <c r="GA85" s="56"/>
      <c r="GB85" s="56"/>
      <c r="GC85" s="56"/>
      <c r="GD85" s="56"/>
      <c r="GE85" s="56"/>
      <c r="GF85" s="56"/>
      <c r="GH85" s="56"/>
      <c r="GI85" s="56"/>
      <c r="GJ85" s="56"/>
      <c r="GK85" s="56"/>
      <c r="GL85" s="56"/>
      <c r="GM85" s="56"/>
      <c r="GN85" s="56"/>
      <c r="GO85" s="56"/>
      <c r="GP85" s="56"/>
      <c r="GR85" s="56"/>
      <c r="GS85" s="56"/>
      <c r="GT85" s="56"/>
      <c r="GU85" s="56"/>
      <c r="GV85" s="56"/>
      <c r="GW85" s="56"/>
      <c r="GX85" s="56"/>
      <c r="GY85" s="56"/>
      <c r="GZ85" s="56"/>
      <c r="HB85" s="56"/>
      <c r="HC85" s="56"/>
      <c r="HD85" s="56"/>
      <c r="HE85" s="56"/>
      <c r="HF85" s="56"/>
      <c r="HG85" s="56"/>
      <c r="HH85" s="56"/>
      <c r="HI85" s="56"/>
      <c r="HJ85" s="56"/>
      <c r="HL85" s="56"/>
      <c r="HM85" s="56"/>
      <c r="HN85" s="56"/>
      <c r="HO85" s="56"/>
      <c r="HP85" s="56"/>
      <c r="HQ85" s="56"/>
      <c r="HR85" s="56"/>
      <c r="HS85" s="56"/>
      <c r="HT85" s="56"/>
      <c r="HV85" s="56"/>
      <c r="HW85" s="56"/>
      <c r="HX85" s="56"/>
      <c r="HY85" s="56"/>
      <c r="HZ85" s="56"/>
      <c r="IA85" s="56"/>
      <c r="IB85" s="56"/>
      <c r="IC85" s="56"/>
      <c r="ID85" s="56"/>
      <c r="IF85" s="56"/>
      <c r="IG85" s="56"/>
      <c r="IH85" s="56"/>
      <c r="II85" s="56"/>
      <c r="IJ85" s="56"/>
      <c r="IK85" s="56"/>
      <c r="IL85" s="56"/>
      <c r="IM85" s="56"/>
      <c r="IN85" s="56"/>
      <c r="IP85" s="56"/>
      <c r="IQ85" s="56"/>
      <c r="IR85" s="56"/>
      <c r="IS85" s="56"/>
      <c r="IT85" s="56"/>
      <c r="IU85" s="56"/>
    </row>
    <row r="86" spans="1:255" ht="12.75" hidden="1" customHeight="1" x14ac:dyDescent="0.2">
      <c r="A86" s="32"/>
      <c r="B86" s="33">
        <v>0</v>
      </c>
      <c r="C86" s="33" t="s">
        <v>66</v>
      </c>
      <c r="D86" s="34"/>
      <c r="E86" s="35"/>
      <c r="F86" s="35"/>
      <c r="G86" s="35"/>
      <c r="H86" s="36"/>
      <c r="I86" s="33">
        <f>G86*H86</f>
        <v>0</v>
      </c>
      <c r="J86" s="56"/>
      <c r="K86" s="56"/>
      <c r="L86" s="56"/>
      <c r="M86" s="56"/>
      <c r="N86" s="56"/>
      <c r="O86" s="56"/>
      <c r="P86" s="56"/>
      <c r="Q86" s="56"/>
      <c r="R86" s="56"/>
      <c r="T86" s="56"/>
      <c r="U86" s="56"/>
      <c r="V86" s="56"/>
      <c r="W86" s="56"/>
      <c r="X86" s="56"/>
      <c r="Y86" s="56"/>
      <c r="Z86" s="56"/>
      <c r="AA86" s="56"/>
      <c r="AB86" s="56"/>
      <c r="AD86" s="56"/>
      <c r="AE86" s="56"/>
      <c r="AF86" s="56"/>
      <c r="AG86" s="56"/>
      <c r="AH86" s="56"/>
      <c r="AI86" s="56"/>
      <c r="AJ86" s="56"/>
      <c r="AK86" s="56"/>
      <c r="AL86" s="56"/>
      <c r="AN86" s="56"/>
      <c r="AO86" s="56"/>
      <c r="AP86" s="56"/>
      <c r="AQ86" s="56"/>
      <c r="AR86" s="56"/>
      <c r="AS86" s="56"/>
      <c r="AT86" s="56"/>
      <c r="AU86" s="56"/>
      <c r="AV86" s="56"/>
      <c r="AX86" s="56"/>
      <c r="AY86" s="56"/>
      <c r="AZ86" s="56"/>
      <c r="BA86" s="56"/>
      <c r="BB86" s="56"/>
      <c r="BC86" s="56"/>
      <c r="BD86" s="56"/>
      <c r="BE86" s="56"/>
      <c r="BF86" s="56"/>
      <c r="BH86" s="56"/>
      <c r="BI86" s="56"/>
      <c r="BJ86" s="56"/>
      <c r="BK86" s="56"/>
      <c r="BL86" s="56"/>
      <c r="BM86" s="56"/>
      <c r="BN86" s="56"/>
      <c r="BO86" s="56"/>
      <c r="BP86" s="56"/>
      <c r="BR86" s="56"/>
      <c r="BS86" s="56"/>
      <c r="BT86" s="56"/>
      <c r="BU86" s="56"/>
      <c r="BV86" s="56"/>
      <c r="BW86" s="56"/>
      <c r="BX86" s="56"/>
      <c r="BY86" s="56"/>
      <c r="BZ86" s="56"/>
      <c r="CB86" s="56"/>
      <c r="CC86" s="56"/>
      <c r="CD86" s="56"/>
      <c r="CE86" s="56"/>
      <c r="CF86" s="56"/>
      <c r="CG86" s="56"/>
      <c r="CH86" s="56"/>
      <c r="CI86" s="56"/>
      <c r="CJ86" s="56"/>
      <c r="CL86" s="56"/>
      <c r="CM86" s="56"/>
      <c r="CN86" s="56"/>
      <c r="CO86" s="56"/>
      <c r="CP86" s="56"/>
      <c r="CQ86" s="56"/>
      <c r="CR86" s="56"/>
      <c r="CS86" s="56"/>
      <c r="CT86" s="56"/>
      <c r="CV86" s="56"/>
      <c r="CW86" s="56"/>
      <c r="CX86" s="56"/>
      <c r="CY86" s="56"/>
      <c r="CZ86" s="56"/>
      <c r="DA86" s="56"/>
      <c r="DB86" s="56"/>
      <c r="DC86" s="56"/>
      <c r="DD86" s="56"/>
      <c r="DF86" s="56"/>
      <c r="DG86" s="56"/>
      <c r="DH86" s="56"/>
      <c r="DI86" s="56"/>
      <c r="DJ86" s="56"/>
      <c r="DK86" s="56"/>
      <c r="DL86" s="56"/>
      <c r="DM86" s="56"/>
      <c r="DN86" s="56"/>
      <c r="DP86" s="56"/>
      <c r="DQ86" s="56"/>
      <c r="DR86" s="56"/>
      <c r="DS86" s="56"/>
      <c r="DT86" s="56"/>
      <c r="DU86" s="56"/>
      <c r="DV86" s="56"/>
      <c r="DW86" s="56"/>
      <c r="DX86" s="56"/>
      <c r="DZ86" s="56"/>
      <c r="EA86" s="56"/>
      <c r="EB86" s="56"/>
      <c r="EC86" s="56"/>
      <c r="ED86" s="56"/>
      <c r="EE86" s="56"/>
      <c r="EF86" s="56"/>
      <c r="EG86" s="56"/>
      <c r="EH86" s="56"/>
      <c r="EJ86" s="56"/>
      <c r="EK86" s="56"/>
      <c r="EL86" s="56"/>
      <c r="EM86" s="56"/>
      <c r="EN86" s="56"/>
      <c r="EO86" s="56"/>
      <c r="EP86" s="56"/>
      <c r="EQ86" s="56"/>
      <c r="ER86" s="56"/>
      <c r="ET86" s="56"/>
      <c r="EU86" s="56"/>
      <c r="EV86" s="56"/>
      <c r="EW86" s="56"/>
      <c r="EX86" s="56"/>
      <c r="EY86" s="56"/>
      <c r="EZ86" s="56"/>
      <c r="FA86" s="56"/>
      <c r="FB86" s="56"/>
      <c r="FD86" s="56"/>
      <c r="FE86" s="56"/>
      <c r="FF86" s="56"/>
      <c r="FG86" s="56"/>
      <c r="FH86" s="56"/>
      <c r="FI86" s="56"/>
      <c r="FJ86" s="56"/>
      <c r="FK86" s="56"/>
      <c r="FL86" s="56"/>
      <c r="FN86" s="56"/>
      <c r="FO86" s="56"/>
      <c r="FP86" s="56"/>
      <c r="FQ86" s="56"/>
      <c r="FR86" s="56"/>
      <c r="FS86" s="56"/>
      <c r="FT86" s="56"/>
      <c r="FU86" s="56"/>
      <c r="FV86" s="56"/>
      <c r="FX86" s="56"/>
      <c r="FY86" s="56"/>
      <c r="FZ86" s="56"/>
      <c r="GA86" s="56"/>
      <c r="GB86" s="56"/>
      <c r="GC86" s="56"/>
      <c r="GD86" s="56"/>
      <c r="GE86" s="56"/>
      <c r="GF86" s="56"/>
      <c r="GH86" s="56"/>
      <c r="GI86" s="56"/>
      <c r="GJ86" s="56"/>
      <c r="GK86" s="56"/>
      <c r="GL86" s="56"/>
      <c r="GM86" s="56"/>
      <c r="GN86" s="56"/>
      <c r="GO86" s="56"/>
      <c r="GP86" s="56"/>
      <c r="GR86" s="56"/>
      <c r="GS86" s="56"/>
      <c r="GT86" s="56"/>
      <c r="GU86" s="56"/>
      <c r="GV86" s="56"/>
      <c r="GW86" s="56"/>
      <c r="GX86" s="56"/>
      <c r="GY86" s="56"/>
      <c r="GZ86" s="56"/>
      <c r="HB86" s="56"/>
      <c r="HC86" s="56"/>
      <c r="HD86" s="56"/>
      <c r="HE86" s="56"/>
      <c r="HF86" s="56"/>
      <c r="HG86" s="56"/>
      <c r="HH86" s="56"/>
      <c r="HI86" s="56"/>
      <c r="HJ86" s="56"/>
      <c r="HL86" s="56"/>
      <c r="HM86" s="56"/>
      <c r="HN86" s="56"/>
      <c r="HO86" s="56"/>
      <c r="HP86" s="56"/>
      <c r="HQ86" s="56"/>
      <c r="HR86" s="56"/>
      <c r="HS86" s="56"/>
      <c r="HT86" s="56"/>
      <c r="HV86" s="56"/>
      <c r="HW86" s="56"/>
      <c r="HX86" s="56"/>
      <c r="HY86" s="56"/>
      <c r="HZ86" s="56"/>
      <c r="IA86" s="56"/>
      <c r="IB86" s="56"/>
      <c r="IC86" s="56"/>
      <c r="ID86" s="56"/>
      <c r="IF86" s="56"/>
      <c r="IG86" s="56"/>
      <c r="IH86" s="56"/>
      <c r="II86" s="56"/>
      <c r="IJ86" s="56"/>
      <c r="IK86" s="56"/>
      <c r="IL86" s="56"/>
      <c r="IM86" s="56"/>
      <c r="IN86" s="56"/>
      <c r="IP86" s="56"/>
      <c r="IQ86" s="56"/>
      <c r="IR86" s="56"/>
      <c r="IS86" s="56"/>
      <c r="IT86" s="56"/>
      <c r="IU86" s="56"/>
    </row>
    <row r="87" spans="1:255" ht="12.75" hidden="1" customHeight="1" x14ac:dyDescent="0.2">
      <c r="A87" s="11"/>
      <c r="B87" s="13">
        <v>0</v>
      </c>
      <c r="C87" s="13" t="s">
        <v>67</v>
      </c>
      <c r="D87" s="14"/>
      <c r="E87" s="15"/>
      <c r="F87" s="15"/>
      <c r="G87" s="15"/>
      <c r="H87" s="16"/>
      <c r="I87" s="13">
        <f>G87*H87</f>
        <v>0</v>
      </c>
      <c r="J87" s="56"/>
      <c r="K87" s="56"/>
      <c r="L87" s="56"/>
      <c r="M87" s="56"/>
      <c r="N87" s="56"/>
      <c r="O87" s="56"/>
      <c r="P87" s="56"/>
      <c r="Q87" s="56"/>
      <c r="R87" s="56"/>
      <c r="T87" s="56"/>
      <c r="U87" s="56"/>
      <c r="V87" s="56"/>
      <c r="W87" s="56"/>
      <c r="X87" s="56"/>
      <c r="Y87" s="56"/>
      <c r="Z87" s="56"/>
      <c r="AA87" s="56"/>
      <c r="AB87" s="56"/>
      <c r="AD87" s="56"/>
      <c r="AE87" s="56"/>
      <c r="AF87" s="56"/>
      <c r="AG87" s="56"/>
      <c r="AH87" s="56"/>
      <c r="AI87" s="56"/>
      <c r="AJ87" s="56"/>
      <c r="AK87" s="56"/>
      <c r="AL87" s="56"/>
      <c r="AN87" s="56"/>
      <c r="AO87" s="56"/>
      <c r="AP87" s="56"/>
      <c r="AQ87" s="56"/>
      <c r="AR87" s="56"/>
      <c r="AS87" s="56"/>
      <c r="AT87" s="56"/>
      <c r="AU87" s="56"/>
      <c r="AV87" s="56"/>
      <c r="AX87" s="56"/>
      <c r="AY87" s="56"/>
      <c r="AZ87" s="56"/>
      <c r="BA87" s="56"/>
      <c r="BB87" s="56"/>
      <c r="BC87" s="56"/>
      <c r="BD87" s="56"/>
      <c r="BE87" s="56"/>
      <c r="BF87" s="56"/>
      <c r="BH87" s="56"/>
      <c r="BI87" s="56"/>
      <c r="BJ87" s="56"/>
      <c r="BK87" s="56"/>
      <c r="BL87" s="56"/>
      <c r="BM87" s="56"/>
      <c r="BN87" s="56"/>
      <c r="BO87" s="56"/>
      <c r="BP87" s="56"/>
      <c r="BR87" s="56"/>
      <c r="BS87" s="56"/>
      <c r="BT87" s="56"/>
      <c r="BU87" s="56"/>
      <c r="BV87" s="56"/>
      <c r="BW87" s="56"/>
      <c r="BX87" s="56"/>
      <c r="BY87" s="56"/>
      <c r="BZ87" s="56"/>
      <c r="CB87" s="56"/>
      <c r="CC87" s="56"/>
      <c r="CD87" s="56"/>
      <c r="CE87" s="56"/>
      <c r="CF87" s="56"/>
      <c r="CG87" s="56"/>
      <c r="CH87" s="56"/>
      <c r="CI87" s="56"/>
      <c r="CJ87" s="56"/>
      <c r="CL87" s="56"/>
      <c r="CM87" s="56"/>
      <c r="CN87" s="56"/>
      <c r="CO87" s="56"/>
      <c r="CP87" s="56"/>
      <c r="CQ87" s="56"/>
      <c r="CR87" s="56"/>
      <c r="CS87" s="56"/>
      <c r="CT87" s="56"/>
      <c r="CV87" s="56"/>
      <c r="CW87" s="56"/>
      <c r="CX87" s="56"/>
      <c r="CY87" s="56"/>
      <c r="CZ87" s="56"/>
      <c r="DA87" s="56"/>
      <c r="DB87" s="56"/>
      <c r="DC87" s="56"/>
      <c r="DD87" s="56"/>
      <c r="DF87" s="56"/>
      <c r="DG87" s="56"/>
      <c r="DH87" s="56"/>
      <c r="DI87" s="56"/>
      <c r="DJ87" s="56"/>
      <c r="DK87" s="56"/>
      <c r="DL87" s="56"/>
      <c r="DM87" s="56"/>
      <c r="DN87" s="56"/>
      <c r="DP87" s="56"/>
      <c r="DQ87" s="56"/>
      <c r="DR87" s="56"/>
      <c r="DS87" s="56"/>
      <c r="DT87" s="56"/>
      <c r="DU87" s="56"/>
      <c r="DV87" s="56"/>
      <c r="DW87" s="56"/>
      <c r="DX87" s="56"/>
      <c r="DZ87" s="56"/>
      <c r="EA87" s="56"/>
      <c r="EB87" s="56"/>
      <c r="EC87" s="56"/>
      <c r="ED87" s="56"/>
      <c r="EE87" s="56"/>
      <c r="EF87" s="56"/>
      <c r="EG87" s="56"/>
      <c r="EH87" s="56"/>
      <c r="EJ87" s="56"/>
      <c r="EK87" s="56"/>
      <c r="EL87" s="56"/>
      <c r="EM87" s="56"/>
      <c r="EN87" s="56"/>
      <c r="EO87" s="56"/>
      <c r="EP87" s="56"/>
      <c r="EQ87" s="56"/>
      <c r="ER87" s="56"/>
      <c r="ET87" s="56"/>
      <c r="EU87" s="56"/>
      <c r="EV87" s="56"/>
      <c r="EW87" s="56"/>
      <c r="EX87" s="56"/>
      <c r="EY87" s="56"/>
      <c r="EZ87" s="56"/>
      <c r="FA87" s="56"/>
      <c r="FB87" s="56"/>
      <c r="FD87" s="56"/>
      <c r="FE87" s="56"/>
      <c r="FF87" s="56"/>
      <c r="FG87" s="56"/>
      <c r="FH87" s="56"/>
      <c r="FI87" s="56"/>
      <c r="FJ87" s="56"/>
      <c r="FK87" s="56"/>
      <c r="FL87" s="56"/>
      <c r="FN87" s="56"/>
      <c r="FO87" s="56"/>
      <c r="FP87" s="56"/>
      <c r="FQ87" s="56"/>
      <c r="FR87" s="56"/>
      <c r="FS87" s="56"/>
      <c r="FT87" s="56"/>
      <c r="FU87" s="56"/>
      <c r="FV87" s="56"/>
      <c r="FX87" s="56"/>
      <c r="FY87" s="56"/>
      <c r="FZ87" s="56"/>
      <c r="GA87" s="56"/>
      <c r="GB87" s="56"/>
      <c r="GC87" s="56"/>
      <c r="GD87" s="56"/>
      <c r="GE87" s="56"/>
      <c r="GF87" s="56"/>
      <c r="GH87" s="56"/>
      <c r="GI87" s="56"/>
      <c r="GJ87" s="56"/>
      <c r="GK87" s="56"/>
      <c r="GL87" s="56"/>
      <c r="GM87" s="56"/>
      <c r="GN87" s="56"/>
      <c r="GO87" s="56"/>
      <c r="GP87" s="56"/>
      <c r="GR87" s="56"/>
      <c r="GS87" s="56"/>
      <c r="GT87" s="56"/>
      <c r="GU87" s="56"/>
      <c r="GV87" s="56"/>
      <c r="GW87" s="56"/>
      <c r="GX87" s="56"/>
      <c r="GY87" s="56"/>
      <c r="GZ87" s="56"/>
      <c r="HB87" s="56"/>
      <c r="HC87" s="56"/>
      <c r="HD87" s="56"/>
      <c r="HE87" s="56"/>
      <c r="HF87" s="56"/>
      <c r="HG87" s="56"/>
      <c r="HH87" s="56"/>
      <c r="HI87" s="56"/>
      <c r="HJ87" s="56"/>
      <c r="HL87" s="56"/>
      <c r="HM87" s="56"/>
      <c r="HN87" s="56"/>
      <c r="HO87" s="56"/>
      <c r="HP87" s="56"/>
      <c r="HQ87" s="56"/>
      <c r="HR87" s="56"/>
      <c r="HS87" s="56"/>
      <c r="HT87" s="56"/>
      <c r="HV87" s="56"/>
      <c r="HW87" s="56"/>
      <c r="HX87" s="56"/>
      <c r="HY87" s="56"/>
      <c r="HZ87" s="56"/>
      <c r="IA87" s="56"/>
      <c r="IB87" s="56"/>
      <c r="IC87" s="56"/>
      <c r="ID87" s="56"/>
      <c r="IF87" s="56"/>
      <c r="IG87" s="56"/>
      <c r="IH87" s="56"/>
      <c r="II87" s="56"/>
      <c r="IJ87" s="56"/>
      <c r="IK87" s="56"/>
      <c r="IL87" s="56"/>
      <c r="IM87" s="56"/>
      <c r="IN87" s="56"/>
      <c r="IP87" s="56"/>
      <c r="IQ87" s="56"/>
      <c r="IR87" s="56"/>
      <c r="IS87" s="56"/>
      <c r="IT87" s="56"/>
      <c r="IU87" s="56"/>
    </row>
    <row r="88" spans="1:255" ht="12.75" hidden="1" customHeight="1" x14ac:dyDescent="0.2">
      <c r="A88" s="11"/>
      <c r="B88" s="13">
        <v>0</v>
      </c>
      <c r="C88" s="13" t="s">
        <v>70</v>
      </c>
      <c r="D88" s="14"/>
      <c r="E88" s="15"/>
      <c r="F88" s="15"/>
      <c r="G88" s="15"/>
      <c r="H88" s="16"/>
      <c r="I88" s="13">
        <f>G88*H88</f>
        <v>0</v>
      </c>
      <c r="J88" s="56"/>
      <c r="K88" s="56"/>
      <c r="L88" s="56"/>
      <c r="M88" s="56"/>
      <c r="N88" s="56"/>
      <c r="O88" s="56"/>
      <c r="P88" s="56"/>
      <c r="Q88" s="56"/>
      <c r="R88" s="56"/>
      <c r="T88" s="56"/>
      <c r="U88" s="56"/>
      <c r="V88" s="56"/>
      <c r="W88" s="56"/>
      <c r="X88" s="56"/>
      <c r="Y88" s="56"/>
      <c r="Z88" s="56"/>
      <c r="AA88" s="56"/>
      <c r="AB88" s="56"/>
      <c r="AD88" s="56"/>
      <c r="AE88" s="56"/>
      <c r="AF88" s="56"/>
      <c r="AG88" s="56"/>
      <c r="AH88" s="56"/>
      <c r="AI88" s="56"/>
      <c r="AJ88" s="56"/>
      <c r="AK88" s="56"/>
      <c r="AL88" s="56"/>
      <c r="AN88" s="56"/>
      <c r="AO88" s="56"/>
      <c r="AP88" s="56"/>
      <c r="AQ88" s="56"/>
      <c r="AR88" s="56"/>
      <c r="AS88" s="56"/>
      <c r="AT88" s="56"/>
      <c r="AU88" s="56"/>
      <c r="AV88" s="56"/>
      <c r="AX88" s="56"/>
      <c r="AY88" s="56"/>
      <c r="AZ88" s="56"/>
      <c r="BA88" s="56"/>
      <c r="BB88" s="56"/>
      <c r="BC88" s="56"/>
      <c r="BD88" s="56"/>
      <c r="BE88" s="56"/>
      <c r="BF88" s="56"/>
      <c r="BH88" s="56"/>
      <c r="BI88" s="56"/>
      <c r="BJ88" s="56"/>
      <c r="BK88" s="56"/>
      <c r="BL88" s="56"/>
      <c r="BM88" s="56"/>
      <c r="BN88" s="56"/>
      <c r="BO88" s="56"/>
      <c r="BP88" s="56"/>
      <c r="BR88" s="56"/>
      <c r="BS88" s="56"/>
      <c r="BT88" s="56"/>
      <c r="BU88" s="56"/>
      <c r="BV88" s="56"/>
      <c r="BW88" s="56"/>
      <c r="BX88" s="56"/>
      <c r="BY88" s="56"/>
      <c r="BZ88" s="56"/>
      <c r="CB88" s="56"/>
      <c r="CC88" s="56"/>
      <c r="CD88" s="56"/>
      <c r="CE88" s="56"/>
      <c r="CF88" s="56"/>
      <c r="CG88" s="56"/>
      <c r="CH88" s="56"/>
      <c r="CI88" s="56"/>
      <c r="CJ88" s="56"/>
      <c r="CL88" s="56"/>
      <c r="CM88" s="56"/>
      <c r="CN88" s="56"/>
      <c r="CO88" s="56"/>
      <c r="CP88" s="56"/>
      <c r="CQ88" s="56"/>
      <c r="CR88" s="56"/>
      <c r="CS88" s="56"/>
      <c r="CT88" s="56"/>
      <c r="CV88" s="56"/>
      <c r="CW88" s="56"/>
      <c r="CX88" s="56"/>
      <c r="CY88" s="56"/>
      <c r="CZ88" s="56"/>
      <c r="DA88" s="56"/>
      <c r="DB88" s="56"/>
      <c r="DC88" s="56"/>
      <c r="DD88" s="56"/>
      <c r="DF88" s="56"/>
      <c r="DG88" s="56"/>
      <c r="DH88" s="56"/>
      <c r="DI88" s="56"/>
      <c r="DJ88" s="56"/>
      <c r="DK88" s="56"/>
      <c r="DL88" s="56"/>
      <c r="DM88" s="56"/>
      <c r="DN88" s="56"/>
      <c r="DP88" s="56"/>
      <c r="DQ88" s="56"/>
      <c r="DR88" s="56"/>
      <c r="DS88" s="56"/>
      <c r="DT88" s="56"/>
      <c r="DU88" s="56"/>
      <c r="DV88" s="56"/>
      <c r="DW88" s="56"/>
      <c r="DX88" s="56"/>
      <c r="DZ88" s="56"/>
      <c r="EA88" s="56"/>
      <c r="EB88" s="56"/>
      <c r="EC88" s="56"/>
      <c r="ED88" s="56"/>
      <c r="EE88" s="56"/>
      <c r="EF88" s="56"/>
      <c r="EG88" s="56"/>
      <c r="EH88" s="56"/>
      <c r="EJ88" s="56"/>
      <c r="EK88" s="56"/>
      <c r="EL88" s="56"/>
      <c r="EM88" s="56"/>
      <c r="EN88" s="56"/>
      <c r="EO88" s="56"/>
      <c r="EP88" s="56"/>
      <c r="EQ88" s="56"/>
      <c r="ER88" s="56"/>
      <c r="ET88" s="56"/>
      <c r="EU88" s="56"/>
      <c r="EV88" s="56"/>
      <c r="EW88" s="56"/>
      <c r="EX88" s="56"/>
      <c r="EY88" s="56"/>
      <c r="EZ88" s="56"/>
      <c r="FA88" s="56"/>
      <c r="FB88" s="56"/>
      <c r="FD88" s="56"/>
      <c r="FE88" s="56"/>
      <c r="FF88" s="56"/>
      <c r="FG88" s="56"/>
      <c r="FH88" s="56"/>
      <c r="FI88" s="56"/>
      <c r="FJ88" s="56"/>
      <c r="FK88" s="56"/>
      <c r="FL88" s="56"/>
      <c r="FN88" s="56"/>
      <c r="FO88" s="56"/>
      <c r="FP88" s="56"/>
      <c r="FQ88" s="56"/>
      <c r="FR88" s="56"/>
      <c r="FS88" s="56"/>
      <c r="FT88" s="56"/>
      <c r="FU88" s="56"/>
      <c r="FV88" s="56"/>
      <c r="FX88" s="56"/>
      <c r="FY88" s="56"/>
      <c r="FZ88" s="56"/>
      <c r="GA88" s="56"/>
      <c r="GB88" s="56"/>
      <c r="GC88" s="56"/>
      <c r="GD88" s="56"/>
      <c r="GE88" s="56"/>
      <c r="GF88" s="56"/>
      <c r="GH88" s="56"/>
      <c r="GI88" s="56"/>
      <c r="GJ88" s="56"/>
      <c r="GK88" s="56"/>
      <c r="GL88" s="56"/>
      <c r="GM88" s="56"/>
      <c r="GN88" s="56"/>
      <c r="GO88" s="56"/>
      <c r="GP88" s="56"/>
      <c r="GR88" s="56"/>
      <c r="GS88" s="56"/>
      <c r="GT88" s="56"/>
      <c r="GU88" s="56"/>
      <c r="GV88" s="56"/>
      <c r="GW88" s="56"/>
      <c r="GX88" s="56"/>
      <c r="GY88" s="56"/>
      <c r="GZ88" s="56"/>
      <c r="HB88" s="56"/>
      <c r="HC88" s="56"/>
      <c r="HD88" s="56"/>
      <c r="HE88" s="56"/>
      <c r="HF88" s="56"/>
      <c r="HG88" s="56"/>
      <c r="HH88" s="56"/>
      <c r="HI88" s="56"/>
      <c r="HJ88" s="56"/>
      <c r="HL88" s="56"/>
      <c r="HM88" s="56"/>
      <c r="HN88" s="56"/>
      <c r="HO88" s="56"/>
      <c r="HP88" s="56"/>
      <c r="HQ88" s="56"/>
      <c r="HR88" s="56"/>
      <c r="HS88" s="56"/>
      <c r="HT88" s="56"/>
      <c r="HV88" s="56"/>
      <c r="HW88" s="56"/>
      <c r="HX88" s="56"/>
      <c r="HY88" s="56"/>
      <c r="HZ88" s="56"/>
      <c r="IA88" s="56"/>
      <c r="IB88" s="56"/>
      <c r="IC88" s="56"/>
      <c r="ID88" s="56"/>
      <c r="IF88" s="56"/>
      <c r="IG88" s="56"/>
      <c r="IH88" s="56"/>
      <c r="II88" s="56"/>
      <c r="IJ88" s="56"/>
      <c r="IK88" s="56"/>
      <c r="IL88" s="56"/>
      <c r="IM88" s="56"/>
      <c r="IN88" s="56"/>
      <c r="IP88" s="56"/>
      <c r="IQ88" s="56"/>
      <c r="IR88" s="56"/>
      <c r="IS88" s="56"/>
      <c r="IT88" s="56"/>
      <c r="IU88" s="56"/>
    </row>
    <row r="89" spans="1:255" ht="12.75" hidden="1" customHeight="1" x14ac:dyDescent="0.2">
      <c r="A89" s="11"/>
      <c r="B89" s="13">
        <v>0</v>
      </c>
      <c r="C89" s="13" t="s">
        <v>72</v>
      </c>
      <c r="D89" s="14"/>
      <c r="E89" s="15"/>
      <c r="F89" s="15"/>
      <c r="G89" s="15"/>
      <c r="H89" s="16"/>
      <c r="I89" s="13">
        <f t="shared" ref="I89:I98" si="3">G89*H89</f>
        <v>0</v>
      </c>
      <c r="J89" s="56"/>
      <c r="K89" s="56"/>
      <c r="L89" s="56"/>
      <c r="M89" s="56"/>
      <c r="N89" s="56"/>
      <c r="O89" s="56"/>
      <c r="P89" s="56"/>
      <c r="Q89" s="56"/>
      <c r="R89" s="56"/>
      <c r="T89" s="56"/>
      <c r="U89" s="56"/>
      <c r="V89" s="56"/>
      <c r="W89" s="56"/>
      <c r="X89" s="56"/>
      <c r="Y89" s="56"/>
      <c r="Z89" s="56"/>
      <c r="AA89" s="56"/>
      <c r="AB89" s="56"/>
      <c r="AD89" s="56"/>
      <c r="AE89" s="56"/>
      <c r="AF89" s="56"/>
      <c r="AG89" s="56"/>
      <c r="AH89" s="56"/>
      <c r="AI89" s="56"/>
      <c r="AJ89" s="56"/>
      <c r="AK89" s="56"/>
      <c r="AL89" s="56"/>
      <c r="AN89" s="56"/>
      <c r="AO89" s="56"/>
      <c r="AP89" s="56"/>
      <c r="AQ89" s="56"/>
      <c r="AR89" s="56"/>
      <c r="AS89" s="56"/>
      <c r="AT89" s="56"/>
      <c r="AU89" s="56"/>
      <c r="AV89" s="56"/>
      <c r="AX89" s="56"/>
      <c r="AY89" s="56"/>
      <c r="AZ89" s="56"/>
      <c r="BA89" s="56"/>
      <c r="BB89" s="56"/>
      <c r="BC89" s="56"/>
      <c r="BD89" s="56"/>
      <c r="BE89" s="56"/>
      <c r="BF89" s="56"/>
      <c r="BH89" s="56"/>
      <c r="BI89" s="56"/>
      <c r="BJ89" s="56"/>
      <c r="BK89" s="56"/>
      <c r="BL89" s="56"/>
      <c r="BM89" s="56"/>
      <c r="BN89" s="56"/>
      <c r="BO89" s="56"/>
      <c r="BP89" s="56"/>
      <c r="BR89" s="56"/>
      <c r="BS89" s="56"/>
      <c r="BT89" s="56"/>
      <c r="BU89" s="56"/>
      <c r="BV89" s="56"/>
      <c r="BW89" s="56"/>
      <c r="BX89" s="56"/>
      <c r="BY89" s="56"/>
      <c r="BZ89" s="56"/>
      <c r="CB89" s="56"/>
      <c r="CC89" s="56"/>
      <c r="CD89" s="56"/>
      <c r="CE89" s="56"/>
      <c r="CF89" s="56"/>
      <c r="CG89" s="56"/>
      <c r="CH89" s="56"/>
      <c r="CI89" s="56"/>
      <c r="CJ89" s="56"/>
      <c r="CL89" s="56"/>
      <c r="CM89" s="56"/>
      <c r="CN89" s="56"/>
      <c r="CO89" s="56"/>
      <c r="CP89" s="56"/>
      <c r="CQ89" s="56"/>
      <c r="CR89" s="56"/>
      <c r="CS89" s="56"/>
      <c r="CT89" s="56"/>
      <c r="CV89" s="56"/>
      <c r="CW89" s="56"/>
      <c r="CX89" s="56"/>
      <c r="CY89" s="56"/>
      <c r="CZ89" s="56"/>
      <c r="DA89" s="56"/>
      <c r="DB89" s="56"/>
      <c r="DC89" s="56"/>
      <c r="DD89" s="56"/>
      <c r="DF89" s="56"/>
      <c r="DG89" s="56"/>
      <c r="DH89" s="56"/>
      <c r="DI89" s="56"/>
      <c r="DJ89" s="56"/>
      <c r="DK89" s="56"/>
      <c r="DL89" s="56"/>
      <c r="DM89" s="56"/>
      <c r="DN89" s="56"/>
      <c r="DP89" s="56"/>
      <c r="DQ89" s="56"/>
      <c r="DR89" s="56"/>
      <c r="DS89" s="56"/>
      <c r="DT89" s="56"/>
      <c r="DU89" s="56"/>
      <c r="DV89" s="56"/>
      <c r="DW89" s="56"/>
      <c r="DX89" s="56"/>
      <c r="DZ89" s="56"/>
      <c r="EA89" s="56"/>
      <c r="EB89" s="56"/>
      <c r="EC89" s="56"/>
      <c r="ED89" s="56"/>
      <c r="EE89" s="56"/>
      <c r="EF89" s="56"/>
      <c r="EG89" s="56"/>
      <c r="EH89" s="56"/>
      <c r="EJ89" s="56"/>
      <c r="EK89" s="56"/>
      <c r="EL89" s="56"/>
      <c r="EM89" s="56"/>
      <c r="EN89" s="56"/>
      <c r="EO89" s="56"/>
      <c r="EP89" s="56"/>
      <c r="EQ89" s="56"/>
      <c r="ER89" s="56"/>
      <c r="ET89" s="56"/>
      <c r="EU89" s="56"/>
      <c r="EV89" s="56"/>
      <c r="EW89" s="56"/>
      <c r="EX89" s="56"/>
      <c r="EY89" s="56"/>
      <c r="EZ89" s="56"/>
      <c r="FA89" s="56"/>
      <c r="FB89" s="56"/>
      <c r="FD89" s="56"/>
      <c r="FE89" s="56"/>
      <c r="FF89" s="56"/>
      <c r="FG89" s="56"/>
      <c r="FH89" s="56"/>
      <c r="FI89" s="56"/>
      <c r="FJ89" s="56"/>
      <c r="FK89" s="56"/>
      <c r="FL89" s="56"/>
      <c r="FN89" s="56"/>
      <c r="FO89" s="56"/>
      <c r="FP89" s="56"/>
      <c r="FQ89" s="56"/>
      <c r="FR89" s="56"/>
      <c r="FS89" s="56"/>
      <c r="FT89" s="56"/>
      <c r="FU89" s="56"/>
      <c r="FV89" s="56"/>
      <c r="FX89" s="56"/>
      <c r="FY89" s="56"/>
      <c r="FZ89" s="56"/>
      <c r="GA89" s="56"/>
      <c r="GB89" s="56"/>
      <c r="GC89" s="56"/>
      <c r="GD89" s="56"/>
      <c r="GE89" s="56"/>
      <c r="GF89" s="56"/>
      <c r="GH89" s="56"/>
      <c r="GI89" s="56"/>
      <c r="GJ89" s="56"/>
      <c r="GK89" s="56"/>
      <c r="GL89" s="56"/>
      <c r="GM89" s="56"/>
      <c r="GN89" s="56"/>
      <c r="GO89" s="56"/>
      <c r="GP89" s="56"/>
      <c r="GR89" s="56"/>
      <c r="GS89" s="56"/>
      <c r="GT89" s="56"/>
      <c r="GU89" s="56"/>
      <c r="GV89" s="56"/>
      <c r="GW89" s="56"/>
      <c r="GX89" s="56"/>
      <c r="GY89" s="56"/>
      <c r="GZ89" s="56"/>
      <c r="HB89" s="56"/>
      <c r="HC89" s="56"/>
      <c r="HD89" s="56"/>
      <c r="HE89" s="56"/>
      <c r="HF89" s="56"/>
      <c r="HG89" s="56"/>
      <c r="HH89" s="56"/>
      <c r="HI89" s="56"/>
      <c r="HJ89" s="56"/>
      <c r="HL89" s="56"/>
      <c r="HM89" s="56"/>
      <c r="HN89" s="56"/>
      <c r="HO89" s="56"/>
      <c r="HP89" s="56"/>
      <c r="HQ89" s="56"/>
      <c r="HR89" s="56"/>
      <c r="HS89" s="56"/>
      <c r="HT89" s="56"/>
      <c r="HV89" s="56"/>
      <c r="HW89" s="56"/>
      <c r="HX89" s="56"/>
      <c r="HY89" s="56"/>
      <c r="HZ89" s="56"/>
      <c r="IA89" s="56"/>
      <c r="IB89" s="56"/>
      <c r="IC89" s="56"/>
      <c r="ID89" s="56"/>
      <c r="IF89" s="56"/>
      <c r="IG89" s="56"/>
      <c r="IH89" s="56"/>
      <c r="II89" s="56"/>
      <c r="IJ89" s="56"/>
      <c r="IK89" s="56"/>
      <c r="IL89" s="56"/>
      <c r="IM89" s="56"/>
      <c r="IN89" s="56"/>
      <c r="IP89" s="56"/>
      <c r="IQ89" s="56"/>
      <c r="IR89" s="56"/>
      <c r="IS89" s="56"/>
      <c r="IT89" s="56"/>
      <c r="IU89" s="56"/>
    </row>
    <row r="90" spans="1:255" ht="12.75" hidden="1" customHeight="1" x14ac:dyDescent="0.2">
      <c r="A90" s="11"/>
      <c r="B90" s="13">
        <v>0</v>
      </c>
      <c r="C90" s="13" t="s">
        <v>73</v>
      </c>
      <c r="D90" s="14"/>
      <c r="E90" s="15"/>
      <c r="F90" s="15"/>
      <c r="G90" s="15"/>
      <c r="H90" s="16"/>
      <c r="I90" s="13">
        <f t="shared" si="3"/>
        <v>0</v>
      </c>
      <c r="J90" s="56"/>
      <c r="K90" s="56"/>
      <c r="L90" s="56"/>
      <c r="M90" s="56"/>
      <c r="N90" s="56"/>
      <c r="O90" s="56"/>
      <c r="P90" s="56"/>
      <c r="Q90" s="56"/>
      <c r="R90" s="56"/>
      <c r="T90" s="56"/>
      <c r="U90" s="56"/>
      <c r="V90" s="56"/>
      <c r="W90" s="56"/>
      <c r="X90" s="56"/>
      <c r="Y90" s="56"/>
      <c r="Z90" s="56"/>
      <c r="AA90" s="56"/>
      <c r="AB90" s="56"/>
      <c r="AD90" s="56"/>
      <c r="AE90" s="56"/>
      <c r="AF90" s="56"/>
      <c r="AG90" s="56"/>
      <c r="AH90" s="56"/>
      <c r="AI90" s="56"/>
      <c r="AJ90" s="56"/>
      <c r="AK90" s="56"/>
      <c r="AL90" s="56"/>
      <c r="AN90" s="56"/>
      <c r="AO90" s="56"/>
      <c r="AP90" s="56"/>
      <c r="AQ90" s="56"/>
      <c r="AR90" s="56"/>
      <c r="AS90" s="56"/>
      <c r="AT90" s="56"/>
      <c r="AU90" s="56"/>
      <c r="AV90" s="56"/>
      <c r="AX90" s="56"/>
      <c r="AY90" s="56"/>
      <c r="AZ90" s="56"/>
      <c r="BA90" s="56"/>
      <c r="BB90" s="56"/>
      <c r="BC90" s="56"/>
      <c r="BD90" s="56"/>
      <c r="BE90" s="56"/>
      <c r="BF90" s="56"/>
      <c r="BH90" s="56"/>
      <c r="BI90" s="56"/>
      <c r="BJ90" s="56"/>
      <c r="BK90" s="56"/>
      <c r="BL90" s="56"/>
      <c r="BM90" s="56"/>
      <c r="BN90" s="56"/>
      <c r="BO90" s="56"/>
      <c r="BP90" s="56"/>
      <c r="BR90" s="56"/>
      <c r="BS90" s="56"/>
      <c r="BT90" s="56"/>
      <c r="BU90" s="56"/>
      <c r="BV90" s="56"/>
      <c r="BW90" s="56"/>
      <c r="BX90" s="56"/>
      <c r="BY90" s="56"/>
      <c r="BZ90" s="56"/>
      <c r="CB90" s="56"/>
      <c r="CC90" s="56"/>
      <c r="CD90" s="56"/>
      <c r="CE90" s="56"/>
      <c r="CF90" s="56"/>
      <c r="CG90" s="56"/>
      <c r="CH90" s="56"/>
      <c r="CI90" s="56"/>
      <c r="CJ90" s="56"/>
      <c r="CL90" s="56"/>
      <c r="CM90" s="56"/>
      <c r="CN90" s="56"/>
      <c r="CO90" s="56"/>
      <c r="CP90" s="56"/>
      <c r="CQ90" s="56"/>
      <c r="CR90" s="56"/>
      <c r="CS90" s="56"/>
      <c r="CT90" s="56"/>
      <c r="CV90" s="56"/>
      <c r="CW90" s="56"/>
      <c r="CX90" s="56"/>
      <c r="CY90" s="56"/>
      <c r="CZ90" s="56"/>
      <c r="DA90" s="56"/>
      <c r="DB90" s="56"/>
      <c r="DC90" s="56"/>
      <c r="DD90" s="56"/>
      <c r="DF90" s="56"/>
      <c r="DG90" s="56"/>
      <c r="DH90" s="56"/>
      <c r="DI90" s="56"/>
      <c r="DJ90" s="56"/>
      <c r="DK90" s="56"/>
      <c r="DL90" s="56"/>
      <c r="DM90" s="56"/>
      <c r="DN90" s="56"/>
      <c r="DP90" s="56"/>
      <c r="DQ90" s="56"/>
      <c r="DR90" s="56"/>
      <c r="DS90" s="56"/>
      <c r="DT90" s="56"/>
      <c r="DU90" s="56"/>
      <c r="DV90" s="56"/>
      <c r="DW90" s="56"/>
      <c r="DX90" s="56"/>
      <c r="DZ90" s="56"/>
      <c r="EA90" s="56"/>
      <c r="EB90" s="56"/>
      <c r="EC90" s="56"/>
      <c r="ED90" s="56"/>
      <c r="EE90" s="56"/>
      <c r="EF90" s="56"/>
      <c r="EG90" s="56"/>
      <c r="EH90" s="56"/>
      <c r="EJ90" s="56"/>
      <c r="EK90" s="56"/>
      <c r="EL90" s="56"/>
      <c r="EM90" s="56"/>
      <c r="EN90" s="56"/>
      <c r="EO90" s="56"/>
      <c r="EP90" s="56"/>
      <c r="EQ90" s="56"/>
      <c r="ER90" s="56"/>
      <c r="ET90" s="56"/>
      <c r="EU90" s="56"/>
      <c r="EV90" s="56"/>
      <c r="EW90" s="56"/>
      <c r="EX90" s="56"/>
      <c r="EY90" s="56"/>
      <c r="EZ90" s="56"/>
      <c r="FA90" s="56"/>
      <c r="FB90" s="56"/>
      <c r="FD90" s="56"/>
      <c r="FE90" s="56"/>
      <c r="FF90" s="56"/>
      <c r="FG90" s="56"/>
      <c r="FH90" s="56"/>
      <c r="FI90" s="56"/>
      <c r="FJ90" s="56"/>
      <c r="FK90" s="56"/>
      <c r="FL90" s="56"/>
      <c r="FN90" s="56"/>
      <c r="FO90" s="56"/>
      <c r="FP90" s="56"/>
      <c r="FQ90" s="56"/>
      <c r="FR90" s="56"/>
      <c r="FS90" s="56"/>
      <c r="FT90" s="56"/>
      <c r="FU90" s="56"/>
      <c r="FV90" s="56"/>
      <c r="FX90" s="56"/>
      <c r="FY90" s="56"/>
      <c r="FZ90" s="56"/>
      <c r="GA90" s="56"/>
      <c r="GB90" s="56"/>
      <c r="GC90" s="56"/>
      <c r="GD90" s="56"/>
      <c r="GE90" s="56"/>
      <c r="GF90" s="56"/>
      <c r="GH90" s="56"/>
      <c r="GI90" s="56"/>
      <c r="GJ90" s="56"/>
      <c r="GK90" s="56"/>
      <c r="GL90" s="56"/>
      <c r="GM90" s="56"/>
      <c r="GN90" s="56"/>
      <c r="GO90" s="56"/>
      <c r="GP90" s="56"/>
      <c r="GR90" s="56"/>
      <c r="GS90" s="56"/>
      <c r="GT90" s="56"/>
      <c r="GU90" s="56"/>
      <c r="GV90" s="56"/>
      <c r="GW90" s="56"/>
      <c r="GX90" s="56"/>
      <c r="GY90" s="56"/>
      <c r="GZ90" s="56"/>
      <c r="HB90" s="56"/>
      <c r="HC90" s="56"/>
      <c r="HD90" s="56"/>
      <c r="HE90" s="56"/>
      <c r="HF90" s="56"/>
      <c r="HG90" s="56"/>
      <c r="HH90" s="56"/>
      <c r="HI90" s="56"/>
      <c r="HJ90" s="56"/>
      <c r="HL90" s="56"/>
      <c r="HM90" s="56"/>
      <c r="HN90" s="56"/>
      <c r="HO90" s="56"/>
      <c r="HP90" s="56"/>
      <c r="HQ90" s="56"/>
      <c r="HR90" s="56"/>
      <c r="HS90" s="56"/>
      <c r="HT90" s="56"/>
      <c r="HV90" s="56"/>
      <c r="HW90" s="56"/>
      <c r="HX90" s="56"/>
      <c r="HY90" s="56"/>
      <c r="HZ90" s="56"/>
      <c r="IA90" s="56"/>
      <c r="IB90" s="56"/>
      <c r="IC90" s="56"/>
      <c r="ID90" s="56"/>
      <c r="IF90" s="56"/>
      <c r="IG90" s="56"/>
      <c r="IH90" s="56"/>
      <c r="II90" s="56"/>
      <c r="IJ90" s="56"/>
      <c r="IK90" s="56"/>
      <c r="IL90" s="56"/>
      <c r="IM90" s="56"/>
      <c r="IN90" s="56"/>
      <c r="IP90" s="56"/>
      <c r="IQ90" s="56"/>
      <c r="IR90" s="56"/>
      <c r="IS90" s="56"/>
      <c r="IT90" s="56"/>
      <c r="IU90" s="56"/>
    </row>
    <row r="91" spans="1:255" ht="12.75" hidden="1" customHeight="1" x14ac:dyDescent="0.2">
      <c r="A91" s="11"/>
      <c r="B91" s="13">
        <v>0</v>
      </c>
      <c r="C91" s="13" t="s">
        <v>74</v>
      </c>
      <c r="D91" s="14"/>
      <c r="E91" s="15"/>
      <c r="F91" s="15"/>
      <c r="G91" s="15"/>
      <c r="H91" s="16"/>
      <c r="I91" s="13">
        <f t="shared" si="3"/>
        <v>0</v>
      </c>
      <c r="J91" s="56"/>
      <c r="K91" s="56"/>
      <c r="L91" s="56"/>
      <c r="M91" s="56"/>
      <c r="N91" s="56"/>
      <c r="O91" s="56"/>
      <c r="P91" s="56"/>
      <c r="Q91" s="56"/>
      <c r="R91" s="56"/>
      <c r="T91" s="56"/>
      <c r="U91" s="56"/>
      <c r="V91" s="56"/>
      <c r="W91" s="56"/>
      <c r="X91" s="56"/>
      <c r="Y91" s="56"/>
      <c r="Z91" s="56"/>
      <c r="AA91" s="56"/>
      <c r="AB91" s="56"/>
      <c r="AD91" s="56"/>
      <c r="AE91" s="56"/>
      <c r="AF91" s="56"/>
      <c r="AG91" s="56"/>
      <c r="AH91" s="56"/>
      <c r="AI91" s="56"/>
      <c r="AJ91" s="56"/>
      <c r="AK91" s="56"/>
      <c r="AL91" s="56"/>
      <c r="AN91" s="56"/>
      <c r="AO91" s="56"/>
      <c r="AP91" s="56"/>
      <c r="AQ91" s="56"/>
      <c r="AR91" s="56"/>
      <c r="AS91" s="56"/>
      <c r="AT91" s="56"/>
      <c r="AU91" s="56"/>
      <c r="AV91" s="56"/>
      <c r="AX91" s="56"/>
      <c r="AY91" s="56"/>
      <c r="AZ91" s="56"/>
      <c r="BA91" s="56"/>
      <c r="BB91" s="56"/>
      <c r="BC91" s="56"/>
      <c r="BD91" s="56"/>
      <c r="BE91" s="56"/>
      <c r="BF91" s="56"/>
      <c r="BH91" s="56"/>
      <c r="BI91" s="56"/>
      <c r="BJ91" s="56"/>
      <c r="BK91" s="56"/>
      <c r="BL91" s="56"/>
      <c r="BM91" s="56"/>
      <c r="BN91" s="56"/>
      <c r="BO91" s="56"/>
      <c r="BP91" s="56"/>
      <c r="BR91" s="56"/>
      <c r="BS91" s="56"/>
      <c r="BT91" s="56"/>
      <c r="BU91" s="56"/>
      <c r="BV91" s="56"/>
      <c r="BW91" s="56"/>
      <c r="BX91" s="56"/>
      <c r="BY91" s="56"/>
      <c r="BZ91" s="56"/>
      <c r="CB91" s="56"/>
      <c r="CC91" s="56"/>
      <c r="CD91" s="56"/>
      <c r="CE91" s="56"/>
      <c r="CF91" s="56"/>
      <c r="CG91" s="56"/>
      <c r="CH91" s="56"/>
      <c r="CI91" s="56"/>
      <c r="CJ91" s="56"/>
      <c r="CL91" s="56"/>
      <c r="CM91" s="56"/>
      <c r="CN91" s="56"/>
      <c r="CO91" s="56"/>
      <c r="CP91" s="56"/>
      <c r="CQ91" s="56"/>
      <c r="CR91" s="56"/>
      <c r="CS91" s="56"/>
      <c r="CT91" s="56"/>
      <c r="CV91" s="56"/>
      <c r="CW91" s="56"/>
      <c r="CX91" s="56"/>
      <c r="CY91" s="56"/>
      <c r="CZ91" s="56"/>
      <c r="DA91" s="56"/>
      <c r="DB91" s="56"/>
      <c r="DC91" s="56"/>
      <c r="DD91" s="56"/>
      <c r="DF91" s="56"/>
      <c r="DG91" s="56"/>
      <c r="DH91" s="56"/>
      <c r="DI91" s="56"/>
      <c r="DJ91" s="56"/>
      <c r="DK91" s="56"/>
      <c r="DL91" s="56"/>
      <c r="DM91" s="56"/>
      <c r="DN91" s="56"/>
      <c r="DP91" s="56"/>
      <c r="DQ91" s="56"/>
      <c r="DR91" s="56"/>
      <c r="DS91" s="56"/>
      <c r="DT91" s="56"/>
      <c r="DU91" s="56"/>
      <c r="DV91" s="56"/>
      <c r="DW91" s="56"/>
      <c r="DX91" s="56"/>
      <c r="DZ91" s="56"/>
      <c r="EA91" s="56"/>
      <c r="EB91" s="56"/>
      <c r="EC91" s="56"/>
      <c r="ED91" s="56"/>
      <c r="EE91" s="56"/>
      <c r="EF91" s="56"/>
      <c r="EG91" s="56"/>
      <c r="EH91" s="56"/>
      <c r="EJ91" s="56"/>
      <c r="EK91" s="56"/>
      <c r="EL91" s="56"/>
      <c r="EM91" s="56"/>
      <c r="EN91" s="56"/>
      <c r="EO91" s="56"/>
      <c r="EP91" s="56"/>
      <c r="EQ91" s="56"/>
      <c r="ER91" s="56"/>
      <c r="ET91" s="56"/>
      <c r="EU91" s="56"/>
      <c r="EV91" s="56"/>
      <c r="EW91" s="56"/>
      <c r="EX91" s="56"/>
      <c r="EY91" s="56"/>
      <c r="EZ91" s="56"/>
      <c r="FA91" s="56"/>
      <c r="FB91" s="56"/>
      <c r="FD91" s="56"/>
      <c r="FE91" s="56"/>
      <c r="FF91" s="56"/>
      <c r="FG91" s="56"/>
      <c r="FH91" s="56"/>
      <c r="FI91" s="56"/>
      <c r="FJ91" s="56"/>
      <c r="FK91" s="56"/>
      <c r="FL91" s="56"/>
      <c r="FN91" s="56"/>
      <c r="FO91" s="56"/>
      <c r="FP91" s="56"/>
      <c r="FQ91" s="56"/>
      <c r="FR91" s="56"/>
      <c r="FS91" s="56"/>
      <c r="FT91" s="56"/>
      <c r="FU91" s="56"/>
      <c r="FV91" s="56"/>
      <c r="FX91" s="56"/>
      <c r="FY91" s="56"/>
      <c r="FZ91" s="56"/>
      <c r="GA91" s="56"/>
      <c r="GB91" s="56"/>
      <c r="GC91" s="56"/>
      <c r="GD91" s="56"/>
      <c r="GE91" s="56"/>
      <c r="GF91" s="56"/>
      <c r="GH91" s="56"/>
      <c r="GI91" s="56"/>
      <c r="GJ91" s="56"/>
      <c r="GK91" s="56"/>
      <c r="GL91" s="56"/>
      <c r="GM91" s="56"/>
      <c r="GN91" s="56"/>
      <c r="GO91" s="56"/>
      <c r="GP91" s="56"/>
      <c r="GR91" s="56"/>
      <c r="GS91" s="56"/>
      <c r="GT91" s="56"/>
      <c r="GU91" s="56"/>
      <c r="GV91" s="56"/>
      <c r="GW91" s="56"/>
      <c r="GX91" s="56"/>
      <c r="GY91" s="56"/>
      <c r="GZ91" s="56"/>
      <c r="HB91" s="56"/>
      <c r="HC91" s="56"/>
      <c r="HD91" s="56"/>
      <c r="HE91" s="56"/>
      <c r="HF91" s="56"/>
      <c r="HG91" s="56"/>
      <c r="HH91" s="56"/>
      <c r="HI91" s="56"/>
      <c r="HJ91" s="56"/>
      <c r="HL91" s="56"/>
      <c r="HM91" s="56"/>
      <c r="HN91" s="56"/>
      <c r="HO91" s="56"/>
      <c r="HP91" s="56"/>
      <c r="HQ91" s="56"/>
      <c r="HR91" s="56"/>
      <c r="HS91" s="56"/>
      <c r="HT91" s="56"/>
      <c r="HV91" s="56"/>
      <c r="HW91" s="56"/>
      <c r="HX91" s="56"/>
      <c r="HY91" s="56"/>
      <c r="HZ91" s="56"/>
      <c r="IA91" s="56"/>
      <c r="IB91" s="56"/>
      <c r="IC91" s="56"/>
      <c r="ID91" s="56"/>
      <c r="IF91" s="56"/>
      <c r="IG91" s="56"/>
      <c r="IH91" s="56"/>
      <c r="II91" s="56"/>
      <c r="IJ91" s="56"/>
      <c r="IK91" s="56"/>
      <c r="IL91" s="56"/>
      <c r="IM91" s="56"/>
      <c r="IN91" s="56"/>
      <c r="IP91" s="56"/>
      <c r="IQ91" s="56"/>
      <c r="IR91" s="56"/>
      <c r="IS91" s="56"/>
      <c r="IT91" s="56"/>
      <c r="IU91" s="56"/>
    </row>
    <row r="92" spans="1:255" ht="12.75" hidden="1" customHeight="1" x14ac:dyDescent="0.2">
      <c r="A92" s="11"/>
      <c r="B92" s="13">
        <v>0</v>
      </c>
      <c r="C92" s="13" t="s">
        <v>75</v>
      </c>
      <c r="D92" s="14"/>
      <c r="E92" s="15"/>
      <c r="F92" s="15"/>
      <c r="G92" s="15"/>
      <c r="H92" s="16"/>
      <c r="I92" s="13">
        <f t="shared" si="3"/>
        <v>0</v>
      </c>
      <c r="J92" s="56"/>
      <c r="K92" s="56"/>
      <c r="L92" s="56"/>
      <c r="M92" s="56"/>
      <c r="N92" s="56"/>
      <c r="O92" s="56"/>
      <c r="P92" s="56"/>
      <c r="Q92" s="56"/>
      <c r="R92" s="56"/>
      <c r="T92" s="56"/>
      <c r="U92" s="56"/>
      <c r="V92" s="56"/>
      <c r="W92" s="56"/>
      <c r="X92" s="56"/>
      <c r="Y92" s="56"/>
      <c r="Z92" s="56"/>
      <c r="AA92" s="56"/>
      <c r="AB92" s="56"/>
      <c r="AD92" s="56"/>
      <c r="AE92" s="56"/>
      <c r="AF92" s="56"/>
      <c r="AG92" s="56"/>
      <c r="AH92" s="56"/>
      <c r="AI92" s="56"/>
      <c r="AJ92" s="56"/>
      <c r="AK92" s="56"/>
      <c r="AL92" s="56"/>
      <c r="AN92" s="56"/>
      <c r="AO92" s="56"/>
      <c r="AP92" s="56"/>
      <c r="AQ92" s="56"/>
      <c r="AR92" s="56"/>
      <c r="AS92" s="56"/>
      <c r="AT92" s="56"/>
      <c r="AU92" s="56"/>
      <c r="AV92" s="56"/>
      <c r="AX92" s="56"/>
      <c r="AY92" s="56"/>
      <c r="AZ92" s="56"/>
      <c r="BA92" s="56"/>
      <c r="BB92" s="56"/>
      <c r="BC92" s="56"/>
      <c r="BD92" s="56"/>
      <c r="BE92" s="56"/>
      <c r="BF92" s="56"/>
      <c r="BH92" s="56"/>
      <c r="BI92" s="56"/>
      <c r="BJ92" s="56"/>
      <c r="BK92" s="56"/>
      <c r="BL92" s="56"/>
      <c r="BM92" s="56"/>
      <c r="BN92" s="56"/>
      <c r="BO92" s="56"/>
      <c r="BP92" s="56"/>
      <c r="BR92" s="56"/>
      <c r="BS92" s="56"/>
      <c r="BT92" s="56"/>
      <c r="BU92" s="56"/>
      <c r="BV92" s="56"/>
      <c r="BW92" s="56"/>
      <c r="BX92" s="56"/>
      <c r="BY92" s="56"/>
      <c r="BZ92" s="56"/>
      <c r="CB92" s="56"/>
      <c r="CC92" s="56"/>
      <c r="CD92" s="56"/>
      <c r="CE92" s="56"/>
      <c r="CF92" s="56"/>
      <c r="CG92" s="56"/>
      <c r="CH92" s="56"/>
      <c r="CI92" s="56"/>
      <c r="CJ92" s="56"/>
      <c r="CL92" s="56"/>
      <c r="CM92" s="56"/>
      <c r="CN92" s="56"/>
      <c r="CO92" s="56"/>
      <c r="CP92" s="56"/>
      <c r="CQ92" s="56"/>
      <c r="CR92" s="56"/>
      <c r="CS92" s="56"/>
      <c r="CT92" s="56"/>
      <c r="CV92" s="56"/>
      <c r="CW92" s="56"/>
      <c r="CX92" s="56"/>
      <c r="CY92" s="56"/>
      <c r="CZ92" s="56"/>
      <c r="DA92" s="56"/>
      <c r="DB92" s="56"/>
      <c r="DC92" s="56"/>
      <c r="DD92" s="56"/>
      <c r="DF92" s="56"/>
      <c r="DG92" s="56"/>
      <c r="DH92" s="56"/>
      <c r="DI92" s="56"/>
      <c r="DJ92" s="56"/>
      <c r="DK92" s="56"/>
      <c r="DL92" s="56"/>
      <c r="DM92" s="56"/>
      <c r="DN92" s="56"/>
      <c r="DP92" s="56"/>
      <c r="DQ92" s="56"/>
      <c r="DR92" s="56"/>
      <c r="DS92" s="56"/>
      <c r="DT92" s="56"/>
      <c r="DU92" s="56"/>
      <c r="DV92" s="56"/>
      <c r="DW92" s="56"/>
      <c r="DX92" s="56"/>
      <c r="DZ92" s="56"/>
      <c r="EA92" s="56"/>
      <c r="EB92" s="56"/>
      <c r="EC92" s="56"/>
      <c r="ED92" s="56"/>
      <c r="EE92" s="56"/>
      <c r="EF92" s="56"/>
      <c r="EG92" s="56"/>
      <c r="EH92" s="56"/>
      <c r="EJ92" s="56"/>
      <c r="EK92" s="56"/>
      <c r="EL92" s="56"/>
      <c r="EM92" s="56"/>
      <c r="EN92" s="56"/>
      <c r="EO92" s="56"/>
      <c r="EP92" s="56"/>
      <c r="EQ92" s="56"/>
      <c r="ER92" s="56"/>
      <c r="ET92" s="56"/>
      <c r="EU92" s="56"/>
      <c r="EV92" s="56"/>
      <c r="EW92" s="56"/>
      <c r="EX92" s="56"/>
      <c r="EY92" s="56"/>
      <c r="EZ92" s="56"/>
      <c r="FA92" s="56"/>
      <c r="FB92" s="56"/>
      <c r="FD92" s="56"/>
      <c r="FE92" s="56"/>
      <c r="FF92" s="56"/>
      <c r="FG92" s="56"/>
      <c r="FH92" s="56"/>
      <c r="FI92" s="56"/>
      <c r="FJ92" s="56"/>
      <c r="FK92" s="56"/>
      <c r="FL92" s="56"/>
      <c r="FN92" s="56"/>
      <c r="FO92" s="56"/>
      <c r="FP92" s="56"/>
      <c r="FQ92" s="56"/>
      <c r="FR92" s="56"/>
      <c r="FS92" s="56"/>
      <c r="FT92" s="56"/>
      <c r="FU92" s="56"/>
      <c r="FV92" s="56"/>
      <c r="FX92" s="56"/>
      <c r="FY92" s="56"/>
      <c r="FZ92" s="56"/>
      <c r="GA92" s="56"/>
      <c r="GB92" s="56"/>
      <c r="GC92" s="56"/>
      <c r="GD92" s="56"/>
      <c r="GE92" s="56"/>
      <c r="GF92" s="56"/>
      <c r="GH92" s="56"/>
      <c r="GI92" s="56"/>
      <c r="GJ92" s="56"/>
      <c r="GK92" s="56"/>
      <c r="GL92" s="56"/>
      <c r="GM92" s="56"/>
      <c r="GN92" s="56"/>
      <c r="GO92" s="56"/>
      <c r="GP92" s="56"/>
      <c r="GR92" s="56"/>
      <c r="GS92" s="56"/>
      <c r="GT92" s="56"/>
      <c r="GU92" s="56"/>
      <c r="GV92" s="56"/>
      <c r="GW92" s="56"/>
      <c r="GX92" s="56"/>
      <c r="GY92" s="56"/>
      <c r="GZ92" s="56"/>
      <c r="HB92" s="56"/>
      <c r="HC92" s="56"/>
      <c r="HD92" s="56"/>
      <c r="HE92" s="56"/>
      <c r="HF92" s="56"/>
      <c r="HG92" s="56"/>
      <c r="HH92" s="56"/>
      <c r="HI92" s="56"/>
      <c r="HJ92" s="56"/>
      <c r="HL92" s="56"/>
      <c r="HM92" s="56"/>
      <c r="HN92" s="56"/>
      <c r="HO92" s="56"/>
      <c r="HP92" s="56"/>
      <c r="HQ92" s="56"/>
      <c r="HR92" s="56"/>
      <c r="HS92" s="56"/>
      <c r="HT92" s="56"/>
      <c r="HV92" s="56"/>
      <c r="HW92" s="56"/>
      <c r="HX92" s="56"/>
      <c r="HY92" s="56"/>
      <c r="HZ92" s="56"/>
      <c r="IA92" s="56"/>
      <c r="IB92" s="56"/>
      <c r="IC92" s="56"/>
      <c r="ID92" s="56"/>
      <c r="IF92" s="56"/>
      <c r="IG92" s="56"/>
      <c r="IH92" s="56"/>
      <c r="II92" s="56"/>
      <c r="IJ92" s="56"/>
      <c r="IK92" s="56"/>
      <c r="IL92" s="56"/>
      <c r="IM92" s="56"/>
      <c r="IN92" s="56"/>
      <c r="IP92" s="56"/>
      <c r="IQ92" s="56"/>
      <c r="IR92" s="56"/>
      <c r="IS92" s="56"/>
      <c r="IT92" s="56"/>
      <c r="IU92" s="56"/>
    </row>
    <row r="93" spans="1:255" ht="12.75" hidden="1" customHeight="1" x14ac:dyDescent="0.2">
      <c r="A93" s="11"/>
      <c r="B93" s="13">
        <v>0</v>
      </c>
      <c r="C93" s="13" t="s">
        <v>76</v>
      </c>
      <c r="D93" s="14"/>
      <c r="E93" s="15"/>
      <c r="F93" s="15"/>
      <c r="G93" s="15"/>
      <c r="H93" s="16"/>
      <c r="I93" s="13">
        <f t="shared" si="3"/>
        <v>0</v>
      </c>
      <c r="J93" s="56"/>
      <c r="K93" s="56"/>
      <c r="L93" s="56"/>
      <c r="M93" s="56"/>
      <c r="N93" s="56"/>
      <c r="O93" s="56"/>
      <c r="P93" s="56"/>
      <c r="Q93" s="56"/>
      <c r="R93" s="56"/>
      <c r="T93" s="56"/>
      <c r="U93" s="56"/>
      <c r="V93" s="56"/>
      <c r="W93" s="56"/>
      <c r="X93" s="56"/>
      <c r="Y93" s="56"/>
      <c r="Z93" s="56"/>
      <c r="AA93" s="56"/>
      <c r="AB93" s="56"/>
      <c r="AD93" s="56"/>
      <c r="AE93" s="56"/>
      <c r="AF93" s="56"/>
      <c r="AG93" s="56"/>
      <c r="AH93" s="56"/>
      <c r="AI93" s="56"/>
      <c r="AJ93" s="56"/>
      <c r="AK93" s="56"/>
      <c r="AL93" s="56"/>
      <c r="AN93" s="56"/>
      <c r="AO93" s="56"/>
      <c r="AP93" s="56"/>
      <c r="AQ93" s="56"/>
      <c r="AR93" s="56"/>
      <c r="AS93" s="56"/>
      <c r="AT93" s="56"/>
      <c r="AU93" s="56"/>
      <c r="AV93" s="56"/>
      <c r="AX93" s="56"/>
      <c r="AY93" s="56"/>
      <c r="AZ93" s="56"/>
      <c r="BA93" s="56"/>
      <c r="BB93" s="56"/>
      <c r="BC93" s="56"/>
      <c r="BD93" s="56"/>
      <c r="BE93" s="56"/>
      <c r="BF93" s="56"/>
      <c r="BH93" s="56"/>
      <c r="BI93" s="56"/>
      <c r="BJ93" s="56"/>
      <c r="BK93" s="56"/>
      <c r="BL93" s="56"/>
      <c r="BM93" s="56"/>
      <c r="BN93" s="56"/>
      <c r="BO93" s="56"/>
      <c r="BP93" s="56"/>
      <c r="BR93" s="56"/>
      <c r="BS93" s="56"/>
      <c r="BT93" s="56"/>
      <c r="BU93" s="56"/>
      <c r="BV93" s="56"/>
      <c r="BW93" s="56"/>
      <c r="BX93" s="56"/>
      <c r="BY93" s="56"/>
      <c r="BZ93" s="56"/>
      <c r="CB93" s="56"/>
      <c r="CC93" s="56"/>
      <c r="CD93" s="56"/>
      <c r="CE93" s="56"/>
      <c r="CF93" s="56"/>
      <c r="CG93" s="56"/>
      <c r="CH93" s="56"/>
      <c r="CI93" s="56"/>
      <c r="CJ93" s="56"/>
      <c r="CL93" s="56"/>
      <c r="CM93" s="56"/>
      <c r="CN93" s="56"/>
      <c r="CO93" s="56"/>
      <c r="CP93" s="56"/>
      <c r="CQ93" s="56"/>
      <c r="CR93" s="56"/>
      <c r="CS93" s="56"/>
      <c r="CT93" s="56"/>
      <c r="CV93" s="56"/>
      <c r="CW93" s="56"/>
      <c r="CX93" s="56"/>
      <c r="CY93" s="56"/>
      <c r="CZ93" s="56"/>
      <c r="DA93" s="56"/>
      <c r="DB93" s="56"/>
      <c r="DC93" s="56"/>
      <c r="DD93" s="56"/>
      <c r="DF93" s="56"/>
      <c r="DG93" s="56"/>
      <c r="DH93" s="56"/>
      <c r="DI93" s="56"/>
      <c r="DJ93" s="56"/>
      <c r="DK93" s="56"/>
      <c r="DL93" s="56"/>
      <c r="DM93" s="56"/>
      <c r="DN93" s="56"/>
      <c r="DP93" s="56"/>
      <c r="DQ93" s="56"/>
      <c r="DR93" s="56"/>
      <c r="DS93" s="56"/>
      <c r="DT93" s="56"/>
      <c r="DU93" s="56"/>
      <c r="DV93" s="56"/>
      <c r="DW93" s="56"/>
      <c r="DX93" s="56"/>
      <c r="DZ93" s="56"/>
      <c r="EA93" s="56"/>
      <c r="EB93" s="56"/>
      <c r="EC93" s="56"/>
      <c r="ED93" s="56"/>
      <c r="EE93" s="56"/>
      <c r="EF93" s="56"/>
      <c r="EG93" s="56"/>
      <c r="EH93" s="56"/>
      <c r="EJ93" s="56"/>
      <c r="EK93" s="56"/>
      <c r="EL93" s="56"/>
      <c r="EM93" s="56"/>
      <c r="EN93" s="56"/>
      <c r="EO93" s="56"/>
      <c r="EP93" s="56"/>
      <c r="EQ93" s="56"/>
      <c r="ER93" s="56"/>
      <c r="ET93" s="56"/>
      <c r="EU93" s="56"/>
      <c r="EV93" s="56"/>
      <c r="EW93" s="56"/>
      <c r="EX93" s="56"/>
      <c r="EY93" s="56"/>
      <c r="EZ93" s="56"/>
      <c r="FA93" s="56"/>
      <c r="FB93" s="56"/>
      <c r="FD93" s="56"/>
      <c r="FE93" s="56"/>
      <c r="FF93" s="56"/>
      <c r="FG93" s="56"/>
      <c r="FH93" s="56"/>
      <c r="FI93" s="56"/>
      <c r="FJ93" s="56"/>
      <c r="FK93" s="56"/>
      <c r="FL93" s="56"/>
      <c r="FN93" s="56"/>
      <c r="FO93" s="56"/>
      <c r="FP93" s="56"/>
      <c r="FQ93" s="56"/>
      <c r="FR93" s="56"/>
      <c r="FS93" s="56"/>
      <c r="FT93" s="56"/>
      <c r="FU93" s="56"/>
      <c r="FV93" s="56"/>
      <c r="FX93" s="56"/>
      <c r="FY93" s="56"/>
      <c r="FZ93" s="56"/>
      <c r="GA93" s="56"/>
      <c r="GB93" s="56"/>
      <c r="GC93" s="56"/>
      <c r="GD93" s="56"/>
      <c r="GE93" s="56"/>
      <c r="GF93" s="56"/>
      <c r="GH93" s="56"/>
      <c r="GI93" s="56"/>
      <c r="GJ93" s="56"/>
      <c r="GK93" s="56"/>
      <c r="GL93" s="56"/>
      <c r="GM93" s="56"/>
      <c r="GN93" s="56"/>
      <c r="GO93" s="56"/>
      <c r="GP93" s="56"/>
      <c r="GR93" s="56"/>
      <c r="GS93" s="56"/>
      <c r="GT93" s="56"/>
      <c r="GU93" s="56"/>
      <c r="GV93" s="56"/>
      <c r="GW93" s="56"/>
      <c r="GX93" s="56"/>
      <c r="GY93" s="56"/>
      <c r="GZ93" s="56"/>
      <c r="HB93" s="56"/>
      <c r="HC93" s="56"/>
      <c r="HD93" s="56"/>
      <c r="HE93" s="56"/>
      <c r="HF93" s="56"/>
      <c r="HG93" s="56"/>
      <c r="HH93" s="56"/>
      <c r="HI93" s="56"/>
      <c r="HJ93" s="56"/>
      <c r="HL93" s="56"/>
      <c r="HM93" s="56"/>
      <c r="HN93" s="56"/>
      <c r="HO93" s="56"/>
      <c r="HP93" s="56"/>
      <c r="HQ93" s="56"/>
      <c r="HR93" s="56"/>
      <c r="HS93" s="56"/>
      <c r="HT93" s="56"/>
      <c r="HV93" s="56"/>
      <c r="HW93" s="56"/>
      <c r="HX93" s="56"/>
      <c r="HY93" s="56"/>
      <c r="HZ93" s="56"/>
      <c r="IA93" s="56"/>
      <c r="IB93" s="56"/>
      <c r="IC93" s="56"/>
      <c r="ID93" s="56"/>
      <c r="IF93" s="56"/>
      <c r="IG93" s="56"/>
      <c r="IH93" s="56"/>
      <c r="II93" s="56"/>
      <c r="IJ93" s="56"/>
      <c r="IK93" s="56"/>
      <c r="IL93" s="56"/>
      <c r="IM93" s="56"/>
      <c r="IN93" s="56"/>
      <c r="IP93" s="56"/>
      <c r="IQ93" s="56"/>
      <c r="IR93" s="56"/>
      <c r="IS93" s="56"/>
      <c r="IT93" s="56"/>
      <c r="IU93" s="56"/>
    </row>
    <row r="94" spans="1:255" ht="12.75" hidden="1" customHeight="1" x14ac:dyDescent="0.2">
      <c r="A94" s="11"/>
      <c r="B94" s="13">
        <v>0</v>
      </c>
      <c r="C94" s="13" t="s">
        <v>77</v>
      </c>
      <c r="D94" s="14"/>
      <c r="E94" s="15"/>
      <c r="F94" s="15"/>
      <c r="G94" s="15"/>
      <c r="H94" s="16"/>
      <c r="I94" s="13">
        <f t="shared" si="3"/>
        <v>0</v>
      </c>
      <c r="J94" s="56"/>
      <c r="K94" s="56"/>
      <c r="L94" s="56"/>
      <c r="M94" s="56"/>
      <c r="N94" s="56"/>
      <c r="O94" s="56"/>
      <c r="P94" s="56"/>
      <c r="Q94" s="56"/>
      <c r="R94" s="56"/>
      <c r="T94" s="56"/>
      <c r="U94" s="56"/>
      <c r="V94" s="56"/>
      <c r="W94" s="56"/>
      <c r="X94" s="56"/>
      <c r="Y94" s="56"/>
      <c r="Z94" s="56"/>
      <c r="AA94" s="56"/>
      <c r="AB94" s="56"/>
      <c r="AD94" s="56"/>
      <c r="AE94" s="56"/>
      <c r="AF94" s="56"/>
      <c r="AG94" s="56"/>
      <c r="AH94" s="56"/>
      <c r="AI94" s="56"/>
      <c r="AJ94" s="56"/>
      <c r="AK94" s="56"/>
      <c r="AL94" s="56"/>
      <c r="AN94" s="56"/>
      <c r="AO94" s="56"/>
      <c r="AP94" s="56"/>
      <c r="AQ94" s="56"/>
      <c r="AR94" s="56"/>
      <c r="AS94" s="56"/>
      <c r="AT94" s="56"/>
      <c r="AU94" s="56"/>
      <c r="AV94" s="56"/>
      <c r="AX94" s="56"/>
      <c r="AY94" s="56"/>
      <c r="AZ94" s="56"/>
      <c r="BA94" s="56"/>
      <c r="BB94" s="56"/>
      <c r="BC94" s="56"/>
      <c r="BD94" s="56"/>
      <c r="BE94" s="56"/>
      <c r="BF94" s="56"/>
      <c r="BH94" s="56"/>
      <c r="BI94" s="56"/>
      <c r="BJ94" s="56"/>
      <c r="BK94" s="56"/>
      <c r="BL94" s="56"/>
      <c r="BM94" s="56"/>
      <c r="BN94" s="56"/>
      <c r="BO94" s="56"/>
      <c r="BP94" s="56"/>
      <c r="BR94" s="56"/>
      <c r="BS94" s="56"/>
      <c r="BT94" s="56"/>
      <c r="BU94" s="56"/>
      <c r="BV94" s="56"/>
      <c r="BW94" s="56"/>
      <c r="BX94" s="56"/>
      <c r="BY94" s="56"/>
      <c r="BZ94" s="56"/>
      <c r="CB94" s="56"/>
      <c r="CC94" s="56"/>
      <c r="CD94" s="56"/>
      <c r="CE94" s="56"/>
      <c r="CF94" s="56"/>
      <c r="CG94" s="56"/>
      <c r="CH94" s="56"/>
      <c r="CI94" s="56"/>
      <c r="CJ94" s="56"/>
      <c r="CL94" s="56"/>
      <c r="CM94" s="56"/>
      <c r="CN94" s="56"/>
      <c r="CO94" s="56"/>
      <c r="CP94" s="56"/>
      <c r="CQ94" s="56"/>
      <c r="CR94" s="56"/>
      <c r="CS94" s="56"/>
      <c r="CT94" s="56"/>
      <c r="CV94" s="56"/>
      <c r="CW94" s="56"/>
      <c r="CX94" s="56"/>
      <c r="CY94" s="56"/>
      <c r="CZ94" s="56"/>
      <c r="DA94" s="56"/>
      <c r="DB94" s="56"/>
      <c r="DC94" s="56"/>
      <c r="DD94" s="56"/>
      <c r="DF94" s="56"/>
      <c r="DG94" s="56"/>
      <c r="DH94" s="56"/>
      <c r="DI94" s="56"/>
      <c r="DJ94" s="56"/>
      <c r="DK94" s="56"/>
      <c r="DL94" s="56"/>
      <c r="DM94" s="56"/>
      <c r="DN94" s="56"/>
      <c r="DP94" s="56"/>
      <c r="DQ94" s="56"/>
      <c r="DR94" s="56"/>
      <c r="DS94" s="56"/>
      <c r="DT94" s="56"/>
      <c r="DU94" s="56"/>
      <c r="DV94" s="56"/>
      <c r="DW94" s="56"/>
      <c r="DX94" s="56"/>
      <c r="DZ94" s="56"/>
      <c r="EA94" s="56"/>
      <c r="EB94" s="56"/>
      <c r="EC94" s="56"/>
      <c r="ED94" s="56"/>
      <c r="EE94" s="56"/>
      <c r="EF94" s="56"/>
      <c r="EG94" s="56"/>
      <c r="EH94" s="56"/>
      <c r="EJ94" s="56"/>
      <c r="EK94" s="56"/>
      <c r="EL94" s="56"/>
      <c r="EM94" s="56"/>
      <c r="EN94" s="56"/>
      <c r="EO94" s="56"/>
      <c r="EP94" s="56"/>
      <c r="EQ94" s="56"/>
      <c r="ER94" s="56"/>
      <c r="ET94" s="56"/>
      <c r="EU94" s="56"/>
      <c r="EV94" s="56"/>
      <c r="EW94" s="56"/>
      <c r="EX94" s="56"/>
      <c r="EY94" s="56"/>
      <c r="EZ94" s="56"/>
      <c r="FA94" s="56"/>
      <c r="FB94" s="56"/>
      <c r="FD94" s="56"/>
      <c r="FE94" s="56"/>
      <c r="FF94" s="56"/>
      <c r="FG94" s="56"/>
      <c r="FH94" s="56"/>
      <c r="FI94" s="56"/>
      <c r="FJ94" s="56"/>
      <c r="FK94" s="56"/>
      <c r="FL94" s="56"/>
      <c r="FN94" s="56"/>
      <c r="FO94" s="56"/>
      <c r="FP94" s="56"/>
      <c r="FQ94" s="56"/>
      <c r="FR94" s="56"/>
      <c r="FS94" s="56"/>
      <c r="FT94" s="56"/>
      <c r="FU94" s="56"/>
      <c r="FV94" s="56"/>
      <c r="FX94" s="56"/>
      <c r="FY94" s="56"/>
      <c r="FZ94" s="56"/>
      <c r="GA94" s="56"/>
      <c r="GB94" s="56"/>
      <c r="GC94" s="56"/>
      <c r="GD94" s="56"/>
      <c r="GE94" s="56"/>
      <c r="GF94" s="56"/>
      <c r="GH94" s="56"/>
      <c r="GI94" s="56"/>
      <c r="GJ94" s="56"/>
      <c r="GK94" s="56"/>
      <c r="GL94" s="56"/>
      <c r="GM94" s="56"/>
      <c r="GN94" s="56"/>
      <c r="GO94" s="56"/>
      <c r="GP94" s="56"/>
      <c r="GR94" s="56"/>
      <c r="GS94" s="56"/>
      <c r="GT94" s="56"/>
      <c r="GU94" s="56"/>
      <c r="GV94" s="56"/>
      <c r="GW94" s="56"/>
      <c r="GX94" s="56"/>
      <c r="GY94" s="56"/>
      <c r="GZ94" s="56"/>
      <c r="HB94" s="56"/>
      <c r="HC94" s="56"/>
      <c r="HD94" s="56"/>
      <c r="HE94" s="56"/>
      <c r="HF94" s="56"/>
      <c r="HG94" s="56"/>
      <c r="HH94" s="56"/>
      <c r="HI94" s="56"/>
      <c r="HJ94" s="56"/>
      <c r="HL94" s="56"/>
      <c r="HM94" s="56"/>
      <c r="HN94" s="56"/>
      <c r="HO94" s="56"/>
      <c r="HP94" s="56"/>
      <c r="HQ94" s="56"/>
      <c r="HR94" s="56"/>
      <c r="HS94" s="56"/>
      <c r="HT94" s="56"/>
      <c r="HV94" s="56"/>
      <c r="HW94" s="56"/>
      <c r="HX94" s="56"/>
      <c r="HY94" s="56"/>
      <c r="HZ94" s="56"/>
      <c r="IA94" s="56"/>
      <c r="IB94" s="56"/>
      <c r="IC94" s="56"/>
      <c r="ID94" s="56"/>
      <c r="IF94" s="56"/>
      <c r="IG94" s="56"/>
      <c r="IH94" s="56"/>
      <c r="II94" s="56"/>
      <c r="IJ94" s="56"/>
      <c r="IK94" s="56"/>
      <c r="IL94" s="56"/>
      <c r="IM94" s="56"/>
      <c r="IN94" s="56"/>
      <c r="IP94" s="56"/>
      <c r="IQ94" s="56"/>
      <c r="IR94" s="56"/>
      <c r="IS94" s="56"/>
      <c r="IT94" s="56"/>
      <c r="IU94" s="56"/>
    </row>
    <row r="95" spans="1:255" ht="12.75" hidden="1" customHeight="1" x14ac:dyDescent="0.2">
      <c r="A95" s="11"/>
      <c r="B95" s="13">
        <v>0</v>
      </c>
      <c r="C95" s="13" t="s">
        <v>78</v>
      </c>
      <c r="D95" s="14"/>
      <c r="E95" s="15"/>
      <c r="F95" s="15"/>
      <c r="G95" s="15"/>
      <c r="H95" s="16"/>
      <c r="I95" s="13">
        <f t="shared" si="3"/>
        <v>0</v>
      </c>
      <c r="J95" s="56"/>
      <c r="K95" s="56"/>
      <c r="L95" s="56"/>
      <c r="M95" s="56"/>
      <c r="N95" s="56"/>
      <c r="O95" s="56"/>
      <c r="P95" s="56"/>
      <c r="Q95" s="56"/>
      <c r="R95" s="56"/>
      <c r="T95" s="56"/>
      <c r="U95" s="56"/>
      <c r="V95" s="56"/>
      <c r="W95" s="56"/>
      <c r="X95" s="56"/>
      <c r="Y95" s="56"/>
      <c r="Z95" s="56"/>
      <c r="AA95" s="56"/>
      <c r="AB95" s="56"/>
      <c r="AD95" s="56"/>
      <c r="AE95" s="56"/>
      <c r="AF95" s="56"/>
      <c r="AG95" s="56"/>
      <c r="AH95" s="56"/>
      <c r="AI95" s="56"/>
      <c r="AJ95" s="56"/>
      <c r="AK95" s="56"/>
      <c r="AL95" s="56"/>
      <c r="AN95" s="56"/>
      <c r="AO95" s="56"/>
      <c r="AP95" s="56"/>
      <c r="AQ95" s="56"/>
      <c r="AR95" s="56"/>
      <c r="AS95" s="56"/>
      <c r="AT95" s="56"/>
      <c r="AU95" s="56"/>
      <c r="AV95" s="56"/>
      <c r="AX95" s="56"/>
      <c r="AY95" s="56"/>
      <c r="AZ95" s="56"/>
      <c r="BA95" s="56"/>
      <c r="BB95" s="56"/>
      <c r="BC95" s="56"/>
      <c r="BD95" s="56"/>
      <c r="BE95" s="56"/>
      <c r="BF95" s="56"/>
      <c r="BH95" s="56"/>
      <c r="BI95" s="56"/>
      <c r="BJ95" s="56"/>
      <c r="BK95" s="56"/>
      <c r="BL95" s="56"/>
      <c r="BM95" s="56"/>
      <c r="BN95" s="56"/>
      <c r="BO95" s="56"/>
      <c r="BP95" s="56"/>
      <c r="BR95" s="56"/>
      <c r="BS95" s="56"/>
      <c r="BT95" s="56"/>
      <c r="BU95" s="56"/>
      <c r="BV95" s="56"/>
      <c r="BW95" s="56"/>
      <c r="BX95" s="56"/>
      <c r="BY95" s="56"/>
      <c r="BZ95" s="56"/>
      <c r="CB95" s="56"/>
      <c r="CC95" s="56"/>
      <c r="CD95" s="56"/>
      <c r="CE95" s="56"/>
      <c r="CF95" s="56"/>
      <c r="CG95" s="56"/>
      <c r="CH95" s="56"/>
      <c r="CI95" s="56"/>
      <c r="CJ95" s="56"/>
      <c r="CL95" s="56"/>
      <c r="CM95" s="56"/>
      <c r="CN95" s="56"/>
      <c r="CO95" s="56"/>
      <c r="CP95" s="56"/>
      <c r="CQ95" s="56"/>
      <c r="CR95" s="56"/>
      <c r="CS95" s="56"/>
      <c r="CT95" s="56"/>
      <c r="CV95" s="56"/>
      <c r="CW95" s="56"/>
      <c r="CX95" s="56"/>
      <c r="CY95" s="56"/>
      <c r="CZ95" s="56"/>
      <c r="DA95" s="56"/>
      <c r="DB95" s="56"/>
      <c r="DC95" s="56"/>
      <c r="DD95" s="56"/>
      <c r="DF95" s="56"/>
      <c r="DG95" s="56"/>
      <c r="DH95" s="56"/>
      <c r="DI95" s="56"/>
      <c r="DJ95" s="56"/>
      <c r="DK95" s="56"/>
      <c r="DL95" s="56"/>
      <c r="DM95" s="56"/>
      <c r="DN95" s="56"/>
      <c r="DP95" s="56"/>
      <c r="DQ95" s="56"/>
      <c r="DR95" s="56"/>
      <c r="DS95" s="56"/>
      <c r="DT95" s="56"/>
      <c r="DU95" s="56"/>
      <c r="DV95" s="56"/>
      <c r="DW95" s="56"/>
      <c r="DX95" s="56"/>
      <c r="DZ95" s="56"/>
      <c r="EA95" s="56"/>
      <c r="EB95" s="56"/>
      <c r="EC95" s="56"/>
      <c r="ED95" s="56"/>
      <c r="EE95" s="56"/>
      <c r="EF95" s="56"/>
      <c r="EG95" s="56"/>
      <c r="EH95" s="56"/>
      <c r="EJ95" s="56"/>
      <c r="EK95" s="56"/>
      <c r="EL95" s="56"/>
      <c r="EM95" s="56"/>
      <c r="EN95" s="56"/>
      <c r="EO95" s="56"/>
      <c r="EP95" s="56"/>
      <c r="EQ95" s="56"/>
      <c r="ER95" s="56"/>
      <c r="ET95" s="56"/>
      <c r="EU95" s="56"/>
      <c r="EV95" s="56"/>
      <c r="EW95" s="56"/>
      <c r="EX95" s="56"/>
      <c r="EY95" s="56"/>
      <c r="EZ95" s="56"/>
      <c r="FA95" s="56"/>
      <c r="FB95" s="56"/>
      <c r="FD95" s="56"/>
      <c r="FE95" s="56"/>
      <c r="FF95" s="56"/>
      <c r="FG95" s="56"/>
      <c r="FH95" s="56"/>
      <c r="FI95" s="56"/>
      <c r="FJ95" s="56"/>
      <c r="FK95" s="56"/>
      <c r="FL95" s="56"/>
      <c r="FN95" s="56"/>
      <c r="FO95" s="56"/>
      <c r="FP95" s="56"/>
      <c r="FQ95" s="56"/>
      <c r="FR95" s="56"/>
      <c r="FS95" s="56"/>
      <c r="FT95" s="56"/>
      <c r="FU95" s="56"/>
      <c r="FV95" s="56"/>
      <c r="FX95" s="56"/>
      <c r="FY95" s="56"/>
      <c r="FZ95" s="56"/>
      <c r="GA95" s="56"/>
      <c r="GB95" s="56"/>
      <c r="GC95" s="56"/>
      <c r="GD95" s="56"/>
      <c r="GE95" s="56"/>
      <c r="GF95" s="56"/>
      <c r="GH95" s="56"/>
      <c r="GI95" s="56"/>
      <c r="GJ95" s="56"/>
      <c r="GK95" s="56"/>
      <c r="GL95" s="56"/>
      <c r="GM95" s="56"/>
      <c r="GN95" s="56"/>
      <c r="GO95" s="56"/>
      <c r="GP95" s="56"/>
      <c r="GR95" s="56"/>
      <c r="GS95" s="56"/>
      <c r="GT95" s="56"/>
      <c r="GU95" s="56"/>
      <c r="GV95" s="56"/>
      <c r="GW95" s="56"/>
      <c r="GX95" s="56"/>
      <c r="GY95" s="56"/>
      <c r="GZ95" s="56"/>
      <c r="HB95" s="56"/>
      <c r="HC95" s="56"/>
      <c r="HD95" s="56"/>
      <c r="HE95" s="56"/>
      <c r="HF95" s="56"/>
      <c r="HG95" s="56"/>
      <c r="HH95" s="56"/>
      <c r="HI95" s="56"/>
      <c r="HJ95" s="56"/>
      <c r="HL95" s="56"/>
      <c r="HM95" s="56"/>
      <c r="HN95" s="56"/>
      <c r="HO95" s="56"/>
      <c r="HP95" s="56"/>
      <c r="HQ95" s="56"/>
      <c r="HR95" s="56"/>
      <c r="HS95" s="56"/>
      <c r="HT95" s="56"/>
      <c r="HV95" s="56"/>
      <c r="HW95" s="56"/>
      <c r="HX95" s="56"/>
      <c r="HY95" s="56"/>
      <c r="HZ95" s="56"/>
      <c r="IA95" s="56"/>
      <c r="IB95" s="56"/>
      <c r="IC95" s="56"/>
      <c r="ID95" s="56"/>
      <c r="IF95" s="56"/>
      <c r="IG95" s="56"/>
      <c r="IH95" s="56"/>
      <c r="II95" s="56"/>
      <c r="IJ95" s="56"/>
      <c r="IK95" s="56"/>
      <c r="IL95" s="56"/>
      <c r="IM95" s="56"/>
      <c r="IN95" s="56"/>
      <c r="IP95" s="56"/>
      <c r="IQ95" s="56"/>
      <c r="IR95" s="56"/>
      <c r="IS95" s="56"/>
      <c r="IT95" s="56"/>
      <c r="IU95" s="56"/>
    </row>
    <row r="96" spans="1:255" ht="12.75" hidden="1" customHeight="1" x14ac:dyDescent="0.2">
      <c r="A96" s="11"/>
      <c r="B96" s="13">
        <v>0</v>
      </c>
      <c r="C96" s="13" t="s">
        <v>79</v>
      </c>
      <c r="D96" s="14"/>
      <c r="E96" s="15"/>
      <c r="F96" s="15"/>
      <c r="G96" s="15"/>
      <c r="H96" s="16"/>
      <c r="I96" s="13">
        <f t="shared" si="3"/>
        <v>0</v>
      </c>
      <c r="J96" s="56"/>
      <c r="K96" s="56"/>
      <c r="L96" s="56"/>
      <c r="M96" s="56"/>
      <c r="N96" s="56"/>
      <c r="O96" s="56"/>
      <c r="P96" s="56"/>
      <c r="Q96" s="56"/>
      <c r="R96" s="56"/>
      <c r="T96" s="56"/>
      <c r="U96" s="56"/>
      <c r="V96" s="56"/>
      <c r="W96" s="56"/>
      <c r="X96" s="56"/>
      <c r="Y96" s="56"/>
      <c r="Z96" s="56"/>
      <c r="AA96" s="56"/>
      <c r="AB96" s="56"/>
      <c r="AD96" s="56"/>
      <c r="AE96" s="56"/>
      <c r="AF96" s="56"/>
      <c r="AG96" s="56"/>
      <c r="AH96" s="56"/>
      <c r="AI96" s="56"/>
      <c r="AJ96" s="56"/>
      <c r="AK96" s="56"/>
      <c r="AL96" s="56"/>
      <c r="AN96" s="56"/>
      <c r="AO96" s="56"/>
      <c r="AP96" s="56"/>
      <c r="AQ96" s="56"/>
      <c r="AR96" s="56"/>
      <c r="AS96" s="56"/>
      <c r="AT96" s="56"/>
      <c r="AU96" s="56"/>
      <c r="AV96" s="56"/>
      <c r="AX96" s="56"/>
      <c r="AY96" s="56"/>
      <c r="AZ96" s="56"/>
      <c r="BA96" s="56"/>
      <c r="BB96" s="56"/>
      <c r="BC96" s="56"/>
      <c r="BD96" s="56"/>
      <c r="BE96" s="56"/>
      <c r="BF96" s="56"/>
      <c r="BH96" s="56"/>
      <c r="BI96" s="56"/>
      <c r="BJ96" s="56"/>
      <c r="BK96" s="56"/>
      <c r="BL96" s="56"/>
      <c r="BM96" s="56"/>
      <c r="BN96" s="56"/>
      <c r="BO96" s="56"/>
      <c r="BP96" s="56"/>
      <c r="BR96" s="56"/>
      <c r="BS96" s="56"/>
      <c r="BT96" s="56"/>
      <c r="BU96" s="56"/>
      <c r="BV96" s="56"/>
      <c r="BW96" s="56"/>
      <c r="BX96" s="56"/>
      <c r="BY96" s="56"/>
      <c r="BZ96" s="56"/>
      <c r="CB96" s="56"/>
      <c r="CC96" s="56"/>
      <c r="CD96" s="56"/>
      <c r="CE96" s="56"/>
      <c r="CF96" s="56"/>
      <c r="CG96" s="56"/>
      <c r="CH96" s="56"/>
      <c r="CI96" s="56"/>
      <c r="CJ96" s="56"/>
      <c r="CL96" s="56"/>
      <c r="CM96" s="56"/>
      <c r="CN96" s="56"/>
      <c r="CO96" s="56"/>
      <c r="CP96" s="56"/>
      <c r="CQ96" s="56"/>
      <c r="CR96" s="56"/>
      <c r="CS96" s="56"/>
      <c r="CT96" s="56"/>
      <c r="CV96" s="56"/>
      <c r="CW96" s="56"/>
      <c r="CX96" s="56"/>
      <c r="CY96" s="56"/>
      <c r="CZ96" s="56"/>
      <c r="DA96" s="56"/>
      <c r="DB96" s="56"/>
      <c r="DC96" s="56"/>
      <c r="DD96" s="56"/>
      <c r="DF96" s="56"/>
      <c r="DG96" s="56"/>
      <c r="DH96" s="56"/>
      <c r="DI96" s="56"/>
      <c r="DJ96" s="56"/>
      <c r="DK96" s="56"/>
      <c r="DL96" s="56"/>
      <c r="DM96" s="56"/>
      <c r="DN96" s="56"/>
      <c r="DP96" s="56"/>
      <c r="DQ96" s="56"/>
      <c r="DR96" s="56"/>
      <c r="DS96" s="56"/>
      <c r="DT96" s="56"/>
      <c r="DU96" s="56"/>
      <c r="DV96" s="56"/>
      <c r="DW96" s="56"/>
      <c r="DX96" s="56"/>
      <c r="DZ96" s="56"/>
      <c r="EA96" s="56"/>
      <c r="EB96" s="56"/>
      <c r="EC96" s="56"/>
      <c r="ED96" s="56"/>
      <c r="EE96" s="56"/>
      <c r="EF96" s="56"/>
      <c r="EG96" s="56"/>
      <c r="EH96" s="56"/>
      <c r="EJ96" s="56"/>
      <c r="EK96" s="56"/>
      <c r="EL96" s="56"/>
      <c r="EM96" s="56"/>
      <c r="EN96" s="56"/>
      <c r="EO96" s="56"/>
      <c r="EP96" s="56"/>
      <c r="EQ96" s="56"/>
      <c r="ER96" s="56"/>
      <c r="ET96" s="56"/>
      <c r="EU96" s="56"/>
      <c r="EV96" s="56"/>
      <c r="EW96" s="56"/>
      <c r="EX96" s="56"/>
      <c r="EY96" s="56"/>
      <c r="EZ96" s="56"/>
      <c r="FA96" s="56"/>
      <c r="FB96" s="56"/>
      <c r="FD96" s="56"/>
      <c r="FE96" s="56"/>
      <c r="FF96" s="56"/>
      <c r="FG96" s="56"/>
      <c r="FH96" s="56"/>
      <c r="FI96" s="56"/>
      <c r="FJ96" s="56"/>
      <c r="FK96" s="56"/>
      <c r="FL96" s="56"/>
      <c r="FN96" s="56"/>
      <c r="FO96" s="56"/>
      <c r="FP96" s="56"/>
      <c r="FQ96" s="56"/>
      <c r="FR96" s="56"/>
      <c r="FS96" s="56"/>
      <c r="FT96" s="56"/>
      <c r="FU96" s="56"/>
      <c r="FV96" s="56"/>
      <c r="FX96" s="56"/>
      <c r="FY96" s="56"/>
      <c r="FZ96" s="56"/>
      <c r="GA96" s="56"/>
      <c r="GB96" s="56"/>
      <c r="GC96" s="56"/>
      <c r="GD96" s="56"/>
      <c r="GE96" s="56"/>
      <c r="GF96" s="56"/>
      <c r="GH96" s="56"/>
      <c r="GI96" s="56"/>
      <c r="GJ96" s="56"/>
      <c r="GK96" s="56"/>
      <c r="GL96" s="56"/>
      <c r="GM96" s="56"/>
      <c r="GN96" s="56"/>
      <c r="GO96" s="56"/>
      <c r="GP96" s="56"/>
      <c r="GR96" s="56"/>
      <c r="GS96" s="56"/>
      <c r="GT96" s="56"/>
      <c r="GU96" s="56"/>
      <c r="GV96" s="56"/>
      <c r="GW96" s="56"/>
      <c r="GX96" s="56"/>
      <c r="GY96" s="56"/>
      <c r="GZ96" s="56"/>
      <c r="HB96" s="56"/>
      <c r="HC96" s="56"/>
      <c r="HD96" s="56"/>
      <c r="HE96" s="56"/>
      <c r="HF96" s="56"/>
      <c r="HG96" s="56"/>
      <c r="HH96" s="56"/>
      <c r="HI96" s="56"/>
      <c r="HJ96" s="56"/>
      <c r="HL96" s="56"/>
      <c r="HM96" s="56"/>
      <c r="HN96" s="56"/>
      <c r="HO96" s="56"/>
      <c r="HP96" s="56"/>
      <c r="HQ96" s="56"/>
      <c r="HR96" s="56"/>
      <c r="HS96" s="56"/>
      <c r="HT96" s="56"/>
      <c r="HV96" s="56"/>
      <c r="HW96" s="56"/>
      <c r="HX96" s="56"/>
      <c r="HY96" s="56"/>
      <c r="HZ96" s="56"/>
      <c r="IA96" s="56"/>
      <c r="IB96" s="56"/>
      <c r="IC96" s="56"/>
      <c r="ID96" s="56"/>
      <c r="IF96" s="56"/>
      <c r="IG96" s="56"/>
      <c r="IH96" s="56"/>
      <c r="II96" s="56"/>
      <c r="IJ96" s="56"/>
      <c r="IK96" s="56"/>
      <c r="IL96" s="56"/>
      <c r="IM96" s="56"/>
      <c r="IN96" s="56"/>
      <c r="IP96" s="56"/>
      <c r="IQ96" s="56"/>
      <c r="IR96" s="56"/>
      <c r="IS96" s="56"/>
      <c r="IT96" s="56"/>
      <c r="IU96" s="56"/>
    </row>
    <row r="97" spans="1:255" ht="12.75" hidden="1" customHeight="1" x14ac:dyDescent="0.2">
      <c r="A97" s="11"/>
      <c r="B97" s="13">
        <v>0</v>
      </c>
      <c r="C97" s="13" t="s">
        <v>80</v>
      </c>
      <c r="D97" s="14"/>
      <c r="E97" s="15"/>
      <c r="F97" s="15"/>
      <c r="G97" s="15"/>
      <c r="H97" s="16"/>
      <c r="I97" s="13">
        <f t="shared" si="3"/>
        <v>0</v>
      </c>
      <c r="J97" s="56"/>
      <c r="K97" s="56"/>
      <c r="L97" s="56"/>
      <c r="M97" s="56"/>
      <c r="N97" s="56"/>
      <c r="O97" s="56"/>
      <c r="P97" s="56"/>
      <c r="Q97" s="56"/>
      <c r="R97" s="56"/>
      <c r="T97" s="56"/>
      <c r="U97" s="56"/>
      <c r="V97" s="56"/>
      <c r="W97" s="56"/>
      <c r="X97" s="56"/>
      <c r="Y97" s="56"/>
      <c r="Z97" s="56"/>
      <c r="AA97" s="56"/>
      <c r="AB97" s="56"/>
      <c r="AD97" s="56"/>
      <c r="AE97" s="56"/>
      <c r="AF97" s="56"/>
      <c r="AG97" s="56"/>
      <c r="AH97" s="56"/>
      <c r="AI97" s="56"/>
      <c r="AJ97" s="56"/>
      <c r="AK97" s="56"/>
      <c r="AL97" s="56"/>
      <c r="AN97" s="56"/>
      <c r="AO97" s="56"/>
      <c r="AP97" s="56"/>
      <c r="AQ97" s="56"/>
      <c r="AR97" s="56"/>
      <c r="AS97" s="56"/>
      <c r="AT97" s="56"/>
      <c r="AU97" s="56"/>
      <c r="AV97" s="56"/>
      <c r="AX97" s="56"/>
      <c r="AY97" s="56"/>
      <c r="AZ97" s="56"/>
      <c r="BA97" s="56"/>
      <c r="BB97" s="56"/>
      <c r="BC97" s="56"/>
      <c r="BD97" s="56"/>
      <c r="BE97" s="56"/>
      <c r="BF97" s="56"/>
      <c r="BH97" s="56"/>
      <c r="BI97" s="56"/>
      <c r="BJ97" s="56"/>
      <c r="BK97" s="56"/>
      <c r="BL97" s="56"/>
      <c r="BM97" s="56"/>
      <c r="BN97" s="56"/>
      <c r="BO97" s="56"/>
      <c r="BP97" s="56"/>
      <c r="BR97" s="56"/>
      <c r="BS97" s="56"/>
      <c r="BT97" s="56"/>
      <c r="BU97" s="56"/>
      <c r="BV97" s="56"/>
      <c r="BW97" s="56"/>
      <c r="BX97" s="56"/>
      <c r="BY97" s="56"/>
      <c r="BZ97" s="56"/>
      <c r="CB97" s="56"/>
      <c r="CC97" s="56"/>
      <c r="CD97" s="56"/>
      <c r="CE97" s="56"/>
      <c r="CF97" s="56"/>
      <c r="CG97" s="56"/>
      <c r="CH97" s="56"/>
      <c r="CI97" s="56"/>
      <c r="CJ97" s="56"/>
      <c r="CL97" s="56"/>
      <c r="CM97" s="56"/>
      <c r="CN97" s="56"/>
      <c r="CO97" s="56"/>
      <c r="CP97" s="56"/>
      <c r="CQ97" s="56"/>
      <c r="CR97" s="56"/>
      <c r="CS97" s="56"/>
      <c r="CT97" s="56"/>
      <c r="CV97" s="56"/>
      <c r="CW97" s="56"/>
      <c r="CX97" s="56"/>
      <c r="CY97" s="56"/>
      <c r="CZ97" s="56"/>
      <c r="DA97" s="56"/>
      <c r="DB97" s="56"/>
      <c r="DC97" s="56"/>
      <c r="DD97" s="56"/>
      <c r="DF97" s="56"/>
      <c r="DG97" s="56"/>
      <c r="DH97" s="56"/>
      <c r="DI97" s="56"/>
      <c r="DJ97" s="56"/>
      <c r="DK97" s="56"/>
      <c r="DL97" s="56"/>
      <c r="DM97" s="56"/>
      <c r="DN97" s="56"/>
      <c r="DP97" s="56"/>
      <c r="DQ97" s="56"/>
      <c r="DR97" s="56"/>
      <c r="DS97" s="56"/>
      <c r="DT97" s="56"/>
      <c r="DU97" s="56"/>
      <c r="DV97" s="56"/>
      <c r="DW97" s="56"/>
      <c r="DX97" s="56"/>
      <c r="DZ97" s="56"/>
      <c r="EA97" s="56"/>
      <c r="EB97" s="56"/>
      <c r="EC97" s="56"/>
      <c r="ED97" s="56"/>
      <c r="EE97" s="56"/>
      <c r="EF97" s="56"/>
      <c r="EG97" s="56"/>
      <c r="EH97" s="56"/>
      <c r="EJ97" s="56"/>
      <c r="EK97" s="56"/>
      <c r="EL97" s="56"/>
      <c r="EM97" s="56"/>
      <c r="EN97" s="56"/>
      <c r="EO97" s="56"/>
      <c r="EP97" s="56"/>
      <c r="EQ97" s="56"/>
      <c r="ER97" s="56"/>
      <c r="ET97" s="56"/>
      <c r="EU97" s="56"/>
      <c r="EV97" s="56"/>
      <c r="EW97" s="56"/>
      <c r="EX97" s="56"/>
      <c r="EY97" s="56"/>
      <c r="EZ97" s="56"/>
      <c r="FA97" s="56"/>
      <c r="FB97" s="56"/>
      <c r="FD97" s="56"/>
      <c r="FE97" s="56"/>
      <c r="FF97" s="56"/>
      <c r="FG97" s="56"/>
      <c r="FH97" s="56"/>
      <c r="FI97" s="56"/>
      <c r="FJ97" s="56"/>
      <c r="FK97" s="56"/>
      <c r="FL97" s="56"/>
      <c r="FN97" s="56"/>
      <c r="FO97" s="56"/>
      <c r="FP97" s="56"/>
      <c r="FQ97" s="56"/>
      <c r="FR97" s="56"/>
      <c r="FS97" s="56"/>
      <c r="FT97" s="56"/>
      <c r="FU97" s="56"/>
      <c r="FV97" s="56"/>
      <c r="FX97" s="56"/>
      <c r="FY97" s="56"/>
      <c r="FZ97" s="56"/>
      <c r="GA97" s="56"/>
      <c r="GB97" s="56"/>
      <c r="GC97" s="56"/>
      <c r="GD97" s="56"/>
      <c r="GE97" s="56"/>
      <c r="GF97" s="56"/>
      <c r="GH97" s="56"/>
      <c r="GI97" s="56"/>
      <c r="GJ97" s="56"/>
      <c r="GK97" s="56"/>
      <c r="GL97" s="56"/>
      <c r="GM97" s="56"/>
      <c r="GN97" s="56"/>
      <c r="GO97" s="56"/>
      <c r="GP97" s="56"/>
      <c r="GR97" s="56"/>
      <c r="GS97" s="56"/>
      <c r="GT97" s="56"/>
      <c r="GU97" s="56"/>
      <c r="GV97" s="56"/>
      <c r="GW97" s="56"/>
      <c r="GX97" s="56"/>
      <c r="GY97" s="56"/>
      <c r="GZ97" s="56"/>
      <c r="HB97" s="56"/>
      <c r="HC97" s="56"/>
      <c r="HD97" s="56"/>
      <c r="HE97" s="56"/>
      <c r="HF97" s="56"/>
      <c r="HG97" s="56"/>
      <c r="HH97" s="56"/>
      <c r="HI97" s="56"/>
      <c r="HJ97" s="56"/>
      <c r="HL97" s="56"/>
      <c r="HM97" s="56"/>
      <c r="HN97" s="56"/>
      <c r="HO97" s="56"/>
      <c r="HP97" s="56"/>
      <c r="HQ97" s="56"/>
      <c r="HR97" s="56"/>
      <c r="HS97" s="56"/>
      <c r="HT97" s="56"/>
      <c r="HV97" s="56"/>
      <c r="HW97" s="56"/>
      <c r="HX97" s="56"/>
      <c r="HY97" s="56"/>
      <c r="HZ97" s="56"/>
      <c r="IA97" s="56"/>
      <c r="IB97" s="56"/>
      <c r="IC97" s="56"/>
      <c r="ID97" s="56"/>
      <c r="IF97" s="56"/>
      <c r="IG97" s="56"/>
      <c r="IH97" s="56"/>
      <c r="II97" s="56"/>
      <c r="IJ97" s="56"/>
      <c r="IK97" s="56"/>
      <c r="IL97" s="56"/>
      <c r="IM97" s="56"/>
      <c r="IN97" s="56"/>
      <c r="IP97" s="56"/>
      <c r="IQ97" s="56"/>
      <c r="IR97" s="56"/>
      <c r="IS97" s="56"/>
      <c r="IT97" s="56"/>
      <c r="IU97" s="56"/>
    </row>
    <row r="98" spans="1:255" x14ac:dyDescent="0.2">
      <c r="A98" s="11"/>
      <c r="B98" s="13"/>
      <c r="C98" s="13" t="s">
        <v>87</v>
      </c>
      <c r="D98" s="14"/>
      <c r="E98" s="15"/>
      <c r="F98" s="15"/>
      <c r="G98" s="15"/>
      <c r="H98" s="16"/>
      <c r="I98" s="13">
        <f t="shared" si="3"/>
        <v>0</v>
      </c>
      <c r="J98" s="56"/>
      <c r="K98" s="56"/>
      <c r="L98" s="56"/>
      <c r="M98" s="56"/>
      <c r="N98" s="56"/>
      <c r="O98" s="56"/>
      <c r="P98" s="56"/>
      <c r="Q98" s="56"/>
      <c r="R98" s="56"/>
      <c r="T98" s="56"/>
      <c r="U98" s="56"/>
      <c r="V98" s="56"/>
      <c r="W98" s="56"/>
      <c r="X98" s="56"/>
      <c r="Y98" s="56"/>
      <c r="Z98" s="56"/>
      <c r="AA98" s="56"/>
      <c r="AB98" s="56"/>
      <c r="AD98" s="56"/>
      <c r="AE98" s="56"/>
      <c r="AF98" s="56"/>
      <c r="AG98" s="56"/>
      <c r="AH98" s="56"/>
      <c r="AI98" s="56"/>
      <c r="AJ98" s="56"/>
      <c r="AK98" s="56"/>
      <c r="AL98" s="56"/>
      <c r="AN98" s="56"/>
      <c r="AO98" s="56"/>
      <c r="AP98" s="56"/>
      <c r="AQ98" s="56"/>
      <c r="AR98" s="56"/>
      <c r="AS98" s="56"/>
      <c r="AT98" s="56"/>
      <c r="AU98" s="56"/>
      <c r="AV98" s="56"/>
      <c r="AX98" s="56"/>
      <c r="AY98" s="56"/>
      <c r="AZ98" s="56"/>
      <c r="BA98" s="56"/>
      <c r="BB98" s="56"/>
      <c r="BC98" s="56"/>
      <c r="BD98" s="56"/>
      <c r="BE98" s="56"/>
      <c r="BF98" s="56"/>
      <c r="BH98" s="56"/>
      <c r="BI98" s="56"/>
      <c r="BJ98" s="56"/>
      <c r="BK98" s="56"/>
      <c r="BL98" s="56"/>
      <c r="BM98" s="56"/>
      <c r="BN98" s="56"/>
      <c r="BO98" s="56"/>
      <c r="BP98" s="56"/>
      <c r="BR98" s="56"/>
      <c r="BS98" s="56"/>
      <c r="BT98" s="56"/>
      <c r="BU98" s="56"/>
      <c r="BV98" s="56"/>
      <c r="BW98" s="56"/>
      <c r="BX98" s="56"/>
      <c r="BY98" s="56"/>
      <c r="BZ98" s="56"/>
      <c r="CB98" s="56"/>
      <c r="CC98" s="56"/>
      <c r="CD98" s="56"/>
      <c r="CE98" s="56"/>
      <c r="CF98" s="56"/>
      <c r="CG98" s="56"/>
      <c r="CH98" s="56"/>
      <c r="CI98" s="56"/>
      <c r="CJ98" s="56"/>
      <c r="CL98" s="56"/>
      <c r="CM98" s="56"/>
      <c r="CN98" s="56"/>
      <c r="CO98" s="56"/>
      <c r="CP98" s="56"/>
      <c r="CQ98" s="56"/>
      <c r="CR98" s="56"/>
      <c r="CS98" s="56"/>
      <c r="CT98" s="56"/>
      <c r="CV98" s="56"/>
      <c r="CW98" s="56"/>
      <c r="CX98" s="56"/>
      <c r="CY98" s="56"/>
      <c r="CZ98" s="56"/>
      <c r="DA98" s="56"/>
      <c r="DB98" s="56"/>
      <c r="DC98" s="56"/>
      <c r="DD98" s="56"/>
      <c r="DF98" s="56"/>
      <c r="DG98" s="56"/>
      <c r="DH98" s="56"/>
      <c r="DI98" s="56"/>
      <c r="DJ98" s="56"/>
      <c r="DK98" s="56"/>
      <c r="DL98" s="56"/>
      <c r="DM98" s="56"/>
      <c r="DN98" s="56"/>
      <c r="DP98" s="56"/>
      <c r="DQ98" s="56"/>
      <c r="DR98" s="56"/>
      <c r="DS98" s="56"/>
      <c r="DT98" s="56"/>
      <c r="DU98" s="56"/>
      <c r="DV98" s="56"/>
      <c r="DW98" s="56"/>
      <c r="DX98" s="56"/>
      <c r="DZ98" s="56"/>
      <c r="EA98" s="56"/>
      <c r="EB98" s="56"/>
      <c r="EC98" s="56"/>
      <c r="ED98" s="56"/>
      <c r="EE98" s="56"/>
      <c r="EF98" s="56"/>
      <c r="EG98" s="56"/>
      <c r="EH98" s="56"/>
      <c r="EJ98" s="56"/>
      <c r="EK98" s="56"/>
      <c r="EL98" s="56"/>
      <c r="EM98" s="56"/>
      <c r="EN98" s="56"/>
      <c r="EO98" s="56"/>
      <c r="EP98" s="56"/>
      <c r="EQ98" s="56"/>
      <c r="ER98" s="56"/>
      <c r="ET98" s="56"/>
      <c r="EU98" s="56"/>
      <c r="EV98" s="56"/>
      <c r="EW98" s="56"/>
      <c r="EX98" s="56"/>
      <c r="EY98" s="56"/>
      <c r="EZ98" s="56"/>
      <c r="FA98" s="56"/>
      <c r="FB98" s="56"/>
      <c r="FD98" s="56"/>
      <c r="FE98" s="56"/>
      <c r="FF98" s="56"/>
      <c r="FG98" s="56"/>
      <c r="FH98" s="56"/>
      <c r="FI98" s="56"/>
      <c r="FJ98" s="56"/>
      <c r="FK98" s="56"/>
      <c r="FL98" s="56"/>
      <c r="FN98" s="56"/>
      <c r="FO98" s="56"/>
      <c r="FP98" s="56"/>
      <c r="FQ98" s="56"/>
      <c r="FR98" s="56"/>
      <c r="FS98" s="56"/>
      <c r="FT98" s="56"/>
      <c r="FU98" s="56"/>
      <c r="FV98" s="56"/>
      <c r="FX98" s="56"/>
      <c r="FY98" s="56"/>
      <c r="FZ98" s="56"/>
      <c r="GA98" s="56"/>
      <c r="GB98" s="56"/>
      <c r="GC98" s="56"/>
      <c r="GD98" s="56"/>
      <c r="GE98" s="56"/>
      <c r="GF98" s="56"/>
      <c r="GH98" s="56"/>
      <c r="GI98" s="56"/>
      <c r="GJ98" s="56"/>
      <c r="GK98" s="56"/>
      <c r="GL98" s="56"/>
      <c r="GM98" s="56"/>
      <c r="GN98" s="56"/>
      <c r="GO98" s="56"/>
      <c r="GP98" s="56"/>
      <c r="GR98" s="56"/>
      <c r="GS98" s="56"/>
      <c r="GT98" s="56"/>
      <c r="GU98" s="56"/>
      <c r="GV98" s="56"/>
      <c r="GW98" s="56"/>
      <c r="GX98" s="56"/>
      <c r="GY98" s="56"/>
      <c r="GZ98" s="56"/>
      <c r="HB98" s="56"/>
      <c r="HC98" s="56"/>
      <c r="HD98" s="56"/>
      <c r="HE98" s="56"/>
      <c r="HF98" s="56"/>
      <c r="HG98" s="56"/>
      <c r="HH98" s="56"/>
      <c r="HI98" s="56"/>
      <c r="HJ98" s="56"/>
      <c r="HL98" s="56"/>
      <c r="HM98" s="56"/>
      <c r="HN98" s="56"/>
      <c r="HO98" s="56"/>
      <c r="HP98" s="56"/>
      <c r="HQ98" s="56"/>
      <c r="HR98" s="56"/>
      <c r="HS98" s="56"/>
      <c r="HT98" s="56"/>
      <c r="HV98" s="56"/>
      <c r="HW98" s="56"/>
      <c r="HX98" s="56"/>
      <c r="HY98" s="56"/>
      <c r="HZ98" s="56"/>
      <c r="IA98" s="56"/>
      <c r="IB98" s="56"/>
      <c r="IC98" s="56"/>
      <c r="ID98" s="56"/>
      <c r="IF98" s="56"/>
      <c r="IG98" s="56"/>
      <c r="IH98" s="56"/>
      <c r="II98" s="56"/>
      <c r="IJ98" s="56"/>
      <c r="IK98" s="56"/>
      <c r="IL98" s="56"/>
      <c r="IM98" s="56"/>
      <c r="IN98" s="56"/>
      <c r="IP98" s="56"/>
      <c r="IQ98" s="56"/>
      <c r="IR98" s="56"/>
      <c r="IS98" s="56"/>
      <c r="IT98" s="56"/>
      <c r="IU98" s="56"/>
    </row>
    <row r="99" spans="1:255" ht="12.75" customHeight="1" thickBot="1" x14ac:dyDescent="0.25">
      <c r="A99" s="11"/>
      <c r="B99" s="208">
        <f>SUM(B86:B97)</f>
        <v>0</v>
      </c>
      <c r="C99" s="17"/>
      <c r="D99" s="18"/>
      <c r="E99" s="19"/>
      <c r="F99" s="17"/>
      <c r="G99" s="17"/>
      <c r="H99" s="18" t="s">
        <v>17</v>
      </c>
      <c r="I99" s="18">
        <f>SUM(I86:I98)</f>
        <v>0</v>
      </c>
      <c r="J99" s="56"/>
      <c r="K99" s="56"/>
      <c r="L99" s="56"/>
      <c r="M99" s="56"/>
      <c r="N99" s="56"/>
      <c r="O99" s="56"/>
      <c r="P99" s="56"/>
      <c r="Q99" s="56"/>
      <c r="R99" s="56"/>
      <c r="T99" s="56"/>
      <c r="U99" s="56"/>
      <c r="V99" s="56"/>
      <c r="W99" s="56"/>
      <c r="X99" s="56"/>
      <c r="Y99" s="56"/>
      <c r="Z99" s="56"/>
      <c r="AA99" s="56"/>
      <c r="AB99" s="56"/>
      <c r="AD99" s="56"/>
      <c r="AE99" s="56"/>
      <c r="AF99" s="56"/>
      <c r="AG99" s="56"/>
      <c r="AH99" s="56"/>
      <c r="AI99" s="56"/>
      <c r="AJ99" s="56"/>
      <c r="AK99" s="56"/>
      <c r="AL99" s="56"/>
      <c r="AN99" s="56"/>
      <c r="AO99" s="56"/>
      <c r="AP99" s="56"/>
      <c r="AQ99" s="56"/>
      <c r="AR99" s="56"/>
      <c r="AS99" s="56"/>
      <c r="AT99" s="56"/>
      <c r="AU99" s="56"/>
      <c r="AV99" s="56"/>
      <c r="AX99" s="56"/>
      <c r="AY99" s="56"/>
      <c r="AZ99" s="56"/>
      <c r="BA99" s="56"/>
      <c r="BB99" s="56"/>
      <c r="BC99" s="56"/>
      <c r="BD99" s="56"/>
      <c r="BE99" s="56"/>
      <c r="BF99" s="56"/>
      <c r="BH99" s="56"/>
      <c r="BI99" s="56"/>
      <c r="BJ99" s="56"/>
      <c r="BK99" s="56"/>
      <c r="BL99" s="56"/>
      <c r="BM99" s="56"/>
      <c r="BN99" s="56"/>
      <c r="BO99" s="56"/>
      <c r="BP99" s="56"/>
      <c r="BR99" s="56"/>
      <c r="BS99" s="56"/>
      <c r="BT99" s="56"/>
      <c r="BU99" s="56"/>
      <c r="BV99" s="56"/>
      <c r="BW99" s="56"/>
      <c r="BX99" s="56"/>
      <c r="BY99" s="56"/>
      <c r="BZ99" s="56"/>
      <c r="CB99" s="56"/>
      <c r="CC99" s="56"/>
      <c r="CD99" s="56"/>
      <c r="CE99" s="56"/>
      <c r="CF99" s="56"/>
      <c r="CG99" s="56"/>
      <c r="CH99" s="56"/>
      <c r="CI99" s="56"/>
      <c r="CJ99" s="56"/>
      <c r="CL99" s="56"/>
      <c r="CM99" s="56"/>
      <c r="CN99" s="56"/>
      <c r="CO99" s="56"/>
      <c r="CP99" s="56"/>
      <c r="CQ99" s="56"/>
      <c r="CR99" s="56"/>
      <c r="CS99" s="56"/>
      <c r="CT99" s="56"/>
      <c r="CV99" s="56"/>
      <c r="CW99" s="56"/>
      <c r="CX99" s="56"/>
      <c r="CY99" s="56"/>
      <c r="CZ99" s="56"/>
      <c r="DA99" s="56"/>
      <c r="DB99" s="56"/>
      <c r="DC99" s="56"/>
      <c r="DD99" s="56"/>
      <c r="DF99" s="56"/>
      <c r="DG99" s="56"/>
      <c r="DH99" s="56"/>
      <c r="DI99" s="56"/>
      <c r="DJ99" s="56"/>
      <c r="DK99" s="56"/>
      <c r="DL99" s="56"/>
      <c r="DM99" s="56"/>
      <c r="DN99" s="56"/>
      <c r="DP99" s="56"/>
      <c r="DQ99" s="56"/>
      <c r="DR99" s="56"/>
      <c r="DS99" s="56"/>
      <c r="DT99" s="56"/>
      <c r="DU99" s="56"/>
      <c r="DV99" s="56"/>
      <c r="DW99" s="56"/>
      <c r="DX99" s="56"/>
      <c r="DZ99" s="56"/>
      <c r="EA99" s="56"/>
      <c r="EB99" s="56"/>
      <c r="EC99" s="56"/>
      <c r="ED99" s="56"/>
      <c r="EE99" s="56"/>
      <c r="EF99" s="56"/>
      <c r="EG99" s="56"/>
      <c r="EH99" s="56"/>
      <c r="EJ99" s="56"/>
      <c r="EK99" s="56"/>
      <c r="EL99" s="56"/>
      <c r="EM99" s="56"/>
      <c r="EN99" s="56"/>
      <c r="EO99" s="56"/>
      <c r="EP99" s="56"/>
      <c r="EQ99" s="56"/>
      <c r="ER99" s="56"/>
      <c r="ET99" s="56"/>
      <c r="EU99" s="56"/>
      <c r="EV99" s="56"/>
      <c r="EW99" s="56"/>
      <c r="EX99" s="56"/>
      <c r="EY99" s="56"/>
      <c r="EZ99" s="56"/>
      <c r="FA99" s="56"/>
      <c r="FB99" s="56"/>
      <c r="FD99" s="56"/>
      <c r="FE99" s="56"/>
      <c r="FF99" s="56"/>
      <c r="FG99" s="56"/>
      <c r="FH99" s="56"/>
      <c r="FI99" s="56"/>
      <c r="FJ99" s="56"/>
      <c r="FK99" s="56"/>
      <c r="FL99" s="56"/>
      <c r="FN99" s="56"/>
      <c r="FO99" s="56"/>
      <c r="FP99" s="56"/>
      <c r="FQ99" s="56"/>
      <c r="FR99" s="56"/>
      <c r="FS99" s="56"/>
      <c r="FT99" s="56"/>
      <c r="FU99" s="56"/>
      <c r="FV99" s="56"/>
      <c r="FX99" s="56"/>
      <c r="FY99" s="56"/>
      <c r="FZ99" s="56"/>
      <c r="GA99" s="56"/>
      <c r="GB99" s="56"/>
      <c r="GC99" s="56"/>
      <c r="GD99" s="56"/>
      <c r="GE99" s="56"/>
      <c r="GF99" s="56"/>
      <c r="GH99" s="56"/>
      <c r="GI99" s="56"/>
      <c r="GJ99" s="56"/>
      <c r="GK99" s="56"/>
      <c r="GL99" s="56"/>
      <c r="GM99" s="56"/>
      <c r="GN99" s="56"/>
      <c r="GO99" s="56"/>
      <c r="GP99" s="56"/>
      <c r="GR99" s="56"/>
      <c r="GS99" s="56"/>
      <c r="GT99" s="56"/>
      <c r="GU99" s="56"/>
      <c r="GV99" s="56"/>
      <c r="GW99" s="56"/>
      <c r="GX99" s="56"/>
      <c r="GY99" s="56"/>
      <c r="GZ99" s="56"/>
      <c r="HB99" s="56"/>
      <c r="HC99" s="56"/>
      <c r="HD99" s="56"/>
      <c r="HE99" s="56"/>
      <c r="HF99" s="56"/>
      <c r="HG99" s="56"/>
      <c r="HH99" s="56"/>
      <c r="HI99" s="56"/>
      <c r="HJ99" s="56"/>
      <c r="HL99" s="56"/>
      <c r="HM99" s="56"/>
      <c r="HN99" s="56"/>
      <c r="HO99" s="56"/>
      <c r="HP99" s="56"/>
      <c r="HQ99" s="56"/>
      <c r="HR99" s="56"/>
      <c r="HS99" s="56"/>
      <c r="HT99" s="56"/>
      <c r="HV99" s="56"/>
      <c r="HW99" s="56"/>
      <c r="HX99" s="56"/>
      <c r="HY99" s="56"/>
      <c r="HZ99" s="56"/>
      <c r="IA99" s="56"/>
      <c r="IB99" s="56"/>
      <c r="IC99" s="56"/>
      <c r="ID99" s="56"/>
      <c r="IF99" s="56"/>
      <c r="IG99" s="56"/>
      <c r="IH99" s="56"/>
      <c r="II99" s="56"/>
      <c r="IJ99" s="56"/>
      <c r="IK99" s="56"/>
      <c r="IL99" s="56"/>
      <c r="IM99" s="56"/>
      <c r="IN99" s="56"/>
      <c r="IP99" s="56"/>
      <c r="IQ99" s="56"/>
      <c r="IR99" s="56"/>
      <c r="IS99" s="56"/>
      <c r="IT99" s="56"/>
      <c r="IU99" s="56"/>
    </row>
    <row r="100" spans="1:255" ht="61.15" customHeight="1" thickBot="1" x14ac:dyDescent="0.25">
      <c r="A100" s="46" t="s">
        <v>97</v>
      </c>
      <c r="B100" s="114" t="s">
        <v>16</v>
      </c>
      <c r="C100" s="114" t="s">
        <v>5</v>
      </c>
      <c r="D100" s="114" t="s">
        <v>23</v>
      </c>
      <c r="E100" s="364" t="s">
        <v>18</v>
      </c>
      <c r="F100" s="114" t="s">
        <v>19</v>
      </c>
      <c r="G100" s="114" t="s">
        <v>10</v>
      </c>
      <c r="H100" s="114" t="s">
        <v>13</v>
      </c>
      <c r="I100" s="115" t="s">
        <v>12</v>
      </c>
      <c r="J100" s="56"/>
      <c r="K100" s="56"/>
      <c r="L100" s="56"/>
      <c r="M100" s="56"/>
      <c r="N100" s="56"/>
      <c r="O100" s="56"/>
      <c r="P100" s="56"/>
      <c r="Q100" s="56"/>
      <c r="R100" s="56"/>
      <c r="T100" s="56"/>
      <c r="U100" s="56"/>
      <c r="V100" s="56"/>
      <c r="W100" s="56"/>
      <c r="X100" s="56"/>
      <c r="Y100" s="56"/>
      <c r="Z100" s="56"/>
      <c r="AA100" s="56"/>
      <c r="AB100" s="56"/>
      <c r="AD100" s="56"/>
      <c r="AE100" s="56"/>
      <c r="AF100" s="56"/>
      <c r="AG100" s="56"/>
      <c r="AH100" s="56"/>
      <c r="AI100" s="56"/>
      <c r="AJ100" s="56"/>
      <c r="AK100" s="56"/>
      <c r="AL100" s="56"/>
      <c r="AN100" s="56"/>
      <c r="AO100" s="56"/>
      <c r="AP100" s="56"/>
      <c r="AQ100" s="56"/>
      <c r="AR100" s="56"/>
      <c r="AS100" s="56"/>
      <c r="AT100" s="56"/>
      <c r="AU100" s="56"/>
      <c r="AV100" s="56"/>
      <c r="AX100" s="56"/>
      <c r="AY100" s="56"/>
      <c r="AZ100" s="56"/>
      <c r="BA100" s="56"/>
      <c r="BB100" s="56"/>
      <c r="BC100" s="56"/>
      <c r="BD100" s="56"/>
      <c r="BE100" s="56"/>
      <c r="BF100" s="56"/>
      <c r="BH100" s="56"/>
      <c r="BI100" s="56"/>
      <c r="BJ100" s="56"/>
      <c r="BK100" s="56"/>
      <c r="BL100" s="56"/>
      <c r="BM100" s="56"/>
      <c r="BN100" s="56"/>
      <c r="BO100" s="56"/>
      <c r="BP100" s="56"/>
      <c r="BR100" s="56"/>
      <c r="BS100" s="56"/>
      <c r="BT100" s="56"/>
      <c r="BU100" s="56"/>
      <c r="BV100" s="56"/>
      <c r="BW100" s="56"/>
      <c r="BX100" s="56"/>
      <c r="BY100" s="56"/>
      <c r="BZ100" s="56"/>
      <c r="CB100" s="56"/>
      <c r="CC100" s="56"/>
      <c r="CD100" s="56"/>
      <c r="CE100" s="56"/>
      <c r="CF100" s="56"/>
      <c r="CG100" s="56"/>
      <c r="CH100" s="56"/>
      <c r="CI100" s="56"/>
      <c r="CJ100" s="56"/>
      <c r="CL100" s="56"/>
      <c r="CM100" s="56"/>
      <c r="CN100" s="56"/>
      <c r="CO100" s="56"/>
      <c r="CP100" s="56"/>
      <c r="CQ100" s="56"/>
      <c r="CR100" s="56"/>
      <c r="CS100" s="56"/>
      <c r="CT100" s="56"/>
      <c r="CV100" s="56"/>
      <c r="CW100" s="56"/>
      <c r="CX100" s="56"/>
      <c r="CY100" s="56"/>
      <c r="CZ100" s="56"/>
      <c r="DA100" s="56"/>
      <c r="DB100" s="56"/>
      <c r="DC100" s="56"/>
      <c r="DD100" s="56"/>
      <c r="DF100" s="56"/>
      <c r="DG100" s="56"/>
      <c r="DH100" s="56"/>
      <c r="DI100" s="56"/>
      <c r="DJ100" s="56"/>
      <c r="DK100" s="56"/>
      <c r="DL100" s="56"/>
      <c r="DM100" s="56"/>
      <c r="DN100" s="56"/>
      <c r="DP100" s="56"/>
      <c r="DQ100" s="56"/>
      <c r="DR100" s="56"/>
      <c r="DS100" s="56"/>
      <c r="DT100" s="56"/>
      <c r="DU100" s="56"/>
      <c r="DV100" s="56"/>
      <c r="DW100" s="56"/>
      <c r="DX100" s="56"/>
      <c r="DZ100" s="56"/>
      <c r="EA100" s="56"/>
      <c r="EB100" s="56"/>
      <c r="EC100" s="56"/>
      <c r="ED100" s="56"/>
      <c r="EE100" s="56"/>
      <c r="EF100" s="56"/>
      <c r="EG100" s="56"/>
      <c r="EH100" s="56"/>
      <c r="EJ100" s="56"/>
      <c r="EK100" s="56"/>
      <c r="EL100" s="56"/>
      <c r="EM100" s="56"/>
      <c r="EN100" s="56"/>
      <c r="EO100" s="56"/>
      <c r="EP100" s="56"/>
      <c r="EQ100" s="56"/>
      <c r="ER100" s="56"/>
      <c r="ET100" s="56"/>
      <c r="EU100" s="56"/>
      <c r="EV100" s="56"/>
      <c r="EW100" s="56"/>
      <c r="EX100" s="56"/>
      <c r="EY100" s="56"/>
      <c r="EZ100" s="56"/>
      <c r="FA100" s="56"/>
      <c r="FB100" s="56"/>
      <c r="FD100" s="56"/>
      <c r="FE100" s="56"/>
      <c r="FF100" s="56"/>
      <c r="FG100" s="56"/>
      <c r="FH100" s="56"/>
      <c r="FI100" s="56"/>
      <c r="FJ100" s="56"/>
      <c r="FK100" s="56"/>
      <c r="FL100" s="56"/>
      <c r="FN100" s="56"/>
      <c r="FO100" s="56"/>
      <c r="FP100" s="56"/>
      <c r="FQ100" s="56"/>
      <c r="FR100" s="56"/>
      <c r="FS100" s="56"/>
      <c r="FT100" s="56"/>
      <c r="FU100" s="56"/>
      <c r="FV100" s="56"/>
      <c r="FX100" s="56"/>
      <c r="FY100" s="56"/>
      <c r="FZ100" s="56"/>
      <c r="GA100" s="56"/>
      <c r="GB100" s="56"/>
      <c r="GC100" s="56"/>
      <c r="GD100" s="56"/>
      <c r="GE100" s="56"/>
      <c r="GF100" s="56"/>
      <c r="GH100" s="56"/>
      <c r="GI100" s="56"/>
      <c r="GJ100" s="56"/>
      <c r="GK100" s="56"/>
      <c r="GL100" s="56"/>
      <c r="GM100" s="56"/>
      <c r="GN100" s="56"/>
      <c r="GO100" s="56"/>
      <c r="GP100" s="56"/>
      <c r="GR100" s="56"/>
      <c r="GS100" s="56"/>
      <c r="GT100" s="56"/>
      <c r="GU100" s="56"/>
      <c r="GV100" s="56"/>
      <c r="GW100" s="56"/>
      <c r="GX100" s="56"/>
      <c r="GY100" s="56"/>
      <c r="GZ100" s="56"/>
      <c r="HB100" s="56"/>
      <c r="HC100" s="56"/>
      <c r="HD100" s="56"/>
      <c r="HE100" s="56"/>
      <c r="HF100" s="56"/>
      <c r="HG100" s="56"/>
      <c r="HH100" s="56"/>
      <c r="HI100" s="56"/>
      <c r="HJ100" s="56"/>
      <c r="HL100" s="56"/>
      <c r="HM100" s="56"/>
      <c r="HN100" s="56"/>
      <c r="HO100" s="56"/>
      <c r="HP100" s="56"/>
      <c r="HQ100" s="56"/>
      <c r="HR100" s="56"/>
      <c r="HS100" s="56"/>
      <c r="HT100" s="56"/>
      <c r="HV100" s="56"/>
      <c r="HW100" s="56"/>
      <c r="HX100" s="56"/>
      <c r="HY100" s="56"/>
      <c r="HZ100" s="56"/>
      <c r="IA100" s="56"/>
      <c r="IB100" s="56"/>
      <c r="IC100" s="56"/>
      <c r="ID100" s="56"/>
      <c r="IF100" s="56"/>
      <c r="IG100" s="56"/>
      <c r="IH100" s="56"/>
      <c r="II100" s="56"/>
      <c r="IJ100" s="56"/>
      <c r="IK100" s="56"/>
      <c r="IL100" s="56"/>
      <c r="IM100" s="56"/>
      <c r="IN100" s="56"/>
      <c r="IP100" s="56"/>
      <c r="IQ100" s="56"/>
      <c r="IR100" s="56"/>
      <c r="IS100" s="56"/>
      <c r="IT100" s="56"/>
      <c r="IU100" s="56"/>
    </row>
    <row r="101" spans="1:255" ht="12.75" customHeight="1" thickBot="1" x14ac:dyDescent="0.25">
      <c r="A101" s="656"/>
      <c r="B101" s="33"/>
      <c r="C101" s="167" t="s">
        <v>66</v>
      </c>
      <c r="D101" s="10"/>
      <c r="E101" s="302"/>
      <c r="F101" s="56"/>
      <c r="G101" s="302"/>
      <c r="H101" s="302"/>
      <c r="I101" s="200"/>
      <c r="J101" s="56"/>
      <c r="K101" s="56"/>
      <c r="L101" s="56"/>
      <c r="M101" s="56"/>
      <c r="N101" s="56"/>
      <c r="O101" s="56"/>
      <c r="P101" s="56"/>
      <c r="Q101" s="56"/>
      <c r="R101" s="56"/>
      <c r="T101" s="56"/>
      <c r="U101" s="56"/>
      <c r="V101" s="56"/>
      <c r="W101" s="56"/>
      <c r="X101" s="56"/>
      <c r="Y101" s="56"/>
      <c r="Z101" s="56"/>
      <c r="AA101" s="56"/>
      <c r="AB101" s="56"/>
      <c r="AD101" s="56"/>
      <c r="AE101" s="56"/>
      <c r="AF101" s="56"/>
      <c r="AG101" s="56"/>
      <c r="AH101" s="56"/>
      <c r="AI101" s="56"/>
      <c r="AJ101" s="56"/>
      <c r="AK101" s="56"/>
      <c r="AL101" s="56"/>
      <c r="AN101" s="56"/>
      <c r="AO101" s="56"/>
      <c r="AP101" s="56"/>
      <c r="AQ101" s="56"/>
      <c r="AR101" s="56"/>
      <c r="AS101" s="56"/>
      <c r="AT101" s="56"/>
      <c r="AU101" s="56"/>
      <c r="AV101" s="56"/>
      <c r="AX101" s="56"/>
      <c r="AY101" s="56"/>
      <c r="AZ101" s="56"/>
      <c r="BA101" s="56"/>
      <c r="BB101" s="56"/>
      <c r="BC101" s="56"/>
      <c r="BD101" s="56"/>
      <c r="BE101" s="56"/>
      <c r="BF101" s="56"/>
      <c r="BH101" s="56"/>
      <c r="BI101" s="56"/>
      <c r="BJ101" s="56"/>
      <c r="BK101" s="56"/>
      <c r="BL101" s="56"/>
      <c r="BM101" s="56"/>
      <c r="BN101" s="56"/>
      <c r="BO101" s="56"/>
      <c r="BP101" s="56"/>
      <c r="BR101" s="56"/>
      <c r="BS101" s="56"/>
      <c r="BT101" s="56"/>
      <c r="BU101" s="56"/>
      <c r="BV101" s="56"/>
      <c r="BW101" s="56"/>
      <c r="BX101" s="56"/>
      <c r="BY101" s="56"/>
      <c r="BZ101" s="56"/>
      <c r="CB101" s="56"/>
      <c r="CC101" s="56"/>
      <c r="CD101" s="56"/>
      <c r="CE101" s="56"/>
      <c r="CF101" s="56"/>
      <c r="CG101" s="56"/>
      <c r="CH101" s="56"/>
      <c r="CI101" s="56"/>
      <c r="CJ101" s="56"/>
      <c r="CL101" s="56"/>
      <c r="CM101" s="56"/>
      <c r="CN101" s="56"/>
      <c r="CO101" s="56"/>
      <c r="CP101" s="56"/>
      <c r="CQ101" s="56"/>
      <c r="CR101" s="56"/>
      <c r="CS101" s="56"/>
      <c r="CT101" s="56"/>
      <c r="CV101" s="56"/>
      <c r="CW101" s="56"/>
      <c r="CX101" s="56"/>
      <c r="CY101" s="56"/>
      <c r="CZ101" s="56"/>
      <c r="DA101" s="56"/>
      <c r="DB101" s="56"/>
      <c r="DC101" s="56"/>
      <c r="DD101" s="56"/>
      <c r="DF101" s="56"/>
      <c r="DG101" s="56"/>
      <c r="DH101" s="56"/>
      <c r="DI101" s="56"/>
      <c r="DJ101" s="56"/>
      <c r="DK101" s="56"/>
      <c r="DL101" s="56"/>
      <c r="DM101" s="56"/>
      <c r="DN101" s="56"/>
      <c r="DP101" s="56"/>
      <c r="DQ101" s="56"/>
      <c r="DR101" s="56"/>
      <c r="DS101" s="56"/>
      <c r="DT101" s="56"/>
      <c r="DU101" s="56"/>
      <c r="DV101" s="56"/>
      <c r="DW101" s="56"/>
      <c r="DX101" s="56"/>
      <c r="DZ101" s="56"/>
      <c r="EA101" s="56"/>
      <c r="EB101" s="56"/>
      <c r="EC101" s="56"/>
      <c r="ED101" s="56"/>
      <c r="EE101" s="56"/>
      <c r="EF101" s="56"/>
      <c r="EG101" s="56"/>
      <c r="EH101" s="56"/>
      <c r="EJ101" s="56"/>
      <c r="EK101" s="56"/>
      <c r="EL101" s="56"/>
      <c r="EM101" s="56"/>
      <c r="EN101" s="56"/>
      <c r="EO101" s="56"/>
      <c r="EP101" s="56"/>
      <c r="EQ101" s="56"/>
      <c r="ER101" s="56"/>
      <c r="ET101" s="56"/>
      <c r="EU101" s="56"/>
      <c r="EV101" s="56"/>
      <c r="EW101" s="56"/>
      <c r="EX101" s="56"/>
      <c r="EY101" s="56"/>
      <c r="EZ101" s="56"/>
      <c r="FA101" s="56"/>
      <c r="FB101" s="56"/>
      <c r="FD101" s="56"/>
      <c r="FE101" s="56"/>
      <c r="FF101" s="56"/>
      <c r="FG101" s="56"/>
      <c r="FH101" s="56"/>
      <c r="FI101" s="56"/>
      <c r="FJ101" s="56"/>
      <c r="FK101" s="56"/>
      <c r="FL101" s="56"/>
      <c r="FN101" s="56"/>
      <c r="FO101" s="56"/>
      <c r="FP101" s="56"/>
      <c r="FQ101" s="56"/>
      <c r="FR101" s="56"/>
      <c r="FS101" s="56"/>
      <c r="FT101" s="56"/>
      <c r="FU101" s="56"/>
      <c r="FV101" s="56"/>
      <c r="FX101" s="56"/>
      <c r="FY101" s="56"/>
      <c r="FZ101" s="56"/>
      <c r="GA101" s="56"/>
      <c r="GB101" s="56"/>
      <c r="GC101" s="56"/>
      <c r="GD101" s="56"/>
      <c r="GE101" s="56"/>
      <c r="GF101" s="56"/>
      <c r="GH101" s="56"/>
      <c r="GI101" s="56"/>
      <c r="GJ101" s="56"/>
      <c r="GK101" s="56"/>
      <c r="GL101" s="56"/>
      <c r="GM101" s="56"/>
      <c r="GN101" s="56"/>
      <c r="GO101" s="56"/>
      <c r="GP101" s="56"/>
      <c r="GR101" s="56"/>
      <c r="GS101" s="56"/>
      <c r="GT101" s="56"/>
      <c r="GU101" s="56"/>
      <c r="GV101" s="56"/>
      <c r="GW101" s="56"/>
      <c r="GX101" s="56"/>
      <c r="GY101" s="56"/>
      <c r="GZ101" s="56"/>
      <c r="HB101" s="56"/>
      <c r="HC101" s="56"/>
      <c r="HD101" s="56"/>
      <c r="HE101" s="56"/>
      <c r="HF101" s="56"/>
      <c r="HG101" s="56"/>
      <c r="HH101" s="56"/>
      <c r="HI101" s="56"/>
      <c r="HJ101" s="56"/>
      <c r="HL101" s="56"/>
      <c r="HM101" s="56"/>
      <c r="HN101" s="56"/>
      <c r="HO101" s="56"/>
      <c r="HP101" s="56"/>
      <c r="HQ101" s="56"/>
      <c r="HR101" s="56"/>
      <c r="HS101" s="56"/>
      <c r="HT101" s="56"/>
      <c r="HV101" s="56"/>
      <c r="HW101" s="56"/>
      <c r="HX101" s="56"/>
      <c r="HY101" s="56"/>
      <c r="HZ101" s="56"/>
      <c r="IA101" s="56"/>
      <c r="IB101" s="56"/>
      <c r="IC101" s="56"/>
      <c r="ID101" s="56"/>
      <c r="IF101" s="56"/>
      <c r="IG101" s="56"/>
      <c r="IH101" s="56"/>
      <c r="II101" s="56"/>
      <c r="IJ101" s="56"/>
      <c r="IK101" s="56"/>
      <c r="IL101" s="56"/>
      <c r="IM101" s="56"/>
      <c r="IN101" s="56"/>
      <c r="IP101" s="56"/>
      <c r="IQ101" s="56"/>
      <c r="IR101" s="56"/>
      <c r="IS101" s="56"/>
      <c r="IT101" s="56"/>
      <c r="IU101" s="56"/>
    </row>
    <row r="102" spans="1:255" ht="12.75" customHeight="1" thickBot="1" x14ac:dyDescent="0.25">
      <c r="A102" s="656"/>
      <c r="B102" s="13"/>
      <c r="C102" s="85" t="s">
        <v>67</v>
      </c>
      <c r="D102" s="10"/>
      <c r="E102" s="302"/>
      <c r="F102" s="20"/>
      <c r="G102" s="302"/>
      <c r="H102" s="302"/>
      <c r="I102" s="49"/>
      <c r="J102" s="56"/>
      <c r="K102" s="56"/>
      <c r="L102" s="56"/>
      <c r="M102" s="56"/>
      <c r="N102" s="56"/>
      <c r="O102" s="56"/>
      <c r="P102" s="56"/>
      <c r="Q102" s="56"/>
      <c r="R102" s="56"/>
      <c r="T102" s="56"/>
      <c r="U102" s="56"/>
      <c r="V102" s="56"/>
      <c r="W102" s="56"/>
      <c r="X102" s="56"/>
      <c r="Y102" s="56"/>
      <c r="Z102" s="56"/>
      <c r="AA102" s="56"/>
      <c r="AB102" s="56"/>
      <c r="AD102" s="56"/>
      <c r="AE102" s="56"/>
      <c r="AF102" s="56"/>
      <c r="AG102" s="56"/>
      <c r="AH102" s="56"/>
      <c r="AI102" s="56"/>
      <c r="AJ102" s="56"/>
      <c r="AK102" s="56"/>
      <c r="AL102" s="56"/>
      <c r="AN102" s="56"/>
      <c r="AO102" s="56"/>
      <c r="AP102" s="56"/>
      <c r="AQ102" s="56"/>
      <c r="AR102" s="56"/>
      <c r="AS102" s="56"/>
      <c r="AT102" s="56"/>
      <c r="AU102" s="56"/>
      <c r="AV102" s="56"/>
      <c r="AX102" s="56"/>
      <c r="AY102" s="56"/>
      <c r="AZ102" s="56"/>
      <c r="BA102" s="56"/>
      <c r="BB102" s="56"/>
      <c r="BC102" s="56"/>
      <c r="BD102" s="56"/>
      <c r="BE102" s="56"/>
      <c r="BF102" s="56"/>
      <c r="BH102" s="56"/>
      <c r="BI102" s="56"/>
      <c r="BJ102" s="56"/>
      <c r="BK102" s="56"/>
      <c r="BL102" s="56"/>
      <c r="BM102" s="56"/>
      <c r="BN102" s="56"/>
      <c r="BO102" s="56"/>
      <c r="BP102" s="56"/>
      <c r="BR102" s="56"/>
      <c r="BS102" s="56"/>
      <c r="BT102" s="56"/>
      <c r="BU102" s="56"/>
      <c r="BV102" s="56"/>
      <c r="BW102" s="56"/>
      <c r="BX102" s="56"/>
      <c r="BY102" s="56"/>
      <c r="BZ102" s="56"/>
      <c r="CB102" s="56"/>
      <c r="CC102" s="56"/>
      <c r="CD102" s="56"/>
      <c r="CE102" s="56"/>
      <c r="CF102" s="56"/>
      <c r="CG102" s="56"/>
      <c r="CH102" s="56"/>
      <c r="CI102" s="56"/>
      <c r="CJ102" s="56"/>
      <c r="CL102" s="56"/>
      <c r="CM102" s="56"/>
      <c r="CN102" s="56"/>
      <c r="CO102" s="56"/>
      <c r="CP102" s="56"/>
      <c r="CQ102" s="56"/>
      <c r="CR102" s="56"/>
      <c r="CS102" s="56"/>
      <c r="CT102" s="56"/>
      <c r="CV102" s="56"/>
      <c r="CW102" s="56"/>
      <c r="CX102" s="56"/>
      <c r="CY102" s="56"/>
      <c r="CZ102" s="56"/>
      <c r="DA102" s="56"/>
      <c r="DB102" s="56"/>
      <c r="DC102" s="56"/>
      <c r="DD102" s="56"/>
      <c r="DF102" s="56"/>
      <c r="DG102" s="56"/>
      <c r="DH102" s="56"/>
      <c r="DI102" s="56"/>
      <c r="DJ102" s="56"/>
      <c r="DK102" s="56"/>
      <c r="DL102" s="56"/>
      <c r="DM102" s="56"/>
      <c r="DN102" s="56"/>
      <c r="DP102" s="56"/>
      <c r="DQ102" s="56"/>
      <c r="DR102" s="56"/>
      <c r="DS102" s="56"/>
      <c r="DT102" s="56"/>
      <c r="DU102" s="56"/>
      <c r="DV102" s="56"/>
      <c r="DW102" s="56"/>
      <c r="DX102" s="56"/>
      <c r="DZ102" s="56"/>
      <c r="EA102" s="56"/>
      <c r="EB102" s="56"/>
      <c r="EC102" s="56"/>
      <c r="ED102" s="56"/>
      <c r="EE102" s="56"/>
      <c r="EF102" s="56"/>
      <c r="EG102" s="56"/>
      <c r="EH102" s="56"/>
      <c r="EJ102" s="56"/>
      <c r="EK102" s="56"/>
      <c r="EL102" s="56"/>
      <c r="EM102" s="56"/>
      <c r="EN102" s="56"/>
      <c r="EO102" s="56"/>
      <c r="EP102" s="56"/>
      <c r="EQ102" s="56"/>
      <c r="ER102" s="56"/>
      <c r="ET102" s="56"/>
      <c r="EU102" s="56"/>
      <c r="EV102" s="56"/>
      <c r="EW102" s="56"/>
      <c r="EX102" s="56"/>
      <c r="EY102" s="56"/>
      <c r="EZ102" s="56"/>
      <c r="FA102" s="56"/>
      <c r="FB102" s="56"/>
      <c r="FD102" s="56"/>
      <c r="FE102" s="56"/>
      <c r="FF102" s="56"/>
      <c r="FG102" s="56"/>
      <c r="FH102" s="56"/>
      <c r="FI102" s="56"/>
      <c r="FJ102" s="56"/>
      <c r="FK102" s="56"/>
      <c r="FL102" s="56"/>
      <c r="FN102" s="56"/>
      <c r="FO102" s="56"/>
      <c r="FP102" s="56"/>
      <c r="FQ102" s="56"/>
      <c r="FR102" s="56"/>
      <c r="FS102" s="56"/>
      <c r="FT102" s="56"/>
      <c r="FU102" s="56"/>
      <c r="FV102" s="56"/>
      <c r="FX102" s="56"/>
      <c r="FY102" s="56"/>
      <c r="FZ102" s="56"/>
      <c r="GA102" s="56"/>
      <c r="GB102" s="56"/>
      <c r="GC102" s="56"/>
      <c r="GD102" s="56"/>
      <c r="GE102" s="56"/>
      <c r="GF102" s="56"/>
      <c r="GH102" s="56"/>
      <c r="GI102" s="56"/>
      <c r="GJ102" s="56"/>
      <c r="GK102" s="56"/>
      <c r="GL102" s="56"/>
      <c r="GM102" s="56"/>
      <c r="GN102" s="56"/>
      <c r="GO102" s="56"/>
      <c r="GP102" s="56"/>
      <c r="GR102" s="56"/>
      <c r="GS102" s="56"/>
      <c r="GT102" s="56"/>
      <c r="GU102" s="56"/>
      <c r="GV102" s="56"/>
      <c r="GW102" s="56"/>
      <c r="GX102" s="56"/>
      <c r="GY102" s="56"/>
      <c r="GZ102" s="56"/>
      <c r="HB102" s="56"/>
      <c r="HC102" s="56"/>
      <c r="HD102" s="56"/>
      <c r="HE102" s="56"/>
      <c r="HF102" s="56"/>
      <c r="HG102" s="56"/>
      <c r="HH102" s="56"/>
      <c r="HI102" s="56"/>
      <c r="HJ102" s="56"/>
      <c r="HL102" s="56"/>
      <c r="HM102" s="56"/>
      <c r="HN102" s="56"/>
      <c r="HO102" s="56"/>
      <c r="HP102" s="56"/>
      <c r="HQ102" s="56"/>
      <c r="HR102" s="56"/>
      <c r="HS102" s="56"/>
      <c r="HT102" s="56"/>
      <c r="HV102" s="56"/>
      <c r="HW102" s="56"/>
      <c r="HX102" s="56"/>
      <c r="HY102" s="56"/>
      <c r="HZ102" s="56"/>
      <c r="IA102" s="56"/>
      <c r="IB102" s="56"/>
      <c r="IC102" s="56"/>
      <c r="ID102" s="56"/>
      <c r="IF102" s="56"/>
      <c r="IG102" s="56"/>
      <c r="IH102" s="56"/>
      <c r="II102" s="56"/>
      <c r="IJ102" s="56"/>
      <c r="IK102" s="56"/>
      <c r="IL102" s="56"/>
      <c r="IM102" s="56"/>
      <c r="IN102" s="56"/>
      <c r="IP102" s="56"/>
      <c r="IQ102" s="56"/>
      <c r="IR102" s="56"/>
      <c r="IS102" s="56"/>
      <c r="IT102" s="56"/>
      <c r="IU102" s="56"/>
    </row>
    <row r="103" spans="1:255" ht="12.75" customHeight="1" thickBot="1" x14ac:dyDescent="0.25">
      <c r="A103" s="656"/>
      <c r="B103" s="13"/>
      <c r="C103" s="85" t="s">
        <v>70</v>
      </c>
      <c r="D103" s="10"/>
      <c r="E103" s="302"/>
      <c r="F103" s="20"/>
      <c r="G103" s="302"/>
      <c r="H103" s="302"/>
      <c r="I103" s="49"/>
    </row>
    <row r="104" spans="1:255" ht="13.5" thickBot="1" x14ac:dyDescent="0.25">
      <c r="A104" s="656"/>
      <c r="B104" s="13"/>
      <c r="C104" s="85" t="s">
        <v>72</v>
      </c>
      <c r="D104" s="10"/>
      <c r="E104" s="302"/>
      <c r="F104" s="20"/>
      <c r="G104" s="302"/>
      <c r="H104" s="302"/>
      <c r="I104" s="49"/>
    </row>
    <row r="105" spans="1:255" ht="12.75" customHeight="1" thickBot="1" x14ac:dyDescent="0.25">
      <c r="A105" s="656"/>
      <c r="B105" s="13"/>
      <c r="C105" s="85" t="s">
        <v>73</v>
      </c>
      <c r="D105" s="10"/>
      <c r="E105" s="302"/>
      <c r="F105" s="20"/>
      <c r="G105" s="302"/>
      <c r="H105" s="302"/>
      <c r="I105" s="49"/>
    </row>
    <row r="106" spans="1:255" ht="12.75" customHeight="1" thickBot="1" x14ac:dyDescent="0.25">
      <c r="A106" s="656"/>
      <c r="B106" s="13"/>
      <c r="C106" s="85" t="s">
        <v>74</v>
      </c>
      <c r="D106" s="9"/>
      <c r="E106" s="202"/>
      <c r="F106" s="20"/>
      <c r="G106" s="202"/>
      <c r="H106" s="202"/>
      <c r="I106" s="49"/>
    </row>
    <row r="107" spans="1:255" ht="12.75" customHeight="1" thickBot="1" x14ac:dyDescent="0.25">
      <c r="A107" s="656"/>
      <c r="B107" s="13"/>
      <c r="C107" s="85" t="s">
        <v>75</v>
      </c>
      <c r="D107" s="9"/>
      <c r="E107" s="202"/>
      <c r="F107" s="20"/>
      <c r="G107" s="202"/>
      <c r="H107" s="202"/>
      <c r="I107" s="49"/>
    </row>
    <row r="108" spans="1:255" ht="13.5" thickBot="1" x14ac:dyDescent="0.25">
      <c r="A108" s="656"/>
      <c r="B108" s="13"/>
      <c r="C108" s="85" t="s">
        <v>76</v>
      </c>
      <c r="D108" s="9"/>
      <c r="E108" s="202"/>
      <c r="F108" s="20"/>
      <c r="G108" s="202"/>
      <c r="H108" s="202"/>
      <c r="I108" s="49"/>
    </row>
    <row r="109" spans="1:255" ht="13.5" thickBot="1" x14ac:dyDescent="0.25">
      <c r="A109" s="656"/>
      <c r="B109" s="13"/>
      <c r="C109" s="85" t="s">
        <v>77</v>
      </c>
      <c r="D109" s="9"/>
      <c r="E109" s="202"/>
      <c r="F109" s="20"/>
      <c r="G109" s="202"/>
      <c r="H109" s="202"/>
      <c r="I109" s="49"/>
    </row>
    <row r="110" spans="1:255" ht="13.5" thickBot="1" x14ac:dyDescent="0.25">
      <c r="A110" s="656"/>
      <c r="B110" s="13"/>
      <c r="C110" s="85" t="s">
        <v>78</v>
      </c>
      <c r="D110" s="9"/>
      <c r="E110" s="202"/>
      <c r="F110" s="20"/>
      <c r="G110" s="202"/>
      <c r="H110" s="202"/>
      <c r="I110" s="49"/>
    </row>
    <row r="111" spans="1:255" ht="13.5" thickBot="1" x14ac:dyDescent="0.25">
      <c r="A111" s="656"/>
      <c r="B111" s="13"/>
      <c r="C111" s="85" t="s">
        <v>79</v>
      </c>
      <c r="D111" s="9"/>
      <c r="E111" s="202"/>
      <c r="F111" s="20"/>
      <c r="G111" s="202"/>
      <c r="H111" s="202"/>
      <c r="I111" s="49"/>
    </row>
    <row r="112" spans="1:255" ht="13.5" thickBot="1" x14ac:dyDescent="0.25">
      <c r="A112" s="657"/>
      <c r="B112" s="13"/>
      <c r="C112" s="85" t="s">
        <v>80</v>
      </c>
      <c r="D112" s="211"/>
      <c r="E112" s="214"/>
      <c r="F112" s="211"/>
      <c r="G112" s="214"/>
      <c r="H112" s="214"/>
      <c r="I112" s="49"/>
    </row>
    <row r="113" spans="1:9" ht="30" customHeight="1" thickBot="1" x14ac:dyDescent="0.25">
      <c r="A113" s="117" t="s">
        <v>2277</v>
      </c>
      <c r="B113" s="164"/>
      <c r="C113" s="85" t="s">
        <v>87</v>
      </c>
      <c r="D113" s="238"/>
      <c r="E113" s="239"/>
      <c r="F113" s="238"/>
      <c r="G113" s="239"/>
      <c r="H113" s="239"/>
      <c r="I113" s="49">
        <v>693.14</v>
      </c>
    </row>
    <row r="114" spans="1:9" ht="13.5" thickBot="1" x14ac:dyDescent="0.25">
      <c r="A114" s="46"/>
      <c r="B114" s="76">
        <f>SUM(B101:B113)</f>
        <v>0</v>
      </c>
      <c r="C114" s="75"/>
      <c r="D114" s="76"/>
      <c r="E114" s="77"/>
      <c r="F114" s="75"/>
      <c r="G114" s="75"/>
      <c r="H114" s="76" t="s">
        <v>17</v>
      </c>
      <c r="I114" s="76">
        <f>SUM(I101:I113)</f>
        <v>693.14</v>
      </c>
    </row>
    <row r="115" spans="1:9" ht="33.6" customHeight="1" thickBot="1" x14ac:dyDescent="0.25">
      <c r="A115" s="134" t="s">
        <v>96</v>
      </c>
      <c r="B115" s="114" t="s">
        <v>16</v>
      </c>
      <c r="C115" s="114" t="s">
        <v>5</v>
      </c>
      <c r="D115" s="114" t="s">
        <v>23</v>
      </c>
      <c r="E115" s="279" t="s">
        <v>18</v>
      </c>
      <c r="F115" s="114" t="s">
        <v>19</v>
      </c>
      <c r="G115" s="114" t="s">
        <v>10</v>
      </c>
      <c r="H115" s="114" t="s">
        <v>13</v>
      </c>
      <c r="I115" s="115" t="s">
        <v>12</v>
      </c>
    </row>
    <row r="116" spans="1:9" ht="13.5" thickBot="1" x14ac:dyDescent="0.25">
      <c r="A116" s="206"/>
      <c r="B116" s="185"/>
      <c r="C116" s="70" t="s">
        <v>87</v>
      </c>
      <c r="D116" s="163"/>
      <c r="E116" s="53"/>
      <c r="F116" s="53"/>
      <c r="G116" s="53"/>
      <c r="H116" s="153"/>
      <c r="I116" s="471">
        <v>979.13</v>
      </c>
    </row>
    <row r="117" spans="1:9" ht="13.5" thickBot="1" x14ac:dyDescent="0.25">
      <c r="A117" s="134"/>
      <c r="B117" s="271"/>
      <c r="C117" s="75"/>
      <c r="D117" s="76"/>
      <c r="E117" s="77"/>
      <c r="F117" s="75"/>
      <c r="G117" s="75"/>
      <c r="H117" s="76"/>
      <c r="I117" s="78">
        <f>SUM(I116)</f>
        <v>979.13</v>
      </c>
    </row>
    <row r="118" spans="1:9" ht="12.75" customHeight="1" x14ac:dyDescent="0.2">
      <c r="A118" s="9"/>
      <c r="B118" s="9"/>
      <c r="C118" s="9"/>
      <c r="D118" s="9"/>
      <c r="E118" s="9"/>
      <c r="F118" s="20"/>
      <c r="G118" s="20"/>
      <c r="H118" s="20"/>
      <c r="I118" s="20"/>
    </row>
    <row r="119" spans="1:9" ht="12.75" customHeight="1" x14ac:dyDescent="0.2">
      <c r="A119" s="21" t="s">
        <v>21</v>
      </c>
      <c r="B119" s="22"/>
      <c r="C119" s="23"/>
      <c r="D119" s="4" t="s">
        <v>9</v>
      </c>
      <c r="E119" s="4" t="s">
        <v>6</v>
      </c>
      <c r="F119" s="119" t="s">
        <v>7</v>
      </c>
    </row>
    <row r="120" spans="1:9" ht="12.75" customHeight="1" x14ac:dyDescent="0.2">
      <c r="A120" s="642" t="s">
        <v>15</v>
      </c>
      <c r="B120" s="643"/>
      <c r="C120" s="25"/>
      <c r="D120" s="26">
        <f>B21</f>
        <v>2818.33</v>
      </c>
      <c r="E120" s="26">
        <f>I21</f>
        <v>34.799999999999997</v>
      </c>
      <c r="F120" s="120">
        <f>D120+E120</f>
        <v>2853.13</v>
      </c>
    </row>
    <row r="121" spans="1:9" ht="12.75" customHeight="1" x14ac:dyDescent="0.2">
      <c r="A121" s="642" t="s">
        <v>4</v>
      </c>
      <c r="B121" s="643"/>
      <c r="C121" s="25"/>
      <c r="D121" s="26">
        <f>B36</f>
        <v>3100.63</v>
      </c>
      <c r="E121" s="26">
        <f>I36</f>
        <v>25.67</v>
      </c>
      <c r="F121" s="120">
        <f>D121+E121</f>
        <v>3126.3</v>
      </c>
    </row>
    <row r="122" spans="1:9" ht="12.75" customHeight="1" x14ac:dyDescent="0.2">
      <c r="A122" s="642" t="s">
        <v>14</v>
      </c>
      <c r="B122" s="643"/>
      <c r="C122" s="25"/>
      <c r="D122" s="26">
        <f>B51</f>
        <v>296.27000000000004</v>
      </c>
      <c r="E122" s="26">
        <f>I51</f>
        <v>0</v>
      </c>
      <c r="F122" s="120">
        <f>D122+E122</f>
        <v>296.27000000000004</v>
      </c>
    </row>
    <row r="123" spans="1:9" ht="12.75" customHeight="1" x14ac:dyDescent="0.2">
      <c r="A123" s="642" t="s">
        <v>146</v>
      </c>
      <c r="B123" s="643"/>
      <c r="C123" s="25"/>
      <c r="D123" s="26">
        <f>B66</f>
        <v>0</v>
      </c>
      <c r="E123" s="26">
        <f>I66</f>
        <v>0</v>
      </c>
      <c r="F123" s="120">
        <f>D123+E123</f>
        <v>0</v>
      </c>
      <c r="G123" s="56"/>
    </row>
    <row r="124" spans="1:9" ht="12.75" customHeight="1" x14ac:dyDescent="0.2">
      <c r="A124" s="642" t="s">
        <v>26</v>
      </c>
      <c r="B124" s="643"/>
      <c r="C124" s="25"/>
      <c r="D124" s="26">
        <f>B99</f>
        <v>0</v>
      </c>
      <c r="E124" s="26">
        <f>I99</f>
        <v>0</v>
      </c>
      <c r="F124" s="120">
        <f>D124+E124</f>
        <v>0</v>
      </c>
      <c r="G124" s="56"/>
    </row>
    <row r="125" spans="1:9" ht="12.75" customHeight="1" x14ac:dyDescent="0.2">
      <c r="A125" s="646" t="s">
        <v>69</v>
      </c>
      <c r="B125" s="647"/>
      <c r="C125" s="245"/>
      <c r="D125" s="246"/>
      <c r="E125" s="246"/>
      <c r="F125" s="242">
        <f>F126+F127+F128+F129</f>
        <v>6723.86</v>
      </c>
      <c r="G125" s="56"/>
    </row>
    <row r="126" spans="1:9" ht="12.75" customHeight="1" x14ac:dyDescent="0.2">
      <c r="A126" s="644" t="s">
        <v>82</v>
      </c>
      <c r="B126" s="645"/>
      <c r="C126" s="25"/>
      <c r="D126" s="26"/>
      <c r="E126" s="26"/>
      <c r="F126" s="120">
        <f>I80</f>
        <v>5042.5</v>
      </c>
      <c r="G126" s="56"/>
    </row>
    <row r="127" spans="1:9" ht="12.75" customHeight="1" x14ac:dyDescent="0.2">
      <c r="A127" s="642" t="s">
        <v>2270</v>
      </c>
      <c r="B127" s="643"/>
      <c r="C127" s="25"/>
      <c r="D127" s="26"/>
      <c r="E127" s="26"/>
      <c r="F127" s="120">
        <f>I81</f>
        <v>1091.3699999999999</v>
      </c>
      <c r="G127" s="56"/>
    </row>
    <row r="128" spans="1:9" ht="12.75" customHeight="1" x14ac:dyDescent="0.2">
      <c r="A128" s="644" t="s">
        <v>86</v>
      </c>
      <c r="B128" s="645"/>
      <c r="C128" s="25"/>
      <c r="D128" s="26"/>
      <c r="E128" s="26"/>
      <c r="F128" s="120">
        <f>I82</f>
        <v>0</v>
      </c>
      <c r="G128" s="56"/>
    </row>
    <row r="129" spans="1:7" ht="12.75" customHeight="1" x14ac:dyDescent="0.2">
      <c r="A129" s="644" t="s">
        <v>90</v>
      </c>
      <c r="B129" s="645"/>
      <c r="C129" s="25"/>
      <c r="D129" s="26"/>
      <c r="E129" s="26"/>
      <c r="F129" s="120">
        <f>I83</f>
        <v>589.99</v>
      </c>
      <c r="G129" s="56"/>
    </row>
    <row r="130" spans="1:7" ht="12.75" customHeight="1" x14ac:dyDescent="0.2">
      <c r="A130" s="650" t="s">
        <v>2</v>
      </c>
      <c r="B130" s="651"/>
      <c r="C130" s="25"/>
      <c r="D130" s="26">
        <f>B114</f>
        <v>0</v>
      </c>
      <c r="E130" s="26"/>
      <c r="F130" s="120">
        <f>D130+E130+I114</f>
        <v>693.14</v>
      </c>
      <c r="G130" s="56"/>
    </row>
    <row r="131" spans="1:7" ht="12.75" customHeight="1" x14ac:dyDescent="0.2">
      <c r="A131" s="650" t="s">
        <v>96</v>
      </c>
      <c r="B131" s="651"/>
      <c r="C131" s="25"/>
      <c r="D131" s="26"/>
      <c r="E131" s="26"/>
      <c r="F131" s="120">
        <f>I117</f>
        <v>979.13</v>
      </c>
      <c r="G131" s="56"/>
    </row>
    <row r="132" spans="1:7" ht="12.75" customHeight="1" x14ac:dyDescent="0.2">
      <c r="A132" s="648" t="s">
        <v>22</v>
      </c>
      <c r="B132" s="649"/>
      <c r="C132" s="27"/>
      <c r="D132" s="28">
        <f>SUM(D120:D130)</f>
        <v>6215.2300000000005</v>
      </c>
      <c r="E132" s="28">
        <f>SUM(E120:E124)</f>
        <v>60.47</v>
      </c>
      <c r="F132" s="121">
        <f>F120+F121+F122+F123+F124+F125+F130+F131</f>
        <v>14671.83</v>
      </c>
    </row>
  </sheetData>
  <autoFilter ref="A5:I99"/>
  <mergeCells count="22">
    <mergeCell ref="G1:H1"/>
    <mergeCell ref="A68:A80"/>
    <mergeCell ref="A1:B1"/>
    <mergeCell ref="A11:A13"/>
    <mergeCell ref="C11:C13"/>
    <mergeCell ref="A131:B131"/>
    <mergeCell ref="A127:B127"/>
    <mergeCell ref="A126:B126"/>
    <mergeCell ref="A129:B129"/>
    <mergeCell ref="A125:B125"/>
    <mergeCell ref="A132:B132"/>
    <mergeCell ref="A130:B130"/>
    <mergeCell ref="A128:B128"/>
    <mergeCell ref="A124:B124"/>
    <mergeCell ref="A101:A112"/>
    <mergeCell ref="B11:B13"/>
    <mergeCell ref="G2:H2"/>
    <mergeCell ref="D11:D13"/>
    <mergeCell ref="A123:B123"/>
    <mergeCell ref="A120:B120"/>
    <mergeCell ref="A121:B121"/>
    <mergeCell ref="A122:B122"/>
  </mergeCells>
  <phoneticPr fontId="0" type="noConversion"/>
  <pageMargins left="0.55118110236220474" right="0.55118110236220474" top="0.19685039370078741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97"/>
  <dimension ref="A1:IU115"/>
  <sheetViews>
    <sheetView topLeftCell="A93" zoomScaleNormal="100" workbookViewId="0">
      <selection activeCell="F115" sqref="F115"/>
    </sheetView>
  </sheetViews>
  <sheetFormatPr defaultRowHeight="12.75" customHeight="1" x14ac:dyDescent="0.2"/>
  <cols>
    <col min="1" max="1" width="27.28515625" customWidth="1"/>
    <col min="2" max="3" width="10.28515625" customWidth="1"/>
    <col min="4" max="4" width="20.28515625" customWidth="1"/>
    <col min="5" max="5" width="18.42578125" customWidth="1"/>
    <col min="6" max="6" width="12.42578125" customWidth="1"/>
    <col min="7" max="7" width="7.28515625" customWidth="1"/>
    <col min="8" max="8" width="12.85546875" customWidth="1"/>
    <col min="9" max="9" width="11.42578125" customWidth="1"/>
  </cols>
  <sheetData>
    <row r="1" spans="1:9" ht="12.75" customHeight="1" x14ac:dyDescent="0.2">
      <c r="A1" s="708" t="s">
        <v>85</v>
      </c>
      <c r="B1" s="70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107.5</v>
      </c>
      <c r="E2" s="5">
        <v>21305.46</v>
      </c>
      <c r="F2" s="6">
        <v>10642.44</v>
      </c>
      <c r="G2" s="640">
        <f>E2-F2</f>
        <v>10663.019999999999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60</v>
      </c>
      <c r="E3" s="1">
        <v>8</v>
      </c>
      <c r="F3" s="1"/>
      <c r="G3" s="1"/>
      <c r="H3" s="1" t="s">
        <v>25</v>
      </c>
      <c r="I3" s="8">
        <f>F2-F115</f>
        <v>-7516.4009999999998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6" customHeight="1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364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thickBot="1" x14ac:dyDescent="0.25">
      <c r="A6" s="227"/>
      <c r="B6" s="104">
        <v>359.35</v>
      </c>
      <c r="C6" s="58" t="s">
        <v>66</v>
      </c>
      <c r="D6" s="64"/>
      <c r="E6" s="59"/>
      <c r="F6" s="59"/>
      <c r="G6" s="59"/>
      <c r="H6" s="60"/>
      <c r="I6" s="61">
        <f t="shared" ref="I6:I17" si="0">G6*H6</f>
        <v>0</v>
      </c>
    </row>
    <row r="7" spans="1:9" ht="12.75" customHeight="1" thickBot="1" x14ac:dyDescent="0.25">
      <c r="A7" s="227"/>
      <c r="B7" s="122">
        <v>389.63</v>
      </c>
      <c r="C7" s="123" t="s">
        <v>67</v>
      </c>
      <c r="D7" s="124"/>
      <c r="E7" s="125"/>
      <c r="F7" s="125"/>
      <c r="G7" s="125"/>
      <c r="H7" s="126"/>
      <c r="I7" s="127">
        <f t="shared" si="0"/>
        <v>0</v>
      </c>
    </row>
    <row r="8" spans="1:9" ht="12.75" customHeight="1" thickBot="1" x14ac:dyDescent="0.25">
      <c r="A8" s="227"/>
      <c r="B8" s="106">
        <v>543.72</v>
      </c>
      <c r="C8" s="85" t="s">
        <v>70</v>
      </c>
      <c r="D8" s="86"/>
      <c r="E8" s="47"/>
      <c r="F8" s="47"/>
      <c r="G8" s="47"/>
      <c r="H8" s="48"/>
      <c r="I8" s="49">
        <f t="shared" si="0"/>
        <v>0</v>
      </c>
    </row>
    <row r="9" spans="1:9" ht="12.75" customHeight="1" thickBot="1" x14ac:dyDescent="0.25">
      <c r="A9" s="227"/>
      <c r="B9" s="106">
        <v>464.32</v>
      </c>
      <c r="C9" s="85" t="s">
        <v>72</v>
      </c>
      <c r="D9" s="86"/>
      <c r="E9" s="47"/>
      <c r="F9" s="47"/>
      <c r="G9" s="47"/>
      <c r="H9" s="48"/>
      <c r="I9" s="49">
        <f t="shared" si="0"/>
        <v>0</v>
      </c>
    </row>
    <row r="10" spans="1:9" ht="12.75" customHeight="1" thickBot="1" x14ac:dyDescent="0.25">
      <c r="A10" s="227"/>
      <c r="B10" s="106">
        <v>420.98</v>
      </c>
      <c r="C10" s="85" t="s">
        <v>73</v>
      </c>
      <c r="D10" s="86"/>
      <c r="E10" s="47"/>
      <c r="F10" s="47"/>
      <c r="G10" s="47"/>
      <c r="H10" s="48"/>
      <c r="I10" s="49">
        <f t="shared" si="0"/>
        <v>0</v>
      </c>
    </row>
    <row r="11" spans="1:9" ht="12.75" customHeight="1" thickBot="1" x14ac:dyDescent="0.25">
      <c r="A11" s="227"/>
      <c r="B11" s="106">
        <v>501.4</v>
      </c>
      <c r="C11" s="85" t="s">
        <v>74</v>
      </c>
      <c r="D11" s="86"/>
      <c r="E11" s="47"/>
      <c r="F11" s="47"/>
      <c r="G11" s="47"/>
      <c r="H11" s="48"/>
      <c r="I11" s="49">
        <f t="shared" si="0"/>
        <v>0</v>
      </c>
    </row>
    <row r="12" spans="1:9" ht="12.75" customHeight="1" thickBot="1" x14ac:dyDescent="0.25">
      <c r="A12" s="221"/>
      <c r="B12" s="106">
        <v>408.03</v>
      </c>
      <c r="C12" s="85" t="s">
        <v>75</v>
      </c>
      <c r="D12" s="86"/>
      <c r="E12" s="47"/>
      <c r="F12" s="47"/>
      <c r="G12" s="47"/>
      <c r="H12" s="48"/>
      <c r="I12" s="49">
        <f t="shared" si="0"/>
        <v>0</v>
      </c>
    </row>
    <row r="13" spans="1:9" ht="12.75" customHeight="1" thickBot="1" x14ac:dyDescent="0.25">
      <c r="A13" s="221"/>
      <c r="B13" s="106">
        <v>573.74</v>
      </c>
      <c r="C13" s="85" t="s">
        <v>76</v>
      </c>
      <c r="D13" s="86"/>
      <c r="E13" s="47"/>
      <c r="F13" s="47"/>
      <c r="G13" s="47"/>
      <c r="H13" s="48"/>
      <c r="I13" s="49">
        <f t="shared" si="0"/>
        <v>0</v>
      </c>
    </row>
    <row r="14" spans="1:9" ht="12.75" customHeight="1" thickBot="1" x14ac:dyDescent="0.25">
      <c r="A14" s="221"/>
      <c r="B14" s="106">
        <v>572.4</v>
      </c>
      <c r="C14" s="85" t="s">
        <v>77</v>
      </c>
      <c r="D14" s="86"/>
      <c r="E14" s="47"/>
      <c r="F14" s="47"/>
      <c r="G14" s="47"/>
      <c r="H14" s="48"/>
      <c r="I14" s="49">
        <f t="shared" si="0"/>
        <v>0</v>
      </c>
    </row>
    <row r="15" spans="1:9" ht="12.75" customHeight="1" thickBot="1" x14ac:dyDescent="0.25">
      <c r="A15" s="221"/>
      <c r="B15" s="106">
        <v>848.61</v>
      </c>
      <c r="C15" s="85" t="s">
        <v>78</v>
      </c>
      <c r="D15" s="86"/>
      <c r="E15" s="47"/>
      <c r="F15" s="47"/>
      <c r="G15" s="47"/>
      <c r="H15" s="48"/>
      <c r="I15" s="49">
        <f t="shared" si="0"/>
        <v>0</v>
      </c>
    </row>
    <row r="16" spans="1:9" ht="12.75" customHeight="1" thickBot="1" x14ac:dyDescent="0.25">
      <c r="A16" s="221"/>
      <c r="B16" s="106">
        <v>696.25</v>
      </c>
      <c r="C16" s="85" t="s">
        <v>79</v>
      </c>
      <c r="D16" s="86"/>
      <c r="E16" s="47"/>
      <c r="F16" s="47"/>
      <c r="G16" s="47"/>
      <c r="H16" s="48"/>
      <c r="I16" s="49">
        <f t="shared" si="0"/>
        <v>0</v>
      </c>
    </row>
    <row r="17" spans="1:9" ht="12.75" customHeight="1" thickBot="1" x14ac:dyDescent="0.25">
      <c r="A17" s="221"/>
      <c r="B17" s="106">
        <v>703.64</v>
      </c>
      <c r="C17" s="85" t="s">
        <v>80</v>
      </c>
      <c r="D17" s="86"/>
      <c r="E17" s="47"/>
      <c r="F17" s="47"/>
      <c r="G17" s="47"/>
      <c r="H17" s="48"/>
      <c r="I17" s="49">
        <f t="shared" si="0"/>
        <v>0</v>
      </c>
    </row>
    <row r="18" spans="1:9" ht="12.75" customHeight="1" thickBot="1" x14ac:dyDescent="0.25">
      <c r="A18" s="440"/>
      <c r="B18" s="85"/>
      <c r="C18" s="85" t="s">
        <v>87</v>
      </c>
      <c r="D18" s="441"/>
      <c r="E18" s="47"/>
      <c r="F18" s="47"/>
      <c r="G18" s="47"/>
      <c r="H18" s="48"/>
      <c r="I18" s="49">
        <v>59.82</v>
      </c>
    </row>
    <row r="19" spans="1:9" ht="12.75" customHeight="1" thickBot="1" x14ac:dyDescent="0.25">
      <c r="A19" s="219"/>
      <c r="B19" s="108">
        <f>SUM(B6:B17)</f>
        <v>6482.07</v>
      </c>
      <c r="C19" s="109"/>
      <c r="D19" s="108"/>
      <c r="E19" s="110"/>
      <c r="F19" s="109"/>
      <c r="G19" s="109"/>
      <c r="H19" s="108" t="s">
        <v>17</v>
      </c>
      <c r="I19" s="232">
        <f>SUM(I6:I18)</f>
        <v>59.82</v>
      </c>
    </row>
    <row r="20" spans="1:9" ht="77.25" thickBot="1" x14ac:dyDescent="0.25">
      <c r="A20" s="134" t="s">
        <v>1066</v>
      </c>
      <c r="B20" s="114" t="s">
        <v>16</v>
      </c>
      <c r="C20" s="114" t="s">
        <v>5</v>
      </c>
      <c r="D20" s="114" t="s">
        <v>23</v>
      </c>
      <c r="E20" s="364" t="s">
        <v>18</v>
      </c>
      <c r="F20" s="114" t="s">
        <v>19</v>
      </c>
      <c r="G20" s="114" t="s">
        <v>10</v>
      </c>
      <c r="H20" s="114" t="s">
        <v>13</v>
      </c>
      <c r="I20" s="115" t="s">
        <v>12</v>
      </c>
    </row>
    <row r="21" spans="1:9" ht="12.75" customHeight="1" thickBot="1" x14ac:dyDescent="0.25">
      <c r="A21" s="227"/>
      <c r="B21" s="104">
        <v>106.79</v>
      </c>
      <c r="C21" s="58" t="s">
        <v>66</v>
      </c>
      <c r="D21" s="64"/>
      <c r="E21" s="59"/>
      <c r="F21" s="59"/>
      <c r="G21" s="59"/>
      <c r="H21" s="60"/>
      <c r="I21" s="61">
        <f t="shared" ref="I21:I32" si="1">G21*H21</f>
        <v>0</v>
      </c>
    </row>
    <row r="22" spans="1:9" ht="12.75" customHeight="1" thickBot="1" x14ac:dyDescent="0.25">
      <c r="A22" s="227"/>
      <c r="B22" s="122">
        <v>104.001</v>
      </c>
      <c r="C22" s="123" t="s">
        <v>67</v>
      </c>
      <c r="D22" s="124"/>
      <c r="E22" s="125"/>
      <c r="F22" s="125"/>
      <c r="G22" s="125"/>
      <c r="H22" s="126"/>
      <c r="I22" s="127">
        <f t="shared" si="1"/>
        <v>0</v>
      </c>
    </row>
    <row r="23" spans="1:9" ht="12.75" customHeight="1" thickBot="1" x14ac:dyDescent="0.25">
      <c r="A23" s="227"/>
      <c r="B23" s="106">
        <v>103.21</v>
      </c>
      <c r="C23" s="85" t="s">
        <v>70</v>
      </c>
      <c r="D23" s="86"/>
      <c r="E23" s="47"/>
      <c r="F23" s="47"/>
      <c r="G23" s="47"/>
      <c r="H23" s="48"/>
      <c r="I23" s="49">
        <f t="shared" si="1"/>
        <v>0</v>
      </c>
    </row>
    <row r="24" spans="1:9" ht="12.75" customHeight="1" thickBot="1" x14ac:dyDescent="0.25">
      <c r="A24" s="227"/>
      <c r="B24" s="106">
        <v>137.19999999999999</v>
      </c>
      <c r="C24" s="85" t="s">
        <v>72</v>
      </c>
      <c r="D24" s="86"/>
      <c r="E24" s="47"/>
      <c r="F24" s="47"/>
      <c r="G24" s="47"/>
      <c r="H24" s="48"/>
      <c r="I24" s="49">
        <f t="shared" si="1"/>
        <v>0</v>
      </c>
    </row>
    <row r="25" spans="1:9" ht="12.75" customHeight="1" thickBot="1" x14ac:dyDescent="0.25">
      <c r="A25" s="227"/>
      <c r="B25" s="106">
        <v>134.84</v>
      </c>
      <c r="C25" s="85" t="s">
        <v>73</v>
      </c>
      <c r="D25" s="86"/>
      <c r="E25" s="47"/>
      <c r="F25" s="47"/>
      <c r="G25" s="47"/>
      <c r="H25" s="48"/>
      <c r="I25" s="49">
        <f t="shared" si="1"/>
        <v>0</v>
      </c>
    </row>
    <row r="26" spans="1:9" ht="12.75" customHeight="1" thickBot="1" x14ac:dyDescent="0.25">
      <c r="A26" s="227"/>
      <c r="B26" s="106">
        <v>116.56</v>
      </c>
      <c r="C26" s="85" t="s">
        <v>74</v>
      </c>
      <c r="D26" s="86"/>
      <c r="E26" s="47"/>
      <c r="F26" s="47"/>
      <c r="G26" s="47"/>
      <c r="H26" s="48"/>
      <c r="I26" s="49">
        <f t="shared" si="1"/>
        <v>0</v>
      </c>
    </row>
    <row r="27" spans="1:9" ht="12.75" customHeight="1" thickBot="1" x14ac:dyDescent="0.25">
      <c r="A27" s="221"/>
      <c r="B27" s="106">
        <v>76.44</v>
      </c>
      <c r="C27" s="85" t="s">
        <v>75</v>
      </c>
      <c r="D27" s="86"/>
      <c r="E27" s="47"/>
      <c r="F27" s="47"/>
      <c r="G27" s="47"/>
      <c r="H27" s="48"/>
      <c r="I27" s="49">
        <f t="shared" si="1"/>
        <v>0</v>
      </c>
    </row>
    <row r="28" spans="1:9" ht="12.75" customHeight="1" thickBot="1" x14ac:dyDescent="0.25">
      <c r="A28" s="221"/>
      <c r="B28" s="106">
        <v>86.35</v>
      </c>
      <c r="C28" s="85" t="s">
        <v>76</v>
      </c>
      <c r="D28" s="86"/>
      <c r="E28" s="47"/>
      <c r="F28" s="47"/>
      <c r="G28" s="47"/>
      <c r="H28" s="48"/>
      <c r="I28" s="49">
        <f t="shared" si="1"/>
        <v>0</v>
      </c>
    </row>
    <row r="29" spans="1:9" ht="12.75" customHeight="1" thickBot="1" x14ac:dyDescent="0.25">
      <c r="A29" s="221"/>
      <c r="B29" s="106">
        <v>89.27</v>
      </c>
      <c r="C29" s="85" t="s">
        <v>77</v>
      </c>
      <c r="D29" s="86"/>
      <c r="E29" s="47"/>
      <c r="F29" s="47"/>
      <c r="G29" s="47"/>
      <c r="H29" s="48"/>
      <c r="I29" s="49">
        <f t="shared" si="1"/>
        <v>0</v>
      </c>
    </row>
    <row r="30" spans="1:9" ht="12.75" customHeight="1" thickBot="1" x14ac:dyDescent="0.25">
      <c r="A30" s="221"/>
      <c r="B30" s="106">
        <v>111.3</v>
      </c>
      <c r="C30" s="85" t="s">
        <v>78</v>
      </c>
      <c r="D30" s="86"/>
      <c r="E30" s="47"/>
      <c r="F30" s="47"/>
      <c r="G30" s="47"/>
      <c r="H30" s="48"/>
      <c r="I30" s="49">
        <f t="shared" si="1"/>
        <v>0</v>
      </c>
    </row>
    <row r="31" spans="1:9" ht="12.75" customHeight="1" thickBot="1" x14ac:dyDescent="0.25">
      <c r="A31" s="221"/>
      <c r="B31" s="106">
        <v>102.83</v>
      </c>
      <c r="C31" s="85" t="s">
        <v>79</v>
      </c>
      <c r="D31" s="86"/>
      <c r="E31" s="47"/>
      <c r="F31" s="47"/>
      <c r="G31" s="47"/>
      <c r="H31" s="48"/>
      <c r="I31" s="49">
        <f t="shared" si="1"/>
        <v>0</v>
      </c>
    </row>
    <row r="32" spans="1:9" ht="12.75" customHeight="1" thickBot="1" x14ac:dyDescent="0.25">
      <c r="A32" s="221"/>
      <c r="B32" s="106">
        <v>109.73</v>
      </c>
      <c r="C32" s="85" t="s">
        <v>80</v>
      </c>
      <c r="D32" s="86"/>
      <c r="E32" s="47"/>
      <c r="F32" s="47"/>
      <c r="G32" s="47"/>
      <c r="H32" s="48"/>
      <c r="I32" s="49">
        <f t="shared" si="1"/>
        <v>0</v>
      </c>
    </row>
    <row r="33" spans="1:9" ht="12.75" customHeight="1" thickBot="1" x14ac:dyDescent="0.25">
      <c r="A33" s="440"/>
      <c r="B33" s="85"/>
      <c r="C33" s="85" t="s">
        <v>87</v>
      </c>
      <c r="D33" s="441"/>
      <c r="E33" s="47"/>
      <c r="F33" s="47"/>
      <c r="G33" s="47"/>
      <c r="H33" s="48"/>
      <c r="I33" s="49">
        <v>8.07</v>
      </c>
    </row>
    <row r="34" spans="1:9" ht="12.75" customHeight="1" thickBot="1" x14ac:dyDescent="0.25">
      <c r="A34" s="219"/>
      <c r="B34" s="108">
        <f>SUM(B21:B32)</f>
        <v>1278.521</v>
      </c>
      <c r="C34" s="109"/>
      <c r="D34" s="108"/>
      <c r="E34" s="110"/>
      <c r="F34" s="109"/>
      <c r="G34" s="109"/>
      <c r="H34" s="108" t="s">
        <v>17</v>
      </c>
      <c r="I34" s="232">
        <f>SUM(I21:I33)</f>
        <v>8.07</v>
      </c>
    </row>
    <row r="35" spans="1:9" ht="64.5" thickBot="1" x14ac:dyDescent="0.25">
      <c r="A35" s="134" t="s">
        <v>144</v>
      </c>
      <c r="B35" s="114" t="s">
        <v>16</v>
      </c>
      <c r="C35" s="114" t="s">
        <v>5</v>
      </c>
      <c r="D35" s="114" t="s">
        <v>23</v>
      </c>
      <c r="E35" s="364" t="s">
        <v>18</v>
      </c>
      <c r="F35" s="114" t="s">
        <v>19</v>
      </c>
      <c r="G35" s="114" t="s">
        <v>10</v>
      </c>
      <c r="H35" s="114" t="s">
        <v>13</v>
      </c>
      <c r="I35" s="115" t="s">
        <v>12</v>
      </c>
    </row>
    <row r="36" spans="1:9" ht="12.75" customHeight="1" thickBot="1" x14ac:dyDescent="0.25">
      <c r="A36" s="227"/>
      <c r="B36" s="377">
        <v>39.31</v>
      </c>
      <c r="C36" s="58" t="s">
        <v>66</v>
      </c>
      <c r="D36" s="64"/>
      <c r="E36" s="59"/>
      <c r="F36" s="59"/>
      <c r="G36" s="59"/>
      <c r="H36" s="60"/>
      <c r="I36" s="61">
        <f t="shared" ref="I36:I47" si="2">G36*H36</f>
        <v>0</v>
      </c>
    </row>
    <row r="37" spans="1:9" ht="12.75" customHeight="1" thickBot="1" x14ac:dyDescent="0.25">
      <c r="A37" s="227"/>
      <c r="B37" s="377">
        <v>38.24</v>
      </c>
      <c r="C37" s="123" t="s">
        <v>67</v>
      </c>
      <c r="D37" s="124"/>
      <c r="E37" s="125"/>
      <c r="F37" s="125"/>
      <c r="G37" s="125"/>
      <c r="H37" s="126"/>
      <c r="I37" s="127">
        <f t="shared" si="2"/>
        <v>0</v>
      </c>
    </row>
    <row r="38" spans="1:9" ht="12.75" customHeight="1" thickBot="1" x14ac:dyDescent="0.25">
      <c r="A38" s="227"/>
      <c r="B38" s="377">
        <v>39.08</v>
      </c>
      <c r="C38" s="85" t="s">
        <v>70</v>
      </c>
      <c r="D38" s="86"/>
      <c r="E38" s="47"/>
      <c r="F38" s="47"/>
      <c r="G38" s="47"/>
      <c r="H38" s="48"/>
      <c r="I38" s="49">
        <f t="shared" si="2"/>
        <v>0</v>
      </c>
    </row>
    <row r="39" spans="1:9" ht="12.75" customHeight="1" thickBot="1" x14ac:dyDescent="0.25">
      <c r="A39" s="227"/>
      <c r="B39" s="377">
        <v>21.99</v>
      </c>
      <c r="C39" s="85" t="s">
        <v>72</v>
      </c>
      <c r="D39" s="86"/>
      <c r="E39" s="47"/>
      <c r="F39" s="47"/>
      <c r="G39" s="47"/>
      <c r="H39" s="48"/>
      <c r="I39" s="49">
        <f t="shared" si="2"/>
        <v>0</v>
      </c>
    </row>
    <row r="40" spans="1:9" ht="12.75" customHeight="1" thickBot="1" x14ac:dyDescent="0.25">
      <c r="A40" s="227"/>
      <c r="B40" s="377">
        <v>41.44</v>
      </c>
      <c r="C40" s="85" t="s">
        <v>73</v>
      </c>
      <c r="D40" s="86"/>
      <c r="E40" s="47"/>
      <c r="F40" s="47"/>
      <c r="G40" s="47"/>
      <c r="H40" s="48"/>
      <c r="I40" s="49">
        <f t="shared" si="2"/>
        <v>0</v>
      </c>
    </row>
    <row r="41" spans="1:9" ht="12.75" customHeight="1" thickBot="1" x14ac:dyDescent="0.25">
      <c r="A41" s="227"/>
      <c r="B41" s="377">
        <v>39.39</v>
      </c>
      <c r="C41" s="85" t="s">
        <v>74</v>
      </c>
      <c r="D41" s="86"/>
      <c r="E41" s="47"/>
      <c r="F41" s="47"/>
      <c r="G41" s="47"/>
      <c r="H41" s="48"/>
      <c r="I41" s="49">
        <f t="shared" si="2"/>
        <v>0</v>
      </c>
    </row>
    <row r="42" spans="1:9" ht="12.75" customHeight="1" thickBot="1" x14ac:dyDescent="0.25">
      <c r="A42" s="221"/>
      <c r="B42" s="106">
        <v>44.66</v>
      </c>
      <c r="C42" s="85" t="s">
        <v>75</v>
      </c>
      <c r="D42" s="86"/>
      <c r="E42" s="47"/>
      <c r="F42" s="47"/>
      <c r="G42" s="47"/>
      <c r="H42" s="48"/>
      <c r="I42" s="49">
        <f t="shared" si="2"/>
        <v>0</v>
      </c>
    </row>
    <row r="43" spans="1:9" ht="12.75" customHeight="1" thickBot="1" x14ac:dyDescent="0.25">
      <c r="A43" s="221"/>
      <c r="B43" s="106">
        <v>44.89</v>
      </c>
      <c r="C43" s="85" t="s">
        <v>76</v>
      </c>
      <c r="D43" s="86"/>
      <c r="E43" s="47"/>
      <c r="F43" s="47"/>
      <c r="G43" s="47"/>
      <c r="H43" s="48"/>
      <c r="I43" s="49">
        <f t="shared" si="2"/>
        <v>0</v>
      </c>
    </row>
    <row r="44" spans="1:9" ht="12.75" customHeight="1" thickBot="1" x14ac:dyDescent="0.25">
      <c r="A44" s="221"/>
      <c r="B44" s="106">
        <v>44.95</v>
      </c>
      <c r="C44" s="85" t="s">
        <v>77</v>
      </c>
      <c r="D44" s="86"/>
      <c r="E44" s="47"/>
      <c r="F44" s="47"/>
      <c r="G44" s="47"/>
      <c r="H44" s="48"/>
      <c r="I44" s="49">
        <f t="shared" si="2"/>
        <v>0</v>
      </c>
    </row>
    <row r="45" spans="1:9" ht="12.75" customHeight="1" thickBot="1" x14ac:dyDescent="0.25">
      <c r="A45" s="221"/>
      <c r="B45" s="106">
        <v>45.69</v>
      </c>
      <c r="C45" s="85" t="s">
        <v>78</v>
      </c>
      <c r="D45" s="86"/>
      <c r="E45" s="47"/>
      <c r="F45" s="47"/>
      <c r="G45" s="47"/>
      <c r="H45" s="48"/>
      <c r="I45" s="49">
        <f t="shared" si="2"/>
        <v>0</v>
      </c>
    </row>
    <row r="46" spans="1:9" ht="12.75" customHeight="1" thickBot="1" x14ac:dyDescent="0.25">
      <c r="A46" s="221"/>
      <c r="B46" s="106">
        <v>44.71</v>
      </c>
      <c r="C46" s="85" t="s">
        <v>79</v>
      </c>
      <c r="D46" s="86"/>
      <c r="E46" s="47"/>
      <c r="F46" s="47"/>
      <c r="G46" s="47"/>
      <c r="H46" s="48"/>
      <c r="I46" s="49">
        <f t="shared" si="2"/>
        <v>0</v>
      </c>
    </row>
    <row r="47" spans="1:9" ht="12.75" customHeight="1" thickBot="1" x14ac:dyDescent="0.25">
      <c r="A47" s="221"/>
      <c r="B47" s="106">
        <v>45.99</v>
      </c>
      <c r="C47" s="85" t="s">
        <v>80</v>
      </c>
      <c r="D47" s="86"/>
      <c r="E47" s="47"/>
      <c r="F47" s="47"/>
      <c r="G47" s="47"/>
      <c r="H47" s="48"/>
      <c r="I47" s="49">
        <f t="shared" si="2"/>
        <v>0</v>
      </c>
    </row>
    <row r="48" spans="1:9" ht="12.75" customHeight="1" x14ac:dyDescent="0.2">
      <c r="A48" s="221"/>
      <c r="B48" s="185"/>
      <c r="C48" s="70" t="s">
        <v>87</v>
      </c>
      <c r="D48" s="163"/>
      <c r="E48" s="53"/>
      <c r="F48" s="53"/>
      <c r="G48" s="53"/>
      <c r="H48" s="153"/>
      <c r="I48" s="165">
        <v>0</v>
      </c>
    </row>
    <row r="49" spans="1:9" ht="12.75" customHeight="1" thickBot="1" x14ac:dyDescent="0.25">
      <c r="A49" s="221"/>
      <c r="B49" s="18">
        <f>SUM(B36:B47)</f>
        <v>490.34</v>
      </c>
      <c r="C49" s="17"/>
      <c r="D49" s="18"/>
      <c r="E49" s="19"/>
      <c r="F49" s="17"/>
      <c r="G49" s="17"/>
      <c r="H49" s="18" t="s">
        <v>17</v>
      </c>
      <c r="I49" s="233">
        <f>SUM(I36:I48)</f>
        <v>0</v>
      </c>
    </row>
    <row r="50" spans="1:9" ht="70.900000000000006" customHeight="1" thickBot="1" x14ac:dyDescent="0.25">
      <c r="A50" s="134" t="s">
        <v>145</v>
      </c>
      <c r="B50" s="117" t="s">
        <v>16</v>
      </c>
      <c r="C50" s="131" t="s">
        <v>5</v>
      </c>
      <c r="D50" s="117" t="s">
        <v>23</v>
      </c>
      <c r="E50" s="132" t="s">
        <v>18</v>
      </c>
      <c r="F50" s="117" t="s">
        <v>19</v>
      </c>
      <c r="G50" s="131" t="s">
        <v>10</v>
      </c>
      <c r="H50" s="117" t="s">
        <v>13</v>
      </c>
      <c r="I50" s="117" t="s">
        <v>12</v>
      </c>
    </row>
    <row r="51" spans="1:9" ht="13.5" thickBot="1" x14ac:dyDescent="0.25">
      <c r="A51" s="227"/>
      <c r="B51" s="106"/>
      <c r="C51" s="55" t="s">
        <v>66</v>
      </c>
      <c r="D51" s="86"/>
      <c r="E51" s="47"/>
      <c r="F51" s="47"/>
      <c r="G51" s="47"/>
      <c r="H51" s="48"/>
      <c r="I51" s="49"/>
    </row>
    <row r="52" spans="1:9" ht="12.75" customHeight="1" thickBot="1" x14ac:dyDescent="0.25">
      <c r="A52" s="227"/>
      <c r="B52" s="106"/>
      <c r="C52" s="55" t="s">
        <v>67</v>
      </c>
      <c r="D52" s="86"/>
      <c r="E52" s="47"/>
      <c r="F52" s="47"/>
      <c r="G52" s="47"/>
      <c r="H52" s="48"/>
      <c r="I52" s="49"/>
    </row>
    <row r="53" spans="1:9" ht="12.75" customHeight="1" thickBot="1" x14ac:dyDescent="0.25">
      <c r="A53" s="227"/>
      <c r="B53" s="106"/>
      <c r="C53" s="85" t="s">
        <v>70</v>
      </c>
      <c r="D53" s="86"/>
      <c r="E53" s="47"/>
      <c r="F53" s="47"/>
      <c r="G53" s="47"/>
      <c r="H53" s="48"/>
      <c r="I53" s="49"/>
    </row>
    <row r="54" spans="1:9" ht="13.5" thickBot="1" x14ac:dyDescent="0.25">
      <c r="A54" s="227"/>
      <c r="B54" s="106"/>
      <c r="C54" s="85" t="s">
        <v>72</v>
      </c>
      <c r="D54" s="86"/>
      <c r="E54" s="47"/>
      <c r="F54" s="47"/>
      <c r="G54" s="47"/>
      <c r="H54" s="48"/>
      <c r="I54" s="49"/>
    </row>
    <row r="55" spans="1:9" ht="12.75" customHeight="1" thickBot="1" x14ac:dyDescent="0.25">
      <c r="A55" s="227"/>
      <c r="B55" s="106"/>
      <c r="C55" s="85" t="s">
        <v>73</v>
      </c>
      <c r="D55" s="86"/>
      <c r="E55" s="47"/>
      <c r="F55" s="47"/>
      <c r="G55" s="47"/>
      <c r="H55" s="48"/>
      <c r="I55" s="49"/>
    </row>
    <row r="56" spans="1:9" ht="13.5" thickBot="1" x14ac:dyDescent="0.25">
      <c r="A56" s="227"/>
      <c r="B56" s="106"/>
      <c r="C56" s="85" t="s">
        <v>74</v>
      </c>
      <c r="D56" s="86"/>
      <c r="E56" s="47"/>
      <c r="F56" s="47"/>
      <c r="G56" s="47"/>
      <c r="H56" s="48"/>
      <c r="I56" s="49"/>
    </row>
    <row r="57" spans="1:9" ht="12.75" customHeight="1" thickBot="1" x14ac:dyDescent="0.25">
      <c r="A57" s="227"/>
      <c r="B57" s="106"/>
      <c r="C57" s="85" t="s">
        <v>75</v>
      </c>
      <c r="D57" s="86"/>
      <c r="E57" s="47"/>
      <c r="F57" s="47"/>
      <c r="G57" s="47"/>
      <c r="H57" s="48"/>
      <c r="I57" s="49"/>
    </row>
    <row r="58" spans="1:9" ht="12.75" customHeight="1" thickBot="1" x14ac:dyDescent="0.25">
      <c r="A58" s="227"/>
      <c r="B58" s="106"/>
      <c r="C58" s="85" t="s">
        <v>76</v>
      </c>
      <c r="D58" s="86"/>
      <c r="E58" s="47"/>
      <c r="F58" s="47"/>
      <c r="G58" s="47"/>
      <c r="H58" s="48"/>
      <c r="I58" s="49"/>
    </row>
    <row r="59" spans="1:9" ht="12.75" customHeight="1" thickBot="1" x14ac:dyDescent="0.25">
      <c r="A59" s="227"/>
      <c r="B59" s="106"/>
      <c r="C59" s="85" t="s">
        <v>77</v>
      </c>
      <c r="D59" s="86"/>
      <c r="E59" s="47"/>
      <c r="F59" s="47"/>
      <c r="G59" s="47"/>
      <c r="H59" s="48"/>
      <c r="I59" s="49"/>
    </row>
    <row r="60" spans="1:9" ht="12.75" customHeight="1" thickBot="1" x14ac:dyDescent="0.25">
      <c r="A60" s="227"/>
      <c r="B60" s="106"/>
      <c r="C60" s="85" t="s">
        <v>78</v>
      </c>
      <c r="D60" s="86"/>
      <c r="E60" s="47"/>
      <c r="F60" s="47"/>
      <c r="G60" s="47"/>
      <c r="H60" s="48"/>
      <c r="I60" s="49"/>
    </row>
    <row r="61" spans="1:9" ht="12.75" customHeight="1" thickBot="1" x14ac:dyDescent="0.25">
      <c r="A61" s="227"/>
      <c r="B61" s="106"/>
      <c r="C61" s="85" t="s">
        <v>79</v>
      </c>
      <c r="D61" s="86"/>
      <c r="E61" s="47"/>
      <c r="F61" s="47"/>
      <c r="G61" s="47"/>
      <c r="H61" s="48"/>
      <c r="I61" s="49"/>
    </row>
    <row r="62" spans="1:9" ht="12.75" customHeight="1" thickBot="1" x14ac:dyDescent="0.25">
      <c r="A62" s="227"/>
      <c r="B62" s="106"/>
      <c r="C62" s="85" t="s">
        <v>80</v>
      </c>
      <c r="D62" s="86"/>
      <c r="E62" s="47"/>
      <c r="F62" s="47"/>
      <c r="G62" s="47"/>
      <c r="H62" s="48"/>
      <c r="I62" s="49"/>
    </row>
    <row r="63" spans="1:9" ht="12.75" customHeight="1" thickBot="1" x14ac:dyDescent="0.25">
      <c r="A63" s="227"/>
      <c r="B63" s="106"/>
      <c r="C63" s="167" t="s">
        <v>87</v>
      </c>
      <c r="D63" s="86"/>
      <c r="E63" s="47"/>
      <c r="F63" s="47"/>
      <c r="G63" s="47"/>
      <c r="H63" s="48"/>
      <c r="I63" s="49"/>
    </row>
    <row r="64" spans="1:9" ht="12.75" customHeight="1" x14ac:dyDescent="0.2">
      <c r="A64" s="180"/>
      <c r="B64" s="197">
        <f>SUM(B62)</f>
        <v>0</v>
      </c>
      <c r="C64" s="198"/>
      <c r="D64" s="197"/>
      <c r="E64" s="199"/>
      <c r="F64" s="198"/>
      <c r="G64" s="198"/>
      <c r="H64" s="197" t="s">
        <v>17</v>
      </c>
      <c r="I64" s="230">
        <f>SUM(I62)</f>
        <v>0</v>
      </c>
    </row>
    <row r="65" spans="1:255" ht="25.5" x14ac:dyDescent="0.2">
      <c r="A65" s="221" t="s">
        <v>8</v>
      </c>
      <c r="B65" s="11" t="s">
        <v>16</v>
      </c>
      <c r="C65" s="11" t="s">
        <v>5</v>
      </c>
      <c r="D65" s="11" t="s">
        <v>23</v>
      </c>
      <c r="E65" s="363" t="s">
        <v>18</v>
      </c>
      <c r="F65" s="11" t="s">
        <v>19</v>
      </c>
      <c r="G65" s="11" t="s">
        <v>10</v>
      </c>
      <c r="H65" s="11" t="s">
        <v>13</v>
      </c>
      <c r="I65" s="420" t="s">
        <v>12</v>
      </c>
    </row>
    <row r="66" spans="1:255" ht="25.5" x14ac:dyDescent="0.2">
      <c r="A66" s="221" t="s">
        <v>2270</v>
      </c>
      <c r="B66" s="13"/>
      <c r="C66" s="13"/>
      <c r="D66" s="14"/>
      <c r="E66" s="15"/>
      <c r="F66" s="15"/>
      <c r="G66" s="15"/>
      <c r="H66" s="16"/>
      <c r="I66" s="43">
        <v>4802.34</v>
      </c>
    </row>
    <row r="67" spans="1:255" ht="12.75" customHeight="1" x14ac:dyDescent="0.2">
      <c r="A67" s="221" t="s">
        <v>84</v>
      </c>
      <c r="B67" s="13"/>
      <c r="C67" s="13" t="s">
        <v>87</v>
      </c>
      <c r="D67" s="14"/>
      <c r="E67" s="15"/>
      <c r="F67" s="15"/>
      <c r="G67" s="15"/>
      <c r="H67" s="16"/>
      <c r="I67" s="43">
        <v>357.5</v>
      </c>
    </row>
    <row r="68" spans="1:255" ht="12.75" customHeight="1" x14ac:dyDescent="0.2">
      <c r="A68" s="221" t="s">
        <v>86</v>
      </c>
      <c r="B68" s="13"/>
      <c r="C68" s="13" t="s">
        <v>87</v>
      </c>
      <c r="D68" s="14"/>
      <c r="E68" s="15"/>
      <c r="F68" s="15"/>
      <c r="G68" s="15"/>
      <c r="H68" s="16"/>
      <c r="I68" s="43">
        <v>327.29000000000002</v>
      </c>
    </row>
    <row r="69" spans="1:255" s="45" customFormat="1" ht="13.5" thickBot="1" x14ac:dyDescent="0.25">
      <c r="A69" s="221"/>
      <c r="B69" s="17"/>
      <c r="C69" s="17"/>
      <c r="D69" s="18"/>
      <c r="E69" s="19"/>
      <c r="F69" s="17"/>
      <c r="G69" s="17"/>
      <c r="H69" s="18" t="s">
        <v>17</v>
      </c>
      <c r="I69" s="233">
        <f>SUM(I66:I68)</f>
        <v>5487.13</v>
      </c>
      <c r="J69" s="56"/>
      <c r="K69" s="56"/>
      <c r="L69" s="56"/>
      <c r="M69" s="56"/>
      <c r="N69" s="56"/>
      <c r="O69" s="56"/>
      <c r="P69" s="56"/>
      <c r="Q69" s="56"/>
      <c r="R69" s="56"/>
      <c r="T69" s="56"/>
      <c r="U69" s="56"/>
      <c r="V69" s="56"/>
      <c r="W69" s="56"/>
      <c r="X69" s="56"/>
      <c r="Y69" s="56"/>
      <c r="Z69" s="56"/>
      <c r="AA69" s="56"/>
      <c r="AB69" s="56"/>
      <c r="AD69" s="56"/>
      <c r="AE69" s="56"/>
      <c r="AF69" s="56"/>
      <c r="AG69" s="56"/>
      <c r="AH69" s="56"/>
      <c r="AI69" s="56"/>
      <c r="AJ69" s="56"/>
      <c r="AK69" s="56"/>
      <c r="AL69" s="56"/>
      <c r="AN69" s="56"/>
      <c r="AO69" s="56"/>
      <c r="AP69" s="56"/>
      <c r="AQ69" s="56"/>
      <c r="AR69" s="56"/>
      <c r="AS69" s="56"/>
      <c r="AT69" s="56"/>
      <c r="AU69" s="56"/>
      <c r="AV69" s="56"/>
      <c r="AX69" s="56"/>
      <c r="AY69" s="56"/>
      <c r="AZ69" s="56"/>
      <c r="BA69" s="56"/>
      <c r="BB69" s="56"/>
      <c r="BC69" s="56"/>
      <c r="BD69" s="56"/>
      <c r="BE69" s="56"/>
      <c r="BF69" s="56"/>
      <c r="BH69" s="56"/>
      <c r="BI69" s="56"/>
      <c r="BJ69" s="56"/>
      <c r="BK69" s="56"/>
      <c r="BL69" s="56"/>
      <c r="BM69" s="56"/>
      <c r="BN69" s="56"/>
      <c r="BO69" s="56"/>
      <c r="BP69" s="56"/>
      <c r="BR69" s="56"/>
      <c r="BS69" s="56"/>
      <c r="BT69" s="56"/>
      <c r="BU69" s="56"/>
      <c r="BV69" s="56"/>
      <c r="BW69" s="56"/>
      <c r="BX69" s="56"/>
      <c r="BY69" s="56"/>
      <c r="BZ69" s="56"/>
      <c r="CB69" s="56"/>
      <c r="CC69" s="56"/>
      <c r="CD69" s="56"/>
      <c r="CE69" s="56"/>
      <c r="CF69" s="56"/>
      <c r="CG69" s="56"/>
      <c r="CH69" s="56"/>
      <c r="CI69" s="56"/>
      <c r="CJ69" s="56"/>
      <c r="CL69" s="56"/>
      <c r="CM69" s="56"/>
      <c r="CN69" s="56"/>
      <c r="CO69" s="56"/>
      <c r="CP69" s="56"/>
      <c r="CQ69" s="56"/>
      <c r="CR69" s="56"/>
      <c r="CS69" s="56"/>
      <c r="CT69" s="56"/>
      <c r="CV69" s="56"/>
      <c r="CW69" s="56"/>
      <c r="CX69" s="56"/>
      <c r="CY69" s="56"/>
      <c r="CZ69" s="56"/>
      <c r="DA69" s="56"/>
      <c r="DB69" s="56"/>
      <c r="DC69" s="56"/>
      <c r="DD69" s="56"/>
      <c r="DF69" s="56"/>
      <c r="DG69" s="56"/>
      <c r="DH69" s="56"/>
      <c r="DI69" s="56"/>
      <c r="DJ69" s="56"/>
      <c r="DK69" s="56"/>
      <c r="DL69" s="56"/>
      <c r="DM69" s="56"/>
      <c r="DN69" s="56"/>
      <c r="DP69" s="56"/>
      <c r="DQ69" s="56"/>
      <c r="DR69" s="56"/>
      <c r="DS69" s="56"/>
      <c r="DT69" s="56"/>
      <c r="DU69" s="56"/>
      <c r="DV69" s="56"/>
      <c r="DW69" s="56"/>
      <c r="DX69" s="56"/>
      <c r="DZ69" s="56"/>
      <c r="EA69" s="56"/>
      <c r="EB69" s="56"/>
      <c r="EC69" s="56"/>
      <c r="ED69" s="56"/>
      <c r="EE69" s="56"/>
      <c r="EF69" s="56"/>
      <c r="EG69" s="56"/>
      <c r="EH69" s="56"/>
      <c r="EJ69" s="56"/>
      <c r="EK69" s="56"/>
      <c r="EL69" s="56"/>
      <c r="EM69" s="56"/>
      <c r="EN69" s="56"/>
      <c r="EO69" s="56"/>
      <c r="EP69" s="56"/>
      <c r="EQ69" s="56"/>
      <c r="ER69" s="56"/>
      <c r="ET69" s="56"/>
      <c r="EU69" s="56"/>
      <c r="EV69" s="56"/>
      <c r="EW69" s="56"/>
      <c r="EX69" s="56"/>
      <c r="EY69" s="56"/>
      <c r="EZ69" s="56"/>
      <c r="FA69" s="56"/>
      <c r="FB69" s="56"/>
      <c r="FD69" s="56"/>
      <c r="FE69" s="56"/>
      <c r="FF69" s="56"/>
      <c r="FG69" s="56"/>
      <c r="FH69" s="56"/>
      <c r="FI69" s="56"/>
      <c r="FJ69" s="56"/>
      <c r="FK69" s="56"/>
      <c r="FL69" s="56"/>
      <c r="FN69" s="56"/>
      <c r="FO69" s="56"/>
      <c r="FP69" s="56"/>
      <c r="FQ69" s="56"/>
      <c r="FR69" s="56"/>
      <c r="FS69" s="56"/>
      <c r="FT69" s="56"/>
      <c r="FU69" s="56"/>
      <c r="FV69" s="56"/>
      <c r="FX69" s="56"/>
      <c r="FY69" s="56"/>
      <c r="FZ69" s="56"/>
      <c r="GA69" s="56"/>
      <c r="GB69" s="56"/>
      <c r="GC69" s="56"/>
      <c r="GD69" s="56"/>
      <c r="GE69" s="56"/>
      <c r="GF69" s="56"/>
      <c r="GH69" s="56"/>
      <c r="GI69" s="56"/>
      <c r="GJ69" s="56"/>
      <c r="GK69" s="56"/>
      <c r="GL69" s="56"/>
      <c r="GM69" s="56"/>
      <c r="GN69" s="56"/>
      <c r="GO69" s="56"/>
      <c r="GP69" s="56"/>
      <c r="GR69" s="56"/>
      <c r="GS69" s="56"/>
      <c r="GT69" s="56"/>
      <c r="GU69" s="56"/>
      <c r="GV69" s="56"/>
      <c r="GW69" s="56"/>
      <c r="GX69" s="56"/>
      <c r="GY69" s="56"/>
      <c r="GZ69" s="56"/>
      <c r="HB69" s="56"/>
      <c r="HC69" s="56"/>
      <c r="HD69" s="56"/>
      <c r="HE69" s="56"/>
      <c r="HF69" s="56"/>
      <c r="HG69" s="56"/>
      <c r="HH69" s="56"/>
      <c r="HI69" s="56"/>
      <c r="HJ69" s="56"/>
      <c r="HL69" s="56"/>
      <c r="HM69" s="56"/>
      <c r="HN69" s="56"/>
      <c r="HO69" s="56"/>
      <c r="HP69" s="56"/>
      <c r="HQ69" s="56"/>
      <c r="HR69" s="56"/>
      <c r="HS69" s="56"/>
      <c r="HT69" s="56"/>
      <c r="HV69" s="56"/>
      <c r="HW69" s="56"/>
      <c r="HX69" s="56"/>
      <c r="HY69" s="56"/>
      <c r="HZ69" s="56"/>
      <c r="IA69" s="56"/>
      <c r="IB69" s="56"/>
      <c r="IC69" s="56"/>
      <c r="ID69" s="56"/>
      <c r="IF69" s="56"/>
      <c r="IG69" s="56"/>
      <c r="IH69" s="56"/>
      <c r="II69" s="56"/>
      <c r="IJ69" s="56"/>
      <c r="IK69" s="56"/>
      <c r="IL69" s="56"/>
      <c r="IM69" s="56"/>
      <c r="IN69" s="56"/>
      <c r="IP69" s="56"/>
      <c r="IQ69" s="56"/>
      <c r="IR69" s="56"/>
      <c r="IS69" s="56"/>
      <c r="IT69" s="56"/>
      <c r="IU69" s="56"/>
    </row>
    <row r="70" spans="1:255" ht="60.6" customHeight="1" thickBot="1" x14ac:dyDescent="0.25">
      <c r="A70" s="117" t="s">
        <v>95</v>
      </c>
      <c r="B70" s="30" t="s">
        <v>16</v>
      </c>
      <c r="C70" s="30" t="s">
        <v>5</v>
      </c>
      <c r="D70" s="30" t="s">
        <v>23</v>
      </c>
      <c r="E70" s="362" t="s">
        <v>18</v>
      </c>
      <c r="F70" s="30" t="s">
        <v>19</v>
      </c>
      <c r="G70" s="30" t="s">
        <v>10</v>
      </c>
      <c r="H70" s="30" t="s">
        <v>13</v>
      </c>
      <c r="I70" s="229" t="s">
        <v>12</v>
      </c>
      <c r="J70" s="56"/>
      <c r="K70" s="56"/>
      <c r="L70" s="56"/>
      <c r="M70" s="56"/>
      <c r="N70" s="56"/>
      <c r="O70" s="56"/>
      <c r="P70" s="56"/>
      <c r="Q70" s="56"/>
      <c r="R70" s="56"/>
      <c r="T70" s="56"/>
      <c r="U70" s="56"/>
      <c r="V70" s="56"/>
      <c r="W70" s="56"/>
      <c r="X70" s="56"/>
      <c r="Y70" s="56"/>
      <c r="Z70" s="56"/>
      <c r="AA70" s="56"/>
      <c r="AB70" s="56"/>
      <c r="AD70" s="56"/>
      <c r="AE70" s="56"/>
      <c r="AF70" s="56"/>
      <c r="AG70" s="56"/>
      <c r="AH70" s="56"/>
      <c r="AI70" s="56"/>
      <c r="AJ70" s="56"/>
      <c r="AK70" s="56"/>
      <c r="AL70" s="56"/>
      <c r="AN70" s="56"/>
      <c r="AO70" s="56"/>
      <c r="AP70" s="56"/>
      <c r="AQ70" s="56"/>
      <c r="AR70" s="56"/>
      <c r="AS70" s="56"/>
      <c r="AT70" s="56"/>
      <c r="AU70" s="56"/>
      <c r="AV70" s="56"/>
      <c r="AX70" s="56"/>
      <c r="AY70" s="56"/>
      <c r="AZ70" s="56"/>
      <c r="BA70" s="56"/>
      <c r="BB70" s="56"/>
      <c r="BC70" s="56"/>
      <c r="BD70" s="56"/>
      <c r="BE70" s="56"/>
      <c r="BF70" s="56"/>
      <c r="BH70" s="56"/>
      <c r="BI70" s="56"/>
      <c r="BJ70" s="56"/>
      <c r="BK70" s="56"/>
      <c r="BL70" s="56"/>
      <c r="BM70" s="56"/>
      <c r="BN70" s="56"/>
      <c r="BO70" s="56"/>
      <c r="BP70" s="56"/>
      <c r="BR70" s="56"/>
      <c r="BS70" s="56"/>
      <c r="BT70" s="56"/>
      <c r="BU70" s="56"/>
      <c r="BV70" s="56"/>
      <c r="BW70" s="56"/>
      <c r="BX70" s="56"/>
      <c r="BY70" s="56"/>
      <c r="BZ70" s="56"/>
      <c r="CB70" s="56"/>
      <c r="CC70" s="56"/>
      <c r="CD70" s="56"/>
      <c r="CE70" s="56"/>
      <c r="CF70" s="56"/>
      <c r="CG70" s="56"/>
      <c r="CH70" s="56"/>
      <c r="CI70" s="56"/>
      <c r="CJ70" s="56"/>
      <c r="CL70" s="56"/>
      <c r="CM70" s="56"/>
      <c r="CN70" s="56"/>
      <c r="CO70" s="56"/>
      <c r="CP70" s="56"/>
      <c r="CQ70" s="56"/>
      <c r="CR70" s="56"/>
      <c r="CS70" s="56"/>
      <c r="CT70" s="56"/>
      <c r="CV70" s="56"/>
      <c r="CW70" s="56"/>
      <c r="CX70" s="56"/>
      <c r="CY70" s="56"/>
      <c r="CZ70" s="56"/>
      <c r="DA70" s="56"/>
      <c r="DB70" s="56"/>
      <c r="DC70" s="56"/>
      <c r="DD70" s="56"/>
      <c r="DF70" s="56"/>
      <c r="DG70" s="56"/>
      <c r="DH70" s="56"/>
      <c r="DI70" s="56"/>
      <c r="DJ70" s="56"/>
      <c r="DK70" s="56"/>
      <c r="DL70" s="56"/>
      <c r="DM70" s="56"/>
      <c r="DN70" s="56"/>
      <c r="DP70" s="56"/>
      <c r="DQ70" s="56"/>
      <c r="DR70" s="56"/>
      <c r="DS70" s="56"/>
      <c r="DT70" s="56"/>
      <c r="DU70" s="56"/>
      <c r="DV70" s="56"/>
      <c r="DW70" s="56"/>
      <c r="DX70" s="56"/>
      <c r="DZ70" s="56"/>
      <c r="EA70" s="56"/>
      <c r="EB70" s="56"/>
      <c r="EC70" s="56"/>
      <c r="ED70" s="56"/>
      <c r="EE70" s="56"/>
      <c r="EF70" s="56"/>
      <c r="EG70" s="56"/>
      <c r="EH70" s="56"/>
      <c r="EJ70" s="56"/>
      <c r="EK70" s="56"/>
      <c r="EL70" s="56"/>
      <c r="EM70" s="56"/>
      <c r="EN70" s="56"/>
      <c r="EO70" s="56"/>
      <c r="EP70" s="56"/>
      <c r="EQ70" s="56"/>
      <c r="ER70" s="56"/>
      <c r="ET70" s="56"/>
      <c r="EU70" s="56"/>
      <c r="EV70" s="56"/>
      <c r="EW70" s="56"/>
      <c r="EX70" s="56"/>
      <c r="EY70" s="56"/>
      <c r="EZ70" s="56"/>
      <c r="FA70" s="56"/>
      <c r="FB70" s="56"/>
      <c r="FD70" s="56"/>
      <c r="FE70" s="56"/>
      <c r="FF70" s="56"/>
      <c r="FG70" s="56"/>
      <c r="FH70" s="56"/>
      <c r="FI70" s="56"/>
      <c r="FJ70" s="56"/>
      <c r="FK70" s="56"/>
      <c r="FL70" s="56"/>
      <c r="FN70" s="56"/>
      <c r="FO70" s="56"/>
      <c r="FP70" s="56"/>
      <c r="FQ70" s="56"/>
      <c r="FR70" s="56"/>
      <c r="FS70" s="56"/>
      <c r="FT70" s="56"/>
      <c r="FU70" s="56"/>
      <c r="FV70" s="56"/>
      <c r="FX70" s="56"/>
      <c r="FY70" s="56"/>
      <c r="FZ70" s="56"/>
      <c r="GA70" s="56"/>
      <c r="GB70" s="56"/>
      <c r="GC70" s="56"/>
      <c r="GD70" s="56"/>
      <c r="GE70" s="56"/>
      <c r="GF70" s="56"/>
      <c r="GH70" s="56"/>
      <c r="GI70" s="56"/>
      <c r="GJ70" s="56"/>
      <c r="GK70" s="56"/>
      <c r="GL70" s="56"/>
      <c r="GM70" s="56"/>
      <c r="GN70" s="56"/>
      <c r="GO70" s="56"/>
      <c r="GP70" s="56"/>
      <c r="GR70" s="56"/>
      <c r="GS70" s="56"/>
      <c r="GT70" s="56"/>
      <c r="GU70" s="56"/>
      <c r="GV70" s="56"/>
      <c r="GW70" s="56"/>
      <c r="GX70" s="56"/>
      <c r="GY70" s="56"/>
      <c r="GZ70" s="56"/>
      <c r="HB70" s="56"/>
      <c r="HC70" s="56"/>
      <c r="HD70" s="56"/>
      <c r="HE70" s="56"/>
      <c r="HF70" s="56"/>
      <c r="HG70" s="56"/>
      <c r="HH70" s="56"/>
      <c r="HI70" s="56"/>
      <c r="HJ70" s="56"/>
      <c r="HL70" s="56"/>
      <c r="HM70" s="56"/>
      <c r="HN70" s="56"/>
      <c r="HO70" s="56"/>
      <c r="HP70" s="56"/>
      <c r="HQ70" s="56"/>
      <c r="HR70" s="56"/>
      <c r="HS70" s="56"/>
      <c r="HT70" s="56"/>
      <c r="HV70" s="56"/>
      <c r="HW70" s="56"/>
      <c r="HX70" s="56"/>
      <c r="HY70" s="56"/>
      <c r="HZ70" s="56"/>
      <c r="IA70" s="56"/>
      <c r="IB70" s="56"/>
      <c r="IC70" s="56"/>
      <c r="ID70" s="56"/>
      <c r="IF70" s="56"/>
      <c r="IG70" s="56"/>
      <c r="IH70" s="56"/>
      <c r="II70" s="56"/>
      <c r="IJ70" s="56"/>
      <c r="IK70" s="56"/>
      <c r="IL70" s="56"/>
      <c r="IM70" s="56"/>
      <c r="IN70" s="56"/>
      <c r="IP70" s="56"/>
      <c r="IQ70" s="56"/>
      <c r="IR70" s="56"/>
      <c r="IS70" s="56"/>
      <c r="IT70" s="56"/>
      <c r="IU70" s="56"/>
    </row>
    <row r="71" spans="1:255" ht="12.75" customHeight="1" thickBot="1" x14ac:dyDescent="0.25">
      <c r="A71" s="227"/>
      <c r="B71" s="106">
        <v>0</v>
      </c>
      <c r="C71" s="58" t="s">
        <v>66</v>
      </c>
      <c r="D71" s="64"/>
      <c r="E71" s="59"/>
      <c r="F71" s="59"/>
      <c r="G71" s="59"/>
      <c r="H71" s="60"/>
      <c r="I71" s="61">
        <f t="shared" ref="I71:I82" si="3">G71*H71</f>
        <v>0</v>
      </c>
      <c r="J71" s="56"/>
      <c r="K71" s="56"/>
      <c r="L71" s="56"/>
      <c r="M71" s="56"/>
      <c r="N71" s="56"/>
      <c r="O71" s="56"/>
      <c r="P71" s="56"/>
      <c r="Q71" s="56"/>
      <c r="R71" s="56"/>
      <c r="T71" s="56"/>
      <c r="U71" s="56"/>
      <c r="V71" s="56"/>
      <c r="W71" s="56"/>
      <c r="X71" s="56"/>
      <c r="Y71" s="56"/>
      <c r="Z71" s="56"/>
      <c r="AA71" s="56"/>
      <c r="AB71" s="56"/>
      <c r="AD71" s="56"/>
      <c r="AE71" s="56"/>
      <c r="AF71" s="56"/>
      <c r="AG71" s="56"/>
      <c r="AH71" s="56"/>
      <c r="AI71" s="56"/>
      <c r="AJ71" s="56"/>
      <c r="AK71" s="56"/>
      <c r="AL71" s="56"/>
      <c r="AN71" s="56"/>
      <c r="AO71" s="56"/>
      <c r="AP71" s="56"/>
      <c r="AQ71" s="56"/>
      <c r="AR71" s="56"/>
      <c r="AS71" s="56"/>
      <c r="AT71" s="56"/>
      <c r="AU71" s="56"/>
      <c r="AV71" s="56"/>
      <c r="AX71" s="56"/>
      <c r="AY71" s="56"/>
      <c r="AZ71" s="56"/>
      <c r="BA71" s="56"/>
      <c r="BB71" s="56"/>
      <c r="BC71" s="56"/>
      <c r="BD71" s="56"/>
      <c r="BE71" s="56"/>
      <c r="BF71" s="56"/>
      <c r="BH71" s="56"/>
      <c r="BI71" s="56"/>
      <c r="BJ71" s="56"/>
      <c r="BK71" s="56"/>
      <c r="BL71" s="56"/>
      <c r="BM71" s="56"/>
      <c r="BN71" s="56"/>
      <c r="BO71" s="56"/>
      <c r="BP71" s="56"/>
      <c r="BR71" s="56"/>
      <c r="BS71" s="56"/>
      <c r="BT71" s="56"/>
      <c r="BU71" s="56"/>
      <c r="BV71" s="56"/>
      <c r="BW71" s="56"/>
      <c r="BX71" s="56"/>
      <c r="BY71" s="56"/>
      <c r="BZ71" s="56"/>
      <c r="CB71" s="56"/>
      <c r="CC71" s="56"/>
      <c r="CD71" s="56"/>
      <c r="CE71" s="56"/>
      <c r="CF71" s="56"/>
      <c r="CG71" s="56"/>
      <c r="CH71" s="56"/>
      <c r="CI71" s="56"/>
      <c r="CJ71" s="56"/>
      <c r="CL71" s="56"/>
      <c r="CM71" s="56"/>
      <c r="CN71" s="56"/>
      <c r="CO71" s="56"/>
      <c r="CP71" s="56"/>
      <c r="CQ71" s="56"/>
      <c r="CR71" s="56"/>
      <c r="CS71" s="56"/>
      <c r="CT71" s="56"/>
      <c r="CV71" s="56"/>
      <c r="CW71" s="56"/>
      <c r="CX71" s="56"/>
      <c r="CY71" s="56"/>
      <c r="CZ71" s="56"/>
      <c r="DA71" s="56"/>
      <c r="DB71" s="56"/>
      <c r="DC71" s="56"/>
      <c r="DD71" s="56"/>
      <c r="DF71" s="56"/>
      <c r="DG71" s="56"/>
      <c r="DH71" s="56"/>
      <c r="DI71" s="56"/>
      <c r="DJ71" s="56"/>
      <c r="DK71" s="56"/>
      <c r="DL71" s="56"/>
      <c r="DM71" s="56"/>
      <c r="DN71" s="56"/>
      <c r="DP71" s="56"/>
      <c r="DQ71" s="56"/>
      <c r="DR71" s="56"/>
      <c r="DS71" s="56"/>
      <c r="DT71" s="56"/>
      <c r="DU71" s="56"/>
      <c r="DV71" s="56"/>
      <c r="DW71" s="56"/>
      <c r="DX71" s="56"/>
      <c r="DZ71" s="56"/>
      <c r="EA71" s="56"/>
      <c r="EB71" s="56"/>
      <c r="EC71" s="56"/>
      <c r="ED71" s="56"/>
      <c r="EE71" s="56"/>
      <c r="EF71" s="56"/>
      <c r="EG71" s="56"/>
      <c r="EH71" s="56"/>
      <c r="EJ71" s="56"/>
      <c r="EK71" s="56"/>
      <c r="EL71" s="56"/>
      <c r="EM71" s="56"/>
      <c r="EN71" s="56"/>
      <c r="EO71" s="56"/>
      <c r="EP71" s="56"/>
      <c r="EQ71" s="56"/>
      <c r="ER71" s="56"/>
      <c r="ET71" s="56"/>
      <c r="EU71" s="56"/>
      <c r="EV71" s="56"/>
      <c r="EW71" s="56"/>
      <c r="EX71" s="56"/>
      <c r="EY71" s="56"/>
      <c r="EZ71" s="56"/>
      <c r="FA71" s="56"/>
      <c r="FB71" s="56"/>
      <c r="FD71" s="56"/>
      <c r="FE71" s="56"/>
      <c r="FF71" s="56"/>
      <c r="FG71" s="56"/>
      <c r="FH71" s="56"/>
      <c r="FI71" s="56"/>
      <c r="FJ71" s="56"/>
      <c r="FK71" s="56"/>
      <c r="FL71" s="56"/>
      <c r="FN71" s="56"/>
      <c r="FO71" s="56"/>
      <c r="FP71" s="56"/>
      <c r="FQ71" s="56"/>
      <c r="FR71" s="56"/>
      <c r="FS71" s="56"/>
      <c r="FT71" s="56"/>
      <c r="FU71" s="56"/>
      <c r="FV71" s="56"/>
      <c r="FX71" s="56"/>
      <c r="FY71" s="56"/>
      <c r="FZ71" s="56"/>
      <c r="GA71" s="56"/>
      <c r="GB71" s="56"/>
      <c r="GC71" s="56"/>
      <c r="GD71" s="56"/>
      <c r="GE71" s="56"/>
      <c r="GF71" s="56"/>
      <c r="GH71" s="56"/>
      <c r="GI71" s="56"/>
      <c r="GJ71" s="56"/>
      <c r="GK71" s="56"/>
      <c r="GL71" s="56"/>
      <c r="GM71" s="56"/>
      <c r="GN71" s="56"/>
      <c r="GO71" s="56"/>
      <c r="GP71" s="56"/>
      <c r="GR71" s="56"/>
      <c r="GS71" s="56"/>
      <c r="GT71" s="56"/>
      <c r="GU71" s="56"/>
      <c r="GV71" s="56"/>
      <c r="GW71" s="56"/>
      <c r="GX71" s="56"/>
      <c r="GY71" s="56"/>
      <c r="GZ71" s="56"/>
      <c r="HB71" s="56"/>
      <c r="HC71" s="56"/>
      <c r="HD71" s="56"/>
      <c r="HE71" s="56"/>
      <c r="HF71" s="56"/>
      <c r="HG71" s="56"/>
      <c r="HH71" s="56"/>
      <c r="HI71" s="56"/>
      <c r="HJ71" s="56"/>
      <c r="HL71" s="56"/>
      <c r="HM71" s="56"/>
      <c r="HN71" s="56"/>
      <c r="HO71" s="56"/>
      <c r="HP71" s="56"/>
      <c r="HQ71" s="56"/>
      <c r="HR71" s="56"/>
      <c r="HS71" s="56"/>
      <c r="HT71" s="56"/>
      <c r="HV71" s="56"/>
      <c r="HW71" s="56"/>
      <c r="HX71" s="56"/>
      <c r="HY71" s="56"/>
      <c r="HZ71" s="56"/>
      <c r="IA71" s="56"/>
      <c r="IB71" s="56"/>
      <c r="IC71" s="56"/>
      <c r="ID71" s="56"/>
      <c r="IF71" s="56"/>
      <c r="IG71" s="56"/>
      <c r="IH71" s="56"/>
      <c r="II71" s="56"/>
      <c r="IJ71" s="56"/>
      <c r="IK71" s="56"/>
      <c r="IL71" s="56"/>
      <c r="IM71" s="56"/>
      <c r="IN71" s="56"/>
      <c r="IP71" s="56"/>
      <c r="IQ71" s="56"/>
      <c r="IR71" s="56"/>
      <c r="IS71" s="56"/>
      <c r="IT71" s="56"/>
      <c r="IU71" s="56"/>
    </row>
    <row r="72" spans="1:255" ht="12.75" customHeight="1" thickBot="1" x14ac:dyDescent="0.25">
      <c r="A72" s="227"/>
      <c r="B72" s="106">
        <v>0</v>
      </c>
      <c r="C72" s="123" t="s">
        <v>67</v>
      </c>
      <c r="D72" s="124"/>
      <c r="E72" s="125"/>
      <c r="F72" s="125"/>
      <c r="G72" s="125"/>
      <c r="H72" s="126"/>
      <c r="I72" s="127">
        <f t="shared" si="3"/>
        <v>0</v>
      </c>
      <c r="J72" s="56"/>
      <c r="K72" s="56"/>
      <c r="L72" s="56"/>
      <c r="M72" s="56"/>
      <c r="N72" s="56"/>
      <c r="O72" s="56"/>
      <c r="P72" s="56"/>
      <c r="Q72" s="56"/>
      <c r="R72" s="56"/>
      <c r="T72" s="56"/>
      <c r="U72" s="56"/>
      <c r="V72" s="56"/>
      <c r="W72" s="56"/>
      <c r="X72" s="56"/>
      <c r="Y72" s="56"/>
      <c r="Z72" s="56"/>
      <c r="AA72" s="56"/>
      <c r="AB72" s="56"/>
      <c r="AD72" s="56"/>
      <c r="AE72" s="56"/>
      <c r="AF72" s="56"/>
      <c r="AG72" s="56"/>
      <c r="AH72" s="56"/>
      <c r="AI72" s="56"/>
      <c r="AJ72" s="56"/>
      <c r="AK72" s="56"/>
      <c r="AL72" s="56"/>
      <c r="AN72" s="56"/>
      <c r="AO72" s="56"/>
      <c r="AP72" s="56"/>
      <c r="AQ72" s="56"/>
      <c r="AR72" s="56"/>
      <c r="AS72" s="56"/>
      <c r="AT72" s="56"/>
      <c r="AU72" s="56"/>
      <c r="AV72" s="56"/>
      <c r="AX72" s="56"/>
      <c r="AY72" s="56"/>
      <c r="AZ72" s="56"/>
      <c r="BA72" s="56"/>
      <c r="BB72" s="56"/>
      <c r="BC72" s="56"/>
      <c r="BD72" s="56"/>
      <c r="BE72" s="56"/>
      <c r="BF72" s="56"/>
      <c r="BH72" s="56"/>
      <c r="BI72" s="56"/>
      <c r="BJ72" s="56"/>
      <c r="BK72" s="56"/>
      <c r="BL72" s="56"/>
      <c r="BM72" s="56"/>
      <c r="BN72" s="56"/>
      <c r="BO72" s="56"/>
      <c r="BP72" s="56"/>
      <c r="BR72" s="56"/>
      <c r="BS72" s="56"/>
      <c r="BT72" s="56"/>
      <c r="BU72" s="56"/>
      <c r="BV72" s="56"/>
      <c r="BW72" s="56"/>
      <c r="BX72" s="56"/>
      <c r="BY72" s="56"/>
      <c r="BZ72" s="56"/>
      <c r="CB72" s="56"/>
      <c r="CC72" s="56"/>
      <c r="CD72" s="56"/>
      <c r="CE72" s="56"/>
      <c r="CF72" s="56"/>
      <c r="CG72" s="56"/>
      <c r="CH72" s="56"/>
      <c r="CI72" s="56"/>
      <c r="CJ72" s="56"/>
      <c r="CL72" s="56"/>
      <c r="CM72" s="56"/>
      <c r="CN72" s="56"/>
      <c r="CO72" s="56"/>
      <c r="CP72" s="56"/>
      <c r="CQ72" s="56"/>
      <c r="CR72" s="56"/>
      <c r="CS72" s="56"/>
      <c r="CT72" s="56"/>
      <c r="CV72" s="56"/>
      <c r="CW72" s="56"/>
      <c r="CX72" s="56"/>
      <c r="CY72" s="56"/>
      <c r="CZ72" s="56"/>
      <c r="DA72" s="56"/>
      <c r="DB72" s="56"/>
      <c r="DC72" s="56"/>
      <c r="DD72" s="56"/>
      <c r="DF72" s="56"/>
      <c r="DG72" s="56"/>
      <c r="DH72" s="56"/>
      <c r="DI72" s="56"/>
      <c r="DJ72" s="56"/>
      <c r="DK72" s="56"/>
      <c r="DL72" s="56"/>
      <c r="DM72" s="56"/>
      <c r="DN72" s="56"/>
      <c r="DP72" s="56"/>
      <c r="DQ72" s="56"/>
      <c r="DR72" s="56"/>
      <c r="DS72" s="56"/>
      <c r="DT72" s="56"/>
      <c r="DU72" s="56"/>
      <c r="DV72" s="56"/>
      <c r="DW72" s="56"/>
      <c r="DX72" s="56"/>
      <c r="DZ72" s="56"/>
      <c r="EA72" s="56"/>
      <c r="EB72" s="56"/>
      <c r="EC72" s="56"/>
      <c r="ED72" s="56"/>
      <c r="EE72" s="56"/>
      <c r="EF72" s="56"/>
      <c r="EG72" s="56"/>
      <c r="EH72" s="56"/>
      <c r="EJ72" s="56"/>
      <c r="EK72" s="56"/>
      <c r="EL72" s="56"/>
      <c r="EM72" s="56"/>
      <c r="EN72" s="56"/>
      <c r="EO72" s="56"/>
      <c r="EP72" s="56"/>
      <c r="EQ72" s="56"/>
      <c r="ER72" s="56"/>
      <c r="ET72" s="56"/>
      <c r="EU72" s="56"/>
      <c r="EV72" s="56"/>
      <c r="EW72" s="56"/>
      <c r="EX72" s="56"/>
      <c r="EY72" s="56"/>
      <c r="EZ72" s="56"/>
      <c r="FA72" s="56"/>
      <c r="FB72" s="56"/>
      <c r="FD72" s="56"/>
      <c r="FE72" s="56"/>
      <c r="FF72" s="56"/>
      <c r="FG72" s="56"/>
      <c r="FH72" s="56"/>
      <c r="FI72" s="56"/>
      <c r="FJ72" s="56"/>
      <c r="FK72" s="56"/>
      <c r="FL72" s="56"/>
      <c r="FN72" s="56"/>
      <c r="FO72" s="56"/>
      <c r="FP72" s="56"/>
      <c r="FQ72" s="56"/>
      <c r="FR72" s="56"/>
      <c r="FS72" s="56"/>
      <c r="FT72" s="56"/>
      <c r="FU72" s="56"/>
      <c r="FV72" s="56"/>
      <c r="FX72" s="56"/>
      <c r="FY72" s="56"/>
      <c r="FZ72" s="56"/>
      <c r="GA72" s="56"/>
      <c r="GB72" s="56"/>
      <c r="GC72" s="56"/>
      <c r="GD72" s="56"/>
      <c r="GE72" s="56"/>
      <c r="GF72" s="56"/>
      <c r="GH72" s="56"/>
      <c r="GI72" s="56"/>
      <c r="GJ72" s="56"/>
      <c r="GK72" s="56"/>
      <c r="GL72" s="56"/>
      <c r="GM72" s="56"/>
      <c r="GN72" s="56"/>
      <c r="GO72" s="56"/>
      <c r="GP72" s="56"/>
      <c r="GR72" s="56"/>
      <c r="GS72" s="56"/>
      <c r="GT72" s="56"/>
      <c r="GU72" s="56"/>
      <c r="GV72" s="56"/>
      <c r="GW72" s="56"/>
      <c r="GX72" s="56"/>
      <c r="GY72" s="56"/>
      <c r="GZ72" s="56"/>
      <c r="HB72" s="56"/>
      <c r="HC72" s="56"/>
      <c r="HD72" s="56"/>
      <c r="HE72" s="56"/>
      <c r="HF72" s="56"/>
      <c r="HG72" s="56"/>
      <c r="HH72" s="56"/>
      <c r="HI72" s="56"/>
      <c r="HJ72" s="56"/>
      <c r="HL72" s="56"/>
      <c r="HM72" s="56"/>
      <c r="HN72" s="56"/>
      <c r="HO72" s="56"/>
      <c r="HP72" s="56"/>
      <c r="HQ72" s="56"/>
      <c r="HR72" s="56"/>
      <c r="HS72" s="56"/>
      <c r="HT72" s="56"/>
      <c r="HV72" s="56"/>
      <c r="HW72" s="56"/>
      <c r="HX72" s="56"/>
      <c r="HY72" s="56"/>
      <c r="HZ72" s="56"/>
      <c r="IA72" s="56"/>
      <c r="IB72" s="56"/>
      <c r="IC72" s="56"/>
      <c r="ID72" s="56"/>
      <c r="IF72" s="56"/>
      <c r="IG72" s="56"/>
      <c r="IH72" s="56"/>
      <c r="II72" s="56"/>
      <c r="IJ72" s="56"/>
      <c r="IK72" s="56"/>
      <c r="IL72" s="56"/>
      <c r="IM72" s="56"/>
      <c r="IN72" s="56"/>
      <c r="IP72" s="56"/>
      <c r="IQ72" s="56"/>
      <c r="IR72" s="56"/>
      <c r="IS72" s="56"/>
      <c r="IT72" s="56"/>
      <c r="IU72" s="56"/>
    </row>
    <row r="73" spans="1:255" ht="12.75" customHeight="1" thickBot="1" x14ac:dyDescent="0.25">
      <c r="A73" s="227"/>
      <c r="B73" s="106">
        <v>0</v>
      </c>
      <c r="C73" s="85" t="s">
        <v>70</v>
      </c>
      <c r="D73" s="86"/>
      <c r="E73" s="47"/>
      <c r="F73" s="47"/>
      <c r="G73" s="47"/>
      <c r="H73" s="48"/>
      <c r="I73" s="49">
        <f t="shared" si="3"/>
        <v>0</v>
      </c>
      <c r="J73" s="56"/>
      <c r="K73" s="56"/>
      <c r="L73" s="56"/>
      <c r="M73" s="56"/>
      <c r="N73" s="56"/>
      <c r="O73" s="56"/>
      <c r="P73" s="56"/>
      <c r="Q73" s="56"/>
      <c r="R73" s="56"/>
      <c r="T73" s="56"/>
      <c r="U73" s="56"/>
      <c r="V73" s="56"/>
      <c r="W73" s="56"/>
      <c r="X73" s="56"/>
      <c r="Y73" s="56"/>
      <c r="Z73" s="56"/>
      <c r="AA73" s="56"/>
      <c r="AB73" s="56"/>
      <c r="AD73" s="56"/>
      <c r="AE73" s="56"/>
      <c r="AF73" s="56"/>
      <c r="AG73" s="56"/>
      <c r="AH73" s="56"/>
      <c r="AI73" s="56"/>
      <c r="AJ73" s="56"/>
      <c r="AK73" s="56"/>
      <c r="AL73" s="56"/>
      <c r="AN73" s="56"/>
      <c r="AO73" s="56"/>
      <c r="AP73" s="56"/>
      <c r="AQ73" s="56"/>
      <c r="AR73" s="56"/>
      <c r="AS73" s="56"/>
      <c r="AT73" s="56"/>
      <c r="AU73" s="56"/>
      <c r="AV73" s="56"/>
      <c r="AX73" s="56"/>
      <c r="AY73" s="56"/>
      <c r="AZ73" s="56"/>
      <c r="BA73" s="56"/>
      <c r="BB73" s="56"/>
      <c r="BC73" s="56"/>
      <c r="BD73" s="56"/>
      <c r="BE73" s="56"/>
      <c r="BF73" s="56"/>
      <c r="BH73" s="56"/>
      <c r="BI73" s="56"/>
      <c r="BJ73" s="56"/>
      <c r="BK73" s="56"/>
      <c r="BL73" s="56"/>
      <c r="BM73" s="56"/>
      <c r="BN73" s="56"/>
      <c r="BO73" s="56"/>
      <c r="BP73" s="56"/>
      <c r="BR73" s="56"/>
      <c r="BS73" s="56"/>
      <c r="BT73" s="56"/>
      <c r="BU73" s="56"/>
      <c r="BV73" s="56"/>
      <c r="BW73" s="56"/>
      <c r="BX73" s="56"/>
      <c r="BY73" s="56"/>
      <c r="BZ73" s="56"/>
      <c r="CB73" s="56"/>
      <c r="CC73" s="56"/>
      <c r="CD73" s="56"/>
      <c r="CE73" s="56"/>
      <c r="CF73" s="56"/>
      <c r="CG73" s="56"/>
      <c r="CH73" s="56"/>
      <c r="CI73" s="56"/>
      <c r="CJ73" s="56"/>
      <c r="CL73" s="56"/>
      <c r="CM73" s="56"/>
      <c r="CN73" s="56"/>
      <c r="CO73" s="56"/>
      <c r="CP73" s="56"/>
      <c r="CQ73" s="56"/>
      <c r="CR73" s="56"/>
      <c r="CS73" s="56"/>
      <c r="CT73" s="56"/>
      <c r="CV73" s="56"/>
      <c r="CW73" s="56"/>
      <c r="CX73" s="56"/>
      <c r="CY73" s="56"/>
      <c r="CZ73" s="56"/>
      <c r="DA73" s="56"/>
      <c r="DB73" s="56"/>
      <c r="DC73" s="56"/>
      <c r="DD73" s="56"/>
      <c r="DF73" s="56"/>
      <c r="DG73" s="56"/>
      <c r="DH73" s="56"/>
      <c r="DI73" s="56"/>
      <c r="DJ73" s="56"/>
      <c r="DK73" s="56"/>
      <c r="DL73" s="56"/>
      <c r="DM73" s="56"/>
      <c r="DN73" s="56"/>
      <c r="DP73" s="56"/>
      <c r="DQ73" s="56"/>
      <c r="DR73" s="56"/>
      <c r="DS73" s="56"/>
      <c r="DT73" s="56"/>
      <c r="DU73" s="56"/>
      <c r="DV73" s="56"/>
      <c r="DW73" s="56"/>
      <c r="DX73" s="56"/>
      <c r="DZ73" s="56"/>
      <c r="EA73" s="56"/>
      <c r="EB73" s="56"/>
      <c r="EC73" s="56"/>
      <c r="ED73" s="56"/>
      <c r="EE73" s="56"/>
      <c r="EF73" s="56"/>
      <c r="EG73" s="56"/>
      <c r="EH73" s="56"/>
      <c r="EJ73" s="56"/>
      <c r="EK73" s="56"/>
      <c r="EL73" s="56"/>
      <c r="EM73" s="56"/>
      <c r="EN73" s="56"/>
      <c r="EO73" s="56"/>
      <c r="EP73" s="56"/>
      <c r="EQ73" s="56"/>
      <c r="ER73" s="56"/>
      <c r="ET73" s="56"/>
      <c r="EU73" s="56"/>
      <c r="EV73" s="56"/>
      <c r="EW73" s="56"/>
      <c r="EX73" s="56"/>
      <c r="EY73" s="56"/>
      <c r="EZ73" s="56"/>
      <c r="FA73" s="56"/>
      <c r="FB73" s="56"/>
      <c r="FD73" s="56"/>
      <c r="FE73" s="56"/>
      <c r="FF73" s="56"/>
      <c r="FG73" s="56"/>
      <c r="FH73" s="56"/>
      <c r="FI73" s="56"/>
      <c r="FJ73" s="56"/>
      <c r="FK73" s="56"/>
      <c r="FL73" s="56"/>
      <c r="FN73" s="56"/>
      <c r="FO73" s="56"/>
      <c r="FP73" s="56"/>
      <c r="FQ73" s="56"/>
      <c r="FR73" s="56"/>
      <c r="FS73" s="56"/>
      <c r="FT73" s="56"/>
      <c r="FU73" s="56"/>
      <c r="FV73" s="56"/>
      <c r="FX73" s="56"/>
      <c r="FY73" s="56"/>
      <c r="FZ73" s="56"/>
      <c r="GA73" s="56"/>
      <c r="GB73" s="56"/>
      <c r="GC73" s="56"/>
      <c r="GD73" s="56"/>
      <c r="GE73" s="56"/>
      <c r="GF73" s="56"/>
      <c r="GH73" s="56"/>
      <c r="GI73" s="56"/>
      <c r="GJ73" s="56"/>
      <c r="GK73" s="56"/>
      <c r="GL73" s="56"/>
      <c r="GM73" s="56"/>
      <c r="GN73" s="56"/>
      <c r="GO73" s="56"/>
      <c r="GP73" s="56"/>
      <c r="GR73" s="56"/>
      <c r="GS73" s="56"/>
      <c r="GT73" s="56"/>
      <c r="GU73" s="56"/>
      <c r="GV73" s="56"/>
      <c r="GW73" s="56"/>
      <c r="GX73" s="56"/>
      <c r="GY73" s="56"/>
      <c r="GZ73" s="56"/>
      <c r="HB73" s="56"/>
      <c r="HC73" s="56"/>
      <c r="HD73" s="56"/>
      <c r="HE73" s="56"/>
      <c r="HF73" s="56"/>
      <c r="HG73" s="56"/>
      <c r="HH73" s="56"/>
      <c r="HI73" s="56"/>
      <c r="HJ73" s="56"/>
      <c r="HL73" s="56"/>
      <c r="HM73" s="56"/>
      <c r="HN73" s="56"/>
      <c r="HO73" s="56"/>
      <c r="HP73" s="56"/>
      <c r="HQ73" s="56"/>
      <c r="HR73" s="56"/>
      <c r="HS73" s="56"/>
      <c r="HT73" s="56"/>
      <c r="HV73" s="56"/>
      <c r="HW73" s="56"/>
      <c r="HX73" s="56"/>
      <c r="HY73" s="56"/>
      <c r="HZ73" s="56"/>
      <c r="IA73" s="56"/>
      <c r="IB73" s="56"/>
      <c r="IC73" s="56"/>
      <c r="ID73" s="56"/>
      <c r="IF73" s="56"/>
      <c r="IG73" s="56"/>
      <c r="IH73" s="56"/>
      <c r="II73" s="56"/>
      <c r="IJ73" s="56"/>
      <c r="IK73" s="56"/>
      <c r="IL73" s="56"/>
      <c r="IM73" s="56"/>
      <c r="IN73" s="56"/>
      <c r="IP73" s="56"/>
      <c r="IQ73" s="56"/>
      <c r="IR73" s="56"/>
      <c r="IS73" s="56"/>
      <c r="IT73" s="56"/>
      <c r="IU73" s="56"/>
    </row>
    <row r="74" spans="1:255" ht="12.75" customHeight="1" thickBot="1" x14ac:dyDescent="0.25">
      <c r="A74" s="227"/>
      <c r="B74" s="106">
        <v>0</v>
      </c>
      <c r="C74" s="85" t="s">
        <v>72</v>
      </c>
      <c r="D74" s="86"/>
      <c r="E74" s="47"/>
      <c r="F74" s="47"/>
      <c r="G74" s="47"/>
      <c r="H74" s="48"/>
      <c r="I74" s="49">
        <f t="shared" si="3"/>
        <v>0</v>
      </c>
      <c r="J74" s="56"/>
      <c r="K74" s="56"/>
      <c r="L74" s="56"/>
      <c r="M74" s="56"/>
      <c r="N74" s="56"/>
      <c r="O74" s="56"/>
      <c r="P74" s="56"/>
      <c r="Q74" s="56"/>
      <c r="R74" s="56"/>
      <c r="T74" s="56"/>
      <c r="U74" s="56"/>
      <c r="V74" s="56"/>
      <c r="W74" s="56"/>
      <c r="X74" s="56"/>
      <c r="Y74" s="56"/>
      <c r="Z74" s="56"/>
      <c r="AA74" s="56"/>
      <c r="AB74" s="56"/>
      <c r="AD74" s="56"/>
      <c r="AE74" s="56"/>
      <c r="AF74" s="56"/>
      <c r="AG74" s="56"/>
      <c r="AH74" s="56"/>
      <c r="AI74" s="56"/>
      <c r="AJ74" s="56"/>
      <c r="AK74" s="56"/>
      <c r="AL74" s="56"/>
      <c r="AN74" s="56"/>
      <c r="AO74" s="56"/>
      <c r="AP74" s="56"/>
      <c r="AQ74" s="56"/>
      <c r="AR74" s="56"/>
      <c r="AS74" s="56"/>
      <c r="AT74" s="56"/>
      <c r="AU74" s="56"/>
      <c r="AV74" s="56"/>
      <c r="AX74" s="56"/>
      <c r="AY74" s="56"/>
      <c r="AZ74" s="56"/>
      <c r="BA74" s="56"/>
      <c r="BB74" s="56"/>
      <c r="BC74" s="56"/>
      <c r="BD74" s="56"/>
      <c r="BE74" s="56"/>
      <c r="BF74" s="56"/>
      <c r="BH74" s="56"/>
      <c r="BI74" s="56"/>
      <c r="BJ74" s="56"/>
      <c r="BK74" s="56"/>
      <c r="BL74" s="56"/>
      <c r="BM74" s="56"/>
      <c r="BN74" s="56"/>
      <c r="BO74" s="56"/>
      <c r="BP74" s="56"/>
      <c r="BR74" s="56"/>
      <c r="BS74" s="56"/>
      <c r="BT74" s="56"/>
      <c r="BU74" s="56"/>
      <c r="BV74" s="56"/>
      <c r="BW74" s="56"/>
      <c r="BX74" s="56"/>
      <c r="BY74" s="56"/>
      <c r="BZ74" s="56"/>
      <c r="CB74" s="56"/>
      <c r="CC74" s="56"/>
      <c r="CD74" s="56"/>
      <c r="CE74" s="56"/>
      <c r="CF74" s="56"/>
      <c r="CG74" s="56"/>
      <c r="CH74" s="56"/>
      <c r="CI74" s="56"/>
      <c r="CJ74" s="56"/>
      <c r="CL74" s="56"/>
      <c r="CM74" s="56"/>
      <c r="CN74" s="56"/>
      <c r="CO74" s="56"/>
      <c r="CP74" s="56"/>
      <c r="CQ74" s="56"/>
      <c r="CR74" s="56"/>
      <c r="CS74" s="56"/>
      <c r="CT74" s="56"/>
      <c r="CV74" s="56"/>
      <c r="CW74" s="56"/>
      <c r="CX74" s="56"/>
      <c r="CY74" s="56"/>
      <c r="CZ74" s="56"/>
      <c r="DA74" s="56"/>
      <c r="DB74" s="56"/>
      <c r="DC74" s="56"/>
      <c r="DD74" s="56"/>
      <c r="DF74" s="56"/>
      <c r="DG74" s="56"/>
      <c r="DH74" s="56"/>
      <c r="DI74" s="56"/>
      <c r="DJ74" s="56"/>
      <c r="DK74" s="56"/>
      <c r="DL74" s="56"/>
      <c r="DM74" s="56"/>
      <c r="DN74" s="56"/>
      <c r="DP74" s="56"/>
      <c r="DQ74" s="56"/>
      <c r="DR74" s="56"/>
      <c r="DS74" s="56"/>
      <c r="DT74" s="56"/>
      <c r="DU74" s="56"/>
      <c r="DV74" s="56"/>
      <c r="DW74" s="56"/>
      <c r="DX74" s="56"/>
      <c r="DZ74" s="56"/>
      <c r="EA74" s="56"/>
      <c r="EB74" s="56"/>
      <c r="EC74" s="56"/>
      <c r="ED74" s="56"/>
      <c r="EE74" s="56"/>
      <c r="EF74" s="56"/>
      <c r="EG74" s="56"/>
      <c r="EH74" s="56"/>
      <c r="EJ74" s="56"/>
      <c r="EK74" s="56"/>
      <c r="EL74" s="56"/>
      <c r="EM74" s="56"/>
      <c r="EN74" s="56"/>
      <c r="EO74" s="56"/>
      <c r="EP74" s="56"/>
      <c r="EQ74" s="56"/>
      <c r="ER74" s="56"/>
      <c r="ET74" s="56"/>
      <c r="EU74" s="56"/>
      <c r="EV74" s="56"/>
      <c r="EW74" s="56"/>
      <c r="EX74" s="56"/>
      <c r="EY74" s="56"/>
      <c r="EZ74" s="56"/>
      <c r="FA74" s="56"/>
      <c r="FB74" s="56"/>
      <c r="FD74" s="56"/>
      <c r="FE74" s="56"/>
      <c r="FF74" s="56"/>
      <c r="FG74" s="56"/>
      <c r="FH74" s="56"/>
      <c r="FI74" s="56"/>
      <c r="FJ74" s="56"/>
      <c r="FK74" s="56"/>
      <c r="FL74" s="56"/>
      <c r="FN74" s="56"/>
      <c r="FO74" s="56"/>
      <c r="FP74" s="56"/>
      <c r="FQ74" s="56"/>
      <c r="FR74" s="56"/>
      <c r="FS74" s="56"/>
      <c r="FT74" s="56"/>
      <c r="FU74" s="56"/>
      <c r="FV74" s="56"/>
      <c r="FX74" s="56"/>
      <c r="FY74" s="56"/>
      <c r="FZ74" s="56"/>
      <c r="GA74" s="56"/>
      <c r="GB74" s="56"/>
      <c r="GC74" s="56"/>
      <c r="GD74" s="56"/>
      <c r="GE74" s="56"/>
      <c r="GF74" s="56"/>
      <c r="GH74" s="56"/>
      <c r="GI74" s="56"/>
      <c r="GJ74" s="56"/>
      <c r="GK74" s="56"/>
      <c r="GL74" s="56"/>
      <c r="GM74" s="56"/>
      <c r="GN74" s="56"/>
      <c r="GO74" s="56"/>
      <c r="GP74" s="56"/>
      <c r="GR74" s="56"/>
      <c r="GS74" s="56"/>
      <c r="GT74" s="56"/>
      <c r="GU74" s="56"/>
      <c r="GV74" s="56"/>
      <c r="GW74" s="56"/>
      <c r="GX74" s="56"/>
      <c r="GY74" s="56"/>
      <c r="GZ74" s="56"/>
      <c r="HB74" s="56"/>
      <c r="HC74" s="56"/>
      <c r="HD74" s="56"/>
      <c r="HE74" s="56"/>
      <c r="HF74" s="56"/>
      <c r="HG74" s="56"/>
      <c r="HH74" s="56"/>
      <c r="HI74" s="56"/>
      <c r="HJ74" s="56"/>
      <c r="HL74" s="56"/>
      <c r="HM74" s="56"/>
      <c r="HN74" s="56"/>
      <c r="HO74" s="56"/>
      <c r="HP74" s="56"/>
      <c r="HQ74" s="56"/>
      <c r="HR74" s="56"/>
      <c r="HS74" s="56"/>
      <c r="HT74" s="56"/>
      <c r="HV74" s="56"/>
      <c r="HW74" s="56"/>
      <c r="HX74" s="56"/>
      <c r="HY74" s="56"/>
      <c r="HZ74" s="56"/>
      <c r="IA74" s="56"/>
      <c r="IB74" s="56"/>
      <c r="IC74" s="56"/>
      <c r="ID74" s="56"/>
      <c r="IF74" s="56"/>
      <c r="IG74" s="56"/>
      <c r="IH74" s="56"/>
      <c r="II74" s="56"/>
      <c r="IJ74" s="56"/>
      <c r="IK74" s="56"/>
      <c r="IL74" s="56"/>
      <c r="IM74" s="56"/>
      <c r="IN74" s="56"/>
      <c r="IP74" s="56"/>
      <c r="IQ74" s="56"/>
      <c r="IR74" s="56"/>
      <c r="IS74" s="56"/>
      <c r="IT74" s="56"/>
      <c r="IU74" s="56"/>
    </row>
    <row r="75" spans="1:255" ht="12.75" customHeight="1" thickBot="1" x14ac:dyDescent="0.25">
      <c r="A75" s="227"/>
      <c r="B75" s="106">
        <v>0</v>
      </c>
      <c r="C75" s="85" t="s">
        <v>73</v>
      </c>
      <c r="D75" s="86"/>
      <c r="E75" s="47"/>
      <c r="F75" s="47"/>
      <c r="G75" s="47"/>
      <c r="H75" s="48"/>
      <c r="I75" s="49">
        <f t="shared" si="3"/>
        <v>0</v>
      </c>
      <c r="J75" s="56"/>
      <c r="K75" s="56"/>
      <c r="L75" s="56"/>
      <c r="M75" s="56"/>
      <c r="N75" s="56"/>
      <c r="O75" s="56"/>
      <c r="P75" s="56"/>
      <c r="Q75" s="56"/>
      <c r="R75" s="56"/>
      <c r="T75" s="56"/>
      <c r="U75" s="56"/>
      <c r="V75" s="56"/>
      <c r="W75" s="56"/>
      <c r="X75" s="56"/>
      <c r="Y75" s="56"/>
      <c r="Z75" s="56"/>
      <c r="AA75" s="56"/>
      <c r="AB75" s="56"/>
      <c r="AD75" s="56"/>
      <c r="AE75" s="56"/>
      <c r="AF75" s="56"/>
      <c r="AG75" s="56"/>
      <c r="AH75" s="56"/>
      <c r="AI75" s="56"/>
      <c r="AJ75" s="56"/>
      <c r="AK75" s="56"/>
      <c r="AL75" s="56"/>
      <c r="AN75" s="56"/>
      <c r="AO75" s="56"/>
      <c r="AP75" s="56"/>
      <c r="AQ75" s="56"/>
      <c r="AR75" s="56"/>
      <c r="AS75" s="56"/>
      <c r="AT75" s="56"/>
      <c r="AU75" s="56"/>
      <c r="AV75" s="56"/>
      <c r="AX75" s="56"/>
      <c r="AY75" s="56"/>
      <c r="AZ75" s="56"/>
      <c r="BA75" s="56"/>
      <c r="BB75" s="56"/>
      <c r="BC75" s="56"/>
      <c r="BD75" s="56"/>
      <c r="BE75" s="56"/>
      <c r="BF75" s="56"/>
      <c r="BH75" s="56"/>
      <c r="BI75" s="56"/>
      <c r="BJ75" s="56"/>
      <c r="BK75" s="56"/>
      <c r="BL75" s="56"/>
      <c r="BM75" s="56"/>
      <c r="BN75" s="56"/>
      <c r="BO75" s="56"/>
      <c r="BP75" s="56"/>
      <c r="BR75" s="56"/>
      <c r="BS75" s="56"/>
      <c r="BT75" s="56"/>
      <c r="BU75" s="56"/>
      <c r="BV75" s="56"/>
      <c r="BW75" s="56"/>
      <c r="BX75" s="56"/>
      <c r="BY75" s="56"/>
      <c r="BZ75" s="56"/>
      <c r="CB75" s="56"/>
      <c r="CC75" s="56"/>
      <c r="CD75" s="56"/>
      <c r="CE75" s="56"/>
      <c r="CF75" s="56"/>
      <c r="CG75" s="56"/>
      <c r="CH75" s="56"/>
      <c r="CI75" s="56"/>
      <c r="CJ75" s="56"/>
      <c r="CL75" s="56"/>
      <c r="CM75" s="56"/>
      <c r="CN75" s="56"/>
      <c r="CO75" s="56"/>
      <c r="CP75" s="56"/>
      <c r="CQ75" s="56"/>
      <c r="CR75" s="56"/>
      <c r="CS75" s="56"/>
      <c r="CT75" s="56"/>
      <c r="CV75" s="56"/>
      <c r="CW75" s="56"/>
      <c r="CX75" s="56"/>
      <c r="CY75" s="56"/>
      <c r="CZ75" s="56"/>
      <c r="DA75" s="56"/>
      <c r="DB75" s="56"/>
      <c r="DC75" s="56"/>
      <c r="DD75" s="56"/>
      <c r="DF75" s="56"/>
      <c r="DG75" s="56"/>
      <c r="DH75" s="56"/>
      <c r="DI75" s="56"/>
      <c r="DJ75" s="56"/>
      <c r="DK75" s="56"/>
      <c r="DL75" s="56"/>
      <c r="DM75" s="56"/>
      <c r="DN75" s="56"/>
      <c r="DP75" s="56"/>
      <c r="DQ75" s="56"/>
      <c r="DR75" s="56"/>
      <c r="DS75" s="56"/>
      <c r="DT75" s="56"/>
      <c r="DU75" s="56"/>
      <c r="DV75" s="56"/>
      <c r="DW75" s="56"/>
      <c r="DX75" s="56"/>
      <c r="DZ75" s="56"/>
      <c r="EA75" s="56"/>
      <c r="EB75" s="56"/>
      <c r="EC75" s="56"/>
      <c r="ED75" s="56"/>
      <c r="EE75" s="56"/>
      <c r="EF75" s="56"/>
      <c r="EG75" s="56"/>
      <c r="EH75" s="56"/>
      <c r="EJ75" s="56"/>
      <c r="EK75" s="56"/>
      <c r="EL75" s="56"/>
      <c r="EM75" s="56"/>
      <c r="EN75" s="56"/>
      <c r="EO75" s="56"/>
      <c r="EP75" s="56"/>
      <c r="EQ75" s="56"/>
      <c r="ER75" s="56"/>
      <c r="ET75" s="56"/>
      <c r="EU75" s="56"/>
      <c r="EV75" s="56"/>
      <c r="EW75" s="56"/>
      <c r="EX75" s="56"/>
      <c r="EY75" s="56"/>
      <c r="EZ75" s="56"/>
      <c r="FA75" s="56"/>
      <c r="FB75" s="56"/>
      <c r="FD75" s="56"/>
      <c r="FE75" s="56"/>
      <c r="FF75" s="56"/>
      <c r="FG75" s="56"/>
      <c r="FH75" s="56"/>
      <c r="FI75" s="56"/>
      <c r="FJ75" s="56"/>
      <c r="FK75" s="56"/>
      <c r="FL75" s="56"/>
      <c r="FN75" s="56"/>
      <c r="FO75" s="56"/>
      <c r="FP75" s="56"/>
      <c r="FQ75" s="56"/>
      <c r="FR75" s="56"/>
      <c r="FS75" s="56"/>
      <c r="FT75" s="56"/>
      <c r="FU75" s="56"/>
      <c r="FV75" s="56"/>
      <c r="FX75" s="56"/>
      <c r="FY75" s="56"/>
      <c r="FZ75" s="56"/>
      <c r="GA75" s="56"/>
      <c r="GB75" s="56"/>
      <c r="GC75" s="56"/>
      <c r="GD75" s="56"/>
      <c r="GE75" s="56"/>
      <c r="GF75" s="56"/>
      <c r="GH75" s="56"/>
      <c r="GI75" s="56"/>
      <c r="GJ75" s="56"/>
      <c r="GK75" s="56"/>
      <c r="GL75" s="56"/>
      <c r="GM75" s="56"/>
      <c r="GN75" s="56"/>
      <c r="GO75" s="56"/>
      <c r="GP75" s="56"/>
      <c r="GR75" s="56"/>
      <c r="GS75" s="56"/>
      <c r="GT75" s="56"/>
      <c r="GU75" s="56"/>
      <c r="GV75" s="56"/>
      <c r="GW75" s="56"/>
      <c r="GX75" s="56"/>
      <c r="GY75" s="56"/>
      <c r="GZ75" s="56"/>
      <c r="HB75" s="56"/>
      <c r="HC75" s="56"/>
      <c r="HD75" s="56"/>
      <c r="HE75" s="56"/>
      <c r="HF75" s="56"/>
      <c r="HG75" s="56"/>
      <c r="HH75" s="56"/>
      <c r="HI75" s="56"/>
      <c r="HJ75" s="56"/>
      <c r="HL75" s="56"/>
      <c r="HM75" s="56"/>
      <c r="HN75" s="56"/>
      <c r="HO75" s="56"/>
      <c r="HP75" s="56"/>
      <c r="HQ75" s="56"/>
      <c r="HR75" s="56"/>
      <c r="HS75" s="56"/>
      <c r="HT75" s="56"/>
      <c r="HV75" s="56"/>
      <c r="HW75" s="56"/>
      <c r="HX75" s="56"/>
      <c r="HY75" s="56"/>
      <c r="HZ75" s="56"/>
      <c r="IA75" s="56"/>
      <c r="IB75" s="56"/>
      <c r="IC75" s="56"/>
      <c r="ID75" s="56"/>
      <c r="IF75" s="56"/>
      <c r="IG75" s="56"/>
      <c r="IH75" s="56"/>
      <c r="II75" s="56"/>
      <c r="IJ75" s="56"/>
      <c r="IK75" s="56"/>
      <c r="IL75" s="56"/>
      <c r="IM75" s="56"/>
      <c r="IN75" s="56"/>
      <c r="IP75" s="56"/>
      <c r="IQ75" s="56"/>
      <c r="IR75" s="56"/>
      <c r="IS75" s="56"/>
      <c r="IT75" s="56"/>
      <c r="IU75" s="56"/>
    </row>
    <row r="76" spans="1:255" ht="12.75" customHeight="1" thickBot="1" x14ac:dyDescent="0.25">
      <c r="A76" s="227"/>
      <c r="B76" s="106">
        <v>0</v>
      </c>
      <c r="C76" s="85" t="s">
        <v>74</v>
      </c>
      <c r="D76" s="86"/>
      <c r="E76" s="47"/>
      <c r="F76" s="47"/>
      <c r="G76" s="47"/>
      <c r="H76" s="48"/>
      <c r="I76" s="49">
        <f t="shared" si="3"/>
        <v>0</v>
      </c>
      <c r="J76" s="56"/>
      <c r="K76" s="56"/>
      <c r="L76" s="56"/>
      <c r="M76" s="56"/>
      <c r="N76" s="56"/>
      <c r="O76" s="56"/>
      <c r="P76" s="56"/>
      <c r="Q76" s="56"/>
      <c r="R76" s="56"/>
      <c r="T76" s="56"/>
      <c r="U76" s="56"/>
      <c r="V76" s="56"/>
      <c r="W76" s="56"/>
      <c r="X76" s="56"/>
      <c r="Y76" s="56"/>
      <c r="Z76" s="56"/>
      <c r="AA76" s="56"/>
      <c r="AB76" s="56"/>
      <c r="AD76" s="56"/>
      <c r="AE76" s="56"/>
      <c r="AF76" s="56"/>
      <c r="AG76" s="56"/>
      <c r="AH76" s="56"/>
      <c r="AI76" s="56"/>
      <c r="AJ76" s="56"/>
      <c r="AK76" s="56"/>
      <c r="AL76" s="56"/>
      <c r="AN76" s="56"/>
      <c r="AO76" s="56"/>
      <c r="AP76" s="56"/>
      <c r="AQ76" s="56"/>
      <c r="AR76" s="56"/>
      <c r="AS76" s="56"/>
      <c r="AT76" s="56"/>
      <c r="AU76" s="56"/>
      <c r="AV76" s="56"/>
      <c r="AX76" s="56"/>
      <c r="AY76" s="56"/>
      <c r="AZ76" s="56"/>
      <c r="BA76" s="56"/>
      <c r="BB76" s="56"/>
      <c r="BC76" s="56"/>
      <c r="BD76" s="56"/>
      <c r="BE76" s="56"/>
      <c r="BF76" s="56"/>
      <c r="BH76" s="56"/>
      <c r="BI76" s="56"/>
      <c r="BJ76" s="56"/>
      <c r="BK76" s="56"/>
      <c r="BL76" s="56"/>
      <c r="BM76" s="56"/>
      <c r="BN76" s="56"/>
      <c r="BO76" s="56"/>
      <c r="BP76" s="56"/>
      <c r="BR76" s="56"/>
      <c r="BS76" s="56"/>
      <c r="BT76" s="56"/>
      <c r="BU76" s="56"/>
      <c r="BV76" s="56"/>
      <c r="BW76" s="56"/>
      <c r="BX76" s="56"/>
      <c r="BY76" s="56"/>
      <c r="BZ76" s="56"/>
      <c r="CB76" s="56"/>
      <c r="CC76" s="56"/>
      <c r="CD76" s="56"/>
      <c r="CE76" s="56"/>
      <c r="CF76" s="56"/>
      <c r="CG76" s="56"/>
      <c r="CH76" s="56"/>
      <c r="CI76" s="56"/>
      <c r="CJ76" s="56"/>
      <c r="CL76" s="56"/>
      <c r="CM76" s="56"/>
      <c r="CN76" s="56"/>
      <c r="CO76" s="56"/>
      <c r="CP76" s="56"/>
      <c r="CQ76" s="56"/>
      <c r="CR76" s="56"/>
      <c r="CS76" s="56"/>
      <c r="CT76" s="56"/>
      <c r="CV76" s="56"/>
      <c r="CW76" s="56"/>
      <c r="CX76" s="56"/>
      <c r="CY76" s="56"/>
      <c r="CZ76" s="56"/>
      <c r="DA76" s="56"/>
      <c r="DB76" s="56"/>
      <c r="DC76" s="56"/>
      <c r="DD76" s="56"/>
      <c r="DF76" s="56"/>
      <c r="DG76" s="56"/>
      <c r="DH76" s="56"/>
      <c r="DI76" s="56"/>
      <c r="DJ76" s="56"/>
      <c r="DK76" s="56"/>
      <c r="DL76" s="56"/>
      <c r="DM76" s="56"/>
      <c r="DN76" s="56"/>
      <c r="DP76" s="56"/>
      <c r="DQ76" s="56"/>
      <c r="DR76" s="56"/>
      <c r="DS76" s="56"/>
      <c r="DT76" s="56"/>
      <c r="DU76" s="56"/>
      <c r="DV76" s="56"/>
      <c r="DW76" s="56"/>
      <c r="DX76" s="56"/>
      <c r="DZ76" s="56"/>
      <c r="EA76" s="56"/>
      <c r="EB76" s="56"/>
      <c r="EC76" s="56"/>
      <c r="ED76" s="56"/>
      <c r="EE76" s="56"/>
      <c r="EF76" s="56"/>
      <c r="EG76" s="56"/>
      <c r="EH76" s="56"/>
      <c r="EJ76" s="56"/>
      <c r="EK76" s="56"/>
      <c r="EL76" s="56"/>
      <c r="EM76" s="56"/>
      <c r="EN76" s="56"/>
      <c r="EO76" s="56"/>
      <c r="EP76" s="56"/>
      <c r="EQ76" s="56"/>
      <c r="ER76" s="56"/>
      <c r="ET76" s="56"/>
      <c r="EU76" s="56"/>
      <c r="EV76" s="56"/>
      <c r="EW76" s="56"/>
      <c r="EX76" s="56"/>
      <c r="EY76" s="56"/>
      <c r="EZ76" s="56"/>
      <c r="FA76" s="56"/>
      <c r="FB76" s="56"/>
      <c r="FD76" s="56"/>
      <c r="FE76" s="56"/>
      <c r="FF76" s="56"/>
      <c r="FG76" s="56"/>
      <c r="FH76" s="56"/>
      <c r="FI76" s="56"/>
      <c r="FJ76" s="56"/>
      <c r="FK76" s="56"/>
      <c r="FL76" s="56"/>
      <c r="FN76" s="56"/>
      <c r="FO76" s="56"/>
      <c r="FP76" s="56"/>
      <c r="FQ76" s="56"/>
      <c r="FR76" s="56"/>
      <c r="FS76" s="56"/>
      <c r="FT76" s="56"/>
      <c r="FU76" s="56"/>
      <c r="FV76" s="56"/>
      <c r="FX76" s="56"/>
      <c r="FY76" s="56"/>
      <c r="FZ76" s="56"/>
      <c r="GA76" s="56"/>
      <c r="GB76" s="56"/>
      <c r="GC76" s="56"/>
      <c r="GD76" s="56"/>
      <c r="GE76" s="56"/>
      <c r="GF76" s="56"/>
      <c r="GH76" s="56"/>
      <c r="GI76" s="56"/>
      <c r="GJ76" s="56"/>
      <c r="GK76" s="56"/>
      <c r="GL76" s="56"/>
      <c r="GM76" s="56"/>
      <c r="GN76" s="56"/>
      <c r="GO76" s="56"/>
      <c r="GP76" s="56"/>
      <c r="GR76" s="56"/>
      <c r="GS76" s="56"/>
      <c r="GT76" s="56"/>
      <c r="GU76" s="56"/>
      <c r="GV76" s="56"/>
      <c r="GW76" s="56"/>
      <c r="GX76" s="56"/>
      <c r="GY76" s="56"/>
      <c r="GZ76" s="56"/>
      <c r="HB76" s="56"/>
      <c r="HC76" s="56"/>
      <c r="HD76" s="56"/>
      <c r="HE76" s="56"/>
      <c r="HF76" s="56"/>
      <c r="HG76" s="56"/>
      <c r="HH76" s="56"/>
      <c r="HI76" s="56"/>
      <c r="HJ76" s="56"/>
      <c r="HL76" s="56"/>
      <c r="HM76" s="56"/>
      <c r="HN76" s="56"/>
      <c r="HO76" s="56"/>
      <c r="HP76" s="56"/>
      <c r="HQ76" s="56"/>
      <c r="HR76" s="56"/>
      <c r="HS76" s="56"/>
      <c r="HT76" s="56"/>
      <c r="HV76" s="56"/>
      <c r="HW76" s="56"/>
      <c r="HX76" s="56"/>
      <c r="HY76" s="56"/>
      <c r="HZ76" s="56"/>
      <c r="IA76" s="56"/>
      <c r="IB76" s="56"/>
      <c r="IC76" s="56"/>
      <c r="ID76" s="56"/>
      <c r="IF76" s="56"/>
      <c r="IG76" s="56"/>
      <c r="IH76" s="56"/>
      <c r="II76" s="56"/>
      <c r="IJ76" s="56"/>
      <c r="IK76" s="56"/>
      <c r="IL76" s="56"/>
      <c r="IM76" s="56"/>
      <c r="IN76" s="56"/>
      <c r="IP76" s="56"/>
      <c r="IQ76" s="56"/>
      <c r="IR76" s="56"/>
      <c r="IS76" s="56"/>
      <c r="IT76" s="56"/>
      <c r="IU76" s="56"/>
    </row>
    <row r="77" spans="1:255" ht="12.75" customHeight="1" thickBot="1" x14ac:dyDescent="0.25">
      <c r="A77" s="221"/>
      <c r="B77" s="106">
        <v>0</v>
      </c>
      <c r="C77" s="85" t="s">
        <v>75</v>
      </c>
      <c r="D77" s="86"/>
      <c r="E77" s="47"/>
      <c r="F77" s="47"/>
      <c r="G77" s="47"/>
      <c r="H77" s="48"/>
      <c r="I77" s="49">
        <f t="shared" si="3"/>
        <v>0</v>
      </c>
      <c r="J77" s="56"/>
      <c r="K77" s="56"/>
      <c r="L77" s="56"/>
      <c r="M77" s="56"/>
      <c r="N77" s="56"/>
      <c r="O77" s="56"/>
      <c r="P77" s="56"/>
      <c r="Q77" s="56"/>
      <c r="R77" s="56"/>
      <c r="T77" s="56"/>
      <c r="U77" s="56"/>
      <c r="V77" s="56"/>
      <c r="W77" s="56"/>
      <c r="X77" s="56"/>
      <c r="Y77" s="56"/>
      <c r="Z77" s="56"/>
      <c r="AA77" s="56"/>
      <c r="AB77" s="56"/>
      <c r="AD77" s="56"/>
      <c r="AE77" s="56"/>
      <c r="AF77" s="56"/>
      <c r="AG77" s="56"/>
      <c r="AH77" s="56"/>
      <c r="AI77" s="56"/>
      <c r="AJ77" s="56"/>
      <c r="AK77" s="56"/>
      <c r="AL77" s="56"/>
      <c r="AN77" s="56"/>
      <c r="AO77" s="56"/>
      <c r="AP77" s="56"/>
      <c r="AQ77" s="56"/>
      <c r="AR77" s="56"/>
      <c r="AS77" s="56"/>
      <c r="AT77" s="56"/>
      <c r="AU77" s="56"/>
      <c r="AV77" s="56"/>
      <c r="AX77" s="56"/>
      <c r="AY77" s="56"/>
      <c r="AZ77" s="56"/>
      <c r="BA77" s="56"/>
      <c r="BB77" s="56"/>
      <c r="BC77" s="56"/>
      <c r="BD77" s="56"/>
      <c r="BE77" s="56"/>
      <c r="BF77" s="56"/>
      <c r="BH77" s="56"/>
      <c r="BI77" s="56"/>
      <c r="BJ77" s="56"/>
      <c r="BK77" s="56"/>
      <c r="BL77" s="56"/>
      <c r="BM77" s="56"/>
      <c r="BN77" s="56"/>
      <c r="BO77" s="56"/>
      <c r="BP77" s="56"/>
      <c r="BR77" s="56"/>
      <c r="BS77" s="56"/>
      <c r="BT77" s="56"/>
      <c r="BU77" s="56"/>
      <c r="BV77" s="56"/>
      <c r="BW77" s="56"/>
      <c r="BX77" s="56"/>
      <c r="BY77" s="56"/>
      <c r="BZ77" s="56"/>
      <c r="CB77" s="56"/>
      <c r="CC77" s="56"/>
      <c r="CD77" s="56"/>
      <c r="CE77" s="56"/>
      <c r="CF77" s="56"/>
      <c r="CG77" s="56"/>
      <c r="CH77" s="56"/>
      <c r="CI77" s="56"/>
      <c r="CJ77" s="56"/>
      <c r="CL77" s="56"/>
      <c r="CM77" s="56"/>
      <c r="CN77" s="56"/>
      <c r="CO77" s="56"/>
      <c r="CP77" s="56"/>
      <c r="CQ77" s="56"/>
      <c r="CR77" s="56"/>
      <c r="CS77" s="56"/>
      <c r="CT77" s="56"/>
      <c r="CV77" s="56"/>
      <c r="CW77" s="56"/>
      <c r="CX77" s="56"/>
      <c r="CY77" s="56"/>
      <c r="CZ77" s="56"/>
      <c r="DA77" s="56"/>
      <c r="DB77" s="56"/>
      <c r="DC77" s="56"/>
      <c r="DD77" s="56"/>
      <c r="DF77" s="56"/>
      <c r="DG77" s="56"/>
      <c r="DH77" s="56"/>
      <c r="DI77" s="56"/>
      <c r="DJ77" s="56"/>
      <c r="DK77" s="56"/>
      <c r="DL77" s="56"/>
      <c r="DM77" s="56"/>
      <c r="DN77" s="56"/>
      <c r="DP77" s="56"/>
      <c r="DQ77" s="56"/>
      <c r="DR77" s="56"/>
      <c r="DS77" s="56"/>
      <c r="DT77" s="56"/>
      <c r="DU77" s="56"/>
      <c r="DV77" s="56"/>
      <c r="DW77" s="56"/>
      <c r="DX77" s="56"/>
      <c r="DZ77" s="56"/>
      <c r="EA77" s="56"/>
      <c r="EB77" s="56"/>
      <c r="EC77" s="56"/>
      <c r="ED77" s="56"/>
      <c r="EE77" s="56"/>
      <c r="EF77" s="56"/>
      <c r="EG77" s="56"/>
      <c r="EH77" s="56"/>
      <c r="EJ77" s="56"/>
      <c r="EK77" s="56"/>
      <c r="EL77" s="56"/>
      <c r="EM77" s="56"/>
      <c r="EN77" s="56"/>
      <c r="EO77" s="56"/>
      <c r="EP77" s="56"/>
      <c r="EQ77" s="56"/>
      <c r="ER77" s="56"/>
      <c r="ET77" s="56"/>
      <c r="EU77" s="56"/>
      <c r="EV77" s="56"/>
      <c r="EW77" s="56"/>
      <c r="EX77" s="56"/>
      <c r="EY77" s="56"/>
      <c r="EZ77" s="56"/>
      <c r="FA77" s="56"/>
      <c r="FB77" s="56"/>
      <c r="FD77" s="56"/>
      <c r="FE77" s="56"/>
      <c r="FF77" s="56"/>
      <c r="FG77" s="56"/>
      <c r="FH77" s="56"/>
      <c r="FI77" s="56"/>
      <c r="FJ77" s="56"/>
      <c r="FK77" s="56"/>
      <c r="FL77" s="56"/>
      <c r="FN77" s="56"/>
      <c r="FO77" s="56"/>
      <c r="FP77" s="56"/>
      <c r="FQ77" s="56"/>
      <c r="FR77" s="56"/>
      <c r="FS77" s="56"/>
      <c r="FT77" s="56"/>
      <c r="FU77" s="56"/>
      <c r="FV77" s="56"/>
      <c r="FX77" s="56"/>
      <c r="FY77" s="56"/>
      <c r="FZ77" s="56"/>
      <c r="GA77" s="56"/>
      <c r="GB77" s="56"/>
      <c r="GC77" s="56"/>
      <c r="GD77" s="56"/>
      <c r="GE77" s="56"/>
      <c r="GF77" s="56"/>
      <c r="GH77" s="56"/>
      <c r="GI77" s="56"/>
      <c r="GJ77" s="56"/>
      <c r="GK77" s="56"/>
      <c r="GL77" s="56"/>
      <c r="GM77" s="56"/>
      <c r="GN77" s="56"/>
      <c r="GO77" s="56"/>
      <c r="GP77" s="56"/>
      <c r="GR77" s="56"/>
      <c r="GS77" s="56"/>
      <c r="GT77" s="56"/>
      <c r="GU77" s="56"/>
      <c r="GV77" s="56"/>
      <c r="GW77" s="56"/>
      <c r="GX77" s="56"/>
      <c r="GY77" s="56"/>
      <c r="GZ77" s="56"/>
      <c r="HB77" s="56"/>
      <c r="HC77" s="56"/>
      <c r="HD77" s="56"/>
      <c r="HE77" s="56"/>
      <c r="HF77" s="56"/>
      <c r="HG77" s="56"/>
      <c r="HH77" s="56"/>
      <c r="HI77" s="56"/>
      <c r="HJ77" s="56"/>
      <c r="HL77" s="56"/>
      <c r="HM77" s="56"/>
      <c r="HN77" s="56"/>
      <c r="HO77" s="56"/>
      <c r="HP77" s="56"/>
      <c r="HQ77" s="56"/>
      <c r="HR77" s="56"/>
      <c r="HS77" s="56"/>
      <c r="HT77" s="56"/>
      <c r="HV77" s="56"/>
      <c r="HW77" s="56"/>
      <c r="HX77" s="56"/>
      <c r="HY77" s="56"/>
      <c r="HZ77" s="56"/>
      <c r="IA77" s="56"/>
      <c r="IB77" s="56"/>
      <c r="IC77" s="56"/>
      <c r="ID77" s="56"/>
      <c r="IF77" s="56"/>
      <c r="IG77" s="56"/>
      <c r="IH77" s="56"/>
      <c r="II77" s="56"/>
      <c r="IJ77" s="56"/>
      <c r="IK77" s="56"/>
      <c r="IL77" s="56"/>
      <c r="IM77" s="56"/>
      <c r="IN77" s="56"/>
      <c r="IP77" s="56"/>
      <c r="IQ77" s="56"/>
      <c r="IR77" s="56"/>
      <c r="IS77" s="56"/>
      <c r="IT77" s="56"/>
      <c r="IU77" s="56"/>
    </row>
    <row r="78" spans="1:255" ht="12.75" customHeight="1" thickBot="1" x14ac:dyDescent="0.25">
      <c r="A78" s="221"/>
      <c r="B78" s="106">
        <v>0</v>
      </c>
      <c r="C78" s="85" t="s">
        <v>76</v>
      </c>
      <c r="D78" s="86"/>
      <c r="E78" s="47"/>
      <c r="F78" s="47"/>
      <c r="G78" s="47"/>
      <c r="H78" s="48"/>
      <c r="I78" s="49">
        <f t="shared" si="3"/>
        <v>0</v>
      </c>
      <c r="J78" s="56"/>
      <c r="K78" s="56"/>
      <c r="L78" s="56"/>
      <c r="M78" s="56"/>
      <c r="N78" s="56"/>
      <c r="O78" s="56"/>
      <c r="P78" s="56"/>
      <c r="Q78" s="56"/>
      <c r="R78" s="56"/>
      <c r="T78" s="56"/>
      <c r="U78" s="56"/>
      <c r="V78" s="56"/>
      <c r="W78" s="56"/>
      <c r="X78" s="56"/>
      <c r="Y78" s="56"/>
      <c r="Z78" s="56"/>
      <c r="AA78" s="56"/>
      <c r="AB78" s="56"/>
      <c r="AD78" s="56"/>
      <c r="AE78" s="56"/>
      <c r="AF78" s="56"/>
      <c r="AG78" s="56"/>
      <c r="AH78" s="56"/>
      <c r="AI78" s="56"/>
      <c r="AJ78" s="56"/>
      <c r="AK78" s="56"/>
      <c r="AL78" s="56"/>
      <c r="AN78" s="56"/>
      <c r="AO78" s="56"/>
      <c r="AP78" s="56"/>
      <c r="AQ78" s="56"/>
      <c r="AR78" s="56"/>
      <c r="AS78" s="56"/>
      <c r="AT78" s="56"/>
      <c r="AU78" s="56"/>
      <c r="AV78" s="56"/>
      <c r="AX78" s="56"/>
      <c r="AY78" s="56"/>
      <c r="AZ78" s="56"/>
      <c r="BA78" s="56"/>
      <c r="BB78" s="56"/>
      <c r="BC78" s="56"/>
      <c r="BD78" s="56"/>
      <c r="BE78" s="56"/>
      <c r="BF78" s="56"/>
      <c r="BH78" s="56"/>
      <c r="BI78" s="56"/>
      <c r="BJ78" s="56"/>
      <c r="BK78" s="56"/>
      <c r="BL78" s="56"/>
      <c r="BM78" s="56"/>
      <c r="BN78" s="56"/>
      <c r="BO78" s="56"/>
      <c r="BP78" s="56"/>
      <c r="BR78" s="56"/>
      <c r="BS78" s="56"/>
      <c r="BT78" s="56"/>
      <c r="BU78" s="56"/>
      <c r="BV78" s="56"/>
      <c r="BW78" s="56"/>
      <c r="BX78" s="56"/>
      <c r="BY78" s="56"/>
      <c r="BZ78" s="56"/>
      <c r="CB78" s="56"/>
      <c r="CC78" s="56"/>
      <c r="CD78" s="56"/>
      <c r="CE78" s="56"/>
      <c r="CF78" s="56"/>
      <c r="CG78" s="56"/>
      <c r="CH78" s="56"/>
      <c r="CI78" s="56"/>
      <c r="CJ78" s="56"/>
      <c r="CL78" s="56"/>
      <c r="CM78" s="56"/>
      <c r="CN78" s="56"/>
      <c r="CO78" s="56"/>
      <c r="CP78" s="56"/>
      <c r="CQ78" s="56"/>
      <c r="CR78" s="56"/>
      <c r="CS78" s="56"/>
      <c r="CT78" s="56"/>
      <c r="CV78" s="56"/>
      <c r="CW78" s="56"/>
      <c r="CX78" s="56"/>
      <c r="CY78" s="56"/>
      <c r="CZ78" s="56"/>
      <c r="DA78" s="56"/>
      <c r="DB78" s="56"/>
      <c r="DC78" s="56"/>
      <c r="DD78" s="56"/>
      <c r="DF78" s="56"/>
      <c r="DG78" s="56"/>
      <c r="DH78" s="56"/>
      <c r="DI78" s="56"/>
      <c r="DJ78" s="56"/>
      <c r="DK78" s="56"/>
      <c r="DL78" s="56"/>
      <c r="DM78" s="56"/>
      <c r="DN78" s="56"/>
      <c r="DP78" s="56"/>
      <c r="DQ78" s="56"/>
      <c r="DR78" s="56"/>
      <c r="DS78" s="56"/>
      <c r="DT78" s="56"/>
      <c r="DU78" s="56"/>
      <c r="DV78" s="56"/>
      <c r="DW78" s="56"/>
      <c r="DX78" s="56"/>
      <c r="DZ78" s="56"/>
      <c r="EA78" s="56"/>
      <c r="EB78" s="56"/>
      <c r="EC78" s="56"/>
      <c r="ED78" s="56"/>
      <c r="EE78" s="56"/>
      <c r="EF78" s="56"/>
      <c r="EG78" s="56"/>
      <c r="EH78" s="56"/>
      <c r="EJ78" s="56"/>
      <c r="EK78" s="56"/>
      <c r="EL78" s="56"/>
      <c r="EM78" s="56"/>
      <c r="EN78" s="56"/>
      <c r="EO78" s="56"/>
      <c r="EP78" s="56"/>
      <c r="EQ78" s="56"/>
      <c r="ER78" s="56"/>
      <c r="ET78" s="56"/>
      <c r="EU78" s="56"/>
      <c r="EV78" s="56"/>
      <c r="EW78" s="56"/>
      <c r="EX78" s="56"/>
      <c r="EY78" s="56"/>
      <c r="EZ78" s="56"/>
      <c r="FA78" s="56"/>
      <c r="FB78" s="56"/>
      <c r="FD78" s="56"/>
      <c r="FE78" s="56"/>
      <c r="FF78" s="56"/>
      <c r="FG78" s="56"/>
      <c r="FH78" s="56"/>
      <c r="FI78" s="56"/>
      <c r="FJ78" s="56"/>
      <c r="FK78" s="56"/>
      <c r="FL78" s="56"/>
      <c r="FN78" s="56"/>
      <c r="FO78" s="56"/>
      <c r="FP78" s="56"/>
      <c r="FQ78" s="56"/>
      <c r="FR78" s="56"/>
      <c r="FS78" s="56"/>
      <c r="FT78" s="56"/>
      <c r="FU78" s="56"/>
      <c r="FV78" s="56"/>
      <c r="FX78" s="56"/>
      <c r="FY78" s="56"/>
      <c r="FZ78" s="56"/>
      <c r="GA78" s="56"/>
      <c r="GB78" s="56"/>
      <c r="GC78" s="56"/>
      <c r="GD78" s="56"/>
      <c r="GE78" s="56"/>
      <c r="GF78" s="56"/>
      <c r="GH78" s="56"/>
      <c r="GI78" s="56"/>
      <c r="GJ78" s="56"/>
      <c r="GK78" s="56"/>
      <c r="GL78" s="56"/>
      <c r="GM78" s="56"/>
      <c r="GN78" s="56"/>
      <c r="GO78" s="56"/>
      <c r="GP78" s="56"/>
      <c r="GR78" s="56"/>
      <c r="GS78" s="56"/>
      <c r="GT78" s="56"/>
      <c r="GU78" s="56"/>
      <c r="GV78" s="56"/>
      <c r="GW78" s="56"/>
      <c r="GX78" s="56"/>
      <c r="GY78" s="56"/>
      <c r="GZ78" s="56"/>
      <c r="HB78" s="56"/>
      <c r="HC78" s="56"/>
      <c r="HD78" s="56"/>
      <c r="HE78" s="56"/>
      <c r="HF78" s="56"/>
      <c r="HG78" s="56"/>
      <c r="HH78" s="56"/>
      <c r="HI78" s="56"/>
      <c r="HJ78" s="56"/>
      <c r="HL78" s="56"/>
      <c r="HM78" s="56"/>
      <c r="HN78" s="56"/>
      <c r="HO78" s="56"/>
      <c r="HP78" s="56"/>
      <c r="HQ78" s="56"/>
      <c r="HR78" s="56"/>
      <c r="HS78" s="56"/>
      <c r="HT78" s="56"/>
      <c r="HV78" s="56"/>
      <c r="HW78" s="56"/>
      <c r="HX78" s="56"/>
      <c r="HY78" s="56"/>
      <c r="HZ78" s="56"/>
      <c r="IA78" s="56"/>
      <c r="IB78" s="56"/>
      <c r="IC78" s="56"/>
      <c r="ID78" s="56"/>
      <c r="IF78" s="56"/>
      <c r="IG78" s="56"/>
      <c r="IH78" s="56"/>
      <c r="II78" s="56"/>
      <c r="IJ78" s="56"/>
      <c r="IK78" s="56"/>
      <c r="IL78" s="56"/>
      <c r="IM78" s="56"/>
      <c r="IN78" s="56"/>
      <c r="IP78" s="56"/>
      <c r="IQ78" s="56"/>
      <c r="IR78" s="56"/>
      <c r="IS78" s="56"/>
      <c r="IT78" s="56"/>
      <c r="IU78" s="56"/>
    </row>
    <row r="79" spans="1:255" ht="12.75" customHeight="1" thickBot="1" x14ac:dyDescent="0.25">
      <c r="A79" s="221"/>
      <c r="B79" s="106">
        <v>0</v>
      </c>
      <c r="C79" s="85" t="s">
        <v>77</v>
      </c>
      <c r="D79" s="86"/>
      <c r="E79" s="47"/>
      <c r="F79" s="47"/>
      <c r="G79" s="47"/>
      <c r="H79" s="48"/>
      <c r="I79" s="49">
        <f t="shared" si="3"/>
        <v>0</v>
      </c>
      <c r="J79" s="56"/>
      <c r="K79" s="56"/>
      <c r="L79" s="56"/>
      <c r="M79" s="56"/>
      <c r="N79" s="56"/>
      <c r="O79" s="56"/>
      <c r="P79" s="56"/>
      <c r="Q79" s="56"/>
      <c r="R79" s="56"/>
      <c r="T79" s="56"/>
      <c r="U79" s="56"/>
      <c r="V79" s="56"/>
      <c r="W79" s="56"/>
      <c r="X79" s="56"/>
      <c r="Y79" s="56"/>
      <c r="Z79" s="56"/>
      <c r="AA79" s="56"/>
      <c r="AB79" s="56"/>
      <c r="AD79" s="56"/>
      <c r="AE79" s="56"/>
      <c r="AF79" s="56"/>
      <c r="AG79" s="56"/>
      <c r="AH79" s="56"/>
      <c r="AI79" s="56"/>
      <c r="AJ79" s="56"/>
      <c r="AK79" s="56"/>
      <c r="AL79" s="56"/>
      <c r="AN79" s="56"/>
      <c r="AO79" s="56"/>
      <c r="AP79" s="56"/>
      <c r="AQ79" s="56"/>
      <c r="AR79" s="56"/>
      <c r="AS79" s="56"/>
      <c r="AT79" s="56"/>
      <c r="AU79" s="56"/>
      <c r="AV79" s="56"/>
      <c r="AX79" s="56"/>
      <c r="AY79" s="56"/>
      <c r="AZ79" s="56"/>
      <c r="BA79" s="56"/>
      <c r="BB79" s="56"/>
      <c r="BC79" s="56"/>
      <c r="BD79" s="56"/>
      <c r="BE79" s="56"/>
      <c r="BF79" s="56"/>
      <c r="BH79" s="56"/>
      <c r="BI79" s="56"/>
      <c r="BJ79" s="56"/>
      <c r="BK79" s="56"/>
      <c r="BL79" s="56"/>
      <c r="BM79" s="56"/>
      <c r="BN79" s="56"/>
      <c r="BO79" s="56"/>
      <c r="BP79" s="56"/>
      <c r="BR79" s="56"/>
      <c r="BS79" s="56"/>
      <c r="BT79" s="56"/>
      <c r="BU79" s="56"/>
      <c r="BV79" s="56"/>
      <c r="BW79" s="56"/>
      <c r="BX79" s="56"/>
      <c r="BY79" s="56"/>
      <c r="BZ79" s="56"/>
      <c r="CB79" s="56"/>
      <c r="CC79" s="56"/>
      <c r="CD79" s="56"/>
      <c r="CE79" s="56"/>
      <c r="CF79" s="56"/>
      <c r="CG79" s="56"/>
      <c r="CH79" s="56"/>
      <c r="CI79" s="56"/>
      <c r="CJ79" s="56"/>
      <c r="CL79" s="56"/>
      <c r="CM79" s="56"/>
      <c r="CN79" s="56"/>
      <c r="CO79" s="56"/>
      <c r="CP79" s="56"/>
      <c r="CQ79" s="56"/>
      <c r="CR79" s="56"/>
      <c r="CS79" s="56"/>
      <c r="CT79" s="56"/>
      <c r="CV79" s="56"/>
      <c r="CW79" s="56"/>
      <c r="CX79" s="56"/>
      <c r="CY79" s="56"/>
      <c r="CZ79" s="56"/>
      <c r="DA79" s="56"/>
      <c r="DB79" s="56"/>
      <c r="DC79" s="56"/>
      <c r="DD79" s="56"/>
      <c r="DF79" s="56"/>
      <c r="DG79" s="56"/>
      <c r="DH79" s="56"/>
      <c r="DI79" s="56"/>
      <c r="DJ79" s="56"/>
      <c r="DK79" s="56"/>
      <c r="DL79" s="56"/>
      <c r="DM79" s="56"/>
      <c r="DN79" s="56"/>
      <c r="DP79" s="56"/>
      <c r="DQ79" s="56"/>
      <c r="DR79" s="56"/>
      <c r="DS79" s="56"/>
      <c r="DT79" s="56"/>
      <c r="DU79" s="56"/>
      <c r="DV79" s="56"/>
      <c r="DW79" s="56"/>
      <c r="DX79" s="56"/>
      <c r="DZ79" s="56"/>
      <c r="EA79" s="56"/>
      <c r="EB79" s="56"/>
      <c r="EC79" s="56"/>
      <c r="ED79" s="56"/>
      <c r="EE79" s="56"/>
      <c r="EF79" s="56"/>
      <c r="EG79" s="56"/>
      <c r="EH79" s="56"/>
      <c r="EJ79" s="56"/>
      <c r="EK79" s="56"/>
      <c r="EL79" s="56"/>
      <c r="EM79" s="56"/>
      <c r="EN79" s="56"/>
      <c r="EO79" s="56"/>
      <c r="EP79" s="56"/>
      <c r="EQ79" s="56"/>
      <c r="ER79" s="56"/>
      <c r="ET79" s="56"/>
      <c r="EU79" s="56"/>
      <c r="EV79" s="56"/>
      <c r="EW79" s="56"/>
      <c r="EX79" s="56"/>
      <c r="EY79" s="56"/>
      <c r="EZ79" s="56"/>
      <c r="FA79" s="56"/>
      <c r="FB79" s="56"/>
      <c r="FD79" s="56"/>
      <c r="FE79" s="56"/>
      <c r="FF79" s="56"/>
      <c r="FG79" s="56"/>
      <c r="FH79" s="56"/>
      <c r="FI79" s="56"/>
      <c r="FJ79" s="56"/>
      <c r="FK79" s="56"/>
      <c r="FL79" s="56"/>
      <c r="FN79" s="56"/>
      <c r="FO79" s="56"/>
      <c r="FP79" s="56"/>
      <c r="FQ79" s="56"/>
      <c r="FR79" s="56"/>
      <c r="FS79" s="56"/>
      <c r="FT79" s="56"/>
      <c r="FU79" s="56"/>
      <c r="FV79" s="56"/>
      <c r="FX79" s="56"/>
      <c r="FY79" s="56"/>
      <c r="FZ79" s="56"/>
      <c r="GA79" s="56"/>
      <c r="GB79" s="56"/>
      <c r="GC79" s="56"/>
      <c r="GD79" s="56"/>
      <c r="GE79" s="56"/>
      <c r="GF79" s="56"/>
      <c r="GH79" s="56"/>
      <c r="GI79" s="56"/>
      <c r="GJ79" s="56"/>
      <c r="GK79" s="56"/>
      <c r="GL79" s="56"/>
      <c r="GM79" s="56"/>
      <c r="GN79" s="56"/>
      <c r="GO79" s="56"/>
      <c r="GP79" s="56"/>
      <c r="GR79" s="56"/>
      <c r="GS79" s="56"/>
      <c r="GT79" s="56"/>
      <c r="GU79" s="56"/>
      <c r="GV79" s="56"/>
      <c r="GW79" s="56"/>
      <c r="GX79" s="56"/>
      <c r="GY79" s="56"/>
      <c r="GZ79" s="56"/>
      <c r="HB79" s="56"/>
      <c r="HC79" s="56"/>
      <c r="HD79" s="56"/>
      <c r="HE79" s="56"/>
      <c r="HF79" s="56"/>
      <c r="HG79" s="56"/>
      <c r="HH79" s="56"/>
      <c r="HI79" s="56"/>
      <c r="HJ79" s="56"/>
      <c r="HL79" s="56"/>
      <c r="HM79" s="56"/>
      <c r="HN79" s="56"/>
      <c r="HO79" s="56"/>
      <c r="HP79" s="56"/>
      <c r="HQ79" s="56"/>
      <c r="HR79" s="56"/>
      <c r="HS79" s="56"/>
      <c r="HT79" s="56"/>
      <c r="HV79" s="56"/>
      <c r="HW79" s="56"/>
      <c r="HX79" s="56"/>
      <c r="HY79" s="56"/>
      <c r="HZ79" s="56"/>
      <c r="IA79" s="56"/>
      <c r="IB79" s="56"/>
      <c r="IC79" s="56"/>
      <c r="ID79" s="56"/>
      <c r="IF79" s="56"/>
      <c r="IG79" s="56"/>
      <c r="IH79" s="56"/>
      <c r="II79" s="56"/>
      <c r="IJ79" s="56"/>
      <c r="IK79" s="56"/>
      <c r="IL79" s="56"/>
      <c r="IM79" s="56"/>
      <c r="IN79" s="56"/>
      <c r="IP79" s="56"/>
      <c r="IQ79" s="56"/>
      <c r="IR79" s="56"/>
      <c r="IS79" s="56"/>
      <c r="IT79" s="56"/>
      <c r="IU79" s="56"/>
    </row>
    <row r="80" spans="1:255" ht="12.75" customHeight="1" thickBot="1" x14ac:dyDescent="0.25">
      <c r="A80" s="221"/>
      <c r="B80" s="106">
        <v>0</v>
      </c>
      <c r="C80" s="85" t="s">
        <v>78</v>
      </c>
      <c r="D80" s="86"/>
      <c r="E80" s="47"/>
      <c r="F80" s="47"/>
      <c r="G80" s="47"/>
      <c r="H80" s="48"/>
      <c r="I80" s="49">
        <f t="shared" si="3"/>
        <v>0</v>
      </c>
      <c r="J80" s="56"/>
      <c r="K80" s="56"/>
      <c r="L80" s="56"/>
      <c r="M80" s="56"/>
      <c r="N80" s="56"/>
      <c r="O80" s="56"/>
      <c r="P80" s="56"/>
      <c r="Q80" s="56"/>
      <c r="R80" s="56"/>
      <c r="T80" s="56"/>
      <c r="U80" s="56"/>
      <c r="V80" s="56"/>
      <c r="W80" s="56"/>
      <c r="X80" s="56"/>
      <c r="Y80" s="56"/>
      <c r="Z80" s="56"/>
      <c r="AA80" s="56"/>
      <c r="AB80" s="56"/>
      <c r="AD80" s="56"/>
      <c r="AE80" s="56"/>
      <c r="AF80" s="56"/>
      <c r="AG80" s="56"/>
      <c r="AH80" s="56"/>
      <c r="AI80" s="56"/>
      <c r="AJ80" s="56"/>
      <c r="AK80" s="56"/>
      <c r="AL80" s="56"/>
      <c r="AN80" s="56"/>
      <c r="AO80" s="56"/>
      <c r="AP80" s="56"/>
      <c r="AQ80" s="56"/>
      <c r="AR80" s="56"/>
      <c r="AS80" s="56"/>
      <c r="AT80" s="56"/>
      <c r="AU80" s="56"/>
      <c r="AV80" s="56"/>
      <c r="AX80" s="56"/>
      <c r="AY80" s="56"/>
      <c r="AZ80" s="56"/>
      <c r="BA80" s="56"/>
      <c r="BB80" s="56"/>
      <c r="BC80" s="56"/>
      <c r="BD80" s="56"/>
      <c r="BE80" s="56"/>
      <c r="BF80" s="56"/>
      <c r="BH80" s="56"/>
      <c r="BI80" s="56"/>
      <c r="BJ80" s="56"/>
      <c r="BK80" s="56"/>
      <c r="BL80" s="56"/>
      <c r="BM80" s="56"/>
      <c r="BN80" s="56"/>
      <c r="BO80" s="56"/>
      <c r="BP80" s="56"/>
      <c r="BR80" s="56"/>
      <c r="BS80" s="56"/>
      <c r="BT80" s="56"/>
      <c r="BU80" s="56"/>
      <c r="BV80" s="56"/>
      <c r="BW80" s="56"/>
      <c r="BX80" s="56"/>
      <c r="BY80" s="56"/>
      <c r="BZ80" s="56"/>
      <c r="CB80" s="56"/>
      <c r="CC80" s="56"/>
      <c r="CD80" s="56"/>
      <c r="CE80" s="56"/>
      <c r="CF80" s="56"/>
      <c r="CG80" s="56"/>
      <c r="CH80" s="56"/>
      <c r="CI80" s="56"/>
      <c r="CJ80" s="56"/>
      <c r="CL80" s="56"/>
      <c r="CM80" s="56"/>
      <c r="CN80" s="56"/>
      <c r="CO80" s="56"/>
      <c r="CP80" s="56"/>
      <c r="CQ80" s="56"/>
      <c r="CR80" s="56"/>
      <c r="CS80" s="56"/>
      <c r="CT80" s="56"/>
      <c r="CV80" s="56"/>
      <c r="CW80" s="56"/>
      <c r="CX80" s="56"/>
      <c r="CY80" s="56"/>
      <c r="CZ80" s="56"/>
      <c r="DA80" s="56"/>
      <c r="DB80" s="56"/>
      <c r="DC80" s="56"/>
      <c r="DD80" s="56"/>
      <c r="DF80" s="56"/>
      <c r="DG80" s="56"/>
      <c r="DH80" s="56"/>
      <c r="DI80" s="56"/>
      <c r="DJ80" s="56"/>
      <c r="DK80" s="56"/>
      <c r="DL80" s="56"/>
      <c r="DM80" s="56"/>
      <c r="DN80" s="56"/>
      <c r="DP80" s="56"/>
      <c r="DQ80" s="56"/>
      <c r="DR80" s="56"/>
      <c r="DS80" s="56"/>
      <c r="DT80" s="56"/>
      <c r="DU80" s="56"/>
      <c r="DV80" s="56"/>
      <c r="DW80" s="56"/>
      <c r="DX80" s="56"/>
      <c r="DZ80" s="56"/>
      <c r="EA80" s="56"/>
      <c r="EB80" s="56"/>
      <c r="EC80" s="56"/>
      <c r="ED80" s="56"/>
      <c r="EE80" s="56"/>
      <c r="EF80" s="56"/>
      <c r="EG80" s="56"/>
      <c r="EH80" s="56"/>
      <c r="EJ80" s="56"/>
      <c r="EK80" s="56"/>
      <c r="EL80" s="56"/>
      <c r="EM80" s="56"/>
      <c r="EN80" s="56"/>
      <c r="EO80" s="56"/>
      <c r="EP80" s="56"/>
      <c r="EQ80" s="56"/>
      <c r="ER80" s="56"/>
      <c r="ET80" s="56"/>
      <c r="EU80" s="56"/>
      <c r="EV80" s="56"/>
      <c r="EW80" s="56"/>
      <c r="EX80" s="56"/>
      <c r="EY80" s="56"/>
      <c r="EZ80" s="56"/>
      <c r="FA80" s="56"/>
      <c r="FB80" s="56"/>
      <c r="FD80" s="56"/>
      <c r="FE80" s="56"/>
      <c r="FF80" s="56"/>
      <c r="FG80" s="56"/>
      <c r="FH80" s="56"/>
      <c r="FI80" s="56"/>
      <c r="FJ80" s="56"/>
      <c r="FK80" s="56"/>
      <c r="FL80" s="56"/>
      <c r="FN80" s="56"/>
      <c r="FO80" s="56"/>
      <c r="FP80" s="56"/>
      <c r="FQ80" s="56"/>
      <c r="FR80" s="56"/>
      <c r="FS80" s="56"/>
      <c r="FT80" s="56"/>
      <c r="FU80" s="56"/>
      <c r="FV80" s="56"/>
      <c r="FX80" s="56"/>
      <c r="FY80" s="56"/>
      <c r="FZ80" s="56"/>
      <c r="GA80" s="56"/>
      <c r="GB80" s="56"/>
      <c r="GC80" s="56"/>
      <c r="GD80" s="56"/>
      <c r="GE80" s="56"/>
      <c r="GF80" s="56"/>
      <c r="GH80" s="56"/>
      <c r="GI80" s="56"/>
      <c r="GJ80" s="56"/>
      <c r="GK80" s="56"/>
      <c r="GL80" s="56"/>
      <c r="GM80" s="56"/>
      <c r="GN80" s="56"/>
      <c r="GO80" s="56"/>
      <c r="GP80" s="56"/>
      <c r="GR80" s="56"/>
      <c r="GS80" s="56"/>
      <c r="GT80" s="56"/>
      <c r="GU80" s="56"/>
      <c r="GV80" s="56"/>
      <c r="GW80" s="56"/>
      <c r="GX80" s="56"/>
      <c r="GY80" s="56"/>
      <c r="GZ80" s="56"/>
      <c r="HB80" s="56"/>
      <c r="HC80" s="56"/>
      <c r="HD80" s="56"/>
      <c r="HE80" s="56"/>
      <c r="HF80" s="56"/>
      <c r="HG80" s="56"/>
      <c r="HH80" s="56"/>
      <c r="HI80" s="56"/>
      <c r="HJ80" s="56"/>
      <c r="HL80" s="56"/>
      <c r="HM80" s="56"/>
      <c r="HN80" s="56"/>
      <c r="HO80" s="56"/>
      <c r="HP80" s="56"/>
      <c r="HQ80" s="56"/>
      <c r="HR80" s="56"/>
      <c r="HS80" s="56"/>
      <c r="HT80" s="56"/>
      <c r="HV80" s="56"/>
      <c r="HW80" s="56"/>
      <c r="HX80" s="56"/>
      <c r="HY80" s="56"/>
      <c r="HZ80" s="56"/>
      <c r="IA80" s="56"/>
      <c r="IB80" s="56"/>
      <c r="IC80" s="56"/>
      <c r="ID80" s="56"/>
      <c r="IF80" s="56"/>
      <c r="IG80" s="56"/>
      <c r="IH80" s="56"/>
      <c r="II80" s="56"/>
      <c r="IJ80" s="56"/>
      <c r="IK80" s="56"/>
      <c r="IL80" s="56"/>
      <c r="IM80" s="56"/>
      <c r="IN80" s="56"/>
      <c r="IP80" s="56"/>
      <c r="IQ80" s="56"/>
      <c r="IR80" s="56"/>
      <c r="IS80" s="56"/>
      <c r="IT80" s="56"/>
      <c r="IU80" s="56"/>
    </row>
    <row r="81" spans="1:255" ht="12.75" customHeight="1" thickBot="1" x14ac:dyDescent="0.25">
      <c r="A81" s="221"/>
      <c r="B81" s="106">
        <v>0</v>
      </c>
      <c r="C81" s="85" t="s">
        <v>79</v>
      </c>
      <c r="D81" s="86"/>
      <c r="E81" s="47"/>
      <c r="F81" s="47"/>
      <c r="G81" s="47"/>
      <c r="H81" s="48"/>
      <c r="I81" s="49">
        <f t="shared" si="3"/>
        <v>0</v>
      </c>
      <c r="J81" s="56"/>
      <c r="K81" s="56"/>
      <c r="L81" s="56"/>
      <c r="M81" s="56"/>
      <c r="N81" s="56"/>
      <c r="O81" s="56"/>
      <c r="P81" s="56"/>
      <c r="Q81" s="56"/>
      <c r="R81" s="56"/>
      <c r="T81" s="56"/>
      <c r="U81" s="56"/>
      <c r="V81" s="56"/>
      <c r="W81" s="56"/>
      <c r="X81" s="56"/>
      <c r="Y81" s="56"/>
      <c r="Z81" s="56"/>
      <c r="AA81" s="56"/>
      <c r="AB81" s="56"/>
      <c r="AD81" s="56"/>
      <c r="AE81" s="56"/>
      <c r="AF81" s="56"/>
      <c r="AG81" s="56"/>
      <c r="AH81" s="56"/>
      <c r="AI81" s="56"/>
      <c r="AJ81" s="56"/>
      <c r="AK81" s="56"/>
      <c r="AL81" s="56"/>
      <c r="AN81" s="56"/>
      <c r="AO81" s="56"/>
      <c r="AP81" s="56"/>
      <c r="AQ81" s="56"/>
      <c r="AR81" s="56"/>
      <c r="AS81" s="56"/>
      <c r="AT81" s="56"/>
      <c r="AU81" s="56"/>
      <c r="AV81" s="56"/>
      <c r="AX81" s="56"/>
      <c r="AY81" s="56"/>
      <c r="AZ81" s="56"/>
      <c r="BA81" s="56"/>
      <c r="BB81" s="56"/>
      <c r="BC81" s="56"/>
      <c r="BD81" s="56"/>
      <c r="BE81" s="56"/>
      <c r="BF81" s="56"/>
      <c r="BH81" s="56"/>
      <c r="BI81" s="56"/>
      <c r="BJ81" s="56"/>
      <c r="BK81" s="56"/>
      <c r="BL81" s="56"/>
      <c r="BM81" s="56"/>
      <c r="BN81" s="56"/>
      <c r="BO81" s="56"/>
      <c r="BP81" s="56"/>
      <c r="BR81" s="56"/>
      <c r="BS81" s="56"/>
      <c r="BT81" s="56"/>
      <c r="BU81" s="56"/>
      <c r="BV81" s="56"/>
      <c r="BW81" s="56"/>
      <c r="BX81" s="56"/>
      <c r="BY81" s="56"/>
      <c r="BZ81" s="56"/>
      <c r="CB81" s="56"/>
      <c r="CC81" s="56"/>
      <c r="CD81" s="56"/>
      <c r="CE81" s="56"/>
      <c r="CF81" s="56"/>
      <c r="CG81" s="56"/>
      <c r="CH81" s="56"/>
      <c r="CI81" s="56"/>
      <c r="CJ81" s="56"/>
      <c r="CL81" s="56"/>
      <c r="CM81" s="56"/>
      <c r="CN81" s="56"/>
      <c r="CO81" s="56"/>
      <c r="CP81" s="56"/>
      <c r="CQ81" s="56"/>
      <c r="CR81" s="56"/>
      <c r="CS81" s="56"/>
      <c r="CT81" s="56"/>
      <c r="CV81" s="56"/>
      <c r="CW81" s="56"/>
      <c r="CX81" s="56"/>
      <c r="CY81" s="56"/>
      <c r="CZ81" s="56"/>
      <c r="DA81" s="56"/>
      <c r="DB81" s="56"/>
      <c r="DC81" s="56"/>
      <c r="DD81" s="56"/>
      <c r="DF81" s="56"/>
      <c r="DG81" s="56"/>
      <c r="DH81" s="56"/>
      <c r="DI81" s="56"/>
      <c r="DJ81" s="56"/>
      <c r="DK81" s="56"/>
      <c r="DL81" s="56"/>
      <c r="DM81" s="56"/>
      <c r="DN81" s="56"/>
      <c r="DP81" s="56"/>
      <c r="DQ81" s="56"/>
      <c r="DR81" s="56"/>
      <c r="DS81" s="56"/>
      <c r="DT81" s="56"/>
      <c r="DU81" s="56"/>
      <c r="DV81" s="56"/>
      <c r="DW81" s="56"/>
      <c r="DX81" s="56"/>
      <c r="DZ81" s="56"/>
      <c r="EA81" s="56"/>
      <c r="EB81" s="56"/>
      <c r="EC81" s="56"/>
      <c r="ED81" s="56"/>
      <c r="EE81" s="56"/>
      <c r="EF81" s="56"/>
      <c r="EG81" s="56"/>
      <c r="EH81" s="56"/>
      <c r="EJ81" s="56"/>
      <c r="EK81" s="56"/>
      <c r="EL81" s="56"/>
      <c r="EM81" s="56"/>
      <c r="EN81" s="56"/>
      <c r="EO81" s="56"/>
      <c r="EP81" s="56"/>
      <c r="EQ81" s="56"/>
      <c r="ER81" s="56"/>
      <c r="ET81" s="56"/>
      <c r="EU81" s="56"/>
      <c r="EV81" s="56"/>
      <c r="EW81" s="56"/>
      <c r="EX81" s="56"/>
      <c r="EY81" s="56"/>
      <c r="EZ81" s="56"/>
      <c r="FA81" s="56"/>
      <c r="FB81" s="56"/>
      <c r="FD81" s="56"/>
      <c r="FE81" s="56"/>
      <c r="FF81" s="56"/>
      <c r="FG81" s="56"/>
      <c r="FH81" s="56"/>
      <c r="FI81" s="56"/>
      <c r="FJ81" s="56"/>
      <c r="FK81" s="56"/>
      <c r="FL81" s="56"/>
      <c r="FN81" s="56"/>
      <c r="FO81" s="56"/>
      <c r="FP81" s="56"/>
      <c r="FQ81" s="56"/>
      <c r="FR81" s="56"/>
      <c r="FS81" s="56"/>
      <c r="FT81" s="56"/>
      <c r="FU81" s="56"/>
      <c r="FV81" s="56"/>
      <c r="FX81" s="56"/>
      <c r="FY81" s="56"/>
      <c r="FZ81" s="56"/>
      <c r="GA81" s="56"/>
      <c r="GB81" s="56"/>
      <c r="GC81" s="56"/>
      <c r="GD81" s="56"/>
      <c r="GE81" s="56"/>
      <c r="GF81" s="56"/>
      <c r="GH81" s="56"/>
      <c r="GI81" s="56"/>
      <c r="GJ81" s="56"/>
      <c r="GK81" s="56"/>
      <c r="GL81" s="56"/>
      <c r="GM81" s="56"/>
      <c r="GN81" s="56"/>
      <c r="GO81" s="56"/>
      <c r="GP81" s="56"/>
      <c r="GR81" s="56"/>
      <c r="GS81" s="56"/>
      <c r="GT81" s="56"/>
      <c r="GU81" s="56"/>
      <c r="GV81" s="56"/>
      <c r="GW81" s="56"/>
      <c r="GX81" s="56"/>
      <c r="GY81" s="56"/>
      <c r="GZ81" s="56"/>
      <c r="HB81" s="56"/>
      <c r="HC81" s="56"/>
      <c r="HD81" s="56"/>
      <c r="HE81" s="56"/>
      <c r="HF81" s="56"/>
      <c r="HG81" s="56"/>
      <c r="HH81" s="56"/>
      <c r="HI81" s="56"/>
      <c r="HJ81" s="56"/>
      <c r="HL81" s="56"/>
      <c r="HM81" s="56"/>
      <c r="HN81" s="56"/>
      <c r="HO81" s="56"/>
      <c r="HP81" s="56"/>
      <c r="HQ81" s="56"/>
      <c r="HR81" s="56"/>
      <c r="HS81" s="56"/>
      <c r="HT81" s="56"/>
      <c r="HV81" s="56"/>
      <c r="HW81" s="56"/>
      <c r="HX81" s="56"/>
      <c r="HY81" s="56"/>
      <c r="HZ81" s="56"/>
      <c r="IA81" s="56"/>
      <c r="IB81" s="56"/>
      <c r="IC81" s="56"/>
      <c r="ID81" s="56"/>
      <c r="IF81" s="56"/>
      <c r="IG81" s="56"/>
      <c r="IH81" s="56"/>
      <c r="II81" s="56"/>
      <c r="IJ81" s="56"/>
      <c r="IK81" s="56"/>
      <c r="IL81" s="56"/>
      <c r="IM81" s="56"/>
      <c r="IN81" s="56"/>
      <c r="IP81" s="56"/>
      <c r="IQ81" s="56"/>
      <c r="IR81" s="56"/>
      <c r="IS81" s="56"/>
      <c r="IT81" s="56"/>
      <c r="IU81" s="56"/>
    </row>
    <row r="82" spans="1:255" ht="13.5" thickBot="1" x14ac:dyDescent="0.25">
      <c r="A82" s="221"/>
      <c r="B82" s="106">
        <v>0</v>
      </c>
      <c r="C82" s="85" t="s">
        <v>80</v>
      </c>
      <c r="D82" s="86"/>
      <c r="E82" s="47"/>
      <c r="F82" s="47"/>
      <c r="G82" s="47"/>
      <c r="H82" s="48"/>
      <c r="I82" s="49">
        <f t="shared" si="3"/>
        <v>0</v>
      </c>
      <c r="J82" s="56"/>
      <c r="K82" s="56"/>
      <c r="L82" s="56"/>
      <c r="M82" s="56"/>
      <c r="N82" s="56"/>
      <c r="O82" s="56"/>
      <c r="P82" s="56"/>
      <c r="Q82" s="56"/>
      <c r="R82" s="56"/>
      <c r="T82" s="56"/>
      <c r="U82" s="56"/>
      <c r="V82" s="56"/>
      <c r="W82" s="56"/>
      <c r="X82" s="56"/>
      <c r="Y82" s="56"/>
      <c r="Z82" s="56"/>
      <c r="AA82" s="56"/>
      <c r="AB82" s="56"/>
      <c r="AD82" s="56"/>
      <c r="AE82" s="56"/>
      <c r="AF82" s="56"/>
      <c r="AG82" s="56"/>
      <c r="AH82" s="56"/>
      <c r="AI82" s="56"/>
      <c r="AJ82" s="56"/>
      <c r="AK82" s="56"/>
      <c r="AL82" s="56"/>
      <c r="AN82" s="56"/>
      <c r="AO82" s="56"/>
      <c r="AP82" s="56"/>
      <c r="AQ82" s="56"/>
      <c r="AR82" s="56"/>
      <c r="AS82" s="56"/>
      <c r="AT82" s="56"/>
      <c r="AU82" s="56"/>
      <c r="AV82" s="56"/>
      <c r="AX82" s="56"/>
      <c r="AY82" s="56"/>
      <c r="AZ82" s="56"/>
      <c r="BA82" s="56"/>
      <c r="BB82" s="56"/>
      <c r="BC82" s="56"/>
      <c r="BD82" s="56"/>
      <c r="BE82" s="56"/>
      <c r="BF82" s="56"/>
      <c r="BH82" s="56"/>
      <c r="BI82" s="56"/>
      <c r="BJ82" s="56"/>
      <c r="BK82" s="56"/>
      <c r="BL82" s="56"/>
      <c r="BM82" s="56"/>
      <c r="BN82" s="56"/>
      <c r="BO82" s="56"/>
      <c r="BP82" s="56"/>
      <c r="BR82" s="56"/>
      <c r="BS82" s="56"/>
      <c r="BT82" s="56"/>
      <c r="BU82" s="56"/>
      <c r="BV82" s="56"/>
      <c r="BW82" s="56"/>
      <c r="BX82" s="56"/>
      <c r="BY82" s="56"/>
      <c r="BZ82" s="56"/>
      <c r="CB82" s="56"/>
      <c r="CC82" s="56"/>
      <c r="CD82" s="56"/>
      <c r="CE82" s="56"/>
      <c r="CF82" s="56"/>
      <c r="CG82" s="56"/>
      <c r="CH82" s="56"/>
      <c r="CI82" s="56"/>
      <c r="CJ82" s="56"/>
      <c r="CL82" s="56"/>
      <c r="CM82" s="56"/>
      <c r="CN82" s="56"/>
      <c r="CO82" s="56"/>
      <c r="CP82" s="56"/>
      <c r="CQ82" s="56"/>
      <c r="CR82" s="56"/>
      <c r="CS82" s="56"/>
      <c r="CT82" s="56"/>
      <c r="CV82" s="56"/>
      <c r="CW82" s="56"/>
      <c r="CX82" s="56"/>
      <c r="CY82" s="56"/>
      <c r="CZ82" s="56"/>
      <c r="DA82" s="56"/>
      <c r="DB82" s="56"/>
      <c r="DC82" s="56"/>
      <c r="DD82" s="56"/>
      <c r="DF82" s="56"/>
      <c r="DG82" s="56"/>
      <c r="DH82" s="56"/>
      <c r="DI82" s="56"/>
      <c r="DJ82" s="56"/>
      <c r="DK82" s="56"/>
      <c r="DL82" s="56"/>
      <c r="DM82" s="56"/>
      <c r="DN82" s="56"/>
      <c r="DP82" s="56"/>
      <c r="DQ82" s="56"/>
      <c r="DR82" s="56"/>
      <c r="DS82" s="56"/>
      <c r="DT82" s="56"/>
      <c r="DU82" s="56"/>
      <c r="DV82" s="56"/>
      <c r="DW82" s="56"/>
      <c r="DX82" s="56"/>
      <c r="DZ82" s="56"/>
      <c r="EA82" s="56"/>
      <c r="EB82" s="56"/>
      <c r="EC82" s="56"/>
      <c r="ED82" s="56"/>
      <c r="EE82" s="56"/>
      <c r="EF82" s="56"/>
      <c r="EG82" s="56"/>
      <c r="EH82" s="56"/>
      <c r="EJ82" s="56"/>
      <c r="EK82" s="56"/>
      <c r="EL82" s="56"/>
      <c r="EM82" s="56"/>
      <c r="EN82" s="56"/>
      <c r="EO82" s="56"/>
      <c r="EP82" s="56"/>
      <c r="EQ82" s="56"/>
      <c r="ER82" s="56"/>
      <c r="ET82" s="56"/>
      <c r="EU82" s="56"/>
      <c r="EV82" s="56"/>
      <c r="EW82" s="56"/>
      <c r="EX82" s="56"/>
      <c r="EY82" s="56"/>
      <c r="EZ82" s="56"/>
      <c r="FA82" s="56"/>
      <c r="FB82" s="56"/>
      <c r="FD82" s="56"/>
      <c r="FE82" s="56"/>
      <c r="FF82" s="56"/>
      <c r="FG82" s="56"/>
      <c r="FH82" s="56"/>
      <c r="FI82" s="56"/>
      <c r="FJ82" s="56"/>
      <c r="FK82" s="56"/>
      <c r="FL82" s="56"/>
      <c r="FN82" s="56"/>
      <c r="FO82" s="56"/>
      <c r="FP82" s="56"/>
      <c r="FQ82" s="56"/>
      <c r="FR82" s="56"/>
      <c r="FS82" s="56"/>
      <c r="FT82" s="56"/>
      <c r="FU82" s="56"/>
      <c r="FV82" s="56"/>
      <c r="FX82" s="56"/>
      <c r="FY82" s="56"/>
      <c r="FZ82" s="56"/>
      <c r="GA82" s="56"/>
      <c r="GB82" s="56"/>
      <c r="GC82" s="56"/>
      <c r="GD82" s="56"/>
      <c r="GE82" s="56"/>
      <c r="GF82" s="56"/>
      <c r="GH82" s="56"/>
      <c r="GI82" s="56"/>
      <c r="GJ82" s="56"/>
      <c r="GK82" s="56"/>
      <c r="GL82" s="56"/>
      <c r="GM82" s="56"/>
      <c r="GN82" s="56"/>
      <c r="GO82" s="56"/>
      <c r="GP82" s="56"/>
      <c r="GR82" s="56"/>
      <c r="GS82" s="56"/>
      <c r="GT82" s="56"/>
      <c r="GU82" s="56"/>
      <c r="GV82" s="56"/>
      <c r="GW82" s="56"/>
      <c r="GX82" s="56"/>
      <c r="GY82" s="56"/>
      <c r="GZ82" s="56"/>
      <c r="HB82" s="56"/>
      <c r="HC82" s="56"/>
      <c r="HD82" s="56"/>
      <c r="HE82" s="56"/>
      <c r="HF82" s="56"/>
      <c r="HG82" s="56"/>
      <c r="HH82" s="56"/>
      <c r="HI82" s="56"/>
      <c r="HJ82" s="56"/>
      <c r="HL82" s="56"/>
      <c r="HM82" s="56"/>
      <c r="HN82" s="56"/>
      <c r="HO82" s="56"/>
      <c r="HP82" s="56"/>
      <c r="HQ82" s="56"/>
      <c r="HR82" s="56"/>
      <c r="HS82" s="56"/>
      <c r="HT82" s="56"/>
      <c r="HV82" s="56"/>
      <c r="HW82" s="56"/>
      <c r="HX82" s="56"/>
      <c r="HY82" s="56"/>
      <c r="HZ82" s="56"/>
      <c r="IA82" s="56"/>
      <c r="IB82" s="56"/>
      <c r="IC82" s="56"/>
      <c r="ID82" s="56"/>
      <c r="IF82" s="56"/>
      <c r="IG82" s="56"/>
      <c r="IH82" s="56"/>
      <c r="II82" s="56"/>
      <c r="IJ82" s="56"/>
      <c r="IK82" s="56"/>
      <c r="IL82" s="56"/>
      <c r="IM82" s="56"/>
      <c r="IN82" s="56"/>
      <c r="IP82" s="56"/>
      <c r="IQ82" s="56"/>
      <c r="IR82" s="56"/>
      <c r="IS82" s="56"/>
      <c r="IT82" s="56"/>
      <c r="IU82" s="56"/>
    </row>
    <row r="83" spans="1:255" ht="12.75" customHeight="1" thickBot="1" x14ac:dyDescent="0.25">
      <c r="A83" s="221"/>
      <c r="B83" s="18">
        <f>SUM(B71:B82)</f>
        <v>0</v>
      </c>
      <c r="C83" s="17"/>
      <c r="D83" s="18"/>
      <c r="E83" s="19"/>
      <c r="F83" s="17"/>
      <c r="G83" s="17"/>
      <c r="H83" s="18" t="s">
        <v>17</v>
      </c>
      <c r="I83" s="233">
        <f>SUM(I71:I82)</f>
        <v>0</v>
      </c>
      <c r="J83" s="56"/>
      <c r="K83" s="56"/>
      <c r="L83" s="56"/>
      <c r="M83" s="56"/>
      <c r="N83" s="56"/>
      <c r="O83" s="56"/>
      <c r="P83" s="56"/>
      <c r="Q83" s="56"/>
      <c r="R83" s="56"/>
      <c r="T83" s="56"/>
      <c r="U83" s="56"/>
      <c r="V83" s="56"/>
      <c r="W83" s="56"/>
      <c r="X83" s="56"/>
      <c r="Y83" s="56"/>
      <c r="Z83" s="56"/>
      <c r="AA83" s="56"/>
      <c r="AB83" s="56"/>
      <c r="AD83" s="56"/>
      <c r="AE83" s="56"/>
      <c r="AF83" s="56"/>
      <c r="AG83" s="56"/>
      <c r="AH83" s="56"/>
      <c r="AI83" s="56"/>
      <c r="AJ83" s="56"/>
      <c r="AK83" s="56"/>
      <c r="AL83" s="56"/>
      <c r="AN83" s="56"/>
      <c r="AO83" s="56"/>
      <c r="AP83" s="56"/>
      <c r="AQ83" s="56"/>
      <c r="AR83" s="56"/>
      <c r="AS83" s="56"/>
      <c r="AT83" s="56"/>
      <c r="AU83" s="56"/>
      <c r="AV83" s="56"/>
      <c r="AX83" s="56"/>
      <c r="AY83" s="56"/>
      <c r="AZ83" s="56"/>
      <c r="BA83" s="56"/>
      <c r="BB83" s="56"/>
      <c r="BC83" s="56"/>
      <c r="BD83" s="56"/>
      <c r="BE83" s="56"/>
      <c r="BF83" s="56"/>
      <c r="BH83" s="56"/>
      <c r="BI83" s="56"/>
      <c r="BJ83" s="56"/>
      <c r="BK83" s="56"/>
      <c r="BL83" s="56"/>
      <c r="BM83" s="56"/>
      <c r="BN83" s="56"/>
      <c r="BO83" s="56"/>
      <c r="BP83" s="56"/>
      <c r="BR83" s="56"/>
      <c r="BS83" s="56"/>
      <c r="BT83" s="56"/>
      <c r="BU83" s="56"/>
      <c r="BV83" s="56"/>
      <c r="BW83" s="56"/>
      <c r="BX83" s="56"/>
      <c r="BY83" s="56"/>
      <c r="BZ83" s="56"/>
      <c r="CB83" s="56"/>
      <c r="CC83" s="56"/>
      <c r="CD83" s="56"/>
      <c r="CE83" s="56"/>
      <c r="CF83" s="56"/>
      <c r="CG83" s="56"/>
      <c r="CH83" s="56"/>
      <c r="CI83" s="56"/>
      <c r="CJ83" s="56"/>
      <c r="CL83" s="56"/>
      <c r="CM83" s="56"/>
      <c r="CN83" s="56"/>
      <c r="CO83" s="56"/>
      <c r="CP83" s="56"/>
      <c r="CQ83" s="56"/>
      <c r="CR83" s="56"/>
      <c r="CS83" s="56"/>
      <c r="CT83" s="56"/>
      <c r="CV83" s="56"/>
      <c r="CW83" s="56"/>
      <c r="CX83" s="56"/>
      <c r="CY83" s="56"/>
      <c r="CZ83" s="56"/>
      <c r="DA83" s="56"/>
      <c r="DB83" s="56"/>
      <c r="DC83" s="56"/>
      <c r="DD83" s="56"/>
      <c r="DF83" s="56"/>
      <c r="DG83" s="56"/>
      <c r="DH83" s="56"/>
      <c r="DI83" s="56"/>
      <c r="DJ83" s="56"/>
      <c r="DK83" s="56"/>
      <c r="DL83" s="56"/>
      <c r="DM83" s="56"/>
      <c r="DN83" s="56"/>
      <c r="DP83" s="56"/>
      <c r="DQ83" s="56"/>
      <c r="DR83" s="56"/>
      <c r="DS83" s="56"/>
      <c r="DT83" s="56"/>
      <c r="DU83" s="56"/>
      <c r="DV83" s="56"/>
      <c r="DW83" s="56"/>
      <c r="DX83" s="56"/>
      <c r="DZ83" s="56"/>
      <c r="EA83" s="56"/>
      <c r="EB83" s="56"/>
      <c r="EC83" s="56"/>
      <c r="ED83" s="56"/>
      <c r="EE83" s="56"/>
      <c r="EF83" s="56"/>
      <c r="EG83" s="56"/>
      <c r="EH83" s="56"/>
      <c r="EJ83" s="56"/>
      <c r="EK83" s="56"/>
      <c r="EL83" s="56"/>
      <c r="EM83" s="56"/>
      <c r="EN83" s="56"/>
      <c r="EO83" s="56"/>
      <c r="EP83" s="56"/>
      <c r="EQ83" s="56"/>
      <c r="ER83" s="56"/>
      <c r="ET83" s="56"/>
      <c r="EU83" s="56"/>
      <c r="EV83" s="56"/>
      <c r="EW83" s="56"/>
      <c r="EX83" s="56"/>
      <c r="EY83" s="56"/>
      <c r="EZ83" s="56"/>
      <c r="FA83" s="56"/>
      <c r="FB83" s="56"/>
      <c r="FD83" s="56"/>
      <c r="FE83" s="56"/>
      <c r="FF83" s="56"/>
      <c r="FG83" s="56"/>
      <c r="FH83" s="56"/>
      <c r="FI83" s="56"/>
      <c r="FJ83" s="56"/>
      <c r="FK83" s="56"/>
      <c r="FL83" s="56"/>
      <c r="FN83" s="56"/>
      <c r="FO83" s="56"/>
      <c r="FP83" s="56"/>
      <c r="FQ83" s="56"/>
      <c r="FR83" s="56"/>
      <c r="FS83" s="56"/>
      <c r="FT83" s="56"/>
      <c r="FU83" s="56"/>
      <c r="FV83" s="56"/>
      <c r="FX83" s="56"/>
      <c r="FY83" s="56"/>
      <c r="FZ83" s="56"/>
      <c r="GA83" s="56"/>
      <c r="GB83" s="56"/>
      <c r="GC83" s="56"/>
      <c r="GD83" s="56"/>
      <c r="GE83" s="56"/>
      <c r="GF83" s="56"/>
      <c r="GH83" s="56"/>
      <c r="GI83" s="56"/>
      <c r="GJ83" s="56"/>
      <c r="GK83" s="56"/>
      <c r="GL83" s="56"/>
      <c r="GM83" s="56"/>
      <c r="GN83" s="56"/>
      <c r="GO83" s="56"/>
      <c r="GP83" s="56"/>
      <c r="GR83" s="56"/>
      <c r="GS83" s="56"/>
      <c r="GT83" s="56"/>
      <c r="GU83" s="56"/>
      <c r="GV83" s="56"/>
      <c r="GW83" s="56"/>
      <c r="GX83" s="56"/>
      <c r="GY83" s="56"/>
      <c r="GZ83" s="56"/>
      <c r="HB83" s="56"/>
      <c r="HC83" s="56"/>
      <c r="HD83" s="56"/>
      <c r="HE83" s="56"/>
      <c r="HF83" s="56"/>
      <c r="HG83" s="56"/>
      <c r="HH83" s="56"/>
      <c r="HI83" s="56"/>
      <c r="HJ83" s="56"/>
      <c r="HL83" s="56"/>
      <c r="HM83" s="56"/>
      <c r="HN83" s="56"/>
      <c r="HO83" s="56"/>
      <c r="HP83" s="56"/>
      <c r="HQ83" s="56"/>
      <c r="HR83" s="56"/>
      <c r="HS83" s="56"/>
      <c r="HT83" s="56"/>
      <c r="HV83" s="56"/>
      <c r="HW83" s="56"/>
      <c r="HX83" s="56"/>
      <c r="HY83" s="56"/>
      <c r="HZ83" s="56"/>
      <c r="IA83" s="56"/>
      <c r="IB83" s="56"/>
      <c r="IC83" s="56"/>
      <c r="ID83" s="56"/>
      <c r="IF83" s="56"/>
      <c r="IG83" s="56"/>
      <c r="IH83" s="56"/>
      <c r="II83" s="56"/>
      <c r="IJ83" s="56"/>
      <c r="IK83" s="56"/>
      <c r="IL83" s="56"/>
      <c r="IM83" s="56"/>
      <c r="IN83" s="56"/>
      <c r="IP83" s="56"/>
      <c r="IQ83" s="56"/>
      <c r="IR83" s="56"/>
      <c r="IS83" s="56"/>
      <c r="IT83" s="56"/>
      <c r="IU83" s="56"/>
    </row>
    <row r="84" spans="1:255" ht="56.45" customHeight="1" thickBot="1" x14ac:dyDescent="0.25">
      <c r="A84" s="191" t="s">
        <v>97</v>
      </c>
      <c r="B84" s="87" t="s">
        <v>16</v>
      </c>
      <c r="C84" s="87" t="s">
        <v>5</v>
      </c>
      <c r="D84" s="87" t="s">
        <v>23</v>
      </c>
      <c r="E84" s="361" t="s">
        <v>18</v>
      </c>
      <c r="F84" s="87" t="s">
        <v>19</v>
      </c>
      <c r="G84" s="87" t="s">
        <v>10</v>
      </c>
      <c r="H84" s="87" t="s">
        <v>13</v>
      </c>
      <c r="I84" s="89" t="s">
        <v>12</v>
      </c>
      <c r="J84" s="56"/>
      <c r="K84" s="56"/>
      <c r="L84" s="56"/>
      <c r="M84" s="56"/>
      <c r="N84" s="56"/>
      <c r="O84" s="56"/>
      <c r="P84" s="56"/>
      <c r="Q84" s="56"/>
      <c r="R84" s="56"/>
      <c r="T84" s="56"/>
      <c r="U84" s="56"/>
      <c r="V84" s="56"/>
      <c r="W84" s="56"/>
      <c r="X84" s="56"/>
      <c r="Y84" s="56"/>
      <c r="Z84" s="56"/>
      <c r="AA84" s="56"/>
      <c r="AB84" s="56"/>
      <c r="AD84" s="56"/>
      <c r="AE84" s="56"/>
      <c r="AF84" s="56"/>
      <c r="AG84" s="56"/>
      <c r="AH84" s="56"/>
      <c r="AI84" s="56"/>
      <c r="AJ84" s="56"/>
      <c r="AK84" s="56"/>
      <c r="AL84" s="56"/>
      <c r="AN84" s="56"/>
      <c r="AO84" s="56"/>
      <c r="AP84" s="56"/>
      <c r="AQ84" s="56"/>
      <c r="AR84" s="56"/>
      <c r="AS84" s="56"/>
      <c r="AT84" s="56"/>
      <c r="AU84" s="56"/>
      <c r="AV84" s="56"/>
      <c r="AX84" s="56"/>
      <c r="AY84" s="56"/>
      <c r="AZ84" s="56"/>
      <c r="BA84" s="56"/>
      <c r="BB84" s="56"/>
      <c r="BC84" s="56"/>
      <c r="BD84" s="56"/>
      <c r="BE84" s="56"/>
      <c r="BF84" s="56"/>
      <c r="BH84" s="56"/>
      <c r="BI84" s="56"/>
      <c r="BJ84" s="56"/>
      <c r="BK84" s="56"/>
      <c r="BL84" s="56"/>
      <c r="BM84" s="56"/>
      <c r="BN84" s="56"/>
      <c r="BO84" s="56"/>
      <c r="BP84" s="56"/>
      <c r="BR84" s="56"/>
      <c r="BS84" s="56"/>
      <c r="BT84" s="56"/>
      <c r="BU84" s="56"/>
      <c r="BV84" s="56"/>
      <c r="BW84" s="56"/>
      <c r="BX84" s="56"/>
      <c r="BY84" s="56"/>
      <c r="BZ84" s="56"/>
      <c r="CB84" s="56"/>
      <c r="CC84" s="56"/>
      <c r="CD84" s="56"/>
      <c r="CE84" s="56"/>
      <c r="CF84" s="56"/>
      <c r="CG84" s="56"/>
      <c r="CH84" s="56"/>
      <c r="CI84" s="56"/>
      <c r="CJ84" s="56"/>
      <c r="CL84" s="56"/>
      <c r="CM84" s="56"/>
      <c r="CN84" s="56"/>
      <c r="CO84" s="56"/>
      <c r="CP84" s="56"/>
      <c r="CQ84" s="56"/>
      <c r="CR84" s="56"/>
      <c r="CS84" s="56"/>
      <c r="CT84" s="56"/>
      <c r="CV84" s="56"/>
      <c r="CW84" s="56"/>
      <c r="CX84" s="56"/>
      <c r="CY84" s="56"/>
      <c r="CZ84" s="56"/>
      <c r="DA84" s="56"/>
      <c r="DB84" s="56"/>
      <c r="DC84" s="56"/>
      <c r="DD84" s="56"/>
      <c r="DF84" s="56"/>
      <c r="DG84" s="56"/>
      <c r="DH84" s="56"/>
      <c r="DI84" s="56"/>
      <c r="DJ84" s="56"/>
      <c r="DK84" s="56"/>
      <c r="DL84" s="56"/>
      <c r="DM84" s="56"/>
      <c r="DN84" s="56"/>
      <c r="DP84" s="56"/>
      <c r="DQ84" s="56"/>
      <c r="DR84" s="56"/>
      <c r="DS84" s="56"/>
      <c r="DT84" s="56"/>
      <c r="DU84" s="56"/>
      <c r="DV84" s="56"/>
      <c r="DW84" s="56"/>
      <c r="DX84" s="56"/>
      <c r="DZ84" s="56"/>
      <c r="EA84" s="56"/>
      <c r="EB84" s="56"/>
      <c r="EC84" s="56"/>
      <c r="ED84" s="56"/>
      <c r="EE84" s="56"/>
      <c r="EF84" s="56"/>
      <c r="EG84" s="56"/>
      <c r="EH84" s="56"/>
      <c r="EJ84" s="56"/>
      <c r="EK84" s="56"/>
      <c r="EL84" s="56"/>
      <c r="EM84" s="56"/>
      <c r="EN84" s="56"/>
      <c r="EO84" s="56"/>
      <c r="EP84" s="56"/>
      <c r="EQ84" s="56"/>
      <c r="ER84" s="56"/>
      <c r="ET84" s="56"/>
      <c r="EU84" s="56"/>
      <c r="EV84" s="56"/>
      <c r="EW84" s="56"/>
      <c r="EX84" s="56"/>
      <c r="EY84" s="56"/>
      <c r="EZ84" s="56"/>
      <c r="FA84" s="56"/>
      <c r="FB84" s="56"/>
      <c r="FD84" s="56"/>
      <c r="FE84" s="56"/>
      <c r="FF84" s="56"/>
      <c r="FG84" s="56"/>
      <c r="FH84" s="56"/>
      <c r="FI84" s="56"/>
      <c r="FJ84" s="56"/>
      <c r="FK84" s="56"/>
      <c r="FL84" s="56"/>
      <c r="FN84" s="56"/>
      <c r="FO84" s="56"/>
      <c r="FP84" s="56"/>
      <c r="FQ84" s="56"/>
      <c r="FR84" s="56"/>
      <c r="FS84" s="56"/>
      <c r="FT84" s="56"/>
      <c r="FU84" s="56"/>
      <c r="FV84" s="56"/>
      <c r="FX84" s="56"/>
      <c r="FY84" s="56"/>
      <c r="FZ84" s="56"/>
      <c r="GA84" s="56"/>
      <c r="GB84" s="56"/>
      <c r="GC84" s="56"/>
      <c r="GD84" s="56"/>
      <c r="GE84" s="56"/>
      <c r="GF84" s="56"/>
      <c r="GH84" s="56"/>
      <c r="GI84" s="56"/>
      <c r="GJ84" s="56"/>
      <c r="GK84" s="56"/>
      <c r="GL84" s="56"/>
      <c r="GM84" s="56"/>
      <c r="GN84" s="56"/>
      <c r="GO84" s="56"/>
      <c r="GP84" s="56"/>
      <c r="GR84" s="56"/>
      <c r="GS84" s="56"/>
      <c r="GT84" s="56"/>
      <c r="GU84" s="56"/>
      <c r="GV84" s="56"/>
      <c r="GW84" s="56"/>
      <c r="GX84" s="56"/>
      <c r="GY84" s="56"/>
      <c r="GZ84" s="56"/>
      <c r="HB84" s="56"/>
      <c r="HC84" s="56"/>
      <c r="HD84" s="56"/>
      <c r="HE84" s="56"/>
      <c r="HF84" s="56"/>
      <c r="HG84" s="56"/>
      <c r="HH84" s="56"/>
      <c r="HI84" s="56"/>
      <c r="HJ84" s="56"/>
      <c r="HL84" s="56"/>
      <c r="HM84" s="56"/>
      <c r="HN84" s="56"/>
      <c r="HO84" s="56"/>
      <c r="HP84" s="56"/>
      <c r="HQ84" s="56"/>
      <c r="HR84" s="56"/>
      <c r="HS84" s="56"/>
      <c r="HT84" s="56"/>
      <c r="HV84" s="56"/>
      <c r="HW84" s="56"/>
      <c r="HX84" s="56"/>
      <c r="HY84" s="56"/>
      <c r="HZ84" s="56"/>
      <c r="IA84" s="56"/>
      <c r="IB84" s="56"/>
      <c r="IC84" s="56"/>
      <c r="ID84" s="56"/>
      <c r="IF84" s="56"/>
      <c r="IG84" s="56"/>
      <c r="IH84" s="56"/>
      <c r="II84" s="56"/>
      <c r="IJ84" s="56"/>
      <c r="IK84" s="56"/>
      <c r="IL84" s="56"/>
      <c r="IM84" s="56"/>
      <c r="IN84" s="56"/>
      <c r="IP84" s="56"/>
      <c r="IQ84" s="56"/>
      <c r="IR84" s="56"/>
      <c r="IS84" s="56"/>
      <c r="IT84" s="56"/>
      <c r="IU84" s="56"/>
    </row>
    <row r="85" spans="1:255" ht="12.75" customHeight="1" thickBot="1" x14ac:dyDescent="0.25">
      <c r="A85" s="655"/>
      <c r="B85" s="106"/>
      <c r="C85" s="85" t="s">
        <v>66</v>
      </c>
      <c r="D85" s="209"/>
      <c r="E85" s="213"/>
      <c r="F85" s="210"/>
      <c r="G85" s="213"/>
      <c r="H85" s="213"/>
      <c r="I85" s="49"/>
      <c r="J85" s="56"/>
      <c r="K85" s="56"/>
      <c r="L85" s="56"/>
      <c r="M85" s="56"/>
      <c r="N85" s="56"/>
      <c r="O85" s="56"/>
      <c r="P85" s="56"/>
      <c r="Q85" s="56"/>
      <c r="R85" s="56"/>
      <c r="T85" s="56"/>
      <c r="U85" s="56"/>
      <c r="V85" s="56"/>
      <c r="W85" s="56"/>
      <c r="X85" s="56"/>
      <c r="Y85" s="56"/>
      <c r="Z85" s="56"/>
      <c r="AA85" s="56"/>
      <c r="AB85" s="56"/>
      <c r="AD85" s="56"/>
      <c r="AE85" s="56"/>
      <c r="AF85" s="56"/>
      <c r="AG85" s="56"/>
      <c r="AH85" s="56"/>
      <c r="AI85" s="56"/>
      <c r="AJ85" s="56"/>
      <c r="AK85" s="56"/>
      <c r="AL85" s="56"/>
      <c r="AN85" s="56"/>
      <c r="AO85" s="56"/>
      <c r="AP85" s="56"/>
      <c r="AQ85" s="56"/>
      <c r="AR85" s="56"/>
      <c r="AS85" s="56"/>
      <c r="AT85" s="56"/>
      <c r="AU85" s="56"/>
      <c r="AV85" s="56"/>
      <c r="AX85" s="56"/>
      <c r="AY85" s="56"/>
      <c r="AZ85" s="56"/>
      <c r="BA85" s="56"/>
      <c r="BB85" s="56"/>
      <c r="BC85" s="56"/>
      <c r="BD85" s="56"/>
      <c r="BE85" s="56"/>
      <c r="BF85" s="56"/>
      <c r="BH85" s="56"/>
      <c r="BI85" s="56"/>
      <c r="BJ85" s="56"/>
      <c r="BK85" s="56"/>
      <c r="BL85" s="56"/>
      <c r="BM85" s="56"/>
      <c r="BN85" s="56"/>
      <c r="BO85" s="56"/>
      <c r="BP85" s="56"/>
      <c r="BR85" s="56"/>
      <c r="BS85" s="56"/>
      <c r="BT85" s="56"/>
      <c r="BU85" s="56"/>
      <c r="BV85" s="56"/>
      <c r="BW85" s="56"/>
      <c r="BX85" s="56"/>
      <c r="BY85" s="56"/>
      <c r="BZ85" s="56"/>
      <c r="CB85" s="56"/>
      <c r="CC85" s="56"/>
      <c r="CD85" s="56"/>
      <c r="CE85" s="56"/>
      <c r="CF85" s="56"/>
      <c r="CG85" s="56"/>
      <c r="CH85" s="56"/>
      <c r="CI85" s="56"/>
      <c r="CJ85" s="56"/>
      <c r="CL85" s="56"/>
      <c r="CM85" s="56"/>
      <c r="CN85" s="56"/>
      <c r="CO85" s="56"/>
      <c r="CP85" s="56"/>
      <c r="CQ85" s="56"/>
      <c r="CR85" s="56"/>
      <c r="CS85" s="56"/>
      <c r="CT85" s="56"/>
      <c r="CV85" s="56"/>
      <c r="CW85" s="56"/>
      <c r="CX85" s="56"/>
      <c r="CY85" s="56"/>
      <c r="CZ85" s="56"/>
      <c r="DA85" s="56"/>
      <c r="DB85" s="56"/>
      <c r="DC85" s="56"/>
      <c r="DD85" s="56"/>
      <c r="DF85" s="56"/>
      <c r="DG85" s="56"/>
      <c r="DH85" s="56"/>
      <c r="DI85" s="56"/>
      <c r="DJ85" s="56"/>
      <c r="DK85" s="56"/>
      <c r="DL85" s="56"/>
      <c r="DM85" s="56"/>
      <c r="DN85" s="56"/>
      <c r="DP85" s="56"/>
      <c r="DQ85" s="56"/>
      <c r="DR85" s="56"/>
      <c r="DS85" s="56"/>
      <c r="DT85" s="56"/>
      <c r="DU85" s="56"/>
      <c r="DV85" s="56"/>
      <c r="DW85" s="56"/>
      <c r="DX85" s="56"/>
      <c r="DZ85" s="56"/>
      <c r="EA85" s="56"/>
      <c r="EB85" s="56"/>
      <c r="EC85" s="56"/>
      <c r="ED85" s="56"/>
      <c r="EE85" s="56"/>
      <c r="EF85" s="56"/>
      <c r="EG85" s="56"/>
      <c r="EH85" s="56"/>
      <c r="EJ85" s="56"/>
      <c r="EK85" s="56"/>
      <c r="EL85" s="56"/>
      <c r="EM85" s="56"/>
      <c r="EN85" s="56"/>
      <c r="EO85" s="56"/>
      <c r="EP85" s="56"/>
      <c r="EQ85" s="56"/>
      <c r="ER85" s="56"/>
      <c r="ET85" s="56"/>
      <c r="EU85" s="56"/>
      <c r="EV85" s="56"/>
      <c r="EW85" s="56"/>
      <c r="EX85" s="56"/>
      <c r="EY85" s="56"/>
      <c r="EZ85" s="56"/>
      <c r="FA85" s="56"/>
      <c r="FB85" s="56"/>
      <c r="FD85" s="56"/>
      <c r="FE85" s="56"/>
      <c r="FF85" s="56"/>
      <c r="FG85" s="56"/>
      <c r="FH85" s="56"/>
      <c r="FI85" s="56"/>
      <c r="FJ85" s="56"/>
      <c r="FK85" s="56"/>
      <c r="FL85" s="56"/>
      <c r="FN85" s="56"/>
      <c r="FO85" s="56"/>
      <c r="FP85" s="56"/>
      <c r="FQ85" s="56"/>
      <c r="FR85" s="56"/>
      <c r="FS85" s="56"/>
      <c r="FT85" s="56"/>
      <c r="FU85" s="56"/>
      <c r="FV85" s="56"/>
      <c r="FX85" s="56"/>
      <c r="FY85" s="56"/>
      <c r="FZ85" s="56"/>
      <c r="GA85" s="56"/>
      <c r="GB85" s="56"/>
      <c r="GC85" s="56"/>
      <c r="GD85" s="56"/>
      <c r="GE85" s="56"/>
      <c r="GF85" s="56"/>
      <c r="GH85" s="56"/>
      <c r="GI85" s="56"/>
      <c r="GJ85" s="56"/>
      <c r="GK85" s="56"/>
      <c r="GL85" s="56"/>
      <c r="GM85" s="56"/>
      <c r="GN85" s="56"/>
      <c r="GO85" s="56"/>
      <c r="GP85" s="56"/>
      <c r="GR85" s="56"/>
      <c r="GS85" s="56"/>
      <c r="GT85" s="56"/>
      <c r="GU85" s="56"/>
      <c r="GV85" s="56"/>
      <c r="GW85" s="56"/>
      <c r="GX85" s="56"/>
      <c r="GY85" s="56"/>
      <c r="GZ85" s="56"/>
      <c r="HB85" s="56"/>
      <c r="HC85" s="56"/>
      <c r="HD85" s="56"/>
      <c r="HE85" s="56"/>
      <c r="HF85" s="56"/>
      <c r="HG85" s="56"/>
      <c r="HH85" s="56"/>
      <c r="HI85" s="56"/>
      <c r="HJ85" s="56"/>
      <c r="HL85" s="56"/>
      <c r="HM85" s="56"/>
      <c r="HN85" s="56"/>
      <c r="HO85" s="56"/>
      <c r="HP85" s="56"/>
      <c r="HQ85" s="56"/>
      <c r="HR85" s="56"/>
      <c r="HS85" s="56"/>
      <c r="HT85" s="56"/>
      <c r="HV85" s="56"/>
      <c r="HW85" s="56"/>
      <c r="HX85" s="56"/>
      <c r="HY85" s="56"/>
      <c r="HZ85" s="56"/>
      <c r="IA85" s="56"/>
      <c r="IB85" s="56"/>
      <c r="IC85" s="56"/>
      <c r="ID85" s="56"/>
      <c r="IF85" s="56"/>
      <c r="IG85" s="56"/>
      <c r="IH85" s="56"/>
      <c r="II85" s="56"/>
      <c r="IJ85" s="56"/>
      <c r="IK85" s="56"/>
      <c r="IL85" s="56"/>
      <c r="IM85" s="56"/>
      <c r="IN85" s="56"/>
      <c r="IP85" s="56"/>
      <c r="IQ85" s="56"/>
      <c r="IR85" s="56"/>
      <c r="IS85" s="56"/>
      <c r="IT85" s="56"/>
      <c r="IU85" s="56"/>
    </row>
    <row r="86" spans="1:255" ht="12.75" customHeight="1" thickBot="1" x14ac:dyDescent="0.25">
      <c r="A86" s="656"/>
      <c r="B86" s="106"/>
      <c r="C86" s="85" t="s">
        <v>67</v>
      </c>
      <c r="D86" s="10"/>
      <c r="E86" s="302"/>
      <c r="F86" s="20"/>
      <c r="G86" s="302"/>
      <c r="H86" s="302"/>
      <c r="I86" s="49"/>
      <c r="J86" s="56"/>
      <c r="K86" s="56"/>
      <c r="L86" s="56"/>
      <c r="M86" s="56"/>
      <c r="N86" s="56"/>
      <c r="O86" s="56"/>
      <c r="P86" s="56"/>
      <c r="Q86" s="56"/>
      <c r="R86" s="56"/>
      <c r="T86" s="56"/>
      <c r="U86" s="56"/>
      <c r="V86" s="56"/>
      <c r="W86" s="56"/>
      <c r="X86" s="56"/>
      <c r="Y86" s="56"/>
      <c r="Z86" s="56"/>
      <c r="AA86" s="56"/>
      <c r="AB86" s="56"/>
      <c r="AD86" s="56"/>
      <c r="AE86" s="56"/>
      <c r="AF86" s="56"/>
      <c r="AG86" s="56"/>
      <c r="AH86" s="56"/>
      <c r="AI86" s="56"/>
      <c r="AJ86" s="56"/>
      <c r="AK86" s="56"/>
      <c r="AL86" s="56"/>
      <c r="AN86" s="56"/>
      <c r="AO86" s="56"/>
      <c r="AP86" s="56"/>
      <c r="AQ86" s="56"/>
      <c r="AR86" s="56"/>
      <c r="AS86" s="56"/>
      <c r="AT86" s="56"/>
      <c r="AU86" s="56"/>
      <c r="AV86" s="56"/>
      <c r="AX86" s="56"/>
      <c r="AY86" s="56"/>
      <c r="AZ86" s="56"/>
      <c r="BA86" s="56"/>
      <c r="BB86" s="56"/>
      <c r="BC86" s="56"/>
      <c r="BD86" s="56"/>
      <c r="BE86" s="56"/>
      <c r="BF86" s="56"/>
      <c r="BH86" s="56"/>
      <c r="BI86" s="56"/>
      <c r="BJ86" s="56"/>
      <c r="BK86" s="56"/>
      <c r="BL86" s="56"/>
      <c r="BM86" s="56"/>
      <c r="BN86" s="56"/>
      <c r="BO86" s="56"/>
      <c r="BP86" s="56"/>
      <c r="BR86" s="56"/>
      <c r="BS86" s="56"/>
      <c r="BT86" s="56"/>
      <c r="BU86" s="56"/>
      <c r="BV86" s="56"/>
      <c r="BW86" s="56"/>
      <c r="BX86" s="56"/>
      <c r="BY86" s="56"/>
      <c r="BZ86" s="56"/>
      <c r="CB86" s="56"/>
      <c r="CC86" s="56"/>
      <c r="CD86" s="56"/>
      <c r="CE86" s="56"/>
      <c r="CF86" s="56"/>
      <c r="CG86" s="56"/>
      <c r="CH86" s="56"/>
      <c r="CI86" s="56"/>
      <c r="CJ86" s="56"/>
      <c r="CL86" s="56"/>
      <c r="CM86" s="56"/>
      <c r="CN86" s="56"/>
      <c r="CO86" s="56"/>
      <c r="CP86" s="56"/>
      <c r="CQ86" s="56"/>
      <c r="CR86" s="56"/>
      <c r="CS86" s="56"/>
      <c r="CT86" s="56"/>
      <c r="CV86" s="56"/>
      <c r="CW86" s="56"/>
      <c r="CX86" s="56"/>
      <c r="CY86" s="56"/>
      <c r="CZ86" s="56"/>
      <c r="DA86" s="56"/>
      <c r="DB86" s="56"/>
      <c r="DC86" s="56"/>
      <c r="DD86" s="56"/>
      <c r="DF86" s="56"/>
      <c r="DG86" s="56"/>
      <c r="DH86" s="56"/>
      <c r="DI86" s="56"/>
      <c r="DJ86" s="56"/>
      <c r="DK86" s="56"/>
      <c r="DL86" s="56"/>
      <c r="DM86" s="56"/>
      <c r="DN86" s="56"/>
      <c r="DP86" s="56"/>
      <c r="DQ86" s="56"/>
      <c r="DR86" s="56"/>
      <c r="DS86" s="56"/>
      <c r="DT86" s="56"/>
      <c r="DU86" s="56"/>
      <c r="DV86" s="56"/>
      <c r="DW86" s="56"/>
      <c r="DX86" s="56"/>
      <c r="DZ86" s="56"/>
      <c r="EA86" s="56"/>
      <c r="EB86" s="56"/>
      <c r="EC86" s="56"/>
      <c r="ED86" s="56"/>
      <c r="EE86" s="56"/>
      <c r="EF86" s="56"/>
      <c r="EG86" s="56"/>
      <c r="EH86" s="56"/>
      <c r="EJ86" s="56"/>
      <c r="EK86" s="56"/>
      <c r="EL86" s="56"/>
      <c r="EM86" s="56"/>
      <c r="EN86" s="56"/>
      <c r="EO86" s="56"/>
      <c r="EP86" s="56"/>
      <c r="EQ86" s="56"/>
      <c r="ER86" s="56"/>
      <c r="ET86" s="56"/>
      <c r="EU86" s="56"/>
      <c r="EV86" s="56"/>
      <c r="EW86" s="56"/>
      <c r="EX86" s="56"/>
      <c r="EY86" s="56"/>
      <c r="EZ86" s="56"/>
      <c r="FA86" s="56"/>
      <c r="FB86" s="56"/>
      <c r="FD86" s="56"/>
      <c r="FE86" s="56"/>
      <c r="FF86" s="56"/>
      <c r="FG86" s="56"/>
      <c r="FH86" s="56"/>
      <c r="FI86" s="56"/>
      <c r="FJ86" s="56"/>
      <c r="FK86" s="56"/>
      <c r="FL86" s="56"/>
      <c r="FN86" s="56"/>
      <c r="FO86" s="56"/>
      <c r="FP86" s="56"/>
      <c r="FQ86" s="56"/>
      <c r="FR86" s="56"/>
      <c r="FS86" s="56"/>
      <c r="FT86" s="56"/>
      <c r="FU86" s="56"/>
      <c r="FV86" s="56"/>
      <c r="FX86" s="56"/>
      <c r="FY86" s="56"/>
      <c r="FZ86" s="56"/>
      <c r="GA86" s="56"/>
      <c r="GB86" s="56"/>
      <c r="GC86" s="56"/>
      <c r="GD86" s="56"/>
      <c r="GE86" s="56"/>
      <c r="GF86" s="56"/>
      <c r="GH86" s="56"/>
      <c r="GI86" s="56"/>
      <c r="GJ86" s="56"/>
      <c r="GK86" s="56"/>
      <c r="GL86" s="56"/>
      <c r="GM86" s="56"/>
      <c r="GN86" s="56"/>
      <c r="GO86" s="56"/>
      <c r="GP86" s="56"/>
      <c r="GR86" s="56"/>
      <c r="GS86" s="56"/>
      <c r="GT86" s="56"/>
      <c r="GU86" s="56"/>
      <c r="GV86" s="56"/>
      <c r="GW86" s="56"/>
      <c r="GX86" s="56"/>
      <c r="GY86" s="56"/>
      <c r="GZ86" s="56"/>
      <c r="HB86" s="56"/>
      <c r="HC86" s="56"/>
      <c r="HD86" s="56"/>
      <c r="HE86" s="56"/>
      <c r="HF86" s="56"/>
      <c r="HG86" s="56"/>
      <c r="HH86" s="56"/>
      <c r="HI86" s="56"/>
      <c r="HJ86" s="56"/>
      <c r="HL86" s="56"/>
      <c r="HM86" s="56"/>
      <c r="HN86" s="56"/>
      <c r="HO86" s="56"/>
      <c r="HP86" s="56"/>
      <c r="HQ86" s="56"/>
      <c r="HR86" s="56"/>
      <c r="HS86" s="56"/>
      <c r="HT86" s="56"/>
      <c r="HV86" s="56"/>
      <c r="HW86" s="56"/>
      <c r="HX86" s="56"/>
      <c r="HY86" s="56"/>
      <c r="HZ86" s="56"/>
      <c r="IA86" s="56"/>
      <c r="IB86" s="56"/>
      <c r="IC86" s="56"/>
      <c r="ID86" s="56"/>
      <c r="IF86" s="56"/>
      <c r="IG86" s="56"/>
      <c r="IH86" s="56"/>
      <c r="II86" s="56"/>
      <c r="IJ86" s="56"/>
      <c r="IK86" s="56"/>
      <c r="IL86" s="56"/>
      <c r="IM86" s="56"/>
      <c r="IN86" s="56"/>
      <c r="IP86" s="56"/>
      <c r="IQ86" s="56"/>
      <c r="IR86" s="56"/>
      <c r="IS86" s="56"/>
      <c r="IT86" s="56"/>
      <c r="IU86" s="56"/>
    </row>
    <row r="87" spans="1:255" ht="12.75" customHeight="1" thickBot="1" x14ac:dyDescent="0.25">
      <c r="A87" s="656"/>
      <c r="B87" s="106"/>
      <c r="C87" s="85" t="s">
        <v>70</v>
      </c>
      <c r="D87" s="10"/>
      <c r="E87" s="302"/>
      <c r="F87" s="20"/>
      <c r="G87" s="302"/>
      <c r="H87" s="302"/>
      <c r="I87" s="49"/>
    </row>
    <row r="88" spans="1:255" ht="13.5" thickBot="1" x14ac:dyDescent="0.25">
      <c r="A88" s="656"/>
      <c r="B88" s="106"/>
      <c r="C88" s="85" t="s">
        <v>72</v>
      </c>
      <c r="D88" s="10"/>
      <c r="E88" s="302"/>
      <c r="F88" s="20"/>
      <c r="G88" s="302"/>
      <c r="H88" s="302"/>
      <c r="I88" s="49"/>
    </row>
    <row r="89" spans="1:255" ht="12.75" customHeight="1" thickBot="1" x14ac:dyDescent="0.25">
      <c r="A89" s="656"/>
      <c r="B89" s="106"/>
      <c r="C89" s="85" t="s">
        <v>73</v>
      </c>
      <c r="D89" s="10"/>
      <c r="E89" s="302"/>
      <c r="F89" s="20"/>
      <c r="G89" s="302"/>
      <c r="H89" s="302"/>
      <c r="I89" s="49"/>
    </row>
    <row r="90" spans="1:255" ht="12.75" customHeight="1" thickBot="1" x14ac:dyDescent="0.25">
      <c r="A90" s="656"/>
      <c r="B90" s="106"/>
      <c r="C90" s="85" t="s">
        <v>74</v>
      </c>
      <c r="D90" s="9"/>
      <c r="E90" s="202"/>
      <c r="F90" s="20"/>
      <c r="G90" s="202"/>
      <c r="H90" s="202"/>
      <c r="I90" s="49"/>
    </row>
    <row r="91" spans="1:255" ht="12.75" customHeight="1" thickBot="1" x14ac:dyDescent="0.25">
      <c r="A91" s="656"/>
      <c r="B91" s="106"/>
      <c r="C91" s="85" t="s">
        <v>75</v>
      </c>
      <c r="D91" s="9"/>
      <c r="E91" s="202"/>
      <c r="F91" s="20"/>
      <c r="G91" s="202"/>
      <c r="H91" s="202"/>
      <c r="I91" s="49"/>
    </row>
    <row r="92" spans="1:255" ht="13.5" thickBot="1" x14ac:dyDescent="0.25">
      <c r="A92" s="656"/>
      <c r="B92" s="106"/>
      <c r="C92" s="85" t="s">
        <v>76</v>
      </c>
      <c r="D92" s="9"/>
      <c r="E92" s="202"/>
      <c r="F92" s="20"/>
      <c r="G92" s="202"/>
      <c r="H92" s="202"/>
      <c r="I92" s="49"/>
    </row>
    <row r="93" spans="1:255" ht="13.5" thickBot="1" x14ac:dyDescent="0.25">
      <c r="A93" s="656"/>
      <c r="B93" s="106"/>
      <c r="C93" s="85" t="s">
        <v>77</v>
      </c>
      <c r="D93" s="9"/>
      <c r="E93" s="202"/>
      <c r="F93" s="20"/>
      <c r="G93" s="202"/>
      <c r="H93" s="202"/>
      <c r="I93" s="49"/>
    </row>
    <row r="94" spans="1:255" ht="13.5" thickBot="1" x14ac:dyDescent="0.25">
      <c r="A94" s="656"/>
      <c r="B94" s="106"/>
      <c r="C94" s="85" t="s">
        <v>78</v>
      </c>
      <c r="D94" s="9"/>
      <c r="E94" s="202"/>
      <c r="F94" s="20"/>
      <c r="G94" s="202"/>
      <c r="H94" s="202"/>
      <c r="I94" s="49"/>
    </row>
    <row r="95" spans="1:255" ht="13.5" thickBot="1" x14ac:dyDescent="0.25">
      <c r="A95" s="656"/>
      <c r="B95" s="106"/>
      <c r="C95" s="85" t="s">
        <v>79</v>
      </c>
      <c r="D95" s="9"/>
      <c r="E95" s="202"/>
      <c r="F95" s="20"/>
      <c r="G95" s="202"/>
      <c r="H95" s="202"/>
      <c r="I95" s="49"/>
    </row>
    <row r="96" spans="1:255" ht="13.5" thickBot="1" x14ac:dyDescent="0.25">
      <c r="A96" s="657"/>
      <c r="B96" s="106"/>
      <c r="C96" s="85" t="s">
        <v>80</v>
      </c>
      <c r="D96" s="211"/>
      <c r="E96" s="214"/>
      <c r="F96" s="211"/>
      <c r="G96" s="214"/>
      <c r="H96" s="214"/>
      <c r="I96" s="49"/>
    </row>
    <row r="97" spans="1:9" ht="37.9" customHeight="1" thickBot="1" x14ac:dyDescent="0.25">
      <c r="A97" s="117" t="s">
        <v>2277</v>
      </c>
      <c r="B97" s="164"/>
      <c r="C97" s="85" t="s">
        <v>87</v>
      </c>
      <c r="D97" s="253"/>
      <c r="E97" s="254"/>
      <c r="F97" s="253"/>
      <c r="G97" s="254"/>
      <c r="H97" s="254"/>
      <c r="I97" s="49">
        <v>1804.24</v>
      </c>
    </row>
    <row r="98" spans="1:9" ht="13.5" thickBot="1" x14ac:dyDescent="0.25">
      <c r="A98" s="46"/>
      <c r="B98" s="76">
        <f>SUM(B85:B97)</f>
        <v>0</v>
      </c>
      <c r="C98" s="75"/>
      <c r="D98" s="76"/>
      <c r="E98" s="77"/>
      <c r="F98" s="75"/>
      <c r="G98" s="75"/>
      <c r="H98" s="76" t="s">
        <v>17</v>
      </c>
      <c r="I98" s="78">
        <f>SUM(I85:I97)</f>
        <v>1804.24</v>
      </c>
    </row>
    <row r="99" spans="1:9" ht="43.15" customHeight="1" thickBot="1" x14ac:dyDescent="0.25">
      <c r="A99" s="134" t="s">
        <v>96</v>
      </c>
      <c r="B99" s="114" t="s">
        <v>16</v>
      </c>
      <c r="C99" s="114" t="s">
        <v>5</v>
      </c>
      <c r="D99" s="114" t="s">
        <v>23</v>
      </c>
      <c r="E99" s="114" t="s">
        <v>18</v>
      </c>
      <c r="F99" s="114" t="s">
        <v>19</v>
      </c>
      <c r="G99" s="114" t="s">
        <v>10</v>
      </c>
      <c r="H99" s="114" t="s">
        <v>13</v>
      </c>
      <c r="I99" s="115" t="s">
        <v>12</v>
      </c>
    </row>
    <row r="100" spans="1:9" ht="13.5" thickBot="1" x14ac:dyDescent="0.25">
      <c r="A100" s="206"/>
      <c r="B100" s="185"/>
      <c r="C100" s="70" t="s">
        <v>87</v>
      </c>
      <c r="D100" s="163"/>
      <c r="E100" s="53"/>
      <c r="F100" s="53"/>
      <c r="G100" s="53"/>
      <c r="H100" s="153"/>
      <c r="I100" s="471">
        <v>2548.65</v>
      </c>
    </row>
    <row r="101" spans="1:9" ht="12.75" customHeight="1" thickBot="1" x14ac:dyDescent="0.25">
      <c r="A101" s="134"/>
      <c r="B101" s="271"/>
      <c r="C101" s="75"/>
      <c r="D101" s="76"/>
      <c r="E101" s="77"/>
      <c r="F101" s="75"/>
      <c r="G101" s="75"/>
      <c r="H101" s="76"/>
      <c r="I101" s="78">
        <f>SUM(I100)</f>
        <v>2548.65</v>
      </c>
    </row>
    <row r="102" spans="1:9" ht="12.75" customHeight="1" x14ac:dyDescent="0.2">
      <c r="A102" s="9"/>
      <c r="B102" s="9"/>
      <c r="C102" s="9"/>
      <c r="D102" s="9"/>
      <c r="E102" s="9"/>
      <c r="F102" s="20"/>
      <c r="G102" s="20"/>
      <c r="H102" s="20"/>
      <c r="I102" s="20"/>
    </row>
    <row r="103" spans="1:9" ht="12.75" customHeight="1" x14ac:dyDescent="0.2">
      <c r="A103" s="21" t="s">
        <v>21</v>
      </c>
      <c r="B103" s="22"/>
      <c r="C103" s="23"/>
      <c r="D103" s="4" t="s">
        <v>9</v>
      </c>
      <c r="E103" s="4" t="s">
        <v>6</v>
      </c>
      <c r="F103" s="119" t="s">
        <v>7</v>
      </c>
    </row>
    <row r="104" spans="1:9" ht="12.75" customHeight="1" x14ac:dyDescent="0.2">
      <c r="A104" s="642" t="s">
        <v>15</v>
      </c>
      <c r="B104" s="643"/>
      <c r="C104" s="25"/>
      <c r="D104" s="26">
        <f>B19</f>
        <v>6482.07</v>
      </c>
      <c r="E104" s="26">
        <f>I19</f>
        <v>59.82</v>
      </c>
      <c r="F104" s="120">
        <f>D104+E104</f>
        <v>6541.8899999999994</v>
      </c>
    </row>
    <row r="105" spans="1:9" ht="12.75" customHeight="1" x14ac:dyDescent="0.2">
      <c r="A105" s="642" t="s">
        <v>4</v>
      </c>
      <c r="B105" s="643"/>
      <c r="C105" s="25"/>
      <c r="D105" s="26">
        <f>B34</f>
        <v>1278.521</v>
      </c>
      <c r="E105" s="26">
        <f>I34</f>
        <v>8.07</v>
      </c>
      <c r="F105" s="120">
        <f>D105+E105</f>
        <v>1286.5909999999999</v>
      </c>
    </row>
    <row r="106" spans="1:9" ht="12.75" customHeight="1" x14ac:dyDescent="0.2">
      <c r="A106" s="642" t="s">
        <v>14</v>
      </c>
      <c r="B106" s="643"/>
      <c r="C106" s="25"/>
      <c r="D106" s="26">
        <f>B49</f>
        <v>490.34</v>
      </c>
      <c r="E106" s="26">
        <f>I49</f>
        <v>0</v>
      </c>
      <c r="F106" s="120">
        <f>D106+E106</f>
        <v>490.34</v>
      </c>
    </row>
    <row r="107" spans="1:9" ht="12.75" customHeight="1" x14ac:dyDescent="0.2">
      <c r="A107" s="642" t="s">
        <v>146</v>
      </c>
      <c r="B107" s="643"/>
      <c r="C107" s="25"/>
      <c r="D107" s="26">
        <f>B64</f>
        <v>0</v>
      </c>
      <c r="E107" s="26">
        <f>I64</f>
        <v>0</v>
      </c>
      <c r="F107" s="120">
        <f>D107+E107</f>
        <v>0</v>
      </c>
      <c r="G107" s="56"/>
    </row>
    <row r="108" spans="1:9" ht="12.75" customHeight="1" x14ac:dyDescent="0.2">
      <c r="A108" s="642" t="s">
        <v>26</v>
      </c>
      <c r="B108" s="643"/>
      <c r="C108" s="25"/>
      <c r="D108" s="26">
        <f>B83</f>
        <v>0</v>
      </c>
      <c r="E108" s="26">
        <f>I83</f>
        <v>0</v>
      </c>
      <c r="F108" s="120">
        <f>D108+E108</f>
        <v>0</v>
      </c>
      <c r="G108" s="56"/>
    </row>
    <row r="109" spans="1:9" ht="12.75" customHeight="1" x14ac:dyDescent="0.2">
      <c r="A109" s="646" t="s">
        <v>69</v>
      </c>
      <c r="B109" s="647"/>
      <c r="C109" s="25"/>
      <c r="D109" s="26"/>
      <c r="E109" s="26"/>
      <c r="F109" s="242">
        <f>F110+F111+F112</f>
        <v>5487.13</v>
      </c>
      <c r="G109" s="56"/>
    </row>
    <row r="110" spans="1:9" ht="12.75" customHeight="1" x14ac:dyDescent="0.2">
      <c r="A110" s="642" t="s">
        <v>2270</v>
      </c>
      <c r="B110" s="643"/>
      <c r="C110" s="25"/>
      <c r="D110" s="26"/>
      <c r="E110" s="26"/>
      <c r="F110" s="247">
        <f>I66</f>
        <v>4802.34</v>
      </c>
      <c r="G110" s="56"/>
    </row>
    <row r="111" spans="1:9" ht="12.75" customHeight="1" x14ac:dyDescent="0.2">
      <c r="A111" s="644" t="s">
        <v>84</v>
      </c>
      <c r="B111" s="645"/>
      <c r="C111" s="25"/>
      <c r="D111" s="26"/>
      <c r="E111" s="26"/>
      <c r="F111" s="120">
        <f>I67</f>
        <v>357.5</v>
      </c>
      <c r="G111" s="56"/>
    </row>
    <row r="112" spans="1:9" ht="12.75" customHeight="1" x14ac:dyDescent="0.2">
      <c r="A112" s="644" t="s">
        <v>86</v>
      </c>
      <c r="B112" s="645"/>
      <c r="C112" s="25"/>
      <c r="D112" s="26"/>
      <c r="E112" s="26"/>
      <c r="F112" s="120">
        <f>I68</f>
        <v>327.29000000000002</v>
      </c>
      <c r="G112" s="56"/>
    </row>
    <row r="113" spans="1:7" ht="27" customHeight="1" x14ac:dyDescent="0.2">
      <c r="A113" s="650" t="s">
        <v>2</v>
      </c>
      <c r="B113" s="651"/>
      <c r="C113" s="25"/>
      <c r="D113" s="26">
        <f>B98</f>
        <v>0</v>
      </c>
      <c r="E113" s="26"/>
      <c r="F113" s="120">
        <f>D113+E113+I98</f>
        <v>1804.24</v>
      </c>
      <c r="G113" s="56"/>
    </row>
    <row r="114" spans="1:7" ht="27.6" customHeight="1" x14ac:dyDescent="0.2">
      <c r="A114" s="650" t="s">
        <v>96</v>
      </c>
      <c r="B114" s="651"/>
      <c r="C114" s="25"/>
      <c r="D114" s="26"/>
      <c r="E114" s="26"/>
      <c r="F114" s="120">
        <f>I101</f>
        <v>2548.65</v>
      </c>
      <c r="G114" s="56"/>
    </row>
    <row r="115" spans="1:7" ht="12.75" customHeight="1" x14ac:dyDescent="0.2">
      <c r="A115" s="648" t="s">
        <v>22</v>
      </c>
      <c r="B115" s="649"/>
      <c r="C115" s="27"/>
      <c r="D115" s="28">
        <f>SUM(D104:D113)</f>
        <v>8250.9309999999987</v>
      </c>
      <c r="E115" s="28">
        <f>SUM(E104:E108)</f>
        <v>67.89</v>
      </c>
      <c r="F115" s="121">
        <f>F104+F105+F106+F107+F108+F109+F113+F114</f>
        <v>18158.841</v>
      </c>
    </row>
  </sheetData>
  <autoFilter ref="A5:I83"/>
  <mergeCells count="16">
    <mergeCell ref="A111:B111"/>
    <mergeCell ref="A112:B112"/>
    <mergeCell ref="A85:A96"/>
    <mergeCell ref="A108:B108"/>
    <mergeCell ref="G2:H2"/>
    <mergeCell ref="A107:B107"/>
    <mergeCell ref="G1:H1"/>
    <mergeCell ref="A1:B1"/>
    <mergeCell ref="A115:B115"/>
    <mergeCell ref="A104:B104"/>
    <mergeCell ref="A105:B105"/>
    <mergeCell ref="A106:B106"/>
    <mergeCell ref="A113:B113"/>
    <mergeCell ref="A110:B110"/>
    <mergeCell ref="A109:B109"/>
    <mergeCell ref="A114:B114"/>
  </mergeCells>
  <phoneticPr fontId="0" type="noConversion"/>
  <pageMargins left="0.15748031496062992" right="0.15748031496062992" top="0.39370078740157483" bottom="0.39370078740157483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00"/>
  <dimension ref="A1:IU115"/>
  <sheetViews>
    <sheetView topLeftCell="A91" zoomScaleNormal="100" workbookViewId="0">
      <selection activeCell="F115" sqref="F115"/>
    </sheetView>
  </sheetViews>
  <sheetFormatPr defaultRowHeight="12.75" customHeight="1" x14ac:dyDescent="0.2"/>
  <cols>
    <col min="1" max="1" width="27.85546875" customWidth="1"/>
    <col min="2" max="2" width="10.28515625" customWidth="1"/>
    <col min="3" max="3" width="12.28515625" customWidth="1"/>
    <col min="4" max="4" width="17.5703125" customWidth="1"/>
    <col min="5" max="5" width="27" customWidth="1"/>
    <col min="6" max="6" width="12.42578125" customWidth="1"/>
    <col min="7" max="7" width="7.28515625" customWidth="1"/>
    <col min="8" max="8" width="12.85546875" customWidth="1"/>
    <col min="9" max="9" width="11.42578125" customWidth="1"/>
  </cols>
  <sheetData>
    <row r="1" spans="1:9" ht="12.75" customHeight="1" x14ac:dyDescent="0.2">
      <c r="A1" s="708" t="s">
        <v>85</v>
      </c>
      <c r="B1" s="70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105.7</v>
      </c>
      <c r="E2" s="5">
        <v>21467.94</v>
      </c>
      <c r="F2" s="6">
        <v>6133.62</v>
      </c>
      <c r="G2" s="640">
        <f>E2-F2</f>
        <v>15334.32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60</v>
      </c>
      <c r="E3" s="1">
        <v>15</v>
      </c>
      <c r="F3" s="1"/>
      <c r="G3" s="1"/>
      <c r="H3" s="1" t="s">
        <v>25</v>
      </c>
      <c r="I3" s="8">
        <f>F2-F115</f>
        <v>-12332.18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58.9" customHeight="1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4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thickBot="1" x14ac:dyDescent="0.25">
      <c r="A6" s="227"/>
      <c r="B6" s="152">
        <v>353.33</v>
      </c>
      <c r="C6" s="63" t="s">
        <v>66</v>
      </c>
      <c r="D6" s="151"/>
      <c r="E6" s="65"/>
      <c r="F6" s="65"/>
      <c r="G6" s="65"/>
      <c r="H6" s="66"/>
      <c r="I6" s="67">
        <f t="shared" ref="I6:I17" si="0">G6*H6</f>
        <v>0</v>
      </c>
    </row>
    <row r="7" spans="1:9" ht="12.75" customHeight="1" thickBot="1" x14ac:dyDescent="0.25">
      <c r="A7" s="227"/>
      <c r="B7" s="122">
        <v>383.1</v>
      </c>
      <c r="C7" s="123" t="s">
        <v>67</v>
      </c>
      <c r="D7" s="124"/>
      <c r="E7" s="125"/>
      <c r="F7" s="125"/>
      <c r="G7" s="125"/>
      <c r="H7" s="126"/>
      <c r="I7" s="127">
        <f t="shared" si="0"/>
        <v>0</v>
      </c>
    </row>
    <row r="8" spans="1:9" ht="12.75" customHeight="1" thickBot="1" x14ac:dyDescent="0.25">
      <c r="A8" s="227"/>
      <c r="B8" s="106">
        <v>534.61</v>
      </c>
      <c r="C8" s="85" t="s">
        <v>70</v>
      </c>
      <c r="D8" s="86"/>
      <c r="E8" s="47"/>
      <c r="F8" s="47"/>
      <c r="G8" s="47"/>
      <c r="H8" s="48"/>
      <c r="I8" s="49">
        <f t="shared" si="0"/>
        <v>0</v>
      </c>
    </row>
    <row r="9" spans="1:9" ht="12.75" customHeight="1" thickBot="1" x14ac:dyDescent="0.25">
      <c r="A9" s="227"/>
      <c r="B9" s="106">
        <v>456.55</v>
      </c>
      <c r="C9" s="85" t="s">
        <v>72</v>
      </c>
      <c r="D9" s="86"/>
      <c r="E9" s="47"/>
      <c r="F9" s="47"/>
      <c r="G9" s="47"/>
      <c r="H9" s="48"/>
      <c r="I9" s="49">
        <f t="shared" si="0"/>
        <v>0</v>
      </c>
    </row>
    <row r="10" spans="1:9" ht="12.75" customHeight="1" thickBot="1" x14ac:dyDescent="0.25">
      <c r="A10" s="227"/>
      <c r="B10" s="106">
        <v>413.93</v>
      </c>
      <c r="C10" s="85" t="s">
        <v>73</v>
      </c>
      <c r="D10" s="86"/>
      <c r="E10" s="47"/>
      <c r="F10" s="47"/>
      <c r="G10" s="47"/>
      <c r="H10" s="48"/>
      <c r="I10" s="49">
        <f t="shared" si="0"/>
        <v>0</v>
      </c>
    </row>
    <row r="11" spans="1:9" ht="12.75" customHeight="1" thickBot="1" x14ac:dyDescent="0.25">
      <c r="A11" s="227"/>
      <c r="B11" s="106">
        <v>493</v>
      </c>
      <c r="C11" s="85" t="s">
        <v>74</v>
      </c>
      <c r="D11" s="86"/>
      <c r="E11" s="47"/>
      <c r="F11" s="47"/>
      <c r="G11" s="47"/>
      <c r="H11" s="48"/>
      <c r="I11" s="49">
        <f t="shared" si="0"/>
        <v>0</v>
      </c>
    </row>
    <row r="12" spans="1:9" ht="12.75" customHeight="1" thickBot="1" x14ac:dyDescent="0.25">
      <c r="A12" s="221"/>
      <c r="B12" s="106">
        <v>405.02</v>
      </c>
      <c r="C12" s="85" t="s">
        <v>75</v>
      </c>
      <c r="D12" s="86"/>
      <c r="E12" s="47"/>
      <c r="F12" s="47"/>
      <c r="G12" s="47"/>
      <c r="H12" s="48"/>
      <c r="I12" s="49">
        <f t="shared" si="0"/>
        <v>0</v>
      </c>
    </row>
    <row r="13" spans="1:9" ht="12.75" customHeight="1" thickBot="1" x14ac:dyDescent="0.25">
      <c r="A13" s="221"/>
      <c r="B13" s="106">
        <v>569.52</v>
      </c>
      <c r="C13" s="85" t="s">
        <v>76</v>
      </c>
      <c r="D13" s="86"/>
      <c r="E13" s="47"/>
      <c r="F13" s="47"/>
      <c r="G13" s="47"/>
      <c r="H13" s="48"/>
      <c r="I13" s="49">
        <f t="shared" si="0"/>
        <v>0</v>
      </c>
    </row>
    <row r="14" spans="1:9" ht="12.75" customHeight="1" thickBot="1" x14ac:dyDescent="0.25">
      <c r="A14" s="221"/>
      <c r="B14" s="106">
        <v>568.20000000000005</v>
      </c>
      <c r="C14" s="85" t="s">
        <v>77</v>
      </c>
      <c r="D14" s="86"/>
      <c r="E14" s="47"/>
      <c r="F14" s="47"/>
      <c r="G14" s="47"/>
      <c r="H14" s="48"/>
      <c r="I14" s="49">
        <f t="shared" si="0"/>
        <v>0</v>
      </c>
    </row>
    <row r="15" spans="1:9" ht="12.75" customHeight="1" thickBot="1" x14ac:dyDescent="0.25">
      <c r="A15" s="221"/>
      <c r="B15" s="106">
        <v>842.39</v>
      </c>
      <c r="C15" s="85" t="s">
        <v>78</v>
      </c>
      <c r="D15" s="86"/>
      <c r="E15" s="47"/>
      <c r="F15" s="47"/>
      <c r="G15" s="47"/>
      <c r="H15" s="48"/>
      <c r="I15" s="49">
        <f t="shared" si="0"/>
        <v>0</v>
      </c>
    </row>
    <row r="16" spans="1:9" ht="12.75" customHeight="1" thickBot="1" x14ac:dyDescent="0.25">
      <c r="A16" s="221"/>
      <c r="B16" s="106">
        <v>691.13</v>
      </c>
      <c r="C16" s="85" t="s">
        <v>79</v>
      </c>
      <c r="D16" s="86"/>
      <c r="E16" s="47"/>
      <c r="F16" s="47"/>
      <c r="G16" s="47"/>
      <c r="H16" s="48"/>
      <c r="I16" s="49">
        <f t="shared" si="0"/>
        <v>0</v>
      </c>
    </row>
    <row r="17" spans="1:9" ht="12.75" customHeight="1" thickBot="1" x14ac:dyDescent="0.25">
      <c r="A17" s="221"/>
      <c r="B17" s="106">
        <v>698.46</v>
      </c>
      <c r="C17" s="85" t="s">
        <v>80</v>
      </c>
      <c r="D17" s="86"/>
      <c r="E17" s="47"/>
      <c r="F17" s="47"/>
      <c r="G17" s="47"/>
      <c r="H17" s="48"/>
      <c r="I17" s="49">
        <f t="shared" si="0"/>
        <v>0</v>
      </c>
    </row>
    <row r="18" spans="1:9" ht="12.75" customHeight="1" thickBot="1" x14ac:dyDescent="0.25">
      <c r="A18" s="440"/>
      <c r="B18" s="85"/>
      <c r="C18" s="85" t="s">
        <v>87</v>
      </c>
      <c r="D18" s="441"/>
      <c r="E18" s="47"/>
      <c r="F18" s="47"/>
      <c r="G18" s="47"/>
      <c r="H18" s="48"/>
      <c r="I18" s="49">
        <v>59.38</v>
      </c>
    </row>
    <row r="19" spans="1:9" ht="12.75" customHeight="1" thickBot="1" x14ac:dyDescent="0.25">
      <c r="A19" s="219"/>
      <c r="B19" s="108">
        <f>SUM(B6:B17)</f>
        <v>6409.2400000000007</v>
      </c>
      <c r="C19" s="109"/>
      <c r="D19" s="108"/>
      <c r="E19" s="110"/>
      <c r="F19" s="109"/>
      <c r="G19" s="109"/>
      <c r="H19" s="108" t="s">
        <v>17</v>
      </c>
      <c r="I19" s="232">
        <f>SUM(I6:I18)</f>
        <v>59.38</v>
      </c>
    </row>
    <row r="20" spans="1:9" ht="77.25" thickBot="1" x14ac:dyDescent="0.25">
      <c r="A20" s="134" t="s">
        <v>1066</v>
      </c>
      <c r="B20" s="114" t="s">
        <v>16</v>
      </c>
      <c r="C20" s="114" t="s">
        <v>5</v>
      </c>
      <c r="D20" s="114" t="s">
        <v>23</v>
      </c>
      <c r="E20" s="114" t="s">
        <v>18</v>
      </c>
      <c r="F20" s="114" t="s">
        <v>19</v>
      </c>
      <c r="G20" s="114" t="s">
        <v>10</v>
      </c>
      <c r="H20" s="114" t="s">
        <v>13</v>
      </c>
      <c r="I20" s="115" t="s">
        <v>12</v>
      </c>
    </row>
    <row r="21" spans="1:9" ht="12.75" customHeight="1" thickBot="1" x14ac:dyDescent="0.25">
      <c r="A21" s="227"/>
      <c r="B21" s="104">
        <v>105</v>
      </c>
      <c r="C21" s="58" t="s">
        <v>66</v>
      </c>
      <c r="D21" s="64"/>
      <c r="E21" s="59"/>
      <c r="F21" s="59"/>
      <c r="G21" s="59"/>
      <c r="H21" s="60"/>
      <c r="I21" s="61">
        <f t="shared" ref="I21:I32" si="1">G21*H21</f>
        <v>0</v>
      </c>
    </row>
    <row r="22" spans="1:9" ht="12.75" customHeight="1" thickBot="1" x14ac:dyDescent="0.25">
      <c r="A22" s="227"/>
      <c r="B22" s="122">
        <v>102.26</v>
      </c>
      <c r="C22" s="123" t="s">
        <v>67</v>
      </c>
      <c r="D22" s="124"/>
      <c r="E22" s="125"/>
      <c r="F22" s="125"/>
      <c r="G22" s="125"/>
      <c r="H22" s="126"/>
      <c r="I22" s="127">
        <f t="shared" si="1"/>
        <v>0</v>
      </c>
    </row>
    <row r="23" spans="1:9" ht="12.75" customHeight="1" thickBot="1" x14ac:dyDescent="0.25">
      <c r="A23" s="227"/>
      <c r="B23" s="106">
        <v>101.48</v>
      </c>
      <c r="C23" s="85" t="s">
        <v>70</v>
      </c>
      <c r="D23" s="86"/>
      <c r="E23" s="47"/>
      <c r="F23" s="47"/>
      <c r="G23" s="47"/>
      <c r="H23" s="48"/>
      <c r="I23" s="49">
        <f t="shared" si="1"/>
        <v>0</v>
      </c>
    </row>
    <row r="24" spans="1:9" ht="12.75" customHeight="1" thickBot="1" x14ac:dyDescent="0.25">
      <c r="A24" s="227"/>
      <c r="B24" s="106">
        <v>134.9</v>
      </c>
      <c r="C24" s="85" t="s">
        <v>72</v>
      </c>
      <c r="D24" s="86"/>
      <c r="E24" s="47"/>
      <c r="F24" s="47"/>
      <c r="G24" s="47"/>
      <c r="H24" s="48"/>
      <c r="I24" s="49">
        <f t="shared" si="1"/>
        <v>0</v>
      </c>
    </row>
    <row r="25" spans="1:9" ht="12.75" customHeight="1" thickBot="1" x14ac:dyDescent="0.25">
      <c r="A25" s="227"/>
      <c r="B25" s="106">
        <v>132.59</v>
      </c>
      <c r="C25" s="85" t="s">
        <v>73</v>
      </c>
      <c r="D25" s="86"/>
      <c r="E25" s="47"/>
      <c r="F25" s="47"/>
      <c r="G25" s="47"/>
      <c r="H25" s="48"/>
      <c r="I25" s="49">
        <f t="shared" si="1"/>
        <v>0</v>
      </c>
    </row>
    <row r="26" spans="1:9" ht="12.75" customHeight="1" thickBot="1" x14ac:dyDescent="0.25">
      <c r="A26" s="227"/>
      <c r="B26" s="106">
        <v>114.61</v>
      </c>
      <c r="C26" s="85" t="s">
        <v>74</v>
      </c>
      <c r="D26" s="86"/>
      <c r="E26" s="47"/>
      <c r="F26" s="47"/>
      <c r="G26" s="47"/>
      <c r="H26" s="48"/>
      <c r="I26" s="49">
        <f t="shared" si="1"/>
        <v>0</v>
      </c>
    </row>
    <row r="27" spans="1:9" ht="12.75" customHeight="1" thickBot="1" x14ac:dyDescent="0.25">
      <c r="A27" s="221"/>
      <c r="B27" s="106">
        <v>118.13</v>
      </c>
      <c r="C27" s="85" t="s">
        <v>75</v>
      </c>
      <c r="D27" s="86"/>
      <c r="E27" s="47"/>
      <c r="F27" s="47"/>
      <c r="G27" s="47"/>
      <c r="H27" s="48"/>
      <c r="I27" s="49">
        <f t="shared" si="1"/>
        <v>0</v>
      </c>
    </row>
    <row r="28" spans="1:9" ht="12.75" customHeight="1" thickBot="1" x14ac:dyDescent="0.25">
      <c r="A28" s="221"/>
      <c r="B28" s="106">
        <v>133.46</v>
      </c>
      <c r="C28" s="85" t="s">
        <v>76</v>
      </c>
      <c r="D28" s="86"/>
      <c r="E28" s="47"/>
      <c r="F28" s="47"/>
      <c r="G28" s="47"/>
      <c r="H28" s="48"/>
      <c r="I28" s="49">
        <f t="shared" si="1"/>
        <v>0</v>
      </c>
    </row>
    <row r="29" spans="1:9" ht="12.75" customHeight="1" thickBot="1" x14ac:dyDescent="0.25">
      <c r="A29" s="221"/>
      <c r="B29" s="106">
        <v>137.97</v>
      </c>
      <c r="C29" s="85" t="s">
        <v>77</v>
      </c>
      <c r="D29" s="86"/>
      <c r="E29" s="47"/>
      <c r="F29" s="47"/>
      <c r="G29" s="47"/>
      <c r="H29" s="48"/>
      <c r="I29" s="49">
        <f t="shared" si="1"/>
        <v>0</v>
      </c>
    </row>
    <row r="30" spans="1:9" ht="12.75" customHeight="1" thickBot="1" x14ac:dyDescent="0.25">
      <c r="A30" s="221"/>
      <c r="B30" s="106">
        <v>171.99</v>
      </c>
      <c r="C30" s="85" t="s">
        <v>78</v>
      </c>
      <c r="D30" s="86"/>
      <c r="E30" s="47"/>
      <c r="F30" s="47"/>
      <c r="G30" s="47"/>
      <c r="H30" s="48"/>
      <c r="I30" s="49">
        <f t="shared" si="1"/>
        <v>0</v>
      </c>
    </row>
    <row r="31" spans="1:9" ht="12.75" customHeight="1" thickBot="1" x14ac:dyDescent="0.25">
      <c r="A31" s="221"/>
      <c r="B31" s="106">
        <v>158.91999999999999</v>
      </c>
      <c r="C31" s="85" t="s">
        <v>79</v>
      </c>
      <c r="D31" s="86"/>
      <c r="E31" s="47"/>
      <c r="F31" s="47"/>
      <c r="G31" s="47"/>
      <c r="H31" s="48"/>
      <c r="I31" s="49">
        <f t="shared" si="1"/>
        <v>0</v>
      </c>
    </row>
    <row r="32" spans="1:9" ht="12.75" customHeight="1" thickBot="1" x14ac:dyDescent="0.25">
      <c r="A32" s="221"/>
      <c r="B32" s="106">
        <v>169.59</v>
      </c>
      <c r="C32" s="85" t="s">
        <v>80</v>
      </c>
      <c r="D32" s="86"/>
      <c r="E32" s="47"/>
      <c r="F32" s="47"/>
      <c r="G32" s="47"/>
      <c r="H32" s="48"/>
      <c r="I32" s="49">
        <f t="shared" si="1"/>
        <v>0</v>
      </c>
    </row>
    <row r="33" spans="1:9" ht="12.75" customHeight="1" thickBot="1" x14ac:dyDescent="0.25">
      <c r="A33" s="440"/>
      <c r="B33" s="85"/>
      <c r="C33" s="85" t="s">
        <v>87</v>
      </c>
      <c r="D33" s="441"/>
      <c r="E33" s="47"/>
      <c r="F33" s="47"/>
      <c r="G33" s="47"/>
      <c r="H33" s="48"/>
      <c r="I33" s="49">
        <v>12.47</v>
      </c>
    </row>
    <row r="34" spans="1:9" ht="12.75" customHeight="1" thickBot="1" x14ac:dyDescent="0.25">
      <c r="A34" s="219"/>
      <c r="B34" s="108">
        <f>SUM(B21:B32)</f>
        <v>1580.9</v>
      </c>
      <c r="C34" s="109"/>
      <c r="D34" s="108"/>
      <c r="E34" s="110"/>
      <c r="F34" s="109"/>
      <c r="G34" s="109"/>
      <c r="H34" s="108" t="s">
        <v>17</v>
      </c>
      <c r="I34" s="232">
        <f>SUM(I21:I33)</f>
        <v>12.47</v>
      </c>
    </row>
    <row r="35" spans="1:9" ht="64.5" thickBot="1" x14ac:dyDescent="0.25">
      <c r="A35" s="134" t="s">
        <v>144</v>
      </c>
      <c r="B35" s="114" t="s">
        <v>16</v>
      </c>
      <c r="C35" s="114" t="s">
        <v>5</v>
      </c>
      <c r="D35" s="114" t="s">
        <v>23</v>
      </c>
      <c r="E35" s="114" t="s">
        <v>18</v>
      </c>
      <c r="F35" s="114" t="s">
        <v>19</v>
      </c>
      <c r="G35" s="114" t="s">
        <v>10</v>
      </c>
      <c r="H35" s="114" t="s">
        <v>13</v>
      </c>
      <c r="I35" s="115" t="s">
        <v>12</v>
      </c>
    </row>
    <row r="36" spans="1:9" ht="12.75" customHeight="1" thickBot="1" x14ac:dyDescent="0.25">
      <c r="A36" s="227"/>
      <c r="B36" s="377">
        <v>38.65</v>
      </c>
      <c r="C36" s="58" t="s">
        <v>66</v>
      </c>
      <c r="D36" s="64"/>
      <c r="E36" s="59"/>
      <c r="F36" s="59"/>
      <c r="G36" s="59"/>
      <c r="H36" s="60"/>
      <c r="I36" s="61">
        <f t="shared" ref="I36:I48" si="2">G36*H36</f>
        <v>0</v>
      </c>
    </row>
    <row r="37" spans="1:9" ht="12.75" customHeight="1" thickBot="1" x14ac:dyDescent="0.25">
      <c r="A37" s="227"/>
      <c r="B37" s="377">
        <v>37.6</v>
      </c>
      <c r="C37" s="123" t="s">
        <v>67</v>
      </c>
      <c r="D37" s="124"/>
      <c r="E37" s="125"/>
      <c r="F37" s="125"/>
      <c r="G37" s="125"/>
      <c r="H37" s="126"/>
      <c r="I37" s="127">
        <f t="shared" si="2"/>
        <v>0</v>
      </c>
    </row>
    <row r="38" spans="1:9" ht="12.75" customHeight="1" thickBot="1" x14ac:dyDescent="0.25">
      <c r="A38" s="227"/>
      <c r="B38" s="377">
        <v>38.42</v>
      </c>
      <c r="C38" s="85" t="s">
        <v>70</v>
      </c>
      <c r="D38" s="86"/>
      <c r="E38" s="47"/>
      <c r="F38" s="47"/>
      <c r="G38" s="47"/>
      <c r="H38" s="48"/>
      <c r="I38" s="49">
        <f t="shared" si="2"/>
        <v>0</v>
      </c>
    </row>
    <row r="39" spans="1:9" ht="12.75" customHeight="1" thickBot="1" x14ac:dyDescent="0.25">
      <c r="A39" s="227"/>
      <c r="B39" s="377">
        <v>21.62</v>
      </c>
      <c r="C39" s="85" t="s">
        <v>72</v>
      </c>
      <c r="D39" s="86"/>
      <c r="E39" s="47"/>
      <c r="F39" s="47"/>
      <c r="G39" s="47"/>
      <c r="H39" s="48"/>
      <c r="I39" s="49">
        <f t="shared" si="2"/>
        <v>0</v>
      </c>
    </row>
    <row r="40" spans="1:9" ht="12.75" customHeight="1" thickBot="1" x14ac:dyDescent="0.25">
      <c r="A40" s="227"/>
      <c r="B40" s="377">
        <v>40.74</v>
      </c>
      <c r="C40" s="85" t="s">
        <v>73</v>
      </c>
      <c r="D40" s="86"/>
      <c r="E40" s="47"/>
      <c r="F40" s="47"/>
      <c r="G40" s="47"/>
      <c r="H40" s="48"/>
      <c r="I40" s="49">
        <f t="shared" si="2"/>
        <v>0</v>
      </c>
    </row>
    <row r="41" spans="1:9" ht="12.75" customHeight="1" thickBot="1" x14ac:dyDescent="0.25">
      <c r="A41" s="227"/>
      <c r="B41" s="377">
        <v>38.729999999999997</v>
      </c>
      <c r="C41" s="85" t="s">
        <v>74</v>
      </c>
      <c r="D41" s="86"/>
      <c r="E41" s="47"/>
      <c r="F41" s="47"/>
      <c r="G41" s="47"/>
      <c r="H41" s="48"/>
      <c r="I41" s="49">
        <f t="shared" si="2"/>
        <v>0</v>
      </c>
    </row>
    <row r="42" spans="1:9" ht="12.75" customHeight="1" thickBot="1" x14ac:dyDescent="0.25">
      <c r="A42" s="221"/>
      <c r="B42" s="106">
        <v>45</v>
      </c>
      <c r="C42" s="85" t="s">
        <v>75</v>
      </c>
      <c r="D42" s="86"/>
      <c r="E42" s="47"/>
      <c r="F42" s="47"/>
      <c r="G42" s="47"/>
      <c r="H42" s="48"/>
      <c r="I42" s="49">
        <f t="shared" si="2"/>
        <v>0</v>
      </c>
    </row>
    <row r="43" spans="1:9" ht="12.75" customHeight="1" thickBot="1" x14ac:dyDescent="0.25">
      <c r="A43" s="221"/>
      <c r="B43" s="106">
        <v>45.23</v>
      </c>
      <c r="C43" s="85" t="s">
        <v>76</v>
      </c>
      <c r="D43" s="86"/>
      <c r="E43" s="47"/>
      <c r="F43" s="47"/>
      <c r="G43" s="47"/>
      <c r="H43" s="48"/>
      <c r="I43" s="49">
        <f t="shared" si="2"/>
        <v>0</v>
      </c>
    </row>
    <row r="44" spans="1:9" ht="12.75" customHeight="1" thickBot="1" x14ac:dyDescent="0.25">
      <c r="A44" s="221"/>
      <c r="B44" s="106">
        <v>45.29</v>
      </c>
      <c r="C44" s="85" t="s">
        <v>77</v>
      </c>
      <c r="D44" s="86"/>
      <c r="E44" s="47"/>
      <c r="F44" s="47"/>
      <c r="G44" s="47"/>
      <c r="H44" s="48"/>
      <c r="I44" s="49">
        <f t="shared" si="2"/>
        <v>0</v>
      </c>
    </row>
    <row r="45" spans="1:9" ht="12.75" customHeight="1" thickBot="1" x14ac:dyDescent="0.25">
      <c r="A45" s="221"/>
      <c r="B45" s="106">
        <v>46.04</v>
      </c>
      <c r="C45" s="85" t="s">
        <v>78</v>
      </c>
      <c r="D45" s="86"/>
      <c r="E45" s="47"/>
      <c r="F45" s="47"/>
      <c r="G45" s="47"/>
      <c r="H45" s="48"/>
      <c r="I45" s="49">
        <f t="shared" si="2"/>
        <v>0</v>
      </c>
    </row>
    <row r="46" spans="1:9" ht="12.75" customHeight="1" thickBot="1" x14ac:dyDescent="0.25">
      <c r="A46" s="221"/>
      <c r="B46" s="106">
        <v>45.05</v>
      </c>
      <c r="C46" s="85" t="s">
        <v>79</v>
      </c>
      <c r="D46" s="86"/>
      <c r="E46" s="47"/>
      <c r="F46" s="47"/>
      <c r="G46" s="47"/>
      <c r="H46" s="48"/>
      <c r="I46" s="49">
        <f t="shared" si="2"/>
        <v>0</v>
      </c>
    </row>
    <row r="47" spans="1:9" ht="12.75" customHeight="1" thickBot="1" x14ac:dyDescent="0.25">
      <c r="A47" s="221"/>
      <c r="B47" s="106">
        <v>46.34</v>
      </c>
      <c r="C47" s="85" t="s">
        <v>80</v>
      </c>
      <c r="D47" s="86"/>
      <c r="E47" s="47"/>
      <c r="F47" s="47"/>
      <c r="G47" s="47"/>
      <c r="H47" s="48"/>
      <c r="I47" s="49">
        <f t="shared" si="2"/>
        <v>0</v>
      </c>
    </row>
    <row r="48" spans="1:9" ht="12.75" customHeight="1" thickBot="1" x14ac:dyDescent="0.25">
      <c r="A48" s="219"/>
      <c r="B48" s="185"/>
      <c r="C48" s="70" t="s">
        <v>87</v>
      </c>
      <c r="D48" s="163"/>
      <c r="E48" s="53"/>
      <c r="F48" s="53"/>
      <c r="G48" s="53"/>
      <c r="H48" s="153"/>
      <c r="I48" s="49">
        <f t="shared" si="2"/>
        <v>0</v>
      </c>
    </row>
    <row r="49" spans="1:9" ht="12.75" customHeight="1" thickBot="1" x14ac:dyDescent="0.25">
      <c r="A49" s="219"/>
      <c r="B49" s="108">
        <f>SUM(B36:B47)</f>
        <v>488.71000000000004</v>
      </c>
      <c r="C49" s="109"/>
      <c r="D49" s="108"/>
      <c r="E49" s="110"/>
      <c r="F49" s="109"/>
      <c r="G49" s="109"/>
      <c r="H49" s="108" t="s">
        <v>17</v>
      </c>
      <c r="I49" s="232">
        <f>SUM(I36:I48)</f>
        <v>0</v>
      </c>
    </row>
    <row r="50" spans="1:9" ht="51.75" thickBot="1" x14ac:dyDescent="0.25">
      <c r="A50" s="134" t="s">
        <v>145</v>
      </c>
      <c r="B50" s="117" t="s">
        <v>16</v>
      </c>
      <c r="C50" s="131" t="s">
        <v>5</v>
      </c>
      <c r="D50" s="117" t="s">
        <v>23</v>
      </c>
      <c r="E50" s="132" t="s">
        <v>18</v>
      </c>
      <c r="F50" s="117" t="s">
        <v>19</v>
      </c>
      <c r="G50" s="131" t="s">
        <v>10</v>
      </c>
      <c r="H50" s="117" t="s">
        <v>13</v>
      </c>
      <c r="I50" s="117" t="s">
        <v>12</v>
      </c>
    </row>
    <row r="51" spans="1:9" ht="13.5" thickBot="1" x14ac:dyDescent="0.25">
      <c r="A51" s="227"/>
      <c r="B51" s="106"/>
      <c r="C51" s="55" t="s">
        <v>66</v>
      </c>
      <c r="D51" s="86"/>
      <c r="E51" s="47"/>
      <c r="F51" s="47"/>
      <c r="G51" s="47"/>
      <c r="H51" s="48"/>
      <c r="I51" s="49"/>
    </row>
    <row r="52" spans="1:9" ht="12.75" customHeight="1" thickBot="1" x14ac:dyDescent="0.25">
      <c r="A52" s="227"/>
      <c r="B52" s="106"/>
      <c r="C52" s="55" t="s">
        <v>67</v>
      </c>
      <c r="D52" s="86"/>
      <c r="E52" s="47"/>
      <c r="F52" s="47"/>
      <c r="G52" s="47"/>
      <c r="H52" s="48"/>
      <c r="I52" s="49"/>
    </row>
    <row r="53" spans="1:9" ht="12.75" customHeight="1" thickBot="1" x14ac:dyDescent="0.25">
      <c r="A53" s="227"/>
      <c r="B53" s="106"/>
      <c r="C53" s="85" t="s">
        <v>70</v>
      </c>
      <c r="D53" s="86"/>
      <c r="E53" s="47"/>
      <c r="F53" s="47"/>
      <c r="G53" s="47"/>
      <c r="H53" s="48"/>
      <c r="I53" s="49"/>
    </row>
    <row r="54" spans="1:9" ht="13.5" thickBot="1" x14ac:dyDescent="0.25">
      <c r="A54" s="227"/>
      <c r="B54" s="106"/>
      <c r="C54" s="85" t="s">
        <v>72</v>
      </c>
      <c r="D54" s="86"/>
      <c r="E54" s="47"/>
      <c r="F54" s="47"/>
      <c r="G54" s="47"/>
      <c r="H54" s="48"/>
      <c r="I54" s="49"/>
    </row>
    <row r="55" spans="1:9" ht="12.75" customHeight="1" thickBot="1" x14ac:dyDescent="0.25">
      <c r="A55" s="227"/>
      <c r="B55" s="106"/>
      <c r="C55" s="85" t="s">
        <v>73</v>
      </c>
      <c r="D55" s="86"/>
      <c r="E55" s="47"/>
      <c r="F55" s="47"/>
      <c r="G55" s="47"/>
      <c r="H55" s="48"/>
      <c r="I55" s="49"/>
    </row>
    <row r="56" spans="1:9" ht="13.5" thickBot="1" x14ac:dyDescent="0.25">
      <c r="A56" s="227"/>
      <c r="B56" s="106"/>
      <c r="C56" s="85" t="s">
        <v>74</v>
      </c>
      <c r="D56" s="86"/>
      <c r="E56" s="47"/>
      <c r="F56" s="47"/>
      <c r="G56" s="47"/>
      <c r="H56" s="48"/>
      <c r="I56" s="49"/>
    </row>
    <row r="57" spans="1:9" ht="12.75" customHeight="1" thickBot="1" x14ac:dyDescent="0.25">
      <c r="A57" s="227"/>
      <c r="B57" s="106"/>
      <c r="C57" s="85" t="s">
        <v>75</v>
      </c>
      <c r="D57" s="86"/>
      <c r="E57" s="47"/>
      <c r="F57" s="47"/>
      <c r="G57" s="47"/>
      <c r="H57" s="48"/>
      <c r="I57" s="49"/>
    </row>
    <row r="58" spans="1:9" ht="12.75" customHeight="1" thickBot="1" x14ac:dyDescent="0.25">
      <c r="A58" s="227"/>
      <c r="B58" s="106"/>
      <c r="C58" s="85" t="s">
        <v>76</v>
      </c>
      <c r="D58" s="86"/>
      <c r="E58" s="47"/>
      <c r="F58" s="47"/>
      <c r="G58" s="47"/>
      <c r="H58" s="48"/>
      <c r="I58" s="49"/>
    </row>
    <row r="59" spans="1:9" ht="12.75" customHeight="1" thickBot="1" x14ac:dyDescent="0.25">
      <c r="A59" s="227"/>
      <c r="B59" s="106"/>
      <c r="C59" s="85" t="s">
        <v>77</v>
      </c>
      <c r="D59" s="86"/>
      <c r="E59" s="47"/>
      <c r="F59" s="47"/>
      <c r="G59" s="47"/>
      <c r="H59" s="48"/>
      <c r="I59" s="49"/>
    </row>
    <row r="60" spans="1:9" ht="12.75" customHeight="1" thickBot="1" x14ac:dyDescent="0.25">
      <c r="A60" s="227"/>
      <c r="B60" s="106"/>
      <c r="C60" s="85" t="s">
        <v>78</v>
      </c>
      <c r="D60" s="86"/>
      <c r="E60" s="47"/>
      <c r="F60" s="47"/>
      <c r="G60" s="47"/>
      <c r="H60" s="48"/>
      <c r="I60" s="49"/>
    </row>
    <row r="61" spans="1:9" ht="12.75" customHeight="1" thickBot="1" x14ac:dyDescent="0.25">
      <c r="A61" s="227"/>
      <c r="B61" s="106"/>
      <c r="C61" s="85" t="s">
        <v>79</v>
      </c>
      <c r="D61" s="86"/>
      <c r="E61" s="47"/>
      <c r="F61" s="47"/>
      <c r="G61" s="47"/>
      <c r="H61" s="48"/>
      <c r="I61" s="49"/>
    </row>
    <row r="62" spans="1:9" ht="12.75" customHeight="1" thickBot="1" x14ac:dyDescent="0.25">
      <c r="A62" s="227"/>
      <c r="B62" s="106"/>
      <c r="C62" s="85" t="s">
        <v>80</v>
      </c>
      <c r="D62" s="86"/>
      <c r="E62" s="47"/>
      <c r="F62" s="47"/>
      <c r="G62" s="47"/>
      <c r="H62" s="48"/>
      <c r="I62" s="49"/>
    </row>
    <row r="63" spans="1:9" ht="12.75" customHeight="1" thickBot="1" x14ac:dyDescent="0.25">
      <c r="A63" s="227"/>
      <c r="B63" s="106"/>
      <c r="C63" s="167" t="s">
        <v>87</v>
      </c>
      <c r="D63" s="86"/>
      <c r="E63" s="47"/>
      <c r="F63" s="47"/>
      <c r="G63" s="47"/>
      <c r="H63" s="48"/>
      <c r="I63" s="49"/>
    </row>
    <row r="64" spans="1:9" ht="12.75" customHeight="1" thickBot="1" x14ac:dyDescent="0.25">
      <c r="A64" s="180"/>
      <c r="B64" s="197">
        <f>SUM(B62)</f>
        <v>0</v>
      </c>
      <c r="C64" s="198"/>
      <c r="D64" s="197"/>
      <c r="E64" s="199"/>
      <c r="F64" s="198"/>
      <c r="G64" s="198"/>
      <c r="H64" s="197" t="s">
        <v>17</v>
      </c>
      <c r="I64" s="230">
        <f>SUM(I62)</f>
        <v>0</v>
      </c>
    </row>
    <row r="65" spans="1:255" ht="26.25" thickBot="1" x14ac:dyDescent="0.25">
      <c r="A65" s="46" t="s">
        <v>8</v>
      </c>
      <c r="B65" s="114" t="s">
        <v>16</v>
      </c>
      <c r="C65" s="114" t="s">
        <v>5</v>
      </c>
      <c r="D65" s="114" t="s">
        <v>23</v>
      </c>
      <c r="E65" s="114" t="s">
        <v>18</v>
      </c>
      <c r="F65" s="114" t="s">
        <v>19</v>
      </c>
      <c r="G65" s="114" t="s">
        <v>10</v>
      </c>
      <c r="H65" s="114" t="s">
        <v>13</v>
      </c>
      <c r="I65" s="115" t="s">
        <v>12</v>
      </c>
    </row>
    <row r="66" spans="1:255" ht="25.5" x14ac:dyDescent="0.2">
      <c r="A66" s="221" t="s">
        <v>2270</v>
      </c>
      <c r="B66" s="33"/>
      <c r="C66" s="33" t="s">
        <v>87</v>
      </c>
      <c r="D66" s="34"/>
      <c r="E66" s="35"/>
      <c r="F66" s="35"/>
      <c r="G66" s="35"/>
      <c r="H66" s="36"/>
      <c r="I66" s="157">
        <v>4839</v>
      </c>
    </row>
    <row r="67" spans="1:255" ht="12.75" customHeight="1" x14ac:dyDescent="0.2">
      <c r="A67" s="221" t="s">
        <v>84</v>
      </c>
      <c r="B67" s="13"/>
      <c r="C67" s="13" t="s">
        <v>87</v>
      </c>
      <c r="D67" s="14"/>
      <c r="E67" s="15"/>
      <c r="F67" s="15"/>
      <c r="G67" s="15"/>
      <c r="H67" s="16"/>
      <c r="I67" s="43">
        <v>360.23</v>
      </c>
    </row>
    <row r="68" spans="1:255" ht="12.75" customHeight="1" x14ac:dyDescent="0.2">
      <c r="A68" s="221" t="s">
        <v>86</v>
      </c>
      <c r="B68" s="13"/>
      <c r="C68" s="13" t="s">
        <v>87</v>
      </c>
      <c r="D68" s="14"/>
      <c r="E68" s="15"/>
      <c r="F68" s="15"/>
      <c r="G68" s="15"/>
      <c r="H68" s="16"/>
      <c r="I68" s="43">
        <v>329.78</v>
      </c>
    </row>
    <row r="69" spans="1:255" s="45" customFormat="1" ht="13.5" thickBot="1" x14ac:dyDescent="0.25">
      <c r="A69" s="219"/>
      <c r="B69" s="109"/>
      <c r="C69" s="109"/>
      <c r="D69" s="108"/>
      <c r="E69" s="110"/>
      <c r="F69" s="109"/>
      <c r="G69" s="109"/>
      <c r="H69" s="108" t="s">
        <v>17</v>
      </c>
      <c r="I69" s="232">
        <f>SUM(I66:I68)</f>
        <v>5529.0099999999993</v>
      </c>
      <c r="J69" s="56"/>
      <c r="K69" s="56"/>
      <c r="L69" s="56"/>
      <c r="M69" s="56"/>
      <c r="N69" s="56"/>
      <c r="O69" s="56"/>
      <c r="P69" s="56"/>
      <c r="Q69" s="56"/>
      <c r="R69" s="56"/>
      <c r="T69" s="56"/>
      <c r="U69" s="56"/>
      <c r="V69" s="56"/>
      <c r="W69" s="56"/>
      <c r="X69" s="56"/>
      <c r="Y69" s="56"/>
      <c r="Z69" s="56"/>
      <c r="AA69" s="56"/>
      <c r="AB69" s="56"/>
      <c r="AD69" s="56"/>
      <c r="AE69" s="56"/>
      <c r="AF69" s="56"/>
      <c r="AG69" s="56"/>
      <c r="AH69" s="56"/>
      <c r="AI69" s="56"/>
      <c r="AJ69" s="56"/>
      <c r="AK69" s="56"/>
      <c r="AL69" s="56"/>
      <c r="AN69" s="56"/>
      <c r="AO69" s="56"/>
      <c r="AP69" s="56"/>
      <c r="AQ69" s="56"/>
      <c r="AR69" s="56"/>
      <c r="AS69" s="56"/>
      <c r="AT69" s="56"/>
      <c r="AU69" s="56"/>
      <c r="AV69" s="56"/>
      <c r="AX69" s="56"/>
      <c r="AY69" s="56"/>
      <c r="AZ69" s="56"/>
      <c r="BA69" s="56"/>
      <c r="BB69" s="56"/>
      <c r="BC69" s="56"/>
      <c r="BD69" s="56"/>
      <c r="BE69" s="56"/>
      <c r="BF69" s="56"/>
      <c r="BH69" s="56"/>
      <c r="BI69" s="56"/>
      <c r="BJ69" s="56"/>
      <c r="BK69" s="56"/>
      <c r="BL69" s="56"/>
      <c r="BM69" s="56"/>
      <c r="BN69" s="56"/>
      <c r="BO69" s="56"/>
      <c r="BP69" s="56"/>
      <c r="BR69" s="56"/>
      <c r="BS69" s="56"/>
      <c r="BT69" s="56"/>
      <c r="BU69" s="56"/>
      <c r="BV69" s="56"/>
      <c r="BW69" s="56"/>
      <c r="BX69" s="56"/>
      <c r="BY69" s="56"/>
      <c r="BZ69" s="56"/>
      <c r="CB69" s="56"/>
      <c r="CC69" s="56"/>
      <c r="CD69" s="56"/>
      <c r="CE69" s="56"/>
      <c r="CF69" s="56"/>
      <c r="CG69" s="56"/>
      <c r="CH69" s="56"/>
      <c r="CI69" s="56"/>
      <c r="CJ69" s="56"/>
      <c r="CL69" s="56"/>
      <c r="CM69" s="56"/>
      <c r="CN69" s="56"/>
      <c r="CO69" s="56"/>
      <c r="CP69" s="56"/>
      <c r="CQ69" s="56"/>
      <c r="CR69" s="56"/>
      <c r="CS69" s="56"/>
      <c r="CT69" s="56"/>
      <c r="CV69" s="56"/>
      <c r="CW69" s="56"/>
      <c r="CX69" s="56"/>
      <c r="CY69" s="56"/>
      <c r="CZ69" s="56"/>
      <c r="DA69" s="56"/>
      <c r="DB69" s="56"/>
      <c r="DC69" s="56"/>
      <c r="DD69" s="56"/>
      <c r="DF69" s="56"/>
      <c r="DG69" s="56"/>
      <c r="DH69" s="56"/>
      <c r="DI69" s="56"/>
      <c r="DJ69" s="56"/>
      <c r="DK69" s="56"/>
      <c r="DL69" s="56"/>
      <c r="DM69" s="56"/>
      <c r="DN69" s="56"/>
      <c r="DP69" s="56"/>
      <c r="DQ69" s="56"/>
      <c r="DR69" s="56"/>
      <c r="DS69" s="56"/>
      <c r="DT69" s="56"/>
      <c r="DU69" s="56"/>
      <c r="DV69" s="56"/>
      <c r="DW69" s="56"/>
      <c r="DX69" s="56"/>
      <c r="DZ69" s="56"/>
      <c r="EA69" s="56"/>
      <c r="EB69" s="56"/>
      <c r="EC69" s="56"/>
      <c r="ED69" s="56"/>
      <c r="EE69" s="56"/>
      <c r="EF69" s="56"/>
      <c r="EG69" s="56"/>
      <c r="EH69" s="56"/>
      <c r="EJ69" s="56"/>
      <c r="EK69" s="56"/>
      <c r="EL69" s="56"/>
      <c r="EM69" s="56"/>
      <c r="EN69" s="56"/>
      <c r="EO69" s="56"/>
      <c r="EP69" s="56"/>
      <c r="EQ69" s="56"/>
      <c r="ER69" s="56"/>
      <c r="ET69" s="56"/>
      <c r="EU69" s="56"/>
      <c r="EV69" s="56"/>
      <c r="EW69" s="56"/>
      <c r="EX69" s="56"/>
      <c r="EY69" s="56"/>
      <c r="EZ69" s="56"/>
      <c r="FA69" s="56"/>
      <c r="FB69" s="56"/>
      <c r="FD69" s="56"/>
      <c r="FE69" s="56"/>
      <c r="FF69" s="56"/>
      <c r="FG69" s="56"/>
      <c r="FH69" s="56"/>
      <c r="FI69" s="56"/>
      <c r="FJ69" s="56"/>
      <c r="FK69" s="56"/>
      <c r="FL69" s="56"/>
      <c r="FN69" s="56"/>
      <c r="FO69" s="56"/>
      <c r="FP69" s="56"/>
      <c r="FQ69" s="56"/>
      <c r="FR69" s="56"/>
      <c r="FS69" s="56"/>
      <c r="FT69" s="56"/>
      <c r="FU69" s="56"/>
      <c r="FV69" s="56"/>
      <c r="FX69" s="56"/>
      <c r="FY69" s="56"/>
      <c r="FZ69" s="56"/>
      <c r="GA69" s="56"/>
      <c r="GB69" s="56"/>
      <c r="GC69" s="56"/>
      <c r="GD69" s="56"/>
      <c r="GE69" s="56"/>
      <c r="GF69" s="56"/>
      <c r="GH69" s="56"/>
      <c r="GI69" s="56"/>
      <c r="GJ69" s="56"/>
      <c r="GK69" s="56"/>
      <c r="GL69" s="56"/>
      <c r="GM69" s="56"/>
      <c r="GN69" s="56"/>
      <c r="GO69" s="56"/>
      <c r="GP69" s="56"/>
      <c r="GR69" s="56"/>
      <c r="GS69" s="56"/>
      <c r="GT69" s="56"/>
      <c r="GU69" s="56"/>
      <c r="GV69" s="56"/>
      <c r="GW69" s="56"/>
      <c r="GX69" s="56"/>
      <c r="GY69" s="56"/>
      <c r="GZ69" s="56"/>
      <c r="HB69" s="56"/>
      <c r="HC69" s="56"/>
      <c r="HD69" s="56"/>
      <c r="HE69" s="56"/>
      <c r="HF69" s="56"/>
      <c r="HG69" s="56"/>
      <c r="HH69" s="56"/>
      <c r="HI69" s="56"/>
      <c r="HJ69" s="56"/>
      <c r="HL69" s="56"/>
      <c r="HM69" s="56"/>
      <c r="HN69" s="56"/>
      <c r="HO69" s="56"/>
      <c r="HP69" s="56"/>
      <c r="HQ69" s="56"/>
      <c r="HR69" s="56"/>
      <c r="HS69" s="56"/>
      <c r="HT69" s="56"/>
      <c r="HV69" s="56"/>
      <c r="HW69" s="56"/>
      <c r="HX69" s="56"/>
      <c r="HY69" s="56"/>
      <c r="HZ69" s="56"/>
      <c r="IA69" s="56"/>
      <c r="IB69" s="56"/>
      <c r="IC69" s="56"/>
      <c r="ID69" s="56"/>
      <c r="IF69" s="56"/>
      <c r="IG69" s="56"/>
      <c r="IH69" s="56"/>
      <c r="II69" s="56"/>
      <c r="IJ69" s="56"/>
      <c r="IK69" s="56"/>
      <c r="IL69" s="56"/>
      <c r="IM69" s="56"/>
      <c r="IN69" s="56"/>
      <c r="IP69" s="56"/>
      <c r="IQ69" s="56"/>
      <c r="IR69" s="56"/>
      <c r="IS69" s="56"/>
      <c r="IT69" s="56"/>
      <c r="IU69" s="56"/>
    </row>
    <row r="70" spans="1:255" ht="51.75" thickBot="1" x14ac:dyDescent="0.25">
      <c r="A70" s="117" t="s">
        <v>95</v>
      </c>
      <c r="B70" s="114" t="s">
        <v>16</v>
      </c>
      <c r="C70" s="114" t="s">
        <v>5</v>
      </c>
      <c r="D70" s="114" t="s">
        <v>23</v>
      </c>
      <c r="E70" s="114" t="s">
        <v>18</v>
      </c>
      <c r="F70" s="114" t="s">
        <v>19</v>
      </c>
      <c r="G70" s="114" t="s">
        <v>10</v>
      </c>
      <c r="H70" s="114" t="s">
        <v>13</v>
      </c>
      <c r="I70" s="115" t="s">
        <v>12</v>
      </c>
      <c r="J70" s="56"/>
      <c r="K70" s="56"/>
      <c r="L70" s="56"/>
      <c r="M70" s="56"/>
      <c r="N70" s="56"/>
      <c r="O70" s="56"/>
      <c r="P70" s="56"/>
      <c r="Q70" s="56"/>
      <c r="R70" s="56"/>
      <c r="T70" s="56"/>
      <c r="U70" s="56"/>
      <c r="V70" s="56"/>
      <c r="W70" s="56"/>
      <c r="X70" s="56"/>
      <c r="Y70" s="56"/>
      <c r="Z70" s="56"/>
      <c r="AA70" s="56"/>
      <c r="AB70" s="56"/>
      <c r="AD70" s="56"/>
      <c r="AE70" s="56"/>
      <c r="AF70" s="56"/>
      <c r="AG70" s="56"/>
      <c r="AH70" s="56"/>
      <c r="AI70" s="56"/>
      <c r="AJ70" s="56"/>
      <c r="AK70" s="56"/>
      <c r="AL70" s="56"/>
      <c r="AN70" s="56"/>
      <c r="AO70" s="56"/>
      <c r="AP70" s="56"/>
      <c r="AQ70" s="56"/>
      <c r="AR70" s="56"/>
      <c r="AS70" s="56"/>
      <c r="AT70" s="56"/>
      <c r="AU70" s="56"/>
      <c r="AV70" s="56"/>
      <c r="AX70" s="56"/>
      <c r="AY70" s="56"/>
      <c r="AZ70" s="56"/>
      <c r="BA70" s="56"/>
      <c r="BB70" s="56"/>
      <c r="BC70" s="56"/>
      <c r="BD70" s="56"/>
      <c r="BE70" s="56"/>
      <c r="BF70" s="56"/>
      <c r="BH70" s="56"/>
      <c r="BI70" s="56"/>
      <c r="BJ70" s="56"/>
      <c r="BK70" s="56"/>
      <c r="BL70" s="56"/>
      <c r="BM70" s="56"/>
      <c r="BN70" s="56"/>
      <c r="BO70" s="56"/>
      <c r="BP70" s="56"/>
      <c r="BR70" s="56"/>
      <c r="BS70" s="56"/>
      <c r="BT70" s="56"/>
      <c r="BU70" s="56"/>
      <c r="BV70" s="56"/>
      <c r="BW70" s="56"/>
      <c r="BX70" s="56"/>
      <c r="BY70" s="56"/>
      <c r="BZ70" s="56"/>
      <c r="CB70" s="56"/>
      <c r="CC70" s="56"/>
      <c r="CD70" s="56"/>
      <c r="CE70" s="56"/>
      <c r="CF70" s="56"/>
      <c r="CG70" s="56"/>
      <c r="CH70" s="56"/>
      <c r="CI70" s="56"/>
      <c r="CJ70" s="56"/>
      <c r="CL70" s="56"/>
      <c r="CM70" s="56"/>
      <c r="CN70" s="56"/>
      <c r="CO70" s="56"/>
      <c r="CP70" s="56"/>
      <c r="CQ70" s="56"/>
      <c r="CR70" s="56"/>
      <c r="CS70" s="56"/>
      <c r="CT70" s="56"/>
      <c r="CV70" s="56"/>
      <c r="CW70" s="56"/>
      <c r="CX70" s="56"/>
      <c r="CY70" s="56"/>
      <c r="CZ70" s="56"/>
      <c r="DA70" s="56"/>
      <c r="DB70" s="56"/>
      <c r="DC70" s="56"/>
      <c r="DD70" s="56"/>
      <c r="DF70" s="56"/>
      <c r="DG70" s="56"/>
      <c r="DH70" s="56"/>
      <c r="DI70" s="56"/>
      <c r="DJ70" s="56"/>
      <c r="DK70" s="56"/>
      <c r="DL70" s="56"/>
      <c r="DM70" s="56"/>
      <c r="DN70" s="56"/>
      <c r="DP70" s="56"/>
      <c r="DQ70" s="56"/>
      <c r="DR70" s="56"/>
      <c r="DS70" s="56"/>
      <c r="DT70" s="56"/>
      <c r="DU70" s="56"/>
      <c r="DV70" s="56"/>
      <c r="DW70" s="56"/>
      <c r="DX70" s="56"/>
      <c r="DZ70" s="56"/>
      <c r="EA70" s="56"/>
      <c r="EB70" s="56"/>
      <c r="EC70" s="56"/>
      <c r="ED70" s="56"/>
      <c r="EE70" s="56"/>
      <c r="EF70" s="56"/>
      <c r="EG70" s="56"/>
      <c r="EH70" s="56"/>
      <c r="EJ70" s="56"/>
      <c r="EK70" s="56"/>
      <c r="EL70" s="56"/>
      <c r="EM70" s="56"/>
      <c r="EN70" s="56"/>
      <c r="EO70" s="56"/>
      <c r="EP70" s="56"/>
      <c r="EQ70" s="56"/>
      <c r="ER70" s="56"/>
      <c r="ET70" s="56"/>
      <c r="EU70" s="56"/>
      <c r="EV70" s="56"/>
      <c r="EW70" s="56"/>
      <c r="EX70" s="56"/>
      <c r="EY70" s="56"/>
      <c r="EZ70" s="56"/>
      <c r="FA70" s="56"/>
      <c r="FB70" s="56"/>
      <c r="FD70" s="56"/>
      <c r="FE70" s="56"/>
      <c r="FF70" s="56"/>
      <c r="FG70" s="56"/>
      <c r="FH70" s="56"/>
      <c r="FI70" s="56"/>
      <c r="FJ70" s="56"/>
      <c r="FK70" s="56"/>
      <c r="FL70" s="56"/>
      <c r="FN70" s="56"/>
      <c r="FO70" s="56"/>
      <c r="FP70" s="56"/>
      <c r="FQ70" s="56"/>
      <c r="FR70" s="56"/>
      <c r="FS70" s="56"/>
      <c r="FT70" s="56"/>
      <c r="FU70" s="56"/>
      <c r="FV70" s="56"/>
      <c r="FX70" s="56"/>
      <c r="FY70" s="56"/>
      <c r="FZ70" s="56"/>
      <c r="GA70" s="56"/>
      <c r="GB70" s="56"/>
      <c r="GC70" s="56"/>
      <c r="GD70" s="56"/>
      <c r="GE70" s="56"/>
      <c r="GF70" s="56"/>
      <c r="GH70" s="56"/>
      <c r="GI70" s="56"/>
      <c r="GJ70" s="56"/>
      <c r="GK70" s="56"/>
      <c r="GL70" s="56"/>
      <c r="GM70" s="56"/>
      <c r="GN70" s="56"/>
      <c r="GO70" s="56"/>
      <c r="GP70" s="56"/>
      <c r="GR70" s="56"/>
      <c r="GS70" s="56"/>
      <c r="GT70" s="56"/>
      <c r="GU70" s="56"/>
      <c r="GV70" s="56"/>
      <c r="GW70" s="56"/>
      <c r="GX70" s="56"/>
      <c r="GY70" s="56"/>
      <c r="GZ70" s="56"/>
      <c r="HB70" s="56"/>
      <c r="HC70" s="56"/>
      <c r="HD70" s="56"/>
      <c r="HE70" s="56"/>
      <c r="HF70" s="56"/>
      <c r="HG70" s="56"/>
      <c r="HH70" s="56"/>
      <c r="HI70" s="56"/>
      <c r="HJ70" s="56"/>
      <c r="HL70" s="56"/>
      <c r="HM70" s="56"/>
      <c r="HN70" s="56"/>
      <c r="HO70" s="56"/>
      <c r="HP70" s="56"/>
      <c r="HQ70" s="56"/>
      <c r="HR70" s="56"/>
      <c r="HS70" s="56"/>
      <c r="HT70" s="56"/>
      <c r="HV70" s="56"/>
      <c r="HW70" s="56"/>
      <c r="HX70" s="56"/>
      <c r="HY70" s="56"/>
      <c r="HZ70" s="56"/>
      <c r="IA70" s="56"/>
      <c r="IB70" s="56"/>
      <c r="IC70" s="56"/>
      <c r="ID70" s="56"/>
      <c r="IF70" s="56"/>
      <c r="IG70" s="56"/>
      <c r="IH70" s="56"/>
      <c r="II70" s="56"/>
      <c r="IJ70" s="56"/>
      <c r="IK70" s="56"/>
      <c r="IL70" s="56"/>
      <c r="IM70" s="56"/>
      <c r="IN70" s="56"/>
      <c r="IP70" s="56"/>
      <c r="IQ70" s="56"/>
      <c r="IR70" s="56"/>
      <c r="IS70" s="56"/>
      <c r="IT70" s="56"/>
      <c r="IU70" s="56"/>
    </row>
    <row r="71" spans="1:255" ht="12.75" customHeight="1" thickBot="1" x14ac:dyDescent="0.25">
      <c r="A71" s="227"/>
      <c r="B71" s="106">
        <v>0</v>
      </c>
      <c r="C71" s="58" t="s">
        <v>66</v>
      </c>
      <c r="D71" s="64"/>
      <c r="E71" s="59"/>
      <c r="F71" s="59"/>
      <c r="G71" s="59"/>
      <c r="H71" s="60"/>
      <c r="I71" s="61">
        <f t="shared" ref="I71:I82" si="3">G71*H71</f>
        <v>0</v>
      </c>
      <c r="J71" s="56"/>
      <c r="K71" s="56"/>
      <c r="L71" s="56"/>
      <c r="M71" s="56"/>
      <c r="N71" s="56"/>
      <c r="O71" s="56"/>
      <c r="P71" s="56"/>
      <c r="Q71" s="56"/>
      <c r="R71" s="56"/>
      <c r="T71" s="56"/>
      <c r="U71" s="56"/>
      <c r="V71" s="56"/>
      <c r="W71" s="56"/>
      <c r="X71" s="56"/>
      <c r="Y71" s="56"/>
      <c r="Z71" s="56"/>
      <c r="AA71" s="56"/>
      <c r="AB71" s="56"/>
      <c r="AD71" s="56"/>
      <c r="AE71" s="56"/>
      <c r="AF71" s="56"/>
      <c r="AG71" s="56"/>
      <c r="AH71" s="56"/>
      <c r="AI71" s="56"/>
      <c r="AJ71" s="56"/>
      <c r="AK71" s="56"/>
      <c r="AL71" s="56"/>
      <c r="AN71" s="56"/>
      <c r="AO71" s="56"/>
      <c r="AP71" s="56"/>
      <c r="AQ71" s="56"/>
      <c r="AR71" s="56"/>
      <c r="AS71" s="56"/>
      <c r="AT71" s="56"/>
      <c r="AU71" s="56"/>
      <c r="AV71" s="56"/>
      <c r="AX71" s="56"/>
      <c r="AY71" s="56"/>
      <c r="AZ71" s="56"/>
      <c r="BA71" s="56"/>
      <c r="BB71" s="56"/>
      <c r="BC71" s="56"/>
      <c r="BD71" s="56"/>
      <c r="BE71" s="56"/>
      <c r="BF71" s="56"/>
      <c r="BH71" s="56"/>
      <c r="BI71" s="56"/>
      <c r="BJ71" s="56"/>
      <c r="BK71" s="56"/>
      <c r="BL71" s="56"/>
      <c r="BM71" s="56"/>
      <c r="BN71" s="56"/>
      <c r="BO71" s="56"/>
      <c r="BP71" s="56"/>
      <c r="BR71" s="56"/>
      <c r="BS71" s="56"/>
      <c r="BT71" s="56"/>
      <c r="BU71" s="56"/>
      <c r="BV71" s="56"/>
      <c r="BW71" s="56"/>
      <c r="BX71" s="56"/>
      <c r="BY71" s="56"/>
      <c r="BZ71" s="56"/>
      <c r="CB71" s="56"/>
      <c r="CC71" s="56"/>
      <c r="CD71" s="56"/>
      <c r="CE71" s="56"/>
      <c r="CF71" s="56"/>
      <c r="CG71" s="56"/>
      <c r="CH71" s="56"/>
      <c r="CI71" s="56"/>
      <c r="CJ71" s="56"/>
      <c r="CL71" s="56"/>
      <c r="CM71" s="56"/>
      <c r="CN71" s="56"/>
      <c r="CO71" s="56"/>
      <c r="CP71" s="56"/>
      <c r="CQ71" s="56"/>
      <c r="CR71" s="56"/>
      <c r="CS71" s="56"/>
      <c r="CT71" s="56"/>
      <c r="CV71" s="56"/>
      <c r="CW71" s="56"/>
      <c r="CX71" s="56"/>
      <c r="CY71" s="56"/>
      <c r="CZ71" s="56"/>
      <c r="DA71" s="56"/>
      <c r="DB71" s="56"/>
      <c r="DC71" s="56"/>
      <c r="DD71" s="56"/>
      <c r="DF71" s="56"/>
      <c r="DG71" s="56"/>
      <c r="DH71" s="56"/>
      <c r="DI71" s="56"/>
      <c r="DJ71" s="56"/>
      <c r="DK71" s="56"/>
      <c r="DL71" s="56"/>
      <c r="DM71" s="56"/>
      <c r="DN71" s="56"/>
      <c r="DP71" s="56"/>
      <c r="DQ71" s="56"/>
      <c r="DR71" s="56"/>
      <c r="DS71" s="56"/>
      <c r="DT71" s="56"/>
      <c r="DU71" s="56"/>
      <c r="DV71" s="56"/>
      <c r="DW71" s="56"/>
      <c r="DX71" s="56"/>
      <c r="DZ71" s="56"/>
      <c r="EA71" s="56"/>
      <c r="EB71" s="56"/>
      <c r="EC71" s="56"/>
      <c r="ED71" s="56"/>
      <c r="EE71" s="56"/>
      <c r="EF71" s="56"/>
      <c r="EG71" s="56"/>
      <c r="EH71" s="56"/>
      <c r="EJ71" s="56"/>
      <c r="EK71" s="56"/>
      <c r="EL71" s="56"/>
      <c r="EM71" s="56"/>
      <c r="EN71" s="56"/>
      <c r="EO71" s="56"/>
      <c r="EP71" s="56"/>
      <c r="EQ71" s="56"/>
      <c r="ER71" s="56"/>
      <c r="ET71" s="56"/>
      <c r="EU71" s="56"/>
      <c r="EV71" s="56"/>
      <c r="EW71" s="56"/>
      <c r="EX71" s="56"/>
      <c r="EY71" s="56"/>
      <c r="EZ71" s="56"/>
      <c r="FA71" s="56"/>
      <c r="FB71" s="56"/>
      <c r="FD71" s="56"/>
      <c r="FE71" s="56"/>
      <c r="FF71" s="56"/>
      <c r="FG71" s="56"/>
      <c r="FH71" s="56"/>
      <c r="FI71" s="56"/>
      <c r="FJ71" s="56"/>
      <c r="FK71" s="56"/>
      <c r="FL71" s="56"/>
      <c r="FN71" s="56"/>
      <c r="FO71" s="56"/>
      <c r="FP71" s="56"/>
      <c r="FQ71" s="56"/>
      <c r="FR71" s="56"/>
      <c r="FS71" s="56"/>
      <c r="FT71" s="56"/>
      <c r="FU71" s="56"/>
      <c r="FV71" s="56"/>
      <c r="FX71" s="56"/>
      <c r="FY71" s="56"/>
      <c r="FZ71" s="56"/>
      <c r="GA71" s="56"/>
      <c r="GB71" s="56"/>
      <c r="GC71" s="56"/>
      <c r="GD71" s="56"/>
      <c r="GE71" s="56"/>
      <c r="GF71" s="56"/>
      <c r="GH71" s="56"/>
      <c r="GI71" s="56"/>
      <c r="GJ71" s="56"/>
      <c r="GK71" s="56"/>
      <c r="GL71" s="56"/>
      <c r="GM71" s="56"/>
      <c r="GN71" s="56"/>
      <c r="GO71" s="56"/>
      <c r="GP71" s="56"/>
      <c r="GR71" s="56"/>
      <c r="GS71" s="56"/>
      <c r="GT71" s="56"/>
      <c r="GU71" s="56"/>
      <c r="GV71" s="56"/>
      <c r="GW71" s="56"/>
      <c r="GX71" s="56"/>
      <c r="GY71" s="56"/>
      <c r="GZ71" s="56"/>
      <c r="HB71" s="56"/>
      <c r="HC71" s="56"/>
      <c r="HD71" s="56"/>
      <c r="HE71" s="56"/>
      <c r="HF71" s="56"/>
      <c r="HG71" s="56"/>
      <c r="HH71" s="56"/>
      <c r="HI71" s="56"/>
      <c r="HJ71" s="56"/>
      <c r="HL71" s="56"/>
      <c r="HM71" s="56"/>
      <c r="HN71" s="56"/>
      <c r="HO71" s="56"/>
      <c r="HP71" s="56"/>
      <c r="HQ71" s="56"/>
      <c r="HR71" s="56"/>
      <c r="HS71" s="56"/>
      <c r="HT71" s="56"/>
      <c r="HV71" s="56"/>
      <c r="HW71" s="56"/>
      <c r="HX71" s="56"/>
      <c r="HY71" s="56"/>
      <c r="HZ71" s="56"/>
      <c r="IA71" s="56"/>
      <c r="IB71" s="56"/>
      <c r="IC71" s="56"/>
      <c r="ID71" s="56"/>
      <c r="IF71" s="56"/>
      <c r="IG71" s="56"/>
      <c r="IH71" s="56"/>
      <c r="II71" s="56"/>
      <c r="IJ71" s="56"/>
      <c r="IK71" s="56"/>
      <c r="IL71" s="56"/>
      <c r="IM71" s="56"/>
      <c r="IN71" s="56"/>
      <c r="IP71" s="56"/>
      <c r="IQ71" s="56"/>
      <c r="IR71" s="56"/>
      <c r="IS71" s="56"/>
      <c r="IT71" s="56"/>
      <c r="IU71" s="56"/>
    </row>
    <row r="72" spans="1:255" ht="12.75" customHeight="1" thickBot="1" x14ac:dyDescent="0.25">
      <c r="A72" s="227"/>
      <c r="B72" s="106">
        <v>0</v>
      </c>
      <c r="C72" s="123" t="s">
        <v>67</v>
      </c>
      <c r="D72" s="124"/>
      <c r="E72" s="125"/>
      <c r="F72" s="125"/>
      <c r="G72" s="125"/>
      <c r="H72" s="126"/>
      <c r="I72" s="127">
        <f t="shared" si="3"/>
        <v>0</v>
      </c>
      <c r="J72" s="56"/>
      <c r="K72" s="56"/>
      <c r="L72" s="56"/>
      <c r="M72" s="56"/>
      <c r="N72" s="56"/>
      <c r="O72" s="56"/>
      <c r="P72" s="56"/>
      <c r="Q72" s="56"/>
      <c r="R72" s="56"/>
      <c r="T72" s="56"/>
      <c r="U72" s="56"/>
      <c r="V72" s="56"/>
      <c r="W72" s="56"/>
      <c r="X72" s="56"/>
      <c r="Y72" s="56"/>
      <c r="Z72" s="56"/>
      <c r="AA72" s="56"/>
      <c r="AB72" s="56"/>
      <c r="AD72" s="56"/>
      <c r="AE72" s="56"/>
      <c r="AF72" s="56"/>
      <c r="AG72" s="56"/>
      <c r="AH72" s="56"/>
      <c r="AI72" s="56"/>
      <c r="AJ72" s="56"/>
      <c r="AK72" s="56"/>
      <c r="AL72" s="56"/>
      <c r="AN72" s="56"/>
      <c r="AO72" s="56"/>
      <c r="AP72" s="56"/>
      <c r="AQ72" s="56"/>
      <c r="AR72" s="56"/>
      <c r="AS72" s="56"/>
      <c r="AT72" s="56"/>
      <c r="AU72" s="56"/>
      <c r="AV72" s="56"/>
      <c r="AX72" s="56"/>
      <c r="AY72" s="56"/>
      <c r="AZ72" s="56"/>
      <c r="BA72" s="56"/>
      <c r="BB72" s="56"/>
      <c r="BC72" s="56"/>
      <c r="BD72" s="56"/>
      <c r="BE72" s="56"/>
      <c r="BF72" s="56"/>
      <c r="BH72" s="56"/>
      <c r="BI72" s="56"/>
      <c r="BJ72" s="56"/>
      <c r="BK72" s="56"/>
      <c r="BL72" s="56"/>
      <c r="BM72" s="56"/>
      <c r="BN72" s="56"/>
      <c r="BO72" s="56"/>
      <c r="BP72" s="56"/>
      <c r="BR72" s="56"/>
      <c r="BS72" s="56"/>
      <c r="BT72" s="56"/>
      <c r="BU72" s="56"/>
      <c r="BV72" s="56"/>
      <c r="BW72" s="56"/>
      <c r="BX72" s="56"/>
      <c r="BY72" s="56"/>
      <c r="BZ72" s="56"/>
      <c r="CB72" s="56"/>
      <c r="CC72" s="56"/>
      <c r="CD72" s="56"/>
      <c r="CE72" s="56"/>
      <c r="CF72" s="56"/>
      <c r="CG72" s="56"/>
      <c r="CH72" s="56"/>
      <c r="CI72" s="56"/>
      <c r="CJ72" s="56"/>
      <c r="CL72" s="56"/>
      <c r="CM72" s="56"/>
      <c r="CN72" s="56"/>
      <c r="CO72" s="56"/>
      <c r="CP72" s="56"/>
      <c r="CQ72" s="56"/>
      <c r="CR72" s="56"/>
      <c r="CS72" s="56"/>
      <c r="CT72" s="56"/>
      <c r="CV72" s="56"/>
      <c r="CW72" s="56"/>
      <c r="CX72" s="56"/>
      <c r="CY72" s="56"/>
      <c r="CZ72" s="56"/>
      <c r="DA72" s="56"/>
      <c r="DB72" s="56"/>
      <c r="DC72" s="56"/>
      <c r="DD72" s="56"/>
      <c r="DF72" s="56"/>
      <c r="DG72" s="56"/>
      <c r="DH72" s="56"/>
      <c r="DI72" s="56"/>
      <c r="DJ72" s="56"/>
      <c r="DK72" s="56"/>
      <c r="DL72" s="56"/>
      <c r="DM72" s="56"/>
      <c r="DN72" s="56"/>
      <c r="DP72" s="56"/>
      <c r="DQ72" s="56"/>
      <c r="DR72" s="56"/>
      <c r="DS72" s="56"/>
      <c r="DT72" s="56"/>
      <c r="DU72" s="56"/>
      <c r="DV72" s="56"/>
      <c r="DW72" s="56"/>
      <c r="DX72" s="56"/>
      <c r="DZ72" s="56"/>
      <c r="EA72" s="56"/>
      <c r="EB72" s="56"/>
      <c r="EC72" s="56"/>
      <c r="ED72" s="56"/>
      <c r="EE72" s="56"/>
      <c r="EF72" s="56"/>
      <c r="EG72" s="56"/>
      <c r="EH72" s="56"/>
      <c r="EJ72" s="56"/>
      <c r="EK72" s="56"/>
      <c r="EL72" s="56"/>
      <c r="EM72" s="56"/>
      <c r="EN72" s="56"/>
      <c r="EO72" s="56"/>
      <c r="EP72" s="56"/>
      <c r="EQ72" s="56"/>
      <c r="ER72" s="56"/>
      <c r="ET72" s="56"/>
      <c r="EU72" s="56"/>
      <c r="EV72" s="56"/>
      <c r="EW72" s="56"/>
      <c r="EX72" s="56"/>
      <c r="EY72" s="56"/>
      <c r="EZ72" s="56"/>
      <c r="FA72" s="56"/>
      <c r="FB72" s="56"/>
      <c r="FD72" s="56"/>
      <c r="FE72" s="56"/>
      <c r="FF72" s="56"/>
      <c r="FG72" s="56"/>
      <c r="FH72" s="56"/>
      <c r="FI72" s="56"/>
      <c r="FJ72" s="56"/>
      <c r="FK72" s="56"/>
      <c r="FL72" s="56"/>
      <c r="FN72" s="56"/>
      <c r="FO72" s="56"/>
      <c r="FP72" s="56"/>
      <c r="FQ72" s="56"/>
      <c r="FR72" s="56"/>
      <c r="FS72" s="56"/>
      <c r="FT72" s="56"/>
      <c r="FU72" s="56"/>
      <c r="FV72" s="56"/>
      <c r="FX72" s="56"/>
      <c r="FY72" s="56"/>
      <c r="FZ72" s="56"/>
      <c r="GA72" s="56"/>
      <c r="GB72" s="56"/>
      <c r="GC72" s="56"/>
      <c r="GD72" s="56"/>
      <c r="GE72" s="56"/>
      <c r="GF72" s="56"/>
      <c r="GH72" s="56"/>
      <c r="GI72" s="56"/>
      <c r="GJ72" s="56"/>
      <c r="GK72" s="56"/>
      <c r="GL72" s="56"/>
      <c r="GM72" s="56"/>
      <c r="GN72" s="56"/>
      <c r="GO72" s="56"/>
      <c r="GP72" s="56"/>
      <c r="GR72" s="56"/>
      <c r="GS72" s="56"/>
      <c r="GT72" s="56"/>
      <c r="GU72" s="56"/>
      <c r="GV72" s="56"/>
      <c r="GW72" s="56"/>
      <c r="GX72" s="56"/>
      <c r="GY72" s="56"/>
      <c r="GZ72" s="56"/>
      <c r="HB72" s="56"/>
      <c r="HC72" s="56"/>
      <c r="HD72" s="56"/>
      <c r="HE72" s="56"/>
      <c r="HF72" s="56"/>
      <c r="HG72" s="56"/>
      <c r="HH72" s="56"/>
      <c r="HI72" s="56"/>
      <c r="HJ72" s="56"/>
      <c r="HL72" s="56"/>
      <c r="HM72" s="56"/>
      <c r="HN72" s="56"/>
      <c r="HO72" s="56"/>
      <c r="HP72" s="56"/>
      <c r="HQ72" s="56"/>
      <c r="HR72" s="56"/>
      <c r="HS72" s="56"/>
      <c r="HT72" s="56"/>
      <c r="HV72" s="56"/>
      <c r="HW72" s="56"/>
      <c r="HX72" s="56"/>
      <c r="HY72" s="56"/>
      <c r="HZ72" s="56"/>
      <c r="IA72" s="56"/>
      <c r="IB72" s="56"/>
      <c r="IC72" s="56"/>
      <c r="ID72" s="56"/>
      <c r="IF72" s="56"/>
      <c r="IG72" s="56"/>
      <c r="IH72" s="56"/>
      <c r="II72" s="56"/>
      <c r="IJ72" s="56"/>
      <c r="IK72" s="56"/>
      <c r="IL72" s="56"/>
      <c r="IM72" s="56"/>
      <c r="IN72" s="56"/>
      <c r="IP72" s="56"/>
      <c r="IQ72" s="56"/>
      <c r="IR72" s="56"/>
      <c r="IS72" s="56"/>
      <c r="IT72" s="56"/>
      <c r="IU72" s="56"/>
    </row>
    <row r="73" spans="1:255" ht="12.75" customHeight="1" thickBot="1" x14ac:dyDescent="0.25">
      <c r="A73" s="227"/>
      <c r="B73" s="106">
        <v>0</v>
      </c>
      <c r="C73" s="85" t="s">
        <v>70</v>
      </c>
      <c r="D73" s="86"/>
      <c r="E73" s="47"/>
      <c r="F73" s="47"/>
      <c r="G73" s="47"/>
      <c r="H73" s="48"/>
      <c r="I73" s="49">
        <f t="shared" si="3"/>
        <v>0</v>
      </c>
      <c r="J73" s="56"/>
      <c r="K73" s="56"/>
      <c r="L73" s="56"/>
      <c r="M73" s="56"/>
      <c r="N73" s="56"/>
      <c r="O73" s="56"/>
      <c r="P73" s="56"/>
      <c r="Q73" s="56"/>
      <c r="R73" s="56"/>
      <c r="T73" s="56"/>
      <c r="U73" s="56"/>
      <c r="V73" s="56"/>
      <c r="W73" s="56"/>
      <c r="X73" s="56"/>
      <c r="Y73" s="56"/>
      <c r="Z73" s="56"/>
      <c r="AA73" s="56"/>
      <c r="AB73" s="56"/>
      <c r="AD73" s="56"/>
      <c r="AE73" s="56"/>
      <c r="AF73" s="56"/>
      <c r="AG73" s="56"/>
      <c r="AH73" s="56"/>
      <c r="AI73" s="56"/>
      <c r="AJ73" s="56"/>
      <c r="AK73" s="56"/>
      <c r="AL73" s="56"/>
      <c r="AN73" s="56"/>
      <c r="AO73" s="56"/>
      <c r="AP73" s="56"/>
      <c r="AQ73" s="56"/>
      <c r="AR73" s="56"/>
      <c r="AS73" s="56"/>
      <c r="AT73" s="56"/>
      <c r="AU73" s="56"/>
      <c r="AV73" s="56"/>
      <c r="AX73" s="56"/>
      <c r="AY73" s="56"/>
      <c r="AZ73" s="56"/>
      <c r="BA73" s="56"/>
      <c r="BB73" s="56"/>
      <c r="BC73" s="56"/>
      <c r="BD73" s="56"/>
      <c r="BE73" s="56"/>
      <c r="BF73" s="56"/>
      <c r="BH73" s="56"/>
      <c r="BI73" s="56"/>
      <c r="BJ73" s="56"/>
      <c r="BK73" s="56"/>
      <c r="BL73" s="56"/>
      <c r="BM73" s="56"/>
      <c r="BN73" s="56"/>
      <c r="BO73" s="56"/>
      <c r="BP73" s="56"/>
      <c r="BR73" s="56"/>
      <c r="BS73" s="56"/>
      <c r="BT73" s="56"/>
      <c r="BU73" s="56"/>
      <c r="BV73" s="56"/>
      <c r="BW73" s="56"/>
      <c r="BX73" s="56"/>
      <c r="BY73" s="56"/>
      <c r="BZ73" s="56"/>
      <c r="CB73" s="56"/>
      <c r="CC73" s="56"/>
      <c r="CD73" s="56"/>
      <c r="CE73" s="56"/>
      <c r="CF73" s="56"/>
      <c r="CG73" s="56"/>
      <c r="CH73" s="56"/>
      <c r="CI73" s="56"/>
      <c r="CJ73" s="56"/>
      <c r="CL73" s="56"/>
      <c r="CM73" s="56"/>
      <c r="CN73" s="56"/>
      <c r="CO73" s="56"/>
      <c r="CP73" s="56"/>
      <c r="CQ73" s="56"/>
      <c r="CR73" s="56"/>
      <c r="CS73" s="56"/>
      <c r="CT73" s="56"/>
      <c r="CV73" s="56"/>
      <c r="CW73" s="56"/>
      <c r="CX73" s="56"/>
      <c r="CY73" s="56"/>
      <c r="CZ73" s="56"/>
      <c r="DA73" s="56"/>
      <c r="DB73" s="56"/>
      <c r="DC73" s="56"/>
      <c r="DD73" s="56"/>
      <c r="DF73" s="56"/>
      <c r="DG73" s="56"/>
      <c r="DH73" s="56"/>
      <c r="DI73" s="56"/>
      <c r="DJ73" s="56"/>
      <c r="DK73" s="56"/>
      <c r="DL73" s="56"/>
      <c r="DM73" s="56"/>
      <c r="DN73" s="56"/>
      <c r="DP73" s="56"/>
      <c r="DQ73" s="56"/>
      <c r="DR73" s="56"/>
      <c r="DS73" s="56"/>
      <c r="DT73" s="56"/>
      <c r="DU73" s="56"/>
      <c r="DV73" s="56"/>
      <c r="DW73" s="56"/>
      <c r="DX73" s="56"/>
      <c r="DZ73" s="56"/>
      <c r="EA73" s="56"/>
      <c r="EB73" s="56"/>
      <c r="EC73" s="56"/>
      <c r="ED73" s="56"/>
      <c r="EE73" s="56"/>
      <c r="EF73" s="56"/>
      <c r="EG73" s="56"/>
      <c r="EH73" s="56"/>
      <c r="EJ73" s="56"/>
      <c r="EK73" s="56"/>
      <c r="EL73" s="56"/>
      <c r="EM73" s="56"/>
      <c r="EN73" s="56"/>
      <c r="EO73" s="56"/>
      <c r="EP73" s="56"/>
      <c r="EQ73" s="56"/>
      <c r="ER73" s="56"/>
      <c r="ET73" s="56"/>
      <c r="EU73" s="56"/>
      <c r="EV73" s="56"/>
      <c r="EW73" s="56"/>
      <c r="EX73" s="56"/>
      <c r="EY73" s="56"/>
      <c r="EZ73" s="56"/>
      <c r="FA73" s="56"/>
      <c r="FB73" s="56"/>
      <c r="FD73" s="56"/>
      <c r="FE73" s="56"/>
      <c r="FF73" s="56"/>
      <c r="FG73" s="56"/>
      <c r="FH73" s="56"/>
      <c r="FI73" s="56"/>
      <c r="FJ73" s="56"/>
      <c r="FK73" s="56"/>
      <c r="FL73" s="56"/>
      <c r="FN73" s="56"/>
      <c r="FO73" s="56"/>
      <c r="FP73" s="56"/>
      <c r="FQ73" s="56"/>
      <c r="FR73" s="56"/>
      <c r="FS73" s="56"/>
      <c r="FT73" s="56"/>
      <c r="FU73" s="56"/>
      <c r="FV73" s="56"/>
      <c r="FX73" s="56"/>
      <c r="FY73" s="56"/>
      <c r="FZ73" s="56"/>
      <c r="GA73" s="56"/>
      <c r="GB73" s="56"/>
      <c r="GC73" s="56"/>
      <c r="GD73" s="56"/>
      <c r="GE73" s="56"/>
      <c r="GF73" s="56"/>
      <c r="GH73" s="56"/>
      <c r="GI73" s="56"/>
      <c r="GJ73" s="56"/>
      <c r="GK73" s="56"/>
      <c r="GL73" s="56"/>
      <c r="GM73" s="56"/>
      <c r="GN73" s="56"/>
      <c r="GO73" s="56"/>
      <c r="GP73" s="56"/>
      <c r="GR73" s="56"/>
      <c r="GS73" s="56"/>
      <c r="GT73" s="56"/>
      <c r="GU73" s="56"/>
      <c r="GV73" s="56"/>
      <c r="GW73" s="56"/>
      <c r="GX73" s="56"/>
      <c r="GY73" s="56"/>
      <c r="GZ73" s="56"/>
      <c r="HB73" s="56"/>
      <c r="HC73" s="56"/>
      <c r="HD73" s="56"/>
      <c r="HE73" s="56"/>
      <c r="HF73" s="56"/>
      <c r="HG73" s="56"/>
      <c r="HH73" s="56"/>
      <c r="HI73" s="56"/>
      <c r="HJ73" s="56"/>
      <c r="HL73" s="56"/>
      <c r="HM73" s="56"/>
      <c r="HN73" s="56"/>
      <c r="HO73" s="56"/>
      <c r="HP73" s="56"/>
      <c r="HQ73" s="56"/>
      <c r="HR73" s="56"/>
      <c r="HS73" s="56"/>
      <c r="HT73" s="56"/>
      <c r="HV73" s="56"/>
      <c r="HW73" s="56"/>
      <c r="HX73" s="56"/>
      <c r="HY73" s="56"/>
      <c r="HZ73" s="56"/>
      <c r="IA73" s="56"/>
      <c r="IB73" s="56"/>
      <c r="IC73" s="56"/>
      <c r="ID73" s="56"/>
      <c r="IF73" s="56"/>
      <c r="IG73" s="56"/>
      <c r="IH73" s="56"/>
      <c r="II73" s="56"/>
      <c r="IJ73" s="56"/>
      <c r="IK73" s="56"/>
      <c r="IL73" s="56"/>
      <c r="IM73" s="56"/>
      <c r="IN73" s="56"/>
      <c r="IP73" s="56"/>
      <c r="IQ73" s="56"/>
      <c r="IR73" s="56"/>
      <c r="IS73" s="56"/>
      <c r="IT73" s="56"/>
      <c r="IU73" s="56"/>
    </row>
    <row r="74" spans="1:255" ht="12.75" customHeight="1" thickBot="1" x14ac:dyDescent="0.25">
      <c r="A74" s="227"/>
      <c r="B74" s="106">
        <v>0</v>
      </c>
      <c r="C74" s="85" t="s">
        <v>72</v>
      </c>
      <c r="D74" s="86"/>
      <c r="E74" s="47"/>
      <c r="F74" s="47"/>
      <c r="G74" s="47"/>
      <c r="H74" s="48"/>
      <c r="I74" s="49">
        <f t="shared" si="3"/>
        <v>0</v>
      </c>
      <c r="J74" s="56"/>
      <c r="K74" s="56"/>
      <c r="L74" s="56"/>
      <c r="M74" s="56"/>
      <c r="N74" s="56"/>
      <c r="O74" s="56"/>
      <c r="P74" s="56"/>
      <c r="Q74" s="56"/>
      <c r="R74" s="56"/>
      <c r="T74" s="56"/>
      <c r="U74" s="56"/>
      <c r="V74" s="56"/>
      <c r="W74" s="56"/>
      <c r="X74" s="56"/>
      <c r="Y74" s="56"/>
      <c r="Z74" s="56"/>
      <c r="AA74" s="56"/>
      <c r="AB74" s="56"/>
      <c r="AD74" s="56"/>
      <c r="AE74" s="56"/>
      <c r="AF74" s="56"/>
      <c r="AG74" s="56"/>
      <c r="AH74" s="56"/>
      <c r="AI74" s="56"/>
      <c r="AJ74" s="56"/>
      <c r="AK74" s="56"/>
      <c r="AL74" s="56"/>
      <c r="AN74" s="56"/>
      <c r="AO74" s="56"/>
      <c r="AP74" s="56"/>
      <c r="AQ74" s="56"/>
      <c r="AR74" s="56"/>
      <c r="AS74" s="56"/>
      <c r="AT74" s="56"/>
      <c r="AU74" s="56"/>
      <c r="AV74" s="56"/>
      <c r="AX74" s="56"/>
      <c r="AY74" s="56"/>
      <c r="AZ74" s="56"/>
      <c r="BA74" s="56"/>
      <c r="BB74" s="56"/>
      <c r="BC74" s="56"/>
      <c r="BD74" s="56"/>
      <c r="BE74" s="56"/>
      <c r="BF74" s="56"/>
      <c r="BH74" s="56"/>
      <c r="BI74" s="56"/>
      <c r="BJ74" s="56"/>
      <c r="BK74" s="56"/>
      <c r="BL74" s="56"/>
      <c r="BM74" s="56"/>
      <c r="BN74" s="56"/>
      <c r="BO74" s="56"/>
      <c r="BP74" s="56"/>
      <c r="BR74" s="56"/>
      <c r="BS74" s="56"/>
      <c r="BT74" s="56"/>
      <c r="BU74" s="56"/>
      <c r="BV74" s="56"/>
      <c r="BW74" s="56"/>
      <c r="BX74" s="56"/>
      <c r="BY74" s="56"/>
      <c r="BZ74" s="56"/>
      <c r="CB74" s="56"/>
      <c r="CC74" s="56"/>
      <c r="CD74" s="56"/>
      <c r="CE74" s="56"/>
      <c r="CF74" s="56"/>
      <c r="CG74" s="56"/>
      <c r="CH74" s="56"/>
      <c r="CI74" s="56"/>
      <c r="CJ74" s="56"/>
      <c r="CL74" s="56"/>
      <c r="CM74" s="56"/>
      <c r="CN74" s="56"/>
      <c r="CO74" s="56"/>
      <c r="CP74" s="56"/>
      <c r="CQ74" s="56"/>
      <c r="CR74" s="56"/>
      <c r="CS74" s="56"/>
      <c r="CT74" s="56"/>
      <c r="CV74" s="56"/>
      <c r="CW74" s="56"/>
      <c r="CX74" s="56"/>
      <c r="CY74" s="56"/>
      <c r="CZ74" s="56"/>
      <c r="DA74" s="56"/>
      <c r="DB74" s="56"/>
      <c r="DC74" s="56"/>
      <c r="DD74" s="56"/>
      <c r="DF74" s="56"/>
      <c r="DG74" s="56"/>
      <c r="DH74" s="56"/>
      <c r="DI74" s="56"/>
      <c r="DJ74" s="56"/>
      <c r="DK74" s="56"/>
      <c r="DL74" s="56"/>
      <c r="DM74" s="56"/>
      <c r="DN74" s="56"/>
      <c r="DP74" s="56"/>
      <c r="DQ74" s="56"/>
      <c r="DR74" s="56"/>
      <c r="DS74" s="56"/>
      <c r="DT74" s="56"/>
      <c r="DU74" s="56"/>
      <c r="DV74" s="56"/>
      <c r="DW74" s="56"/>
      <c r="DX74" s="56"/>
      <c r="DZ74" s="56"/>
      <c r="EA74" s="56"/>
      <c r="EB74" s="56"/>
      <c r="EC74" s="56"/>
      <c r="ED74" s="56"/>
      <c r="EE74" s="56"/>
      <c r="EF74" s="56"/>
      <c r="EG74" s="56"/>
      <c r="EH74" s="56"/>
      <c r="EJ74" s="56"/>
      <c r="EK74" s="56"/>
      <c r="EL74" s="56"/>
      <c r="EM74" s="56"/>
      <c r="EN74" s="56"/>
      <c r="EO74" s="56"/>
      <c r="EP74" s="56"/>
      <c r="EQ74" s="56"/>
      <c r="ER74" s="56"/>
      <c r="ET74" s="56"/>
      <c r="EU74" s="56"/>
      <c r="EV74" s="56"/>
      <c r="EW74" s="56"/>
      <c r="EX74" s="56"/>
      <c r="EY74" s="56"/>
      <c r="EZ74" s="56"/>
      <c r="FA74" s="56"/>
      <c r="FB74" s="56"/>
      <c r="FD74" s="56"/>
      <c r="FE74" s="56"/>
      <c r="FF74" s="56"/>
      <c r="FG74" s="56"/>
      <c r="FH74" s="56"/>
      <c r="FI74" s="56"/>
      <c r="FJ74" s="56"/>
      <c r="FK74" s="56"/>
      <c r="FL74" s="56"/>
      <c r="FN74" s="56"/>
      <c r="FO74" s="56"/>
      <c r="FP74" s="56"/>
      <c r="FQ74" s="56"/>
      <c r="FR74" s="56"/>
      <c r="FS74" s="56"/>
      <c r="FT74" s="56"/>
      <c r="FU74" s="56"/>
      <c r="FV74" s="56"/>
      <c r="FX74" s="56"/>
      <c r="FY74" s="56"/>
      <c r="FZ74" s="56"/>
      <c r="GA74" s="56"/>
      <c r="GB74" s="56"/>
      <c r="GC74" s="56"/>
      <c r="GD74" s="56"/>
      <c r="GE74" s="56"/>
      <c r="GF74" s="56"/>
      <c r="GH74" s="56"/>
      <c r="GI74" s="56"/>
      <c r="GJ74" s="56"/>
      <c r="GK74" s="56"/>
      <c r="GL74" s="56"/>
      <c r="GM74" s="56"/>
      <c r="GN74" s="56"/>
      <c r="GO74" s="56"/>
      <c r="GP74" s="56"/>
      <c r="GR74" s="56"/>
      <c r="GS74" s="56"/>
      <c r="GT74" s="56"/>
      <c r="GU74" s="56"/>
      <c r="GV74" s="56"/>
      <c r="GW74" s="56"/>
      <c r="GX74" s="56"/>
      <c r="GY74" s="56"/>
      <c r="GZ74" s="56"/>
      <c r="HB74" s="56"/>
      <c r="HC74" s="56"/>
      <c r="HD74" s="56"/>
      <c r="HE74" s="56"/>
      <c r="HF74" s="56"/>
      <c r="HG74" s="56"/>
      <c r="HH74" s="56"/>
      <c r="HI74" s="56"/>
      <c r="HJ74" s="56"/>
      <c r="HL74" s="56"/>
      <c r="HM74" s="56"/>
      <c r="HN74" s="56"/>
      <c r="HO74" s="56"/>
      <c r="HP74" s="56"/>
      <c r="HQ74" s="56"/>
      <c r="HR74" s="56"/>
      <c r="HS74" s="56"/>
      <c r="HT74" s="56"/>
      <c r="HV74" s="56"/>
      <c r="HW74" s="56"/>
      <c r="HX74" s="56"/>
      <c r="HY74" s="56"/>
      <c r="HZ74" s="56"/>
      <c r="IA74" s="56"/>
      <c r="IB74" s="56"/>
      <c r="IC74" s="56"/>
      <c r="ID74" s="56"/>
      <c r="IF74" s="56"/>
      <c r="IG74" s="56"/>
      <c r="IH74" s="56"/>
      <c r="II74" s="56"/>
      <c r="IJ74" s="56"/>
      <c r="IK74" s="56"/>
      <c r="IL74" s="56"/>
      <c r="IM74" s="56"/>
      <c r="IN74" s="56"/>
      <c r="IP74" s="56"/>
      <c r="IQ74" s="56"/>
      <c r="IR74" s="56"/>
      <c r="IS74" s="56"/>
      <c r="IT74" s="56"/>
      <c r="IU74" s="56"/>
    </row>
    <row r="75" spans="1:255" ht="12.75" customHeight="1" thickBot="1" x14ac:dyDescent="0.25">
      <c r="A75" s="227"/>
      <c r="B75" s="106">
        <v>0</v>
      </c>
      <c r="C75" s="85" t="s">
        <v>73</v>
      </c>
      <c r="D75" s="86"/>
      <c r="E75" s="47"/>
      <c r="F75" s="47"/>
      <c r="G75" s="47"/>
      <c r="H75" s="48"/>
      <c r="I75" s="49">
        <f t="shared" si="3"/>
        <v>0</v>
      </c>
      <c r="J75" s="56"/>
      <c r="K75" s="56"/>
      <c r="L75" s="56"/>
      <c r="M75" s="56"/>
      <c r="N75" s="56"/>
      <c r="O75" s="56"/>
      <c r="P75" s="56"/>
      <c r="Q75" s="56"/>
      <c r="R75" s="56"/>
      <c r="T75" s="56"/>
      <c r="U75" s="56"/>
      <c r="V75" s="56"/>
      <c r="W75" s="56"/>
      <c r="X75" s="56"/>
      <c r="Y75" s="56"/>
      <c r="Z75" s="56"/>
      <c r="AA75" s="56"/>
      <c r="AB75" s="56"/>
      <c r="AD75" s="56"/>
      <c r="AE75" s="56"/>
      <c r="AF75" s="56"/>
      <c r="AG75" s="56"/>
      <c r="AH75" s="56"/>
      <c r="AI75" s="56"/>
      <c r="AJ75" s="56"/>
      <c r="AK75" s="56"/>
      <c r="AL75" s="56"/>
      <c r="AN75" s="56"/>
      <c r="AO75" s="56"/>
      <c r="AP75" s="56"/>
      <c r="AQ75" s="56"/>
      <c r="AR75" s="56"/>
      <c r="AS75" s="56"/>
      <c r="AT75" s="56"/>
      <c r="AU75" s="56"/>
      <c r="AV75" s="56"/>
      <c r="AX75" s="56"/>
      <c r="AY75" s="56"/>
      <c r="AZ75" s="56"/>
      <c r="BA75" s="56"/>
      <c r="BB75" s="56"/>
      <c r="BC75" s="56"/>
      <c r="BD75" s="56"/>
      <c r="BE75" s="56"/>
      <c r="BF75" s="56"/>
      <c r="BH75" s="56"/>
      <c r="BI75" s="56"/>
      <c r="BJ75" s="56"/>
      <c r="BK75" s="56"/>
      <c r="BL75" s="56"/>
      <c r="BM75" s="56"/>
      <c r="BN75" s="56"/>
      <c r="BO75" s="56"/>
      <c r="BP75" s="56"/>
      <c r="BR75" s="56"/>
      <c r="BS75" s="56"/>
      <c r="BT75" s="56"/>
      <c r="BU75" s="56"/>
      <c r="BV75" s="56"/>
      <c r="BW75" s="56"/>
      <c r="BX75" s="56"/>
      <c r="BY75" s="56"/>
      <c r="BZ75" s="56"/>
      <c r="CB75" s="56"/>
      <c r="CC75" s="56"/>
      <c r="CD75" s="56"/>
      <c r="CE75" s="56"/>
      <c r="CF75" s="56"/>
      <c r="CG75" s="56"/>
      <c r="CH75" s="56"/>
      <c r="CI75" s="56"/>
      <c r="CJ75" s="56"/>
      <c r="CL75" s="56"/>
      <c r="CM75" s="56"/>
      <c r="CN75" s="56"/>
      <c r="CO75" s="56"/>
      <c r="CP75" s="56"/>
      <c r="CQ75" s="56"/>
      <c r="CR75" s="56"/>
      <c r="CS75" s="56"/>
      <c r="CT75" s="56"/>
      <c r="CV75" s="56"/>
      <c r="CW75" s="56"/>
      <c r="CX75" s="56"/>
      <c r="CY75" s="56"/>
      <c r="CZ75" s="56"/>
      <c r="DA75" s="56"/>
      <c r="DB75" s="56"/>
      <c r="DC75" s="56"/>
      <c r="DD75" s="56"/>
      <c r="DF75" s="56"/>
      <c r="DG75" s="56"/>
      <c r="DH75" s="56"/>
      <c r="DI75" s="56"/>
      <c r="DJ75" s="56"/>
      <c r="DK75" s="56"/>
      <c r="DL75" s="56"/>
      <c r="DM75" s="56"/>
      <c r="DN75" s="56"/>
      <c r="DP75" s="56"/>
      <c r="DQ75" s="56"/>
      <c r="DR75" s="56"/>
      <c r="DS75" s="56"/>
      <c r="DT75" s="56"/>
      <c r="DU75" s="56"/>
      <c r="DV75" s="56"/>
      <c r="DW75" s="56"/>
      <c r="DX75" s="56"/>
      <c r="DZ75" s="56"/>
      <c r="EA75" s="56"/>
      <c r="EB75" s="56"/>
      <c r="EC75" s="56"/>
      <c r="ED75" s="56"/>
      <c r="EE75" s="56"/>
      <c r="EF75" s="56"/>
      <c r="EG75" s="56"/>
      <c r="EH75" s="56"/>
      <c r="EJ75" s="56"/>
      <c r="EK75" s="56"/>
      <c r="EL75" s="56"/>
      <c r="EM75" s="56"/>
      <c r="EN75" s="56"/>
      <c r="EO75" s="56"/>
      <c r="EP75" s="56"/>
      <c r="EQ75" s="56"/>
      <c r="ER75" s="56"/>
      <c r="ET75" s="56"/>
      <c r="EU75" s="56"/>
      <c r="EV75" s="56"/>
      <c r="EW75" s="56"/>
      <c r="EX75" s="56"/>
      <c r="EY75" s="56"/>
      <c r="EZ75" s="56"/>
      <c r="FA75" s="56"/>
      <c r="FB75" s="56"/>
      <c r="FD75" s="56"/>
      <c r="FE75" s="56"/>
      <c r="FF75" s="56"/>
      <c r="FG75" s="56"/>
      <c r="FH75" s="56"/>
      <c r="FI75" s="56"/>
      <c r="FJ75" s="56"/>
      <c r="FK75" s="56"/>
      <c r="FL75" s="56"/>
      <c r="FN75" s="56"/>
      <c r="FO75" s="56"/>
      <c r="FP75" s="56"/>
      <c r="FQ75" s="56"/>
      <c r="FR75" s="56"/>
      <c r="FS75" s="56"/>
      <c r="FT75" s="56"/>
      <c r="FU75" s="56"/>
      <c r="FV75" s="56"/>
      <c r="FX75" s="56"/>
      <c r="FY75" s="56"/>
      <c r="FZ75" s="56"/>
      <c r="GA75" s="56"/>
      <c r="GB75" s="56"/>
      <c r="GC75" s="56"/>
      <c r="GD75" s="56"/>
      <c r="GE75" s="56"/>
      <c r="GF75" s="56"/>
      <c r="GH75" s="56"/>
      <c r="GI75" s="56"/>
      <c r="GJ75" s="56"/>
      <c r="GK75" s="56"/>
      <c r="GL75" s="56"/>
      <c r="GM75" s="56"/>
      <c r="GN75" s="56"/>
      <c r="GO75" s="56"/>
      <c r="GP75" s="56"/>
      <c r="GR75" s="56"/>
      <c r="GS75" s="56"/>
      <c r="GT75" s="56"/>
      <c r="GU75" s="56"/>
      <c r="GV75" s="56"/>
      <c r="GW75" s="56"/>
      <c r="GX75" s="56"/>
      <c r="GY75" s="56"/>
      <c r="GZ75" s="56"/>
      <c r="HB75" s="56"/>
      <c r="HC75" s="56"/>
      <c r="HD75" s="56"/>
      <c r="HE75" s="56"/>
      <c r="HF75" s="56"/>
      <c r="HG75" s="56"/>
      <c r="HH75" s="56"/>
      <c r="HI75" s="56"/>
      <c r="HJ75" s="56"/>
      <c r="HL75" s="56"/>
      <c r="HM75" s="56"/>
      <c r="HN75" s="56"/>
      <c r="HO75" s="56"/>
      <c r="HP75" s="56"/>
      <c r="HQ75" s="56"/>
      <c r="HR75" s="56"/>
      <c r="HS75" s="56"/>
      <c r="HT75" s="56"/>
      <c r="HV75" s="56"/>
      <c r="HW75" s="56"/>
      <c r="HX75" s="56"/>
      <c r="HY75" s="56"/>
      <c r="HZ75" s="56"/>
      <c r="IA75" s="56"/>
      <c r="IB75" s="56"/>
      <c r="IC75" s="56"/>
      <c r="ID75" s="56"/>
      <c r="IF75" s="56"/>
      <c r="IG75" s="56"/>
      <c r="IH75" s="56"/>
      <c r="II75" s="56"/>
      <c r="IJ75" s="56"/>
      <c r="IK75" s="56"/>
      <c r="IL75" s="56"/>
      <c r="IM75" s="56"/>
      <c r="IN75" s="56"/>
      <c r="IP75" s="56"/>
      <c r="IQ75" s="56"/>
      <c r="IR75" s="56"/>
      <c r="IS75" s="56"/>
      <c r="IT75" s="56"/>
      <c r="IU75" s="56"/>
    </row>
    <row r="76" spans="1:255" ht="12.75" customHeight="1" thickBot="1" x14ac:dyDescent="0.25">
      <c r="A76" s="227"/>
      <c r="B76" s="106">
        <v>0</v>
      </c>
      <c r="C76" s="85" t="s">
        <v>74</v>
      </c>
      <c r="D76" s="86"/>
      <c r="E76" s="47"/>
      <c r="F76" s="47"/>
      <c r="G76" s="47"/>
      <c r="H76" s="48"/>
      <c r="I76" s="49">
        <f t="shared" si="3"/>
        <v>0</v>
      </c>
      <c r="J76" s="56"/>
      <c r="K76" s="56"/>
      <c r="L76" s="56"/>
      <c r="M76" s="56"/>
      <c r="N76" s="56"/>
      <c r="O76" s="56"/>
      <c r="P76" s="56"/>
      <c r="Q76" s="56"/>
      <c r="R76" s="56"/>
      <c r="T76" s="56"/>
      <c r="U76" s="56"/>
      <c r="V76" s="56"/>
      <c r="W76" s="56"/>
      <c r="X76" s="56"/>
      <c r="Y76" s="56"/>
      <c r="Z76" s="56"/>
      <c r="AA76" s="56"/>
      <c r="AB76" s="56"/>
      <c r="AD76" s="56"/>
      <c r="AE76" s="56"/>
      <c r="AF76" s="56"/>
      <c r="AG76" s="56"/>
      <c r="AH76" s="56"/>
      <c r="AI76" s="56"/>
      <c r="AJ76" s="56"/>
      <c r="AK76" s="56"/>
      <c r="AL76" s="56"/>
      <c r="AN76" s="56"/>
      <c r="AO76" s="56"/>
      <c r="AP76" s="56"/>
      <c r="AQ76" s="56"/>
      <c r="AR76" s="56"/>
      <c r="AS76" s="56"/>
      <c r="AT76" s="56"/>
      <c r="AU76" s="56"/>
      <c r="AV76" s="56"/>
      <c r="AX76" s="56"/>
      <c r="AY76" s="56"/>
      <c r="AZ76" s="56"/>
      <c r="BA76" s="56"/>
      <c r="BB76" s="56"/>
      <c r="BC76" s="56"/>
      <c r="BD76" s="56"/>
      <c r="BE76" s="56"/>
      <c r="BF76" s="56"/>
      <c r="BH76" s="56"/>
      <c r="BI76" s="56"/>
      <c r="BJ76" s="56"/>
      <c r="BK76" s="56"/>
      <c r="BL76" s="56"/>
      <c r="BM76" s="56"/>
      <c r="BN76" s="56"/>
      <c r="BO76" s="56"/>
      <c r="BP76" s="56"/>
      <c r="BR76" s="56"/>
      <c r="BS76" s="56"/>
      <c r="BT76" s="56"/>
      <c r="BU76" s="56"/>
      <c r="BV76" s="56"/>
      <c r="BW76" s="56"/>
      <c r="BX76" s="56"/>
      <c r="BY76" s="56"/>
      <c r="BZ76" s="56"/>
      <c r="CB76" s="56"/>
      <c r="CC76" s="56"/>
      <c r="CD76" s="56"/>
      <c r="CE76" s="56"/>
      <c r="CF76" s="56"/>
      <c r="CG76" s="56"/>
      <c r="CH76" s="56"/>
      <c r="CI76" s="56"/>
      <c r="CJ76" s="56"/>
      <c r="CL76" s="56"/>
      <c r="CM76" s="56"/>
      <c r="CN76" s="56"/>
      <c r="CO76" s="56"/>
      <c r="CP76" s="56"/>
      <c r="CQ76" s="56"/>
      <c r="CR76" s="56"/>
      <c r="CS76" s="56"/>
      <c r="CT76" s="56"/>
      <c r="CV76" s="56"/>
      <c r="CW76" s="56"/>
      <c r="CX76" s="56"/>
      <c r="CY76" s="56"/>
      <c r="CZ76" s="56"/>
      <c r="DA76" s="56"/>
      <c r="DB76" s="56"/>
      <c r="DC76" s="56"/>
      <c r="DD76" s="56"/>
      <c r="DF76" s="56"/>
      <c r="DG76" s="56"/>
      <c r="DH76" s="56"/>
      <c r="DI76" s="56"/>
      <c r="DJ76" s="56"/>
      <c r="DK76" s="56"/>
      <c r="DL76" s="56"/>
      <c r="DM76" s="56"/>
      <c r="DN76" s="56"/>
      <c r="DP76" s="56"/>
      <c r="DQ76" s="56"/>
      <c r="DR76" s="56"/>
      <c r="DS76" s="56"/>
      <c r="DT76" s="56"/>
      <c r="DU76" s="56"/>
      <c r="DV76" s="56"/>
      <c r="DW76" s="56"/>
      <c r="DX76" s="56"/>
      <c r="DZ76" s="56"/>
      <c r="EA76" s="56"/>
      <c r="EB76" s="56"/>
      <c r="EC76" s="56"/>
      <c r="ED76" s="56"/>
      <c r="EE76" s="56"/>
      <c r="EF76" s="56"/>
      <c r="EG76" s="56"/>
      <c r="EH76" s="56"/>
      <c r="EJ76" s="56"/>
      <c r="EK76" s="56"/>
      <c r="EL76" s="56"/>
      <c r="EM76" s="56"/>
      <c r="EN76" s="56"/>
      <c r="EO76" s="56"/>
      <c r="EP76" s="56"/>
      <c r="EQ76" s="56"/>
      <c r="ER76" s="56"/>
      <c r="ET76" s="56"/>
      <c r="EU76" s="56"/>
      <c r="EV76" s="56"/>
      <c r="EW76" s="56"/>
      <c r="EX76" s="56"/>
      <c r="EY76" s="56"/>
      <c r="EZ76" s="56"/>
      <c r="FA76" s="56"/>
      <c r="FB76" s="56"/>
      <c r="FD76" s="56"/>
      <c r="FE76" s="56"/>
      <c r="FF76" s="56"/>
      <c r="FG76" s="56"/>
      <c r="FH76" s="56"/>
      <c r="FI76" s="56"/>
      <c r="FJ76" s="56"/>
      <c r="FK76" s="56"/>
      <c r="FL76" s="56"/>
      <c r="FN76" s="56"/>
      <c r="FO76" s="56"/>
      <c r="FP76" s="56"/>
      <c r="FQ76" s="56"/>
      <c r="FR76" s="56"/>
      <c r="FS76" s="56"/>
      <c r="FT76" s="56"/>
      <c r="FU76" s="56"/>
      <c r="FV76" s="56"/>
      <c r="FX76" s="56"/>
      <c r="FY76" s="56"/>
      <c r="FZ76" s="56"/>
      <c r="GA76" s="56"/>
      <c r="GB76" s="56"/>
      <c r="GC76" s="56"/>
      <c r="GD76" s="56"/>
      <c r="GE76" s="56"/>
      <c r="GF76" s="56"/>
      <c r="GH76" s="56"/>
      <c r="GI76" s="56"/>
      <c r="GJ76" s="56"/>
      <c r="GK76" s="56"/>
      <c r="GL76" s="56"/>
      <c r="GM76" s="56"/>
      <c r="GN76" s="56"/>
      <c r="GO76" s="56"/>
      <c r="GP76" s="56"/>
      <c r="GR76" s="56"/>
      <c r="GS76" s="56"/>
      <c r="GT76" s="56"/>
      <c r="GU76" s="56"/>
      <c r="GV76" s="56"/>
      <c r="GW76" s="56"/>
      <c r="GX76" s="56"/>
      <c r="GY76" s="56"/>
      <c r="GZ76" s="56"/>
      <c r="HB76" s="56"/>
      <c r="HC76" s="56"/>
      <c r="HD76" s="56"/>
      <c r="HE76" s="56"/>
      <c r="HF76" s="56"/>
      <c r="HG76" s="56"/>
      <c r="HH76" s="56"/>
      <c r="HI76" s="56"/>
      <c r="HJ76" s="56"/>
      <c r="HL76" s="56"/>
      <c r="HM76" s="56"/>
      <c r="HN76" s="56"/>
      <c r="HO76" s="56"/>
      <c r="HP76" s="56"/>
      <c r="HQ76" s="56"/>
      <c r="HR76" s="56"/>
      <c r="HS76" s="56"/>
      <c r="HT76" s="56"/>
      <c r="HV76" s="56"/>
      <c r="HW76" s="56"/>
      <c r="HX76" s="56"/>
      <c r="HY76" s="56"/>
      <c r="HZ76" s="56"/>
      <c r="IA76" s="56"/>
      <c r="IB76" s="56"/>
      <c r="IC76" s="56"/>
      <c r="ID76" s="56"/>
      <c r="IF76" s="56"/>
      <c r="IG76" s="56"/>
      <c r="IH76" s="56"/>
      <c r="II76" s="56"/>
      <c r="IJ76" s="56"/>
      <c r="IK76" s="56"/>
      <c r="IL76" s="56"/>
      <c r="IM76" s="56"/>
      <c r="IN76" s="56"/>
      <c r="IP76" s="56"/>
      <c r="IQ76" s="56"/>
      <c r="IR76" s="56"/>
      <c r="IS76" s="56"/>
      <c r="IT76" s="56"/>
      <c r="IU76" s="56"/>
    </row>
    <row r="77" spans="1:255" ht="12.75" customHeight="1" thickBot="1" x14ac:dyDescent="0.25">
      <c r="A77" s="221"/>
      <c r="B77" s="106">
        <v>0</v>
      </c>
      <c r="C77" s="85" t="s">
        <v>75</v>
      </c>
      <c r="D77" s="86"/>
      <c r="E77" s="47"/>
      <c r="F77" s="47"/>
      <c r="G77" s="47"/>
      <c r="H77" s="48"/>
      <c r="I77" s="49">
        <f t="shared" si="3"/>
        <v>0</v>
      </c>
      <c r="J77" s="56"/>
      <c r="K77" s="56"/>
      <c r="L77" s="56"/>
      <c r="M77" s="56"/>
      <c r="N77" s="56"/>
      <c r="O77" s="56"/>
      <c r="P77" s="56"/>
      <c r="Q77" s="56"/>
      <c r="R77" s="56"/>
      <c r="T77" s="56"/>
      <c r="U77" s="56"/>
      <c r="V77" s="56"/>
      <c r="W77" s="56"/>
      <c r="X77" s="56"/>
      <c r="Y77" s="56"/>
      <c r="Z77" s="56"/>
      <c r="AA77" s="56"/>
      <c r="AB77" s="56"/>
      <c r="AD77" s="56"/>
      <c r="AE77" s="56"/>
      <c r="AF77" s="56"/>
      <c r="AG77" s="56"/>
      <c r="AH77" s="56"/>
      <c r="AI77" s="56"/>
      <c r="AJ77" s="56"/>
      <c r="AK77" s="56"/>
      <c r="AL77" s="56"/>
      <c r="AN77" s="56"/>
      <c r="AO77" s="56"/>
      <c r="AP77" s="56"/>
      <c r="AQ77" s="56"/>
      <c r="AR77" s="56"/>
      <c r="AS77" s="56"/>
      <c r="AT77" s="56"/>
      <c r="AU77" s="56"/>
      <c r="AV77" s="56"/>
      <c r="AX77" s="56"/>
      <c r="AY77" s="56"/>
      <c r="AZ77" s="56"/>
      <c r="BA77" s="56"/>
      <c r="BB77" s="56"/>
      <c r="BC77" s="56"/>
      <c r="BD77" s="56"/>
      <c r="BE77" s="56"/>
      <c r="BF77" s="56"/>
      <c r="BH77" s="56"/>
      <c r="BI77" s="56"/>
      <c r="BJ77" s="56"/>
      <c r="BK77" s="56"/>
      <c r="BL77" s="56"/>
      <c r="BM77" s="56"/>
      <c r="BN77" s="56"/>
      <c r="BO77" s="56"/>
      <c r="BP77" s="56"/>
      <c r="BR77" s="56"/>
      <c r="BS77" s="56"/>
      <c r="BT77" s="56"/>
      <c r="BU77" s="56"/>
      <c r="BV77" s="56"/>
      <c r="BW77" s="56"/>
      <c r="BX77" s="56"/>
      <c r="BY77" s="56"/>
      <c r="BZ77" s="56"/>
      <c r="CB77" s="56"/>
      <c r="CC77" s="56"/>
      <c r="CD77" s="56"/>
      <c r="CE77" s="56"/>
      <c r="CF77" s="56"/>
      <c r="CG77" s="56"/>
      <c r="CH77" s="56"/>
      <c r="CI77" s="56"/>
      <c r="CJ77" s="56"/>
      <c r="CL77" s="56"/>
      <c r="CM77" s="56"/>
      <c r="CN77" s="56"/>
      <c r="CO77" s="56"/>
      <c r="CP77" s="56"/>
      <c r="CQ77" s="56"/>
      <c r="CR77" s="56"/>
      <c r="CS77" s="56"/>
      <c r="CT77" s="56"/>
      <c r="CV77" s="56"/>
      <c r="CW77" s="56"/>
      <c r="CX77" s="56"/>
      <c r="CY77" s="56"/>
      <c r="CZ77" s="56"/>
      <c r="DA77" s="56"/>
      <c r="DB77" s="56"/>
      <c r="DC77" s="56"/>
      <c r="DD77" s="56"/>
      <c r="DF77" s="56"/>
      <c r="DG77" s="56"/>
      <c r="DH77" s="56"/>
      <c r="DI77" s="56"/>
      <c r="DJ77" s="56"/>
      <c r="DK77" s="56"/>
      <c r="DL77" s="56"/>
      <c r="DM77" s="56"/>
      <c r="DN77" s="56"/>
      <c r="DP77" s="56"/>
      <c r="DQ77" s="56"/>
      <c r="DR77" s="56"/>
      <c r="DS77" s="56"/>
      <c r="DT77" s="56"/>
      <c r="DU77" s="56"/>
      <c r="DV77" s="56"/>
      <c r="DW77" s="56"/>
      <c r="DX77" s="56"/>
      <c r="DZ77" s="56"/>
      <c r="EA77" s="56"/>
      <c r="EB77" s="56"/>
      <c r="EC77" s="56"/>
      <c r="ED77" s="56"/>
      <c r="EE77" s="56"/>
      <c r="EF77" s="56"/>
      <c r="EG77" s="56"/>
      <c r="EH77" s="56"/>
      <c r="EJ77" s="56"/>
      <c r="EK77" s="56"/>
      <c r="EL77" s="56"/>
      <c r="EM77" s="56"/>
      <c r="EN77" s="56"/>
      <c r="EO77" s="56"/>
      <c r="EP77" s="56"/>
      <c r="EQ77" s="56"/>
      <c r="ER77" s="56"/>
      <c r="ET77" s="56"/>
      <c r="EU77" s="56"/>
      <c r="EV77" s="56"/>
      <c r="EW77" s="56"/>
      <c r="EX77" s="56"/>
      <c r="EY77" s="56"/>
      <c r="EZ77" s="56"/>
      <c r="FA77" s="56"/>
      <c r="FB77" s="56"/>
      <c r="FD77" s="56"/>
      <c r="FE77" s="56"/>
      <c r="FF77" s="56"/>
      <c r="FG77" s="56"/>
      <c r="FH77" s="56"/>
      <c r="FI77" s="56"/>
      <c r="FJ77" s="56"/>
      <c r="FK77" s="56"/>
      <c r="FL77" s="56"/>
      <c r="FN77" s="56"/>
      <c r="FO77" s="56"/>
      <c r="FP77" s="56"/>
      <c r="FQ77" s="56"/>
      <c r="FR77" s="56"/>
      <c r="FS77" s="56"/>
      <c r="FT77" s="56"/>
      <c r="FU77" s="56"/>
      <c r="FV77" s="56"/>
      <c r="FX77" s="56"/>
      <c r="FY77" s="56"/>
      <c r="FZ77" s="56"/>
      <c r="GA77" s="56"/>
      <c r="GB77" s="56"/>
      <c r="GC77" s="56"/>
      <c r="GD77" s="56"/>
      <c r="GE77" s="56"/>
      <c r="GF77" s="56"/>
      <c r="GH77" s="56"/>
      <c r="GI77" s="56"/>
      <c r="GJ77" s="56"/>
      <c r="GK77" s="56"/>
      <c r="GL77" s="56"/>
      <c r="GM77" s="56"/>
      <c r="GN77" s="56"/>
      <c r="GO77" s="56"/>
      <c r="GP77" s="56"/>
      <c r="GR77" s="56"/>
      <c r="GS77" s="56"/>
      <c r="GT77" s="56"/>
      <c r="GU77" s="56"/>
      <c r="GV77" s="56"/>
      <c r="GW77" s="56"/>
      <c r="GX77" s="56"/>
      <c r="GY77" s="56"/>
      <c r="GZ77" s="56"/>
      <c r="HB77" s="56"/>
      <c r="HC77" s="56"/>
      <c r="HD77" s="56"/>
      <c r="HE77" s="56"/>
      <c r="HF77" s="56"/>
      <c r="HG77" s="56"/>
      <c r="HH77" s="56"/>
      <c r="HI77" s="56"/>
      <c r="HJ77" s="56"/>
      <c r="HL77" s="56"/>
      <c r="HM77" s="56"/>
      <c r="HN77" s="56"/>
      <c r="HO77" s="56"/>
      <c r="HP77" s="56"/>
      <c r="HQ77" s="56"/>
      <c r="HR77" s="56"/>
      <c r="HS77" s="56"/>
      <c r="HT77" s="56"/>
      <c r="HV77" s="56"/>
      <c r="HW77" s="56"/>
      <c r="HX77" s="56"/>
      <c r="HY77" s="56"/>
      <c r="HZ77" s="56"/>
      <c r="IA77" s="56"/>
      <c r="IB77" s="56"/>
      <c r="IC77" s="56"/>
      <c r="ID77" s="56"/>
      <c r="IF77" s="56"/>
      <c r="IG77" s="56"/>
      <c r="IH77" s="56"/>
      <c r="II77" s="56"/>
      <c r="IJ77" s="56"/>
      <c r="IK77" s="56"/>
      <c r="IL77" s="56"/>
      <c r="IM77" s="56"/>
      <c r="IN77" s="56"/>
      <c r="IP77" s="56"/>
      <c r="IQ77" s="56"/>
      <c r="IR77" s="56"/>
      <c r="IS77" s="56"/>
      <c r="IT77" s="56"/>
      <c r="IU77" s="56"/>
    </row>
    <row r="78" spans="1:255" ht="12.75" customHeight="1" thickBot="1" x14ac:dyDescent="0.25">
      <c r="A78" s="221"/>
      <c r="B78" s="106">
        <v>0</v>
      </c>
      <c r="C78" s="85" t="s">
        <v>76</v>
      </c>
      <c r="D78" s="86"/>
      <c r="E78" s="47"/>
      <c r="F78" s="47"/>
      <c r="G78" s="47"/>
      <c r="H78" s="48"/>
      <c r="I78" s="49">
        <f t="shared" si="3"/>
        <v>0</v>
      </c>
      <c r="J78" s="56"/>
      <c r="K78" s="56"/>
      <c r="L78" s="56"/>
      <c r="M78" s="56"/>
      <c r="N78" s="56"/>
      <c r="O78" s="56"/>
      <c r="P78" s="56"/>
      <c r="Q78" s="56"/>
      <c r="R78" s="56"/>
      <c r="T78" s="56"/>
      <c r="U78" s="56"/>
      <c r="V78" s="56"/>
      <c r="W78" s="56"/>
      <c r="X78" s="56"/>
      <c r="Y78" s="56"/>
      <c r="Z78" s="56"/>
      <c r="AA78" s="56"/>
      <c r="AB78" s="56"/>
      <c r="AD78" s="56"/>
      <c r="AE78" s="56"/>
      <c r="AF78" s="56"/>
      <c r="AG78" s="56"/>
      <c r="AH78" s="56"/>
      <c r="AI78" s="56"/>
      <c r="AJ78" s="56"/>
      <c r="AK78" s="56"/>
      <c r="AL78" s="56"/>
      <c r="AN78" s="56"/>
      <c r="AO78" s="56"/>
      <c r="AP78" s="56"/>
      <c r="AQ78" s="56"/>
      <c r="AR78" s="56"/>
      <c r="AS78" s="56"/>
      <c r="AT78" s="56"/>
      <c r="AU78" s="56"/>
      <c r="AV78" s="56"/>
      <c r="AX78" s="56"/>
      <c r="AY78" s="56"/>
      <c r="AZ78" s="56"/>
      <c r="BA78" s="56"/>
      <c r="BB78" s="56"/>
      <c r="BC78" s="56"/>
      <c r="BD78" s="56"/>
      <c r="BE78" s="56"/>
      <c r="BF78" s="56"/>
      <c r="BH78" s="56"/>
      <c r="BI78" s="56"/>
      <c r="BJ78" s="56"/>
      <c r="BK78" s="56"/>
      <c r="BL78" s="56"/>
      <c r="BM78" s="56"/>
      <c r="BN78" s="56"/>
      <c r="BO78" s="56"/>
      <c r="BP78" s="56"/>
      <c r="BR78" s="56"/>
      <c r="BS78" s="56"/>
      <c r="BT78" s="56"/>
      <c r="BU78" s="56"/>
      <c r="BV78" s="56"/>
      <c r="BW78" s="56"/>
      <c r="BX78" s="56"/>
      <c r="BY78" s="56"/>
      <c r="BZ78" s="56"/>
      <c r="CB78" s="56"/>
      <c r="CC78" s="56"/>
      <c r="CD78" s="56"/>
      <c r="CE78" s="56"/>
      <c r="CF78" s="56"/>
      <c r="CG78" s="56"/>
      <c r="CH78" s="56"/>
      <c r="CI78" s="56"/>
      <c r="CJ78" s="56"/>
      <c r="CL78" s="56"/>
      <c r="CM78" s="56"/>
      <c r="CN78" s="56"/>
      <c r="CO78" s="56"/>
      <c r="CP78" s="56"/>
      <c r="CQ78" s="56"/>
      <c r="CR78" s="56"/>
      <c r="CS78" s="56"/>
      <c r="CT78" s="56"/>
      <c r="CV78" s="56"/>
      <c r="CW78" s="56"/>
      <c r="CX78" s="56"/>
      <c r="CY78" s="56"/>
      <c r="CZ78" s="56"/>
      <c r="DA78" s="56"/>
      <c r="DB78" s="56"/>
      <c r="DC78" s="56"/>
      <c r="DD78" s="56"/>
      <c r="DF78" s="56"/>
      <c r="DG78" s="56"/>
      <c r="DH78" s="56"/>
      <c r="DI78" s="56"/>
      <c r="DJ78" s="56"/>
      <c r="DK78" s="56"/>
      <c r="DL78" s="56"/>
      <c r="DM78" s="56"/>
      <c r="DN78" s="56"/>
      <c r="DP78" s="56"/>
      <c r="DQ78" s="56"/>
      <c r="DR78" s="56"/>
      <c r="DS78" s="56"/>
      <c r="DT78" s="56"/>
      <c r="DU78" s="56"/>
      <c r="DV78" s="56"/>
      <c r="DW78" s="56"/>
      <c r="DX78" s="56"/>
      <c r="DZ78" s="56"/>
      <c r="EA78" s="56"/>
      <c r="EB78" s="56"/>
      <c r="EC78" s="56"/>
      <c r="ED78" s="56"/>
      <c r="EE78" s="56"/>
      <c r="EF78" s="56"/>
      <c r="EG78" s="56"/>
      <c r="EH78" s="56"/>
      <c r="EJ78" s="56"/>
      <c r="EK78" s="56"/>
      <c r="EL78" s="56"/>
      <c r="EM78" s="56"/>
      <c r="EN78" s="56"/>
      <c r="EO78" s="56"/>
      <c r="EP78" s="56"/>
      <c r="EQ78" s="56"/>
      <c r="ER78" s="56"/>
      <c r="ET78" s="56"/>
      <c r="EU78" s="56"/>
      <c r="EV78" s="56"/>
      <c r="EW78" s="56"/>
      <c r="EX78" s="56"/>
      <c r="EY78" s="56"/>
      <c r="EZ78" s="56"/>
      <c r="FA78" s="56"/>
      <c r="FB78" s="56"/>
      <c r="FD78" s="56"/>
      <c r="FE78" s="56"/>
      <c r="FF78" s="56"/>
      <c r="FG78" s="56"/>
      <c r="FH78" s="56"/>
      <c r="FI78" s="56"/>
      <c r="FJ78" s="56"/>
      <c r="FK78" s="56"/>
      <c r="FL78" s="56"/>
      <c r="FN78" s="56"/>
      <c r="FO78" s="56"/>
      <c r="FP78" s="56"/>
      <c r="FQ78" s="56"/>
      <c r="FR78" s="56"/>
      <c r="FS78" s="56"/>
      <c r="FT78" s="56"/>
      <c r="FU78" s="56"/>
      <c r="FV78" s="56"/>
      <c r="FX78" s="56"/>
      <c r="FY78" s="56"/>
      <c r="FZ78" s="56"/>
      <c r="GA78" s="56"/>
      <c r="GB78" s="56"/>
      <c r="GC78" s="56"/>
      <c r="GD78" s="56"/>
      <c r="GE78" s="56"/>
      <c r="GF78" s="56"/>
      <c r="GH78" s="56"/>
      <c r="GI78" s="56"/>
      <c r="GJ78" s="56"/>
      <c r="GK78" s="56"/>
      <c r="GL78" s="56"/>
      <c r="GM78" s="56"/>
      <c r="GN78" s="56"/>
      <c r="GO78" s="56"/>
      <c r="GP78" s="56"/>
      <c r="GR78" s="56"/>
      <c r="GS78" s="56"/>
      <c r="GT78" s="56"/>
      <c r="GU78" s="56"/>
      <c r="GV78" s="56"/>
      <c r="GW78" s="56"/>
      <c r="GX78" s="56"/>
      <c r="GY78" s="56"/>
      <c r="GZ78" s="56"/>
      <c r="HB78" s="56"/>
      <c r="HC78" s="56"/>
      <c r="HD78" s="56"/>
      <c r="HE78" s="56"/>
      <c r="HF78" s="56"/>
      <c r="HG78" s="56"/>
      <c r="HH78" s="56"/>
      <c r="HI78" s="56"/>
      <c r="HJ78" s="56"/>
      <c r="HL78" s="56"/>
      <c r="HM78" s="56"/>
      <c r="HN78" s="56"/>
      <c r="HO78" s="56"/>
      <c r="HP78" s="56"/>
      <c r="HQ78" s="56"/>
      <c r="HR78" s="56"/>
      <c r="HS78" s="56"/>
      <c r="HT78" s="56"/>
      <c r="HV78" s="56"/>
      <c r="HW78" s="56"/>
      <c r="HX78" s="56"/>
      <c r="HY78" s="56"/>
      <c r="HZ78" s="56"/>
      <c r="IA78" s="56"/>
      <c r="IB78" s="56"/>
      <c r="IC78" s="56"/>
      <c r="ID78" s="56"/>
      <c r="IF78" s="56"/>
      <c r="IG78" s="56"/>
      <c r="IH78" s="56"/>
      <c r="II78" s="56"/>
      <c r="IJ78" s="56"/>
      <c r="IK78" s="56"/>
      <c r="IL78" s="56"/>
      <c r="IM78" s="56"/>
      <c r="IN78" s="56"/>
      <c r="IP78" s="56"/>
      <c r="IQ78" s="56"/>
      <c r="IR78" s="56"/>
      <c r="IS78" s="56"/>
      <c r="IT78" s="56"/>
      <c r="IU78" s="56"/>
    </row>
    <row r="79" spans="1:255" ht="12.75" customHeight="1" thickBot="1" x14ac:dyDescent="0.25">
      <c r="A79" s="221"/>
      <c r="B79" s="106">
        <v>0</v>
      </c>
      <c r="C79" s="85" t="s">
        <v>77</v>
      </c>
      <c r="D79" s="86"/>
      <c r="E79" s="47"/>
      <c r="F79" s="47"/>
      <c r="G79" s="47"/>
      <c r="H79" s="48"/>
      <c r="I79" s="49">
        <f t="shared" si="3"/>
        <v>0</v>
      </c>
      <c r="J79" s="56"/>
      <c r="K79" s="56"/>
      <c r="L79" s="56"/>
      <c r="M79" s="56"/>
      <c r="N79" s="56"/>
      <c r="O79" s="56"/>
      <c r="P79" s="56"/>
      <c r="Q79" s="56"/>
      <c r="R79" s="56"/>
      <c r="T79" s="56"/>
      <c r="U79" s="56"/>
      <c r="V79" s="56"/>
      <c r="W79" s="56"/>
      <c r="X79" s="56"/>
      <c r="Y79" s="56"/>
      <c r="Z79" s="56"/>
      <c r="AA79" s="56"/>
      <c r="AB79" s="56"/>
      <c r="AD79" s="56"/>
      <c r="AE79" s="56"/>
      <c r="AF79" s="56"/>
      <c r="AG79" s="56"/>
      <c r="AH79" s="56"/>
      <c r="AI79" s="56"/>
      <c r="AJ79" s="56"/>
      <c r="AK79" s="56"/>
      <c r="AL79" s="56"/>
      <c r="AN79" s="56"/>
      <c r="AO79" s="56"/>
      <c r="AP79" s="56"/>
      <c r="AQ79" s="56"/>
      <c r="AR79" s="56"/>
      <c r="AS79" s="56"/>
      <c r="AT79" s="56"/>
      <c r="AU79" s="56"/>
      <c r="AV79" s="56"/>
      <c r="AX79" s="56"/>
      <c r="AY79" s="56"/>
      <c r="AZ79" s="56"/>
      <c r="BA79" s="56"/>
      <c r="BB79" s="56"/>
      <c r="BC79" s="56"/>
      <c r="BD79" s="56"/>
      <c r="BE79" s="56"/>
      <c r="BF79" s="56"/>
      <c r="BH79" s="56"/>
      <c r="BI79" s="56"/>
      <c r="BJ79" s="56"/>
      <c r="BK79" s="56"/>
      <c r="BL79" s="56"/>
      <c r="BM79" s="56"/>
      <c r="BN79" s="56"/>
      <c r="BO79" s="56"/>
      <c r="BP79" s="56"/>
      <c r="BR79" s="56"/>
      <c r="BS79" s="56"/>
      <c r="BT79" s="56"/>
      <c r="BU79" s="56"/>
      <c r="BV79" s="56"/>
      <c r="BW79" s="56"/>
      <c r="BX79" s="56"/>
      <c r="BY79" s="56"/>
      <c r="BZ79" s="56"/>
      <c r="CB79" s="56"/>
      <c r="CC79" s="56"/>
      <c r="CD79" s="56"/>
      <c r="CE79" s="56"/>
      <c r="CF79" s="56"/>
      <c r="CG79" s="56"/>
      <c r="CH79" s="56"/>
      <c r="CI79" s="56"/>
      <c r="CJ79" s="56"/>
      <c r="CL79" s="56"/>
      <c r="CM79" s="56"/>
      <c r="CN79" s="56"/>
      <c r="CO79" s="56"/>
      <c r="CP79" s="56"/>
      <c r="CQ79" s="56"/>
      <c r="CR79" s="56"/>
      <c r="CS79" s="56"/>
      <c r="CT79" s="56"/>
      <c r="CV79" s="56"/>
      <c r="CW79" s="56"/>
      <c r="CX79" s="56"/>
      <c r="CY79" s="56"/>
      <c r="CZ79" s="56"/>
      <c r="DA79" s="56"/>
      <c r="DB79" s="56"/>
      <c r="DC79" s="56"/>
      <c r="DD79" s="56"/>
      <c r="DF79" s="56"/>
      <c r="DG79" s="56"/>
      <c r="DH79" s="56"/>
      <c r="DI79" s="56"/>
      <c r="DJ79" s="56"/>
      <c r="DK79" s="56"/>
      <c r="DL79" s="56"/>
      <c r="DM79" s="56"/>
      <c r="DN79" s="56"/>
      <c r="DP79" s="56"/>
      <c r="DQ79" s="56"/>
      <c r="DR79" s="56"/>
      <c r="DS79" s="56"/>
      <c r="DT79" s="56"/>
      <c r="DU79" s="56"/>
      <c r="DV79" s="56"/>
      <c r="DW79" s="56"/>
      <c r="DX79" s="56"/>
      <c r="DZ79" s="56"/>
      <c r="EA79" s="56"/>
      <c r="EB79" s="56"/>
      <c r="EC79" s="56"/>
      <c r="ED79" s="56"/>
      <c r="EE79" s="56"/>
      <c r="EF79" s="56"/>
      <c r="EG79" s="56"/>
      <c r="EH79" s="56"/>
      <c r="EJ79" s="56"/>
      <c r="EK79" s="56"/>
      <c r="EL79" s="56"/>
      <c r="EM79" s="56"/>
      <c r="EN79" s="56"/>
      <c r="EO79" s="56"/>
      <c r="EP79" s="56"/>
      <c r="EQ79" s="56"/>
      <c r="ER79" s="56"/>
      <c r="ET79" s="56"/>
      <c r="EU79" s="56"/>
      <c r="EV79" s="56"/>
      <c r="EW79" s="56"/>
      <c r="EX79" s="56"/>
      <c r="EY79" s="56"/>
      <c r="EZ79" s="56"/>
      <c r="FA79" s="56"/>
      <c r="FB79" s="56"/>
      <c r="FD79" s="56"/>
      <c r="FE79" s="56"/>
      <c r="FF79" s="56"/>
      <c r="FG79" s="56"/>
      <c r="FH79" s="56"/>
      <c r="FI79" s="56"/>
      <c r="FJ79" s="56"/>
      <c r="FK79" s="56"/>
      <c r="FL79" s="56"/>
      <c r="FN79" s="56"/>
      <c r="FO79" s="56"/>
      <c r="FP79" s="56"/>
      <c r="FQ79" s="56"/>
      <c r="FR79" s="56"/>
      <c r="FS79" s="56"/>
      <c r="FT79" s="56"/>
      <c r="FU79" s="56"/>
      <c r="FV79" s="56"/>
      <c r="FX79" s="56"/>
      <c r="FY79" s="56"/>
      <c r="FZ79" s="56"/>
      <c r="GA79" s="56"/>
      <c r="GB79" s="56"/>
      <c r="GC79" s="56"/>
      <c r="GD79" s="56"/>
      <c r="GE79" s="56"/>
      <c r="GF79" s="56"/>
      <c r="GH79" s="56"/>
      <c r="GI79" s="56"/>
      <c r="GJ79" s="56"/>
      <c r="GK79" s="56"/>
      <c r="GL79" s="56"/>
      <c r="GM79" s="56"/>
      <c r="GN79" s="56"/>
      <c r="GO79" s="56"/>
      <c r="GP79" s="56"/>
      <c r="GR79" s="56"/>
      <c r="GS79" s="56"/>
      <c r="GT79" s="56"/>
      <c r="GU79" s="56"/>
      <c r="GV79" s="56"/>
      <c r="GW79" s="56"/>
      <c r="GX79" s="56"/>
      <c r="GY79" s="56"/>
      <c r="GZ79" s="56"/>
      <c r="HB79" s="56"/>
      <c r="HC79" s="56"/>
      <c r="HD79" s="56"/>
      <c r="HE79" s="56"/>
      <c r="HF79" s="56"/>
      <c r="HG79" s="56"/>
      <c r="HH79" s="56"/>
      <c r="HI79" s="56"/>
      <c r="HJ79" s="56"/>
      <c r="HL79" s="56"/>
      <c r="HM79" s="56"/>
      <c r="HN79" s="56"/>
      <c r="HO79" s="56"/>
      <c r="HP79" s="56"/>
      <c r="HQ79" s="56"/>
      <c r="HR79" s="56"/>
      <c r="HS79" s="56"/>
      <c r="HT79" s="56"/>
      <c r="HV79" s="56"/>
      <c r="HW79" s="56"/>
      <c r="HX79" s="56"/>
      <c r="HY79" s="56"/>
      <c r="HZ79" s="56"/>
      <c r="IA79" s="56"/>
      <c r="IB79" s="56"/>
      <c r="IC79" s="56"/>
      <c r="ID79" s="56"/>
      <c r="IF79" s="56"/>
      <c r="IG79" s="56"/>
      <c r="IH79" s="56"/>
      <c r="II79" s="56"/>
      <c r="IJ79" s="56"/>
      <c r="IK79" s="56"/>
      <c r="IL79" s="56"/>
      <c r="IM79" s="56"/>
      <c r="IN79" s="56"/>
      <c r="IP79" s="56"/>
      <c r="IQ79" s="56"/>
      <c r="IR79" s="56"/>
      <c r="IS79" s="56"/>
      <c r="IT79" s="56"/>
      <c r="IU79" s="56"/>
    </row>
    <row r="80" spans="1:255" ht="12.75" customHeight="1" thickBot="1" x14ac:dyDescent="0.25">
      <c r="A80" s="221"/>
      <c r="B80" s="106">
        <v>0</v>
      </c>
      <c r="C80" s="85" t="s">
        <v>78</v>
      </c>
      <c r="D80" s="86"/>
      <c r="E80" s="47"/>
      <c r="F80" s="47"/>
      <c r="G80" s="47"/>
      <c r="H80" s="48"/>
      <c r="I80" s="49">
        <f t="shared" si="3"/>
        <v>0</v>
      </c>
      <c r="J80" s="56"/>
      <c r="K80" s="56"/>
      <c r="L80" s="56"/>
      <c r="M80" s="56"/>
      <c r="N80" s="56"/>
      <c r="O80" s="56"/>
      <c r="P80" s="56"/>
      <c r="Q80" s="56"/>
      <c r="R80" s="56"/>
      <c r="T80" s="56"/>
      <c r="U80" s="56"/>
      <c r="V80" s="56"/>
      <c r="W80" s="56"/>
      <c r="X80" s="56"/>
      <c r="Y80" s="56"/>
      <c r="Z80" s="56"/>
      <c r="AA80" s="56"/>
      <c r="AB80" s="56"/>
      <c r="AD80" s="56"/>
      <c r="AE80" s="56"/>
      <c r="AF80" s="56"/>
      <c r="AG80" s="56"/>
      <c r="AH80" s="56"/>
      <c r="AI80" s="56"/>
      <c r="AJ80" s="56"/>
      <c r="AK80" s="56"/>
      <c r="AL80" s="56"/>
      <c r="AN80" s="56"/>
      <c r="AO80" s="56"/>
      <c r="AP80" s="56"/>
      <c r="AQ80" s="56"/>
      <c r="AR80" s="56"/>
      <c r="AS80" s="56"/>
      <c r="AT80" s="56"/>
      <c r="AU80" s="56"/>
      <c r="AV80" s="56"/>
      <c r="AX80" s="56"/>
      <c r="AY80" s="56"/>
      <c r="AZ80" s="56"/>
      <c r="BA80" s="56"/>
      <c r="BB80" s="56"/>
      <c r="BC80" s="56"/>
      <c r="BD80" s="56"/>
      <c r="BE80" s="56"/>
      <c r="BF80" s="56"/>
      <c r="BH80" s="56"/>
      <c r="BI80" s="56"/>
      <c r="BJ80" s="56"/>
      <c r="BK80" s="56"/>
      <c r="BL80" s="56"/>
      <c r="BM80" s="56"/>
      <c r="BN80" s="56"/>
      <c r="BO80" s="56"/>
      <c r="BP80" s="56"/>
      <c r="BR80" s="56"/>
      <c r="BS80" s="56"/>
      <c r="BT80" s="56"/>
      <c r="BU80" s="56"/>
      <c r="BV80" s="56"/>
      <c r="BW80" s="56"/>
      <c r="BX80" s="56"/>
      <c r="BY80" s="56"/>
      <c r="BZ80" s="56"/>
      <c r="CB80" s="56"/>
      <c r="CC80" s="56"/>
      <c r="CD80" s="56"/>
      <c r="CE80" s="56"/>
      <c r="CF80" s="56"/>
      <c r="CG80" s="56"/>
      <c r="CH80" s="56"/>
      <c r="CI80" s="56"/>
      <c r="CJ80" s="56"/>
      <c r="CL80" s="56"/>
      <c r="CM80" s="56"/>
      <c r="CN80" s="56"/>
      <c r="CO80" s="56"/>
      <c r="CP80" s="56"/>
      <c r="CQ80" s="56"/>
      <c r="CR80" s="56"/>
      <c r="CS80" s="56"/>
      <c r="CT80" s="56"/>
      <c r="CV80" s="56"/>
      <c r="CW80" s="56"/>
      <c r="CX80" s="56"/>
      <c r="CY80" s="56"/>
      <c r="CZ80" s="56"/>
      <c r="DA80" s="56"/>
      <c r="DB80" s="56"/>
      <c r="DC80" s="56"/>
      <c r="DD80" s="56"/>
      <c r="DF80" s="56"/>
      <c r="DG80" s="56"/>
      <c r="DH80" s="56"/>
      <c r="DI80" s="56"/>
      <c r="DJ80" s="56"/>
      <c r="DK80" s="56"/>
      <c r="DL80" s="56"/>
      <c r="DM80" s="56"/>
      <c r="DN80" s="56"/>
      <c r="DP80" s="56"/>
      <c r="DQ80" s="56"/>
      <c r="DR80" s="56"/>
      <c r="DS80" s="56"/>
      <c r="DT80" s="56"/>
      <c r="DU80" s="56"/>
      <c r="DV80" s="56"/>
      <c r="DW80" s="56"/>
      <c r="DX80" s="56"/>
      <c r="DZ80" s="56"/>
      <c r="EA80" s="56"/>
      <c r="EB80" s="56"/>
      <c r="EC80" s="56"/>
      <c r="ED80" s="56"/>
      <c r="EE80" s="56"/>
      <c r="EF80" s="56"/>
      <c r="EG80" s="56"/>
      <c r="EH80" s="56"/>
      <c r="EJ80" s="56"/>
      <c r="EK80" s="56"/>
      <c r="EL80" s="56"/>
      <c r="EM80" s="56"/>
      <c r="EN80" s="56"/>
      <c r="EO80" s="56"/>
      <c r="EP80" s="56"/>
      <c r="EQ80" s="56"/>
      <c r="ER80" s="56"/>
      <c r="ET80" s="56"/>
      <c r="EU80" s="56"/>
      <c r="EV80" s="56"/>
      <c r="EW80" s="56"/>
      <c r="EX80" s="56"/>
      <c r="EY80" s="56"/>
      <c r="EZ80" s="56"/>
      <c r="FA80" s="56"/>
      <c r="FB80" s="56"/>
      <c r="FD80" s="56"/>
      <c r="FE80" s="56"/>
      <c r="FF80" s="56"/>
      <c r="FG80" s="56"/>
      <c r="FH80" s="56"/>
      <c r="FI80" s="56"/>
      <c r="FJ80" s="56"/>
      <c r="FK80" s="56"/>
      <c r="FL80" s="56"/>
      <c r="FN80" s="56"/>
      <c r="FO80" s="56"/>
      <c r="FP80" s="56"/>
      <c r="FQ80" s="56"/>
      <c r="FR80" s="56"/>
      <c r="FS80" s="56"/>
      <c r="FT80" s="56"/>
      <c r="FU80" s="56"/>
      <c r="FV80" s="56"/>
      <c r="FX80" s="56"/>
      <c r="FY80" s="56"/>
      <c r="FZ80" s="56"/>
      <c r="GA80" s="56"/>
      <c r="GB80" s="56"/>
      <c r="GC80" s="56"/>
      <c r="GD80" s="56"/>
      <c r="GE80" s="56"/>
      <c r="GF80" s="56"/>
      <c r="GH80" s="56"/>
      <c r="GI80" s="56"/>
      <c r="GJ80" s="56"/>
      <c r="GK80" s="56"/>
      <c r="GL80" s="56"/>
      <c r="GM80" s="56"/>
      <c r="GN80" s="56"/>
      <c r="GO80" s="56"/>
      <c r="GP80" s="56"/>
      <c r="GR80" s="56"/>
      <c r="GS80" s="56"/>
      <c r="GT80" s="56"/>
      <c r="GU80" s="56"/>
      <c r="GV80" s="56"/>
      <c r="GW80" s="56"/>
      <c r="GX80" s="56"/>
      <c r="GY80" s="56"/>
      <c r="GZ80" s="56"/>
      <c r="HB80" s="56"/>
      <c r="HC80" s="56"/>
      <c r="HD80" s="56"/>
      <c r="HE80" s="56"/>
      <c r="HF80" s="56"/>
      <c r="HG80" s="56"/>
      <c r="HH80" s="56"/>
      <c r="HI80" s="56"/>
      <c r="HJ80" s="56"/>
      <c r="HL80" s="56"/>
      <c r="HM80" s="56"/>
      <c r="HN80" s="56"/>
      <c r="HO80" s="56"/>
      <c r="HP80" s="56"/>
      <c r="HQ80" s="56"/>
      <c r="HR80" s="56"/>
      <c r="HS80" s="56"/>
      <c r="HT80" s="56"/>
      <c r="HV80" s="56"/>
      <c r="HW80" s="56"/>
      <c r="HX80" s="56"/>
      <c r="HY80" s="56"/>
      <c r="HZ80" s="56"/>
      <c r="IA80" s="56"/>
      <c r="IB80" s="56"/>
      <c r="IC80" s="56"/>
      <c r="ID80" s="56"/>
      <c r="IF80" s="56"/>
      <c r="IG80" s="56"/>
      <c r="IH80" s="56"/>
      <c r="II80" s="56"/>
      <c r="IJ80" s="56"/>
      <c r="IK80" s="56"/>
      <c r="IL80" s="56"/>
      <c r="IM80" s="56"/>
      <c r="IN80" s="56"/>
      <c r="IP80" s="56"/>
      <c r="IQ80" s="56"/>
      <c r="IR80" s="56"/>
      <c r="IS80" s="56"/>
      <c r="IT80" s="56"/>
      <c r="IU80" s="56"/>
    </row>
    <row r="81" spans="1:255" ht="12.75" customHeight="1" thickBot="1" x14ac:dyDescent="0.25">
      <c r="A81" s="221"/>
      <c r="B81" s="106">
        <v>0</v>
      </c>
      <c r="C81" s="85" t="s">
        <v>79</v>
      </c>
      <c r="D81" s="86"/>
      <c r="E81" s="47"/>
      <c r="F81" s="47"/>
      <c r="G81" s="47"/>
      <c r="H81" s="48"/>
      <c r="I81" s="49">
        <f t="shared" si="3"/>
        <v>0</v>
      </c>
      <c r="J81" s="56"/>
      <c r="K81" s="56"/>
      <c r="L81" s="56"/>
      <c r="M81" s="56"/>
      <c r="N81" s="56"/>
      <c r="O81" s="56"/>
      <c r="P81" s="56"/>
      <c r="Q81" s="56"/>
      <c r="R81" s="56"/>
      <c r="T81" s="56"/>
      <c r="U81" s="56"/>
      <c r="V81" s="56"/>
      <c r="W81" s="56"/>
      <c r="X81" s="56"/>
      <c r="Y81" s="56"/>
      <c r="Z81" s="56"/>
      <c r="AA81" s="56"/>
      <c r="AB81" s="56"/>
      <c r="AD81" s="56"/>
      <c r="AE81" s="56"/>
      <c r="AF81" s="56"/>
      <c r="AG81" s="56"/>
      <c r="AH81" s="56"/>
      <c r="AI81" s="56"/>
      <c r="AJ81" s="56"/>
      <c r="AK81" s="56"/>
      <c r="AL81" s="56"/>
      <c r="AN81" s="56"/>
      <c r="AO81" s="56"/>
      <c r="AP81" s="56"/>
      <c r="AQ81" s="56"/>
      <c r="AR81" s="56"/>
      <c r="AS81" s="56"/>
      <c r="AT81" s="56"/>
      <c r="AU81" s="56"/>
      <c r="AV81" s="56"/>
      <c r="AX81" s="56"/>
      <c r="AY81" s="56"/>
      <c r="AZ81" s="56"/>
      <c r="BA81" s="56"/>
      <c r="BB81" s="56"/>
      <c r="BC81" s="56"/>
      <c r="BD81" s="56"/>
      <c r="BE81" s="56"/>
      <c r="BF81" s="56"/>
      <c r="BH81" s="56"/>
      <c r="BI81" s="56"/>
      <c r="BJ81" s="56"/>
      <c r="BK81" s="56"/>
      <c r="BL81" s="56"/>
      <c r="BM81" s="56"/>
      <c r="BN81" s="56"/>
      <c r="BO81" s="56"/>
      <c r="BP81" s="56"/>
      <c r="BR81" s="56"/>
      <c r="BS81" s="56"/>
      <c r="BT81" s="56"/>
      <c r="BU81" s="56"/>
      <c r="BV81" s="56"/>
      <c r="BW81" s="56"/>
      <c r="BX81" s="56"/>
      <c r="BY81" s="56"/>
      <c r="BZ81" s="56"/>
      <c r="CB81" s="56"/>
      <c r="CC81" s="56"/>
      <c r="CD81" s="56"/>
      <c r="CE81" s="56"/>
      <c r="CF81" s="56"/>
      <c r="CG81" s="56"/>
      <c r="CH81" s="56"/>
      <c r="CI81" s="56"/>
      <c r="CJ81" s="56"/>
      <c r="CL81" s="56"/>
      <c r="CM81" s="56"/>
      <c r="CN81" s="56"/>
      <c r="CO81" s="56"/>
      <c r="CP81" s="56"/>
      <c r="CQ81" s="56"/>
      <c r="CR81" s="56"/>
      <c r="CS81" s="56"/>
      <c r="CT81" s="56"/>
      <c r="CV81" s="56"/>
      <c r="CW81" s="56"/>
      <c r="CX81" s="56"/>
      <c r="CY81" s="56"/>
      <c r="CZ81" s="56"/>
      <c r="DA81" s="56"/>
      <c r="DB81" s="56"/>
      <c r="DC81" s="56"/>
      <c r="DD81" s="56"/>
      <c r="DF81" s="56"/>
      <c r="DG81" s="56"/>
      <c r="DH81" s="56"/>
      <c r="DI81" s="56"/>
      <c r="DJ81" s="56"/>
      <c r="DK81" s="56"/>
      <c r="DL81" s="56"/>
      <c r="DM81" s="56"/>
      <c r="DN81" s="56"/>
      <c r="DP81" s="56"/>
      <c r="DQ81" s="56"/>
      <c r="DR81" s="56"/>
      <c r="DS81" s="56"/>
      <c r="DT81" s="56"/>
      <c r="DU81" s="56"/>
      <c r="DV81" s="56"/>
      <c r="DW81" s="56"/>
      <c r="DX81" s="56"/>
      <c r="DZ81" s="56"/>
      <c r="EA81" s="56"/>
      <c r="EB81" s="56"/>
      <c r="EC81" s="56"/>
      <c r="ED81" s="56"/>
      <c r="EE81" s="56"/>
      <c r="EF81" s="56"/>
      <c r="EG81" s="56"/>
      <c r="EH81" s="56"/>
      <c r="EJ81" s="56"/>
      <c r="EK81" s="56"/>
      <c r="EL81" s="56"/>
      <c r="EM81" s="56"/>
      <c r="EN81" s="56"/>
      <c r="EO81" s="56"/>
      <c r="EP81" s="56"/>
      <c r="EQ81" s="56"/>
      <c r="ER81" s="56"/>
      <c r="ET81" s="56"/>
      <c r="EU81" s="56"/>
      <c r="EV81" s="56"/>
      <c r="EW81" s="56"/>
      <c r="EX81" s="56"/>
      <c r="EY81" s="56"/>
      <c r="EZ81" s="56"/>
      <c r="FA81" s="56"/>
      <c r="FB81" s="56"/>
      <c r="FD81" s="56"/>
      <c r="FE81" s="56"/>
      <c r="FF81" s="56"/>
      <c r="FG81" s="56"/>
      <c r="FH81" s="56"/>
      <c r="FI81" s="56"/>
      <c r="FJ81" s="56"/>
      <c r="FK81" s="56"/>
      <c r="FL81" s="56"/>
      <c r="FN81" s="56"/>
      <c r="FO81" s="56"/>
      <c r="FP81" s="56"/>
      <c r="FQ81" s="56"/>
      <c r="FR81" s="56"/>
      <c r="FS81" s="56"/>
      <c r="FT81" s="56"/>
      <c r="FU81" s="56"/>
      <c r="FV81" s="56"/>
      <c r="FX81" s="56"/>
      <c r="FY81" s="56"/>
      <c r="FZ81" s="56"/>
      <c r="GA81" s="56"/>
      <c r="GB81" s="56"/>
      <c r="GC81" s="56"/>
      <c r="GD81" s="56"/>
      <c r="GE81" s="56"/>
      <c r="GF81" s="56"/>
      <c r="GH81" s="56"/>
      <c r="GI81" s="56"/>
      <c r="GJ81" s="56"/>
      <c r="GK81" s="56"/>
      <c r="GL81" s="56"/>
      <c r="GM81" s="56"/>
      <c r="GN81" s="56"/>
      <c r="GO81" s="56"/>
      <c r="GP81" s="56"/>
      <c r="GR81" s="56"/>
      <c r="GS81" s="56"/>
      <c r="GT81" s="56"/>
      <c r="GU81" s="56"/>
      <c r="GV81" s="56"/>
      <c r="GW81" s="56"/>
      <c r="GX81" s="56"/>
      <c r="GY81" s="56"/>
      <c r="GZ81" s="56"/>
      <c r="HB81" s="56"/>
      <c r="HC81" s="56"/>
      <c r="HD81" s="56"/>
      <c r="HE81" s="56"/>
      <c r="HF81" s="56"/>
      <c r="HG81" s="56"/>
      <c r="HH81" s="56"/>
      <c r="HI81" s="56"/>
      <c r="HJ81" s="56"/>
      <c r="HL81" s="56"/>
      <c r="HM81" s="56"/>
      <c r="HN81" s="56"/>
      <c r="HO81" s="56"/>
      <c r="HP81" s="56"/>
      <c r="HQ81" s="56"/>
      <c r="HR81" s="56"/>
      <c r="HS81" s="56"/>
      <c r="HT81" s="56"/>
      <c r="HV81" s="56"/>
      <c r="HW81" s="56"/>
      <c r="HX81" s="56"/>
      <c r="HY81" s="56"/>
      <c r="HZ81" s="56"/>
      <c r="IA81" s="56"/>
      <c r="IB81" s="56"/>
      <c r="IC81" s="56"/>
      <c r="ID81" s="56"/>
      <c r="IF81" s="56"/>
      <c r="IG81" s="56"/>
      <c r="IH81" s="56"/>
      <c r="II81" s="56"/>
      <c r="IJ81" s="56"/>
      <c r="IK81" s="56"/>
      <c r="IL81" s="56"/>
      <c r="IM81" s="56"/>
      <c r="IN81" s="56"/>
      <c r="IP81" s="56"/>
      <c r="IQ81" s="56"/>
      <c r="IR81" s="56"/>
      <c r="IS81" s="56"/>
      <c r="IT81" s="56"/>
      <c r="IU81" s="56"/>
    </row>
    <row r="82" spans="1:255" ht="13.5" thickBot="1" x14ac:dyDescent="0.25">
      <c r="A82" s="221"/>
      <c r="B82" s="106">
        <v>0</v>
      </c>
      <c r="C82" s="85" t="s">
        <v>80</v>
      </c>
      <c r="D82" s="86"/>
      <c r="E82" s="47"/>
      <c r="F82" s="47"/>
      <c r="G82" s="47"/>
      <c r="H82" s="48"/>
      <c r="I82" s="49">
        <f t="shared" si="3"/>
        <v>0</v>
      </c>
      <c r="J82" s="56"/>
      <c r="K82" s="56"/>
      <c r="L82" s="56"/>
      <c r="M82" s="56"/>
      <c r="N82" s="56"/>
      <c r="O82" s="56"/>
      <c r="P82" s="56"/>
      <c r="Q82" s="56"/>
      <c r="R82" s="56"/>
      <c r="T82" s="56"/>
      <c r="U82" s="56"/>
      <c r="V82" s="56"/>
      <c r="W82" s="56"/>
      <c r="X82" s="56"/>
      <c r="Y82" s="56"/>
      <c r="Z82" s="56"/>
      <c r="AA82" s="56"/>
      <c r="AB82" s="56"/>
      <c r="AD82" s="56"/>
      <c r="AE82" s="56"/>
      <c r="AF82" s="56"/>
      <c r="AG82" s="56"/>
      <c r="AH82" s="56"/>
      <c r="AI82" s="56"/>
      <c r="AJ82" s="56"/>
      <c r="AK82" s="56"/>
      <c r="AL82" s="56"/>
      <c r="AN82" s="56"/>
      <c r="AO82" s="56"/>
      <c r="AP82" s="56"/>
      <c r="AQ82" s="56"/>
      <c r="AR82" s="56"/>
      <c r="AS82" s="56"/>
      <c r="AT82" s="56"/>
      <c r="AU82" s="56"/>
      <c r="AV82" s="56"/>
      <c r="AX82" s="56"/>
      <c r="AY82" s="56"/>
      <c r="AZ82" s="56"/>
      <c r="BA82" s="56"/>
      <c r="BB82" s="56"/>
      <c r="BC82" s="56"/>
      <c r="BD82" s="56"/>
      <c r="BE82" s="56"/>
      <c r="BF82" s="56"/>
      <c r="BH82" s="56"/>
      <c r="BI82" s="56"/>
      <c r="BJ82" s="56"/>
      <c r="BK82" s="56"/>
      <c r="BL82" s="56"/>
      <c r="BM82" s="56"/>
      <c r="BN82" s="56"/>
      <c r="BO82" s="56"/>
      <c r="BP82" s="56"/>
      <c r="BR82" s="56"/>
      <c r="BS82" s="56"/>
      <c r="BT82" s="56"/>
      <c r="BU82" s="56"/>
      <c r="BV82" s="56"/>
      <c r="BW82" s="56"/>
      <c r="BX82" s="56"/>
      <c r="BY82" s="56"/>
      <c r="BZ82" s="56"/>
      <c r="CB82" s="56"/>
      <c r="CC82" s="56"/>
      <c r="CD82" s="56"/>
      <c r="CE82" s="56"/>
      <c r="CF82" s="56"/>
      <c r="CG82" s="56"/>
      <c r="CH82" s="56"/>
      <c r="CI82" s="56"/>
      <c r="CJ82" s="56"/>
      <c r="CL82" s="56"/>
      <c r="CM82" s="56"/>
      <c r="CN82" s="56"/>
      <c r="CO82" s="56"/>
      <c r="CP82" s="56"/>
      <c r="CQ82" s="56"/>
      <c r="CR82" s="56"/>
      <c r="CS82" s="56"/>
      <c r="CT82" s="56"/>
      <c r="CV82" s="56"/>
      <c r="CW82" s="56"/>
      <c r="CX82" s="56"/>
      <c r="CY82" s="56"/>
      <c r="CZ82" s="56"/>
      <c r="DA82" s="56"/>
      <c r="DB82" s="56"/>
      <c r="DC82" s="56"/>
      <c r="DD82" s="56"/>
      <c r="DF82" s="56"/>
      <c r="DG82" s="56"/>
      <c r="DH82" s="56"/>
      <c r="DI82" s="56"/>
      <c r="DJ82" s="56"/>
      <c r="DK82" s="56"/>
      <c r="DL82" s="56"/>
      <c r="DM82" s="56"/>
      <c r="DN82" s="56"/>
      <c r="DP82" s="56"/>
      <c r="DQ82" s="56"/>
      <c r="DR82" s="56"/>
      <c r="DS82" s="56"/>
      <c r="DT82" s="56"/>
      <c r="DU82" s="56"/>
      <c r="DV82" s="56"/>
      <c r="DW82" s="56"/>
      <c r="DX82" s="56"/>
      <c r="DZ82" s="56"/>
      <c r="EA82" s="56"/>
      <c r="EB82" s="56"/>
      <c r="EC82" s="56"/>
      <c r="ED82" s="56"/>
      <c r="EE82" s="56"/>
      <c r="EF82" s="56"/>
      <c r="EG82" s="56"/>
      <c r="EH82" s="56"/>
      <c r="EJ82" s="56"/>
      <c r="EK82" s="56"/>
      <c r="EL82" s="56"/>
      <c r="EM82" s="56"/>
      <c r="EN82" s="56"/>
      <c r="EO82" s="56"/>
      <c r="EP82" s="56"/>
      <c r="EQ82" s="56"/>
      <c r="ER82" s="56"/>
      <c r="ET82" s="56"/>
      <c r="EU82" s="56"/>
      <c r="EV82" s="56"/>
      <c r="EW82" s="56"/>
      <c r="EX82" s="56"/>
      <c r="EY82" s="56"/>
      <c r="EZ82" s="56"/>
      <c r="FA82" s="56"/>
      <c r="FB82" s="56"/>
      <c r="FD82" s="56"/>
      <c r="FE82" s="56"/>
      <c r="FF82" s="56"/>
      <c r="FG82" s="56"/>
      <c r="FH82" s="56"/>
      <c r="FI82" s="56"/>
      <c r="FJ82" s="56"/>
      <c r="FK82" s="56"/>
      <c r="FL82" s="56"/>
      <c r="FN82" s="56"/>
      <c r="FO82" s="56"/>
      <c r="FP82" s="56"/>
      <c r="FQ82" s="56"/>
      <c r="FR82" s="56"/>
      <c r="FS82" s="56"/>
      <c r="FT82" s="56"/>
      <c r="FU82" s="56"/>
      <c r="FV82" s="56"/>
      <c r="FX82" s="56"/>
      <c r="FY82" s="56"/>
      <c r="FZ82" s="56"/>
      <c r="GA82" s="56"/>
      <c r="GB82" s="56"/>
      <c r="GC82" s="56"/>
      <c r="GD82" s="56"/>
      <c r="GE82" s="56"/>
      <c r="GF82" s="56"/>
      <c r="GH82" s="56"/>
      <c r="GI82" s="56"/>
      <c r="GJ82" s="56"/>
      <c r="GK82" s="56"/>
      <c r="GL82" s="56"/>
      <c r="GM82" s="56"/>
      <c r="GN82" s="56"/>
      <c r="GO82" s="56"/>
      <c r="GP82" s="56"/>
      <c r="GR82" s="56"/>
      <c r="GS82" s="56"/>
      <c r="GT82" s="56"/>
      <c r="GU82" s="56"/>
      <c r="GV82" s="56"/>
      <c r="GW82" s="56"/>
      <c r="GX82" s="56"/>
      <c r="GY82" s="56"/>
      <c r="GZ82" s="56"/>
      <c r="HB82" s="56"/>
      <c r="HC82" s="56"/>
      <c r="HD82" s="56"/>
      <c r="HE82" s="56"/>
      <c r="HF82" s="56"/>
      <c r="HG82" s="56"/>
      <c r="HH82" s="56"/>
      <c r="HI82" s="56"/>
      <c r="HJ82" s="56"/>
      <c r="HL82" s="56"/>
      <c r="HM82" s="56"/>
      <c r="HN82" s="56"/>
      <c r="HO82" s="56"/>
      <c r="HP82" s="56"/>
      <c r="HQ82" s="56"/>
      <c r="HR82" s="56"/>
      <c r="HS82" s="56"/>
      <c r="HT82" s="56"/>
      <c r="HV82" s="56"/>
      <c r="HW82" s="56"/>
      <c r="HX82" s="56"/>
      <c r="HY82" s="56"/>
      <c r="HZ82" s="56"/>
      <c r="IA82" s="56"/>
      <c r="IB82" s="56"/>
      <c r="IC82" s="56"/>
      <c r="ID82" s="56"/>
      <c r="IF82" s="56"/>
      <c r="IG82" s="56"/>
      <c r="IH82" s="56"/>
      <c r="II82" s="56"/>
      <c r="IJ82" s="56"/>
      <c r="IK82" s="56"/>
      <c r="IL82" s="56"/>
      <c r="IM82" s="56"/>
      <c r="IN82" s="56"/>
      <c r="IP82" s="56"/>
      <c r="IQ82" s="56"/>
      <c r="IR82" s="56"/>
      <c r="IS82" s="56"/>
      <c r="IT82" s="56"/>
      <c r="IU82" s="56"/>
    </row>
    <row r="83" spans="1:255" ht="12.75" customHeight="1" thickBot="1" x14ac:dyDescent="0.25">
      <c r="A83" s="221"/>
      <c r="B83" s="18">
        <f>SUM(B71:B82)</f>
        <v>0</v>
      </c>
      <c r="C83" s="17"/>
      <c r="D83" s="18"/>
      <c r="E83" s="19"/>
      <c r="F83" s="17"/>
      <c r="G83" s="17"/>
      <c r="H83" s="18" t="s">
        <v>17</v>
      </c>
      <c r="I83" s="233">
        <f>SUM(I71:I82)</f>
        <v>0</v>
      </c>
      <c r="J83" s="56"/>
      <c r="K83" s="56"/>
      <c r="L83" s="56"/>
      <c r="M83" s="56"/>
      <c r="N83" s="56"/>
      <c r="O83" s="56"/>
      <c r="P83" s="56"/>
      <c r="Q83" s="56"/>
      <c r="R83" s="56"/>
      <c r="T83" s="56"/>
      <c r="U83" s="56"/>
      <c r="V83" s="56"/>
      <c r="W83" s="56"/>
      <c r="X83" s="56"/>
      <c r="Y83" s="56"/>
      <c r="Z83" s="56"/>
      <c r="AA83" s="56"/>
      <c r="AB83" s="56"/>
      <c r="AD83" s="56"/>
      <c r="AE83" s="56"/>
      <c r="AF83" s="56"/>
      <c r="AG83" s="56"/>
      <c r="AH83" s="56"/>
      <c r="AI83" s="56"/>
      <c r="AJ83" s="56"/>
      <c r="AK83" s="56"/>
      <c r="AL83" s="56"/>
      <c r="AN83" s="56"/>
      <c r="AO83" s="56"/>
      <c r="AP83" s="56"/>
      <c r="AQ83" s="56"/>
      <c r="AR83" s="56"/>
      <c r="AS83" s="56"/>
      <c r="AT83" s="56"/>
      <c r="AU83" s="56"/>
      <c r="AV83" s="56"/>
      <c r="AX83" s="56"/>
      <c r="AY83" s="56"/>
      <c r="AZ83" s="56"/>
      <c r="BA83" s="56"/>
      <c r="BB83" s="56"/>
      <c r="BC83" s="56"/>
      <c r="BD83" s="56"/>
      <c r="BE83" s="56"/>
      <c r="BF83" s="56"/>
      <c r="BH83" s="56"/>
      <c r="BI83" s="56"/>
      <c r="BJ83" s="56"/>
      <c r="BK83" s="56"/>
      <c r="BL83" s="56"/>
      <c r="BM83" s="56"/>
      <c r="BN83" s="56"/>
      <c r="BO83" s="56"/>
      <c r="BP83" s="56"/>
      <c r="BR83" s="56"/>
      <c r="BS83" s="56"/>
      <c r="BT83" s="56"/>
      <c r="BU83" s="56"/>
      <c r="BV83" s="56"/>
      <c r="BW83" s="56"/>
      <c r="BX83" s="56"/>
      <c r="BY83" s="56"/>
      <c r="BZ83" s="56"/>
      <c r="CB83" s="56"/>
      <c r="CC83" s="56"/>
      <c r="CD83" s="56"/>
      <c r="CE83" s="56"/>
      <c r="CF83" s="56"/>
      <c r="CG83" s="56"/>
      <c r="CH83" s="56"/>
      <c r="CI83" s="56"/>
      <c r="CJ83" s="56"/>
      <c r="CL83" s="56"/>
      <c r="CM83" s="56"/>
      <c r="CN83" s="56"/>
      <c r="CO83" s="56"/>
      <c r="CP83" s="56"/>
      <c r="CQ83" s="56"/>
      <c r="CR83" s="56"/>
      <c r="CS83" s="56"/>
      <c r="CT83" s="56"/>
      <c r="CV83" s="56"/>
      <c r="CW83" s="56"/>
      <c r="CX83" s="56"/>
      <c r="CY83" s="56"/>
      <c r="CZ83" s="56"/>
      <c r="DA83" s="56"/>
      <c r="DB83" s="56"/>
      <c r="DC83" s="56"/>
      <c r="DD83" s="56"/>
      <c r="DF83" s="56"/>
      <c r="DG83" s="56"/>
      <c r="DH83" s="56"/>
      <c r="DI83" s="56"/>
      <c r="DJ83" s="56"/>
      <c r="DK83" s="56"/>
      <c r="DL83" s="56"/>
      <c r="DM83" s="56"/>
      <c r="DN83" s="56"/>
      <c r="DP83" s="56"/>
      <c r="DQ83" s="56"/>
      <c r="DR83" s="56"/>
      <c r="DS83" s="56"/>
      <c r="DT83" s="56"/>
      <c r="DU83" s="56"/>
      <c r="DV83" s="56"/>
      <c r="DW83" s="56"/>
      <c r="DX83" s="56"/>
      <c r="DZ83" s="56"/>
      <c r="EA83" s="56"/>
      <c r="EB83" s="56"/>
      <c r="EC83" s="56"/>
      <c r="ED83" s="56"/>
      <c r="EE83" s="56"/>
      <c r="EF83" s="56"/>
      <c r="EG83" s="56"/>
      <c r="EH83" s="56"/>
      <c r="EJ83" s="56"/>
      <c r="EK83" s="56"/>
      <c r="EL83" s="56"/>
      <c r="EM83" s="56"/>
      <c r="EN83" s="56"/>
      <c r="EO83" s="56"/>
      <c r="EP83" s="56"/>
      <c r="EQ83" s="56"/>
      <c r="ER83" s="56"/>
      <c r="ET83" s="56"/>
      <c r="EU83" s="56"/>
      <c r="EV83" s="56"/>
      <c r="EW83" s="56"/>
      <c r="EX83" s="56"/>
      <c r="EY83" s="56"/>
      <c r="EZ83" s="56"/>
      <c r="FA83" s="56"/>
      <c r="FB83" s="56"/>
      <c r="FD83" s="56"/>
      <c r="FE83" s="56"/>
      <c r="FF83" s="56"/>
      <c r="FG83" s="56"/>
      <c r="FH83" s="56"/>
      <c r="FI83" s="56"/>
      <c r="FJ83" s="56"/>
      <c r="FK83" s="56"/>
      <c r="FL83" s="56"/>
      <c r="FN83" s="56"/>
      <c r="FO83" s="56"/>
      <c r="FP83" s="56"/>
      <c r="FQ83" s="56"/>
      <c r="FR83" s="56"/>
      <c r="FS83" s="56"/>
      <c r="FT83" s="56"/>
      <c r="FU83" s="56"/>
      <c r="FV83" s="56"/>
      <c r="FX83" s="56"/>
      <c r="FY83" s="56"/>
      <c r="FZ83" s="56"/>
      <c r="GA83" s="56"/>
      <c r="GB83" s="56"/>
      <c r="GC83" s="56"/>
      <c r="GD83" s="56"/>
      <c r="GE83" s="56"/>
      <c r="GF83" s="56"/>
      <c r="GH83" s="56"/>
      <c r="GI83" s="56"/>
      <c r="GJ83" s="56"/>
      <c r="GK83" s="56"/>
      <c r="GL83" s="56"/>
      <c r="GM83" s="56"/>
      <c r="GN83" s="56"/>
      <c r="GO83" s="56"/>
      <c r="GP83" s="56"/>
      <c r="GR83" s="56"/>
      <c r="GS83" s="56"/>
      <c r="GT83" s="56"/>
      <c r="GU83" s="56"/>
      <c r="GV83" s="56"/>
      <c r="GW83" s="56"/>
      <c r="GX83" s="56"/>
      <c r="GY83" s="56"/>
      <c r="GZ83" s="56"/>
      <c r="HB83" s="56"/>
      <c r="HC83" s="56"/>
      <c r="HD83" s="56"/>
      <c r="HE83" s="56"/>
      <c r="HF83" s="56"/>
      <c r="HG83" s="56"/>
      <c r="HH83" s="56"/>
      <c r="HI83" s="56"/>
      <c r="HJ83" s="56"/>
      <c r="HL83" s="56"/>
      <c r="HM83" s="56"/>
      <c r="HN83" s="56"/>
      <c r="HO83" s="56"/>
      <c r="HP83" s="56"/>
      <c r="HQ83" s="56"/>
      <c r="HR83" s="56"/>
      <c r="HS83" s="56"/>
      <c r="HT83" s="56"/>
      <c r="HV83" s="56"/>
      <c r="HW83" s="56"/>
      <c r="HX83" s="56"/>
      <c r="HY83" s="56"/>
      <c r="HZ83" s="56"/>
      <c r="IA83" s="56"/>
      <c r="IB83" s="56"/>
      <c r="IC83" s="56"/>
      <c r="ID83" s="56"/>
      <c r="IF83" s="56"/>
      <c r="IG83" s="56"/>
      <c r="IH83" s="56"/>
      <c r="II83" s="56"/>
      <c r="IJ83" s="56"/>
      <c r="IK83" s="56"/>
      <c r="IL83" s="56"/>
      <c r="IM83" s="56"/>
      <c r="IN83" s="56"/>
      <c r="IP83" s="56"/>
      <c r="IQ83" s="56"/>
      <c r="IR83" s="56"/>
      <c r="IS83" s="56"/>
      <c r="IT83" s="56"/>
      <c r="IU83" s="56"/>
    </row>
    <row r="84" spans="1:255" ht="58.15" customHeight="1" thickBot="1" x14ac:dyDescent="0.25">
      <c r="A84" s="191" t="s">
        <v>97</v>
      </c>
      <c r="B84" s="87" t="s">
        <v>16</v>
      </c>
      <c r="C84" s="87" t="s">
        <v>5</v>
      </c>
      <c r="D84" s="87" t="s">
        <v>23</v>
      </c>
      <c r="E84" s="87" t="s">
        <v>18</v>
      </c>
      <c r="F84" s="87" t="s">
        <v>19</v>
      </c>
      <c r="G84" s="87" t="s">
        <v>10</v>
      </c>
      <c r="H84" s="87" t="s">
        <v>13</v>
      </c>
      <c r="I84" s="89" t="s">
        <v>12</v>
      </c>
      <c r="J84" s="56"/>
      <c r="K84" s="56"/>
      <c r="L84" s="56"/>
      <c r="M84" s="56"/>
      <c r="N84" s="56"/>
      <c r="O84" s="56"/>
      <c r="P84" s="56"/>
      <c r="Q84" s="56"/>
      <c r="R84" s="56"/>
      <c r="T84" s="56"/>
      <c r="U84" s="56"/>
      <c r="V84" s="56"/>
      <c r="W84" s="56"/>
      <c r="X84" s="56"/>
      <c r="Y84" s="56"/>
      <c r="Z84" s="56"/>
      <c r="AA84" s="56"/>
      <c r="AB84" s="56"/>
      <c r="AD84" s="56"/>
      <c r="AE84" s="56"/>
      <c r="AF84" s="56"/>
      <c r="AG84" s="56"/>
      <c r="AH84" s="56"/>
      <c r="AI84" s="56"/>
      <c r="AJ84" s="56"/>
      <c r="AK84" s="56"/>
      <c r="AL84" s="56"/>
      <c r="AN84" s="56"/>
      <c r="AO84" s="56"/>
      <c r="AP84" s="56"/>
      <c r="AQ84" s="56"/>
      <c r="AR84" s="56"/>
      <c r="AS84" s="56"/>
      <c r="AT84" s="56"/>
      <c r="AU84" s="56"/>
      <c r="AV84" s="56"/>
      <c r="AX84" s="56"/>
      <c r="AY84" s="56"/>
      <c r="AZ84" s="56"/>
      <c r="BA84" s="56"/>
      <c r="BB84" s="56"/>
      <c r="BC84" s="56"/>
      <c r="BD84" s="56"/>
      <c r="BE84" s="56"/>
      <c r="BF84" s="56"/>
      <c r="BH84" s="56"/>
      <c r="BI84" s="56"/>
      <c r="BJ84" s="56"/>
      <c r="BK84" s="56"/>
      <c r="BL84" s="56"/>
      <c r="BM84" s="56"/>
      <c r="BN84" s="56"/>
      <c r="BO84" s="56"/>
      <c r="BP84" s="56"/>
      <c r="BR84" s="56"/>
      <c r="BS84" s="56"/>
      <c r="BT84" s="56"/>
      <c r="BU84" s="56"/>
      <c r="BV84" s="56"/>
      <c r="BW84" s="56"/>
      <c r="BX84" s="56"/>
      <c r="BY84" s="56"/>
      <c r="BZ84" s="56"/>
      <c r="CB84" s="56"/>
      <c r="CC84" s="56"/>
      <c r="CD84" s="56"/>
      <c r="CE84" s="56"/>
      <c r="CF84" s="56"/>
      <c r="CG84" s="56"/>
      <c r="CH84" s="56"/>
      <c r="CI84" s="56"/>
      <c r="CJ84" s="56"/>
      <c r="CL84" s="56"/>
      <c r="CM84" s="56"/>
      <c r="CN84" s="56"/>
      <c r="CO84" s="56"/>
      <c r="CP84" s="56"/>
      <c r="CQ84" s="56"/>
      <c r="CR84" s="56"/>
      <c r="CS84" s="56"/>
      <c r="CT84" s="56"/>
      <c r="CV84" s="56"/>
      <c r="CW84" s="56"/>
      <c r="CX84" s="56"/>
      <c r="CY84" s="56"/>
      <c r="CZ84" s="56"/>
      <c r="DA84" s="56"/>
      <c r="DB84" s="56"/>
      <c r="DC84" s="56"/>
      <c r="DD84" s="56"/>
      <c r="DF84" s="56"/>
      <c r="DG84" s="56"/>
      <c r="DH84" s="56"/>
      <c r="DI84" s="56"/>
      <c r="DJ84" s="56"/>
      <c r="DK84" s="56"/>
      <c r="DL84" s="56"/>
      <c r="DM84" s="56"/>
      <c r="DN84" s="56"/>
      <c r="DP84" s="56"/>
      <c r="DQ84" s="56"/>
      <c r="DR84" s="56"/>
      <c r="DS84" s="56"/>
      <c r="DT84" s="56"/>
      <c r="DU84" s="56"/>
      <c r="DV84" s="56"/>
      <c r="DW84" s="56"/>
      <c r="DX84" s="56"/>
      <c r="DZ84" s="56"/>
      <c r="EA84" s="56"/>
      <c r="EB84" s="56"/>
      <c r="EC84" s="56"/>
      <c r="ED84" s="56"/>
      <c r="EE84" s="56"/>
      <c r="EF84" s="56"/>
      <c r="EG84" s="56"/>
      <c r="EH84" s="56"/>
      <c r="EJ84" s="56"/>
      <c r="EK84" s="56"/>
      <c r="EL84" s="56"/>
      <c r="EM84" s="56"/>
      <c r="EN84" s="56"/>
      <c r="EO84" s="56"/>
      <c r="EP84" s="56"/>
      <c r="EQ84" s="56"/>
      <c r="ER84" s="56"/>
      <c r="ET84" s="56"/>
      <c r="EU84" s="56"/>
      <c r="EV84" s="56"/>
      <c r="EW84" s="56"/>
      <c r="EX84" s="56"/>
      <c r="EY84" s="56"/>
      <c r="EZ84" s="56"/>
      <c r="FA84" s="56"/>
      <c r="FB84" s="56"/>
      <c r="FD84" s="56"/>
      <c r="FE84" s="56"/>
      <c r="FF84" s="56"/>
      <c r="FG84" s="56"/>
      <c r="FH84" s="56"/>
      <c r="FI84" s="56"/>
      <c r="FJ84" s="56"/>
      <c r="FK84" s="56"/>
      <c r="FL84" s="56"/>
      <c r="FN84" s="56"/>
      <c r="FO84" s="56"/>
      <c r="FP84" s="56"/>
      <c r="FQ84" s="56"/>
      <c r="FR84" s="56"/>
      <c r="FS84" s="56"/>
      <c r="FT84" s="56"/>
      <c r="FU84" s="56"/>
      <c r="FV84" s="56"/>
      <c r="FX84" s="56"/>
      <c r="FY84" s="56"/>
      <c r="FZ84" s="56"/>
      <c r="GA84" s="56"/>
      <c r="GB84" s="56"/>
      <c r="GC84" s="56"/>
      <c r="GD84" s="56"/>
      <c r="GE84" s="56"/>
      <c r="GF84" s="56"/>
      <c r="GH84" s="56"/>
      <c r="GI84" s="56"/>
      <c r="GJ84" s="56"/>
      <c r="GK84" s="56"/>
      <c r="GL84" s="56"/>
      <c r="GM84" s="56"/>
      <c r="GN84" s="56"/>
      <c r="GO84" s="56"/>
      <c r="GP84" s="56"/>
      <c r="GR84" s="56"/>
      <c r="GS84" s="56"/>
      <c r="GT84" s="56"/>
      <c r="GU84" s="56"/>
      <c r="GV84" s="56"/>
      <c r="GW84" s="56"/>
      <c r="GX84" s="56"/>
      <c r="GY84" s="56"/>
      <c r="GZ84" s="56"/>
      <c r="HB84" s="56"/>
      <c r="HC84" s="56"/>
      <c r="HD84" s="56"/>
      <c r="HE84" s="56"/>
      <c r="HF84" s="56"/>
      <c r="HG84" s="56"/>
      <c r="HH84" s="56"/>
      <c r="HI84" s="56"/>
      <c r="HJ84" s="56"/>
      <c r="HL84" s="56"/>
      <c r="HM84" s="56"/>
      <c r="HN84" s="56"/>
      <c r="HO84" s="56"/>
      <c r="HP84" s="56"/>
      <c r="HQ84" s="56"/>
      <c r="HR84" s="56"/>
      <c r="HS84" s="56"/>
      <c r="HT84" s="56"/>
      <c r="HV84" s="56"/>
      <c r="HW84" s="56"/>
      <c r="HX84" s="56"/>
      <c r="HY84" s="56"/>
      <c r="HZ84" s="56"/>
      <c r="IA84" s="56"/>
      <c r="IB84" s="56"/>
      <c r="IC84" s="56"/>
      <c r="ID84" s="56"/>
      <c r="IF84" s="56"/>
      <c r="IG84" s="56"/>
      <c r="IH84" s="56"/>
      <c r="II84" s="56"/>
      <c r="IJ84" s="56"/>
      <c r="IK84" s="56"/>
      <c r="IL84" s="56"/>
      <c r="IM84" s="56"/>
      <c r="IN84" s="56"/>
      <c r="IP84" s="56"/>
      <c r="IQ84" s="56"/>
      <c r="IR84" s="56"/>
      <c r="IS84" s="56"/>
      <c r="IT84" s="56"/>
      <c r="IU84" s="56"/>
    </row>
    <row r="85" spans="1:255" ht="12.75" customHeight="1" thickBot="1" x14ac:dyDescent="0.25">
      <c r="A85" s="655"/>
      <c r="B85" s="106"/>
      <c r="C85" s="85" t="s">
        <v>66</v>
      </c>
      <c r="D85" s="209"/>
      <c r="E85" s="213"/>
      <c r="F85" s="210"/>
      <c r="G85" s="213"/>
      <c r="H85" s="213"/>
      <c r="I85" s="49"/>
      <c r="J85" s="56"/>
      <c r="K85" s="56"/>
      <c r="L85" s="56"/>
      <c r="M85" s="56"/>
      <c r="N85" s="56"/>
      <c r="O85" s="56"/>
      <c r="P85" s="56"/>
      <c r="Q85" s="56"/>
      <c r="R85" s="56"/>
      <c r="T85" s="56"/>
      <c r="U85" s="56"/>
      <c r="V85" s="56"/>
      <c r="W85" s="56"/>
      <c r="X85" s="56"/>
      <c r="Y85" s="56"/>
      <c r="Z85" s="56"/>
      <c r="AA85" s="56"/>
      <c r="AB85" s="56"/>
      <c r="AD85" s="56"/>
      <c r="AE85" s="56"/>
      <c r="AF85" s="56"/>
      <c r="AG85" s="56"/>
      <c r="AH85" s="56"/>
      <c r="AI85" s="56"/>
      <c r="AJ85" s="56"/>
      <c r="AK85" s="56"/>
      <c r="AL85" s="56"/>
      <c r="AN85" s="56"/>
      <c r="AO85" s="56"/>
      <c r="AP85" s="56"/>
      <c r="AQ85" s="56"/>
      <c r="AR85" s="56"/>
      <c r="AS85" s="56"/>
      <c r="AT85" s="56"/>
      <c r="AU85" s="56"/>
      <c r="AV85" s="56"/>
      <c r="AX85" s="56"/>
      <c r="AY85" s="56"/>
      <c r="AZ85" s="56"/>
      <c r="BA85" s="56"/>
      <c r="BB85" s="56"/>
      <c r="BC85" s="56"/>
      <c r="BD85" s="56"/>
      <c r="BE85" s="56"/>
      <c r="BF85" s="56"/>
      <c r="BH85" s="56"/>
      <c r="BI85" s="56"/>
      <c r="BJ85" s="56"/>
      <c r="BK85" s="56"/>
      <c r="BL85" s="56"/>
      <c r="BM85" s="56"/>
      <c r="BN85" s="56"/>
      <c r="BO85" s="56"/>
      <c r="BP85" s="56"/>
      <c r="BR85" s="56"/>
      <c r="BS85" s="56"/>
      <c r="BT85" s="56"/>
      <c r="BU85" s="56"/>
      <c r="BV85" s="56"/>
      <c r="BW85" s="56"/>
      <c r="BX85" s="56"/>
      <c r="BY85" s="56"/>
      <c r="BZ85" s="56"/>
      <c r="CB85" s="56"/>
      <c r="CC85" s="56"/>
      <c r="CD85" s="56"/>
      <c r="CE85" s="56"/>
      <c r="CF85" s="56"/>
      <c r="CG85" s="56"/>
      <c r="CH85" s="56"/>
      <c r="CI85" s="56"/>
      <c r="CJ85" s="56"/>
      <c r="CL85" s="56"/>
      <c r="CM85" s="56"/>
      <c r="CN85" s="56"/>
      <c r="CO85" s="56"/>
      <c r="CP85" s="56"/>
      <c r="CQ85" s="56"/>
      <c r="CR85" s="56"/>
      <c r="CS85" s="56"/>
      <c r="CT85" s="56"/>
      <c r="CV85" s="56"/>
      <c r="CW85" s="56"/>
      <c r="CX85" s="56"/>
      <c r="CY85" s="56"/>
      <c r="CZ85" s="56"/>
      <c r="DA85" s="56"/>
      <c r="DB85" s="56"/>
      <c r="DC85" s="56"/>
      <c r="DD85" s="56"/>
      <c r="DF85" s="56"/>
      <c r="DG85" s="56"/>
      <c r="DH85" s="56"/>
      <c r="DI85" s="56"/>
      <c r="DJ85" s="56"/>
      <c r="DK85" s="56"/>
      <c r="DL85" s="56"/>
      <c r="DM85" s="56"/>
      <c r="DN85" s="56"/>
      <c r="DP85" s="56"/>
      <c r="DQ85" s="56"/>
      <c r="DR85" s="56"/>
      <c r="DS85" s="56"/>
      <c r="DT85" s="56"/>
      <c r="DU85" s="56"/>
      <c r="DV85" s="56"/>
      <c r="DW85" s="56"/>
      <c r="DX85" s="56"/>
      <c r="DZ85" s="56"/>
      <c r="EA85" s="56"/>
      <c r="EB85" s="56"/>
      <c r="EC85" s="56"/>
      <c r="ED85" s="56"/>
      <c r="EE85" s="56"/>
      <c r="EF85" s="56"/>
      <c r="EG85" s="56"/>
      <c r="EH85" s="56"/>
      <c r="EJ85" s="56"/>
      <c r="EK85" s="56"/>
      <c r="EL85" s="56"/>
      <c r="EM85" s="56"/>
      <c r="EN85" s="56"/>
      <c r="EO85" s="56"/>
      <c r="EP85" s="56"/>
      <c r="EQ85" s="56"/>
      <c r="ER85" s="56"/>
      <c r="ET85" s="56"/>
      <c r="EU85" s="56"/>
      <c r="EV85" s="56"/>
      <c r="EW85" s="56"/>
      <c r="EX85" s="56"/>
      <c r="EY85" s="56"/>
      <c r="EZ85" s="56"/>
      <c r="FA85" s="56"/>
      <c r="FB85" s="56"/>
      <c r="FD85" s="56"/>
      <c r="FE85" s="56"/>
      <c r="FF85" s="56"/>
      <c r="FG85" s="56"/>
      <c r="FH85" s="56"/>
      <c r="FI85" s="56"/>
      <c r="FJ85" s="56"/>
      <c r="FK85" s="56"/>
      <c r="FL85" s="56"/>
      <c r="FN85" s="56"/>
      <c r="FO85" s="56"/>
      <c r="FP85" s="56"/>
      <c r="FQ85" s="56"/>
      <c r="FR85" s="56"/>
      <c r="FS85" s="56"/>
      <c r="FT85" s="56"/>
      <c r="FU85" s="56"/>
      <c r="FV85" s="56"/>
      <c r="FX85" s="56"/>
      <c r="FY85" s="56"/>
      <c r="FZ85" s="56"/>
      <c r="GA85" s="56"/>
      <c r="GB85" s="56"/>
      <c r="GC85" s="56"/>
      <c r="GD85" s="56"/>
      <c r="GE85" s="56"/>
      <c r="GF85" s="56"/>
      <c r="GH85" s="56"/>
      <c r="GI85" s="56"/>
      <c r="GJ85" s="56"/>
      <c r="GK85" s="56"/>
      <c r="GL85" s="56"/>
      <c r="GM85" s="56"/>
      <c r="GN85" s="56"/>
      <c r="GO85" s="56"/>
      <c r="GP85" s="56"/>
      <c r="GR85" s="56"/>
      <c r="GS85" s="56"/>
      <c r="GT85" s="56"/>
      <c r="GU85" s="56"/>
      <c r="GV85" s="56"/>
      <c r="GW85" s="56"/>
      <c r="GX85" s="56"/>
      <c r="GY85" s="56"/>
      <c r="GZ85" s="56"/>
      <c r="HB85" s="56"/>
      <c r="HC85" s="56"/>
      <c r="HD85" s="56"/>
      <c r="HE85" s="56"/>
      <c r="HF85" s="56"/>
      <c r="HG85" s="56"/>
      <c r="HH85" s="56"/>
      <c r="HI85" s="56"/>
      <c r="HJ85" s="56"/>
      <c r="HL85" s="56"/>
      <c r="HM85" s="56"/>
      <c r="HN85" s="56"/>
      <c r="HO85" s="56"/>
      <c r="HP85" s="56"/>
      <c r="HQ85" s="56"/>
      <c r="HR85" s="56"/>
      <c r="HS85" s="56"/>
      <c r="HT85" s="56"/>
      <c r="HV85" s="56"/>
      <c r="HW85" s="56"/>
      <c r="HX85" s="56"/>
      <c r="HY85" s="56"/>
      <c r="HZ85" s="56"/>
      <c r="IA85" s="56"/>
      <c r="IB85" s="56"/>
      <c r="IC85" s="56"/>
      <c r="ID85" s="56"/>
      <c r="IF85" s="56"/>
      <c r="IG85" s="56"/>
      <c r="IH85" s="56"/>
      <c r="II85" s="56"/>
      <c r="IJ85" s="56"/>
      <c r="IK85" s="56"/>
      <c r="IL85" s="56"/>
      <c r="IM85" s="56"/>
      <c r="IN85" s="56"/>
      <c r="IP85" s="56"/>
      <c r="IQ85" s="56"/>
      <c r="IR85" s="56"/>
      <c r="IS85" s="56"/>
      <c r="IT85" s="56"/>
      <c r="IU85" s="56"/>
    </row>
    <row r="86" spans="1:255" ht="12.75" customHeight="1" thickBot="1" x14ac:dyDescent="0.25">
      <c r="A86" s="656"/>
      <c r="B86" s="106"/>
      <c r="C86" s="85" t="s">
        <v>67</v>
      </c>
      <c r="D86" s="10"/>
      <c r="E86" s="302"/>
      <c r="F86" s="20"/>
      <c r="G86" s="302"/>
      <c r="H86" s="302"/>
      <c r="I86" s="49"/>
      <c r="J86" s="56"/>
      <c r="K86" s="56"/>
      <c r="L86" s="56"/>
      <c r="M86" s="56"/>
      <c r="N86" s="56"/>
      <c r="O86" s="56"/>
      <c r="P86" s="56"/>
      <c r="Q86" s="56"/>
      <c r="R86" s="56"/>
      <c r="T86" s="56"/>
      <c r="U86" s="56"/>
      <c r="V86" s="56"/>
      <c r="W86" s="56"/>
      <c r="X86" s="56"/>
      <c r="Y86" s="56"/>
      <c r="Z86" s="56"/>
      <c r="AA86" s="56"/>
      <c r="AB86" s="56"/>
      <c r="AD86" s="56"/>
      <c r="AE86" s="56"/>
      <c r="AF86" s="56"/>
      <c r="AG86" s="56"/>
      <c r="AH86" s="56"/>
      <c r="AI86" s="56"/>
      <c r="AJ86" s="56"/>
      <c r="AK86" s="56"/>
      <c r="AL86" s="56"/>
      <c r="AN86" s="56"/>
      <c r="AO86" s="56"/>
      <c r="AP86" s="56"/>
      <c r="AQ86" s="56"/>
      <c r="AR86" s="56"/>
      <c r="AS86" s="56"/>
      <c r="AT86" s="56"/>
      <c r="AU86" s="56"/>
      <c r="AV86" s="56"/>
      <c r="AX86" s="56"/>
      <c r="AY86" s="56"/>
      <c r="AZ86" s="56"/>
      <c r="BA86" s="56"/>
      <c r="BB86" s="56"/>
      <c r="BC86" s="56"/>
      <c r="BD86" s="56"/>
      <c r="BE86" s="56"/>
      <c r="BF86" s="56"/>
      <c r="BH86" s="56"/>
      <c r="BI86" s="56"/>
      <c r="BJ86" s="56"/>
      <c r="BK86" s="56"/>
      <c r="BL86" s="56"/>
      <c r="BM86" s="56"/>
      <c r="BN86" s="56"/>
      <c r="BO86" s="56"/>
      <c r="BP86" s="56"/>
      <c r="BR86" s="56"/>
      <c r="BS86" s="56"/>
      <c r="BT86" s="56"/>
      <c r="BU86" s="56"/>
      <c r="BV86" s="56"/>
      <c r="BW86" s="56"/>
      <c r="BX86" s="56"/>
      <c r="BY86" s="56"/>
      <c r="BZ86" s="56"/>
      <c r="CB86" s="56"/>
      <c r="CC86" s="56"/>
      <c r="CD86" s="56"/>
      <c r="CE86" s="56"/>
      <c r="CF86" s="56"/>
      <c r="CG86" s="56"/>
      <c r="CH86" s="56"/>
      <c r="CI86" s="56"/>
      <c r="CJ86" s="56"/>
      <c r="CL86" s="56"/>
      <c r="CM86" s="56"/>
      <c r="CN86" s="56"/>
      <c r="CO86" s="56"/>
      <c r="CP86" s="56"/>
      <c r="CQ86" s="56"/>
      <c r="CR86" s="56"/>
      <c r="CS86" s="56"/>
      <c r="CT86" s="56"/>
      <c r="CV86" s="56"/>
      <c r="CW86" s="56"/>
      <c r="CX86" s="56"/>
      <c r="CY86" s="56"/>
      <c r="CZ86" s="56"/>
      <c r="DA86" s="56"/>
      <c r="DB86" s="56"/>
      <c r="DC86" s="56"/>
      <c r="DD86" s="56"/>
      <c r="DF86" s="56"/>
      <c r="DG86" s="56"/>
      <c r="DH86" s="56"/>
      <c r="DI86" s="56"/>
      <c r="DJ86" s="56"/>
      <c r="DK86" s="56"/>
      <c r="DL86" s="56"/>
      <c r="DM86" s="56"/>
      <c r="DN86" s="56"/>
      <c r="DP86" s="56"/>
      <c r="DQ86" s="56"/>
      <c r="DR86" s="56"/>
      <c r="DS86" s="56"/>
      <c r="DT86" s="56"/>
      <c r="DU86" s="56"/>
      <c r="DV86" s="56"/>
      <c r="DW86" s="56"/>
      <c r="DX86" s="56"/>
      <c r="DZ86" s="56"/>
      <c r="EA86" s="56"/>
      <c r="EB86" s="56"/>
      <c r="EC86" s="56"/>
      <c r="ED86" s="56"/>
      <c r="EE86" s="56"/>
      <c r="EF86" s="56"/>
      <c r="EG86" s="56"/>
      <c r="EH86" s="56"/>
      <c r="EJ86" s="56"/>
      <c r="EK86" s="56"/>
      <c r="EL86" s="56"/>
      <c r="EM86" s="56"/>
      <c r="EN86" s="56"/>
      <c r="EO86" s="56"/>
      <c r="EP86" s="56"/>
      <c r="EQ86" s="56"/>
      <c r="ER86" s="56"/>
      <c r="ET86" s="56"/>
      <c r="EU86" s="56"/>
      <c r="EV86" s="56"/>
      <c r="EW86" s="56"/>
      <c r="EX86" s="56"/>
      <c r="EY86" s="56"/>
      <c r="EZ86" s="56"/>
      <c r="FA86" s="56"/>
      <c r="FB86" s="56"/>
      <c r="FD86" s="56"/>
      <c r="FE86" s="56"/>
      <c r="FF86" s="56"/>
      <c r="FG86" s="56"/>
      <c r="FH86" s="56"/>
      <c r="FI86" s="56"/>
      <c r="FJ86" s="56"/>
      <c r="FK86" s="56"/>
      <c r="FL86" s="56"/>
      <c r="FN86" s="56"/>
      <c r="FO86" s="56"/>
      <c r="FP86" s="56"/>
      <c r="FQ86" s="56"/>
      <c r="FR86" s="56"/>
      <c r="FS86" s="56"/>
      <c r="FT86" s="56"/>
      <c r="FU86" s="56"/>
      <c r="FV86" s="56"/>
      <c r="FX86" s="56"/>
      <c r="FY86" s="56"/>
      <c r="FZ86" s="56"/>
      <c r="GA86" s="56"/>
      <c r="GB86" s="56"/>
      <c r="GC86" s="56"/>
      <c r="GD86" s="56"/>
      <c r="GE86" s="56"/>
      <c r="GF86" s="56"/>
      <c r="GH86" s="56"/>
      <c r="GI86" s="56"/>
      <c r="GJ86" s="56"/>
      <c r="GK86" s="56"/>
      <c r="GL86" s="56"/>
      <c r="GM86" s="56"/>
      <c r="GN86" s="56"/>
      <c r="GO86" s="56"/>
      <c r="GP86" s="56"/>
      <c r="GR86" s="56"/>
      <c r="GS86" s="56"/>
      <c r="GT86" s="56"/>
      <c r="GU86" s="56"/>
      <c r="GV86" s="56"/>
      <c r="GW86" s="56"/>
      <c r="GX86" s="56"/>
      <c r="GY86" s="56"/>
      <c r="GZ86" s="56"/>
      <c r="HB86" s="56"/>
      <c r="HC86" s="56"/>
      <c r="HD86" s="56"/>
      <c r="HE86" s="56"/>
      <c r="HF86" s="56"/>
      <c r="HG86" s="56"/>
      <c r="HH86" s="56"/>
      <c r="HI86" s="56"/>
      <c r="HJ86" s="56"/>
      <c r="HL86" s="56"/>
      <c r="HM86" s="56"/>
      <c r="HN86" s="56"/>
      <c r="HO86" s="56"/>
      <c r="HP86" s="56"/>
      <c r="HQ86" s="56"/>
      <c r="HR86" s="56"/>
      <c r="HS86" s="56"/>
      <c r="HT86" s="56"/>
      <c r="HV86" s="56"/>
      <c r="HW86" s="56"/>
      <c r="HX86" s="56"/>
      <c r="HY86" s="56"/>
      <c r="HZ86" s="56"/>
      <c r="IA86" s="56"/>
      <c r="IB86" s="56"/>
      <c r="IC86" s="56"/>
      <c r="ID86" s="56"/>
      <c r="IF86" s="56"/>
      <c r="IG86" s="56"/>
      <c r="IH86" s="56"/>
      <c r="II86" s="56"/>
      <c r="IJ86" s="56"/>
      <c r="IK86" s="56"/>
      <c r="IL86" s="56"/>
      <c r="IM86" s="56"/>
      <c r="IN86" s="56"/>
      <c r="IP86" s="56"/>
      <c r="IQ86" s="56"/>
      <c r="IR86" s="56"/>
      <c r="IS86" s="56"/>
      <c r="IT86" s="56"/>
      <c r="IU86" s="56"/>
    </row>
    <row r="87" spans="1:255" ht="12.75" customHeight="1" thickBot="1" x14ac:dyDescent="0.25">
      <c r="A87" s="656"/>
      <c r="B87" s="106"/>
      <c r="C87" s="85" t="s">
        <v>70</v>
      </c>
      <c r="D87" s="10"/>
      <c r="E87" s="302"/>
      <c r="F87" s="20"/>
      <c r="G87" s="302"/>
      <c r="H87" s="302"/>
      <c r="I87" s="49"/>
    </row>
    <row r="88" spans="1:255" ht="13.5" thickBot="1" x14ac:dyDescent="0.25">
      <c r="A88" s="656"/>
      <c r="B88" s="106"/>
      <c r="C88" s="85" t="s">
        <v>72</v>
      </c>
      <c r="D88" s="10"/>
      <c r="E88" s="302"/>
      <c r="F88" s="20"/>
      <c r="G88" s="302"/>
      <c r="H88" s="302"/>
      <c r="I88" s="49"/>
    </row>
    <row r="89" spans="1:255" ht="12.75" customHeight="1" thickBot="1" x14ac:dyDescent="0.25">
      <c r="A89" s="656"/>
      <c r="B89" s="106"/>
      <c r="C89" s="85" t="s">
        <v>73</v>
      </c>
      <c r="D89" s="10"/>
      <c r="E89" s="302"/>
      <c r="F89" s="20"/>
      <c r="G89" s="302"/>
      <c r="H89" s="302"/>
      <c r="I89" s="49"/>
    </row>
    <row r="90" spans="1:255" ht="12.75" customHeight="1" thickBot="1" x14ac:dyDescent="0.25">
      <c r="A90" s="656"/>
      <c r="B90" s="106"/>
      <c r="C90" s="85" t="s">
        <v>74</v>
      </c>
      <c r="D90" s="9"/>
      <c r="E90" s="202"/>
      <c r="F90" s="20"/>
      <c r="G90" s="202"/>
      <c r="H90" s="202"/>
      <c r="I90" s="49"/>
    </row>
    <row r="91" spans="1:255" ht="12.75" customHeight="1" thickBot="1" x14ac:dyDescent="0.25">
      <c r="A91" s="656"/>
      <c r="B91" s="106"/>
      <c r="C91" s="85" t="s">
        <v>75</v>
      </c>
      <c r="D91" s="9"/>
      <c r="E91" s="202"/>
      <c r="F91" s="20"/>
      <c r="G91" s="202"/>
      <c r="H91" s="202"/>
      <c r="I91" s="49"/>
    </row>
    <row r="92" spans="1:255" ht="13.5" thickBot="1" x14ac:dyDescent="0.25">
      <c r="A92" s="656"/>
      <c r="B92" s="106"/>
      <c r="C92" s="85" t="s">
        <v>76</v>
      </c>
      <c r="D92" s="9"/>
      <c r="E92" s="202"/>
      <c r="F92" s="20"/>
      <c r="G92" s="202"/>
      <c r="H92" s="202"/>
      <c r="I92" s="49"/>
    </row>
    <row r="93" spans="1:255" ht="13.5" thickBot="1" x14ac:dyDescent="0.25">
      <c r="A93" s="656"/>
      <c r="B93" s="106"/>
      <c r="C93" s="85" t="s">
        <v>77</v>
      </c>
      <c r="D93" s="9"/>
      <c r="E93" s="202"/>
      <c r="F93" s="20"/>
      <c r="G93" s="202"/>
      <c r="H93" s="202"/>
      <c r="I93" s="49"/>
    </row>
    <row r="94" spans="1:255" ht="13.5" thickBot="1" x14ac:dyDescent="0.25">
      <c r="A94" s="656"/>
      <c r="B94" s="106"/>
      <c r="C94" s="85" t="s">
        <v>78</v>
      </c>
      <c r="D94" s="9"/>
      <c r="E94" s="202"/>
      <c r="F94" s="20"/>
      <c r="G94" s="202"/>
      <c r="H94" s="202"/>
      <c r="I94" s="49"/>
    </row>
    <row r="95" spans="1:255" ht="13.5" thickBot="1" x14ac:dyDescent="0.25">
      <c r="A95" s="656"/>
      <c r="B95" s="106"/>
      <c r="C95" s="85" t="s">
        <v>79</v>
      </c>
      <c r="D95" s="9"/>
      <c r="E95" s="202"/>
      <c r="F95" s="20"/>
      <c r="G95" s="202"/>
      <c r="H95" s="202"/>
      <c r="I95" s="49"/>
    </row>
    <row r="96" spans="1:255" ht="13.5" thickBot="1" x14ac:dyDescent="0.25">
      <c r="A96" s="657"/>
      <c r="B96" s="106"/>
      <c r="C96" s="85" t="s">
        <v>80</v>
      </c>
      <c r="D96" s="211"/>
      <c r="E96" s="214"/>
      <c r="F96" s="211"/>
      <c r="G96" s="214"/>
      <c r="H96" s="214"/>
      <c r="I96" s="49"/>
    </row>
    <row r="97" spans="1:9" ht="39" customHeight="1" thickBot="1" x14ac:dyDescent="0.25">
      <c r="A97" s="117" t="s">
        <v>2277</v>
      </c>
      <c r="B97" s="164"/>
      <c r="C97" s="85" t="s">
        <v>87</v>
      </c>
      <c r="D97" s="253"/>
      <c r="E97" s="254"/>
      <c r="F97" s="253"/>
      <c r="G97" s="254"/>
      <c r="H97" s="254"/>
      <c r="I97" s="49">
        <v>1818</v>
      </c>
    </row>
    <row r="98" spans="1:9" ht="13.5" thickBot="1" x14ac:dyDescent="0.25">
      <c r="A98" s="46"/>
      <c r="B98" s="76">
        <f>SUM(B85:B97)</f>
        <v>0</v>
      </c>
      <c r="C98" s="75"/>
      <c r="D98" s="76"/>
      <c r="E98" s="77"/>
      <c r="F98" s="75"/>
      <c r="G98" s="75"/>
      <c r="H98" s="76" t="s">
        <v>17</v>
      </c>
      <c r="I98" s="78">
        <f>SUM(I85:I97)</f>
        <v>1818</v>
      </c>
    </row>
    <row r="99" spans="1:9" ht="48.6" customHeight="1" thickBot="1" x14ac:dyDescent="0.25">
      <c r="A99" s="134" t="s">
        <v>96</v>
      </c>
      <c r="B99" s="114" t="s">
        <v>16</v>
      </c>
      <c r="C99" s="114" t="s">
        <v>5</v>
      </c>
      <c r="D99" s="114" t="s">
        <v>23</v>
      </c>
      <c r="E99" s="114" t="s">
        <v>18</v>
      </c>
      <c r="F99" s="114" t="s">
        <v>19</v>
      </c>
      <c r="G99" s="114" t="s">
        <v>10</v>
      </c>
      <c r="H99" s="114" t="s">
        <v>13</v>
      </c>
      <c r="I99" s="115" t="s">
        <v>12</v>
      </c>
    </row>
    <row r="100" spans="1:9" ht="13.5" thickBot="1" x14ac:dyDescent="0.25">
      <c r="A100" s="206"/>
      <c r="B100" s="185"/>
      <c r="C100" s="70" t="s">
        <v>87</v>
      </c>
      <c r="D100" s="163"/>
      <c r="E100" s="53"/>
      <c r="F100" s="53"/>
      <c r="G100" s="53"/>
      <c r="H100" s="153"/>
      <c r="I100" s="471">
        <v>2568.09</v>
      </c>
    </row>
    <row r="101" spans="1:9" ht="12.75" customHeight="1" thickBot="1" x14ac:dyDescent="0.25">
      <c r="A101" s="134"/>
      <c r="B101" s="271"/>
      <c r="C101" s="75"/>
      <c r="D101" s="76"/>
      <c r="E101" s="77"/>
      <c r="F101" s="75"/>
      <c r="G101" s="75"/>
      <c r="H101" s="76"/>
      <c r="I101" s="78">
        <f>SUM(I100)</f>
        <v>2568.09</v>
      </c>
    </row>
    <row r="102" spans="1:9" ht="12.75" customHeight="1" x14ac:dyDescent="0.2">
      <c r="A102" s="9"/>
      <c r="B102" s="9"/>
      <c r="C102" s="9"/>
      <c r="D102" s="9"/>
      <c r="E102" s="9"/>
      <c r="F102" s="20"/>
      <c r="G102" s="20"/>
      <c r="H102" s="20"/>
      <c r="I102" s="20"/>
    </row>
    <row r="103" spans="1:9" ht="12.75" customHeight="1" x14ac:dyDescent="0.2">
      <c r="A103" s="21" t="s">
        <v>21</v>
      </c>
      <c r="B103" s="22"/>
      <c r="C103" s="23"/>
      <c r="D103" s="4" t="s">
        <v>9</v>
      </c>
      <c r="E103" s="4" t="s">
        <v>6</v>
      </c>
      <c r="F103" s="119" t="s">
        <v>7</v>
      </c>
    </row>
    <row r="104" spans="1:9" ht="12.75" customHeight="1" x14ac:dyDescent="0.2">
      <c r="A104" s="642" t="s">
        <v>15</v>
      </c>
      <c r="B104" s="643"/>
      <c r="C104" s="25"/>
      <c r="D104" s="26">
        <f>B19</f>
        <v>6409.2400000000007</v>
      </c>
      <c r="E104" s="26">
        <f>I19</f>
        <v>59.38</v>
      </c>
      <c r="F104" s="120">
        <f>D104+E104</f>
        <v>6468.6200000000008</v>
      </c>
    </row>
    <row r="105" spans="1:9" ht="12.75" customHeight="1" x14ac:dyDescent="0.2">
      <c r="A105" s="642" t="s">
        <v>4</v>
      </c>
      <c r="B105" s="643"/>
      <c r="C105" s="25"/>
      <c r="D105" s="26">
        <f>B34</f>
        <v>1580.9</v>
      </c>
      <c r="E105" s="26">
        <f>I34</f>
        <v>12.47</v>
      </c>
      <c r="F105" s="120">
        <f>D105+E105</f>
        <v>1593.3700000000001</v>
      </c>
    </row>
    <row r="106" spans="1:9" ht="12.75" customHeight="1" x14ac:dyDescent="0.2">
      <c r="A106" s="642" t="s">
        <v>14</v>
      </c>
      <c r="B106" s="643"/>
      <c r="C106" s="25"/>
      <c r="D106" s="26">
        <f>B49</f>
        <v>488.71000000000004</v>
      </c>
      <c r="E106" s="26">
        <f>I49</f>
        <v>0</v>
      </c>
      <c r="F106" s="120">
        <f>D106+E106</f>
        <v>488.71000000000004</v>
      </c>
    </row>
    <row r="107" spans="1:9" ht="12.75" customHeight="1" x14ac:dyDescent="0.2">
      <c r="A107" s="642" t="s">
        <v>146</v>
      </c>
      <c r="B107" s="643"/>
      <c r="C107" s="25"/>
      <c r="D107" s="26">
        <f>B64</f>
        <v>0</v>
      </c>
      <c r="E107" s="26">
        <f>I64</f>
        <v>0</v>
      </c>
      <c r="F107" s="120">
        <f>D107+E107</f>
        <v>0</v>
      </c>
      <c r="G107" s="56"/>
    </row>
    <row r="108" spans="1:9" ht="12.75" customHeight="1" x14ac:dyDescent="0.2">
      <c r="A108" s="642" t="s">
        <v>26</v>
      </c>
      <c r="B108" s="643"/>
      <c r="C108" s="25"/>
      <c r="D108" s="26">
        <f>B83</f>
        <v>0</v>
      </c>
      <c r="E108" s="26">
        <f>I83</f>
        <v>0</v>
      </c>
      <c r="F108" s="120">
        <f>D108+E108</f>
        <v>0</v>
      </c>
      <c r="G108" s="56"/>
    </row>
    <row r="109" spans="1:9" ht="12.75" customHeight="1" x14ac:dyDescent="0.2">
      <c r="A109" s="646" t="s">
        <v>69</v>
      </c>
      <c r="B109" s="647"/>
      <c r="C109" s="25"/>
      <c r="D109" s="26"/>
      <c r="E109" s="26"/>
      <c r="F109" s="242">
        <f>F110+F111+F112</f>
        <v>5529.0099999999993</v>
      </c>
      <c r="G109" s="56"/>
    </row>
    <row r="110" spans="1:9" ht="12.75" customHeight="1" x14ac:dyDescent="0.2">
      <c r="A110" s="642" t="s">
        <v>2270</v>
      </c>
      <c r="B110" s="643"/>
      <c r="C110" s="25"/>
      <c r="D110" s="26"/>
      <c r="E110" s="26"/>
      <c r="F110" s="247">
        <f>I66</f>
        <v>4839</v>
      </c>
      <c r="G110" s="56"/>
    </row>
    <row r="111" spans="1:9" ht="12.75" customHeight="1" x14ac:dyDescent="0.2">
      <c r="A111" s="644" t="s">
        <v>84</v>
      </c>
      <c r="B111" s="645"/>
      <c r="C111" s="25"/>
      <c r="D111" s="26"/>
      <c r="E111" s="26"/>
      <c r="F111" s="120">
        <f>I67</f>
        <v>360.23</v>
      </c>
      <c r="G111" s="56"/>
    </row>
    <row r="112" spans="1:9" ht="12.75" customHeight="1" x14ac:dyDescent="0.2">
      <c r="A112" s="644" t="s">
        <v>86</v>
      </c>
      <c r="B112" s="645"/>
      <c r="C112" s="25"/>
      <c r="D112" s="26"/>
      <c r="E112" s="26"/>
      <c r="F112" s="120">
        <f>I68</f>
        <v>329.78</v>
      </c>
      <c r="G112" s="56"/>
    </row>
    <row r="113" spans="1:7" ht="37.15" customHeight="1" x14ac:dyDescent="0.2">
      <c r="A113" s="650" t="s">
        <v>2</v>
      </c>
      <c r="B113" s="651"/>
      <c r="C113" s="25"/>
      <c r="D113" s="26">
        <f>B98</f>
        <v>0</v>
      </c>
      <c r="E113" s="26"/>
      <c r="F113" s="120">
        <f>D113+E113+I98</f>
        <v>1818</v>
      </c>
      <c r="G113" s="56"/>
    </row>
    <row r="114" spans="1:7" ht="35.450000000000003" customHeight="1" x14ac:dyDescent="0.2">
      <c r="A114" s="650" t="s">
        <v>96</v>
      </c>
      <c r="B114" s="651"/>
      <c r="C114" s="25"/>
      <c r="D114" s="26"/>
      <c r="E114" s="26"/>
      <c r="F114" s="120">
        <f>I101</f>
        <v>2568.09</v>
      </c>
      <c r="G114" s="56"/>
    </row>
    <row r="115" spans="1:7" ht="12.75" customHeight="1" x14ac:dyDescent="0.2">
      <c r="A115" s="648" t="s">
        <v>22</v>
      </c>
      <c r="B115" s="649"/>
      <c r="C115" s="27"/>
      <c r="D115" s="28">
        <f>SUM(D104:D113)</f>
        <v>8478.8500000000022</v>
      </c>
      <c r="E115" s="28">
        <f>SUM(E104:E108)</f>
        <v>71.850000000000009</v>
      </c>
      <c r="F115" s="121">
        <f>F104+F105+F106+F107+F108+F109+F113+F114</f>
        <v>18465.8</v>
      </c>
    </row>
  </sheetData>
  <autoFilter ref="A5:I83"/>
  <mergeCells count="16">
    <mergeCell ref="A111:B111"/>
    <mergeCell ref="A112:B112"/>
    <mergeCell ref="A85:A96"/>
    <mergeCell ref="A108:B108"/>
    <mergeCell ref="G2:H2"/>
    <mergeCell ref="A107:B107"/>
    <mergeCell ref="G1:H1"/>
    <mergeCell ref="A1:B1"/>
    <mergeCell ref="A115:B115"/>
    <mergeCell ref="A104:B104"/>
    <mergeCell ref="A105:B105"/>
    <mergeCell ref="A106:B106"/>
    <mergeCell ref="A113:B113"/>
    <mergeCell ref="A109:B109"/>
    <mergeCell ref="A110:B110"/>
    <mergeCell ref="A114:B114"/>
  </mergeCells>
  <phoneticPr fontId="0" type="noConversion"/>
  <pageMargins left="0.15748031496062992" right="0.15748031496062992" top="0.39370078740157483" bottom="0.39370078740157483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U116"/>
  <sheetViews>
    <sheetView topLeftCell="A103" workbookViewId="0">
      <selection activeCell="D106" sqref="D106"/>
    </sheetView>
  </sheetViews>
  <sheetFormatPr defaultRowHeight="12.75" x14ac:dyDescent="0.2"/>
  <cols>
    <col min="1" max="1" width="27.7109375" customWidth="1"/>
    <col min="2" max="2" width="10.85546875" customWidth="1"/>
    <col min="3" max="3" width="13.28515625" customWidth="1"/>
    <col min="4" max="4" width="17.5703125" customWidth="1"/>
    <col min="5" max="5" width="24.28515625" customWidth="1"/>
    <col min="6" max="6" width="12.42578125" customWidth="1"/>
    <col min="7" max="7" width="7.28515625" customWidth="1"/>
    <col min="8" max="8" width="12.85546875" customWidth="1"/>
    <col min="9" max="9" width="11.42578125" customWidth="1"/>
  </cols>
  <sheetData>
    <row r="1" spans="1:9" ht="12.75" customHeight="1" x14ac:dyDescent="0.2">
      <c r="A1" s="708" t="s">
        <v>85</v>
      </c>
      <c r="B1" s="70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813.3</v>
      </c>
      <c r="E2" s="5">
        <v>200165.97</v>
      </c>
      <c r="F2" s="6">
        <v>206662.62</v>
      </c>
      <c r="G2" s="640">
        <f>E2-F2</f>
        <v>-6496.6499999999942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105</v>
      </c>
      <c r="E3" s="1">
        <v>24</v>
      </c>
      <c r="F3" s="1"/>
      <c r="G3" s="1"/>
      <c r="H3" s="1" t="s">
        <v>25</v>
      </c>
      <c r="I3" s="8">
        <f>F2-F116</f>
        <v>-18968.908200000005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51.7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4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thickBot="1" x14ac:dyDescent="0.25">
      <c r="A6" s="227"/>
      <c r="B6" s="152">
        <v>2298.0500000000002</v>
      </c>
      <c r="C6" s="63" t="s">
        <v>66</v>
      </c>
      <c r="D6" s="151"/>
      <c r="E6" s="65"/>
      <c r="F6" s="65"/>
      <c r="G6" s="65"/>
      <c r="H6" s="66"/>
      <c r="I6" s="67">
        <f t="shared" ref="I6:I18" si="0">G6*H6</f>
        <v>0</v>
      </c>
    </row>
    <row r="7" spans="1:9" ht="12.75" customHeight="1" thickBot="1" x14ac:dyDescent="0.25">
      <c r="A7" s="227"/>
      <c r="B7" s="122">
        <v>2498.33</v>
      </c>
      <c r="C7" s="123" t="s">
        <v>67</v>
      </c>
      <c r="D7" s="124"/>
      <c r="E7" s="125"/>
      <c r="F7" s="125"/>
      <c r="G7" s="125"/>
      <c r="H7" s="126"/>
      <c r="I7" s="127">
        <f t="shared" si="0"/>
        <v>0</v>
      </c>
    </row>
    <row r="8" spans="1:9" ht="12.75" customHeight="1" thickBot="1" x14ac:dyDescent="0.25">
      <c r="A8" s="227"/>
      <c r="B8" s="106">
        <v>3481.6</v>
      </c>
      <c r="C8" s="85" t="s">
        <v>70</v>
      </c>
      <c r="D8" s="86"/>
      <c r="E8" s="47"/>
      <c r="F8" s="47"/>
      <c r="G8" s="47"/>
      <c r="H8" s="48"/>
      <c r="I8" s="49">
        <f t="shared" si="0"/>
        <v>0</v>
      </c>
    </row>
    <row r="9" spans="1:9" ht="12.75" customHeight="1" thickBot="1" x14ac:dyDescent="0.25">
      <c r="A9" s="228"/>
      <c r="B9" s="161">
        <v>2969.45</v>
      </c>
      <c r="C9" s="154" t="s">
        <v>72</v>
      </c>
      <c r="D9" s="162"/>
      <c r="E9" s="82"/>
      <c r="F9" s="82"/>
      <c r="G9" s="82"/>
      <c r="H9" s="155"/>
      <c r="I9" s="156">
        <f t="shared" si="0"/>
        <v>0</v>
      </c>
    </row>
    <row r="10" spans="1:9" ht="12.75" customHeight="1" x14ac:dyDescent="0.2">
      <c r="A10" s="655" t="s">
        <v>541</v>
      </c>
      <c r="B10" s="672">
        <v>2696.25</v>
      </c>
      <c r="C10" s="625" t="s">
        <v>73</v>
      </c>
      <c r="D10" s="658" t="s">
        <v>111</v>
      </c>
      <c r="E10" s="37" t="s">
        <v>231</v>
      </c>
      <c r="F10" s="37" t="s">
        <v>101</v>
      </c>
      <c r="G10" s="37">
        <v>0.5</v>
      </c>
      <c r="H10" s="38">
        <v>260</v>
      </c>
      <c r="I10" s="39">
        <f t="shared" si="0"/>
        <v>130</v>
      </c>
    </row>
    <row r="11" spans="1:9" ht="12.75" customHeight="1" thickBot="1" x14ac:dyDescent="0.25">
      <c r="A11" s="657"/>
      <c r="B11" s="673"/>
      <c r="C11" s="626"/>
      <c r="D11" s="659"/>
      <c r="E11" s="83" t="s">
        <v>1016</v>
      </c>
      <c r="F11" s="83" t="s">
        <v>445</v>
      </c>
      <c r="G11" s="83">
        <v>0.1</v>
      </c>
      <c r="H11" s="84">
        <v>300</v>
      </c>
      <c r="I11" s="200">
        <f t="shared" si="0"/>
        <v>30</v>
      </c>
    </row>
    <row r="12" spans="1:9" ht="12.75" customHeight="1" thickBot="1" x14ac:dyDescent="0.25">
      <c r="A12" s="231"/>
      <c r="B12" s="169">
        <v>3208.49</v>
      </c>
      <c r="C12" s="167" t="s">
        <v>74</v>
      </c>
      <c r="D12" s="179"/>
      <c r="E12" s="83"/>
      <c r="F12" s="83"/>
      <c r="G12" s="83"/>
      <c r="H12" s="84"/>
      <c r="I12" s="200">
        <f t="shared" si="0"/>
        <v>0</v>
      </c>
    </row>
    <row r="13" spans="1:9" ht="12.75" customHeight="1" thickBot="1" x14ac:dyDescent="0.25">
      <c r="A13" s="227"/>
      <c r="B13" s="106">
        <v>1950.1</v>
      </c>
      <c r="C13" s="85" t="s">
        <v>75</v>
      </c>
      <c r="D13" s="86"/>
      <c r="E13" s="47"/>
      <c r="F13" s="47"/>
      <c r="G13" s="47"/>
      <c r="H13" s="48"/>
      <c r="I13" s="49">
        <f t="shared" si="0"/>
        <v>0</v>
      </c>
    </row>
    <row r="14" spans="1:9" ht="12.75" customHeight="1" thickBot="1" x14ac:dyDescent="0.25">
      <c r="A14" s="227"/>
      <c r="B14" s="106">
        <v>2742.14</v>
      </c>
      <c r="C14" s="85" t="s">
        <v>76</v>
      </c>
      <c r="D14" s="86"/>
      <c r="E14" s="47"/>
      <c r="F14" s="47"/>
      <c r="G14" s="47"/>
      <c r="H14" s="48"/>
      <c r="I14" s="49">
        <f t="shared" si="0"/>
        <v>0</v>
      </c>
    </row>
    <row r="15" spans="1:9" ht="12.75" customHeight="1" thickBot="1" x14ac:dyDescent="0.25">
      <c r="A15" s="227"/>
      <c r="B15" s="106">
        <v>2735.78</v>
      </c>
      <c r="C15" s="85" t="s">
        <v>77</v>
      </c>
      <c r="D15" s="86"/>
      <c r="E15" s="47"/>
      <c r="F15" s="47"/>
      <c r="G15" s="47"/>
      <c r="H15" s="48"/>
      <c r="I15" s="49">
        <f t="shared" si="0"/>
        <v>0</v>
      </c>
    </row>
    <row r="16" spans="1:9" ht="12.75" customHeight="1" thickBot="1" x14ac:dyDescent="0.25">
      <c r="A16" s="221"/>
      <c r="B16" s="106">
        <v>4055.93</v>
      </c>
      <c r="C16" s="85" t="s">
        <v>78</v>
      </c>
      <c r="D16" s="86"/>
      <c r="E16" s="47"/>
      <c r="F16" s="47"/>
      <c r="G16" s="47"/>
      <c r="H16" s="48"/>
      <c r="I16" s="49">
        <f t="shared" si="0"/>
        <v>0</v>
      </c>
    </row>
    <row r="17" spans="1:9" ht="12.75" customHeight="1" thickBot="1" x14ac:dyDescent="0.25">
      <c r="A17" s="221"/>
      <c r="B17" s="106">
        <v>3327.71</v>
      </c>
      <c r="C17" s="85" t="s">
        <v>79</v>
      </c>
      <c r="D17" s="86"/>
      <c r="E17" s="47"/>
      <c r="F17" s="47"/>
      <c r="G17" s="47"/>
      <c r="H17" s="48"/>
      <c r="I17" s="49">
        <f t="shared" si="0"/>
        <v>0</v>
      </c>
    </row>
    <row r="18" spans="1:9" ht="12.75" customHeight="1" thickBot="1" x14ac:dyDescent="0.25">
      <c r="A18" s="221"/>
      <c r="B18" s="106">
        <v>3362.97</v>
      </c>
      <c r="C18" s="85" t="s">
        <v>80</v>
      </c>
      <c r="D18" s="86"/>
      <c r="E18" s="47"/>
      <c r="F18" s="47"/>
      <c r="G18" s="47"/>
      <c r="H18" s="48"/>
      <c r="I18" s="49">
        <f t="shared" si="0"/>
        <v>0</v>
      </c>
    </row>
    <row r="19" spans="1:9" ht="12.75" customHeight="1" thickBot="1" x14ac:dyDescent="0.25">
      <c r="A19" s="46"/>
      <c r="B19" s="164"/>
      <c r="C19" s="85" t="s">
        <v>87</v>
      </c>
      <c r="D19" s="86"/>
      <c r="E19" s="47"/>
      <c r="F19" s="47"/>
      <c r="G19" s="47"/>
      <c r="H19" s="48"/>
      <c r="I19" s="49">
        <v>285.91000000000003</v>
      </c>
    </row>
    <row r="20" spans="1:9" ht="12.75" customHeight="1" thickBot="1" x14ac:dyDescent="0.25">
      <c r="A20" s="219"/>
      <c r="B20" s="108">
        <f>SUM(B6:B18)</f>
        <v>35326.799999999996</v>
      </c>
      <c r="C20" s="109"/>
      <c r="D20" s="108"/>
      <c r="E20" s="110"/>
      <c r="F20" s="109"/>
      <c r="G20" s="109"/>
      <c r="H20" s="108" t="s">
        <v>17</v>
      </c>
      <c r="I20" s="232">
        <f>SUM(I6:I19)</f>
        <v>445.91</v>
      </c>
    </row>
    <row r="21" spans="1:9" ht="77.25" thickBot="1" x14ac:dyDescent="0.25">
      <c r="A21" s="134" t="s">
        <v>1066</v>
      </c>
      <c r="B21" s="114" t="s">
        <v>16</v>
      </c>
      <c r="C21" s="114" t="s">
        <v>5</v>
      </c>
      <c r="D21" s="114" t="s">
        <v>23</v>
      </c>
      <c r="E21" s="114" t="s">
        <v>18</v>
      </c>
      <c r="F21" s="114" t="s">
        <v>19</v>
      </c>
      <c r="G21" s="114" t="s">
        <v>10</v>
      </c>
      <c r="H21" s="114" t="s">
        <v>13</v>
      </c>
      <c r="I21" s="115" t="s">
        <v>12</v>
      </c>
    </row>
    <row r="22" spans="1:9" ht="12.75" customHeight="1" thickBot="1" x14ac:dyDescent="0.25">
      <c r="A22" s="227"/>
      <c r="B22" s="106">
        <v>2985.83</v>
      </c>
      <c r="C22" s="85" t="s">
        <v>66</v>
      </c>
      <c r="D22" s="86"/>
      <c r="E22" s="47"/>
      <c r="F22" s="47"/>
      <c r="G22" s="47"/>
      <c r="H22" s="48"/>
      <c r="I22" s="49">
        <f t="shared" ref="I22:I34" si="1">G22*H22</f>
        <v>0</v>
      </c>
    </row>
    <row r="23" spans="1:9" ht="13.5" thickBot="1" x14ac:dyDescent="0.25">
      <c r="A23" s="227" t="s">
        <v>329</v>
      </c>
      <c r="B23" s="106">
        <v>2905.66</v>
      </c>
      <c r="C23" s="85" t="s">
        <v>67</v>
      </c>
      <c r="D23" s="55" t="s">
        <v>330</v>
      </c>
      <c r="E23" s="47" t="s">
        <v>427</v>
      </c>
      <c r="F23" s="47" t="s">
        <v>99</v>
      </c>
      <c r="G23" s="47">
        <v>1</v>
      </c>
      <c r="H23" s="48">
        <v>798</v>
      </c>
      <c r="I23" s="49">
        <f t="shared" si="1"/>
        <v>798</v>
      </c>
    </row>
    <row r="24" spans="1:9" ht="12.75" customHeight="1" thickBot="1" x14ac:dyDescent="0.25">
      <c r="A24" s="227"/>
      <c r="B24" s="106">
        <v>2866.98</v>
      </c>
      <c r="C24" s="85" t="s">
        <v>70</v>
      </c>
      <c r="D24" s="86"/>
      <c r="E24" s="47"/>
      <c r="F24" s="47"/>
      <c r="G24" s="47"/>
      <c r="H24" s="48"/>
      <c r="I24" s="49">
        <f t="shared" si="1"/>
        <v>0</v>
      </c>
    </row>
    <row r="25" spans="1:9" ht="12.75" customHeight="1" thickBot="1" x14ac:dyDescent="0.25">
      <c r="A25" s="227"/>
      <c r="B25" s="106">
        <v>3824.09</v>
      </c>
      <c r="C25" s="85" t="s">
        <v>72</v>
      </c>
      <c r="D25" s="86"/>
      <c r="E25" s="47"/>
      <c r="F25" s="47"/>
      <c r="G25" s="47"/>
      <c r="H25" s="48"/>
      <c r="I25" s="49">
        <f t="shared" si="1"/>
        <v>0</v>
      </c>
    </row>
    <row r="26" spans="1:9" ht="12.75" customHeight="1" thickBot="1" x14ac:dyDescent="0.25">
      <c r="A26" s="227"/>
      <c r="B26" s="106">
        <v>3757.9</v>
      </c>
      <c r="C26" s="85" t="s">
        <v>73</v>
      </c>
      <c r="D26" s="86"/>
      <c r="E26" s="47"/>
      <c r="F26" s="47"/>
      <c r="G26" s="47"/>
      <c r="H26" s="48"/>
      <c r="I26" s="49">
        <f t="shared" si="1"/>
        <v>0</v>
      </c>
    </row>
    <row r="27" spans="1:9" ht="12.75" customHeight="1" thickBot="1" x14ac:dyDescent="0.25">
      <c r="A27" s="227"/>
      <c r="B27" s="106">
        <v>3250.74</v>
      </c>
      <c r="C27" s="85" t="s">
        <v>74</v>
      </c>
      <c r="D27" s="86"/>
      <c r="E27" s="47"/>
      <c r="F27" s="47"/>
      <c r="G27" s="47"/>
      <c r="H27" s="48"/>
      <c r="I27" s="49">
        <f t="shared" si="1"/>
        <v>0</v>
      </c>
    </row>
    <row r="28" spans="1:9" ht="12.75" customHeight="1" thickBot="1" x14ac:dyDescent="0.25">
      <c r="A28" s="221"/>
      <c r="B28" s="106">
        <v>3335.47</v>
      </c>
      <c r="C28" s="85" t="s">
        <v>75</v>
      </c>
      <c r="D28" s="86"/>
      <c r="E28" s="47"/>
      <c r="F28" s="47"/>
      <c r="G28" s="47"/>
      <c r="H28" s="48"/>
      <c r="I28" s="49">
        <f t="shared" si="1"/>
        <v>0</v>
      </c>
    </row>
    <row r="29" spans="1:9" ht="12.75" customHeight="1" thickBot="1" x14ac:dyDescent="0.25">
      <c r="A29" s="221"/>
      <c r="B29" s="106">
        <v>3768.4</v>
      </c>
      <c r="C29" s="85" t="s">
        <v>76</v>
      </c>
      <c r="D29" s="86"/>
      <c r="E29" s="47"/>
      <c r="F29" s="47"/>
      <c r="G29" s="47"/>
      <c r="H29" s="48"/>
      <c r="I29" s="49">
        <f t="shared" si="1"/>
        <v>0</v>
      </c>
    </row>
    <row r="30" spans="1:9" ht="12.75" customHeight="1" thickBot="1" x14ac:dyDescent="0.25">
      <c r="A30" s="221"/>
      <c r="B30" s="106">
        <v>3895.56</v>
      </c>
      <c r="C30" s="85" t="s">
        <v>77</v>
      </c>
      <c r="D30" s="86"/>
      <c r="E30" s="47"/>
      <c r="F30" s="47"/>
      <c r="G30" s="47"/>
      <c r="H30" s="48"/>
      <c r="I30" s="49">
        <f t="shared" si="1"/>
        <v>0</v>
      </c>
    </row>
    <row r="31" spans="1:9" ht="12.75" customHeight="1" thickBot="1" x14ac:dyDescent="0.25">
      <c r="A31" s="219"/>
      <c r="B31" s="161">
        <v>4856.38</v>
      </c>
      <c r="C31" s="154" t="s">
        <v>78</v>
      </c>
      <c r="D31" s="162"/>
      <c r="E31" s="82"/>
      <c r="F31" s="82"/>
      <c r="G31" s="82"/>
      <c r="H31" s="155"/>
      <c r="I31" s="156">
        <f t="shared" si="1"/>
        <v>0</v>
      </c>
    </row>
    <row r="32" spans="1:9" ht="12.75" customHeight="1" x14ac:dyDescent="0.2">
      <c r="A32" s="655" t="s">
        <v>329</v>
      </c>
      <c r="B32" s="672">
        <v>4487.24</v>
      </c>
      <c r="C32" s="625" t="s">
        <v>79</v>
      </c>
      <c r="D32" s="658" t="s">
        <v>330</v>
      </c>
      <c r="E32" s="37" t="s">
        <v>1911</v>
      </c>
      <c r="F32" s="37" t="s">
        <v>99</v>
      </c>
      <c r="G32" s="37">
        <v>2</v>
      </c>
      <c r="H32" s="38">
        <v>1256.8499999999999</v>
      </c>
      <c r="I32" s="39">
        <f t="shared" si="1"/>
        <v>2513.6999999999998</v>
      </c>
    </row>
    <row r="33" spans="1:9" ht="12.75" customHeight="1" thickBot="1" x14ac:dyDescent="0.25">
      <c r="A33" s="657"/>
      <c r="B33" s="673"/>
      <c r="C33" s="626"/>
      <c r="D33" s="659"/>
      <c r="E33" s="83" t="s">
        <v>337</v>
      </c>
      <c r="F33" s="83" t="s">
        <v>99</v>
      </c>
      <c r="G33" s="83">
        <v>2</v>
      </c>
      <c r="H33" s="84">
        <v>42.56</v>
      </c>
      <c r="I33" s="200">
        <f t="shared" si="1"/>
        <v>85.12</v>
      </c>
    </row>
    <row r="34" spans="1:9" ht="13.5" thickBot="1" x14ac:dyDescent="0.25">
      <c r="A34" s="117" t="s">
        <v>329</v>
      </c>
      <c r="B34" s="556">
        <v>4788.1099999999997</v>
      </c>
      <c r="C34" s="85" t="s">
        <v>80</v>
      </c>
      <c r="D34" s="85" t="s">
        <v>330</v>
      </c>
      <c r="E34" s="47" t="s">
        <v>331</v>
      </c>
      <c r="F34" s="47" t="s">
        <v>99</v>
      </c>
      <c r="G34" s="47">
        <v>1</v>
      </c>
      <c r="H34" s="48">
        <v>17</v>
      </c>
      <c r="I34" s="49">
        <f t="shared" si="1"/>
        <v>17</v>
      </c>
    </row>
    <row r="35" spans="1:9" ht="13.5" thickBot="1" x14ac:dyDescent="0.25">
      <c r="A35" s="46"/>
      <c r="B35" s="164"/>
      <c r="C35" s="85" t="s">
        <v>87</v>
      </c>
      <c r="D35" s="86"/>
      <c r="E35" s="47"/>
      <c r="F35" s="47"/>
      <c r="G35" s="47"/>
      <c r="H35" s="48"/>
      <c r="I35" s="49">
        <v>352.05</v>
      </c>
    </row>
    <row r="36" spans="1:9" ht="12.75" customHeight="1" thickBot="1" x14ac:dyDescent="0.25">
      <c r="A36" s="180"/>
      <c r="B36" s="197">
        <f>SUM(B22:B34)</f>
        <v>44722.36</v>
      </c>
      <c r="C36" s="198"/>
      <c r="D36" s="197"/>
      <c r="E36" s="199"/>
      <c r="F36" s="198"/>
      <c r="G36" s="198"/>
      <c r="H36" s="197" t="s">
        <v>17</v>
      </c>
      <c r="I36" s="230">
        <f>SUM(I22:I35)</f>
        <v>3765.87</v>
      </c>
    </row>
    <row r="37" spans="1:9" ht="64.5" thickBot="1" x14ac:dyDescent="0.25">
      <c r="A37" s="134" t="s">
        <v>144</v>
      </c>
      <c r="B37" s="87" t="s">
        <v>16</v>
      </c>
      <c r="C37" s="87" t="s">
        <v>5</v>
      </c>
      <c r="D37" s="87" t="s">
        <v>23</v>
      </c>
      <c r="E37" s="87" t="s">
        <v>18</v>
      </c>
      <c r="F37" s="87" t="s">
        <v>19</v>
      </c>
      <c r="G37" s="87" t="s">
        <v>10</v>
      </c>
      <c r="H37" s="87" t="s">
        <v>13</v>
      </c>
      <c r="I37" s="89" t="s">
        <v>12</v>
      </c>
    </row>
    <row r="38" spans="1:9" ht="12.75" customHeight="1" thickBot="1" x14ac:dyDescent="0.25">
      <c r="A38" s="227"/>
      <c r="B38" s="377">
        <v>2342.09</v>
      </c>
      <c r="C38" s="58" t="s">
        <v>66</v>
      </c>
      <c r="D38" s="64"/>
      <c r="E38" s="59"/>
      <c r="F38" s="59"/>
      <c r="G38" s="59"/>
      <c r="H38" s="60"/>
      <c r="I38" s="61"/>
    </row>
    <row r="39" spans="1:9" ht="12.75" customHeight="1" thickBot="1" x14ac:dyDescent="0.25">
      <c r="A39" s="227"/>
      <c r="B39" s="377">
        <v>2255.7800000000002</v>
      </c>
      <c r="C39" s="123" t="s">
        <v>67</v>
      </c>
      <c r="D39" s="124"/>
      <c r="E39" s="125"/>
      <c r="F39" s="125"/>
      <c r="G39" s="125"/>
      <c r="H39" s="126"/>
      <c r="I39" s="127"/>
    </row>
    <row r="40" spans="1:9" ht="12.75" customHeight="1" thickBot="1" x14ac:dyDescent="0.25">
      <c r="A40" s="227"/>
      <c r="B40" s="377">
        <v>2296.5232000000001</v>
      </c>
      <c r="C40" s="85" t="s">
        <v>70</v>
      </c>
      <c r="D40" s="86"/>
      <c r="E40" s="47"/>
      <c r="F40" s="47"/>
      <c r="G40" s="47"/>
      <c r="H40" s="48"/>
      <c r="I40" s="49"/>
    </row>
    <row r="41" spans="1:9" ht="12.75" customHeight="1" thickBot="1" x14ac:dyDescent="0.25">
      <c r="A41" s="227"/>
      <c r="B41" s="377">
        <v>1308.06</v>
      </c>
      <c r="C41" s="85" t="s">
        <v>72</v>
      </c>
      <c r="D41" s="86"/>
      <c r="E41" s="47"/>
      <c r="F41" s="47"/>
      <c r="G41" s="47"/>
      <c r="H41" s="48"/>
      <c r="I41" s="49"/>
    </row>
    <row r="42" spans="1:9" ht="12.75" customHeight="1" thickBot="1" x14ac:dyDescent="0.25">
      <c r="A42" s="227"/>
      <c r="B42" s="377">
        <v>2452.7800000000002</v>
      </c>
      <c r="C42" s="85" t="s">
        <v>73</v>
      </c>
      <c r="D42" s="86"/>
      <c r="E42" s="47"/>
      <c r="F42" s="47"/>
      <c r="G42" s="47"/>
      <c r="H42" s="48"/>
      <c r="I42" s="49"/>
    </row>
    <row r="43" spans="1:9" ht="12.75" customHeight="1" thickBot="1" x14ac:dyDescent="0.25">
      <c r="A43" s="227"/>
      <c r="B43" s="377">
        <v>2330.29</v>
      </c>
      <c r="C43" s="85" t="s">
        <v>74</v>
      </c>
      <c r="D43" s="86"/>
      <c r="E43" s="47"/>
      <c r="F43" s="47"/>
      <c r="G43" s="47"/>
      <c r="H43" s="48"/>
      <c r="I43" s="49"/>
    </row>
    <row r="44" spans="1:9" ht="12.75" customHeight="1" thickBot="1" x14ac:dyDescent="0.25">
      <c r="A44" s="221"/>
      <c r="B44" s="106">
        <v>1362.68</v>
      </c>
      <c r="C44" s="85" t="s">
        <v>75</v>
      </c>
      <c r="D44" s="86"/>
      <c r="E44" s="47"/>
      <c r="F44" s="47"/>
      <c r="G44" s="47"/>
      <c r="H44" s="48"/>
      <c r="I44" s="49"/>
    </row>
    <row r="45" spans="1:9" ht="12.75" customHeight="1" thickBot="1" x14ac:dyDescent="0.25">
      <c r="A45" s="221"/>
      <c r="B45" s="106">
        <v>1880.77</v>
      </c>
      <c r="C45" s="85" t="s">
        <v>76</v>
      </c>
      <c r="D45" s="86"/>
      <c r="E45" s="47"/>
      <c r="F45" s="47"/>
      <c r="G45" s="47"/>
      <c r="H45" s="48"/>
      <c r="I45" s="49"/>
    </row>
    <row r="46" spans="1:9" ht="12.75" customHeight="1" thickBot="1" x14ac:dyDescent="0.25">
      <c r="A46" s="221"/>
      <c r="B46" s="106">
        <v>2646.17</v>
      </c>
      <c r="C46" s="85" t="s">
        <v>77</v>
      </c>
      <c r="D46" s="86"/>
      <c r="E46" s="47"/>
      <c r="F46" s="47"/>
      <c r="G46" s="47"/>
      <c r="H46" s="48"/>
      <c r="I46" s="49"/>
    </row>
    <row r="47" spans="1:9" ht="12.75" customHeight="1" thickBot="1" x14ac:dyDescent="0.25">
      <c r="A47" s="221"/>
      <c r="B47" s="106">
        <v>2870.27</v>
      </c>
      <c r="C47" s="85" t="s">
        <v>78</v>
      </c>
      <c r="D47" s="86"/>
      <c r="E47" s="47"/>
      <c r="F47" s="47"/>
      <c r="G47" s="47"/>
      <c r="H47" s="48"/>
      <c r="I47" s="49"/>
    </row>
    <row r="48" spans="1:9" ht="12.75" customHeight="1" thickBot="1" x14ac:dyDescent="0.25">
      <c r="A48" s="221"/>
      <c r="B48" s="106">
        <v>2701.33</v>
      </c>
      <c r="C48" s="85" t="s">
        <v>79</v>
      </c>
      <c r="D48" s="86"/>
      <c r="E48" s="47"/>
      <c r="F48" s="47"/>
      <c r="G48" s="47"/>
      <c r="H48" s="48"/>
      <c r="I48" s="49"/>
    </row>
    <row r="49" spans="1:9" ht="12.75" customHeight="1" thickBot="1" x14ac:dyDescent="0.25">
      <c r="A49" s="221"/>
      <c r="B49" s="106">
        <v>2867.44</v>
      </c>
      <c r="C49" s="85" t="s">
        <v>80</v>
      </c>
      <c r="D49" s="86"/>
      <c r="E49" s="47"/>
      <c r="F49" s="47"/>
      <c r="G49" s="47"/>
      <c r="H49" s="48"/>
      <c r="I49" s="49"/>
    </row>
    <row r="50" spans="1:9" ht="12.75" customHeight="1" thickBot="1" x14ac:dyDescent="0.25">
      <c r="A50" s="219"/>
      <c r="B50" s="454">
        <f>SUM(B38:B49)</f>
        <v>27314.183199999996</v>
      </c>
      <c r="C50" s="458" t="s">
        <v>87</v>
      </c>
      <c r="D50" s="86"/>
      <c r="E50" s="47"/>
      <c r="F50" s="47"/>
      <c r="G50" s="47"/>
      <c r="H50" s="48"/>
      <c r="I50" s="49"/>
    </row>
    <row r="51" spans="1:9" ht="12.75" customHeight="1" thickBot="1" x14ac:dyDescent="0.25">
      <c r="A51" s="655" t="s">
        <v>106</v>
      </c>
      <c r="B51" s="106">
        <v>320.08999999999997</v>
      </c>
      <c r="C51" s="85" t="s">
        <v>74</v>
      </c>
      <c r="D51" s="86"/>
      <c r="E51" s="47"/>
      <c r="F51" s="47"/>
      <c r="G51" s="47"/>
      <c r="H51" s="48"/>
      <c r="I51" s="49"/>
    </row>
    <row r="52" spans="1:9" ht="12.75" customHeight="1" thickBot="1" x14ac:dyDescent="0.25">
      <c r="A52" s="656"/>
      <c r="B52" s="106">
        <v>143.65</v>
      </c>
      <c r="C52" s="85" t="s">
        <v>75</v>
      </c>
      <c r="D52" s="86"/>
      <c r="E52" s="47"/>
      <c r="F52" s="47"/>
      <c r="G52" s="47"/>
      <c r="H52" s="48"/>
      <c r="I52" s="49"/>
    </row>
    <row r="53" spans="1:9" ht="12.75" customHeight="1" thickBot="1" x14ac:dyDescent="0.25">
      <c r="A53" s="657"/>
      <c r="B53" s="106">
        <v>178.86</v>
      </c>
      <c r="C53" s="85" t="s">
        <v>76</v>
      </c>
      <c r="D53" s="86"/>
      <c r="E53" s="47"/>
      <c r="F53" s="47"/>
      <c r="G53" s="47"/>
      <c r="H53" s="48"/>
      <c r="I53" s="49"/>
    </row>
    <row r="54" spans="1:9" ht="12.75" customHeight="1" thickBot="1" x14ac:dyDescent="0.25">
      <c r="A54" s="526"/>
      <c r="B54" s="454">
        <f>SUM(B51:B53)</f>
        <v>642.6</v>
      </c>
      <c r="C54" s="458" t="s">
        <v>87</v>
      </c>
      <c r="D54" s="86"/>
      <c r="E54" s="47"/>
      <c r="F54" s="47"/>
      <c r="G54" s="47"/>
      <c r="H54" s="48"/>
      <c r="I54" s="49">
        <v>324.20999999999998</v>
      </c>
    </row>
    <row r="55" spans="1:9" ht="12.75" customHeight="1" thickBot="1" x14ac:dyDescent="0.25">
      <c r="A55" s="218"/>
      <c r="B55" s="396">
        <f>B50+B54</f>
        <v>27956.783199999994</v>
      </c>
      <c r="C55" s="397"/>
      <c r="D55" s="396"/>
      <c r="E55" s="398"/>
      <c r="F55" s="397"/>
      <c r="G55" s="397"/>
      <c r="H55" s="396" t="s">
        <v>17</v>
      </c>
      <c r="I55" s="399">
        <f>SUM(I38:I54)</f>
        <v>324.20999999999998</v>
      </c>
    </row>
    <row r="56" spans="1:9" ht="64.5" thickBot="1" x14ac:dyDescent="0.25">
      <c r="A56" s="134" t="s">
        <v>145</v>
      </c>
      <c r="B56" s="117" t="s">
        <v>16</v>
      </c>
      <c r="C56" s="131" t="s">
        <v>5</v>
      </c>
      <c r="D56" s="117" t="s">
        <v>23</v>
      </c>
      <c r="E56" s="132" t="s">
        <v>18</v>
      </c>
      <c r="F56" s="117" t="s">
        <v>19</v>
      </c>
      <c r="G56" s="131" t="s">
        <v>10</v>
      </c>
      <c r="H56" s="117" t="s">
        <v>13</v>
      </c>
      <c r="I56" s="117" t="s">
        <v>12</v>
      </c>
    </row>
    <row r="57" spans="1:9" ht="13.5" thickBot="1" x14ac:dyDescent="0.25">
      <c r="A57" s="227"/>
      <c r="B57" s="106">
        <v>2187.1999999999998</v>
      </c>
      <c r="C57" s="55" t="s">
        <v>66</v>
      </c>
      <c r="D57" s="86"/>
      <c r="E57" s="47"/>
      <c r="F57" s="47"/>
      <c r="G57" s="47"/>
      <c r="H57" s="48"/>
      <c r="I57" s="49"/>
    </row>
    <row r="58" spans="1:9" ht="12.75" customHeight="1" thickBot="1" x14ac:dyDescent="0.25">
      <c r="A58" s="227"/>
      <c r="B58" s="106">
        <v>2241.54</v>
      </c>
      <c r="C58" s="55" t="s">
        <v>67</v>
      </c>
      <c r="D58" s="86"/>
      <c r="E58" s="47"/>
      <c r="F58" s="47"/>
      <c r="G58" s="47"/>
      <c r="H58" s="48"/>
      <c r="I58" s="49"/>
    </row>
    <row r="59" spans="1:9" ht="12.75" customHeight="1" thickBot="1" x14ac:dyDescent="0.25">
      <c r="A59" s="227"/>
      <c r="B59" s="106">
        <v>2354.1350000000002</v>
      </c>
      <c r="C59" s="85" t="s">
        <v>70</v>
      </c>
      <c r="D59" s="86"/>
      <c r="E59" s="47"/>
      <c r="F59" s="47"/>
      <c r="G59" s="47"/>
      <c r="H59" s="48"/>
      <c r="I59" s="49"/>
    </row>
    <row r="60" spans="1:9" ht="13.5" thickBot="1" x14ac:dyDescent="0.25">
      <c r="A60" s="227"/>
      <c r="B60" s="106">
        <v>2241.3200000000002</v>
      </c>
      <c r="C60" s="85" t="s">
        <v>72</v>
      </c>
      <c r="D60" s="86"/>
      <c r="E60" s="47"/>
      <c r="F60" s="47"/>
      <c r="G60" s="47"/>
      <c r="H60" s="48"/>
      <c r="I60" s="49"/>
    </row>
    <row r="61" spans="1:9" ht="12.75" customHeight="1" thickBot="1" x14ac:dyDescent="0.25">
      <c r="A61" s="227"/>
      <c r="B61" s="106">
        <v>2283.2800000000002</v>
      </c>
      <c r="C61" s="85" t="s">
        <v>73</v>
      </c>
      <c r="D61" s="86"/>
      <c r="E61" s="47"/>
      <c r="F61" s="47"/>
      <c r="G61" s="47"/>
      <c r="H61" s="48"/>
      <c r="I61" s="49"/>
    </row>
    <row r="62" spans="1:9" ht="13.5" thickBot="1" x14ac:dyDescent="0.25">
      <c r="A62" s="227"/>
      <c r="B62" s="106">
        <v>2627.61</v>
      </c>
      <c r="C62" s="85" t="s">
        <v>74</v>
      </c>
      <c r="D62" s="86"/>
      <c r="E62" s="47"/>
      <c r="F62" s="47"/>
      <c r="G62" s="47"/>
      <c r="H62" s="48"/>
      <c r="I62" s="49"/>
    </row>
    <row r="63" spans="1:9" ht="12.75" customHeight="1" thickBot="1" x14ac:dyDescent="0.25">
      <c r="A63" s="227"/>
      <c r="B63" s="106">
        <v>1884.26</v>
      </c>
      <c r="C63" s="85" t="s">
        <v>75</v>
      </c>
      <c r="D63" s="86"/>
      <c r="E63" s="47"/>
      <c r="F63" s="47"/>
      <c r="G63" s="47"/>
      <c r="H63" s="48"/>
      <c r="I63" s="49"/>
    </row>
    <row r="64" spans="1:9" ht="12.75" customHeight="1" thickBot="1" x14ac:dyDescent="0.25">
      <c r="A64" s="227"/>
      <c r="B64" s="106">
        <v>2325.2199999999998</v>
      </c>
      <c r="C64" s="85" t="s">
        <v>76</v>
      </c>
      <c r="D64" s="86"/>
      <c r="E64" s="47"/>
      <c r="F64" s="47"/>
      <c r="G64" s="47"/>
      <c r="H64" s="48"/>
      <c r="I64" s="49"/>
    </row>
    <row r="65" spans="1:255" ht="12.75" customHeight="1" thickBot="1" x14ac:dyDescent="0.25">
      <c r="A65" s="227"/>
      <c r="B65" s="106">
        <v>2359.46</v>
      </c>
      <c r="C65" s="85" t="s">
        <v>77</v>
      </c>
      <c r="D65" s="86"/>
      <c r="E65" s="47"/>
      <c r="F65" s="47"/>
      <c r="G65" s="47"/>
      <c r="H65" s="48"/>
      <c r="I65" s="49"/>
    </row>
    <row r="66" spans="1:255" ht="12.75" customHeight="1" thickBot="1" x14ac:dyDescent="0.25">
      <c r="A66" s="227"/>
      <c r="B66" s="106">
        <v>2525.98</v>
      </c>
      <c r="C66" s="85" t="s">
        <v>78</v>
      </c>
      <c r="D66" s="86"/>
      <c r="E66" s="47"/>
      <c r="F66" s="47"/>
      <c r="G66" s="47"/>
      <c r="H66" s="48"/>
      <c r="I66" s="49"/>
    </row>
    <row r="67" spans="1:255" ht="12.75" customHeight="1" thickBot="1" x14ac:dyDescent="0.25">
      <c r="A67" s="227"/>
      <c r="B67" s="106">
        <v>2427.19</v>
      </c>
      <c r="C67" s="85" t="s">
        <v>79</v>
      </c>
      <c r="D67" s="86"/>
      <c r="E67" s="47"/>
      <c r="F67" s="47"/>
      <c r="G67" s="47"/>
      <c r="H67" s="48"/>
      <c r="I67" s="49"/>
    </row>
    <row r="68" spans="1:255" ht="12.75" customHeight="1" thickBot="1" x14ac:dyDescent="0.25">
      <c r="A68" s="227"/>
      <c r="B68" s="106">
        <v>2456.56</v>
      </c>
      <c r="C68" s="85" t="s">
        <v>80</v>
      </c>
      <c r="D68" s="86"/>
      <c r="E68" s="47"/>
      <c r="F68" s="47"/>
      <c r="G68" s="47"/>
      <c r="H68" s="48"/>
      <c r="I68" s="49"/>
    </row>
    <row r="69" spans="1:255" ht="12.75" customHeight="1" thickBot="1" x14ac:dyDescent="0.25">
      <c r="A69" s="227"/>
      <c r="B69" s="106"/>
      <c r="C69" s="167" t="s">
        <v>87</v>
      </c>
      <c r="D69" s="86"/>
      <c r="E69" s="47"/>
      <c r="F69" s="47"/>
      <c r="G69" s="47"/>
      <c r="H69" s="48"/>
      <c r="I69" s="49">
        <v>435.53</v>
      </c>
    </row>
    <row r="70" spans="1:255" ht="12.75" customHeight="1" thickBot="1" x14ac:dyDescent="0.25">
      <c r="A70" s="180"/>
      <c r="B70" s="197">
        <f>SUM(B57:B69)</f>
        <v>27913.755000000001</v>
      </c>
      <c r="C70" s="198"/>
      <c r="D70" s="197"/>
      <c r="E70" s="199"/>
      <c r="F70" s="198"/>
      <c r="G70" s="198"/>
      <c r="H70" s="197" t="s">
        <v>17</v>
      </c>
      <c r="I70" s="230">
        <f>SUM(I57:I69)</f>
        <v>435.53</v>
      </c>
    </row>
    <row r="71" spans="1:255" ht="26.25" thickBot="1" x14ac:dyDescent="0.25">
      <c r="A71" s="46" t="s">
        <v>8</v>
      </c>
      <c r="B71" s="114" t="s">
        <v>16</v>
      </c>
      <c r="C71" s="114" t="s">
        <v>5</v>
      </c>
      <c r="D71" s="114" t="s">
        <v>23</v>
      </c>
      <c r="E71" s="114" t="s">
        <v>18</v>
      </c>
      <c r="F71" s="114" t="s">
        <v>19</v>
      </c>
      <c r="G71" s="114" t="s">
        <v>10</v>
      </c>
      <c r="H71" s="114" t="s">
        <v>13</v>
      </c>
      <c r="I71" s="115" t="s">
        <v>12</v>
      </c>
    </row>
    <row r="72" spans="1:255" hidden="1" x14ac:dyDescent="0.2">
      <c r="A72" s="712" t="s">
        <v>2272</v>
      </c>
      <c r="B72" s="154"/>
      <c r="C72" s="183" t="s">
        <v>2273</v>
      </c>
      <c r="D72" s="162"/>
      <c r="E72" s="82"/>
      <c r="F72" s="37"/>
      <c r="G72" s="599"/>
      <c r="H72" s="155"/>
      <c r="I72" s="600"/>
    </row>
    <row r="73" spans="1:255" ht="42" customHeight="1" x14ac:dyDescent="0.2">
      <c r="A73" s="653"/>
      <c r="B73" s="71"/>
      <c r="C73" s="13" t="s">
        <v>2274</v>
      </c>
      <c r="D73" s="72"/>
      <c r="E73" s="73"/>
      <c r="F73" s="15"/>
      <c r="G73" s="327"/>
      <c r="H73" s="74"/>
      <c r="I73" s="598">
        <v>62.61</v>
      </c>
    </row>
    <row r="74" spans="1:255" ht="39" customHeight="1" x14ac:dyDescent="0.2">
      <c r="A74" s="654"/>
      <c r="B74" s="244"/>
      <c r="C74" s="244" t="s">
        <v>87</v>
      </c>
      <c r="D74" s="14"/>
      <c r="E74" s="15"/>
      <c r="F74" s="15"/>
      <c r="G74" s="328"/>
      <c r="H74" s="16"/>
      <c r="I74" s="243">
        <f>SUM(I72:I73)</f>
        <v>62.61</v>
      </c>
    </row>
    <row r="75" spans="1:255" ht="25.5" x14ac:dyDescent="0.2">
      <c r="A75" s="220" t="s">
        <v>2270</v>
      </c>
      <c r="B75" s="33"/>
      <c r="C75" s="33" t="s">
        <v>87</v>
      </c>
      <c r="D75" s="34"/>
      <c r="E75" s="35"/>
      <c r="F75" s="35"/>
      <c r="G75" s="35"/>
      <c r="H75" s="36"/>
      <c r="I75" s="601">
        <v>31004.97</v>
      </c>
    </row>
    <row r="76" spans="1:255" ht="12.75" customHeight="1" x14ac:dyDescent="0.2">
      <c r="A76" s="221" t="s">
        <v>84</v>
      </c>
      <c r="B76" s="13"/>
      <c r="C76" s="13" t="s">
        <v>87</v>
      </c>
      <c r="D76" s="14"/>
      <c r="E76" s="15"/>
      <c r="F76" s="15"/>
      <c r="G76" s="15"/>
      <c r="H76" s="16"/>
      <c r="I76" s="243">
        <v>2768.8</v>
      </c>
    </row>
    <row r="77" spans="1:255" ht="12.75" customHeight="1" x14ac:dyDescent="0.2">
      <c r="A77" s="221" t="s">
        <v>86</v>
      </c>
      <c r="B77" s="13"/>
      <c r="C77" s="13" t="s">
        <v>87</v>
      </c>
      <c r="D77" s="14"/>
      <c r="E77" s="15"/>
      <c r="F77" s="15"/>
      <c r="G77" s="15"/>
      <c r="H77" s="16"/>
      <c r="I77" s="243">
        <v>2527.7399999999998</v>
      </c>
    </row>
    <row r="78" spans="1:255" ht="12.75" customHeight="1" x14ac:dyDescent="0.2">
      <c r="A78" s="240" t="s">
        <v>88</v>
      </c>
      <c r="B78" s="71"/>
      <c r="C78" s="244" t="s">
        <v>87</v>
      </c>
      <c r="D78" s="72"/>
      <c r="E78" s="73"/>
      <c r="F78" s="73"/>
      <c r="G78" s="73"/>
      <c r="H78" s="74"/>
      <c r="I78" s="241">
        <v>1854.32</v>
      </c>
    </row>
    <row r="79" spans="1:255" ht="12.75" customHeight="1" thickBot="1" x14ac:dyDescent="0.25">
      <c r="A79" s="219"/>
      <c r="B79" s="109"/>
      <c r="C79" s="109"/>
      <c r="D79" s="108"/>
      <c r="E79" s="110"/>
      <c r="F79" s="109"/>
      <c r="G79" s="109"/>
      <c r="H79" s="108" t="s">
        <v>17</v>
      </c>
      <c r="I79" s="232">
        <f>SUM(I74:I78)</f>
        <v>38218.44</v>
      </c>
    </row>
    <row r="80" spans="1:255" s="45" customFormat="1" ht="68.45" customHeight="1" thickBot="1" x14ac:dyDescent="0.25">
      <c r="A80" s="117" t="s">
        <v>95</v>
      </c>
      <c r="B80" s="114" t="s">
        <v>16</v>
      </c>
      <c r="C80" s="114" t="s">
        <v>5</v>
      </c>
      <c r="D80" s="114" t="s">
        <v>23</v>
      </c>
      <c r="E80" s="114" t="s">
        <v>18</v>
      </c>
      <c r="F80" s="114" t="s">
        <v>19</v>
      </c>
      <c r="G80" s="114" t="s">
        <v>10</v>
      </c>
      <c r="H80" s="114" t="s">
        <v>13</v>
      </c>
      <c r="I80" s="115" t="s">
        <v>12</v>
      </c>
      <c r="J80" s="56"/>
      <c r="K80" s="56"/>
      <c r="L80" s="56"/>
      <c r="M80" s="56"/>
      <c r="N80" s="56"/>
      <c r="O80" s="56"/>
      <c r="P80" s="56"/>
      <c r="Q80" s="56"/>
      <c r="R80" s="56"/>
      <c r="T80" s="56"/>
      <c r="U80" s="56"/>
      <c r="V80" s="56"/>
      <c r="W80" s="56"/>
      <c r="X80" s="56"/>
      <c r="Y80" s="56"/>
      <c r="Z80" s="56"/>
      <c r="AA80" s="56"/>
      <c r="AB80" s="56"/>
      <c r="AD80" s="56"/>
      <c r="AE80" s="56"/>
      <c r="AF80" s="56"/>
      <c r="AG80" s="56"/>
      <c r="AH80" s="56"/>
      <c r="AI80" s="56"/>
      <c r="AJ80" s="56"/>
      <c r="AK80" s="56"/>
      <c r="AL80" s="56"/>
      <c r="AN80" s="56"/>
      <c r="AO80" s="56"/>
      <c r="AP80" s="56"/>
      <c r="AQ80" s="56"/>
      <c r="AR80" s="56"/>
      <c r="AS80" s="56"/>
      <c r="AT80" s="56"/>
      <c r="AU80" s="56"/>
      <c r="AV80" s="56"/>
      <c r="AX80" s="56"/>
      <c r="AY80" s="56"/>
      <c r="AZ80" s="56"/>
      <c r="BA80" s="56"/>
      <c r="BB80" s="56"/>
      <c r="BC80" s="56"/>
      <c r="BD80" s="56"/>
      <c r="BE80" s="56"/>
      <c r="BF80" s="56"/>
      <c r="BH80" s="56"/>
      <c r="BI80" s="56"/>
      <c r="BJ80" s="56"/>
      <c r="BK80" s="56"/>
      <c r="BL80" s="56"/>
      <c r="BM80" s="56"/>
      <c r="BN80" s="56"/>
      <c r="BO80" s="56"/>
      <c r="BP80" s="56"/>
      <c r="BR80" s="56"/>
      <c r="BS80" s="56"/>
      <c r="BT80" s="56"/>
      <c r="BU80" s="56"/>
      <c r="BV80" s="56"/>
      <c r="BW80" s="56"/>
      <c r="BX80" s="56"/>
      <c r="BY80" s="56"/>
      <c r="BZ80" s="56"/>
      <c r="CB80" s="56"/>
      <c r="CC80" s="56"/>
      <c r="CD80" s="56"/>
      <c r="CE80" s="56"/>
      <c r="CF80" s="56"/>
      <c r="CG80" s="56"/>
      <c r="CH80" s="56"/>
      <c r="CI80" s="56"/>
      <c r="CJ80" s="56"/>
      <c r="CL80" s="56"/>
      <c r="CM80" s="56"/>
      <c r="CN80" s="56"/>
      <c r="CO80" s="56"/>
      <c r="CP80" s="56"/>
      <c r="CQ80" s="56"/>
      <c r="CR80" s="56"/>
      <c r="CS80" s="56"/>
      <c r="CT80" s="56"/>
      <c r="CV80" s="56"/>
      <c r="CW80" s="56"/>
      <c r="CX80" s="56"/>
      <c r="CY80" s="56"/>
      <c r="CZ80" s="56"/>
      <c r="DA80" s="56"/>
      <c r="DB80" s="56"/>
      <c r="DC80" s="56"/>
      <c r="DD80" s="56"/>
      <c r="DF80" s="56"/>
      <c r="DG80" s="56"/>
      <c r="DH80" s="56"/>
      <c r="DI80" s="56"/>
      <c r="DJ80" s="56"/>
      <c r="DK80" s="56"/>
      <c r="DL80" s="56"/>
      <c r="DM80" s="56"/>
      <c r="DN80" s="56"/>
      <c r="DP80" s="56"/>
      <c r="DQ80" s="56"/>
      <c r="DR80" s="56"/>
      <c r="DS80" s="56"/>
      <c r="DT80" s="56"/>
      <c r="DU80" s="56"/>
      <c r="DV80" s="56"/>
      <c r="DW80" s="56"/>
      <c r="DX80" s="56"/>
      <c r="DZ80" s="56"/>
      <c r="EA80" s="56"/>
      <c r="EB80" s="56"/>
      <c r="EC80" s="56"/>
      <c r="ED80" s="56"/>
      <c r="EE80" s="56"/>
      <c r="EF80" s="56"/>
      <c r="EG80" s="56"/>
      <c r="EH80" s="56"/>
      <c r="EJ80" s="56"/>
      <c r="EK80" s="56"/>
      <c r="EL80" s="56"/>
      <c r="EM80" s="56"/>
      <c r="EN80" s="56"/>
      <c r="EO80" s="56"/>
      <c r="EP80" s="56"/>
      <c r="EQ80" s="56"/>
      <c r="ER80" s="56"/>
      <c r="ET80" s="56"/>
      <c r="EU80" s="56"/>
      <c r="EV80" s="56"/>
      <c r="EW80" s="56"/>
      <c r="EX80" s="56"/>
      <c r="EY80" s="56"/>
      <c r="EZ80" s="56"/>
      <c r="FA80" s="56"/>
      <c r="FB80" s="56"/>
      <c r="FD80" s="56"/>
      <c r="FE80" s="56"/>
      <c r="FF80" s="56"/>
      <c r="FG80" s="56"/>
      <c r="FH80" s="56"/>
      <c r="FI80" s="56"/>
      <c r="FJ80" s="56"/>
      <c r="FK80" s="56"/>
      <c r="FL80" s="56"/>
      <c r="FN80" s="56"/>
      <c r="FO80" s="56"/>
      <c r="FP80" s="56"/>
      <c r="FQ80" s="56"/>
      <c r="FR80" s="56"/>
      <c r="FS80" s="56"/>
      <c r="FT80" s="56"/>
      <c r="FU80" s="56"/>
      <c r="FV80" s="56"/>
      <c r="FX80" s="56"/>
      <c r="FY80" s="56"/>
      <c r="FZ80" s="56"/>
      <c r="GA80" s="56"/>
      <c r="GB80" s="56"/>
      <c r="GC80" s="56"/>
      <c r="GD80" s="56"/>
      <c r="GE80" s="56"/>
      <c r="GF80" s="56"/>
      <c r="GH80" s="56"/>
      <c r="GI80" s="56"/>
      <c r="GJ80" s="56"/>
      <c r="GK80" s="56"/>
      <c r="GL80" s="56"/>
      <c r="GM80" s="56"/>
      <c r="GN80" s="56"/>
      <c r="GO80" s="56"/>
      <c r="GP80" s="56"/>
      <c r="GR80" s="56"/>
      <c r="GS80" s="56"/>
      <c r="GT80" s="56"/>
      <c r="GU80" s="56"/>
      <c r="GV80" s="56"/>
      <c r="GW80" s="56"/>
      <c r="GX80" s="56"/>
      <c r="GY80" s="56"/>
      <c r="GZ80" s="56"/>
      <c r="HB80" s="56"/>
      <c r="HC80" s="56"/>
      <c r="HD80" s="56"/>
      <c r="HE80" s="56"/>
      <c r="HF80" s="56"/>
      <c r="HG80" s="56"/>
      <c r="HH80" s="56"/>
      <c r="HI80" s="56"/>
      <c r="HJ80" s="56"/>
      <c r="HL80" s="56"/>
      <c r="HM80" s="56"/>
      <c r="HN80" s="56"/>
      <c r="HO80" s="56"/>
      <c r="HP80" s="56"/>
      <c r="HQ80" s="56"/>
      <c r="HR80" s="56"/>
      <c r="HS80" s="56"/>
      <c r="HT80" s="56"/>
      <c r="HV80" s="56"/>
      <c r="HW80" s="56"/>
      <c r="HX80" s="56"/>
      <c r="HY80" s="56"/>
      <c r="HZ80" s="56"/>
      <c r="IA80" s="56"/>
      <c r="IB80" s="56"/>
      <c r="IC80" s="56"/>
      <c r="ID80" s="56"/>
      <c r="IF80" s="56"/>
      <c r="IG80" s="56"/>
      <c r="IH80" s="56"/>
      <c r="II80" s="56"/>
      <c r="IJ80" s="56"/>
      <c r="IK80" s="56"/>
      <c r="IL80" s="56"/>
      <c r="IM80" s="56"/>
      <c r="IN80" s="56"/>
      <c r="IP80" s="56"/>
      <c r="IQ80" s="56"/>
      <c r="IR80" s="56"/>
      <c r="IS80" s="56"/>
      <c r="IT80" s="56"/>
      <c r="IU80" s="56"/>
    </row>
    <row r="81" spans="1:255" ht="12.75" customHeight="1" thickBot="1" x14ac:dyDescent="0.25">
      <c r="A81" s="227"/>
      <c r="B81" s="106">
        <v>902.35</v>
      </c>
      <c r="C81" s="58" t="s">
        <v>66</v>
      </c>
      <c r="D81" s="64"/>
      <c r="E81" s="59"/>
      <c r="F81" s="59"/>
      <c r="G81" s="59"/>
      <c r="H81" s="60"/>
      <c r="I81" s="61"/>
      <c r="J81" s="56"/>
      <c r="K81" s="56"/>
      <c r="L81" s="56"/>
      <c r="M81" s="56"/>
      <c r="N81" s="56"/>
      <c r="O81" s="56"/>
      <c r="P81" s="56"/>
      <c r="Q81" s="56"/>
      <c r="R81" s="56"/>
      <c r="T81" s="56"/>
      <c r="U81" s="56"/>
      <c r="V81" s="56"/>
      <c r="W81" s="56"/>
      <c r="X81" s="56"/>
      <c r="Y81" s="56"/>
      <c r="Z81" s="56"/>
      <c r="AA81" s="56"/>
      <c r="AB81" s="56"/>
      <c r="AD81" s="56"/>
      <c r="AE81" s="56"/>
      <c r="AF81" s="56"/>
      <c r="AG81" s="56"/>
      <c r="AH81" s="56"/>
      <c r="AI81" s="56"/>
      <c r="AJ81" s="56"/>
      <c r="AK81" s="56"/>
      <c r="AL81" s="56"/>
      <c r="AN81" s="56"/>
      <c r="AO81" s="56"/>
      <c r="AP81" s="56"/>
      <c r="AQ81" s="56"/>
      <c r="AR81" s="56"/>
      <c r="AS81" s="56"/>
      <c r="AT81" s="56"/>
      <c r="AU81" s="56"/>
      <c r="AV81" s="56"/>
      <c r="AX81" s="56"/>
      <c r="AY81" s="56"/>
      <c r="AZ81" s="56"/>
      <c r="BA81" s="56"/>
      <c r="BB81" s="56"/>
      <c r="BC81" s="56"/>
      <c r="BD81" s="56"/>
      <c r="BE81" s="56"/>
      <c r="BF81" s="56"/>
      <c r="BH81" s="56"/>
      <c r="BI81" s="56"/>
      <c r="BJ81" s="56"/>
      <c r="BK81" s="56"/>
      <c r="BL81" s="56"/>
      <c r="BM81" s="56"/>
      <c r="BN81" s="56"/>
      <c r="BO81" s="56"/>
      <c r="BP81" s="56"/>
      <c r="BR81" s="56"/>
      <c r="BS81" s="56"/>
      <c r="BT81" s="56"/>
      <c r="BU81" s="56"/>
      <c r="BV81" s="56"/>
      <c r="BW81" s="56"/>
      <c r="BX81" s="56"/>
      <c r="BY81" s="56"/>
      <c r="BZ81" s="56"/>
      <c r="CB81" s="56"/>
      <c r="CC81" s="56"/>
      <c r="CD81" s="56"/>
      <c r="CE81" s="56"/>
      <c r="CF81" s="56"/>
      <c r="CG81" s="56"/>
      <c r="CH81" s="56"/>
      <c r="CI81" s="56"/>
      <c r="CJ81" s="56"/>
      <c r="CL81" s="56"/>
      <c r="CM81" s="56"/>
      <c r="CN81" s="56"/>
      <c r="CO81" s="56"/>
      <c r="CP81" s="56"/>
      <c r="CQ81" s="56"/>
      <c r="CR81" s="56"/>
      <c r="CS81" s="56"/>
      <c r="CT81" s="56"/>
      <c r="CV81" s="56"/>
      <c r="CW81" s="56"/>
      <c r="CX81" s="56"/>
      <c r="CY81" s="56"/>
      <c r="CZ81" s="56"/>
      <c r="DA81" s="56"/>
      <c r="DB81" s="56"/>
      <c r="DC81" s="56"/>
      <c r="DD81" s="56"/>
      <c r="DF81" s="56"/>
      <c r="DG81" s="56"/>
      <c r="DH81" s="56"/>
      <c r="DI81" s="56"/>
      <c r="DJ81" s="56"/>
      <c r="DK81" s="56"/>
      <c r="DL81" s="56"/>
      <c r="DM81" s="56"/>
      <c r="DN81" s="56"/>
      <c r="DP81" s="56"/>
      <c r="DQ81" s="56"/>
      <c r="DR81" s="56"/>
      <c r="DS81" s="56"/>
      <c r="DT81" s="56"/>
      <c r="DU81" s="56"/>
      <c r="DV81" s="56"/>
      <c r="DW81" s="56"/>
      <c r="DX81" s="56"/>
      <c r="DZ81" s="56"/>
      <c r="EA81" s="56"/>
      <c r="EB81" s="56"/>
      <c r="EC81" s="56"/>
      <c r="ED81" s="56"/>
      <c r="EE81" s="56"/>
      <c r="EF81" s="56"/>
      <c r="EG81" s="56"/>
      <c r="EH81" s="56"/>
      <c r="EJ81" s="56"/>
      <c r="EK81" s="56"/>
      <c r="EL81" s="56"/>
      <c r="EM81" s="56"/>
      <c r="EN81" s="56"/>
      <c r="EO81" s="56"/>
      <c r="EP81" s="56"/>
      <c r="EQ81" s="56"/>
      <c r="ER81" s="56"/>
      <c r="ET81" s="56"/>
      <c r="EU81" s="56"/>
      <c r="EV81" s="56"/>
      <c r="EW81" s="56"/>
      <c r="EX81" s="56"/>
      <c r="EY81" s="56"/>
      <c r="EZ81" s="56"/>
      <c r="FA81" s="56"/>
      <c r="FB81" s="56"/>
      <c r="FD81" s="56"/>
      <c r="FE81" s="56"/>
      <c r="FF81" s="56"/>
      <c r="FG81" s="56"/>
      <c r="FH81" s="56"/>
      <c r="FI81" s="56"/>
      <c r="FJ81" s="56"/>
      <c r="FK81" s="56"/>
      <c r="FL81" s="56"/>
      <c r="FN81" s="56"/>
      <c r="FO81" s="56"/>
      <c r="FP81" s="56"/>
      <c r="FQ81" s="56"/>
      <c r="FR81" s="56"/>
      <c r="FS81" s="56"/>
      <c r="FT81" s="56"/>
      <c r="FU81" s="56"/>
      <c r="FV81" s="56"/>
      <c r="FX81" s="56"/>
      <c r="FY81" s="56"/>
      <c r="FZ81" s="56"/>
      <c r="GA81" s="56"/>
      <c r="GB81" s="56"/>
      <c r="GC81" s="56"/>
      <c r="GD81" s="56"/>
      <c r="GE81" s="56"/>
      <c r="GF81" s="56"/>
      <c r="GH81" s="56"/>
      <c r="GI81" s="56"/>
      <c r="GJ81" s="56"/>
      <c r="GK81" s="56"/>
      <c r="GL81" s="56"/>
      <c r="GM81" s="56"/>
      <c r="GN81" s="56"/>
      <c r="GO81" s="56"/>
      <c r="GP81" s="56"/>
      <c r="GR81" s="56"/>
      <c r="GS81" s="56"/>
      <c r="GT81" s="56"/>
      <c r="GU81" s="56"/>
      <c r="GV81" s="56"/>
      <c r="GW81" s="56"/>
      <c r="GX81" s="56"/>
      <c r="GY81" s="56"/>
      <c r="GZ81" s="56"/>
      <c r="HB81" s="56"/>
      <c r="HC81" s="56"/>
      <c r="HD81" s="56"/>
      <c r="HE81" s="56"/>
      <c r="HF81" s="56"/>
      <c r="HG81" s="56"/>
      <c r="HH81" s="56"/>
      <c r="HI81" s="56"/>
      <c r="HJ81" s="56"/>
      <c r="HL81" s="56"/>
      <c r="HM81" s="56"/>
      <c r="HN81" s="56"/>
      <c r="HO81" s="56"/>
      <c r="HP81" s="56"/>
      <c r="HQ81" s="56"/>
      <c r="HR81" s="56"/>
      <c r="HS81" s="56"/>
      <c r="HT81" s="56"/>
      <c r="HV81" s="56"/>
      <c r="HW81" s="56"/>
      <c r="HX81" s="56"/>
      <c r="HY81" s="56"/>
      <c r="HZ81" s="56"/>
      <c r="IA81" s="56"/>
      <c r="IB81" s="56"/>
      <c r="IC81" s="56"/>
      <c r="ID81" s="56"/>
      <c r="IF81" s="56"/>
      <c r="IG81" s="56"/>
      <c r="IH81" s="56"/>
      <c r="II81" s="56"/>
      <c r="IJ81" s="56"/>
      <c r="IK81" s="56"/>
      <c r="IL81" s="56"/>
      <c r="IM81" s="56"/>
      <c r="IN81" s="56"/>
      <c r="IP81" s="56"/>
      <c r="IQ81" s="56"/>
      <c r="IR81" s="56"/>
      <c r="IS81" s="56"/>
      <c r="IT81" s="56"/>
      <c r="IU81" s="56"/>
    </row>
    <row r="82" spans="1:255" ht="12.75" customHeight="1" thickBot="1" x14ac:dyDescent="0.25">
      <c r="A82" s="227"/>
      <c r="B82" s="106">
        <v>1096.1400000000001</v>
      </c>
      <c r="C82" s="123" t="s">
        <v>67</v>
      </c>
      <c r="D82" s="124"/>
      <c r="E82" s="125"/>
      <c r="F82" s="125"/>
      <c r="G82" s="125"/>
      <c r="H82" s="126"/>
      <c r="I82" s="127"/>
      <c r="J82" s="56"/>
      <c r="K82" s="56"/>
      <c r="L82" s="56"/>
      <c r="M82" s="56"/>
      <c r="N82" s="56"/>
      <c r="O82" s="56"/>
      <c r="P82" s="56"/>
      <c r="Q82" s="56"/>
      <c r="R82" s="56"/>
      <c r="T82" s="56"/>
      <c r="U82" s="56"/>
      <c r="V82" s="56"/>
      <c r="W82" s="56"/>
      <c r="X82" s="56"/>
      <c r="Y82" s="56"/>
      <c r="Z82" s="56"/>
      <c r="AA82" s="56"/>
      <c r="AB82" s="56"/>
      <c r="AD82" s="56"/>
      <c r="AE82" s="56"/>
      <c r="AF82" s="56"/>
      <c r="AG82" s="56"/>
      <c r="AH82" s="56"/>
      <c r="AI82" s="56"/>
      <c r="AJ82" s="56"/>
      <c r="AK82" s="56"/>
      <c r="AL82" s="56"/>
      <c r="AN82" s="56"/>
      <c r="AO82" s="56"/>
      <c r="AP82" s="56"/>
      <c r="AQ82" s="56"/>
      <c r="AR82" s="56"/>
      <c r="AS82" s="56"/>
      <c r="AT82" s="56"/>
      <c r="AU82" s="56"/>
      <c r="AV82" s="56"/>
      <c r="AX82" s="56"/>
      <c r="AY82" s="56"/>
      <c r="AZ82" s="56"/>
      <c r="BA82" s="56"/>
      <c r="BB82" s="56"/>
      <c r="BC82" s="56"/>
      <c r="BD82" s="56"/>
      <c r="BE82" s="56"/>
      <c r="BF82" s="56"/>
      <c r="BH82" s="56"/>
      <c r="BI82" s="56"/>
      <c r="BJ82" s="56"/>
      <c r="BK82" s="56"/>
      <c r="BL82" s="56"/>
      <c r="BM82" s="56"/>
      <c r="BN82" s="56"/>
      <c r="BO82" s="56"/>
      <c r="BP82" s="56"/>
      <c r="BR82" s="56"/>
      <c r="BS82" s="56"/>
      <c r="BT82" s="56"/>
      <c r="BU82" s="56"/>
      <c r="BV82" s="56"/>
      <c r="BW82" s="56"/>
      <c r="BX82" s="56"/>
      <c r="BY82" s="56"/>
      <c r="BZ82" s="56"/>
      <c r="CB82" s="56"/>
      <c r="CC82" s="56"/>
      <c r="CD82" s="56"/>
      <c r="CE82" s="56"/>
      <c r="CF82" s="56"/>
      <c r="CG82" s="56"/>
      <c r="CH82" s="56"/>
      <c r="CI82" s="56"/>
      <c r="CJ82" s="56"/>
      <c r="CL82" s="56"/>
      <c r="CM82" s="56"/>
      <c r="CN82" s="56"/>
      <c r="CO82" s="56"/>
      <c r="CP82" s="56"/>
      <c r="CQ82" s="56"/>
      <c r="CR82" s="56"/>
      <c r="CS82" s="56"/>
      <c r="CT82" s="56"/>
      <c r="CV82" s="56"/>
      <c r="CW82" s="56"/>
      <c r="CX82" s="56"/>
      <c r="CY82" s="56"/>
      <c r="CZ82" s="56"/>
      <c r="DA82" s="56"/>
      <c r="DB82" s="56"/>
      <c r="DC82" s="56"/>
      <c r="DD82" s="56"/>
      <c r="DF82" s="56"/>
      <c r="DG82" s="56"/>
      <c r="DH82" s="56"/>
      <c r="DI82" s="56"/>
      <c r="DJ82" s="56"/>
      <c r="DK82" s="56"/>
      <c r="DL82" s="56"/>
      <c r="DM82" s="56"/>
      <c r="DN82" s="56"/>
      <c r="DP82" s="56"/>
      <c r="DQ82" s="56"/>
      <c r="DR82" s="56"/>
      <c r="DS82" s="56"/>
      <c r="DT82" s="56"/>
      <c r="DU82" s="56"/>
      <c r="DV82" s="56"/>
      <c r="DW82" s="56"/>
      <c r="DX82" s="56"/>
      <c r="DZ82" s="56"/>
      <c r="EA82" s="56"/>
      <c r="EB82" s="56"/>
      <c r="EC82" s="56"/>
      <c r="ED82" s="56"/>
      <c r="EE82" s="56"/>
      <c r="EF82" s="56"/>
      <c r="EG82" s="56"/>
      <c r="EH82" s="56"/>
      <c r="EJ82" s="56"/>
      <c r="EK82" s="56"/>
      <c r="EL82" s="56"/>
      <c r="EM82" s="56"/>
      <c r="EN82" s="56"/>
      <c r="EO82" s="56"/>
      <c r="EP82" s="56"/>
      <c r="EQ82" s="56"/>
      <c r="ER82" s="56"/>
      <c r="ET82" s="56"/>
      <c r="EU82" s="56"/>
      <c r="EV82" s="56"/>
      <c r="EW82" s="56"/>
      <c r="EX82" s="56"/>
      <c r="EY82" s="56"/>
      <c r="EZ82" s="56"/>
      <c r="FA82" s="56"/>
      <c r="FB82" s="56"/>
      <c r="FD82" s="56"/>
      <c r="FE82" s="56"/>
      <c r="FF82" s="56"/>
      <c r="FG82" s="56"/>
      <c r="FH82" s="56"/>
      <c r="FI82" s="56"/>
      <c r="FJ82" s="56"/>
      <c r="FK82" s="56"/>
      <c r="FL82" s="56"/>
      <c r="FN82" s="56"/>
      <c r="FO82" s="56"/>
      <c r="FP82" s="56"/>
      <c r="FQ82" s="56"/>
      <c r="FR82" s="56"/>
      <c r="FS82" s="56"/>
      <c r="FT82" s="56"/>
      <c r="FU82" s="56"/>
      <c r="FV82" s="56"/>
      <c r="FX82" s="56"/>
      <c r="FY82" s="56"/>
      <c r="FZ82" s="56"/>
      <c r="GA82" s="56"/>
      <c r="GB82" s="56"/>
      <c r="GC82" s="56"/>
      <c r="GD82" s="56"/>
      <c r="GE82" s="56"/>
      <c r="GF82" s="56"/>
      <c r="GH82" s="56"/>
      <c r="GI82" s="56"/>
      <c r="GJ82" s="56"/>
      <c r="GK82" s="56"/>
      <c r="GL82" s="56"/>
      <c r="GM82" s="56"/>
      <c r="GN82" s="56"/>
      <c r="GO82" s="56"/>
      <c r="GP82" s="56"/>
      <c r="GR82" s="56"/>
      <c r="GS82" s="56"/>
      <c r="GT82" s="56"/>
      <c r="GU82" s="56"/>
      <c r="GV82" s="56"/>
      <c r="GW82" s="56"/>
      <c r="GX82" s="56"/>
      <c r="GY82" s="56"/>
      <c r="GZ82" s="56"/>
      <c r="HB82" s="56"/>
      <c r="HC82" s="56"/>
      <c r="HD82" s="56"/>
      <c r="HE82" s="56"/>
      <c r="HF82" s="56"/>
      <c r="HG82" s="56"/>
      <c r="HH82" s="56"/>
      <c r="HI82" s="56"/>
      <c r="HJ82" s="56"/>
      <c r="HL82" s="56"/>
      <c r="HM82" s="56"/>
      <c r="HN82" s="56"/>
      <c r="HO82" s="56"/>
      <c r="HP82" s="56"/>
      <c r="HQ82" s="56"/>
      <c r="HR82" s="56"/>
      <c r="HS82" s="56"/>
      <c r="HT82" s="56"/>
      <c r="HV82" s="56"/>
      <c r="HW82" s="56"/>
      <c r="HX82" s="56"/>
      <c r="HY82" s="56"/>
      <c r="HZ82" s="56"/>
      <c r="IA82" s="56"/>
      <c r="IB82" s="56"/>
      <c r="IC82" s="56"/>
      <c r="ID82" s="56"/>
      <c r="IF82" s="56"/>
      <c r="IG82" s="56"/>
      <c r="IH82" s="56"/>
      <c r="II82" s="56"/>
      <c r="IJ82" s="56"/>
      <c r="IK82" s="56"/>
      <c r="IL82" s="56"/>
      <c r="IM82" s="56"/>
      <c r="IN82" s="56"/>
      <c r="IP82" s="56"/>
      <c r="IQ82" s="56"/>
      <c r="IR82" s="56"/>
      <c r="IS82" s="56"/>
      <c r="IT82" s="56"/>
      <c r="IU82" s="56"/>
    </row>
    <row r="83" spans="1:255" ht="12.75" customHeight="1" thickBot="1" x14ac:dyDescent="0.25">
      <c r="A83" s="227"/>
      <c r="B83" s="106">
        <v>913.25</v>
      </c>
      <c r="C83" s="85" t="s">
        <v>70</v>
      </c>
      <c r="D83" s="86"/>
      <c r="E83" s="47"/>
      <c r="F83" s="47"/>
      <c r="G83" s="47"/>
      <c r="H83" s="48"/>
      <c r="I83" s="49"/>
      <c r="J83" s="56"/>
      <c r="K83" s="56"/>
      <c r="L83" s="56"/>
      <c r="M83" s="56"/>
      <c r="N83" s="56"/>
      <c r="O83" s="56"/>
      <c r="P83" s="56"/>
      <c r="Q83" s="56"/>
      <c r="R83" s="56"/>
      <c r="T83" s="56"/>
      <c r="U83" s="56"/>
      <c r="V83" s="56"/>
      <c r="W83" s="56"/>
      <c r="X83" s="56"/>
      <c r="Y83" s="56"/>
      <c r="Z83" s="56"/>
      <c r="AA83" s="56"/>
      <c r="AB83" s="56"/>
      <c r="AD83" s="56"/>
      <c r="AE83" s="56"/>
      <c r="AF83" s="56"/>
      <c r="AG83" s="56"/>
      <c r="AH83" s="56"/>
      <c r="AI83" s="56"/>
      <c r="AJ83" s="56"/>
      <c r="AK83" s="56"/>
      <c r="AL83" s="56"/>
      <c r="AN83" s="56"/>
      <c r="AO83" s="56"/>
      <c r="AP83" s="56"/>
      <c r="AQ83" s="56"/>
      <c r="AR83" s="56"/>
      <c r="AS83" s="56"/>
      <c r="AT83" s="56"/>
      <c r="AU83" s="56"/>
      <c r="AV83" s="56"/>
      <c r="AX83" s="56"/>
      <c r="AY83" s="56"/>
      <c r="AZ83" s="56"/>
      <c r="BA83" s="56"/>
      <c r="BB83" s="56"/>
      <c r="BC83" s="56"/>
      <c r="BD83" s="56"/>
      <c r="BE83" s="56"/>
      <c r="BF83" s="56"/>
      <c r="BH83" s="56"/>
      <c r="BI83" s="56"/>
      <c r="BJ83" s="56"/>
      <c r="BK83" s="56"/>
      <c r="BL83" s="56"/>
      <c r="BM83" s="56"/>
      <c r="BN83" s="56"/>
      <c r="BO83" s="56"/>
      <c r="BP83" s="56"/>
      <c r="BR83" s="56"/>
      <c r="BS83" s="56"/>
      <c r="BT83" s="56"/>
      <c r="BU83" s="56"/>
      <c r="BV83" s="56"/>
      <c r="BW83" s="56"/>
      <c r="BX83" s="56"/>
      <c r="BY83" s="56"/>
      <c r="BZ83" s="56"/>
      <c r="CB83" s="56"/>
      <c r="CC83" s="56"/>
      <c r="CD83" s="56"/>
      <c r="CE83" s="56"/>
      <c r="CF83" s="56"/>
      <c r="CG83" s="56"/>
      <c r="CH83" s="56"/>
      <c r="CI83" s="56"/>
      <c r="CJ83" s="56"/>
      <c r="CL83" s="56"/>
      <c r="CM83" s="56"/>
      <c r="CN83" s="56"/>
      <c r="CO83" s="56"/>
      <c r="CP83" s="56"/>
      <c r="CQ83" s="56"/>
      <c r="CR83" s="56"/>
      <c r="CS83" s="56"/>
      <c r="CT83" s="56"/>
      <c r="CV83" s="56"/>
      <c r="CW83" s="56"/>
      <c r="CX83" s="56"/>
      <c r="CY83" s="56"/>
      <c r="CZ83" s="56"/>
      <c r="DA83" s="56"/>
      <c r="DB83" s="56"/>
      <c r="DC83" s="56"/>
      <c r="DD83" s="56"/>
      <c r="DF83" s="56"/>
      <c r="DG83" s="56"/>
      <c r="DH83" s="56"/>
      <c r="DI83" s="56"/>
      <c r="DJ83" s="56"/>
      <c r="DK83" s="56"/>
      <c r="DL83" s="56"/>
      <c r="DM83" s="56"/>
      <c r="DN83" s="56"/>
      <c r="DP83" s="56"/>
      <c r="DQ83" s="56"/>
      <c r="DR83" s="56"/>
      <c r="DS83" s="56"/>
      <c r="DT83" s="56"/>
      <c r="DU83" s="56"/>
      <c r="DV83" s="56"/>
      <c r="DW83" s="56"/>
      <c r="DX83" s="56"/>
      <c r="DZ83" s="56"/>
      <c r="EA83" s="56"/>
      <c r="EB83" s="56"/>
      <c r="EC83" s="56"/>
      <c r="ED83" s="56"/>
      <c r="EE83" s="56"/>
      <c r="EF83" s="56"/>
      <c r="EG83" s="56"/>
      <c r="EH83" s="56"/>
      <c r="EJ83" s="56"/>
      <c r="EK83" s="56"/>
      <c r="EL83" s="56"/>
      <c r="EM83" s="56"/>
      <c r="EN83" s="56"/>
      <c r="EO83" s="56"/>
      <c r="EP83" s="56"/>
      <c r="EQ83" s="56"/>
      <c r="ER83" s="56"/>
      <c r="ET83" s="56"/>
      <c r="EU83" s="56"/>
      <c r="EV83" s="56"/>
      <c r="EW83" s="56"/>
      <c r="EX83" s="56"/>
      <c r="EY83" s="56"/>
      <c r="EZ83" s="56"/>
      <c r="FA83" s="56"/>
      <c r="FB83" s="56"/>
      <c r="FD83" s="56"/>
      <c r="FE83" s="56"/>
      <c r="FF83" s="56"/>
      <c r="FG83" s="56"/>
      <c r="FH83" s="56"/>
      <c r="FI83" s="56"/>
      <c r="FJ83" s="56"/>
      <c r="FK83" s="56"/>
      <c r="FL83" s="56"/>
      <c r="FN83" s="56"/>
      <c r="FO83" s="56"/>
      <c r="FP83" s="56"/>
      <c r="FQ83" s="56"/>
      <c r="FR83" s="56"/>
      <c r="FS83" s="56"/>
      <c r="FT83" s="56"/>
      <c r="FU83" s="56"/>
      <c r="FV83" s="56"/>
      <c r="FX83" s="56"/>
      <c r="FY83" s="56"/>
      <c r="FZ83" s="56"/>
      <c r="GA83" s="56"/>
      <c r="GB83" s="56"/>
      <c r="GC83" s="56"/>
      <c r="GD83" s="56"/>
      <c r="GE83" s="56"/>
      <c r="GF83" s="56"/>
      <c r="GH83" s="56"/>
      <c r="GI83" s="56"/>
      <c r="GJ83" s="56"/>
      <c r="GK83" s="56"/>
      <c r="GL83" s="56"/>
      <c r="GM83" s="56"/>
      <c r="GN83" s="56"/>
      <c r="GO83" s="56"/>
      <c r="GP83" s="56"/>
      <c r="GR83" s="56"/>
      <c r="GS83" s="56"/>
      <c r="GT83" s="56"/>
      <c r="GU83" s="56"/>
      <c r="GV83" s="56"/>
      <c r="GW83" s="56"/>
      <c r="GX83" s="56"/>
      <c r="GY83" s="56"/>
      <c r="GZ83" s="56"/>
      <c r="HB83" s="56"/>
      <c r="HC83" s="56"/>
      <c r="HD83" s="56"/>
      <c r="HE83" s="56"/>
      <c r="HF83" s="56"/>
      <c r="HG83" s="56"/>
      <c r="HH83" s="56"/>
      <c r="HI83" s="56"/>
      <c r="HJ83" s="56"/>
      <c r="HL83" s="56"/>
      <c r="HM83" s="56"/>
      <c r="HN83" s="56"/>
      <c r="HO83" s="56"/>
      <c r="HP83" s="56"/>
      <c r="HQ83" s="56"/>
      <c r="HR83" s="56"/>
      <c r="HS83" s="56"/>
      <c r="HT83" s="56"/>
      <c r="HV83" s="56"/>
      <c r="HW83" s="56"/>
      <c r="HX83" s="56"/>
      <c r="HY83" s="56"/>
      <c r="HZ83" s="56"/>
      <c r="IA83" s="56"/>
      <c r="IB83" s="56"/>
      <c r="IC83" s="56"/>
      <c r="ID83" s="56"/>
      <c r="IF83" s="56"/>
      <c r="IG83" s="56"/>
      <c r="IH83" s="56"/>
      <c r="II83" s="56"/>
      <c r="IJ83" s="56"/>
      <c r="IK83" s="56"/>
      <c r="IL83" s="56"/>
      <c r="IM83" s="56"/>
      <c r="IN83" s="56"/>
      <c r="IP83" s="56"/>
      <c r="IQ83" s="56"/>
      <c r="IR83" s="56"/>
      <c r="IS83" s="56"/>
      <c r="IT83" s="56"/>
      <c r="IU83" s="56"/>
    </row>
    <row r="84" spans="1:255" ht="12.75" customHeight="1" thickBot="1" x14ac:dyDescent="0.25">
      <c r="A84" s="227"/>
      <c r="B84" s="106">
        <v>973.21</v>
      </c>
      <c r="C84" s="85" t="s">
        <v>72</v>
      </c>
      <c r="D84" s="86"/>
      <c r="E84" s="47"/>
      <c r="F84" s="47"/>
      <c r="G84" s="47"/>
      <c r="H84" s="48"/>
      <c r="I84" s="49"/>
      <c r="J84" s="56"/>
      <c r="K84" s="56"/>
      <c r="L84" s="56"/>
      <c r="M84" s="56"/>
      <c r="N84" s="56"/>
      <c r="O84" s="56"/>
      <c r="P84" s="56"/>
      <c r="Q84" s="56"/>
      <c r="R84" s="56"/>
      <c r="T84" s="56"/>
      <c r="U84" s="56"/>
      <c r="V84" s="56"/>
      <c r="W84" s="56"/>
      <c r="X84" s="56"/>
      <c r="Y84" s="56"/>
      <c r="Z84" s="56"/>
      <c r="AA84" s="56"/>
      <c r="AB84" s="56"/>
      <c r="AD84" s="56"/>
      <c r="AE84" s="56"/>
      <c r="AF84" s="56"/>
      <c r="AG84" s="56"/>
      <c r="AH84" s="56"/>
      <c r="AI84" s="56"/>
      <c r="AJ84" s="56"/>
      <c r="AK84" s="56"/>
      <c r="AL84" s="56"/>
      <c r="AN84" s="56"/>
      <c r="AO84" s="56"/>
      <c r="AP84" s="56"/>
      <c r="AQ84" s="56"/>
      <c r="AR84" s="56"/>
      <c r="AS84" s="56"/>
      <c r="AT84" s="56"/>
      <c r="AU84" s="56"/>
      <c r="AV84" s="56"/>
      <c r="AX84" s="56"/>
      <c r="AY84" s="56"/>
      <c r="AZ84" s="56"/>
      <c r="BA84" s="56"/>
      <c r="BB84" s="56"/>
      <c r="BC84" s="56"/>
      <c r="BD84" s="56"/>
      <c r="BE84" s="56"/>
      <c r="BF84" s="56"/>
      <c r="BH84" s="56"/>
      <c r="BI84" s="56"/>
      <c r="BJ84" s="56"/>
      <c r="BK84" s="56"/>
      <c r="BL84" s="56"/>
      <c r="BM84" s="56"/>
      <c r="BN84" s="56"/>
      <c r="BO84" s="56"/>
      <c r="BP84" s="56"/>
      <c r="BR84" s="56"/>
      <c r="BS84" s="56"/>
      <c r="BT84" s="56"/>
      <c r="BU84" s="56"/>
      <c r="BV84" s="56"/>
      <c r="BW84" s="56"/>
      <c r="BX84" s="56"/>
      <c r="BY84" s="56"/>
      <c r="BZ84" s="56"/>
      <c r="CB84" s="56"/>
      <c r="CC84" s="56"/>
      <c r="CD84" s="56"/>
      <c r="CE84" s="56"/>
      <c r="CF84" s="56"/>
      <c r="CG84" s="56"/>
      <c r="CH84" s="56"/>
      <c r="CI84" s="56"/>
      <c r="CJ84" s="56"/>
      <c r="CL84" s="56"/>
      <c r="CM84" s="56"/>
      <c r="CN84" s="56"/>
      <c r="CO84" s="56"/>
      <c r="CP84" s="56"/>
      <c r="CQ84" s="56"/>
      <c r="CR84" s="56"/>
      <c r="CS84" s="56"/>
      <c r="CT84" s="56"/>
      <c r="CV84" s="56"/>
      <c r="CW84" s="56"/>
      <c r="CX84" s="56"/>
      <c r="CY84" s="56"/>
      <c r="CZ84" s="56"/>
      <c r="DA84" s="56"/>
      <c r="DB84" s="56"/>
      <c r="DC84" s="56"/>
      <c r="DD84" s="56"/>
      <c r="DF84" s="56"/>
      <c r="DG84" s="56"/>
      <c r="DH84" s="56"/>
      <c r="DI84" s="56"/>
      <c r="DJ84" s="56"/>
      <c r="DK84" s="56"/>
      <c r="DL84" s="56"/>
      <c r="DM84" s="56"/>
      <c r="DN84" s="56"/>
      <c r="DP84" s="56"/>
      <c r="DQ84" s="56"/>
      <c r="DR84" s="56"/>
      <c r="DS84" s="56"/>
      <c r="DT84" s="56"/>
      <c r="DU84" s="56"/>
      <c r="DV84" s="56"/>
      <c r="DW84" s="56"/>
      <c r="DX84" s="56"/>
      <c r="DZ84" s="56"/>
      <c r="EA84" s="56"/>
      <c r="EB84" s="56"/>
      <c r="EC84" s="56"/>
      <c r="ED84" s="56"/>
      <c r="EE84" s="56"/>
      <c r="EF84" s="56"/>
      <c r="EG84" s="56"/>
      <c r="EH84" s="56"/>
      <c r="EJ84" s="56"/>
      <c r="EK84" s="56"/>
      <c r="EL84" s="56"/>
      <c r="EM84" s="56"/>
      <c r="EN84" s="56"/>
      <c r="EO84" s="56"/>
      <c r="EP84" s="56"/>
      <c r="EQ84" s="56"/>
      <c r="ER84" s="56"/>
      <c r="ET84" s="56"/>
      <c r="EU84" s="56"/>
      <c r="EV84" s="56"/>
      <c r="EW84" s="56"/>
      <c r="EX84" s="56"/>
      <c r="EY84" s="56"/>
      <c r="EZ84" s="56"/>
      <c r="FA84" s="56"/>
      <c r="FB84" s="56"/>
      <c r="FD84" s="56"/>
      <c r="FE84" s="56"/>
      <c r="FF84" s="56"/>
      <c r="FG84" s="56"/>
      <c r="FH84" s="56"/>
      <c r="FI84" s="56"/>
      <c r="FJ84" s="56"/>
      <c r="FK84" s="56"/>
      <c r="FL84" s="56"/>
      <c r="FN84" s="56"/>
      <c r="FO84" s="56"/>
      <c r="FP84" s="56"/>
      <c r="FQ84" s="56"/>
      <c r="FR84" s="56"/>
      <c r="FS84" s="56"/>
      <c r="FT84" s="56"/>
      <c r="FU84" s="56"/>
      <c r="FV84" s="56"/>
      <c r="FX84" s="56"/>
      <c r="FY84" s="56"/>
      <c r="FZ84" s="56"/>
      <c r="GA84" s="56"/>
      <c r="GB84" s="56"/>
      <c r="GC84" s="56"/>
      <c r="GD84" s="56"/>
      <c r="GE84" s="56"/>
      <c r="GF84" s="56"/>
      <c r="GH84" s="56"/>
      <c r="GI84" s="56"/>
      <c r="GJ84" s="56"/>
      <c r="GK84" s="56"/>
      <c r="GL84" s="56"/>
      <c r="GM84" s="56"/>
      <c r="GN84" s="56"/>
      <c r="GO84" s="56"/>
      <c r="GP84" s="56"/>
      <c r="GR84" s="56"/>
      <c r="GS84" s="56"/>
      <c r="GT84" s="56"/>
      <c r="GU84" s="56"/>
      <c r="GV84" s="56"/>
      <c r="GW84" s="56"/>
      <c r="GX84" s="56"/>
      <c r="GY84" s="56"/>
      <c r="GZ84" s="56"/>
      <c r="HB84" s="56"/>
      <c r="HC84" s="56"/>
      <c r="HD84" s="56"/>
      <c r="HE84" s="56"/>
      <c r="HF84" s="56"/>
      <c r="HG84" s="56"/>
      <c r="HH84" s="56"/>
      <c r="HI84" s="56"/>
      <c r="HJ84" s="56"/>
      <c r="HL84" s="56"/>
      <c r="HM84" s="56"/>
      <c r="HN84" s="56"/>
      <c r="HO84" s="56"/>
      <c r="HP84" s="56"/>
      <c r="HQ84" s="56"/>
      <c r="HR84" s="56"/>
      <c r="HS84" s="56"/>
      <c r="HT84" s="56"/>
      <c r="HV84" s="56"/>
      <c r="HW84" s="56"/>
      <c r="HX84" s="56"/>
      <c r="HY84" s="56"/>
      <c r="HZ84" s="56"/>
      <c r="IA84" s="56"/>
      <c r="IB84" s="56"/>
      <c r="IC84" s="56"/>
      <c r="ID84" s="56"/>
      <c r="IF84" s="56"/>
      <c r="IG84" s="56"/>
      <c r="IH84" s="56"/>
      <c r="II84" s="56"/>
      <c r="IJ84" s="56"/>
      <c r="IK84" s="56"/>
      <c r="IL84" s="56"/>
      <c r="IM84" s="56"/>
      <c r="IN84" s="56"/>
      <c r="IP84" s="56"/>
      <c r="IQ84" s="56"/>
      <c r="IR84" s="56"/>
      <c r="IS84" s="56"/>
      <c r="IT84" s="56"/>
      <c r="IU84" s="56"/>
    </row>
    <row r="85" spans="1:255" ht="12.75" customHeight="1" thickBot="1" x14ac:dyDescent="0.25">
      <c r="A85" s="227"/>
      <c r="B85" s="106">
        <v>1081.78</v>
      </c>
      <c r="C85" s="85" t="s">
        <v>73</v>
      </c>
      <c r="D85" s="86"/>
      <c r="E85" s="47"/>
      <c r="F85" s="47"/>
      <c r="G85" s="47"/>
      <c r="H85" s="48"/>
      <c r="I85" s="49"/>
      <c r="J85" s="56"/>
      <c r="K85" s="56"/>
      <c r="L85" s="56"/>
      <c r="M85" s="56"/>
      <c r="N85" s="56"/>
      <c r="O85" s="56"/>
      <c r="P85" s="56"/>
      <c r="Q85" s="56"/>
      <c r="R85" s="56"/>
      <c r="T85" s="56"/>
      <c r="U85" s="56"/>
      <c r="V85" s="56"/>
      <c r="W85" s="56"/>
      <c r="X85" s="56"/>
      <c r="Y85" s="56"/>
      <c r="Z85" s="56"/>
      <c r="AA85" s="56"/>
      <c r="AB85" s="56"/>
      <c r="AD85" s="56"/>
      <c r="AE85" s="56"/>
      <c r="AF85" s="56"/>
      <c r="AG85" s="56"/>
      <c r="AH85" s="56"/>
      <c r="AI85" s="56"/>
      <c r="AJ85" s="56"/>
      <c r="AK85" s="56"/>
      <c r="AL85" s="56"/>
      <c r="AN85" s="56"/>
      <c r="AO85" s="56"/>
      <c r="AP85" s="56"/>
      <c r="AQ85" s="56"/>
      <c r="AR85" s="56"/>
      <c r="AS85" s="56"/>
      <c r="AT85" s="56"/>
      <c r="AU85" s="56"/>
      <c r="AV85" s="56"/>
      <c r="AX85" s="56"/>
      <c r="AY85" s="56"/>
      <c r="AZ85" s="56"/>
      <c r="BA85" s="56"/>
      <c r="BB85" s="56"/>
      <c r="BC85" s="56"/>
      <c r="BD85" s="56"/>
      <c r="BE85" s="56"/>
      <c r="BF85" s="56"/>
      <c r="BH85" s="56"/>
      <c r="BI85" s="56"/>
      <c r="BJ85" s="56"/>
      <c r="BK85" s="56"/>
      <c r="BL85" s="56"/>
      <c r="BM85" s="56"/>
      <c r="BN85" s="56"/>
      <c r="BO85" s="56"/>
      <c r="BP85" s="56"/>
      <c r="BR85" s="56"/>
      <c r="BS85" s="56"/>
      <c r="BT85" s="56"/>
      <c r="BU85" s="56"/>
      <c r="BV85" s="56"/>
      <c r="BW85" s="56"/>
      <c r="BX85" s="56"/>
      <c r="BY85" s="56"/>
      <c r="BZ85" s="56"/>
      <c r="CB85" s="56"/>
      <c r="CC85" s="56"/>
      <c r="CD85" s="56"/>
      <c r="CE85" s="56"/>
      <c r="CF85" s="56"/>
      <c r="CG85" s="56"/>
      <c r="CH85" s="56"/>
      <c r="CI85" s="56"/>
      <c r="CJ85" s="56"/>
      <c r="CL85" s="56"/>
      <c r="CM85" s="56"/>
      <c r="CN85" s="56"/>
      <c r="CO85" s="56"/>
      <c r="CP85" s="56"/>
      <c r="CQ85" s="56"/>
      <c r="CR85" s="56"/>
      <c r="CS85" s="56"/>
      <c r="CT85" s="56"/>
      <c r="CV85" s="56"/>
      <c r="CW85" s="56"/>
      <c r="CX85" s="56"/>
      <c r="CY85" s="56"/>
      <c r="CZ85" s="56"/>
      <c r="DA85" s="56"/>
      <c r="DB85" s="56"/>
      <c r="DC85" s="56"/>
      <c r="DD85" s="56"/>
      <c r="DF85" s="56"/>
      <c r="DG85" s="56"/>
      <c r="DH85" s="56"/>
      <c r="DI85" s="56"/>
      <c r="DJ85" s="56"/>
      <c r="DK85" s="56"/>
      <c r="DL85" s="56"/>
      <c r="DM85" s="56"/>
      <c r="DN85" s="56"/>
      <c r="DP85" s="56"/>
      <c r="DQ85" s="56"/>
      <c r="DR85" s="56"/>
      <c r="DS85" s="56"/>
      <c r="DT85" s="56"/>
      <c r="DU85" s="56"/>
      <c r="DV85" s="56"/>
      <c r="DW85" s="56"/>
      <c r="DX85" s="56"/>
      <c r="DZ85" s="56"/>
      <c r="EA85" s="56"/>
      <c r="EB85" s="56"/>
      <c r="EC85" s="56"/>
      <c r="ED85" s="56"/>
      <c r="EE85" s="56"/>
      <c r="EF85" s="56"/>
      <c r="EG85" s="56"/>
      <c r="EH85" s="56"/>
      <c r="EJ85" s="56"/>
      <c r="EK85" s="56"/>
      <c r="EL85" s="56"/>
      <c r="EM85" s="56"/>
      <c r="EN85" s="56"/>
      <c r="EO85" s="56"/>
      <c r="EP85" s="56"/>
      <c r="EQ85" s="56"/>
      <c r="ER85" s="56"/>
      <c r="ET85" s="56"/>
      <c r="EU85" s="56"/>
      <c r="EV85" s="56"/>
      <c r="EW85" s="56"/>
      <c r="EX85" s="56"/>
      <c r="EY85" s="56"/>
      <c r="EZ85" s="56"/>
      <c r="FA85" s="56"/>
      <c r="FB85" s="56"/>
      <c r="FD85" s="56"/>
      <c r="FE85" s="56"/>
      <c r="FF85" s="56"/>
      <c r="FG85" s="56"/>
      <c r="FH85" s="56"/>
      <c r="FI85" s="56"/>
      <c r="FJ85" s="56"/>
      <c r="FK85" s="56"/>
      <c r="FL85" s="56"/>
      <c r="FN85" s="56"/>
      <c r="FO85" s="56"/>
      <c r="FP85" s="56"/>
      <c r="FQ85" s="56"/>
      <c r="FR85" s="56"/>
      <c r="FS85" s="56"/>
      <c r="FT85" s="56"/>
      <c r="FU85" s="56"/>
      <c r="FV85" s="56"/>
      <c r="FX85" s="56"/>
      <c r="FY85" s="56"/>
      <c r="FZ85" s="56"/>
      <c r="GA85" s="56"/>
      <c r="GB85" s="56"/>
      <c r="GC85" s="56"/>
      <c r="GD85" s="56"/>
      <c r="GE85" s="56"/>
      <c r="GF85" s="56"/>
      <c r="GH85" s="56"/>
      <c r="GI85" s="56"/>
      <c r="GJ85" s="56"/>
      <c r="GK85" s="56"/>
      <c r="GL85" s="56"/>
      <c r="GM85" s="56"/>
      <c r="GN85" s="56"/>
      <c r="GO85" s="56"/>
      <c r="GP85" s="56"/>
      <c r="GR85" s="56"/>
      <c r="GS85" s="56"/>
      <c r="GT85" s="56"/>
      <c r="GU85" s="56"/>
      <c r="GV85" s="56"/>
      <c r="GW85" s="56"/>
      <c r="GX85" s="56"/>
      <c r="GY85" s="56"/>
      <c r="GZ85" s="56"/>
      <c r="HB85" s="56"/>
      <c r="HC85" s="56"/>
      <c r="HD85" s="56"/>
      <c r="HE85" s="56"/>
      <c r="HF85" s="56"/>
      <c r="HG85" s="56"/>
      <c r="HH85" s="56"/>
      <c r="HI85" s="56"/>
      <c r="HJ85" s="56"/>
      <c r="HL85" s="56"/>
      <c r="HM85" s="56"/>
      <c r="HN85" s="56"/>
      <c r="HO85" s="56"/>
      <c r="HP85" s="56"/>
      <c r="HQ85" s="56"/>
      <c r="HR85" s="56"/>
      <c r="HS85" s="56"/>
      <c r="HT85" s="56"/>
      <c r="HV85" s="56"/>
      <c r="HW85" s="56"/>
      <c r="HX85" s="56"/>
      <c r="HY85" s="56"/>
      <c r="HZ85" s="56"/>
      <c r="IA85" s="56"/>
      <c r="IB85" s="56"/>
      <c r="IC85" s="56"/>
      <c r="ID85" s="56"/>
      <c r="IF85" s="56"/>
      <c r="IG85" s="56"/>
      <c r="IH85" s="56"/>
      <c r="II85" s="56"/>
      <c r="IJ85" s="56"/>
      <c r="IK85" s="56"/>
      <c r="IL85" s="56"/>
      <c r="IM85" s="56"/>
      <c r="IN85" s="56"/>
      <c r="IP85" s="56"/>
      <c r="IQ85" s="56"/>
      <c r="IR85" s="56"/>
      <c r="IS85" s="56"/>
      <c r="IT85" s="56"/>
      <c r="IU85" s="56"/>
    </row>
    <row r="86" spans="1:255" ht="12.75" customHeight="1" thickBot="1" x14ac:dyDescent="0.25">
      <c r="A86" s="227"/>
      <c r="B86" s="106">
        <v>980.33</v>
      </c>
      <c r="C86" s="85" t="s">
        <v>74</v>
      </c>
      <c r="D86" s="86"/>
      <c r="E86" s="47"/>
      <c r="F86" s="47"/>
      <c r="G86" s="47"/>
      <c r="H86" s="48"/>
      <c r="I86" s="49"/>
      <c r="J86" s="56"/>
      <c r="K86" s="56"/>
      <c r="L86" s="56"/>
      <c r="M86" s="56"/>
      <c r="N86" s="56"/>
      <c r="O86" s="56"/>
      <c r="P86" s="56"/>
      <c r="Q86" s="56"/>
      <c r="R86" s="56"/>
      <c r="T86" s="56"/>
      <c r="U86" s="56"/>
      <c r="V86" s="56"/>
      <c r="W86" s="56"/>
      <c r="X86" s="56"/>
      <c r="Y86" s="56"/>
      <c r="Z86" s="56"/>
      <c r="AA86" s="56"/>
      <c r="AB86" s="56"/>
      <c r="AD86" s="56"/>
      <c r="AE86" s="56"/>
      <c r="AF86" s="56"/>
      <c r="AG86" s="56"/>
      <c r="AH86" s="56"/>
      <c r="AI86" s="56"/>
      <c r="AJ86" s="56"/>
      <c r="AK86" s="56"/>
      <c r="AL86" s="56"/>
      <c r="AN86" s="56"/>
      <c r="AO86" s="56"/>
      <c r="AP86" s="56"/>
      <c r="AQ86" s="56"/>
      <c r="AR86" s="56"/>
      <c r="AS86" s="56"/>
      <c r="AT86" s="56"/>
      <c r="AU86" s="56"/>
      <c r="AV86" s="56"/>
      <c r="AX86" s="56"/>
      <c r="AY86" s="56"/>
      <c r="AZ86" s="56"/>
      <c r="BA86" s="56"/>
      <c r="BB86" s="56"/>
      <c r="BC86" s="56"/>
      <c r="BD86" s="56"/>
      <c r="BE86" s="56"/>
      <c r="BF86" s="56"/>
      <c r="BH86" s="56"/>
      <c r="BI86" s="56"/>
      <c r="BJ86" s="56"/>
      <c r="BK86" s="56"/>
      <c r="BL86" s="56"/>
      <c r="BM86" s="56"/>
      <c r="BN86" s="56"/>
      <c r="BO86" s="56"/>
      <c r="BP86" s="56"/>
      <c r="BR86" s="56"/>
      <c r="BS86" s="56"/>
      <c r="BT86" s="56"/>
      <c r="BU86" s="56"/>
      <c r="BV86" s="56"/>
      <c r="BW86" s="56"/>
      <c r="BX86" s="56"/>
      <c r="BY86" s="56"/>
      <c r="BZ86" s="56"/>
      <c r="CB86" s="56"/>
      <c r="CC86" s="56"/>
      <c r="CD86" s="56"/>
      <c r="CE86" s="56"/>
      <c r="CF86" s="56"/>
      <c r="CG86" s="56"/>
      <c r="CH86" s="56"/>
      <c r="CI86" s="56"/>
      <c r="CJ86" s="56"/>
      <c r="CL86" s="56"/>
      <c r="CM86" s="56"/>
      <c r="CN86" s="56"/>
      <c r="CO86" s="56"/>
      <c r="CP86" s="56"/>
      <c r="CQ86" s="56"/>
      <c r="CR86" s="56"/>
      <c r="CS86" s="56"/>
      <c r="CT86" s="56"/>
      <c r="CV86" s="56"/>
      <c r="CW86" s="56"/>
      <c r="CX86" s="56"/>
      <c r="CY86" s="56"/>
      <c r="CZ86" s="56"/>
      <c r="DA86" s="56"/>
      <c r="DB86" s="56"/>
      <c r="DC86" s="56"/>
      <c r="DD86" s="56"/>
      <c r="DF86" s="56"/>
      <c r="DG86" s="56"/>
      <c r="DH86" s="56"/>
      <c r="DI86" s="56"/>
      <c r="DJ86" s="56"/>
      <c r="DK86" s="56"/>
      <c r="DL86" s="56"/>
      <c r="DM86" s="56"/>
      <c r="DN86" s="56"/>
      <c r="DP86" s="56"/>
      <c r="DQ86" s="56"/>
      <c r="DR86" s="56"/>
      <c r="DS86" s="56"/>
      <c r="DT86" s="56"/>
      <c r="DU86" s="56"/>
      <c r="DV86" s="56"/>
      <c r="DW86" s="56"/>
      <c r="DX86" s="56"/>
      <c r="DZ86" s="56"/>
      <c r="EA86" s="56"/>
      <c r="EB86" s="56"/>
      <c r="EC86" s="56"/>
      <c r="ED86" s="56"/>
      <c r="EE86" s="56"/>
      <c r="EF86" s="56"/>
      <c r="EG86" s="56"/>
      <c r="EH86" s="56"/>
      <c r="EJ86" s="56"/>
      <c r="EK86" s="56"/>
      <c r="EL86" s="56"/>
      <c r="EM86" s="56"/>
      <c r="EN86" s="56"/>
      <c r="EO86" s="56"/>
      <c r="EP86" s="56"/>
      <c r="EQ86" s="56"/>
      <c r="ER86" s="56"/>
      <c r="ET86" s="56"/>
      <c r="EU86" s="56"/>
      <c r="EV86" s="56"/>
      <c r="EW86" s="56"/>
      <c r="EX86" s="56"/>
      <c r="EY86" s="56"/>
      <c r="EZ86" s="56"/>
      <c r="FA86" s="56"/>
      <c r="FB86" s="56"/>
      <c r="FD86" s="56"/>
      <c r="FE86" s="56"/>
      <c r="FF86" s="56"/>
      <c r="FG86" s="56"/>
      <c r="FH86" s="56"/>
      <c r="FI86" s="56"/>
      <c r="FJ86" s="56"/>
      <c r="FK86" s="56"/>
      <c r="FL86" s="56"/>
      <c r="FN86" s="56"/>
      <c r="FO86" s="56"/>
      <c r="FP86" s="56"/>
      <c r="FQ86" s="56"/>
      <c r="FR86" s="56"/>
      <c r="FS86" s="56"/>
      <c r="FT86" s="56"/>
      <c r="FU86" s="56"/>
      <c r="FV86" s="56"/>
      <c r="FX86" s="56"/>
      <c r="FY86" s="56"/>
      <c r="FZ86" s="56"/>
      <c r="GA86" s="56"/>
      <c r="GB86" s="56"/>
      <c r="GC86" s="56"/>
      <c r="GD86" s="56"/>
      <c r="GE86" s="56"/>
      <c r="GF86" s="56"/>
      <c r="GH86" s="56"/>
      <c r="GI86" s="56"/>
      <c r="GJ86" s="56"/>
      <c r="GK86" s="56"/>
      <c r="GL86" s="56"/>
      <c r="GM86" s="56"/>
      <c r="GN86" s="56"/>
      <c r="GO86" s="56"/>
      <c r="GP86" s="56"/>
      <c r="GR86" s="56"/>
      <c r="GS86" s="56"/>
      <c r="GT86" s="56"/>
      <c r="GU86" s="56"/>
      <c r="GV86" s="56"/>
      <c r="GW86" s="56"/>
      <c r="GX86" s="56"/>
      <c r="GY86" s="56"/>
      <c r="GZ86" s="56"/>
      <c r="HB86" s="56"/>
      <c r="HC86" s="56"/>
      <c r="HD86" s="56"/>
      <c r="HE86" s="56"/>
      <c r="HF86" s="56"/>
      <c r="HG86" s="56"/>
      <c r="HH86" s="56"/>
      <c r="HI86" s="56"/>
      <c r="HJ86" s="56"/>
      <c r="HL86" s="56"/>
      <c r="HM86" s="56"/>
      <c r="HN86" s="56"/>
      <c r="HO86" s="56"/>
      <c r="HP86" s="56"/>
      <c r="HQ86" s="56"/>
      <c r="HR86" s="56"/>
      <c r="HS86" s="56"/>
      <c r="HT86" s="56"/>
      <c r="HV86" s="56"/>
      <c r="HW86" s="56"/>
      <c r="HX86" s="56"/>
      <c r="HY86" s="56"/>
      <c r="HZ86" s="56"/>
      <c r="IA86" s="56"/>
      <c r="IB86" s="56"/>
      <c r="IC86" s="56"/>
      <c r="ID86" s="56"/>
      <c r="IF86" s="56"/>
      <c r="IG86" s="56"/>
      <c r="IH86" s="56"/>
      <c r="II86" s="56"/>
      <c r="IJ86" s="56"/>
      <c r="IK86" s="56"/>
      <c r="IL86" s="56"/>
      <c r="IM86" s="56"/>
      <c r="IN86" s="56"/>
      <c r="IP86" s="56"/>
      <c r="IQ86" s="56"/>
      <c r="IR86" s="56"/>
      <c r="IS86" s="56"/>
      <c r="IT86" s="56"/>
      <c r="IU86" s="56"/>
    </row>
    <row r="87" spans="1:255" ht="12.75" customHeight="1" thickBot="1" x14ac:dyDescent="0.25">
      <c r="A87" s="221"/>
      <c r="B87" s="106">
        <v>840.94</v>
      </c>
      <c r="C87" s="85" t="s">
        <v>75</v>
      </c>
      <c r="D87" s="86"/>
      <c r="E87" s="47"/>
      <c r="F87" s="47"/>
      <c r="G87" s="47"/>
      <c r="H87" s="48"/>
      <c r="I87" s="49"/>
      <c r="J87" s="56"/>
      <c r="K87" s="56"/>
      <c r="L87" s="56"/>
      <c r="M87" s="56"/>
      <c r="N87" s="56"/>
      <c r="O87" s="56"/>
      <c r="P87" s="56"/>
      <c r="Q87" s="56"/>
      <c r="R87" s="56"/>
      <c r="T87" s="56"/>
      <c r="U87" s="56"/>
      <c r="V87" s="56"/>
      <c r="W87" s="56"/>
      <c r="X87" s="56"/>
      <c r="Y87" s="56"/>
      <c r="Z87" s="56"/>
      <c r="AA87" s="56"/>
      <c r="AB87" s="56"/>
      <c r="AD87" s="56"/>
      <c r="AE87" s="56"/>
      <c r="AF87" s="56"/>
      <c r="AG87" s="56"/>
      <c r="AH87" s="56"/>
      <c r="AI87" s="56"/>
      <c r="AJ87" s="56"/>
      <c r="AK87" s="56"/>
      <c r="AL87" s="56"/>
      <c r="AN87" s="56"/>
      <c r="AO87" s="56"/>
      <c r="AP87" s="56"/>
      <c r="AQ87" s="56"/>
      <c r="AR87" s="56"/>
      <c r="AS87" s="56"/>
      <c r="AT87" s="56"/>
      <c r="AU87" s="56"/>
      <c r="AV87" s="56"/>
      <c r="AX87" s="56"/>
      <c r="AY87" s="56"/>
      <c r="AZ87" s="56"/>
      <c r="BA87" s="56"/>
      <c r="BB87" s="56"/>
      <c r="BC87" s="56"/>
      <c r="BD87" s="56"/>
      <c r="BE87" s="56"/>
      <c r="BF87" s="56"/>
      <c r="BH87" s="56"/>
      <c r="BI87" s="56"/>
      <c r="BJ87" s="56"/>
      <c r="BK87" s="56"/>
      <c r="BL87" s="56"/>
      <c r="BM87" s="56"/>
      <c r="BN87" s="56"/>
      <c r="BO87" s="56"/>
      <c r="BP87" s="56"/>
      <c r="BR87" s="56"/>
      <c r="BS87" s="56"/>
      <c r="BT87" s="56"/>
      <c r="BU87" s="56"/>
      <c r="BV87" s="56"/>
      <c r="BW87" s="56"/>
      <c r="BX87" s="56"/>
      <c r="BY87" s="56"/>
      <c r="BZ87" s="56"/>
      <c r="CB87" s="56"/>
      <c r="CC87" s="56"/>
      <c r="CD87" s="56"/>
      <c r="CE87" s="56"/>
      <c r="CF87" s="56"/>
      <c r="CG87" s="56"/>
      <c r="CH87" s="56"/>
      <c r="CI87" s="56"/>
      <c r="CJ87" s="56"/>
      <c r="CL87" s="56"/>
      <c r="CM87" s="56"/>
      <c r="CN87" s="56"/>
      <c r="CO87" s="56"/>
      <c r="CP87" s="56"/>
      <c r="CQ87" s="56"/>
      <c r="CR87" s="56"/>
      <c r="CS87" s="56"/>
      <c r="CT87" s="56"/>
      <c r="CV87" s="56"/>
      <c r="CW87" s="56"/>
      <c r="CX87" s="56"/>
      <c r="CY87" s="56"/>
      <c r="CZ87" s="56"/>
      <c r="DA87" s="56"/>
      <c r="DB87" s="56"/>
      <c r="DC87" s="56"/>
      <c r="DD87" s="56"/>
      <c r="DF87" s="56"/>
      <c r="DG87" s="56"/>
      <c r="DH87" s="56"/>
      <c r="DI87" s="56"/>
      <c r="DJ87" s="56"/>
      <c r="DK87" s="56"/>
      <c r="DL87" s="56"/>
      <c r="DM87" s="56"/>
      <c r="DN87" s="56"/>
      <c r="DP87" s="56"/>
      <c r="DQ87" s="56"/>
      <c r="DR87" s="56"/>
      <c r="DS87" s="56"/>
      <c r="DT87" s="56"/>
      <c r="DU87" s="56"/>
      <c r="DV87" s="56"/>
      <c r="DW87" s="56"/>
      <c r="DX87" s="56"/>
      <c r="DZ87" s="56"/>
      <c r="EA87" s="56"/>
      <c r="EB87" s="56"/>
      <c r="EC87" s="56"/>
      <c r="ED87" s="56"/>
      <c r="EE87" s="56"/>
      <c r="EF87" s="56"/>
      <c r="EG87" s="56"/>
      <c r="EH87" s="56"/>
      <c r="EJ87" s="56"/>
      <c r="EK87" s="56"/>
      <c r="EL87" s="56"/>
      <c r="EM87" s="56"/>
      <c r="EN87" s="56"/>
      <c r="EO87" s="56"/>
      <c r="EP87" s="56"/>
      <c r="EQ87" s="56"/>
      <c r="ER87" s="56"/>
      <c r="ET87" s="56"/>
      <c r="EU87" s="56"/>
      <c r="EV87" s="56"/>
      <c r="EW87" s="56"/>
      <c r="EX87" s="56"/>
      <c r="EY87" s="56"/>
      <c r="EZ87" s="56"/>
      <c r="FA87" s="56"/>
      <c r="FB87" s="56"/>
      <c r="FD87" s="56"/>
      <c r="FE87" s="56"/>
      <c r="FF87" s="56"/>
      <c r="FG87" s="56"/>
      <c r="FH87" s="56"/>
      <c r="FI87" s="56"/>
      <c r="FJ87" s="56"/>
      <c r="FK87" s="56"/>
      <c r="FL87" s="56"/>
      <c r="FN87" s="56"/>
      <c r="FO87" s="56"/>
      <c r="FP87" s="56"/>
      <c r="FQ87" s="56"/>
      <c r="FR87" s="56"/>
      <c r="FS87" s="56"/>
      <c r="FT87" s="56"/>
      <c r="FU87" s="56"/>
      <c r="FV87" s="56"/>
      <c r="FX87" s="56"/>
      <c r="FY87" s="56"/>
      <c r="FZ87" s="56"/>
      <c r="GA87" s="56"/>
      <c r="GB87" s="56"/>
      <c r="GC87" s="56"/>
      <c r="GD87" s="56"/>
      <c r="GE87" s="56"/>
      <c r="GF87" s="56"/>
      <c r="GH87" s="56"/>
      <c r="GI87" s="56"/>
      <c r="GJ87" s="56"/>
      <c r="GK87" s="56"/>
      <c r="GL87" s="56"/>
      <c r="GM87" s="56"/>
      <c r="GN87" s="56"/>
      <c r="GO87" s="56"/>
      <c r="GP87" s="56"/>
      <c r="GR87" s="56"/>
      <c r="GS87" s="56"/>
      <c r="GT87" s="56"/>
      <c r="GU87" s="56"/>
      <c r="GV87" s="56"/>
      <c r="GW87" s="56"/>
      <c r="GX87" s="56"/>
      <c r="GY87" s="56"/>
      <c r="GZ87" s="56"/>
      <c r="HB87" s="56"/>
      <c r="HC87" s="56"/>
      <c r="HD87" s="56"/>
      <c r="HE87" s="56"/>
      <c r="HF87" s="56"/>
      <c r="HG87" s="56"/>
      <c r="HH87" s="56"/>
      <c r="HI87" s="56"/>
      <c r="HJ87" s="56"/>
      <c r="HL87" s="56"/>
      <c r="HM87" s="56"/>
      <c r="HN87" s="56"/>
      <c r="HO87" s="56"/>
      <c r="HP87" s="56"/>
      <c r="HQ87" s="56"/>
      <c r="HR87" s="56"/>
      <c r="HS87" s="56"/>
      <c r="HT87" s="56"/>
      <c r="HV87" s="56"/>
      <c r="HW87" s="56"/>
      <c r="HX87" s="56"/>
      <c r="HY87" s="56"/>
      <c r="HZ87" s="56"/>
      <c r="IA87" s="56"/>
      <c r="IB87" s="56"/>
      <c r="IC87" s="56"/>
      <c r="ID87" s="56"/>
      <c r="IF87" s="56"/>
      <c r="IG87" s="56"/>
      <c r="IH87" s="56"/>
      <c r="II87" s="56"/>
      <c r="IJ87" s="56"/>
      <c r="IK87" s="56"/>
      <c r="IL87" s="56"/>
      <c r="IM87" s="56"/>
      <c r="IN87" s="56"/>
      <c r="IP87" s="56"/>
      <c r="IQ87" s="56"/>
      <c r="IR87" s="56"/>
      <c r="IS87" s="56"/>
      <c r="IT87" s="56"/>
      <c r="IU87" s="56"/>
    </row>
    <row r="88" spans="1:255" ht="12.75" customHeight="1" thickBot="1" x14ac:dyDescent="0.25">
      <c r="A88" s="221"/>
      <c r="B88" s="106">
        <v>918.14</v>
      </c>
      <c r="C88" s="85" t="s">
        <v>76</v>
      </c>
      <c r="D88" s="86"/>
      <c r="E88" s="47"/>
      <c r="F88" s="47"/>
      <c r="G88" s="47"/>
      <c r="H88" s="48"/>
      <c r="I88" s="49"/>
      <c r="J88" s="56"/>
      <c r="K88" s="56"/>
      <c r="L88" s="56"/>
      <c r="M88" s="56"/>
      <c r="N88" s="56"/>
      <c r="O88" s="56"/>
      <c r="P88" s="56"/>
      <c r="Q88" s="56"/>
      <c r="R88" s="56"/>
      <c r="T88" s="56"/>
      <c r="U88" s="56"/>
      <c r="V88" s="56"/>
      <c r="W88" s="56"/>
      <c r="X88" s="56"/>
      <c r="Y88" s="56"/>
      <c r="Z88" s="56"/>
      <c r="AA88" s="56"/>
      <c r="AB88" s="56"/>
      <c r="AD88" s="56"/>
      <c r="AE88" s="56"/>
      <c r="AF88" s="56"/>
      <c r="AG88" s="56"/>
      <c r="AH88" s="56"/>
      <c r="AI88" s="56"/>
      <c r="AJ88" s="56"/>
      <c r="AK88" s="56"/>
      <c r="AL88" s="56"/>
      <c r="AN88" s="56"/>
      <c r="AO88" s="56"/>
      <c r="AP88" s="56"/>
      <c r="AQ88" s="56"/>
      <c r="AR88" s="56"/>
      <c r="AS88" s="56"/>
      <c r="AT88" s="56"/>
      <c r="AU88" s="56"/>
      <c r="AV88" s="56"/>
      <c r="AX88" s="56"/>
      <c r="AY88" s="56"/>
      <c r="AZ88" s="56"/>
      <c r="BA88" s="56"/>
      <c r="BB88" s="56"/>
      <c r="BC88" s="56"/>
      <c r="BD88" s="56"/>
      <c r="BE88" s="56"/>
      <c r="BF88" s="56"/>
      <c r="BH88" s="56"/>
      <c r="BI88" s="56"/>
      <c r="BJ88" s="56"/>
      <c r="BK88" s="56"/>
      <c r="BL88" s="56"/>
      <c r="BM88" s="56"/>
      <c r="BN88" s="56"/>
      <c r="BO88" s="56"/>
      <c r="BP88" s="56"/>
      <c r="BR88" s="56"/>
      <c r="BS88" s="56"/>
      <c r="BT88" s="56"/>
      <c r="BU88" s="56"/>
      <c r="BV88" s="56"/>
      <c r="BW88" s="56"/>
      <c r="BX88" s="56"/>
      <c r="BY88" s="56"/>
      <c r="BZ88" s="56"/>
      <c r="CB88" s="56"/>
      <c r="CC88" s="56"/>
      <c r="CD88" s="56"/>
      <c r="CE88" s="56"/>
      <c r="CF88" s="56"/>
      <c r="CG88" s="56"/>
      <c r="CH88" s="56"/>
      <c r="CI88" s="56"/>
      <c r="CJ88" s="56"/>
      <c r="CL88" s="56"/>
      <c r="CM88" s="56"/>
      <c r="CN88" s="56"/>
      <c r="CO88" s="56"/>
      <c r="CP88" s="56"/>
      <c r="CQ88" s="56"/>
      <c r="CR88" s="56"/>
      <c r="CS88" s="56"/>
      <c r="CT88" s="56"/>
      <c r="CV88" s="56"/>
      <c r="CW88" s="56"/>
      <c r="CX88" s="56"/>
      <c r="CY88" s="56"/>
      <c r="CZ88" s="56"/>
      <c r="DA88" s="56"/>
      <c r="DB88" s="56"/>
      <c r="DC88" s="56"/>
      <c r="DD88" s="56"/>
      <c r="DF88" s="56"/>
      <c r="DG88" s="56"/>
      <c r="DH88" s="56"/>
      <c r="DI88" s="56"/>
      <c r="DJ88" s="56"/>
      <c r="DK88" s="56"/>
      <c r="DL88" s="56"/>
      <c r="DM88" s="56"/>
      <c r="DN88" s="56"/>
      <c r="DP88" s="56"/>
      <c r="DQ88" s="56"/>
      <c r="DR88" s="56"/>
      <c r="DS88" s="56"/>
      <c r="DT88" s="56"/>
      <c r="DU88" s="56"/>
      <c r="DV88" s="56"/>
      <c r="DW88" s="56"/>
      <c r="DX88" s="56"/>
      <c r="DZ88" s="56"/>
      <c r="EA88" s="56"/>
      <c r="EB88" s="56"/>
      <c r="EC88" s="56"/>
      <c r="ED88" s="56"/>
      <c r="EE88" s="56"/>
      <c r="EF88" s="56"/>
      <c r="EG88" s="56"/>
      <c r="EH88" s="56"/>
      <c r="EJ88" s="56"/>
      <c r="EK88" s="56"/>
      <c r="EL88" s="56"/>
      <c r="EM88" s="56"/>
      <c r="EN88" s="56"/>
      <c r="EO88" s="56"/>
      <c r="EP88" s="56"/>
      <c r="EQ88" s="56"/>
      <c r="ER88" s="56"/>
      <c r="ET88" s="56"/>
      <c r="EU88" s="56"/>
      <c r="EV88" s="56"/>
      <c r="EW88" s="56"/>
      <c r="EX88" s="56"/>
      <c r="EY88" s="56"/>
      <c r="EZ88" s="56"/>
      <c r="FA88" s="56"/>
      <c r="FB88" s="56"/>
      <c r="FD88" s="56"/>
      <c r="FE88" s="56"/>
      <c r="FF88" s="56"/>
      <c r="FG88" s="56"/>
      <c r="FH88" s="56"/>
      <c r="FI88" s="56"/>
      <c r="FJ88" s="56"/>
      <c r="FK88" s="56"/>
      <c r="FL88" s="56"/>
      <c r="FN88" s="56"/>
      <c r="FO88" s="56"/>
      <c r="FP88" s="56"/>
      <c r="FQ88" s="56"/>
      <c r="FR88" s="56"/>
      <c r="FS88" s="56"/>
      <c r="FT88" s="56"/>
      <c r="FU88" s="56"/>
      <c r="FV88" s="56"/>
      <c r="FX88" s="56"/>
      <c r="FY88" s="56"/>
      <c r="FZ88" s="56"/>
      <c r="GA88" s="56"/>
      <c r="GB88" s="56"/>
      <c r="GC88" s="56"/>
      <c r="GD88" s="56"/>
      <c r="GE88" s="56"/>
      <c r="GF88" s="56"/>
      <c r="GH88" s="56"/>
      <c r="GI88" s="56"/>
      <c r="GJ88" s="56"/>
      <c r="GK88" s="56"/>
      <c r="GL88" s="56"/>
      <c r="GM88" s="56"/>
      <c r="GN88" s="56"/>
      <c r="GO88" s="56"/>
      <c r="GP88" s="56"/>
      <c r="GR88" s="56"/>
      <c r="GS88" s="56"/>
      <c r="GT88" s="56"/>
      <c r="GU88" s="56"/>
      <c r="GV88" s="56"/>
      <c r="GW88" s="56"/>
      <c r="GX88" s="56"/>
      <c r="GY88" s="56"/>
      <c r="GZ88" s="56"/>
      <c r="HB88" s="56"/>
      <c r="HC88" s="56"/>
      <c r="HD88" s="56"/>
      <c r="HE88" s="56"/>
      <c r="HF88" s="56"/>
      <c r="HG88" s="56"/>
      <c r="HH88" s="56"/>
      <c r="HI88" s="56"/>
      <c r="HJ88" s="56"/>
      <c r="HL88" s="56"/>
      <c r="HM88" s="56"/>
      <c r="HN88" s="56"/>
      <c r="HO88" s="56"/>
      <c r="HP88" s="56"/>
      <c r="HQ88" s="56"/>
      <c r="HR88" s="56"/>
      <c r="HS88" s="56"/>
      <c r="HT88" s="56"/>
      <c r="HV88" s="56"/>
      <c r="HW88" s="56"/>
      <c r="HX88" s="56"/>
      <c r="HY88" s="56"/>
      <c r="HZ88" s="56"/>
      <c r="IA88" s="56"/>
      <c r="IB88" s="56"/>
      <c r="IC88" s="56"/>
      <c r="ID88" s="56"/>
      <c r="IF88" s="56"/>
      <c r="IG88" s="56"/>
      <c r="IH88" s="56"/>
      <c r="II88" s="56"/>
      <c r="IJ88" s="56"/>
      <c r="IK88" s="56"/>
      <c r="IL88" s="56"/>
      <c r="IM88" s="56"/>
      <c r="IN88" s="56"/>
      <c r="IP88" s="56"/>
      <c r="IQ88" s="56"/>
      <c r="IR88" s="56"/>
      <c r="IS88" s="56"/>
      <c r="IT88" s="56"/>
      <c r="IU88" s="56"/>
    </row>
    <row r="89" spans="1:255" ht="12.75" customHeight="1" thickBot="1" x14ac:dyDescent="0.25">
      <c r="A89" s="221"/>
      <c r="B89" s="106">
        <v>1280.18</v>
      </c>
      <c r="C89" s="85" t="s">
        <v>77</v>
      </c>
      <c r="D89" s="86"/>
      <c r="E89" s="47"/>
      <c r="F89" s="47"/>
      <c r="G89" s="47"/>
      <c r="H89" s="48"/>
      <c r="I89" s="49"/>
      <c r="J89" s="56"/>
      <c r="K89" s="56"/>
      <c r="L89" s="56"/>
      <c r="M89" s="56"/>
      <c r="N89" s="56"/>
      <c r="O89" s="56"/>
      <c r="P89" s="56"/>
      <c r="Q89" s="56"/>
      <c r="R89" s="56"/>
      <c r="T89" s="56"/>
      <c r="U89" s="56"/>
      <c r="V89" s="56"/>
      <c r="W89" s="56"/>
      <c r="X89" s="56"/>
      <c r="Y89" s="56"/>
      <c r="Z89" s="56"/>
      <c r="AA89" s="56"/>
      <c r="AB89" s="56"/>
      <c r="AD89" s="56"/>
      <c r="AE89" s="56"/>
      <c r="AF89" s="56"/>
      <c r="AG89" s="56"/>
      <c r="AH89" s="56"/>
      <c r="AI89" s="56"/>
      <c r="AJ89" s="56"/>
      <c r="AK89" s="56"/>
      <c r="AL89" s="56"/>
      <c r="AN89" s="56"/>
      <c r="AO89" s="56"/>
      <c r="AP89" s="56"/>
      <c r="AQ89" s="56"/>
      <c r="AR89" s="56"/>
      <c r="AS89" s="56"/>
      <c r="AT89" s="56"/>
      <c r="AU89" s="56"/>
      <c r="AV89" s="56"/>
      <c r="AX89" s="56"/>
      <c r="AY89" s="56"/>
      <c r="AZ89" s="56"/>
      <c r="BA89" s="56"/>
      <c r="BB89" s="56"/>
      <c r="BC89" s="56"/>
      <c r="BD89" s="56"/>
      <c r="BE89" s="56"/>
      <c r="BF89" s="56"/>
      <c r="BH89" s="56"/>
      <c r="BI89" s="56"/>
      <c r="BJ89" s="56"/>
      <c r="BK89" s="56"/>
      <c r="BL89" s="56"/>
      <c r="BM89" s="56"/>
      <c r="BN89" s="56"/>
      <c r="BO89" s="56"/>
      <c r="BP89" s="56"/>
      <c r="BR89" s="56"/>
      <c r="BS89" s="56"/>
      <c r="BT89" s="56"/>
      <c r="BU89" s="56"/>
      <c r="BV89" s="56"/>
      <c r="BW89" s="56"/>
      <c r="BX89" s="56"/>
      <c r="BY89" s="56"/>
      <c r="BZ89" s="56"/>
      <c r="CB89" s="56"/>
      <c r="CC89" s="56"/>
      <c r="CD89" s="56"/>
      <c r="CE89" s="56"/>
      <c r="CF89" s="56"/>
      <c r="CG89" s="56"/>
      <c r="CH89" s="56"/>
      <c r="CI89" s="56"/>
      <c r="CJ89" s="56"/>
      <c r="CL89" s="56"/>
      <c r="CM89" s="56"/>
      <c r="CN89" s="56"/>
      <c r="CO89" s="56"/>
      <c r="CP89" s="56"/>
      <c r="CQ89" s="56"/>
      <c r="CR89" s="56"/>
      <c r="CS89" s="56"/>
      <c r="CT89" s="56"/>
      <c r="CV89" s="56"/>
      <c r="CW89" s="56"/>
      <c r="CX89" s="56"/>
      <c r="CY89" s="56"/>
      <c r="CZ89" s="56"/>
      <c r="DA89" s="56"/>
      <c r="DB89" s="56"/>
      <c r="DC89" s="56"/>
      <c r="DD89" s="56"/>
      <c r="DF89" s="56"/>
      <c r="DG89" s="56"/>
      <c r="DH89" s="56"/>
      <c r="DI89" s="56"/>
      <c r="DJ89" s="56"/>
      <c r="DK89" s="56"/>
      <c r="DL89" s="56"/>
      <c r="DM89" s="56"/>
      <c r="DN89" s="56"/>
      <c r="DP89" s="56"/>
      <c r="DQ89" s="56"/>
      <c r="DR89" s="56"/>
      <c r="DS89" s="56"/>
      <c r="DT89" s="56"/>
      <c r="DU89" s="56"/>
      <c r="DV89" s="56"/>
      <c r="DW89" s="56"/>
      <c r="DX89" s="56"/>
      <c r="DZ89" s="56"/>
      <c r="EA89" s="56"/>
      <c r="EB89" s="56"/>
      <c r="EC89" s="56"/>
      <c r="ED89" s="56"/>
      <c r="EE89" s="56"/>
      <c r="EF89" s="56"/>
      <c r="EG89" s="56"/>
      <c r="EH89" s="56"/>
      <c r="EJ89" s="56"/>
      <c r="EK89" s="56"/>
      <c r="EL89" s="56"/>
      <c r="EM89" s="56"/>
      <c r="EN89" s="56"/>
      <c r="EO89" s="56"/>
      <c r="EP89" s="56"/>
      <c r="EQ89" s="56"/>
      <c r="ER89" s="56"/>
      <c r="ET89" s="56"/>
      <c r="EU89" s="56"/>
      <c r="EV89" s="56"/>
      <c r="EW89" s="56"/>
      <c r="EX89" s="56"/>
      <c r="EY89" s="56"/>
      <c r="EZ89" s="56"/>
      <c r="FA89" s="56"/>
      <c r="FB89" s="56"/>
      <c r="FD89" s="56"/>
      <c r="FE89" s="56"/>
      <c r="FF89" s="56"/>
      <c r="FG89" s="56"/>
      <c r="FH89" s="56"/>
      <c r="FI89" s="56"/>
      <c r="FJ89" s="56"/>
      <c r="FK89" s="56"/>
      <c r="FL89" s="56"/>
      <c r="FN89" s="56"/>
      <c r="FO89" s="56"/>
      <c r="FP89" s="56"/>
      <c r="FQ89" s="56"/>
      <c r="FR89" s="56"/>
      <c r="FS89" s="56"/>
      <c r="FT89" s="56"/>
      <c r="FU89" s="56"/>
      <c r="FV89" s="56"/>
      <c r="FX89" s="56"/>
      <c r="FY89" s="56"/>
      <c r="FZ89" s="56"/>
      <c r="GA89" s="56"/>
      <c r="GB89" s="56"/>
      <c r="GC89" s="56"/>
      <c r="GD89" s="56"/>
      <c r="GE89" s="56"/>
      <c r="GF89" s="56"/>
      <c r="GH89" s="56"/>
      <c r="GI89" s="56"/>
      <c r="GJ89" s="56"/>
      <c r="GK89" s="56"/>
      <c r="GL89" s="56"/>
      <c r="GM89" s="56"/>
      <c r="GN89" s="56"/>
      <c r="GO89" s="56"/>
      <c r="GP89" s="56"/>
      <c r="GR89" s="56"/>
      <c r="GS89" s="56"/>
      <c r="GT89" s="56"/>
      <c r="GU89" s="56"/>
      <c r="GV89" s="56"/>
      <c r="GW89" s="56"/>
      <c r="GX89" s="56"/>
      <c r="GY89" s="56"/>
      <c r="GZ89" s="56"/>
      <c r="HB89" s="56"/>
      <c r="HC89" s="56"/>
      <c r="HD89" s="56"/>
      <c r="HE89" s="56"/>
      <c r="HF89" s="56"/>
      <c r="HG89" s="56"/>
      <c r="HH89" s="56"/>
      <c r="HI89" s="56"/>
      <c r="HJ89" s="56"/>
      <c r="HL89" s="56"/>
      <c r="HM89" s="56"/>
      <c r="HN89" s="56"/>
      <c r="HO89" s="56"/>
      <c r="HP89" s="56"/>
      <c r="HQ89" s="56"/>
      <c r="HR89" s="56"/>
      <c r="HS89" s="56"/>
      <c r="HT89" s="56"/>
      <c r="HV89" s="56"/>
      <c r="HW89" s="56"/>
      <c r="HX89" s="56"/>
      <c r="HY89" s="56"/>
      <c r="HZ89" s="56"/>
      <c r="IA89" s="56"/>
      <c r="IB89" s="56"/>
      <c r="IC89" s="56"/>
      <c r="ID89" s="56"/>
      <c r="IF89" s="56"/>
      <c r="IG89" s="56"/>
      <c r="IH89" s="56"/>
      <c r="II89" s="56"/>
      <c r="IJ89" s="56"/>
      <c r="IK89" s="56"/>
      <c r="IL89" s="56"/>
      <c r="IM89" s="56"/>
      <c r="IN89" s="56"/>
      <c r="IP89" s="56"/>
      <c r="IQ89" s="56"/>
      <c r="IR89" s="56"/>
      <c r="IS89" s="56"/>
      <c r="IT89" s="56"/>
      <c r="IU89" s="56"/>
    </row>
    <row r="90" spans="1:255" ht="12.75" customHeight="1" thickBot="1" x14ac:dyDescent="0.25">
      <c r="A90" s="221"/>
      <c r="B90" s="106">
        <v>987.1</v>
      </c>
      <c r="C90" s="85" t="s">
        <v>78</v>
      </c>
      <c r="D90" s="86"/>
      <c r="E90" s="47"/>
      <c r="F90" s="47"/>
      <c r="G90" s="47"/>
      <c r="H90" s="48"/>
      <c r="I90" s="49"/>
      <c r="J90" s="56"/>
      <c r="K90" s="56"/>
      <c r="L90" s="56"/>
      <c r="M90" s="56"/>
      <c r="N90" s="56"/>
      <c r="O90" s="56"/>
      <c r="P90" s="56"/>
      <c r="Q90" s="56"/>
      <c r="R90" s="56"/>
      <c r="T90" s="56"/>
      <c r="U90" s="56"/>
      <c r="V90" s="56"/>
      <c r="W90" s="56"/>
      <c r="X90" s="56"/>
      <c r="Y90" s="56"/>
      <c r="Z90" s="56"/>
      <c r="AA90" s="56"/>
      <c r="AB90" s="56"/>
      <c r="AD90" s="56"/>
      <c r="AE90" s="56"/>
      <c r="AF90" s="56"/>
      <c r="AG90" s="56"/>
      <c r="AH90" s="56"/>
      <c r="AI90" s="56"/>
      <c r="AJ90" s="56"/>
      <c r="AK90" s="56"/>
      <c r="AL90" s="56"/>
      <c r="AN90" s="56"/>
      <c r="AO90" s="56"/>
      <c r="AP90" s="56"/>
      <c r="AQ90" s="56"/>
      <c r="AR90" s="56"/>
      <c r="AS90" s="56"/>
      <c r="AT90" s="56"/>
      <c r="AU90" s="56"/>
      <c r="AV90" s="56"/>
      <c r="AX90" s="56"/>
      <c r="AY90" s="56"/>
      <c r="AZ90" s="56"/>
      <c r="BA90" s="56"/>
      <c r="BB90" s="56"/>
      <c r="BC90" s="56"/>
      <c r="BD90" s="56"/>
      <c r="BE90" s="56"/>
      <c r="BF90" s="56"/>
      <c r="BH90" s="56"/>
      <c r="BI90" s="56"/>
      <c r="BJ90" s="56"/>
      <c r="BK90" s="56"/>
      <c r="BL90" s="56"/>
      <c r="BM90" s="56"/>
      <c r="BN90" s="56"/>
      <c r="BO90" s="56"/>
      <c r="BP90" s="56"/>
      <c r="BR90" s="56"/>
      <c r="BS90" s="56"/>
      <c r="BT90" s="56"/>
      <c r="BU90" s="56"/>
      <c r="BV90" s="56"/>
      <c r="BW90" s="56"/>
      <c r="BX90" s="56"/>
      <c r="BY90" s="56"/>
      <c r="BZ90" s="56"/>
      <c r="CB90" s="56"/>
      <c r="CC90" s="56"/>
      <c r="CD90" s="56"/>
      <c r="CE90" s="56"/>
      <c r="CF90" s="56"/>
      <c r="CG90" s="56"/>
      <c r="CH90" s="56"/>
      <c r="CI90" s="56"/>
      <c r="CJ90" s="56"/>
      <c r="CL90" s="56"/>
      <c r="CM90" s="56"/>
      <c r="CN90" s="56"/>
      <c r="CO90" s="56"/>
      <c r="CP90" s="56"/>
      <c r="CQ90" s="56"/>
      <c r="CR90" s="56"/>
      <c r="CS90" s="56"/>
      <c r="CT90" s="56"/>
      <c r="CV90" s="56"/>
      <c r="CW90" s="56"/>
      <c r="CX90" s="56"/>
      <c r="CY90" s="56"/>
      <c r="CZ90" s="56"/>
      <c r="DA90" s="56"/>
      <c r="DB90" s="56"/>
      <c r="DC90" s="56"/>
      <c r="DD90" s="56"/>
      <c r="DF90" s="56"/>
      <c r="DG90" s="56"/>
      <c r="DH90" s="56"/>
      <c r="DI90" s="56"/>
      <c r="DJ90" s="56"/>
      <c r="DK90" s="56"/>
      <c r="DL90" s="56"/>
      <c r="DM90" s="56"/>
      <c r="DN90" s="56"/>
      <c r="DP90" s="56"/>
      <c r="DQ90" s="56"/>
      <c r="DR90" s="56"/>
      <c r="DS90" s="56"/>
      <c r="DT90" s="56"/>
      <c r="DU90" s="56"/>
      <c r="DV90" s="56"/>
      <c r="DW90" s="56"/>
      <c r="DX90" s="56"/>
      <c r="DZ90" s="56"/>
      <c r="EA90" s="56"/>
      <c r="EB90" s="56"/>
      <c r="EC90" s="56"/>
      <c r="ED90" s="56"/>
      <c r="EE90" s="56"/>
      <c r="EF90" s="56"/>
      <c r="EG90" s="56"/>
      <c r="EH90" s="56"/>
      <c r="EJ90" s="56"/>
      <c r="EK90" s="56"/>
      <c r="EL90" s="56"/>
      <c r="EM90" s="56"/>
      <c r="EN90" s="56"/>
      <c r="EO90" s="56"/>
      <c r="EP90" s="56"/>
      <c r="EQ90" s="56"/>
      <c r="ER90" s="56"/>
      <c r="ET90" s="56"/>
      <c r="EU90" s="56"/>
      <c r="EV90" s="56"/>
      <c r="EW90" s="56"/>
      <c r="EX90" s="56"/>
      <c r="EY90" s="56"/>
      <c r="EZ90" s="56"/>
      <c r="FA90" s="56"/>
      <c r="FB90" s="56"/>
      <c r="FD90" s="56"/>
      <c r="FE90" s="56"/>
      <c r="FF90" s="56"/>
      <c r="FG90" s="56"/>
      <c r="FH90" s="56"/>
      <c r="FI90" s="56"/>
      <c r="FJ90" s="56"/>
      <c r="FK90" s="56"/>
      <c r="FL90" s="56"/>
      <c r="FN90" s="56"/>
      <c r="FO90" s="56"/>
      <c r="FP90" s="56"/>
      <c r="FQ90" s="56"/>
      <c r="FR90" s="56"/>
      <c r="FS90" s="56"/>
      <c r="FT90" s="56"/>
      <c r="FU90" s="56"/>
      <c r="FV90" s="56"/>
      <c r="FX90" s="56"/>
      <c r="FY90" s="56"/>
      <c r="FZ90" s="56"/>
      <c r="GA90" s="56"/>
      <c r="GB90" s="56"/>
      <c r="GC90" s="56"/>
      <c r="GD90" s="56"/>
      <c r="GE90" s="56"/>
      <c r="GF90" s="56"/>
      <c r="GH90" s="56"/>
      <c r="GI90" s="56"/>
      <c r="GJ90" s="56"/>
      <c r="GK90" s="56"/>
      <c r="GL90" s="56"/>
      <c r="GM90" s="56"/>
      <c r="GN90" s="56"/>
      <c r="GO90" s="56"/>
      <c r="GP90" s="56"/>
      <c r="GR90" s="56"/>
      <c r="GS90" s="56"/>
      <c r="GT90" s="56"/>
      <c r="GU90" s="56"/>
      <c r="GV90" s="56"/>
      <c r="GW90" s="56"/>
      <c r="GX90" s="56"/>
      <c r="GY90" s="56"/>
      <c r="GZ90" s="56"/>
      <c r="HB90" s="56"/>
      <c r="HC90" s="56"/>
      <c r="HD90" s="56"/>
      <c r="HE90" s="56"/>
      <c r="HF90" s="56"/>
      <c r="HG90" s="56"/>
      <c r="HH90" s="56"/>
      <c r="HI90" s="56"/>
      <c r="HJ90" s="56"/>
      <c r="HL90" s="56"/>
      <c r="HM90" s="56"/>
      <c r="HN90" s="56"/>
      <c r="HO90" s="56"/>
      <c r="HP90" s="56"/>
      <c r="HQ90" s="56"/>
      <c r="HR90" s="56"/>
      <c r="HS90" s="56"/>
      <c r="HT90" s="56"/>
      <c r="HV90" s="56"/>
      <c r="HW90" s="56"/>
      <c r="HX90" s="56"/>
      <c r="HY90" s="56"/>
      <c r="HZ90" s="56"/>
      <c r="IA90" s="56"/>
      <c r="IB90" s="56"/>
      <c r="IC90" s="56"/>
      <c r="ID90" s="56"/>
      <c r="IF90" s="56"/>
      <c r="IG90" s="56"/>
      <c r="IH90" s="56"/>
      <c r="II90" s="56"/>
      <c r="IJ90" s="56"/>
      <c r="IK90" s="56"/>
      <c r="IL90" s="56"/>
      <c r="IM90" s="56"/>
      <c r="IN90" s="56"/>
      <c r="IP90" s="56"/>
      <c r="IQ90" s="56"/>
      <c r="IR90" s="56"/>
      <c r="IS90" s="56"/>
      <c r="IT90" s="56"/>
      <c r="IU90" s="56"/>
    </row>
    <row r="91" spans="1:255" ht="12.75" customHeight="1" thickBot="1" x14ac:dyDescent="0.25">
      <c r="A91" s="221"/>
      <c r="B91" s="106">
        <v>1252.1199999999999</v>
      </c>
      <c r="C91" s="85" t="s">
        <v>79</v>
      </c>
      <c r="D91" s="86"/>
      <c r="E91" s="47"/>
      <c r="F91" s="47"/>
      <c r="G91" s="47"/>
      <c r="H91" s="48"/>
      <c r="I91" s="49"/>
      <c r="J91" s="56"/>
      <c r="K91" s="56"/>
      <c r="L91" s="56"/>
      <c r="M91" s="56"/>
      <c r="N91" s="56"/>
      <c r="O91" s="56"/>
      <c r="P91" s="56"/>
      <c r="Q91" s="56"/>
      <c r="R91" s="56"/>
      <c r="T91" s="56"/>
      <c r="U91" s="56"/>
      <c r="V91" s="56"/>
      <c r="W91" s="56"/>
      <c r="X91" s="56"/>
      <c r="Y91" s="56"/>
      <c r="Z91" s="56"/>
      <c r="AA91" s="56"/>
      <c r="AB91" s="56"/>
      <c r="AD91" s="56"/>
      <c r="AE91" s="56"/>
      <c r="AF91" s="56"/>
      <c r="AG91" s="56"/>
      <c r="AH91" s="56"/>
      <c r="AI91" s="56"/>
      <c r="AJ91" s="56"/>
      <c r="AK91" s="56"/>
      <c r="AL91" s="56"/>
      <c r="AN91" s="56"/>
      <c r="AO91" s="56"/>
      <c r="AP91" s="56"/>
      <c r="AQ91" s="56"/>
      <c r="AR91" s="56"/>
      <c r="AS91" s="56"/>
      <c r="AT91" s="56"/>
      <c r="AU91" s="56"/>
      <c r="AV91" s="56"/>
      <c r="AX91" s="56"/>
      <c r="AY91" s="56"/>
      <c r="AZ91" s="56"/>
      <c r="BA91" s="56"/>
      <c r="BB91" s="56"/>
      <c r="BC91" s="56"/>
      <c r="BD91" s="56"/>
      <c r="BE91" s="56"/>
      <c r="BF91" s="56"/>
      <c r="BH91" s="56"/>
      <c r="BI91" s="56"/>
      <c r="BJ91" s="56"/>
      <c r="BK91" s="56"/>
      <c r="BL91" s="56"/>
      <c r="BM91" s="56"/>
      <c r="BN91" s="56"/>
      <c r="BO91" s="56"/>
      <c r="BP91" s="56"/>
      <c r="BR91" s="56"/>
      <c r="BS91" s="56"/>
      <c r="BT91" s="56"/>
      <c r="BU91" s="56"/>
      <c r="BV91" s="56"/>
      <c r="BW91" s="56"/>
      <c r="BX91" s="56"/>
      <c r="BY91" s="56"/>
      <c r="BZ91" s="56"/>
      <c r="CB91" s="56"/>
      <c r="CC91" s="56"/>
      <c r="CD91" s="56"/>
      <c r="CE91" s="56"/>
      <c r="CF91" s="56"/>
      <c r="CG91" s="56"/>
      <c r="CH91" s="56"/>
      <c r="CI91" s="56"/>
      <c r="CJ91" s="56"/>
      <c r="CL91" s="56"/>
      <c r="CM91" s="56"/>
      <c r="CN91" s="56"/>
      <c r="CO91" s="56"/>
      <c r="CP91" s="56"/>
      <c r="CQ91" s="56"/>
      <c r="CR91" s="56"/>
      <c r="CS91" s="56"/>
      <c r="CT91" s="56"/>
      <c r="CV91" s="56"/>
      <c r="CW91" s="56"/>
      <c r="CX91" s="56"/>
      <c r="CY91" s="56"/>
      <c r="CZ91" s="56"/>
      <c r="DA91" s="56"/>
      <c r="DB91" s="56"/>
      <c r="DC91" s="56"/>
      <c r="DD91" s="56"/>
      <c r="DF91" s="56"/>
      <c r="DG91" s="56"/>
      <c r="DH91" s="56"/>
      <c r="DI91" s="56"/>
      <c r="DJ91" s="56"/>
      <c r="DK91" s="56"/>
      <c r="DL91" s="56"/>
      <c r="DM91" s="56"/>
      <c r="DN91" s="56"/>
      <c r="DP91" s="56"/>
      <c r="DQ91" s="56"/>
      <c r="DR91" s="56"/>
      <c r="DS91" s="56"/>
      <c r="DT91" s="56"/>
      <c r="DU91" s="56"/>
      <c r="DV91" s="56"/>
      <c r="DW91" s="56"/>
      <c r="DX91" s="56"/>
      <c r="DZ91" s="56"/>
      <c r="EA91" s="56"/>
      <c r="EB91" s="56"/>
      <c r="EC91" s="56"/>
      <c r="ED91" s="56"/>
      <c r="EE91" s="56"/>
      <c r="EF91" s="56"/>
      <c r="EG91" s="56"/>
      <c r="EH91" s="56"/>
      <c r="EJ91" s="56"/>
      <c r="EK91" s="56"/>
      <c r="EL91" s="56"/>
      <c r="EM91" s="56"/>
      <c r="EN91" s="56"/>
      <c r="EO91" s="56"/>
      <c r="EP91" s="56"/>
      <c r="EQ91" s="56"/>
      <c r="ER91" s="56"/>
      <c r="ET91" s="56"/>
      <c r="EU91" s="56"/>
      <c r="EV91" s="56"/>
      <c r="EW91" s="56"/>
      <c r="EX91" s="56"/>
      <c r="EY91" s="56"/>
      <c r="EZ91" s="56"/>
      <c r="FA91" s="56"/>
      <c r="FB91" s="56"/>
      <c r="FD91" s="56"/>
      <c r="FE91" s="56"/>
      <c r="FF91" s="56"/>
      <c r="FG91" s="56"/>
      <c r="FH91" s="56"/>
      <c r="FI91" s="56"/>
      <c r="FJ91" s="56"/>
      <c r="FK91" s="56"/>
      <c r="FL91" s="56"/>
      <c r="FN91" s="56"/>
      <c r="FO91" s="56"/>
      <c r="FP91" s="56"/>
      <c r="FQ91" s="56"/>
      <c r="FR91" s="56"/>
      <c r="FS91" s="56"/>
      <c r="FT91" s="56"/>
      <c r="FU91" s="56"/>
      <c r="FV91" s="56"/>
      <c r="FX91" s="56"/>
      <c r="FY91" s="56"/>
      <c r="FZ91" s="56"/>
      <c r="GA91" s="56"/>
      <c r="GB91" s="56"/>
      <c r="GC91" s="56"/>
      <c r="GD91" s="56"/>
      <c r="GE91" s="56"/>
      <c r="GF91" s="56"/>
      <c r="GH91" s="56"/>
      <c r="GI91" s="56"/>
      <c r="GJ91" s="56"/>
      <c r="GK91" s="56"/>
      <c r="GL91" s="56"/>
      <c r="GM91" s="56"/>
      <c r="GN91" s="56"/>
      <c r="GO91" s="56"/>
      <c r="GP91" s="56"/>
      <c r="GR91" s="56"/>
      <c r="GS91" s="56"/>
      <c r="GT91" s="56"/>
      <c r="GU91" s="56"/>
      <c r="GV91" s="56"/>
      <c r="GW91" s="56"/>
      <c r="GX91" s="56"/>
      <c r="GY91" s="56"/>
      <c r="GZ91" s="56"/>
      <c r="HB91" s="56"/>
      <c r="HC91" s="56"/>
      <c r="HD91" s="56"/>
      <c r="HE91" s="56"/>
      <c r="HF91" s="56"/>
      <c r="HG91" s="56"/>
      <c r="HH91" s="56"/>
      <c r="HI91" s="56"/>
      <c r="HJ91" s="56"/>
      <c r="HL91" s="56"/>
      <c r="HM91" s="56"/>
      <c r="HN91" s="56"/>
      <c r="HO91" s="56"/>
      <c r="HP91" s="56"/>
      <c r="HQ91" s="56"/>
      <c r="HR91" s="56"/>
      <c r="HS91" s="56"/>
      <c r="HT91" s="56"/>
      <c r="HV91" s="56"/>
      <c r="HW91" s="56"/>
      <c r="HX91" s="56"/>
      <c r="HY91" s="56"/>
      <c r="HZ91" s="56"/>
      <c r="IA91" s="56"/>
      <c r="IB91" s="56"/>
      <c r="IC91" s="56"/>
      <c r="ID91" s="56"/>
      <c r="IF91" s="56"/>
      <c r="IG91" s="56"/>
      <c r="IH91" s="56"/>
      <c r="II91" s="56"/>
      <c r="IJ91" s="56"/>
      <c r="IK91" s="56"/>
      <c r="IL91" s="56"/>
      <c r="IM91" s="56"/>
      <c r="IN91" s="56"/>
      <c r="IP91" s="56"/>
      <c r="IQ91" s="56"/>
      <c r="IR91" s="56"/>
      <c r="IS91" s="56"/>
      <c r="IT91" s="56"/>
      <c r="IU91" s="56"/>
    </row>
    <row r="92" spans="1:255" ht="12.75" customHeight="1" thickBot="1" x14ac:dyDescent="0.25">
      <c r="A92" s="221"/>
      <c r="B92" s="106">
        <v>926.99</v>
      </c>
      <c r="C92" s="85" t="s">
        <v>80</v>
      </c>
      <c r="D92" s="86"/>
      <c r="E92" s="47"/>
      <c r="F92" s="47"/>
      <c r="G92" s="47"/>
      <c r="H92" s="48"/>
      <c r="I92" s="49"/>
      <c r="J92" s="56"/>
      <c r="K92" s="56"/>
      <c r="L92" s="56"/>
      <c r="M92" s="56"/>
      <c r="N92" s="56"/>
      <c r="O92" s="56"/>
      <c r="P92" s="56"/>
      <c r="Q92" s="56"/>
      <c r="R92" s="56"/>
      <c r="T92" s="56"/>
      <c r="U92" s="56"/>
      <c r="V92" s="56"/>
      <c r="W92" s="56"/>
      <c r="X92" s="56"/>
      <c r="Y92" s="56"/>
      <c r="Z92" s="56"/>
      <c r="AA92" s="56"/>
      <c r="AB92" s="56"/>
      <c r="AD92" s="56"/>
      <c r="AE92" s="56"/>
      <c r="AF92" s="56"/>
      <c r="AG92" s="56"/>
      <c r="AH92" s="56"/>
      <c r="AI92" s="56"/>
      <c r="AJ92" s="56"/>
      <c r="AK92" s="56"/>
      <c r="AL92" s="56"/>
      <c r="AN92" s="56"/>
      <c r="AO92" s="56"/>
      <c r="AP92" s="56"/>
      <c r="AQ92" s="56"/>
      <c r="AR92" s="56"/>
      <c r="AS92" s="56"/>
      <c r="AT92" s="56"/>
      <c r="AU92" s="56"/>
      <c r="AV92" s="56"/>
      <c r="AX92" s="56"/>
      <c r="AY92" s="56"/>
      <c r="AZ92" s="56"/>
      <c r="BA92" s="56"/>
      <c r="BB92" s="56"/>
      <c r="BC92" s="56"/>
      <c r="BD92" s="56"/>
      <c r="BE92" s="56"/>
      <c r="BF92" s="56"/>
      <c r="BH92" s="56"/>
      <c r="BI92" s="56"/>
      <c r="BJ92" s="56"/>
      <c r="BK92" s="56"/>
      <c r="BL92" s="56"/>
      <c r="BM92" s="56"/>
      <c r="BN92" s="56"/>
      <c r="BO92" s="56"/>
      <c r="BP92" s="56"/>
      <c r="BR92" s="56"/>
      <c r="BS92" s="56"/>
      <c r="BT92" s="56"/>
      <c r="BU92" s="56"/>
      <c r="BV92" s="56"/>
      <c r="BW92" s="56"/>
      <c r="BX92" s="56"/>
      <c r="BY92" s="56"/>
      <c r="BZ92" s="56"/>
      <c r="CB92" s="56"/>
      <c r="CC92" s="56"/>
      <c r="CD92" s="56"/>
      <c r="CE92" s="56"/>
      <c r="CF92" s="56"/>
      <c r="CG92" s="56"/>
      <c r="CH92" s="56"/>
      <c r="CI92" s="56"/>
      <c r="CJ92" s="56"/>
      <c r="CL92" s="56"/>
      <c r="CM92" s="56"/>
      <c r="CN92" s="56"/>
      <c r="CO92" s="56"/>
      <c r="CP92" s="56"/>
      <c r="CQ92" s="56"/>
      <c r="CR92" s="56"/>
      <c r="CS92" s="56"/>
      <c r="CT92" s="56"/>
      <c r="CV92" s="56"/>
      <c r="CW92" s="56"/>
      <c r="CX92" s="56"/>
      <c r="CY92" s="56"/>
      <c r="CZ92" s="56"/>
      <c r="DA92" s="56"/>
      <c r="DB92" s="56"/>
      <c r="DC92" s="56"/>
      <c r="DD92" s="56"/>
      <c r="DF92" s="56"/>
      <c r="DG92" s="56"/>
      <c r="DH92" s="56"/>
      <c r="DI92" s="56"/>
      <c r="DJ92" s="56"/>
      <c r="DK92" s="56"/>
      <c r="DL92" s="56"/>
      <c r="DM92" s="56"/>
      <c r="DN92" s="56"/>
      <c r="DP92" s="56"/>
      <c r="DQ92" s="56"/>
      <c r="DR92" s="56"/>
      <c r="DS92" s="56"/>
      <c r="DT92" s="56"/>
      <c r="DU92" s="56"/>
      <c r="DV92" s="56"/>
      <c r="DW92" s="56"/>
      <c r="DX92" s="56"/>
      <c r="DZ92" s="56"/>
      <c r="EA92" s="56"/>
      <c r="EB92" s="56"/>
      <c r="EC92" s="56"/>
      <c r="ED92" s="56"/>
      <c r="EE92" s="56"/>
      <c r="EF92" s="56"/>
      <c r="EG92" s="56"/>
      <c r="EH92" s="56"/>
      <c r="EJ92" s="56"/>
      <c r="EK92" s="56"/>
      <c r="EL92" s="56"/>
      <c r="EM92" s="56"/>
      <c r="EN92" s="56"/>
      <c r="EO92" s="56"/>
      <c r="EP92" s="56"/>
      <c r="EQ92" s="56"/>
      <c r="ER92" s="56"/>
      <c r="ET92" s="56"/>
      <c r="EU92" s="56"/>
      <c r="EV92" s="56"/>
      <c r="EW92" s="56"/>
      <c r="EX92" s="56"/>
      <c r="EY92" s="56"/>
      <c r="EZ92" s="56"/>
      <c r="FA92" s="56"/>
      <c r="FB92" s="56"/>
      <c r="FD92" s="56"/>
      <c r="FE92" s="56"/>
      <c r="FF92" s="56"/>
      <c r="FG92" s="56"/>
      <c r="FH92" s="56"/>
      <c r="FI92" s="56"/>
      <c r="FJ92" s="56"/>
      <c r="FK92" s="56"/>
      <c r="FL92" s="56"/>
      <c r="FN92" s="56"/>
      <c r="FO92" s="56"/>
      <c r="FP92" s="56"/>
      <c r="FQ92" s="56"/>
      <c r="FR92" s="56"/>
      <c r="FS92" s="56"/>
      <c r="FT92" s="56"/>
      <c r="FU92" s="56"/>
      <c r="FV92" s="56"/>
      <c r="FX92" s="56"/>
      <c r="FY92" s="56"/>
      <c r="FZ92" s="56"/>
      <c r="GA92" s="56"/>
      <c r="GB92" s="56"/>
      <c r="GC92" s="56"/>
      <c r="GD92" s="56"/>
      <c r="GE92" s="56"/>
      <c r="GF92" s="56"/>
      <c r="GH92" s="56"/>
      <c r="GI92" s="56"/>
      <c r="GJ92" s="56"/>
      <c r="GK92" s="56"/>
      <c r="GL92" s="56"/>
      <c r="GM92" s="56"/>
      <c r="GN92" s="56"/>
      <c r="GO92" s="56"/>
      <c r="GP92" s="56"/>
      <c r="GR92" s="56"/>
      <c r="GS92" s="56"/>
      <c r="GT92" s="56"/>
      <c r="GU92" s="56"/>
      <c r="GV92" s="56"/>
      <c r="GW92" s="56"/>
      <c r="GX92" s="56"/>
      <c r="GY92" s="56"/>
      <c r="GZ92" s="56"/>
      <c r="HB92" s="56"/>
      <c r="HC92" s="56"/>
      <c r="HD92" s="56"/>
      <c r="HE92" s="56"/>
      <c r="HF92" s="56"/>
      <c r="HG92" s="56"/>
      <c r="HH92" s="56"/>
      <c r="HI92" s="56"/>
      <c r="HJ92" s="56"/>
      <c r="HL92" s="56"/>
      <c r="HM92" s="56"/>
      <c r="HN92" s="56"/>
      <c r="HO92" s="56"/>
      <c r="HP92" s="56"/>
      <c r="HQ92" s="56"/>
      <c r="HR92" s="56"/>
      <c r="HS92" s="56"/>
      <c r="HT92" s="56"/>
      <c r="HV92" s="56"/>
      <c r="HW92" s="56"/>
      <c r="HX92" s="56"/>
      <c r="HY92" s="56"/>
      <c r="HZ92" s="56"/>
      <c r="IA92" s="56"/>
      <c r="IB92" s="56"/>
      <c r="IC92" s="56"/>
      <c r="ID92" s="56"/>
      <c r="IF92" s="56"/>
      <c r="IG92" s="56"/>
      <c r="IH92" s="56"/>
      <c r="II92" s="56"/>
      <c r="IJ92" s="56"/>
      <c r="IK92" s="56"/>
      <c r="IL92" s="56"/>
      <c r="IM92" s="56"/>
      <c r="IN92" s="56"/>
      <c r="IP92" s="56"/>
      <c r="IQ92" s="56"/>
      <c r="IR92" s="56"/>
      <c r="IS92" s="56"/>
      <c r="IT92" s="56"/>
      <c r="IU92" s="56"/>
    </row>
    <row r="93" spans="1:255" ht="13.5" thickBot="1" x14ac:dyDescent="0.25">
      <c r="A93" s="221"/>
      <c r="B93" s="185"/>
      <c r="C93" s="70" t="s">
        <v>87</v>
      </c>
      <c r="D93" s="163"/>
      <c r="E93" s="53"/>
      <c r="F93" s="53"/>
      <c r="G93" s="53"/>
      <c r="H93" s="153"/>
      <c r="I93" s="49">
        <v>621</v>
      </c>
      <c r="J93" s="56"/>
      <c r="K93" s="56"/>
      <c r="L93" s="56"/>
      <c r="M93" s="56"/>
      <c r="N93" s="56"/>
      <c r="O93" s="56"/>
      <c r="P93" s="56"/>
      <c r="Q93" s="56"/>
      <c r="R93" s="56"/>
      <c r="T93" s="56"/>
      <c r="U93" s="56"/>
      <c r="V93" s="56"/>
      <c r="W93" s="56"/>
      <c r="X93" s="56"/>
      <c r="Y93" s="56"/>
      <c r="Z93" s="56"/>
      <c r="AA93" s="56"/>
      <c r="AB93" s="56"/>
      <c r="AD93" s="56"/>
      <c r="AE93" s="56"/>
      <c r="AF93" s="56"/>
      <c r="AG93" s="56"/>
      <c r="AH93" s="56"/>
      <c r="AI93" s="56"/>
      <c r="AJ93" s="56"/>
      <c r="AK93" s="56"/>
      <c r="AL93" s="56"/>
      <c r="AN93" s="56"/>
      <c r="AO93" s="56"/>
      <c r="AP93" s="56"/>
      <c r="AQ93" s="56"/>
      <c r="AR93" s="56"/>
      <c r="AS93" s="56"/>
      <c r="AT93" s="56"/>
      <c r="AU93" s="56"/>
      <c r="AV93" s="56"/>
      <c r="AX93" s="56"/>
      <c r="AY93" s="56"/>
      <c r="AZ93" s="56"/>
      <c r="BA93" s="56"/>
      <c r="BB93" s="56"/>
      <c r="BC93" s="56"/>
      <c r="BD93" s="56"/>
      <c r="BE93" s="56"/>
      <c r="BF93" s="56"/>
      <c r="BH93" s="56"/>
      <c r="BI93" s="56"/>
      <c r="BJ93" s="56"/>
      <c r="BK93" s="56"/>
      <c r="BL93" s="56"/>
      <c r="BM93" s="56"/>
      <c r="BN93" s="56"/>
      <c r="BO93" s="56"/>
      <c r="BP93" s="56"/>
      <c r="BR93" s="56"/>
      <c r="BS93" s="56"/>
      <c r="BT93" s="56"/>
      <c r="BU93" s="56"/>
      <c r="BV93" s="56"/>
      <c r="BW93" s="56"/>
      <c r="BX93" s="56"/>
      <c r="BY93" s="56"/>
      <c r="BZ93" s="56"/>
      <c r="CB93" s="56"/>
      <c r="CC93" s="56"/>
      <c r="CD93" s="56"/>
      <c r="CE93" s="56"/>
      <c r="CF93" s="56"/>
      <c r="CG93" s="56"/>
      <c r="CH93" s="56"/>
      <c r="CI93" s="56"/>
      <c r="CJ93" s="56"/>
      <c r="CL93" s="56"/>
      <c r="CM93" s="56"/>
      <c r="CN93" s="56"/>
      <c r="CO93" s="56"/>
      <c r="CP93" s="56"/>
      <c r="CQ93" s="56"/>
      <c r="CR93" s="56"/>
      <c r="CS93" s="56"/>
      <c r="CT93" s="56"/>
      <c r="CV93" s="56"/>
      <c r="CW93" s="56"/>
      <c r="CX93" s="56"/>
      <c r="CY93" s="56"/>
      <c r="CZ93" s="56"/>
      <c r="DA93" s="56"/>
      <c r="DB93" s="56"/>
      <c r="DC93" s="56"/>
      <c r="DD93" s="56"/>
      <c r="DF93" s="56"/>
      <c r="DG93" s="56"/>
      <c r="DH93" s="56"/>
      <c r="DI93" s="56"/>
      <c r="DJ93" s="56"/>
      <c r="DK93" s="56"/>
      <c r="DL93" s="56"/>
      <c r="DM93" s="56"/>
      <c r="DN93" s="56"/>
      <c r="DP93" s="56"/>
      <c r="DQ93" s="56"/>
      <c r="DR93" s="56"/>
      <c r="DS93" s="56"/>
      <c r="DT93" s="56"/>
      <c r="DU93" s="56"/>
      <c r="DV93" s="56"/>
      <c r="DW93" s="56"/>
      <c r="DX93" s="56"/>
      <c r="DZ93" s="56"/>
      <c r="EA93" s="56"/>
      <c r="EB93" s="56"/>
      <c r="EC93" s="56"/>
      <c r="ED93" s="56"/>
      <c r="EE93" s="56"/>
      <c r="EF93" s="56"/>
      <c r="EG93" s="56"/>
      <c r="EH93" s="56"/>
      <c r="EJ93" s="56"/>
      <c r="EK93" s="56"/>
      <c r="EL93" s="56"/>
      <c r="EM93" s="56"/>
      <c r="EN93" s="56"/>
      <c r="EO93" s="56"/>
      <c r="EP93" s="56"/>
      <c r="EQ93" s="56"/>
      <c r="ER93" s="56"/>
      <c r="ET93" s="56"/>
      <c r="EU93" s="56"/>
      <c r="EV93" s="56"/>
      <c r="EW93" s="56"/>
      <c r="EX93" s="56"/>
      <c r="EY93" s="56"/>
      <c r="EZ93" s="56"/>
      <c r="FA93" s="56"/>
      <c r="FB93" s="56"/>
      <c r="FD93" s="56"/>
      <c r="FE93" s="56"/>
      <c r="FF93" s="56"/>
      <c r="FG93" s="56"/>
      <c r="FH93" s="56"/>
      <c r="FI93" s="56"/>
      <c r="FJ93" s="56"/>
      <c r="FK93" s="56"/>
      <c r="FL93" s="56"/>
      <c r="FN93" s="56"/>
      <c r="FO93" s="56"/>
      <c r="FP93" s="56"/>
      <c r="FQ93" s="56"/>
      <c r="FR93" s="56"/>
      <c r="FS93" s="56"/>
      <c r="FT93" s="56"/>
      <c r="FU93" s="56"/>
      <c r="FV93" s="56"/>
      <c r="FX93" s="56"/>
      <c r="FY93" s="56"/>
      <c r="FZ93" s="56"/>
      <c r="GA93" s="56"/>
      <c r="GB93" s="56"/>
      <c r="GC93" s="56"/>
      <c r="GD93" s="56"/>
      <c r="GE93" s="56"/>
      <c r="GF93" s="56"/>
      <c r="GH93" s="56"/>
      <c r="GI93" s="56"/>
      <c r="GJ93" s="56"/>
      <c r="GK93" s="56"/>
      <c r="GL93" s="56"/>
      <c r="GM93" s="56"/>
      <c r="GN93" s="56"/>
      <c r="GO93" s="56"/>
      <c r="GP93" s="56"/>
      <c r="GR93" s="56"/>
      <c r="GS93" s="56"/>
      <c r="GT93" s="56"/>
      <c r="GU93" s="56"/>
      <c r="GV93" s="56"/>
      <c r="GW93" s="56"/>
      <c r="GX93" s="56"/>
      <c r="GY93" s="56"/>
      <c r="GZ93" s="56"/>
      <c r="HB93" s="56"/>
      <c r="HC93" s="56"/>
      <c r="HD93" s="56"/>
      <c r="HE93" s="56"/>
      <c r="HF93" s="56"/>
      <c r="HG93" s="56"/>
      <c r="HH93" s="56"/>
      <c r="HI93" s="56"/>
      <c r="HJ93" s="56"/>
      <c r="HL93" s="56"/>
      <c r="HM93" s="56"/>
      <c r="HN93" s="56"/>
      <c r="HO93" s="56"/>
      <c r="HP93" s="56"/>
      <c r="HQ93" s="56"/>
      <c r="HR93" s="56"/>
      <c r="HS93" s="56"/>
      <c r="HT93" s="56"/>
      <c r="HV93" s="56"/>
      <c r="HW93" s="56"/>
      <c r="HX93" s="56"/>
      <c r="HY93" s="56"/>
      <c r="HZ93" s="56"/>
      <c r="IA93" s="56"/>
      <c r="IB93" s="56"/>
      <c r="IC93" s="56"/>
      <c r="ID93" s="56"/>
      <c r="IF93" s="56"/>
      <c r="IG93" s="56"/>
      <c r="IH93" s="56"/>
      <c r="II93" s="56"/>
      <c r="IJ93" s="56"/>
      <c r="IK93" s="56"/>
      <c r="IL93" s="56"/>
      <c r="IM93" s="56"/>
      <c r="IN93" s="56"/>
      <c r="IP93" s="56"/>
      <c r="IQ93" s="56"/>
      <c r="IR93" s="56"/>
      <c r="IS93" s="56"/>
      <c r="IT93" s="56"/>
      <c r="IU93" s="56"/>
    </row>
    <row r="94" spans="1:255" ht="12.75" customHeight="1" thickBot="1" x14ac:dyDescent="0.25">
      <c r="A94" s="221"/>
      <c r="B94" s="18">
        <f>SUM(B81:B93)</f>
        <v>12152.53</v>
      </c>
      <c r="C94" s="17"/>
      <c r="D94" s="18"/>
      <c r="E94" s="19"/>
      <c r="F94" s="17"/>
      <c r="G94" s="17"/>
      <c r="H94" s="18" t="s">
        <v>17</v>
      </c>
      <c r="I94" s="233">
        <f>SUM(I81:I93)</f>
        <v>621</v>
      </c>
      <c r="J94" s="56"/>
      <c r="K94" s="56"/>
      <c r="L94" s="56"/>
      <c r="M94" s="56"/>
      <c r="N94" s="56"/>
      <c r="O94" s="56"/>
      <c r="P94" s="56"/>
      <c r="Q94" s="56"/>
      <c r="R94" s="56"/>
      <c r="T94" s="56"/>
      <c r="U94" s="56"/>
      <c r="V94" s="56"/>
      <c r="W94" s="56"/>
      <c r="X94" s="56"/>
      <c r="Y94" s="56"/>
      <c r="Z94" s="56"/>
      <c r="AA94" s="56"/>
      <c r="AB94" s="56"/>
      <c r="AD94" s="56"/>
      <c r="AE94" s="56"/>
      <c r="AF94" s="56"/>
      <c r="AG94" s="56"/>
      <c r="AH94" s="56"/>
      <c r="AI94" s="56"/>
      <c r="AJ94" s="56"/>
      <c r="AK94" s="56"/>
      <c r="AL94" s="56"/>
      <c r="AN94" s="56"/>
      <c r="AO94" s="56"/>
      <c r="AP94" s="56"/>
      <c r="AQ94" s="56"/>
      <c r="AR94" s="56"/>
      <c r="AS94" s="56"/>
      <c r="AT94" s="56"/>
      <c r="AU94" s="56"/>
      <c r="AV94" s="56"/>
      <c r="AX94" s="56"/>
      <c r="AY94" s="56"/>
      <c r="AZ94" s="56"/>
      <c r="BA94" s="56"/>
      <c r="BB94" s="56"/>
      <c r="BC94" s="56"/>
      <c r="BD94" s="56"/>
      <c r="BE94" s="56"/>
      <c r="BF94" s="56"/>
      <c r="BH94" s="56"/>
      <c r="BI94" s="56"/>
      <c r="BJ94" s="56"/>
      <c r="BK94" s="56"/>
      <c r="BL94" s="56"/>
      <c r="BM94" s="56"/>
      <c r="BN94" s="56"/>
      <c r="BO94" s="56"/>
      <c r="BP94" s="56"/>
      <c r="BR94" s="56"/>
      <c r="BS94" s="56"/>
      <c r="BT94" s="56"/>
      <c r="BU94" s="56"/>
      <c r="BV94" s="56"/>
      <c r="BW94" s="56"/>
      <c r="BX94" s="56"/>
      <c r="BY94" s="56"/>
      <c r="BZ94" s="56"/>
      <c r="CB94" s="56"/>
      <c r="CC94" s="56"/>
      <c r="CD94" s="56"/>
      <c r="CE94" s="56"/>
      <c r="CF94" s="56"/>
      <c r="CG94" s="56"/>
      <c r="CH94" s="56"/>
      <c r="CI94" s="56"/>
      <c r="CJ94" s="56"/>
      <c r="CL94" s="56"/>
      <c r="CM94" s="56"/>
      <c r="CN94" s="56"/>
      <c r="CO94" s="56"/>
      <c r="CP94" s="56"/>
      <c r="CQ94" s="56"/>
      <c r="CR94" s="56"/>
      <c r="CS94" s="56"/>
      <c r="CT94" s="56"/>
      <c r="CV94" s="56"/>
      <c r="CW94" s="56"/>
      <c r="CX94" s="56"/>
      <c r="CY94" s="56"/>
      <c r="CZ94" s="56"/>
      <c r="DA94" s="56"/>
      <c r="DB94" s="56"/>
      <c r="DC94" s="56"/>
      <c r="DD94" s="56"/>
      <c r="DF94" s="56"/>
      <c r="DG94" s="56"/>
      <c r="DH94" s="56"/>
      <c r="DI94" s="56"/>
      <c r="DJ94" s="56"/>
      <c r="DK94" s="56"/>
      <c r="DL94" s="56"/>
      <c r="DM94" s="56"/>
      <c r="DN94" s="56"/>
      <c r="DP94" s="56"/>
      <c r="DQ94" s="56"/>
      <c r="DR94" s="56"/>
      <c r="DS94" s="56"/>
      <c r="DT94" s="56"/>
      <c r="DU94" s="56"/>
      <c r="DV94" s="56"/>
      <c r="DW94" s="56"/>
      <c r="DX94" s="56"/>
      <c r="DZ94" s="56"/>
      <c r="EA94" s="56"/>
      <c r="EB94" s="56"/>
      <c r="EC94" s="56"/>
      <c r="ED94" s="56"/>
      <c r="EE94" s="56"/>
      <c r="EF94" s="56"/>
      <c r="EG94" s="56"/>
      <c r="EH94" s="56"/>
      <c r="EJ94" s="56"/>
      <c r="EK94" s="56"/>
      <c r="EL94" s="56"/>
      <c r="EM94" s="56"/>
      <c r="EN94" s="56"/>
      <c r="EO94" s="56"/>
      <c r="EP94" s="56"/>
      <c r="EQ94" s="56"/>
      <c r="ER94" s="56"/>
      <c r="ET94" s="56"/>
      <c r="EU94" s="56"/>
      <c r="EV94" s="56"/>
      <c r="EW94" s="56"/>
      <c r="EX94" s="56"/>
      <c r="EY94" s="56"/>
      <c r="EZ94" s="56"/>
      <c r="FA94" s="56"/>
      <c r="FB94" s="56"/>
      <c r="FD94" s="56"/>
      <c r="FE94" s="56"/>
      <c r="FF94" s="56"/>
      <c r="FG94" s="56"/>
      <c r="FH94" s="56"/>
      <c r="FI94" s="56"/>
      <c r="FJ94" s="56"/>
      <c r="FK94" s="56"/>
      <c r="FL94" s="56"/>
      <c r="FN94" s="56"/>
      <c r="FO94" s="56"/>
      <c r="FP94" s="56"/>
      <c r="FQ94" s="56"/>
      <c r="FR94" s="56"/>
      <c r="FS94" s="56"/>
      <c r="FT94" s="56"/>
      <c r="FU94" s="56"/>
      <c r="FV94" s="56"/>
      <c r="FX94" s="56"/>
      <c r="FY94" s="56"/>
      <c r="FZ94" s="56"/>
      <c r="GA94" s="56"/>
      <c r="GB94" s="56"/>
      <c r="GC94" s="56"/>
      <c r="GD94" s="56"/>
      <c r="GE94" s="56"/>
      <c r="GF94" s="56"/>
      <c r="GH94" s="56"/>
      <c r="GI94" s="56"/>
      <c r="GJ94" s="56"/>
      <c r="GK94" s="56"/>
      <c r="GL94" s="56"/>
      <c r="GM94" s="56"/>
      <c r="GN94" s="56"/>
      <c r="GO94" s="56"/>
      <c r="GP94" s="56"/>
      <c r="GR94" s="56"/>
      <c r="GS94" s="56"/>
      <c r="GT94" s="56"/>
      <c r="GU94" s="56"/>
      <c r="GV94" s="56"/>
      <c r="GW94" s="56"/>
      <c r="GX94" s="56"/>
      <c r="GY94" s="56"/>
      <c r="GZ94" s="56"/>
      <c r="HB94" s="56"/>
      <c r="HC94" s="56"/>
      <c r="HD94" s="56"/>
      <c r="HE94" s="56"/>
      <c r="HF94" s="56"/>
      <c r="HG94" s="56"/>
      <c r="HH94" s="56"/>
      <c r="HI94" s="56"/>
      <c r="HJ94" s="56"/>
      <c r="HL94" s="56"/>
      <c r="HM94" s="56"/>
      <c r="HN94" s="56"/>
      <c r="HO94" s="56"/>
      <c r="HP94" s="56"/>
      <c r="HQ94" s="56"/>
      <c r="HR94" s="56"/>
      <c r="HS94" s="56"/>
      <c r="HT94" s="56"/>
      <c r="HV94" s="56"/>
      <c r="HW94" s="56"/>
      <c r="HX94" s="56"/>
      <c r="HY94" s="56"/>
      <c r="HZ94" s="56"/>
      <c r="IA94" s="56"/>
      <c r="IB94" s="56"/>
      <c r="IC94" s="56"/>
      <c r="ID94" s="56"/>
      <c r="IF94" s="56"/>
      <c r="IG94" s="56"/>
      <c r="IH94" s="56"/>
      <c r="II94" s="56"/>
      <c r="IJ94" s="56"/>
      <c r="IK94" s="56"/>
      <c r="IL94" s="56"/>
      <c r="IM94" s="56"/>
      <c r="IN94" s="56"/>
      <c r="IP94" s="56"/>
      <c r="IQ94" s="56"/>
      <c r="IR94" s="56"/>
      <c r="IS94" s="56"/>
      <c r="IT94" s="56"/>
      <c r="IU94" s="56"/>
    </row>
    <row r="95" spans="1:255" ht="64.5" thickBot="1" x14ac:dyDescent="0.25">
      <c r="A95" s="191" t="s">
        <v>97</v>
      </c>
      <c r="B95" s="87" t="s">
        <v>16</v>
      </c>
      <c r="C95" s="87" t="s">
        <v>5</v>
      </c>
      <c r="D95" s="87" t="s">
        <v>23</v>
      </c>
      <c r="E95" s="87" t="s">
        <v>18</v>
      </c>
      <c r="F95" s="87" t="s">
        <v>19</v>
      </c>
      <c r="G95" s="87" t="s">
        <v>10</v>
      </c>
      <c r="H95" s="87" t="s">
        <v>13</v>
      </c>
      <c r="I95" s="89" t="s">
        <v>12</v>
      </c>
      <c r="J95" s="56"/>
      <c r="K95" s="56"/>
      <c r="L95" s="56"/>
      <c r="M95" s="56"/>
      <c r="N95" s="56"/>
      <c r="O95" s="56"/>
      <c r="P95" s="56"/>
      <c r="Q95" s="56"/>
      <c r="R95" s="56"/>
      <c r="T95" s="56"/>
      <c r="U95" s="56"/>
      <c r="V95" s="56"/>
      <c r="W95" s="56"/>
      <c r="X95" s="56"/>
      <c r="Y95" s="56"/>
      <c r="Z95" s="56"/>
      <c r="AA95" s="56"/>
      <c r="AB95" s="56"/>
      <c r="AD95" s="56"/>
      <c r="AE95" s="56"/>
      <c r="AF95" s="56"/>
      <c r="AG95" s="56"/>
      <c r="AH95" s="56"/>
      <c r="AI95" s="56"/>
      <c r="AJ95" s="56"/>
      <c r="AK95" s="56"/>
      <c r="AL95" s="56"/>
      <c r="AN95" s="56"/>
      <c r="AO95" s="56"/>
      <c r="AP95" s="56"/>
      <c r="AQ95" s="56"/>
      <c r="AR95" s="56"/>
      <c r="AS95" s="56"/>
      <c r="AT95" s="56"/>
      <c r="AU95" s="56"/>
      <c r="AV95" s="56"/>
      <c r="AX95" s="56"/>
      <c r="AY95" s="56"/>
      <c r="AZ95" s="56"/>
      <c r="BA95" s="56"/>
      <c r="BB95" s="56"/>
      <c r="BC95" s="56"/>
      <c r="BD95" s="56"/>
      <c r="BE95" s="56"/>
      <c r="BF95" s="56"/>
      <c r="BH95" s="56"/>
      <c r="BI95" s="56"/>
      <c r="BJ95" s="56"/>
      <c r="BK95" s="56"/>
      <c r="BL95" s="56"/>
      <c r="BM95" s="56"/>
      <c r="BN95" s="56"/>
      <c r="BO95" s="56"/>
      <c r="BP95" s="56"/>
      <c r="BR95" s="56"/>
      <c r="BS95" s="56"/>
      <c r="BT95" s="56"/>
      <c r="BU95" s="56"/>
      <c r="BV95" s="56"/>
      <c r="BW95" s="56"/>
      <c r="BX95" s="56"/>
      <c r="BY95" s="56"/>
      <c r="BZ95" s="56"/>
      <c r="CB95" s="56"/>
      <c r="CC95" s="56"/>
      <c r="CD95" s="56"/>
      <c r="CE95" s="56"/>
      <c r="CF95" s="56"/>
      <c r="CG95" s="56"/>
      <c r="CH95" s="56"/>
      <c r="CI95" s="56"/>
      <c r="CJ95" s="56"/>
      <c r="CL95" s="56"/>
      <c r="CM95" s="56"/>
      <c r="CN95" s="56"/>
      <c r="CO95" s="56"/>
      <c r="CP95" s="56"/>
      <c r="CQ95" s="56"/>
      <c r="CR95" s="56"/>
      <c r="CS95" s="56"/>
      <c r="CT95" s="56"/>
      <c r="CV95" s="56"/>
      <c r="CW95" s="56"/>
      <c r="CX95" s="56"/>
      <c r="CY95" s="56"/>
      <c r="CZ95" s="56"/>
      <c r="DA95" s="56"/>
      <c r="DB95" s="56"/>
      <c r="DC95" s="56"/>
      <c r="DD95" s="56"/>
      <c r="DF95" s="56"/>
      <c r="DG95" s="56"/>
      <c r="DH95" s="56"/>
      <c r="DI95" s="56"/>
      <c r="DJ95" s="56"/>
      <c r="DK95" s="56"/>
      <c r="DL95" s="56"/>
      <c r="DM95" s="56"/>
      <c r="DN95" s="56"/>
      <c r="DP95" s="56"/>
      <c r="DQ95" s="56"/>
      <c r="DR95" s="56"/>
      <c r="DS95" s="56"/>
      <c r="DT95" s="56"/>
      <c r="DU95" s="56"/>
      <c r="DV95" s="56"/>
      <c r="DW95" s="56"/>
      <c r="DX95" s="56"/>
      <c r="DZ95" s="56"/>
      <c r="EA95" s="56"/>
      <c r="EB95" s="56"/>
      <c r="EC95" s="56"/>
      <c r="ED95" s="56"/>
      <c r="EE95" s="56"/>
      <c r="EF95" s="56"/>
      <c r="EG95" s="56"/>
      <c r="EH95" s="56"/>
      <c r="EJ95" s="56"/>
      <c r="EK95" s="56"/>
      <c r="EL95" s="56"/>
      <c r="EM95" s="56"/>
      <c r="EN95" s="56"/>
      <c r="EO95" s="56"/>
      <c r="EP95" s="56"/>
      <c r="EQ95" s="56"/>
      <c r="ER95" s="56"/>
      <c r="ET95" s="56"/>
      <c r="EU95" s="56"/>
      <c r="EV95" s="56"/>
      <c r="EW95" s="56"/>
      <c r="EX95" s="56"/>
      <c r="EY95" s="56"/>
      <c r="EZ95" s="56"/>
      <c r="FA95" s="56"/>
      <c r="FB95" s="56"/>
      <c r="FD95" s="56"/>
      <c r="FE95" s="56"/>
      <c r="FF95" s="56"/>
      <c r="FG95" s="56"/>
      <c r="FH95" s="56"/>
      <c r="FI95" s="56"/>
      <c r="FJ95" s="56"/>
      <c r="FK95" s="56"/>
      <c r="FL95" s="56"/>
      <c r="FN95" s="56"/>
      <c r="FO95" s="56"/>
      <c r="FP95" s="56"/>
      <c r="FQ95" s="56"/>
      <c r="FR95" s="56"/>
      <c r="FS95" s="56"/>
      <c r="FT95" s="56"/>
      <c r="FU95" s="56"/>
      <c r="FV95" s="56"/>
      <c r="FX95" s="56"/>
      <c r="FY95" s="56"/>
      <c r="FZ95" s="56"/>
      <c r="GA95" s="56"/>
      <c r="GB95" s="56"/>
      <c r="GC95" s="56"/>
      <c r="GD95" s="56"/>
      <c r="GE95" s="56"/>
      <c r="GF95" s="56"/>
      <c r="GH95" s="56"/>
      <c r="GI95" s="56"/>
      <c r="GJ95" s="56"/>
      <c r="GK95" s="56"/>
      <c r="GL95" s="56"/>
      <c r="GM95" s="56"/>
      <c r="GN95" s="56"/>
      <c r="GO95" s="56"/>
      <c r="GP95" s="56"/>
      <c r="GR95" s="56"/>
      <c r="GS95" s="56"/>
      <c r="GT95" s="56"/>
      <c r="GU95" s="56"/>
      <c r="GV95" s="56"/>
      <c r="GW95" s="56"/>
      <c r="GX95" s="56"/>
      <c r="GY95" s="56"/>
      <c r="GZ95" s="56"/>
      <c r="HB95" s="56"/>
      <c r="HC95" s="56"/>
      <c r="HD95" s="56"/>
      <c r="HE95" s="56"/>
      <c r="HF95" s="56"/>
      <c r="HG95" s="56"/>
      <c r="HH95" s="56"/>
      <c r="HI95" s="56"/>
      <c r="HJ95" s="56"/>
      <c r="HL95" s="56"/>
      <c r="HM95" s="56"/>
      <c r="HN95" s="56"/>
      <c r="HO95" s="56"/>
      <c r="HP95" s="56"/>
      <c r="HQ95" s="56"/>
      <c r="HR95" s="56"/>
      <c r="HS95" s="56"/>
      <c r="HT95" s="56"/>
      <c r="HV95" s="56"/>
      <c r="HW95" s="56"/>
      <c r="HX95" s="56"/>
      <c r="HY95" s="56"/>
      <c r="HZ95" s="56"/>
      <c r="IA95" s="56"/>
      <c r="IB95" s="56"/>
      <c r="IC95" s="56"/>
      <c r="ID95" s="56"/>
      <c r="IF95" s="56"/>
      <c r="IG95" s="56"/>
      <c r="IH95" s="56"/>
      <c r="II95" s="56"/>
      <c r="IJ95" s="56"/>
      <c r="IK95" s="56"/>
      <c r="IL95" s="56"/>
      <c r="IM95" s="56"/>
      <c r="IN95" s="56"/>
      <c r="IP95" s="56"/>
      <c r="IQ95" s="56"/>
      <c r="IR95" s="56"/>
      <c r="IS95" s="56"/>
      <c r="IT95" s="56"/>
      <c r="IU95" s="56"/>
    </row>
    <row r="96" spans="1:255" ht="26.25" thickBot="1" x14ac:dyDescent="0.25">
      <c r="A96" s="117" t="s">
        <v>2277</v>
      </c>
      <c r="B96" s="164"/>
      <c r="C96" s="85" t="s">
        <v>87</v>
      </c>
      <c r="D96" s="253"/>
      <c r="E96" s="254"/>
      <c r="F96" s="253"/>
      <c r="G96" s="254"/>
      <c r="H96" s="254"/>
      <c r="I96" s="49">
        <v>13988.4</v>
      </c>
    </row>
    <row r="97" spans="1:9" ht="13.5" thickBot="1" x14ac:dyDescent="0.25">
      <c r="A97" s="46"/>
      <c r="B97" s="76">
        <f>SUM(B96:B96)</f>
        <v>0</v>
      </c>
      <c r="C97" s="75"/>
      <c r="D97" s="76"/>
      <c r="E97" s="77"/>
      <c r="F97" s="75"/>
      <c r="G97" s="75"/>
      <c r="H97" s="76" t="s">
        <v>17</v>
      </c>
      <c r="I97" s="78">
        <f>SUM(I96:I96)</f>
        <v>13988.4</v>
      </c>
    </row>
    <row r="98" spans="1:9" ht="26.25" thickBot="1" x14ac:dyDescent="0.25">
      <c r="A98" s="134" t="s">
        <v>96</v>
      </c>
      <c r="B98" s="114" t="s">
        <v>16</v>
      </c>
      <c r="C98" s="114" t="s">
        <v>5</v>
      </c>
      <c r="D98" s="114" t="s">
        <v>23</v>
      </c>
      <c r="E98" s="114" t="s">
        <v>18</v>
      </c>
      <c r="F98" s="114" t="s">
        <v>19</v>
      </c>
      <c r="G98" s="114" t="s">
        <v>10</v>
      </c>
      <c r="H98" s="114" t="s">
        <v>13</v>
      </c>
      <c r="I98" s="115" t="s">
        <v>12</v>
      </c>
    </row>
    <row r="99" spans="1:9" ht="13.5" thickBot="1" x14ac:dyDescent="0.25">
      <c r="A99" s="206"/>
      <c r="B99" s="185"/>
      <c r="C99" s="70" t="s">
        <v>87</v>
      </c>
      <c r="D99" s="163"/>
      <c r="E99" s="53"/>
      <c r="F99" s="53"/>
      <c r="G99" s="53"/>
      <c r="H99" s="153"/>
      <c r="I99" s="471">
        <v>19759.939999999999</v>
      </c>
    </row>
    <row r="100" spans="1:9" ht="13.5" thickBot="1" x14ac:dyDescent="0.25">
      <c r="A100" s="134"/>
      <c r="B100" s="271"/>
      <c r="C100" s="75"/>
      <c r="D100" s="76"/>
      <c r="E100" s="77"/>
      <c r="F100" s="75"/>
      <c r="G100" s="75"/>
      <c r="H100" s="76"/>
      <c r="I100" s="78">
        <f>SUM(I99)</f>
        <v>19759.939999999999</v>
      </c>
    </row>
    <row r="101" spans="1:9" x14ac:dyDescent="0.2">
      <c r="A101" s="9"/>
      <c r="B101" s="9"/>
      <c r="C101" s="9"/>
      <c r="D101" s="9"/>
      <c r="E101" s="9"/>
      <c r="F101" s="20"/>
      <c r="G101" s="20"/>
      <c r="H101" s="20"/>
      <c r="I101" s="20"/>
    </row>
    <row r="102" spans="1:9" ht="15.75" x14ac:dyDescent="0.2">
      <c r="A102" s="21" t="s">
        <v>21</v>
      </c>
      <c r="B102" s="22"/>
      <c r="C102" s="23"/>
      <c r="D102" s="4" t="s">
        <v>9</v>
      </c>
      <c r="E102" s="4" t="s">
        <v>6</v>
      </c>
      <c r="F102" s="119" t="s">
        <v>7</v>
      </c>
    </row>
    <row r="103" spans="1:9" x14ac:dyDescent="0.2">
      <c r="A103" s="642" t="s">
        <v>15</v>
      </c>
      <c r="B103" s="643"/>
      <c r="C103" s="25"/>
      <c r="D103" s="26">
        <f>B20</f>
        <v>35326.799999999996</v>
      </c>
      <c r="E103" s="26">
        <f>I20</f>
        <v>445.91</v>
      </c>
      <c r="F103" s="120">
        <f>D103+E103</f>
        <v>35772.71</v>
      </c>
    </row>
    <row r="104" spans="1:9" x14ac:dyDescent="0.2">
      <c r="A104" s="642" t="s">
        <v>4</v>
      </c>
      <c r="B104" s="643"/>
      <c r="C104" s="25"/>
      <c r="D104" s="26">
        <f>B36</f>
        <v>44722.36</v>
      </c>
      <c r="E104" s="26">
        <f>I36</f>
        <v>3765.87</v>
      </c>
      <c r="F104" s="120">
        <f>D104+E104</f>
        <v>48488.23</v>
      </c>
    </row>
    <row r="105" spans="1:9" x14ac:dyDescent="0.2">
      <c r="A105" s="642" t="s">
        <v>14</v>
      </c>
      <c r="B105" s="643"/>
      <c r="C105" s="25"/>
      <c r="D105" s="26">
        <f>B55</f>
        <v>27956.783199999994</v>
      </c>
      <c r="E105" s="26">
        <f>I55</f>
        <v>324.20999999999998</v>
      </c>
      <c r="F105" s="120">
        <f>D105+E105</f>
        <v>28280.993199999994</v>
      </c>
    </row>
    <row r="106" spans="1:9" x14ac:dyDescent="0.2">
      <c r="A106" s="642" t="s">
        <v>146</v>
      </c>
      <c r="B106" s="643"/>
      <c r="C106" s="25"/>
      <c r="D106" s="26">
        <f>B70</f>
        <v>27913.755000000001</v>
      </c>
      <c r="E106" s="26">
        <f>I70</f>
        <v>435.53</v>
      </c>
      <c r="F106" s="120">
        <f>D106+E106</f>
        <v>28349.285</v>
      </c>
      <c r="G106" s="56"/>
    </row>
    <row r="107" spans="1:9" x14ac:dyDescent="0.2">
      <c r="A107" s="642" t="s">
        <v>26</v>
      </c>
      <c r="B107" s="643"/>
      <c r="C107" s="25"/>
      <c r="D107" s="26">
        <f>B94</f>
        <v>12152.53</v>
      </c>
      <c r="E107" s="26">
        <f>I94</f>
        <v>621</v>
      </c>
      <c r="F107" s="120">
        <f>D107+E107</f>
        <v>12773.53</v>
      </c>
      <c r="G107" s="56"/>
    </row>
    <row r="108" spans="1:9" x14ac:dyDescent="0.2">
      <c r="A108" s="646" t="s">
        <v>69</v>
      </c>
      <c r="B108" s="647"/>
      <c r="C108" s="25"/>
      <c r="D108" s="26"/>
      <c r="E108" s="26"/>
      <c r="F108" s="242">
        <f>F110+F111+F112+F109+F113</f>
        <v>38218.44</v>
      </c>
      <c r="G108" s="56"/>
    </row>
    <row r="109" spans="1:9" ht="54" customHeight="1" x14ac:dyDescent="0.2">
      <c r="A109" s="650" t="s">
        <v>2275</v>
      </c>
      <c r="B109" s="651"/>
      <c r="C109" s="25"/>
      <c r="D109" s="26"/>
      <c r="E109" s="26"/>
      <c r="F109" s="120">
        <f>I74</f>
        <v>62.61</v>
      </c>
      <c r="G109" s="56"/>
    </row>
    <row r="110" spans="1:9" x14ac:dyDescent="0.2">
      <c r="A110" s="642" t="s">
        <v>2270</v>
      </c>
      <c r="B110" s="643"/>
      <c r="C110" s="25"/>
      <c r="D110" s="26"/>
      <c r="E110" s="26"/>
      <c r="F110" s="247">
        <f>I75</f>
        <v>31004.97</v>
      </c>
      <c r="G110" s="56"/>
    </row>
    <row r="111" spans="1:9" x14ac:dyDescent="0.2">
      <c r="A111" s="644" t="s">
        <v>84</v>
      </c>
      <c r="B111" s="645"/>
      <c r="C111" s="25"/>
      <c r="D111" s="26"/>
      <c r="E111" s="26"/>
      <c r="F111" s="120">
        <f>I76</f>
        <v>2768.8</v>
      </c>
      <c r="G111" s="56"/>
    </row>
    <row r="112" spans="1:9" x14ac:dyDescent="0.2">
      <c r="A112" s="644" t="s">
        <v>86</v>
      </c>
      <c r="B112" s="645"/>
      <c r="C112" s="25"/>
      <c r="D112" s="26"/>
      <c r="E112" s="26"/>
      <c r="F112" s="120">
        <f>I77</f>
        <v>2527.7399999999998</v>
      </c>
      <c r="G112" s="56"/>
    </row>
    <row r="113" spans="1:7" x14ac:dyDescent="0.2">
      <c r="A113" s="642" t="s">
        <v>88</v>
      </c>
      <c r="B113" s="643"/>
      <c r="C113" s="25"/>
      <c r="D113" s="26"/>
      <c r="E113" s="26"/>
      <c r="F113" s="120">
        <f>I78</f>
        <v>1854.32</v>
      </c>
      <c r="G113" s="56"/>
    </row>
    <row r="114" spans="1:7" ht="39.6" customHeight="1" x14ac:dyDescent="0.2">
      <c r="A114" s="650" t="s">
        <v>2</v>
      </c>
      <c r="B114" s="651"/>
      <c r="C114" s="25"/>
      <c r="D114" s="26">
        <f>B97</f>
        <v>0</v>
      </c>
      <c r="E114" s="26"/>
      <c r="F114" s="120">
        <f>D114+E114+I97</f>
        <v>13988.4</v>
      </c>
      <c r="G114" s="56"/>
    </row>
    <row r="115" spans="1:7" ht="40.15" customHeight="1" x14ac:dyDescent="0.2">
      <c r="A115" s="650" t="s">
        <v>96</v>
      </c>
      <c r="B115" s="651"/>
      <c r="C115" s="25"/>
      <c r="D115" s="26"/>
      <c r="E115" s="26"/>
      <c r="F115" s="120">
        <f>I100</f>
        <v>19759.939999999999</v>
      </c>
      <c r="G115" s="56"/>
    </row>
    <row r="116" spans="1:7" x14ac:dyDescent="0.2">
      <c r="A116" s="648" t="s">
        <v>22</v>
      </c>
      <c r="B116" s="649"/>
      <c r="C116" s="27"/>
      <c r="D116" s="28">
        <f>SUM(D103:D114)</f>
        <v>148072.22819999998</v>
      </c>
      <c r="E116" s="28">
        <f>SUM(E103:E107)</f>
        <v>5592.5199999999995</v>
      </c>
      <c r="F116" s="121">
        <f>F103+F104+F105+F106+F107+F108+F114+F115</f>
        <v>225631.5282</v>
      </c>
    </row>
  </sheetData>
  <mergeCells count="27">
    <mergeCell ref="A112:B112"/>
    <mergeCell ref="A72:A74"/>
    <mergeCell ref="D10:D11"/>
    <mergeCell ref="B10:B11"/>
    <mergeCell ref="A10:A11"/>
    <mergeCell ref="C10:C11"/>
    <mergeCell ref="D32:D33"/>
    <mergeCell ref="A109:B109"/>
    <mergeCell ref="C32:C33"/>
    <mergeCell ref="A32:A33"/>
    <mergeCell ref="B32:B33"/>
    <mergeCell ref="A106:B106"/>
    <mergeCell ref="G1:H1"/>
    <mergeCell ref="G2:H2"/>
    <mergeCell ref="A103:B103"/>
    <mergeCell ref="A104:B104"/>
    <mergeCell ref="A1:B1"/>
    <mergeCell ref="A116:B116"/>
    <mergeCell ref="A105:B105"/>
    <mergeCell ref="A107:B107"/>
    <mergeCell ref="A108:B108"/>
    <mergeCell ref="A110:B110"/>
    <mergeCell ref="A51:A53"/>
    <mergeCell ref="A113:B113"/>
    <mergeCell ref="A111:B111"/>
    <mergeCell ref="A114:B114"/>
    <mergeCell ref="A115:B115"/>
  </mergeCells>
  <pageMargins left="0.19685039370078741" right="0.19685039370078741" top="0" bottom="0" header="0.31496062992125984" footer="0.31496062992125984"/>
  <pageSetup paperSize="9" orientation="landscape" verticalDpi="0" r:id="rId1"/>
  <legacy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U148"/>
  <sheetViews>
    <sheetView zoomScale="120" zoomScaleNormal="120" workbookViewId="0">
      <selection activeCell="A9" sqref="A9:A10"/>
    </sheetView>
  </sheetViews>
  <sheetFormatPr defaultRowHeight="12.75" x14ac:dyDescent="0.2"/>
  <cols>
    <col min="1" max="1" width="27.28515625" customWidth="1"/>
    <col min="2" max="2" width="12.7109375" customWidth="1"/>
    <col min="3" max="3" width="10.42578125" customWidth="1"/>
    <col min="4" max="4" width="15.85546875" customWidth="1"/>
    <col min="5" max="5" width="22.85546875" customWidth="1"/>
    <col min="6" max="6" width="12.42578125" customWidth="1"/>
    <col min="7" max="7" width="7.28515625" customWidth="1"/>
    <col min="8" max="8" width="12" customWidth="1"/>
    <col min="9" max="9" width="12.28515625" customWidth="1"/>
  </cols>
  <sheetData>
    <row r="1" spans="1:9" ht="12.75" customHeight="1" x14ac:dyDescent="0.2">
      <c r="A1" s="708" t="s">
        <v>85</v>
      </c>
      <c r="B1" s="70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/>
      <c r="E2" s="5">
        <v>85236.74</v>
      </c>
      <c r="F2" s="6">
        <v>90468.800000000003</v>
      </c>
      <c r="G2" s="640">
        <f>E2-F2</f>
        <v>-5232.0599999999977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585</v>
      </c>
      <c r="E3" s="1">
        <v>1</v>
      </c>
      <c r="F3" s="1"/>
      <c r="G3" s="1"/>
      <c r="H3" s="1" t="s">
        <v>25</v>
      </c>
      <c r="I3" s="8">
        <f>F2-F148</f>
        <v>-195485.44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51.7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4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thickBot="1" x14ac:dyDescent="0.25">
      <c r="A6" s="227"/>
      <c r="B6" s="152">
        <v>2525.0700000000002</v>
      </c>
      <c r="C6" s="63" t="s">
        <v>66</v>
      </c>
      <c r="D6" s="151"/>
      <c r="E6" s="65"/>
      <c r="F6" s="65"/>
      <c r="G6" s="65"/>
      <c r="H6" s="66"/>
      <c r="I6" s="67">
        <f t="shared" ref="I6:I25" si="0">G6*H6</f>
        <v>0</v>
      </c>
    </row>
    <row r="7" spans="1:9" ht="12.75" customHeight="1" thickBot="1" x14ac:dyDescent="0.25">
      <c r="A7" s="227"/>
      <c r="B7" s="122">
        <v>2744.66</v>
      </c>
      <c r="C7" s="123" t="s">
        <v>67</v>
      </c>
      <c r="D7" s="124"/>
      <c r="E7" s="125"/>
      <c r="F7" s="125"/>
      <c r="G7" s="125"/>
      <c r="H7" s="126"/>
      <c r="I7" s="127">
        <f t="shared" si="0"/>
        <v>0</v>
      </c>
    </row>
    <row r="8" spans="1:9" ht="12.75" customHeight="1" thickBot="1" x14ac:dyDescent="0.25">
      <c r="A8" s="228"/>
      <c r="B8" s="161">
        <v>3825.05</v>
      </c>
      <c r="C8" s="154" t="s">
        <v>70</v>
      </c>
      <c r="D8" s="162"/>
      <c r="E8" s="82"/>
      <c r="F8" s="82"/>
      <c r="G8" s="82"/>
      <c r="H8" s="155"/>
      <c r="I8" s="156">
        <f t="shared" si="0"/>
        <v>0</v>
      </c>
    </row>
    <row r="9" spans="1:9" x14ac:dyDescent="0.2">
      <c r="A9" s="655" t="s">
        <v>753</v>
      </c>
      <c r="B9" s="672">
        <v>3262.75</v>
      </c>
      <c r="C9" s="625" t="s">
        <v>72</v>
      </c>
      <c r="D9" s="658" t="s">
        <v>623</v>
      </c>
      <c r="E9" s="37" t="s">
        <v>125</v>
      </c>
      <c r="F9" s="37" t="s">
        <v>99</v>
      </c>
      <c r="G9" s="37">
        <v>2</v>
      </c>
      <c r="H9" s="38">
        <v>41.85</v>
      </c>
      <c r="I9" s="39">
        <f t="shared" si="0"/>
        <v>83.7</v>
      </c>
    </row>
    <row r="10" spans="1:9" ht="13.5" thickBot="1" x14ac:dyDescent="0.25">
      <c r="A10" s="657"/>
      <c r="B10" s="681"/>
      <c r="C10" s="632"/>
      <c r="D10" s="659"/>
      <c r="E10" s="83" t="s">
        <v>586</v>
      </c>
      <c r="F10" s="83" t="s">
        <v>100</v>
      </c>
      <c r="G10" s="83">
        <v>0.05</v>
      </c>
      <c r="H10" s="84">
        <v>160</v>
      </c>
      <c r="I10" s="200">
        <f t="shared" si="0"/>
        <v>8</v>
      </c>
    </row>
    <row r="11" spans="1:9" x14ac:dyDescent="0.2">
      <c r="A11" s="655" t="s">
        <v>754</v>
      </c>
      <c r="B11" s="681"/>
      <c r="C11" s="632"/>
      <c r="D11" s="658"/>
      <c r="E11" s="37" t="s">
        <v>502</v>
      </c>
      <c r="F11" s="37" t="s">
        <v>100</v>
      </c>
      <c r="G11" s="37">
        <v>0.05</v>
      </c>
      <c r="H11" s="38">
        <v>68</v>
      </c>
      <c r="I11" s="39">
        <f t="shared" si="0"/>
        <v>3.4000000000000004</v>
      </c>
    </row>
    <row r="12" spans="1:9" x14ac:dyDescent="0.2">
      <c r="A12" s="656"/>
      <c r="B12" s="681"/>
      <c r="C12" s="632"/>
      <c r="D12" s="660"/>
      <c r="E12" s="35" t="s">
        <v>128</v>
      </c>
      <c r="F12" s="35" t="s">
        <v>100</v>
      </c>
      <c r="G12" s="35">
        <v>0.05</v>
      </c>
      <c r="H12" s="36">
        <v>170</v>
      </c>
      <c r="I12" s="157">
        <f t="shared" si="0"/>
        <v>8.5</v>
      </c>
    </row>
    <row r="13" spans="1:9" x14ac:dyDescent="0.2">
      <c r="A13" s="656"/>
      <c r="B13" s="681"/>
      <c r="C13" s="632"/>
      <c r="D13" s="660"/>
      <c r="E13" s="15" t="s">
        <v>756</v>
      </c>
      <c r="F13" s="15" t="s">
        <v>757</v>
      </c>
      <c r="G13" s="15">
        <v>1</v>
      </c>
      <c r="H13" s="16">
        <v>106.25</v>
      </c>
      <c r="I13" s="43">
        <f t="shared" si="0"/>
        <v>106.25</v>
      </c>
    </row>
    <row r="14" spans="1:9" x14ac:dyDescent="0.2">
      <c r="A14" s="656"/>
      <c r="B14" s="681"/>
      <c r="C14" s="632"/>
      <c r="D14" s="660"/>
      <c r="E14" s="15" t="s">
        <v>586</v>
      </c>
      <c r="F14" s="15" t="s">
        <v>100</v>
      </c>
      <c r="G14" s="15">
        <v>0.02</v>
      </c>
      <c r="H14" s="16">
        <v>260</v>
      </c>
      <c r="I14" s="43">
        <f t="shared" si="0"/>
        <v>5.2</v>
      </c>
    </row>
    <row r="15" spans="1:9" ht="13.5" thickBot="1" x14ac:dyDescent="0.25">
      <c r="A15" s="657"/>
      <c r="B15" s="673"/>
      <c r="C15" s="626"/>
      <c r="D15" s="659"/>
      <c r="E15" s="83" t="s">
        <v>755</v>
      </c>
      <c r="F15" s="83" t="s">
        <v>100</v>
      </c>
      <c r="G15" s="83">
        <v>0.04</v>
      </c>
      <c r="H15" s="84">
        <v>170</v>
      </c>
      <c r="I15" s="200">
        <f t="shared" si="0"/>
        <v>6.8</v>
      </c>
    </row>
    <row r="16" spans="1:9" x14ac:dyDescent="0.2">
      <c r="A16" s="655" t="s">
        <v>950</v>
      </c>
      <c r="B16" s="672">
        <v>2963.03</v>
      </c>
      <c r="C16" s="625" t="s">
        <v>73</v>
      </c>
      <c r="D16" s="658"/>
      <c r="E16" s="37" t="s">
        <v>951</v>
      </c>
      <c r="F16" s="37" t="s">
        <v>99</v>
      </c>
      <c r="G16" s="37">
        <v>8</v>
      </c>
      <c r="H16" s="38">
        <v>0.7</v>
      </c>
      <c r="I16" s="39">
        <f t="shared" si="0"/>
        <v>5.6</v>
      </c>
    </row>
    <row r="17" spans="1:9" ht="13.5" thickBot="1" x14ac:dyDescent="0.25">
      <c r="A17" s="657"/>
      <c r="B17" s="673"/>
      <c r="C17" s="626"/>
      <c r="D17" s="659"/>
      <c r="E17" s="83" t="s">
        <v>951</v>
      </c>
      <c r="F17" s="83" t="s">
        <v>99</v>
      </c>
      <c r="G17" s="83">
        <v>8</v>
      </c>
      <c r="H17" s="84">
        <v>0.8</v>
      </c>
      <c r="I17" s="200">
        <f t="shared" si="0"/>
        <v>6.4</v>
      </c>
    </row>
    <row r="18" spans="1:9" ht="13.5" thickBot="1" x14ac:dyDescent="0.25">
      <c r="A18" s="403"/>
      <c r="B18" s="169">
        <v>3525.37</v>
      </c>
      <c r="C18" s="167" t="s">
        <v>74</v>
      </c>
      <c r="D18" s="179"/>
      <c r="E18" s="83"/>
      <c r="F18" s="83"/>
      <c r="G18" s="83"/>
      <c r="H18" s="84"/>
      <c r="I18" s="49">
        <f t="shared" si="0"/>
        <v>0</v>
      </c>
    </row>
    <row r="19" spans="1:9" ht="12.75" customHeight="1" thickBot="1" x14ac:dyDescent="0.25">
      <c r="A19" s="384"/>
      <c r="B19" s="382">
        <v>2115.11</v>
      </c>
      <c r="C19" s="70" t="s">
        <v>75</v>
      </c>
      <c r="D19" s="163"/>
      <c r="E19" s="53"/>
      <c r="F19" s="53"/>
      <c r="G19" s="53"/>
      <c r="H19" s="153"/>
      <c r="I19" s="156">
        <f t="shared" si="0"/>
        <v>0</v>
      </c>
    </row>
    <row r="20" spans="1:9" ht="12.75" customHeight="1" x14ac:dyDescent="0.2">
      <c r="A20" s="655" t="s">
        <v>1093</v>
      </c>
      <c r="B20" s="672">
        <v>2974.16</v>
      </c>
      <c r="C20" s="625" t="s">
        <v>76</v>
      </c>
      <c r="D20" s="658" t="s">
        <v>1135</v>
      </c>
      <c r="E20" s="487" t="s">
        <v>1355</v>
      </c>
      <c r="F20" s="487" t="s">
        <v>99</v>
      </c>
      <c r="G20" s="487">
        <v>1</v>
      </c>
      <c r="H20" s="488">
        <v>2140</v>
      </c>
      <c r="I20" s="292">
        <f t="shared" si="0"/>
        <v>2140</v>
      </c>
    </row>
    <row r="21" spans="1:9" ht="12.75" customHeight="1" thickBot="1" x14ac:dyDescent="0.25">
      <c r="A21" s="657"/>
      <c r="B21" s="673"/>
      <c r="C21" s="626"/>
      <c r="D21" s="659"/>
      <c r="E21" s="83" t="s">
        <v>1356</v>
      </c>
      <c r="F21" s="83" t="s">
        <v>99</v>
      </c>
      <c r="G21" s="83">
        <v>5</v>
      </c>
      <c r="H21" s="84">
        <v>1440</v>
      </c>
      <c r="I21" s="200">
        <f t="shared" si="0"/>
        <v>7200</v>
      </c>
    </row>
    <row r="22" spans="1:9" ht="12.75" customHeight="1" thickBot="1" x14ac:dyDescent="0.25">
      <c r="A22" s="231"/>
      <c r="B22" s="169">
        <v>2967.26</v>
      </c>
      <c r="C22" s="167" t="s">
        <v>77</v>
      </c>
      <c r="D22" s="179"/>
      <c r="E22" s="83"/>
      <c r="F22" s="83"/>
      <c r="G22" s="83"/>
      <c r="H22" s="84"/>
      <c r="I22" s="200">
        <f t="shared" si="0"/>
        <v>0</v>
      </c>
    </row>
    <row r="23" spans="1:9" ht="12.75" customHeight="1" thickBot="1" x14ac:dyDescent="0.25">
      <c r="A23" s="221"/>
      <c r="B23" s="106">
        <v>4399.12</v>
      </c>
      <c r="C23" s="85" t="s">
        <v>78</v>
      </c>
      <c r="D23" s="86"/>
      <c r="E23" s="47"/>
      <c r="F23" s="47"/>
      <c r="G23" s="47"/>
      <c r="H23" s="48"/>
      <c r="I23" s="49">
        <f t="shared" si="0"/>
        <v>0</v>
      </c>
    </row>
    <row r="24" spans="1:9" ht="12.75" customHeight="1" thickBot="1" x14ac:dyDescent="0.25">
      <c r="A24" s="221"/>
      <c r="B24" s="106">
        <v>3609.29</v>
      </c>
      <c r="C24" s="85" t="s">
        <v>79</v>
      </c>
      <c r="D24" s="86"/>
      <c r="E24" s="47"/>
      <c r="F24" s="47"/>
      <c r="G24" s="47"/>
      <c r="H24" s="48"/>
      <c r="I24" s="49">
        <f t="shared" si="0"/>
        <v>0</v>
      </c>
    </row>
    <row r="25" spans="1:9" ht="12.75" customHeight="1" thickBot="1" x14ac:dyDescent="0.25">
      <c r="A25" s="221"/>
      <c r="B25" s="106">
        <v>3647.52</v>
      </c>
      <c r="C25" s="85" t="s">
        <v>80</v>
      </c>
      <c r="D25" s="86"/>
      <c r="E25" s="47"/>
      <c r="F25" s="47"/>
      <c r="G25" s="47"/>
      <c r="H25" s="48"/>
      <c r="I25" s="49">
        <f t="shared" si="0"/>
        <v>0</v>
      </c>
    </row>
    <row r="26" spans="1:9" ht="12.75" customHeight="1" thickBot="1" x14ac:dyDescent="0.25">
      <c r="A26" s="46"/>
      <c r="B26" s="164"/>
      <c r="C26" s="85" t="s">
        <v>87</v>
      </c>
      <c r="D26" s="86"/>
      <c r="E26" s="47"/>
      <c r="F26" s="47"/>
      <c r="G26" s="47"/>
      <c r="H26" s="48"/>
      <c r="I26" s="49">
        <v>310.10000000000002</v>
      </c>
    </row>
    <row r="27" spans="1:9" ht="12.75" customHeight="1" thickBot="1" x14ac:dyDescent="0.25">
      <c r="A27" s="219"/>
      <c r="B27" s="108">
        <f>SUM(B6:B25)</f>
        <v>38558.389999999992</v>
      </c>
      <c r="C27" s="109"/>
      <c r="D27" s="108"/>
      <c r="E27" s="110"/>
      <c r="F27" s="109"/>
      <c r="G27" s="109"/>
      <c r="H27" s="108" t="s">
        <v>17</v>
      </c>
      <c r="I27" s="232">
        <f>SUM(I6:I26)</f>
        <v>9883.9500000000007</v>
      </c>
    </row>
    <row r="28" spans="1:9" ht="77.25" thickBot="1" x14ac:dyDescent="0.25">
      <c r="A28" s="134" t="s">
        <v>1066</v>
      </c>
      <c r="B28" s="114" t="s">
        <v>16</v>
      </c>
      <c r="C28" s="114" t="s">
        <v>5</v>
      </c>
      <c r="D28" s="114" t="s">
        <v>23</v>
      </c>
      <c r="E28" s="114" t="s">
        <v>18</v>
      </c>
      <c r="F28" s="114" t="s">
        <v>19</v>
      </c>
      <c r="G28" s="114" t="s">
        <v>10</v>
      </c>
      <c r="H28" s="114" t="s">
        <v>13</v>
      </c>
      <c r="I28" s="115" t="s">
        <v>12</v>
      </c>
    </row>
    <row r="29" spans="1:9" ht="12.75" customHeight="1" thickBot="1" x14ac:dyDescent="0.25">
      <c r="A29" s="227"/>
      <c r="B29" s="106">
        <v>4719.3999999999996</v>
      </c>
      <c r="C29" s="85" t="s">
        <v>66</v>
      </c>
      <c r="D29" s="86"/>
      <c r="E29" s="47"/>
      <c r="F29" s="47"/>
      <c r="G29" s="47"/>
      <c r="H29" s="48"/>
      <c r="I29" s="49">
        <f t="shared" ref="I29:I66" si="1">G29*H29</f>
        <v>0</v>
      </c>
    </row>
    <row r="30" spans="1:9" ht="13.5" thickBot="1" x14ac:dyDescent="0.25">
      <c r="A30" s="227"/>
      <c r="B30" s="106">
        <v>4591.95</v>
      </c>
      <c r="C30" s="85" t="s">
        <v>67</v>
      </c>
      <c r="D30" s="55"/>
      <c r="E30" s="47"/>
      <c r="F30" s="47"/>
      <c r="G30" s="47"/>
      <c r="H30" s="48"/>
      <c r="I30" s="49">
        <f t="shared" si="1"/>
        <v>0</v>
      </c>
    </row>
    <row r="31" spans="1:9" ht="12.75" customHeight="1" thickBot="1" x14ac:dyDescent="0.25">
      <c r="A31" s="227"/>
      <c r="B31" s="106">
        <v>4531.95</v>
      </c>
      <c r="C31" s="85" t="s">
        <v>70</v>
      </c>
      <c r="D31" s="86"/>
      <c r="E31" s="47"/>
      <c r="F31" s="47"/>
      <c r="G31" s="47"/>
      <c r="H31" s="48"/>
      <c r="I31" s="49">
        <f t="shared" si="1"/>
        <v>0</v>
      </c>
    </row>
    <row r="32" spans="1:9" ht="12.75" customHeight="1" thickBot="1" x14ac:dyDescent="0.25">
      <c r="A32" s="227"/>
      <c r="B32" s="106">
        <v>6044.49</v>
      </c>
      <c r="C32" s="85" t="s">
        <v>72</v>
      </c>
      <c r="D32" s="86"/>
      <c r="E32" s="47"/>
      <c r="F32" s="47"/>
      <c r="G32" s="47"/>
      <c r="H32" s="48"/>
      <c r="I32" s="49">
        <f t="shared" si="1"/>
        <v>0</v>
      </c>
    </row>
    <row r="33" spans="1:9" ht="12.75" customHeight="1" thickBot="1" x14ac:dyDescent="0.25">
      <c r="A33" s="227"/>
      <c r="B33" s="106">
        <v>5939.22</v>
      </c>
      <c r="C33" s="85" t="s">
        <v>73</v>
      </c>
      <c r="D33" s="86"/>
      <c r="E33" s="47"/>
      <c r="F33" s="47"/>
      <c r="G33" s="47"/>
      <c r="H33" s="48"/>
      <c r="I33" s="49">
        <f t="shared" si="1"/>
        <v>0</v>
      </c>
    </row>
    <row r="34" spans="1:9" ht="12.75" customHeight="1" thickBot="1" x14ac:dyDescent="0.25">
      <c r="A34" s="228"/>
      <c r="B34" s="161">
        <v>5136.3500000000004</v>
      </c>
      <c r="C34" s="154" t="s">
        <v>74</v>
      </c>
      <c r="D34" s="162"/>
      <c r="E34" s="82"/>
      <c r="F34" s="82"/>
      <c r="G34" s="82"/>
      <c r="H34" s="155"/>
      <c r="I34" s="156">
        <f t="shared" si="1"/>
        <v>0</v>
      </c>
    </row>
    <row r="35" spans="1:9" ht="26.25" thickBot="1" x14ac:dyDescent="0.25">
      <c r="A35" s="46" t="s">
        <v>1244</v>
      </c>
      <c r="B35" s="630">
        <v>5388.87</v>
      </c>
      <c r="C35" s="625" t="s">
        <v>75</v>
      </c>
      <c r="D35" s="47" t="s">
        <v>111</v>
      </c>
      <c r="E35" s="47" t="s">
        <v>1245</v>
      </c>
      <c r="F35" s="47" t="s">
        <v>99</v>
      </c>
      <c r="G35" s="47">
        <v>1</v>
      </c>
      <c r="H35" s="48">
        <v>200</v>
      </c>
      <c r="I35" s="49">
        <f t="shared" si="1"/>
        <v>200</v>
      </c>
    </row>
    <row r="36" spans="1:9" ht="12.75" customHeight="1" x14ac:dyDescent="0.2">
      <c r="A36" s="622" t="s">
        <v>486</v>
      </c>
      <c r="B36" s="710"/>
      <c r="C36" s="632"/>
      <c r="D36" s="627" t="s">
        <v>108</v>
      </c>
      <c r="E36" s="82" t="s">
        <v>693</v>
      </c>
      <c r="F36" s="82" t="s">
        <v>101</v>
      </c>
      <c r="G36" s="82">
        <v>1</v>
      </c>
      <c r="H36" s="155">
        <v>16.43</v>
      </c>
      <c r="I36" s="156">
        <f t="shared" si="1"/>
        <v>16.43</v>
      </c>
    </row>
    <row r="37" spans="1:9" ht="12.75" customHeight="1" x14ac:dyDescent="0.2">
      <c r="A37" s="623"/>
      <c r="B37" s="710"/>
      <c r="C37" s="632"/>
      <c r="D37" s="628"/>
      <c r="E37" s="15" t="s">
        <v>265</v>
      </c>
      <c r="F37" s="15" t="s">
        <v>99</v>
      </c>
      <c r="G37" s="15">
        <v>1</v>
      </c>
      <c r="H37" s="16">
        <v>60</v>
      </c>
      <c r="I37" s="43">
        <f t="shared" si="1"/>
        <v>60</v>
      </c>
    </row>
    <row r="38" spans="1:9" ht="12.75" customHeight="1" x14ac:dyDescent="0.2">
      <c r="A38" s="623"/>
      <c r="B38" s="710"/>
      <c r="C38" s="632"/>
      <c r="D38" s="628"/>
      <c r="E38" s="15" t="s">
        <v>1246</v>
      </c>
      <c r="F38" s="15" t="s">
        <v>99</v>
      </c>
      <c r="G38" s="15">
        <v>1</v>
      </c>
      <c r="H38" s="16">
        <v>35.81</v>
      </c>
      <c r="I38" s="43">
        <f t="shared" si="1"/>
        <v>35.81</v>
      </c>
    </row>
    <row r="39" spans="1:9" ht="12.75" customHeight="1" x14ac:dyDescent="0.2">
      <c r="A39" s="623"/>
      <c r="B39" s="710"/>
      <c r="C39" s="632"/>
      <c r="D39" s="628"/>
      <c r="E39" s="53" t="s">
        <v>337</v>
      </c>
      <c r="F39" s="53" t="s">
        <v>99</v>
      </c>
      <c r="G39" s="53">
        <v>1</v>
      </c>
      <c r="H39" s="153">
        <v>44.8</v>
      </c>
      <c r="I39" s="165">
        <f t="shared" si="1"/>
        <v>44.8</v>
      </c>
    </row>
    <row r="40" spans="1:9" ht="12.75" customHeight="1" x14ac:dyDescent="0.2">
      <c r="A40" s="623"/>
      <c r="B40" s="710"/>
      <c r="C40" s="632"/>
      <c r="D40" s="628"/>
      <c r="E40" s="15" t="s">
        <v>1255</v>
      </c>
      <c r="F40" s="15" t="s">
        <v>99</v>
      </c>
      <c r="G40" s="15">
        <v>1</v>
      </c>
      <c r="H40" s="16">
        <v>90</v>
      </c>
      <c r="I40" s="43">
        <f t="shared" si="1"/>
        <v>90</v>
      </c>
    </row>
    <row r="41" spans="1:9" ht="12.75" customHeight="1" x14ac:dyDescent="0.2">
      <c r="A41" s="623"/>
      <c r="B41" s="710"/>
      <c r="C41" s="632"/>
      <c r="D41" s="628"/>
      <c r="E41" s="15" t="s">
        <v>1256</v>
      </c>
      <c r="F41" s="15" t="s">
        <v>99</v>
      </c>
      <c r="G41" s="15">
        <v>1</v>
      </c>
      <c r="H41" s="16">
        <v>850</v>
      </c>
      <c r="I41" s="43">
        <f t="shared" si="1"/>
        <v>850</v>
      </c>
    </row>
    <row r="42" spans="1:9" ht="12.75" customHeight="1" x14ac:dyDescent="0.2">
      <c r="A42" s="623"/>
      <c r="B42" s="710"/>
      <c r="C42" s="632"/>
      <c r="D42" s="628"/>
      <c r="E42" s="15" t="s">
        <v>1257</v>
      </c>
      <c r="F42" s="15" t="s">
        <v>99</v>
      </c>
      <c r="G42" s="15">
        <v>1</v>
      </c>
      <c r="H42" s="16">
        <v>17</v>
      </c>
      <c r="I42" s="43">
        <f t="shared" si="1"/>
        <v>17</v>
      </c>
    </row>
    <row r="43" spans="1:9" ht="12.75" customHeight="1" x14ac:dyDescent="0.2">
      <c r="A43" s="623"/>
      <c r="B43" s="710"/>
      <c r="C43" s="632"/>
      <c r="D43" s="628"/>
      <c r="E43" s="15" t="s">
        <v>1258</v>
      </c>
      <c r="F43" s="15" t="s">
        <v>99</v>
      </c>
      <c r="G43" s="15">
        <v>1</v>
      </c>
      <c r="H43" s="16">
        <v>63</v>
      </c>
      <c r="I43" s="43">
        <f t="shared" si="1"/>
        <v>63</v>
      </c>
    </row>
    <row r="44" spans="1:9" ht="12.75" customHeight="1" x14ac:dyDescent="0.2">
      <c r="A44" s="623"/>
      <c r="B44" s="710"/>
      <c r="C44" s="632"/>
      <c r="D44" s="628"/>
      <c r="E44" s="15" t="s">
        <v>447</v>
      </c>
      <c r="F44" s="15" t="s">
        <v>99</v>
      </c>
      <c r="G44" s="15">
        <v>10</v>
      </c>
      <c r="H44" s="16">
        <v>26</v>
      </c>
      <c r="I44" s="43">
        <f t="shared" si="1"/>
        <v>260</v>
      </c>
    </row>
    <row r="45" spans="1:9" ht="12.75" customHeight="1" x14ac:dyDescent="0.2">
      <c r="A45" s="623"/>
      <c r="B45" s="710"/>
      <c r="C45" s="632"/>
      <c r="D45" s="628"/>
      <c r="E45" s="15" t="s">
        <v>1259</v>
      </c>
      <c r="F45" s="15" t="s">
        <v>99</v>
      </c>
      <c r="G45" s="15">
        <v>1</v>
      </c>
      <c r="H45" s="16">
        <v>4950</v>
      </c>
      <c r="I45" s="43">
        <f t="shared" si="1"/>
        <v>4950</v>
      </c>
    </row>
    <row r="46" spans="1:9" ht="12.75" customHeight="1" x14ac:dyDescent="0.2">
      <c r="A46" s="623"/>
      <c r="B46" s="710"/>
      <c r="C46" s="632"/>
      <c r="D46" s="628"/>
      <c r="E46" s="15" t="s">
        <v>1263</v>
      </c>
      <c r="F46" s="15" t="s">
        <v>99</v>
      </c>
      <c r="G46" s="15">
        <v>4</v>
      </c>
      <c r="H46" s="16">
        <v>15</v>
      </c>
      <c r="I46" s="43">
        <f t="shared" si="1"/>
        <v>60</v>
      </c>
    </row>
    <row r="47" spans="1:9" ht="12.75" customHeight="1" x14ac:dyDescent="0.2">
      <c r="A47" s="623"/>
      <c r="B47" s="710"/>
      <c r="C47" s="632"/>
      <c r="D47" s="628"/>
      <c r="E47" s="15" t="s">
        <v>1264</v>
      </c>
      <c r="F47" s="15" t="s">
        <v>99</v>
      </c>
      <c r="G47" s="15">
        <v>4</v>
      </c>
      <c r="H47" s="16">
        <v>20</v>
      </c>
      <c r="I47" s="43">
        <f t="shared" si="1"/>
        <v>80</v>
      </c>
    </row>
    <row r="48" spans="1:9" ht="12.75" customHeight="1" x14ac:dyDescent="0.2">
      <c r="A48" s="623"/>
      <c r="B48" s="710"/>
      <c r="C48" s="632"/>
      <c r="D48" s="628"/>
      <c r="E48" s="15" t="s">
        <v>116</v>
      </c>
      <c r="F48" s="15" t="s">
        <v>101</v>
      </c>
      <c r="G48" s="15">
        <v>3</v>
      </c>
      <c r="H48" s="16">
        <v>75</v>
      </c>
      <c r="I48" s="43">
        <f t="shared" si="1"/>
        <v>225</v>
      </c>
    </row>
    <row r="49" spans="1:9" ht="12.75" customHeight="1" x14ac:dyDescent="0.2">
      <c r="A49" s="623"/>
      <c r="B49" s="710"/>
      <c r="C49" s="632"/>
      <c r="D49" s="628"/>
      <c r="E49" s="15" t="s">
        <v>1250</v>
      </c>
      <c r="F49" s="15" t="s">
        <v>99</v>
      </c>
      <c r="G49" s="15">
        <v>1</v>
      </c>
      <c r="H49" s="16">
        <v>135</v>
      </c>
      <c r="I49" s="43">
        <f t="shared" si="1"/>
        <v>135</v>
      </c>
    </row>
    <row r="50" spans="1:9" ht="12.75" customHeight="1" x14ac:dyDescent="0.2">
      <c r="A50" s="623"/>
      <c r="B50" s="710"/>
      <c r="C50" s="632"/>
      <c r="D50" s="628"/>
      <c r="E50" s="15" t="s">
        <v>1265</v>
      </c>
      <c r="F50" s="15" t="s">
        <v>99</v>
      </c>
      <c r="G50" s="15">
        <v>100</v>
      </c>
      <c r="H50" s="16">
        <v>2</v>
      </c>
      <c r="I50" s="43">
        <f t="shared" si="1"/>
        <v>200</v>
      </c>
    </row>
    <row r="51" spans="1:9" ht="12.75" customHeight="1" x14ac:dyDescent="0.2">
      <c r="A51" s="623"/>
      <c r="B51" s="710"/>
      <c r="C51" s="632"/>
      <c r="D51" s="628"/>
      <c r="E51" s="15" t="s">
        <v>1266</v>
      </c>
      <c r="F51" s="15" t="s">
        <v>99</v>
      </c>
      <c r="G51" s="15">
        <v>1</v>
      </c>
      <c r="H51" s="16">
        <v>46</v>
      </c>
      <c r="I51" s="43">
        <f t="shared" si="1"/>
        <v>46</v>
      </c>
    </row>
    <row r="52" spans="1:9" ht="12.75" customHeight="1" x14ac:dyDescent="0.2">
      <c r="A52" s="623"/>
      <c r="B52" s="710"/>
      <c r="C52" s="632"/>
      <c r="D52" s="628"/>
      <c r="E52" s="15" t="s">
        <v>1267</v>
      </c>
      <c r="F52" s="15" t="s">
        <v>99</v>
      </c>
      <c r="G52" s="15">
        <v>1</v>
      </c>
      <c r="H52" s="16">
        <v>20</v>
      </c>
      <c r="I52" s="43">
        <f t="shared" si="1"/>
        <v>20</v>
      </c>
    </row>
    <row r="53" spans="1:9" ht="12.75" customHeight="1" x14ac:dyDescent="0.2">
      <c r="A53" s="623"/>
      <c r="B53" s="710"/>
      <c r="C53" s="632"/>
      <c r="D53" s="628"/>
      <c r="E53" s="15" t="s">
        <v>1243</v>
      </c>
      <c r="F53" s="15" t="s">
        <v>99</v>
      </c>
      <c r="G53" s="15">
        <v>2</v>
      </c>
      <c r="H53" s="16">
        <v>17</v>
      </c>
      <c r="I53" s="43">
        <f t="shared" si="1"/>
        <v>34</v>
      </c>
    </row>
    <row r="54" spans="1:9" ht="12.75" customHeight="1" thickBot="1" x14ac:dyDescent="0.25">
      <c r="A54" s="624"/>
      <c r="B54" s="631"/>
      <c r="C54" s="626"/>
      <c r="D54" s="629"/>
      <c r="E54" s="40" t="s">
        <v>1268</v>
      </c>
      <c r="F54" s="40" t="s">
        <v>99</v>
      </c>
      <c r="G54" s="40">
        <v>1</v>
      </c>
      <c r="H54" s="41">
        <v>40</v>
      </c>
      <c r="I54" s="42">
        <f t="shared" si="1"/>
        <v>40</v>
      </c>
    </row>
    <row r="55" spans="1:9" ht="12.75" customHeight="1" x14ac:dyDescent="0.2">
      <c r="A55" s="622" t="s">
        <v>1116</v>
      </c>
      <c r="B55" s="625">
        <v>6088.33</v>
      </c>
      <c r="C55" s="625" t="s">
        <v>76</v>
      </c>
      <c r="D55" s="627" t="s">
        <v>108</v>
      </c>
      <c r="E55" s="37" t="s">
        <v>1365</v>
      </c>
      <c r="F55" s="37" t="s">
        <v>99</v>
      </c>
      <c r="G55" s="37">
        <v>2</v>
      </c>
      <c r="H55" s="38">
        <v>63</v>
      </c>
      <c r="I55" s="39">
        <f t="shared" si="1"/>
        <v>126</v>
      </c>
    </row>
    <row r="56" spans="1:9" ht="12.75" customHeight="1" x14ac:dyDescent="0.2">
      <c r="A56" s="623"/>
      <c r="B56" s="632"/>
      <c r="C56" s="632"/>
      <c r="D56" s="628"/>
      <c r="E56" s="15" t="s">
        <v>1366</v>
      </c>
      <c r="F56" s="15" t="s">
        <v>99</v>
      </c>
      <c r="G56" s="15">
        <v>2</v>
      </c>
      <c r="H56" s="16">
        <v>70</v>
      </c>
      <c r="I56" s="43">
        <f t="shared" si="1"/>
        <v>140</v>
      </c>
    </row>
    <row r="57" spans="1:9" ht="12.75" customHeight="1" x14ac:dyDescent="0.2">
      <c r="A57" s="623"/>
      <c r="B57" s="632"/>
      <c r="C57" s="632"/>
      <c r="D57" s="628"/>
      <c r="E57" s="73" t="s">
        <v>1489</v>
      </c>
      <c r="F57" s="73" t="s">
        <v>99</v>
      </c>
      <c r="G57" s="73">
        <v>1</v>
      </c>
      <c r="H57" s="74">
        <v>4950</v>
      </c>
      <c r="I57" s="201">
        <f t="shared" si="1"/>
        <v>4950</v>
      </c>
    </row>
    <row r="58" spans="1:9" ht="12.75" customHeight="1" thickBot="1" x14ac:dyDescent="0.25">
      <c r="A58" s="624"/>
      <c r="B58" s="626"/>
      <c r="C58" s="626"/>
      <c r="D58" s="629"/>
      <c r="E58" s="40" t="s">
        <v>223</v>
      </c>
      <c r="F58" s="40" t="s">
        <v>99</v>
      </c>
      <c r="G58" s="40">
        <v>1</v>
      </c>
      <c r="H58" s="41">
        <v>290</v>
      </c>
      <c r="I58" s="42">
        <f t="shared" si="1"/>
        <v>290</v>
      </c>
    </row>
    <row r="59" spans="1:9" ht="12.75" customHeight="1" x14ac:dyDescent="0.2">
      <c r="A59" s="442"/>
      <c r="B59" s="70">
        <v>6293.76</v>
      </c>
      <c r="C59" s="70" t="s">
        <v>77</v>
      </c>
      <c r="D59" s="316"/>
      <c r="E59" s="53"/>
      <c r="F59" s="53"/>
      <c r="G59" s="53"/>
      <c r="H59" s="153"/>
      <c r="I59" s="13">
        <f t="shared" si="1"/>
        <v>0</v>
      </c>
    </row>
    <row r="60" spans="1:9" ht="12.75" customHeight="1" thickBot="1" x14ac:dyDescent="0.25">
      <c r="A60" s="30"/>
      <c r="B60" s="71">
        <v>7846.08</v>
      </c>
      <c r="C60" s="71" t="s">
        <v>78</v>
      </c>
      <c r="D60" s="311"/>
      <c r="E60" s="73"/>
      <c r="F60" s="73"/>
      <c r="G60" s="73"/>
      <c r="H60" s="74"/>
      <c r="I60" s="71">
        <f t="shared" si="1"/>
        <v>0</v>
      </c>
    </row>
    <row r="61" spans="1:9" ht="12.75" customHeight="1" x14ac:dyDescent="0.2">
      <c r="A61" s="622" t="s">
        <v>1892</v>
      </c>
      <c r="B61" s="625">
        <v>7249.7</v>
      </c>
      <c r="C61" s="625" t="s">
        <v>79</v>
      </c>
      <c r="D61" s="658" t="s">
        <v>108</v>
      </c>
      <c r="E61" s="37" t="s">
        <v>1893</v>
      </c>
      <c r="F61" s="37" t="s">
        <v>99</v>
      </c>
      <c r="G61" s="37">
        <v>1</v>
      </c>
      <c r="H61" s="38">
        <v>140</v>
      </c>
      <c r="I61" s="39">
        <f t="shared" si="1"/>
        <v>140</v>
      </c>
    </row>
    <row r="62" spans="1:9" ht="12.75" customHeight="1" thickBot="1" x14ac:dyDescent="0.25">
      <c r="A62" s="624"/>
      <c r="B62" s="632"/>
      <c r="C62" s="632"/>
      <c r="D62" s="659"/>
      <c r="E62" s="83" t="s">
        <v>1894</v>
      </c>
      <c r="F62" s="83" t="s">
        <v>99</v>
      </c>
      <c r="G62" s="83">
        <v>2</v>
      </c>
      <c r="H62" s="84">
        <v>3</v>
      </c>
      <c r="I62" s="42">
        <f t="shared" si="1"/>
        <v>6</v>
      </c>
    </row>
    <row r="63" spans="1:9" ht="26.25" thickBot="1" x14ac:dyDescent="0.25">
      <c r="A63" s="79" t="s">
        <v>329</v>
      </c>
      <c r="B63" s="626"/>
      <c r="C63" s="626"/>
      <c r="D63" s="53" t="s">
        <v>330</v>
      </c>
      <c r="E63" s="53" t="s">
        <v>331</v>
      </c>
      <c r="F63" s="53" t="s">
        <v>99</v>
      </c>
      <c r="G63" s="53">
        <v>6</v>
      </c>
      <c r="H63" s="153">
        <v>7.53</v>
      </c>
      <c r="I63" s="165">
        <f t="shared" si="1"/>
        <v>45.18</v>
      </c>
    </row>
    <row r="64" spans="1:9" ht="26.25" thickBot="1" x14ac:dyDescent="0.25">
      <c r="A64" s="46" t="s">
        <v>329</v>
      </c>
      <c r="B64" s="625">
        <v>7735.81</v>
      </c>
      <c r="C64" s="625" t="s">
        <v>80</v>
      </c>
      <c r="D64" s="85" t="s">
        <v>108</v>
      </c>
      <c r="E64" s="47" t="s">
        <v>331</v>
      </c>
      <c r="F64" s="47" t="s">
        <v>99</v>
      </c>
      <c r="G64" s="47">
        <v>3</v>
      </c>
      <c r="H64" s="48">
        <v>7.53</v>
      </c>
      <c r="I64" s="49">
        <f t="shared" si="1"/>
        <v>22.59</v>
      </c>
    </row>
    <row r="65" spans="1:9" ht="12.75" customHeight="1" x14ac:dyDescent="0.2">
      <c r="A65" s="622" t="s">
        <v>1116</v>
      </c>
      <c r="B65" s="632"/>
      <c r="C65" s="632"/>
      <c r="D65" s="658" t="s">
        <v>108</v>
      </c>
      <c r="E65" s="37" t="s">
        <v>2126</v>
      </c>
      <c r="F65" s="37" t="s">
        <v>99</v>
      </c>
      <c r="G65" s="37">
        <v>1</v>
      </c>
      <c r="H65" s="38">
        <v>75</v>
      </c>
      <c r="I65" s="39">
        <f t="shared" si="1"/>
        <v>75</v>
      </c>
    </row>
    <row r="66" spans="1:9" ht="12.75" customHeight="1" thickBot="1" x14ac:dyDescent="0.25">
      <c r="A66" s="624"/>
      <c r="B66" s="626"/>
      <c r="C66" s="626"/>
      <c r="D66" s="659"/>
      <c r="E66" s="83" t="s">
        <v>223</v>
      </c>
      <c r="F66" s="83" t="s">
        <v>99</v>
      </c>
      <c r="G66" s="83">
        <v>0.5</v>
      </c>
      <c r="H66" s="84">
        <v>290</v>
      </c>
      <c r="I66" s="42">
        <f t="shared" si="1"/>
        <v>145</v>
      </c>
    </row>
    <row r="67" spans="1:9" ht="12.75" customHeight="1" thickBot="1" x14ac:dyDescent="0.25">
      <c r="A67" s="46"/>
      <c r="B67" s="164"/>
      <c r="C67" s="85" t="s">
        <v>87</v>
      </c>
      <c r="D67" s="86"/>
      <c r="E67" s="47"/>
      <c r="F67" s="47"/>
      <c r="G67" s="47"/>
      <c r="H67" s="48"/>
      <c r="I67" s="49">
        <v>568.78</v>
      </c>
    </row>
    <row r="68" spans="1:9" ht="12.75" customHeight="1" thickBot="1" x14ac:dyDescent="0.25">
      <c r="A68" s="46"/>
      <c r="B68" s="76">
        <f>SUM(B29:B66)</f>
        <v>71565.91</v>
      </c>
      <c r="C68" s="75"/>
      <c r="D68" s="76"/>
      <c r="E68" s="77"/>
      <c r="F68" s="75"/>
      <c r="G68" s="75"/>
      <c r="H68" s="76" t="s">
        <v>17</v>
      </c>
      <c r="I68" s="78">
        <f>SUM(I29:I67)</f>
        <v>13935.590000000002</v>
      </c>
    </row>
    <row r="69" spans="1:9" ht="59.45" customHeight="1" thickBot="1" x14ac:dyDescent="0.25">
      <c r="A69" s="134" t="s">
        <v>144</v>
      </c>
      <c r="B69" s="87" t="s">
        <v>16</v>
      </c>
      <c r="C69" s="87" t="s">
        <v>5</v>
      </c>
      <c r="D69" s="87" t="s">
        <v>23</v>
      </c>
      <c r="E69" s="87" t="s">
        <v>18</v>
      </c>
      <c r="F69" s="87" t="s">
        <v>19</v>
      </c>
      <c r="G69" s="87" t="s">
        <v>10</v>
      </c>
      <c r="H69" s="87" t="s">
        <v>13</v>
      </c>
      <c r="I69" s="89" t="s">
        <v>12</v>
      </c>
    </row>
    <row r="70" spans="1:9" ht="12.75" customHeight="1" thickBot="1" x14ac:dyDescent="0.25">
      <c r="A70" s="227"/>
      <c r="B70" s="377">
        <v>2375.87</v>
      </c>
      <c r="C70" s="58" t="s">
        <v>66</v>
      </c>
      <c r="D70" s="64"/>
      <c r="E70" s="59"/>
      <c r="F70" s="59"/>
      <c r="G70" s="59"/>
      <c r="H70" s="60"/>
      <c r="I70" s="61"/>
    </row>
    <row r="71" spans="1:9" ht="12.75" customHeight="1" thickBot="1" x14ac:dyDescent="0.25">
      <c r="A71" s="227"/>
      <c r="B71" s="377">
        <v>2288.67</v>
      </c>
      <c r="C71" s="123" t="s">
        <v>67</v>
      </c>
      <c r="D71" s="124"/>
      <c r="E71" s="125"/>
      <c r="F71" s="125"/>
      <c r="G71" s="125"/>
      <c r="H71" s="126"/>
      <c r="I71" s="127"/>
    </row>
    <row r="72" spans="1:9" ht="12.75" customHeight="1" thickBot="1" x14ac:dyDescent="0.25">
      <c r="A72" s="227"/>
      <c r="B72" s="377">
        <v>2330.29</v>
      </c>
      <c r="C72" s="85" t="s">
        <v>70</v>
      </c>
      <c r="D72" s="86"/>
      <c r="E72" s="47"/>
      <c r="F72" s="47"/>
      <c r="G72" s="47"/>
      <c r="H72" s="48"/>
      <c r="I72" s="49"/>
    </row>
    <row r="73" spans="1:9" ht="12.75" customHeight="1" thickBot="1" x14ac:dyDescent="0.25">
      <c r="A73" s="227"/>
      <c r="B73" s="377">
        <v>1327.02</v>
      </c>
      <c r="C73" s="85" t="s">
        <v>72</v>
      </c>
      <c r="D73" s="86"/>
      <c r="E73" s="47"/>
      <c r="F73" s="47"/>
      <c r="G73" s="47"/>
      <c r="H73" s="48"/>
      <c r="I73" s="49"/>
    </row>
    <row r="74" spans="1:9" ht="12.75" customHeight="1" thickBot="1" x14ac:dyDescent="0.25">
      <c r="A74" s="227"/>
      <c r="B74" s="377">
        <v>2488.8000000000002</v>
      </c>
      <c r="C74" s="85" t="s">
        <v>73</v>
      </c>
      <c r="D74" s="86"/>
      <c r="E74" s="47"/>
      <c r="F74" s="47"/>
      <c r="G74" s="47"/>
      <c r="H74" s="48"/>
      <c r="I74" s="49"/>
    </row>
    <row r="75" spans="1:9" ht="12.75" customHeight="1" thickBot="1" x14ac:dyDescent="0.25">
      <c r="A75" s="227"/>
      <c r="B75" s="377">
        <v>2363.5300000000002</v>
      </c>
      <c r="C75" s="85" t="s">
        <v>74</v>
      </c>
      <c r="D75" s="86"/>
      <c r="E75" s="47"/>
      <c r="F75" s="47"/>
      <c r="G75" s="47"/>
      <c r="H75" s="48"/>
      <c r="I75" s="49"/>
    </row>
    <row r="76" spans="1:9" ht="12.75" customHeight="1" thickBot="1" x14ac:dyDescent="0.25">
      <c r="A76" s="221"/>
      <c r="B76" s="106">
        <v>1686.3</v>
      </c>
      <c r="C76" s="85" t="s">
        <v>75</v>
      </c>
      <c r="D76" s="86"/>
      <c r="E76" s="47"/>
      <c r="F76" s="47"/>
      <c r="G76" s="47"/>
      <c r="H76" s="48"/>
      <c r="I76" s="49"/>
    </row>
    <row r="77" spans="1:9" ht="12.75" customHeight="1" thickBot="1" x14ac:dyDescent="0.25">
      <c r="A77" s="221"/>
      <c r="B77" s="106">
        <v>2255.77</v>
      </c>
      <c r="C77" s="85" t="s">
        <v>76</v>
      </c>
      <c r="D77" s="86"/>
      <c r="E77" s="47"/>
      <c r="F77" s="47"/>
      <c r="G77" s="47"/>
      <c r="H77" s="48"/>
      <c r="I77" s="49"/>
    </row>
    <row r="78" spans="1:9" ht="12.75" customHeight="1" thickBot="1" x14ac:dyDescent="0.25">
      <c r="A78" s="221"/>
      <c r="B78" s="106">
        <v>3095.88</v>
      </c>
      <c r="C78" s="85" t="s">
        <v>77</v>
      </c>
      <c r="D78" s="86"/>
      <c r="E78" s="47"/>
      <c r="F78" s="47"/>
      <c r="G78" s="47"/>
      <c r="H78" s="48"/>
      <c r="I78" s="49"/>
    </row>
    <row r="79" spans="1:9" ht="12.75" customHeight="1" thickBot="1" x14ac:dyDescent="0.25">
      <c r="A79" s="221"/>
      <c r="B79" s="106">
        <v>3344.96</v>
      </c>
      <c r="C79" s="85" t="s">
        <v>78</v>
      </c>
      <c r="D79" s="86"/>
      <c r="E79" s="47"/>
      <c r="F79" s="47"/>
      <c r="G79" s="47"/>
      <c r="H79" s="48"/>
      <c r="I79" s="49"/>
    </row>
    <row r="80" spans="1:9" ht="12.75" customHeight="1" thickBot="1" x14ac:dyDescent="0.25">
      <c r="A80" s="221"/>
      <c r="B80" s="106">
        <v>3155.35</v>
      </c>
      <c r="C80" s="85" t="s">
        <v>79</v>
      </c>
      <c r="D80" s="86"/>
      <c r="E80" s="47"/>
      <c r="F80" s="47"/>
      <c r="G80" s="47"/>
      <c r="H80" s="48"/>
      <c r="I80" s="49"/>
    </row>
    <row r="81" spans="1:9" ht="12.75" customHeight="1" thickBot="1" x14ac:dyDescent="0.25">
      <c r="A81" s="221"/>
      <c r="B81" s="106">
        <v>3343.11</v>
      </c>
      <c r="C81" s="85" t="s">
        <v>80</v>
      </c>
      <c r="D81" s="86"/>
      <c r="E81" s="47"/>
      <c r="F81" s="47"/>
      <c r="G81" s="47"/>
      <c r="H81" s="48"/>
      <c r="I81" s="49"/>
    </row>
    <row r="82" spans="1:9" ht="12.75" customHeight="1" thickBot="1" x14ac:dyDescent="0.25">
      <c r="A82" s="219"/>
      <c r="B82" s="454">
        <f>SUM(B70:B81)</f>
        <v>30055.55</v>
      </c>
      <c r="C82" s="458" t="s">
        <v>87</v>
      </c>
      <c r="D82" s="86"/>
      <c r="E82" s="47"/>
      <c r="F82" s="47"/>
      <c r="G82" s="47"/>
      <c r="H82" s="48"/>
      <c r="I82" s="49"/>
    </row>
    <row r="83" spans="1:9" ht="12.75" customHeight="1" thickBot="1" x14ac:dyDescent="0.25">
      <c r="A83" s="655" t="s">
        <v>106</v>
      </c>
      <c r="B83" s="106">
        <v>527.86</v>
      </c>
      <c r="C83" s="85" t="s">
        <v>74</v>
      </c>
      <c r="D83" s="86"/>
      <c r="E83" s="47"/>
      <c r="F83" s="47"/>
      <c r="G83" s="47"/>
      <c r="H83" s="48"/>
      <c r="I83" s="49"/>
    </row>
    <row r="84" spans="1:9" ht="12.75" customHeight="1" thickBot="1" x14ac:dyDescent="0.25">
      <c r="A84" s="656"/>
      <c r="B84" s="106">
        <v>618.91</v>
      </c>
      <c r="C84" s="85" t="s">
        <v>75</v>
      </c>
      <c r="D84" s="86"/>
      <c r="E84" s="47"/>
      <c r="F84" s="47"/>
      <c r="G84" s="47"/>
      <c r="H84" s="48"/>
      <c r="I84" s="49"/>
    </row>
    <row r="85" spans="1:9" ht="12.75" customHeight="1" thickBot="1" x14ac:dyDescent="0.25">
      <c r="A85" s="657"/>
      <c r="B85" s="106">
        <v>769.92</v>
      </c>
      <c r="C85" s="85" t="s">
        <v>76</v>
      </c>
      <c r="D85" s="86"/>
      <c r="E85" s="47"/>
      <c r="F85" s="47"/>
      <c r="G85" s="47"/>
      <c r="H85" s="48"/>
      <c r="I85" s="49"/>
    </row>
    <row r="86" spans="1:9" ht="12.75" customHeight="1" thickBot="1" x14ac:dyDescent="0.25">
      <c r="A86" s="526"/>
      <c r="B86" s="454">
        <f>SUM(B83:B85)</f>
        <v>1916.69</v>
      </c>
      <c r="C86" s="458" t="s">
        <v>87</v>
      </c>
      <c r="D86" s="86"/>
      <c r="E86" s="47"/>
      <c r="F86" s="47"/>
      <c r="G86" s="47"/>
      <c r="H86" s="48"/>
      <c r="I86" s="49">
        <v>355.75</v>
      </c>
    </row>
    <row r="87" spans="1:9" ht="12.75" customHeight="1" thickBot="1" x14ac:dyDescent="0.25">
      <c r="A87" s="218"/>
      <c r="B87" s="396">
        <f>B82+B86</f>
        <v>31972.239999999998</v>
      </c>
      <c r="C87" s="397"/>
      <c r="D87" s="396"/>
      <c r="E87" s="398"/>
      <c r="F87" s="397"/>
      <c r="G87" s="397"/>
      <c r="H87" s="396" t="s">
        <v>17</v>
      </c>
      <c r="I87" s="399">
        <f>SUM(I70:I86)</f>
        <v>355.75</v>
      </c>
    </row>
    <row r="88" spans="1:9" ht="75" customHeight="1" thickBot="1" x14ac:dyDescent="0.25">
      <c r="A88" s="134" t="s">
        <v>145</v>
      </c>
      <c r="B88" s="117" t="s">
        <v>16</v>
      </c>
      <c r="C88" s="131" t="s">
        <v>5</v>
      </c>
      <c r="D88" s="117" t="s">
        <v>23</v>
      </c>
      <c r="E88" s="132" t="s">
        <v>18</v>
      </c>
      <c r="F88" s="117" t="s">
        <v>19</v>
      </c>
      <c r="G88" s="131" t="s">
        <v>10</v>
      </c>
      <c r="H88" s="117" t="s">
        <v>13</v>
      </c>
      <c r="I88" s="117" t="s">
        <v>12</v>
      </c>
    </row>
    <row r="89" spans="1:9" ht="13.5" thickBot="1" x14ac:dyDescent="0.25">
      <c r="A89" s="227"/>
      <c r="B89" s="106">
        <v>3760.42</v>
      </c>
      <c r="C89" s="55" t="s">
        <v>66</v>
      </c>
      <c r="D89" s="86"/>
      <c r="E89" s="47"/>
      <c r="F89" s="47"/>
      <c r="G89" s="47"/>
      <c r="H89" s="48"/>
      <c r="I89" s="49"/>
    </row>
    <row r="90" spans="1:9" ht="12.75" customHeight="1" thickBot="1" x14ac:dyDescent="0.25">
      <c r="A90" s="227"/>
      <c r="B90" s="106">
        <v>3854.29</v>
      </c>
      <c r="C90" s="55" t="s">
        <v>67</v>
      </c>
      <c r="D90" s="86"/>
      <c r="E90" s="47"/>
      <c r="F90" s="47"/>
      <c r="G90" s="47"/>
      <c r="H90" s="48"/>
      <c r="I90" s="49"/>
    </row>
    <row r="91" spans="1:9" ht="12.75" customHeight="1" thickBot="1" x14ac:dyDescent="0.25">
      <c r="A91" s="227"/>
      <c r="B91" s="106">
        <v>4048.11</v>
      </c>
      <c r="C91" s="85" t="s">
        <v>70</v>
      </c>
      <c r="D91" s="86"/>
      <c r="E91" s="47"/>
      <c r="F91" s="47"/>
      <c r="G91" s="47"/>
      <c r="H91" s="48"/>
      <c r="I91" s="49"/>
    </row>
    <row r="92" spans="1:9" ht="13.5" thickBot="1" x14ac:dyDescent="0.25">
      <c r="A92" s="227"/>
      <c r="B92" s="106">
        <v>3853.21</v>
      </c>
      <c r="C92" s="85" t="s">
        <v>72</v>
      </c>
      <c r="D92" s="86"/>
      <c r="E92" s="47"/>
      <c r="F92" s="47"/>
      <c r="G92" s="47"/>
      <c r="H92" s="48"/>
      <c r="I92" s="49"/>
    </row>
    <row r="93" spans="1:9" ht="12.75" customHeight="1" thickBot="1" x14ac:dyDescent="0.25">
      <c r="A93" s="227"/>
      <c r="B93" s="106">
        <v>3926.1</v>
      </c>
      <c r="C93" s="85" t="s">
        <v>73</v>
      </c>
      <c r="D93" s="86"/>
      <c r="E93" s="47"/>
      <c r="F93" s="47"/>
      <c r="G93" s="47"/>
      <c r="H93" s="48"/>
      <c r="I93" s="49"/>
    </row>
    <row r="94" spans="1:9" ht="13.5" thickBot="1" x14ac:dyDescent="0.25">
      <c r="A94" s="227"/>
      <c r="B94" s="106">
        <v>4517.8500000000004</v>
      </c>
      <c r="C94" s="85" t="s">
        <v>74</v>
      </c>
      <c r="D94" s="86"/>
      <c r="E94" s="47"/>
      <c r="F94" s="47"/>
      <c r="G94" s="47"/>
      <c r="H94" s="48"/>
      <c r="I94" s="49"/>
    </row>
    <row r="95" spans="1:9" ht="12.75" customHeight="1" thickBot="1" x14ac:dyDescent="0.25">
      <c r="A95" s="227"/>
      <c r="B95" s="106">
        <v>2789.44</v>
      </c>
      <c r="C95" s="85" t="s">
        <v>75</v>
      </c>
      <c r="D95" s="86"/>
      <c r="E95" s="47"/>
      <c r="F95" s="47"/>
      <c r="G95" s="47"/>
      <c r="H95" s="48"/>
      <c r="I95" s="49"/>
    </row>
    <row r="96" spans="1:9" ht="12.75" customHeight="1" thickBot="1" x14ac:dyDescent="0.25">
      <c r="A96" s="227"/>
      <c r="B96" s="106">
        <v>3442.24</v>
      </c>
      <c r="C96" s="85" t="s">
        <v>76</v>
      </c>
      <c r="D96" s="86"/>
      <c r="E96" s="47"/>
      <c r="F96" s="47"/>
      <c r="G96" s="47"/>
      <c r="H96" s="48"/>
      <c r="I96" s="49"/>
    </row>
    <row r="97" spans="1:9" ht="12.75" customHeight="1" thickBot="1" x14ac:dyDescent="0.25">
      <c r="A97" s="227"/>
      <c r="B97" s="106">
        <v>3492.91</v>
      </c>
      <c r="C97" s="85" t="s">
        <v>77</v>
      </c>
      <c r="D97" s="86"/>
      <c r="E97" s="47"/>
      <c r="F97" s="47"/>
      <c r="G97" s="47"/>
      <c r="H97" s="48"/>
      <c r="I97" s="49"/>
    </row>
    <row r="98" spans="1:9" ht="12.75" customHeight="1" thickBot="1" x14ac:dyDescent="0.25">
      <c r="A98" s="227"/>
      <c r="B98" s="106">
        <v>3739.42</v>
      </c>
      <c r="C98" s="85" t="s">
        <v>78</v>
      </c>
      <c r="D98" s="86"/>
      <c r="E98" s="47"/>
      <c r="F98" s="47"/>
      <c r="G98" s="47"/>
      <c r="H98" s="48"/>
      <c r="I98" s="49"/>
    </row>
    <row r="99" spans="1:9" ht="12.75" customHeight="1" thickBot="1" x14ac:dyDescent="0.25">
      <c r="A99" s="227"/>
      <c r="B99" s="106">
        <v>3593.18</v>
      </c>
      <c r="C99" s="85" t="s">
        <v>79</v>
      </c>
      <c r="D99" s="86"/>
      <c r="E99" s="47"/>
      <c r="F99" s="47"/>
      <c r="G99" s="47"/>
      <c r="H99" s="48"/>
      <c r="I99" s="49"/>
    </row>
    <row r="100" spans="1:9" ht="12.75" customHeight="1" thickBot="1" x14ac:dyDescent="0.25">
      <c r="A100" s="227"/>
      <c r="B100" s="106">
        <v>3636.64</v>
      </c>
      <c r="C100" s="85" t="s">
        <v>80</v>
      </c>
      <c r="D100" s="86"/>
      <c r="E100" s="47"/>
      <c r="F100" s="47"/>
      <c r="G100" s="47"/>
      <c r="H100" s="48"/>
      <c r="I100" s="49"/>
    </row>
    <row r="101" spans="1:9" ht="12.75" customHeight="1" thickBot="1" x14ac:dyDescent="0.25">
      <c r="A101" s="227"/>
      <c r="B101" s="106"/>
      <c r="C101" s="167" t="s">
        <v>87</v>
      </c>
      <c r="D101" s="86"/>
      <c r="E101" s="47"/>
      <c r="F101" s="47"/>
      <c r="G101" s="47"/>
      <c r="H101" s="48"/>
      <c r="I101" s="49">
        <v>644.75</v>
      </c>
    </row>
    <row r="102" spans="1:9" ht="12.75" customHeight="1" thickBot="1" x14ac:dyDescent="0.25">
      <c r="A102" s="180"/>
      <c r="B102" s="197">
        <f>SUM(B89:B101)</f>
        <v>44653.80999999999</v>
      </c>
      <c r="C102" s="198"/>
      <c r="D102" s="197"/>
      <c r="E102" s="199"/>
      <c r="F102" s="198"/>
      <c r="G102" s="198"/>
      <c r="H102" s="197" t="s">
        <v>17</v>
      </c>
      <c r="I102" s="230">
        <f>SUM(I89:I101)</f>
        <v>644.75</v>
      </c>
    </row>
    <row r="103" spans="1:9" ht="26.25" thickBot="1" x14ac:dyDescent="0.25">
      <c r="A103" s="46" t="s">
        <v>8</v>
      </c>
      <c r="B103" s="114" t="s">
        <v>16</v>
      </c>
      <c r="C103" s="114" t="s">
        <v>5</v>
      </c>
      <c r="D103" s="114" t="s">
        <v>23</v>
      </c>
      <c r="E103" s="114" t="s">
        <v>18</v>
      </c>
      <c r="F103" s="114" t="s">
        <v>19</v>
      </c>
      <c r="G103" s="114" t="s">
        <v>10</v>
      </c>
      <c r="H103" s="114" t="s">
        <v>13</v>
      </c>
      <c r="I103" s="115" t="s">
        <v>12</v>
      </c>
    </row>
    <row r="104" spans="1:9" ht="25.5" hidden="1" x14ac:dyDescent="0.2">
      <c r="A104" s="652" t="s">
        <v>2272</v>
      </c>
      <c r="B104" s="71"/>
      <c r="C104" s="13" t="s">
        <v>2273</v>
      </c>
      <c r="D104" s="72"/>
      <c r="E104" s="73"/>
      <c r="F104" s="15"/>
      <c r="G104" s="327"/>
      <c r="H104" s="74"/>
      <c r="I104" s="598"/>
    </row>
    <row r="105" spans="1:9" ht="43.15" customHeight="1" x14ac:dyDescent="0.2">
      <c r="A105" s="653"/>
      <c r="B105" s="71"/>
      <c r="C105" s="13" t="s">
        <v>2274</v>
      </c>
      <c r="D105" s="72"/>
      <c r="E105" s="73"/>
      <c r="F105" s="15"/>
      <c r="G105" s="327"/>
      <c r="H105" s="74"/>
      <c r="I105" s="598">
        <v>119.8</v>
      </c>
    </row>
    <row r="106" spans="1:9" ht="32.450000000000003" customHeight="1" x14ac:dyDescent="0.2">
      <c r="A106" s="654"/>
      <c r="B106" s="412"/>
      <c r="C106" s="244" t="s">
        <v>87</v>
      </c>
      <c r="D106" s="72"/>
      <c r="E106" s="73"/>
      <c r="F106" s="15"/>
      <c r="G106" s="327"/>
      <c r="H106" s="74"/>
      <c r="I106" s="241">
        <f>SUM(I104:I105)</f>
        <v>119.8</v>
      </c>
    </row>
    <row r="107" spans="1:9" ht="46.15" hidden="1" customHeight="1" x14ac:dyDescent="0.2">
      <c r="A107" s="652" t="s">
        <v>2271</v>
      </c>
      <c r="B107" s="71"/>
      <c r="C107" s="13" t="s">
        <v>2273</v>
      </c>
      <c r="D107" s="72"/>
      <c r="E107" s="73"/>
      <c r="F107" s="15"/>
      <c r="G107" s="327"/>
      <c r="H107" s="74"/>
      <c r="I107" s="598"/>
    </row>
    <row r="108" spans="1:9" ht="34.9" customHeight="1" x14ac:dyDescent="0.2">
      <c r="A108" s="653"/>
      <c r="B108" s="71"/>
      <c r="C108" s="71" t="s">
        <v>2274</v>
      </c>
      <c r="D108" s="72"/>
      <c r="E108" s="73"/>
      <c r="F108" s="15"/>
      <c r="G108" s="327"/>
      <c r="H108" s="74"/>
      <c r="I108" s="598">
        <v>146.16999999999999</v>
      </c>
    </row>
    <row r="109" spans="1:9" ht="24.6" customHeight="1" x14ac:dyDescent="0.2">
      <c r="A109" s="654"/>
      <c r="B109" s="13"/>
      <c r="C109" s="244" t="s">
        <v>87</v>
      </c>
      <c r="D109" s="14"/>
      <c r="E109" s="15"/>
      <c r="F109" s="15"/>
      <c r="G109" s="328"/>
      <c r="H109" s="16"/>
      <c r="I109" s="243">
        <f>SUM(I107:I108)</f>
        <v>146.16999999999999</v>
      </c>
    </row>
    <row r="110" spans="1:9" ht="25.5" x14ac:dyDescent="0.2">
      <c r="A110" s="220" t="s">
        <v>2270</v>
      </c>
      <c r="B110" s="33"/>
      <c r="C110" s="409" t="s">
        <v>87</v>
      </c>
      <c r="D110" s="34"/>
      <c r="E110" s="35"/>
      <c r="F110" s="35"/>
      <c r="G110" s="35"/>
      <c r="H110" s="36"/>
      <c r="I110" s="601">
        <v>8514.25</v>
      </c>
    </row>
    <row r="111" spans="1:9" ht="12.75" customHeight="1" x14ac:dyDescent="0.2">
      <c r="A111" s="240" t="s">
        <v>88</v>
      </c>
      <c r="B111" s="71"/>
      <c r="C111" s="244" t="s">
        <v>87</v>
      </c>
      <c r="D111" s="72"/>
      <c r="E111" s="73"/>
      <c r="F111" s="73"/>
      <c r="G111" s="73"/>
      <c r="H111" s="74"/>
      <c r="I111" s="241">
        <v>3057.94</v>
      </c>
    </row>
    <row r="112" spans="1:9" ht="12.75" customHeight="1" thickBot="1" x14ac:dyDescent="0.25">
      <c r="A112" s="219"/>
      <c r="B112" s="109"/>
      <c r="C112" s="109"/>
      <c r="D112" s="108"/>
      <c r="E112" s="110"/>
      <c r="F112" s="109"/>
      <c r="G112" s="109"/>
      <c r="H112" s="108" t="s">
        <v>17</v>
      </c>
      <c r="I112" s="232">
        <f>I106+I109+I110+I111</f>
        <v>11838.16</v>
      </c>
    </row>
    <row r="113" spans="1:255" s="45" customFormat="1" ht="61.15" customHeight="1" thickBot="1" x14ac:dyDescent="0.25">
      <c r="A113" s="117" t="s">
        <v>95</v>
      </c>
      <c r="B113" s="114" t="s">
        <v>16</v>
      </c>
      <c r="C113" s="114" t="s">
        <v>5</v>
      </c>
      <c r="D113" s="114" t="s">
        <v>23</v>
      </c>
      <c r="E113" s="114" t="s">
        <v>18</v>
      </c>
      <c r="F113" s="114" t="s">
        <v>19</v>
      </c>
      <c r="G113" s="114" t="s">
        <v>10</v>
      </c>
      <c r="H113" s="114" t="s">
        <v>13</v>
      </c>
      <c r="I113" s="115" t="s">
        <v>12</v>
      </c>
      <c r="J113" s="56"/>
      <c r="K113" s="56"/>
      <c r="L113" s="56"/>
      <c r="M113" s="56"/>
      <c r="N113" s="56"/>
      <c r="O113" s="56"/>
      <c r="P113" s="56"/>
      <c r="Q113" s="56"/>
      <c r="R113" s="56"/>
      <c r="T113" s="56"/>
      <c r="U113" s="56"/>
      <c r="V113" s="56"/>
      <c r="W113" s="56"/>
      <c r="X113" s="56"/>
      <c r="Y113" s="56"/>
      <c r="Z113" s="56"/>
      <c r="AA113" s="56"/>
      <c r="AB113" s="56"/>
      <c r="AD113" s="56"/>
      <c r="AE113" s="56"/>
      <c r="AF113" s="56"/>
      <c r="AG113" s="56"/>
      <c r="AH113" s="56"/>
      <c r="AI113" s="56"/>
      <c r="AJ113" s="56"/>
      <c r="AK113" s="56"/>
      <c r="AL113" s="56"/>
      <c r="AN113" s="56"/>
      <c r="AO113" s="56"/>
      <c r="AP113" s="56"/>
      <c r="AQ113" s="56"/>
      <c r="AR113" s="56"/>
      <c r="AS113" s="56"/>
      <c r="AT113" s="56"/>
      <c r="AU113" s="56"/>
      <c r="AV113" s="56"/>
      <c r="AX113" s="56"/>
      <c r="AY113" s="56"/>
      <c r="AZ113" s="56"/>
      <c r="BA113" s="56"/>
      <c r="BB113" s="56"/>
      <c r="BC113" s="56"/>
      <c r="BD113" s="56"/>
      <c r="BE113" s="56"/>
      <c r="BF113" s="56"/>
      <c r="BH113" s="56"/>
      <c r="BI113" s="56"/>
      <c r="BJ113" s="56"/>
      <c r="BK113" s="56"/>
      <c r="BL113" s="56"/>
      <c r="BM113" s="56"/>
      <c r="BN113" s="56"/>
      <c r="BO113" s="56"/>
      <c r="BP113" s="56"/>
      <c r="BR113" s="56"/>
      <c r="BS113" s="56"/>
      <c r="BT113" s="56"/>
      <c r="BU113" s="56"/>
      <c r="BV113" s="56"/>
      <c r="BW113" s="56"/>
      <c r="BX113" s="56"/>
      <c r="BY113" s="56"/>
      <c r="BZ113" s="56"/>
      <c r="CB113" s="56"/>
      <c r="CC113" s="56"/>
      <c r="CD113" s="56"/>
      <c r="CE113" s="56"/>
      <c r="CF113" s="56"/>
      <c r="CG113" s="56"/>
      <c r="CH113" s="56"/>
      <c r="CI113" s="56"/>
      <c r="CJ113" s="56"/>
      <c r="CL113" s="56"/>
      <c r="CM113" s="56"/>
      <c r="CN113" s="56"/>
      <c r="CO113" s="56"/>
      <c r="CP113" s="56"/>
      <c r="CQ113" s="56"/>
      <c r="CR113" s="56"/>
      <c r="CS113" s="56"/>
      <c r="CT113" s="56"/>
      <c r="CV113" s="56"/>
      <c r="CW113" s="56"/>
      <c r="CX113" s="56"/>
      <c r="CY113" s="56"/>
      <c r="CZ113" s="56"/>
      <c r="DA113" s="56"/>
      <c r="DB113" s="56"/>
      <c r="DC113" s="56"/>
      <c r="DD113" s="56"/>
      <c r="DF113" s="56"/>
      <c r="DG113" s="56"/>
      <c r="DH113" s="56"/>
      <c r="DI113" s="56"/>
      <c r="DJ113" s="56"/>
      <c r="DK113" s="56"/>
      <c r="DL113" s="56"/>
      <c r="DM113" s="56"/>
      <c r="DN113" s="56"/>
      <c r="DP113" s="56"/>
      <c r="DQ113" s="56"/>
      <c r="DR113" s="56"/>
      <c r="DS113" s="56"/>
      <c r="DT113" s="56"/>
      <c r="DU113" s="56"/>
      <c r="DV113" s="56"/>
      <c r="DW113" s="56"/>
      <c r="DX113" s="56"/>
      <c r="DZ113" s="56"/>
      <c r="EA113" s="56"/>
      <c r="EB113" s="56"/>
      <c r="EC113" s="56"/>
      <c r="ED113" s="56"/>
      <c r="EE113" s="56"/>
      <c r="EF113" s="56"/>
      <c r="EG113" s="56"/>
      <c r="EH113" s="56"/>
      <c r="EJ113" s="56"/>
      <c r="EK113" s="56"/>
      <c r="EL113" s="56"/>
      <c r="EM113" s="56"/>
      <c r="EN113" s="56"/>
      <c r="EO113" s="56"/>
      <c r="EP113" s="56"/>
      <c r="EQ113" s="56"/>
      <c r="ER113" s="56"/>
      <c r="ET113" s="56"/>
      <c r="EU113" s="56"/>
      <c r="EV113" s="56"/>
      <c r="EW113" s="56"/>
      <c r="EX113" s="56"/>
      <c r="EY113" s="56"/>
      <c r="EZ113" s="56"/>
      <c r="FA113" s="56"/>
      <c r="FB113" s="56"/>
      <c r="FD113" s="56"/>
      <c r="FE113" s="56"/>
      <c r="FF113" s="56"/>
      <c r="FG113" s="56"/>
      <c r="FH113" s="56"/>
      <c r="FI113" s="56"/>
      <c r="FJ113" s="56"/>
      <c r="FK113" s="56"/>
      <c r="FL113" s="56"/>
      <c r="FN113" s="56"/>
      <c r="FO113" s="56"/>
      <c r="FP113" s="56"/>
      <c r="FQ113" s="56"/>
      <c r="FR113" s="56"/>
      <c r="FS113" s="56"/>
      <c r="FT113" s="56"/>
      <c r="FU113" s="56"/>
      <c r="FV113" s="56"/>
      <c r="FX113" s="56"/>
      <c r="FY113" s="56"/>
      <c r="FZ113" s="56"/>
      <c r="GA113" s="56"/>
      <c r="GB113" s="56"/>
      <c r="GC113" s="56"/>
      <c r="GD113" s="56"/>
      <c r="GE113" s="56"/>
      <c r="GF113" s="56"/>
      <c r="GH113" s="56"/>
      <c r="GI113" s="56"/>
      <c r="GJ113" s="56"/>
      <c r="GK113" s="56"/>
      <c r="GL113" s="56"/>
      <c r="GM113" s="56"/>
      <c r="GN113" s="56"/>
      <c r="GO113" s="56"/>
      <c r="GP113" s="56"/>
      <c r="GR113" s="56"/>
      <c r="GS113" s="56"/>
      <c r="GT113" s="56"/>
      <c r="GU113" s="56"/>
      <c r="GV113" s="56"/>
      <c r="GW113" s="56"/>
      <c r="GX113" s="56"/>
      <c r="GY113" s="56"/>
      <c r="GZ113" s="56"/>
      <c r="HB113" s="56"/>
      <c r="HC113" s="56"/>
      <c r="HD113" s="56"/>
      <c r="HE113" s="56"/>
      <c r="HF113" s="56"/>
      <c r="HG113" s="56"/>
      <c r="HH113" s="56"/>
      <c r="HI113" s="56"/>
      <c r="HJ113" s="56"/>
      <c r="HL113" s="56"/>
      <c r="HM113" s="56"/>
      <c r="HN113" s="56"/>
      <c r="HO113" s="56"/>
      <c r="HP113" s="56"/>
      <c r="HQ113" s="56"/>
      <c r="HR113" s="56"/>
      <c r="HS113" s="56"/>
      <c r="HT113" s="56"/>
      <c r="HV113" s="56"/>
      <c r="HW113" s="56"/>
      <c r="HX113" s="56"/>
      <c r="HY113" s="56"/>
      <c r="HZ113" s="56"/>
      <c r="IA113" s="56"/>
      <c r="IB113" s="56"/>
      <c r="IC113" s="56"/>
      <c r="ID113" s="56"/>
      <c r="IF113" s="56"/>
      <c r="IG113" s="56"/>
      <c r="IH113" s="56"/>
      <c r="II113" s="56"/>
      <c r="IJ113" s="56"/>
      <c r="IK113" s="56"/>
      <c r="IL113" s="56"/>
      <c r="IM113" s="56"/>
      <c r="IN113" s="56"/>
      <c r="IP113" s="56"/>
      <c r="IQ113" s="56"/>
      <c r="IR113" s="56"/>
      <c r="IS113" s="56"/>
      <c r="IT113" s="56"/>
      <c r="IU113" s="56"/>
    </row>
    <row r="114" spans="1:255" ht="12.75" customHeight="1" thickBot="1" x14ac:dyDescent="0.25">
      <c r="A114" s="227"/>
      <c r="B114" s="106">
        <v>484.64</v>
      </c>
      <c r="C114" s="58" t="s">
        <v>66</v>
      </c>
      <c r="D114" s="64"/>
      <c r="E114" s="59"/>
      <c r="F114" s="59"/>
      <c r="G114" s="59"/>
      <c r="H114" s="60"/>
      <c r="I114" s="61"/>
      <c r="J114" s="56"/>
      <c r="K114" s="56"/>
      <c r="L114" s="56"/>
      <c r="M114" s="56"/>
      <c r="N114" s="56"/>
      <c r="O114" s="56"/>
      <c r="P114" s="56"/>
      <c r="Q114" s="56"/>
      <c r="R114" s="56"/>
      <c r="T114" s="56"/>
      <c r="U114" s="56"/>
      <c r="V114" s="56"/>
      <c r="W114" s="56"/>
      <c r="X114" s="56"/>
      <c r="Y114" s="56"/>
      <c r="Z114" s="56"/>
      <c r="AA114" s="56"/>
      <c r="AB114" s="56"/>
      <c r="AD114" s="56"/>
      <c r="AE114" s="56"/>
      <c r="AF114" s="56"/>
      <c r="AG114" s="56"/>
      <c r="AH114" s="56"/>
      <c r="AI114" s="56"/>
      <c r="AJ114" s="56"/>
      <c r="AK114" s="56"/>
      <c r="AL114" s="56"/>
      <c r="AN114" s="56"/>
      <c r="AO114" s="56"/>
      <c r="AP114" s="56"/>
      <c r="AQ114" s="56"/>
      <c r="AR114" s="56"/>
      <c r="AS114" s="56"/>
      <c r="AT114" s="56"/>
      <c r="AU114" s="56"/>
      <c r="AV114" s="56"/>
      <c r="AX114" s="56"/>
      <c r="AY114" s="56"/>
      <c r="AZ114" s="56"/>
      <c r="BA114" s="56"/>
      <c r="BB114" s="56"/>
      <c r="BC114" s="56"/>
      <c r="BD114" s="56"/>
      <c r="BE114" s="56"/>
      <c r="BF114" s="56"/>
      <c r="BH114" s="56"/>
      <c r="BI114" s="56"/>
      <c r="BJ114" s="56"/>
      <c r="BK114" s="56"/>
      <c r="BL114" s="56"/>
      <c r="BM114" s="56"/>
      <c r="BN114" s="56"/>
      <c r="BO114" s="56"/>
      <c r="BP114" s="56"/>
      <c r="BR114" s="56"/>
      <c r="BS114" s="56"/>
      <c r="BT114" s="56"/>
      <c r="BU114" s="56"/>
      <c r="BV114" s="56"/>
      <c r="BW114" s="56"/>
      <c r="BX114" s="56"/>
      <c r="BY114" s="56"/>
      <c r="BZ114" s="56"/>
      <c r="CB114" s="56"/>
      <c r="CC114" s="56"/>
      <c r="CD114" s="56"/>
      <c r="CE114" s="56"/>
      <c r="CF114" s="56"/>
      <c r="CG114" s="56"/>
      <c r="CH114" s="56"/>
      <c r="CI114" s="56"/>
      <c r="CJ114" s="56"/>
      <c r="CL114" s="56"/>
      <c r="CM114" s="56"/>
      <c r="CN114" s="56"/>
      <c r="CO114" s="56"/>
      <c r="CP114" s="56"/>
      <c r="CQ114" s="56"/>
      <c r="CR114" s="56"/>
      <c r="CS114" s="56"/>
      <c r="CT114" s="56"/>
      <c r="CV114" s="56"/>
      <c r="CW114" s="56"/>
      <c r="CX114" s="56"/>
      <c r="CY114" s="56"/>
      <c r="CZ114" s="56"/>
      <c r="DA114" s="56"/>
      <c r="DB114" s="56"/>
      <c r="DC114" s="56"/>
      <c r="DD114" s="56"/>
      <c r="DF114" s="56"/>
      <c r="DG114" s="56"/>
      <c r="DH114" s="56"/>
      <c r="DI114" s="56"/>
      <c r="DJ114" s="56"/>
      <c r="DK114" s="56"/>
      <c r="DL114" s="56"/>
      <c r="DM114" s="56"/>
      <c r="DN114" s="56"/>
      <c r="DP114" s="56"/>
      <c r="DQ114" s="56"/>
      <c r="DR114" s="56"/>
      <c r="DS114" s="56"/>
      <c r="DT114" s="56"/>
      <c r="DU114" s="56"/>
      <c r="DV114" s="56"/>
      <c r="DW114" s="56"/>
      <c r="DX114" s="56"/>
      <c r="DZ114" s="56"/>
      <c r="EA114" s="56"/>
      <c r="EB114" s="56"/>
      <c r="EC114" s="56"/>
      <c r="ED114" s="56"/>
      <c r="EE114" s="56"/>
      <c r="EF114" s="56"/>
      <c r="EG114" s="56"/>
      <c r="EH114" s="56"/>
      <c r="EJ114" s="56"/>
      <c r="EK114" s="56"/>
      <c r="EL114" s="56"/>
      <c r="EM114" s="56"/>
      <c r="EN114" s="56"/>
      <c r="EO114" s="56"/>
      <c r="EP114" s="56"/>
      <c r="EQ114" s="56"/>
      <c r="ER114" s="56"/>
      <c r="ET114" s="56"/>
      <c r="EU114" s="56"/>
      <c r="EV114" s="56"/>
      <c r="EW114" s="56"/>
      <c r="EX114" s="56"/>
      <c r="EY114" s="56"/>
      <c r="EZ114" s="56"/>
      <c r="FA114" s="56"/>
      <c r="FB114" s="56"/>
      <c r="FD114" s="56"/>
      <c r="FE114" s="56"/>
      <c r="FF114" s="56"/>
      <c r="FG114" s="56"/>
      <c r="FH114" s="56"/>
      <c r="FI114" s="56"/>
      <c r="FJ114" s="56"/>
      <c r="FK114" s="56"/>
      <c r="FL114" s="56"/>
      <c r="FN114" s="56"/>
      <c r="FO114" s="56"/>
      <c r="FP114" s="56"/>
      <c r="FQ114" s="56"/>
      <c r="FR114" s="56"/>
      <c r="FS114" s="56"/>
      <c r="FT114" s="56"/>
      <c r="FU114" s="56"/>
      <c r="FV114" s="56"/>
      <c r="FX114" s="56"/>
      <c r="FY114" s="56"/>
      <c r="FZ114" s="56"/>
      <c r="GA114" s="56"/>
      <c r="GB114" s="56"/>
      <c r="GC114" s="56"/>
      <c r="GD114" s="56"/>
      <c r="GE114" s="56"/>
      <c r="GF114" s="56"/>
      <c r="GH114" s="56"/>
      <c r="GI114" s="56"/>
      <c r="GJ114" s="56"/>
      <c r="GK114" s="56"/>
      <c r="GL114" s="56"/>
      <c r="GM114" s="56"/>
      <c r="GN114" s="56"/>
      <c r="GO114" s="56"/>
      <c r="GP114" s="56"/>
      <c r="GR114" s="56"/>
      <c r="GS114" s="56"/>
      <c r="GT114" s="56"/>
      <c r="GU114" s="56"/>
      <c r="GV114" s="56"/>
      <c r="GW114" s="56"/>
      <c r="GX114" s="56"/>
      <c r="GY114" s="56"/>
      <c r="GZ114" s="56"/>
      <c r="HB114" s="56"/>
      <c r="HC114" s="56"/>
      <c r="HD114" s="56"/>
      <c r="HE114" s="56"/>
      <c r="HF114" s="56"/>
      <c r="HG114" s="56"/>
      <c r="HH114" s="56"/>
      <c r="HI114" s="56"/>
      <c r="HJ114" s="56"/>
      <c r="HL114" s="56"/>
      <c r="HM114" s="56"/>
      <c r="HN114" s="56"/>
      <c r="HO114" s="56"/>
      <c r="HP114" s="56"/>
      <c r="HQ114" s="56"/>
      <c r="HR114" s="56"/>
      <c r="HS114" s="56"/>
      <c r="HT114" s="56"/>
      <c r="HV114" s="56"/>
      <c r="HW114" s="56"/>
      <c r="HX114" s="56"/>
      <c r="HY114" s="56"/>
      <c r="HZ114" s="56"/>
      <c r="IA114" s="56"/>
      <c r="IB114" s="56"/>
      <c r="IC114" s="56"/>
      <c r="ID114" s="56"/>
      <c r="IF114" s="56"/>
      <c r="IG114" s="56"/>
      <c r="IH114" s="56"/>
      <c r="II114" s="56"/>
      <c r="IJ114" s="56"/>
      <c r="IK114" s="56"/>
      <c r="IL114" s="56"/>
      <c r="IM114" s="56"/>
      <c r="IN114" s="56"/>
      <c r="IP114" s="56"/>
      <c r="IQ114" s="56"/>
      <c r="IR114" s="56"/>
      <c r="IS114" s="56"/>
      <c r="IT114" s="56"/>
      <c r="IU114" s="56"/>
    </row>
    <row r="115" spans="1:255" ht="12.75" customHeight="1" thickBot="1" x14ac:dyDescent="0.25">
      <c r="A115" s="227"/>
      <c r="B115" s="106">
        <v>588.91</v>
      </c>
      <c r="C115" s="123" t="s">
        <v>67</v>
      </c>
      <c r="D115" s="124"/>
      <c r="E115" s="125"/>
      <c r="F115" s="125"/>
      <c r="G115" s="125"/>
      <c r="H115" s="126"/>
      <c r="I115" s="127"/>
      <c r="J115" s="56"/>
      <c r="K115" s="56"/>
      <c r="L115" s="56"/>
      <c r="M115" s="56"/>
      <c r="N115" s="56"/>
      <c r="O115" s="56"/>
      <c r="P115" s="56"/>
      <c r="Q115" s="56"/>
      <c r="R115" s="56"/>
      <c r="T115" s="56"/>
      <c r="U115" s="56"/>
      <c r="V115" s="56"/>
      <c r="W115" s="56"/>
      <c r="X115" s="56"/>
      <c r="Y115" s="56"/>
      <c r="Z115" s="56"/>
      <c r="AA115" s="56"/>
      <c r="AB115" s="56"/>
      <c r="AD115" s="56"/>
      <c r="AE115" s="56"/>
      <c r="AF115" s="56"/>
      <c r="AG115" s="56"/>
      <c r="AH115" s="56"/>
      <c r="AI115" s="56"/>
      <c r="AJ115" s="56"/>
      <c r="AK115" s="56"/>
      <c r="AL115" s="56"/>
      <c r="AN115" s="56"/>
      <c r="AO115" s="56"/>
      <c r="AP115" s="56"/>
      <c r="AQ115" s="56"/>
      <c r="AR115" s="56"/>
      <c r="AS115" s="56"/>
      <c r="AT115" s="56"/>
      <c r="AU115" s="56"/>
      <c r="AV115" s="56"/>
      <c r="AX115" s="56"/>
      <c r="AY115" s="56"/>
      <c r="AZ115" s="56"/>
      <c r="BA115" s="56"/>
      <c r="BB115" s="56"/>
      <c r="BC115" s="56"/>
      <c r="BD115" s="56"/>
      <c r="BE115" s="56"/>
      <c r="BF115" s="56"/>
      <c r="BH115" s="56"/>
      <c r="BI115" s="56"/>
      <c r="BJ115" s="56"/>
      <c r="BK115" s="56"/>
      <c r="BL115" s="56"/>
      <c r="BM115" s="56"/>
      <c r="BN115" s="56"/>
      <c r="BO115" s="56"/>
      <c r="BP115" s="56"/>
      <c r="BR115" s="56"/>
      <c r="BS115" s="56"/>
      <c r="BT115" s="56"/>
      <c r="BU115" s="56"/>
      <c r="BV115" s="56"/>
      <c r="BW115" s="56"/>
      <c r="BX115" s="56"/>
      <c r="BY115" s="56"/>
      <c r="BZ115" s="56"/>
      <c r="CB115" s="56"/>
      <c r="CC115" s="56"/>
      <c r="CD115" s="56"/>
      <c r="CE115" s="56"/>
      <c r="CF115" s="56"/>
      <c r="CG115" s="56"/>
      <c r="CH115" s="56"/>
      <c r="CI115" s="56"/>
      <c r="CJ115" s="56"/>
      <c r="CL115" s="56"/>
      <c r="CM115" s="56"/>
      <c r="CN115" s="56"/>
      <c r="CO115" s="56"/>
      <c r="CP115" s="56"/>
      <c r="CQ115" s="56"/>
      <c r="CR115" s="56"/>
      <c r="CS115" s="56"/>
      <c r="CT115" s="56"/>
      <c r="CV115" s="56"/>
      <c r="CW115" s="56"/>
      <c r="CX115" s="56"/>
      <c r="CY115" s="56"/>
      <c r="CZ115" s="56"/>
      <c r="DA115" s="56"/>
      <c r="DB115" s="56"/>
      <c r="DC115" s="56"/>
      <c r="DD115" s="56"/>
      <c r="DF115" s="56"/>
      <c r="DG115" s="56"/>
      <c r="DH115" s="56"/>
      <c r="DI115" s="56"/>
      <c r="DJ115" s="56"/>
      <c r="DK115" s="56"/>
      <c r="DL115" s="56"/>
      <c r="DM115" s="56"/>
      <c r="DN115" s="56"/>
      <c r="DP115" s="56"/>
      <c r="DQ115" s="56"/>
      <c r="DR115" s="56"/>
      <c r="DS115" s="56"/>
      <c r="DT115" s="56"/>
      <c r="DU115" s="56"/>
      <c r="DV115" s="56"/>
      <c r="DW115" s="56"/>
      <c r="DX115" s="56"/>
      <c r="DZ115" s="56"/>
      <c r="EA115" s="56"/>
      <c r="EB115" s="56"/>
      <c r="EC115" s="56"/>
      <c r="ED115" s="56"/>
      <c r="EE115" s="56"/>
      <c r="EF115" s="56"/>
      <c r="EG115" s="56"/>
      <c r="EH115" s="56"/>
      <c r="EJ115" s="56"/>
      <c r="EK115" s="56"/>
      <c r="EL115" s="56"/>
      <c r="EM115" s="56"/>
      <c r="EN115" s="56"/>
      <c r="EO115" s="56"/>
      <c r="EP115" s="56"/>
      <c r="EQ115" s="56"/>
      <c r="ER115" s="56"/>
      <c r="ET115" s="56"/>
      <c r="EU115" s="56"/>
      <c r="EV115" s="56"/>
      <c r="EW115" s="56"/>
      <c r="EX115" s="56"/>
      <c r="EY115" s="56"/>
      <c r="EZ115" s="56"/>
      <c r="FA115" s="56"/>
      <c r="FB115" s="56"/>
      <c r="FD115" s="56"/>
      <c r="FE115" s="56"/>
      <c r="FF115" s="56"/>
      <c r="FG115" s="56"/>
      <c r="FH115" s="56"/>
      <c r="FI115" s="56"/>
      <c r="FJ115" s="56"/>
      <c r="FK115" s="56"/>
      <c r="FL115" s="56"/>
      <c r="FN115" s="56"/>
      <c r="FO115" s="56"/>
      <c r="FP115" s="56"/>
      <c r="FQ115" s="56"/>
      <c r="FR115" s="56"/>
      <c r="FS115" s="56"/>
      <c r="FT115" s="56"/>
      <c r="FU115" s="56"/>
      <c r="FV115" s="56"/>
      <c r="FX115" s="56"/>
      <c r="FY115" s="56"/>
      <c r="FZ115" s="56"/>
      <c r="GA115" s="56"/>
      <c r="GB115" s="56"/>
      <c r="GC115" s="56"/>
      <c r="GD115" s="56"/>
      <c r="GE115" s="56"/>
      <c r="GF115" s="56"/>
      <c r="GH115" s="56"/>
      <c r="GI115" s="56"/>
      <c r="GJ115" s="56"/>
      <c r="GK115" s="56"/>
      <c r="GL115" s="56"/>
      <c r="GM115" s="56"/>
      <c r="GN115" s="56"/>
      <c r="GO115" s="56"/>
      <c r="GP115" s="56"/>
      <c r="GR115" s="56"/>
      <c r="GS115" s="56"/>
      <c r="GT115" s="56"/>
      <c r="GU115" s="56"/>
      <c r="GV115" s="56"/>
      <c r="GW115" s="56"/>
      <c r="GX115" s="56"/>
      <c r="GY115" s="56"/>
      <c r="GZ115" s="56"/>
      <c r="HB115" s="56"/>
      <c r="HC115" s="56"/>
      <c r="HD115" s="56"/>
      <c r="HE115" s="56"/>
      <c r="HF115" s="56"/>
      <c r="HG115" s="56"/>
      <c r="HH115" s="56"/>
      <c r="HI115" s="56"/>
      <c r="HJ115" s="56"/>
      <c r="HL115" s="56"/>
      <c r="HM115" s="56"/>
      <c r="HN115" s="56"/>
      <c r="HO115" s="56"/>
      <c r="HP115" s="56"/>
      <c r="HQ115" s="56"/>
      <c r="HR115" s="56"/>
      <c r="HS115" s="56"/>
      <c r="HT115" s="56"/>
      <c r="HV115" s="56"/>
      <c r="HW115" s="56"/>
      <c r="HX115" s="56"/>
      <c r="HY115" s="56"/>
      <c r="HZ115" s="56"/>
      <c r="IA115" s="56"/>
      <c r="IB115" s="56"/>
      <c r="IC115" s="56"/>
      <c r="ID115" s="56"/>
      <c r="IF115" s="56"/>
      <c r="IG115" s="56"/>
      <c r="IH115" s="56"/>
      <c r="II115" s="56"/>
      <c r="IJ115" s="56"/>
      <c r="IK115" s="56"/>
      <c r="IL115" s="56"/>
      <c r="IM115" s="56"/>
      <c r="IN115" s="56"/>
      <c r="IP115" s="56"/>
      <c r="IQ115" s="56"/>
      <c r="IR115" s="56"/>
      <c r="IS115" s="56"/>
      <c r="IT115" s="56"/>
      <c r="IU115" s="56"/>
    </row>
    <row r="116" spans="1:255" ht="12.75" customHeight="1" thickBot="1" x14ac:dyDescent="0.25">
      <c r="A116" s="227"/>
      <c r="B116" s="106">
        <v>490.28</v>
      </c>
      <c r="C116" s="85" t="s">
        <v>70</v>
      </c>
      <c r="D116" s="86"/>
      <c r="E116" s="47"/>
      <c r="F116" s="47"/>
      <c r="G116" s="47"/>
      <c r="H116" s="48"/>
      <c r="I116" s="49"/>
      <c r="J116" s="56"/>
      <c r="K116" s="56"/>
      <c r="L116" s="56"/>
      <c r="M116" s="56"/>
      <c r="N116" s="56"/>
      <c r="O116" s="56"/>
      <c r="P116" s="56"/>
      <c r="Q116" s="56"/>
      <c r="R116" s="56"/>
      <c r="T116" s="56"/>
      <c r="U116" s="56"/>
      <c r="V116" s="56"/>
      <c r="W116" s="56"/>
      <c r="X116" s="56"/>
      <c r="Y116" s="56"/>
      <c r="Z116" s="56"/>
      <c r="AA116" s="56"/>
      <c r="AB116" s="56"/>
      <c r="AD116" s="56"/>
      <c r="AE116" s="56"/>
      <c r="AF116" s="56"/>
      <c r="AG116" s="56"/>
      <c r="AH116" s="56"/>
      <c r="AI116" s="56"/>
      <c r="AJ116" s="56"/>
      <c r="AK116" s="56"/>
      <c r="AL116" s="56"/>
      <c r="AN116" s="56"/>
      <c r="AO116" s="56"/>
      <c r="AP116" s="56"/>
      <c r="AQ116" s="56"/>
      <c r="AR116" s="56"/>
      <c r="AS116" s="56"/>
      <c r="AT116" s="56"/>
      <c r="AU116" s="56"/>
      <c r="AV116" s="56"/>
      <c r="AX116" s="56"/>
      <c r="AY116" s="56"/>
      <c r="AZ116" s="56"/>
      <c r="BA116" s="56"/>
      <c r="BB116" s="56"/>
      <c r="BC116" s="56"/>
      <c r="BD116" s="56"/>
      <c r="BE116" s="56"/>
      <c r="BF116" s="56"/>
      <c r="BH116" s="56"/>
      <c r="BI116" s="56"/>
      <c r="BJ116" s="56"/>
      <c r="BK116" s="56"/>
      <c r="BL116" s="56"/>
      <c r="BM116" s="56"/>
      <c r="BN116" s="56"/>
      <c r="BO116" s="56"/>
      <c r="BP116" s="56"/>
      <c r="BR116" s="56"/>
      <c r="BS116" s="56"/>
      <c r="BT116" s="56"/>
      <c r="BU116" s="56"/>
      <c r="BV116" s="56"/>
      <c r="BW116" s="56"/>
      <c r="BX116" s="56"/>
      <c r="BY116" s="56"/>
      <c r="BZ116" s="56"/>
      <c r="CB116" s="56"/>
      <c r="CC116" s="56"/>
      <c r="CD116" s="56"/>
      <c r="CE116" s="56"/>
      <c r="CF116" s="56"/>
      <c r="CG116" s="56"/>
      <c r="CH116" s="56"/>
      <c r="CI116" s="56"/>
      <c r="CJ116" s="56"/>
      <c r="CL116" s="56"/>
      <c r="CM116" s="56"/>
      <c r="CN116" s="56"/>
      <c r="CO116" s="56"/>
      <c r="CP116" s="56"/>
      <c r="CQ116" s="56"/>
      <c r="CR116" s="56"/>
      <c r="CS116" s="56"/>
      <c r="CT116" s="56"/>
      <c r="CV116" s="56"/>
      <c r="CW116" s="56"/>
      <c r="CX116" s="56"/>
      <c r="CY116" s="56"/>
      <c r="CZ116" s="56"/>
      <c r="DA116" s="56"/>
      <c r="DB116" s="56"/>
      <c r="DC116" s="56"/>
      <c r="DD116" s="56"/>
      <c r="DF116" s="56"/>
      <c r="DG116" s="56"/>
      <c r="DH116" s="56"/>
      <c r="DI116" s="56"/>
      <c r="DJ116" s="56"/>
      <c r="DK116" s="56"/>
      <c r="DL116" s="56"/>
      <c r="DM116" s="56"/>
      <c r="DN116" s="56"/>
      <c r="DP116" s="56"/>
      <c r="DQ116" s="56"/>
      <c r="DR116" s="56"/>
      <c r="DS116" s="56"/>
      <c r="DT116" s="56"/>
      <c r="DU116" s="56"/>
      <c r="DV116" s="56"/>
      <c r="DW116" s="56"/>
      <c r="DX116" s="56"/>
      <c r="DZ116" s="56"/>
      <c r="EA116" s="56"/>
      <c r="EB116" s="56"/>
      <c r="EC116" s="56"/>
      <c r="ED116" s="56"/>
      <c r="EE116" s="56"/>
      <c r="EF116" s="56"/>
      <c r="EG116" s="56"/>
      <c r="EH116" s="56"/>
      <c r="EJ116" s="56"/>
      <c r="EK116" s="56"/>
      <c r="EL116" s="56"/>
      <c r="EM116" s="56"/>
      <c r="EN116" s="56"/>
      <c r="EO116" s="56"/>
      <c r="EP116" s="56"/>
      <c r="EQ116" s="56"/>
      <c r="ER116" s="56"/>
      <c r="ET116" s="56"/>
      <c r="EU116" s="56"/>
      <c r="EV116" s="56"/>
      <c r="EW116" s="56"/>
      <c r="EX116" s="56"/>
      <c r="EY116" s="56"/>
      <c r="EZ116" s="56"/>
      <c r="FA116" s="56"/>
      <c r="FB116" s="56"/>
      <c r="FD116" s="56"/>
      <c r="FE116" s="56"/>
      <c r="FF116" s="56"/>
      <c r="FG116" s="56"/>
      <c r="FH116" s="56"/>
      <c r="FI116" s="56"/>
      <c r="FJ116" s="56"/>
      <c r="FK116" s="56"/>
      <c r="FL116" s="56"/>
      <c r="FN116" s="56"/>
      <c r="FO116" s="56"/>
      <c r="FP116" s="56"/>
      <c r="FQ116" s="56"/>
      <c r="FR116" s="56"/>
      <c r="FS116" s="56"/>
      <c r="FT116" s="56"/>
      <c r="FU116" s="56"/>
      <c r="FV116" s="56"/>
      <c r="FX116" s="56"/>
      <c r="FY116" s="56"/>
      <c r="FZ116" s="56"/>
      <c r="GA116" s="56"/>
      <c r="GB116" s="56"/>
      <c r="GC116" s="56"/>
      <c r="GD116" s="56"/>
      <c r="GE116" s="56"/>
      <c r="GF116" s="56"/>
      <c r="GH116" s="56"/>
      <c r="GI116" s="56"/>
      <c r="GJ116" s="56"/>
      <c r="GK116" s="56"/>
      <c r="GL116" s="56"/>
      <c r="GM116" s="56"/>
      <c r="GN116" s="56"/>
      <c r="GO116" s="56"/>
      <c r="GP116" s="56"/>
      <c r="GR116" s="56"/>
      <c r="GS116" s="56"/>
      <c r="GT116" s="56"/>
      <c r="GU116" s="56"/>
      <c r="GV116" s="56"/>
      <c r="GW116" s="56"/>
      <c r="GX116" s="56"/>
      <c r="GY116" s="56"/>
      <c r="GZ116" s="56"/>
      <c r="HB116" s="56"/>
      <c r="HC116" s="56"/>
      <c r="HD116" s="56"/>
      <c r="HE116" s="56"/>
      <c r="HF116" s="56"/>
      <c r="HG116" s="56"/>
      <c r="HH116" s="56"/>
      <c r="HI116" s="56"/>
      <c r="HJ116" s="56"/>
      <c r="HL116" s="56"/>
      <c r="HM116" s="56"/>
      <c r="HN116" s="56"/>
      <c r="HO116" s="56"/>
      <c r="HP116" s="56"/>
      <c r="HQ116" s="56"/>
      <c r="HR116" s="56"/>
      <c r="HS116" s="56"/>
      <c r="HT116" s="56"/>
      <c r="HV116" s="56"/>
      <c r="HW116" s="56"/>
      <c r="HX116" s="56"/>
      <c r="HY116" s="56"/>
      <c r="HZ116" s="56"/>
      <c r="IA116" s="56"/>
      <c r="IB116" s="56"/>
      <c r="IC116" s="56"/>
      <c r="ID116" s="56"/>
      <c r="IF116" s="56"/>
      <c r="IG116" s="56"/>
      <c r="IH116" s="56"/>
      <c r="II116" s="56"/>
      <c r="IJ116" s="56"/>
      <c r="IK116" s="56"/>
      <c r="IL116" s="56"/>
      <c r="IM116" s="56"/>
      <c r="IN116" s="56"/>
      <c r="IP116" s="56"/>
      <c r="IQ116" s="56"/>
      <c r="IR116" s="56"/>
      <c r="IS116" s="56"/>
      <c r="IT116" s="56"/>
      <c r="IU116" s="56"/>
    </row>
    <row r="117" spans="1:255" ht="12.75" customHeight="1" thickBot="1" x14ac:dyDescent="0.25">
      <c r="A117" s="227"/>
      <c r="B117" s="106">
        <v>522.65</v>
      </c>
      <c r="C117" s="85" t="s">
        <v>72</v>
      </c>
      <c r="D117" s="86"/>
      <c r="E117" s="47"/>
      <c r="F117" s="47"/>
      <c r="G117" s="47"/>
      <c r="H117" s="48"/>
      <c r="I117" s="49"/>
      <c r="J117" s="56"/>
      <c r="K117" s="56"/>
      <c r="L117" s="56"/>
      <c r="M117" s="56"/>
      <c r="N117" s="56"/>
      <c r="O117" s="56"/>
      <c r="P117" s="56"/>
      <c r="Q117" s="56"/>
      <c r="R117" s="56"/>
      <c r="T117" s="56"/>
      <c r="U117" s="56"/>
      <c r="V117" s="56"/>
      <c r="W117" s="56"/>
      <c r="X117" s="56"/>
      <c r="Y117" s="56"/>
      <c r="Z117" s="56"/>
      <c r="AA117" s="56"/>
      <c r="AB117" s="56"/>
      <c r="AD117" s="56"/>
      <c r="AE117" s="56"/>
      <c r="AF117" s="56"/>
      <c r="AG117" s="56"/>
      <c r="AH117" s="56"/>
      <c r="AI117" s="56"/>
      <c r="AJ117" s="56"/>
      <c r="AK117" s="56"/>
      <c r="AL117" s="56"/>
      <c r="AN117" s="56"/>
      <c r="AO117" s="56"/>
      <c r="AP117" s="56"/>
      <c r="AQ117" s="56"/>
      <c r="AR117" s="56"/>
      <c r="AS117" s="56"/>
      <c r="AT117" s="56"/>
      <c r="AU117" s="56"/>
      <c r="AV117" s="56"/>
      <c r="AX117" s="56"/>
      <c r="AY117" s="56"/>
      <c r="AZ117" s="56"/>
      <c r="BA117" s="56"/>
      <c r="BB117" s="56"/>
      <c r="BC117" s="56"/>
      <c r="BD117" s="56"/>
      <c r="BE117" s="56"/>
      <c r="BF117" s="56"/>
      <c r="BH117" s="56"/>
      <c r="BI117" s="56"/>
      <c r="BJ117" s="56"/>
      <c r="BK117" s="56"/>
      <c r="BL117" s="56"/>
      <c r="BM117" s="56"/>
      <c r="BN117" s="56"/>
      <c r="BO117" s="56"/>
      <c r="BP117" s="56"/>
      <c r="BR117" s="56"/>
      <c r="BS117" s="56"/>
      <c r="BT117" s="56"/>
      <c r="BU117" s="56"/>
      <c r="BV117" s="56"/>
      <c r="BW117" s="56"/>
      <c r="BX117" s="56"/>
      <c r="BY117" s="56"/>
      <c r="BZ117" s="56"/>
      <c r="CB117" s="56"/>
      <c r="CC117" s="56"/>
      <c r="CD117" s="56"/>
      <c r="CE117" s="56"/>
      <c r="CF117" s="56"/>
      <c r="CG117" s="56"/>
      <c r="CH117" s="56"/>
      <c r="CI117" s="56"/>
      <c r="CJ117" s="56"/>
      <c r="CL117" s="56"/>
      <c r="CM117" s="56"/>
      <c r="CN117" s="56"/>
      <c r="CO117" s="56"/>
      <c r="CP117" s="56"/>
      <c r="CQ117" s="56"/>
      <c r="CR117" s="56"/>
      <c r="CS117" s="56"/>
      <c r="CT117" s="56"/>
      <c r="CV117" s="56"/>
      <c r="CW117" s="56"/>
      <c r="CX117" s="56"/>
      <c r="CY117" s="56"/>
      <c r="CZ117" s="56"/>
      <c r="DA117" s="56"/>
      <c r="DB117" s="56"/>
      <c r="DC117" s="56"/>
      <c r="DD117" s="56"/>
      <c r="DF117" s="56"/>
      <c r="DG117" s="56"/>
      <c r="DH117" s="56"/>
      <c r="DI117" s="56"/>
      <c r="DJ117" s="56"/>
      <c r="DK117" s="56"/>
      <c r="DL117" s="56"/>
      <c r="DM117" s="56"/>
      <c r="DN117" s="56"/>
      <c r="DP117" s="56"/>
      <c r="DQ117" s="56"/>
      <c r="DR117" s="56"/>
      <c r="DS117" s="56"/>
      <c r="DT117" s="56"/>
      <c r="DU117" s="56"/>
      <c r="DV117" s="56"/>
      <c r="DW117" s="56"/>
      <c r="DX117" s="56"/>
      <c r="DZ117" s="56"/>
      <c r="EA117" s="56"/>
      <c r="EB117" s="56"/>
      <c r="EC117" s="56"/>
      <c r="ED117" s="56"/>
      <c r="EE117" s="56"/>
      <c r="EF117" s="56"/>
      <c r="EG117" s="56"/>
      <c r="EH117" s="56"/>
      <c r="EJ117" s="56"/>
      <c r="EK117" s="56"/>
      <c r="EL117" s="56"/>
      <c r="EM117" s="56"/>
      <c r="EN117" s="56"/>
      <c r="EO117" s="56"/>
      <c r="EP117" s="56"/>
      <c r="EQ117" s="56"/>
      <c r="ER117" s="56"/>
      <c r="ET117" s="56"/>
      <c r="EU117" s="56"/>
      <c r="EV117" s="56"/>
      <c r="EW117" s="56"/>
      <c r="EX117" s="56"/>
      <c r="EY117" s="56"/>
      <c r="EZ117" s="56"/>
      <c r="FA117" s="56"/>
      <c r="FB117" s="56"/>
      <c r="FD117" s="56"/>
      <c r="FE117" s="56"/>
      <c r="FF117" s="56"/>
      <c r="FG117" s="56"/>
      <c r="FH117" s="56"/>
      <c r="FI117" s="56"/>
      <c r="FJ117" s="56"/>
      <c r="FK117" s="56"/>
      <c r="FL117" s="56"/>
      <c r="FN117" s="56"/>
      <c r="FO117" s="56"/>
      <c r="FP117" s="56"/>
      <c r="FQ117" s="56"/>
      <c r="FR117" s="56"/>
      <c r="FS117" s="56"/>
      <c r="FT117" s="56"/>
      <c r="FU117" s="56"/>
      <c r="FV117" s="56"/>
      <c r="FX117" s="56"/>
      <c r="FY117" s="56"/>
      <c r="FZ117" s="56"/>
      <c r="GA117" s="56"/>
      <c r="GB117" s="56"/>
      <c r="GC117" s="56"/>
      <c r="GD117" s="56"/>
      <c r="GE117" s="56"/>
      <c r="GF117" s="56"/>
      <c r="GH117" s="56"/>
      <c r="GI117" s="56"/>
      <c r="GJ117" s="56"/>
      <c r="GK117" s="56"/>
      <c r="GL117" s="56"/>
      <c r="GM117" s="56"/>
      <c r="GN117" s="56"/>
      <c r="GO117" s="56"/>
      <c r="GP117" s="56"/>
      <c r="GR117" s="56"/>
      <c r="GS117" s="56"/>
      <c r="GT117" s="56"/>
      <c r="GU117" s="56"/>
      <c r="GV117" s="56"/>
      <c r="GW117" s="56"/>
      <c r="GX117" s="56"/>
      <c r="GY117" s="56"/>
      <c r="GZ117" s="56"/>
      <c r="HB117" s="56"/>
      <c r="HC117" s="56"/>
      <c r="HD117" s="56"/>
      <c r="HE117" s="56"/>
      <c r="HF117" s="56"/>
      <c r="HG117" s="56"/>
      <c r="HH117" s="56"/>
      <c r="HI117" s="56"/>
      <c r="HJ117" s="56"/>
      <c r="HL117" s="56"/>
      <c r="HM117" s="56"/>
      <c r="HN117" s="56"/>
      <c r="HO117" s="56"/>
      <c r="HP117" s="56"/>
      <c r="HQ117" s="56"/>
      <c r="HR117" s="56"/>
      <c r="HS117" s="56"/>
      <c r="HT117" s="56"/>
      <c r="HV117" s="56"/>
      <c r="HW117" s="56"/>
      <c r="HX117" s="56"/>
      <c r="HY117" s="56"/>
      <c r="HZ117" s="56"/>
      <c r="IA117" s="56"/>
      <c r="IB117" s="56"/>
      <c r="IC117" s="56"/>
      <c r="ID117" s="56"/>
      <c r="IF117" s="56"/>
      <c r="IG117" s="56"/>
      <c r="IH117" s="56"/>
      <c r="II117" s="56"/>
      <c r="IJ117" s="56"/>
      <c r="IK117" s="56"/>
      <c r="IL117" s="56"/>
      <c r="IM117" s="56"/>
      <c r="IN117" s="56"/>
      <c r="IP117" s="56"/>
      <c r="IQ117" s="56"/>
      <c r="IR117" s="56"/>
      <c r="IS117" s="56"/>
      <c r="IT117" s="56"/>
      <c r="IU117" s="56"/>
    </row>
    <row r="118" spans="1:255" ht="12.75" customHeight="1" thickBot="1" x14ac:dyDescent="0.25">
      <c r="A118" s="227"/>
      <c r="B118" s="106">
        <v>580.88</v>
      </c>
      <c r="C118" s="85" t="s">
        <v>73</v>
      </c>
      <c r="D118" s="86"/>
      <c r="E118" s="47"/>
      <c r="F118" s="47"/>
      <c r="G118" s="47"/>
      <c r="H118" s="48"/>
      <c r="I118" s="49"/>
      <c r="J118" s="56"/>
      <c r="K118" s="56"/>
      <c r="L118" s="56"/>
      <c r="M118" s="56"/>
      <c r="N118" s="56"/>
      <c r="O118" s="56"/>
      <c r="P118" s="56"/>
      <c r="Q118" s="56"/>
      <c r="R118" s="56"/>
      <c r="T118" s="56"/>
      <c r="U118" s="56"/>
      <c r="V118" s="56"/>
      <c r="W118" s="56"/>
      <c r="X118" s="56"/>
      <c r="Y118" s="56"/>
      <c r="Z118" s="56"/>
      <c r="AA118" s="56"/>
      <c r="AB118" s="56"/>
      <c r="AD118" s="56"/>
      <c r="AE118" s="56"/>
      <c r="AF118" s="56"/>
      <c r="AG118" s="56"/>
      <c r="AH118" s="56"/>
      <c r="AI118" s="56"/>
      <c r="AJ118" s="56"/>
      <c r="AK118" s="56"/>
      <c r="AL118" s="56"/>
      <c r="AN118" s="56"/>
      <c r="AO118" s="56"/>
      <c r="AP118" s="56"/>
      <c r="AQ118" s="56"/>
      <c r="AR118" s="56"/>
      <c r="AS118" s="56"/>
      <c r="AT118" s="56"/>
      <c r="AU118" s="56"/>
      <c r="AV118" s="56"/>
      <c r="AX118" s="56"/>
      <c r="AY118" s="56"/>
      <c r="AZ118" s="56"/>
      <c r="BA118" s="56"/>
      <c r="BB118" s="56"/>
      <c r="BC118" s="56"/>
      <c r="BD118" s="56"/>
      <c r="BE118" s="56"/>
      <c r="BF118" s="56"/>
      <c r="BH118" s="56"/>
      <c r="BI118" s="56"/>
      <c r="BJ118" s="56"/>
      <c r="BK118" s="56"/>
      <c r="BL118" s="56"/>
      <c r="BM118" s="56"/>
      <c r="BN118" s="56"/>
      <c r="BO118" s="56"/>
      <c r="BP118" s="56"/>
      <c r="BR118" s="56"/>
      <c r="BS118" s="56"/>
      <c r="BT118" s="56"/>
      <c r="BU118" s="56"/>
      <c r="BV118" s="56"/>
      <c r="BW118" s="56"/>
      <c r="BX118" s="56"/>
      <c r="BY118" s="56"/>
      <c r="BZ118" s="56"/>
      <c r="CB118" s="56"/>
      <c r="CC118" s="56"/>
      <c r="CD118" s="56"/>
      <c r="CE118" s="56"/>
      <c r="CF118" s="56"/>
      <c r="CG118" s="56"/>
      <c r="CH118" s="56"/>
      <c r="CI118" s="56"/>
      <c r="CJ118" s="56"/>
      <c r="CL118" s="56"/>
      <c r="CM118" s="56"/>
      <c r="CN118" s="56"/>
      <c r="CO118" s="56"/>
      <c r="CP118" s="56"/>
      <c r="CQ118" s="56"/>
      <c r="CR118" s="56"/>
      <c r="CS118" s="56"/>
      <c r="CT118" s="56"/>
      <c r="CV118" s="56"/>
      <c r="CW118" s="56"/>
      <c r="CX118" s="56"/>
      <c r="CY118" s="56"/>
      <c r="CZ118" s="56"/>
      <c r="DA118" s="56"/>
      <c r="DB118" s="56"/>
      <c r="DC118" s="56"/>
      <c r="DD118" s="56"/>
      <c r="DF118" s="56"/>
      <c r="DG118" s="56"/>
      <c r="DH118" s="56"/>
      <c r="DI118" s="56"/>
      <c r="DJ118" s="56"/>
      <c r="DK118" s="56"/>
      <c r="DL118" s="56"/>
      <c r="DM118" s="56"/>
      <c r="DN118" s="56"/>
      <c r="DP118" s="56"/>
      <c r="DQ118" s="56"/>
      <c r="DR118" s="56"/>
      <c r="DS118" s="56"/>
      <c r="DT118" s="56"/>
      <c r="DU118" s="56"/>
      <c r="DV118" s="56"/>
      <c r="DW118" s="56"/>
      <c r="DX118" s="56"/>
      <c r="DZ118" s="56"/>
      <c r="EA118" s="56"/>
      <c r="EB118" s="56"/>
      <c r="EC118" s="56"/>
      <c r="ED118" s="56"/>
      <c r="EE118" s="56"/>
      <c r="EF118" s="56"/>
      <c r="EG118" s="56"/>
      <c r="EH118" s="56"/>
      <c r="EJ118" s="56"/>
      <c r="EK118" s="56"/>
      <c r="EL118" s="56"/>
      <c r="EM118" s="56"/>
      <c r="EN118" s="56"/>
      <c r="EO118" s="56"/>
      <c r="EP118" s="56"/>
      <c r="EQ118" s="56"/>
      <c r="ER118" s="56"/>
      <c r="ET118" s="56"/>
      <c r="EU118" s="56"/>
      <c r="EV118" s="56"/>
      <c r="EW118" s="56"/>
      <c r="EX118" s="56"/>
      <c r="EY118" s="56"/>
      <c r="EZ118" s="56"/>
      <c r="FA118" s="56"/>
      <c r="FB118" s="56"/>
      <c r="FD118" s="56"/>
      <c r="FE118" s="56"/>
      <c r="FF118" s="56"/>
      <c r="FG118" s="56"/>
      <c r="FH118" s="56"/>
      <c r="FI118" s="56"/>
      <c r="FJ118" s="56"/>
      <c r="FK118" s="56"/>
      <c r="FL118" s="56"/>
      <c r="FN118" s="56"/>
      <c r="FO118" s="56"/>
      <c r="FP118" s="56"/>
      <c r="FQ118" s="56"/>
      <c r="FR118" s="56"/>
      <c r="FS118" s="56"/>
      <c r="FT118" s="56"/>
      <c r="FU118" s="56"/>
      <c r="FV118" s="56"/>
      <c r="FX118" s="56"/>
      <c r="FY118" s="56"/>
      <c r="FZ118" s="56"/>
      <c r="GA118" s="56"/>
      <c r="GB118" s="56"/>
      <c r="GC118" s="56"/>
      <c r="GD118" s="56"/>
      <c r="GE118" s="56"/>
      <c r="GF118" s="56"/>
      <c r="GH118" s="56"/>
      <c r="GI118" s="56"/>
      <c r="GJ118" s="56"/>
      <c r="GK118" s="56"/>
      <c r="GL118" s="56"/>
      <c r="GM118" s="56"/>
      <c r="GN118" s="56"/>
      <c r="GO118" s="56"/>
      <c r="GP118" s="56"/>
      <c r="GR118" s="56"/>
      <c r="GS118" s="56"/>
      <c r="GT118" s="56"/>
      <c r="GU118" s="56"/>
      <c r="GV118" s="56"/>
      <c r="GW118" s="56"/>
      <c r="GX118" s="56"/>
      <c r="GY118" s="56"/>
      <c r="GZ118" s="56"/>
      <c r="HB118" s="56"/>
      <c r="HC118" s="56"/>
      <c r="HD118" s="56"/>
      <c r="HE118" s="56"/>
      <c r="HF118" s="56"/>
      <c r="HG118" s="56"/>
      <c r="HH118" s="56"/>
      <c r="HI118" s="56"/>
      <c r="HJ118" s="56"/>
      <c r="HL118" s="56"/>
      <c r="HM118" s="56"/>
      <c r="HN118" s="56"/>
      <c r="HO118" s="56"/>
      <c r="HP118" s="56"/>
      <c r="HQ118" s="56"/>
      <c r="HR118" s="56"/>
      <c r="HS118" s="56"/>
      <c r="HT118" s="56"/>
      <c r="HV118" s="56"/>
      <c r="HW118" s="56"/>
      <c r="HX118" s="56"/>
      <c r="HY118" s="56"/>
      <c r="HZ118" s="56"/>
      <c r="IA118" s="56"/>
      <c r="IB118" s="56"/>
      <c r="IC118" s="56"/>
      <c r="ID118" s="56"/>
      <c r="IF118" s="56"/>
      <c r="IG118" s="56"/>
      <c r="IH118" s="56"/>
      <c r="II118" s="56"/>
      <c r="IJ118" s="56"/>
      <c r="IK118" s="56"/>
      <c r="IL118" s="56"/>
      <c r="IM118" s="56"/>
      <c r="IN118" s="56"/>
      <c r="IP118" s="56"/>
      <c r="IQ118" s="56"/>
      <c r="IR118" s="56"/>
      <c r="IS118" s="56"/>
      <c r="IT118" s="56"/>
      <c r="IU118" s="56"/>
    </row>
    <row r="119" spans="1:255" ht="12.75" customHeight="1" thickBot="1" x14ac:dyDescent="0.25">
      <c r="A119" s="227"/>
      <c r="B119" s="106">
        <v>526.14</v>
      </c>
      <c r="C119" s="85" t="s">
        <v>74</v>
      </c>
      <c r="D119" s="86"/>
      <c r="E119" s="47"/>
      <c r="F119" s="47"/>
      <c r="G119" s="47"/>
      <c r="H119" s="48"/>
      <c r="I119" s="49"/>
      <c r="J119" s="56"/>
      <c r="K119" s="56"/>
      <c r="L119" s="56"/>
      <c r="M119" s="56"/>
      <c r="N119" s="56"/>
      <c r="O119" s="56"/>
      <c r="P119" s="56"/>
      <c r="Q119" s="56"/>
      <c r="R119" s="56"/>
      <c r="T119" s="56"/>
      <c r="U119" s="56"/>
      <c r="V119" s="56"/>
      <c r="W119" s="56"/>
      <c r="X119" s="56"/>
      <c r="Y119" s="56"/>
      <c r="Z119" s="56"/>
      <c r="AA119" s="56"/>
      <c r="AB119" s="56"/>
      <c r="AD119" s="56"/>
      <c r="AE119" s="56"/>
      <c r="AF119" s="56"/>
      <c r="AG119" s="56"/>
      <c r="AH119" s="56"/>
      <c r="AI119" s="56"/>
      <c r="AJ119" s="56"/>
      <c r="AK119" s="56"/>
      <c r="AL119" s="56"/>
      <c r="AN119" s="56"/>
      <c r="AO119" s="56"/>
      <c r="AP119" s="56"/>
      <c r="AQ119" s="56"/>
      <c r="AR119" s="56"/>
      <c r="AS119" s="56"/>
      <c r="AT119" s="56"/>
      <c r="AU119" s="56"/>
      <c r="AV119" s="56"/>
      <c r="AX119" s="56"/>
      <c r="AY119" s="56"/>
      <c r="AZ119" s="56"/>
      <c r="BA119" s="56"/>
      <c r="BB119" s="56"/>
      <c r="BC119" s="56"/>
      <c r="BD119" s="56"/>
      <c r="BE119" s="56"/>
      <c r="BF119" s="56"/>
      <c r="BH119" s="56"/>
      <c r="BI119" s="56"/>
      <c r="BJ119" s="56"/>
      <c r="BK119" s="56"/>
      <c r="BL119" s="56"/>
      <c r="BM119" s="56"/>
      <c r="BN119" s="56"/>
      <c r="BO119" s="56"/>
      <c r="BP119" s="56"/>
      <c r="BR119" s="56"/>
      <c r="BS119" s="56"/>
      <c r="BT119" s="56"/>
      <c r="BU119" s="56"/>
      <c r="BV119" s="56"/>
      <c r="BW119" s="56"/>
      <c r="BX119" s="56"/>
      <c r="BY119" s="56"/>
      <c r="BZ119" s="56"/>
      <c r="CB119" s="56"/>
      <c r="CC119" s="56"/>
      <c r="CD119" s="56"/>
      <c r="CE119" s="56"/>
      <c r="CF119" s="56"/>
      <c r="CG119" s="56"/>
      <c r="CH119" s="56"/>
      <c r="CI119" s="56"/>
      <c r="CJ119" s="56"/>
      <c r="CL119" s="56"/>
      <c r="CM119" s="56"/>
      <c r="CN119" s="56"/>
      <c r="CO119" s="56"/>
      <c r="CP119" s="56"/>
      <c r="CQ119" s="56"/>
      <c r="CR119" s="56"/>
      <c r="CS119" s="56"/>
      <c r="CT119" s="56"/>
      <c r="CV119" s="56"/>
      <c r="CW119" s="56"/>
      <c r="CX119" s="56"/>
      <c r="CY119" s="56"/>
      <c r="CZ119" s="56"/>
      <c r="DA119" s="56"/>
      <c r="DB119" s="56"/>
      <c r="DC119" s="56"/>
      <c r="DD119" s="56"/>
      <c r="DF119" s="56"/>
      <c r="DG119" s="56"/>
      <c r="DH119" s="56"/>
      <c r="DI119" s="56"/>
      <c r="DJ119" s="56"/>
      <c r="DK119" s="56"/>
      <c r="DL119" s="56"/>
      <c r="DM119" s="56"/>
      <c r="DN119" s="56"/>
      <c r="DP119" s="56"/>
      <c r="DQ119" s="56"/>
      <c r="DR119" s="56"/>
      <c r="DS119" s="56"/>
      <c r="DT119" s="56"/>
      <c r="DU119" s="56"/>
      <c r="DV119" s="56"/>
      <c r="DW119" s="56"/>
      <c r="DX119" s="56"/>
      <c r="DZ119" s="56"/>
      <c r="EA119" s="56"/>
      <c r="EB119" s="56"/>
      <c r="EC119" s="56"/>
      <c r="ED119" s="56"/>
      <c r="EE119" s="56"/>
      <c r="EF119" s="56"/>
      <c r="EG119" s="56"/>
      <c r="EH119" s="56"/>
      <c r="EJ119" s="56"/>
      <c r="EK119" s="56"/>
      <c r="EL119" s="56"/>
      <c r="EM119" s="56"/>
      <c r="EN119" s="56"/>
      <c r="EO119" s="56"/>
      <c r="EP119" s="56"/>
      <c r="EQ119" s="56"/>
      <c r="ER119" s="56"/>
      <c r="ET119" s="56"/>
      <c r="EU119" s="56"/>
      <c r="EV119" s="56"/>
      <c r="EW119" s="56"/>
      <c r="EX119" s="56"/>
      <c r="EY119" s="56"/>
      <c r="EZ119" s="56"/>
      <c r="FA119" s="56"/>
      <c r="FB119" s="56"/>
      <c r="FD119" s="56"/>
      <c r="FE119" s="56"/>
      <c r="FF119" s="56"/>
      <c r="FG119" s="56"/>
      <c r="FH119" s="56"/>
      <c r="FI119" s="56"/>
      <c r="FJ119" s="56"/>
      <c r="FK119" s="56"/>
      <c r="FL119" s="56"/>
      <c r="FN119" s="56"/>
      <c r="FO119" s="56"/>
      <c r="FP119" s="56"/>
      <c r="FQ119" s="56"/>
      <c r="FR119" s="56"/>
      <c r="FS119" s="56"/>
      <c r="FT119" s="56"/>
      <c r="FU119" s="56"/>
      <c r="FV119" s="56"/>
      <c r="FX119" s="56"/>
      <c r="FY119" s="56"/>
      <c r="FZ119" s="56"/>
      <c r="GA119" s="56"/>
      <c r="GB119" s="56"/>
      <c r="GC119" s="56"/>
      <c r="GD119" s="56"/>
      <c r="GE119" s="56"/>
      <c r="GF119" s="56"/>
      <c r="GH119" s="56"/>
      <c r="GI119" s="56"/>
      <c r="GJ119" s="56"/>
      <c r="GK119" s="56"/>
      <c r="GL119" s="56"/>
      <c r="GM119" s="56"/>
      <c r="GN119" s="56"/>
      <c r="GO119" s="56"/>
      <c r="GP119" s="56"/>
      <c r="GR119" s="56"/>
      <c r="GS119" s="56"/>
      <c r="GT119" s="56"/>
      <c r="GU119" s="56"/>
      <c r="GV119" s="56"/>
      <c r="GW119" s="56"/>
      <c r="GX119" s="56"/>
      <c r="GY119" s="56"/>
      <c r="GZ119" s="56"/>
      <c r="HB119" s="56"/>
      <c r="HC119" s="56"/>
      <c r="HD119" s="56"/>
      <c r="HE119" s="56"/>
      <c r="HF119" s="56"/>
      <c r="HG119" s="56"/>
      <c r="HH119" s="56"/>
      <c r="HI119" s="56"/>
      <c r="HJ119" s="56"/>
      <c r="HL119" s="56"/>
      <c r="HM119" s="56"/>
      <c r="HN119" s="56"/>
      <c r="HO119" s="56"/>
      <c r="HP119" s="56"/>
      <c r="HQ119" s="56"/>
      <c r="HR119" s="56"/>
      <c r="HS119" s="56"/>
      <c r="HT119" s="56"/>
      <c r="HV119" s="56"/>
      <c r="HW119" s="56"/>
      <c r="HX119" s="56"/>
      <c r="HY119" s="56"/>
      <c r="HZ119" s="56"/>
      <c r="IA119" s="56"/>
      <c r="IB119" s="56"/>
      <c r="IC119" s="56"/>
      <c r="ID119" s="56"/>
      <c r="IF119" s="56"/>
      <c r="IG119" s="56"/>
      <c r="IH119" s="56"/>
      <c r="II119" s="56"/>
      <c r="IJ119" s="56"/>
      <c r="IK119" s="56"/>
      <c r="IL119" s="56"/>
      <c r="IM119" s="56"/>
      <c r="IN119" s="56"/>
      <c r="IP119" s="56"/>
      <c r="IQ119" s="56"/>
      <c r="IR119" s="56"/>
      <c r="IS119" s="56"/>
      <c r="IT119" s="56"/>
      <c r="IU119" s="56"/>
    </row>
    <row r="120" spans="1:255" ht="12.75" customHeight="1" thickBot="1" x14ac:dyDescent="0.25">
      <c r="A120" s="221"/>
      <c r="B120" s="106">
        <v>455.21</v>
      </c>
      <c r="C120" s="85" t="s">
        <v>75</v>
      </c>
      <c r="D120" s="86"/>
      <c r="E120" s="47"/>
      <c r="F120" s="47"/>
      <c r="G120" s="47"/>
      <c r="H120" s="48"/>
      <c r="I120" s="49"/>
      <c r="J120" s="56"/>
      <c r="K120" s="56"/>
      <c r="L120" s="56"/>
      <c r="M120" s="56"/>
      <c r="N120" s="56"/>
      <c r="O120" s="56"/>
      <c r="P120" s="56"/>
      <c r="Q120" s="56"/>
      <c r="R120" s="56"/>
      <c r="T120" s="56"/>
      <c r="U120" s="56"/>
      <c r="V120" s="56"/>
      <c r="W120" s="56"/>
      <c r="X120" s="56"/>
      <c r="Y120" s="56"/>
      <c r="Z120" s="56"/>
      <c r="AA120" s="56"/>
      <c r="AB120" s="56"/>
      <c r="AD120" s="56"/>
      <c r="AE120" s="56"/>
      <c r="AF120" s="56"/>
      <c r="AG120" s="56"/>
      <c r="AH120" s="56"/>
      <c r="AI120" s="56"/>
      <c r="AJ120" s="56"/>
      <c r="AK120" s="56"/>
      <c r="AL120" s="56"/>
      <c r="AN120" s="56"/>
      <c r="AO120" s="56"/>
      <c r="AP120" s="56"/>
      <c r="AQ120" s="56"/>
      <c r="AR120" s="56"/>
      <c r="AS120" s="56"/>
      <c r="AT120" s="56"/>
      <c r="AU120" s="56"/>
      <c r="AV120" s="56"/>
      <c r="AX120" s="56"/>
      <c r="AY120" s="56"/>
      <c r="AZ120" s="56"/>
      <c r="BA120" s="56"/>
      <c r="BB120" s="56"/>
      <c r="BC120" s="56"/>
      <c r="BD120" s="56"/>
      <c r="BE120" s="56"/>
      <c r="BF120" s="56"/>
      <c r="BH120" s="56"/>
      <c r="BI120" s="56"/>
      <c r="BJ120" s="56"/>
      <c r="BK120" s="56"/>
      <c r="BL120" s="56"/>
      <c r="BM120" s="56"/>
      <c r="BN120" s="56"/>
      <c r="BO120" s="56"/>
      <c r="BP120" s="56"/>
      <c r="BR120" s="56"/>
      <c r="BS120" s="56"/>
      <c r="BT120" s="56"/>
      <c r="BU120" s="56"/>
      <c r="BV120" s="56"/>
      <c r="BW120" s="56"/>
      <c r="BX120" s="56"/>
      <c r="BY120" s="56"/>
      <c r="BZ120" s="56"/>
      <c r="CB120" s="56"/>
      <c r="CC120" s="56"/>
      <c r="CD120" s="56"/>
      <c r="CE120" s="56"/>
      <c r="CF120" s="56"/>
      <c r="CG120" s="56"/>
      <c r="CH120" s="56"/>
      <c r="CI120" s="56"/>
      <c r="CJ120" s="56"/>
      <c r="CL120" s="56"/>
      <c r="CM120" s="56"/>
      <c r="CN120" s="56"/>
      <c r="CO120" s="56"/>
      <c r="CP120" s="56"/>
      <c r="CQ120" s="56"/>
      <c r="CR120" s="56"/>
      <c r="CS120" s="56"/>
      <c r="CT120" s="56"/>
      <c r="CV120" s="56"/>
      <c r="CW120" s="56"/>
      <c r="CX120" s="56"/>
      <c r="CY120" s="56"/>
      <c r="CZ120" s="56"/>
      <c r="DA120" s="56"/>
      <c r="DB120" s="56"/>
      <c r="DC120" s="56"/>
      <c r="DD120" s="56"/>
      <c r="DF120" s="56"/>
      <c r="DG120" s="56"/>
      <c r="DH120" s="56"/>
      <c r="DI120" s="56"/>
      <c r="DJ120" s="56"/>
      <c r="DK120" s="56"/>
      <c r="DL120" s="56"/>
      <c r="DM120" s="56"/>
      <c r="DN120" s="56"/>
      <c r="DP120" s="56"/>
      <c r="DQ120" s="56"/>
      <c r="DR120" s="56"/>
      <c r="DS120" s="56"/>
      <c r="DT120" s="56"/>
      <c r="DU120" s="56"/>
      <c r="DV120" s="56"/>
      <c r="DW120" s="56"/>
      <c r="DX120" s="56"/>
      <c r="DZ120" s="56"/>
      <c r="EA120" s="56"/>
      <c r="EB120" s="56"/>
      <c r="EC120" s="56"/>
      <c r="ED120" s="56"/>
      <c r="EE120" s="56"/>
      <c r="EF120" s="56"/>
      <c r="EG120" s="56"/>
      <c r="EH120" s="56"/>
      <c r="EJ120" s="56"/>
      <c r="EK120" s="56"/>
      <c r="EL120" s="56"/>
      <c r="EM120" s="56"/>
      <c r="EN120" s="56"/>
      <c r="EO120" s="56"/>
      <c r="EP120" s="56"/>
      <c r="EQ120" s="56"/>
      <c r="ER120" s="56"/>
      <c r="ET120" s="56"/>
      <c r="EU120" s="56"/>
      <c r="EV120" s="56"/>
      <c r="EW120" s="56"/>
      <c r="EX120" s="56"/>
      <c r="EY120" s="56"/>
      <c r="EZ120" s="56"/>
      <c r="FA120" s="56"/>
      <c r="FB120" s="56"/>
      <c r="FD120" s="56"/>
      <c r="FE120" s="56"/>
      <c r="FF120" s="56"/>
      <c r="FG120" s="56"/>
      <c r="FH120" s="56"/>
      <c r="FI120" s="56"/>
      <c r="FJ120" s="56"/>
      <c r="FK120" s="56"/>
      <c r="FL120" s="56"/>
      <c r="FN120" s="56"/>
      <c r="FO120" s="56"/>
      <c r="FP120" s="56"/>
      <c r="FQ120" s="56"/>
      <c r="FR120" s="56"/>
      <c r="FS120" s="56"/>
      <c r="FT120" s="56"/>
      <c r="FU120" s="56"/>
      <c r="FV120" s="56"/>
      <c r="FX120" s="56"/>
      <c r="FY120" s="56"/>
      <c r="FZ120" s="56"/>
      <c r="GA120" s="56"/>
      <c r="GB120" s="56"/>
      <c r="GC120" s="56"/>
      <c r="GD120" s="56"/>
      <c r="GE120" s="56"/>
      <c r="GF120" s="56"/>
      <c r="GH120" s="56"/>
      <c r="GI120" s="56"/>
      <c r="GJ120" s="56"/>
      <c r="GK120" s="56"/>
      <c r="GL120" s="56"/>
      <c r="GM120" s="56"/>
      <c r="GN120" s="56"/>
      <c r="GO120" s="56"/>
      <c r="GP120" s="56"/>
      <c r="GR120" s="56"/>
      <c r="GS120" s="56"/>
      <c r="GT120" s="56"/>
      <c r="GU120" s="56"/>
      <c r="GV120" s="56"/>
      <c r="GW120" s="56"/>
      <c r="GX120" s="56"/>
      <c r="GY120" s="56"/>
      <c r="GZ120" s="56"/>
      <c r="HB120" s="56"/>
      <c r="HC120" s="56"/>
      <c r="HD120" s="56"/>
      <c r="HE120" s="56"/>
      <c r="HF120" s="56"/>
      <c r="HG120" s="56"/>
      <c r="HH120" s="56"/>
      <c r="HI120" s="56"/>
      <c r="HJ120" s="56"/>
      <c r="HL120" s="56"/>
      <c r="HM120" s="56"/>
      <c r="HN120" s="56"/>
      <c r="HO120" s="56"/>
      <c r="HP120" s="56"/>
      <c r="HQ120" s="56"/>
      <c r="HR120" s="56"/>
      <c r="HS120" s="56"/>
      <c r="HT120" s="56"/>
      <c r="HV120" s="56"/>
      <c r="HW120" s="56"/>
      <c r="HX120" s="56"/>
      <c r="HY120" s="56"/>
      <c r="HZ120" s="56"/>
      <c r="IA120" s="56"/>
      <c r="IB120" s="56"/>
      <c r="IC120" s="56"/>
      <c r="ID120" s="56"/>
      <c r="IF120" s="56"/>
      <c r="IG120" s="56"/>
      <c r="IH120" s="56"/>
      <c r="II120" s="56"/>
      <c r="IJ120" s="56"/>
      <c r="IK120" s="56"/>
      <c r="IL120" s="56"/>
      <c r="IM120" s="56"/>
      <c r="IN120" s="56"/>
      <c r="IP120" s="56"/>
      <c r="IQ120" s="56"/>
      <c r="IR120" s="56"/>
      <c r="IS120" s="56"/>
      <c r="IT120" s="56"/>
      <c r="IU120" s="56"/>
    </row>
    <row r="121" spans="1:255" ht="12.75" customHeight="1" thickBot="1" x14ac:dyDescent="0.25">
      <c r="A121" s="221"/>
      <c r="B121" s="106">
        <v>497.88</v>
      </c>
      <c r="C121" s="85" t="s">
        <v>76</v>
      </c>
      <c r="D121" s="86"/>
      <c r="E121" s="47"/>
      <c r="F121" s="47"/>
      <c r="G121" s="47"/>
      <c r="H121" s="48"/>
      <c r="I121" s="49"/>
      <c r="J121" s="56"/>
      <c r="K121" s="56"/>
      <c r="L121" s="56"/>
      <c r="M121" s="56"/>
      <c r="N121" s="56"/>
      <c r="O121" s="56"/>
      <c r="P121" s="56"/>
      <c r="Q121" s="56"/>
      <c r="R121" s="56"/>
      <c r="T121" s="56"/>
      <c r="U121" s="56"/>
      <c r="V121" s="56"/>
      <c r="W121" s="56"/>
      <c r="X121" s="56"/>
      <c r="Y121" s="56"/>
      <c r="Z121" s="56"/>
      <c r="AA121" s="56"/>
      <c r="AB121" s="56"/>
      <c r="AD121" s="56"/>
      <c r="AE121" s="56"/>
      <c r="AF121" s="56"/>
      <c r="AG121" s="56"/>
      <c r="AH121" s="56"/>
      <c r="AI121" s="56"/>
      <c r="AJ121" s="56"/>
      <c r="AK121" s="56"/>
      <c r="AL121" s="56"/>
      <c r="AN121" s="56"/>
      <c r="AO121" s="56"/>
      <c r="AP121" s="56"/>
      <c r="AQ121" s="56"/>
      <c r="AR121" s="56"/>
      <c r="AS121" s="56"/>
      <c r="AT121" s="56"/>
      <c r="AU121" s="56"/>
      <c r="AV121" s="56"/>
      <c r="AX121" s="56"/>
      <c r="AY121" s="56"/>
      <c r="AZ121" s="56"/>
      <c r="BA121" s="56"/>
      <c r="BB121" s="56"/>
      <c r="BC121" s="56"/>
      <c r="BD121" s="56"/>
      <c r="BE121" s="56"/>
      <c r="BF121" s="56"/>
      <c r="BH121" s="56"/>
      <c r="BI121" s="56"/>
      <c r="BJ121" s="56"/>
      <c r="BK121" s="56"/>
      <c r="BL121" s="56"/>
      <c r="BM121" s="56"/>
      <c r="BN121" s="56"/>
      <c r="BO121" s="56"/>
      <c r="BP121" s="56"/>
      <c r="BR121" s="56"/>
      <c r="BS121" s="56"/>
      <c r="BT121" s="56"/>
      <c r="BU121" s="56"/>
      <c r="BV121" s="56"/>
      <c r="BW121" s="56"/>
      <c r="BX121" s="56"/>
      <c r="BY121" s="56"/>
      <c r="BZ121" s="56"/>
      <c r="CB121" s="56"/>
      <c r="CC121" s="56"/>
      <c r="CD121" s="56"/>
      <c r="CE121" s="56"/>
      <c r="CF121" s="56"/>
      <c r="CG121" s="56"/>
      <c r="CH121" s="56"/>
      <c r="CI121" s="56"/>
      <c r="CJ121" s="56"/>
      <c r="CL121" s="56"/>
      <c r="CM121" s="56"/>
      <c r="CN121" s="56"/>
      <c r="CO121" s="56"/>
      <c r="CP121" s="56"/>
      <c r="CQ121" s="56"/>
      <c r="CR121" s="56"/>
      <c r="CS121" s="56"/>
      <c r="CT121" s="56"/>
      <c r="CV121" s="56"/>
      <c r="CW121" s="56"/>
      <c r="CX121" s="56"/>
      <c r="CY121" s="56"/>
      <c r="CZ121" s="56"/>
      <c r="DA121" s="56"/>
      <c r="DB121" s="56"/>
      <c r="DC121" s="56"/>
      <c r="DD121" s="56"/>
      <c r="DF121" s="56"/>
      <c r="DG121" s="56"/>
      <c r="DH121" s="56"/>
      <c r="DI121" s="56"/>
      <c r="DJ121" s="56"/>
      <c r="DK121" s="56"/>
      <c r="DL121" s="56"/>
      <c r="DM121" s="56"/>
      <c r="DN121" s="56"/>
      <c r="DP121" s="56"/>
      <c r="DQ121" s="56"/>
      <c r="DR121" s="56"/>
      <c r="DS121" s="56"/>
      <c r="DT121" s="56"/>
      <c r="DU121" s="56"/>
      <c r="DV121" s="56"/>
      <c r="DW121" s="56"/>
      <c r="DX121" s="56"/>
      <c r="DZ121" s="56"/>
      <c r="EA121" s="56"/>
      <c r="EB121" s="56"/>
      <c r="EC121" s="56"/>
      <c r="ED121" s="56"/>
      <c r="EE121" s="56"/>
      <c r="EF121" s="56"/>
      <c r="EG121" s="56"/>
      <c r="EH121" s="56"/>
      <c r="EJ121" s="56"/>
      <c r="EK121" s="56"/>
      <c r="EL121" s="56"/>
      <c r="EM121" s="56"/>
      <c r="EN121" s="56"/>
      <c r="EO121" s="56"/>
      <c r="EP121" s="56"/>
      <c r="EQ121" s="56"/>
      <c r="ER121" s="56"/>
      <c r="ET121" s="56"/>
      <c r="EU121" s="56"/>
      <c r="EV121" s="56"/>
      <c r="EW121" s="56"/>
      <c r="EX121" s="56"/>
      <c r="EY121" s="56"/>
      <c r="EZ121" s="56"/>
      <c r="FA121" s="56"/>
      <c r="FB121" s="56"/>
      <c r="FD121" s="56"/>
      <c r="FE121" s="56"/>
      <c r="FF121" s="56"/>
      <c r="FG121" s="56"/>
      <c r="FH121" s="56"/>
      <c r="FI121" s="56"/>
      <c r="FJ121" s="56"/>
      <c r="FK121" s="56"/>
      <c r="FL121" s="56"/>
      <c r="FN121" s="56"/>
      <c r="FO121" s="56"/>
      <c r="FP121" s="56"/>
      <c r="FQ121" s="56"/>
      <c r="FR121" s="56"/>
      <c r="FS121" s="56"/>
      <c r="FT121" s="56"/>
      <c r="FU121" s="56"/>
      <c r="FV121" s="56"/>
      <c r="FX121" s="56"/>
      <c r="FY121" s="56"/>
      <c r="FZ121" s="56"/>
      <c r="GA121" s="56"/>
      <c r="GB121" s="56"/>
      <c r="GC121" s="56"/>
      <c r="GD121" s="56"/>
      <c r="GE121" s="56"/>
      <c r="GF121" s="56"/>
      <c r="GH121" s="56"/>
      <c r="GI121" s="56"/>
      <c r="GJ121" s="56"/>
      <c r="GK121" s="56"/>
      <c r="GL121" s="56"/>
      <c r="GM121" s="56"/>
      <c r="GN121" s="56"/>
      <c r="GO121" s="56"/>
      <c r="GP121" s="56"/>
      <c r="GR121" s="56"/>
      <c r="GS121" s="56"/>
      <c r="GT121" s="56"/>
      <c r="GU121" s="56"/>
      <c r="GV121" s="56"/>
      <c r="GW121" s="56"/>
      <c r="GX121" s="56"/>
      <c r="GY121" s="56"/>
      <c r="GZ121" s="56"/>
      <c r="HB121" s="56"/>
      <c r="HC121" s="56"/>
      <c r="HD121" s="56"/>
      <c r="HE121" s="56"/>
      <c r="HF121" s="56"/>
      <c r="HG121" s="56"/>
      <c r="HH121" s="56"/>
      <c r="HI121" s="56"/>
      <c r="HJ121" s="56"/>
      <c r="HL121" s="56"/>
      <c r="HM121" s="56"/>
      <c r="HN121" s="56"/>
      <c r="HO121" s="56"/>
      <c r="HP121" s="56"/>
      <c r="HQ121" s="56"/>
      <c r="HR121" s="56"/>
      <c r="HS121" s="56"/>
      <c r="HT121" s="56"/>
      <c r="HV121" s="56"/>
      <c r="HW121" s="56"/>
      <c r="HX121" s="56"/>
      <c r="HY121" s="56"/>
      <c r="HZ121" s="56"/>
      <c r="IA121" s="56"/>
      <c r="IB121" s="56"/>
      <c r="IC121" s="56"/>
      <c r="ID121" s="56"/>
      <c r="IF121" s="56"/>
      <c r="IG121" s="56"/>
      <c r="IH121" s="56"/>
      <c r="II121" s="56"/>
      <c r="IJ121" s="56"/>
      <c r="IK121" s="56"/>
      <c r="IL121" s="56"/>
      <c r="IM121" s="56"/>
      <c r="IN121" s="56"/>
      <c r="IP121" s="56"/>
      <c r="IQ121" s="56"/>
      <c r="IR121" s="56"/>
      <c r="IS121" s="56"/>
      <c r="IT121" s="56"/>
      <c r="IU121" s="56"/>
    </row>
    <row r="122" spans="1:255" ht="12.75" customHeight="1" thickBot="1" x14ac:dyDescent="0.25">
      <c r="A122" s="221"/>
      <c r="B122" s="106">
        <v>693.57</v>
      </c>
      <c r="C122" s="85" t="s">
        <v>77</v>
      </c>
      <c r="D122" s="86"/>
      <c r="E122" s="47"/>
      <c r="F122" s="47"/>
      <c r="G122" s="47"/>
      <c r="H122" s="48"/>
      <c r="I122" s="49"/>
      <c r="J122" s="56"/>
      <c r="K122" s="56"/>
      <c r="L122" s="56"/>
      <c r="M122" s="56"/>
      <c r="N122" s="56"/>
      <c r="O122" s="56"/>
      <c r="P122" s="56"/>
      <c r="Q122" s="56"/>
      <c r="R122" s="56"/>
      <c r="T122" s="56"/>
      <c r="U122" s="56"/>
      <c r="V122" s="56"/>
      <c r="W122" s="56"/>
      <c r="X122" s="56"/>
      <c r="Y122" s="56"/>
      <c r="Z122" s="56"/>
      <c r="AA122" s="56"/>
      <c r="AB122" s="56"/>
      <c r="AD122" s="56"/>
      <c r="AE122" s="56"/>
      <c r="AF122" s="56"/>
      <c r="AG122" s="56"/>
      <c r="AH122" s="56"/>
      <c r="AI122" s="56"/>
      <c r="AJ122" s="56"/>
      <c r="AK122" s="56"/>
      <c r="AL122" s="56"/>
      <c r="AN122" s="56"/>
      <c r="AO122" s="56"/>
      <c r="AP122" s="56"/>
      <c r="AQ122" s="56"/>
      <c r="AR122" s="56"/>
      <c r="AS122" s="56"/>
      <c r="AT122" s="56"/>
      <c r="AU122" s="56"/>
      <c r="AV122" s="56"/>
      <c r="AX122" s="56"/>
      <c r="AY122" s="56"/>
      <c r="AZ122" s="56"/>
      <c r="BA122" s="56"/>
      <c r="BB122" s="56"/>
      <c r="BC122" s="56"/>
      <c r="BD122" s="56"/>
      <c r="BE122" s="56"/>
      <c r="BF122" s="56"/>
      <c r="BH122" s="56"/>
      <c r="BI122" s="56"/>
      <c r="BJ122" s="56"/>
      <c r="BK122" s="56"/>
      <c r="BL122" s="56"/>
      <c r="BM122" s="56"/>
      <c r="BN122" s="56"/>
      <c r="BO122" s="56"/>
      <c r="BP122" s="56"/>
      <c r="BR122" s="56"/>
      <c r="BS122" s="56"/>
      <c r="BT122" s="56"/>
      <c r="BU122" s="56"/>
      <c r="BV122" s="56"/>
      <c r="BW122" s="56"/>
      <c r="BX122" s="56"/>
      <c r="BY122" s="56"/>
      <c r="BZ122" s="56"/>
      <c r="CB122" s="56"/>
      <c r="CC122" s="56"/>
      <c r="CD122" s="56"/>
      <c r="CE122" s="56"/>
      <c r="CF122" s="56"/>
      <c r="CG122" s="56"/>
      <c r="CH122" s="56"/>
      <c r="CI122" s="56"/>
      <c r="CJ122" s="56"/>
      <c r="CL122" s="56"/>
      <c r="CM122" s="56"/>
      <c r="CN122" s="56"/>
      <c r="CO122" s="56"/>
      <c r="CP122" s="56"/>
      <c r="CQ122" s="56"/>
      <c r="CR122" s="56"/>
      <c r="CS122" s="56"/>
      <c r="CT122" s="56"/>
      <c r="CV122" s="56"/>
      <c r="CW122" s="56"/>
      <c r="CX122" s="56"/>
      <c r="CY122" s="56"/>
      <c r="CZ122" s="56"/>
      <c r="DA122" s="56"/>
      <c r="DB122" s="56"/>
      <c r="DC122" s="56"/>
      <c r="DD122" s="56"/>
      <c r="DF122" s="56"/>
      <c r="DG122" s="56"/>
      <c r="DH122" s="56"/>
      <c r="DI122" s="56"/>
      <c r="DJ122" s="56"/>
      <c r="DK122" s="56"/>
      <c r="DL122" s="56"/>
      <c r="DM122" s="56"/>
      <c r="DN122" s="56"/>
      <c r="DP122" s="56"/>
      <c r="DQ122" s="56"/>
      <c r="DR122" s="56"/>
      <c r="DS122" s="56"/>
      <c r="DT122" s="56"/>
      <c r="DU122" s="56"/>
      <c r="DV122" s="56"/>
      <c r="DW122" s="56"/>
      <c r="DX122" s="56"/>
      <c r="DZ122" s="56"/>
      <c r="EA122" s="56"/>
      <c r="EB122" s="56"/>
      <c r="EC122" s="56"/>
      <c r="ED122" s="56"/>
      <c r="EE122" s="56"/>
      <c r="EF122" s="56"/>
      <c r="EG122" s="56"/>
      <c r="EH122" s="56"/>
      <c r="EJ122" s="56"/>
      <c r="EK122" s="56"/>
      <c r="EL122" s="56"/>
      <c r="EM122" s="56"/>
      <c r="EN122" s="56"/>
      <c r="EO122" s="56"/>
      <c r="EP122" s="56"/>
      <c r="EQ122" s="56"/>
      <c r="ER122" s="56"/>
      <c r="ET122" s="56"/>
      <c r="EU122" s="56"/>
      <c r="EV122" s="56"/>
      <c r="EW122" s="56"/>
      <c r="EX122" s="56"/>
      <c r="EY122" s="56"/>
      <c r="EZ122" s="56"/>
      <c r="FA122" s="56"/>
      <c r="FB122" s="56"/>
      <c r="FD122" s="56"/>
      <c r="FE122" s="56"/>
      <c r="FF122" s="56"/>
      <c r="FG122" s="56"/>
      <c r="FH122" s="56"/>
      <c r="FI122" s="56"/>
      <c r="FJ122" s="56"/>
      <c r="FK122" s="56"/>
      <c r="FL122" s="56"/>
      <c r="FN122" s="56"/>
      <c r="FO122" s="56"/>
      <c r="FP122" s="56"/>
      <c r="FQ122" s="56"/>
      <c r="FR122" s="56"/>
      <c r="FS122" s="56"/>
      <c r="FT122" s="56"/>
      <c r="FU122" s="56"/>
      <c r="FV122" s="56"/>
      <c r="FX122" s="56"/>
      <c r="FY122" s="56"/>
      <c r="FZ122" s="56"/>
      <c r="GA122" s="56"/>
      <c r="GB122" s="56"/>
      <c r="GC122" s="56"/>
      <c r="GD122" s="56"/>
      <c r="GE122" s="56"/>
      <c r="GF122" s="56"/>
      <c r="GH122" s="56"/>
      <c r="GI122" s="56"/>
      <c r="GJ122" s="56"/>
      <c r="GK122" s="56"/>
      <c r="GL122" s="56"/>
      <c r="GM122" s="56"/>
      <c r="GN122" s="56"/>
      <c r="GO122" s="56"/>
      <c r="GP122" s="56"/>
      <c r="GR122" s="56"/>
      <c r="GS122" s="56"/>
      <c r="GT122" s="56"/>
      <c r="GU122" s="56"/>
      <c r="GV122" s="56"/>
      <c r="GW122" s="56"/>
      <c r="GX122" s="56"/>
      <c r="GY122" s="56"/>
      <c r="GZ122" s="56"/>
      <c r="HB122" s="56"/>
      <c r="HC122" s="56"/>
      <c r="HD122" s="56"/>
      <c r="HE122" s="56"/>
      <c r="HF122" s="56"/>
      <c r="HG122" s="56"/>
      <c r="HH122" s="56"/>
      <c r="HI122" s="56"/>
      <c r="HJ122" s="56"/>
      <c r="HL122" s="56"/>
      <c r="HM122" s="56"/>
      <c r="HN122" s="56"/>
      <c r="HO122" s="56"/>
      <c r="HP122" s="56"/>
      <c r="HQ122" s="56"/>
      <c r="HR122" s="56"/>
      <c r="HS122" s="56"/>
      <c r="HT122" s="56"/>
      <c r="HV122" s="56"/>
      <c r="HW122" s="56"/>
      <c r="HX122" s="56"/>
      <c r="HY122" s="56"/>
      <c r="HZ122" s="56"/>
      <c r="IA122" s="56"/>
      <c r="IB122" s="56"/>
      <c r="IC122" s="56"/>
      <c r="ID122" s="56"/>
      <c r="IF122" s="56"/>
      <c r="IG122" s="56"/>
      <c r="IH122" s="56"/>
      <c r="II122" s="56"/>
      <c r="IJ122" s="56"/>
      <c r="IK122" s="56"/>
      <c r="IL122" s="56"/>
      <c r="IM122" s="56"/>
      <c r="IN122" s="56"/>
      <c r="IP122" s="56"/>
      <c r="IQ122" s="56"/>
      <c r="IR122" s="56"/>
      <c r="IS122" s="56"/>
      <c r="IT122" s="56"/>
      <c r="IU122" s="56"/>
    </row>
    <row r="123" spans="1:255" ht="12.75" customHeight="1" thickBot="1" x14ac:dyDescent="0.25">
      <c r="A123" s="221"/>
      <c r="B123" s="106">
        <v>534.83000000000004</v>
      </c>
      <c r="C123" s="85" t="s">
        <v>78</v>
      </c>
      <c r="D123" s="86"/>
      <c r="E123" s="47"/>
      <c r="F123" s="47"/>
      <c r="G123" s="47"/>
      <c r="H123" s="48"/>
      <c r="I123" s="49"/>
      <c r="J123" s="56"/>
      <c r="K123" s="56"/>
      <c r="L123" s="56"/>
      <c r="M123" s="56"/>
      <c r="N123" s="56"/>
      <c r="O123" s="56"/>
      <c r="P123" s="56"/>
      <c r="Q123" s="56"/>
      <c r="R123" s="56"/>
      <c r="T123" s="56"/>
      <c r="U123" s="56"/>
      <c r="V123" s="56"/>
      <c r="W123" s="56"/>
      <c r="X123" s="56"/>
      <c r="Y123" s="56"/>
      <c r="Z123" s="56"/>
      <c r="AA123" s="56"/>
      <c r="AB123" s="56"/>
      <c r="AD123" s="56"/>
      <c r="AE123" s="56"/>
      <c r="AF123" s="56"/>
      <c r="AG123" s="56"/>
      <c r="AH123" s="56"/>
      <c r="AI123" s="56"/>
      <c r="AJ123" s="56"/>
      <c r="AK123" s="56"/>
      <c r="AL123" s="56"/>
      <c r="AN123" s="56"/>
      <c r="AO123" s="56"/>
      <c r="AP123" s="56"/>
      <c r="AQ123" s="56"/>
      <c r="AR123" s="56"/>
      <c r="AS123" s="56"/>
      <c r="AT123" s="56"/>
      <c r="AU123" s="56"/>
      <c r="AV123" s="56"/>
      <c r="AX123" s="56"/>
      <c r="AY123" s="56"/>
      <c r="AZ123" s="56"/>
      <c r="BA123" s="56"/>
      <c r="BB123" s="56"/>
      <c r="BC123" s="56"/>
      <c r="BD123" s="56"/>
      <c r="BE123" s="56"/>
      <c r="BF123" s="56"/>
      <c r="BH123" s="56"/>
      <c r="BI123" s="56"/>
      <c r="BJ123" s="56"/>
      <c r="BK123" s="56"/>
      <c r="BL123" s="56"/>
      <c r="BM123" s="56"/>
      <c r="BN123" s="56"/>
      <c r="BO123" s="56"/>
      <c r="BP123" s="56"/>
      <c r="BR123" s="56"/>
      <c r="BS123" s="56"/>
      <c r="BT123" s="56"/>
      <c r="BU123" s="56"/>
      <c r="BV123" s="56"/>
      <c r="BW123" s="56"/>
      <c r="BX123" s="56"/>
      <c r="BY123" s="56"/>
      <c r="BZ123" s="56"/>
      <c r="CB123" s="56"/>
      <c r="CC123" s="56"/>
      <c r="CD123" s="56"/>
      <c r="CE123" s="56"/>
      <c r="CF123" s="56"/>
      <c r="CG123" s="56"/>
      <c r="CH123" s="56"/>
      <c r="CI123" s="56"/>
      <c r="CJ123" s="56"/>
      <c r="CL123" s="56"/>
      <c r="CM123" s="56"/>
      <c r="CN123" s="56"/>
      <c r="CO123" s="56"/>
      <c r="CP123" s="56"/>
      <c r="CQ123" s="56"/>
      <c r="CR123" s="56"/>
      <c r="CS123" s="56"/>
      <c r="CT123" s="56"/>
      <c r="CV123" s="56"/>
      <c r="CW123" s="56"/>
      <c r="CX123" s="56"/>
      <c r="CY123" s="56"/>
      <c r="CZ123" s="56"/>
      <c r="DA123" s="56"/>
      <c r="DB123" s="56"/>
      <c r="DC123" s="56"/>
      <c r="DD123" s="56"/>
      <c r="DF123" s="56"/>
      <c r="DG123" s="56"/>
      <c r="DH123" s="56"/>
      <c r="DI123" s="56"/>
      <c r="DJ123" s="56"/>
      <c r="DK123" s="56"/>
      <c r="DL123" s="56"/>
      <c r="DM123" s="56"/>
      <c r="DN123" s="56"/>
      <c r="DP123" s="56"/>
      <c r="DQ123" s="56"/>
      <c r="DR123" s="56"/>
      <c r="DS123" s="56"/>
      <c r="DT123" s="56"/>
      <c r="DU123" s="56"/>
      <c r="DV123" s="56"/>
      <c r="DW123" s="56"/>
      <c r="DX123" s="56"/>
      <c r="DZ123" s="56"/>
      <c r="EA123" s="56"/>
      <c r="EB123" s="56"/>
      <c r="EC123" s="56"/>
      <c r="ED123" s="56"/>
      <c r="EE123" s="56"/>
      <c r="EF123" s="56"/>
      <c r="EG123" s="56"/>
      <c r="EH123" s="56"/>
      <c r="EJ123" s="56"/>
      <c r="EK123" s="56"/>
      <c r="EL123" s="56"/>
      <c r="EM123" s="56"/>
      <c r="EN123" s="56"/>
      <c r="EO123" s="56"/>
      <c r="EP123" s="56"/>
      <c r="EQ123" s="56"/>
      <c r="ER123" s="56"/>
      <c r="ET123" s="56"/>
      <c r="EU123" s="56"/>
      <c r="EV123" s="56"/>
      <c r="EW123" s="56"/>
      <c r="EX123" s="56"/>
      <c r="EY123" s="56"/>
      <c r="EZ123" s="56"/>
      <c r="FA123" s="56"/>
      <c r="FB123" s="56"/>
      <c r="FD123" s="56"/>
      <c r="FE123" s="56"/>
      <c r="FF123" s="56"/>
      <c r="FG123" s="56"/>
      <c r="FH123" s="56"/>
      <c r="FI123" s="56"/>
      <c r="FJ123" s="56"/>
      <c r="FK123" s="56"/>
      <c r="FL123" s="56"/>
      <c r="FN123" s="56"/>
      <c r="FO123" s="56"/>
      <c r="FP123" s="56"/>
      <c r="FQ123" s="56"/>
      <c r="FR123" s="56"/>
      <c r="FS123" s="56"/>
      <c r="FT123" s="56"/>
      <c r="FU123" s="56"/>
      <c r="FV123" s="56"/>
      <c r="FX123" s="56"/>
      <c r="FY123" s="56"/>
      <c r="FZ123" s="56"/>
      <c r="GA123" s="56"/>
      <c r="GB123" s="56"/>
      <c r="GC123" s="56"/>
      <c r="GD123" s="56"/>
      <c r="GE123" s="56"/>
      <c r="GF123" s="56"/>
      <c r="GH123" s="56"/>
      <c r="GI123" s="56"/>
      <c r="GJ123" s="56"/>
      <c r="GK123" s="56"/>
      <c r="GL123" s="56"/>
      <c r="GM123" s="56"/>
      <c r="GN123" s="56"/>
      <c r="GO123" s="56"/>
      <c r="GP123" s="56"/>
      <c r="GR123" s="56"/>
      <c r="GS123" s="56"/>
      <c r="GT123" s="56"/>
      <c r="GU123" s="56"/>
      <c r="GV123" s="56"/>
      <c r="GW123" s="56"/>
      <c r="GX123" s="56"/>
      <c r="GY123" s="56"/>
      <c r="GZ123" s="56"/>
      <c r="HB123" s="56"/>
      <c r="HC123" s="56"/>
      <c r="HD123" s="56"/>
      <c r="HE123" s="56"/>
      <c r="HF123" s="56"/>
      <c r="HG123" s="56"/>
      <c r="HH123" s="56"/>
      <c r="HI123" s="56"/>
      <c r="HJ123" s="56"/>
      <c r="HL123" s="56"/>
      <c r="HM123" s="56"/>
      <c r="HN123" s="56"/>
      <c r="HO123" s="56"/>
      <c r="HP123" s="56"/>
      <c r="HQ123" s="56"/>
      <c r="HR123" s="56"/>
      <c r="HS123" s="56"/>
      <c r="HT123" s="56"/>
      <c r="HV123" s="56"/>
      <c r="HW123" s="56"/>
      <c r="HX123" s="56"/>
      <c r="HY123" s="56"/>
      <c r="HZ123" s="56"/>
      <c r="IA123" s="56"/>
      <c r="IB123" s="56"/>
      <c r="IC123" s="56"/>
      <c r="ID123" s="56"/>
      <c r="IF123" s="56"/>
      <c r="IG123" s="56"/>
      <c r="IH123" s="56"/>
      <c r="II123" s="56"/>
      <c r="IJ123" s="56"/>
      <c r="IK123" s="56"/>
      <c r="IL123" s="56"/>
      <c r="IM123" s="56"/>
      <c r="IN123" s="56"/>
      <c r="IP123" s="56"/>
      <c r="IQ123" s="56"/>
      <c r="IR123" s="56"/>
      <c r="IS123" s="56"/>
      <c r="IT123" s="56"/>
      <c r="IU123" s="56"/>
    </row>
    <row r="124" spans="1:255" ht="12.75" customHeight="1" thickBot="1" x14ac:dyDescent="0.25">
      <c r="A124" s="221"/>
      <c r="B124" s="106">
        <v>678.2</v>
      </c>
      <c r="C124" s="85" t="s">
        <v>79</v>
      </c>
      <c r="D124" s="86"/>
      <c r="E124" s="47"/>
      <c r="F124" s="47"/>
      <c r="G124" s="47"/>
      <c r="H124" s="48"/>
      <c r="I124" s="49"/>
      <c r="J124" s="56"/>
      <c r="K124" s="56"/>
      <c r="L124" s="56"/>
      <c r="M124" s="56"/>
      <c r="N124" s="56"/>
      <c r="O124" s="56"/>
      <c r="P124" s="56"/>
      <c r="Q124" s="56"/>
      <c r="R124" s="56"/>
      <c r="T124" s="56"/>
      <c r="U124" s="56"/>
      <c r="V124" s="56"/>
      <c r="W124" s="56"/>
      <c r="X124" s="56"/>
      <c r="Y124" s="56"/>
      <c r="Z124" s="56"/>
      <c r="AA124" s="56"/>
      <c r="AB124" s="56"/>
      <c r="AD124" s="56"/>
      <c r="AE124" s="56"/>
      <c r="AF124" s="56"/>
      <c r="AG124" s="56"/>
      <c r="AH124" s="56"/>
      <c r="AI124" s="56"/>
      <c r="AJ124" s="56"/>
      <c r="AK124" s="56"/>
      <c r="AL124" s="56"/>
      <c r="AN124" s="56"/>
      <c r="AO124" s="56"/>
      <c r="AP124" s="56"/>
      <c r="AQ124" s="56"/>
      <c r="AR124" s="56"/>
      <c r="AS124" s="56"/>
      <c r="AT124" s="56"/>
      <c r="AU124" s="56"/>
      <c r="AV124" s="56"/>
      <c r="AX124" s="56"/>
      <c r="AY124" s="56"/>
      <c r="AZ124" s="56"/>
      <c r="BA124" s="56"/>
      <c r="BB124" s="56"/>
      <c r="BC124" s="56"/>
      <c r="BD124" s="56"/>
      <c r="BE124" s="56"/>
      <c r="BF124" s="56"/>
      <c r="BH124" s="56"/>
      <c r="BI124" s="56"/>
      <c r="BJ124" s="56"/>
      <c r="BK124" s="56"/>
      <c r="BL124" s="56"/>
      <c r="BM124" s="56"/>
      <c r="BN124" s="56"/>
      <c r="BO124" s="56"/>
      <c r="BP124" s="56"/>
      <c r="BR124" s="56"/>
      <c r="BS124" s="56"/>
      <c r="BT124" s="56"/>
      <c r="BU124" s="56"/>
      <c r="BV124" s="56"/>
      <c r="BW124" s="56"/>
      <c r="BX124" s="56"/>
      <c r="BY124" s="56"/>
      <c r="BZ124" s="56"/>
      <c r="CB124" s="56"/>
      <c r="CC124" s="56"/>
      <c r="CD124" s="56"/>
      <c r="CE124" s="56"/>
      <c r="CF124" s="56"/>
      <c r="CG124" s="56"/>
      <c r="CH124" s="56"/>
      <c r="CI124" s="56"/>
      <c r="CJ124" s="56"/>
      <c r="CL124" s="56"/>
      <c r="CM124" s="56"/>
      <c r="CN124" s="56"/>
      <c r="CO124" s="56"/>
      <c r="CP124" s="56"/>
      <c r="CQ124" s="56"/>
      <c r="CR124" s="56"/>
      <c r="CS124" s="56"/>
      <c r="CT124" s="56"/>
      <c r="CV124" s="56"/>
      <c r="CW124" s="56"/>
      <c r="CX124" s="56"/>
      <c r="CY124" s="56"/>
      <c r="CZ124" s="56"/>
      <c r="DA124" s="56"/>
      <c r="DB124" s="56"/>
      <c r="DC124" s="56"/>
      <c r="DD124" s="56"/>
      <c r="DF124" s="56"/>
      <c r="DG124" s="56"/>
      <c r="DH124" s="56"/>
      <c r="DI124" s="56"/>
      <c r="DJ124" s="56"/>
      <c r="DK124" s="56"/>
      <c r="DL124" s="56"/>
      <c r="DM124" s="56"/>
      <c r="DN124" s="56"/>
      <c r="DP124" s="56"/>
      <c r="DQ124" s="56"/>
      <c r="DR124" s="56"/>
      <c r="DS124" s="56"/>
      <c r="DT124" s="56"/>
      <c r="DU124" s="56"/>
      <c r="DV124" s="56"/>
      <c r="DW124" s="56"/>
      <c r="DX124" s="56"/>
      <c r="DZ124" s="56"/>
      <c r="EA124" s="56"/>
      <c r="EB124" s="56"/>
      <c r="EC124" s="56"/>
      <c r="ED124" s="56"/>
      <c r="EE124" s="56"/>
      <c r="EF124" s="56"/>
      <c r="EG124" s="56"/>
      <c r="EH124" s="56"/>
      <c r="EJ124" s="56"/>
      <c r="EK124" s="56"/>
      <c r="EL124" s="56"/>
      <c r="EM124" s="56"/>
      <c r="EN124" s="56"/>
      <c r="EO124" s="56"/>
      <c r="EP124" s="56"/>
      <c r="EQ124" s="56"/>
      <c r="ER124" s="56"/>
      <c r="ET124" s="56"/>
      <c r="EU124" s="56"/>
      <c r="EV124" s="56"/>
      <c r="EW124" s="56"/>
      <c r="EX124" s="56"/>
      <c r="EY124" s="56"/>
      <c r="EZ124" s="56"/>
      <c r="FA124" s="56"/>
      <c r="FB124" s="56"/>
      <c r="FD124" s="56"/>
      <c r="FE124" s="56"/>
      <c r="FF124" s="56"/>
      <c r="FG124" s="56"/>
      <c r="FH124" s="56"/>
      <c r="FI124" s="56"/>
      <c r="FJ124" s="56"/>
      <c r="FK124" s="56"/>
      <c r="FL124" s="56"/>
      <c r="FN124" s="56"/>
      <c r="FO124" s="56"/>
      <c r="FP124" s="56"/>
      <c r="FQ124" s="56"/>
      <c r="FR124" s="56"/>
      <c r="FS124" s="56"/>
      <c r="FT124" s="56"/>
      <c r="FU124" s="56"/>
      <c r="FV124" s="56"/>
      <c r="FX124" s="56"/>
      <c r="FY124" s="56"/>
      <c r="FZ124" s="56"/>
      <c r="GA124" s="56"/>
      <c r="GB124" s="56"/>
      <c r="GC124" s="56"/>
      <c r="GD124" s="56"/>
      <c r="GE124" s="56"/>
      <c r="GF124" s="56"/>
      <c r="GH124" s="56"/>
      <c r="GI124" s="56"/>
      <c r="GJ124" s="56"/>
      <c r="GK124" s="56"/>
      <c r="GL124" s="56"/>
      <c r="GM124" s="56"/>
      <c r="GN124" s="56"/>
      <c r="GO124" s="56"/>
      <c r="GP124" s="56"/>
      <c r="GR124" s="56"/>
      <c r="GS124" s="56"/>
      <c r="GT124" s="56"/>
      <c r="GU124" s="56"/>
      <c r="GV124" s="56"/>
      <c r="GW124" s="56"/>
      <c r="GX124" s="56"/>
      <c r="GY124" s="56"/>
      <c r="GZ124" s="56"/>
      <c r="HB124" s="56"/>
      <c r="HC124" s="56"/>
      <c r="HD124" s="56"/>
      <c r="HE124" s="56"/>
      <c r="HF124" s="56"/>
      <c r="HG124" s="56"/>
      <c r="HH124" s="56"/>
      <c r="HI124" s="56"/>
      <c r="HJ124" s="56"/>
      <c r="HL124" s="56"/>
      <c r="HM124" s="56"/>
      <c r="HN124" s="56"/>
      <c r="HO124" s="56"/>
      <c r="HP124" s="56"/>
      <c r="HQ124" s="56"/>
      <c r="HR124" s="56"/>
      <c r="HS124" s="56"/>
      <c r="HT124" s="56"/>
      <c r="HV124" s="56"/>
      <c r="HW124" s="56"/>
      <c r="HX124" s="56"/>
      <c r="HY124" s="56"/>
      <c r="HZ124" s="56"/>
      <c r="IA124" s="56"/>
      <c r="IB124" s="56"/>
      <c r="IC124" s="56"/>
      <c r="ID124" s="56"/>
      <c r="IF124" s="56"/>
      <c r="IG124" s="56"/>
      <c r="IH124" s="56"/>
      <c r="II124" s="56"/>
      <c r="IJ124" s="56"/>
      <c r="IK124" s="56"/>
      <c r="IL124" s="56"/>
      <c r="IM124" s="56"/>
      <c r="IN124" s="56"/>
      <c r="IP124" s="56"/>
      <c r="IQ124" s="56"/>
      <c r="IR124" s="56"/>
      <c r="IS124" s="56"/>
      <c r="IT124" s="56"/>
      <c r="IU124" s="56"/>
    </row>
    <row r="125" spans="1:255" ht="12.75" customHeight="1" thickBot="1" x14ac:dyDescent="0.25">
      <c r="A125" s="221"/>
      <c r="B125" s="106">
        <v>502.06</v>
      </c>
      <c r="C125" s="85" t="s">
        <v>80</v>
      </c>
      <c r="D125" s="86"/>
      <c r="E125" s="47"/>
      <c r="F125" s="47"/>
      <c r="G125" s="47"/>
      <c r="H125" s="48"/>
      <c r="I125" s="49"/>
      <c r="J125" s="56"/>
      <c r="K125" s="56"/>
      <c r="L125" s="56"/>
      <c r="M125" s="56"/>
      <c r="N125" s="56"/>
      <c r="O125" s="56"/>
      <c r="P125" s="56"/>
      <c r="Q125" s="56"/>
      <c r="R125" s="56"/>
      <c r="T125" s="56"/>
      <c r="U125" s="56"/>
      <c r="V125" s="56"/>
      <c r="W125" s="56"/>
      <c r="X125" s="56"/>
      <c r="Y125" s="56"/>
      <c r="Z125" s="56"/>
      <c r="AA125" s="56"/>
      <c r="AB125" s="56"/>
      <c r="AD125" s="56"/>
      <c r="AE125" s="56"/>
      <c r="AF125" s="56"/>
      <c r="AG125" s="56"/>
      <c r="AH125" s="56"/>
      <c r="AI125" s="56"/>
      <c r="AJ125" s="56"/>
      <c r="AK125" s="56"/>
      <c r="AL125" s="56"/>
      <c r="AN125" s="56"/>
      <c r="AO125" s="56"/>
      <c r="AP125" s="56"/>
      <c r="AQ125" s="56"/>
      <c r="AR125" s="56"/>
      <c r="AS125" s="56"/>
      <c r="AT125" s="56"/>
      <c r="AU125" s="56"/>
      <c r="AV125" s="56"/>
      <c r="AX125" s="56"/>
      <c r="AY125" s="56"/>
      <c r="AZ125" s="56"/>
      <c r="BA125" s="56"/>
      <c r="BB125" s="56"/>
      <c r="BC125" s="56"/>
      <c r="BD125" s="56"/>
      <c r="BE125" s="56"/>
      <c r="BF125" s="56"/>
      <c r="BH125" s="56"/>
      <c r="BI125" s="56"/>
      <c r="BJ125" s="56"/>
      <c r="BK125" s="56"/>
      <c r="BL125" s="56"/>
      <c r="BM125" s="56"/>
      <c r="BN125" s="56"/>
      <c r="BO125" s="56"/>
      <c r="BP125" s="56"/>
      <c r="BR125" s="56"/>
      <c r="BS125" s="56"/>
      <c r="BT125" s="56"/>
      <c r="BU125" s="56"/>
      <c r="BV125" s="56"/>
      <c r="BW125" s="56"/>
      <c r="BX125" s="56"/>
      <c r="BY125" s="56"/>
      <c r="BZ125" s="56"/>
      <c r="CB125" s="56"/>
      <c r="CC125" s="56"/>
      <c r="CD125" s="56"/>
      <c r="CE125" s="56"/>
      <c r="CF125" s="56"/>
      <c r="CG125" s="56"/>
      <c r="CH125" s="56"/>
      <c r="CI125" s="56"/>
      <c r="CJ125" s="56"/>
      <c r="CL125" s="56"/>
      <c r="CM125" s="56"/>
      <c r="CN125" s="56"/>
      <c r="CO125" s="56"/>
      <c r="CP125" s="56"/>
      <c r="CQ125" s="56"/>
      <c r="CR125" s="56"/>
      <c r="CS125" s="56"/>
      <c r="CT125" s="56"/>
      <c r="CV125" s="56"/>
      <c r="CW125" s="56"/>
      <c r="CX125" s="56"/>
      <c r="CY125" s="56"/>
      <c r="CZ125" s="56"/>
      <c r="DA125" s="56"/>
      <c r="DB125" s="56"/>
      <c r="DC125" s="56"/>
      <c r="DD125" s="56"/>
      <c r="DF125" s="56"/>
      <c r="DG125" s="56"/>
      <c r="DH125" s="56"/>
      <c r="DI125" s="56"/>
      <c r="DJ125" s="56"/>
      <c r="DK125" s="56"/>
      <c r="DL125" s="56"/>
      <c r="DM125" s="56"/>
      <c r="DN125" s="56"/>
      <c r="DP125" s="56"/>
      <c r="DQ125" s="56"/>
      <c r="DR125" s="56"/>
      <c r="DS125" s="56"/>
      <c r="DT125" s="56"/>
      <c r="DU125" s="56"/>
      <c r="DV125" s="56"/>
      <c r="DW125" s="56"/>
      <c r="DX125" s="56"/>
      <c r="DZ125" s="56"/>
      <c r="EA125" s="56"/>
      <c r="EB125" s="56"/>
      <c r="EC125" s="56"/>
      <c r="ED125" s="56"/>
      <c r="EE125" s="56"/>
      <c r="EF125" s="56"/>
      <c r="EG125" s="56"/>
      <c r="EH125" s="56"/>
      <c r="EJ125" s="56"/>
      <c r="EK125" s="56"/>
      <c r="EL125" s="56"/>
      <c r="EM125" s="56"/>
      <c r="EN125" s="56"/>
      <c r="EO125" s="56"/>
      <c r="EP125" s="56"/>
      <c r="EQ125" s="56"/>
      <c r="ER125" s="56"/>
      <c r="ET125" s="56"/>
      <c r="EU125" s="56"/>
      <c r="EV125" s="56"/>
      <c r="EW125" s="56"/>
      <c r="EX125" s="56"/>
      <c r="EY125" s="56"/>
      <c r="EZ125" s="56"/>
      <c r="FA125" s="56"/>
      <c r="FB125" s="56"/>
      <c r="FD125" s="56"/>
      <c r="FE125" s="56"/>
      <c r="FF125" s="56"/>
      <c r="FG125" s="56"/>
      <c r="FH125" s="56"/>
      <c r="FI125" s="56"/>
      <c r="FJ125" s="56"/>
      <c r="FK125" s="56"/>
      <c r="FL125" s="56"/>
      <c r="FN125" s="56"/>
      <c r="FO125" s="56"/>
      <c r="FP125" s="56"/>
      <c r="FQ125" s="56"/>
      <c r="FR125" s="56"/>
      <c r="FS125" s="56"/>
      <c r="FT125" s="56"/>
      <c r="FU125" s="56"/>
      <c r="FV125" s="56"/>
      <c r="FX125" s="56"/>
      <c r="FY125" s="56"/>
      <c r="FZ125" s="56"/>
      <c r="GA125" s="56"/>
      <c r="GB125" s="56"/>
      <c r="GC125" s="56"/>
      <c r="GD125" s="56"/>
      <c r="GE125" s="56"/>
      <c r="GF125" s="56"/>
      <c r="GH125" s="56"/>
      <c r="GI125" s="56"/>
      <c r="GJ125" s="56"/>
      <c r="GK125" s="56"/>
      <c r="GL125" s="56"/>
      <c r="GM125" s="56"/>
      <c r="GN125" s="56"/>
      <c r="GO125" s="56"/>
      <c r="GP125" s="56"/>
      <c r="GR125" s="56"/>
      <c r="GS125" s="56"/>
      <c r="GT125" s="56"/>
      <c r="GU125" s="56"/>
      <c r="GV125" s="56"/>
      <c r="GW125" s="56"/>
      <c r="GX125" s="56"/>
      <c r="GY125" s="56"/>
      <c r="GZ125" s="56"/>
      <c r="HB125" s="56"/>
      <c r="HC125" s="56"/>
      <c r="HD125" s="56"/>
      <c r="HE125" s="56"/>
      <c r="HF125" s="56"/>
      <c r="HG125" s="56"/>
      <c r="HH125" s="56"/>
      <c r="HI125" s="56"/>
      <c r="HJ125" s="56"/>
      <c r="HL125" s="56"/>
      <c r="HM125" s="56"/>
      <c r="HN125" s="56"/>
      <c r="HO125" s="56"/>
      <c r="HP125" s="56"/>
      <c r="HQ125" s="56"/>
      <c r="HR125" s="56"/>
      <c r="HS125" s="56"/>
      <c r="HT125" s="56"/>
      <c r="HV125" s="56"/>
      <c r="HW125" s="56"/>
      <c r="HX125" s="56"/>
      <c r="HY125" s="56"/>
      <c r="HZ125" s="56"/>
      <c r="IA125" s="56"/>
      <c r="IB125" s="56"/>
      <c r="IC125" s="56"/>
      <c r="ID125" s="56"/>
      <c r="IF125" s="56"/>
      <c r="IG125" s="56"/>
      <c r="IH125" s="56"/>
      <c r="II125" s="56"/>
      <c r="IJ125" s="56"/>
      <c r="IK125" s="56"/>
      <c r="IL125" s="56"/>
      <c r="IM125" s="56"/>
      <c r="IN125" s="56"/>
      <c r="IP125" s="56"/>
      <c r="IQ125" s="56"/>
      <c r="IR125" s="56"/>
      <c r="IS125" s="56"/>
      <c r="IT125" s="56"/>
      <c r="IU125" s="56"/>
    </row>
    <row r="126" spans="1:255" ht="13.5" thickBot="1" x14ac:dyDescent="0.25">
      <c r="A126" s="221"/>
      <c r="B126" s="185"/>
      <c r="C126" s="70" t="s">
        <v>87</v>
      </c>
      <c r="D126" s="163"/>
      <c r="E126" s="53"/>
      <c r="F126" s="53"/>
      <c r="G126" s="53"/>
      <c r="H126" s="153"/>
      <c r="I126" s="49">
        <v>336.51</v>
      </c>
      <c r="J126" s="56"/>
      <c r="K126" s="56"/>
      <c r="L126" s="56"/>
      <c r="M126" s="56"/>
      <c r="N126" s="56"/>
      <c r="O126" s="56"/>
      <c r="P126" s="56"/>
      <c r="Q126" s="56"/>
      <c r="R126" s="56"/>
      <c r="T126" s="56"/>
      <c r="U126" s="56"/>
      <c r="V126" s="56"/>
      <c r="W126" s="56"/>
      <c r="X126" s="56"/>
      <c r="Y126" s="56"/>
      <c r="Z126" s="56"/>
      <c r="AA126" s="56"/>
      <c r="AB126" s="56"/>
      <c r="AD126" s="56"/>
      <c r="AE126" s="56"/>
      <c r="AF126" s="56"/>
      <c r="AG126" s="56"/>
      <c r="AH126" s="56"/>
      <c r="AI126" s="56"/>
      <c r="AJ126" s="56"/>
      <c r="AK126" s="56"/>
      <c r="AL126" s="56"/>
      <c r="AN126" s="56"/>
      <c r="AO126" s="56"/>
      <c r="AP126" s="56"/>
      <c r="AQ126" s="56"/>
      <c r="AR126" s="56"/>
      <c r="AS126" s="56"/>
      <c r="AT126" s="56"/>
      <c r="AU126" s="56"/>
      <c r="AV126" s="56"/>
      <c r="AX126" s="56"/>
      <c r="AY126" s="56"/>
      <c r="AZ126" s="56"/>
      <c r="BA126" s="56"/>
      <c r="BB126" s="56"/>
      <c r="BC126" s="56"/>
      <c r="BD126" s="56"/>
      <c r="BE126" s="56"/>
      <c r="BF126" s="56"/>
      <c r="BH126" s="56"/>
      <c r="BI126" s="56"/>
      <c r="BJ126" s="56"/>
      <c r="BK126" s="56"/>
      <c r="BL126" s="56"/>
      <c r="BM126" s="56"/>
      <c r="BN126" s="56"/>
      <c r="BO126" s="56"/>
      <c r="BP126" s="56"/>
      <c r="BR126" s="56"/>
      <c r="BS126" s="56"/>
      <c r="BT126" s="56"/>
      <c r="BU126" s="56"/>
      <c r="BV126" s="56"/>
      <c r="BW126" s="56"/>
      <c r="BX126" s="56"/>
      <c r="BY126" s="56"/>
      <c r="BZ126" s="56"/>
      <c r="CB126" s="56"/>
      <c r="CC126" s="56"/>
      <c r="CD126" s="56"/>
      <c r="CE126" s="56"/>
      <c r="CF126" s="56"/>
      <c r="CG126" s="56"/>
      <c r="CH126" s="56"/>
      <c r="CI126" s="56"/>
      <c r="CJ126" s="56"/>
      <c r="CL126" s="56"/>
      <c r="CM126" s="56"/>
      <c r="CN126" s="56"/>
      <c r="CO126" s="56"/>
      <c r="CP126" s="56"/>
      <c r="CQ126" s="56"/>
      <c r="CR126" s="56"/>
      <c r="CS126" s="56"/>
      <c r="CT126" s="56"/>
      <c r="CV126" s="56"/>
      <c r="CW126" s="56"/>
      <c r="CX126" s="56"/>
      <c r="CY126" s="56"/>
      <c r="CZ126" s="56"/>
      <c r="DA126" s="56"/>
      <c r="DB126" s="56"/>
      <c r="DC126" s="56"/>
      <c r="DD126" s="56"/>
      <c r="DF126" s="56"/>
      <c r="DG126" s="56"/>
      <c r="DH126" s="56"/>
      <c r="DI126" s="56"/>
      <c r="DJ126" s="56"/>
      <c r="DK126" s="56"/>
      <c r="DL126" s="56"/>
      <c r="DM126" s="56"/>
      <c r="DN126" s="56"/>
      <c r="DP126" s="56"/>
      <c r="DQ126" s="56"/>
      <c r="DR126" s="56"/>
      <c r="DS126" s="56"/>
      <c r="DT126" s="56"/>
      <c r="DU126" s="56"/>
      <c r="DV126" s="56"/>
      <c r="DW126" s="56"/>
      <c r="DX126" s="56"/>
      <c r="DZ126" s="56"/>
      <c r="EA126" s="56"/>
      <c r="EB126" s="56"/>
      <c r="EC126" s="56"/>
      <c r="ED126" s="56"/>
      <c r="EE126" s="56"/>
      <c r="EF126" s="56"/>
      <c r="EG126" s="56"/>
      <c r="EH126" s="56"/>
      <c r="EJ126" s="56"/>
      <c r="EK126" s="56"/>
      <c r="EL126" s="56"/>
      <c r="EM126" s="56"/>
      <c r="EN126" s="56"/>
      <c r="EO126" s="56"/>
      <c r="EP126" s="56"/>
      <c r="EQ126" s="56"/>
      <c r="ER126" s="56"/>
      <c r="ET126" s="56"/>
      <c r="EU126" s="56"/>
      <c r="EV126" s="56"/>
      <c r="EW126" s="56"/>
      <c r="EX126" s="56"/>
      <c r="EY126" s="56"/>
      <c r="EZ126" s="56"/>
      <c r="FA126" s="56"/>
      <c r="FB126" s="56"/>
      <c r="FD126" s="56"/>
      <c r="FE126" s="56"/>
      <c r="FF126" s="56"/>
      <c r="FG126" s="56"/>
      <c r="FH126" s="56"/>
      <c r="FI126" s="56"/>
      <c r="FJ126" s="56"/>
      <c r="FK126" s="56"/>
      <c r="FL126" s="56"/>
      <c r="FN126" s="56"/>
      <c r="FO126" s="56"/>
      <c r="FP126" s="56"/>
      <c r="FQ126" s="56"/>
      <c r="FR126" s="56"/>
      <c r="FS126" s="56"/>
      <c r="FT126" s="56"/>
      <c r="FU126" s="56"/>
      <c r="FV126" s="56"/>
      <c r="FX126" s="56"/>
      <c r="FY126" s="56"/>
      <c r="FZ126" s="56"/>
      <c r="GA126" s="56"/>
      <c r="GB126" s="56"/>
      <c r="GC126" s="56"/>
      <c r="GD126" s="56"/>
      <c r="GE126" s="56"/>
      <c r="GF126" s="56"/>
      <c r="GH126" s="56"/>
      <c r="GI126" s="56"/>
      <c r="GJ126" s="56"/>
      <c r="GK126" s="56"/>
      <c r="GL126" s="56"/>
      <c r="GM126" s="56"/>
      <c r="GN126" s="56"/>
      <c r="GO126" s="56"/>
      <c r="GP126" s="56"/>
      <c r="GR126" s="56"/>
      <c r="GS126" s="56"/>
      <c r="GT126" s="56"/>
      <c r="GU126" s="56"/>
      <c r="GV126" s="56"/>
      <c r="GW126" s="56"/>
      <c r="GX126" s="56"/>
      <c r="GY126" s="56"/>
      <c r="GZ126" s="56"/>
      <c r="HB126" s="56"/>
      <c r="HC126" s="56"/>
      <c r="HD126" s="56"/>
      <c r="HE126" s="56"/>
      <c r="HF126" s="56"/>
      <c r="HG126" s="56"/>
      <c r="HH126" s="56"/>
      <c r="HI126" s="56"/>
      <c r="HJ126" s="56"/>
      <c r="HL126" s="56"/>
      <c r="HM126" s="56"/>
      <c r="HN126" s="56"/>
      <c r="HO126" s="56"/>
      <c r="HP126" s="56"/>
      <c r="HQ126" s="56"/>
      <c r="HR126" s="56"/>
      <c r="HS126" s="56"/>
      <c r="HT126" s="56"/>
      <c r="HV126" s="56"/>
      <c r="HW126" s="56"/>
      <c r="HX126" s="56"/>
      <c r="HY126" s="56"/>
      <c r="HZ126" s="56"/>
      <c r="IA126" s="56"/>
      <c r="IB126" s="56"/>
      <c r="IC126" s="56"/>
      <c r="ID126" s="56"/>
      <c r="IF126" s="56"/>
      <c r="IG126" s="56"/>
      <c r="IH126" s="56"/>
      <c r="II126" s="56"/>
      <c r="IJ126" s="56"/>
      <c r="IK126" s="56"/>
      <c r="IL126" s="56"/>
      <c r="IM126" s="56"/>
      <c r="IN126" s="56"/>
      <c r="IP126" s="56"/>
      <c r="IQ126" s="56"/>
      <c r="IR126" s="56"/>
      <c r="IS126" s="56"/>
      <c r="IT126" s="56"/>
      <c r="IU126" s="56"/>
    </row>
    <row r="127" spans="1:255" ht="12.75" customHeight="1" thickBot="1" x14ac:dyDescent="0.25">
      <c r="A127" s="221"/>
      <c r="B127" s="18">
        <f>SUM(B114:B126)</f>
        <v>6555.25</v>
      </c>
      <c r="C127" s="17"/>
      <c r="D127" s="18"/>
      <c r="E127" s="19"/>
      <c r="F127" s="17"/>
      <c r="G127" s="17"/>
      <c r="H127" s="18" t="s">
        <v>17</v>
      </c>
      <c r="I127" s="233">
        <f>SUM(I114:I126)</f>
        <v>336.51</v>
      </c>
      <c r="J127" s="56"/>
      <c r="K127" s="56"/>
      <c r="L127" s="56"/>
      <c r="M127" s="56"/>
      <c r="N127" s="56"/>
      <c r="O127" s="56"/>
      <c r="P127" s="56"/>
      <c r="Q127" s="56"/>
      <c r="R127" s="56"/>
      <c r="T127" s="56"/>
      <c r="U127" s="56"/>
      <c r="V127" s="56"/>
      <c r="W127" s="56"/>
      <c r="X127" s="56"/>
      <c r="Y127" s="56"/>
      <c r="Z127" s="56"/>
      <c r="AA127" s="56"/>
      <c r="AB127" s="56"/>
      <c r="AD127" s="56"/>
      <c r="AE127" s="56"/>
      <c r="AF127" s="56"/>
      <c r="AG127" s="56"/>
      <c r="AH127" s="56"/>
      <c r="AI127" s="56"/>
      <c r="AJ127" s="56"/>
      <c r="AK127" s="56"/>
      <c r="AL127" s="56"/>
      <c r="AN127" s="56"/>
      <c r="AO127" s="56"/>
      <c r="AP127" s="56"/>
      <c r="AQ127" s="56"/>
      <c r="AR127" s="56"/>
      <c r="AS127" s="56"/>
      <c r="AT127" s="56"/>
      <c r="AU127" s="56"/>
      <c r="AV127" s="56"/>
      <c r="AX127" s="56"/>
      <c r="AY127" s="56"/>
      <c r="AZ127" s="56"/>
      <c r="BA127" s="56"/>
      <c r="BB127" s="56"/>
      <c r="BC127" s="56"/>
      <c r="BD127" s="56"/>
      <c r="BE127" s="56"/>
      <c r="BF127" s="56"/>
      <c r="BH127" s="56"/>
      <c r="BI127" s="56"/>
      <c r="BJ127" s="56"/>
      <c r="BK127" s="56"/>
      <c r="BL127" s="56"/>
      <c r="BM127" s="56"/>
      <c r="BN127" s="56"/>
      <c r="BO127" s="56"/>
      <c r="BP127" s="56"/>
      <c r="BR127" s="56"/>
      <c r="BS127" s="56"/>
      <c r="BT127" s="56"/>
      <c r="BU127" s="56"/>
      <c r="BV127" s="56"/>
      <c r="BW127" s="56"/>
      <c r="BX127" s="56"/>
      <c r="BY127" s="56"/>
      <c r="BZ127" s="56"/>
      <c r="CB127" s="56"/>
      <c r="CC127" s="56"/>
      <c r="CD127" s="56"/>
      <c r="CE127" s="56"/>
      <c r="CF127" s="56"/>
      <c r="CG127" s="56"/>
      <c r="CH127" s="56"/>
      <c r="CI127" s="56"/>
      <c r="CJ127" s="56"/>
      <c r="CL127" s="56"/>
      <c r="CM127" s="56"/>
      <c r="CN127" s="56"/>
      <c r="CO127" s="56"/>
      <c r="CP127" s="56"/>
      <c r="CQ127" s="56"/>
      <c r="CR127" s="56"/>
      <c r="CS127" s="56"/>
      <c r="CT127" s="56"/>
      <c r="CV127" s="56"/>
      <c r="CW127" s="56"/>
      <c r="CX127" s="56"/>
      <c r="CY127" s="56"/>
      <c r="CZ127" s="56"/>
      <c r="DA127" s="56"/>
      <c r="DB127" s="56"/>
      <c r="DC127" s="56"/>
      <c r="DD127" s="56"/>
      <c r="DF127" s="56"/>
      <c r="DG127" s="56"/>
      <c r="DH127" s="56"/>
      <c r="DI127" s="56"/>
      <c r="DJ127" s="56"/>
      <c r="DK127" s="56"/>
      <c r="DL127" s="56"/>
      <c r="DM127" s="56"/>
      <c r="DN127" s="56"/>
      <c r="DP127" s="56"/>
      <c r="DQ127" s="56"/>
      <c r="DR127" s="56"/>
      <c r="DS127" s="56"/>
      <c r="DT127" s="56"/>
      <c r="DU127" s="56"/>
      <c r="DV127" s="56"/>
      <c r="DW127" s="56"/>
      <c r="DX127" s="56"/>
      <c r="DZ127" s="56"/>
      <c r="EA127" s="56"/>
      <c r="EB127" s="56"/>
      <c r="EC127" s="56"/>
      <c r="ED127" s="56"/>
      <c r="EE127" s="56"/>
      <c r="EF127" s="56"/>
      <c r="EG127" s="56"/>
      <c r="EH127" s="56"/>
      <c r="EJ127" s="56"/>
      <c r="EK127" s="56"/>
      <c r="EL127" s="56"/>
      <c r="EM127" s="56"/>
      <c r="EN127" s="56"/>
      <c r="EO127" s="56"/>
      <c r="EP127" s="56"/>
      <c r="EQ127" s="56"/>
      <c r="ER127" s="56"/>
      <c r="ET127" s="56"/>
      <c r="EU127" s="56"/>
      <c r="EV127" s="56"/>
      <c r="EW127" s="56"/>
      <c r="EX127" s="56"/>
      <c r="EY127" s="56"/>
      <c r="EZ127" s="56"/>
      <c r="FA127" s="56"/>
      <c r="FB127" s="56"/>
      <c r="FD127" s="56"/>
      <c r="FE127" s="56"/>
      <c r="FF127" s="56"/>
      <c r="FG127" s="56"/>
      <c r="FH127" s="56"/>
      <c r="FI127" s="56"/>
      <c r="FJ127" s="56"/>
      <c r="FK127" s="56"/>
      <c r="FL127" s="56"/>
      <c r="FN127" s="56"/>
      <c r="FO127" s="56"/>
      <c r="FP127" s="56"/>
      <c r="FQ127" s="56"/>
      <c r="FR127" s="56"/>
      <c r="FS127" s="56"/>
      <c r="FT127" s="56"/>
      <c r="FU127" s="56"/>
      <c r="FV127" s="56"/>
      <c r="FX127" s="56"/>
      <c r="FY127" s="56"/>
      <c r="FZ127" s="56"/>
      <c r="GA127" s="56"/>
      <c r="GB127" s="56"/>
      <c r="GC127" s="56"/>
      <c r="GD127" s="56"/>
      <c r="GE127" s="56"/>
      <c r="GF127" s="56"/>
      <c r="GH127" s="56"/>
      <c r="GI127" s="56"/>
      <c r="GJ127" s="56"/>
      <c r="GK127" s="56"/>
      <c r="GL127" s="56"/>
      <c r="GM127" s="56"/>
      <c r="GN127" s="56"/>
      <c r="GO127" s="56"/>
      <c r="GP127" s="56"/>
      <c r="GR127" s="56"/>
      <c r="GS127" s="56"/>
      <c r="GT127" s="56"/>
      <c r="GU127" s="56"/>
      <c r="GV127" s="56"/>
      <c r="GW127" s="56"/>
      <c r="GX127" s="56"/>
      <c r="GY127" s="56"/>
      <c r="GZ127" s="56"/>
      <c r="HB127" s="56"/>
      <c r="HC127" s="56"/>
      <c r="HD127" s="56"/>
      <c r="HE127" s="56"/>
      <c r="HF127" s="56"/>
      <c r="HG127" s="56"/>
      <c r="HH127" s="56"/>
      <c r="HI127" s="56"/>
      <c r="HJ127" s="56"/>
      <c r="HL127" s="56"/>
      <c r="HM127" s="56"/>
      <c r="HN127" s="56"/>
      <c r="HO127" s="56"/>
      <c r="HP127" s="56"/>
      <c r="HQ127" s="56"/>
      <c r="HR127" s="56"/>
      <c r="HS127" s="56"/>
      <c r="HT127" s="56"/>
      <c r="HV127" s="56"/>
      <c r="HW127" s="56"/>
      <c r="HX127" s="56"/>
      <c r="HY127" s="56"/>
      <c r="HZ127" s="56"/>
      <c r="IA127" s="56"/>
      <c r="IB127" s="56"/>
      <c r="IC127" s="56"/>
      <c r="ID127" s="56"/>
      <c r="IF127" s="56"/>
      <c r="IG127" s="56"/>
      <c r="IH127" s="56"/>
      <c r="II127" s="56"/>
      <c r="IJ127" s="56"/>
      <c r="IK127" s="56"/>
      <c r="IL127" s="56"/>
      <c r="IM127" s="56"/>
      <c r="IN127" s="56"/>
      <c r="IP127" s="56"/>
      <c r="IQ127" s="56"/>
      <c r="IR127" s="56"/>
      <c r="IS127" s="56"/>
      <c r="IT127" s="56"/>
      <c r="IU127" s="56"/>
    </row>
    <row r="128" spans="1:255" ht="64.5" thickBot="1" x14ac:dyDescent="0.25">
      <c r="A128" s="191" t="s">
        <v>97</v>
      </c>
      <c r="B128" s="87" t="s">
        <v>16</v>
      </c>
      <c r="C128" s="87" t="s">
        <v>5</v>
      </c>
      <c r="D128" s="87" t="s">
        <v>23</v>
      </c>
      <c r="E128" s="87" t="s">
        <v>18</v>
      </c>
      <c r="F128" s="87" t="s">
        <v>19</v>
      </c>
      <c r="G128" s="87" t="s">
        <v>10</v>
      </c>
      <c r="H128" s="87" t="s">
        <v>13</v>
      </c>
      <c r="I128" s="89" t="s">
        <v>12</v>
      </c>
      <c r="J128" s="56"/>
      <c r="K128" s="56"/>
      <c r="L128" s="56"/>
      <c r="M128" s="56"/>
      <c r="N128" s="56"/>
      <c r="O128" s="56"/>
      <c r="P128" s="56"/>
      <c r="Q128" s="56"/>
      <c r="R128" s="56"/>
      <c r="T128" s="56"/>
      <c r="U128" s="56"/>
      <c r="V128" s="56"/>
      <c r="W128" s="56"/>
      <c r="X128" s="56"/>
      <c r="Y128" s="56"/>
      <c r="Z128" s="56"/>
      <c r="AA128" s="56"/>
      <c r="AB128" s="56"/>
      <c r="AD128" s="56"/>
      <c r="AE128" s="56"/>
      <c r="AF128" s="56"/>
      <c r="AG128" s="56"/>
      <c r="AH128" s="56"/>
      <c r="AI128" s="56"/>
      <c r="AJ128" s="56"/>
      <c r="AK128" s="56"/>
      <c r="AL128" s="56"/>
      <c r="AN128" s="56"/>
      <c r="AO128" s="56"/>
      <c r="AP128" s="56"/>
      <c r="AQ128" s="56"/>
      <c r="AR128" s="56"/>
      <c r="AS128" s="56"/>
      <c r="AT128" s="56"/>
      <c r="AU128" s="56"/>
      <c r="AV128" s="56"/>
      <c r="AX128" s="56"/>
      <c r="AY128" s="56"/>
      <c r="AZ128" s="56"/>
      <c r="BA128" s="56"/>
      <c r="BB128" s="56"/>
      <c r="BC128" s="56"/>
      <c r="BD128" s="56"/>
      <c r="BE128" s="56"/>
      <c r="BF128" s="56"/>
      <c r="BH128" s="56"/>
      <c r="BI128" s="56"/>
      <c r="BJ128" s="56"/>
      <c r="BK128" s="56"/>
      <c r="BL128" s="56"/>
      <c r="BM128" s="56"/>
      <c r="BN128" s="56"/>
      <c r="BO128" s="56"/>
      <c r="BP128" s="56"/>
      <c r="BR128" s="56"/>
      <c r="BS128" s="56"/>
      <c r="BT128" s="56"/>
      <c r="BU128" s="56"/>
      <c r="BV128" s="56"/>
      <c r="BW128" s="56"/>
      <c r="BX128" s="56"/>
      <c r="BY128" s="56"/>
      <c r="BZ128" s="56"/>
      <c r="CB128" s="56"/>
      <c r="CC128" s="56"/>
      <c r="CD128" s="56"/>
      <c r="CE128" s="56"/>
      <c r="CF128" s="56"/>
      <c r="CG128" s="56"/>
      <c r="CH128" s="56"/>
      <c r="CI128" s="56"/>
      <c r="CJ128" s="56"/>
      <c r="CL128" s="56"/>
      <c r="CM128" s="56"/>
      <c r="CN128" s="56"/>
      <c r="CO128" s="56"/>
      <c r="CP128" s="56"/>
      <c r="CQ128" s="56"/>
      <c r="CR128" s="56"/>
      <c r="CS128" s="56"/>
      <c r="CT128" s="56"/>
      <c r="CV128" s="56"/>
      <c r="CW128" s="56"/>
      <c r="CX128" s="56"/>
      <c r="CY128" s="56"/>
      <c r="CZ128" s="56"/>
      <c r="DA128" s="56"/>
      <c r="DB128" s="56"/>
      <c r="DC128" s="56"/>
      <c r="DD128" s="56"/>
      <c r="DF128" s="56"/>
      <c r="DG128" s="56"/>
      <c r="DH128" s="56"/>
      <c r="DI128" s="56"/>
      <c r="DJ128" s="56"/>
      <c r="DK128" s="56"/>
      <c r="DL128" s="56"/>
      <c r="DM128" s="56"/>
      <c r="DN128" s="56"/>
      <c r="DP128" s="56"/>
      <c r="DQ128" s="56"/>
      <c r="DR128" s="56"/>
      <c r="DS128" s="56"/>
      <c r="DT128" s="56"/>
      <c r="DU128" s="56"/>
      <c r="DV128" s="56"/>
      <c r="DW128" s="56"/>
      <c r="DX128" s="56"/>
      <c r="DZ128" s="56"/>
      <c r="EA128" s="56"/>
      <c r="EB128" s="56"/>
      <c r="EC128" s="56"/>
      <c r="ED128" s="56"/>
      <c r="EE128" s="56"/>
      <c r="EF128" s="56"/>
      <c r="EG128" s="56"/>
      <c r="EH128" s="56"/>
      <c r="EJ128" s="56"/>
      <c r="EK128" s="56"/>
      <c r="EL128" s="56"/>
      <c r="EM128" s="56"/>
      <c r="EN128" s="56"/>
      <c r="EO128" s="56"/>
      <c r="EP128" s="56"/>
      <c r="EQ128" s="56"/>
      <c r="ER128" s="56"/>
      <c r="ET128" s="56"/>
      <c r="EU128" s="56"/>
      <c r="EV128" s="56"/>
      <c r="EW128" s="56"/>
      <c r="EX128" s="56"/>
      <c r="EY128" s="56"/>
      <c r="EZ128" s="56"/>
      <c r="FA128" s="56"/>
      <c r="FB128" s="56"/>
      <c r="FD128" s="56"/>
      <c r="FE128" s="56"/>
      <c r="FF128" s="56"/>
      <c r="FG128" s="56"/>
      <c r="FH128" s="56"/>
      <c r="FI128" s="56"/>
      <c r="FJ128" s="56"/>
      <c r="FK128" s="56"/>
      <c r="FL128" s="56"/>
      <c r="FN128" s="56"/>
      <c r="FO128" s="56"/>
      <c r="FP128" s="56"/>
      <c r="FQ128" s="56"/>
      <c r="FR128" s="56"/>
      <c r="FS128" s="56"/>
      <c r="FT128" s="56"/>
      <c r="FU128" s="56"/>
      <c r="FV128" s="56"/>
      <c r="FX128" s="56"/>
      <c r="FY128" s="56"/>
      <c r="FZ128" s="56"/>
      <c r="GA128" s="56"/>
      <c r="GB128" s="56"/>
      <c r="GC128" s="56"/>
      <c r="GD128" s="56"/>
      <c r="GE128" s="56"/>
      <c r="GF128" s="56"/>
      <c r="GH128" s="56"/>
      <c r="GI128" s="56"/>
      <c r="GJ128" s="56"/>
      <c r="GK128" s="56"/>
      <c r="GL128" s="56"/>
      <c r="GM128" s="56"/>
      <c r="GN128" s="56"/>
      <c r="GO128" s="56"/>
      <c r="GP128" s="56"/>
      <c r="GR128" s="56"/>
      <c r="GS128" s="56"/>
      <c r="GT128" s="56"/>
      <c r="GU128" s="56"/>
      <c r="GV128" s="56"/>
      <c r="GW128" s="56"/>
      <c r="GX128" s="56"/>
      <c r="GY128" s="56"/>
      <c r="GZ128" s="56"/>
      <c r="HB128" s="56"/>
      <c r="HC128" s="56"/>
      <c r="HD128" s="56"/>
      <c r="HE128" s="56"/>
      <c r="HF128" s="56"/>
      <c r="HG128" s="56"/>
      <c r="HH128" s="56"/>
      <c r="HI128" s="56"/>
      <c r="HJ128" s="56"/>
      <c r="HL128" s="56"/>
      <c r="HM128" s="56"/>
      <c r="HN128" s="56"/>
      <c r="HO128" s="56"/>
      <c r="HP128" s="56"/>
      <c r="HQ128" s="56"/>
      <c r="HR128" s="56"/>
      <c r="HS128" s="56"/>
      <c r="HT128" s="56"/>
      <c r="HV128" s="56"/>
      <c r="HW128" s="56"/>
      <c r="HX128" s="56"/>
      <c r="HY128" s="56"/>
      <c r="HZ128" s="56"/>
      <c r="IA128" s="56"/>
      <c r="IB128" s="56"/>
      <c r="IC128" s="56"/>
      <c r="ID128" s="56"/>
      <c r="IF128" s="56"/>
      <c r="IG128" s="56"/>
      <c r="IH128" s="56"/>
      <c r="II128" s="56"/>
      <c r="IJ128" s="56"/>
      <c r="IK128" s="56"/>
      <c r="IL128" s="56"/>
      <c r="IM128" s="56"/>
      <c r="IN128" s="56"/>
      <c r="IP128" s="56"/>
      <c r="IQ128" s="56"/>
      <c r="IR128" s="56"/>
      <c r="IS128" s="56"/>
      <c r="IT128" s="56"/>
      <c r="IU128" s="56"/>
    </row>
    <row r="129" spans="1:9" ht="39" thickBot="1" x14ac:dyDescent="0.25">
      <c r="A129" s="117" t="s">
        <v>2277</v>
      </c>
      <c r="B129" s="164"/>
      <c r="C129" s="85" t="s">
        <v>87</v>
      </c>
      <c r="D129" s="253"/>
      <c r="E129" s="254"/>
      <c r="F129" s="253"/>
      <c r="G129" s="254"/>
      <c r="H129" s="254"/>
      <c r="I129" s="49">
        <v>23068.13</v>
      </c>
    </row>
    <row r="130" spans="1:9" ht="13.5" thickBot="1" x14ac:dyDescent="0.25">
      <c r="A130" s="46"/>
      <c r="B130" s="76">
        <f>SUM(B129:B129)</f>
        <v>0</v>
      </c>
      <c r="C130" s="75"/>
      <c r="D130" s="76"/>
      <c r="E130" s="77"/>
      <c r="F130" s="75"/>
      <c r="G130" s="75"/>
      <c r="H130" s="76" t="s">
        <v>17</v>
      </c>
      <c r="I130" s="78">
        <f>SUM(I129:I129)</f>
        <v>23068.13</v>
      </c>
    </row>
    <row r="131" spans="1:9" ht="43.9" customHeight="1" thickBot="1" x14ac:dyDescent="0.25">
      <c r="A131" s="134" t="s">
        <v>96</v>
      </c>
      <c r="B131" s="114" t="s">
        <v>16</v>
      </c>
      <c r="C131" s="114" t="s">
        <v>5</v>
      </c>
      <c r="D131" s="114" t="s">
        <v>23</v>
      </c>
      <c r="E131" s="114" t="s">
        <v>18</v>
      </c>
      <c r="F131" s="114" t="s">
        <v>19</v>
      </c>
      <c r="G131" s="114" t="s">
        <v>10</v>
      </c>
      <c r="H131" s="114" t="s">
        <v>13</v>
      </c>
      <c r="I131" s="115" t="s">
        <v>12</v>
      </c>
    </row>
    <row r="132" spans="1:9" ht="13.5" thickBot="1" x14ac:dyDescent="0.25">
      <c r="A132" s="206"/>
      <c r="B132" s="185"/>
      <c r="C132" s="70" t="s">
        <v>87</v>
      </c>
      <c r="D132" s="163"/>
      <c r="E132" s="53"/>
      <c r="F132" s="53"/>
      <c r="G132" s="53"/>
      <c r="H132" s="153"/>
      <c r="I132" s="471">
        <v>32585.8</v>
      </c>
    </row>
    <row r="133" spans="1:9" ht="13.5" thickBot="1" x14ac:dyDescent="0.25">
      <c r="A133" s="134"/>
      <c r="B133" s="271"/>
      <c r="C133" s="75"/>
      <c r="D133" s="76"/>
      <c r="E133" s="77"/>
      <c r="F133" s="75"/>
      <c r="G133" s="75"/>
      <c r="H133" s="76"/>
      <c r="I133" s="78">
        <f>SUM(I132)</f>
        <v>32585.8</v>
      </c>
    </row>
    <row r="134" spans="1:9" x14ac:dyDescent="0.2">
      <c r="A134" s="9"/>
      <c r="B134" s="9"/>
      <c r="C134" s="9"/>
      <c r="D134" s="9"/>
      <c r="E134" s="9"/>
      <c r="F134" s="20"/>
      <c r="G134" s="20"/>
      <c r="H134" s="20"/>
      <c r="I134" s="20"/>
    </row>
    <row r="135" spans="1:9" ht="15.75" x14ac:dyDescent="0.2">
      <c r="A135" s="21" t="s">
        <v>21</v>
      </c>
      <c r="B135" s="22"/>
      <c r="C135" s="23"/>
      <c r="D135" s="4" t="s">
        <v>9</v>
      </c>
      <c r="E135" s="4" t="s">
        <v>6</v>
      </c>
      <c r="F135" s="119" t="s">
        <v>7</v>
      </c>
    </row>
    <row r="136" spans="1:9" x14ac:dyDescent="0.2">
      <c r="A136" s="642" t="s">
        <v>15</v>
      </c>
      <c r="B136" s="643"/>
      <c r="C136" s="25"/>
      <c r="D136" s="26">
        <f>B27</f>
        <v>38558.389999999992</v>
      </c>
      <c r="E136" s="26">
        <f>I27</f>
        <v>9883.9500000000007</v>
      </c>
      <c r="F136" s="120">
        <f>D136+E136</f>
        <v>48442.34</v>
      </c>
    </row>
    <row r="137" spans="1:9" x14ac:dyDescent="0.2">
      <c r="A137" s="642" t="s">
        <v>4</v>
      </c>
      <c r="B137" s="643"/>
      <c r="C137" s="25"/>
      <c r="D137" s="26">
        <f>B68</f>
        <v>71565.91</v>
      </c>
      <c r="E137" s="26">
        <f>I68</f>
        <v>13935.590000000002</v>
      </c>
      <c r="F137" s="120">
        <f>D137+E137</f>
        <v>85501.5</v>
      </c>
    </row>
    <row r="138" spans="1:9" x14ac:dyDescent="0.2">
      <c r="A138" s="642" t="s">
        <v>14</v>
      </c>
      <c r="B138" s="643"/>
      <c r="C138" s="25"/>
      <c r="D138" s="26">
        <f>B87</f>
        <v>31972.239999999998</v>
      </c>
      <c r="E138" s="26">
        <f>I87</f>
        <v>355.75</v>
      </c>
      <c r="F138" s="120">
        <f>D138+E138</f>
        <v>32327.989999999998</v>
      </c>
    </row>
    <row r="139" spans="1:9" x14ac:dyDescent="0.2">
      <c r="A139" s="642" t="s">
        <v>146</v>
      </c>
      <c r="B139" s="643"/>
      <c r="C139" s="25"/>
      <c r="D139" s="26">
        <f>B102</f>
        <v>44653.80999999999</v>
      </c>
      <c r="E139" s="26">
        <f>I102</f>
        <v>644.75</v>
      </c>
      <c r="F139" s="120">
        <f>D139+E139</f>
        <v>45298.55999999999</v>
      </c>
      <c r="G139" s="56"/>
    </row>
    <row r="140" spans="1:9" x14ac:dyDescent="0.2">
      <c r="A140" s="642" t="s">
        <v>26</v>
      </c>
      <c r="B140" s="643"/>
      <c r="C140" s="25"/>
      <c r="D140" s="26">
        <f>B127</f>
        <v>6555.25</v>
      </c>
      <c r="E140" s="26">
        <f>I127</f>
        <v>336.51</v>
      </c>
      <c r="F140" s="120">
        <f>D140+E140</f>
        <v>6891.76</v>
      </c>
      <c r="G140" s="56"/>
    </row>
    <row r="141" spans="1:9" x14ac:dyDescent="0.2">
      <c r="A141" s="646" t="s">
        <v>69</v>
      </c>
      <c r="B141" s="647"/>
      <c r="C141" s="25"/>
      <c r="D141" s="26"/>
      <c r="E141" s="26"/>
      <c r="F141" s="242">
        <f>F144+F142+F143+F145</f>
        <v>11838.16</v>
      </c>
      <c r="G141" s="56"/>
    </row>
    <row r="142" spans="1:9" ht="56.45" customHeight="1" x14ac:dyDescent="0.2">
      <c r="A142" s="650" t="s">
        <v>2275</v>
      </c>
      <c r="B142" s="651"/>
      <c r="C142" s="25"/>
      <c r="D142" s="26"/>
      <c r="E142" s="26"/>
      <c r="F142" s="120">
        <f>I106</f>
        <v>119.8</v>
      </c>
      <c r="G142" s="56"/>
    </row>
    <row r="143" spans="1:9" ht="61.15" customHeight="1" x14ac:dyDescent="0.2">
      <c r="A143" s="650" t="s">
        <v>2276</v>
      </c>
      <c r="B143" s="651"/>
      <c r="C143" s="25"/>
      <c r="D143" s="26"/>
      <c r="E143" s="26"/>
      <c r="F143" s="120">
        <f>I109</f>
        <v>146.16999999999999</v>
      </c>
      <c r="G143" s="56"/>
    </row>
    <row r="144" spans="1:9" x14ac:dyDescent="0.2">
      <c r="A144" s="642" t="s">
        <v>2270</v>
      </c>
      <c r="B144" s="643"/>
      <c r="C144" s="25"/>
      <c r="D144" s="26"/>
      <c r="E144" s="26"/>
      <c r="F144" s="247">
        <f>I110</f>
        <v>8514.25</v>
      </c>
      <c r="G144" s="56"/>
    </row>
    <row r="145" spans="1:7" x14ac:dyDescent="0.2">
      <c r="A145" s="642" t="s">
        <v>88</v>
      </c>
      <c r="B145" s="643"/>
      <c r="C145" s="25"/>
      <c r="D145" s="26"/>
      <c r="E145" s="26"/>
      <c r="F145" s="120">
        <f>I111</f>
        <v>3057.94</v>
      </c>
      <c r="G145" s="56"/>
    </row>
    <row r="146" spans="1:7" ht="42" customHeight="1" x14ac:dyDescent="0.2">
      <c r="A146" s="650" t="s">
        <v>2</v>
      </c>
      <c r="B146" s="651"/>
      <c r="C146" s="25"/>
      <c r="D146" s="26">
        <f>B130</f>
        <v>0</v>
      </c>
      <c r="E146" s="26"/>
      <c r="F146" s="120">
        <f>D146+E146+I130</f>
        <v>23068.13</v>
      </c>
      <c r="G146" s="56"/>
    </row>
    <row r="147" spans="1:7" ht="34.9" customHeight="1" x14ac:dyDescent="0.2">
      <c r="A147" s="650" t="s">
        <v>96</v>
      </c>
      <c r="B147" s="651"/>
      <c r="C147" s="25"/>
      <c r="D147" s="26"/>
      <c r="E147" s="26"/>
      <c r="F147" s="120">
        <f>I133</f>
        <v>32585.8</v>
      </c>
      <c r="G147" s="56"/>
    </row>
    <row r="148" spans="1:7" x14ac:dyDescent="0.2">
      <c r="A148" s="648" t="s">
        <v>22</v>
      </c>
      <c r="B148" s="649"/>
      <c r="C148" s="27"/>
      <c r="D148" s="28">
        <f>SUM(D136:D146)</f>
        <v>193305.59999999998</v>
      </c>
      <c r="E148" s="28">
        <f>SUM(E136:E140)</f>
        <v>25156.55</v>
      </c>
      <c r="F148" s="121">
        <f>F136+F137+F138+F139+F140+F141+F146+F147</f>
        <v>285954.24</v>
      </c>
    </row>
  </sheetData>
  <mergeCells count="49">
    <mergeCell ref="A144:B144"/>
    <mergeCell ref="A147:B147"/>
    <mergeCell ref="B20:B21"/>
    <mergeCell ref="A137:B137"/>
    <mergeCell ref="A145:B145"/>
    <mergeCell ref="A65:A66"/>
    <mergeCell ref="A148:B148"/>
    <mergeCell ref="A138:B138"/>
    <mergeCell ref="A139:B139"/>
    <mergeCell ref="A140:B140"/>
    <mergeCell ref="A141:B141"/>
    <mergeCell ref="A146:B146"/>
    <mergeCell ref="A16:A17"/>
    <mergeCell ref="B35:B54"/>
    <mergeCell ref="A142:B142"/>
    <mergeCell ref="A143:B143"/>
    <mergeCell ref="A136:B136"/>
    <mergeCell ref="A20:A21"/>
    <mergeCell ref="A61:A62"/>
    <mergeCell ref="A104:A106"/>
    <mergeCell ref="A107:A109"/>
    <mergeCell ref="A83:A85"/>
    <mergeCell ref="A1:B1"/>
    <mergeCell ref="A36:A54"/>
    <mergeCell ref="B9:B15"/>
    <mergeCell ref="A55:A58"/>
    <mergeCell ref="A9:A10"/>
    <mergeCell ref="D9:D10"/>
    <mergeCell ref="D11:D15"/>
    <mergeCell ref="D16:D17"/>
    <mergeCell ref="A11:A15"/>
    <mergeCell ref="B16:B17"/>
    <mergeCell ref="D20:D21"/>
    <mergeCell ref="D61:D62"/>
    <mergeCell ref="D55:D58"/>
    <mergeCell ref="G1:H1"/>
    <mergeCell ref="G2:H2"/>
    <mergeCell ref="C35:C54"/>
    <mergeCell ref="C55:C58"/>
    <mergeCell ref="C9:C15"/>
    <mergeCell ref="C16:C17"/>
    <mergeCell ref="C20:C21"/>
    <mergeCell ref="D65:D66"/>
    <mergeCell ref="C64:C66"/>
    <mergeCell ref="B61:B63"/>
    <mergeCell ref="B64:B66"/>
    <mergeCell ref="C61:C63"/>
    <mergeCell ref="D36:D54"/>
    <mergeCell ref="B55:B58"/>
  </mergeCells>
  <pageMargins left="0.70866141732283472" right="0.70866141732283472" top="0.19685039370078741" bottom="0.19685039370078741" header="0.31496062992125984" footer="0.31496062992125984"/>
  <pageSetup paperSize="9" orientation="landscape" r:id="rId1"/>
  <legacy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U147"/>
  <sheetViews>
    <sheetView topLeftCell="A119" workbookViewId="0">
      <selection activeCell="F147" sqref="F147"/>
    </sheetView>
  </sheetViews>
  <sheetFormatPr defaultRowHeight="12.75" x14ac:dyDescent="0.2"/>
  <cols>
    <col min="1" max="1" width="27.7109375" customWidth="1"/>
    <col min="2" max="2" width="10.85546875" customWidth="1"/>
    <col min="3" max="3" width="11.85546875" customWidth="1"/>
    <col min="4" max="4" width="15.85546875" customWidth="1"/>
    <col min="5" max="5" width="23.140625" customWidth="1"/>
    <col min="6" max="6" width="11.5703125" customWidth="1"/>
    <col min="7" max="7" width="7.28515625" customWidth="1"/>
    <col min="8" max="8" width="9.85546875" customWidth="1"/>
    <col min="9" max="9" width="12.7109375" customWidth="1"/>
  </cols>
  <sheetData>
    <row r="1" spans="1:9" ht="12.75" customHeight="1" x14ac:dyDescent="0.2">
      <c r="A1" s="708" t="s">
        <v>85</v>
      </c>
      <c r="B1" s="70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/>
      <c r="E2" s="5">
        <v>123297.12</v>
      </c>
      <c r="F2" s="6">
        <v>97680.57</v>
      </c>
      <c r="G2" s="640">
        <f>E2-F2</f>
        <v>25616.549999999988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585</v>
      </c>
      <c r="E3" s="1">
        <v>2</v>
      </c>
      <c r="F3" s="1"/>
      <c r="G3" s="1"/>
      <c r="H3" s="1" t="s">
        <v>25</v>
      </c>
      <c r="I3" s="8">
        <f>F2-F147</f>
        <v>-180411.39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51.7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4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thickBot="1" x14ac:dyDescent="0.25">
      <c r="A6" s="227"/>
      <c r="B6" s="152">
        <v>2530.7199999999998</v>
      </c>
      <c r="C6" s="63" t="s">
        <v>66</v>
      </c>
      <c r="D6" s="151"/>
      <c r="E6" s="65"/>
      <c r="F6" s="65"/>
      <c r="G6" s="65"/>
      <c r="H6" s="66"/>
      <c r="I6" s="67">
        <f t="shared" ref="I6:I23" si="0">G6*H6</f>
        <v>0</v>
      </c>
    </row>
    <row r="7" spans="1:9" ht="12.75" customHeight="1" thickBot="1" x14ac:dyDescent="0.25">
      <c r="A7" s="228"/>
      <c r="B7" s="503">
        <v>2750.8</v>
      </c>
      <c r="C7" s="504" t="s">
        <v>67</v>
      </c>
      <c r="D7" s="505"/>
      <c r="E7" s="506"/>
      <c r="F7" s="506"/>
      <c r="G7" s="506"/>
      <c r="H7" s="507"/>
      <c r="I7" s="508">
        <f t="shared" si="0"/>
        <v>0</v>
      </c>
    </row>
    <row r="8" spans="1:9" ht="12.75" customHeight="1" x14ac:dyDescent="0.2">
      <c r="A8" s="655" t="s">
        <v>472</v>
      </c>
      <c r="B8" s="672">
        <v>3833.61</v>
      </c>
      <c r="C8" s="625" t="s">
        <v>70</v>
      </c>
      <c r="D8" s="627" t="s">
        <v>358</v>
      </c>
      <c r="E8" s="37" t="s">
        <v>125</v>
      </c>
      <c r="F8" s="37" t="s">
        <v>99</v>
      </c>
      <c r="G8" s="37">
        <v>2</v>
      </c>
      <c r="H8" s="38">
        <v>41.85</v>
      </c>
      <c r="I8" s="39">
        <f t="shared" si="0"/>
        <v>83.7</v>
      </c>
    </row>
    <row r="9" spans="1:9" ht="12.75" customHeight="1" thickBot="1" x14ac:dyDescent="0.25">
      <c r="A9" s="657"/>
      <c r="B9" s="673"/>
      <c r="C9" s="626"/>
      <c r="D9" s="629"/>
      <c r="E9" s="83" t="s">
        <v>586</v>
      </c>
      <c r="F9" s="83" t="s">
        <v>100</v>
      </c>
      <c r="G9" s="83">
        <v>0.05</v>
      </c>
      <c r="H9" s="84">
        <v>160</v>
      </c>
      <c r="I9" s="200">
        <f t="shared" si="0"/>
        <v>8</v>
      </c>
    </row>
    <row r="10" spans="1:9" ht="12.75" customHeight="1" x14ac:dyDescent="0.2">
      <c r="A10" s="655" t="s">
        <v>754</v>
      </c>
      <c r="B10" s="672">
        <v>3270.05</v>
      </c>
      <c r="C10" s="625" t="s">
        <v>72</v>
      </c>
      <c r="D10" s="658"/>
      <c r="E10" s="37" t="s">
        <v>502</v>
      </c>
      <c r="F10" s="37" t="s">
        <v>100</v>
      </c>
      <c r="G10" s="37">
        <v>0.05</v>
      </c>
      <c r="H10" s="38">
        <v>68</v>
      </c>
      <c r="I10" s="39">
        <f t="shared" si="0"/>
        <v>3.4000000000000004</v>
      </c>
    </row>
    <row r="11" spans="1:9" ht="12.75" customHeight="1" x14ac:dyDescent="0.2">
      <c r="A11" s="656"/>
      <c r="B11" s="681"/>
      <c r="C11" s="632"/>
      <c r="D11" s="660"/>
      <c r="E11" s="35" t="s">
        <v>128</v>
      </c>
      <c r="F11" s="35" t="s">
        <v>100</v>
      </c>
      <c r="G11" s="35">
        <v>0.05</v>
      </c>
      <c r="H11" s="36">
        <v>170</v>
      </c>
      <c r="I11" s="157">
        <f t="shared" si="0"/>
        <v>8.5</v>
      </c>
    </row>
    <row r="12" spans="1:9" ht="12.75" customHeight="1" x14ac:dyDescent="0.2">
      <c r="A12" s="656"/>
      <c r="B12" s="681"/>
      <c r="C12" s="632"/>
      <c r="D12" s="660"/>
      <c r="E12" s="15" t="s">
        <v>756</v>
      </c>
      <c r="F12" s="15" t="s">
        <v>757</v>
      </c>
      <c r="G12" s="15">
        <v>1</v>
      </c>
      <c r="H12" s="16">
        <v>106.25</v>
      </c>
      <c r="I12" s="43">
        <f t="shared" si="0"/>
        <v>106.25</v>
      </c>
    </row>
    <row r="13" spans="1:9" ht="12.75" customHeight="1" x14ac:dyDescent="0.2">
      <c r="A13" s="656"/>
      <c r="B13" s="681"/>
      <c r="C13" s="632"/>
      <c r="D13" s="660"/>
      <c r="E13" s="15" t="s">
        <v>586</v>
      </c>
      <c r="F13" s="15" t="s">
        <v>100</v>
      </c>
      <c r="G13" s="15">
        <v>0.02</v>
      </c>
      <c r="H13" s="16">
        <v>260</v>
      </c>
      <c r="I13" s="43">
        <f t="shared" si="0"/>
        <v>5.2</v>
      </c>
    </row>
    <row r="14" spans="1:9" ht="12.75" customHeight="1" thickBot="1" x14ac:dyDescent="0.25">
      <c r="A14" s="657"/>
      <c r="B14" s="673"/>
      <c r="C14" s="626"/>
      <c r="D14" s="659"/>
      <c r="E14" s="83" t="s">
        <v>755</v>
      </c>
      <c r="F14" s="83" t="s">
        <v>100</v>
      </c>
      <c r="G14" s="83">
        <v>0.04</v>
      </c>
      <c r="H14" s="84">
        <v>170</v>
      </c>
      <c r="I14" s="200">
        <f t="shared" si="0"/>
        <v>6.8</v>
      </c>
    </row>
    <row r="15" spans="1:9" ht="12.75" customHeight="1" x14ac:dyDescent="0.2">
      <c r="A15" s="655" t="s">
        <v>950</v>
      </c>
      <c r="B15" s="672">
        <v>2969.65</v>
      </c>
      <c r="C15" s="625" t="s">
        <v>73</v>
      </c>
      <c r="D15" s="658"/>
      <c r="E15" s="37" t="s">
        <v>951</v>
      </c>
      <c r="F15" s="37" t="s">
        <v>99</v>
      </c>
      <c r="G15" s="37">
        <v>8</v>
      </c>
      <c r="H15" s="38">
        <v>0.7</v>
      </c>
      <c r="I15" s="39">
        <f t="shared" si="0"/>
        <v>5.6</v>
      </c>
    </row>
    <row r="16" spans="1:9" ht="12.75" customHeight="1" thickBot="1" x14ac:dyDescent="0.25">
      <c r="A16" s="657"/>
      <c r="B16" s="673"/>
      <c r="C16" s="626"/>
      <c r="D16" s="659"/>
      <c r="E16" s="83" t="s">
        <v>951</v>
      </c>
      <c r="F16" s="83" t="s">
        <v>99</v>
      </c>
      <c r="G16" s="83">
        <v>8</v>
      </c>
      <c r="H16" s="84">
        <v>0.8</v>
      </c>
      <c r="I16" s="200">
        <f t="shared" si="0"/>
        <v>6.4</v>
      </c>
    </row>
    <row r="17" spans="1:9" ht="12.75" customHeight="1" thickBot="1" x14ac:dyDescent="0.25">
      <c r="A17" s="227"/>
      <c r="B17" s="106">
        <v>3533.25</v>
      </c>
      <c r="C17" s="85" t="s">
        <v>74</v>
      </c>
      <c r="D17" s="86"/>
      <c r="E17" s="47"/>
      <c r="F17" s="47"/>
      <c r="G17" s="47"/>
      <c r="H17" s="48"/>
      <c r="I17" s="49">
        <f t="shared" si="0"/>
        <v>0</v>
      </c>
    </row>
    <row r="18" spans="1:9" ht="12.75" customHeight="1" thickBot="1" x14ac:dyDescent="0.25">
      <c r="A18" s="227"/>
      <c r="B18" s="106">
        <v>2127.12</v>
      </c>
      <c r="C18" s="85" t="s">
        <v>75</v>
      </c>
      <c r="D18" s="86"/>
      <c r="E18" s="47"/>
      <c r="F18" s="47"/>
      <c r="G18" s="47"/>
      <c r="H18" s="48"/>
      <c r="I18" s="49">
        <f t="shared" si="0"/>
        <v>0</v>
      </c>
    </row>
    <row r="19" spans="1:9" ht="12.75" customHeight="1" thickBot="1" x14ac:dyDescent="0.25">
      <c r="A19" s="227" t="s">
        <v>1093</v>
      </c>
      <c r="B19" s="106">
        <v>2991.04</v>
      </c>
      <c r="C19" s="85" t="s">
        <v>76</v>
      </c>
      <c r="D19" s="55" t="s">
        <v>1135</v>
      </c>
      <c r="E19" s="378" t="s">
        <v>1355</v>
      </c>
      <c r="F19" s="378" t="s">
        <v>99</v>
      </c>
      <c r="G19" s="378">
        <v>4</v>
      </c>
      <c r="H19" s="379">
        <v>2140</v>
      </c>
      <c r="I19" s="310">
        <f t="shared" si="0"/>
        <v>8560</v>
      </c>
    </row>
    <row r="20" spans="1:9" ht="12.75" customHeight="1" thickBot="1" x14ac:dyDescent="0.25">
      <c r="A20" s="227"/>
      <c r="B20" s="106">
        <v>2984.1</v>
      </c>
      <c r="C20" s="85" t="s">
        <v>77</v>
      </c>
      <c r="D20" s="86"/>
      <c r="E20" s="47"/>
      <c r="F20" s="47"/>
      <c r="G20" s="47"/>
      <c r="H20" s="48"/>
      <c r="I20" s="49">
        <f t="shared" si="0"/>
        <v>0</v>
      </c>
    </row>
    <row r="21" spans="1:9" ht="12.75" customHeight="1" thickBot="1" x14ac:dyDescent="0.25">
      <c r="A21" s="221"/>
      <c r="B21" s="106">
        <v>4424.08</v>
      </c>
      <c r="C21" s="85" t="s">
        <v>78</v>
      </c>
      <c r="D21" s="86"/>
      <c r="E21" s="47"/>
      <c r="F21" s="47"/>
      <c r="G21" s="47"/>
      <c r="H21" s="48"/>
      <c r="I21" s="49">
        <f t="shared" si="0"/>
        <v>0</v>
      </c>
    </row>
    <row r="22" spans="1:9" ht="12.75" customHeight="1" thickBot="1" x14ac:dyDescent="0.25">
      <c r="A22" s="221"/>
      <c r="B22" s="106">
        <v>3629.76</v>
      </c>
      <c r="C22" s="85" t="s">
        <v>79</v>
      </c>
      <c r="D22" s="86"/>
      <c r="E22" s="47"/>
      <c r="F22" s="47"/>
      <c r="G22" s="47"/>
      <c r="H22" s="48"/>
      <c r="I22" s="49">
        <f t="shared" si="0"/>
        <v>0</v>
      </c>
    </row>
    <row r="23" spans="1:9" ht="12.75" customHeight="1" thickBot="1" x14ac:dyDescent="0.25">
      <c r="A23" s="221"/>
      <c r="B23" s="106">
        <v>3668.22</v>
      </c>
      <c r="C23" s="85" t="s">
        <v>80</v>
      </c>
      <c r="D23" s="86"/>
      <c r="E23" s="47"/>
      <c r="F23" s="47"/>
      <c r="G23" s="47"/>
      <c r="H23" s="48"/>
      <c r="I23" s="49">
        <f t="shared" si="0"/>
        <v>0</v>
      </c>
    </row>
    <row r="24" spans="1:9" ht="12.75" customHeight="1" thickBot="1" x14ac:dyDescent="0.25">
      <c r="A24" s="46"/>
      <c r="B24" s="164"/>
      <c r="C24" s="85" t="s">
        <v>87</v>
      </c>
      <c r="D24" s="86"/>
      <c r="E24" s="47"/>
      <c r="F24" s="47"/>
      <c r="G24" s="47"/>
      <c r="H24" s="48"/>
      <c r="I24" s="49">
        <v>311.86</v>
      </c>
    </row>
    <row r="25" spans="1:9" ht="12.75" customHeight="1" thickBot="1" x14ac:dyDescent="0.25">
      <c r="A25" s="219"/>
      <c r="B25" s="108">
        <f>SUM(B6:B23)</f>
        <v>38712.400000000001</v>
      </c>
      <c r="C25" s="109"/>
      <c r="D25" s="108"/>
      <c r="E25" s="110"/>
      <c r="F25" s="109"/>
      <c r="G25" s="109"/>
      <c r="H25" s="108" t="s">
        <v>17</v>
      </c>
      <c r="I25" s="232">
        <f>SUM(I6:I24)</f>
        <v>9105.7100000000009</v>
      </c>
    </row>
    <row r="26" spans="1:9" ht="77.25" thickBot="1" x14ac:dyDescent="0.25">
      <c r="A26" s="134" t="s">
        <v>1066</v>
      </c>
      <c r="B26" s="114" t="s">
        <v>16</v>
      </c>
      <c r="C26" s="114" t="s">
        <v>5</v>
      </c>
      <c r="D26" s="114" t="s">
        <v>23</v>
      </c>
      <c r="E26" s="114" t="s">
        <v>18</v>
      </c>
      <c r="F26" s="114" t="s">
        <v>19</v>
      </c>
      <c r="G26" s="114" t="s">
        <v>10</v>
      </c>
      <c r="H26" s="114" t="s">
        <v>13</v>
      </c>
      <c r="I26" s="115" t="s">
        <v>12</v>
      </c>
    </row>
    <row r="27" spans="1:9" ht="12.75" customHeight="1" thickBot="1" x14ac:dyDescent="0.25">
      <c r="A27" s="227"/>
      <c r="B27" s="106">
        <v>4729.96</v>
      </c>
      <c r="C27" s="85" t="s">
        <v>66</v>
      </c>
      <c r="D27" s="86"/>
      <c r="E27" s="47"/>
      <c r="F27" s="47"/>
      <c r="G27" s="47"/>
      <c r="H27" s="48"/>
      <c r="I27" s="49">
        <f t="shared" ref="I27:I65" si="1">G27*H27</f>
        <v>0</v>
      </c>
    </row>
    <row r="28" spans="1:9" ht="13.5" thickBot="1" x14ac:dyDescent="0.25">
      <c r="A28" s="227"/>
      <c r="B28" s="106">
        <v>4602.22</v>
      </c>
      <c r="C28" s="85" t="s">
        <v>67</v>
      </c>
      <c r="D28" s="55"/>
      <c r="E28" s="47"/>
      <c r="F28" s="47"/>
      <c r="G28" s="47"/>
      <c r="H28" s="48"/>
      <c r="I28" s="49">
        <f t="shared" si="1"/>
        <v>0</v>
      </c>
    </row>
    <row r="29" spans="1:9" ht="12.75" customHeight="1" thickBot="1" x14ac:dyDescent="0.25">
      <c r="A29" s="227"/>
      <c r="B29" s="106">
        <v>4542.08</v>
      </c>
      <c r="C29" s="85" t="s">
        <v>70</v>
      </c>
      <c r="D29" s="86"/>
      <c r="E29" s="47"/>
      <c r="F29" s="47"/>
      <c r="G29" s="47"/>
      <c r="H29" s="48"/>
      <c r="I29" s="49">
        <f t="shared" si="1"/>
        <v>0</v>
      </c>
    </row>
    <row r="30" spans="1:9" ht="12.75" customHeight="1" thickBot="1" x14ac:dyDescent="0.25">
      <c r="A30" s="227"/>
      <c r="B30" s="106">
        <v>6058.01</v>
      </c>
      <c r="C30" s="85" t="s">
        <v>72</v>
      </c>
      <c r="D30" s="86"/>
      <c r="E30" s="47"/>
      <c r="F30" s="47"/>
      <c r="G30" s="47"/>
      <c r="H30" s="48"/>
      <c r="I30" s="49">
        <f t="shared" si="1"/>
        <v>0</v>
      </c>
    </row>
    <row r="31" spans="1:9" ht="12.75" customHeight="1" thickBot="1" x14ac:dyDescent="0.25">
      <c r="A31" s="227"/>
      <c r="B31" s="106">
        <v>5952.51</v>
      </c>
      <c r="C31" s="85" t="s">
        <v>73</v>
      </c>
      <c r="D31" s="86"/>
      <c r="E31" s="47"/>
      <c r="F31" s="47"/>
      <c r="G31" s="47"/>
      <c r="H31" s="48"/>
      <c r="I31" s="49">
        <f t="shared" si="1"/>
        <v>0</v>
      </c>
    </row>
    <row r="32" spans="1:9" ht="12.75" customHeight="1" thickBot="1" x14ac:dyDescent="0.25">
      <c r="A32" s="228"/>
      <c r="B32" s="161">
        <v>5147.84</v>
      </c>
      <c r="C32" s="154" t="s">
        <v>74</v>
      </c>
      <c r="D32" s="162"/>
      <c r="E32" s="82"/>
      <c r="F32" s="82"/>
      <c r="G32" s="82"/>
      <c r="H32" s="155"/>
      <c r="I32" s="156">
        <f t="shared" si="1"/>
        <v>0</v>
      </c>
    </row>
    <row r="33" spans="1:9" ht="12.75" customHeight="1" x14ac:dyDescent="0.2">
      <c r="A33" s="655" t="s">
        <v>486</v>
      </c>
      <c r="B33" s="630">
        <v>5093.54</v>
      </c>
      <c r="C33" s="625" t="s">
        <v>75</v>
      </c>
      <c r="D33" s="658" t="s">
        <v>108</v>
      </c>
      <c r="E33" s="82" t="s">
        <v>1247</v>
      </c>
      <c r="F33" s="82" t="s">
        <v>99</v>
      </c>
      <c r="G33" s="82">
        <v>2</v>
      </c>
      <c r="H33" s="155">
        <v>18</v>
      </c>
      <c r="I33" s="156">
        <f t="shared" si="1"/>
        <v>36</v>
      </c>
    </row>
    <row r="34" spans="1:9" ht="12.75" customHeight="1" x14ac:dyDescent="0.2">
      <c r="A34" s="656"/>
      <c r="B34" s="710"/>
      <c r="C34" s="632"/>
      <c r="D34" s="660"/>
      <c r="E34" s="15" t="s">
        <v>1248</v>
      </c>
      <c r="F34" s="15" t="s">
        <v>99</v>
      </c>
      <c r="G34" s="15">
        <v>1</v>
      </c>
      <c r="H34" s="16">
        <v>63</v>
      </c>
      <c r="I34" s="43">
        <f t="shared" si="1"/>
        <v>63</v>
      </c>
    </row>
    <row r="35" spans="1:9" ht="12.75" customHeight="1" x14ac:dyDescent="0.2">
      <c r="A35" s="656"/>
      <c r="B35" s="710"/>
      <c r="C35" s="632"/>
      <c r="D35" s="660"/>
      <c r="E35" s="15" t="s">
        <v>1249</v>
      </c>
      <c r="F35" s="15" t="s">
        <v>99</v>
      </c>
      <c r="G35" s="15">
        <v>1</v>
      </c>
      <c r="H35" s="16">
        <v>70</v>
      </c>
      <c r="I35" s="43">
        <f t="shared" si="1"/>
        <v>70</v>
      </c>
    </row>
    <row r="36" spans="1:9" ht="12.75" customHeight="1" x14ac:dyDescent="0.2">
      <c r="A36" s="656"/>
      <c r="B36" s="710"/>
      <c r="C36" s="632"/>
      <c r="D36" s="660"/>
      <c r="E36" s="15" t="s">
        <v>353</v>
      </c>
      <c r="F36" s="15" t="s">
        <v>99</v>
      </c>
      <c r="G36" s="15">
        <v>1</v>
      </c>
      <c r="H36" s="16">
        <v>420</v>
      </c>
      <c r="I36" s="43">
        <f t="shared" si="1"/>
        <v>420</v>
      </c>
    </row>
    <row r="37" spans="1:9" ht="12.75" customHeight="1" x14ac:dyDescent="0.2">
      <c r="A37" s="656"/>
      <c r="B37" s="710"/>
      <c r="C37" s="632"/>
      <c r="D37" s="660"/>
      <c r="E37" s="15" t="s">
        <v>134</v>
      </c>
      <c r="F37" s="15" t="s">
        <v>104</v>
      </c>
      <c r="G37" s="15">
        <v>1</v>
      </c>
      <c r="H37" s="16">
        <v>75</v>
      </c>
      <c r="I37" s="43">
        <f t="shared" si="1"/>
        <v>75</v>
      </c>
    </row>
    <row r="38" spans="1:9" ht="12.75" customHeight="1" x14ac:dyDescent="0.2">
      <c r="A38" s="656"/>
      <c r="B38" s="710"/>
      <c r="C38" s="632"/>
      <c r="D38" s="660"/>
      <c r="E38" s="15" t="s">
        <v>155</v>
      </c>
      <c r="F38" s="15" t="s">
        <v>99</v>
      </c>
      <c r="G38" s="15">
        <v>2</v>
      </c>
      <c r="H38" s="16">
        <v>25.8</v>
      </c>
      <c r="I38" s="43">
        <f t="shared" si="1"/>
        <v>51.6</v>
      </c>
    </row>
    <row r="39" spans="1:9" ht="12.75" customHeight="1" x14ac:dyDescent="0.2">
      <c r="A39" s="656"/>
      <c r="B39" s="710"/>
      <c r="C39" s="632"/>
      <c r="D39" s="660"/>
      <c r="E39" s="15" t="s">
        <v>1250</v>
      </c>
      <c r="F39" s="15" t="s">
        <v>99</v>
      </c>
      <c r="G39" s="15">
        <v>1</v>
      </c>
      <c r="H39" s="16">
        <v>120</v>
      </c>
      <c r="I39" s="43">
        <f t="shared" si="1"/>
        <v>120</v>
      </c>
    </row>
    <row r="40" spans="1:9" ht="12.75" customHeight="1" x14ac:dyDescent="0.2">
      <c r="A40" s="656"/>
      <c r="B40" s="710"/>
      <c r="C40" s="632"/>
      <c r="D40" s="660"/>
      <c r="E40" s="15" t="s">
        <v>277</v>
      </c>
      <c r="F40" s="15" t="s">
        <v>99</v>
      </c>
      <c r="G40" s="15">
        <v>4</v>
      </c>
      <c r="H40" s="16">
        <v>27</v>
      </c>
      <c r="I40" s="43">
        <f t="shared" si="1"/>
        <v>108</v>
      </c>
    </row>
    <row r="41" spans="1:9" ht="12.75" customHeight="1" x14ac:dyDescent="0.2">
      <c r="A41" s="656"/>
      <c r="B41" s="710"/>
      <c r="C41" s="632"/>
      <c r="D41" s="660"/>
      <c r="E41" s="15" t="s">
        <v>204</v>
      </c>
      <c r="F41" s="15" t="s">
        <v>99</v>
      </c>
      <c r="G41" s="15">
        <v>2</v>
      </c>
      <c r="H41" s="16">
        <v>66.599999999999994</v>
      </c>
      <c r="I41" s="43">
        <f t="shared" si="1"/>
        <v>133.19999999999999</v>
      </c>
    </row>
    <row r="42" spans="1:9" ht="12.75" customHeight="1" x14ac:dyDescent="0.2">
      <c r="A42" s="656"/>
      <c r="B42" s="710"/>
      <c r="C42" s="632"/>
      <c r="D42" s="660"/>
      <c r="E42" s="15" t="s">
        <v>119</v>
      </c>
      <c r="F42" s="15" t="s">
        <v>99</v>
      </c>
      <c r="G42" s="15">
        <v>3</v>
      </c>
      <c r="H42" s="16">
        <v>10.8</v>
      </c>
      <c r="I42" s="43">
        <f t="shared" si="1"/>
        <v>32.400000000000006</v>
      </c>
    </row>
    <row r="43" spans="1:9" ht="12.75" customHeight="1" x14ac:dyDescent="0.2">
      <c r="A43" s="656"/>
      <c r="B43" s="710"/>
      <c r="C43" s="632"/>
      <c r="D43" s="660"/>
      <c r="E43" s="15" t="s">
        <v>909</v>
      </c>
      <c r="F43" s="15" t="s">
        <v>99</v>
      </c>
      <c r="G43" s="15">
        <v>2</v>
      </c>
      <c r="H43" s="16">
        <v>18.600000000000001</v>
      </c>
      <c r="I43" s="43">
        <f t="shared" si="1"/>
        <v>37.200000000000003</v>
      </c>
    </row>
    <row r="44" spans="1:9" ht="12.75" customHeight="1" x14ac:dyDescent="0.2">
      <c r="A44" s="656"/>
      <c r="B44" s="710"/>
      <c r="C44" s="632"/>
      <c r="D44" s="660"/>
      <c r="E44" s="15" t="s">
        <v>1251</v>
      </c>
      <c r="F44" s="15" t="s">
        <v>99</v>
      </c>
      <c r="G44" s="15">
        <v>1</v>
      </c>
      <c r="H44" s="16">
        <v>48</v>
      </c>
      <c r="I44" s="43">
        <f t="shared" si="1"/>
        <v>48</v>
      </c>
    </row>
    <row r="45" spans="1:9" ht="12.75" customHeight="1" x14ac:dyDescent="0.2">
      <c r="A45" s="656"/>
      <c r="B45" s="710"/>
      <c r="C45" s="632"/>
      <c r="D45" s="660"/>
      <c r="E45" s="15" t="s">
        <v>223</v>
      </c>
      <c r="F45" s="15" t="s">
        <v>99</v>
      </c>
      <c r="G45" s="15">
        <v>1</v>
      </c>
      <c r="H45" s="16">
        <v>290</v>
      </c>
      <c r="I45" s="43">
        <f t="shared" si="1"/>
        <v>290</v>
      </c>
    </row>
    <row r="46" spans="1:9" ht="12.75" customHeight="1" x14ac:dyDescent="0.2">
      <c r="A46" s="656"/>
      <c r="B46" s="710"/>
      <c r="C46" s="632"/>
      <c r="D46" s="660"/>
      <c r="E46" s="15" t="s">
        <v>701</v>
      </c>
      <c r="F46" s="15" t="s">
        <v>99</v>
      </c>
      <c r="G46" s="15">
        <v>1</v>
      </c>
      <c r="H46" s="16">
        <v>20</v>
      </c>
      <c r="I46" s="43">
        <f t="shared" si="1"/>
        <v>20</v>
      </c>
    </row>
    <row r="47" spans="1:9" ht="12.75" customHeight="1" x14ac:dyDescent="0.2">
      <c r="A47" s="656"/>
      <c r="B47" s="710"/>
      <c r="C47" s="632"/>
      <c r="D47" s="660"/>
      <c r="E47" s="15" t="s">
        <v>1252</v>
      </c>
      <c r="F47" s="15" t="s">
        <v>99</v>
      </c>
      <c r="G47" s="15">
        <v>1</v>
      </c>
      <c r="H47" s="16">
        <v>25</v>
      </c>
      <c r="I47" s="43">
        <f t="shared" si="1"/>
        <v>25</v>
      </c>
    </row>
    <row r="48" spans="1:9" ht="12.75" customHeight="1" x14ac:dyDescent="0.2">
      <c r="A48" s="656"/>
      <c r="B48" s="710"/>
      <c r="C48" s="632"/>
      <c r="D48" s="660"/>
      <c r="E48" s="15" t="s">
        <v>693</v>
      </c>
      <c r="F48" s="15" t="s">
        <v>101</v>
      </c>
      <c r="G48" s="15">
        <v>2</v>
      </c>
      <c r="H48" s="16">
        <v>16.43</v>
      </c>
      <c r="I48" s="43">
        <f t="shared" si="1"/>
        <v>32.86</v>
      </c>
    </row>
    <row r="49" spans="1:9" ht="12.75" customHeight="1" x14ac:dyDescent="0.2">
      <c r="A49" s="656"/>
      <c r="B49" s="710"/>
      <c r="C49" s="632"/>
      <c r="D49" s="660"/>
      <c r="E49" s="15" t="s">
        <v>1222</v>
      </c>
      <c r="F49" s="15" t="s">
        <v>101</v>
      </c>
      <c r="G49" s="15">
        <v>2</v>
      </c>
      <c r="H49" s="16">
        <v>25.36</v>
      </c>
      <c r="I49" s="43">
        <f t="shared" si="1"/>
        <v>50.72</v>
      </c>
    </row>
    <row r="50" spans="1:9" ht="12.75" customHeight="1" x14ac:dyDescent="0.2">
      <c r="A50" s="656"/>
      <c r="B50" s="710"/>
      <c r="C50" s="632"/>
      <c r="D50" s="660"/>
      <c r="E50" s="15" t="s">
        <v>135</v>
      </c>
      <c r="F50" s="15" t="s">
        <v>99</v>
      </c>
      <c r="G50" s="15">
        <v>1</v>
      </c>
      <c r="H50" s="16">
        <v>8.52</v>
      </c>
      <c r="I50" s="43">
        <f t="shared" si="1"/>
        <v>8.52</v>
      </c>
    </row>
    <row r="51" spans="1:9" ht="12.75" customHeight="1" x14ac:dyDescent="0.2">
      <c r="A51" s="656"/>
      <c r="B51" s="710"/>
      <c r="C51" s="632"/>
      <c r="D51" s="660"/>
      <c r="E51" s="15" t="s">
        <v>565</v>
      </c>
      <c r="F51" s="15" t="s">
        <v>101</v>
      </c>
      <c r="G51" s="15">
        <v>8</v>
      </c>
      <c r="H51" s="16">
        <v>83.57</v>
      </c>
      <c r="I51" s="43">
        <f t="shared" si="1"/>
        <v>668.56</v>
      </c>
    </row>
    <row r="52" spans="1:9" ht="12.75" customHeight="1" x14ac:dyDescent="0.2">
      <c r="A52" s="656"/>
      <c r="B52" s="710"/>
      <c r="C52" s="632"/>
      <c r="D52" s="660"/>
      <c r="E52" s="15" t="s">
        <v>810</v>
      </c>
      <c r="F52" s="15" t="s">
        <v>99</v>
      </c>
      <c r="G52" s="15">
        <v>2</v>
      </c>
      <c r="H52" s="16">
        <v>5.4</v>
      </c>
      <c r="I52" s="43">
        <f t="shared" si="1"/>
        <v>10.8</v>
      </c>
    </row>
    <row r="53" spans="1:9" ht="12.75" customHeight="1" x14ac:dyDescent="0.2">
      <c r="A53" s="656"/>
      <c r="B53" s="710"/>
      <c r="C53" s="632"/>
      <c r="D53" s="660"/>
      <c r="E53" s="15" t="s">
        <v>1250</v>
      </c>
      <c r="F53" s="15" t="s">
        <v>99</v>
      </c>
      <c r="G53" s="15">
        <v>0.5</v>
      </c>
      <c r="H53" s="16">
        <v>120</v>
      </c>
      <c r="I53" s="43">
        <f t="shared" si="1"/>
        <v>60</v>
      </c>
    </row>
    <row r="54" spans="1:9" ht="12.75" customHeight="1" x14ac:dyDescent="0.2">
      <c r="A54" s="656"/>
      <c r="B54" s="710"/>
      <c r="C54" s="632"/>
      <c r="D54" s="660"/>
      <c r="E54" s="15" t="s">
        <v>1253</v>
      </c>
      <c r="F54" s="15" t="s">
        <v>99</v>
      </c>
      <c r="G54" s="15">
        <v>1</v>
      </c>
      <c r="H54" s="16">
        <v>75</v>
      </c>
      <c r="I54" s="43">
        <f t="shared" si="1"/>
        <v>75</v>
      </c>
    </row>
    <row r="55" spans="1:9" ht="12.75" customHeight="1" thickBot="1" x14ac:dyDescent="0.25">
      <c r="A55" s="657"/>
      <c r="B55" s="631"/>
      <c r="C55" s="626"/>
      <c r="D55" s="659"/>
      <c r="E55" s="40" t="s">
        <v>447</v>
      </c>
      <c r="F55" s="40" t="s">
        <v>99</v>
      </c>
      <c r="G55" s="40">
        <v>8</v>
      </c>
      <c r="H55" s="41">
        <v>26</v>
      </c>
      <c r="I55" s="42">
        <f t="shared" si="1"/>
        <v>208</v>
      </c>
    </row>
    <row r="56" spans="1:9" ht="12.75" customHeight="1" thickBot="1" x14ac:dyDescent="0.25">
      <c r="A56" s="384"/>
      <c r="B56" s="185">
        <v>5754.67</v>
      </c>
      <c r="C56" s="70" t="s">
        <v>76</v>
      </c>
      <c r="D56" s="316"/>
      <c r="E56" s="53"/>
      <c r="F56" s="53"/>
      <c r="G56" s="53"/>
      <c r="H56" s="153"/>
      <c r="I56" s="160"/>
    </row>
    <row r="57" spans="1:9" ht="12.75" customHeight="1" x14ac:dyDescent="0.2">
      <c r="A57" s="622" t="s">
        <v>1116</v>
      </c>
      <c r="B57" s="625">
        <v>5948.85</v>
      </c>
      <c r="C57" s="625" t="s">
        <v>77</v>
      </c>
      <c r="D57" s="658" t="s">
        <v>108</v>
      </c>
      <c r="E57" s="37" t="s">
        <v>1568</v>
      </c>
      <c r="F57" s="37" t="s">
        <v>99</v>
      </c>
      <c r="G57" s="37">
        <v>1</v>
      </c>
      <c r="H57" s="38">
        <v>120</v>
      </c>
      <c r="I57" s="39">
        <f t="shared" si="1"/>
        <v>120</v>
      </c>
    </row>
    <row r="58" spans="1:9" ht="12.75" customHeight="1" x14ac:dyDescent="0.2">
      <c r="A58" s="623"/>
      <c r="B58" s="632"/>
      <c r="C58" s="632"/>
      <c r="D58" s="660"/>
      <c r="E58" s="15" t="s">
        <v>134</v>
      </c>
      <c r="F58" s="15" t="s">
        <v>99</v>
      </c>
      <c r="G58" s="15">
        <v>1</v>
      </c>
      <c r="H58" s="16">
        <v>75</v>
      </c>
      <c r="I58" s="43">
        <f t="shared" si="1"/>
        <v>75</v>
      </c>
    </row>
    <row r="59" spans="1:9" ht="12.75" customHeight="1" x14ac:dyDescent="0.2">
      <c r="A59" s="623"/>
      <c r="B59" s="632"/>
      <c r="C59" s="632"/>
      <c r="D59" s="660"/>
      <c r="E59" s="15" t="s">
        <v>116</v>
      </c>
      <c r="F59" s="15" t="s">
        <v>101</v>
      </c>
      <c r="G59" s="15">
        <v>1</v>
      </c>
      <c r="H59" s="16">
        <v>32.020000000000003</v>
      </c>
      <c r="I59" s="43">
        <f t="shared" si="1"/>
        <v>32.020000000000003</v>
      </c>
    </row>
    <row r="60" spans="1:9" ht="12.75" customHeight="1" x14ac:dyDescent="0.2">
      <c r="A60" s="623"/>
      <c r="B60" s="632"/>
      <c r="C60" s="632"/>
      <c r="D60" s="660"/>
      <c r="E60" s="15" t="s">
        <v>384</v>
      </c>
      <c r="F60" s="15" t="s">
        <v>99</v>
      </c>
      <c r="G60" s="15">
        <v>1</v>
      </c>
      <c r="H60" s="16">
        <v>2.4</v>
      </c>
      <c r="I60" s="43">
        <f t="shared" si="1"/>
        <v>2.4</v>
      </c>
    </row>
    <row r="61" spans="1:9" ht="12.75" customHeight="1" x14ac:dyDescent="0.2">
      <c r="A61" s="623"/>
      <c r="B61" s="632"/>
      <c r="C61" s="632"/>
      <c r="D61" s="660"/>
      <c r="E61" s="15" t="s">
        <v>131</v>
      </c>
      <c r="F61" s="15" t="s">
        <v>101</v>
      </c>
      <c r="G61" s="15">
        <v>1</v>
      </c>
      <c r="H61" s="16">
        <v>41.67</v>
      </c>
      <c r="I61" s="43">
        <f t="shared" si="1"/>
        <v>41.67</v>
      </c>
    </row>
    <row r="62" spans="1:9" ht="12.75" customHeight="1" thickBot="1" x14ac:dyDescent="0.25">
      <c r="A62" s="624"/>
      <c r="B62" s="626"/>
      <c r="C62" s="626"/>
      <c r="D62" s="659"/>
      <c r="E62" s="40" t="s">
        <v>130</v>
      </c>
      <c r="F62" s="40" t="s">
        <v>99</v>
      </c>
      <c r="G62" s="40">
        <v>1</v>
      </c>
      <c r="H62" s="41">
        <v>3.85</v>
      </c>
      <c r="I62" s="42">
        <f t="shared" si="1"/>
        <v>3.85</v>
      </c>
    </row>
    <row r="63" spans="1:9" ht="12.75" customHeight="1" thickBot="1" x14ac:dyDescent="0.25">
      <c r="A63" s="46"/>
      <c r="B63" s="85">
        <v>7416.09</v>
      </c>
      <c r="C63" s="85" t="s">
        <v>78</v>
      </c>
      <c r="D63" s="55"/>
      <c r="E63" s="47"/>
      <c r="F63" s="47"/>
      <c r="G63" s="47"/>
      <c r="H63" s="48"/>
      <c r="I63" s="49"/>
    </row>
    <row r="64" spans="1:9" ht="13.5" thickBot="1" x14ac:dyDescent="0.25">
      <c r="A64" s="79" t="s">
        <v>329</v>
      </c>
      <c r="B64" s="314">
        <v>6852.38</v>
      </c>
      <c r="C64" s="70" t="s">
        <v>79</v>
      </c>
      <c r="D64" s="53" t="s">
        <v>330</v>
      </c>
      <c r="E64" s="53" t="s">
        <v>331</v>
      </c>
      <c r="F64" s="53" t="s">
        <v>99</v>
      </c>
      <c r="G64" s="53">
        <v>4</v>
      </c>
      <c r="H64" s="153">
        <v>7.53</v>
      </c>
      <c r="I64" s="165">
        <f t="shared" si="1"/>
        <v>30.12</v>
      </c>
    </row>
    <row r="65" spans="1:9" ht="13.5" thickBot="1" x14ac:dyDescent="0.25">
      <c r="A65" s="46" t="s">
        <v>329</v>
      </c>
      <c r="B65" s="491">
        <v>7311.85</v>
      </c>
      <c r="C65" s="85" t="s">
        <v>80</v>
      </c>
      <c r="D65" s="85" t="s">
        <v>108</v>
      </c>
      <c r="E65" s="47" t="s">
        <v>331</v>
      </c>
      <c r="F65" s="47" t="s">
        <v>99</v>
      </c>
      <c r="G65" s="47">
        <v>3</v>
      </c>
      <c r="H65" s="48">
        <v>7.53</v>
      </c>
      <c r="I65" s="49">
        <f t="shared" si="1"/>
        <v>22.59</v>
      </c>
    </row>
    <row r="66" spans="1:9" ht="13.5" thickBot="1" x14ac:dyDescent="0.25">
      <c r="A66" s="46"/>
      <c r="B66" s="164"/>
      <c r="C66" s="85" t="s">
        <v>87</v>
      </c>
      <c r="D66" s="86"/>
      <c r="E66" s="47"/>
      <c r="F66" s="47"/>
      <c r="G66" s="47"/>
      <c r="H66" s="48"/>
      <c r="I66" s="49">
        <v>537.61</v>
      </c>
    </row>
    <row r="67" spans="1:9" ht="12.75" customHeight="1" thickBot="1" x14ac:dyDescent="0.25">
      <c r="A67" s="219"/>
      <c r="B67" s="197">
        <f>SUM(B27:B65)</f>
        <v>69409.999999999985</v>
      </c>
      <c r="C67" s="198"/>
      <c r="D67" s="197"/>
      <c r="E67" s="199"/>
      <c r="F67" s="198"/>
      <c r="G67" s="198"/>
      <c r="H67" s="197" t="s">
        <v>17</v>
      </c>
      <c r="I67" s="230">
        <f>SUM(I27:I66)</f>
        <v>3509.1200000000003</v>
      </c>
    </row>
    <row r="68" spans="1:9" ht="64.5" thickBot="1" x14ac:dyDescent="0.25">
      <c r="A68" s="134" t="s">
        <v>144</v>
      </c>
      <c r="B68" s="87" t="s">
        <v>16</v>
      </c>
      <c r="C68" s="87" t="s">
        <v>5</v>
      </c>
      <c r="D68" s="87" t="s">
        <v>23</v>
      </c>
      <c r="E68" s="87" t="s">
        <v>18</v>
      </c>
      <c r="F68" s="87" t="s">
        <v>19</v>
      </c>
      <c r="G68" s="87" t="s">
        <v>10</v>
      </c>
      <c r="H68" s="87" t="s">
        <v>13</v>
      </c>
      <c r="I68" s="89" t="s">
        <v>12</v>
      </c>
    </row>
    <row r="69" spans="1:9" ht="12.75" customHeight="1" thickBot="1" x14ac:dyDescent="0.25">
      <c r="A69" s="227"/>
      <c r="B69" s="377">
        <v>2381.1799999999998</v>
      </c>
      <c r="C69" s="58" t="s">
        <v>66</v>
      </c>
      <c r="D69" s="64"/>
      <c r="E69" s="59"/>
      <c r="F69" s="59"/>
      <c r="G69" s="59"/>
      <c r="H69" s="60"/>
      <c r="I69" s="61"/>
    </row>
    <row r="70" spans="1:9" ht="12.75" customHeight="1" thickBot="1" x14ac:dyDescent="0.25">
      <c r="A70" s="227"/>
      <c r="B70" s="377">
        <v>2293.79</v>
      </c>
      <c r="C70" s="123" t="s">
        <v>67</v>
      </c>
      <c r="D70" s="124"/>
      <c r="E70" s="125"/>
      <c r="F70" s="125"/>
      <c r="G70" s="125"/>
      <c r="H70" s="126"/>
      <c r="I70" s="127"/>
    </row>
    <row r="71" spans="1:9" ht="12.75" customHeight="1" thickBot="1" x14ac:dyDescent="0.25">
      <c r="A71" s="227"/>
      <c r="B71" s="377">
        <v>2335.5</v>
      </c>
      <c r="C71" s="85" t="s">
        <v>70</v>
      </c>
      <c r="D71" s="86"/>
      <c r="E71" s="47"/>
      <c r="F71" s="47"/>
      <c r="G71" s="47"/>
      <c r="H71" s="48"/>
      <c r="I71" s="49"/>
    </row>
    <row r="72" spans="1:9" ht="12.75" customHeight="1" thickBot="1" x14ac:dyDescent="0.25">
      <c r="A72" s="227"/>
      <c r="B72" s="377">
        <v>1329.99</v>
      </c>
      <c r="C72" s="85" t="s">
        <v>72</v>
      </c>
      <c r="D72" s="86"/>
      <c r="E72" s="47"/>
      <c r="F72" s="47"/>
      <c r="G72" s="47"/>
      <c r="H72" s="48"/>
      <c r="I72" s="49"/>
    </row>
    <row r="73" spans="1:9" ht="12.75" customHeight="1" thickBot="1" x14ac:dyDescent="0.25">
      <c r="A73" s="227"/>
      <c r="B73" s="377">
        <v>2494.36</v>
      </c>
      <c r="C73" s="85" t="s">
        <v>73</v>
      </c>
      <c r="D73" s="86"/>
      <c r="E73" s="47"/>
      <c r="F73" s="47"/>
      <c r="G73" s="47"/>
      <c r="H73" s="48"/>
      <c r="I73" s="49"/>
    </row>
    <row r="74" spans="1:9" ht="12.75" customHeight="1" thickBot="1" x14ac:dyDescent="0.25">
      <c r="A74" s="227"/>
      <c r="B74" s="377">
        <v>2368.8200000000002</v>
      </c>
      <c r="C74" s="85" t="s">
        <v>74</v>
      </c>
      <c r="D74" s="86"/>
      <c r="E74" s="47"/>
      <c r="F74" s="47"/>
      <c r="G74" s="47"/>
      <c r="H74" s="48"/>
      <c r="I74" s="49"/>
    </row>
    <row r="75" spans="1:9" ht="12.75" customHeight="1" thickBot="1" x14ac:dyDescent="0.25">
      <c r="A75" s="221"/>
      <c r="B75" s="106">
        <v>1571.15</v>
      </c>
      <c r="C75" s="85" t="s">
        <v>75</v>
      </c>
      <c r="D75" s="86"/>
      <c r="E75" s="47"/>
      <c r="F75" s="47"/>
      <c r="G75" s="47"/>
      <c r="H75" s="48"/>
      <c r="I75" s="49"/>
    </row>
    <row r="76" spans="1:9" ht="12.75" customHeight="1" thickBot="1" x14ac:dyDescent="0.25">
      <c r="A76" s="221"/>
      <c r="B76" s="106">
        <v>2081.4899999999998</v>
      </c>
      <c r="C76" s="85" t="s">
        <v>76</v>
      </c>
      <c r="D76" s="86"/>
      <c r="E76" s="47"/>
      <c r="F76" s="47"/>
      <c r="G76" s="47"/>
      <c r="H76" s="48"/>
      <c r="I76" s="49"/>
    </row>
    <row r="77" spans="1:9" ht="12.75" customHeight="1" thickBot="1" x14ac:dyDescent="0.25">
      <c r="A77" s="221"/>
      <c r="B77" s="106">
        <v>2833.98</v>
      </c>
      <c r="C77" s="85" t="s">
        <v>77</v>
      </c>
      <c r="D77" s="86"/>
      <c r="E77" s="47"/>
      <c r="F77" s="47"/>
      <c r="G77" s="47"/>
      <c r="H77" s="48"/>
      <c r="I77" s="49"/>
    </row>
    <row r="78" spans="1:9" ht="12.75" customHeight="1" thickBot="1" x14ac:dyDescent="0.25">
      <c r="A78" s="221"/>
      <c r="B78" s="106">
        <v>3058.07</v>
      </c>
      <c r="C78" s="85" t="s">
        <v>78</v>
      </c>
      <c r="D78" s="86"/>
      <c r="E78" s="47"/>
      <c r="F78" s="47"/>
      <c r="G78" s="47"/>
      <c r="H78" s="48"/>
      <c r="I78" s="49"/>
    </row>
    <row r="79" spans="1:9" ht="12.75" customHeight="1" thickBot="1" x14ac:dyDescent="0.25">
      <c r="A79" s="221"/>
      <c r="B79" s="106">
        <v>2886.91</v>
      </c>
      <c r="C79" s="85" t="s">
        <v>79</v>
      </c>
      <c r="D79" s="86"/>
      <c r="E79" s="47"/>
      <c r="F79" s="47"/>
      <c r="G79" s="47"/>
      <c r="H79" s="48"/>
      <c r="I79" s="49"/>
    </row>
    <row r="80" spans="1:9" ht="12.75" customHeight="1" thickBot="1" x14ac:dyDescent="0.25">
      <c r="A80" s="221"/>
      <c r="B80" s="106">
        <v>3056.81</v>
      </c>
      <c r="C80" s="85" t="s">
        <v>80</v>
      </c>
      <c r="D80" s="86"/>
      <c r="E80" s="47"/>
      <c r="F80" s="47"/>
      <c r="G80" s="47"/>
      <c r="H80" s="48"/>
      <c r="I80" s="49"/>
    </row>
    <row r="81" spans="1:9" ht="12.75" customHeight="1" thickBot="1" x14ac:dyDescent="0.25">
      <c r="A81" s="219"/>
      <c r="B81" s="454">
        <f>SUM(B69:B80)</f>
        <v>28692.05</v>
      </c>
      <c r="C81" s="458" t="s">
        <v>87</v>
      </c>
      <c r="D81" s="86"/>
      <c r="E81" s="47"/>
      <c r="F81" s="47"/>
      <c r="G81" s="47"/>
      <c r="H81" s="48"/>
      <c r="I81" s="49"/>
    </row>
    <row r="82" spans="1:9" ht="12.75" customHeight="1" thickBot="1" x14ac:dyDescent="0.25">
      <c r="A82" s="655" t="s">
        <v>106</v>
      </c>
      <c r="B82" s="106">
        <v>529.04</v>
      </c>
      <c r="C82" s="85" t="s">
        <v>74</v>
      </c>
      <c r="D82" s="86"/>
      <c r="E82" s="47"/>
      <c r="F82" s="47"/>
      <c r="G82" s="47"/>
      <c r="H82" s="48"/>
      <c r="I82" s="49"/>
    </row>
    <row r="83" spans="1:9" ht="12.75" customHeight="1" thickBot="1" x14ac:dyDescent="0.25">
      <c r="A83" s="656"/>
      <c r="B83" s="106">
        <v>620.29999999999995</v>
      </c>
      <c r="C83" s="85" t="s">
        <v>75</v>
      </c>
      <c r="D83" s="86"/>
      <c r="E83" s="47"/>
      <c r="F83" s="47"/>
      <c r="G83" s="47"/>
      <c r="H83" s="48"/>
      <c r="I83" s="49"/>
    </row>
    <row r="84" spans="1:9" ht="12.75" customHeight="1" thickBot="1" x14ac:dyDescent="0.25">
      <c r="A84" s="657"/>
      <c r="B84" s="106">
        <v>771.65</v>
      </c>
      <c r="C84" s="85" t="s">
        <v>76</v>
      </c>
      <c r="D84" s="86"/>
      <c r="E84" s="47"/>
      <c r="F84" s="47"/>
      <c r="G84" s="47"/>
      <c r="H84" s="48"/>
      <c r="I84" s="49"/>
    </row>
    <row r="85" spans="1:9" ht="12.75" customHeight="1" thickBot="1" x14ac:dyDescent="0.25">
      <c r="A85" s="526"/>
      <c r="B85" s="454">
        <f>SUM(B82:B84)</f>
        <v>1920.9899999999998</v>
      </c>
      <c r="C85" s="458" t="s">
        <v>87</v>
      </c>
      <c r="D85" s="86"/>
      <c r="E85" s="47"/>
      <c r="F85" s="47"/>
      <c r="G85" s="47"/>
      <c r="H85" s="48"/>
      <c r="I85" s="49">
        <v>318.61</v>
      </c>
    </row>
    <row r="86" spans="1:9" ht="12.75" customHeight="1" thickBot="1" x14ac:dyDescent="0.25">
      <c r="A86" s="218"/>
      <c r="B86" s="396">
        <f>B81+B85</f>
        <v>30613.040000000001</v>
      </c>
      <c r="C86" s="397"/>
      <c r="D86" s="396"/>
      <c r="E86" s="398"/>
      <c r="F86" s="397"/>
      <c r="G86" s="397"/>
      <c r="H86" s="396" t="s">
        <v>17</v>
      </c>
      <c r="I86" s="399">
        <f>SUM(I69:I85)</f>
        <v>318.61</v>
      </c>
    </row>
    <row r="87" spans="1:9" ht="76.150000000000006" customHeight="1" thickBot="1" x14ac:dyDescent="0.25">
      <c r="A87" s="134" t="s">
        <v>145</v>
      </c>
      <c r="B87" s="117" t="s">
        <v>16</v>
      </c>
      <c r="C87" s="131" t="s">
        <v>5</v>
      </c>
      <c r="D87" s="117" t="s">
        <v>23</v>
      </c>
      <c r="E87" s="132" t="s">
        <v>18</v>
      </c>
      <c r="F87" s="117" t="s">
        <v>19</v>
      </c>
      <c r="G87" s="131" t="s">
        <v>10</v>
      </c>
      <c r="H87" s="117" t="s">
        <v>13</v>
      </c>
      <c r="I87" s="117" t="s">
        <v>12</v>
      </c>
    </row>
    <row r="88" spans="1:9" ht="13.5" thickBot="1" x14ac:dyDescent="0.25">
      <c r="A88" s="227"/>
      <c r="B88" s="106">
        <v>3768.83</v>
      </c>
      <c r="C88" s="55" t="s">
        <v>66</v>
      </c>
      <c r="D88" s="86"/>
      <c r="E88" s="47"/>
      <c r="F88" s="47"/>
      <c r="G88" s="47"/>
      <c r="H88" s="48"/>
      <c r="I88" s="49"/>
    </row>
    <row r="89" spans="1:9" ht="12.75" customHeight="1" thickBot="1" x14ac:dyDescent="0.25">
      <c r="A89" s="227"/>
      <c r="B89" s="106">
        <v>3862.91</v>
      </c>
      <c r="C89" s="55" t="s">
        <v>67</v>
      </c>
      <c r="D89" s="86"/>
      <c r="E89" s="47"/>
      <c r="F89" s="47"/>
      <c r="G89" s="47"/>
      <c r="H89" s="48"/>
      <c r="I89" s="49"/>
    </row>
    <row r="90" spans="1:9" ht="12.75" customHeight="1" thickBot="1" x14ac:dyDescent="0.25">
      <c r="A90" s="227"/>
      <c r="B90" s="106">
        <v>4057.17</v>
      </c>
      <c r="C90" s="85" t="s">
        <v>70</v>
      </c>
      <c r="D90" s="86"/>
      <c r="E90" s="47"/>
      <c r="F90" s="47"/>
      <c r="G90" s="47"/>
      <c r="H90" s="48"/>
      <c r="I90" s="49"/>
    </row>
    <row r="91" spans="1:9" ht="13.5" thickBot="1" x14ac:dyDescent="0.25">
      <c r="A91" s="227"/>
      <c r="B91" s="106">
        <v>3861.83</v>
      </c>
      <c r="C91" s="85" t="s">
        <v>72</v>
      </c>
      <c r="D91" s="86"/>
      <c r="E91" s="47"/>
      <c r="F91" s="47"/>
      <c r="G91" s="47"/>
      <c r="H91" s="48"/>
      <c r="I91" s="49"/>
    </row>
    <row r="92" spans="1:9" ht="12.75" customHeight="1" thickBot="1" x14ac:dyDescent="0.25">
      <c r="A92" s="227"/>
      <c r="B92" s="106">
        <v>3934.88</v>
      </c>
      <c r="C92" s="85" t="s">
        <v>73</v>
      </c>
      <c r="D92" s="86"/>
      <c r="E92" s="47"/>
      <c r="F92" s="47"/>
      <c r="G92" s="47"/>
      <c r="H92" s="48"/>
      <c r="I92" s="49"/>
    </row>
    <row r="93" spans="1:9" ht="13.5" thickBot="1" x14ac:dyDescent="0.25">
      <c r="A93" s="227"/>
      <c r="B93" s="106">
        <v>4527.96</v>
      </c>
      <c r="C93" s="85" t="s">
        <v>74</v>
      </c>
      <c r="D93" s="86"/>
      <c r="E93" s="47"/>
      <c r="F93" s="47"/>
      <c r="G93" s="47"/>
      <c r="H93" s="48"/>
      <c r="I93" s="49"/>
    </row>
    <row r="94" spans="1:9" ht="12.75" customHeight="1" thickBot="1" x14ac:dyDescent="0.25">
      <c r="A94" s="227"/>
      <c r="B94" s="106">
        <v>3207.85</v>
      </c>
      <c r="C94" s="85" t="s">
        <v>75</v>
      </c>
      <c r="D94" s="86"/>
      <c r="E94" s="47"/>
      <c r="F94" s="47"/>
      <c r="G94" s="47"/>
      <c r="H94" s="48"/>
      <c r="I94" s="49"/>
    </row>
    <row r="95" spans="1:9" ht="12.75" customHeight="1" thickBot="1" x14ac:dyDescent="0.25">
      <c r="A95" s="227"/>
      <c r="B95" s="106">
        <v>3958.57</v>
      </c>
      <c r="C95" s="85" t="s">
        <v>76</v>
      </c>
      <c r="D95" s="86"/>
      <c r="E95" s="47"/>
      <c r="F95" s="47"/>
      <c r="G95" s="47"/>
      <c r="H95" s="48"/>
      <c r="I95" s="49"/>
    </row>
    <row r="96" spans="1:9" ht="12.75" customHeight="1" thickBot="1" x14ac:dyDescent="0.25">
      <c r="A96" s="227"/>
      <c r="B96" s="106">
        <v>4016.85</v>
      </c>
      <c r="C96" s="85" t="s">
        <v>77</v>
      </c>
      <c r="D96" s="86"/>
      <c r="E96" s="47"/>
      <c r="F96" s="47"/>
      <c r="G96" s="47"/>
      <c r="H96" s="48"/>
      <c r="I96" s="49"/>
    </row>
    <row r="97" spans="1:255" ht="12.75" customHeight="1" thickBot="1" x14ac:dyDescent="0.25">
      <c r="A97" s="227"/>
      <c r="B97" s="106">
        <v>4300.34</v>
      </c>
      <c r="C97" s="85" t="s">
        <v>78</v>
      </c>
      <c r="D97" s="86"/>
      <c r="E97" s="47"/>
      <c r="F97" s="47"/>
      <c r="G97" s="47"/>
      <c r="H97" s="48"/>
      <c r="I97" s="49"/>
    </row>
    <row r="98" spans="1:255" ht="12.75" customHeight="1" thickBot="1" x14ac:dyDescent="0.25">
      <c r="A98" s="227"/>
      <c r="B98" s="106">
        <v>4132.1400000000003</v>
      </c>
      <c r="C98" s="85" t="s">
        <v>79</v>
      </c>
      <c r="D98" s="86"/>
      <c r="E98" s="47"/>
      <c r="F98" s="47"/>
      <c r="G98" s="47"/>
      <c r="H98" s="48"/>
      <c r="I98" s="49"/>
    </row>
    <row r="99" spans="1:255" ht="12.75" customHeight="1" thickBot="1" x14ac:dyDescent="0.25">
      <c r="A99" s="227"/>
      <c r="B99" s="106">
        <v>4182.1400000000003</v>
      </c>
      <c r="C99" s="85" t="s">
        <v>80</v>
      </c>
      <c r="D99" s="86"/>
      <c r="E99" s="47"/>
      <c r="F99" s="47"/>
      <c r="G99" s="47"/>
      <c r="H99" s="48"/>
      <c r="I99" s="49"/>
    </row>
    <row r="100" spans="1:255" ht="12.75" customHeight="1" thickBot="1" x14ac:dyDescent="0.25">
      <c r="A100" s="227"/>
      <c r="B100" s="106"/>
      <c r="C100" s="167" t="s">
        <v>87</v>
      </c>
      <c r="D100" s="86"/>
      <c r="E100" s="47"/>
      <c r="F100" s="47"/>
      <c r="G100" s="47"/>
      <c r="H100" s="48"/>
      <c r="I100" s="49">
        <v>741.47</v>
      </c>
    </row>
    <row r="101" spans="1:255" ht="12.75" customHeight="1" thickBot="1" x14ac:dyDescent="0.25">
      <c r="A101" s="180"/>
      <c r="B101" s="197">
        <f>SUM(B88:B100)</f>
        <v>47811.47</v>
      </c>
      <c r="C101" s="198"/>
      <c r="D101" s="197"/>
      <c r="E101" s="199"/>
      <c r="F101" s="198"/>
      <c r="G101" s="198"/>
      <c r="H101" s="197" t="s">
        <v>17</v>
      </c>
      <c r="I101" s="230">
        <f>SUM(I88:I100)</f>
        <v>741.47</v>
      </c>
    </row>
    <row r="102" spans="1:255" ht="26.25" thickBot="1" x14ac:dyDescent="0.25">
      <c r="A102" s="46" t="s">
        <v>8</v>
      </c>
      <c r="B102" s="114" t="s">
        <v>16</v>
      </c>
      <c r="C102" s="114" t="s">
        <v>5</v>
      </c>
      <c r="D102" s="114" t="s">
        <v>23</v>
      </c>
      <c r="E102" s="114" t="s">
        <v>18</v>
      </c>
      <c r="F102" s="114" t="s">
        <v>19</v>
      </c>
      <c r="G102" s="114" t="s">
        <v>10</v>
      </c>
      <c r="H102" s="114" t="s">
        <v>13</v>
      </c>
      <c r="I102" s="115" t="s">
        <v>12</v>
      </c>
    </row>
    <row r="103" spans="1:255" ht="25.5" hidden="1" x14ac:dyDescent="0.2">
      <c r="A103" s="652" t="s">
        <v>2272</v>
      </c>
      <c r="B103" s="71"/>
      <c r="C103" s="13" t="s">
        <v>2273</v>
      </c>
      <c r="D103" s="72"/>
      <c r="E103" s="73"/>
      <c r="F103" s="15"/>
      <c r="G103" s="327"/>
      <c r="H103" s="74"/>
      <c r="I103" s="598"/>
    </row>
    <row r="104" spans="1:255" ht="38.450000000000003" customHeight="1" x14ac:dyDescent="0.2">
      <c r="A104" s="653"/>
      <c r="B104" s="71"/>
      <c r="C104" s="13" t="s">
        <v>2274</v>
      </c>
      <c r="D104" s="72"/>
      <c r="E104" s="73"/>
      <c r="F104" s="15"/>
      <c r="G104" s="327"/>
      <c r="H104" s="74"/>
      <c r="I104" s="598">
        <v>140.69999999999999</v>
      </c>
    </row>
    <row r="105" spans="1:255" ht="39" customHeight="1" x14ac:dyDescent="0.2">
      <c r="A105" s="654"/>
      <c r="B105" s="412"/>
      <c r="C105" s="244" t="s">
        <v>87</v>
      </c>
      <c r="D105" s="72"/>
      <c r="E105" s="73"/>
      <c r="F105" s="15"/>
      <c r="G105" s="327"/>
      <c r="H105" s="74"/>
      <c r="I105" s="241">
        <f>SUM(I103:I104)</f>
        <v>140.69999999999999</v>
      </c>
    </row>
    <row r="106" spans="1:255" ht="36" hidden="1" customHeight="1" x14ac:dyDescent="0.2">
      <c r="A106" s="652" t="s">
        <v>2271</v>
      </c>
      <c r="B106" s="71"/>
      <c r="C106" s="33" t="s">
        <v>2273</v>
      </c>
      <c r="D106" s="72"/>
      <c r="E106" s="73"/>
      <c r="F106" s="15"/>
      <c r="G106" s="327"/>
      <c r="H106" s="74"/>
      <c r="I106" s="598"/>
    </row>
    <row r="107" spans="1:255" ht="27.6" customHeight="1" x14ac:dyDescent="0.2">
      <c r="A107" s="653"/>
      <c r="B107" s="71"/>
      <c r="C107" s="71" t="s">
        <v>2274</v>
      </c>
      <c r="D107" s="72"/>
      <c r="E107" s="73"/>
      <c r="F107" s="15"/>
      <c r="G107" s="327"/>
      <c r="H107" s="74"/>
      <c r="I107" s="598">
        <v>142.69999999999999</v>
      </c>
    </row>
    <row r="108" spans="1:255" ht="31.9" customHeight="1" x14ac:dyDescent="0.2">
      <c r="A108" s="654"/>
      <c r="B108" s="13"/>
      <c r="C108" s="244" t="s">
        <v>87</v>
      </c>
      <c r="D108" s="14"/>
      <c r="E108" s="15"/>
      <c r="F108" s="15"/>
      <c r="G108" s="328"/>
      <c r="H108" s="16"/>
      <c r="I108" s="243">
        <f>SUM(I106:I107)</f>
        <v>142.69999999999999</v>
      </c>
    </row>
    <row r="109" spans="1:255" ht="25.5" x14ac:dyDescent="0.2">
      <c r="A109" s="221" t="s">
        <v>2270</v>
      </c>
      <c r="B109" s="33"/>
      <c r="C109" s="409" t="s">
        <v>87</v>
      </c>
      <c r="D109" s="34"/>
      <c r="E109" s="35"/>
      <c r="F109" s="35"/>
      <c r="G109" s="35"/>
      <c r="H109" s="36"/>
      <c r="I109" s="601">
        <v>11836.4</v>
      </c>
    </row>
    <row r="110" spans="1:255" ht="12.75" customHeight="1" x14ac:dyDescent="0.2">
      <c r="A110" s="240" t="s">
        <v>88</v>
      </c>
      <c r="B110" s="71"/>
      <c r="C110" s="244" t="s">
        <v>87</v>
      </c>
      <c r="D110" s="72"/>
      <c r="E110" s="73"/>
      <c r="F110" s="73"/>
      <c r="G110" s="73"/>
      <c r="H110" s="74"/>
      <c r="I110" s="241">
        <v>3064.78</v>
      </c>
    </row>
    <row r="111" spans="1:255" ht="12.75" customHeight="1" thickBot="1" x14ac:dyDescent="0.25">
      <c r="A111" s="219"/>
      <c r="B111" s="109"/>
      <c r="C111" s="109"/>
      <c r="D111" s="108"/>
      <c r="E111" s="110"/>
      <c r="F111" s="109"/>
      <c r="G111" s="109"/>
      <c r="H111" s="108" t="s">
        <v>17</v>
      </c>
      <c r="I111" s="232">
        <f>I105+I108+I109+I110</f>
        <v>15184.58</v>
      </c>
    </row>
    <row r="112" spans="1:255" s="45" customFormat="1" ht="68.45" customHeight="1" thickBot="1" x14ac:dyDescent="0.25">
      <c r="A112" s="117" t="s">
        <v>95</v>
      </c>
      <c r="B112" s="114" t="s">
        <v>16</v>
      </c>
      <c r="C112" s="114" t="s">
        <v>5</v>
      </c>
      <c r="D112" s="114" t="s">
        <v>23</v>
      </c>
      <c r="E112" s="114" t="s">
        <v>18</v>
      </c>
      <c r="F112" s="114" t="s">
        <v>19</v>
      </c>
      <c r="G112" s="114" t="s">
        <v>10</v>
      </c>
      <c r="H112" s="114" t="s">
        <v>13</v>
      </c>
      <c r="I112" s="115" t="s">
        <v>12</v>
      </c>
      <c r="J112" s="56"/>
      <c r="K112" s="56"/>
      <c r="L112" s="56"/>
      <c r="M112" s="56"/>
      <c r="N112" s="56"/>
      <c r="O112" s="56"/>
      <c r="P112" s="56"/>
      <c r="Q112" s="56"/>
      <c r="R112" s="56"/>
      <c r="T112" s="56"/>
      <c r="U112" s="56"/>
      <c r="V112" s="56"/>
      <c r="W112" s="56"/>
      <c r="X112" s="56"/>
      <c r="Y112" s="56"/>
      <c r="Z112" s="56"/>
      <c r="AA112" s="56"/>
      <c r="AB112" s="56"/>
      <c r="AD112" s="56"/>
      <c r="AE112" s="56"/>
      <c r="AF112" s="56"/>
      <c r="AG112" s="56"/>
      <c r="AH112" s="56"/>
      <c r="AI112" s="56"/>
      <c r="AJ112" s="56"/>
      <c r="AK112" s="56"/>
      <c r="AL112" s="56"/>
      <c r="AN112" s="56"/>
      <c r="AO112" s="56"/>
      <c r="AP112" s="56"/>
      <c r="AQ112" s="56"/>
      <c r="AR112" s="56"/>
      <c r="AS112" s="56"/>
      <c r="AT112" s="56"/>
      <c r="AU112" s="56"/>
      <c r="AV112" s="56"/>
      <c r="AX112" s="56"/>
      <c r="AY112" s="56"/>
      <c r="AZ112" s="56"/>
      <c r="BA112" s="56"/>
      <c r="BB112" s="56"/>
      <c r="BC112" s="56"/>
      <c r="BD112" s="56"/>
      <c r="BE112" s="56"/>
      <c r="BF112" s="56"/>
      <c r="BH112" s="56"/>
      <c r="BI112" s="56"/>
      <c r="BJ112" s="56"/>
      <c r="BK112" s="56"/>
      <c r="BL112" s="56"/>
      <c r="BM112" s="56"/>
      <c r="BN112" s="56"/>
      <c r="BO112" s="56"/>
      <c r="BP112" s="56"/>
      <c r="BR112" s="56"/>
      <c r="BS112" s="56"/>
      <c r="BT112" s="56"/>
      <c r="BU112" s="56"/>
      <c r="BV112" s="56"/>
      <c r="BW112" s="56"/>
      <c r="BX112" s="56"/>
      <c r="BY112" s="56"/>
      <c r="BZ112" s="56"/>
      <c r="CB112" s="56"/>
      <c r="CC112" s="56"/>
      <c r="CD112" s="56"/>
      <c r="CE112" s="56"/>
      <c r="CF112" s="56"/>
      <c r="CG112" s="56"/>
      <c r="CH112" s="56"/>
      <c r="CI112" s="56"/>
      <c r="CJ112" s="56"/>
      <c r="CL112" s="56"/>
      <c r="CM112" s="56"/>
      <c r="CN112" s="56"/>
      <c r="CO112" s="56"/>
      <c r="CP112" s="56"/>
      <c r="CQ112" s="56"/>
      <c r="CR112" s="56"/>
      <c r="CS112" s="56"/>
      <c r="CT112" s="56"/>
      <c r="CV112" s="56"/>
      <c r="CW112" s="56"/>
      <c r="CX112" s="56"/>
      <c r="CY112" s="56"/>
      <c r="CZ112" s="56"/>
      <c r="DA112" s="56"/>
      <c r="DB112" s="56"/>
      <c r="DC112" s="56"/>
      <c r="DD112" s="56"/>
      <c r="DF112" s="56"/>
      <c r="DG112" s="56"/>
      <c r="DH112" s="56"/>
      <c r="DI112" s="56"/>
      <c r="DJ112" s="56"/>
      <c r="DK112" s="56"/>
      <c r="DL112" s="56"/>
      <c r="DM112" s="56"/>
      <c r="DN112" s="56"/>
      <c r="DP112" s="56"/>
      <c r="DQ112" s="56"/>
      <c r="DR112" s="56"/>
      <c r="DS112" s="56"/>
      <c r="DT112" s="56"/>
      <c r="DU112" s="56"/>
      <c r="DV112" s="56"/>
      <c r="DW112" s="56"/>
      <c r="DX112" s="56"/>
      <c r="DZ112" s="56"/>
      <c r="EA112" s="56"/>
      <c r="EB112" s="56"/>
      <c r="EC112" s="56"/>
      <c r="ED112" s="56"/>
      <c r="EE112" s="56"/>
      <c r="EF112" s="56"/>
      <c r="EG112" s="56"/>
      <c r="EH112" s="56"/>
      <c r="EJ112" s="56"/>
      <c r="EK112" s="56"/>
      <c r="EL112" s="56"/>
      <c r="EM112" s="56"/>
      <c r="EN112" s="56"/>
      <c r="EO112" s="56"/>
      <c r="EP112" s="56"/>
      <c r="EQ112" s="56"/>
      <c r="ER112" s="56"/>
      <c r="ET112" s="56"/>
      <c r="EU112" s="56"/>
      <c r="EV112" s="56"/>
      <c r="EW112" s="56"/>
      <c r="EX112" s="56"/>
      <c r="EY112" s="56"/>
      <c r="EZ112" s="56"/>
      <c r="FA112" s="56"/>
      <c r="FB112" s="56"/>
      <c r="FD112" s="56"/>
      <c r="FE112" s="56"/>
      <c r="FF112" s="56"/>
      <c r="FG112" s="56"/>
      <c r="FH112" s="56"/>
      <c r="FI112" s="56"/>
      <c r="FJ112" s="56"/>
      <c r="FK112" s="56"/>
      <c r="FL112" s="56"/>
      <c r="FN112" s="56"/>
      <c r="FO112" s="56"/>
      <c r="FP112" s="56"/>
      <c r="FQ112" s="56"/>
      <c r="FR112" s="56"/>
      <c r="FS112" s="56"/>
      <c r="FT112" s="56"/>
      <c r="FU112" s="56"/>
      <c r="FV112" s="56"/>
      <c r="FX112" s="56"/>
      <c r="FY112" s="56"/>
      <c r="FZ112" s="56"/>
      <c r="GA112" s="56"/>
      <c r="GB112" s="56"/>
      <c r="GC112" s="56"/>
      <c r="GD112" s="56"/>
      <c r="GE112" s="56"/>
      <c r="GF112" s="56"/>
      <c r="GH112" s="56"/>
      <c r="GI112" s="56"/>
      <c r="GJ112" s="56"/>
      <c r="GK112" s="56"/>
      <c r="GL112" s="56"/>
      <c r="GM112" s="56"/>
      <c r="GN112" s="56"/>
      <c r="GO112" s="56"/>
      <c r="GP112" s="56"/>
      <c r="GR112" s="56"/>
      <c r="GS112" s="56"/>
      <c r="GT112" s="56"/>
      <c r="GU112" s="56"/>
      <c r="GV112" s="56"/>
      <c r="GW112" s="56"/>
      <c r="GX112" s="56"/>
      <c r="GY112" s="56"/>
      <c r="GZ112" s="56"/>
      <c r="HB112" s="56"/>
      <c r="HC112" s="56"/>
      <c r="HD112" s="56"/>
      <c r="HE112" s="56"/>
      <c r="HF112" s="56"/>
      <c r="HG112" s="56"/>
      <c r="HH112" s="56"/>
      <c r="HI112" s="56"/>
      <c r="HJ112" s="56"/>
      <c r="HL112" s="56"/>
      <c r="HM112" s="56"/>
      <c r="HN112" s="56"/>
      <c r="HO112" s="56"/>
      <c r="HP112" s="56"/>
      <c r="HQ112" s="56"/>
      <c r="HR112" s="56"/>
      <c r="HS112" s="56"/>
      <c r="HT112" s="56"/>
      <c r="HV112" s="56"/>
      <c r="HW112" s="56"/>
      <c r="HX112" s="56"/>
      <c r="HY112" s="56"/>
      <c r="HZ112" s="56"/>
      <c r="IA112" s="56"/>
      <c r="IB112" s="56"/>
      <c r="IC112" s="56"/>
      <c r="ID112" s="56"/>
      <c r="IF112" s="56"/>
      <c r="IG112" s="56"/>
      <c r="IH112" s="56"/>
      <c r="II112" s="56"/>
      <c r="IJ112" s="56"/>
      <c r="IK112" s="56"/>
      <c r="IL112" s="56"/>
      <c r="IM112" s="56"/>
      <c r="IN112" s="56"/>
      <c r="IP112" s="56"/>
      <c r="IQ112" s="56"/>
      <c r="IR112" s="56"/>
      <c r="IS112" s="56"/>
      <c r="IT112" s="56"/>
      <c r="IU112" s="56"/>
    </row>
    <row r="113" spans="1:255" ht="12.75" customHeight="1" thickBot="1" x14ac:dyDescent="0.25">
      <c r="A113" s="227"/>
      <c r="B113" s="106">
        <v>485.72</v>
      </c>
      <c r="C113" s="58" t="s">
        <v>66</v>
      </c>
      <c r="D113" s="64"/>
      <c r="E113" s="59"/>
      <c r="F113" s="59"/>
      <c r="G113" s="59"/>
      <c r="H113" s="60"/>
      <c r="I113" s="61"/>
      <c r="J113" s="56"/>
      <c r="K113" s="56"/>
      <c r="L113" s="56"/>
      <c r="M113" s="56"/>
      <c r="N113" s="56"/>
      <c r="O113" s="56"/>
      <c r="P113" s="56"/>
      <c r="Q113" s="56"/>
      <c r="R113" s="56"/>
      <c r="T113" s="56"/>
      <c r="U113" s="56"/>
      <c r="V113" s="56"/>
      <c r="W113" s="56"/>
      <c r="X113" s="56"/>
      <c r="Y113" s="56"/>
      <c r="Z113" s="56"/>
      <c r="AA113" s="56"/>
      <c r="AB113" s="56"/>
      <c r="AD113" s="56"/>
      <c r="AE113" s="56"/>
      <c r="AF113" s="56"/>
      <c r="AG113" s="56"/>
      <c r="AH113" s="56"/>
      <c r="AI113" s="56"/>
      <c r="AJ113" s="56"/>
      <c r="AK113" s="56"/>
      <c r="AL113" s="56"/>
      <c r="AN113" s="56"/>
      <c r="AO113" s="56"/>
      <c r="AP113" s="56"/>
      <c r="AQ113" s="56"/>
      <c r="AR113" s="56"/>
      <c r="AS113" s="56"/>
      <c r="AT113" s="56"/>
      <c r="AU113" s="56"/>
      <c r="AV113" s="56"/>
      <c r="AX113" s="56"/>
      <c r="AY113" s="56"/>
      <c r="AZ113" s="56"/>
      <c r="BA113" s="56"/>
      <c r="BB113" s="56"/>
      <c r="BC113" s="56"/>
      <c r="BD113" s="56"/>
      <c r="BE113" s="56"/>
      <c r="BF113" s="56"/>
      <c r="BH113" s="56"/>
      <c r="BI113" s="56"/>
      <c r="BJ113" s="56"/>
      <c r="BK113" s="56"/>
      <c r="BL113" s="56"/>
      <c r="BM113" s="56"/>
      <c r="BN113" s="56"/>
      <c r="BO113" s="56"/>
      <c r="BP113" s="56"/>
      <c r="BR113" s="56"/>
      <c r="BS113" s="56"/>
      <c r="BT113" s="56"/>
      <c r="BU113" s="56"/>
      <c r="BV113" s="56"/>
      <c r="BW113" s="56"/>
      <c r="BX113" s="56"/>
      <c r="BY113" s="56"/>
      <c r="BZ113" s="56"/>
      <c r="CB113" s="56"/>
      <c r="CC113" s="56"/>
      <c r="CD113" s="56"/>
      <c r="CE113" s="56"/>
      <c r="CF113" s="56"/>
      <c r="CG113" s="56"/>
      <c r="CH113" s="56"/>
      <c r="CI113" s="56"/>
      <c r="CJ113" s="56"/>
      <c r="CL113" s="56"/>
      <c r="CM113" s="56"/>
      <c r="CN113" s="56"/>
      <c r="CO113" s="56"/>
      <c r="CP113" s="56"/>
      <c r="CQ113" s="56"/>
      <c r="CR113" s="56"/>
      <c r="CS113" s="56"/>
      <c r="CT113" s="56"/>
      <c r="CV113" s="56"/>
      <c r="CW113" s="56"/>
      <c r="CX113" s="56"/>
      <c r="CY113" s="56"/>
      <c r="CZ113" s="56"/>
      <c r="DA113" s="56"/>
      <c r="DB113" s="56"/>
      <c r="DC113" s="56"/>
      <c r="DD113" s="56"/>
      <c r="DF113" s="56"/>
      <c r="DG113" s="56"/>
      <c r="DH113" s="56"/>
      <c r="DI113" s="56"/>
      <c r="DJ113" s="56"/>
      <c r="DK113" s="56"/>
      <c r="DL113" s="56"/>
      <c r="DM113" s="56"/>
      <c r="DN113" s="56"/>
      <c r="DP113" s="56"/>
      <c r="DQ113" s="56"/>
      <c r="DR113" s="56"/>
      <c r="DS113" s="56"/>
      <c r="DT113" s="56"/>
      <c r="DU113" s="56"/>
      <c r="DV113" s="56"/>
      <c r="DW113" s="56"/>
      <c r="DX113" s="56"/>
      <c r="DZ113" s="56"/>
      <c r="EA113" s="56"/>
      <c r="EB113" s="56"/>
      <c r="EC113" s="56"/>
      <c r="ED113" s="56"/>
      <c r="EE113" s="56"/>
      <c r="EF113" s="56"/>
      <c r="EG113" s="56"/>
      <c r="EH113" s="56"/>
      <c r="EJ113" s="56"/>
      <c r="EK113" s="56"/>
      <c r="EL113" s="56"/>
      <c r="EM113" s="56"/>
      <c r="EN113" s="56"/>
      <c r="EO113" s="56"/>
      <c r="EP113" s="56"/>
      <c r="EQ113" s="56"/>
      <c r="ER113" s="56"/>
      <c r="ET113" s="56"/>
      <c r="EU113" s="56"/>
      <c r="EV113" s="56"/>
      <c r="EW113" s="56"/>
      <c r="EX113" s="56"/>
      <c r="EY113" s="56"/>
      <c r="EZ113" s="56"/>
      <c r="FA113" s="56"/>
      <c r="FB113" s="56"/>
      <c r="FD113" s="56"/>
      <c r="FE113" s="56"/>
      <c r="FF113" s="56"/>
      <c r="FG113" s="56"/>
      <c r="FH113" s="56"/>
      <c r="FI113" s="56"/>
      <c r="FJ113" s="56"/>
      <c r="FK113" s="56"/>
      <c r="FL113" s="56"/>
      <c r="FN113" s="56"/>
      <c r="FO113" s="56"/>
      <c r="FP113" s="56"/>
      <c r="FQ113" s="56"/>
      <c r="FR113" s="56"/>
      <c r="FS113" s="56"/>
      <c r="FT113" s="56"/>
      <c r="FU113" s="56"/>
      <c r="FV113" s="56"/>
      <c r="FX113" s="56"/>
      <c r="FY113" s="56"/>
      <c r="FZ113" s="56"/>
      <c r="GA113" s="56"/>
      <c r="GB113" s="56"/>
      <c r="GC113" s="56"/>
      <c r="GD113" s="56"/>
      <c r="GE113" s="56"/>
      <c r="GF113" s="56"/>
      <c r="GH113" s="56"/>
      <c r="GI113" s="56"/>
      <c r="GJ113" s="56"/>
      <c r="GK113" s="56"/>
      <c r="GL113" s="56"/>
      <c r="GM113" s="56"/>
      <c r="GN113" s="56"/>
      <c r="GO113" s="56"/>
      <c r="GP113" s="56"/>
      <c r="GR113" s="56"/>
      <c r="GS113" s="56"/>
      <c r="GT113" s="56"/>
      <c r="GU113" s="56"/>
      <c r="GV113" s="56"/>
      <c r="GW113" s="56"/>
      <c r="GX113" s="56"/>
      <c r="GY113" s="56"/>
      <c r="GZ113" s="56"/>
      <c r="HB113" s="56"/>
      <c r="HC113" s="56"/>
      <c r="HD113" s="56"/>
      <c r="HE113" s="56"/>
      <c r="HF113" s="56"/>
      <c r="HG113" s="56"/>
      <c r="HH113" s="56"/>
      <c r="HI113" s="56"/>
      <c r="HJ113" s="56"/>
      <c r="HL113" s="56"/>
      <c r="HM113" s="56"/>
      <c r="HN113" s="56"/>
      <c r="HO113" s="56"/>
      <c r="HP113" s="56"/>
      <c r="HQ113" s="56"/>
      <c r="HR113" s="56"/>
      <c r="HS113" s="56"/>
      <c r="HT113" s="56"/>
      <c r="HV113" s="56"/>
      <c r="HW113" s="56"/>
      <c r="HX113" s="56"/>
      <c r="HY113" s="56"/>
      <c r="HZ113" s="56"/>
      <c r="IA113" s="56"/>
      <c r="IB113" s="56"/>
      <c r="IC113" s="56"/>
      <c r="ID113" s="56"/>
      <c r="IF113" s="56"/>
      <c r="IG113" s="56"/>
      <c r="IH113" s="56"/>
      <c r="II113" s="56"/>
      <c r="IJ113" s="56"/>
      <c r="IK113" s="56"/>
      <c r="IL113" s="56"/>
      <c r="IM113" s="56"/>
      <c r="IN113" s="56"/>
      <c r="IP113" s="56"/>
      <c r="IQ113" s="56"/>
      <c r="IR113" s="56"/>
      <c r="IS113" s="56"/>
      <c r="IT113" s="56"/>
      <c r="IU113" s="56"/>
    </row>
    <row r="114" spans="1:255" ht="12.75" customHeight="1" thickBot="1" x14ac:dyDescent="0.25">
      <c r="A114" s="227"/>
      <c r="B114" s="106">
        <v>590.23</v>
      </c>
      <c r="C114" s="123" t="s">
        <v>67</v>
      </c>
      <c r="D114" s="124"/>
      <c r="E114" s="125"/>
      <c r="F114" s="125"/>
      <c r="G114" s="125"/>
      <c r="H114" s="126"/>
      <c r="I114" s="127"/>
      <c r="J114" s="56"/>
      <c r="K114" s="56"/>
      <c r="L114" s="56"/>
      <c r="M114" s="56"/>
      <c r="N114" s="56"/>
      <c r="O114" s="56"/>
      <c r="P114" s="56"/>
      <c r="Q114" s="56"/>
      <c r="R114" s="56"/>
      <c r="T114" s="56"/>
      <c r="U114" s="56"/>
      <c r="V114" s="56"/>
      <c r="W114" s="56"/>
      <c r="X114" s="56"/>
      <c r="Y114" s="56"/>
      <c r="Z114" s="56"/>
      <c r="AA114" s="56"/>
      <c r="AB114" s="56"/>
      <c r="AD114" s="56"/>
      <c r="AE114" s="56"/>
      <c r="AF114" s="56"/>
      <c r="AG114" s="56"/>
      <c r="AH114" s="56"/>
      <c r="AI114" s="56"/>
      <c r="AJ114" s="56"/>
      <c r="AK114" s="56"/>
      <c r="AL114" s="56"/>
      <c r="AN114" s="56"/>
      <c r="AO114" s="56"/>
      <c r="AP114" s="56"/>
      <c r="AQ114" s="56"/>
      <c r="AR114" s="56"/>
      <c r="AS114" s="56"/>
      <c r="AT114" s="56"/>
      <c r="AU114" s="56"/>
      <c r="AV114" s="56"/>
      <c r="AX114" s="56"/>
      <c r="AY114" s="56"/>
      <c r="AZ114" s="56"/>
      <c r="BA114" s="56"/>
      <c r="BB114" s="56"/>
      <c r="BC114" s="56"/>
      <c r="BD114" s="56"/>
      <c r="BE114" s="56"/>
      <c r="BF114" s="56"/>
      <c r="BH114" s="56"/>
      <c r="BI114" s="56"/>
      <c r="BJ114" s="56"/>
      <c r="BK114" s="56"/>
      <c r="BL114" s="56"/>
      <c r="BM114" s="56"/>
      <c r="BN114" s="56"/>
      <c r="BO114" s="56"/>
      <c r="BP114" s="56"/>
      <c r="BR114" s="56"/>
      <c r="BS114" s="56"/>
      <c r="BT114" s="56"/>
      <c r="BU114" s="56"/>
      <c r="BV114" s="56"/>
      <c r="BW114" s="56"/>
      <c r="BX114" s="56"/>
      <c r="BY114" s="56"/>
      <c r="BZ114" s="56"/>
      <c r="CB114" s="56"/>
      <c r="CC114" s="56"/>
      <c r="CD114" s="56"/>
      <c r="CE114" s="56"/>
      <c r="CF114" s="56"/>
      <c r="CG114" s="56"/>
      <c r="CH114" s="56"/>
      <c r="CI114" s="56"/>
      <c r="CJ114" s="56"/>
      <c r="CL114" s="56"/>
      <c r="CM114" s="56"/>
      <c r="CN114" s="56"/>
      <c r="CO114" s="56"/>
      <c r="CP114" s="56"/>
      <c r="CQ114" s="56"/>
      <c r="CR114" s="56"/>
      <c r="CS114" s="56"/>
      <c r="CT114" s="56"/>
      <c r="CV114" s="56"/>
      <c r="CW114" s="56"/>
      <c r="CX114" s="56"/>
      <c r="CY114" s="56"/>
      <c r="CZ114" s="56"/>
      <c r="DA114" s="56"/>
      <c r="DB114" s="56"/>
      <c r="DC114" s="56"/>
      <c r="DD114" s="56"/>
      <c r="DF114" s="56"/>
      <c r="DG114" s="56"/>
      <c r="DH114" s="56"/>
      <c r="DI114" s="56"/>
      <c r="DJ114" s="56"/>
      <c r="DK114" s="56"/>
      <c r="DL114" s="56"/>
      <c r="DM114" s="56"/>
      <c r="DN114" s="56"/>
      <c r="DP114" s="56"/>
      <c r="DQ114" s="56"/>
      <c r="DR114" s="56"/>
      <c r="DS114" s="56"/>
      <c r="DT114" s="56"/>
      <c r="DU114" s="56"/>
      <c r="DV114" s="56"/>
      <c r="DW114" s="56"/>
      <c r="DX114" s="56"/>
      <c r="DZ114" s="56"/>
      <c r="EA114" s="56"/>
      <c r="EB114" s="56"/>
      <c r="EC114" s="56"/>
      <c r="ED114" s="56"/>
      <c r="EE114" s="56"/>
      <c r="EF114" s="56"/>
      <c r="EG114" s="56"/>
      <c r="EH114" s="56"/>
      <c r="EJ114" s="56"/>
      <c r="EK114" s="56"/>
      <c r="EL114" s="56"/>
      <c r="EM114" s="56"/>
      <c r="EN114" s="56"/>
      <c r="EO114" s="56"/>
      <c r="EP114" s="56"/>
      <c r="EQ114" s="56"/>
      <c r="ER114" s="56"/>
      <c r="ET114" s="56"/>
      <c r="EU114" s="56"/>
      <c r="EV114" s="56"/>
      <c r="EW114" s="56"/>
      <c r="EX114" s="56"/>
      <c r="EY114" s="56"/>
      <c r="EZ114" s="56"/>
      <c r="FA114" s="56"/>
      <c r="FB114" s="56"/>
      <c r="FD114" s="56"/>
      <c r="FE114" s="56"/>
      <c r="FF114" s="56"/>
      <c r="FG114" s="56"/>
      <c r="FH114" s="56"/>
      <c r="FI114" s="56"/>
      <c r="FJ114" s="56"/>
      <c r="FK114" s="56"/>
      <c r="FL114" s="56"/>
      <c r="FN114" s="56"/>
      <c r="FO114" s="56"/>
      <c r="FP114" s="56"/>
      <c r="FQ114" s="56"/>
      <c r="FR114" s="56"/>
      <c r="FS114" s="56"/>
      <c r="FT114" s="56"/>
      <c r="FU114" s="56"/>
      <c r="FV114" s="56"/>
      <c r="FX114" s="56"/>
      <c r="FY114" s="56"/>
      <c r="FZ114" s="56"/>
      <c r="GA114" s="56"/>
      <c r="GB114" s="56"/>
      <c r="GC114" s="56"/>
      <c r="GD114" s="56"/>
      <c r="GE114" s="56"/>
      <c r="GF114" s="56"/>
      <c r="GH114" s="56"/>
      <c r="GI114" s="56"/>
      <c r="GJ114" s="56"/>
      <c r="GK114" s="56"/>
      <c r="GL114" s="56"/>
      <c r="GM114" s="56"/>
      <c r="GN114" s="56"/>
      <c r="GO114" s="56"/>
      <c r="GP114" s="56"/>
      <c r="GR114" s="56"/>
      <c r="GS114" s="56"/>
      <c r="GT114" s="56"/>
      <c r="GU114" s="56"/>
      <c r="GV114" s="56"/>
      <c r="GW114" s="56"/>
      <c r="GX114" s="56"/>
      <c r="GY114" s="56"/>
      <c r="GZ114" s="56"/>
      <c r="HB114" s="56"/>
      <c r="HC114" s="56"/>
      <c r="HD114" s="56"/>
      <c r="HE114" s="56"/>
      <c r="HF114" s="56"/>
      <c r="HG114" s="56"/>
      <c r="HH114" s="56"/>
      <c r="HI114" s="56"/>
      <c r="HJ114" s="56"/>
      <c r="HL114" s="56"/>
      <c r="HM114" s="56"/>
      <c r="HN114" s="56"/>
      <c r="HO114" s="56"/>
      <c r="HP114" s="56"/>
      <c r="HQ114" s="56"/>
      <c r="HR114" s="56"/>
      <c r="HS114" s="56"/>
      <c r="HT114" s="56"/>
      <c r="HV114" s="56"/>
      <c r="HW114" s="56"/>
      <c r="HX114" s="56"/>
      <c r="HY114" s="56"/>
      <c r="HZ114" s="56"/>
      <c r="IA114" s="56"/>
      <c r="IB114" s="56"/>
      <c r="IC114" s="56"/>
      <c r="ID114" s="56"/>
      <c r="IF114" s="56"/>
      <c r="IG114" s="56"/>
      <c r="IH114" s="56"/>
      <c r="II114" s="56"/>
      <c r="IJ114" s="56"/>
      <c r="IK114" s="56"/>
      <c r="IL114" s="56"/>
      <c r="IM114" s="56"/>
      <c r="IN114" s="56"/>
      <c r="IP114" s="56"/>
      <c r="IQ114" s="56"/>
      <c r="IR114" s="56"/>
      <c r="IS114" s="56"/>
      <c r="IT114" s="56"/>
      <c r="IU114" s="56"/>
    </row>
    <row r="115" spans="1:255" ht="12.75" customHeight="1" thickBot="1" x14ac:dyDescent="0.25">
      <c r="A115" s="227"/>
      <c r="B115" s="106">
        <v>491.38</v>
      </c>
      <c r="C115" s="85" t="s">
        <v>70</v>
      </c>
      <c r="D115" s="86"/>
      <c r="E115" s="47"/>
      <c r="F115" s="47"/>
      <c r="G115" s="47"/>
      <c r="H115" s="48"/>
      <c r="I115" s="49"/>
      <c r="J115" s="56"/>
      <c r="K115" s="56"/>
      <c r="L115" s="56"/>
      <c r="M115" s="56"/>
      <c r="N115" s="56"/>
      <c r="O115" s="56"/>
      <c r="P115" s="56"/>
      <c r="Q115" s="56"/>
      <c r="R115" s="56"/>
      <c r="T115" s="56"/>
      <c r="U115" s="56"/>
      <c r="V115" s="56"/>
      <c r="W115" s="56"/>
      <c r="X115" s="56"/>
      <c r="Y115" s="56"/>
      <c r="Z115" s="56"/>
      <c r="AA115" s="56"/>
      <c r="AB115" s="56"/>
      <c r="AD115" s="56"/>
      <c r="AE115" s="56"/>
      <c r="AF115" s="56"/>
      <c r="AG115" s="56"/>
      <c r="AH115" s="56"/>
      <c r="AI115" s="56"/>
      <c r="AJ115" s="56"/>
      <c r="AK115" s="56"/>
      <c r="AL115" s="56"/>
      <c r="AN115" s="56"/>
      <c r="AO115" s="56"/>
      <c r="AP115" s="56"/>
      <c r="AQ115" s="56"/>
      <c r="AR115" s="56"/>
      <c r="AS115" s="56"/>
      <c r="AT115" s="56"/>
      <c r="AU115" s="56"/>
      <c r="AV115" s="56"/>
      <c r="AX115" s="56"/>
      <c r="AY115" s="56"/>
      <c r="AZ115" s="56"/>
      <c r="BA115" s="56"/>
      <c r="BB115" s="56"/>
      <c r="BC115" s="56"/>
      <c r="BD115" s="56"/>
      <c r="BE115" s="56"/>
      <c r="BF115" s="56"/>
      <c r="BH115" s="56"/>
      <c r="BI115" s="56"/>
      <c r="BJ115" s="56"/>
      <c r="BK115" s="56"/>
      <c r="BL115" s="56"/>
      <c r="BM115" s="56"/>
      <c r="BN115" s="56"/>
      <c r="BO115" s="56"/>
      <c r="BP115" s="56"/>
      <c r="BR115" s="56"/>
      <c r="BS115" s="56"/>
      <c r="BT115" s="56"/>
      <c r="BU115" s="56"/>
      <c r="BV115" s="56"/>
      <c r="BW115" s="56"/>
      <c r="BX115" s="56"/>
      <c r="BY115" s="56"/>
      <c r="BZ115" s="56"/>
      <c r="CB115" s="56"/>
      <c r="CC115" s="56"/>
      <c r="CD115" s="56"/>
      <c r="CE115" s="56"/>
      <c r="CF115" s="56"/>
      <c r="CG115" s="56"/>
      <c r="CH115" s="56"/>
      <c r="CI115" s="56"/>
      <c r="CJ115" s="56"/>
      <c r="CL115" s="56"/>
      <c r="CM115" s="56"/>
      <c r="CN115" s="56"/>
      <c r="CO115" s="56"/>
      <c r="CP115" s="56"/>
      <c r="CQ115" s="56"/>
      <c r="CR115" s="56"/>
      <c r="CS115" s="56"/>
      <c r="CT115" s="56"/>
      <c r="CV115" s="56"/>
      <c r="CW115" s="56"/>
      <c r="CX115" s="56"/>
      <c r="CY115" s="56"/>
      <c r="CZ115" s="56"/>
      <c r="DA115" s="56"/>
      <c r="DB115" s="56"/>
      <c r="DC115" s="56"/>
      <c r="DD115" s="56"/>
      <c r="DF115" s="56"/>
      <c r="DG115" s="56"/>
      <c r="DH115" s="56"/>
      <c r="DI115" s="56"/>
      <c r="DJ115" s="56"/>
      <c r="DK115" s="56"/>
      <c r="DL115" s="56"/>
      <c r="DM115" s="56"/>
      <c r="DN115" s="56"/>
      <c r="DP115" s="56"/>
      <c r="DQ115" s="56"/>
      <c r="DR115" s="56"/>
      <c r="DS115" s="56"/>
      <c r="DT115" s="56"/>
      <c r="DU115" s="56"/>
      <c r="DV115" s="56"/>
      <c r="DW115" s="56"/>
      <c r="DX115" s="56"/>
      <c r="DZ115" s="56"/>
      <c r="EA115" s="56"/>
      <c r="EB115" s="56"/>
      <c r="EC115" s="56"/>
      <c r="ED115" s="56"/>
      <c r="EE115" s="56"/>
      <c r="EF115" s="56"/>
      <c r="EG115" s="56"/>
      <c r="EH115" s="56"/>
      <c r="EJ115" s="56"/>
      <c r="EK115" s="56"/>
      <c r="EL115" s="56"/>
      <c r="EM115" s="56"/>
      <c r="EN115" s="56"/>
      <c r="EO115" s="56"/>
      <c r="EP115" s="56"/>
      <c r="EQ115" s="56"/>
      <c r="ER115" s="56"/>
      <c r="ET115" s="56"/>
      <c r="EU115" s="56"/>
      <c r="EV115" s="56"/>
      <c r="EW115" s="56"/>
      <c r="EX115" s="56"/>
      <c r="EY115" s="56"/>
      <c r="EZ115" s="56"/>
      <c r="FA115" s="56"/>
      <c r="FB115" s="56"/>
      <c r="FD115" s="56"/>
      <c r="FE115" s="56"/>
      <c r="FF115" s="56"/>
      <c r="FG115" s="56"/>
      <c r="FH115" s="56"/>
      <c r="FI115" s="56"/>
      <c r="FJ115" s="56"/>
      <c r="FK115" s="56"/>
      <c r="FL115" s="56"/>
      <c r="FN115" s="56"/>
      <c r="FO115" s="56"/>
      <c r="FP115" s="56"/>
      <c r="FQ115" s="56"/>
      <c r="FR115" s="56"/>
      <c r="FS115" s="56"/>
      <c r="FT115" s="56"/>
      <c r="FU115" s="56"/>
      <c r="FV115" s="56"/>
      <c r="FX115" s="56"/>
      <c r="FY115" s="56"/>
      <c r="FZ115" s="56"/>
      <c r="GA115" s="56"/>
      <c r="GB115" s="56"/>
      <c r="GC115" s="56"/>
      <c r="GD115" s="56"/>
      <c r="GE115" s="56"/>
      <c r="GF115" s="56"/>
      <c r="GH115" s="56"/>
      <c r="GI115" s="56"/>
      <c r="GJ115" s="56"/>
      <c r="GK115" s="56"/>
      <c r="GL115" s="56"/>
      <c r="GM115" s="56"/>
      <c r="GN115" s="56"/>
      <c r="GO115" s="56"/>
      <c r="GP115" s="56"/>
      <c r="GR115" s="56"/>
      <c r="GS115" s="56"/>
      <c r="GT115" s="56"/>
      <c r="GU115" s="56"/>
      <c r="GV115" s="56"/>
      <c r="GW115" s="56"/>
      <c r="GX115" s="56"/>
      <c r="GY115" s="56"/>
      <c r="GZ115" s="56"/>
      <c r="HB115" s="56"/>
      <c r="HC115" s="56"/>
      <c r="HD115" s="56"/>
      <c r="HE115" s="56"/>
      <c r="HF115" s="56"/>
      <c r="HG115" s="56"/>
      <c r="HH115" s="56"/>
      <c r="HI115" s="56"/>
      <c r="HJ115" s="56"/>
      <c r="HL115" s="56"/>
      <c r="HM115" s="56"/>
      <c r="HN115" s="56"/>
      <c r="HO115" s="56"/>
      <c r="HP115" s="56"/>
      <c r="HQ115" s="56"/>
      <c r="HR115" s="56"/>
      <c r="HS115" s="56"/>
      <c r="HT115" s="56"/>
      <c r="HV115" s="56"/>
      <c r="HW115" s="56"/>
      <c r="HX115" s="56"/>
      <c r="HY115" s="56"/>
      <c r="HZ115" s="56"/>
      <c r="IA115" s="56"/>
      <c r="IB115" s="56"/>
      <c r="IC115" s="56"/>
      <c r="ID115" s="56"/>
      <c r="IF115" s="56"/>
      <c r="IG115" s="56"/>
      <c r="IH115" s="56"/>
      <c r="II115" s="56"/>
      <c r="IJ115" s="56"/>
      <c r="IK115" s="56"/>
      <c r="IL115" s="56"/>
      <c r="IM115" s="56"/>
      <c r="IN115" s="56"/>
      <c r="IP115" s="56"/>
      <c r="IQ115" s="56"/>
      <c r="IR115" s="56"/>
      <c r="IS115" s="56"/>
      <c r="IT115" s="56"/>
      <c r="IU115" s="56"/>
    </row>
    <row r="116" spans="1:255" ht="12.75" customHeight="1" thickBot="1" x14ac:dyDescent="0.25">
      <c r="A116" s="227"/>
      <c r="B116" s="106">
        <v>523.80999999999995</v>
      </c>
      <c r="C116" s="85" t="s">
        <v>72</v>
      </c>
      <c r="D116" s="86"/>
      <c r="E116" s="47"/>
      <c r="F116" s="47"/>
      <c r="G116" s="47"/>
      <c r="H116" s="48"/>
      <c r="I116" s="49"/>
      <c r="J116" s="56"/>
      <c r="K116" s="56"/>
      <c r="L116" s="56"/>
      <c r="M116" s="56"/>
      <c r="N116" s="56"/>
      <c r="O116" s="56"/>
      <c r="P116" s="56"/>
      <c r="Q116" s="56"/>
      <c r="R116" s="56"/>
      <c r="T116" s="56"/>
      <c r="U116" s="56"/>
      <c r="V116" s="56"/>
      <c r="W116" s="56"/>
      <c r="X116" s="56"/>
      <c r="Y116" s="56"/>
      <c r="Z116" s="56"/>
      <c r="AA116" s="56"/>
      <c r="AB116" s="56"/>
      <c r="AD116" s="56"/>
      <c r="AE116" s="56"/>
      <c r="AF116" s="56"/>
      <c r="AG116" s="56"/>
      <c r="AH116" s="56"/>
      <c r="AI116" s="56"/>
      <c r="AJ116" s="56"/>
      <c r="AK116" s="56"/>
      <c r="AL116" s="56"/>
      <c r="AN116" s="56"/>
      <c r="AO116" s="56"/>
      <c r="AP116" s="56"/>
      <c r="AQ116" s="56"/>
      <c r="AR116" s="56"/>
      <c r="AS116" s="56"/>
      <c r="AT116" s="56"/>
      <c r="AU116" s="56"/>
      <c r="AV116" s="56"/>
      <c r="AX116" s="56"/>
      <c r="AY116" s="56"/>
      <c r="AZ116" s="56"/>
      <c r="BA116" s="56"/>
      <c r="BB116" s="56"/>
      <c r="BC116" s="56"/>
      <c r="BD116" s="56"/>
      <c r="BE116" s="56"/>
      <c r="BF116" s="56"/>
      <c r="BH116" s="56"/>
      <c r="BI116" s="56"/>
      <c r="BJ116" s="56"/>
      <c r="BK116" s="56"/>
      <c r="BL116" s="56"/>
      <c r="BM116" s="56"/>
      <c r="BN116" s="56"/>
      <c r="BO116" s="56"/>
      <c r="BP116" s="56"/>
      <c r="BR116" s="56"/>
      <c r="BS116" s="56"/>
      <c r="BT116" s="56"/>
      <c r="BU116" s="56"/>
      <c r="BV116" s="56"/>
      <c r="BW116" s="56"/>
      <c r="BX116" s="56"/>
      <c r="BY116" s="56"/>
      <c r="BZ116" s="56"/>
      <c r="CB116" s="56"/>
      <c r="CC116" s="56"/>
      <c r="CD116" s="56"/>
      <c r="CE116" s="56"/>
      <c r="CF116" s="56"/>
      <c r="CG116" s="56"/>
      <c r="CH116" s="56"/>
      <c r="CI116" s="56"/>
      <c r="CJ116" s="56"/>
      <c r="CL116" s="56"/>
      <c r="CM116" s="56"/>
      <c r="CN116" s="56"/>
      <c r="CO116" s="56"/>
      <c r="CP116" s="56"/>
      <c r="CQ116" s="56"/>
      <c r="CR116" s="56"/>
      <c r="CS116" s="56"/>
      <c r="CT116" s="56"/>
      <c r="CV116" s="56"/>
      <c r="CW116" s="56"/>
      <c r="CX116" s="56"/>
      <c r="CY116" s="56"/>
      <c r="CZ116" s="56"/>
      <c r="DA116" s="56"/>
      <c r="DB116" s="56"/>
      <c r="DC116" s="56"/>
      <c r="DD116" s="56"/>
      <c r="DF116" s="56"/>
      <c r="DG116" s="56"/>
      <c r="DH116" s="56"/>
      <c r="DI116" s="56"/>
      <c r="DJ116" s="56"/>
      <c r="DK116" s="56"/>
      <c r="DL116" s="56"/>
      <c r="DM116" s="56"/>
      <c r="DN116" s="56"/>
      <c r="DP116" s="56"/>
      <c r="DQ116" s="56"/>
      <c r="DR116" s="56"/>
      <c r="DS116" s="56"/>
      <c r="DT116" s="56"/>
      <c r="DU116" s="56"/>
      <c r="DV116" s="56"/>
      <c r="DW116" s="56"/>
      <c r="DX116" s="56"/>
      <c r="DZ116" s="56"/>
      <c r="EA116" s="56"/>
      <c r="EB116" s="56"/>
      <c r="EC116" s="56"/>
      <c r="ED116" s="56"/>
      <c r="EE116" s="56"/>
      <c r="EF116" s="56"/>
      <c r="EG116" s="56"/>
      <c r="EH116" s="56"/>
      <c r="EJ116" s="56"/>
      <c r="EK116" s="56"/>
      <c r="EL116" s="56"/>
      <c r="EM116" s="56"/>
      <c r="EN116" s="56"/>
      <c r="EO116" s="56"/>
      <c r="EP116" s="56"/>
      <c r="EQ116" s="56"/>
      <c r="ER116" s="56"/>
      <c r="ET116" s="56"/>
      <c r="EU116" s="56"/>
      <c r="EV116" s="56"/>
      <c r="EW116" s="56"/>
      <c r="EX116" s="56"/>
      <c r="EY116" s="56"/>
      <c r="EZ116" s="56"/>
      <c r="FA116" s="56"/>
      <c r="FB116" s="56"/>
      <c r="FD116" s="56"/>
      <c r="FE116" s="56"/>
      <c r="FF116" s="56"/>
      <c r="FG116" s="56"/>
      <c r="FH116" s="56"/>
      <c r="FI116" s="56"/>
      <c r="FJ116" s="56"/>
      <c r="FK116" s="56"/>
      <c r="FL116" s="56"/>
      <c r="FN116" s="56"/>
      <c r="FO116" s="56"/>
      <c r="FP116" s="56"/>
      <c r="FQ116" s="56"/>
      <c r="FR116" s="56"/>
      <c r="FS116" s="56"/>
      <c r="FT116" s="56"/>
      <c r="FU116" s="56"/>
      <c r="FV116" s="56"/>
      <c r="FX116" s="56"/>
      <c r="FY116" s="56"/>
      <c r="FZ116" s="56"/>
      <c r="GA116" s="56"/>
      <c r="GB116" s="56"/>
      <c r="GC116" s="56"/>
      <c r="GD116" s="56"/>
      <c r="GE116" s="56"/>
      <c r="GF116" s="56"/>
      <c r="GH116" s="56"/>
      <c r="GI116" s="56"/>
      <c r="GJ116" s="56"/>
      <c r="GK116" s="56"/>
      <c r="GL116" s="56"/>
      <c r="GM116" s="56"/>
      <c r="GN116" s="56"/>
      <c r="GO116" s="56"/>
      <c r="GP116" s="56"/>
      <c r="GR116" s="56"/>
      <c r="GS116" s="56"/>
      <c r="GT116" s="56"/>
      <c r="GU116" s="56"/>
      <c r="GV116" s="56"/>
      <c r="GW116" s="56"/>
      <c r="GX116" s="56"/>
      <c r="GY116" s="56"/>
      <c r="GZ116" s="56"/>
      <c r="HB116" s="56"/>
      <c r="HC116" s="56"/>
      <c r="HD116" s="56"/>
      <c r="HE116" s="56"/>
      <c r="HF116" s="56"/>
      <c r="HG116" s="56"/>
      <c r="HH116" s="56"/>
      <c r="HI116" s="56"/>
      <c r="HJ116" s="56"/>
      <c r="HL116" s="56"/>
      <c r="HM116" s="56"/>
      <c r="HN116" s="56"/>
      <c r="HO116" s="56"/>
      <c r="HP116" s="56"/>
      <c r="HQ116" s="56"/>
      <c r="HR116" s="56"/>
      <c r="HS116" s="56"/>
      <c r="HT116" s="56"/>
      <c r="HV116" s="56"/>
      <c r="HW116" s="56"/>
      <c r="HX116" s="56"/>
      <c r="HY116" s="56"/>
      <c r="HZ116" s="56"/>
      <c r="IA116" s="56"/>
      <c r="IB116" s="56"/>
      <c r="IC116" s="56"/>
      <c r="ID116" s="56"/>
      <c r="IF116" s="56"/>
      <c r="IG116" s="56"/>
      <c r="IH116" s="56"/>
      <c r="II116" s="56"/>
      <c r="IJ116" s="56"/>
      <c r="IK116" s="56"/>
      <c r="IL116" s="56"/>
      <c r="IM116" s="56"/>
      <c r="IN116" s="56"/>
      <c r="IP116" s="56"/>
      <c r="IQ116" s="56"/>
      <c r="IR116" s="56"/>
      <c r="IS116" s="56"/>
      <c r="IT116" s="56"/>
      <c r="IU116" s="56"/>
    </row>
    <row r="117" spans="1:255" ht="12.75" customHeight="1" thickBot="1" x14ac:dyDescent="0.25">
      <c r="A117" s="227"/>
      <c r="B117" s="106">
        <v>582.16999999999996</v>
      </c>
      <c r="C117" s="85" t="s">
        <v>73</v>
      </c>
      <c r="D117" s="86"/>
      <c r="E117" s="47"/>
      <c r="F117" s="47"/>
      <c r="G117" s="47"/>
      <c r="H117" s="48"/>
      <c r="I117" s="49"/>
      <c r="J117" s="56"/>
      <c r="K117" s="56"/>
      <c r="L117" s="56"/>
      <c r="M117" s="56"/>
      <c r="N117" s="56"/>
      <c r="O117" s="56"/>
      <c r="P117" s="56"/>
      <c r="Q117" s="56"/>
      <c r="R117" s="56"/>
      <c r="T117" s="56"/>
      <c r="U117" s="56"/>
      <c r="V117" s="56"/>
      <c r="W117" s="56"/>
      <c r="X117" s="56"/>
      <c r="Y117" s="56"/>
      <c r="Z117" s="56"/>
      <c r="AA117" s="56"/>
      <c r="AB117" s="56"/>
      <c r="AD117" s="56"/>
      <c r="AE117" s="56"/>
      <c r="AF117" s="56"/>
      <c r="AG117" s="56"/>
      <c r="AH117" s="56"/>
      <c r="AI117" s="56"/>
      <c r="AJ117" s="56"/>
      <c r="AK117" s="56"/>
      <c r="AL117" s="56"/>
      <c r="AN117" s="56"/>
      <c r="AO117" s="56"/>
      <c r="AP117" s="56"/>
      <c r="AQ117" s="56"/>
      <c r="AR117" s="56"/>
      <c r="AS117" s="56"/>
      <c r="AT117" s="56"/>
      <c r="AU117" s="56"/>
      <c r="AV117" s="56"/>
      <c r="AX117" s="56"/>
      <c r="AY117" s="56"/>
      <c r="AZ117" s="56"/>
      <c r="BA117" s="56"/>
      <c r="BB117" s="56"/>
      <c r="BC117" s="56"/>
      <c r="BD117" s="56"/>
      <c r="BE117" s="56"/>
      <c r="BF117" s="56"/>
      <c r="BH117" s="56"/>
      <c r="BI117" s="56"/>
      <c r="BJ117" s="56"/>
      <c r="BK117" s="56"/>
      <c r="BL117" s="56"/>
      <c r="BM117" s="56"/>
      <c r="BN117" s="56"/>
      <c r="BO117" s="56"/>
      <c r="BP117" s="56"/>
      <c r="BR117" s="56"/>
      <c r="BS117" s="56"/>
      <c r="BT117" s="56"/>
      <c r="BU117" s="56"/>
      <c r="BV117" s="56"/>
      <c r="BW117" s="56"/>
      <c r="BX117" s="56"/>
      <c r="BY117" s="56"/>
      <c r="BZ117" s="56"/>
      <c r="CB117" s="56"/>
      <c r="CC117" s="56"/>
      <c r="CD117" s="56"/>
      <c r="CE117" s="56"/>
      <c r="CF117" s="56"/>
      <c r="CG117" s="56"/>
      <c r="CH117" s="56"/>
      <c r="CI117" s="56"/>
      <c r="CJ117" s="56"/>
      <c r="CL117" s="56"/>
      <c r="CM117" s="56"/>
      <c r="CN117" s="56"/>
      <c r="CO117" s="56"/>
      <c r="CP117" s="56"/>
      <c r="CQ117" s="56"/>
      <c r="CR117" s="56"/>
      <c r="CS117" s="56"/>
      <c r="CT117" s="56"/>
      <c r="CV117" s="56"/>
      <c r="CW117" s="56"/>
      <c r="CX117" s="56"/>
      <c r="CY117" s="56"/>
      <c r="CZ117" s="56"/>
      <c r="DA117" s="56"/>
      <c r="DB117" s="56"/>
      <c r="DC117" s="56"/>
      <c r="DD117" s="56"/>
      <c r="DF117" s="56"/>
      <c r="DG117" s="56"/>
      <c r="DH117" s="56"/>
      <c r="DI117" s="56"/>
      <c r="DJ117" s="56"/>
      <c r="DK117" s="56"/>
      <c r="DL117" s="56"/>
      <c r="DM117" s="56"/>
      <c r="DN117" s="56"/>
      <c r="DP117" s="56"/>
      <c r="DQ117" s="56"/>
      <c r="DR117" s="56"/>
      <c r="DS117" s="56"/>
      <c r="DT117" s="56"/>
      <c r="DU117" s="56"/>
      <c r="DV117" s="56"/>
      <c r="DW117" s="56"/>
      <c r="DX117" s="56"/>
      <c r="DZ117" s="56"/>
      <c r="EA117" s="56"/>
      <c r="EB117" s="56"/>
      <c r="EC117" s="56"/>
      <c r="ED117" s="56"/>
      <c r="EE117" s="56"/>
      <c r="EF117" s="56"/>
      <c r="EG117" s="56"/>
      <c r="EH117" s="56"/>
      <c r="EJ117" s="56"/>
      <c r="EK117" s="56"/>
      <c r="EL117" s="56"/>
      <c r="EM117" s="56"/>
      <c r="EN117" s="56"/>
      <c r="EO117" s="56"/>
      <c r="EP117" s="56"/>
      <c r="EQ117" s="56"/>
      <c r="ER117" s="56"/>
      <c r="ET117" s="56"/>
      <c r="EU117" s="56"/>
      <c r="EV117" s="56"/>
      <c r="EW117" s="56"/>
      <c r="EX117" s="56"/>
      <c r="EY117" s="56"/>
      <c r="EZ117" s="56"/>
      <c r="FA117" s="56"/>
      <c r="FB117" s="56"/>
      <c r="FD117" s="56"/>
      <c r="FE117" s="56"/>
      <c r="FF117" s="56"/>
      <c r="FG117" s="56"/>
      <c r="FH117" s="56"/>
      <c r="FI117" s="56"/>
      <c r="FJ117" s="56"/>
      <c r="FK117" s="56"/>
      <c r="FL117" s="56"/>
      <c r="FN117" s="56"/>
      <c r="FO117" s="56"/>
      <c r="FP117" s="56"/>
      <c r="FQ117" s="56"/>
      <c r="FR117" s="56"/>
      <c r="FS117" s="56"/>
      <c r="FT117" s="56"/>
      <c r="FU117" s="56"/>
      <c r="FV117" s="56"/>
      <c r="FX117" s="56"/>
      <c r="FY117" s="56"/>
      <c r="FZ117" s="56"/>
      <c r="GA117" s="56"/>
      <c r="GB117" s="56"/>
      <c r="GC117" s="56"/>
      <c r="GD117" s="56"/>
      <c r="GE117" s="56"/>
      <c r="GF117" s="56"/>
      <c r="GH117" s="56"/>
      <c r="GI117" s="56"/>
      <c r="GJ117" s="56"/>
      <c r="GK117" s="56"/>
      <c r="GL117" s="56"/>
      <c r="GM117" s="56"/>
      <c r="GN117" s="56"/>
      <c r="GO117" s="56"/>
      <c r="GP117" s="56"/>
      <c r="GR117" s="56"/>
      <c r="GS117" s="56"/>
      <c r="GT117" s="56"/>
      <c r="GU117" s="56"/>
      <c r="GV117" s="56"/>
      <c r="GW117" s="56"/>
      <c r="GX117" s="56"/>
      <c r="GY117" s="56"/>
      <c r="GZ117" s="56"/>
      <c r="HB117" s="56"/>
      <c r="HC117" s="56"/>
      <c r="HD117" s="56"/>
      <c r="HE117" s="56"/>
      <c r="HF117" s="56"/>
      <c r="HG117" s="56"/>
      <c r="HH117" s="56"/>
      <c r="HI117" s="56"/>
      <c r="HJ117" s="56"/>
      <c r="HL117" s="56"/>
      <c r="HM117" s="56"/>
      <c r="HN117" s="56"/>
      <c r="HO117" s="56"/>
      <c r="HP117" s="56"/>
      <c r="HQ117" s="56"/>
      <c r="HR117" s="56"/>
      <c r="HS117" s="56"/>
      <c r="HT117" s="56"/>
      <c r="HV117" s="56"/>
      <c r="HW117" s="56"/>
      <c r="HX117" s="56"/>
      <c r="HY117" s="56"/>
      <c r="HZ117" s="56"/>
      <c r="IA117" s="56"/>
      <c r="IB117" s="56"/>
      <c r="IC117" s="56"/>
      <c r="ID117" s="56"/>
      <c r="IF117" s="56"/>
      <c r="IG117" s="56"/>
      <c r="IH117" s="56"/>
      <c r="II117" s="56"/>
      <c r="IJ117" s="56"/>
      <c r="IK117" s="56"/>
      <c r="IL117" s="56"/>
      <c r="IM117" s="56"/>
      <c r="IN117" s="56"/>
      <c r="IP117" s="56"/>
      <c r="IQ117" s="56"/>
      <c r="IR117" s="56"/>
      <c r="IS117" s="56"/>
      <c r="IT117" s="56"/>
      <c r="IU117" s="56"/>
    </row>
    <row r="118" spans="1:255" ht="12.75" customHeight="1" thickBot="1" x14ac:dyDescent="0.25">
      <c r="A118" s="227"/>
      <c r="B118" s="106">
        <v>527.32000000000005</v>
      </c>
      <c r="C118" s="85" t="s">
        <v>74</v>
      </c>
      <c r="D118" s="86"/>
      <c r="E118" s="47"/>
      <c r="F118" s="47"/>
      <c r="G118" s="47"/>
      <c r="H118" s="48"/>
      <c r="I118" s="49"/>
      <c r="J118" s="56"/>
      <c r="K118" s="56"/>
      <c r="L118" s="56"/>
      <c r="M118" s="56"/>
      <c r="N118" s="56"/>
      <c r="O118" s="56"/>
      <c r="P118" s="56"/>
      <c r="Q118" s="56"/>
      <c r="R118" s="56"/>
      <c r="T118" s="56"/>
      <c r="U118" s="56"/>
      <c r="V118" s="56"/>
      <c r="W118" s="56"/>
      <c r="X118" s="56"/>
      <c r="Y118" s="56"/>
      <c r="Z118" s="56"/>
      <c r="AA118" s="56"/>
      <c r="AB118" s="56"/>
      <c r="AD118" s="56"/>
      <c r="AE118" s="56"/>
      <c r="AF118" s="56"/>
      <c r="AG118" s="56"/>
      <c r="AH118" s="56"/>
      <c r="AI118" s="56"/>
      <c r="AJ118" s="56"/>
      <c r="AK118" s="56"/>
      <c r="AL118" s="56"/>
      <c r="AN118" s="56"/>
      <c r="AO118" s="56"/>
      <c r="AP118" s="56"/>
      <c r="AQ118" s="56"/>
      <c r="AR118" s="56"/>
      <c r="AS118" s="56"/>
      <c r="AT118" s="56"/>
      <c r="AU118" s="56"/>
      <c r="AV118" s="56"/>
      <c r="AX118" s="56"/>
      <c r="AY118" s="56"/>
      <c r="AZ118" s="56"/>
      <c r="BA118" s="56"/>
      <c r="BB118" s="56"/>
      <c r="BC118" s="56"/>
      <c r="BD118" s="56"/>
      <c r="BE118" s="56"/>
      <c r="BF118" s="56"/>
      <c r="BH118" s="56"/>
      <c r="BI118" s="56"/>
      <c r="BJ118" s="56"/>
      <c r="BK118" s="56"/>
      <c r="BL118" s="56"/>
      <c r="BM118" s="56"/>
      <c r="BN118" s="56"/>
      <c r="BO118" s="56"/>
      <c r="BP118" s="56"/>
      <c r="BR118" s="56"/>
      <c r="BS118" s="56"/>
      <c r="BT118" s="56"/>
      <c r="BU118" s="56"/>
      <c r="BV118" s="56"/>
      <c r="BW118" s="56"/>
      <c r="BX118" s="56"/>
      <c r="BY118" s="56"/>
      <c r="BZ118" s="56"/>
      <c r="CB118" s="56"/>
      <c r="CC118" s="56"/>
      <c r="CD118" s="56"/>
      <c r="CE118" s="56"/>
      <c r="CF118" s="56"/>
      <c r="CG118" s="56"/>
      <c r="CH118" s="56"/>
      <c r="CI118" s="56"/>
      <c r="CJ118" s="56"/>
      <c r="CL118" s="56"/>
      <c r="CM118" s="56"/>
      <c r="CN118" s="56"/>
      <c r="CO118" s="56"/>
      <c r="CP118" s="56"/>
      <c r="CQ118" s="56"/>
      <c r="CR118" s="56"/>
      <c r="CS118" s="56"/>
      <c r="CT118" s="56"/>
      <c r="CV118" s="56"/>
      <c r="CW118" s="56"/>
      <c r="CX118" s="56"/>
      <c r="CY118" s="56"/>
      <c r="CZ118" s="56"/>
      <c r="DA118" s="56"/>
      <c r="DB118" s="56"/>
      <c r="DC118" s="56"/>
      <c r="DD118" s="56"/>
      <c r="DF118" s="56"/>
      <c r="DG118" s="56"/>
      <c r="DH118" s="56"/>
      <c r="DI118" s="56"/>
      <c r="DJ118" s="56"/>
      <c r="DK118" s="56"/>
      <c r="DL118" s="56"/>
      <c r="DM118" s="56"/>
      <c r="DN118" s="56"/>
      <c r="DP118" s="56"/>
      <c r="DQ118" s="56"/>
      <c r="DR118" s="56"/>
      <c r="DS118" s="56"/>
      <c r="DT118" s="56"/>
      <c r="DU118" s="56"/>
      <c r="DV118" s="56"/>
      <c r="DW118" s="56"/>
      <c r="DX118" s="56"/>
      <c r="DZ118" s="56"/>
      <c r="EA118" s="56"/>
      <c r="EB118" s="56"/>
      <c r="EC118" s="56"/>
      <c r="ED118" s="56"/>
      <c r="EE118" s="56"/>
      <c r="EF118" s="56"/>
      <c r="EG118" s="56"/>
      <c r="EH118" s="56"/>
      <c r="EJ118" s="56"/>
      <c r="EK118" s="56"/>
      <c r="EL118" s="56"/>
      <c r="EM118" s="56"/>
      <c r="EN118" s="56"/>
      <c r="EO118" s="56"/>
      <c r="EP118" s="56"/>
      <c r="EQ118" s="56"/>
      <c r="ER118" s="56"/>
      <c r="ET118" s="56"/>
      <c r="EU118" s="56"/>
      <c r="EV118" s="56"/>
      <c r="EW118" s="56"/>
      <c r="EX118" s="56"/>
      <c r="EY118" s="56"/>
      <c r="EZ118" s="56"/>
      <c r="FA118" s="56"/>
      <c r="FB118" s="56"/>
      <c r="FD118" s="56"/>
      <c r="FE118" s="56"/>
      <c r="FF118" s="56"/>
      <c r="FG118" s="56"/>
      <c r="FH118" s="56"/>
      <c r="FI118" s="56"/>
      <c r="FJ118" s="56"/>
      <c r="FK118" s="56"/>
      <c r="FL118" s="56"/>
      <c r="FN118" s="56"/>
      <c r="FO118" s="56"/>
      <c r="FP118" s="56"/>
      <c r="FQ118" s="56"/>
      <c r="FR118" s="56"/>
      <c r="FS118" s="56"/>
      <c r="FT118" s="56"/>
      <c r="FU118" s="56"/>
      <c r="FV118" s="56"/>
      <c r="FX118" s="56"/>
      <c r="FY118" s="56"/>
      <c r="FZ118" s="56"/>
      <c r="GA118" s="56"/>
      <c r="GB118" s="56"/>
      <c r="GC118" s="56"/>
      <c r="GD118" s="56"/>
      <c r="GE118" s="56"/>
      <c r="GF118" s="56"/>
      <c r="GH118" s="56"/>
      <c r="GI118" s="56"/>
      <c r="GJ118" s="56"/>
      <c r="GK118" s="56"/>
      <c r="GL118" s="56"/>
      <c r="GM118" s="56"/>
      <c r="GN118" s="56"/>
      <c r="GO118" s="56"/>
      <c r="GP118" s="56"/>
      <c r="GR118" s="56"/>
      <c r="GS118" s="56"/>
      <c r="GT118" s="56"/>
      <c r="GU118" s="56"/>
      <c r="GV118" s="56"/>
      <c r="GW118" s="56"/>
      <c r="GX118" s="56"/>
      <c r="GY118" s="56"/>
      <c r="GZ118" s="56"/>
      <c r="HB118" s="56"/>
      <c r="HC118" s="56"/>
      <c r="HD118" s="56"/>
      <c r="HE118" s="56"/>
      <c r="HF118" s="56"/>
      <c r="HG118" s="56"/>
      <c r="HH118" s="56"/>
      <c r="HI118" s="56"/>
      <c r="HJ118" s="56"/>
      <c r="HL118" s="56"/>
      <c r="HM118" s="56"/>
      <c r="HN118" s="56"/>
      <c r="HO118" s="56"/>
      <c r="HP118" s="56"/>
      <c r="HQ118" s="56"/>
      <c r="HR118" s="56"/>
      <c r="HS118" s="56"/>
      <c r="HT118" s="56"/>
      <c r="HV118" s="56"/>
      <c r="HW118" s="56"/>
      <c r="HX118" s="56"/>
      <c r="HY118" s="56"/>
      <c r="HZ118" s="56"/>
      <c r="IA118" s="56"/>
      <c r="IB118" s="56"/>
      <c r="IC118" s="56"/>
      <c r="ID118" s="56"/>
      <c r="IF118" s="56"/>
      <c r="IG118" s="56"/>
      <c r="IH118" s="56"/>
      <c r="II118" s="56"/>
      <c r="IJ118" s="56"/>
      <c r="IK118" s="56"/>
      <c r="IL118" s="56"/>
      <c r="IM118" s="56"/>
      <c r="IN118" s="56"/>
      <c r="IP118" s="56"/>
      <c r="IQ118" s="56"/>
      <c r="IR118" s="56"/>
      <c r="IS118" s="56"/>
      <c r="IT118" s="56"/>
      <c r="IU118" s="56"/>
    </row>
    <row r="119" spans="1:255" ht="12.75" customHeight="1" thickBot="1" x14ac:dyDescent="0.25">
      <c r="A119" s="221"/>
      <c r="B119" s="106">
        <v>456.23</v>
      </c>
      <c r="C119" s="85" t="s">
        <v>75</v>
      </c>
      <c r="D119" s="86"/>
      <c r="E119" s="47"/>
      <c r="F119" s="47"/>
      <c r="G119" s="47"/>
      <c r="H119" s="48"/>
      <c r="I119" s="49"/>
      <c r="J119" s="56"/>
      <c r="K119" s="56"/>
      <c r="L119" s="56"/>
      <c r="M119" s="56"/>
      <c r="N119" s="56"/>
      <c r="O119" s="56"/>
      <c r="P119" s="56"/>
      <c r="Q119" s="56"/>
      <c r="R119" s="56"/>
      <c r="T119" s="56"/>
      <c r="U119" s="56"/>
      <c r="V119" s="56"/>
      <c r="W119" s="56"/>
      <c r="X119" s="56"/>
      <c r="Y119" s="56"/>
      <c r="Z119" s="56"/>
      <c r="AA119" s="56"/>
      <c r="AB119" s="56"/>
      <c r="AD119" s="56"/>
      <c r="AE119" s="56"/>
      <c r="AF119" s="56"/>
      <c r="AG119" s="56"/>
      <c r="AH119" s="56"/>
      <c r="AI119" s="56"/>
      <c r="AJ119" s="56"/>
      <c r="AK119" s="56"/>
      <c r="AL119" s="56"/>
      <c r="AN119" s="56"/>
      <c r="AO119" s="56"/>
      <c r="AP119" s="56"/>
      <c r="AQ119" s="56"/>
      <c r="AR119" s="56"/>
      <c r="AS119" s="56"/>
      <c r="AT119" s="56"/>
      <c r="AU119" s="56"/>
      <c r="AV119" s="56"/>
      <c r="AX119" s="56"/>
      <c r="AY119" s="56"/>
      <c r="AZ119" s="56"/>
      <c r="BA119" s="56"/>
      <c r="BB119" s="56"/>
      <c r="BC119" s="56"/>
      <c r="BD119" s="56"/>
      <c r="BE119" s="56"/>
      <c r="BF119" s="56"/>
      <c r="BH119" s="56"/>
      <c r="BI119" s="56"/>
      <c r="BJ119" s="56"/>
      <c r="BK119" s="56"/>
      <c r="BL119" s="56"/>
      <c r="BM119" s="56"/>
      <c r="BN119" s="56"/>
      <c r="BO119" s="56"/>
      <c r="BP119" s="56"/>
      <c r="BR119" s="56"/>
      <c r="BS119" s="56"/>
      <c r="BT119" s="56"/>
      <c r="BU119" s="56"/>
      <c r="BV119" s="56"/>
      <c r="BW119" s="56"/>
      <c r="BX119" s="56"/>
      <c r="BY119" s="56"/>
      <c r="BZ119" s="56"/>
      <c r="CB119" s="56"/>
      <c r="CC119" s="56"/>
      <c r="CD119" s="56"/>
      <c r="CE119" s="56"/>
      <c r="CF119" s="56"/>
      <c r="CG119" s="56"/>
      <c r="CH119" s="56"/>
      <c r="CI119" s="56"/>
      <c r="CJ119" s="56"/>
      <c r="CL119" s="56"/>
      <c r="CM119" s="56"/>
      <c r="CN119" s="56"/>
      <c r="CO119" s="56"/>
      <c r="CP119" s="56"/>
      <c r="CQ119" s="56"/>
      <c r="CR119" s="56"/>
      <c r="CS119" s="56"/>
      <c r="CT119" s="56"/>
      <c r="CV119" s="56"/>
      <c r="CW119" s="56"/>
      <c r="CX119" s="56"/>
      <c r="CY119" s="56"/>
      <c r="CZ119" s="56"/>
      <c r="DA119" s="56"/>
      <c r="DB119" s="56"/>
      <c r="DC119" s="56"/>
      <c r="DD119" s="56"/>
      <c r="DF119" s="56"/>
      <c r="DG119" s="56"/>
      <c r="DH119" s="56"/>
      <c r="DI119" s="56"/>
      <c r="DJ119" s="56"/>
      <c r="DK119" s="56"/>
      <c r="DL119" s="56"/>
      <c r="DM119" s="56"/>
      <c r="DN119" s="56"/>
      <c r="DP119" s="56"/>
      <c r="DQ119" s="56"/>
      <c r="DR119" s="56"/>
      <c r="DS119" s="56"/>
      <c r="DT119" s="56"/>
      <c r="DU119" s="56"/>
      <c r="DV119" s="56"/>
      <c r="DW119" s="56"/>
      <c r="DX119" s="56"/>
      <c r="DZ119" s="56"/>
      <c r="EA119" s="56"/>
      <c r="EB119" s="56"/>
      <c r="EC119" s="56"/>
      <c r="ED119" s="56"/>
      <c r="EE119" s="56"/>
      <c r="EF119" s="56"/>
      <c r="EG119" s="56"/>
      <c r="EH119" s="56"/>
      <c r="EJ119" s="56"/>
      <c r="EK119" s="56"/>
      <c r="EL119" s="56"/>
      <c r="EM119" s="56"/>
      <c r="EN119" s="56"/>
      <c r="EO119" s="56"/>
      <c r="EP119" s="56"/>
      <c r="EQ119" s="56"/>
      <c r="ER119" s="56"/>
      <c r="ET119" s="56"/>
      <c r="EU119" s="56"/>
      <c r="EV119" s="56"/>
      <c r="EW119" s="56"/>
      <c r="EX119" s="56"/>
      <c r="EY119" s="56"/>
      <c r="EZ119" s="56"/>
      <c r="FA119" s="56"/>
      <c r="FB119" s="56"/>
      <c r="FD119" s="56"/>
      <c r="FE119" s="56"/>
      <c r="FF119" s="56"/>
      <c r="FG119" s="56"/>
      <c r="FH119" s="56"/>
      <c r="FI119" s="56"/>
      <c r="FJ119" s="56"/>
      <c r="FK119" s="56"/>
      <c r="FL119" s="56"/>
      <c r="FN119" s="56"/>
      <c r="FO119" s="56"/>
      <c r="FP119" s="56"/>
      <c r="FQ119" s="56"/>
      <c r="FR119" s="56"/>
      <c r="FS119" s="56"/>
      <c r="FT119" s="56"/>
      <c r="FU119" s="56"/>
      <c r="FV119" s="56"/>
      <c r="FX119" s="56"/>
      <c r="FY119" s="56"/>
      <c r="FZ119" s="56"/>
      <c r="GA119" s="56"/>
      <c r="GB119" s="56"/>
      <c r="GC119" s="56"/>
      <c r="GD119" s="56"/>
      <c r="GE119" s="56"/>
      <c r="GF119" s="56"/>
      <c r="GH119" s="56"/>
      <c r="GI119" s="56"/>
      <c r="GJ119" s="56"/>
      <c r="GK119" s="56"/>
      <c r="GL119" s="56"/>
      <c r="GM119" s="56"/>
      <c r="GN119" s="56"/>
      <c r="GO119" s="56"/>
      <c r="GP119" s="56"/>
      <c r="GR119" s="56"/>
      <c r="GS119" s="56"/>
      <c r="GT119" s="56"/>
      <c r="GU119" s="56"/>
      <c r="GV119" s="56"/>
      <c r="GW119" s="56"/>
      <c r="GX119" s="56"/>
      <c r="GY119" s="56"/>
      <c r="GZ119" s="56"/>
      <c r="HB119" s="56"/>
      <c r="HC119" s="56"/>
      <c r="HD119" s="56"/>
      <c r="HE119" s="56"/>
      <c r="HF119" s="56"/>
      <c r="HG119" s="56"/>
      <c r="HH119" s="56"/>
      <c r="HI119" s="56"/>
      <c r="HJ119" s="56"/>
      <c r="HL119" s="56"/>
      <c r="HM119" s="56"/>
      <c r="HN119" s="56"/>
      <c r="HO119" s="56"/>
      <c r="HP119" s="56"/>
      <c r="HQ119" s="56"/>
      <c r="HR119" s="56"/>
      <c r="HS119" s="56"/>
      <c r="HT119" s="56"/>
      <c r="HV119" s="56"/>
      <c r="HW119" s="56"/>
      <c r="HX119" s="56"/>
      <c r="HY119" s="56"/>
      <c r="HZ119" s="56"/>
      <c r="IA119" s="56"/>
      <c r="IB119" s="56"/>
      <c r="IC119" s="56"/>
      <c r="ID119" s="56"/>
      <c r="IF119" s="56"/>
      <c r="IG119" s="56"/>
      <c r="IH119" s="56"/>
      <c r="II119" s="56"/>
      <c r="IJ119" s="56"/>
      <c r="IK119" s="56"/>
      <c r="IL119" s="56"/>
      <c r="IM119" s="56"/>
      <c r="IN119" s="56"/>
      <c r="IP119" s="56"/>
      <c r="IQ119" s="56"/>
      <c r="IR119" s="56"/>
      <c r="IS119" s="56"/>
      <c r="IT119" s="56"/>
      <c r="IU119" s="56"/>
    </row>
    <row r="120" spans="1:255" ht="12.75" customHeight="1" thickBot="1" x14ac:dyDescent="0.25">
      <c r="A120" s="221"/>
      <c r="B120" s="106">
        <v>499</v>
      </c>
      <c r="C120" s="85" t="s">
        <v>76</v>
      </c>
      <c r="D120" s="86"/>
      <c r="E120" s="47"/>
      <c r="F120" s="47"/>
      <c r="G120" s="47"/>
      <c r="H120" s="48"/>
      <c r="I120" s="49"/>
      <c r="J120" s="56"/>
      <c r="K120" s="56"/>
      <c r="L120" s="56"/>
      <c r="M120" s="56"/>
      <c r="N120" s="56"/>
      <c r="O120" s="56"/>
      <c r="P120" s="56"/>
      <c r="Q120" s="56"/>
      <c r="R120" s="56"/>
      <c r="T120" s="56"/>
      <c r="U120" s="56"/>
      <c r="V120" s="56"/>
      <c r="W120" s="56"/>
      <c r="X120" s="56"/>
      <c r="Y120" s="56"/>
      <c r="Z120" s="56"/>
      <c r="AA120" s="56"/>
      <c r="AB120" s="56"/>
      <c r="AD120" s="56"/>
      <c r="AE120" s="56"/>
      <c r="AF120" s="56"/>
      <c r="AG120" s="56"/>
      <c r="AH120" s="56"/>
      <c r="AI120" s="56"/>
      <c r="AJ120" s="56"/>
      <c r="AK120" s="56"/>
      <c r="AL120" s="56"/>
      <c r="AN120" s="56"/>
      <c r="AO120" s="56"/>
      <c r="AP120" s="56"/>
      <c r="AQ120" s="56"/>
      <c r="AR120" s="56"/>
      <c r="AS120" s="56"/>
      <c r="AT120" s="56"/>
      <c r="AU120" s="56"/>
      <c r="AV120" s="56"/>
      <c r="AX120" s="56"/>
      <c r="AY120" s="56"/>
      <c r="AZ120" s="56"/>
      <c r="BA120" s="56"/>
      <c r="BB120" s="56"/>
      <c r="BC120" s="56"/>
      <c r="BD120" s="56"/>
      <c r="BE120" s="56"/>
      <c r="BF120" s="56"/>
      <c r="BH120" s="56"/>
      <c r="BI120" s="56"/>
      <c r="BJ120" s="56"/>
      <c r="BK120" s="56"/>
      <c r="BL120" s="56"/>
      <c r="BM120" s="56"/>
      <c r="BN120" s="56"/>
      <c r="BO120" s="56"/>
      <c r="BP120" s="56"/>
      <c r="BR120" s="56"/>
      <c r="BS120" s="56"/>
      <c r="BT120" s="56"/>
      <c r="BU120" s="56"/>
      <c r="BV120" s="56"/>
      <c r="BW120" s="56"/>
      <c r="BX120" s="56"/>
      <c r="BY120" s="56"/>
      <c r="BZ120" s="56"/>
      <c r="CB120" s="56"/>
      <c r="CC120" s="56"/>
      <c r="CD120" s="56"/>
      <c r="CE120" s="56"/>
      <c r="CF120" s="56"/>
      <c r="CG120" s="56"/>
      <c r="CH120" s="56"/>
      <c r="CI120" s="56"/>
      <c r="CJ120" s="56"/>
      <c r="CL120" s="56"/>
      <c r="CM120" s="56"/>
      <c r="CN120" s="56"/>
      <c r="CO120" s="56"/>
      <c r="CP120" s="56"/>
      <c r="CQ120" s="56"/>
      <c r="CR120" s="56"/>
      <c r="CS120" s="56"/>
      <c r="CT120" s="56"/>
      <c r="CV120" s="56"/>
      <c r="CW120" s="56"/>
      <c r="CX120" s="56"/>
      <c r="CY120" s="56"/>
      <c r="CZ120" s="56"/>
      <c r="DA120" s="56"/>
      <c r="DB120" s="56"/>
      <c r="DC120" s="56"/>
      <c r="DD120" s="56"/>
      <c r="DF120" s="56"/>
      <c r="DG120" s="56"/>
      <c r="DH120" s="56"/>
      <c r="DI120" s="56"/>
      <c r="DJ120" s="56"/>
      <c r="DK120" s="56"/>
      <c r="DL120" s="56"/>
      <c r="DM120" s="56"/>
      <c r="DN120" s="56"/>
      <c r="DP120" s="56"/>
      <c r="DQ120" s="56"/>
      <c r="DR120" s="56"/>
      <c r="DS120" s="56"/>
      <c r="DT120" s="56"/>
      <c r="DU120" s="56"/>
      <c r="DV120" s="56"/>
      <c r="DW120" s="56"/>
      <c r="DX120" s="56"/>
      <c r="DZ120" s="56"/>
      <c r="EA120" s="56"/>
      <c r="EB120" s="56"/>
      <c r="EC120" s="56"/>
      <c r="ED120" s="56"/>
      <c r="EE120" s="56"/>
      <c r="EF120" s="56"/>
      <c r="EG120" s="56"/>
      <c r="EH120" s="56"/>
      <c r="EJ120" s="56"/>
      <c r="EK120" s="56"/>
      <c r="EL120" s="56"/>
      <c r="EM120" s="56"/>
      <c r="EN120" s="56"/>
      <c r="EO120" s="56"/>
      <c r="EP120" s="56"/>
      <c r="EQ120" s="56"/>
      <c r="ER120" s="56"/>
      <c r="ET120" s="56"/>
      <c r="EU120" s="56"/>
      <c r="EV120" s="56"/>
      <c r="EW120" s="56"/>
      <c r="EX120" s="56"/>
      <c r="EY120" s="56"/>
      <c r="EZ120" s="56"/>
      <c r="FA120" s="56"/>
      <c r="FB120" s="56"/>
      <c r="FD120" s="56"/>
      <c r="FE120" s="56"/>
      <c r="FF120" s="56"/>
      <c r="FG120" s="56"/>
      <c r="FH120" s="56"/>
      <c r="FI120" s="56"/>
      <c r="FJ120" s="56"/>
      <c r="FK120" s="56"/>
      <c r="FL120" s="56"/>
      <c r="FN120" s="56"/>
      <c r="FO120" s="56"/>
      <c r="FP120" s="56"/>
      <c r="FQ120" s="56"/>
      <c r="FR120" s="56"/>
      <c r="FS120" s="56"/>
      <c r="FT120" s="56"/>
      <c r="FU120" s="56"/>
      <c r="FV120" s="56"/>
      <c r="FX120" s="56"/>
      <c r="FY120" s="56"/>
      <c r="FZ120" s="56"/>
      <c r="GA120" s="56"/>
      <c r="GB120" s="56"/>
      <c r="GC120" s="56"/>
      <c r="GD120" s="56"/>
      <c r="GE120" s="56"/>
      <c r="GF120" s="56"/>
      <c r="GH120" s="56"/>
      <c r="GI120" s="56"/>
      <c r="GJ120" s="56"/>
      <c r="GK120" s="56"/>
      <c r="GL120" s="56"/>
      <c r="GM120" s="56"/>
      <c r="GN120" s="56"/>
      <c r="GO120" s="56"/>
      <c r="GP120" s="56"/>
      <c r="GR120" s="56"/>
      <c r="GS120" s="56"/>
      <c r="GT120" s="56"/>
      <c r="GU120" s="56"/>
      <c r="GV120" s="56"/>
      <c r="GW120" s="56"/>
      <c r="GX120" s="56"/>
      <c r="GY120" s="56"/>
      <c r="GZ120" s="56"/>
      <c r="HB120" s="56"/>
      <c r="HC120" s="56"/>
      <c r="HD120" s="56"/>
      <c r="HE120" s="56"/>
      <c r="HF120" s="56"/>
      <c r="HG120" s="56"/>
      <c r="HH120" s="56"/>
      <c r="HI120" s="56"/>
      <c r="HJ120" s="56"/>
      <c r="HL120" s="56"/>
      <c r="HM120" s="56"/>
      <c r="HN120" s="56"/>
      <c r="HO120" s="56"/>
      <c r="HP120" s="56"/>
      <c r="HQ120" s="56"/>
      <c r="HR120" s="56"/>
      <c r="HS120" s="56"/>
      <c r="HT120" s="56"/>
      <c r="HV120" s="56"/>
      <c r="HW120" s="56"/>
      <c r="HX120" s="56"/>
      <c r="HY120" s="56"/>
      <c r="HZ120" s="56"/>
      <c r="IA120" s="56"/>
      <c r="IB120" s="56"/>
      <c r="IC120" s="56"/>
      <c r="ID120" s="56"/>
      <c r="IF120" s="56"/>
      <c r="IG120" s="56"/>
      <c r="IH120" s="56"/>
      <c r="II120" s="56"/>
      <c r="IJ120" s="56"/>
      <c r="IK120" s="56"/>
      <c r="IL120" s="56"/>
      <c r="IM120" s="56"/>
      <c r="IN120" s="56"/>
      <c r="IP120" s="56"/>
      <c r="IQ120" s="56"/>
      <c r="IR120" s="56"/>
      <c r="IS120" s="56"/>
      <c r="IT120" s="56"/>
      <c r="IU120" s="56"/>
    </row>
    <row r="121" spans="1:255" ht="12.75" customHeight="1" thickBot="1" x14ac:dyDescent="0.25">
      <c r="A121" s="221"/>
      <c r="B121" s="106">
        <v>695.12</v>
      </c>
      <c r="C121" s="85" t="s">
        <v>77</v>
      </c>
      <c r="D121" s="86"/>
      <c r="E121" s="47"/>
      <c r="F121" s="47"/>
      <c r="G121" s="47"/>
      <c r="H121" s="48"/>
      <c r="I121" s="49"/>
      <c r="J121" s="56"/>
      <c r="K121" s="56"/>
      <c r="L121" s="56"/>
      <c r="M121" s="56"/>
      <c r="N121" s="56"/>
      <c r="O121" s="56"/>
      <c r="P121" s="56"/>
      <c r="Q121" s="56"/>
      <c r="R121" s="56"/>
      <c r="T121" s="56"/>
      <c r="U121" s="56"/>
      <c r="V121" s="56"/>
      <c r="W121" s="56"/>
      <c r="X121" s="56"/>
      <c r="Y121" s="56"/>
      <c r="Z121" s="56"/>
      <c r="AA121" s="56"/>
      <c r="AB121" s="56"/>
      <c r="AD121" s="56"/>
      <c r="AE121" s="56"/>
      <c r="AF121" s="56"/>
      <c r="AG121" s="56"/>
      <c r="AH121" s="56"/>
      <c r="AI121" s="56"/>
      <c r="AJ121" s="56"/>
      <c r="AK121" s="56"/>
      <c r="AL121" s="56"/>
      <c r="AN121" s="56"/>
      <c r="AO121" s="56"/>
      <c r="AP121" s="56"/>
      <c r="AQ121" s="56"/>
      <c r="AR121" s="56"/>
      <c r="AS121" s="56"/>
      <c r="AT121" s="56"/>
      <c r="AU121" s="56"/>
      <c r="AV121" s="56"/>
      <c r="AX121" s="56"/>
      <c r="AY121" s="56"/>
      <c r="AZ121" s="56"/>
      <c r="BA121" s="56"/>
      <c r="BB121" s="56"/>
      <c r="BC121" s="56"/>
      <c r="BD121" s="56"/>
      <c r="BE121" s="56"/>
      <c r="BF121" s="56"/>
      <c r="BH121" s="56"/>
      <c r="BI121" s="56"/>
      <c r="BJ121" s="56"/>
      <c r="BK121" s="56"/>
      <c r="BL121" s="56"/>
      <c r="BM121" s="56"/>
      <c r="BN121" s="56"/>
      <c r="BO121" s="56"/>
      <c r="BP121" s="56"/>
      <c r="BR121" s="56"/>
      <c r="BS121" s="56"/>
      <c r="BT121" s="56"/>
      <c r="BU121" s="56"/>
      <c r="BV121" s="56"/>
      <c r="BW121" s="56"/>
      <c r="BX121" s="56"/>
      <c r="BY121" s="56"/>
      <c r="BZ121" s="56"/>
      <c r="CB121" s="56"/>
      <c r="CC121" s="56"/>
      <c r="CD121" s="56"/>
      <c r="CE121" s="56"/>
      <c r="CF121" s="56"/>
      <c r="CG121" s="56"/>
      <c r="CH121" s="56"/>
      <c r="CI121" s="56"/>
      <c r="CJ121" s="56"/>
      <c r="CL121" s="56"/>
      <c r="CM121" s="56"/>
      <c r="CN121" s="56"/>
      <c r="CO121" s="56"/>
      <c r="CP121" s="56"/>
      <c r="CQ121" s="56"/>
      <c r="CR121" s="56"/>
      <c r="CS121" s="56"/>
      <c r="CT121" s="56"/>
      <c r="CV121" s="56"/>
      <c r="CW121" s="56"/>
      <c r="CX121" s="56"/>
      <c r="CY121" s="56"/>
      <c r="CZ121" s="56"/>
      <c r="DA121" s="56"/>
      <c r="DB121" s="56"/>
      <c r="DC121" s="56"/>
      <c r="DD121" s="56"/>
      <c r="DF121" s="56"/>
      <c r="DG121" s="56"/>
      <c r="DH121" s="56"/>
      <c r="DI121" s="56"/>
      <c r="DJ121" s="56"/>
      <c r="DK121" s="56"/>
      <c r="DL121" s="56"/>
      <c r="DM121" s="56"/>
      <c r="DN121" s="56"/>
      <c r="DP121" s="56"/>
      <c r="DQ121" s="56"/>
      <c r="DR121" s="56"/>
      <c r="DS121" s="56"/>
      <c r="DT121" s="56"/>
      <c r="DU121" s="56"/>
      <c r="DV121" s="56"/>
      <c r="DW121" s="56"/>
      <c r="DX121" s="56"/>
      <c r="DZ121" s="56"/>
      <c r="EA121" s="56"/>
      <c r="EB121" s="56"/>
      <c r="EC121" s="56"/>
      <c r="ED121" s="56"/>
      <c r="EE121" s="56"/>
      <c r="EF121" s="56"/>
      <c r="EG121" s="56"/>
      <c r="EH121" s="56"/>
      <c r="EJ121" s="56"/>
      <c r="EK121" s="56"/>
      <c r="EL121" s="56"/>
      <c r="EM121" s="56"/>
      <c r="EN121" s="56"/>
      <c r="EO121" s="56"/>
      <c r="EP121" s="56"/>
      <c r="EQ121" s="56"/>
      <c r="ER121" s="56"/>
      <c r="ET121" s="56"/>
      <c r="EU121" s="56"/>
      <c r="EV121" s="56"/>
      <c r="EW121" s="56"/>
      <c r="EX121" s="56"/>
      <c r="EY121" s="56"/>
      <c r="EZ121" s="56"/>
      <c r="FA121" s="56"/>
      <c r="FB121" s="56"/>
      <c r="FD121" s="56"/>
      <c r="FE121" s="56"/>
      <c r="FF121" s="56"/>
      <c r="FG121" s="56"/>
      <c r="FH121" s="56"/>
      <c r="FI121" s="56"/>
      <c r="FJ121" s="56"/>
      <c r="FK121" s="56"/>
      <c r="FL121" s="56"/>
      <c r="FN121" s="56"/>
      <c r="FO121" s="56"/>
      <c r="FP121" s="56"/>
      <c r="FQ121" s="56"/>
      <c r="FR121" s="56"/>
      <c r="FS121" s="56"/>
      <c r="FT121" s="56"/>
      <c r="FU121" s="56"/>
      <c r="FV121" s="56"/>
      <c r="FX121" s="56"/>
      <c r="FY121" s="56"/>
      <c r="FZ121" s="56"/>
      <c r="GA121" s="56"/>
      <c r="GB121" s="56"/>
      <c r="GC121" s="56"/>
      <c r="GD121" s="56"/>
      <c r="GE121" s="56"/>
      <c r="GF121" s="56"/>
      <c r="GH121" s="56"/>
      <c r="GI121" s="56"/>
      <c r="GJ121" s="56"/>
      <c r="GK121" s="56"/>
      <c r="GL121" s="56"/>
      <c r="GM121" s="56"/>
      <c r="GN121" s="56"/>
      <c r="GO121" s="56"/>
      <c r="GP121" s="56"/>
      <c r="GR121" s="56"/>
      <c r="GS121" s="56"/>
      <c r="GT121" s="56"/>
      <c r="GU121" s="56"/>
      <c r="GV121" s="56"/>
      <c r="GW121" s="56"/>
      <c r="GX121" s="56"/>
      <c r="GY121" s="56"/>
      <c r="GZ121" s="56"/>
      <c r="HB121" s="56"/>
      <c r="HC121" s="56"/>
      <c r="HD121" s="56"/>
      <c r="HE121" s="56"/>
      <c r="HF121" s="56"/>
      <c r="HG121" s="56"/>
      <c r="HH121" s="56"/>
      <c r="HI121" s="56"/>
      <c r="HJ121" s="56"/>
      <c r="HL121" s="56"/>
      <c r="HM121" s="56"/>
      <c r="HN121" s="56"/>
      <c r="HO121" s="56"/>
      <c r="HP121" s="56"/>
      <c r="HQ121" s="56"/>
      <c r="HR121" s="56"/>
      <c r="HS121" s="56"/>
      <c r="HT121" s="56"/>
      <c r="HV121" s="56"/>
      <c r="HW121" s="56"/>
      <c r="HX121" s="56"/>
      <c r="HY121" s="56"/>
      <c r="HZ121" s="56"/>
      <c r="IA121" s="56"/>
      <c r="IB121" s="56"/>
      <c r="IC121" s="56"/>
      <c r="ID121" s="56"/>
      <c r="IF121" s="56"/>
      <c r="IG121" s="56"/>
      <c r="IH121" s="56"/>
      <c r="II121" s="56"/>
      <c r="IJ121" s="56"/>
      <c r="IK121" s="56"/>
      <c r="IL121" s="56"/>
      <c r="IM121" s="56"/>
      <c r="IN121" s="56"/>
      <c r="IP121" s="56"/>
      <c r="IQ121" s="56"/>
      <c r="IR121" s="56"/>
      <c r="IS121" s="56"/>
      <c r="IT121" s="56"/>
      <c r="IU121" s="56"/>
    </row>
    <row r="122" spans="1:255" ht="12.75" customHeight="1" thickBot="1" x14ac:dyDescent="0.25">
      <c r="A122" s="221"/>
      <c r="B122" s="106">
        <v>536.02</v>
      </c>
      <c r="C122" s="85" t="s">
        <v>78</v>
      </c>
      <c r="D122" s="86"/>
      <c r="E122" s="47"/>
      <c r="F122" s="47"/>
      <c r="G122" s="47"/>
      <c r="H122" s="48"/>
      <c r="I122" s="49"/>
      <c r="J122" s="56"/>
      <c r="K122" s="56"/>
      <c r="L122" s="56"/>
      <c r="M122" s="56"/>
      <c r="N122" s="56"/>
      <c r="O122" s="56"/>
      <c r="P122" s="56"/>
      <c r="Q122" s="56"/>
      <c r="R122" s="56"/>
      <c r="T122" s="56"/>
      <c r="U122" s="56"/>
      <c r="V122" s="56"/>
      <c r="W122" s="56"/>
      <c r="X122" s="56"/>
      <c r="Y122" s="56"/>
      <c r="Z122" s="56"/>
      <c r="AA122" s="56"/>
      <c r="AB122" s="56"/>
      <c r="AD122" s="56"/>
      <c r="AE122" s="56"/>
      <c r="AF122" s="56"/>
      <c r="AG122" s="56"/>
      <c r="AH122" s="56"/>
      <c r="AI122" s="56"/>
      <c r="AJ122" s="56"/>
      <c r="AK122" s="56"/>
      <c r="AL122" s="56"/>
      <c r="AN122" s="56"/>
      <c r="AO122" s="56"/>
      <c r="AP122" s="56"/>
      <c r="AQ122" s="56"/>
      <c r="AR122" s="56"/>
      <c r="AS122" s="56"/>
      <c r="AT122" s="56"/>
      <c r="AU122" s="56"/>
      <c r="AV122" s="56"/>
      <c r="AX122" s="56"/>
      <c r="AY122" s="56"/>
      <c r="AZ122" s="56"/>
      <c r="BA122" s="56"/>
      <c r="BB122" s="56"/>
      <c r="BC122" s="56"/>
      <c r="BD122" s="56"/>
      <c r="BE122" s="56"/>
      <c r="BF122" s="56"/>
      <c r="BH122" s="56"/>
      <c r="BI122" s="56"/>
      <c r="BJ122" s="56"/>
      <c r="BK122" s="56"/>
      <c r="BL122" s="56"/>
      <c r="BM122" s="56"/>
      <c r="BN122" s="56"/>
      <c r="BO122" s="56"/>
      <c r="BP122" s="56"/>
      <c r="BR122" s="56"/>
      <c r="BS122" s="56"/>
      <c r="BT122" s="56"/>
      <c r="BU122" s="56"/>
      <c r="BV122" s="56"/>
      <c r="BW122" s="56"/>
      <c r="BX122" s="56"/>
      <c r="BY122" s="56"/>
      <c r="BZ122" s="56"/>
      <c r="CB122" s="56"/>
      <c r="CC122" s="56"/>
      <c r="CD122" s="56"/>
      <c r="CE122" s="56"/>
      <c r="CF122" s="56"/>
      <c r="CG122" s="56"/>
      <c r="CH122" s="56"/>
      <c r="CI122" s="56"/>
      <c r="CJ122" s="56"/>
      <c r="CL122" s="56"/>
      <c r="CM122" s="56"/>
      <c r="CN122" s="56"/>
      <c r="CO122" s="56"/>
      <c r="CP122" s="56"/>
      <c r="CQ122" s="56"/>
      <c r="CR122" s="56"/>
      <c r="CS122" s="56"/>
      <c r="CT122" s="56"/>
      <c r="CV122" s="56"/>
      <c r="CW122" s="56"/>
      <c r="CX122" s="56"/>
      <c r="CY122" s="56"/>
      <c r="CZ122" s="56"/>
      <c r="DA122" s="56"/>
      <c r="DB122" s="56"/>
      <c r="DC122" s="56"/>
      <c r="DD122" s="56"/>
      <c r="DF122" s="56"/>
      <c r="DG122" s="56"/>
      <c r="DH122" s="56"/>
      <c r="DI122" s="56"/>
      <c r="DJ122" s="56"/>
      <c r="DK122" s="56"/>
      <c r="DL122" s="56"/>
      <c r="DM122" s="56"/>
      <c r="DN122" s="56"/>
      <c r="DP122" s="56"/>
      <c r="DQ122" s="56"/>
      <c r="DR122" s="56"/>
      <c r="DS122" s="56"/>
      <c r="DT122" s="56"/>
      <c r="DU122" s="56"/>
      <c r="DV122" s="56"/>
      <c r="DW122" s="56"/>
      <c r="DX122" s="56"/>
      <c r="DZ122" s="56"/>
      <c r="EA122" s="56"/>
      <c r="EB122" s="56"/>
      <c r="EC122" s="56"/>
      <c r="ED122" s="56"/>
      <c r="EE122" s="56"/>
      <c r="EF122" s="56"/>
      <c r="EG122" s="56"/>
      <c r="EH122" s="56"/>
      <c r="EJ122" s="56"/>
      <c r="EK122" s="56"/>
      <c r="EL122" s="56"/>
      <c r="EM122" s="56"/>
      <c r="EN122" s="56"/>
      <c r="EO122" s="56"/>
      <c r="EP122" s="56"/>
      <c r="EQ122" s="56"/>
      <c r="ER122" s="56"/>
      <c r="ET122" s="56"/>
      <c r="EU122" s="56"/>
      <c r="EV122" s="56"/>
      <c r="EW122" s="56"/>
      <c r="EX122" s="56"/>
      <c r="EY122" s="56"/>
      <c r="EZ122" s="56"/>
      <c r="FA122" s="56"/>
      <c r="FB122" s="56"/>
      <c r="FD122" s="56"/>
      <c r="FE122" s="56"/>
      <c r="FF122" s="56"/>
      <c r="FG122" s="56"/>
      <c r="FH122" s="56"/>
      <c r="FI122" s="56"/>
      <c r="FJ122" s="56"/>
      <c r="FK122" s="56"/>
      <c r="FL122" s="56"/>
      <c r="FN122" s="56"/>
      <c r="FO122" s="56"/>
      <c r="FP122" s="56"/>
      <c r="FQ122" s="56"/>
      <c r="FR122" s="56"/>
      <c r="FS122" s="56"/>
      <c r="FT122" s="56"/>
      <c r="FU122" s="56"/>
      <c r="FV122" s="56"/>
      <c r="FX122" s="56"/>
      <c r="FY122" s="56"/>
      <c r="FZ122" s="56"/>
      <c r="GA122" s="56"/>
      <c r="GB122" s="56"/>
      <c r="GC122" s="56"/>
      <c r="GD122" s="56"/>
      <c r="GE122" s="56"/>
      <c r="GF122" s="56"/>
      <c r="GH122" s="56"/>
      <c r="GI122" s="56"/>
      <c r="GJ122" s="56"/>
      <c r="GK122" s="56"/>
      <c r="GL122" s="56"/>
      <c r="GM122" s="56"/>
      <c r="GN122" s="56"/>
      <c r="GO122" s="56"/>
      <c r="GP122" s="56"/>
      <c r="GR122" s="56"/>
      <c r="GS122" s="56"/>
      <c r="GT122" s="56"/>
      <c r="GU122" s="56"/>
      <c r="GV122" s="56"/>
      <c r="GW122" s="56"/>
      <c r="GX122" s="56"/>
      <c r="GY122" s="56"/>
      <c r="GZ122" s="56"/>
      <c r="HB122" s="56"/>
      <c r="HC122" s="56"/>
      <c r="HD122" s="56"/>
      <c r="HE122" s="56"/>
      <c r="HF122" s="56"/>
      <c r="HG122" s="56"/>
      <c r="HH122" s="56"/>
      <c r="HI122" s="56"/>
      <c r="HJ122" s="56"/>
      <c r="HL122" s="56"/>
      <c r="HM122" s="56"/>
      <c r="HN122" s="56"/>
      <c r="HO122" s="56"/>
      <c r="HP122" s="56"/>
      <c r="HQ122" s="56"/>
      <c r="HR122" s="56"/>
      <c r="HS122" s="56"/>
      <c r="HT122" s="56"/>
      <c r="HV122" s="56"/>
      <c r="HW122" s="56"/>
      <c r="HX122" s="56"/>
      <c r="HY122" s="56"/>
      <c r="HZ122" s="56"/>
      <c r="IA122" s="56"/>
      <c r="IB122" s="56"/>
      <c r="IC122" s="56"/>
      <c r="ID122" s="56"/>
      <c r="IF122" s="56"/>
      <c r="IG122" s="56"/>
      <c r="IH122" s="56"/>
      <c r="II122" s="56"/>
      <c r="IJ122" s="56"/>
      <c r="IK122" s="56"/>
      <c r="IL122" s="56"/>
      <c r="IM122" s="56"/>
      <c r="IN122" s="56"/>
      <c r="IP122" s="56"/>
      <c r="IQ122" s="56"/>
      <c r="IR122" s="56"/>
      <c r="IS122" s="56"/>
      <c r="IT122" s="56"/>
      <c r="IU122" s="56"/>
    </row>
    <row r="123" spans="1:255" ht="12.75" customHeight="1" thickBot="1" x14ac:dyDescent="0.25">
      <c r="A123" s="221"/>
      <c r="B123" s="106">
        <v>679.71</v>
      </c>
      <c r="C123" s="85" t="s">
        <v>79</v>
      </c>
      <c r="D123" s="86"/>
      <c r="E123" s="47"/>
      <c r="F123" s="47"/>
      <c r="G123" s="47"/>
      <c r="H123" s="48"/>
      <c r="I123" s="49"/>
      <c r="J123" s="56"/>
      <c r="K123" s="56"/>
      <c r="L123" s="56"/>
      <c r="M123" s="56"/>
      <c r="N123" s="56"/>
      <c r="O123" s="56"/>
      <c r="P123" s="56"/>
      <c r="Q123" s="56"/>
      <c r="R123" s="56"/>
      <c r="T123" s="56"/>
      <c r="U123" s="56"/>
      <c r="V123" s="56"/>
      <c r="W123" s="56"/>
      <c r="X123" s="56"/>
      <c r="Y123" s="56"/>
      <c r="Z123" s="56"/>
      <c r="AA123" s="56"/>
      <c r="AB123" s="56"/>
      <c r="AD123" s="56"/>
      <c r="AE123" s="56"/>
      <c r="AF123" s="56"/>
      <c r="AG123" s="56"/>
      <c r="AH123" s="56"/>
      <c r="AI123" s="56"/>
      <c r="AJ123" s="56"/>
      <c r="AK123" s="56"/>
      <c r="AL123" s="56"/>
      <c r="AN123" s="56"/>
      <c r="AO123" s="56"/>
      <c r="AP123" s="56"/>
      <c r="AQ123" s="56"/>
      <c r="AR123" s="56"/>
      <c r="AS123" s="56"/>
      <c r="AT123" s="56"/>
      <c r="AU123" s="56"/>
      <c r="AV123" s="56"/>
      <c r="AX123" s="56"/>
      <c r="AY123" s="56"/>
      <c r="AZ123" s="56"/>
      <c r="BA123" s="56"/>
      <c r="BB123" s="56"/>
      <c r="BC123" s="56"/>
      <c r="BD123" s="56"/>
      <c r="BE123" s="56"/>
      <c r="BF123" s="56"/>
      <c r="BH123" s="56"/>
      <c r="BI123" s="56"/>
      <c r="BJ123" s="56"/>
      <c r="BK123" s="56"/>
      <c r="BL123" s="56"/>
      <c r="BM123" s="56"/>
      <c r="BN123" s="56"/>
      <c r="BO123" s="56"/>
      <c r="BP123" s="56"/>
      <c r="BR123" s="56"/>
      <c r="BS123" s="56"/>
      <c r="BT123" s="56"/>
      <c r="BU123" s="56"/>
      <c r="BV123" s="56"/>
      <c r="BW123" s="56"/>
      <c r="BX123" s="56"/>
      <c r="BY123" s="56"/>
      <c r="BZ123" s="56"/>
      <c r="CB123" s="56"/>
      <c r="CC123" s="56"/>
      <c r="CD123" s="56"/>
      <c r="CE123" s="56"/>
      <c r="CF123" s="56"/>
      <c r="CG123" s="56"/>
      <c r="CH123" s="56"/>
      <c r="CI123" s="56"/>
      <c r="CJ123" s="56"/>
      <c r="CL123" s="56"/>
      <c r="CM123" s="56"/>
      <c r="CN123" s="56"/>
      <c r="CO123" s="56"/>
      <c r="CP123" s="56"/>
      <c r="CQ123" s="56"/>
      <c r="CR123" s="56"/>
      <c r="CS123" s="56"/>
      <c r="CT123" s="56"/>
      <c r="CV123" s="56"/>
      <c r="CW123" s="56"/>
      <c r="CX123" s="56"/>
      <c r="CY123" s="56"/>
      <c r="CZ123" s="56"/>
      <c r="DA123" s="56"/>
      <c r="DB123" s="56"/>
      <c r="DC123" s="56"/>
      <c r="DD123" s="56"/>
      <c r="DF123" s="56"/>
      <c r="DG123" s="56"/>
      <c r="DH123" s="56"/>
      <c r="DI123" s="56"/>
      <c r="DJ123" s="56"/>
      <c r="DK123" s="56"/>
      <c r="DL123" s="56"/>
      <c r="DM123" s="56"/>
      <c r="DN123" s="56"/>
      <c r="DP123" s="56"/>
      <c r="DQ123" s="56"/>
      <c r="DR123" s="56"/>
      <c r="DS123" s="56"/>
      <c r="DT123" s="56"/>
      <c r="DU123" s="56"/>
      <c r="DV123" s="56"/>
      <c r="DW123" s="56"/>
      <c r="DX123" s="56"/>
      <c r="DZ123" s="56"/>
      <c r="EA123" s="56"/>
      <c r="EB123" s="56"/>
      <c r="EC123" s="56"/>
      <c r="ED123" s="56"/>
      <c r="EE123" s="56"/>
      <c r="EF123" s="56"/>
      <c r="EG123" s="56"/>
      <c r="EH123" s="56"/>
      <c r="EJ123" s="56"/>
      <c r="EK123" s="56"/>
      <c r="EL123" s="56"/>
      <c r="EM123" s="56"/>
      <c r="EN123" s="56"/>
      <c r="EO123" s="56"/>
      <c r="EP123" s="56"/>
      <c r="EQ123" s="56"/>
      <c r="ER123" s="56"/>
      <c r="ET123" s="56"/>
      <c r="EU123" s="56"/>
      <c r="EV123" s="56"/>
      <c r="EW123" s="56"/>
      <c r="EX123" s="56"/>
      <c r="EY123" s="56"/>
      <c r="EZ123" s="56"/>
      <c r="FA123" s="56"/>
      <c r="FB123" s="56"/>
      <c r="FD123" s="56"/>
      <c r="FE123" s="56"/>
      <c r="FF123" s="56"/>
      <c r="FG123" s="56"/>
      <c r="FH123" s="56"/>
      <c r="FI123" s="56"/>
      <c r="FJ123" s="56"/>
      <c r="FK123" s="56"/>
      <c r="FL123" s="56"/>
      <c r="FN123" s="56"/>
      <c r="FO123" s="56"/>
      <c r="FP123" s="56"/>
      <c r="FQ123" s="56"/>
      <c r="FR123" s="56"/>
      <c r="FS123" s="56"/>
      <c r="FT123" s="56"/>
      <c r="FU123" s="56"/>
      <c r="FV123" s="56"/>
      <c r="FX123" s="56"/>
      <c r="FY123" s="56"/>
      <c r="FZ123" s="56"/>
      <c r="GA123" s="56"/>
      <c r="GB123" s="56"/>
      <c r="GC123" s="56"/>
      <c r="GD123" s="56"/>
      <c r="GE123" s="56"/>
      <c r="GF123" s="56"/>
      <c r="GH123" s="56"/>
      <c r="GI123" s="56"/>
      <c r="GJ123" s="56"/>
      <c r="GK123" s="56"/>
      <c r="GL123" s="56"/>
      <c r="GM123" s="56"/>
      <c r="GN123" s="56"/>
      <c r="GO123" s="56"/>
      <c r="GP123" s="56"/>
      <c r="GR123" s="56"/>
      <c r="GS123" s="56"/>
      <c r="GT123" s="56"/>
      <c r="GU123" s="56"/>
      <c r="GV123" s="56"/>
      <c r="GW123" s="56"/>
      <c r="GX123" s="56"/>
      <c r="GY123" s="56"/>
      <c r="GZ123" s="56"/>
      <c r="HB123" s="56"/>
      <c r="HC123" s="56"/>
      <c r="HD123" s="56"/>
      <c r="HE123" s="56"/>
      <c r="HF123" s="56"/>
      <c r="HG123" s="56"/>
      <c r="HH123" s="56"/>
      <c r="HI123" s="56"/>
      <c r="HJ123" s="56"/>
      <c r="HL123" s="56"/>
      <c r="HM123" s="56"/>
      <c r="HN123" s="56"/>
      <c r="HO123" s="56"/>
      <c r="HP123" s="56"/>
      <c r="HQ123" s="56"/>
      <c r="HR123" s="56"/>
      <c r="HS123" s="56"/>
      <c r="HT123" s="56"/>
      <c r="HV123" s="56"/>
      <c r="HW123" s="56"/>
      <c r="HX123" s="56"/>
      <c r="HY123" s="56"/>
      <c r="HZ123" s="56"/>
      <c r="IA123" s="56"/>
      <c r="IB123" s="56"/>
      <c r="IC123" s="56"/>
      <c r="ID123" s="56"/>
      <c r="IF123" s="56"/>
      <c r="IG123" s="56"/>
      <c r="IH123" s="56"/>
      <c r="II123" s="56"/>
      <c r="IJ123" s="56"/>
      <c r="IK123" s="56"/>
      <c r="IL123" s="56"/>
      <c r="IM123" s="56"/>
      <c r="IN123" s="56"/>
      <c r="IP123" s="56"/>
      <c r="IQ123" s="56"/>
      <c r="IR123" s="56"/>
      <c r="IS123" s="56"/>
      <c r="IT123" s="56"/>
      <c r="IU123" s="56"/>
    </row>
    <row r="124" spans="1:255" ht="12.75" customHeight="1" thickBot="1" x14ac:dyDescent="0.25">
      <c r="A124" s="221"/>
      <c r="B124" s="106">
        <v>503.18</v>
      </c>
      <c r="C124" s="85" t="s">
        <v>80</v>
      </c>
      <c r="D124" s="86"/>
      <c r="E124" s="47"/>
      <c r="F124" s="47"/>
      <c r="G124" s="47"/>
      <c r="H124" s="48"/>
      <c r="I124" s="49"/>
      <c r="J124" s="56"/>
      <c r="K124" s="56"/>
      <c r="L124" s="56"/>
      <c r="M124" s="56"/>
      <c r="N124" s="56"/>
      <c r="O124" s="56"/>
      <c r="P124" s="56"/>
      <c r="Q124" s="56"/>
      <c r="R124" s="56"/>
      <c r="T124" s="56"/>
      <c r="U124" s="56"/>
      <c r="V124" s="56"/>
      <c r="W124" s="56"/>
      <c r="X124" s="56"/>
      <c r="Y124" s="56"/>
      <c r="Z124" s="56"/>
      <c r="AA124" s="56"/>
      <c r="AB124" s="56"/>
      <c r="AD124" s="56"/>
      <c r="AE124" s="56"/>
      <c r="AF124" s="56"/>
      <c r="AG124" s="56"/>
      <c r="AH124" s="56"/>
      <c r="AI124" s="56"/>
      <c r="AJ124" s="56"/>
      <c r="AK124" s="56"/>
      <c r="AL124" s="56"/>
      <c r="AN124" s="56"/>
      <c r="AO124" s="56"/>
      <c r="AP124" s="56"/>
      <c r="AQ124" s="56"/>
      <c r="AR124" s="56"/>
      <c r="AS124" s="56"/>
      <c r="AT124" s="56"/>
      <c r="AU124" s="56"/>
      <c r="AV124" s="56"/>
      <c r="AX124" s="56"/>
      <c r="AY124" s="56"/>
      <c r="AZ124" s="56"/>
      <c r="BA124" s="56"/>
      <c r="BB124" s="56"/>
      <c r="BC124" s="56"/>
      <c r="BD124" s="56"/>
      <c r="BE124" s="56"/>
      <c r="BF124" s="56"/>
      <c r="BH124" s="56"/>
      <c r="BI124" s="56"/>
      <c r="BJ124" s="56"/>
      <c r="BK124" s="56"/>
      <c r="BL124" s="56"/>
      <c r="BM124" s="56"/>
      <c r="BN124" s="56"/>
      <c r="BO124" s="56"/>
      <c r="BP124" s="56"/>
      <c r="BR124" s="56"/>
      <c r="BS124" s="56"/>
      <c r="BT124" s="56"/>
      <c r="BU124" s="56"/>
      <c r="BV124" s="56"/>
      <c r="BW124" s="56"/>
      <c r="BX124" s="56"/>
      <c r="BY124" s="56"/>
      <c r="BZ124" s="56"/>
      <c r="CB124" s="56"/>
      <c r="CC124" s="56"/>
      <c r="CD124" s="56"/>
      <c r="CE124" s="56"/>
      <c r="CF124" s="56"/>
      <c r="CG124" s="56"/>
      <c r="CH124" s="56"/>
      <c r="CI124" s="56"/>
      <c r="CJ124" s="56"/>
      <c r="CL124" s="56"/>
      <c r="CM124" s="56"/>
      <c r="CN124" s="56"/>
      <c r="CO124" s="56"/>
      <c r="CP124" s="56"/>
      <c r="CQ124" s="56"/>
      <c r="CR124" s="56"/>
      <c r="CS124" s="56"/>
      <c r="CT124" s="56"/>
      <c r="CV124" s="56"/>
      <c r="CW124" s="56"/>
      <c r="CX124" s="56"/>
      <c r="CY124" s="56"/>
      <c r="CZ124" s="56"/>
      <c r="DA124" s="56"/>
      <c r="DB124" s="56"/>
      <c r="DC124" s="56"/>
      <c r="DD124" s="56"/>
      <c r="DF124" s="56"/>
      <c r="DG124" s="56"/>
      <c r="DH124" s="56"/>
      <c r="DI124" s="56"/>
      <c r="DJ124" s="56"/>
      <c r="DK124" s="56"/>
      <c r="DL124" s="56"/>
      <c r="DM124" s="56"/>
      <c r="DN124" s="56"/>
      <c r="DP124" s="56"/>
      <c r="DQ124" s="56"/>
      <c r="DR124" s="56"/>
      <c r="DS124" s="56"/>
      <c r="DT124" s="56"/>
      <c r="DU124" s="56"/>
      <c r="DV124" s="56"/>
      <c r="DW124" s="56"/>
      <c r="DX124" s="56"/>
      <c r="DZ124" s="56"/>
      <c r="EA124" s="56"/>
      <c r="EB124" s="56"/>
      <c r="EC124" s="56"/>
      <c r="ED124" s="56"/>
      <c r="EE124" s="56"/>
      <c r="EF124" s="56"/>
      <c r="EG124" s="56"/>
      <c r="EH124" s="56"/>
      <c r="EJ124" s="56"/>
      <c r="EK124" s="56"/>
      <c r="EL124" s="56"/>
      <c r="EM124" s="56"/>
      <c r="EN124" s="56"/>
      <c r="EO124" s="56"/>
      <c r="EP124" s="56"/>
      <c r="EQ124" s="56"/>
      <c r="ER124" s="56"/>
      <c r="ET124" s="56"/>
      <c r="EU124" s="56"/>
      <c r="EV124" s="56"/>
      <c r="EW124" s="56"/>
      <c r="EX124" s="56"/>
      <c r="EY124" s="56"/>
      <c r="EZ124" s="56"/>
      <c r="FA124" s="56"/>
      <c r="FB124" s="56"/>
      <c r="FD124" s="56"/>
      <c r="FE124" s="56"/>
      <c r="FF124" s="56"/>
      <c r="FG124" s="56"/>
      <c r="FH124" s="56"/>
      <c r="FI124" s="56"/>
      <c r="FJ124" s="56"/>
      <c r="FK124" s="56"/>
      <c r="FL124" s="56"/>
      <c r="FN124" s="56"/>
      <c r="FO124" s="56"/>
      <c r="FP124" s="56"/>
      <c r="FQ124" s="56"/>
      <c r="FR124" s="56"/>
      <c r="FS124" s="56"/>
      <c r="FT124" s="56"/>
      <c r="FU124" s="56"/>
      <c r="FV124" s="56"/>
      <c r="FX124" s="56"/>
      <c r="FY124" s="56"/>
      <c r="FZ124" s="56"/>
      <c r="GA124" s="56"/>
      <c r="GB124" s="56"/>
      <c r="GC124" s="56"/>
      <c r="GD124" s="56"/>
      <c r="GE124" s="56"/>
      <c r="GF124" s="56"/>
      <c r="GH124" s="56"/>
      <c r="GI124" s="56"/>
      <c r="GJ124" s="56"/>
      <c r="GK124" s="56"/>
      <c r="GL124" s="56"/>
      <c r="GM124" s="56"/>
      <c r="GN124" s="56"/>
      <c r="GO124" s="56"/>
      <c r="GP124" s="56"/>
      <c r="GR124" s="56"/>
      <c r="GS124" s="56"/>
      <c r="GT124" s="56"/>
      <c r="GU124" s="56"/>
      <c r="GV124" s="56"/>
      <c r="GW124" s="56"/>
      <c r="GX124" s="56"/>
      <c r="GY124" s="56"/>
      <c r="GZ124" s="56"/>
      <c r="HB124" s="56"/>
      <c r="HC124" s="56"/>
      <c r="HD124" s="56"/>
      <c r="HE124" s="56"/>
      <c r="HF124" s="56"/>
      <c r="HG124" s="56"/>
      <c r="HH124" s="56"/>
      <c r="HI124" s="56"/>
      <c r="HJ124" s="56"/>
      <c r="HL124" s="56"/>
      <c r="HM124" s="56"/>
      <c r="HN124" s="56"/>
      <c r="HO124" s="56"/>
      <c r="HP124" s="56"/>
      <c r="HQ124" s="56"/>
      <c r="HR124" s="56"/>
      <c r="HS124" s="56"/>
      <c r="HT124" s="56"/>
      <c r="HV124" s="56"/>
      <c r="HW124" s="56"/>
      <c r="HX124" s="56"/>
      <c r="HY124" s="56"/>
      <c r="HZ124" s="56"/>
      <c r="IA124" s="56"/>
      <c r="IB124" s="56"/>
      <c r="IC124" s="56"/>
      <c r="ID124" s="56"/>
      <c r="IF124" s="56"/>
      <c r="IG124" s="56"/>
      <c r="IH124" s="56"/>
      <c r="II124" s="56"/>
      <c r="IJ124" s="56"/>
      <c r="IK124" s="56"/>
      <c r="IL124" s="56"/>
      <c r="IM124" s="56"/>
      <c r="IN124" s="56"/>
      <c r="IP124" s="56"/>
      <c r="IQ124" s="56"/>
      <c r="IR124" s="56"/>
      <c r="IS124" s="56"/>
      <c r="IT124" s="56"/>
      <c r="IU124" s="56"/>
    </row>
    <row r="125" spans="1:255" ht="13.5" thickBot="1" x14ac:dyDescent="0.25">
      <c r="A125" s="221"/>
      <c r="B125" s="185"/>
      <c r="C125" s="70" t="s">
        <v>87</v>
      </c>
      <c r="D125" s="163"/>
      <c r="E125" s="53"/>
      <c r="F125" s="53"/>
      <c r="G125" s="53"/>
      <c r="H125" s="153"/>
      <c r="I125" s="49">
        <v>337.26</v>
      </c>
      <c r="J125" s="56"/>
      <c r="K125" s="56"/>
      <c r="L125" s="56"/>
      <c r="M125" s="56"/>
      <c r="N125" s="56"/>
      <c r="O125" s="56"/>
      <c r="P125" s="56"/>
      <c r="Q125" s="56"/>
      <c r="R125" s="56"/>
      <c r="T125" s="56"/>
      <c r="U125" s="56"/>
      <c r="V125" s="56"/>
      <c r="W125" s="56"/>
      <c r="X125" s="56"/>
      <c r="Y125" s="56"/>
      <c r="Z125" s="56"/>
      <c r="AA125" s="56"/>
      <c r="AB125" s="56"/>
      <c r="AD125" s="56"/>
      <c r="AE125" s="56"/>
      <c r="AF125" s="56"/>
      <c r="AG125" s="56"/>
      <c r="AH125" s="56"/>
      <c r="AI125" s="56"/>
      <c r="AJ125" s="56"/>
      <c r="AK125" s="56"/>
      <c r="AL125" s="56"/>
      <c r="AN125" s="56"/>
      <c r="AO125" s="56"/>
      <c r="AP125" s="56"/>
      <c r="AQ125" s="56"/>
      <c r="AR125" s="56"/>
      <c r="AS125" s="56"/>
      <c r="AT125" s="56"/>
      <c r="AU125" s="56"/>
      <c r="AV125" s="56"/>
      <c r="AX125" s="56"/>
      <c r="AY125" s="56"/>
      <c r="AZ125" s="56"/>
      <c r="BA125" s="56"/>
      <c r="BB125" s="56"/>
      <c r="BC125" s="56"/>
      <c r="BD125" s="56"/>
      <c r="BE125" s="56"/>
      <c r="BF125" s="56"/>
      <c r="BH125" s="56"/>
      <c r="BI125" s="56"/>
      <c r="BJ125" s="56"/>
      <c r="BK125" s="56"/>
      <c r="BL125" s="56"/>
      <c r="BM125" s="56"/>
      <c r="BN125" s="56"/>
      <c r="BO125" s="56"/>
      <c r="BP125" s="56"/>
      <c r="BR125" s="56"/>
      <c r="BS125" s="56"/>
      <c r="BT125" s="56"/>
      <c r="BU125" s="56"/>
      <c r="BV125" s="56"/>
      <c r="BW125" s="56"/>
      <c r="BX125" s="56"/>
      <c r="BY125" s="56"/>
      <c r="BZ125" s="56"/>
      <c r="CB125" s="56"/>
      <c r="CC125" s="56"/>
      <c r="CD125" s="56"/>
      <c r="CE125" s="56"/>
      <c r="CF125" s="56"/>
      <c r="CG125" s="56"/>
      <c r="CH125" s="56"/>
      <c r="CI125" s="56"/>
      <c r="CJ125" s="56"/>
      <c r="CL125" s="56"/>
      <c r="CM125" s="56"/>
      <c r="CN125" s="56"/>
      <c r="CO125" s="56"/>
      <c r="CP125" s="56"/>
      <c r="CQ125" s="56"/>
      <c r="CR125" s="56"/>
      <c r="CS125" s="56"/>
      <c r="CT125" s="56"/>
      <c r="CV125" s="56"/>
      <c r="CW125" s="56"/>
      <c r="CX125" s="56"/>
      <c r="CY125" s="56"/>
      <c r="CZ125" s="56"/>
      <c r="DA125" s="56"/>
      <c r="DB125" s="56"/>
      <c r="DC125" s="56"/>
      <c r="DD125" s="56"/>
      <c r="DF125" s="56"/>
      <c r="DG125" s="56"/>
      <c r="DH125" s="56"/>
      <c r="DI125" s="56"/>
      <c r="DJ125" s="56"/>
      <c r="DK125" s="56"/>
      <c r="DL125" s="56"/>
      <c r="DM125" s="56"/>
      <c r="DN125" s="56"/>
      <c r="DP125" s="56"/>
      <c r="DQ125" s="56"/>
      <c r="DR125" s="56"/>
      <c r="DS125" s="56"/>
      <c r="DT125" s="56"/>
      <c r="DU125" s="56"/>
      <c r="DV125" s="56"/>
      <c r="DW125" s="56"/>
      <c r="DX125" s="56"/>
      <c r="DZ125" s="56"/>
      <c r="EA125" s="56"/>
      <c r="EB125" s="56"/>
      <c r="EC125" s="56"/>
      <c r="ED125" s="56"/>
      <c r="EE125" s="56"/>
      <c r="EF125" s="56"/>
      <c r="EG125" s="56"/>
      <c r="EH125" s="56"/>
      <c r="EJ125" s="56"/>
      <c r="EK125" s="56"/>
      <c r="EL125" s="56"/>
      <c r="EM125" s="56"/>
      <c r="EN125" s="56"/>
      <c r="EO125" s="56"/>
      <c r="EP125" s="56"/>
      <c r="EQ125" s="56"/>
      <c r="ER125" s="56"/>
      <c r="ET125" s="56"/>
      <c r="EU125" s="56"/>
      <c r="EV125" s="56"/>
      <c r="EW125" s="56"/>
      <c r="EX125" s="56"/>
      <c r="EY125" s="56"/>
      <c r="EZ125" s="56"/>
      <c r="FA125" s="56"/>
      <c r="FB125" s="56"/>
      <c r="FD125" s="56"/>
      <c r="FE125" s="56"/>
      <c r="FF125" s="56"/>
      <c r="FG125" s="56"/>
      <c r="FH125" s="56"/>
      <c r="FI125" s="56"/>
      <c r="FJ125" s="56"/>
      <c r="FK125" s="56"/>
      <c r="FL125" s="56"/>
      <c r="FN125" s="56"/>
      <c r="FO125" s="56"/>
      <c r="FP125" s="56"/>
      <c r="FQ125" s="56"/>
      <c r="FR125" s="56"/>
      <c r="FS125" s="56"/>
      <c r="FT125" s="56"/>
      <c r="FU125" s="56"/>
      <c r="FV125" s="56"/>
      <c r="FX125" s="56"/>
      <c r="FY125" s="56"/>
      <c r="FZ125" s="56"/>
      <c r="GA125" s="56"/>
      <c r="GB125" s="56"/>
      <c r="GC125" s="56"/>
      <c r="GD125" s="56"/>
      <c r="GE125" s="56"/>
      <c r="GF125" s="56"/>
      <c r="GH125" s="56"/>
      <c r="GI125" s="56"/>
      <c r="GJ125" s="56"/>
      <c r="GK125" s="56"/>
      <c r="GL125" s="56"/>
      <c r="GM125" s="56"/>
      <c r="GN125" s="56"/>
      <c r="GO125" s="56"/>
      <c r="GP125" s="56"/>
      <c r="GR125" s="56"/>
      <c r="GS125" s="56"/>
      <c r="GT125" s="56"/>
      <c r="GU125" s="56"/>
      <c r="GV125" s="56"/>
      <c r="GW125" s="56"/>
      <c r="GX125" s="56"/>
      <c r="GY125" s="56"/>
      <c r="GZ125" s="56"/>
      <c r="HB125" s="56"/>
      <c r="HC125" s="56"/>
      <c r="HD125" s="56"/>
      <c r="HE125" s="56"/>
      <c r="HF125" s="56"/>
      <c r="HG125" s="56"/>
      <c r="HH125" s="56"/>
      <c r="HI125" s="56"/>
      <c r="HJ125" s="56"/>
      <c r="HL125" s="56"/>
      <c r="HM125" s="56"/>
      <c r="HN125" s="56"/>
      <c r="HO125" s="56"/>
      <c r="HP125" s="56"/>
      <c r="HQ125" s="56"/>
      <c r="HR125" s="56"/>
      <c r="HS125" s="56"/>
      <c r="HT125" s="56"/>
      <c r="HV125" s="56"/>
      <c r="HW125" s="56"/>
      <c r="HX125" s="56"/>
      <c r="HY125" s="56"/>
      <c r="HZ125" s="56"/>
      <c r="IA125" s="56"/>
      <c r="IB125" s="56"/>
      <c r="IC125" s="56"/>
      <c r="ID125" s="56"/>
      <c r="IF125" s="56"/>
      <c r="IG125" s="56"/>
      <c r="IH125" s="56"/>
      <c r="II125" s="56"/>
      <c r="IJ125" s="56"/>
      <c r="IK125" s="56"/>
      <c r="IL125" s="56"/>
      <c r="IM125" s="56"/>
      <c r="IN125" s="56"/>
      <c r="IP125" s="56"/>
      <c r="IQ125" s="56"/>
      <c r="IR125" s="56"/>
      <c r="IS125" s="56"/>
      <c r="IT125" s="56"/>
      <c r="IU125" s="56"/>
    </row>
    <row r="126" spans="1:255" ht="12.75" customHeight="1" thickBot="1" x14ac:dyDescent="0.25">
      <c r="A126" s="221"/>
      <c r="B126" s="18">
        <f>SUM(B113:B125)</f>
        <v>6569.89</v>
      </c>
      <c r="C126" s="17"/>
      <c r="D126" s="18"/>
      <c r="E126" s="19"/>
      <c r="F126" s="17"/>
      <c r="G126" s="17"/>
      <c r="H126" s="18" t="s">
        <v>17</v>
      </c>
      <c r="I126" s="233">
        <f>SUM(I113:I125)</f>
        <v>337.26</v>
      </c>
      <c r="J126" s="56"/>
      <c r="K126" s="56"/>
      <c r="L126" s="56"/>
      <c r="M126" s="56"/>
      <c r="N126" s="56"/>
      <c r="O126" s="56"/>
      <c r="P126" s="56"/>
      <c r="Q126" s="56"/>
      <c r="R126" s="56"/>
      <c r="T126" s="56"/>
      <c r="U126" s="56"/>
      <c r="V126" s="56"/>
      <c r="W126" s="56"/>
      <c r="X126" s="56"/>
      <c r="Y126" s="56"/>
      <c r="Z126" s="56"/>
      <c r="AA126" s="56"/>
      <c r="AB126" s="56"/>
      <c r="AD126" s="56"/>
      <c r="AE126" s="56"/>
      <c r="AF126" s="56"/>
      <c r="AG126" s="56"/>
      <c r="AH126" s="56"/>
      <c r="AI126" s="56"/>
      <c r="AJ126" s="56"/>
      <c r="AK126" s="56"/>
      <c r="AL126" s="56"/>
      <c r="AN126" s="56"/>
      <c r="AO126" s="56"/>
      <c r="AP126" s="56"/>
      <c r="AQ126" s="56"/>
      <c r="AR126" s="56"/>
      <c r="AS126" s="56"/>
      <c r="AT126" s="56"/>
      <c r="AU126" s="56"/>
      <c r="AV126" s="56"/>
      <c r="AX126" s="56"/>
      <c r="AY126" s="56"/>
      <c r="AZ126" s="56"/>
      <c r="BA126" s="56"/>
      <c r="BB126" s="56"/>
      <c r="BC126" s="56"/>
      <c r="BD126" s="56"/>
      <c r="BE126" s="56"/>
      <c r="BF126" s="56"/>
      <c r="BH126" s="56"/>
      <c r="BI126" s="56"/>
      <c r="BJ126" s="56"/>
      <c r="BK126" s="56"/>
      <c r="BL126" s="56"/>
      <c r="BM126" s="56"/>
      <c r="BN126" s="56"/>
      <c r="BO126" s="56"/>
      <c r="BP126" s="56"/>
      <c r="BR126" s="56"/>
      <c r="BS126" s="56"/>
      <c r="BT126" s="56"/>
      <c r="BU126" s="56"/>
      <c r="BV126" s="56"/>
      <c r="BW126" s="56"/>
      <c r="BX126" s="56"/>
      <c r="BY126" s="56"/>
      <c r="BZ126" s="56"/>
      <c r="CB126" s="56"/>
      <c r="CC126" s="56"/>
      <c r="CD126" s="56"/>
      <c r="CE126" s="56"/>
      <c r="CF126" s="56"/>
      <c r="CG126" s="56"/>
      <c r="CH126" s="56"/>
      <c r="CI126" s="56"/>
      <c r="CJ126" s="56"/>
      <c r="CL126" s="56"/>
      <c r="CM126" s="56"/>
      <c r="CN126" s="56"/>
      <c r="CO126" s="56"/>
      <c r="CP126" s="56"/>
      <c r="CQ126" s="56"/>
      <c r="CR126" s="56"/>
      <c r="CS126" s="56"/>
      <c r="CT126" s="56"/>
      <c r="CV126" s="56"/>
      <c r="CW126" s="56"/>
      <c r="CX126" s="56"/>
      <c r="CY126" s="56"/>
      <c r="CZ126" s="56"/>
      <c r="DA126" s="56"/>
      <c r="DB126" s="56"/>
      <c r="DC126" s="56"/>
      <c r="DD126" s="56"/>
      <c r="DF126" s="56"/>
      <c r="DG126" s="56"/>
      <c r="DH126" s="56"/>
      <c r="DI126" s="56"/>
      <c r="DJ126" s="56"/>
      <c r="DK126" s="56"/>
      <c r="DL126" s="56"/>
      <c r="DM126" s="56"/>
      <c r="DN126" s="56"/>
      <c r="DP126" s="56"/>
      <c r="DQ126" s="56"/>
      <c r="DR126" s="56"/>
      <c r="DS126" s="56"/>
      <c r="DT126" s="56"/>
      <c r="DU126" s="56"/>
      <c r="DV126" s="56"/>
      <c r="DW126" s="56"/>
      <c r="DX126" s="56"/>
      <c r="DZ126" s="56"/>
      <c r="EA126" s="56"/>
      <c r="EB126" s="56"/>
      <c r="EC126" s="56"/>
      <c r="ED126" s="56"/>
      <c r="EE126" s="56"/>
      <c r="EF126" s="56"/>
      <c r="EG126" s="56"/>
      <c r="EH126" s="56"/>
      <c r="EJ126" s="56"/>
      <c r="EK126" s="56"/>
      <c r="EL126" s="56"/>
      <c r="EM126" s="56"/>
      <c r="EN126" s="56"/>
      <c r="EO126" s="56"/>
      <c r="EP126" s="56"/>
      <c r="EQ126" s="56"/>
      <c r="ER126" s="56"/>
      <c r="ET126" s="56"/>
      <c r="EU126" s="56"/>
      <c r="EV126" s="56"/>
      <c r="EW126" s="56"/>
      <c r="EX126" s="56"/>
      <c r="EY126" s="56"/>
      <c r="EZ126" s="56"/>
      <c r="FA126" s="56"/>
      <c r="FB126" s="56"/>
      <c r="FD126" s="56"/>
      <c r="FE126" s="56"/>
      <c r="FF126" s="56"/>
      <c r="FG126" s="56"/>
      <c r="FH126" s="56"/>
      <c r="FI126" s="56"/>
      <c r="FJ126" s="56"/>
      <c r="FK126" s="56"/>
      <c r="FL126" s="56"/>
      <c r="FN126" s="56"/>
      <c r="FO126" s="56"/>
      <c r="FP126" s="56"/>
      <c r="FQ126" s="56"/>
      <c r="FR126" s="56"/>
      <c r="FS126" s="56"/>
      <c r="FT126" s="56"/>
      <c r="FU126" s="56"/>
      <c r="FV126" s="56"/>
      <c r="FX126" s="56"/>
      <c r="FY126" s="56"/>
      <c r="FZ126" s="56"/>
      <c r="GA126" s="56"/>
      <c r="GB126" s="56"/>
      <c r="GC126" s="56"/>
      <c r="GD126" s="56"/>
      <c r="GE126" s="56"/>
      <c r="GF126" s="56"/>
      <c r="GH126" s="56"/>
      <c r="GI126" s="56"/>
      <c r="GJ126" s="56"/>
      <c r="GK126" s="56"/>
      <c r="GL126" s="56"/>
      <c r="GM126" s="56"/>
      <c r="GN126" s="56"/>
      <c r="GO126" s="56"/>
      <c r="GP126" s="56"/>
      <c r="GR126" s="56"/>
      <c r="GS126" s="56"/>
      <c r="GT126" s="56"/>
      <c r="GU126" s="56"/>
      <c r="GV126" s="56"/>
      <c r="GW126" s="56"/>
      <c r="GX126" s="56"/>
      <c r="GY126" s="56"/>
      <c r="GZ126" s="56"/>
      <c r="HB126" s="56"/>
      <c r="HC126" s="56"/>
      <c r="HD126" s="56"/>
      <c r="HE126" s="56"/>
      <c r="HF126" s="56"/>
      <c r="HG126" s="56"/>
      <c r="HH126" s="56"/>
      <c r="HI126" s="56"/>
      <c r="HJ126" s="56"/>
      <c r="HL126" s="56"/>
      <c r="HM126" s="56"/>
      <c r="HN126" s="56"/>
      <c r="HO126" s="56"/>
      <c r="HP126" s="56"/>
      <c r="HQ126" s="56"/>
      <c r="HR126" s="56"/>
      <c r="HS126" s="56"/>
      <c r="HT126" s="56"/>
      <c r="HV126" s="56"/>
      <c r="HW126" s="56"/>
      <c r="HX126" s="56"/>
      <c r="HY126" s="56"/>
      <c r="HZ126" s="56"/>
      <c r="IA126" s="56"/>
      <c r="IB126" s="56"/>
      <c r="IC126" s="56"/>
      <c r="ID126" s="56"/>
      <c r="IF126" s="56"/>
      <c r="IG126" s="56"/>
      <c r="IH126" s="56"/>
      <c r="II126" s="56"/>
      <c r="IJ126" s="56"/>
      <c r="IK126" s="56"/>
      <c r="IL126" s="56"/>
      <c r="IM126" s="56"/>
      <c r="IN126" s="56"/>
      <c r="IP126" s="56"/>
      <c r="IQ126" s="56"/>
      <c r="IR126" s="56"/>
      <c r="IS126" s="56"/>
      <c r="IT126" s="56"/>
      <c r="IU126" s="56"/>
    </row>
    <row r="127" spans="1:255" ht="61.15" customHeight="1" thickBot="1" x14ac:dyDescent="0.25">
      <c r="A127" s="191" t="s">
        <v>97</v>
      </c>
      <c r="B127" s="87" t="s">
        <v>16</v>
      </c>
      <c r="C127" s="87" t="s">
        <v>5</v>
      </c>
      <c r="D127" s="87" t="s">
        <v>23</v>
      </c>
      <c r="E127" s="87" t="s">
        <v>18</v>
      </c>
      <c r="F127" s="87" t="s">
        <v>19</v>
      </c>
      <c r="G127" s="87" t="s">
        <v>10</v>
      </c>
      <c r="H127" s="87" t="s">
        <v>13</v>
      </c>
      <c r="I127" s="89" t="s">
        <v>12</v>
      </c>
      <c r="J127" s="56"/>
      <c r="K127" s="56"/>
      <c r="L127" s="56"/>
      <c r="M127" s="56"/>
      <c r="N127" s="56"/>
      <c r="O127" s="56"/>
      <c r="P127" s="56"/>
      <c r="Q127" s="56"/>
      <c r="R127" s="56"/>
      <c r="T127" s="56"/>
      <c r="U127" s="56"/>
      <c r="V127" s="56"/>
      <c r="W127" s="56"/>
      <c r="X127" s="56"/>
      <c r="Y127" s="56"/>
      <c r="Z127" s="56"/>
      <c r="AA127" s="56"/>
      <c r="AB127" s="56"/>
      <c r="AD127" s="56"/>
      <c r="AE127" s="56"/>
      <c r="AF127" s="56"/>
      <c r="AG127" s="56"/>
      <c r="AH127" s="56"/>
      <c r="AI127" s="56"/>
      <c r="AJ127" s="56"/>
      <c r="AK127" s="56"/>
      <c r="AL127" s="56"/>
      <c r="AN127" s="56"/>
      <c r="AO127" s="56"/>
      <c r="AP127" s="56"/>
      <c r="AQ127" s="56"/>
      <c r="AR127" s="56"/>
      <c r="AS127" s="56"/>
      <c r="AT127" s="56"/>
      <c r="AU127" s="56"/>
      <c r="AV127" s="56"/>
      <c r="AX127" s="56"/>
      <c r="AY127" s="56"/>
      <c r="AZ127" s="56"/>
      <c r="BA127" s="56"/>
      <c r="BB127" s="56"/>
      <c r="BC127" s="56"/>
      <c r="BD127" s="56"/>
      <c r="BE127" s="56"/>
      <c r="BF127" s="56"/>
      <c r="BH127" s="56"/>
      <c r="BI127" s="56"/>
      <c r="BJ127" s="56"/>
      <c r="BK127" s="56"/>
      <c r="BL127" s="56"/>
      <c r="BM127" s="56"/>
      <c r="BN127" s="56"/>
      <c r="BO127" s="56"/>
      <c r="BP127" s="56"/>
      <c r="BR127" s="56"/>
      <c r="BS127" s="56"/>
      <c r="BT127" s="56"/>
      <c r="BU127" s="56"/>
      <c r="BV127" s="56"/>
      <c r="BW127" s="56"/>
      <c r="BX127" s="56"/>
      <c r="BY127" s="56"/>
      <c r="BZ127" s="56"/>
      <c r="CB127" s="56"/>
      <c r="CC127" s="56"/>
      <c r="CD127" s="56"/>
      <c r="CE127" s="56"/>
      <c r="CF127" s="56"/>
      <c r="CG127" s="56"/>
      <c r="CH127" s="56"/>
      <c r="CI127" s="56"/>
      <c r="CJ127" s="56"/>
      <c r="CL127" s="56"/>
      <c r="CM127" s="56"/>
      <c r="CN127" s="56"/>
      <c r="CO127" s="56"/>
      <c r="CP127" s="56"/>
      <c r="CQ127" s="56"/>
      <c r="CR127" s="56"/>
      <c r="CS127" s="56"/>
      <c r="CT127" s="56"/>
      <c r="CV127" s="56"/>
      <c r="CW127" s="56"/>
      <c r="CX127" s="56"/>
      <c r="CY127" s="56"/>
      <c r="CZ127" s="56"/>
      <c r="DA127" s="56"/>
      <c r="DB127" s="56"/>
      <c r="DC127" s="56"/>
      <c r="DD127" s="56"/>
      <c r="DF127" s="56"/>
      <c r="DG127" s="56"/>
      <c r="DH127" s="56"/>
      <c r="DI127" s="56"/>
      <c r="DJ127" s="56"/>
      <c r="DK127" s="56"/>
      <c r="DL127" s="56"/>
      <c r="DM127" s="56"/>
      <c r="DN127" s="56"/>
      <c r="DP127" s="56"/>
      <c r="DQ127" s="56"/>
      <c r="DR127" s="56"/>
      <c r="DS127" s="56"/>
      <c r="DT127" s="56"/>
      <c r="DU127" s="56"/>
      <c r="DV127" s="56"/>
      <c r="DW127" s="56"/>
      <c r="DX127" s="56"/>
      <c r="DZ127" s="56"/>
      <c r="EA127" s="56"/>
      <c r="EB127" s="56"/>
      <c r="EC127" s="56"/>
      <c r="ED127" s="56"/>
      <c r="EE127" s="56"/>
      <c r="EF127" s="56"/>
      <c r="EG127" s="56"/>
      <c r="EH127" s="56"/>
      <c r="EJ127" s="56"/>
      <c r="EK127" s="56"/>
      <c r="EL127" s="56"/>
      <c r="EM127" s="56"/>
      <c r="EN127" s="56"/>
      <c r="EO127" s="56"/>
      <c r="EP127" s="56"/>
      <c r="EQ127" s="56"/>
      <c r="ER127" s="56"/>
      <c r="ET127" s="56"/>
      <c r="EU127" s="56"/>
      <c r="EV127" s="56"/>
      <c r="EW127" s="56"/>
      <c r="EX127" s="56"/>
      <c r="EY127" s="56"/>
      <c r="EZ127" s="56"/>
      <c r="FA127" s="56"/>
      <c r="FB127" s="56"/>
      <c r="FD127" s="56"/>
      <c r="FE127" s="56"/>
      <c r="FF127" s="56"/>
      <c r="FG127" s="56"/>
      <c r="FH127" s="56"/>
      <c r="FI127" s="56"/>
      <c r="FJ127" s="56"/>
      <c r="FK127" s="56"/>
      <c r="FL127" s="56"/>
      <c r="FN127" s="56"/>
      <c r="FO127" s="56"/>
      <c r="FP127" s="56"/>
      <c r="FQ127" s="56"/>
      <c r="FR127" s="56"/>
      <c r="FS127" s="56"/>
      <c r="FT127" s="56"/>
      <c r="FU127" s="56"/>
      <c r="FV127" s="56"/>
      <c r="FX127" s="56"/>
      <c r="FY127" s="56"/>
      <c r="FZ127" s="56"/>
      <c r="GA127" s="56"/>
      <c r="GB127" s="56"/>
      <c r="GC127" s="56"/>
      <c r="GD127" s="56"/>
      <c r="GE127" s="56"/>
      <c r="GF127" s="56"/>
      <c r="GH127" s="56"/>
      <c r="GI127" s="56"/>
      <c r="GJ127" s="56"/>
      <c r="GK127" s="56"/>
      <c r="GL127" s="56"/>
      <c r="GM127" s="56"/>
      <c r="GN127" s="56"/>
      <c r="GO127" s="56"/>
      <c r="GP127" s="56"/>
      <c r="GR127" s="56"/>
      <c r="GS127" s="56"/>
      <c r="GT127" s="56"/>
      <c r="GU127" s="56"/>
      <c r="GV127" s="56"/>
      <c r="GW127" s="56"/>
      <c r="GX127" s="56"/>
      <c r="GY127" s="56"/>
      <c r="GZ127" s="56"/>
      <c r="HB127" s="56"/>
      <c r="HC127" s="56"/>
      <c r="HD127" s="56"/>
      <c r="HE127" s="56"/>
      <c r="HF127" s="56"/>
      <c r="HG127" s="56"/>
      <c r="HH127" s="56"/>
      <c r="HI127" s="56"/>
      <c r="HJ127" s="56"/>
      <c r="HL127" s="56"/>
      <c r="HM127" s="56"/>
      <c r="HN127" s="56"/>
      <c r="HO127" s="56"/>
      <c r="HP127" s="56"/>
      <c r="HQ127" s="56"/>
      <c r="HR127" s="56"/>
      <c r="HS127" s="56"/>
      <c r="HT127" s="56"/>
      <c r="HV127" s="56"/>
      <c r="HW127" s="56"/>
      <c r="HX127" s="56"/>
      <c r="HY127" s="56"/>
      <c r="HZ127" s="56"/>
      <c r="IA127" s="56"/>
      <c r="IB127" s="56"/>
      <c r="IC127" s="56"/>
      <c r="ID127" s="56"/>
      <c r="IF127" s="56"/>
      <c r="IG127" s="56"/>
      <c r="IH127" s="56"/>
      <c r="II127" s="56"/>
      <c r="IJ127" s="56"/>
      <c r="IK127" s="56"/>
      <c r="IL127" s="56"/>
      <c r="IM127" s="56"/>
      <c r="IN127" s="56"/>
      <c r="IP127" s="56"/>
      <c r="IQ127" s="56"/>
      <c r="IR127" s="56"/>
      <c r="IS127" s="56"/>
      <c r="IT127" s="56"/>
      <c r="IU127" s="56"/>
    </row>
    <row r="128" spans="1:255" ht="26.25" thickBot="1" x14ac:dyDescent="0.25">
      <c r="A128" s="117" t="s">
        <v>2277</v>
      </c>
      <c r="B128" s="164"/>
      <c r="C128" s="85" t="s">
        <v>87</v>
      </c>
      <c r="D128" s="253"/>
      <c r="E128" s="254"/>
      <c r="F128" s="253"/>
      <c r="G128" s="254"/>
      <c r="H128" s="254"/>
      <c r="I128" s="49">
        <v>23119.73</v>
      </c>
    </row>
    <row r="129" spans="1:9" ht="13.5" thickBot="1" x14ac:dyDescent="0.25">
      <c r="A129" s="46"/>
      <c r="B129" s="76">
        <f>SUM(B128:B128)</f>
        <v>0</v>
      </c>
      <c r="C129" s="75"/>
      <c r="D129" s="76"/>
      <c r="E129" s="77"/>
      <c r="F129" s="75"/>
      <c r="G129" s="75"/>
      <c r="H129" s="76" t="s">
        <v>17</v>
      </c>
      <c r="I129" s="78">
        <f>SUM(I128:I128)</f>
        <v>23119.73</v>
      </c>
    </row>
    <row r="130" spans="1:9" ht="48" customHeight="1" thickBot="1" x14ac:dyDescent="0.25">
      <c r="A130" s="134" t="s">
        <v>96</v>
      </c>
      <c r="B130" s="114" t="s">
        <v>16</v>
      </c>
      <c r="C130" s="114" t="s">
        <v>5</v>
      </c>
      <c r="D130" s="114" t="s">
        <v>23</v>
      </c>
      <c r="E130" s="114" t="s">
        <v>18</v>
      </c>
      <c r="F130" s="114" t="s">
        <v>19</v>
      </c>
      <c r="G130" s="114" t="s">
        <v>10</v>
      </c>
      <c r="H130" s="114" t="s">
        <v>13</v>
      </c>
      <c r="I130" s="115" t="s">
        <v>12</v>
      </c>
    </row>
    <row r="131" spans="1:9" ht="13.5" thickBot="1" x14ac:dyDescent="0.25">
      <c r="A131" s="206"/>
      <c r="B131" s="185"/>
      <c r="C131" s="70" t="s">
        <v>87</v>
      </c>
      <c r="D131" s="163"/>
      <c r="E131" s="53"/>
      <c r="F131" s="53"/>
      <c r="G131" s="53"/>
      <c r="H131" s="153"/>
      <c r="I131" s="471">
        <v>32658.68</v>
      </c>
    </row>
    <row r="132" spans="1:9" ht="13.5" thickBot="1" x14ac:dyDescent="0.25">
      <c r="A132" s="134"/>
      <c r="B132" s="271"/>
      <c r="C132" s="75"/>
      <c r="D132" s="76"/>
      <c r="E132" s="77"/>
      <c r="F132" s="75"/>
      <c r="G132" s="75"/>
      <c r="H132" s="76"/>
      <c r="I132" s="78">
        <f>SUM(I131)</f>
        <v>32658.68</v>
      </c>
    </row>
    <row r="133" spans="1:9" x14ac:dyDescent="0.2">
      <c r="A133" s="9"/>
      <c r="B133" s="9"/>
      <c r="C133" s="9"/>
      <c r="D133" s="9"/>
      <c r="E133" s="9"/>
      <c r="F133" s="20"/>
      <c r="G133" s="20"/>
      <c r="H133" s="20"/>
      <c r="I133" s="20"/>
    </row>
    <row r="134" spans="1:9" ht="15.75" x14ac:dyDescent="0.2">
      <c r="A134" s="21" t="s">
        <v>21</v>
      </c>
      <c r="B134" s="22"/>
      <c r="C134" s="23"/>
      <c r="D134" s="4" t="s">
        <v>9</v>
      </c>
      <c r="E134" s="4" t="s">
        <v>6</v>
      </c>
      <c r="F134" s="119" t="s">
        <v>7</v>
      </c>
    </row>
    <row r="135" spans="1:9" x14ac:dyDescent="0.2">
      <c r="A135" s="642" t="s">
        <v>15</v>
      </c>
      <c r="B135" s="643"/>
      <c r="C135" s="25"/>
      <c r="D135" s="26">
        <f>B25</f>
        <v>38712.400000000001</v>
      </c>
      <c r="E135" s="26">
        <f>I25</f>
        <v>9105.7100000000009</v>
      </c>
      <c r="F135" s="120">
        <f>D135+E135</f>
        <v>47818.11</v>
      </c>
    </row>
    <row r="136" spans="1:9" x14ac:dyDescent="0.2">
      <c r="A136" s="642" t="s">
        <v>4</v>
      </c>
      <c r="B136" s="643"/>
      <c r="C136" s="25"/>
      <c r="D136" s="26">
        <f>B67</f>
        <v>69409.999999999985</v>
      </c>
      <c r="E136" s="26">
        <f>I67</f>
        <v>3509.1200000000003</v>
      </c>
      <c r="F136" s="120">
        <f>D136+E136</f>
        <v>72919.119999999981</v>
      </c>
    </row>
    <row r="137" spans="1:9" x14ac:dyDescent="0.2">
      <c r="A137" s="642" t="s">
        <v>14</v>
      </c>
      <c r="B137" s="643"/>
      <c r="C137" s="25"/>
      <c r="D137" s="26">
        <f>B86</f>
        <v>30613.040000000001</v>
      </c>
      <c r="E137" s="26">
        <f>I86</f>
        <v>318.61</v>
      </c>
      <c r="F137" s="120">
        <f>D137+E137</f>
        <v>30931.65</v>
      </c>
    </row>
    <row r="138" spans="1:9" x14ac:dyDescent="0.2">
      <c r="A138" s="642" t="s">
        <v>146</v>
      </c>
      <c r="B138" s="643"/>
      <c r="C138" s="25"/>
      <c r="D138" s="26">
        <f>B101</f>
        <v>47811.47</v>
      </c>
      <c r="E138" s="26">
        <f>I101</f>
        <v>741.47</v>
      </c>
      <c r="F138" s="120">
        <f>D138+E138</f>
        <v>48552.94</v>
      </c>
      <c r="G138" s="56"/>
    </row>
    <row r="139" spans="1:9" x14ac:dyDescent="0.2">
      <c r="A139" s="642" t="s">
        <v>26</v>
      </c>
      <c r="B139" s="643"/>
      <c r="C139" s="25"/>
      <c r="D139" s="26">
        <f>B126</f>
        <v>6569.89</v>
      </c>
      <c r="E139" s="26">
        <f>I126</f>
        <v>337.26</v>
      </c>
      <c r="F139" s="120">
        <f>D139+E139</f>
        <v>6907.1500000000005</v>
      </c>
      <c r="G139" s="56"/>
    </row>
    <row r="140" spans="1:9" x14ac:dyDescent="0.2">
      <c r="A140" s="646" t="s">
        <v>69</v>
      </c>
      <c r="B140" s="647"/>
      <c r="C140" s="25"/>
      <c r="D140" s="26"/>
      <c r="E140" s="26"/>
      <c r="F140" s="242">
        <f>F143+F141+F142+F144</f>
        <v>15184.580000000002</v>
      </c>
      <c r="G140" s="56"/>
    </row>
    <row r="141" spans="1:9" ht="53.45" customHeight="1" x14ac:dyDescent="0.2">
      <c r="A141" s="650" t="s">
        <v>2275</v>
      </c>
      <c r="B141" s="651"/>
      <c r="C141" s="25"/>
      <c r="D141" s="26"/>
      <c r="E141" s="26"/>
      <c r="F141" s="120">
        <f>I105</f>
        <v>140.69999999999999</v>
      </c>
      <c r="G141" s="56"/>
    </row>
    <row r="142" spans="1:9" ht="46.15" customHeight="1" x14ac:dyDescent="0.2">
      <c r="A142" s="650" t="s">
        <v>2276</v>
      </c>
      <c r="B142" s="651"/>
      <c r="C142" s="25"/>
      <c r="D142" s="26"/>
      <c r="E142" s="26"/>
      <c r="F142" s="120">
        <f>I108</f>
        <v>142.69999999999999</v>
      </c>
      <c r="G142" s="56"/>
    </row>
    <row r="143" spans="1:9" x14ac:dyDescent="0.2">
      <c r="A143" s="642" t="s">
        <v>2270</v>
      </c>
      <c r="B143" s="643"/>
      <c r="C143" s="25"/>
      <c r="D143" s="26"/>
      <c r="E143" s="26"/>
      <c r="F143" s="247">
        <f>I109</f>
        <v>11836.4</v>
      </c>
      <c r="G143" s="56"/>
    </row>
    <row r="144" spans="1:9" x14ac:dyDescent="0.2">
      <c r="A144" s="642" t="s">
        <v>88</v>
      </c>
      <c r="B144" s="643"/>
      <c r="C144" s="25"/>
      <c r="D144" s="26"/>
      <c r="E144" s="26"/>
      <c r="F144" s="120">
        <f>I110</f>
        <v>3064.78</v>
      </c>
      <c r="G144" s="56"/>
    </row>
    <row r="145" spans="1:7" ht="40.15" customHeight="1" x14ac:dyDescent="0.2">
      <c r="A145" s="650" t="s">
        <v>2</v>
      </c>
      <c r="B145" s="651"/>
      <c r="C145" s="25"/>
      <c r="D145" s="26">
        <f>B129</f>
        <v>0</v>
      </c>
      <c r="E145" s="26"/>
      <c r="F145" s="120">
        <f>D145+E145+I129</f>
        <v>23119.73</v>
      </c>
      <c r="G145" s="56"/>
    </row>
    <row r="146" spans="1:7" ht="40.9" customHeight="1" x14ac:dyDescent="0.2">
      <c r="A146" s="650" t="s">
        <v>96</v>
      </c>
      <c r="B146" s="651"/>
      <c r="C146" s="25"/>
      <c r="D146" s="26"/>
      <c r="E146" s="26"/>
      <c r="F146" s="120">
        <f>I132</f>
        <v>32658.68</v>
      </c>
      <c r="G146" s="56"/>
    </row>
    <row r="147" spans="1:7" x14ac:dyDescent="0.2">
      <c r="A147" s="648" t="s">
        <v>22</v>
      </c>
      <c r="B147" s="649"/>
      <c r="C147" s="27"/>
      <c r="D147" s="28">
        <f>SUM(D135:D145)</f>
        <v>193116.80000000002</v>
      </c>
      <c r="E147" s="28">
        <f>SUM(E135:E139)</f>
        <v>14012.170000000002</v>
      </c>
      <c r="F147" s="121">
        <f>F135+F136+F137+F138+F139+F140+F145+F146</f>
        <v>278091.96000000002</v>
      </c>
    </row>
  </sheetData>
  <mergeCells count="39">
    <mergeCell ref="A8:A9"/>
    <mergeCell ref="B57:B62"/>
    <mergeCell ref="C33:C55"/>
    <mergeCell ref="A140:B140"/>
    <mergeCell ref="A143:B143"/>
    <mergeCell ref="A33:A55"/>
    <mergeCell ref="A135:B135"/>
    <mergeCell ref="A103:A105"/>
    <mergeCell ref="A106:A108"/>
    <mergeCell ref="C57:C62"/>
    <mergeCell ref="A147:B147"/>
    <mergeCell ref="A137:B137"/>
    <mergeCell ref="A138:B138"/>
    <mergeCell ref="A146:B146"/>
    <mergeCell ref="A139:B139"/>
    <mergeCell ref="A145:B145"/>
    <mergeCell ref="A144:B144"/>
    <mergeCell ref="A141:B141"/>
    <mergeCell ref="A142:B142"/>
    <mergeCell ref="B8:B9"/>
    <mergeCell ref="D33:D55"/>
    <mergeCell ref="B33:B55"/>
    <mergeCell ref="A1:B1"/>
    <mergeCell ref="A136:B136"/>
    <mergeCell ref="C10:C14"/>
    <mergeCell ref="A10:A14"/>
    <mergeCell ref="A15:A16"/>
    <mergeCell ref="A57:A62"/>
    <mergeCell ref="D57:D62"/>
    <mergeCell ref="A82:A84"/>
    <mergeCell ref="G1:H1"/>
    <mergeCell ref="G2:H2"/>
    <mergeCell ref="D8:D9"/>
    <mergeCell ref="D10:D14"/>
    <mergeCell ref="B10:B14"/>
    <mergeCell ref="D15:D16"/>
    <mergeCell ref="C15:C16"/>
    <mergeCell ref="B15:B16"/>
    <mergeCell ref="C8:C9"/>
  </mergeCells>
  <pageMargins left="0.70866141732283472" right="0.70866141732283472" top="0.19685039370078741" bottom="0.19685039370078741" header="0.31496062992125984" footer="0.31496062992125984"/>
  <pageSetup paperSize="9" orientation="landscape" verticalDpi="0" r:id="rId1"/>
  <legacy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U162"/>
  <sheetViews>
    <sheetView workbookViewId="0">
      <selection activeCell="F162" sqref="F162"/>
    </sheetView>
  </sheetViews>
  <sheetFormatPr defaultRowHeight="12.75" x14ac:dyDescent="0.2"/>
  <cols>
    <col min="1" max="1" width="27.5703125" customWidth="1"/>
    <col min="2" max="2" width="10.85546875" customWidth="1"/>
    <col min="3" max="3" width="13.28515625" customWidth="1"/>
    <col min="4" max="4" width="16.42578125" customWidth="1"/>
    <col min="5" max="5" width="22.42578125" customWidth="1"/>
    <col min="6" max="6" width="12.42578125" customWidth="1"/>
    <col min="7" max="7" width="7.28515625" customWidth="1"/>
    <col min="8" max="8" width="10.28515625" customWidth="1"/>
    <col min="9" max="9" width="12.140625" customWidth="1"/>
  </cols>
  <sheetData>
    <row r="1" spans="1:9" ht="12.75" customHeight="1" x14ac:dyDescent="0.2">
      <c r="A1" s="708" t="s">
        <v>85</v>
      </c>
      <c r="B1" s="70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/>
      <c r="E2" s="5">
        <v>149067.26</v>
      </c>
      <c r="F2" s="6">
        <v>124465.21</v>
      </c>
      <c r="G2" s="640">
        <f>E2-F2</f>
        <v>24602.050000000003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585</v>
      </c>
      <c r="E3" s="1">
        <v>3</v>
      </c>
      <c r="F3" s="1"/>
      <c r="G3" s="1"/>
      <c r="H3" s="1" t="s">
        <v>25</v>
      </c>
      <c r="I3" s="8">
        <f>F2-F162</f>
        <v>-161359.71000000002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51.7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4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thickBot="1" x14ac:dyDescent="0.25">
      <c r="A6" s="227"/>
      <c r="B6" s="152">
        <v>2506.2399999999998</v>
      </c>
      <c r="C6" s="63" t="s">
        <v>66</v>
      </c>
      <c r="D6" s="151"/>
      <c r="E6" s="65"/>
      <c r="F6" s="65"/>
      <c r="G6" s="65"/>
      <c r="H6" s="66"/>
      <c r="I6" s="67">
        <f t="shared" ref="I6:I24" si="0">G6*H6</f>
        <v>0</v>
      </c>
    </row>
    <row r="7" spans="1:9" ht="12.75" customHeight="1" thickBot="1" x14ac:dyDescent="0.25">
      <c r="A7" s="227"/>
      <c r="B7" s="122">
        <v>2724.02</v>
      </c>
      <c r="C7" s="123" t="s">
        <v>67</v>
      </c>
      <c r="D7" s="124"/>
      <c r="E7" s="125"/>
      <c r="F7" s="125"/>
      <c r="G7" s="125"/>
      <c r="H7" s="126"/>
      <c r="I7" s="127">
        <f t="shared" si="0"/>
        <v>0</v>
      </c>
    </row>
    <row r="8" spans="1:9" ht="12.75" customHeight="1" thickBot="1" x14ac:dyDescent="0.25">
      <c r="A8" s="227"/>
      <c r="B8" s="106">
        <v>3796.53</v>
      </c>
      <c r="C8" s="85" t="s">
        <v>70</v>
      </c>
      <c r="D8" s="86"/>
      <c r="E8" s="47"/>
      <c r="F8" s="47"/>
      <c r="G8" s="47"/>
      <c r="H8" s="48"/>
      <c r="I8" s="49">
        <f t="shared" si="0"/>
        <v>0</v>
      </c>
    </row>
    <row r="9" spans="1:9" ht="12.75" customHeight="1" x14ac:dyDescent="0.2">
      <c r="A9" s="655" t="s">
        <v>753</v>
      </c>
      <c r="B9" s="672">
        <v>3238.42</v>
      </c>
      <c r="C9" s="625" t="s">
        <v>72</v>
      </c>
      <c r="D9" s="658" t="s">
        <v>623</v>
      </c>
      <c r="E9" s="37" t="s">
        <v>125</v>
      </c>
      <c r="F9" s="37" t="s">
        <v>99</v>
      </c>
      <c r="G9" s="37">
        <v>2</v>
      </c>
      <c r="H9" s="38">
        <v>41.85</v>
      </c>
      <c r="I9" s="39">
        <f t="shared" si="0"/>
        <v>83.7</v>
      </c>
    </row>
    <row r="10" spans="1:9" ht="12.75" customHeight="1" thickBot="1" x14ac:dyDescent="0.25">
      <c r="A10" s="657"/>
      <c r="B10" s="681"/>
      <c r="C10" s="632"/>
      <c r="D10" s="659"/>
      <c r="E10" s="83" t="s">
        <v>586</v>
      </c>
      <c r="F10" s="83" t="s">
        <v>100</v>
      </c>
      <c r="G10" s="83">
        <v>0.05</v>
      </c>
      <c r="H10" s="84">
        <v>160</v>
      </c>
      <c r="I10" s="200">
        <f t="shared" si="0"/>
        <v>8</v>
      </c>
    </row>
    <row r="11" spans="1:9" ht="12.75" customHeight="1" x14ac:dyDescent="0.2">
      <c r="A11" s="655" t="s">
        <v>754</v>
      </c>
      <c r="B11" s="681"/>
      <c r="C11" s="632"/>
      <c r="D11" s="658"/>
      <c r="E11" s="37" t="s">
        <v>502</v>
      </c>
      <c r="F11" s="37" t="s">
        <v>100</v>
      </c>
      <c r="G11" s="37">
        <v>0.05</v>
      </c>
      <c r="H11" s="38">
        <v>68</v>
      </c>
      <c r="I11" s="39">
        <f t="shared" si="0"/>
        <v>3.4000000000000004</v>
      </c>
    </row>
    <row r="12" spans="1:9" ht="12.75" customHeight="1" x14ac:dyDescent="0.2">
      <c r="A12" s="656"/>
      <c r="B12" s="681"/>
      <c r="C12" s="632"/>
      <c r="D12" s="660"/>
      <c r="E12" s="35" t="s">
        <v>128</v>
      </c>
      <c r="F12" s="35" t="s">
        <v>100</v>
      </c>
      <c r="G12" s="35">
        <v>0.05</v>
      </c>
      <c r="H12" s="36">
        <v>170</v>
      </c>
      <c r="I12" s="157">
        <f t="shared" si="0"/>
        <v>8.5</v>
      </c>
    </row>
    <row r="13" spans="1:9" ht="12.75" customHeight="1" x14ac:dyDescent="0.2">
      <c r="A13" s="656"/>
      <c r="B13" s="681"/>
      <c r="C13" s="632"/>
      <c r="D13" s="660"/>
      <c r="E13" s="15" t="s">
        <v>756</v>
      </c>
      <c r="F13" s="15" t="s">
        <v>757</v>
      </c>
      <c r="G13" s="15">
        <v>1</v>
      </c>
      <c r="H13" s="16">
        <v>106.25</v>
      </c>
      <c r="I13" s="43">
        <f t="shared" si="0"/>
        <v>106.25</v>
      </c>
    </row>
    <row r="14" spans="1:9" ht="12.75" customHeight="1" x14ac:dyDescent="0.2">
      <c r="A14" s="656"/>
      <c r="B14" s="681"/>
      <c r="C14" s="632"/>
      <c r="D14" s="660"/>
      <c r="E14" s="15" t="s">
        <v>586</v>
      </c>
      <c r="F14" s="15" t="s">
        <v>100</v>
      </c>
      <c r="G14" s="15">
        <v>0.02</v>
      </c>
      <c r="H14" s="16">
        <v>260</v>
      </c>
      <c r="I14" s="43">
        <f t="shared" si="0"/>
        <v>5.2</v>
      </c>
    </row>
    <row r="15" spans="1:9" ht="12.75" customHeight="1" thickBot="1" x14ac:dyDescent="0.25">
      <c r="A15" s="657"/>
      <c r="B15" s="673"/>
      <c r="C15" s="626"/>
      <c r="D15" s="659"/>
      <c r="E15" s="83" t="s">
        <v>755</v>
      </c>
      <c r="F15" s="83" t="s">
        <v>100</v>
      </c>
      <c r="G15" s="83">
        <v>0.04</v>
      </c>
      <c r="H15" s="84">
        <v>170</v>
      </c>
      <c r="I15" s="200">
        <f t="shared" si="0"/>
        <v>6.8</v>
      </c>
    </row>
    <row r="16" spans="1:9" x14ac:dyDescent="0.2">
      <c r="A16" s="655" t="s">
        <v>950</v>
      </c>
      <c r="B16" s="672">
        <v>2940.93</v>
      </c>
      <c r="C16" s="625" t="s">
        <v>73</v>
      </c>
      <c r="D16" s="658"/>
      <c r="E16" s="37" t="s">
        <v>951</v>
      </c>
      <c r="F16" s="37" t="s">
        <v>99</v>
      </c>
      <c r="G16" s="37">
        <v>8</v>
      </c>
      <c r="H16" s="38">
        <v>0.7</v>
      </c>
      <c r="I16" s="39">
        <f t="shared" si="0"/>
        <v>5.6</v>
      </c>
    </row>
    <row r="17" spans="1:9" ht="13.5" thickBot="1" x14ac:dyDescent="0.25">
      <c r="A17" s="657"/>
      <c r="B17" s="673"/>
      <c r="C17" s="626"/>
      <c r="D17" s="659"/>
      <c r="E17" s="83" t="s">
        <v>951</v>
      </c>
      <c r="F17" s="83" t="s">
        <v>99</v>
      </c>
      <c r="G17" s="83">
        <v>8</v>
      </c>
      <c r="H17" s="84">
        <v>0.8</v>
      </c>
      <c r="I17" s="200">
        <f t="shared" si="0"/>
        <v>6.4</v>
      </c>
    </row>
    <row r="18" spans="1:9" ht="12.75" customHeight="1" thickBot="1" x14ac:dyDescent="0.25">
      <c r="A18" s="227"/>
      <c r="B18" s="106">
        <v>3499.08</v>
      </c>
      <c r="C18" s="85"/>
      <c r="D18" s="86"/>
      <c r="E18" s="47"/>
      <c r="F18" s="47"/>
      <c r="G18" s="47"/>
      <c r="H18" s="48"/>
      <c r="I18" s="49"/>
    </row>
    <row r="19" spans="1:9" ht="12.75" customHeight="1" thickBot="1" x14ac:dyDescent="0.25">
      <c r="A19" s="228"/>
      <c r="B19" s="106">
        <v>2107.61</v>
      </c>
      <c r="C19" s="85" t="s">
        <v>75</v>
      </c>
      <c r="D19" s="86"/>
      <c r="E19" s="47"/>
      <c r="F19" s="47"/>
      <c r="G19" s="47"/>
      <c r="H19" s="48"/>
      <c r="I19" s="49">
        <f t="shared" si="0"/>
        <v>0</v>
      </c>
    </row>
    <row r="20" spans="1:9" ht="26.25" thickBot="1" x14ac:dyDescent="0.25">
      <c r="A20" s="117" t="s">
        <v>1093</v>
      </c>
      <c r="B20" s="106">
        <v>2963.61</v>
      </c>
      <c r="C20" s="85" t="s">
        <v>76</v>
      </c>
      <c r="D20" s="55" t="s">
        <v>1135</v>
      </c>
      <c r="E20" s="378" t="s">
        <v>1355</v>
      </c>
      <c r="F20" s="378" t="s">
        <v>99</v>
      </c>
      <c r="G20" s="378">
        <v>4</v>
      </c>
      <c r="H20" s="379">
        <v>2140</v>
      </c>
      <c r="I20" s="310">
        <f t="shared" si="0"/>
        <v>8560</v>
      </c>
    </row>
    <row r="21" spans="1:9" ht="12.75" customHeight="1" thickBot="1" x14ac:dyDescent="0.25">
      <c r="A21" s="231"/>
      <c r="B21" s="106">
        <v>2956.74</v>
      </c>
      <c r="C21" s="85" t="s">
        <v>77</v>
      </c>
      <c r="D21" s="86"/>
      <c r="E21" s="47"/>
      <c r="F21" s="47"/>
      <c r="G21" s="47"/>
      <c r="H21" s="48"/>
      <c r="I21" s="49">
        <f t="shared" si="0"/>
        <v>0</v>
      </c>
    </row>
    <row r="22" spans="1:9" ht="12.75" customHeight="1" thickBot="1" x14ac:dyDescent="0.25">
      <c r="A22" s="221"/>
      <c r="B22" s="106">
        <v>4383.5200000000004</v>
      </c>
      <c r="C22" s="85" t="s">
        <v>78</v>
      </c>
      <c r="D22" s="86"/>
      <c r="E22" s="47"/>
      <c r="F22" s="47"/>
      <c r="G22" s="47"/>
      <c r="H22" s="48"/>
      <c r="I22" s="49">
        <f t="shared" si="0"/>
        <v>0</v>
      </c>
    </row>
    <row r="23" spans="1:9" ht="12.75" customHeight="1" thickBot="1" x14ac:dyDescent="0.25">
      <c r="A23" s="221"/>
      <c r="B23" s="106">
        <v>3596.49</v>
      </c>
      <c r="C23" s="85" t="s">
        <v>79</v>
      </c>
      <c r="D23" s="86"/>
      <c r="E23" s="47"/>
      <c r="F23" s="47"/>
      <c r="G23" s="47"/>
      <c r="H23" s="48"/>
      <c r="I23" s="49">
        <f t="shared" si="0"/>
        <v>0</v>
      </c>
    </row>
    <row r="24" spans="1:9" ht="12.75" customHeight="1" thickBot="1" x14ac:dyDescent="0.25">
      <c r="A24" s="221"/>
      <c r="B24" s="106">
        <v>3634.59</v>
      </c>
      <c r="C24" s="85" t="s">
        <v>80</v>
      </c>
      <c r="D24" s="86"/>
      <c r="E24" s="47"/>
      <c r="F24" s="47"/>
      <c r="G24" s="47"/>
      <c r="H24" s="48"/>
      <c r="I24" s="49">
        <f t="shared" si="0"/>
        <v>0</v>
      </c>
    </row>
    <row r="25" spans="1:9" ht="12.75" customHeight="1" thickBot="1" x14ac:dyDescent="0.25">
      <c r="A25" s="46"/>
      <c r="B25" s="164"/>
      <c r="C25" s="85" t="s">
        <v>87</v>
      </c>
      <c r="D25" s="86"/>
      <c r="E25" s="47"/>
      <c r="F25" s="47"/>
      <c r="G25" s="47"/>
      <c r="H25" s="48"/>
      <c r="I25" s="49">
        <v>309</v>
      </c>
    </row>
    <row r="26" spans="1:9" ht="12.75" customHeight="1" thickBot="1" x14ac:dyDescent="0.25">
      <c r="A26" s="219"/>
      <c r="B26" s="108">
        <f>SUM(B6:B24)</f>
        <v>38347.78</v>
      </c>
      <c r="C26" s="109"/>
      <c r="D26" s="108"/>
      <c r="E26" s="110"/>
      <c r="F26" s="109"/>
      <c r="G26" s="109"/>
      <c r="H26" s="108" t="s">
        <v>17</v>
      </c>
      <c r="I26" s="232">
        <f>SUM(I6:I25)</f>
        <v>9102.85</v>
      </c>
    </row>
    <row r="27" spans="1:9" ht="77.25" thickBot="1" x14ac:dyDescent="0.25">
      <c r="A27" s="134" t="s">
        <v>1066</v>
      </c>
      <c r="B27" s="114" t="s">
        <v>16</v>
      </c>
      <c r="C27" s="114" t="s">
        <v>5</v>
      </c>
      <c r="D27" s="114" t="s">
        <v>23</v>
      </c>
      <c r="E27" s="114" t="s">
        <v>18</v>
      </c>
      <c r="F27" s="114" t="s">
        <v>19</v>
      </c>
      <c r="G27" s="114" t="s">
        <v>10</v>
      </c>
      <c r="H27" s="114" t="s">
        <v>13</v>
      </c>
      <c r="I27" s="115" t="s">
        <v>12</v>
      </c>
    </row>
    <row r="28" spans="1:9" ht="12.75" customHeight="1" thickBot="1" x14ac:dyDescent="0.25">
      <c r="A28" s="227"/>
      <c r="B28" s="106">
        <v>4684.21</v>
      </c>
      <c r="C28" s="85" t="s">
        <v>66</v>
      </c>
      <c r="D28" s="86"/>
      <c r="E28" s="47"/>
      <c r="F28" s="47"/>
      <c r="G28" s="47"/>
      <c r="H28" s="48"/>
      <c r="I28" s="49">
        <f t="shared" ref="I28:I80" si="1">G28*H28</f>
        <v>0</v>
      </c>
    </row>
    <row r="29" spans="1:9" ht="13.5" thickBot="1" x14ac:dyDescent="0.25">
      <c r="A29" s="227"/>
      <c r="B29" s="106">
        <v>4557.71</v>
      </c>
      <c r="C29" s="85" t="s">
        <v>67</v>
      </c>
      <c r="D29" s="55"/>
      <c r="E29" s="47"/>
      <c r="F29" s="47"/>
      <c r="G29" s="47"/>
      <c r="H29" s="48"/>
      <c r="I29" s="49">
        <f t="shared" si="1"/>
        <v>0</v>
      </c>
    </row>
    <row r="30" spans="1:9" ht="12.75" customHeight="1" thickBot="1" x14ac:dyDescent="0.25">
      <c r="A30" s="227"/>
      <c r="B30" s="106">
        <v>4498.16</v>
      </c>
      <c r="C30" s="85" t="s">
        <v>70</v>
      </c>
      <c r="D30" s="86"/>
      <c r="E30" s="47"/>
      <c r="F30" s="47"/>
      <c r="G30" s="47"/>
      <c r="H30" s="48"/>
      <c r="I30" s="49">
        <f t="shared" si="1"/>
        <v>0</v>
      </c>
    </row>
    <row r="31" spans="1:9" ht="12.75" customHeight="1" thickBot="1" x14ac:dyDescent="0.25">
      <c r="A31" s="227"/>
      <c r="B31" s="106">
        <v>5999.42</v>
      </c>
      <c r="C31" s="85" t="s">
        <v>72</v>
      </c>
      <c r="D31" s="86"/>
      <c r="E31" s="47"/>
      <c r="F31" s="47"/>
      <c r="G31" s="47"/>
      <c r="H31" s="48"/>
      <c r="I31" s="49">
        <f t="shared" si="1"/>
        <v>0</v>
      </c>
    </row>
    <row r="32" spans="1:9" ht="12.75" customHeight="1" thickBot="1" x14ac:dyDescent="0.25">
      <c r="A32" s="228"/>
      <c r="B32" s="161">
        <v>5894.94</v>
      </c>
      <c r="C32" s="154" t="s">
        <v>73</v>
      </c>
      <c r="D32" s="162"/>
      <c r="E32" s="82"/>
      <c r="F32" s="82"/>
      <c r="G32" s="82"/>
      <c r="H32" s="155"/>
      <c r="I32" s="156">
        <f t="shared" si="1"/>
        <v>0</v>
      </c>
    </row>
    <row r="33" spans="1:9" ht="13.5" thickBot="1" x14ac:dyDescent="0.25">
      <c r="A33" s="134" t="s">
        <v>1080</v>
      </c>
      <c r="B33" s="672">
        <v>5098.05</v>
      </c>
      <c r="C33" s="625" t="s">
        <v>74</v>
      </c>
      <c r="D33" s="55" t="s">
        <v>1081</v>
      </c>
      <c r="E33" s="47" t="s">
        <v>1082</v>
      </c>
      <c r="F33" s="47" t="s">
        <v>99</v>
      </c>
      <c r="G33" s="47">
        <v>1</v>
      </c>
      <c r="H33" s="48">
        <v>255</v>
      </c>
      <c r="I33" s="49">
        <f t="shared" si="1"/>
        <v>255</v>
      </c>
    </row>
    <row r="34" spans="1:9" ht="12.75" customHeight="1" thickBot="1" x14ac:dyDescent="0.25">
      <c r="A34" s="655" t="s">
        <v>1054</v>
      </c>
      <c r="B34" s="681"/>
      <c r="C34" s="632"/>
      <c r="D34" s="658"/>
      <c r="E34" s="47" t="s">
        <v>372</v>
      </c>
      <c r="F34" s="47" t="s">
        <v>99</v>
      </c>
      <c r="G34" s="47">
        <v>2</v>
      </c>
      <c r="H34" s="48">
        <v>35</v>
      </c>
      <c r="I34" s="49">
        <f t="shared" si="1"/>
        <v>70</v>
      </c>
    </row>
    <row r="35" spans="1:9" ht="12.75" customHeight="1" thickBot="1" x14ac:dyDescent="0.25">
      <c r="A35" s="656"/>
      <c r="B35" s="681"/>
      <c r="C35" s="632"/>
      <c r="D35" s="660"/>
      <c r="E35" s="83" t="s">
        <v>1083</v>
      </c>
      <c r="F35" s="83" t="s">
        <v>99</v>
      </c>
      <c r="G35" s="83">
        <v>2</v>
      </c>
      <c r="H35" s="84">
        <v>3</v>
      </c>
      <c r="I35" s="49">
        <f t="shared" si="1"/>
        <v>6</v>
      </c>
    </row>
    <row r="36" spans="1:9" ht="12.75" customHeight="1" thickBot="1" x14ac:dyDescent="0.25">
      <c r="A36" s="657"/>
      <c r="B36" s="673"/>
      <c r="C36" s="626"/>
      <c r="D36" s="659"/>
      <c r="E36" s="83" t="s">
        <v>1084</v>
      </c>
      <c r="F36" s="83" t="s">
        <v>99</v>
      </c>
      <c r="G36" s="83">
        <v>1</v>
      </c>
      <c r="H36" s="84">
        <v>125</v>
      </c>
      <c r="I36" s="49">
        <f t="shared" si="1"/>
        <v>125</v>
      </c>
    </row>
    <row r="37" spans="1:9" ht="12.75" customHeight="1" x14ac:dyDescent="0.2">
      <c r="A37" s="655" t="s">
        <v>486</v>
      </c>
      <c r="B37" s="672">
        <v>5284.63</v>
      </c>
      <c r="C37" s="625" t="s">
        <v>75</v>
      </c>
      <c r="D37" s="658" t="s">
        <v>108</v>
      </c>
      <c r="E37" s="82" t="s">
        <v>693</v>
      </c>
      <c r="F37" s="82" t="s">
        <v>101</v>
      </c>
      <c r="G37" s="82">
        <v>1</v>
      </c>
      <c r="H37" s="155">
        <v>16.43</v>
      </c>
      <c r="I37" s="156">
        <f t="shared" si="1"/>
        <v>16.43</v>
      </c>
    </row>
    <row r="38" spans="1:9" ht="12.75" customHeight="1" x14ac:dyDescent="0.2">
      <c r="A38" s="656"/>
      <c r="B38" s="681"/>
      <c r="C38" s="632"/>
      <c r="D38" s="660"/>
      <c r="E38" s="15" t="s">
        <v>265</v>
      </c>
      <c r="F38" s="15" t="s">
        <v>99</v>
      </c>
      <c r="G38" s="15">
        <v>1</v>
      </c>
      <c r="H38" s="16">
        <v>60</v>
      </c>
      <c r="I38" s="43">
        <f t="shared" si="1"/>
        <v>60</v>
      </c>
    </row>
    <row r="39" spans="1:9" ht="12.75" customHeight="1" x14ac:dyDescent="0.2">
      <c r="A39" s="656"/>
      <c r="B39" s="681"/>
      <c r="C39" s="632"/>
      <c r="D39" s="660"/>
      <c r="E39" s="15" t="s">
        <v>1246</v>
      </c>
      <c r="F39" s="15" t="s">
        <v>99</v>
      </c>
      <c r="G39" s="15">
        <v>1</v>
      </c>
      <c r="H39" s="16">
        <v>35.81</v>
      </c>
      <c r="I39" s="43">
        <f t="shared" si="1"/>
        <v>35.81</v>
      </c>
    </row>
    <row r="40" spans="1:9" ht="12.75" customHeight="1" x14ac:dyDescent="0.2">
      <c r="A40" s="656"/>
      <c r="B40" s="681"/>
      <c r="C40" s="632"/>
      <c r="D40" s="660"/>
      <c r="E40" s="15" t="s">
        <v>337</v>
      </c>
      <c r="F40" s="15" t="s">
        <v>99</v>
      </c>
      <c r="G40" s="15">
        <v>1</v>
      </c>
      <c r="H40" s="16">
        <v>44.8</v>
      </c>
      <c r="I40" s="13">
        <f t="shared" si="1"/>
        <v>44.8</v>
      </c>
    </row>
    <row r="41" spans="1:9" ht="12.75" customHeight="1" x14ac:dyDescent="0.2">
      <c r="A41" s="656"/>
      <c r="B41" s="681"/>
      <c r="C41" s="632"/>
      <c r="D41" s="660"/>
      <c r="E41" s="35" t="s">
        <v>1252</v>
      </c>
      <c r="F41" s="35" t="s">
        <v>99</v>
      </c>
      <c r="G41" s="35">
        <v>1</v>
      </c>
      <c r="H41" s="36">
        <v>25</v>
      </c>
      <c r="I41" s="33">
        <f t="shared" si="1"/>
        <v>25</v>
      </c>
    </row>
    <row r="42" spans="1:9" ht="12.75" customHeight="1" x14ac:dyDescent="0.2">
      <c r="A42" s="656"/>
      <c r="B42" s="681"/>
      <c r="C42" s="632"/>
      <c r="D42" s="660"/>
      <c r="E42" s="15" t="s">
        <v>693</v>
      </c>
      <c r="F42" s="15" t="s">
        <v>101</v>
      </c>
      <c r="G42" s="15">
        <v>2</v>
      </c>
      <c r="H42" s="16">
        <v>16.43</v>
      </c>
      <c r="I42" s="13">
        <f t="shared" si="1"/>
        <v>32.86</v>
      </c>
    </row>
    <row r="43" spans="1:9" ht="12.75" customHeight="1" x14ac:dyDescent="0.2">
      <c r="A43" s="656"/>
      <c r="B43" s="681"/>
      <c r="C43" s="632"/>
      <c r="D43" s="660"/>
      <c r="E43" s="15" t="s">
        <v>1222</v>
      </c>
      <c r="F43" s="15" t="s">
        <v>101</v>
      </c>
      <c r="G43" s="15">
        <v>2</v>
      </c>
      <c r="H43" s="16">
        <v>25.36</v>
      </c>
      <c r="I43" s="13">
        <f t="shared" si="1"/>
        <v>50.72</v>
      </c>
    </row>
    <row r="44" spans="1:9" ht="12.75" customHeight="1" x14ac:dyDescent="0.2">
      <c r="A44" s="656"/>
      <c r="B44" s="681"/>
      <c r="C44" s="632"/>
      <c r="D44" s="660"/>
      <c r="E44" s="15" t="s">
        <v>135</v>
      </c>
      <c r="F44" s="15" t="s">
        <v>99</v>
      </c>
      <c r="G44" s="15">
        <v>1</v>
      </c>
      <c r="H44" s="16">
        <v>8.52</v>
      </c>
      <c r="I44" s="13">
        <f t="shared" si="1"/>
        <v>8.52</v>
      </c>
    </row>
    <row r="45" spans="1:9" ht="12.75" customHeight="1" x14ac:dyDescent="0.2">
      <c r="A45" s="656"/>
      <c r="B45" s="681"/>
      <c r="C45" s="632"/>
      <c r="D45" s="660"/>
      <c r="E45" s="15" t="s">
        <v>565</v>
      </c>
      <c r="F45" s="15" t="s">
        <v>101</v>
      </c>
      <c r="G45" s="15">
        <v>8</v>
      </c>
      <c r="H45" s="16">
        <v>83.57</v>
      </c>
      <c r="I45" s="13">
        <f t="shared" si="1"/>
        <v>668.56</v>
      </c>
    </row>
    <row r="46" spans="1:9" ht="12.75" customHeight="1" x14ac:dyDescent="0.2">
      <c r="A46" s="656"/>
      <c r="B46" s="681"/>
      <c r="C46" s="632"/>
      <c r="D46" s="660"/>
      <c r="E46" s="15" t="s">
        <v>810</v>
      </c>
      <c r="F46" s="15" t="s">
        <v>99</v>
      </c>
      <c r="G46" s="15">
        <v>2</v>
      </c>
      <c r="H46" s="16">
        <v>5.4</v>
      </c>
      <c r="I46" s="13">
        <f t="shared" si="1"/>
        <v>10.8</v>
      </c>
    </row>
    <row r="47" spans="1:9" ht="12.75" customHeight="1" x14ac:dyDescent="0.2">
      <c r="A47" s="656"/>
      <c r="B47" s="681"/>
      <c r="C47" s="632"/>
      <c r="D47" s="660"/>
      <c r="E47" s="15" t="s">
        <v>1250</v>
      </c>
      <c r="F47" s="15" t="s">
        <v>99</v>
      </c>
      <c r="G47" s="15">
        <v>0.5</v>
      </c>
      <c r="H47" s="16">
        <v>120</v>
      </c>
      <c r="I47" s="13">
        <f t="shared" si="1"/>
        <v>60</v>
      </c>
    </row>
    <row r="48" spans="1:9" ht="12.75" customHeight="1" thickBot="1" x14ac:dyDescent="0.25">
      <c r="A48" s="657"/>
      <c r="B48" s="673"/>
      <c r="C48" s="626"/>
      <c r="D48" s="659"/>
      <c r="E48" s="15" t="s">
        <v>1253</v>
      </c>
      <c r="F48" s="15" t="s">
        <v>99</v>
      </c>
      <c r="G48" s="15">
        <v>1</v>
      </c>
      <c r="H48" s="16">
        <v>75</v>
      </c>
      <c r="I48" s="13">
        <f t="shared" si="1"/>
        <v>75</v>
      </c>
    </row>
    <row r="49" spans="1:9" ht="12.75" customHeight="1" x14ac:dyDescent="0.2">
      <c r="A49" s="622" t="s">
        <v>1116</v>
      </c>
      <c r="B49" s="625">
        <v>5970.56</v>
      </c>
      <c r="C49" s="625" t="s">
        <v>76</v>
      </c>
      <c r="D49" s="658" t="s">
        <v>108</v>
      </c>
      <c r="E49" s="37" t="s">
        <v>1365</v>
      </c>
      <c r="F49" s="37" t="s">
        <v>99</v>
      </c>
      <c r="G49" s="37">
        <v>2</v>
      </c>
      <c r="H49" s="38">
        <v>63</v>
      </c>
      <c r="I49" s="39">
        <f t="shared" si="1"/>
        <v>126</v>
      </c>
    </row>
    <row r="50" spans="1:9" ht="12.75" customHeight="1" x14ac:dyDescent="0.2">
      <c r="A50" s="623"/>
      <c r="B50" s="632"/>
      <c r="C50" s="632"/>
      <c r="D50" s="660"/>
      <c r="E50" s="15" t="s">
        <v>1366</v>
      </c>
      <c r="F50" s="15" t="s">
        <v>99</v>
      </c>
      <c r="G50" s="15">
        <v>2</v>
      </c>
      <c r="H50" s="16">
        <v>70</v>
      </c>
      <c r="I50" s="43">
        <f t="shared" si="1"/>
        <v>140</v>
      </c>
    </row>
    <row r="51" spans="1:9" ht="12.75" customHeight="1" thickBot="1" x14ac:dyDescent="0.25">
      <c r="A51" s="624"/>
      <c r="B51" s="632"/>
      <c r="C51" s="632"/>
      <c r="D51" s="659"/>
      <c r="E51" s="40" t="s">
        <v>223</v>
      </c>
      <c r="F51" s="40" t="s">
        <v>99</v>
      </c>
      <c r="G51" s="40">
        <v>1</v>
      </c>
      <c r="H51" s="41">
        <v>290</v>
      </c>
      <c r="I51" s="42">
        <f t="shared" si="1"/>
        <v>290</v>
      </c>
    </row>
    <row r="52" spans="1:9" ht="12.75" customHeight="1" x14ac:dyDescent="0.2">
      <c r="A52" s="622" t="s">
        <v>1375</v>
      </c>
      <c r="B52" s="632"/>
      <c r="C52" s="632"/>
      <c r="D52" s="658" t="s">
        <v>108</v>
      </c>
      <c r="E52" s="37" t="s">
        <v>565</v>
      </c>
      <c r="F52" s="37" t="s">
        <v>101</v>
      </c>
      <c r="G52" s="37">
        <v>3</v>
      </c>
      <c r="H52" s="38">
        <v>83.57</v>
      </c>
      <c r="I52" s="39">
        <f t="shared" si="1"/>
        <v>250.70999999999998</v>
      </c>
    </row>
    <row r="53" spans="1:9" ht="12.75" customHeight="1" x14ac:dyDescent="0.2">
      <c r="A53" s="623"/>
      <c r="B53" s="632"/>
      <c r="C53" s="632"/>
      <c r="D53" s="660"/>
      <c r="E53" s="15" t="s">
        <v>1371</v>
      </c>
      <c r="F53" s="15" t="s">
        <v>99</v>
      </c>
      <c r="G53" s="15">
        <v>1</v>
      </c>
      <c r="H53" s="16">
        <v>5.4</v>
      </c>
      <c r="I53" s="43">
        <f t="shared" si="1"/>
        <v>5.4</v>
      </c>
    </row>
    <row r="54" spans="1:9" ht="12.75" customHeight="1" x14ac:dyDescent="0.2">
      <c r="A54" s="623"/>
      <c r="B54" s="632"/>
      <c r="C54" s="632"/>
      <c r="D54" s="660"/>
      <c r="E54" s="15" t="s">
        <v>1372</v>
      </c>
      <c r="F54" s="15" t="s">
        <v>99</v>
      </c>
      <c r="G54" s="15">
        <v>1</v>
      </c>
      <c r="H54" s="16">
        <v>25.8</v>
      </c>
      <c r="I54" s="43">
        <f t="shared" si="1"/>
        <v>25.8</v>
      </c>
    </row>
    <row r="55" spans="1:9" ht="12.75" customHeight="1" x14ac:dyDescent="0.2">
      <c r="A55" s="623"/>
      <c r="B55" s="632"/>
      <c r="C55" s="632"/>
      <c r="D55" s="660"/>
      <c r="E55" s="15" t="s">
        <v>1373</v>
      </c>
      <c r="F55" s="15" t="s">
        <v>99</v>
      </c>
      <c r="G55" s="15">
        <v>1</v>
      </c>
      <c r="H55" s="16">
        <v>120</v>
      </c>
      <c r="I55" s="43">
        <f t="shared" si="1"/>
        <v>120</v>
      </c>
    </row>
    <row r="56" spans="1:9" ht="12.75" customHeight="1" x14ac:dyDescent="0.2">
      <c r="A56" s="623"/>
      <c r="B56" s="632"/>
      <c r="C56" s="632"/>
      <c r="D56" s="660"/>
      <c r="E56" s="15" t="s">
        <v>134</v>
      </c>
      <c r="F56" s="15" t="s">
        <v>99</v>
      </c>
      <c r="G56" s="15">
        <v>1</v>
      </c>
      <c r="H56" s="16">
        <v>75</v>
      </c>
      <c r="I56" s="43">
        <f t="shared" si="1"/>
        <v>75</v>
      </c>
    </row>
    <row r="57" spans="1:9" ht="12.75" customHeight="1" thickBot="1" x14ac:dyDescent="0.25">
      <c r="A57" s="624"/>
      <c r="B57" s="626"/>
      <c r="C57" s="626"/>
      <c r="D57" s="659"/>
      <c r="E57" s="40" t="s">
        <v>1374</v>
      </c>
      <c r="F57" s="40" t="s">
        <v>99</v>
      </c>
      <c r="G57" s="40">
        <v>1</v>
      </c>
      <c r="H57" s="41">
        <v>420</v>
      </c>
      <c r="I57" s="42">
        <f t="shared" si="1"/>
        <v>420</v>
      </c>
    </row>
    <row r="58" spans="1:9" ht="26.25" thickBot="1" x14ac:dyDescent="0.25">
      <c r="A58" s="46" t="s">
        <v>329</v>
      </c>
      <c r="B58" s="491">
        <v>6172.03</v>
      </c>
      <c r="C58" s="85" t="s">
        <v>77</v>
      </c>
      <c r="D58" s="55" t="s">
        <v>330</v>
      </c>
      <c r="E58" s="47" t="s">
        <v>331</v>
      </c>
      <c r="F58" s="47" t="s">
        <v>99</v>
      </c>
      <c r="G58" s="47">
        <v>2</v>
      </c>
      <c r="H58" s="48">
        <v>7.53</v>
      </c>
      <c r="I58" s="49">
        <f t="shared" si="1"/>
        <v>15.06</v>
      </c>
    </row>
    <row r="59" spans="1:9" ht="13.5" thickBot="1" x14ac:dyDescent="0.25">
      <c r="A59" s="180"/>
      <c r="B59" s="555">
        <v>7694.33</v>
      </c>
      <c r="C59" s="154" t="s">
        <v>78</v>
      </c>
      <c r="D59" s="322"/>
      <c r="E59" s="82"/>
      <c r="F59" s="82"/>
      <c r="G59" s="82"/>
      <c r="H59" s="155"/>
      <c r="I59" s="156"/>
    </row>
    <row r="60" spans="1:9" x14ac:dyDescent="0.2">
      <c r="A60" s="622" t="s">
        <v>1892</v>
      </c>
      <c r="B60" s="625">
        <v>7109.47</v>
      </c>
      <c r="C60" s="625" t="s">
        <v>79</v>
      </c>
      <c r="D60" s="658" t="s">
        <v>108</v>
      </c>
      <c r="E60" s="37" t="s">
        <v>1893</v>
      </c>
      <c r="F60" s="37" t="s">
        <v>99</v>
      </c>
      <c r="G60" s="37">
        <v>1</v>
      </c>
      <c r="H60" s="38">
        <v>140</v>
      </c>
      <c r="I60" s="39">
        <f t="shared" ref="I60:I79" si="2">G60*H60</f>
        <v>140</v>
      </c>
    </row>
    <row r="61" spans="1:9" ht="13.5" thickBot="1" x14ac:dyDescent="0.25">
      <c r="A61" s="624"/>
      <c r="B61" s="632"/>
      <c r="C61" s="632"/>
      <c r="D61" s="659"/>
      <c r="E61" s="83" t="s">
        <v>1894</v>
      </c>
      <c r="F61" s="83" t="s">
        <v>99</v>
      </c>
      <c r="G61" s="83">
        <v>2</v>
      </c>
      <c r="H61" s="84">
        <v>3</v>
      </c>
      <c r="I61" s="42">
        <f t="shared" si="2"/>
        <v>6</v>
      </c>
    </row>
    <row r="62" spans="1:9" x14ac:dyDescent="0.2">
      <c r="A62" s="622" t="s">
        <v>1895</v>
      </c>
      <c r="B62" s="632"/>
      <c r="C62" s="632"/>
      <c r="D62" s="658" t="s">
        <v>1747</v>
      </c>
      <c r="E62" s="37" t="s">
        <v>118</v>
      </c>
      <c r="F62" s="37" t="s">
        <v>99</v>
      </c>
      <c r="G62" s="37">
        <v>1</v>
      </c>
      <c r="H62" s="38">
        <v>98.8</v>
      </c>
      <c r="I62" s="39">
        <f t="shared" si="2"/>
        <v>98.8</v>
      </c>
    </row>
    <row r="63" spans="1:9" x14ac:dyDescent="0.2">
      <c r="A63" s="623"/>
      <c r="B63" s="632"/>
      <c r="C63" s="632"/>
      <c r="D63" s="660"/>
      <c r="E63" s="15" t="s">
        <v>1896</v>
      </c>
      <c r="F63" s="15" t="s">
        <v>99</v>
      </c>
      <c r="G63" s="15">
        <v>1</v>
      </c>
      <c r="H63" s="16">
        <v>55</v>
      </c>
      <c r="I63" s="43">
        <f t="shared" si="2"/>
        <v>55</v>
      </c>
    </row>
    <row r="64" spans="1:9" ht="13.5" thickBot="1" x14ac:dyDescent="0.25">
      <c r="A64" s="624"/>
      <c r="B64" s="632"/>
      <c r="C64" s="626"/>
      <c r="D64" s="659"/>
      <c r="E64" s="40" t="s">
        <v>421</v>
      </c>
      <c r="F64" s="40" t="s">
        <v>99</v>
      </c>
      <c r="G64" s="40">
        <v>1</v>
      </c>
      <c r="H64" s="41">
        <v>45</v>
      </c>
      <c r="I64" s="42">
        <f t="shared" si="2"/>
        <v>45</v>
      </c>
    </row>
    <row r="65" spans="1:9" ht="26.25" thickBot="1" x14ac:dyDescent="0.25">
      <c r="A65" s="46" t="s">
        <v>329</v>
      </c>
      <c r="B65" s="626"/>
      <c r="C65" s="85" t="s">
        <v>79</v>
      </c>
      <c r="D65" s="47" t="s">
        <v>330</v>
      </c>
      <c r="E65" s="47" t="s">
        <v>331</v>
      </c>
      <c r="F65" s="47" t="s">
        <v>99</v>
      </c>
      <c r="G65" s="47">
        <v>5</v>
      </c>
      <c r="H65" s="48">
        <v>7.53</v>
      </c>
      <c r="I65" s="49">
        <f t="shared" si="2"/>
        <v>37.65</v>
      </c>
    </row>
    <row r="66" spans="1:9" x14ac:dyDescent="0.2">
      <c r="A66" s="622" t="s">
        <v>329</v>
      </c>
      <c r="B66" s="625">
        <v>7586.17</v>
      </c>
      <c r="C66" s="625" t="s">
        <v>80</v>
      </c>
      <c r="D66" s="183" t="s">
        <v>108</v>
      </c>
      <c r="E66" s="37" t="s">
        <v>331</v>
      </c>
      <c r="F66" s="37" t="s">
        <v>99</v>
      </c>
      <c r="G66" s="37">
        <v>3</v>
      </c>
      <c r="H66" s="38">
        <v>7.53</v>
      </c>
      <c r="I66" s="156">
        <f t="shared" si="2"/>
        <v>22.59</v>
      </c>
    </row>
    <row r="67" spans="1:9" ht="13.5" thickBot="1" x14ac:dyDescent="0.25">
      <c r="A67" s="624"/>
      <c r="B67" s="632"/>
      <c r="C67" s="632"/>
      <c r="D67" s="583" t="s">
        <v>330</v>
      </c>
      <c r="E67" s="40" t="s">
        <v>331</v>
      </c>
      <c r="F67" s="40" t="s">
        <v>99</v>
      </c>
      <c r="G67" s="40">
        <v>1</v>
      </c>
      <c r="H67" s="41">
        <v>17</v>
      </c>
      <c r="I67" s="42">
        <f t="shared" si="2"/>
        <v>17</v>
      </c>
    </row>
    <row r="68" spans="1:9" x14ac:dyDescent="0.2">
      <c r="A68" s="622" t="s">
        <v>598</v>
      </c>
      <c r="B68" s="632"/>
      <c r="C68" s="632"/>
      <c r="D68" s="627" t="s">
        <v>108</v>
      </c>
      <c r="E68" s="37" t="s">
        <v>599</v>
      </c>
      <c r="F68" s="37" t="s">
        <v>99</v>
      </c>
      <c r="G68" s="37">
        <v>1</v>
      </c>
      <c r="H68" s="38">
        <v>1786</v>
      </c>
      <c r="I68" s="39">
        <f t="shared" si="2"/>
        <v>1786</v>
      </c>
    </row>
    <row r="69" spans="1:9" x14ac:dyDescent="0.2">
      <c r="A69" s="623"/>
      <c r="B69" s="632"/>
      <c r="C69" s="632"/>
      <c r="D69" s="628"/>
      <c r="E69" s="35" t="s">
        <v>599</v>
      </c>
      <c r="F69" s="35" t="s">
        <v>99</v>
      </c>
      <c r="G69" s="35">
        <v>1</v>
      </c>
      <c r="H69" s="36">
        <v>2797</v>
      </c>
      <c r="I69" s="157">
        <f t="shared" si="2"/>
        <v>2797</v>
      </c>
    </row>
    <row r="70" spans="1:9" x14ac:dyDescent="0.2">
      <c r="A70" s="623"/>
      <c r="B70" s="632"/>
      <c r="C70" s="632"/>
      <c r="D70" s="628"/>
      <c r="E70" s="15" t="s">
        <v>134</v>
      </c>
      <c r="F70" s="15" t="s">
        <v>99</v>
      </c>
      <c r="G70" s="15">
        <v>1</v>
      </c>
      <c r="H70" s="16">
        <v>75</v>
      </c>
      <c r="I70" s="43">
        <f t="shared" si="2"/>
        <v>75</v>
      </c>
    </row>
    <row r="71" spans="1:9" x14ac:dyDescent="0.2">
      <c r="A71" s="623"/>
      <c r="B71" s="632"/>
      <c r="C71" s="632"/>
      <c r="D71" s="628"/>
      <c r="E71" s="15" t="s">
        <v>1245</v>
      </c>
      <c r="F71" s="15" t="s">
        <v>99</v>
      </c>
      <c r="G71" s="15">
        <v>2</v>
      </c>
      <c r="H71" s="16">
        <v>550</v>
      </c>
      <c r="I71" s="43">
        <f t="shared" si="2"/>
        <v>1100</v>
      </c>
    </row>
    <row r="72" spans="1:9" x14ac:dyDescent="0.2">
      <c r="A72" s="623"/>
      <c r="B72" s="632"/>
      <c r="C72" s="632"/>
      <c r="D72" s="628"/>
      <c r="E72" s="15" t="s">
        <v>351</v>
      </c>
      <c r="F72" s="15" t="s">
        <v>99</v>
      </c>
      <c r="G72" s="15">
        <v>1</v>
      </c>
      <c r="H72" s="16">
        <v>75</v>
      </c>
      <c r="I72" s="43">
        <f t="shared" si="2"/>
        <v>75</v>
      </c>
    </row>
    <row r="73" spans="1:9" x14ac:dyDescent="0.2">
      <c r="A73" s="623"/>
      <c r="B73" s="632"/>
      <c r="C73" s="632"/>
      <c r="D73" s="628"/>
      <c r="E73" s="15" t="s">
        <v>2124</v>
      </c>
      <c r="F73" s="15" t="s">
        <v>99</v>
      </c>
      <c r="G73" s="15">
        <v>1</v>
      </c>
      <c r="H73" s="16">
        <v>185</v>
      </c>
      <c r="I73" s="43">
        <f t="shared" si="2"/>
        <v>185</v>
      </c>
    </row>
    <row r="74" spans="1:9" x14ac:dyDescent="0.2">
      <c r="A74" s="623"/>
      <c r="B74" s="632"/>
      <c r="C74" s="632"/>
      <c r="D74" s="628"/>
      <c r="E74" s="15" t="s">
        <v>693</v>
      </c>
      <c r="F74" s="15" t="s">
        <v>101</v>
      </c>
      <c r="G74" s="15">
        <v>12</v>
      </c>
      <c r="H74" s="16">
        <v>36</v>
      </c>
      <c r="I74" s="43">
        <f t="shared" si="2"/>
        <v>432</v>
      </c>
    </row>
    <row r="75" spans="1:9" x14ac:dyDescent="0.2">
      <c r="A75" s="623"/>
      <c r="B75" s="632"/>
      <c r="C75" s="632"/>
      <c r="D75" s="628"/>
      <c r="E75" s="15" t="s">
        <v>2125</v>
      </c>
      <c r="F75" s="15" t="s">
        <v>99</v>
      </c>
      <c r="G75" s="15">
        <v>1</v>
      </c>
      <c r="H75" s="16">
        <v>40</v>
      </c>
      <c r="I75" s="43">
        <f t="shared" si="2"/>
        <v>40</v>
      </c>
    </row>
    <row r="76" spans="1:9" x14ac:dyDescent="0.2">
      <c r="A76" s="623"/>
      <c r="B76" s="632"/>
      <c r="C76" s="632"/>
      <c r="D76" s="628"/>
      <c r="E76" s="15" t="s">
        <v>2126</v>
      </c>
      <c r="F76" s="15" t="s">
        <v>99</v>
      </c>
      <c r="G76" s="15">
        <v>1</v>
      </c>
      <c r="H76" s="16">
        <v>75</v>
      </c>
      <c r="I76" s="43">
        <f t="shared" si="2"/>
        <v>75</v>
      </c>
    </row>
    <row r="77" spans="1:9" x14ac:dyDescent="0.2">
      <c r="A77" s="623"/>
      <c r="B77" s="632"/>
      <c r="C77" s="632"/>
      <c r="D77" s="628"/>
      <c r="E77" s="15" t="s">
        <v>223</v>
      </c>
      <c r="F77" s="15" t="s">
        <v>99</v>
      </c>
      <c r="G77" s="15">
        <v>0.5</v>
      </c>
      <c r="H77" s="16">
        <v>290</v>
      </c>
      <c r="I77" s="43">
        <f t="shared" si="2"/>
        <v>145</v>
      </c>
    </row>
    <row r="78" spans="1:9" x14ac:dyDescent="0.2">
      <c r="A78" s="623"/>
      <c r="B78" s="632"/>
      <c r="C78" s="632"/>
      <c r="D78" s="628"/>
      <c r="E78" s="15" t="s">
        <v>2127</v>
      </c>
      <c r="F78" s="15" t="s">
        <v>99</v>
      </c>
      <c r="G78" s="15">
        <v>1</v>
      </c>
      <c r="H78" s="16">
        <v>50</v>
      </c>
      <c r="I78" s="43">
        <f t="shared" si="2"/>
        <v>50</v>
      </c>
    </row>
    <row r="79" spans="1:9" x14ac:dyDescent="0.2">
      <c r="A79" s="623"/>
      <c r="B79" s="632"/>
      <c r="C79" s="632"/>
      <c r="D79" s="628"/>
      <c r="E79" s="15" t="s">
        <v>2128</v>
      </c>
      <c r="F79" s="15" t="s">
        <v>99</v>
      </c>
      <c r="G79" s="15">
        <v>1</v>
      </c>
      <c r="H79" s="16">
        <v>25</v>
      </c>
      <c r="I79" s="43">
        <f t="shared" si="2"/>
        <v>25</v>
      </c>
    </row>
    <row r="80" spans="1:9" ht="12.75" customHeight="1" thickBot="1" x14ac:dyDescent="0.25">
      <c r="A80" s="624"/>
      <c r="B80" s="626"/>
      <c r="C80" s="626"/>
      <c r="D80" s="629"/>
      <c r="E80" s="40" t="s">
        <v>2129</v>
      </c>
      <c r="F80" s="40" t="s">
        <v>99</v>
      </c>
      <c r="G80" s="40">
        <v>1</v>
      </c>
      <c r="H80" s="41">
        <v>55</v>
      </c>
      <c r="I80" s="42">
        <f t="shared" si="1"/>
        <v>55</v>
      </c>
    </row>
    <row r="81" spans="1:9" ht="12.75" customHeight="1" thickBot="1" x14ac:dyDescent="0.25">
      <c r="A81" s="46"/>
      <c r="B81" s="164"/>
      <c r="C81" s="85" t="s">
        <v>87</v>
      </c>
      <c r="D81" s="86"/>
      <c r="E81" s="47"/>
      <c r="F81" s="47"/>
      <c r="G81" s="47"/>
      <c r="H81" s="48"/>
      <c r="I81" s="49">
        <v>557.78</v>
      </c>
    </row>
    <row r="82" spans="1:9" ht="12.75" customHeight="1" thickBot="1" x14ac:dyDescent="0.25">
      <c r="A82" s="180"/>
      <c r="B82" s="197">
        <f>SUM(B28:B80)</f>
        <v>70549.679999999993</v>
      </c>
      <c r="C82" s="198"/>
      <c r="D82" s="197"/>
      <c r="E82" s="199"/>
      <c r="F82" s="198"/>
      <c r="G82" s="198"/>
      <c r="H82" s="197" t="s">
        <v>17</v>
      </c>
      <c r="I82" s="230">
        <f>SUM(I28:I81)</f>
        <v>10832.29</v>
      </c>
    </row>
    <row r="83" spans="1:9" ht="64.5" thickBot="1" x14ac:dyDescent="0.25">
      <c r="A83" s="134" t="s">
        <v>144</v>
      </c>
      <c r="B83" s="87" t="s">
        <v>16</v>
      </c>
      <c r="C83" s="87" t="s">
        <v>5</v>
      </c>
      <c r="D83" s="87" t="s">
        <v>23</v>
      </c>
      <c r="E83" s="87" t="s">
        <v>18</v>
      </c>
      <c r="F83" s="87" t="s">
        <v>19</v>
      </c>
      <c r="G83" s="87" t="s">
        <v>10</v>
      </c>
      <c r="H83" s="87" t="s">
        <v>13</v>
      </c>
      <c r="I83" s="89" t="s">
        <v>12</v>
      </c>
    </row>
    <row r="84" spans="1:9" ht="12.75" customHeight="1" thickBot="1" x14ac:dyDescent="0.25">
      <c r="A84" s="227"/>
      <c r="B84" s="377">
        <v>2358.15</v>
      </c>
      <c r="C84" s="58" t="s">
        <v>66</v>
      </c>
      <c r="D84" s="64"/>
      <c r="E84" s="59"/>
      <c r="F84" s="59"/>
      <c r="G84" s="59"/>
      <c r="H84" s="60"/>
      <c r="I84" s="61"/>
    </row>
    <row r="85" spans="1:9" ht="12.75" customHeight="1" thickBot="1" x14ac:dyDescent="0.25">
      <c r="A85" s="227"/>
      <c r="B85" s="377">
        <v>2271.6</v>
      </c>
      <c r="C85" s="123" t="s">
        <v>67</v>
      </c>
      <c r="D85" s="124"/>
      <c r="E85" s="125"/>
      <c r="F85" s="125"/>
      <c r="G85" s="125"/>
      <c r="H85" s="126"/>
      <c r="I85" s="127"/>
    </row>
    <row r="86" spans="1:9" ht="12.75" customHeight="1" thickBot="1" x14ac:dyDescent="0.25">
      <c r="A86" s="227"/>
      <c r="B86" s="377">
        <v>2312.91</v>
      </c>
      <c r="C86" s="85" t="s">
        <v>70</v>
      </c>
      <c r="D86" s="86"/>
      <c r="E86" s="47"/>
      <c r="F86" s="47"/>
      <c r="G86" s="47"/>
      <c r="H86" s="48"/>
      <c r="I86" s="49"/>
    </row>
    <row r="87" spans="1:9" ht="12.75" customHeight="1" thickBot="1" x14ac:dyDescent="0.25">
      <c r="A87" s="227"/>
      <c r="B87" s="377">
        <v>1317.13</v>
      </c>
      <c r="C87" s="85" t="s">
        <v>72</v>
      </c>
      <c r="D87" s="86"/>
      <c r="E87" s="47"/>
      <c r="F87" s="47"/>
      <c r="G87" s="47"/>
      <c r="H87" s="48"/>
      <c r="I87" s="49"/>
    </row>
    <row r="88" spans="1:9" ht="12.75" customHeight="1" thickBot="1" x14ac:dyDescent="0.25">
      <c r="A88" s="227"/>
      <c r="B88" s="377">
        <v>2470.2399999999998</v>
      </c>
      <c r="C88" s="85" t="s">
        <v>73</v>
      </c>
      <c r="D88" s="86"/>
      <c r="E88" s="47"/>
      <c r="F88" s="47"/>
      <c r="G88" s="47"/>
      <c r="H88" s="48"/>
      <c r="I88" s="49"/>
    </row>
    <row r="89" spans="1:9" ht="12.75" customHeight="1" thickBot="1" x14ac:dyDescent="0.25">
      <c r="A89" s="227"/>
      <c r="B89" s="377">
        <v>2345.91</v>
      </c>
      <c r="C89" s="85" t="s">
        <v>74</v>
      </c>
      <c r="D89" s="86"/>
      <c r="E89" s="47"/>
      <c r="F89" s="47"/>
      <c r="G89" s="47"/>
      <c r="H89" s="48"/>
      <c r="I89" s="49"/>
    </row>
    <row r="90" spans="1:9" ht="12.75" customHeight="1" thickBot="1" x14ac:dyDescent="0.25">
      <c r="A90" s="221"/>
      <c r="B90" s="106">
        <v>1565.61</v>
      </c>
      <c r="C90" s="85" t="s">
        <v>75</v>
      </c>
      <c r="D90" s="86"/>
      <c r="E90" s="47"/>
      <c r="F90" s="47"/>
      <c r="G90" s="47"/>
      <c r="H90" s="48"/>
      <c r="I90" s="49"/>
    </row>
    <row r="91" spans="1:9" ht="12.75" customHeight="1" thickBot="1" x14ac:dyDescent="0.25">
      <c r="A91" s="221"/>
      <c r="B91" s="106">
        <v>2075.92</v>
      </c>
      <c r="C91" s="85" t="s">
        <v>76</v>
      </c>
      <c r="D91" s="86"/>
      <c r="E91" s="47"/>
      <c r="F91" s="47"/>
      <c r="G91" s="47"/>
      <c r="H91" s="48"/>
      <c r="I91" s="49"/>
    </row>
    <row r="92" spans="1:9" ht="12.75" customHeight="1" thickBot="1" x14ac:dyDescent="0.25">
      <c r="A92" s="221"/>
      <c r="B92" s="106">
        <v>2828.41</v>
      </c>
      <c r="C92" s="85" t="s">
        <v>77</v>
      </c>
      <c r="D92" s="86"/>
      <c r="E92" s="47"/>
      <c r="F92" s="47"/>
      <c r="G92" s="47"/>
      <c r="H92" s="48"/>
      <c r="I92" s="49"/>
    </row>
    <row r="93" spans="1:9" ht="12.75" customHeight="1" thickBot="1" x14ac:dyDescent="0.25">
      <c r="A93" s="221"/>
      <c r="B93" s="106">
        <v>3052.41</v>
      </c>
      <c r="C93" s="85" t="s">
        <v>78</v>
      </c>
      <c r="D93" s="86"/>
      <c r="E93" s="47"/>
      <c r="F93" s="47"/>
      <c r="G93" s="47"/>
      <c r="H93" s="48"/>
      <c r="I93" s="49"/>
    </row>
    <row r="94" spans="1:9" ht="12.75" customHeight="1" thickBot="1" x14ac:dyDescent="0.25">
      <c r="A94" s="221"/>
      <c r="B94" s="106">
        <v>2881.36</v>
      </c>
      <c r="C94" s="85" t="s">
        <v>79</v>
      </c>
      <c r="D94" s="86"/>
      <c r="E94" s="47"/>
      <c r="F94" s="47"/>
      <c r="G94" s="47"/>
      <c r="H94" s="48"/>
      <c r="I94" s="49"/>
    </row>
    <row r="95" spans="1:9" ht="12.75" customHeight="1" thickBot="1" x14ac:dyDescent="0.25">
      <c r="A95" s="221"/>
      <c r="B95" s="106">
        <v>3051.11</v>
      </c>
      <c r="C95" s="85" t="s">
        <v>80</v>
      </c>
      <c r="D95" s="86"/>
      <c r="E95" s="47"/>
      <c r="F95" s="47"/>
      <c r="G95" s="47"/>
      <c r="H95" s="48"/>
      <c r="I95" s="49"/>
    </row>
    <row r="96" spans="1:9" ht="12.75" customHeight="1" thickBot="1" x14ac:dyDescent="0.25">
      <c r="A96" s="219"/>
      <c r="B96" s="454">
        <f>SUM(B84:B95)</f>
        <v>28530.760000000002</v>
      </c>
      <c r="C96" s="458" t="s">
        <v>87</v>
      </c>
      <c r="D96" s="86"/>
      <c r="E96" s="47"/>
      <c r="F96" s="47"/>
      <c r="G96" s="47"/>
      <c r="H96" s="48"/>
      <c r="I96" s="49"/>
    </row>
    <row r="97" spans="1:9" ht="12.75" customHeight="1" thickBot="1" x14ac:dyDescent="0.25">
      <c r="A97" s="655" t="s">
        <v>106</v>
      </c>
      <c r="B97" s="106">
        <v>523.92999999999995</v>
      </c>
      <c r="C97" s="85" t="s">
        <v>74</v>
      </c>
      <c r="D97" s="86"/>
      <c r="E97" s="47"/>
      <c r="F97" s="47"/>
      <c r="G97" s="47"/>
      <c r="H97" s="48"/>
      <c r="I97" s="49"/>
    </row>
    <row r="98" spans="1:9" ht="12.75" customHeight="1" thickBot="1" x14ac:dyDescent="0.25">
      <c r="A98" s="656"/>
      <c r="B98" s="106">
        <v>614.29999999999995</v>
      </c>
      <c r="C98" s="85" t="s">
        <v>75</v>
      </c>
      <c r="D98" s="86"/>
      <c r="E98" s="47"/>
      <c r="F98" s="47"/>
      <c r="G98" s="47"/>
      <c r="H98" s="48"/>
      <c r="I98" s="49"/>
    </row>
    <row r="99" spans="1:9" ht="12.75" customHeight="1" thickBot="1" x14ac:dyDescent="0.25">
      <c r="A99" s="657"/>
      <c r="B99" s="106">
        <v>764.18</v>
      </c>
      <c r="C99" s="85" t="s">
        <v>76</v>
      </c>
      <c r="D99" s="86"/>
      <c r="E99" s="47"/>
      <c r="F99" s="47"/>
      <c r="G99" s="47"/>
      <c r="H99" s="48"/>
      <c r="I99" s="49"/>
    </row>
    <row r="100" spans="1:9" ht="12.75" customHeight="1" thickBot="1" x14ac:dyDescent="0.25">
      <c r="A100" s="526"/>
      <c r="B100" s="454">
        <f>SUM(B97:B99)</f>
        <v>1902.4099999999999</v>
      </c>
      <c r="C100" s="458" t="s">
        <v>87</v>
      </c>
      <c r="D100" s="86"/>
      <c r="E100" s="47"/>
      <c r="F100" s="47"/>
      <c r="G100" s="47"/>
      <c r="H100" s="48"/>
      <c r="I100" s="49">
        <v>318.61</v>
      </c>
    </row>
    <row r="101" spans="1:9" ht="12.75" customHeight="1" thickBot="1" x14ac:dyDescent="0.25">
      <c r="A101" s="218"/>
      <c r="B101" s="396">
        <f>B96+B100</f>
        <v>30433.170000000002</v>
      </c>
      <c r="C101" s="397"/>
      <c r="D101" s="396"/>
      <c r="E101" s="398"/>
      <c r="F101" s="397"/>
      <c r="G101" s="397"/>
      <c r="H101" s="396" t="s">
        <v>17</v>
      </c>
      <c r="I101" s="399">
        <f>SUM(I84:I100)</f>
        <v>318.61</v>
      </c>
    </row>
    <row r="102" spans="1:9" ht="64.5" thickBot="1" x14ac:dyDescent="0.25">
      <c r="A102" s="134" t="s">
        <v>145</v>
      </c>
      <c r="B102" s="117" t="s">
        <v>16</v>
      </c>
      <c r="C102" s="131" t="s">
        <v>5</v>
      </c>
      <c r="D102" s="117" t="s">
        <v>23</v>
      </c>
      <c r="E102" s="132" t="s">
        <v>18</v>
      </c>
      <c r="F102" s="117" t="s">
        <v>19</v>
      </c>
      <c r="G102" s="131" t="s">
        <v>10</v>
      </c>
      <c r="H102" s="117" t="s">
        <v>13</v>
      </c>
      <c r="I102" s="117" t="s">
        <v>12</v>
      </c>
    </row>
    <row r="103" spans="1:9" ht="13.5" thickBot="1" x14ac:dyDescent="0.25">
      <c r="A103" s="227"/>
      <c r="B103" s="106">
        <v>3732.38</v>
      </c>
      <c r="C103" s="55" t="s">
        <v>66</v>
      </c>
      <c r="D103" s="86"/>
      <c r="E103" s="47"/>
      <c r="F103" s="47"/>
      <c r="G103" s="47"/>
      <c r="H103" s="48"/>
      <c r="I103" s="49"/>
    </row>
    <row r="104" spans="1:9" ht="12.75" customHeight="1" thickBot="1" x14ac:dyDescent="0.25">
      <c r="A104" s="227"/>
      <c r="B104" s="106">
        <v>3825.55</v>
      </c>
      <c r="C104" s="55" t="s">
        <v>67</v>
      </c>
      <c r="D104" s="86"/>
      <c r="E104" s="47"/>
      <c r="F104" s="47"/>
      <c r="G104" s="47"/>
      <c r="H104" s="48"/>
      <c r="I104" s="49"/>
    </row>
    <row r="105" spans="1:9" ht="12.75" customHeight="1" thickBot="1" x14ac:dyDescent="0.25">
      <c r="A105" s="227"/>
      <c r="B105" s="106">
        <v>4017.93</v>
      </c>
      <c r="C105" s="85" t="s">
        <v>70</v>
      </c>
      <c r="D105" s="86"/>
      <c r="E105" s="47"/>
      <c r="F105" s="47"/>
      <c r="G105" s="47"/>
      <c r="H105" s="48"/>
      <c r="I105" s="49"/>
    </row>
    <row r="106" spans="1:9" ht="13.5" thickBot="1" x14ac:dyDescent="0.25">
      <c r="A106" s="227"/>
      <c r="B106" s="106">
        <v>3824.48</v>
      </c>
      <c r="C106" s="85" t="s">
        <v>72</v>
      </c>
      <c r="D106" s="86"/>
      <c r="E106" s="47"/>
      <c r="F106" s="47"/>
      <c r="G106" s="47"/>
      <c r="H106" s="48"/>
      <c r="I106" s="49"/>
    </row>
    <row r="107" spans="1:9" ht="12.75" customHeight="1" thickBot="1" x14ac:dyDescent="0.25">
      <c r="A107" s="227"/>
      <c r="B107" s="106">
        <v>3897.36</v>
      </c>
      <c r="C107" s="85" t="s">
        <v>73</v>
      </c>
      <c r="D107" s="86"/>
      <c r="E107" s="47"/>
      <c r="F107" s="47"/>
      <c r="G107" s="47"/>
      <c r="H107" s="48"/>
      <c r="I107" s="49"/>
    </row>
    <row r="108" spans="1:9" ht="13.5" thickBot="1" x14ac:dyDescent="0.25">
      <c r="A108" s="227"/>
      <c r="B108" s="106">
        <v>4484.17</v>
      </c>
      <c r="C108" s="85" t="s">
        <v>74</v>
      </c>
      <c r="D108" s="86"/>
      <c r="E108" s="47"/>
      <c r="F108" s="47"/>
      <c r="G108" s="47"/>
      <c r="H108" s="48"/>
      <c r="I108" s="49"/>
    </row>
    <row r="109" spans="1:9" ht="12.75" customHeight="1" thickBot="1" x14ac:dyDescent="0.25">
      <c r="A109" s="227"/>
      <c r="B109" s="106">
        <v>2928.9</v>
      </c>
      <c r="C109" s="85" t="s">
        <v>75</v>
      </c>
      <c r="D109" s="86"/>
      <c r="E109" s="47"/>
      <c r="F109" s="47"/>
      <c r="G109" s="47"/>
      <c r="H109" s="48"/>
      <c r="I109" s="49"/>
    </row>
    <row r="110" spans="1:9" ht="12.75" customHeight="1" thickBot="1" x14ac:dyDescent="0.25">
      <c r="A110" s="227"/>
      <c r="B110" s="106">
        <v>3614.35</v>
      </c>
      <c r="C110" s="85" t="s">
        <v>76</v>
      </c>
      <c r="D110" s="86"/>
      <c r="E110" s="47"/>
      <c r="F110" s="47"/>
      <c r="G110" s="47"/>
      <c r="H110" s="48"/>
      <c r="I110" s="49"/>
    </row>
    <row r="111" spans="1:9" ht="12.75" customHeight="1" thickBot="1" x14ac:dyDescent="0.25">
      <c r="A111" s="227"/>
      <c r="B111" s="106">
        <v>3667.57</v>
      </c>
      <c r="C111" s="85" t="s">
        <v>77</v>
      </c>
      <c r="D111" s="86"/>
      <c r="E111" s="47"/>
      <c r="F111" s="47"/>
      <c r="G111" s="47"/>
      <c r="H111" s="48"/>
      <c r="I111" s="49"/>
    </row>
    <row r="112" spans="1:9" ht="12.75" customHeight="1" thickBot="1" x14ac:dyDescent="0.25">
      <c r="A112" s="227"/>
      <c r="B112" s="106">
        <v>3926.4</v>
      </c>
      <c r="C112" s="85" t="s">
        <v>78</v>
      </c>
      <c r="D112" s="86"/>
      <c r="E112" s="47"/>
      <c r="F112" s="47"/>
      <c r="G112" s="47"/>
      <c r="H112" s="48"/>
      <c r="I112" s="49"/>
    </row>
    <row r="113" spans="1:255" ht="12.75" customHeight="1" thickBot="1" x14ac:dyDescent="0.25">
      <c r="A113" s="227"/>
      <c r="B113" s="106">
        <v>3772.83</v>
      </c>
      <c r="C113" s="85" t="s">
        <v>79</v>
      </c>
      <c r="D113" s="86"/>
      <c r="E113" s="47"/>
      <c r="F113" s="47"/>
      <c r="G113" s="47"/>
      <c r="H113" s="48"/>
      <c r="I113" s="49"/>
    </row>
    <row r="114" spans="1:255" ht="12.75" customHeight="1" thickBot="1" x14ac:dyDescent="0.25">
      <c r="A114" s="227"/>
      <c r="B114" s="106">
        <v>3818.48</v>
      </c>
      <c r="C114" s="85" t="s">
        <v>80</v>
      </c>
      <c r="D114" s="86"/>
      <c r="E114" s="47"/>
      <c r="F114" s="47"/>
      <c r="G114" s="47"/>
      <c r="H114" s="48"/>
      <c r="I114" s="49"/>
    </row>
    <row r="115" spans="1:255" ht="12.75" customHeight="1" thickBot="1" x14ac:dyDescent="0.25">
      <c r="A115" s="227"/>
      <c r="B115" s="106"/>
      <c r="C115" s="167" t="s">
        <v>87</v>
      </c>
      <c r="D115" s="86"/>
      <c r="E115" s="47"/>
      <c r="F115" s="47"/>
      <c r="G115" s="47"/>
      <c r="H115" s="48"/>
      <c r="I115" s="49">
        <v>676.99</v>
      </c>
    </row>
    <row r="116" spans="1:255" ht="12.75" customHeight="1" thickBot="1" x14ac:dyDescent="0.25">
      <c r="A116" s="180"/>
      <c r="B116" s="197">
        <f>SUM(B103:B115)</f>
        <v>45510.400000000009</v>
      </c>
      <c r="C116" s="198"/>
      <c r="D116" s="197"/>
      <c r="E116" s="199"/>
      <c r="F116" s="198"/>
      <c r="G116" s="198"/>
      <c r="H116" s="197" t="s">
        <v>17</v>
      </c>
      <c r="I116" s="230">
        <f>SUM(I103:I115)</f>
        <v>676.99</v>
      </c>
    </row>
    <row r="117" spans="1:255" ht="26.25" thickBot="1" x14ac:dyDescent="0.25">
      <c r="A117" s="46" t="s">
        <v>8</v>
      </c>
      <c r="B117" s="114" t="s">
        <v>16</v>
      </c>
      <c r="C117" s="114" t="s">
        <v>5</v>
      </c>
      <c r="D117" s="114" t="s">
        <v>23</v>
      </c>
      <c r="E117" s="114" t="s">
        <v>18</v>
      </c>
      <c r="F117" s="114" t="s">
        <v>19</v>
      </c>
      <c r="G117" s="114" t="s">
        <v>10</v>
      </c>
      <c r="H117" s="114" t="s">
        <v>13</v>
      </c>
      <c r="I117" s="115" t="s">
        <v>12</v>
      </c>
    </row>
    <row r="118" spans="1:255" hidden="1" x14ac:dyDescent="0.2">
      <c r="A118" s="652" t="s">
        <v>2272</v>
      </c>
      <c r="B118" s="71"/>
      <c r="C118" s="13" t="s">
        <v>2273</v>
      </c>
      <c r="D118" s="72"/>
      <c r="E118" s="73"/>
      <c r="F118" s="15"/>
      <c r="G118" s="327"/>
      <c r="H118" s="74"/>
      <c r="I118" s="598"/>
    </row>
    <row r="119" spans="1:255" ht="45" customHeight="1" x14ac:dyDescent="0.2">
      <c r="A119" s="653"/>
      <c r="B119" s="71"/>
      <c r="C119" s="13" t="s">
        <v>2274</v>
      </c>
      <c r="D119" s="72"/>
      <c r="E119" s="73"/>
      <c r="F119" s="15"/>
      <c r="G119" s="327"/>
      <c r="H119" s="74"/>
      <c r="I119" s="598">
        <v>158.83000000000001</v>
      </c>
    </row>
    <row r="120" spans="1:255" ht="45" customHeight="1" x14ac:dyDescent="0.2">
      <c r="A120" s="654"/>
      <c r="B120" s="412"/>
      <c r="C120" s="244" t="s">
        <v>87</v>
      </c>
      <c r="D120" s="72"/>
      <c r="E120" s="73"/>
      <c r="F120" s="15"/>
      <c r="G120" s="327"/>
      <c r="H120" s="74"/>
      <c r="I120" s="241">
        <f>SUM(I118:I119)</f>
        <v>158.83000000000001</v>
      </c>
    </row>
    <row r="121" spans="1:255" ht="30" hidden="1" customHeight="1" x14ac:dyDescent="0.2">
      <c r="A121" s="652" t="s">
        <v>2271</v>
      </c>
      <c r="B121" s="71"/>
      <c r="C121" s="13" t="s">
        <v>2273</v>
      </c>
      <c r="D121" s="72"/>
      <c r="E121" s="73"/>
      <c r="F121" s="15"/>
      <c r="G121" s="327"/>
      <c r="H121" s="74"/>
      <c r="I121" s="598"/>
    </row>
    <row r="122" spans="1:255" ht="30" customHeight="1" x14ac:dyDescent="0.2">
      <c r="A122" s="653"/>
      <c r="B122" s="71"/>
      <c r="C122" s="71" t="s">
        <v>2274</v>
      </c>
      <c r="D122" s="72"/>
      <c r="E122" s="73"/>
      <c r="F122" s="15"/>
      <c r="G122" s="327"/>
      <c r="H122" s="74"/>
      <c r="I122" s="598">
        <v>176.36</v>
      </c>
    </row>
    <row r="123" spans="1:255" ht="40.15" customHeight="1" x14ac:dyDescent="0.2">
      <c r="A123" s="654"/>
      <c r="B123" s="13"/>
      <c r="C123" s="244" t="s">
        <v>87</v>
      </c>
      <c r="D123" s="14"/>
      <c r="E123" s="15"/>
      <c r="F123" s="15"/>
      <c r="G123" s="328"/>
      <c r="H123" s="16"/>
      <c r="I123" s="243">
        <f>SUM(I121:I122)</f>
        <v>176.36</v>
      </c>
    </row>
    <row r="124" spans="1:255" ht="25.5" x14ac:dyDescent="0.2">
      <c r="A124" s="220" t="s">
        <v>2270</v>
      </c>
      <c r="B124" s="33"/>
      <c r="C124" s="409" t="s">
        <v>87</v>
      </c>
      <c r="D124" s="34"/>
      <c r="E124" s="35"/>
      <c r="F124" s="35"/>
      <c r="G124" s="35"/>
      <c r="H124" s="36"/>
      <c r="I124" s="601">
        <v>14603.48</v>
      </c>
    </row>
    <row r="125" spans="1:255" ht="12.75" customHeight="1" x14ac:dyDescent="0.2">
      <c r="A125" s="240" t="s">
        <v>88</v>
      </c>
      <c r="B125" s="71"/>
      <c r="C125" s="244" t="s">
        <v>87</v>
      </c>
      <c r="D125" s="72"/>
      <c r="E125" s="73"/>
      <c r="F125" s="73"/>
      <c r="G125" s="73"/>
      <c r="H125" s="74"/>
      <c r="I125" s="241">
        <v>3035.14</v>
      </c>
    </row>
    <row r="126" spans="1:255" ht="12.75" customHeight="1" thickBot="1" x14ac:dyDescent="0.25">
      <c r="A126" s="219"/>
      <c r="B126" s="109"/>
      <c r="C126" s="109"/>
      <c r="D126" s="108"/>
      <c r="E126" s="110"/>
      <c r="F126" s="109"/>
      <c r="G126" s="109"/>
      <c r="H126" s="108" t="s">
        <v>17</v>
      </c>
      <c r="I126" s="232">
        <f>I120+I123+I124+I125</f>
        <v>17973.810000000001</v>
      </c>
    </row>
    <row r="127" spans="1:255" s="45" customFormat="1" ht="68.45" customHeight="1" thickBot="1" x14ac:dyDescent="0.25">
      <c r="A127" s="117" t="s">
        <v>95</v>
      </c>
      <c r="B127" s="114" t="s">
        <v>16</v>
      </c>
      <c r="C127" s="114" t="s">
        <v>5</v>
      </c>
      <c r="D127" s="114" t="s">
        <v>23</v>
      </c>
      <c r="E127" s="114" t="s">
        <v>18</v>
      </c>
      <c r="F127" s="114" t="s">
        <v>19</v>
      </c>
      <c r="G127" s="114" t="s">
        <v>10</v>
      </c>
      <c r="H127" s="114" t="s">
        <v>13</v>
      </c>
      <c r="I127" s="115" t="s">
        <v>12</v>
      </c>
      <c r="J127" s="56"/>
      <c r="K127" s="56"/>
      <c r="L127" s="56"/>
      <c r="M127" s="56"/>
      <c r="N127" s="56"/>
      <c r="O127" s="56"/>
      <c r="P127" s="56"/>
      <c r="Q127" s="56"/>
      <c r="R127" s="56"/>
      <c r="T127" s="56"/>
      <c r="U127" s="56"/>
      <c r="V127" s="56"/>
      <c r="W127" s="56"/>
      <c r="X127" s="56"/>
      <c r="Y127" s="56"/>
      <c r="Z127" s="56"/>
      <c r="AA127" s="56"/>
      <c r="AB127" s="56"/>
      <c r="AD127" s="56"/>
      <c r="AE127" s="56"/>
      <c r="AF127" s="56"/>
      <c r="AG127" s="56"/>
      <c r="AH127" s="56"/>
      <c r="AI127" s="56"/>
      <c r="AJ127" s="56"/>
      <c r="AK127" s="56"/>
      <c r="AL127" s="56"/>
      <c r="AN127" s="56"/>
      <c r="AO127" s="56"/>
      <c r="AP127" s="56"/>
      <c r="AQ127" s="56"/>
      <c r="AR127" s="56"/>
      <c r="AS127" s="56"/>
      <c r="AT127" s="56"/>
      <c r="AU127" s="56"/>
      <c r="AV127" s="56"/>
      <c r="AX127" s="56"/>
      <c r="AY127" s="56"/>
      <c r="AZ127" s="56"/>
      <c r="BA127" s="56"/>
      <c r="BB127" s="56"/>
      <c r="BC127" s="56"/>
      <c r="BD127" s="56"/>
      <c r="BE127" s="56"/>
      <c r="BF127" s="56"/>
      <c r="BH127" s="56"/>
      <c r="BI127" s="56"/>
      <c r="BJ127" s="56"/>
      <c r="BK127" s="56"/>
      <c r="BL127" s="56"/>
      <c r="BM127" s="56"/>
      <c r="BN127" s="56"/>
      <c r="BO127" s="56"/>
      <c r="BP127" s="56"/>
      <c r="BR127" s="56"/>
      <c r="BS127" s="56"/>
      <c r="BT127" s="56"/>
      <c r="BU127" s="56"/>
      <c r="BV127" s="56"/>
      <c r="BW127" s="56"/>
      <c r="BX127" s="56"/>
      <c r="BY127" s="56"/>
      <c r="BZ127" s="56"/>
      <c r="CB127" s="56"/>
      <c r="CC127" s="56"/>
      <c r="CD127" s="56"/>
      <c r="CE127" s="56"/>
      <c r="CF127" s="56"/>
      <c r="CG127" s="56"/>
      <c r="CH127" s="56"/>
      <c r="CI127" s="56"/>
      <c r="CJ127" s="56"/>
      <c r="CL127" s="56"/>
      <c r="CM127" s="56"/>
      <c r="CN127" s="56"/>
      <c r="CO127" s="56"/>
      <c r="CP127" s="56"/>
      <c r="CQ127" s="56"/>
      <c r="CR127" s="56"/>
      <c r="CS127" s="56"/>
      <c r="CT127" s="56"/>
      <c r="CV127" s="56"/>
      <c r="CW127" s="56"/>
      <c r="CX127" s="56"/>
      <c r="CY127" s="56"/>
      <c r="CZ127" s="56"/>
      <c r="DA127" s="56"/>
      <c r="DB127" s="56"/>
      <c r="DC127" s="56"/>
      <c r="DD127" s="56"/>
      <c r="DF127" s="56"/>
      <c r="DG127" s="56"/>
      <c r="DH127" s="56"/>
      <c r="DI127" s="56"/>
      <c r="DJ127" s="56"/>
      <c r="DK127" s="56"/>
      <c r="DL127" s="56"/>
      <c r="DM127" s="56"/>
      <c r="DN127" s="56"/>
      <c r="DP127" s="56"/>
      <c r="DQ127" s="56"/>
      <c r="DR127" s="56"/>
      <c r="DS127" s="56"/>
      <c r="DT127" s="56"/>
      <c r="DU127" s="56"/>
      <c r="DV127" s="56"/>
      <c r="DW127" s="56"/>
      <c r="DX127" s="56"/>
      <c r="DZ127" s="56"/>
      <c r="EA127" s="56"/>
      <c r="EB127" s="56"/>
      <c r="EC127" s="56"/>
      <c r="ED127" s="56"/>
      <c r="EE127" s="56"/>
      <c r="EF127" s="56"/>
      <c r="EG127" s="56"/>
      <c r="EH127" s="56"/>
      <c r="EJ127" s="56"/>
      <c r="EK127" s="56"/>
      <c r="EL127" s="56"/>
      <c r="EM127" s="56"/>
      <c r="EN127" s="56"/>
      <c r="EO127" s="56"/>
      <c r="EP127" s="56"/>
      <c r="EQ127" s="56"/>
      <c r="ER127" s="56"/>
      <c r="ET127" s="56"/>
      <c r="EU127" s="56"/>
      <c r="EV127" s="56"/>
      <c r="EW127" s="56"/>
      <c r="EX127" s="56"/>
      <c r="EY127" s="56"/>
      <c r="EZ127" s="56"/>
      <c r="FA127" s="56"/>
      <c r="FB127" s="56"/>
      <c r="FD127" s="56"/>
      <c r="FE127" s="56"/>
      <c r="FF127" s="56"/>
      <c r="FG127" s="56"/>
      <c r="FH127" s="56"/>
      <c r="FI127" s="56"/>
      <c r="FJ127" s="56"/>
      <c r="FK127" s="56"/>
      <c r="FL127" s="56"/>
      <c r="FN127" s="56"/>
      <c r="FO127" s="56"/>
      <c r="FP127" s="56"/>
      <c r="FQ127" s="56"/>
      <c r="FR127" s="56"/>
      <c r="FS127" s="56"/>
      <c r="FT127" s="56"/>
      <c r="FU127" s="56"/>
      <c r="FV127" s="56"/>
      <c r="FX127" s="56"/>
      <c r="FY127" s="56"/>
      <c r="FZ127" s="56"/>
      <c r="GA127" s="56"/>
      <c r="GB127" s="56"/>
      <c r="GC127" s="56"/>
      <c r="GD127" s="56"/>
      <c r="GE127" s="56"/>
      <c r="GF127" s="56"/>
      <c r="GH127" s="56"/>
      <c r="GI127" s="56"/>
      <c r="GJ127" s="56"/>
      <c r="GK127" s="56"/>
      <c r="GL127" s="56"/>
      <c r="GM127" s="56"/>
      <c r="GN127" s="56"/>
      <c r="GO127" s="56"/>
      <c r="GP127" s="56"/>
      <c r="GR127" s="56"/>
      <c r="GS127" s="56"/>
      <c r="GT127" s="56"/>
      <c r="GU127" s="56"/>
      <c r="GV127" s="56"/>
      <c r="GW127" s="56"/>
      <c r="GX127" s="56"/>
      <c r="GY127" s="56"/>
      <c r="GZ127" s="56"/>
      <c r="HB127" s="56"/>
      <c r="HC127" s="56"/>
      <c r="HD127" s="56"/>
      <c r="HE127" s="56"/>
      <c r="HF127" s="56"/>
      <c r="HG127" s="56"/>
      <c r="HH127" s="56"/>
      <c r="HI127" s="56"/>
      <c r="HJ127" s="56"/>
      <c r="HL127" s="56"/>
      <c r="HM127" s="56"/>
      <c r="HN127" s="56"/>
      <c r="HO127" s="56"/>
      <c r="HP127" s="56"/>
      <c r="HQ127" s="56"/>
      <c r="HR127" s="56"/>
      <c r="HS127" s="56"/>
      <c r="HT127" s="56"/>
      <c r="HV127" s="56"/>
      <c r="HW127" s="56"/>
      <c r="HX127" s="56"/>
      <c r="HY127" s="56"/>
      <c r="HZ127" s="56"/>
      <c r="IA127" s="56"/>
      <c r="IB127" s="56"/>
      <c r="IC127" s="56"/>
      <c r="ID127" s="56"/>
      <c r="IF127" s="56"/>
      <c r="IG127" s="56"/>
      <c r="IH127" s="56"/>
      <c r="II127" s="56"/>
      <c r="IJ127" s="56"/>
      <c r="IK127" s="56"/>
      <c r="IL127" s="56"/>
      <c r="IM127" s="56"/>
      <c r="IN127" s="56"/>
      <c r="IP127" s="56"/>
      <c r="IQ127" s="56"/>
      <c r="IR127" s="56"/>
      <c r="IS127" s="56"/>
      <c r="IT127" s="56"/>
      <c r="IU127" s="56"/>
    </row>
    <row r="128" spans="1:255" ht="12.75" customHeight="1" thickBot="1" x14ac:dyDescent="0.25">
      <c r="A128" s="227"/>
      <c r="B128" s="106">
        <v>481.03</v>
      </c>
      <c r="C128" s="58" t="s">
        <v>66</v>
      </c>
      <c r="D128" s="64"/>
      <c r="E128" s="59"/>
      <c r="F128" s="59"/>
      <c r="G128" s="59"/>
      <c r="H128" s="60"/>
      <c r="I128" s="61"/>
      <c r="J128" s="56"/>
      <c r="K128" s="56"/>
      <c r="L128" s="56"/>
      <c r="M128" s="56"/>
      <c r="N128" s="56"/>
      <c r="O128" s="56"/>
      <c r="P128" s="56"/>
      <c r="Q128" s="56"/>
      <c r="R128" s="56"/>
      <c r="T128" s="56"/>
      <c r="U128" s="56"/>
      <c r="V128" s="56"/>
      <c r="W128" s="56"/>
      <c r="X128" s="56"/>
      <c r="Y128" s="56"/>
      <c r="Z128" s="56"/>
      <c r="AA128" s="56"/>
      <c r="AB128" s="56"/>
      <c r="AD128" s="56"/>
      <c r="AE128" s="56"/>
      <c r="AF128" s="56"/>
      <c r="AG128" s="56"/>
      <c r="AH128" s="56"/>
      <c r="AI128" s="56"/>
      <c r="AJ128" s="56"/>
      <c r="AK128" s="56"/>
      <c r="AL128" s="56"/>
      <c r="AN128" s="56"/>
      <c r="AO128" s="56"/>
      <c r="AP128" s="56"/>
      <c r="AQ128" s="56"/>
      <c r="AR128" s="56"/>
      <c r="AS128" s="56"/>
      <c r="AT128" s="56"/>
      <c r="AU128" s="56"/>
      <c r="AV128" s="56"/>
      <c r="AX128" s="56"/>
      <c r="AY128" s="56"/>
      <c r="AZ128" s="56"/>
      <c r="BA128" s="56"/>
      <c r="BB128" s="56"/>
      <c r="BC128" s="56"/>
      <c r="BD128" s="56"/>
      <c r="BE128" s="56"/>
      <c r="BF128" s="56"/>
      <c r="BH128" s="56"/>
      <c r="BI128" s="56"/>
      <c r="BJ128" s="56"/>
      <c r="BK128" s="56"/>
      <c r="BL128" s="56"/>
      <c r="BM128" s="56"/>
      <c r="BN128" s="56"/>
      <c r="BO128" s="56"/>
      <c r="BP128" s="56"/>
      <c r="BR128" s="56"/>
      <c r="BS128" s="56"/>
      <c r="BT128" s="56"/>
      <c r="BU128" s="56"/>
      <c r="BV128" s="56"/>
      <c r="BW128" s="56"/>
      <c r="BX128" s="56"/>
      <c r="BY128" s="56"/>
      <c r="BZ128" s="56"/>
      <c r="CB128" s="56"/>
      <c r="CC128" s="56"/>
      <c r="CD128" s="56"/>
      <c r="CE128" s="56"/>
      <c r="CF128" s="56"/>
      <c r="CG128" s="56"/>
      <c r="CH128" s="56"/>
      <c r="CI128" s="56"/>
      <c r="CJ128" s="56"/>
      <c r="CL128" s="56"/>
      <c r="CM128" s="56"/>
      <c r="CN128" s="56"/>
      <c r="CO128" s="56"/>
      <c r="CP128" s="56"/>
      <c r="CQ128" s="56"/>
      <c r="CR128" s="56"/>
      <c r="CS128" s="56"/>
      <c r="CT128" s="56"/>
      <c r="CV128" s="56"/>
      <c r="CW128" s="56"/>
      <c r="CX128" s="56"/>
      <c r="CY128" s="56"/>
      <c r="CZ128" s="56"/>
      <c r="DA128" s="56"/>
      <c r="DB128" s="56"/>
      <c r="DC128" s="56"/>
      <c r="DD128" s="56"/>
      <c r="DF128" s="56"/>
      <c r="DG128" s="56"/>
      <c r="DH128" s="56"/>
      <c r="DI128" s="56"/>
      <c r="DJ128" s="56"/>
      <c r="DK128" s="56"/>
      <c r="DL128" s="56"/>
      <c r="DM128" s="56"/>
      <c r="DN128" s="56"/>
      <c r="DP128" s="56"/>
      <c r="DQ128" s="56"/>
      <c r="DR128" s="56"/>
      <c r="DS128" s="56"/>
      <c r="DT128" s="56"/>
      <c r="DU128" s="56"/>
      <c r="DV128" s="56"/>
      <c r="DW128" s="56"/>
      <c r="DX128" s="56"/>
      <c r="DZ128" s="56"/>
      <c r="EA128" s="56"/>
      <c r="EB128" s="56"/>
      <c r="EC128" s="56"/>
      <c r="ED128" s="56"/>
      <c r="EE128" s="56"/>
      <c r="EF128" s="56"/>
      <c r="EG128" s="56"/>
      <c r="EH128" s="56"/>
      <c r="EJ128" s="56"/>
      <c r="EK128" s="56"/>
      <c r="EL128" s="56"/>
      <c r="EM128" s="56"/>
      <c r="EN128" s="56"/>
      <c r="EO128" s="56"/>
      <c r="EP128" s="56"/>
      <c r="EQ128" s="56"/>
      <c r="ER128" s="56"/>
      <c r="ET128" s="56"/>
      <c r="EU128" s="56"/>
      <c r="EV128" s="56"/>
      <c r="EW128" s="56"/>
      <c r="EX128" s="56"/>
      <c r="EY128" s="56"/>
      <c r="EZ128" s="56"/>
      <c r="FA128" s="56"/>
      <c r="FB128" s="56"/>
      <c r="FD128" s="56"/>
      <c r="FE128" s="56"/>
      <c r="FF128" s="56"/>
      <c r="FG128" s="56"/>
      <c r="FH128" s="56"/>
      <c r="FI128" s="56"/>
      <c r="FJ128" s="56"/>
      <c r="FK128" s="56"/>
      <c r="FL128" s="56"/>
      <c r="FN128" s="56"/>
      <c r="FO128" s="56"/>
      <c r="FP128" s="56"/>
      <c r="FQ128" s="56"/>
      <c r="FR128" s="56"/>
      <c r="FS128" s="56"/>
      <c r="FT128" s="56"/>
      <c r="FU128" s="56"/>
      <c r="FV128" s="56"/>
      <c r="FX128" s="56"/>
      <c r="FY128" s="56"/>
      <c r="FZ128" s="56"/>
      <c r="GA128" s="56"/>
      <c r="GB128" s="56"/>
      <c r="GC128" s="56"/>
      <c r="GD128" s="56"/>
      <c r="GE128" s="56"/>
      <c r="GF128" s="56"/>
      <c r="GH128" s="56"/>
      <c r="GI128" s="56"/>
      <c r="GJ128" s="56"/>
      <c r="GK128" s="56"/>
      <c r="GL128" s="56"/>
      <c r="GM128" s="56"/>
      <c r="GN128" s="56"/>
      <c r="GO128" s="56"/>
      <c r="GP128" s="56"/>
      <c r="GR128" s="56"/>
      <c r="GS128" s="56"/>
      <c r="GT128" s="56"/>
      <c r="GU128" s="56"/>
      <c r="GV128" s="56"/>
      <c r="GW128" s="56"/>
      <c r="GX128" s="56"/>
      <c r="GY128" s="56"/>
      <c r="GZ128" s="56"/>
      <c r="HB128" s="56"/>
      <c r="HC128" s="56"/>
      <c r="HD128" s="56"/>
      <c r="HE128" s="56"/>
      <c r="HF128" s="56"/>
      <c r="HG128" s="56"/>
      <c r="HH128" s="56"/>
      <c r="HI128" s="56"/>
      <c r="HJ128" s="56"/>
      <c r="HL128" s="56"/>
      <c r="HM128" s="56"/>
      <c r="HN128" s="56"/>
      <c r="HO128" s="56"/>
      <c r="HP128" s="56"/>
      <c r="HQ128" s="56"/>
      <c r="HR128" s="56"/>
      <c r="HS128" s="56"/>
      <c r="HT128" s="56"/>
      <c r="HV128" s="56"/>
      <c r="HW128" s="56"/>
      <c r="HX128" s="56"/>
      <c r="HY128" s="56"/>
      <c r="HZ128" s="56"/>
      <c r="IA128" s="56"/>
      <c r="IB128" s="56"/>
      <c r="IC128" s="56"/>
      <c r="ID128" s="56"/>
      <c r="IF128" s="56"/>
      <c r="IG128" s="56"/>
      <c r="IH128" s="56"/>
      <c r="II128" s="56"/>
      <c r="IJ128" s="56"/>
      <c r="IK128" s="56"/>
      <c r="IL128" s="56"/>
      <c r="IM128" s="56"/>
      <c r="IN128" s="56"/>
      <c r="IP128" s="56"/>
      <c r="IQ128" s="56"/>
      <c r="IR128" s="56"/>
      <c r="IS128" s="56"/>
      <c r="IT128" s="56"/>
      <c r="IU128" s="56"/>
    </row>
    <row r="129" spans="1:255" ht="12.75" customHeight="1" thickBot="1" x14ac:dyDescent="0.25">
      <c r="A129" s="227"/>
      <c r="B129" s="106">
        <v>584.52</v>
      </c>
      <c r="C129" s="123" t="s">
        <v>67</v>
      </c>
      <c r="D129" s="124"/>
      <c r="E129" s="125"/>
      <c r="F129" s="125"/>
      <c r="G129" s="125"/>
      <c r="H129" s="126"/>
      <c r="I129" s="127"/>
      <c r="J129" s="56"/>
      <c r="K129" s="56"/>
      <c r="L129" s="56"/>
      <c r="M129" s="56"/>
      <c r="N129" s="56"/>
      <c r="O129" s="56"/>
      <c r="P129" s="56"/>
      <c r="Q129" s="56"/>
      <c r="R129" s="56"/>
      <c r="T129" s="56"/>
      <c r="U129" s="56"/>
      <c r="V129" s="56"/>
      <c r="W129" s="56"/>
      <c r="X129" s="56"/>
      <c r="Y129" s="56"/>
      <c r="Z129" s="56"/>
      <c r="AA129" s="56"/>
      <c r="AB129" s="56"/>
      <c r="AD129" s="56"/>
      <c r="AE129" s="56"/>
      <c r="AF129" s="56"/>
      <c r="AG129" s="56"/>
      <c r="AH129" s="56"/>
      <c r="AI129" s="56"/>
      <c r="AJ129" s="56"/>
      <c r="AK129" s="56"/>
      <c r="AL129" s="56"/>
      <c r="AN129" s="56"/>
      <c r="AO129" s="56"/>
      <c r="AP129" s="56"/>
      <c r="AQ129" s="56"/>
      <c r="AR129" s="56"/>
      <c r="AS129" s="56"/>
      <c r="AT129" s="56"/>
      <c r="AU129" s="56"/>
      <c r="AV129" s="56"/>
      <c r="AX129" s="56"/>
      <c r="AY129" s="56"/>
      <c r="AZ129" s="56"/>
      <c r="BA129" s="56"/>
      <c r="BB129" s="56"/>
      <c r="BC129" s="56"/>
      <c r="BD129" s="56"/>
      <c r="BE129" s="56"/>
      <c r="BF129" s="56"/>
      <c r="BH129" s="56"/>
      <c r="BI129" s="56"/>
      <c r="BJ129" s="56"/>
      <c r="BK129" s="56"/>
      <c r="BL129" s="56"/>
      <c r="BM129" s="56"/>
      <c r="BN129" s="56"/>
      <c r="BO129" s="56"/>
      <c r="BP129" s="56"/>
      <c r="BR129" s="56"/>
      <c r="BS129" s="56"/>
      <c r="BT129" s="56"/>
      <c r="BU129" s="56"/>
      <c r="BV129" s="56"/>
      <c r="BW129" s="56"/>
      <c r="BX129" s="56"/>
      <c r="BY129" s="56"/>
      <c r="BZ129" s="56"/>
      <c r="CB129" s="56"/>
      <c r="CC129" s="56"/>
      <c r="CD129" s="56"/>
      <c r="CE129" s="56"/>
      <c r="CF129" s="56"/>
      <c r="CG129" s="56"/>
      <c r="CH129" s="56"/>
      <c r="CI129" s="56"/>
      <c r="CJ129" s="56"/>
      <c r="CL129" s="56"/>
      <c r="CM129" s="56"/>
      <c r="CN129" s="56"/>
      <c r="CO129" s="56"/>
      <c r="CP129" s="56"/>
      <c r="CQ129" s="56"/>
      <c r="CR129" s="56"/>
      <c r="CS129" s="56"/>
      <c r="CT129" s="56"/>
      <c r="CV129" s="56"/>
      <c r="CW129" s="56"/>
      <c r="CX129" s="56"/>
      <c r="CY129" s="56"/>
      <c r="CZ129" s="56"/>
      <c r="DA129" s="56"/>
      <c r="DB129" s="56"/>
      <c r="DC129" s="56"/>
      <c r="DD129" s="56"/>
      <c r="DF129" s="56"/>
      <c r="DG129" s="56"/>
      <c r="DH129" s="56"/>
      <c r="DI129" s="56"/>
      <c r="DJ129" s="56"/>
      <c r="DK129" s="56"/>
      <c r="DL129" s="56"/>
      <c r="DM129" s="56"/>
      <c r="DN129" s="56"/>
      <c r="DP129" s="56"/>
      <c r="DQ129" s="56"/>
      <c r="DR129" s="56"/>
      <c r="DS129" s="56"/>
      <c r="DT129" s="56"/>
      <c r="DU129" s="56"/>
      <c r="DV129" s="56"/>
      <c r="DW129" s="56"/>
      <c r="DX129" s="56"/>
      <c r="DZ129" s="56"/>
      <c r="EA129" s="56"/>
      <c r="EB129" s="56"/>
      <c r="EC129" s="56"/>
      <c r="ED129" s="56"/>
      <c r="EE129" s="56"/>
      <c r="EF129" s="56"/>
      <c r="EG129" s="56"/>
      <c r="EH129" s="56"/>
      <c r="EJ129" s="56"/>
      <c r="EK129" s="56"/>
      <c r="EL129" s="56"/>
      <c r="EM129" s="56"/>
      <c r="EN129" s="56"/>
      <c r="EO129" s="56"/>
      <c r="EP129" s="56"/>
      <c r="EQ129" s="56"/>
      <c r="ER129" s="56"/>
      <c r="ET129" s="56"/>
      <c r="EU129" s="56"/>
      <c r="EV129" s="56"/>
      <c r="EW129" s="56"/>
      <c r="EX129" s="56"/>
      <c r="EY129" s="56"/>
      <c r="EZ129" s="56"/>
      <c r="FA129" s="56"/>
      <c r="FB129" s="56"/>
      <c r="FD129" s="56"/>
      <c r="FE129" s="56"/>
      <c r="FF129" s="56"/>
      <c r="FG129" s="56"/>
      <c r="FH129" s="56"/>
      <c r="FI129" s="56"/>
      <c r="FJ129" s="56"/>
      <c r="FK129" s="56"/>
      <c r="FL129" s="56"/>
      <c r="FN129" s="56"/>
      <c r="FO129" s="56"/>
      <c r="FP129" s="56"/>
      <c r="FQ129" s="56"/>
      <c r="FR129" s="56"/>
      <c r="FS129" s="56"/>
      <c r="FT129" s="56"/>
      <c r="FU129" s="56"/>
      <c r="FV129" s="56"/>
      <c r="FX129" s="56"/>
      <c r="FY129" s="56"/>
      <c r="FZ129" s="56"/>
      <c r="GA129" s="56"/>
      <c r="GB129" s="56"/>
      <c r="GC129" s="56"/>
      <c r="GD129" s="56"/>
      <c r="GE129" s="56"/>
      <c r="GF129" s="56"/>
      <c r="GH129" s="56"/>
      <c r="GI129" s="56"/>
      <c r="GJ129" s="56"/>
      <c r="GK129" s="56"/>
      <c r="GL129" s="56"/>
      <c r="GM129" s="56"/>
      <c r="GN129" s="56"/>
      <c r="GO129" s="56"/>
      <c r="GP129" s="56"/>
      <c r="GR129" s="56"/>
      <c r="GS129" s="56"/>
      <c r="GT129" s="56"/>
      <c r="GU129" s="56"/>
      <c r="GV129" s="56"/>
      <c r="GW129" s="56"/>
      <c r="GX129" s="56"/>
      <c r="GY129" s="56"/>
      <c r="GZ129" s="56"/>
      <c r="HB129" s="56"/>
      <c r="HC129" s="56"/>
      <c r="HD129" s="56"/>
      <c r="HE129" s="56"/>
      <c r="HF129" s="56"/>
      <c r="HG129" s="56"/>
      <c r="HH129" s="56"/>
      <c r="HI129" s="56"/>
      <c r="HJ129" s="56"/>
      <c r="HL129" s="56"/>
      <c r="HM129" s="56"/>
      <c r="HN129" s="56"/>
      <c r="HO129" s="56"/>
      <c r="HP129" s="56"/>
      <c r="HQ129" s="56"/>
      <c r="HR129" s="56"/>
      <c r="HS129" s="56"/>
      <c r="HT129" s="56"/>
      <c r="HV129" s="56"/>
      <c r="HW129" s="56"/>
      <c r="HX129" s="56"/>
      <c r="HY129" s="56"/>
      <c r="HZ129" s="56"/>
      <c r="IA129" s="56"/>
      <c r="IB129" s="56"/>
      <c r="IC129" s="56"/>
      <c r="ID129" s="56"/>
      <c r="IF129" s="56"/>
      <c r="IG129" s="56"/>
      <c r="IH129" s="56"/>
      <c r="II129" s="56"/>
      <c r="IJ129" s="56"/>
      <c r="IK129" s="56"/>
      <c r="IL129" s="56"/>
      <c r="IM129" s="56"/>
      <c r="IN129" s="56"/>
      <c r="IP129" s="56"/>
      <c r="IQ129" s="56"/>
      <c r="IR129" s="56"/>
      <c r="IS129" s="56"/>
      <c r="IT129" s="56"/>
      <c r="IU129" s="56"/>
    </row>
    <row r="130" spans="1:255" ht="12.75" customHeight="1" thickBot="1" x14ac:dyDescent="0.25">
      <c r="A130" s="227"/>
      <c r="B130" s="106">
        <v>486.63</v>
      </c>
      <c r="C130" s="85" t="s">
        <v>70</v>
      </c>
      <c r="D130" s="86"/>
      <c r="E130" s="47"/>
      <c r="F130" s="47"/>
      <c r="G130" s="47"/>
      <c r="H130" s="48"/>
      <c r="I130" s="49"/>
      <c r="J130" s="56"/>
      <c r="K130" s="56"/>
      <c r="L130" s="56"/>
      <c r="M130" s="56"/>
      <c r="N130" s="56"/>
      <c r="O130" s="56"/>
      <c r="P130" s="56"/>
      <c r="Q130" s="56"/>
      <c r="R130" s="56"/>
      <c r="T130" s="56"/>
      <c r="U130" s="56"/>
      <c r="V130" s="56"/>
      <c r="W130" s="56"/>
      <c r="X130" s="56"/>
      <c r="Y130" s="56"/>
      <c r="Z130" s="56"/>
      <c r="AA130" s="56"/>
      <c r="AB130" s="56"/>
      <c r="AD130" s="56"/>
      <c r="AE130" s="56"/>
      <c r="AF130" s="56"/>
      <c r="AG130" s="56"/>
      <c r="AH130" s="56"/>
      <c r="AI130" s="56"/>
      <c r="AJ130" s="56"/>
      <c r="AK130" s="56"/>
      <c r="AL130" s="56"/>
      <c r="AN130" s="56"/>
      <c r="AO130" s="56"/>
      <c r="AP130" s="56"/>
      <c r="AQ130" s="56"/>
      <c r="AR130" s="56"/>
      <c r="AS130" s="56"/>
      <c r="AT130" s="56"/>
      <c r="AU130" s="56"/>
      <c r="AV130" s="56"/>
      <c r="AX130" s="56"/>
      <c r="AY130" s="56"/>
      <c r="AZ130" s="56"/>
      <c r="BA130" s="56"/>
      <c r="BB130" s="56"/>
      <c r="BC130" s="56"/>
      <c r="BD130" s="56"/>
      <c r="BE130" s="56"/>
      <c r="BF130" s="56"/>
      <c r="BH130" s="56"/>
      <c r="BI130" s="56"/>
      <c r="BJ130" s="56"/>
      <c r="BK130" s="56"/>
      <c r="BL130" s="56"/>
      <c r="BM130" s="56"/>
      <c r="BN130" s="56"/>
      <c r="BO130" s="56"/>
      <c r="BP130" s="56"/>
      <c r="BR130" s="56"/>
      <c r="BS130" s="56"/>
      <c r="BT130" s="56"/>
      <c r="BU130" s="56"/>
      <c r="BV130" s="56"/>
      <c r="BW130" s="56"/>
      <c r="BX130" s="56"/>
      <c r="BY130" s="56"/>
      <c r="BZ130" s="56"/>
      <c r="CB130" s="56"/>
      <c r="CC130" s="56"/>
      <c r="CD130" s="56"/>
      <c r="CE130" s="56"/>
      <c r="CF130" s="56"/>
      <c r="CG130" s="56"/>
      <c r="CH130" s="56"/>
      <c r="CI130" s="56"/>
      <c r="CJ130" s="56"/>
      <c r="CL130" s="56"/>
      <c r="CM130" s="56"/>
      <c r="CN130" s="56"/>
      <c r="CO130" s="56"/>
      <c r="CP130" s="56"/>
      <c r="CQ130" s="56"/>
      <c r="CR130" s="56"/>
      <c r="CS130" s="56"/>
      <c r="CT130" s="56"/>
      <c r="CV130" s="56"/>
      <c r="CW130" s="56"/>
      <c r="CX130" s="56"/>
      <c r="CY130" s="56"/>
      <c r="CZ130" s="56"/>
      <c r="DA130" s="56"/>
      <c r="DB130" s="56"/>
      <c r="DC130" s="56"/>
      <c r="DD130" s="56"/>
      <c r="DF130" s="56"/>
      <c r="DG130" s="56"/>
      <c r="DH130" s="56"/>
      <c r="DI130" s="56"/>
      <c r="DJ130" s="56"/>
      <c r="DK130" s="56"/>
      <c r="DL130" s="56"/>
      <c r="DM130" s="56"/>
      <c r="DN130" s="56"/>
      <c r="DP130" s="56"/>
      <c r="DQ130" s="56"/>
      <c r="DR130" s="56"/>
      <c r="DS130" s="56"/>
      <c r="DT130" s="56"/>
      <c r="DU130" s="56"/>
      <c r="DV130" s="56"/>
      <c r="DW130" s="56"/>
      <c r="DX130" s="56"/>
      <c r="DZ130" s="56"/>
      <c r="EA130" s="56"/>
      <c r="EB130" s="56"/>
      <c r="EC130" s="56"/>
      <c r="ED130" s="56"/>
      <c r="EE130" s="56"/>
      <c r="EF130" s="56"/>
      <c r="EG130" s="56"/>
      <c r="EH130" s="56"/>
      <c r="EJ130" s="56"/>
      <c r="EK130" s="56"/>
      <c r="EL130" s="56"/>
      <c r="EM130" s="56"/>
      <c r="EN130" s="56"/>
      <c r="EO130" s="56"/>
      <c r="EP130" s="56"/>
      <c r="EQ130" s="56"/>
      <c r="ER130" s="56"/>
      <c r="ET130" s="56"/>
      <c r="EU130" s="56"/>
      <c r="EV130" s="56"/>
      <c r="EW130" s="56"/>
      <c r="EX130" s="56"/>
      <c r="EY130" s="56"/>
      <c r="EZ130" s="56"/>
      <c r="FA130" s="56"/>
      <c r="FB130" s="56"/>
      <c r="FD130" s="56"/>
      <c r="FE130" s="56"/>
      <c r="FF130" s="56"/>
      <c r="FG130" s="56"/>
      <c r="FH130" s="56"/>
      <c r="FI130" s="56"/>
      <c r="FJ130" s="56"/>
      <c r="FK130" s="56"/>
      <c r="FL130" s="56"/>
      <c r="FN130" s="56"/>
      <c r="FO130" s="56"/>
      <c r="FP130" s="56"/>
      <c r="FQ130" s="56"/>
      <c r="FR130" s="56"/>
      <c r="FS130" s="56"/>
      <c r="FT130" s="56"/>
      <c r="FU130" s="56"/>
      <c r="FV130" s="56"/>
      <c r="FX130" s="56"/>
      <c r="FY130" s="56"/>
      <c r="FZ130" s="56"/>
      <c r="GA130" s="56"/>
      <c r="GB130" s="56"/>
      <c r="GC130" s="56"/>
      <c r="GD130" s="56"/>
      <c r="GE130" s="56"/>
      <c r="GF130" s="56"/>
      <c r="GH130" s="56"/>
      <c r="GI130" s="56"/>
      <c r="GJ130" s="56"/>
      <c r="GK130" s="56"/>
      <c r="GL130" s="56"/>
      <c r="GM130" s="56"/>
      <c r="GN130" s="56"/>
      <c r="GO130" s="56"/>
      <c r="GP130" s="56"/>
      <c r="GR130" s="56"/>
      <c r="GS130" s="56"/>
      <c r="GT130" s="56"/>
      <c r="GU130" s="56"/>
      <c r="GV130" s="56"/>
      <c r="GW130" s="56"/>
      <c r="GX130" s="56"/>
      <c r="GY130" s="56"/>
      <c r="GZ130" s="56"/>
      <c r="HB130" s="56"/>
      <c r="HC130" s="56"/>
      <c r="HD130" s="56"/>
      <c r="HE130" s="56"/>
      <c r="HF130" s="56"/>
      <c r="HG130" s="56"/>
      <c r="HH130" s="56"/>
      <c r="HI130" s="56"/>
      <c r="HJ130" s="56"/>
      <c r="HL130" s="56"/>
      <c r="HM130" s="56"/>
      <c r="HN130" s="56"/>
      <c r="HO130" s="56"/>
      <c r="HP130" s="56"/>
      <c r="HQ130" s="56"/>
      <c r="HR130" s="56"/>
      <c r="HS130" s="56"/>
      <c r="HT130" s="56"/>
      <c r="HV130" s="56"/>
      <c r="HW130" s="56"/>
      <c r="HX130" s="56"/>
      <c r="HY130" s="56"/>
      <c r="HZ130" s="56"/>
      <c r="IA130" s="56"/>
      <c r="IB130" s="56"/>
      <c r="IC130" s="56"/>
      <c r="ID130" s="56"/>
      <c r="IF130" s="56"/>
      <c r="IG130" s="56"/>
      <c r="IH130" s="56"/>
      <c r="II130" s="56"/>
      <c r="IJ130" s="56"/>
      <c r="IK130" s="56"/>
      <c r="IL130" s="56"/>
      <c r="IM130" s="56"/>
      <c r="IN130" s="56"/>
      <c r="IP130" s="56"/>
      <c r="IQ130" s="56"/>
      <c r="IR130" s="56"/>
      <c r="IS130" s="56"/>
      <c r="IT130" s="56"/>
      <c r="IU130" s="56"/>
    </row>
    <row r="131" spans="1:255" ht="12.75" customHeight="1" thickBot="1" x14ac:dyDescent="0.25">
      <c r="A131" s="227"/>
      <c r="B131" s="106">
        <v>518.75</v>
      </c>
      <c r="C131" s="85" t="s">
        <v>72</v>
      </c>
      <c r="D131" s="86"/>
      <c r="E131" s="47"/>
      <c r="F131" s="47"/>
      <c r="G131" s="47"/>
      <c r="H131" s="48"/>
      <c r="I131" s="49"/>
      <c r="J131" s="56"/>
      <c r="K131" s="56"/>
      <c r="L131" s="56"/>
      <c r="M131" s="56"/>
      <c r="N131" s="56"/>
      <c r="O131" s="56"/>
      <c r="P131" s="56"/>
      <c r="Q131" s="56"/>
      <c r="R131" s="56"/>
      <c r="T131" s="56"/>
      <c r="U131" s="56"/>
      <c r="V131" s="56"/>
      <c r="W131" s="56"/>
      <c r="X131" s="56"/>
      <c r="Y131" s="56"/>
      <c r="Z131" s="56"/>
      <c r="AA131" s="56"/>
      <c r="AB131" s="56"/>
      <c r="AD131" s="56"/>
      <c r="AE131" s="56"/>
      <c r="AF131" s="56"/>
      <c r="AG131" s="56"/>
      <c r="AH131" s="56"/>
      <c r="AI131" s="56"/>
      <c r="AJ131" s="56"/>
      <c r="AK131" s="56"/>
      <c r="AL131" s="56"/>
      <c r="AN131" s="56"/>
      <c r="AO131" s="56"/>
      <c r="AP131" s="56"/>
      <c r="AQ131" s="56"/>
      <c r="AR131" s="56"/>
      <c r="AS131" s="56"/>
      <c r="AT131" s="56"/>
      <c r="AU131" s="56"/>
      <c r="AV131" s="56"/>
      <c r="AX131" s="56"/>
      <c r="AY131" s="56"/>
      <c r="AZ131" s="56"/>
      <c r="BA131" s="56"/>
      <c r="BB131" s="56"/>
      <c r="BC131" s="56"/>
      <c r="BD131" s="56"/>
      <c r="BE131" s="56"/>
      <c r="BF131" s="56"/>
      <c r="BH131" s="56"/>
      <c r="BI131" s="56"/>
      <c r="BJ131" s="56"/>
      <c r="BK131" s="56"/>
      <c r="BL131" s="56"/>
      <c r="BM131" s="56"/>
      <c r="BN131" s="56"/>
      <c r="BO131" s="56"/>
      <c r="BP131" s="56"/>
      <c r="BR131" s="56"/>
      <c r="BS131" s="56"/>
      <c r="BT131" s="56"/>
      <c r="BU131" s="56"/>
      <c r="BV131" s="56"/>
      <c r="BW131" s="56"/>
      <c r="BX131" s="56"/>
      <c r="BY131" s="56"/>
      <c r="BZ131" s="56"/>
      <c r="CB131" s="56"/>
      <c r="CC131" s="56"/>
      <c r="CD131" s="56"/>
      <c r="CE131" s="56"/>
      <c r="CF131" s="56"/>
      <c r="CG131" s="56"/>
      <c r="CH131" s="56"/>
      <c r="CI131" s="56"/>
      <c r="CJ131" s="56"/>
      <c r="CL131" s="56"/>
      <c r="CM131" s="56"/>
      <c r="CN131" s="56"/>
      <c r="CO131" s="56"/>
      <c r="CP131" s="56"/>
      <c r="CQ131" s="56"/>
      <c r="CR131" s="56"/>
      <c r="CS131" s="56"/>
      <c r="CT131" s="56"/>
      <c r="CV131" s="56"/>
      <c r="CW131" s="56"/>
      <c r="CX131" s="56"/>
      <c r="CY131" s="56"/>
      <c r="CZ131" s="56"/>
      <c r="DA131" s="56"/>
      <c r="DB131" s="56"/>
      <c r="DC131" s="56"/>
      <c r="DD131" s="56"/>
      <c r="DF131" s="56"/>
      <c r="DG131" s="56"/>
      <c r="DH131" s="56"/>
      <c r="DI131" s="56"/>
      <c r="DJ131" s="56"/>
      <c r="DK131" s="56"/>
      <c r="DL131" s="56"/>
      <c r="DM131" s="56"/>
      <c r="DN131" s="56"/>
      <c r="DP131" s="56"/>
      <c r="DQ131" s="56"/>
      <c r="DR131" s="56"/>
      <c r="DS131" s="56"/>
      <c r="DT131" s="56"/>
      <c r="DU131" s="56"/>
      <c r="DV131" s="56"/>
      <c r="DW131" s="56"/>
      <c r="DX131" s="56"/>
      <c r="DZ131" s="56"/>
      <c r="EA131" s="56"/>
      <c r="EB131" s="56"/>
      <c r="EC131" s="56"/>
      <c r="ED131" s="56"/>
      <c r="EE131" s="56"/>
      <c r="EF131" s="56"/>
      <c r="EG131" s="56"/>
      <c r="EH131" s="56"/>
      <c r="EJ131" s="56"/>
      <c r="EK131" s="56"/>
      <c r="EL131" s="56"/>
      <c r="EM131" s="56"/>
      <c r="EN131" s="56"/>
      <c r="EO131" s="56"/>
      <c r="EP131" s="56"/>
      <c r="EQ131" s="56"/>
      <c r="ER131" s="56"/>
      <c r="ET131" s="56"/>
      <c r="EU131" s="56"/>
      <c r="EV131" s="56"/>
      <c r="EW131" s="56"/>
      <c r="EX131" s="56"/>
      <c r="EY131" s="56"/>
      <c r="EZ131" s="56"/>
      <c r="FA131" s="56"/>
      <c r="FB131" s="56"/>
      <c r="FD131" s="56"/>
      <c r="FE131" s="56"/>
      <c r="FF131" s="56"/>
      <c r="FG131" s="56"/>
      <c r="FH131" s="56"/>
      <c r="FI131" s="56"/>
      <c r="FJ131" s="56"/>
      <c r="FK131" s="56"/>
      <c r="FL131" s="56"/>
      <c r="FN131" s="56"/>
      <c r="FO131" s="56"/>
      <c r="FP131" s="56"/>
      <c r="FQ131" s="56"/>
      <c r="FR131" s="56"/>
      <c r="FS131" s="56"/>
      <c r="FT131" s="56"/>
      <c r="FU131" s="56"/>
      <c r="FV131" s="56"/>
      <c r="FX131" s="56"/>
      <c r="FY131" s="56"/>
      <c r="FZ131" s="56"/>
      <c r="GA131" s="56"/>
      <c r="GB131" s="56"/>
      <c r="GC131" s="56"/>
      <c r="GD131" s="56"/>
      <c r="GE131" s="56"/>
      <c r="GF131" s="56"/>
      <c r="GH131" s="56"/>
      <c r="GI131" s="56"/>
      <c r="GJ131" s="56"/>
      <c r="GK131" s="56"/>
      <c r="GL131" s="56"/>
      <c r="GM131" s="56"/>
      <c r="GN131" s="56"/>
      <c r="GO131" s="56"/>
      <c r="GP131" s="56"/>
      <c r="GR131" s="56"/>
      <c r="GS131" s="56"/>
      <c r="GT131" s="56"/>
      <c r="GU131" s="56"/>
      <c r="GV131" s="56"/>
      <c r="GW131" s="56"/>
      <c r="GX131" s="56"/>
      <c r="GY131" s="56"/>
      <c r="GZ131" s="56"/>
      <c r="HB131" s="56"/>
      <c r="HC131" s="56"/>
      <c r="HD131" s="56"/>
      <c r="HE131" s="56"/>
      <c r="HF131" s="56"/>
      <c r="HG131" s="56"/>
      <c r="HH131" s="56"/>
      <c r="HI131" s="56"/>
      <c r="HJ131" s="56"/>
      <c r="HL131" s="56"/>
      <c r="HM131" s="56"/>
      <c r="HN131" s="56"/>
      <c r="HO131" s="56"/>
      <c r="HP131" s="56"/>
      <c r="HQ131" s="56"/>
      <c r="HR131" s="56"/>
      <c r="HS131" s="56"/>
      <c r="HT131" s="56"/>
      <c r="HV131" s="56"/>
      <c r="HW131" s="56"/>
      <c r="HX131" s="56"/>
      <c r="HY131" s="56"/>
      <c r="HZ131" s="56"/>
      <c r="IA131" s="56"/>
      <c r="IB131" s="56"/>
      <c r="IC131" s="56"/>
      <c r="ID131" s="56"/>
      <c r="IF131" s="56"/>
      <c r="IG131" s="56"/>
      <c r="IH131" s="56"/>
      <c r="II131" s="56"/>
      <c r="IJ131" s="56"/>
      <c r="IK131" s="56"/>
      <c r="IL131" s="56"/>
      <c r="IM131" s="56"/>
      <c r="IN131" s="56"/>
      <c r="IP131" s="56"/>
      <c r="IQ131" s="56"/>
      <c r="IR131" s="56"/>
      <c r="IS131" s="56"/>
      <c r="IT131" s="56"/>
      <c r="IU131" s="56"/>
    </row>
    <row r="132" spans="1:255" ht="12.75" customHeight="1" thickBot="1" x14ac:dyDescent="0.25">
      <c r="A132" s="227"/>
      <c r="B132" s="106">
        <v>576.54</v>
      </c>
      <c r="C132" s="85" t="s">
        <v>73</v>
      </c>
      <c r="D132" s="86"/>
      <c r="E132" s="47"/>
      <c r="F132" s="47"/>
      <c r="G132" s="47"/>
      <c r="H132" s="48"/>
      <c r="I132" s="49"/>
      <c r="J132" s="56"/>
      <c r="K132" s="56"/>
      <c r="L132" s="56"/>
      <c r="M132" s="56"/>
      <c r="N132" s="56"/>
      <c r="O132" s="56"/>
      <c r="P132" s="56"/>
      <c r="Q132" s="56"/>
      <c r="R132" s="56"/>
      <c r="T132" s="56"/>
      <c r="U132" s="56"/>
      <c r="V132" s="56"/>
      <c r="W132" s="56"/>
      <c r="X132" s="56"/>
      <c r="Y132" s="56"/>
      <c r="Z132" s="56"/>
      <c r="AA132" s="56"/>
      <c r="AB132" s="56"/>
      <c r="AD132" s="56"/>
      <c r="AE132" s="56"/>
      <c r="AF132" s="56"/>
      <c r="AG132" s="56"/>
      <c r="AH132" s="56"/>
      <c r="AI132" s="56"/>
      <c r="AJ132" s="56"/>
      <c r="AK132" s="56"/>
      <c r="AL132" s="56"/>
      <c r="AN132" s="56"/>
      <c r="AO132" s="56"/>
      <c r="AP132" s="56"/>
      <c r="AQ132" s="56"/>
      <c r="AR132" s="56"/>
      <c r="AS132" s="56"/>
      <c r="AT132" s="56"/>
      <c r="AU132" s="56"/>
      <c r="AV132" s="56"/>
      <c r="AX132" s="56"/>
      <c r="AY132" s="56"/>
      <c r="AZ132" s="56"/>
      <c r="BA132" s="56"/>
      <c r="BB132" s="56"/>
      <c r="BC132" s="56"/>
      <c r="BD132" s="56"/>
      <c r="BE132" s="56"/>
      <c r="BF132" s="56"/>
      <c r="BH132" s="56"/>
      <c r="BI132" s="56"/>
      <c r="BJ132" s="56"/>
      <c r="BK132" s="56"/>
      <c r="BL132" s="56"/>
      <c r="BM132" s="56"/>
      <c r="BN132" s="56"/>
      <c r="BO132" s="56"/>
      <c r="BP132" s="56"/>
      <c r="BR132" s="56"/>
      <c r="BS132" s="56"/>
      <c r="BT132" s="56"/>
      <c r="BU132" s="56"/>
      <c r="BV132" s="56"/>
      <c r="BW132" s="56"/>
      <c r="BX132" s="56"/>
      <c r="BY132" s="56"/>
      <c r="BZ132" s="56"/>
      <c r="CB132" s="56"/>
      <c r="CC132" s="56"/>
      <c r="CD132" s="56"/>
      <c r="CE132" s="56"/>
      <c r="CF132" s="56"/>
      <c r="CG132" s="56"/>
      <c r="CH132" s="56"/>
      <c r="CI132" s="56"/>
      <c r="CJ132" s="56"/>
      <c r="CL132" s="56"/>
      <c r="CM132" s="56"/>
      <c r="CN132" s="56"/>
      <c r="CO132" s="56"/>
      <c r="CP132" s="56"/>
      <c r="CQ132" s="56"/>
      <c r="CR132" s="56"/>
      <c r="CS132" s="56"/>
      <c r="CT132" s="56"/>
      <c r="CV132" s="56"/>
      <c r="CW132" s="56"/>
      <c r="CX132" s="56"/>
      <c r="CY132" s="56"/>
      <c r="CZ132" s="56"/>
      <c r="DA132" s="56"/>
      <c r="DB132" s="56"/>
      <c r="DC132" s="56"/>
      <c r="DD132" s="56"/>
      <c r="DF132" s="56"/>
      <c r="DG132" s="56"/>
      <c r="DH132" s="56"/>
      <c r="DI132" s="56"/>
      <c r="DJ132" s="56"/>
      <c r="DK132" s="56"/>
      <c r="DL132" s="56"/>
      <c r="DM132" s="56"/>
      <c r="DN132" s="56"/>
      <c r="DP132" s="56"/>
      <c r="DQ132" s="56"/>
      <c r="DR132" s="56"/>
      <c r="DS132" s="56"/>
      <c r="DT132" s="56"/>
      <c r="DU132" s="56"/>
      <c r="DV132" s="56"/>
      <c r="DW132" s="56"/>
      <c r="DX132" s="56"/>
      <c r="DZ132" s="56"/>
      <c r="EA132" s="56"/>
      <c r="EB132" s="56"/>
      <c r="EC132" s="56"/>
      <c r="ED132" s="56"/>
      <c r="EE132" s="56"/>
      <c r="EF132" s="56"/>
      <c r="EG132" s="56"/>
      <c r="EH132" s="56"/>
      <c r="EJ132" s="56"/>
      <c r="EK132" s="56"/>
      <c r="EL132" s="56"/>
      <c r="EM132" s="56"/>
      <c r="EN132" s="56"/>
      <c r="EO132" s="56"/>
      <c r="EP132" s="56"/>
      <c r="EQ132" s="56"/>
      <c r="ER132" s="56"/>
      <c r="ET132" s="56"/>
      <c r="EU132" s="56"/>
      <c r="EV132" s="56"/>
      <c r="EW132" s="56"/>
      <c r="EX132" s="56"/>
      <c r="EY132" s="56"/>
      <c r="EZ132" s="56"/>
      <c r="FA132" s="56"/>
      <c r="FB132" s="56"/>
      <c r="FD132" s="56"/>
      <c r="FE132" s="56"/>
      <c r="FF132" s="56"/>
      <c r="FG132" s="56"/>
      <c r="FH132" s="56"/>
      <c r="FI132" s="56"/>
      <c r="FJ132" s="56"/>
      <c r="FK132" s="56"/>
      <c r="FL132" s="56"/>
      <c r="FN132" s="56"/>
      <c r="FO132" s="56"/>
      <c r="FP132" s="56"/>
      <c r="FQ132" s="56"/>
      <c r="FR132" s="56"/>
      <c r="FS132" s="56"/>
      <c r="FT132" s="56"/>
      <c r="FU132" s="56"/>
      <c r="FV132" s="56"/>
      <c r="FX132" s="56"/>
      <c r="FY132" s="56"/>
      <c r="FZ132" s="56"/>
      <c r="GA132" s="56"/>
      <c r="GB132" s="56"/>
      <c r="GC132" s="56"/>
      <c r="GD132" s="56"/>
      <c r="GE132" s="56"/>
      <c r="GF132" s="56"/>
      <c r="GH132" s="56"/>
      <c r="GI132" s="56"/>
      <c r="GJ132" s="56"/>
      <c r="GK132" s="56"/>
      <c r="GL132" s="56"/>
      <c r="GM132" s="56"/>
      <c r="GN132" s="56"/>
      <c r="GO132" s="56"/>
      <c r="GP132" s="56"/>
      <c r="GR132" s="56"/>
      <c r="GS132" s="56"/>
      <c r="GT132" s="56"/>
      <c r="GU132" s="56"/>
      <c r="GV132" s="56"/>
      <c r="GW132" s="56"/>
      <c r="GX132" s="56"/>
      <c r="GY132" s="56"/>
      <c r="GZ132" s="56"/>
      <c r="HB132" s="56"/>
      <c r="HC132" s="56"/>
      <c r="HD132" s="56"/>
      <c r="HE132" s="56"/>
      <c r="HF132" s="56"/>
      <c r="HG132" s="56"/>
      <c r="HH132" s="56"/>
      <c r="HI132" s="56"/>
      <c r="HJ132" s="56"/>
      <c r="HL132" s="56"/>
      <c r="HM132" s="56"/>
      <c r="HN132" s="56"/>
      <c r="HO132" s="56"/>
      <c r="HP132" s="56"/>
      <c r="HQ132" s="56"/>
      <c r="HR132" s="56"/>
      <c r="HS132" s="56"/>
      <c r="HT132" s="56"/>
      <c r="HV132" s="56"/>
      <c r="HW132" s="56"/>
      <c r="HX132" s="56"/>
      <c r="HY132" s="56"/>
      <c r="HZ132" s="56"/>
      <c r="IA132" s="56"/>
      <c r="IB132" s="56"/>
      <c r="IC132" s="56"/>
      <c r="ID132" s="56"/>
      <c r="IF132" s="56"/>
      <c r="IG132" s="56"/>
      <c r="IH132" s="56"/>
      <c r="II132" s="56"/>
      <c r="IJ132" s="56"/>
      <c r="IK132" s="56"/>
      <c r="IL132" s="56"/>
      <c r="IM132" s="56"/>
      <c r="IN132" s="56"/>
      <c r="IP132" s="56"/>
      <c r="IQ132" s="56"/>
      <c r="IR132" s="56"/>
      <c r="IS132" s="56"/>
      <c r="IT132" s="56"/>
      <c r="IU132" s="56"/>
    </row>
    <row r="133" spans="1:255" ht="12.75" customHeight="1" thickBot="1" x14ac:dyDescent="0.25">
      <c r="A133" s="227"/>
      <c r="B133" s="106">
        <v>522.22</v>
      </c>
      <c r="C133" s="85" t="s">
        <v>74</v>
      </c>
      <c r="D133" s="86"/>
      <c r="E133" s="47"/>
      <c r="F133" s="47"/>
      <c r="G133" s="47"/>
      <c r="H133" s="48"/>
      <c r="I133" s="49"/>
      <c r="J133" s="56"/>
      <c r="K133" s="56"/>
      <c r="L133" s="56"/>
      <c r="M133" s="56"/>
      <c r="N133" s="56"/>
      <c r="O133" s="56"/>
      <c r="P133" s="56"/>
      <c r="Q133" s="56"/>
      <c r="R133" s="56"/>
      <c r="T133" s="56"/>
      <c r="U133" s="56"/>
      <c r="V133" s="56"/>
      <c r="W133" s="56"/>
      <c r="X133" s="56"/>
      <c r="Y133" s="56"/>
      <c r="Z133" s="56"/>
      <c r="AA133" s="56"/>
      <c r="AB133" s="56"/>
      <c r="AD133" s="56"/>
      <c r="AE133" s="56"/>
      <c r="AF133" s="56"/>
      <c r="AG133" s="56"/>
      <c r="AH133" s="56"/>
      <c r="AI133" s="56"/>
      <c r="AJ133" s="56"/>
      <c r="AK133" s="56"/>
      <c r="AL133" s="56"/>
      <c r="AN133" s="56"/>
      <c r="AO133" s="56"/>
      <c r="AP133" s="56"/>
      <c r="AQ133" s="56"/>
      <c r="AR133" s="56"/>
      <c r="AS133" s="56"/>
      <c r="AT133" s="56"/>
      <c r="AU133" s="56"/>
      <c r="AV133" s="56"/>
      <c r="AX133" s="56"/>
      <c r="AY133" s="56"/>
      <c r="AZ133" s="56"/>
      <c r="BA133" s="56"/>
      <c r="BB133" s="56"/>
      <c r="BC133" s="56"/>
      <c r="BD133" s="56"/>
      <c r="BE133" s="56"/>
      <c r="BF133" s="56"/>
      <c r="BH133" s="56"/>
      <c r="BI133" s="56"/>
      <c r="BJ133" s="56"/>
      <c r="BK133" s="56"/>
      <c r="BL133" s="56"/>
      <c r="BM133" s="56"/>
      <c r="BN133" s="56"/>
      <c r="BO133" s="56"/>
      <c r="BP133" s="56"/>
      <c r="BR133" s="56"/>
      <c r="BS133" s="56"/>
      <c r="BT133" s="56"/>
      <c r="BU133" s="56"/>
      <c r="BV133" s="56"/>
      <c r="BW133" s="56"/>
      <c r="BX133" s="56"/>
      <c r="BY133" s="56"/>
      <c r="BZ133" s="56"/>
      <c r="CB133" s="56"/>
      <c r="CC133" s="56"/>
      <c r="CD133" s="56"/>
      <c r="CE133" s="56"/>
      <c r="CF133" s="56"/>
      <c r="CG133" s="56"/>
      <c r="CH133" s="56"/>
      <c r="CI133" s="56"/>
      <c r="CJ133" s="56"/>
      <c r="CL133" s="56"/>
      <c r="CM133" s="56"/>
      <c r="CN133" s="56"/>
      <c r="CO133" s="56"/>
      <c r="CP133" s="56"/>
      <c r="CQ133" s="56"/>
      <c r="CR133" s="56"/>
      <c r="CS133" s="56"/>
      <c r="CT133" s="56"/>
      <c r="CV133" s="56"/>
      <c r="CW133" s="56"/>
      <c r="CX133" s="56"/>
      <c r="CY133" s="56"/>
      <c r="CZ133" s="56"/>
      <c r="DA133" s="56"/>
      <c r="DB133" s="56"/>
      <c r="DC133" s="56"/>
      <c r="DD133" s="56"/>
      <c r="DF133" s="56"/>
      <c r="DG133" s="56"/>
      <c r="DH133" s="56"/>
      <c r="DI133" s="56"/>
      <c r="DJ133" s="56"/>
      <c r="DK133" s="56"/>
      <c r="DL133" s="56"/>
      <c r="DM133" s="56"/>
      <c r="DN133" s="56"/>
      <c r="DP133" s="56"/>
      <c r="DQ133" s="56"/>
      <c r="DR133" s="56"/>
      <c r="DS133" s="56"/>
      <c r="DT133" s="56"/>
      <c r="DU133" s="56"/>
      <c r="DV133" s="56"/>
      <c r="DW133" s="56"/>
      <c r="DX133" s="56"/>
      <c r="DZ133" s="56"/>
      <c r="EA133" s="56"/>
      <c r="EB133" s="56"/>
      <c r="EC133" s="56"/>
      <c r="ED133" s="56"/>
      <c r="EE133" s="56"/>
      <c r="EF133" s="56"/>
      <c r="EG133" s="56"/>
      <c r="EH133" s="56"/>
      <c r="EJ133" s="56"/>
      <c r="EK133" s="56"/>
      <c r="EL133" s="56"/>
      <c r="EM133" s="56"/>
      <c r="EN133" s="56"/>
      <c r="EO133" s="56"/>
      <c r="EP133" s="56"/>
      <c r="EQ133" s="56"/>
      <c r="ER133" s="56"/>
      <c r="ET133" s="56"/>
      <c r="EU133" s="56"/>
      <c r="EV133" s="56"/>
      <c r="EW133" s="56"/>
      <c r="EX133" s="56"/>
      <c r="EY133" s="56"/>
      <c r="EZ133" s="56"/>
      <c r="FA133" s="56"/>
      <c r="FB133" s="56"/>
      <c r="FD133" s="56"/>
      <c r="FE133" s="56"/>
      <c r="FF133" s="56"/>
      <c r="FG133" s="56"/>
      <c r="FH133" s="56"/>
      <c r="FI133" s="56"/>
      <c r="FJ133" s="56"/>
      <c r="FK133" s="56"/>
      <c r="FL133" s="56"/>
      <c r="FN133" s="56"/>
      <c r="FO133" s="56"/>
      <c r="FP133" s="56"/>
      <c r="FQ133" s="56"/>
      <c r="FR133" s="56"/>
      <c r="FS133" s="56"/>
      <c r="FT133" s="56"/>
      <c r="FU133" s="56"/>
      <c r="FV133" s="56"/>
      <c r="FX133" s="56"/>
      <c r="FY133" s="56"/>
      <c r="FZ133" s="56"/>
      <c r="GA133" s="56"/>
      <c r="GB133" s="56"/>
      <c r="GC133" s="56"/>
      <c r="GD133" s="56"/>
      <c r="GE133" s="56"/>
      <c r="GF133" s="56"/>
      <c r="GH133" s="56"/>
      <c r="GI133" s="56"/>
      <c r="GJ133" s="56"/>
      <c r="GK133" s="56"/>
      <c r="GL133" s="56"/>
      <c r="GM133" s="56"/>
      <c r="GN133" s="56"/>
      <c r="GO133" s="56"/>
      <c r="GP133" s="56"/>
      <c r="GR133" s="56"/>
      <c r="GS133" s="56"/>
      <c r="GT133" s="56"/>
      <c r="GU133" s="56"/>
      <c r="GV133" s="56"/>
      <c r="GW133" s="56"/>
      <c r="GX133" s="56"/>
      <c r="GY133" s="56"/>
      <c r="GZ133" s="56"/>
      <c r="HB133" s="56"/>
      <c r="HC133" s="56"/>
      <c r="HD133" s="56"/>
      <c r="HE133" s="56"/>
      <c r="HF133" s="56"/>
      <c r="HG133" s="56"/>
      <c r="HH133" s="56"/>
      <c r="HI133" s="56"/>
      <c r="HJ133" s="56"/>
      <c r="HL133" s="56"/>
      <c r="HM133" s="56"/>
      <c r="HN133" s="56"/>
      <c r="HO133" s="56"/>
      <c r="HP133" s="56"/>
      <c r="HQ133" s="56"/>
      <c r="HR133" s="56"/>
      <c r="HS133" s="56"/>
      <c r="HT133" s="56"/>
      <c r="HV133" s="56"/>
      <c r="HW133" s="56"/>
      <c r="HX133" s="56"/>
      <c r="HY133" s="56"/>
      <c r="HZ133" s="56"/>
      <c r="IA133" s="56"/>
      <c r="IB133" s="56"/>
      <c r="IC133" s="56"/>
      <c r="ID133" s="56"/>
      <c r="IF133" s="56"/>
      <c r="IG133" s="56"/>
      <c r="IH133" s="56"/>
      <c r="II133" s="56"/>
      <c r="IJ133" s="56"/>
      <c r="IK133" s="56"/>
      <c r="IL133" s="56"/>
      <c r="IM133" s="56"/>
      <c r="IN133" s="56"/>
      <c r="IP133" s="56"/>
      <c r="IQ133" s="56"/>
      <c r="IR133" s="56"/>
      <c r="IS133" s="56"/>
      <c r="IT133" s="56"/>
      <c r="IU133" s="56"/>
    </row>
    <row r="134" spans="1:255" ht="12.75" customHeight="1" thickBot="1" x14ac:dyDescent="0.25">
      <c r="A134" s="221"/>
      <c r="B134" s="106">
        <v>451.82</v>
      </c>
      <c r="C134" s="85" t="s">
        <v>75</v>
      </c>
      <c r="D134" s="86"/>
      <c r="E134" s="47"/>
      <c r="F134" s="47"/>
      <c r="G134" s="47"/>
      <c r="H134" s="48"/>
      <c r="I134" s="49"/>
      <c r="J134" s="56"/>
      <c r="K134" s="56"/>
      <c r="L134" s="56"/>
      <c r="M134" s="56"/>
      <c r="N134" s="56"/>
      <c r="O134" s="56"/>
      <c r="P134" s="56"/>
      <c r="Q134" s="56"/>
      <c r="R134" s="56"/>
      <c r="T134" s="56"/>
      <c r="U134" s="56"/>
      <c r="V134" s="56"/>
      <c r="W134" s="56"/>
      <c r="X134" s="56"/>
      <c r="Y134" s="56"/>
      <c r="Z134" s="56"/>
      <c r="AA134" s="56"/>
      <c r="AB134" s="56"/>
      <c r="AD134" s="56"/>
      <c r="AE134" s="56"/>
      <c r="AF134" s="56"/>
      <c r="AG134" s="56"/>
      <c r="AH134" s="56"/>
      <c r="AI134" s="56"/>
      <c r="AJ134" s="56"/>
      <c r="AK134" s="56"/>
      <c r="AL134" s="56"/>
      <c r="AN134" s="56"/>
      <c r="AO134" s="56"/>
      <c r="AP134" s="56"/>
      <c r="AQ134" s="56"/>
      <c r="AR134" s="56"/>
      <c r="AS134" s="56"/>
      <c r="AT134" s="56"/>
      <c r="AU134" s="56"/>
      <c r="AV134" s="56"/>
      <c r="AX134" s="56"/>
      <c r="AY134" s="56"/>
      <c r="AZ134" s="56"/>
      <c r="BA134" s="56"/>
      <c r="BB134" s="56"/>
      <c r="BC134" s="56"/>
      <c r="BD134" s="56"/>
      <c r="BE134" s="56"/>
      <c r="BF134" s="56"/>
      <c r="BH134" s="56"/>
      <c r="BI134" s="56"/>
      <c r="BJ134" s="56"/>
      <c r="BK134" s="56"/>
      <c r="BL134" s="56"/>
      <c r="BM134" s="56"/>
      <c r="BN134" s="56"/>
      <c r="BO134" s="56"/>
      <c r="BP134" s="56"/>
      <c r="BR134" s="56"/>
      <c r="BS134" s="56"/>
      <c r="BT134" s="56"/>
      <c r="BU134" s="56"/>
      <c r="BV134" s="56"/>
      <c r="BW134" s="56"/>
      <c r="BX134" s="56"/>
      <c r="BY134" s="56"/>
      <c r="BZ134" s="56"/>
      <c r="CB134" s="56"/>
      <c r="CC134" s="56"/>
      <c r="CD134" s="56"/>
      <c r="CE134" s="56"/>
      <c r="CF134" s="56"/>
      <c r="CG134" s="56"/>
      <c r="CH134" s="56"/>
      <c r="CI134" s="56"/>
      <c r="CJ134" s="56"/>
      <c r="CL134" s="56"/>
      <c r="CM134" s="56"/>
      <c r="CN134" s="56"/>
      <c r="CO134" s="56"/>
      <c r="CP134" s="56"/>
      <c r="CQ134" s="56"/>
      <c r="CR134" s="56"/>
      <c r="CS134" s="56"/>
      <c r="CT134" s="56"/>
      <c r="CV134" s="56"/>
      <c r="CW134" s="56"/>
      <c r="CX134" s="56"/>
      <c r="CY134" s="56"/>
      <c r="CZ134" s="56"/>
      <c r="DA134" s="56"/>
      <c r="DB134" s="56"/>
      <c r="DC134" s="56"/>
      <c r="DD134" s="56"/>
      <c r="DF134" s="56"/>
      <c r="DG134" s="56"/>
      <c r="DH134" s="56"/>
      <c r="DI134" s="56"/>
      <c r="DJ134" s="56"/>
      <c r="DK134" s="56"/>
      <c r="DL134" s="56"/>
      <c r="DM134" s="56"/>
      <c r="DN134" s="56"/>
      <c r="DP134" s="56"/>
      <c r="DQ134" s="56"/>
      <c r="DR134" s="56"/>
      <c r="DS134" s="56"/>
      <c r="DT134" s="56"/>
      <c r="DU134" s="56"/>
      <c r="DV134" s="56"/>
      <c r="DW134" s="56"/>
      <c r="DX134" s="56"/>
      <c r="DZ134" s="56"/>
      <c r="EA134" s="56"/>
      <c r="EB134" s="56"/>
      <c r="EC134" s="56"/>
      <c r="ED134" s="56"/>
      <c r="EE134" s="56"/>
      <c r="EF134" s="56"/>
      <c r="EG134" s="56"/>
      <c r="EH134" s="56"/>
      <c r="EJ134" s="56"/>
      <c r="EK134" s="56"/>
      <c r="EL134" s="56"/>
      <c r="EM134" s="56"/>
      <c r="EN134" s="56"/>
      <c r="EO134" s="56"/>
      <c r="EP134" s="56"/>
      <c r="EQ134" s="56"/>
      <c r="ER134" s="56"/>
      <c r="ET134" s="56"/>
      <c r="EU134" s="56"/>
      <c r="EV134" s="56"/>
      <c r="EW134" s="56"/>
      <c r="EX134" s="56"/>
      <c r="EY134" s="56"/>
      <c r="EZ134" s="56"/>
      <c r="FA134" s="56"/>
      <c r="FB134" s="56"/>
      <c r="FD134" s="56"/>
      <c r="FE134" s="56"/>
      <c r="FF134" s="56"/>
      <c r="FG134" s="56"/>
      <c r="FH134" s="56"/>
      <c r="FI134" s="56"/>
      <c r="FJ134" s="56"/>
      <c r="FK134" s="56"/>
      <c r="FL134" s="56"/>
      <c r="FN134" s="56"/>
      <c r="FO134" s="56"/>
      <c r="FP134" s="56"/>
      <c r="FQ134" s="56"/>
      <c r="FR134" s="56"/>
      <c r="FS134" s="56"/>
      <c r="FT134" s="56"/>
      <c r="FU134" s="56"/>
      <c r="FV134" s="56"/>
      <c r="FX134" s="56"/>
      <c r="FY134" s="56"/>
      <c r="FZ134" s="56"/>
      <c r="GA134" s="56"/>
      <c r="GB134" s="56"/>
      <c r="GC134" s="56"/>
      <c r="GD134" s="56"/>
      <c r="GE134" s="56"/>
      <c r="GF134" s="56"/>
      <c r="GH134" s="56"/>
      <c r="GI134" s="56"/>
      <c r="GJ134" s="56"/>
      <c r="GK134" s="56"/>
      <c r="GL134" s="56"/>
      <c r="GM134" s="56"/>
      <c r="GN134" s="56"/>
      <c r="GO134" s="56"/>
      <c r="GP134" s="56"/>
      <c r="GR134" s="56"/>
      <c r="GS134" s="56"/>
      <c r="GT134" s="56"/>
      <c r="GU134" s="56"/>
      <c r="GV134" s="56"/>
      <c r="GW134" s="56"/>
      <c r="GX134" s="56"/>
      <c r="GY134" s="56"/>
      <c r="GZ134" s="56"/>
      <c r="HB134" s="56"/>
      <c r="HC134" s="56"/>
      <c r="HD134" s="56"/>
      <c r="HE134" s="56"/>
      <c r="HF134" s="56"/>
      <c r="HG134" s="56"/>
      <c r="HH134" s="56"/>
      <c r="HI134" s="56"/>
      <c r="HJ134" s="56"/>
      <c r="HL134" s="56"/>
      <c r="HM134" s="56"/>
      <c r="HN134" s="56"/>
      <c r="HO134" s="56"/>
      <c r="HP134" s="56"/>
      <c r="HQ134" s="56"/>
      <c r="HR134" s="56"/>
      <c r="HS134" s="56"/>
      <c r="HT134" s="56"/>
      <c r="HV134" s="56"/>
      <c r="HW134" s="56"/>
      <c r="HX134" s="56"/>
      <c r="HY134" s="56"/>
      <c r="HZ134" s="56"/>
      <c r="IA134" s="56"/>
      <c r="IB134" s="56"/>
      <c r="IC134" s="56"/>
      <c r="ID134" s="56"/>
      <c r="IF134" s="56"/>
      <c r="IG134" s="56"/>
      <c r="IH134" s="56"/>
      <c r="II134" s="56"/>
      <c r="IJ134" s="56"/>
      <c r="IK134" s="56"/>
      <c r="IL134" s="56"/>
      <c r="IM134" s="56"/>
      <c r="IN134" s="56"/>
      <c r="IP134" s="56"/>
      <c r="IQ134" s="56"/>
      <c r="IR134" s="56"/>
      <c r="IS134" s="56"/>
      <c r="IT134" s="56"/>
      <c r="IU134" s="56"/>
    </row>
    <row r="135" spans="1:255" ht="12.75" customHeight="1" thickBot="1" x14ac:dyDescent="0.25">
      <c r="A135" s="221"/>
      <c r="B135" s="106">
        <v>494.17</v>
      </c>
      <c r="C135" s="85" t="s">
        <v>76</v>
      </c>
      <c r="D135" s="86"/>
      <c r="E135" s="47"/>
      <c r="F135" s="47"/>
      <c r="G135" s="47"/>
      <c r="H135" s="48"/>
      <c r="I135" s="49"/>
      <c r="J135" s="56"/>
      <c r="K135" s="56"/>
      <c r="L135" s="56"/>
      <c r="M135" s="56"/>
      <c r="N135" s="56"/>
      <c r="O135" s="56"/>
      <c r="P135" s="56"/>
      <c r="Q135" s="56"/>
      <c r="R135" s="56"/>
      <c r="T135" s="56"/>
      <c r="U135" s="56"/>
      <c r="V135" s="56"/>
      <c r="W135" s="56"/>
      <c r="X135" s="56"/>
      <c r="Y135" s="56"/>
      <c r="Z135" s="56"/>
      <c r="AA135" s="56"/>
      <c r="AB135" s="56"/>
      <c r="AD135" s="56"/>
      <c r="AE135" s="56"/>
      <c r="AF135" s="56"/>
      <c r="AG135" s="56"/>
      <c r="AH135" s="56"/>
      <c r="AI135" s="56"/>
      <c r="AJ135" s="56"/>
      <c r="AK135" s="56"/>
      <c r="AL135" s="56"/>
      <c r="AN135" s="56"/>
      <c r="AO135" s="56"/>
      <c r="AP135" s="56"/>
      <c r="AQ135" s="56"/>
      <c r="AR135" s="56"/>
      <c r="AS135" s="56"/>
      <c r="AT135" s="56"/>
      <c r="AU135" s="56"/>
      <c r="AV135" s="56"/>
      <c r="AX135" s="56"/>
      <c r="AY135" s="56"/>
      <c r="AZ135" s="56"/>
      <c r="BA135" s="56"/>
      <c r="BB135" s="56"/>
      <c r="BC135" s="56"/>
      <c r="BD135" s="56"/>
      <c r="BE135" s="56"/>
      <c r="BF135" s="56"/>
      <c r="BH135" s="56"/>
      <c r="BI135" s="56"/>
      <c r="BJ135" s="56"/>
      <c r="BK135" s="56"/>
      <c r="BL135" s="56"/>
      <c r="BM135" s="56"/>
      <c r="BN135" s="56"/>
      <c r="BO135" s="56"/>
      <c r="BP135" s="56"/>
      <c r="BR135" s="56"/>
      <c r="BS135" s="56"/>
      <c r="BT135" s="56"/>
      <c r="BU135" s="56"/>
      <c r="BV135" s="56"/>
      <c r="BW135" s="56"/>
      <c r="BX135" s="56"/>
      <c r="BY135" s="56"/>
      <c r="BZ135" s="56"/>
      <c r="CB135" s="56"/>
      <c r="CC135" s="56"/>
      <c r="CD135" s="56"/>
      <c r="CE135" s="56"/>
      <c r="CF135" s="56"/>
      <c r="CG135" s="56"/>
      <c r="CH135" s="56"/>
      <c r="CI135" s="56"/>
      <c r="CJ135" s="56"/>
      <c r="CL135" s="56"/>
      <c r="CM135" s="56"/>
      <c r="CN135" s="56"/>
      <c r="CO135" s="56"/>
      <c r="CP135" s="56"/>
      <c r="CQ135" s="56"/>
      <c r="CR135" s="56"/>
      <c r="CS135" s="56"/>
      <c r="CT135" s="56"/>
      <c r="CV135" s="56"/>
      <c r="CW135" s="56"/>
      <c r="CX135" s="56"/>
      <c r="CY135" s="56"/>
      <c r="CZ135" s="56"/>
      <c r="DA135" s="56"/>
      <c r="DB135" s="56"/>
      <c r="DC135" s="56"/>
      <c r="DD135" s="56"/>
      <c r="DF135" s="56"/>
      <c r="DG135" s="56"/>
      <c r="DH135" s="56"/>
      <c r="DI135" s="56"/>
      <c r="DJ135" s="56"/>
      <c r="DK135" s="56"/>
      <c r="DL135" s="56"/>
      <c r="DM135" s="56"/>
      <c r="DN135" s="56"/>
      <c r="DP135" s="56"/>
      <c r="DQ135" s="56"/>
      <c r="DR135" s="56"/>
      <c r="DS135" s="56"/>
      <c r="DT135" s="56"/>
      <c r="DU135" s="56"/>
      <c r="DV135" s="56"/>
      <c r="DW135" s="56"/>
      <c r="DX135" s="56"/>
      <c r="DZ135" s="56"/>
      <c r="EA135" s="56"/>
      <c r="EB135" s="56"/>
      <c r="EC135" s="56"/>
      <c r="ED135" s="56"/>
      <c r="EE135" s="56"/>
      <c r="EF135" s="56"/>
      <c r="EG135" s="56"/>
      <c r="EH135" s="56"/>
      <c r="EJ135" s="56"/>
      <c r="EK135" s="56"/>
      <c r="EL135" s="56"/>
      <c r="EM135" s="56"/>
      <c r="EN135" s="56"/>
      <c r="EO135" s="56"/>
      <c r="EP135" s="56"/>
      <c r="EQ135" s="56"/>
      <c r="ER135" s="56"/>
      <c r="ET135" s="56"/>
      <c r="EU135" s="56"/>
      <c r="EV135" s="56"/>
      <c r="EW135" s="56"/>
      <c r="EX135" s="56"/>
      <c r="EY135" s="56"/>
      <c r="EZ135" s="56"/>
      <c r="FA135" s="56"/>
      <c r="FB135" s="56"/>
      <c r="FD135" s="56"/>
      <c r="FE135" s="56"/>
      <c r="FF135" s="56"/>
      <c r="FG135" s="56"/>
      <c r="FH135" s="56"/>
      <c r="FI135" s="56"/>
      <c r="FJ135" s="56"/>
      <c r="FK135" s="56"/>
      <c r="FL135" s="56"/>
      <c r="FN135" s="56"/>
      <c r="FO135" s="56"/>
      <c r="FP135" s="56"/>
      <c r="FQ135" s="56"/>
      <c r="FR135" s="56"/>
      <c r="FS135" s="56"/>
      <c r="FT135" s="56"/>
      <c r="FU135" s="56"/>
      <c r="FV135" s="56"/>
      <c r="FX135" s="56"/>
      <c r="FY135" s="56"/>
      <c r="FZ135" s="56"/>
      <c r="GA135" s="56"/>
      <c r="GB135" s="56"/>
      <c r="GC135" s="56"/>
      <c r="GD135" s="56"/>
      <c r="GE135" s="56"/>
      <c r="GF135" s="56"/>
      <c r="GH135" s="56"/>
      <c r="GI135" s="56"/>
      <c r="GJ135" s="56"/>
      <c r="GK135" s="56"/>
      <c r="GL135" s="56"/>
      <c r="GM135" s="56"/>
      <c r="GN135" s="56"/>
      <c r="GO135" s="56"/>
      <c r="GP135" s="56"/>
      <c r="GR135" s="56"/>
      <c r="GS135" s="56"/>
      <c r="GT135" s="56"/>
      <c r="GU135" s="56"/>
      <c r="GV135" s="56"/>
      <c r="GW135" s="56"/>
      <c r="GX135" s="56"/>
      <c r="GY135" s="56"/>
      <c r="GZ135" s="56"/>
      <c r="HB135" s="56"/>
      <c r="HC135" s="56"/>
      <c r="HD135" s="56"/>
      <c r="HE135" s="56"/>
      <c r="HF135" s="56"/>
      <c r="HG135" s="56"/>
      <c r="HH135" s="56"/>
      <c r="HI135" s="56"/>
      <c r="HJ135" s="56"/>
      <c r="HL135" s="56"/>
      <c r="HM135" s="56"/>
      <c r="HN135" s="56"/>
      <c r="HO135" s="56"/>
      <c r="HP135" s="56"/>
      <c r="HQ135" s="56"/>
      <c r="HR135" s="56"/>
      <c r="HS135" s="56"/>
      <c r="HT135" s="56"/>
      <c r="HV135" s="56"/>
      <c r="HW135" s="56"/>
      <c r="HX135" s="56"/>
      <c r="HY135" s="56"/>
      <c r="HZ135" s="56"/>
      <c r="IA135" s="56"/>
      <c r="IB135" s="56"/>
      <c r="IC135" s="56"/>
      <c r="ID135" s="56"/>
      <c r="IF135" s="56"/>
      <c r="IG135" s="56"/>
      <c r="IH135" s="56"/>
      <c r="II135" s="56"/>
      <c r="IJ135" s="56"/>
      <c r="IK135" s="56"/>
      <c r="IL135" s="56"/>
      <c r="IM135" s="56"/>
      <c r="IN135" s="56"/>
      <c r="IP135" s="56"/>
      <c r="IQ135" s="56"/>
      <c r="IR135" s="56"/>
      <c r="IS135" s="56"/>
      <c r="IT135" s="56"/>
      <c r="IU135" s="56"/>
    </row>
    <row r="136" spans="1:255" ht="12.75" customHeight="1" thickBot="1" x14ac:dyDescent="0.25">
      <c r="A136" s="221"/>
      <c r="B136" s="106">
        <v>688.39</v>
      </c>
      <c r="C136" s="85" t="s">
        <v>77</v>
      </c>
      <c r="D136" s="86"/>
      <c r="E136" s="47"/>
      <c r="F136" s="47"/>
      <c r="G136" s="47"/>
      <c r="H136" s="48"/>
      <c r="I136" s="49"/>
      <c r="J136" s="56"/>
      <c r="K136" s="56"/>
      <c r="L136" s="56"/>
      <c r="M136" s="56"/>
      <c r="N136" s="56"/>
      <c r="O136" s="56"/>
      <c r="P136" s="56"/>
      <c r="Q136" s="56"/>
      <c r="R136" s="56"/>
      <c r="T136" s="56"/>
      <c r="U136" s="56"/>
      <c r="V136" s="56"/>
      <c r="W136" s="56"/>
      <c r="X136" s="56"/>
      <c r="Y136" s="56"/>
      <c r="Z136" s="56"/>
      <c r="AA136" s="56"/>
      <c r="AB136" s="56"/>
      <c r="AD136" s="56"/>
      <c r="AE136" s="56"/>
      <c r="AF136" s="56"/>
      <c r="AG136" s="56"/>
      <c r="AH136" s="56"/>
      <c r="AI136" s="56"/>
      <c r="AJ136" s="56"/>
      <c r="AK136" s="56"/>
      <c r="AL136" s="56"/>
      <c r="AN136" s="56"/>
      <c r="AO136" s="56"/>
      <c r="AP136" s="56"/>
      <c r="AQ136" s="56"/>
      <c r="AR136" s="56"/>
      <c r="AS136" s="56"/>
      <c r="AT136" s="56"/>
      <c r="AU136" s="56"/>
      <c r="AV136" s="56"/>
      <c r="AX136" s="56"/>
      <c r="AY136" s="56"/>
      <c r="AZ136" s="56"/>
      <c r="BA136" s="56"/>
      <c r="BB136" s="56"/>
      <c r="BC136" s="56"/>
      <c r="BD136" s="56"/>
      <c r="BE136" s="56"/>
      <c r="BF136" s="56"/>
      <c r="BH136" s="56"/>
      <c r="BI136" s="56"/>
      <c r="BJ136" s="56"/>
      <c r="BK136" s="56"/>
      <c r="BL136" s="56"/>
      <c r="BM136" s="56"/>
      <c r="BN136" s="56"/>
      <c r="BO136" s="56"/>
      <c r="BP136" s="56"/>
      <c r="BR136" s="56"/>
      <c r="BS136" s="56"/>
      <c r="BT136" s="56"/>
      <c r="BU136" s="56"/>
      <c r="BV136" s="56"/>
      <c r="BW136" s="56"/>
      <c r="BX136" s="56"/>
      <c r="BY136" s="56"/>
      <c r="BZ136" s="56"/>
      <c r="CB136" s="56"/>
      <c r="CC136" s="56"/>
      <c r="CD136" s="56"/>
      <c r="CE136" s="56"/>
      <c r="CF136" s="56"/>
      <c r="CG136" s="56"/>
      <c r="CH136" s="56"/>
      <c r="CI136" s="56"/>
      <c r="CJ136" s="56"/>
      <c r="CL136" s="56"/>
      <c r="CM136" s="56"/>
      <c r="CN136" s="56"/>
      <c r="CO136" s="56"/>
      <c r="CP136" s="56"/>
      <c r="CQ136" s="56"/>
      <c r="CR136" s="56"/>
      <c r="CS136" s="56"/>
      <c r="CT136" s="56"/>
      <c r="CV136" s="56"/>
      <c r="CW136" s="56"/>
      <c r="CX136" s="56"/>
      <c r="CY136" s="56"/>
      <c r="CZ136" s="56"/>
      <c r="DA136" s="56"/>
      <c r="DB136" s="56"/>
      <c r="DC136" s="56"/>
      <c r="DD136" s="56"/>
      <c r="DF136" s="56"/>
      <c r="DG136" s="56"/>
      <c r="DH136" s="56"/>
      <c r="DI136" s="56"/>
      <c r="DJ136" s="56"/>
      <c r="DK136" s="56"/>
      <c r="DL136" s="56"/>
      <c r="DM136" s="56"/>
      <c r="DN136" s="56"/>
      <c r="DP136" s="56"/>
      <c r="DQ136" s="56"/>
      <c r="DR136" s="56"/>
      <c r="DS136" s="56"/>
      <c r="DT136" s="56"/>
      <c r="DU136" s="56"/>
      <c r="DV136" s="56"/>
      <c r="DW136" s="56"/>
      <c r="DX136" s="56"/>
      <c r="DZ136" s="56"/>
      <c r="EA136" s="56"/>
      <c r="EB136" s="56"/>
      <c r="EC136" s="56"/>
      <c r="ED136" s="56"/>
      <c r="EE136" s="56"/>
      <c r="EF136" s="56"/>
      <c r="EG136" s="56"/>
      <c r="EH136" s="56"/>
      <c r="EJ136" s="56"/>
      <c r="EK136" s="56"/>
      <c r="EL136" s="56"/>
      <c r="EM136" s="56"/>
      <c r="EN136" s="56"/>
      <c r="EO136" s="56"/>
      <c r="EP136" s="56"/>
      <c r="EQ136" s="56"/>
      <c r="ER136" s="56"/>
      <c r="ET136" s="56"/>
      <c r="EU136" s="56"/>
      <c r="EV136" s="56"/>
      <c r="EW136" s="56"/>
      <c r="EX136" s="56"/>
      <c r="EY136" s="56"/>
      <c r="EZ136" s="56"/>
      <c r="FA136" s="56"/>
      <c r="FB136" s="56"/>
      <c r="FD136" s="56"/>
      <c r="FE136" s="56"/>
      <c r="FF136" s="56"/>
      <c r="FG136" s="56"/>
      <c r="FH136" s="56"/>
      <c r="FI136" s="56"/>
      <c r="FJ136" s="56"/>
      <c r="FK136" s="56"/>
      <c r="FL136" s="56"/>
      <c r="FN136" s="56"/>
      <c r="FO136" s="56"/>
      <c r="FP136" s="56"/>
      <c r="FQ136" s="56"/>
      <c r="FR136" s="56"/>
      <c r="FS136" s="56"/>
      <c r="FT136" s="56"/>
      <c r="FU136" s="56"/>
      <c r="FV136" s="56"/>
      <c r="FX136" s="56"/>
      <c r="FY136" s="56"/>
      <c r="FZ136" s="56"/>
      <c r="GA136" s="56"/>
      <c r="GB136" s="56"/>
      <c r="GC136" s="56"/>
      <c r="GD136" s="56"/>
      <c r="GE136" s="56"/>
      <c r="GF136" s="56"/>
      <c r="GH136" s="56"/>
      <c r="GI136" s="56"/>
      <c r="GJ136" s="56"/>
      <c r="GK136" s="56"/>
      <c r="GL136" s="56"/>
      <c r="GM136" s="56"/>
      <c r="GN136" s="56"/>
      <c r="GO136" s="56"/>
      <c r="GP136" s="56"/>
      <c r="GR136" s="56"/>
      <c r="GS136" s="56"/>
      <c r="GT136" s="56"/>
      <c r="GU136" s="56"/>
      <c r="GV136" s="56"/>
      <c r="GW136" s="56"/>
      <c r="GX136" s="56"/>
      <c r="GY136" s="56"/>
      <c r="GZ136" s="56"/>
      <c r="HB136" s="56"/>
      <c r="HC136" s="56"/>
      <c r="HD136" s="56"/>
      <c r="HE136" s="56"/>
      <c r="HF136" s="56"/>
      <c r="HG136" s="56"/>
      <c r="HH136" s="56"/>
      <c r="HI136" s="56"/>
      <c r="HJ136" s="56"/>
      <c r="HL136" s="56"/>
      <c r="HM136" s="56"/>
      <c r="HN136" s="56"/>
      <c r="HO136" s="56"/>
      <c r="HP136" s="56"/>
      <c r="HQ136" s="56"/>
      <c r="HR136" s="56"/>
      <c r="HS136" s="56"/>
      <c r="HT136" s="56"/>
      <c r="HV136" s="56"/>
      <c r="HW136" s="56"/>
      <c r="HX136" s="56"/>
      <c r="HY136" s="56"/>
      <c r="HZ136" s="56"/>
      <c r="IA136" s="56"/>
      <c r="IB136" s="56"/>
      <c r="IC136" s="56"/>
      <c r="ID136" s="56"/>
      <c r="IF136" s="56"/>
      <c r="IG136" s="56"/>
      <c r="IH136" s="56"/>
      <c r="II136" s="56"/>
      <c r="IJ136" s="56"/>
      <c r="IK136" s="56"/>
      <c r="IL136" s="56"/>
      <c r="IM136" s="56"/>
      <c r="IN136" s="56"/>
      <c r="IP136" s="56"/>
      <c r="IQ136" s="56"/>
      <c r="IR136" s="56"/>
      <c r="IS136" s="56"/>
      <c r="IT136" s="56"/>
      <c r="IU136" s="56"/>
    </row>
    <row r="137" spans="1:255" ht="12.75" customHeight="1" thickBot="1" x14ac:dyDescent="0.25">
      <c r="A137" s="221"/>
      <c r="B137" s="106">
        <v>530.84</v>
      </c>
      <c r="C137" s="85" t="s">
        <v>78</v>
      </c>
      <c r="D137" s="86"/>
      <c r="E137" s="47"/>
      <c r="F137" s="47"/>
      <c r="G137" s="47"/>
      <c r="H137" s="48"/>
      <c r="I137" s="49"/>
      <c r="J137" s="56"/>
      <c r="K137" s="56"/>
      <c r="L137" s="56"/>
      <c r="M137" s="56"/>
      <c r="N137" s="56"/>
      <c r="O137" s="56"/>
      <c r="P137" s="56"/>
      <c r="Q137" s="56"/>
      <c r="R137" s="56"/>
      <c r="T137" s="56"/>
      <c r="U137" s="56"/>
      <c r="V137" s="56"/>
      <c r="W137" s="56"/>
      <c r="X137" s="56"/>
      <c r="Y137" s="56"/>
      <c r="Z137" s="56"/>
      <c r="AA137" s="56"/>
      <c r="AB137" s="56"/>
      <c r="AD137" s="56"/>
      <c r="AE137" s="56"/>
      <c r="AF137" s="56"/>
      <c r="AG137" s="56"/>
      <c r="AH137" s="56"/>
      <c r="AI137" s="56"/>
      <c r="AJ137" s="56"/>
      <c r="AK137" s="56"/>
      <c r="AL137" s="56"/>
      <c r="AN137" s="56"/>
      <c r="AO137" s="56"/>
      <c r="AP137" s="56"/>
      <c r="AQ137" s="56"/>
      <c r="AR137" s="56"/>
      <c r="AS137" s="56"/>
      <c r="AT137" s="56"/>
      <c r="AU137" s="56"/>
      <c r="AV137" s="56"/>
      <c r="AX137" s="56"/>
      <c r="AY137" s="56"/>
      <c r="AZ137" s="56"/>
      <c r="BA137" s="56"/>
      <c r="BB137" s="56"/>
      <c r="BC137" s="56"/>
      <c r="BD137" s="56"/>
      <c r="BE137" s="56"/>
      <c r="BF137" s="56"/>
      <c r="BH137" s="56"/>
      <c r="BI137" s="56"/>
      <c r="BJ137" s="56"/>
      <c r="BK137" s="56"/>
      <c r="BL137" s="56"/>
      <c r="BM137" s="56"/>
      <c r="BN137" s="56"/>
      <c r="BO137" s="56"/>
      <c r="BP137" s="56"/>
      <c r="BR137" s="56"/>
      <c r="BS137" s="56"/>
      <c r="BT137" s="56"/>
      <c r="BU137" s="56"/>
      <c r="BV137" s="56"/>
      <c r="BW137" s="56"/>
      <c r="BX137" s="56"/>
      <c r="BY137" s="56"/>
      <c r="BZ137" s="56"/>
      <c r="CB137" s="56"/>
      <c r="CC137" s="56"/>
      <c r="CD137" s="56"/>
      <c r="CE137" s="56"/>
      <c r="CF137" s="56"/>
      <c r="CG137" s="56"/>
      <c r="CH137" s="56"/>
      <c r="CI137" s="56"/>
      <c r="CJ137" s="56"/>
      <c r="CL137" s="56"/>
      <c r="CM137" s="56"/>
      <c r="CN137" s="56"/>
      <c r="CO137" s="56"/>
      <c r="CP137" s="56"/>
      <c r="CQ137" s="56"/>
      <c r="CR137" s="56"/>
      <c r="CS137" s="56"/>
      <c r="CT137" s="56"/>
      <c r="CV137" s="56"/>
      <c r="CW137" s="56"/>
      <c r="CX137" s="56"/>
      <c r="CY137" s="56"/>
      <c r="CZ137" s="56"/>
      <c r="DA137" s="56"/>
      <c r="DB137" s="56"/>
      <c r="DC137" s="56"/>
      <c r="DD137" s="56"/>
      <c r="DF137" s="56"/>
      <c r="DG137" s="56"/>
      <c r="DH137" s="56"/>
      <c r="DI137" s="56"/>
      <c r="DJ137" s="56"/>
      <c r="DK137" s="56"/>
      <c r="DL137" s="56"/>
      <c r="DM137" s="56"/>
      <c r="DN137" s="56"/>
      <c r="DP137" s="56"/>
      <c r="DQ137" s="56"/>
      <c r="DR137" s="56"/>
      <c r="DS137" s="56"/>
      <c r="DT137" s="56"/>
      <c r="DU137" s="56"/>
      <c r="DV137" s="56"/>
      <c r="DW137" s="56"/>
      <c r="DX137" s="56"/>
      <c r="DZ137" s="56"/>
      <c r="EA137" s="56"/>
      <c r="EB137" s="56"/>
      <c r="EC137" s="56"/>
      <c r="ED137" s="56"/>
      <c r="EE137" s="56"/>
      <c r="EF137" s="56"/>
      <c r="EG137" s="56"/>
      <c r="EH137" s="56"/>
      <c r="EJ137" s="56"/>
      <c r="EK137" s="56"/>
      <c r="EL137" s="56"/>
      <c r="EM137" s="56"/>
      <c r="EN137" s="56"/>
      <c r="EO137" s="56"/>
      <c r="EP137" s="56"/>
      <c r="EQ137" s="56"/>
      <c r="ER137" s="56"/>
      <c r="ET137" s="56"/>
      <c r="EU137" s="56"/>
      <c r="EV137" s="56"/>
      <c r="EW137" s="56"/>
      <c r="EX137" s="56"/>
      <c r="EY137" s="56"/>
      <c r="EZ137" s="56"/>
      <c r="FA137" s="56"/>
      <c r="FB137" s="56"/>
      <c r="FD137" s="56"/>
      <c r="FE137" s="56"/>
      <c r="FF137" s="56"/>
      <c r="FG137" s="56"/>
      <c r="FH137" s="56"/>
      <c r="FI137" s="56"/>
      <c r="FJ137" s="56"/>
      <c r="FK137" s="56"/>
      <c r="FL137" s="56"/>
      <c r="FN137" s="56"/>
      <c r="FO137" s="56"/>
      <c r="FP137" s="56"/>
      <c r="FQ137" s="56"/>
      <c r="FR137" s="56"/>
      <c r="FS137" s="56"/>
      <c r="FT137" s="56"/>
      <c r="FU137" s="56"/>
      <c r="FV137" s="56"/>
      <c r="FX137" s="56"/>
      <c r="FY137" s="56"/>
      <c r="FZ137" s="56"/>
      <c r="GA137" s="56"/>
      <c r="GB137" s="56"/>
      <c r="GC137" s="56"/>
      <c r="GD137" s="56"/>
      <c r="GE137" s="56"/>
      <c r="GF137" s="56"/>
      <c r="GH137" s="56"/>
      <c r="GI137" s="56"/>
      <c r="GJ137" s="56"/>
      <c r="GK137" s="56"/>
      <c r="GL137" s="56"/>
      <c r="GM137" s="56"/>
      <c r="GN137" s="56"/>
      <c r="GO137" s="56"/>
      <c r="GP137" s="56"/>
      <c r="GR137" s="56"/>
      <c r="GS137" s="56"/>
      <c r="GT137" s="56"/>
      <c r="GU137" s="56"/>
      <c r="GV137" s="56"/>
      <c r="GW137" s="56"/>
      <c r="GX137" s="56"/>
      <c r="GY137" s="56"/>
      <c r="GZ137" s="56"/>
      <c r="HB137" s="56"/>
      <c r="HC137" s="56"/>
      <c r="HD137" s="56"/>
      <c r="HE137" s="56"/>
      <c r="HF137" s="56"/>
      <c r="HG137" s="56"/>
      <c r="HH137" s="56"/>
      <c r="HI137" s="56"/>
      <c r="HJ137" s="56"/>
      <c r="HL137" s="56"/>
      <c r="HM137" s="56"/>
      <c r="HN137" s="56"/>
      <c r="HO137" s="56"/>
      <c r="HP137" s="56"/>
      <c r="HQ137" s="56"/>
      <c r="HR137" s="56"/>
      <c r="HS137" s="56"/>
      <c r="HT137" s="56"/>
      <c r="HV137" s="56"/>
      <c r="HW137" s="56"/>
      <c r="HX137" s="56"/>
      <c r="HY137" s="56"/>
      <c r="HZ137" s="56"/>
      <c r="IA137" s="56"/>
      <c r="IB137" s="56"/>
      <c r="IC137" s="56"/>
      <c r="ID137" s="56"/>
      <c r="IF137" s="56"/>
      <c r="IG137" s="56"/>
      <c r="IH137" s="56"/>
      <c r="II137" s="56"/>
      <c r="IJ137" s="56"/>
      <c r="IK137" s="56"/>
      <c r="IL137" s="56"/>
      <c r="IM137" s="56"/>
      <c r="IN137" s="56"/>
      <c r="IP137" s="56"/>
      <c r="IQ137" s="56"/>
      <c r="IR137" s="56"/>
      <c r="IS137" s="56"/>
      <c r="IT137" s="56"/>
      <c r="IU137" s="56"/>
    </row>
    <row r="138" spans="1:255" ht="12.75" customHeight="1" thickBot="1" x14ac:dyDescent="0.25">
      <c r="A138" s="221"/>
      <c r="B138" s="106">
        <v>673.14</v>
      </c>
      <c r="C138" s="85" t="s">
        <v>79</v>
      </c>
      <c r="D138" s="86"/>
      <c r="E138" s="47"/>
      <c r="F138" s="47"/>
      <c r="G138" s="47"/>
      <c r="H138" s="48"/>
      <c r="I138" s="49"/>
      <c r="J138" s="56"/>
      <c r="K138" s="56"/>
      <c r="L138" s="56"/>
      <c r="M138" s="56"/>
      <c r="N138" s="56"/>
      <c r="O138" s="56"/>
      <c r="P138" s="56"/>
      <c r="Q138" s="56"/>
      <c r="R138" s="56"/>
      <c r="T138" s="56"/>
      <c r="U138" s="56"/>
      <c r="V138" s="56"/>
      <c r="W138" s="56"/>
      <c r="X138" s="56"/>
      <c r="Y138" s="56"/>
      <c r="Z138" s="56"/>
      <c r="AA138" s="56"/>
      <c r="AB138" s="56"/>
      <c r="AD138" s="56"/>
      <c r="AE138" s="56"/>
      <c r="AF138" s="56"/>
      <c r="AG138" s="56"/>
      <c r="AH138" s="56"/>
      <c r="AI138" s="56"/>
      <c r="AJ138" s="56"/>
      <c r="AK138" s="56"/>
      <c r="AL138" s="56"/>
      <c r="AN138" s="56"/>
      <c r="AO138" s="56"/>
      <c r="AP138" s="56"/>
      <c r="AQ138" s="56"/>
      <c r="AR138" s="56"/>
      <c r="AS138" s="56"/>
      <c r="AT138" s="56"/>
      <c r="AU138" s="56"/>
      <c r="AV138" s="56"/>
      <c r="AX138" s="56"/>
      <c r="AY138" s="56"/>
      <c r="AZ138" s="56"/>
      <c r="BA138" s="56"/>
      <c r="BB138" s="56"/>
      <c r="BC138" s="56"/>
      <c r="BD138" s="56"/>
      <c r="BE138" s="56"/>
      <c r="BF138" s="56"/>
      <c r="BH138" s="56"/>
      <c r="BI138" s="56"/>
      <c r="BJ138" s="56"/>
      <c r="BK138" s="56"/>
      <c r="BL138" s="56"/>
      <c r="BM138" s="56"/>
      <c r="BN138" s="56"/>
      <c r="BO138" s="56"/>
      <c r="BP138" s="56"/>
      <c r="BR138" s="56"/>
      <c r="BS138" s="56"/>
      <c r="BT138" s="56"/>
      <c r="BU138" s="56"/>
      <c r="BV138" s="56"/>
      <c r="BW138" s="56"/>
      <c r="BX138" s="56"/>
      <c r="BY138" s="56"/>
      <c r="BZ138" s="56"/>
      <c r="CB138" s="56"/>
      <c r="CC138" s="56"/>
      <c r="CD138" s="56"/>
      <c r="CE138" s="56"/>
      <c r="CF138" s="56"/>
      <c r="CG138" s="56"/>
      <c r="CH138" s="56"/>
      <c r="CI138" s="56"/>
      <c r="CJ138" s="56"/>
      <c r="CL138" s="56"/>
      <c r="CM138" s="56"/>
      <c r="CN138" s="56"/>
      <c r="CO138" s="56"/>
      <c r="CP138" s="56"/>
      <c r="CQ138" s="56"/>
      <c r="CR138" s="56"/>
      <c r="CS138" s="56"/>
      <c r="CT138" s="56"/>
      <c r="CV138" s="56"/>
      <c r="CW138" s="56"/>
      <c r="CX138" s="56"/>
      <c r="CY138" s="56"/>
      <c r="CZ138" s="56"/>
      <c r="DA138" s="56"/>
      <c r="DB138" s="56"/>
      <c r="DC138" s="56"/>
      <c r="DD138" s="56"/>
      <c r="DF138" s="56"/>
      <c r="DG138" s="56"/>
      <c r="DH138" s="56"/>
      <c r="DI138" s="56"/>
      <c r="DJ138" s="56"/>
      <c r="DK138" s="56"/>
      <c r="DL138" s="56"/>
      <c r="DM138" s="56"/>
      <c r="DN138" s="56"/>
      <c r="DP138" s="56"/>
      <c r="DQ138" s="56"/>
      <c r="DR138" s="56"/>
      <c r="DS138" s="56"/>
      <c r="DT138" s="56"/>
      <c r="DU138" s="56"/>
      <c r="DV138" s="56"/>
      <c r="DW138" s="56"/>
      <c r="DX138" s="56"/>
      <c r="DZ138" s="56"/>
      <c r="EA138" s="56"/>
      <c r="EB138" s="56"/>
      <c r="EC138" s="56"/>
      <c r="ED138" s="56"/>
      <c r="EE138" s="56"/>
      <c r="EF138" s="56"/>
      <c r="EG138" s="56"/>
      <c r="EH138" s="56"/>
      <c r="EJ138" s="56"/>
      <c r="EK138" s="56"/>
      <c r="EL138" s="56"/>
      <c r="EM138" s="56"/>
      <c r="EN138" s="56"/>
      <c r="EO138" s="56"/>
      <c r="EP138" s="56"/>
      <c r="EQ138" s="56"/>
      <c r="ER138" s="56"/>
      <c r="ET138" s="56"/>
      <c r="EU138" s="56"/>
      <c r="EV138" s="56"/>
      <c r="EW138" s="56"/>
      <c r="EX138" s="56"/>
      <c r="EY138" s="56"/>
      <c r="EZ138" s="56"/>
      <c r="FA138" s="56"/>
      <c r="FB138" s="56"/>
      <c r="FD138" s="56"/>
      <c r="FE138" s="56"/>
      <c r="FF138" s="56"/>
      <c r="FG138" s="56"/>
      <c r="FH138" s="56"/>
      <c r="FI138" s="56"/>
      <c r="FJ138" s="56"/>
      <c r="FK138" s="56"/>
      <c r="FL138" s="56"/>
      <c r="FN138" s="56"/>
      <c r="FO138" s="56"/>
      <c r="FP138" s="56"/>
      <c r="FQ138" s="56"/>
      <c r="FR138" s="56"/>
      <c r="FS138" s="56"/>
      <c r="FT138" s="56"/>
      <c r="FU138" s="56"/>
      <c r="FV138" s="56"/>
      <c r="FX138" s="56"/>
      <c r="FY138" s="56"/>
      <c r="FZ138" s="56"/>
      <c r="GA138" s="56"/>
      <c r="GB138" s="56"/>
      <c r="GC138" s="56"/>
      <c r="GD138" s="56"/>
      <c r="GE138" s="56"/>
      <c r="GF138" s="56"/>
      <c r="GH138" s="56"/>
      <c r="GI138" s="56"/>
      <c r="GJ138" s="56"/>
      <c r="GK138" s="56"/>
      <c r="GL138" s="56"/>
      <c r="GM138" s="56"/>
      <c r="GN138" s="56"/>
      <c r="GO138" s="56"/>
      <c r="GP138" s="56"/>
      <c r="GR138" s="56"/>
      <c r="GS138" s="56"/>
      <c r="GT138" s="56"/>
      <c r="GU138" s="56"/>
      <c r="GV138" s="56"/>
      <c r="GW138" s="56"/>
      <c r="GX138" s="56"/>
      <c r="GY138" s="56"/>
      <c r="GZ138" s="56"/>
      <c r="HB138" s="56"/>
      <c r="HC138" s="56"/>
      <c r="HD138" s="56"/>
      <c r="HE138" s="56"/>
      <c r="HF138" s="56"/>
      <c r="HG138" s="56"/>
      <c r="HH138" s="56"/>
      <c r="HI138" s="56"/>
      <c r="HJ138" s="56"/>
      <c r="HL138" s="56"/>
      <c r="HM138" s="56"/>
      <c r="HN138" s="56"/>
      <c r="HO138" s="56"/>
      <c r="HP138" s="56"/>
      <c r="HQ138" s="56"/>
      <c r="HR138" s="56"/>
      <c r="HS138" s="56"/>
      <c r="HT138" s="56"/>
      <c r="HV138" s="56"/>
      <c r="HW138" s="56"/>
      <c r="HX138" s="56"/>
      <c r="HY138" s="56"/>
      <c r="HZ138" s="56"/>
      <c r="IA138" s="56"/>
      <c r="IB138" s="56"/>
      <c r="IC138" s="56"/>
      <c r="ID138" s="56"/>
      <c r="IF138" s="56"/>
      <c r="IG138" s="56"/>
      <c r="IH138" s="56"/>
      <c r="II138" s="56"/>
      <c r="IJ138" s="56"/>
      <c r="IK138" s="56"/>
      <c r="IL138" s="56"/>
      <c r="IM138" s="56"/>
      <c r="IN138" s="56"/>
      <c r="IP138" s="56"/>
      <c r="IQ138" s="56"/>
      <c r="IR138" s="56"/>
      <c r="IS138" s="56"/>
      <c r="IT138" s="56"/>
      <c r="IU138" s="56"/>
    </row>
    <row r="139" spans="1:255" ht="12.75" customHeight="1" thickBot="1" x14ac:dyDescent="0.25">
      <c r="A139" s="221"/>
      <c r="B139" s="106">
        <v>498.32</v>
      </c>
      <c r="C139" s="85" t="s">
        <v>80</v>
      </c>
      <c r="D139" s="86"/>
      <c r="E139" s="47"/>
      <c r="F139" s="47"/>
      <c r="G139" s="47"/>
      <c r="H139" s="48"/>
      <c r="I139" s="49"/>
      <c r="J139" s="56"/>
      <c r="K139" s="56"/>
      <c r="L139" s="56"/>
      <c r="M139" s="56"/>
      <c r="N139" s="56"/>
      <c r="O139" s="56"/>
      <c r="P139" s="56"/>
      <c r="Q139" s="56"/>
      <c r="R139" s="56"/>
      <c r="T139" s="56"/>
      <c r="U139" s="56"/>
      <c r="V139" s="56"/>
      <c r="W139" s="56"/>
      <c r="X139" s="56"/>
      <c r="Y139" s="56"/>
      <c r="Z139" s="56"/>
      <c r="AA139" s="56"/>
      <c r="AB139" s="56"/>
      <c r="AD139" s="56"/>
      <c r="AE139" s="56"/>
      <c r="AF139" s="56"/>
      <c r="AG139" s="56"/>
      <c r="AH139" s="56"/>
      <c r="AI139" s="56"/>
      <c r="AJ139" s="56"/>
      <c r="AK139" s="56"/>
      <c r="AL139" s="56"/>
      <c r="AN139" s="56"/>
      <c r="AO139" s="56"/>
      <c r="AP139" s="56"/>
      <c r="AQ139" s="56"/>
      <c r="AR139" s="56"/>
      <c r="AS139" s="56"/>
      <c r="AT139" s="56"/>
      <c r="AU139" s="56"/>
      <c r="AV139" s="56"/>
      <c r="AX139" s="56"/>
      <c r="AY139" s="56"/>
      <c r="AZ139" s="56"/>
      <c r="BA139" s="56"/>
      <c r="BB139" s="56"/>
      <c r="BC139" s="56"/>
      <c r="BD139" s="56"/>
      <c r="BE139" s="56"/>
      <c r="BF139" s="56"/>
      <c r="BH139" s="56"/>
      <c r="BI139" s="56"/>
      <c r="BJ139" s="56"/>
      <c r="BK139" s="56"/>
      <c r="BL139" s="56"/>
      <c r="BM139" s="56"/>
      <c r="BN139" s="56"/>
      <c r="BO139" s="56"/>
      <c r="BP139" s="56"/>
      <c r="BR139" s="56"/>
      <c r="BS139" s="56"/>
      <c r="BT139" s="56"/>
      <c r="BU139" s="56"/>
      <c r="BV139" s="56"/>
      <c r="BW139" s="56"/>
      <c r="BX139" s="56"/>
      <c r="BY139" s="56"/>
      <c r="BZ139" s="56"/>
      <c r="CB139" s="56"/>
      <c r="CC139" s="56"/>
      <c r="CD139" s="56"/>
      <c r="CE139" s="56"/>
      <c r="CF139" s="56"/>
      <c r="CG139" s="56"/>
      <c r="CH139" s="56"/>
      <c r="CI139" s="56"/>
      <c r="CJ139" s="56"/>
      <c r="CL139" s="56"/>
      <c r="CM139" s="56"/>
      <c r="CN139" s="56"/>
      <c r="CO139" s="56"/>
      <c r="CP139" s="56"/>
      <c r="CQ139" s="56"/>
      <c r="CR139" s="56"/>
      <c r="CS139" s="56"/>
      <c r="CT139" s="56"/>
      <c r="CV139" s="56"/>
      <c r="CW139" s="56"/>
      <c r="CX139" s="56"/>
      <c r="CY139" s="56"/>
      <c r="CZ139" s="56"/>
      <c r="DA139" s="56"/>
      <c r="DB139" s="56"/>
      <c r="DC139" s="56"/>
      <c r="DD139" s="56"/>
      <c r="DF139" s="56"/>
      <c r="DG139" s="56"/>
      <c r="DH139" s="56"/>
      <c r="DI139" s="56"/>
      <c r="DJ139" s="56"/>
      <c r="DK139" s="56"/>
      <c r="DL139" s="56"/>
      <c r="DM139" s="56"/>
      <c r="DN139" s="56"/>
      <c r="DP139" s="56"/>
      <c r="DQ139" s="56"/>
      <c r="DR139" s="56"/>
      <c r="DS139" s="56"/>
      <c r="DT139" s="56"/>
      <c r="DU139" s="56"/>
      <c r="DV139" s="56"/>
      <c r="DW139" s="56"/>
      <c r="DX139" s="56"/>
      <c r="DZ139" s="56"/>
      <c r="EA139" s="56"/>
      <c r="EB139" s="56"/>
      <c r="EC139" s="56"/>
      <c r="ED139" s="56"/>
      <c r="EE139" s="56"/>
      <c r="EF139" s="56"/>
      <c r="EG139" s="56"/>
      <c r="EH139" s="56"/>
      <c r="EJ139" s="56"/>
      <c r="EK139" s="56"/>
      <c r="EL139" s="56"/>
      <c r="EM139" s="56"/>
      <c r="EN139" s="56"/>
      <c r="EO139" s="56"/>
      <c r="EP139" s="56"/>
      <c r="EQ139" s="56"/>
      <c r="ER139" s="56"/>
      <c r="ET139" s="56"/>
      <c r="EU139" s="56"/>
      <c r="EV139" s="56"/>
      <c r="EW139" s="56"/>
      <c r="EX139" s="56"/>
      <c r="EY139" s="56"/>
      <c r="EZ139" s="56"/>
      <c r="FA139" s="56"/>
      <c r="FB139" s="56"/>
      <c r="FD139" s="56"/>
      <c r="FE139" s="56"/>
      <c r="FF139" s="56"/>
      <c r="FG139" s="56"/>
      <c r="FH139" s="56"/>
      <c r="FI139" s="56"/>
      <c r="FJ139" s="56"/>
      <c r="FK139" s="56"/>
      <c r="FL139" s="56"/>
      <c r="FN139" s="56"/>
      <c r="FO139" s="56"/>
      <c r="FP139" s="56"/>
      <c r="FQ139" s="56"/>
      <c r="FR139" s="56"/>
      <c r="FS139" s="56"/>
      <c r="FT139" s="56"/>
      <c r="FU139" s="56"/>
      <c r="FV139" s="56"/>
      <c r="FX139" s="56"/>
      <c r="FY139" s="56"/>
      <c r="FZ139" s="56"/>
      <c r="GA139" s="56"/>
      <c r="GB139" s="56"/>
      <c r="GC139" s="56"/>
      <c r="GD139" s="56"/>
      <c r="GE139" s="56"/>
      <c r="GF139" s="56"/>
      <c r="GH139" s="56"/>
      <c r="GI139" s="56"/>
      <c r="GJ139" s="56"/>
      <c r="GK139" s="56"/>
      <c r="GL139" s="56"/>
      <c r="GM139" s="56"/>
      <c r="GN139" s="56"/>
      <c r="GO139" s="56"/>
      <c r="GP139" s="56"/>
      <c r="GR139" s="56"/>
      <c r="GS139" s="56"/>
      <c r="GT139" s="56"/>
      <c r="GU139" s="56"/>
      <c r="GV139" s="56"/>
      <c r="GW139" s="56"/>
      <c r="GX139" s="56"/>
      <c r="GY139" s="56"/>
      <c r="GZ139" s="56"/>
      <c r="HB139" s="56"/>
      <c r="HC139" s="56"/>
      <c r="HD139" s="56"/>
      <c r="HE139" s="56"/>
      <c r="HF139" s="56"/>
      <c r="HG139" s="56"/>
      <c r="HH139" s="56"/>
      <c r="HI139" s="56"/>
      <c r="HJ139" s="56"/>
      <c r="HL139" s="56"/>
      <c r="HM139" s="56"/>
      <c r="HN139" s="56"/>
      <c r="HO139" s="56"/>
      <c r="HP139" s="56"/>
      <c r="HQ139" s="56"/>
      <c r="HR139" s="56"/>
      <c r="HS139" s="56"/>
      <c r="HT139" s="56"/>
      <c r="HV139" s="56"/>
      <c r="HW139" s="56"/>
      <c r="HX139" s="56"/>
      <c r="HY139" s="56"/>
      <c r="HZ139" s="56"/>
      <c r="IA139" s="56"/>
      <c r="IB139" s="56"/>
      <c r="IC139" s="56"/>
      <c r="ID139" s="56"/>
      <c r="IF139" s="56"/>
      <c r="IG139" s="56"/>
      <c r="IH139" s="56"/>
      <c r="II139" s="56"/>
      <c r="IJ139" s="56"/>
      <c r="IK139" s="56"/>
      <c r="IL139" s="56"/>
      <c r="IM139" s="56"/>
      <c r="IN139" s="56"/>
      <c r="IP139" s="56"/>
      <c r="IQ139" s="56"/>
      <c r="IR139" s="56"/>
      <c r="IS139" s="56"/>
      <c r="IT139" s="56"/>
      <c r="IU139" s="56"/>
    </row>
    <row r="140" spans="1:255" ht="13.5" thickBot="1" x14ac:dyDescent="0.25">
      <c r="A140" s="221"/>
      <c r="B140" s="185"/>
      <c r="C140" s="70" t="s">
        <v>87</v>
      </c>
      <c r="D140" s="163"/>
      <c r="E140" s="53"/>
      <c r="F140" s="53"/>
      <c r="G140" s="53"/>
      <c r="H140" s="153"/>
      <c r="I140" s="49">
        <v>334</v>
      </c>
      <c r="J140" s="56"/>
      <c r="K140" s="56"/>
      <c r="L140" s="56"/>
      <c r="M140" s="56"/>
      <c r="N140" s="56"/>
      <c r="O140" s="56"/>
      <c r="P140" s="56"/>
      <c r="Q140" s="56"/>
      <c r="R140" s="56"/>
      <c r="T140" s="56"/>
      <c r="U140" s="56"/>
      <c r="V140" s="56"/>
      <c r="W140" s="56"/>
      <c r="X140" s="56"/>
      <c r="Y140" s="56"/>
      <c r="Z140" s="56"/>
      <c r="AA140" s="56"/>
      <c r="AB140" s="56"/>
      <c r="AD140" s="56"/>
      <c r="AE140" s="56"/>
      <c r="AF140" s="56"/>
      <c r="AG140" s="56"/>
      <c r="AH140" s="56"/>
      <c r="AI140" s="56"/>
      <c r="AJ140" s="56"/>
      <c r="AK140" s="56"/>
      <c r="AL140" s="56"/>
      <c r="AN140" s="56"/>
      <c r="AO140" s="56"/>
      <c r="AP140" s="56"/>
      <c r="AQ140" s="56"/>
      <c r="AR140" s="56"/>
      <c r="AS140" s="56"/>
      <c r="AT140" s="56"/>
      <c r="AU140" s="56"/>
      <c r="AV140" s="56"/>
      <c r="AX140" s="56"/>
      <c r="AY140" s="56"/>
      <c r="AZ140" s="56"/>
      <c r="BA140" s="56"/>
      <c r="BB140" s="56"/>
      <c r="BC140" s="56"/>
      <c r="BD140" s="56"/>
      <c r="BE140" s="56"/>
      <c r="BF140" s="56"/>
      <c r="BH140" s="56"/>
      <c r="BI140" s="56"/>
      <c r="BJ140" s="56"/>
      <c r="BK140" s="56"/>
      <c r="BL140" s="56"/>
      <c r="BM140" s="56"/>
      <c r="BN140" s="56"/>
      <c r="BO140" s="56"/>
      <c r="BP140" s="56"/>
      <c r="BR140" s="56"/>
      <c r="BS140" s="56"/>
      <c r="BT140" s="56"/>
      <c r="BU140" s="56"/>
      <c r="BV140" s="56"/>
      <c r="BW140" s="56"/>
      <c r="BX140" s="56"/>
      <c r="BY140" s="56"/>
      <c r="BZ140" s="56"/>
      <c r="CB140" s="56"/>
      <c r="CC140" s="56"/>
      <c r="CD140" s="56"/>
      <c r="CE140" s="56"/>
      <c r="CF140" s="56"/>
      <c r="CG140" s="56"/>
      <c r="CH140" s="56"/>
      <c r="CI140" s="56"/>
      <c r="CJ140" s="56"/>
      <c r="CL140" s="56"/>
      <c r="CM140" s="56"/>
      <c r="CN140" s="56"/>
      <c r="CO140" s="56"/>
      <c r="CP140" s="56"/>
      <c r="CQ140" s="56"/>
      <c r="CR140" s="56"/>
      <c r="CS140" s="56"/>
      <c r="CT140" s="56"/>
      <c r="CV140" s="56"/>
      <c r="CW140" s="56"/>
      <c r="CX140" s="56"/>
      <c r="CY140" s="56"/>
      <c r="CZ140" s="56"/>
      <c r="DA140" s="56"/>
      <c r="DB140" s="56"/>
      <c r="DC140" s="56"/>
      <c r="DD140" s="56"/>
      <c r="DF140" s="56"/>
      <c r="DG140" s="56"/>
      <c r="DH140" s="56"/>
      <c r="DI140" s="56"/>
      <c r="DJ140" s="56"/>
      <c r="DK140" s="56"/>
      <c r="DL140" s="56"/>
      <c r="DM140" s="56"/>
      <c r="DN140" s="56"/>
      <c r="DP140" s="56"/>
      <c r="DQ140" s="56"/>
      <c r="DR140" s="56"/>
      <c r="DS140" s="56"/>
      <c r="DT140" s="56"/>
      <c r="DU140" s="56"/>
      <c r="DV140" s="56"/>
      <c r="DW140" s="56"/>
      <c r="DX140" s="56"/>
      <c r="DZ140" s="56"/>
      <c r="EA140" s="56"/>
      <c r="EB140" s="56"/>
      <c r="EC140" s="56"/>
      <c r="ED140" s="56"/>
      <c r="EE140" s="56"/>
      <c r="EF140" s="56"/>
      <c r="EG140" s="56"/>
      <c r="EH140" s="56"/>
      <c r="EJ140" s="56"/>
      <c r="EK140" s="56"/>
      <c r="EL140" s="56"/>
      <c r="EM140" s="56"/>
      <c r="EN140" s="56"/>
      <c r="EO140" s="56"/>
      <c r="EP140" s="56"/>
      <c r="EQ140" s="56"/>
      <c r="ER140" s="56"/>
      <c r="ET140" s="56"/>
      <c r="EU140" s="56"/>
      <c r="EV140" s="56"/>
      <c r="EW140" s="56"/>
      <c r="EX140" s="56"/>
      <c r="EY140" s="56"/>
      <c r="EZ140" s="56"/>
      <c r="FA140" s="56"/>
      <c r="FB140" s="56"/>
      <c r="FD140" s="56"/>
      <c r="FE140" s="56"/>
      <c r="FF140" s="56"/>
      <c r="FG140" s="56"/>
      <c r="FH140" s="56"/>
      <c r="FI140" s="56"/>
      <c r="FJ140" s="56"/>
      <c r="FK140" s="56"/>
      <c r="FL140" s="56"/>
      <c r="FN140" s="56"/>
      <c r="FO140" s="56"/>
      <c r="FP140" s="56"/>
      <c r="FQ140" s="56"/>
      <c r="FR140" s="56"/>
      <c r="FS140" s="56"/>
      <c r="FT140" s="56"/>
      <c r="FU140" s="56"/>
      <c r="FV140" s="56"/>
      <c r="FX140" s="56"/>
      <c r="FY140" s="56"/>
      <c r="FZ140" s="56"/>
      <c r="GA140" s="56"/>
      <c r="GB140" s="56"/>
      <c r="GC140" s="56"/>
      <c r="GD140" s="56"/>
      <c r="GE140" s="56"/>
      <c r="GF140" s="56"/>
      <c r="GH140" s="56"/>
      <c r="GI140" s="56"/>
      <c r="GJ140" s="56"/>
      <c r="GK140" s="56"/>
      <c r="GL140" s="56"/>
      <c r="GM140" s="56"/>
      <c r="GN140" s="56"/>
      <c r="GO140" s="56"/>
      <c r="GP140" s="56"/>
      <c r="GR140" s="56"/>
      <c r="GS140" s="56"/>
      <c r="GT140" s="56"/>
      <c r="GU140" s="56"/>
      <c r="GV140" s="56"/>
      <c r="GW140" s="56"/>
      <c r="GX140" s="56"/>
      <c r="GY140" s="56"/>
      <c r="GZ140" s="56"/>
      <c r="HB140" s="56"/>
      <c r="HC140" s="56"/>
      <c r="HD140" s="56"/>
      <c r="HE140" s="56"/>
      <c r="HF140" s="56"/>
      <c r="HG140" s="56"/>
      <c r="HH140" s="56"/>
      <c r="HI140" s="56"/>
      <c r="HJ140" s="56"/>
      <c r="HL140" s="56"/>
      <c r="HM140" s="56"/>
      <c r="HN140" s="56"/>
      <c r="HO140" s="56"/>
      <c r="HP140" s="56"/>
      <c r="HQ140" s="56"/>
      <c r="HR140" s="56"/>
      <c r="HS140" s="56"/>
      <c r="HT140" s="56"/>
      <c r="HV140" s="56"/>
      <c r="HW140" s="56"/>
      <c r="HX140" s="56"/>
      <c r="HY140" s="56"/>
      <c r="HZ140" s="56"/>
      <c r="IA140" s="56"/>
      <c r="IB140" s="56"/>
      <c r="IC140" s="56"/>
      <c r="ID140" s="56"/>
      <c r="IF140" s="56"/>
      <c r="IG140" s="56"/>
      <c r="IH140" s="56"/>
      <c r="II140" s="56"/>
      <c r="IJ140" s="56"/>
      <c r="IK140" s="56"/>
      <c r="IL140" s="56"/>
      <c r="IM140" s="56"/>
      <c r="IN140" s="56"/>
      <c r="IP140" s="56"/>
      <c r="IQ140" s="56"/>
      <c r="IR140" s="56"/>
      <c r="IS140" s="56"/>
      <c r="IT140" s="56"/>
      <c r="IU140" s="56"/>
    </row>
    <row r="141" spans="1:255" ht="12.75" customHeight="1" thickBot="1" x14ac:dyDescent="0.25">
      <c r="A141" s="221"/>
      <c r="B141" s="18">
        <f>SUM(B128:B140)</f>
        <v>6506.37</v>
      </c>
      <c r="C141" s="17"/>
      <c r="D141" s="18"/>
      <c r="E141" s="19"/>
      <c r="F141" s="17"/>
      <c r="G141" s="17"/>
      <c r="H141" s="18" t="s">
        <v>17</v>
      </c>
      <c r="I141" s="233">
        <f>SUM(I128:I140)</f>
        <v>334</v>
      </c>
      <c r="J141" s="56"/>
      <c r="K141" s="56"/>
      <c r="L141" s="56"/>
      <c r="M141" s="56"/>
      <c r="N141" s="56"/>
      <c r="O141" s="56"/>
      <c r="P141" s="56"/>
      <c r="Q141" s="56"/>
      <c r="R141" s="56"/>
      <c r="T141" s="56"/>
      <c r="U141" s="56"/>
      <c r="V141" s="56"/>
      <c r="W141" s="56"/>
      <c r="X141" s="56"/>
      <c r="Y141" s="56"/>
      <c r="Z141" s="56"/>
      <c r="AA141" s="56"/>
      <c r="AB141" s="56"/>
      <c r="AD141" s="56"/>
      <c r="AE141" s="56"/>
      <c r="AF141" s="56"/>
      <c r="AG141" s="56"/>
      <c r="AH141" s="56"/>
      <c r="AI141" s="56"/>
      <c r="AJ141" s="56"/>
      <c r="AK141" s="56"/>
      <c r="AL141" s="56"/>
      <c r="AN141" s="56"/>
      <c r="AO141" s="56"/>
      <c r="AP141" s="56"/>
      <c r="AQ141" s="56"/>
      <c r="AR141" s="56"/>
      <c r="AS141" s="56"/>
      <c r="AT141" s="56"/>
      <c r="AU141" s="56"/>
      <c r="AV141" s="56"/>
      <c r="AX141" s="56"/>
      <c r="AY141" s="56"/>
      <c r="AZ141" s="56"/>
      <c r="BA141" s="56"/>
      <c r="BB141" s="56"/>
      <c r="BC141" s="56"/>
      <c r="BD141" s="56"/>
      <c r="BE141" s="56"/>
      <c r="BF141" s="56"/>
      <c r="BH141" s="56"/>
      <c r="BI141" s="56"/>
      <c r="BJ141" s="56"/>
      <c r="BK141" s="56"/>
      <c r="BL141" s="56"/>
      <c r="BM141" s="56"/>
      <c r="BN141" s="56"/>
      <c r="BO141" s="56"/>
      <c r="BP141" s="56"/>
      <c r="BR141" s="56"/>
      <c r="BS141" s="56"/>
      <c r="BT141" s="56"/>
      <c r="BU141" s="56"/>
      <c r="BV141" s="56"/>
      <c r="BW141" s="56"/>
      <c r="BX141" s="56"/>
      <c r="BY141" s="56"/>
      <c r="BZ141" s="56"/>
      <c r="CB141" s="56"/>
      <c r="CC141" s="56"/>
      <c r="CD141" s="56"/>
      <c r="CE141" s="56"/>
      <c r="CF141" s="56"/>
      <c r="CG141" s="56"/>
      <c r="CH141" s="56"/>
      <c r="CI141" s="56"/>
      <c r="CJ141" s="56"/>
      <c r="CL141" s="56"/>
      <c r="CM141" s="56"/>
      <c r="CN141" s="56"/>
      <c r="CO141" s="56"/>
      <c r="CP141" s="56"/>
      <c r="CQ141" s="56"/>
      <c r="CR141" s="56"/>
      <c r="CS141" s="56"/>
      <c r="CT141" s="56"/>
      <c r="CV141" s="56"/>
      <c r="CW141" s="56"/>
      <c r="CX141" s="56"/>
      <c r="CY141" s="56"/>
      <c r="CZ141" s="56"/>
      <c r="DA141" s="56"/>
      <c r="DB141" s="56"/>
      <c r="DC141" s="56"/>
      <c r="DD141" s="56"/>
      <c r="DF141" s="56"/>
      <c r="DG141" s="56"/>
      <c r="DH141" s="56"/>
      <c r="DI141" s="56"/>
      <c r="DJ141" s="56"/>
      <c r="DK141" s="56"/>
      <c r="DL141" s="56"/>
      <c r="DM141" s="56"/>
      <c r="DN141" s="56"/>
      <c r="DP141" s="56"/>
      <c r="DQ141" s="56"/>
      <c r="DR141" s="56"/>
      <c r="DS141" s="56"/>
      <c r="DT141" s="56"/>
      <c r="DU141" s="56"/>
      <c r="DV141" s="56"/>
      <c r="DW141" s="56"/>
      <c r="DX141" s="56"/>
      <c r="DZ141" s="56"/>
      <c r="EA141" s="56"/>
      <c r="EB141" s="56"/>
      <c r="EC141" s="56"/>
      <c r="ED141" s="56"/>
      <c r="EE141" s="56"/>
      <c r="EF141" s="56"/>
      <c r="EG141" s="56"/>
      <c r="EH141" s="56"/>
      <c r="EJ141" s="56"/>
      <c r="EK141" s="56"/>
      <c r="EL141" s="56"/>
      <c r="EM141" s="56"/>
      <c r="EN141" s="56"/>
      <c r="EO141" s="56"/>
      <c r="EP141" s="56"/>
      <c r="EQ141" s="56"/>
      <c r="ER141" s="56"/>
      <c r="ET141" s="56"/>
      <c r="EU141" s="56"/>
      <c r="EV141" s="56"/>
      <c r="EW141" s="56"/>
      <c r="EX141" s="56"/>
      <c r="EY141" s="56"/>
      <c r="EZ141" s="56"/>
      <c r="FA141" s="56"/>
      <c r="FB141" s="56"/>
      <c r="FD141" s="56"/>
      <c r="FE141" s="56"/>
      <c r="FF141" s="56"/>
      <c r="FG141" s="56"/>
      <c r="FH141" s="56"/>
      <c r="FI141" s="56"/>
      <c r="FJ141" s="56"/>
      <c r="FK141" s="56"/>
      <c r="FL141" s="56"/>
      <c r="FN141" s="56"/>
      <c r="FO141" s="56"/>
      <c r="FP141" s="56"/>
      <c r="FQ141" s="56"/>
      <c r="FR141" s="56"/>
      <c r="FS141" s="56"/>
      <c r="FT141" s="56"/>
      <c r="FU141" s="56"/>
      <c r="FV141" s="56"/>
      <c r="FX141" s="56"/>
      <c r="FY141" s="56"/>
      <c r="FZ141" s="56"/>
      <c r="GA141" s="56"/>
      <c r="GB141" s="56"/>
      <c r="GC141" s="56"/>
      <c r="GD141" s="56"/>
      <c r="GE141" s="56"/>
      <c r="GF141" s="56"/>
      <c r="GH141" s="56"/>
      <c r="GI141" s="56"/>
      <c r="GJ141" s="56"/>
      <c r="GK141" s="56"/>
      <c r="GL141" s="56"/>
      <c r="GM141" s="56"/>
      <c r="GN141" s="56"/>
      <c r="GO141" s="56"/>
      <c r="GP141" s="56"/>
      <c r="GR141" s="56"/>
      <c r="GS141" s="56"/>
      <c r="GT141" s="56"/>
      <c r="GU141" s="56"/>
      <c r="GV141" s="56"/>
      <c r="GW141" s="56"/>
      <c r="GX141" s="56"/>
      <c r="GY141" s="56"/>
      <c r="GZ141" s="56"/>
      <c r="HB141" s="56"/>
      <c r="HC141" s="56"/>
      <c r="HD141" s="56"/>
      <c r="HE141" s="56"/>
      <c r="HF141" s="56"/>
      <c r="HG141" s="56"/>
      <c r="HH141" s="56"/>
      <c r="HI141" s="56"/>
      <c r="HJ141" s="56"/>
      <c r="HL141" s="56"/>
      <c r="HM141" s="56"/>
      <c r="HN141" s="56"/>
      <c r="HO141" s="56"/>
      <c r="HP141" s="56"/>
      <c r="HQ141" s="56"/>
      <c r="HR141" s="56"/>
      <c r="HS141" s="56"/>
      <c r="HT141" s="56"/>
      <c r="HV141" s="56"/>
      <c r="HW141" s="56"/>
      <c r="HX141" s="56"/>
      <c r="HY141" s="56"/>
      <c r="HZ141" s="56"/>
      <c r="IA141" s="56"/>
      <c r="IB141" s="56"/>
      <c r="IC141" s="56"/>
      <c r="ID141" s="56"/>
      <c r="IF141" s="56"/>
      <c r="IG141" s="56"/>
      <c r="IH141" s="56"/>
      <c r="II141" s="56"/>
      <c r="IJ141" s="56"/>
      <c r="IK141" s="56"/>
      <c r="IL141" s="56"/>
      <c r="IM141" s="56"/>
      <c r="IN141" s="56"/>
      <c r="IP141" s="56"/>
      <c r="IQ141" s="56"/>
      <c r="IR141" s="56"/>
      <c r="IS141" s="56"/>
      <c r="IT141" s="56"/>
      <c r="IU141" s="56"/>
    </row>
    <row r="142" spans="1:255" ht="64.5" thickBot="1" x14ac:dyDescent="0.25">
      <c r="A142" s="191" t="s">
        <v>97</v>
      </c>
      <c r="B142" s="87" t="s">
        <v>16</v>
      </c>
      <c r="C142" s="87" t="s">
        <v>5</v>
      </c>
      <c r="D142" s="87" t="s">
        <v>23</v>
      </c>
      <c r="E142" s="87" t="s">
        <v>18</v>
      </c>
      <c r="F142" s="87" t="s">
        <v>19</v>
      </c>
      <c r="G142" s="87" t="s">
        <v>10</v>
      </c>
      <c r="H142" s="87" t="s">
        <v>13</v>
      </c>
      <c r="I142" s="89" t="s">
        <v>12</v>
      </c>
      <c r="J142" s="56"/>
      <c r="K142" s="56"/>
      <c r="L142" s="56"/>
      <c r="M142" s="56"/>
      <c r="N142" s="56"/>
      <c r="O142" s="56"/>
      <c r="P142" s="56"/>
      <c r="Q142" s="56"/>
      <c r="R142" s="56"/>
      <c r="T142" s="56"/>
      <c r="U142" s="56"/>
      <c r="V142" s="56"/>
      <c r="W142" s="56"/>
      <c r="X142" s="56"/>
      <c r="Y142" s="56"/>
      <c r="Z142" s="56"/>
      <c r="AA142" s="56"/>
      <c r="AB142" s="56"/>
      <c r="AD142" s="56"/>
      <c r="AE142" s="56"/>
      <c r="AF142" s="56"/>
      <c r="AG142" s="56"/>
      <c r="AH142" s="56"/>
      <c r="AI142" s="56"/>
      <c r="AJ142" s="56"/>
      <c r="AK142" s="56"/>
      <c r="AL142" s="56"/>
      <c r="AN142" s="56"/>
      <c r="AO142" s="56"/>
      <c r="AP142" s="56"/>
      <c r="AQ142" s="56"/>
      <c r="AR142" s="56"/>
      <c r="AS142" s="56"/>
      <c r="AT142" s="56"/>
      <c r="AU142" s="56"/>
      <c r="AV142" s="56"/>
      <c r="AX142" s="56"/>
      <c r="AY142" s="56"/>
      <c r="AZ142" s="56"/>
      <c r="BA142" s="56"/>
      <c r="BB142" s="56"/>
      <c r="BC142" s="56"/>
      <c r="BD142" s="56"/>
      <c r="BE142" s="56"/>
      <c r="BF142" s="56"/>
      <c r="BH142" s="56"/>
      <c r="BI142" s="56"/>
      <c r="BJ142" s="56"/>
      <c r="BK142" s="56"/>
      <c r="BL142" s="56"/>
      <c r="BM142" s="56"/>
      <c r="BN142" s="56"/>
      <c r="BO142" s="56"/>
      <c r="BP142" s="56"/>
      <c r="BR142" s="56"/>
      <c r="BS142" s="56"/>
      <c r="BT142" s="56"/>
      <c r="BU142" s="56"/>
      <c r="BV142" s="56"/>
      <c r="BW142" s="56"/>
      <c r="BX142" s="56"/>
      <c r="BY142" s="56"/>
      <c r="BZ142" s="56"/>
      <c r="CB142" s="56"/>
      <c r="CC142" s="56"/>
      <c r="CD142" s="56"/>
      <c r="CE142" s="56"/>
      <c r="CF142" s="56"/>
      <c r="CG142" s="56"/>
      <c r="CH142" s="56"/>
      <c r="CI142" s="56"/>
      <c r="CJ142" s="56"/>
      <c r="CL142" s="56"/>
      <c r="CM142" s="56"/>
      <c r="CN142" s="56"/>
      <c r="CO142" s="56"/>
      <c r="CP142" s="56"/>
      <c r="CQ142" s="56"/>
      <c r="CR142" s="56"/>
      <c r="CS142" s="56"/>
      <c r="CT142" s="56"/>
      <c r="CV142" s="56"/>
      <c r="CW142" s="56"/>
      <c r="CX142" s="56"/>
      <c r="CY142" s="56"/>
      <c r="CZ142" s="56"/>
      <c r="DA142" s="56"/>
      <c r="DB142" s="56"/>
      <c r="DC142" s="56"/>
      <c r="DD142" s="56"/>
      <c r="DF142" s="56"/>
      <c r="DG142" s="56"/>
      <c r="DH142" s="56"/>
      <c r="DI142" s="56"/>
      <c r="DJ142" s="56"/>
      <c r="DK142" s="56"/>
      <c r="DL142" s="56"/>
      <c r="DM142" s="56"/>
      <c r="DN142" s="56"/>
      <c r="DP142" s="56"/>
      <c r="DQ142" s="56"/>
      <c r="DR142" s="56"/>
      <c r="DS142" s="56"/>
      <c r="DT142" s="56"/>
      <c r="DU142" s="56"/>
      <c r="DV142" s="56"/>
      <c r="DW142" s="56"/>
      <c r="DX142" s="56"/>
      <c r="DZ142" s="56"/>
      <c r="EA142" s="56"/>
      <c r="EB142" s="56"/>
      <c r="EC142" s="56"/>
      <c r="ED142" s="56"/>
      <c r="EE142" s="56"/>
      <c r="EF142" s="56"/>
      <c r="EG142" s="56"/>
      <c r="EH142" s="56"/>
      <c r="EJ142" s="56"/>
      <c r="EK142" s="56"/>
      <c r="EL142" s="56"/>
      <c r="EM142" s="56"/>
      <c r="EN142" s="56"/>
      <c r="EO142" s="56"/>
      <c r="EP142" s="56"/>
      <c r="EQ142" s="56"/>
      <c r="ER142" s="56"/>
      <c r="ET142" s="56"/>
      <c r="EU142" s="56"/>
      <c r="EV142" s="56"/>
      <c r="EW142" s="56"/>
      <c r="EX142" s="56"/>
      <c r="EY142" s="56"/>
      <c r="EZ142" s="56"/>
      <c r="FA142" s="56"/>
      <c r="FB142" s="56"/>
      <c r="FD142" s="56"/>
      <c r="FE142" s="56"/>
      <c r="FF142" s="56"/>
      <c r="FG142" s="56"/>
      <c r="FH142" s="56"/>
      <c r="FI142" s="56"/>
      <c r="FJ142" s="56"/>
      <c r="FK142" s="56"/>
      <c r="FL142" s="56"/>
      <c r="FN142" s="56"/>
      <c r="FO142" s="56"/>
      <c r="FP142" s="56"/>
      <c r="FQ142" s="56"/>
      <c r="FR142" s="56"/>
      <c r="FS142" s="56"/>
      <c r="FT142" s="56"/>
      <c r="FU142" s="56"/>
      <c r="FV142" s="56"/>
      <c r="FX142" s="56"/>
      <c r="FY142" s="56"/>
      <c r="FZ142" s="56"/>
      <c r="GA142" s="56"/>
      <c r="GB142" s="56"/>
      <c r="GC142" s="56"/>
      <c r="GD142" s="56"/>
      <c r="GE142" s="56"/>
      <c r="GF142" s="56"/>
      <c r="GH142" s="56"/>
      <c r="GI142" s="56"/>
      <c r="GJ142" s="56"/>
      <c r="GK142" s="56"/>
      <c r="GL142" s="56"/>
      <c r="GM142" s="56"/>
      <c r="GN142" s="56"/>
      <c r="GO142" s="56"/>
      <c r="GP142" s="56"/>
      <c r="GR142" s="56"/>
      <c r="GS142" s="56"/>
      <c r="GT142" s="56"/>
      <c r="GU142" s="56"/>
      <c r="GV142" s="56"/>
      <c r="GW142" s="56"/>
      <c r="GX142" s="56"/>
      <c r="GY142" s="56"/>
      <c r="GZ142" s="56"/>
      <c r="HB142" s="56"/>
      <c r="HC142" s="56"/>
      <c r="HD142" s="56"/>
      <c r="HE142" s="56"/>
      <c r="HF142" s="56"/>
      <c r="HG142" s="56"/>
      <c r="HH142" s="56"/>
      <c r="HI142" s="56"/>
      <c r="HJ142" s="56"/>
      <c r="HL142" s="56"/>
      <c r="HM142" s="56"/>
      <c r="HN142" s="56"/>
      <c r="HO142" s="56"/>
      <c r="HP142" s="56"/>
      <c r="HQ142" s="56"/>
      <c r="HR142" s="56"/>
      <c r="HS142" s="56"/>
      <c r="HT142" s="56"/>
      <c r="HV142" s="56"/>
      <c r="HW142" s="56"/>
      <c r="HX142" s="56"/>
      <c r="HY142" s="56"/>
      <c r="HZ142" s="56"/>
      <c r="IA142" s="56"/>
      <c r="IB142" s="56"/>
      <c r="IC142" s="56"/>
      <c r="ID142" s="56"/>
      <c r="IF142" s="56"/>
      <c r="IG142" s="56"/>
      <c r="IH142" s="56"/>
      <c r="II142" s="56"/>
      <c r="IJ142" s="56"/>
      <c r="IK142" s="56"/>
      <c r="IL142" s="56"/>
      <c r="IM142" s="56"/>
      <c r="IN142" s="56"/>
      <c r="IP142" s="56"/>
      <c r="IQ142" s="56"/>
      <c r="IR142" s="56"/>
      <c r="IS142" s="56"/>
      <c r="IT142" s="56"/>
      <c r="IU142" s="56"/>
    </row>
    <row r="143" spans="1:255" ht="39" thickBot="1" x14ac:dyDescent="0.25">
      <c r="A143" s="117" t="s">
        <v>2277</v>
      </c>
      <c r="B143" s="164"/>
      <c r="C143" s="85" t="s">
        <v>87</v>
      </c>
      <c r="D143" s="253"/>
      <c r="E143" s="254"/>
      <c r="F143" s="253"/>
      <c r="G143" s="254"/>
      <c r="H143" s="254"/>
      <c r="I143" s="49">
        <v>22896.13</v>
      </c>
    </row>
    <row r="144" spans="1:255" ht="13.5" thickBot="1" x14ac:dyDescent="0.25">
      <c r="A144" s="46"/>
      <c r="B144" s="76">
        <f>SUM(B143:B143)</f>
        <v>0</v>
      </c>
      <c r="C144" s="75"/>
      <c r="D144" s="76"/>
      <c r="E144" s="77"/>
      <c r="F144" s="75"/>
      <c r="G144" s="75"/>
      <c r="H144" s="76" t="s">
        <v>17</v>
      </c>
      <c r="I144" s="78">
        <f>SUM(I143:I143)</f>
        <v>22896.13</v>
      </c>
    </row>
    <row r="145" spans="1:9" ht="39" thickBot="1" x14ac:dyDescent="0.25">
      <c r="A145" s="134" t="s">
        <v>96</v>
      </c>
      <c r="B145" s="114" t="s">
        <v>16</v>
      </c>
      <c r="C145" s="114" t="s">
        <v>5</v>
      </c>
      <c r="D145" s="114" t="s">
        <v>23</v>
      </c>
      <c r="E145" s="114" t="s">
        <v>18</v>
      </c>
      <c r="F145" s="114" t="s">
        <v>19</v>
      </c>
      <c r="G145" s="114" t="s">
        <v>10</v>
      </c>
      <c r="H145" s="114" t="s">
        <v>13</v>
      </c>
      <c r="I145" s="115" t="s">
        <v>12</v>
      </c>
    </row>
    <row r="146" spans="1:9" ht="13.5" thickBot="1" x14ac:dyDescent="0.25">
      <c r="A146" s="206"/>
      <c r="B146" s="185"/>
      <c r="C146" s="70" t="s">
        <v>87</v>
      </c>
      <c r="D146" s="163"/>
      <c r="E146" s="53"/>
      <c r="F146" s="53"/>
      <c r="G146" s="53"/>
      <c r="H146" s="153"/>
      <c r="I146" s="471">
        <v>32342.84</v>
      </c>
    </row>
    <row r="147" spans="1:9" ht="13.5" thickBot="1" x14ac:dyDescent="0.25">
      <c r="A147" s="134"/>
      <c r="B147" s="271"/>
      <c r="C147" s="75"/>
      <c r="D147" s="76"/>
      <c r="E147" s="77"/>
      <c r="F147" s="75"/>
      <c r="G147" s="75"/>
      <c r="H147" s="76"/>
      <c r="I147" s="78">
        <f>SUM(I146)</f>
        <v>32342.84</v>
      </c>
    </row>
    <row r="148" spans="1:9" x14ac:dyDescent="0.2">
      <c r="A148" s="9"/>
      <c r="B148" s="9"/>
      <c r="C148" s="9"/>
      <c r="D148" s="9"/>
      <c r="E148" s="9"/>
      <c r="F148" s="20"/>
      <c r="G148" s="20"/>
      <c r="H148" s="20"/>
      <c r="I148" s="20"/>
    </row>
    <row r="149" spans="1:9" ht="15.75" x14ac:dyDescent="0.2">
      <c r="A149" s="21" t="s">
        <v>21</v>
      </c>
      <c r="B149" s="22"/>
      <c r="C149" s="23"/>
      <c r="D149" s="4" t="s">
        <v>9</v>
      </c>
      <c r="E149" s="4" t="s">
        <v>6</v>
      </c>
      <c r="F149" s="119" t="s">
        <v>7</v>
      </c>
    </row>
    <row r="150" spans="1:9" x14ac:dyDescent="0.2">
      <c r="A150" s="642" t="s">
        <v>15</v>
      </c>
      <c r="B150" s="643"/>
      <c r="C150" s="25"/>
      <c r="D150" s="26">
        <f>B26</f>
        <v>38347.78</v>
      </c>
      <c r="E150" s="26">
        <f>I26</f>
        <v>9102.85</v>
      </c>
      <c r="F150" s="120">
        <f>D150+E150</f>
        <v>47450.63</v>
      </c>
    </row>
    <row r="151" spans="1:9" x14ac:dyDescent="0.2">
      <c r="A151" s="642" t="s">
        <v>4</v>
      </c>
      <c r="B151" s="643"/>
      <c r="C151" s="25"/>
      <c r="D151" s="26">
        <f>B82</f>
        <v>70549.679999999993</v>
      </c>
      <c r="E151" s="26">
        <f>I82</f>
        <v>10832.29</v>
      </c>
      <c r="F151" s="120">
        <f>D151+E151</f>
        <v>81381.97</v>
      </c>
    </row>
    <row r="152" spans="1:9" x14ac:dyDescent="0.2">
      <c r="A152" s="642" t="s">
        <v>14</v>
      </c>
      <c r="B152" s="643"/>
      <c r="C152" s="25"/>
      <c r="D152" s="26">
        <f>B101</f>
        <v>30433.170000000002</v>
      </c>
      <c r="E152" s="26">
        <f>I101</f>
        <v>318.61</v>
      </c>
      <c r="F152" s="120">
        <f>D152+E152</f>
        <v>30751.780000000002</v>
      </c>
    </row>
    <row r="153" spans="1:9" x14ac:dyDescent="0.2">
      <c r="A153" s="642" t="s">
        <v>146</v>
      </c>
      <c r="B153" s="643"/>
      <c r="C153" s="25"/>
      <c r="D153" s="26">
        <f>B116</f>
        <v>45510.400000000009</v>
      </c>
      <c r="E153" s="26">
        <f>I116</f>
        <v>676.99</v>
      </c>
      <c r="F153" s="120">
        <f>D153+E153</f>
        <v>46187.390000000007</v>
      </c>
      <c r="G153" s="56"/>
    </row>
    <row r="154" spans="1:9" x14ac:dyDescent="0.2">
      <c r="A154" s="642" t="s">
        <v>26</v>
      </c>
      <c r="B154" s="643"/>
      <c r="C154" s="25"/>
      <c r="D154" s="26">
        <f>B141</f>
        <v>6506.37</v>
      </c>
      <c r="E154" s="26">
        <f>I141</f>
        <v>334</v>
      </c>
      <c r="F154" s="120">
        <f>D154+E154</f>
        <v>6840.37</v>
      </c>
      <c r="G154" s="56"/>
    </row>
    <row r="155" spans="1:9" x14ac:dyDescent="0.2">
      <c r="A155" s="646" t="s">
        <v>69</v>
      </c>
      <c r="B155" s="647"/>
      <c r="C155" s="25"/>
      <c r="D155" s="26"/>
      <c r="E155" s="26"/>
      <c r="F155" s="242">
        <f>F158+F156+F157+F159</f>
        <v>17973.810000000001</v>
      </c>
      <c r="G155" s="56"/>
    </row>
    <row r="156" spans="1:9" ht="57" customHeight="1" x14ac:dyDescent="0.2">
      <c r="A156" s="650" t="s">
        <v>2275</v>
      </c>
      <c r="B156" s="651"/>
      <c r="C156" s="25"/>
      <c r="D156" s="26"/>
      <c r="E156" s="26"/>
      <c r="F156" s="120">
        <f>I120</f>
        <v>158.83000000000001</v>
      </c>
      <c r="G156" s="56"/>
    </row>
    <row r="157" spans="1:9" ht="56.45" customHeight="1" x14ac:dyDescent="0.2">
      <c r="A157" s="650" t="s">
        <v>2276</v>
      </c>
      <c r="B157" s="651"/>
      <c r="C157" s="25"/>
      <c r="D157" s="26"/>
      <c r="E157" s="26"/>
      <c r="F157" s="120">
        <f>I123</f>
        <v>176.36</v>
      </c>
      <c r="G157" s="56"/>
    </row>
    <row r="158" spans="1:9" x14ac:dyDescent="0.2">
      <c r="A158" s="642" t="s">
        <v>2270</v>
      </c>
      <c r="B158" s="643"/>
      <c r="C158" s="25"/>
      <c r="D158" s="26"/>
      <c r="E158" s="26"/>
      <c r="F158" s="247">
        <f>I124</f>
        <v>14603.48</v>
      </c>
      <c r="G158" s="56"/>
    </row>
    <row r="159" spans="1:9" x14ac:dyDescent="0.2">
      <c r="A159" s="642" t="s">
        <v>88</v>
      </c>
      <c r="B159" s="643"/>
      <c r="C159" s="25"/>
      <c r="D159" s="26"/>
      <c r="E159" s="26"/>
      <c r="F159" s="120">
        <f>I125</f>
        <v>3035.14</v>
      </c>
      <c r="G159" s="56"/>
    </row>
    <row r="160" spans="1:9" ht="37.9" customHeight="1" x14ac:dyDescent="0.2">
      <c r="A160" s="650" t="s">
        <v>2</v>
      </c>
      <c r="B160" s="651"/>
      <c r="C160" s="25"/>
      <c r="D160" s="26">
        <f>B144</f>
        <v>0</v>
      </c>
      <c r="E160" s="26"/>
      <c r="F160" s="120">
        <f>D160+E160+I144</f>
        <v>22896.13</v>
      </c>
      <c r="G160" s="56"/>
    </row>
    <row r="161" spans="1:7" ht="31.9" customHeight="1" x14ac:dyDescent="0.2">
      <c r="A161" s="650" t="s">
        <v>96</v>
      </c>
      <c r="B161" s="651"/>
      <c r="C161" s="25"/>
      <c r="D161" s="26"/>
      <c r="E161" s="26"/>
      <c r="F161" s="120">
        <f>I147</f>
        <v>32342.84</v>
      </c>
      <c r="G161" s="56"/>
    </row>
    <row r="162" spans="1:7" x14ac:dyDescent="0.2">
      <c r="A162" s="648" t="s">
        <v>22</v>
      </c>
      <c r="B162" s="649"/>
      <c r="C162" s="27"/>
      <c r="D162" s="28">
        <f>SUM(D150:D160)</f>
        <v>191347.40000000002</v>
      </c>
      <c r="E162" s="28">
        <f>SUM(E150:E154)</f>
        <v>21264.74</v>
      </c>
      <c r="F162" s="121">
        <f>F150+F151+F152+F153+F154+F155+F160+F161</f>
        <v>285824.92000000004</v>
      </c>
    </row>
  </sheetData>
  <mergeCells count="54">
    <mergeCell ref="A121:A123"/>
    <mergeCell ref="A16:A17"/>
    <mergeCell ref="A34:A36"/>
    <mergeCell ref="D34:D36"/>
    <mergeCell ref="C33:C36"/>
    <mergeCell ref="B33:B36"/>
    <mergeCell ref="D49:D51"/>
    <mergeCell ref="D62:D64"/>
    <mergeCell ref="D16:D17"/>
    <mergeCell ref="A118:A120"/>
    <mergeCell ref="A161:B161"/>
    <mergeCell ref="A162:B162"/>
    <mergeCell ref="A152:B152"/>
    <mergeCell ref="A153:B153"/>
    <mergeCell ref="A154:B154"/>
    <mergeCell ref="A155:B155"/>
    <mergeCell ref="A158:B158"/>
    <mergeCell ref="A159:B159"/>
    <mergeCell ref="A156:B156"/>
    <mergeCell ref="A157:B157"/>
    <mergeCell ref="A160:B160"/>
    <mergeCell ref="A150:B150"/>
    <mergeCell ref="A151:B151"/>
    <mergeCell ref="D11:D15"/>
    <mergeCell ref="B16:B17"/>
    <mergeCell ref="C16:C17"/>
    <mergeCell ref="A49:A51"/>
    <mergeCell ref="A52:A57"/>
    <mergeCell ref="A37:A48"/>
    <mergeCell ref="D37:D48"/>
    <mergeCell ref="A1:B1"/>
    <mergeCell ref="G1:H1"/>
    <mergeCell ref="G2:H2"/>
    <mergeCell ref="A9:A10"/>
    <mergeCell ref="D9:D10"/>
    <mergeCell ref="C9:C15"/>
    <mergeCell ref="B9:B15"/>
    <mergeCell ref="A11:A15"/>
    <mergeCell ref="B37:B48"/>
    <mergeCell ref="C49:C57"/>
    <mergeCell ref="B49:B57"/>
    <mergeCell ref="B60:B65"/>
    <mergeCell ref="A66:A67"/>
    <mergeCell ref="D52:D57"/>
    <mergeCell ref="C37:C48"/>
    <mergeCell ref="A97:A99"/>
    <mergeCell ref="A68:A80"/>
    <mergeCell ref="D68:D80"/>
    <mergeCell ref="C66:C80"/>
    <mergeCell ref="B66:B80"/>
    <mergeCell ref="A60:A61"/>
    <mergeCell ref="D60:D61"/>
    <mergeCell ref="A62:A64"/>
    <mergeCell ref="C60:C64"/>
  </mergeCells>
  <pageMargins left="0.70866141732283472" right="0.70866141732283472" top="0.19685039370078741" bottom="0.19685039370078741" header="0.31496062992125984" footer="0.31496062992125984"/>
  <pageSetup paperSize="9" orientation="landscape" verticalDpi="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9"/>
  <dimension ref="A1:IU231"/>
  <sheetViews>
    <sheetView topLeftCell="A211" zoomScaleNormal="100" workbookViewId="0">
      <selection activeCell="B152" sqref="B152"/>
    </sheetView>
  </sheetViews>
  <sheetFormatPr defaultRowHeight="12.75" customHeight="1" x14ac:dyDescent="0.2"/>
  <cols>
    <col min="1" max="1" width="22.85546875" customWidth="1"/>
    <col min="2" max="2" width="12.7109375" customWidth="1"/>
    <col min="3" max="3" width="13.5703125" customWidth="1"/>
    <col min="4" max="4" width="15.7109375" customWidth="1"/>
    <col min="5" max="5" width="27.140625" customWidth="1"/>
    <col min="6" max="6" width="12.42578125" customWidth="1"/>
    <col min="7" max="7" width="7.28515625" customWidth="1"/>
    <col min="8" max="8" width="11.7109375" customWidth="1"/>
    <col min="9" max="9" width="11.85546875" customWidth="1"/>
  </cols>
  <sheetData>
    <row r="1" spans="1:9" ht="12.75" customHeight="1" x14ac:dyDescent="0.2">
      <c r="A1" s="638" t="s">
        <v>85</v>
      </c>
      <c r="B1" s="63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>
        <v>3125.9</v>
      </c>
      <c r="E2" s="5">
        <v>910200.65</v>
      </c>
      <c r="F2" s="6">
        <v>869773.34</v>
      </c>
      <c r="G2" s="640">
        <f>E2-F2</f>
        <v>40427.310000000056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29</v>
      </c>
      <c r="E3" s="1">
        <v>15</v>
      </c>
      <c r="F3" s="1"/>
      <c r="G3" s="1"/>
      <c r="H3" s="1" t="s">
        <v>25</v>
      </c>
      <c r="I3" s="8">
        <f>F2-F231</f>
        <v>-36202.111999999965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8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x14ac:dyDescent="0.2">
      <c r="A6" s="260"/>
      <c r="B6" s="33">
        <v>7506.12</v>
      </c>
      <c r="C6" s="33" t="s">
        <v>66</v>
      </c>
      <c r="D6" s="306"/>
      <c r="E6" s="35"/>
      <c r="F6" s="35"/>
      <c r="G6" s="35"/>
      <c r="H6" s="36"/>
      <c r="I6" s="157">
        <f t="shared" ref="I6:I31" si="0">G6*H6</f>
        <v>0</v>
      </c>
    </row>
    <row r="7" spans="1:9" ht="12.75" customHeight="1" x14ac:dyDescent="0.2">
      <c r="A7" s="263"/>
      <c r="B7" s="13">
        <v>8158.13</v>
      </c>
      <c r="C7" s="33" t="s">
        <v>67</v>
      </c>
      <c r="D7" s="268"/>
      <c r="E7" s="15"/>
      <c r="F7" s="15"/>
      <c r="G7" s="15"/>
      <c r="H7" s="16"/>
      <c r="I7" s="43">
        <f t="shared" si="0"/>
        <v>0</v>
      </c>
    </row>
    <row r="8" spans="1:9" ht="12.75" customHeight="1" x14ac:dyDescent="0.2">
      <c r="A8" s="308"/>
      <c r="B8" s="71">
        <v>11370.44</v>
      </c>
      <c r="C8" s="33" t="s">
        <v>70</v>
      </c>
      <c r="D8" s="309"/>
      <c r="E8" s="73"/>
      <c r="F8" s="73"/>
      <c r="G8" s="73"/>
      <c r="H8" s="74"/>
      <c r="I8" s="43">
        <f t="shared" si="0"/>
        <v>0</v>
      </c>
    </row>
    <row r="9" spans="1:9" ht="13.5" thickBot="1" x14ac:dyDescent="0.25">
      <c r="A9" s="30"/>
      <c r="B9" s="71">
        <v>9699.19</v>
      </c>
      <c r="C9" s="70" t="s">
        <v>72</v>
      </c>
      <c r="D9" s="311"/>
      <c r="E9" s="73"/>
      <c r="F9" s="73"/>
      <c r="G9" s="73"/>
      <c r="H9" s="74"/>
      <c r="I9" s="201">
        <f t="shared" si="0"/>
        <v>0</v>
      </c>
    </row>
    <row r="10" spans="1:9" ht="12.75" customHeight="1" x14ac:dyDescent="0.2">
      <c r="A10" s="622" t="s">
        <v>324</v>
      </c>
      <c r="B10" s="625">
        <v>8807.69</v>
      </c>
      <c r="C10" s="625" t="s">
        <v>73</v>
      </c>
      <c r="D10" s="633" t="s">
        <v>215</v>
      </c>
      <c r="E10" s="37" t="s">
        <v>248</v>
      </c>
      <c r="F10" s="37" t="s">
        <v>233</v>
      </c>
      <c r="G10" s="37">
        <v>0.5</v>
      </c>
      <c r="H10" s="38">
        <v>450</v>
      </c>
      <c r="I10" s="39">
        <f t="shared" si="0"/>
        <v>225</v>
      </c>
    </row>
    <row r="11" spans="1:9" ht="12.75" customHeight="1" x14ac:dyDescent="0.2">
      <c r="A11" s="623"/>
      <c r="B11" s="632"/>
      <c r="C11" s="632"/>
      <c r="D11" s="634"/>
      <c r="E11" s="15" t="s">
        <v>1059</v>
      </c>
      <c r="F11" s="15" t="s">
        <v>258</v>
      </c>
      <c r="G11" s="15">
        <v>0.5</v>
      </c>
      <c r="H11" s="16">
        <v>240</v>
      </c>
      <c r="I11" s="43">
        <f t="shared" si="0"/>
        <v>120</v>
      </c>
    </row>
    <row r="12" spans="1:9" ht="12.75" customHeight="1" x14ac:dyDescent="0.2">
      <c r="A12" s="623"/>
      <c r="B12" s="632"/>
      <c r="C12" s="632"/>
      <c r="D12" s="634"/>
      <c r="E12" s="15" t="s">
        <v>925</v>
      </c>
      <c r="F12" s="15" t="s">
        <v>233</v>
      </c>
      <c r="G12" s="15">
        <v>0.5</v>
      </c>
      <c r="H12" s="16">
        <v>350</v>
      </c>
      <c r="I12" s="43">
        <f t="shared" si="0"/>
        <v>175</v>
      </c>
    </row>
    <row r="13" spans="1:9" ht="12.75" customHeight="1" x14ac:dyDescent="0.2">
      <c r="A13" s="623"/>
      <c r="B13" s="632"/>
      <c r="C13" s="632"/>
      <c r="D13" s="634"/>
      <c r="E13" s="15" t="s">
        <v>934</v>
      </c>
      <c r="F13" s="15" t="s">
        <v>99</v>
      </c>
      <c r="G13" s="15">
        <v>1</v>
      </c>
      <c r="H13" s="16">
        <v>400</v>
      </c>
      <c r="I13" s="43">
        <f t="shared" si="0"/>
        <v>400</v>
      </c>
    </row>
    <row r="14" spans="1:9" ht="12.75" customHeight="1" x14ac:dyDescent="0.2">
      <c r="A14" s="623"/>
      <c r="B14" s="632"/>
      <c r="C14" s="632"/>
      <c r="D14" s="634"/>
      <c r="E14" s="15" t="s">
        <v>930</v>
      </c>
      <c r="F14" s="15" t="s">
        <v>99</v>
      </c>
      <c r="G14" s="15">
        <v>1</v>
      </c>
      <c r="H14" s="16">
        <v>60</v>
      </c>
      <c r="I14" s="43">
        <f t="shared" si="0"/>
        <v>60</v>
      </c>
    </row>
    <row r="15" spans="1:9" ht="12.75" customHeight="1" x14ac:dyDescent="0.2">
      <c r="A15" s="623"/>
      <c r="B15" s="632"/>
      <c r="C15" s="632"/>
      <c r="D15" s="634"/>
      <c r="E15" s="15" t="s">
        <v>256</v>
      </c>
      <c r="F15" s="15" t="s">
        <v>100</v>
      </c>
      <c r="G15" s="15">
        <v>10</v>
      </c>
      <c r="H15" s="16">
        <v>103.5</v>
      </c>
      <c r="I15" s="43">
        <f t="shared" si="0"/>
        <v>1035</v>
      </c>
    </row>
    <row r="16" spans="1:9" x14ac:dyDescent="0.2">
      <c r="A16" s="623"/>
      <c r="B16" s="632"/>
      <c r="C16" s="632"/>
      <c r="D16" s="634"/>
      <c r="E16" s="15" t="s">
        <v>938</v>
      </c>
      <c r="F16" s="15" t="s">
        <v>100</v>
      </c>
      <c r="G16" s="15">
        <v>5</v>
      </c>
      <c r="H16" s="16">
        <v>116.75</v>
      </c>
      <c r="I16" s="43">
        <f t="shared" si="0"/>
        <v>583.75</v>
      </c>
    </row>
    <row r="17" spans="1:9" ht="12.75" customHeight="1" x14ac:dyDescent="0.2">
      <c r="A17" s="623"/>
      <c r="B17" s="632"/>
      <c r="C17" s="632"/>
      <c r="D17" s="634"/>
      <c r="E17" s="15" t="s">
        <v>254</v>
      </c>
      <c r="F17" s="15" t="s">
        <v>100</v>
      </c>
      <c r="G17" s="15">
        <v>5</v>
      </c>
      <c r="H17" s="16">
        <v>175</v>
      </c>
      <c r="I17" s="43">
        <f t="shared" si="0"/>
        <v>875</v>
      </c>
    </row>
    <row r="18" spans="1:9" ht="12.75" customHeight="1" thickBot="1" x14ac:dyDescent="0.25">
      <c r="A18" s="624"/>
      <c r="B18" s="626"/>
      <c r="C18" s="626"/>
      <c r="D18" s="635"/>
      <c r="E18" s="40" t="s">
        <v>252</v>
      </c>
      <c r="F18" s="40" t="s">
        <v>99</v>
      </c>
      <c r="G18" s="40">
        <v>1</v>
      </c>
      <c r="H18" s="41">
        <v>45</v>
      </c>
      <c r="I18" s="42">
        <f t="shared" si="0"/>
        <v>45</v>
      </c>
    </row>
    <row r="19" spans="1:9" ht="12.75" customHeight="1" x14ac:dyDescent="0.2">
      <c r="A19" s="622" t="s">
        <v>245</v>
      </c>
      <c r="B19" s="625">
        <v>10479.35</v>
      </c>
      <c r="C19" s="625" t="s">
        <v>74</v>
      </c>
      <c r="D19" s="658" t="s">
        <v>1182</v>
      </c>
      <c r="E19" s="37" t="s">
        <v>447</v>
      </c>
      <c r="F19" s="37" t="s">
        <v>99</v>
      </c>
      <c r="G19" s="37">
        <v>1</v>
      </c>
      <c r="H19" s="38">
        <v>26</v>
      </c>
      <c r="I19" s="39">
        <f t="shared" si="0"/>
        <v>26</v>
      </c>
    </row>
    <row r="20" spans="1:9" ht="12.75" customHeight="1" x14ac:dyDescent="0.2">
      <c r="A20" s="623"/>
      <c r="B20" s="632"/>
      <c r="C20" s="632"/>
      <c r="D20" s="660"/>
      <c r="E20" s="35" t="s">
        <v>925</v>
      </c>
      <c r="F20" s="35" t="s">
        <v>99</v>
      </c>
      <c r="G20" s="35">
        <v>2.2000000000000002</v>
      </c>
      <c r="H20" s="36">
        <v>350</v>
      </c>
      <c r="I20" s="157">
        <f t="shared" si="0"/>
        <v>770.00000000000011</v>
      </c>
    </row>
    <row r="21" spans="1:9" ht="12.75" customHeight="1" x14ac:dyDescent="0.2">
      <c r="A21" s="623"/>
      <c r="B21" s="632"/>
      <c r="C21" s="632"/>
      <c r="D21" s="660"/>
      <c r="E21" s="35" t="s">
        <v>248</v>
      </c>
      <c r="F21" s="35" t="s">
        <v>233</v>
      </c>
      <c r="G21" s="35">
        <v>0.5</v>
      </c>
      <c r="H21" s="36">
        <v>450</v>
      </c>
      <c r="I21" s="157">
        <f t="shared" si="0"/>
        <v>225</v>
      </c>
    </row>
    <row r="22" spans="1:9" ht="12.75" customHeight="1" thickBot="1" x14ac:dyDescent="0.25">
      <c r="A22" s="624"/>
      <c r="B22" s="626"/>
      <c r="C22" s="626"/>
      <c r="D22" s="659"/>
      <c r="E22" s="83" t="s">
        <v>256</v>
      </c>
      <c r="F22" s="83" t="s">
        <v>100</v>
      </c>
      <c r="G22" s="83">
        <v>2</v>
      </c>
      <c r="H22" s="84">
        <v>103.5</v>
      </c>
      <c r="I22" s="200">
        <f t="shared" si="0"/>
        <v>207</v>
      </c>
    </row>
    <row r="23" spans="1:9" ht="12.75" customHeight="1" x14ac:dyDescent="0.2">
      <c r="A23" s="260"/>
      <c r="B23" s="33">
        <v>7800.42</v>
      </c>
      <c r="C23" s="33" t="s">
        <v>75</v>
      </c>
      <c r="D23" s="306"/>
      <c r="E23" s="35"/>
      <c r="F23" s="35"/>
      <c r="G23" s="35"/>
      <c r="H23" s="36"/>
      <c r="I23" s="43">
        <f t="shared" si="0"/>
        <v>0</v>
      </c>
    </row>
    <row r="24" spans="1:9" ht="12.75" customHeight="1" thickBot="1" x14ac:dyDescent="0.25">
      <c r="A24" s="313"/>
      <c r="B24" s="70">
        <v>10968.54</v>
      </c>
      <c r="C24" s="70" t="s">
        <v>76</v>
      </c>
      <c r="D24" s="389"/>
      <c r="E24" s="53"/>
      <c r="F24" s="53"/>
      <c r="G24" s="53"/>
      <c r="H24" s="153"/>
      <c r="I24" s="201">
        <f t="shared" si="0"/>
        <v>0</v>
      </c>
    </row>
    <row r="25" spans="1:9" ht="12.75" customHeight="1" x14ac:dyDescent="0.2">
      <c r="A25" s="622" t="s">
        <v>541</v>
      </c>
      <c r="B25" s="625">
        <v>10943.08</v>
      </c>
      <c r="C25" s="625" t="s">
        <v>77</v>
      </c>
      <c r="D25" s="658" t="s">
        <v>109</v>
      </c>
      <c r="E25" s="37" t="s">
        <v>231</v>
      </c>
      <c r="F25" s="37" t="s">
        <v>233</v>
      </c>
      <c r="G25" s="37">
        <v>0.5</v>
      </c>
      <c r="H25" s="38">
        <v>277</v>
      </c>
      <c r="I25" s="39">
        <f t="shared" si="0"/>
        <v>138.5</v>
      </c>
    </row>
    <row r="26" spans="1:9" ht="12.75" customHeight="1" x14ac:dyDescent="0.2">
      <c r="A26" s="623"/>
      <c r="B26" s="632"/>
      <c r="C26" s="632"/>
      <c r="D26" s="660"/>
      <c r="E26" s="35" t="s">
        <v>1016</v>
      </c>
      <c r="F26" s="35" t="s">
        <v>445</v>
      </c>
      <c r="G26" s="35">
        <v>0.1</v>
      </c>
      <c r="H26" s="36">
        <v>330.4</v>
      </c>
      <c r="I26" s="43">
        <f t="shared" si="0"/>
        <v>33.04</v>
      </c>
    </row>
    <row r="27" spans="1:9" ht="12.75" customHeight="1" x14ac:dyDescent="0.2">
      <c r="A27" s="623"/>
      <c r="B27" s="632"/>
      <c r="C27" s="632"/>
      <c r="D27" s="660"/>
      <c r="E27" s="35" t="s">
        <v>1285</v>
      </c>
      <c r="F27" s="35" t="s">
        <v>602</v>
      </c>
      <c r="G27" s="35">
        <v>1</v>
      </c>
      <c r="H27" s="36">
        <v>75</v>
      </c>
      <c r="I27" s="43">
        <f t="shared" si="0"/>
        <v>75</v>
      </c>
    </row>
    <row r="28" spans="1:9" ht="12.75" customHeight="1" thickBot="1" x14ac:dyDescent="0.25">
      <c r="A28" s="624"/>
      <c r="B28" s="626"/>
      <c r="C28" s="626"/>
      <c r="D28" s="659"/>
      <c r="E28" s="83" t="s">
        <v>1602</v>
      </c>
      <c r="F28" s="83" t="s">
        <v>99</v>
      </c>
      <c r="G28" s="83">
        <v>1</v>
      </c>
      <c r="H28" s="84">
        <v>95</v>
      </c>
      <c r="I28" s="42">
        <f t="shared" si="0"/>
        <v>95</v>
      </c>
    </row>
    <row r="29" spans="1:9" ht="12.75" customHeight="1" x14ac:dyDescent="0.2">
      <c r="A29" s="260"/>
      <c r="B29" s="33">
        <v>16223.69</v>
      </c>
      <c r="C29" s="33" t="s">
        <v>78</v>
      </c>
      <c r="D29" s="306"/>
      <c r="E29" s="35"/>
      <c r="F29" s="35"/>
      <c r="G29" s="35"/>
      <c r="H29" s="36"/>
      <c r="I29" s="157">
        <f t="shared" si="0"/>
        <v>0</v>
      </c>
    </row>
    <row r="30" spans="1:9" ht="12.75" customHeight="1" x14ac:dyDescent="0.2">
      <c r="A30" s="260"/>
      <c r="B30" s="33">
        <v>13310.83</v>
      </c>
      <c r="C30" s="33" t="s">
        <v>79</v>
      </c>
      <c r="D30" s="306"/>
      <c r="E30" s="35"/>
      <c r="F30" s="35"/>
      <c r="G30" s="35"/>
      <c r="H30" s="36"/>
      <c r="I30" s="43">
        <f t="shared" si="0"/>
        <v>0</v>
      </c>
    </row>
    <row r="31" spans="1:9" ht="12.75" customHeight="1" x14ac:dyDescent="0.2">
      <c r="A31" s="263"/>
      <c r="B31" s="13">
        <v>13451.88</v>
      </c>
      <c r="C31" s="33" t="s">
        <v>80</v>
      </c>
      <c r="D31" s="268"/>
      <c r="E31" s="15"/>
      <c r="F31" s="15"/>
      <c r="G31" s="15"/>
      <c r="H31" s="16"/>
      <c r="I31" s="43">
        <f t="shared" si="0"/>
        <v>0</v>
      </c>
    </row>
    <row r="32" spans="1:9" ht="12.75" customHeight="1" x14ac:dyDescent="0.2">
      <c r="A32" s="607"/>
      <c r="B32" s="13"/>
      <c r="C32" s="13" t="s">
        <v>87</v>
      </c>
      <c r="D32" s="268"/>
      <c r="E32" s="15"/>
      <c r="F32" s="15"/>
      <c r="G32" s="15"/>
      <c r="H32" s="16"/>
      <c r="I32" s="43">
        <v>1143.6300000000001</v>
      </c>
    </row>
    <row r="33" spans="1:9" ht="12.75" customHeight="1" thickBot="1" x14ac:dyDescent="0.25">
      <c r="A33" s="180"/>
      <c r="B33" s="197">
        <f>SUM(B6:B31)</f>
        <v>128719.36000000002</v>
      </c>
      <c r="C33" s="198"/>
      <c r="D33" s="197"/>
      <c r="E33" s="199"/>
      <c r="F33" s="198"/>
      <c r="G33" s="198"/>
      <c r="H33" s="197" t="s">
        <v>17</v>
      </c>
      <c r="I33" s="230">
        <f>SUM(I6:I32)</f>
        <v>6231.92</v>
      </c>
    </row>
    <row r="34" spans="1:9" ht="77.25" thickBot="1" x14ac:dyDescent="0.25">
      <c r="A34" s="134" t="s">
        <v>1066</v>
      </c>
      <c r="B34" s="114" t="s">
        <v>16</v>
      </c>
      <c r="C34" s="114" t="s">
        <v>5</v>
      </c>
      <c r="D34" s="114" t="s">
        <v>23</v>
      </c>
      <c r="E34" s="118" t="s">
        <v>18</v>
      </c>
      <c r="F34" s="114" t="s">
        <v>19</v>
      </c>
      <c r="G34" s="114" t="s">
        <v>10</v>
      </c>
      <c r="H34" s="114" t="s">
        <v>13</v>
      </c>
      <c r="I34" s="115" t="s">
        <v>12</v>
      </c>
    </row>
    <row r="35" spans="1:9" x14ac:dyDescent="0.2">
      <c r="A35" s="622" t="s">
        <v>107</v>
      </c>
      <c r="B35" s="625">
        <v>12674.95</v>
      </c>
      <c r="C35" s="625" t="s">
        <v>66</v>
      </c>
      <c r="D35" s="627" t="s">
        <v>218</v>
      </c>
      <c r="E35" s="37" t="s">
        <v>131</v>
      </c>
      <c r="F35" s="37" t="s">
        <v>101</v>
      </c>
      <c r="G35" s="37">
        <v>2</v>
      </c>
      <c r="H35" s="38">
        <v>40.880000000000003</v>
      </c>
      <c r="I35" s="39">
        <f t="shared" ref="I35:I86" si="1">G35*H35</f>
        <v>81.760000000000005</v>
      </c>
    </row>
    <row r="36" spans="1:9" ht="12.75" customHeight="1" x14ac:dyDescent="0.2">
      <c r="A36" s="623"/>
      <c r="B36" s="632"/>
      <c r="C36" s="632"/>
      <c r="D36" s="628"/>
      <c r="E36" s="15" t="s">
        <v>132</v>
      </c>
      <c r="F36" s="15" t="s">
        <v>99</v>
      </c>
      <c r="G36" s="15">
        <v>3</v>
      </c>
      <c r="H36" s="16">
        <v>5.26</v>
      </c>
      <c r="I36" s="43">
        <f t="shared" si="1"/>
        <v>15.78</v>
      </c>
    </row>
    <row r="37" spans="1:9" ht="12.75" customHeight="1" x14ac:dyDescent="0.2">
      <c r="A37" s="623"/>
      <c r="B37" s="632"/>
      <c r="C37" s="632"/>
      <c r="D37" s="628"/>
      <c r="E37" s="15" t="s">
        <v>130</v>
      </c>
      <c r="F37" s="15" t="s">
        <v>99</v>
      </c>
      <c r="G37" s="15">
        <v>2</v>
      </c>
      <c r="H37" s="16">
        <v>3.82</v>
      </c>
      <c r="I37" s="43">
        <f t="shared" si="1"/>
        <v>7.64</v>
      </c>
    </row>
    <row r="38" spans="1:9" ht="12.75" customHeight="1" x14ac:dyDescent="0.2">
      <c r="A38" s="623"/>
      <c r="B38" s="632"/>
      <c r="C38" s="632"/>
      <c r="D38" s="628"/>
      <c r="E38" s="15" t="s">
        <v>118</v>
      </c>
      <c r="F38" s="15" t="s">
        <v>99</v>
      </c>
      <c r="G38" s="15">
        <v>1</v>
      </c>
      <c r="H38" s="16">
        <v>117.24</v>
      </c>
      <c r="I38" s="43">
        <f t="shared" si="1"/>
        <v>117.24</v>
      </c>
    </row>
    <row r="39" spans="1:9" ht="12.75" customHeight="1" x14ac:dyDescent="0.2">
      <c r="A39" s="623"/>
      <c r="B39" s="632"/>
      <c r="C39" s="632"/>
      <c r="D39" s="628"/>
      <c r="E39" s="15" t="s">
        <v>122</v>
      </c>
      <c r="F39" s="15" t="s">
        <v>99</v>
      </c>
      <c r="G39" s="15">
        <v>1</v>
      </c>
      <c r="H39" s="16">
        <v>191.48</v>
      </c>
      <c r="I39" s="43">
        <f t="shared" si="1"/>
        <v>191.48</v>
      </c>
    </row>
    <row r="40" spans="1:9" x14ac:dyDescent="0.2">
      <c r="A40" s="623"/>
      <c r="B40" s="632"/>
      <c r="C40" s="632"/>
      <c r="D40" s="628"/>
      <c r="E40" s="15" t="s">
        <v>219</v>
      </c>
      <c r="F40" s="15" t="s">
        <v>99</v>
      </c>
      <c r="G40" s="15">
        <v>1</v>
      </c>
      <c r="H40" s="16">
        <v>94.27</v>
      </c>
      <c r="I40" s="43">
        <f t="shared" si="1"/>
        <v>94.27</v>
      </c>
    </row>
    <row r="41" spans="1:9" ht="12.75" customHeight="1" x14ac:dyDescent="0.2">
      <c r="A41" s="623"/>
      <c r="B41" s="632"/>
      <c r="C41" s="632"/>
      <c r="D41" s="628"/>
      <c r="E41" s="15" t="s">
        <v>220</v>
      </c>
      <c r="F41" s="15" t="s">
        <v>99</v>
      </c>
      <c r="G41" s="15">
        <v>1</v>
      </c>
      <c r="H41" s="16">
        <v>7.74</v>
      </c>
      <c r="I41" s="43">
        <f t="shared" si="1"/>
        <v>7.74</v>
      </c>
    </row>
    <row r="42" spans="1:9" ht="12.75" customHeight="1" x14ac:dyDescent="0.2">
      <c r="A42" s="623"/>
      <c r="B42" s="632"/>
      <c r="C42" s="632"/>
      <c r="D42" s="628"/>
      <c r="E42" s="15" t="s">
        <v>221</v>
      </c>
      <c r="F42" s="15" t="s">
        <v>99</v>
      </c>
      <c r="G42" s="15">
        <v>1</v>
      </c>
      <c r="H42" s="16">
        <v>42.52</v>
      </c>
      <c r="I42" s="43">
        <f t="shared" si="1"/>
        <v>42.52</v>
      </c>
    </row>
    <row r="43" spans="1:9" ht="13.5" thickBot="1" x14ac:dyDescent="0.25">
      <c r="A43" s="624"/>
      <c r="B43" s="626"/>
      <c r="C43" s="626"/>
      <c r="D43" s="629"/>
      <c r="E43" s="40" t="s">
        <v>115</v>
      </c>
      <c r="F43" s="40" t="s">
        <v>99</v>
      </c>
      <c r="G43" s="40">
        <v>2</v>
      </c>
      <c r="H43" s="41">
        <v>42</v>
      </c>
      <c r="I43" s="42">
        <f t="shared" si="1"/>
        <v>84</v>
      </c>
    </row>
    <row r="44" spans="1:9" x14ac:dyDescent="0.2">
      <c r="A44" s="622" t="s">
        <v>329</v>
      </c>
      <c r="B44" s="625">
        <v>12332.99</v>
      </c>
      <c r="C44" s="625" t="s">
        <v>67</v>
      </c>
      <c r="D44" s="37" t="s">
        <v>330</v>
      </c>
      <c r="E44" s="37" t="s">
        <v>331</v>
      </c>
      <c r="F44" s="37" t="s">
        <v>99</v>
      </c>
      <c r="G44" s="37">
        <v>3</v>
      </c>
      <c r="H44" s="38">
        <v>17</v>
      </c>
      <c r="I44" s="39">
        <f>G44*H44</f>
        <v>51</v>
      </c>
    </row>
    <row r="45" spans="1:9" ht="12.75" customHeight="1" x14ac:dyDescent="0.2">
      <c r="A45" s="623"/>
      <c r="B45" s="632"/>
      <c r="C45" s="632"/>
      <c r="D45" s="664" t="s">
        <v>108</v>
      </c>
      <c r="E45" s="15" t="s">
        <v>339</v>
      </c>
      <c r="F45" s="15" t="s">
        <v>99</v>
      </c>
      <c r="G45" s="15">
        <v>4</v>
      </c>
      <c r="H45" s="16">
        <v>30</v>
      </c>
      <c r="I45" s="43">
        <f t="shared" si="1"/>
        <v>120</v>
      </c>
    </row>
    <row r="46" spans="1:9" ht="12.75" customHeight="1" x14ac:dyDescent="0.2">
      <c r="A46" s="623"/>
      <c r="B46" s="632"/>
      <c r="C46" s="632"/>
      <c r="D46" s="628"/>
      <c r="E46" s="15" t="s">
        <v>431</v>
      </c>
      <c r="F46" s="15" t="s">
        <v>101</v>
      </c>
      <c r="G46" s="15">
        <v>100</v>
      </c>
      <c r="H46" s="16">
        <v>4.59</v>
      </c>
      <c r="I46" s="43">
        <f t="shared" si="1"/>
        <v>459</v>
      </c>
    </row>
    <row r="47" spans="1:9" ht="12.75" customHeight="1" x14ac:dyDescent="0.2">
      <c r="A47" s="623"/>
      <c r="B47" s="632"/>
      <c r="C47" s="632"/>
      <c r="D47" s="628"/>
      <c r="E47" s="15" t="s">
        <v>432</v>
      </c>
      <c r="F47" s="15" t="s">
        <v>101</v>
      </c>
      <c r="G47" s="15">
        <v>12</v>
      </c>
      <c r="H47" s="16">
        <v>15.65</v>
      </c>
      <c r="I47" s="43">
        <f t="shared" si="1"/>
        <v>187.8</v>
      </c>
    </row>
    <row r="48" spans="1:9" ht="12.75" customHeight="1" x14ac:dyDescent="0.2">
      <c r="A48" s="623"/>
      <c r="B48" s="632"/>
      <c r="C48" s="632"/>
      <c r="D48" s="628"/>
      <c r="E48" s="15" t="s">
        <v>433</v>
      </c>
      <c r="F48" s="15" t="s">
        <v>99</v>
      </c>
      <c r="G48" s="15">
        <v>400</v>
      </c>
      <c r="H48" s="16">
        <v>2</v>
      </c>
      <c r="I48" s="43">
        <f t="shared" si="1"/>
        <v>800</v>
      </c>
    </row>
    <row r="49" spans="1:9" ht="12.75" customHeight="1" x14ac:dyDescent="0.2">
      <c r="A49" s="623"/>
      <c r="B49" s="632"/>
      <c r="C49" s="632"/>
      <c r="D49" s="628"/>
      <c r="E49" s="15" t="s">
        <v>331</v>
      </c>
      <c r="F49" s="15" t="s">
        <v>99</v>
      </c>
      <c r="G49" s="15">
        <v>25</v>
      </c>
      <c r="H49" s="16">
        <v>17</v>
      </c>
      <c r="I49" s="43">
        <f t="shared" si="1"/>
        <v>425</v>
      </c>
    </row>
    <row r="50" spans="1:9" ht="12.75" customHeight="1" x14ac:dyDescent="0.2">
      <c r="A50" s="623"/>
      <c r="B50" s="632"/>
      <c r="C50" s="632"/>
      <c r="D50" s="628"/>
      <c r="E50" s="15" t="s">
        <v>435</v>
      </c>
      <c r="F50" s="15" t="s">
        <v>101</v>
      </c>
      <c r="G50" s="15">
        <v>12</v>
      </c>
      <c r="H50" s="16">
        <v>9.8699999999999992</v>
      </c>
      <c r="I50" s="43">
        <f t="shared" si="1"/>
        <v>118.44</v>
      </c>
    </row>
    <row r="51" spans="1:9" ht="12.75" customHeight="1" x14ac:dyDescent="0.2">
      <c r="A51" s="623"/>
      <c r="B51" s="632"/>
      <c r="C51" s="632"/>
      <c r="D51" s="628"/>
      <c r="E51" s="15" t="s">
        <v>436</v>
      </c>
      <c r="F51" s="15" t="s">
        <v>101</v>
      </c>
      <c r="G51" s="15">
        <v>200</v>
      </c>
      <c r="H51" s="16">
        <v>8.56</v>
      </c>
      <c r="I51" s="43">
        <f t="shared" si="1"/>
        <v>1712</v>
      </c>
    </row>
    <row r="52" spans="1:9" ht="12.75" customHeight="1" x14ac:dyDescent="0.2">
      <c r="A52" s="623"/>
      <c r="B52" s="632"/>
      <c r="C52" s="632"/>
      <c r="D52" s="628"/>
      <c r="E52" s="15" t="s">
        <v>437</v>
      </c>
      <c r="F52" s="15" t="s">
        <v>102</v>
      </c>
      <c r="G52" s="15">
        <v>2</v>
      </c>
      <c r="H52" s="16">
        <v>449.58</v>
      </c>
      <c r="I52" s="43">
        <f t="shared" si="1"/>
        <v>899.16</v>
      </c>
    </row>
    <row r="53" spans="1:9" ht="12.75" customHeight="1" x14ac:dyDescent="0.2">
      <c r="A53" s="623"/>
      <c r="B53" s="632"/>
      <c r="C53" s="632"/>
      <c r="D53" s="628"/>
      <c r="E53" s="15" t="s">
        <v>438</v>
      </c>
      <c r="F53" s="15" t="s">
        <v>99</v>
      </c>
      <c r="G53" s="15">
        <v>50</v>
      </c>
      <c r="H53" s="16">
        <v>17.75</v>
      </c>
      <c r="I53" s="43">
        <f t="shared" si="1"/>
        <v>887.5</v>
      </c>
    </row>
    <row r="54" spans="1:9" x14ac:dyDescent="0.2">
      <c r="A54" s="623"/>
      <c r="B54" s="632"/>
      <c r="C54" s="632"/>
      <c r="D54" s="628"/>
      <c r="E54" s="15" t="s">
        <v>439</v>
      </c>
      <c r="F54" s="15" t="s">
        <v>99</v>
      </c>
      <c r="G54" s="15">
        <v>4</v>
      </c>
      <c r="H54" s="16">
        <v>40</v>
      </c>
      <c r="I54" s="43">
        <f t="shared" si="1"/>
        <v>160</v>
      </c>
    </row>
    <row r="55" spans="1:9" ht="12.75" customHeight="1" x14ac:dyDescent="0.2">
      <c r="A55" s="623"/>
      <c r="B55" s="632"/>
      <c r="C55" s="632"/>
      <c r="D55" s="628"/>
      <c r="E55" s="15" t="s">
        <v>439</v>
      </c>
      <c r="F55" s="15" t="s">
        <v>99</v>
      </c>
      <c r="G55" s="15">
        <v>4</v>
      </c>
      <c r="H55" s="16">
        <v>35</v>
      </c>
      <c r="I55" s="43">
        <f t="shared" si="1"/>
        <v>140</v>
      </c>
    </row>
    <row r="56" spans="1:9" ht="12.75" customHeight="1" x14ac:dyDescent="0.2">
      <c r="A56" s="623"/>
      <c r="B56" s="632"/>
      <c r="C56" s="632"/>
      <c r="D56" s="628"/>
      <c r="E56" s="15" t="s">
        <v>440</v>
      </c>
      <c r="F56" s="15" t="s">
        <v>99</v>
      </c>
      <c r="G56" s="15">
        <v>200</v>
      </c>
      <c r="H56" s="16">
        <v>1.5</v>
      </c>
      <c r="I56" s="43">
        <f t="shared" si="1"/>
        <v>300</v>
      </c>
    </row>
    <row r="57" spans="1:9" ht="12.75" customHeight="1" x14ac:dyDescent="0.2">
      <c r="A57" s="623"/>
      <c r="B57" s="632"/>
      <c r="C57" s="632"/>
      <c r="D57" s="628"/>
      <c r="E57" s="15" t="s">
        <v>441</v>
      </c>
      <c r="F57" s="15" t="s">
        <v>99</v>
      </c>
      <c r="G57" s="15">
        <v>12</v>
      </c>
      <c r="H57" s="16">
        <v>15</v>
      </c>
      <c r="I57" s="43">
        <f t="shared" si="1"/>
        <v>180</v>
      </c>
    </row>
    <row r="58" spans="1:9" ht="12.75" customHeight="1" x14ac:dyDescent="0.2">
      <c r="A58" s="623"/>
      <c r="B58" s="632"/>
      <c r="C58" s="632"/>
      <c r="D58" s="628"/>
      <c r="E58" s="15" t="s">
        <v>442</v>
      </c>
      <c r="F58" s="15" t="s">
        <v>99</v>
      </c>
      <c r="G58" s="15">
        <v>4</v>
      </c>
      <c r="H58" s="16">
        <v>79.95</v>
      </c>
      <c r="I58" s="43">
        <f t="shared" si="1"/>
        <v>319.8</v>
      </c>
    </row>
    <row r="59" spans="1:9" ht="12.75" customHeight="1" thickBot="1" x14ac:dyDescent="0.25">
      <c r="A59" s="624"/>
      <c r="B59" s="626"/>
      <c r="C59" s="626"/>
      <c r="D59" s="629"/>
      <c r="E59" s="40" t="s">
        <v>443</v>
      </c>
      <c r="F59" s="40" t="s">
        <v>99</v>
      </c>
      <c r="G59" s="40">
        <v>4</v>
      </c>
      <c r="H59" s="41">
        <v>79.95</v>
      </c>
      <c r="I59" s="42">
        <f t="shared" si="1"/>
        <v>319.8</v>
      </c>
    </row>
    <row r="60" spans="1:9" ht="12.75" customHeight="1" x14ac:dyDescent="0.2">
      <c r="A60" s="622" t="s">
        <v>329</v>
      </c>
      <c r="B60" s="625">
        <v>12171.23</v>
      </c>
      <c r="C60" s="625" t="s">
        <v>70</v>
      </c>
      <c r="D60" s="627" t="s">
        <v>330</v>
      </c>
      <c r="E60" s="37" t="s">
        <v>331</v>
      </c>
      <c r="F60" s="37" t="s">
        <v>99</v>
      </c>
      <c r="G60" s="37">
        <v>15</v>
      </c>
      <c r="H60" s="38">
        <v>17</v>
      </c>
      <c r="I60" s="39">
        <f t="shared" si="1"/>
        <v>255</v>
      </c>
    </row>
    <row r="61" spans="1:9" ht="12.75" customHeight="1" x14ac:dyDescent="0.2">
      <c r="A61" s="623"/>
      <c r="B61" s="632"/>
      <c r="C61" s="632"/>
      <c r="D61" s="628"/>
      <c r="E61" s="35" t="s">
        <v>593</v>
      </c>
      <c r="F61" s="35" t="s">
        <v>102</v>
      </c>
      <c r="G61" s="35">
        <v>1</v>
      </c>
      <c r="H61" s="36">
        <v>98.92</v>
      </c>
      <c r="I61" s="157">
        <f t="shared" si="1"/>
        <v>98.92</v>
      </c>
    </row>
    <row r="62" spans="1:9" ht="12.75" customHeight="1" thickBot="1" x14ac:dyDescent="0.25">
      <c r="A62" s="624"/>
      <c r="B62" s="632"/>
      <c r="C62" s="632"/>
      <c r="D62" s="629"/>
      <c r="E62" s="40" t="s">
        <v>441</v>
      </c>
      <c r="F62" s="40" t="s">
        <v>99</v>
      </c>
      <c r="G62" s="40">
        <v>5</v>
      </c>
      <c r="H62" s="41">
        <v>35</v>
      </c>
      <c r="I62" s="42">
        <f t="shared" si="1"/>
        <v>175</v>
      </c>
    </row>
    <row r="63" spans="1:9" ht="12.75" customHeight="1" x14ac:dyDescent="0.2">
      <c r="A63" s="622" t="s">
        <v>107</v>
      </c>
      <c r="B63" s="632"/>
      <c r="C63" s="632"/>
      <c r="D63" s="627" t="s">
        <v>690</v>
      </c>
      <c r="E63" s="37" t="s">
        <v>626</v>
      </c>
      <c r="F63" s="37" t="s">
        <v>99</v>
      </c>
      <c r="G63" s="37">
        <v>2</v>
      </c>
      <c r="H63" s="38">
        <v>155.53</v>
      </c>
      <c r="I63" s="39">
        <f t="shared" si="1"/>
        <v>311.06</v>
      </c>
    </row>
    <row r="64" spans="1:9" ht="12.75" customHeight="1" x14ac:dyDescent="0.2">
      <c r="A64" s="623"/>
      <c r="B64" s="632"/>
      <c r="C64" s="632"/>
      <c r="D64" s="628"/>
      <c r="E64" s="35" t="s">
        <v>136</v>
      </c>
      <c r="F64" s="35" t="s">
        <v>101</v>
      </c>
      <c r="G64" s="35">
        <v>3</v>
      </c>
      <c r="H64" s="36">
        <v>66.39</v>
      </c>
      <c r="I64" s="157">
        <f t="shared" si="1"/>
        <v>199.17000000000002</v>
      </c>
    </row>
    <row r="65" spans="1:9" ht="12.75" customHeight="1" x14ac:dyDescent="0.2">
      <c r="A65" s="623"/>
      <c r="B65" s="632"/>
      <c r="C65" s="632"/>
      <c r="D65" s="628"/>
      <c r="E65" s="35" t="s">
        <v>133</v>
      </c>
      <c r="F65" s="35" t="s">
        <v>99</v>
      </c>
      <c r="G65" s="35">
        <v>2</v>
      </c>
      <c r="H65" s="36">
        <v>373.09</v>
      </c>
      <c r="I65" s="157">
        <f t="shared" si="1"/>
        <v>746.18</v>
      </c>
    </row>
    <row r="66" spans="1:9" ht="12.75" customHeight="1" x14ac:dyDescent="0.2">
      <c r="A66" s="623"/>
      <c r="B66" s="632"/>
      <c r="C66" s="632"/>
      <c r="D66" s="628"/>
      <c r="E66" s="35" t="s">
        <v>122</v>
      </c>
      <c r="F66" s="35" t="s">
        <v>99</v>
      </c>
      <c r="G66" s="35">
        <v>2</v>
      </c>
      <c r="H66" s="36">
        <v>123.54</v>
      </c>
      <c r="I66" s="157">
        <f t="shared" si="1"/>
        <v>247.08</v>
      </c>
    </row>
    <row r="67" spans="1:9" ht="12.75" customHeight="1" x14ac:dyDescent="0.2">
      <c r="A67" s="623"/>
      <c r="B67" s="632"/>
      <c r="C67" s="632"/>
      <c r="D67" s="628"/>
      <c r="E67" s="35" t="s">
        <v>118</v>
      </c>
      <c r="F67" s="35" t="s">
        <v>99</v>
      </c>
      <c r="G67" s="35">
        <v>4</v>
      </c>
      <c r="H67" s="36">
        <v>117.24</v>
      </c>
      <c r="I67" s="157">
        <f t="shared" si="1"/>
        <v>468.96</v>
      </c>
    </row>
    <row r="68" spans="1:9" ht="12.75" customHeight="1" x14ac:dyDescent="0.2">
      <c r="A68" s="623"/>
      <c r="B68" s="632"/>
      <c r="C68" s="632"/>
      <c r="D68" s="628"/>
      <c r="E68" s="35" t="s">
        <v>129</v>
      </c>
      <c r="F68" s="35" t="s">
        <v>99</v>
      </c>
      <c r="G68" s="35">
        <v>5</v>
      </c>
      <c r="H68" s="36">
        <v>7.7</v>
      </c>
      <c r="I68" s="157">
        <f t="shared" si="1"/>
        <v>38.5</v>
      </c>
    </row>
    <row r="69" spans="1:9" ht="12.75" customHeight="1" x14ac:dyDescent="0.2">
      <c r="A69" s="623"/>
      <c r="B69" s="632"/>
      <c r="C69" s="632"/>
      <c r="D69" s="628"/>
      <c r="E69" s="35" t="s">
        <v>406</v>
      </c>
      <c r="F69" s="35" t="s">
        <v>99</v>
      </c>
      <c r="G69" s="35">
        <v>4</v>
      </c>
      <c r="H69" s="36">
        <v>209.41</v>
      </c>
      <c r="I69" s="157">
        <f t="shared" si="1"/>
        <v>837.64</v>
      </c>
    </row>
    <row r="70" spans="1:9" ht="12.75" customHeight="1" x14ac:dyDescent="0.2">
      <c r="A70" s="623"/>
      <c r="B70" s="632"/>
      <c r="C70" s="632"/>
      <c r="D70" s="628"/>
      <c r="E70" s="35" t="s">
        <v>120</v>
      </c>
      <c r="F70" s="35" t="s">
        <v>99</v>
      </c>
      <c r="G70" s="35">
        <v>4</v>
      </c>
      <c r="H70" s="36">
        <v>5.28</v>
      </c>
      <c r="I70" s="157">
        <f t="shared" si="1"/>
        <v>21.12</v>
      </c>
    </row>
    <row r="71" spans="1:9" ht="12.75" customHeight="1" thickBot="1" x14ac:dyDescent="0.25">
      <c r="A71" s="624"/>
      <c r="B71" s="626"/>
      <c r="C71" s="626"/>
      <c r="D71" s="629"/>
      <c r="E71" s="83" t="s">
        <v>691</v>
      </c>
      <c r="F71" s="83" t="s">
        <v>99</v>
      </c>
      <c r="G71" s="83">
        <v>3</v>
      </c>
      <c r="H71" s="84">
        <v>159.21</v>
      </c>
      <c r="I71" s="200">
        <f t="shared" si="1"/>
        <v>477.63</v>
      </c>
    </row>
    <row r="72" spans="1:9" ht="12.75" customHeight="1" x14ac:dyDescent="0.2">
      <c r="A72" s="622" t="s">
        <v>107</v>
      </c>
      <c r="B72" s="625">
        <v>16234.12</v>
      </c>
      <c r="C72" s="625" t="s">
        <v>72</v>
      </c>
      <c r="D72" s="627" t="s">
        <v>827</v>
      </c>
      <c r="E72" s="37" t="s">
        <v>131</v>
      </c>
      <c r="F72" s="37" t="s">
        <v>101</v>
      </c>
      <c r="G72" s="37">
        <v>6</v>
      </c>
      <c r="H72" s="38">
        <v>41.67</v>
      </c>
      <c r="I72" s="39">
        <f t="shared" si="1"/>
        <v>250.02</v>
      </c>
    </row>
    <row r="73" spans="1:9" ht="12.75" customHeight="1" x14ac:dyDescent="0.2">
      <c r="A73" s="623"/>
      <c r="B73" s="632"/>
      <c r="C73" s="632"/>
      <c r="D73" s="628"/>
      <c r="E73" s="35" t="s">
        <v>116</v>
      </c>
      <c r="F73" s="35" t="s">
        <v>101</v>
      </c>
      <c r="G73" s="35">
        <v>0.5</v>
      </c>
      <c r="H73" s="36">
        <v>33.479999999999997</v>
      </c>
      <c r="I73" s="157">
        <f t="shared" si="1"/>
        <v>16.739999999999998</v>
      </c>
    </row>
    <row r="74" spans="1:9" ht="12.75" customHeight="1" x14ac:dyDescent="0.2">
      <c r="A74" s="623"/>
      <c r="B74" s="632"/>
      <c r="C74" s="632"/>
      <c r="D74" s="628"/>
      <c r="E74" s="35" t="s">
        <v>828</v>
      </c>
      <c r="F74" s="35" t="s">
        <v>99</v>
      </c>
      <c r="G74" s="35">
        <v>2</v>
      </c>
      <c r="H74" s="36">
        <v>240</v>
      </c>
      <c r="I74" s="157">
        <f t="shared" si="1"/>
        <v>480</v>
      </c>
    </row>
    <row r="75" spans="1:9" ht="12.75" customHeight="1" x14ac:dyDescent="0.2">
      <c r="A75" s="623"/>
      <c r="B75" s="632"/>
      <c r="C75" s="632"/>
      <c r="D75" s="628"/>
      <c r="E75" s="35" t="s">
        <v>265</v>
      </c>
      <c r="F75" s="35" t="s">
        <v>99</v>
      </c>
      <c r="G75" s="35">
        <v>4</v>
      </c>
      <c r="H75" s="36">
        <v>4.59</v>
      </c>
      <c r="I75" s="157">
        <f t="shared" si="1"/>
        <v>18.36</v>
      </c>
    </row>
    <row r="76" spans="1:9" ht="12.75" customHeight="1" x14ac:dyDescent="0.2">
      <c r="A76" s="623"/>
      <c r="B76" s="632"/>
      <c r="C76" s="632"/>
      <c r="D76" s="628"/>
      <c r="E76" s="35" t="s">
        <v>481</v>
      </c>
      <c r="F76" s="35" t="s">
        <v>99</v>
      </c>
      <c r="G76" s="35">
        <v>2</v>
      </c>
      <c r="H76" s="36">
        <v>3.82</v>
      </c>
      <c r="I76" s="157">
        <f t="shared" si="1"/>
        <v>7.64</v>
      </c>
    </row>
    <row r="77" spans="1:9" ht="12.75" customHeight="1" x14ac:dyDescent="0.2">
      <c r="A77" s="623"/>
      <c r="B77" s="632"/>
      <c r="C77" s="632"/>
      <c r="D77" s="628"/>
      <c r="E77" s="35" t="s">
        <v>240</v>
      </c>
      <c r="F77" s="35" t="s">
        <v>99</v>
      </c>
      <c r="G77" s="35">
        <v>1</v>
      </c>
      <c r="H77" s="36">
        <v>54.86</v>
      </c>
      <c r="I77" s="157">
        <f t="shared" si="1"/>
        <v>54.86</v>
      </c>
    </row>
    <row r="78" spans="1:9" ht="12.75" customHeight="1" x14ac:dyDescent="0.2">
      <c r="A78" s="623"/>
      <c r="B78" s="632"/>
      <c r="C78" s="632"/>
      <c r="D78" s="628"/>
      <c r="E78" s="35" t="s">
        <v>691</v>
      </c>
      <c r="F78" s="35" t="s">
        <v>99</v>
      </c>
      <c r="G78" s="35">
        <v>1</v>
      </c>
      <c r="H78" s="36">
        <v>159.21</v>
      </c>
      <c r="I78" s="157">
        <f t="shared" si="1"/>
        <v>159.21</v>
      </c>
    </row>
    <row r="79" spans="1:9" ht="12.75" customHeight="1" x14ac:dyDescent="0.2">
      <c r="A79" s="623"/>
      <c r="B79" s="632"/>
      <c r="C79" s="632"/>
      <c r="D79" s="628"/>
      <c r="E79" s="35" t="s">
        <v>220</v>
      </c>
      <c r="F79" s="35" t="s">
        <v>99</v>
      </c>
      <c r="G79" s="35">
        <v>2</v>
      </c>
      <c r="H79" s="36">
        <v>7.74</v>
      </c>
      <c r="I79" s="157">
        <f t="shared" si="1"/>
        <v>15.48</v>
      </c>
    </row>
    <row r="80" spans="1:9" ht="12.75" customHeight="1" thickBot="1" x14ac:dyDescent="0.25">
      <c r="A80" s="624"/>
      <c r="B80" s="626"/>
      <c r="C80" s="626"/>
      <c r="D80" s="629"/>
      <c r="E80" s="83" t="s">
        <v>829</v>
      </c>
      <c r="F80" s="83" t="s">
        <v>99</v>
      </c>
      <c r="G80" s="83">
        <v>1</v>
      </c>
      <c r="H80" s="84">
        <v>290</v>
      </c>
      <c r="I80" s="200">
        <f t="shared" si="1"/>
        <v>290</v>
      </c>
    </row>
    <row r="81" spans="1:9" ht="26.25" thickBot="1" x14ac:dyDescent="0.25">
      <c r="A81" s="46" t="s">
        <v>329</v>
      </c>
      <c r="B81" s="625">
        <v>15950.74</v>
      </c>
      <c r="C81" s="625" t="s">
        <v>73</v>
      </c>
      <c r="D81" s="47" t="s">
        <v>330</v>
      </c>
      <c r="E81" s="47" t="s">
        <v>331</v>
      </c>
      <c r="F81" s="47" t="s">
        <v>99</v>
      </c>
      <c r="G81" s="47">
        <v>5</v>
      </c>
      <c r="H81" s="48">
        <v>8.6999999999999993</v>
      </c>
      <c r="I81" s="49">
        <f t="shared" si="1"/>
        <v>43.5</v>
      </c>
    </row>
    <row r="82" spans="1:9" ht="12.75" customHeight="1" x14ac:dyDescent="0.2">
      <c r="A82" s="622" t="s">
        <v>224</v>
      </c>
      <c r="B82" s="632"/>
      <c r="C82" s="632"/>
      <c r="D82" s="627" t="s">
        <v>1060</v>
      </c>
      <c r="E82" s="37" t="s">
        <v>118</v>
      </c>
      <c r="F82" s="37" t="s">
        <v>99</v>
      </c>
      <c r="G82" s="37">
        <v>2</v>
      </c>
      <c r="H82" s="38">
        <v>117.24</v>
      </c>
      <c r="I82" s="39">
        <f t="shared" si="1"/>
        <v>234.48</v>
      </c>
    </row>
    <row r="83" spans="1:9" ht="19.149999999999999" customHeight="1" thickBot="1" x14ac:dyDescent="0.25">
      <c r="A83" s="624"/>
      <c r="B83" s="632"/>
      <c r="C83" s="632"/>
      <c r="D83" s="629"/>
      <c r="E83" s="83" t="s">
        <v>499</v>
      </c>
      <c r="F83" s="83" t="s">
        <v>101</v>
      </c>
      <c r="G83" s="83">
        <v>2</v>
      </c>
      <c r="H83" s="84">
        <v>50.37</v>
      </c>
      <c r="I83" s="200">
        <f t="shared" si="1"/>
        <v>100.74</v>
      </c>
    </row>
    <row r="84" spans="1:9" ht="26.25" thickBot="1" x14ac:dyDescent="0.25">
      <c r="A84" s="46" t="s">
        <v>804</v>
      </c>
      <c r="B84" s="626"/>
      <c r="C84" s="626"/>
      <c r="D84" s="47" t="s">
        <v>108</v>
      </c>
      <c r="E84" s="47" t="s">
        <v>352</v>
      </c>
      <c r="F84" s="47" t="s">
        <v>99</v>
      </c>
      <c r="G84" s="47">
        <v>1</v>
      </c>
      <c r="H84" s="48">
        <v>160</v>
      </c>
      <c r="I84" s="49">
        <f t="shared" si="1"/>
        <v>160</v>
      </c>
    </row>
    <row r="85" spans="1:9" ht="26.25" thickBot="1" x14ac:dyDescent="0.25">
      <c r="A85" s="46" t="s">
        <v>329</v>
      </c>
      <c r="B85" s="625">
        <v>13794.58</v>
      </c>
      <c r="C85" s="625" t="s">
        <v>74</v>
      </c>
      <c r="D85" s="47" t="s">
        <v>330</v>
      </c>
      <c r="E85" s="47" t="s">
        <v>331</v>
      </c>
      <c r="F85" s="47" t="s">
        <v>99</v>
      </c>
      <c r="G85" s="47">
        <v>2</v>
      </c>
      <c r="H85" s="48">
        <v>8.6999999999999993</v>
      </c>
      <c r="I85" s="49">
        <f t="shared" si="1"/>
        <v>17.399999999999999</v>
      </c>
    </row>
    <row r="86" spans="1:9" ht="26.25" thickBot="1" x14ac:dyDescent="0.25">
      <c r="A86" s="46" t="s">
        <v>224</v>
      </c>
      <c r="B86" s="626"/>
      <c r="C86" s="626"/>
      <c r="D86" s="47" t="s">
        <v>1181</v>
      </c>
      <c r="E86" s="47" t="s">
        <v>118</v>
      </c>
      <c r="F86" s="47" t="s">
        <v>99</v>
      </c>
      <c r="G86" s="47">
        <v>2</v>
      </c>
      <c r="H86" s="48">
        <v>117.24</v>
      </c>
      <c r="I86" s="49">
        <f t="shared" si="1"/>
        <v>234.48</v>
      </c>
    </row>
    <row r="87" spans="1:9" ht="12.75" customHeight="1" thickBot="1" x14ac:dyDescent="0.25">
      <c r="A87" s="32"/>
      <c r="B87" s="261">
        <v>16819.810000000001</v>
      </c>
      <c r="C87" s="33" t="s">
        <v>75</v>
      </c>
      <c r="D87" s="35"/>
      <c r="E87" s="35"/>
      <c r="F87" s="35"/>
      <c r="G87" s="35"/>
      <c r="H87" s="36"/>
      <c r="I87" s="33"/>
    </row>
    <row r="88" spans="1:9" ht="28.15" customHeight="1" thickBot="1" x14ac:dyDescent="0.25">
      <c r="A88" s="46" t="s">
        <v>329</v>
      </c>
      <c r="B88" s="625">
        <v>19002.96</v>
      </c>
      <c r="C88" s="625" t="s">
        <v>76</v>
      </c>
      <c r="D88" s="554" t="s">
        <v>330</v>
      </c>
      <c r="E88" s="378" t="s">
        <v>331</v>
      </c>
      <c r="F88" s="378" t="s">
        <v>99</v>
      </c>
      <c r="G88" s="378">
        <v>3</v>
      </c>
      <c r="H88" s="379">
        <v>7.53</v>
      </c>
      <c r="I88" s="310">
        <f>G88*H88</f>
        <v>22.59</v>
      </c>
    </row>
    <row r="89" spans="1:9" ht="12.75" customHeight="1" x14ac:dyDescent="0.2">
      <c r="A89" s="622" t="s">
        <v>1403</v>
      </c>
      <c r="B89" s="632"/>
      <c r="C89" s="632"/>
      <c r="D89" s="658" t="s">
        <v>108</v>
      </c>
      <c r="E89" s="37" t="s">
        <v>1404</v>
      </c>
      <c r="F89" s="37" t="s">
        <v>528</v>
      </c>
      <c r="G89" s="37">
        <v>0.5</v>
      </c>
      <c r="H89" s="38">
        <v>2750.29</v>
      </c>
      <c r="I89" s="39">
        <f t="shared" ref="I89:I119" si="2">G89*H89</f>
        <v>1375.145</v>
      </c>
    </row>
    <row r="90" spans="1:9" ht="12.75" customHeight="1" x14ac:dyDescent="0.2">
      <c r="A90" s="623"/>
      <c r="B90" s="632"/>
      <c r="C90" s="632"/>
      <c r="D90" s="660"/>
      <c r="E90" s="35" t="s">
        <v>824</v>
      </c>
      <c r="F90" s="35" t="s">
        <v>99</v>
      </c>
      <c r="G90" s="35">
        <v>1</v>
      </c>
      <c r="H90" s="36">
        <v>374.38</v>
      </c>
      <c r="I90" s="157">
        <f t="shared" si="2"/>
        <v>374.38</v>
      </c>
    </row>
    <row r="91" spans="1:9" ht="12.75" customHeight="1" x14ac:dyDescent="0.2">
      <c r="A91" s="623"/>
      <c r="B91" s="632"/>
      <c r="C91" s="632"/>
      <c r="D91" s="660"/>
      <c r="E91" s="35" t="s">
        <v>903</v>
      </c>
      <c r="F91" s="35" t="s">
        <v>101</v>
      </c>
      <c r="G91" s="35">
        <v>13</v>
      </c>
      <c r="H91" s="36">
        <v>22.88</v>
      </c>
      <c r="I91" s="157">
        <f t="shared" si="2"/>
        <v>297.44</v>
      </c>
    </row>
    <row r="92" spans="1:9" ht="12.75" customHeight="1" x14ac:dyDescent="0.2">
      <c r="A92" s="623"/>
      <c r="B92" s="632"/>
      <c r="C92" s="632"/>
      <c r="D92" s="660"/>
      <c r="E92" s="35" t="s">
        <v>450</v>
      </c>
      <c r="F92" s="35" t="s">
        <v>100</v>
      </c>
      <c r="G92" s="35">
        <v>2</v>
      </c>
      <c r="H92" s="36">
        <v>108.62</v>
      </c>
      <c r="I92" s="157">
        <f t="shared" si="2"/>
        <v>217.24</v>
      </c>
    </row>
    <row r="93" spans="1:9" ht="12.75" customHeight="1" x14ac:dyDescent="0.2">
      <c r="A93" s="623"/>
      <c r="B93" s="632"/>
      <c r="C93" s="632"/>
      <c r="D93" s="660"/>
      <c r="E93" s="35" t="s">
        <v>277</v>
      </c>
      <c r="F93" s="35" t="s">
        <v>99</v>
      </c>
      <c r="G93" s="35">
        <v>5</v>
      </c>
      <c r="H93" s="36">
        <v>14</v>
      </c>
      <c r="I93" s="157">
        <f t="shared" si="2"/>
        <v>70</v>
      </c>
    </row>
    <row r="94" spans="1:9" ht="12.75" customHeight="1" thickBot="1" x14ac:dyDescent="0.25">
      <c r="A94" s="624"/>
      <c r="B94" s="632"/>
      <c r="C94" s="632"/>
      <c r="D94" s="659"/>
      <c r="E94" s="83" t="s">
        <v>1017</v>
      </c>
      <c r="F94" s="83" t="s">
        <v>99</v>
      </c>
      <c r="G94" s="83">
        <v>1</v>
      </c>
      <c r="H94" s="84">
        <v>166.42</v>
      </c>
      <c r="I94" s="200">
        <f t="shared" si="2"/>
        <v>166.42</v>
      </c>
    </row>
    <row r="95" spans="1:9" ht="12.75" customHeight="1" x14ac:dyDescent="0.2">
      <c r="A95" s="622" t="s">
        <v>486</v>
      </c>
      <c r="B95" s="632"/>
      <c r="C95" s="632"/>
      <c r="D95" s="667" t="s">
        <v>1466</v>
      </c>
      <c r="E95" s="487" t="s">
        <v>996</v>
      </c>
      <c r="F95" s="487" t="s">
        <v>99</v>
      </c>
      <c r="G95" s="487">
        <v>12</v>
      </c>
      <c r="H95" s="488">
        <v>50</v>
      </c>
      <c r="I95" s="292">
        <f t="shared" si="2"/>
        <v>600</v>
      </c>
    </row>
    <row r="96" spans="1:9" ht="12.75" customHeight="1" x14ac:dyDescent="0.2">
      <c r="A96" s="623"/>
      <c r="B96" s="632"/>
      <c r="C96" s="632"/>
      <c r="D96" s="668"/>
      <c r="E96" s="553" t="s">
        <v>163</v>
      </c>
      <c r="F96" s="553" t="s">
        <v>99</v>
      </c>
      <c r="G96" s="553">
        <v>1</v>
      </c>
      <c r="H96" s="490">
        <v>55</v>
      </c>
      <c r="I96" s="326">
        <f t="shared" si="2"/>
        <v>55</v>
      </c>
    </row>
    <row r="97" spans="1:9" ht="12.75" customHeight="1" x14ac:dyDescent="0.2">
      <c r="A97" s="623"/>
      <c r="B97" s="632"/>
      <c r="C97" s="632"/>
      <c r="D97" s="676"/>
      <c r="E97" s="553" t="s">
        <v>812</v>
      </c>
      <c r="F97" s="553" t="s">
        <v>99</v>
      </c>
      <c r="G97" s="553">
        <v>1</v>
      </c>
      <c r="H97" s="490">
        <v>290</v>
      </c>
      <c r="I97" s="326">
        <f t="shared" si="2"/>
        <v>290</v>
      </c>
    </row>
    <row r="98" spans="1:9" ht="12.75" customHeight="1" x14ac:dyDescent="0.2">
      <c r="A98" s="623"/>
      <c r="B98" s="632"/>
      <c r="C98" s="632"/>
      <c r="D98" s="677" t="s">
        <v>409</v>
      </c>
      <c r="E98" s="553" t="s">
        <v>150</v>
      </c>
      <c r="F98" s="553" t="s">
        <v>99</v>
      </c>
      <c r="G98" s="553">
        <v>2</v>
      </c>
      <c r="H98" s="490">
        <v>32</v>
      </c>
      <c r="I98" s="326">
        <f t="shared" si="2"/>
        <v>64</v>
      </c>
    </row>
    <row r="99" spans="1:9" ht="12.75" customHeight="1" x14ac:dyDescent="0.2">
      <c r="A99" s="623"/>
      <c r="B99" s="632"/>
      <c r="C99" s="632"/>
      <c r="D99" s="668"/>
      <c r="E99" s="553" t="s">
        <v>1467</v>
      </c>
      <c r="F99" s="553" t="s">
        <v>99</v>
      </c>
      <c r="G99" s="553">
        <v>1</v>
      </c>
      <c r="H99" s="490">
        <v>66.55</v>
      </c>
      <c r="I99" s="326">
        <f t="shared" si="2"/>
        <v>66.55</v>
      </c>
    </row>
    <row r="100" spans="1:9" ht="12.75" customHeight="1" x14ac:dyDescent="0.2">
      <c r="A100" s="623"/>
      <c r="B100" s="632"/>
      <c r="C100" s="632"/>
      <c r="D100" s="668"/>
      <c r="E100" s="553" t="s">
        <v>1468</v>
      </c>
      <c r="F100" s="553" t="s">
        <v>99</v>
      </c>
      <c r="G100" s="553">
        <v>1</v>
      </c>
      <c r="H100" s="490">
        <v>137.69999999999999</v>
      </c>
      <c r="I100" s="326">
        <f t="shared" si="2"/>
        <v>137.69999999999999</v>
      </c>
    </row>
    <row r="101" spans="1:9" ht="12.75" customHeight="1" x14ac:dyDescent="0.2">
      <c r="A101" s="623"/>
      <c r="B101" s="632"/>
      <c r="C101" s="632"/>
      <c r="D101" s="668"/>
      <c r="E101" s="553" t="s">
        <v>1469</v>
      </c>
      <c r="F101" s="553" t="s">
        <v>99</v>
      </c>
      <c r="G101" s="553">
        <v>1</v>
      </c>
      <c r="H101" s="490">
        <v>32.4</v>
      </c>
      <c r="I101" s="326">
        <f t="shared" si="2"/>
        <v>32.4</v>
      </c>
    </row>
    <row r="102" spans="1:9" ht="12.75" customHeight="1" x14ac:dyDescent="0.2">
      <c r="A102" s="623"/>
      <c r="B102" s="632"/>
      <c r="C102" s="632"/>
      <c r="D102" s="668"/>
      <c r="E102" s="553" t="s">
        <v>972</v>
      </c>
      <c r="F102" s="553" t="s">
        <v>99</v>
      </c>
      <c r="G102" s="553">
        <v>1</v>
      </c>
      <c r="H102" s="490">
        <v>57.25</v>
      </c>
      <c r="I102" s="326">
        <f t="shared" si="2"/>
        <v>57.25</v>
      </c>
    </row>
    <row r="103" spans="1:9" ht="12.75" customHeight="1" x14ac:dyDescent="0.2">
      <c r="A103" s="623"/>
      <c r="B103" s="632"/>
      <c r="C103" s="632"/>
      <c r="D103" s="668"/>
      <c r="E103" s="553" t="s">
        <v>156</v>
      </c>
      <c r="F103" s="553" t="s">
        <v>99</v>
      </c>
      <c r="G103" s="553">
        <v>2</v>
      </c>
      <c r="H103" s="490">
        <v>235.8</v>
      </c>
      <c r="I103" s="326">
        <f t="shared" si="2"/>
        <v>471.6</v>
      </c>
    </row>
    <row r="104" spans="1:9" ht="12.75" customHeight="1" x14ac:dyDescent="0.2">
      <c r="A104" s="623"/>
      <c r="B104" s="632"/>
      <c r="C104" s="632"/>
      <c r="D104" s="668"/>
      <c r="E104" s="553" t="s">
        <v>317</v>
      </c>
      <c r="F104" s="553" t="s">
        <v>99</v>
      </c>
      <c r="G104" s="553">
        <v>1</v>
      </c>
      <c r="H104" s="490">
        <v>140</v>
      </c>
      <c r="I104" s="326">
        <f t="shared" si="2"/>
        <v>140</v>
      </c>
    </row>
    <row r="105" spans="1:9" ht="12.75" customHeight="1" x14ac:dyDescent="0.2">
      <c r="A105" s="623"/>
      <c r="B105" s="632"/>
      <c r="C105" s="632"/>
      <c r="D105" s="668"/>
      <c r="E105" s="553" t="s">
        <v>812</v>
      </c>
      <c r="F105" s="553" t="s">
        <v>99</v>
      </c>
      <c r="G105" s="553">
        <v>1</v>
      </c>
      <c r="H105" s="490">
        <v>290</v>
      </c>
      <c r="I105" s="326">
        <f t="shared" si="2"/>
        <v>290</v>
      </c>
    </row>
    <row r="106" spans="1:9" ht="12.75" customHeight="1" thickBot="1" x14ac:dyDescent="0.25">
      <c r="A106" s="624"/>
      <c r="B106" s="626"/>
      <c r="C106" s="626"/>
      <c r="D106" s="669"/>
      <c r="E106" s="552" t="s">
        <v>277</v>
      </c>
      <c r="F106" s="552" t="s">
        <v>99</v>
      </c>
      <c r="G106" s="552">
        <v>2</v>
      </c>
      <c r="H106" s="485">
        <v>27</v>
      </c>
      <c r="I106" s="486">
        <f t="shared" si="2"/>
        <v>54</v>
      </c>
    </row>
    <row r="107" spans="1:9" ht="26.25" thickBot="1" x14ac:dyDescent="0.25">
      <c r="A107" s="46" t="s">
        <v>329</v>
      </c>
      <c r="B107" s="625">
        <v>19644.169999999998</v>
      </c>
      <c r="C107" s="625" t="s">
        <v>77</v>
      </c>
      <c r="D107" s="55" t="s">
        <v>330</v>
      </c>
      <c r="E107" s="47" t="s">
        <v>331</v>
      </c>
      <c r="F107" s="47" t="s">
        <v>99</v>
      </c>
      <c r="G107" s="47">
        <v>1</v>
      </c>
      <c r="H107" s="48">
        <v>7.53</v>
      </c>
      <c r="I107" s="49">
        <f t="shared" si="2"/>
        <v>7.53</v>
      </c>
    </row>
    <row r="108" spans="1:9" ht="12.75" customHeight="1" x14ac:dyDescent="0.2">
      <c r="A108" s="622" t="s">
        <v>153</v>
      </c>
      <c r="B108" s="632"/>
      <c r="C108" s="632"/>
      <c r="D108" s="667" t="s">
        <v>218</v>
      </c>
      <c r="E108" s="487" t="s">
        <v>137</v>
      </c>
      <c r="F108" s="487" t="s">
        <v>101</v>
      </c>
      <c r="G108" s="487">
        <v>4</v>
      </c>
      <c r="H108" s="488">
        <v>117.2</v>
      </c>
      <c r="I108" s="292">
        <f t="shared" si="2"/>
        <v>468.8</v>
      </c>
    </row>
    <row r="109" spans="1:9" ht="12.75" customHeight="1" x14ac:dyDescent="0.2">
      <c r="A109" s="623"/>
      <c r="B109" s="632"/>
      <c r="C109" s="632"/>
      <c r="D109" s="668"/>
      <c r="E109" s="564" t="s">
        <v>276</v>
      </c>
      <c r="F109" s="564" t="s">
        <v>99</v>
      </c>
      <c r="G109" s="564">
        <v>2</v>
      </c>
      <c r="H109" s="490">
        <v>320</v>
      </c>
      <c r="I109" s="326">
        <f t="shared" si="2"/>
        <v>640</v>
      </c>
    </row>
    <row r="110" spans="1:9" ht="12.75" customHeight="1" x14ac:dyDescent="0.2">
      <c r="A110" s="623"/>
      <c r="B110" s="632"/>
      <c r="C110" s="632"/>
      <c r="D110" s="668"/>
      <c r="E110" s="564" t="s">
        <v>122</v>
      </c>
      <c r="F110" s="564" t="s">
        <v>99</v>
      </c>
      <c r="G110" s="564">
        <v>3</v>
      </c>
      <c r="H110" s="490">
        <v>191.48</v>
      </c>
      <c r="I110" s="326">
        <f t="shared" si="2"/>
        <v>574.43999999999994</v>
      </c>
    </row>
    <row r="111" spans="1:9" ht="12.75" customHeight="1" x14ac:dyDescent="0.2">
      <c r="A111" s="623"/>
      <c r="B111" s="632"/>
      <c r="C111" s="632"/>
      <c r="D111" s="668"/>
      <c r="E111" s="564" t="s">
        <v>118</v>
      </c>
      <c r="F111" s="564" t="s">
        <v>99</v>
      </c>
      <c r="G111" s="564">
        <v>1</v>
      </c>
      <c r="H111" s="490">
        <v>117.24</v>
      </c>
      <c r="I111" s="326">
        <f t="shared" si="2"/>
        <v>117.24</v>
      </c>
    </row>
    <row r="112" spans="1:9" ht="12.75" customHeight="1" x14ac:dyDescent="0.2">
      <c r="A112" s="623"/>
      <c r="B112" s="632"/>
      <c r="C112" s="632"/>
      <c r="D112" s="668"/>
      <c r="E112" s="564" t="s">
        <v>159</v>
      </c>
      <c r="F112" s="564" t="s">
        <v>99</v>
      </c>
      <c r="G112" s="564">
        <v>1</v>
      </c>
      <c r="H112" s="490">
        <v>350.86</v>
      </c>
      <c r="I112" s="326">
        <f t="shared" si="2"/>
        <v>350.86</v>
      </c>
    </row>
    <row r="113" spans="1:9" ht="12.75" customHeight="1" x14ac:dyDescent="0.2">
      <c r="A113" s="623"/>
      <c r="B113" s="632"/>
      <c r="C113" s="632"/>
      <c r="D113" s="668"/>
      <c r="E113" s="564" t="s">
        <v>1597</v>
      </c>
      <c r="F113" s="564" t="s">
        <v>99</v>
      </c>
      <c r="G113" s="564">
        <v>3</v>
      </c>
      <c r="H113" s="490">
        <v>219.39</v>
      </c>
      <c r="I113" s="326">
        <f t="shared" si="2"/>
        <v>658.17</v>
      </c>
    </row>
    <row r="114" spans="1:9" ht="12.75" customHeight="1" thickBot="1" x14ac:dyDescent="0.25">
      <c r="A114" s="623"/>
      <c r="B114" s="632"/>
      <c r="C114" s="632"/>
      <c r="D114" s="669"/>
      <c r="E114" s="563" t="s">
        <v>1598</v>
      </c>
      <c r="F114" s="563" t="s">
        <v>99</v>
      </c>
      <c r="G114" s="563">
        <v>1</v>
      </c>
      <c r="H114" s="485">
        <v>239.39</v>
      </c>
      <c r="I114" s="486">
        <f t="shared" si="2"/>
        <v>239.39</v>
      </c>
    </row>
    <row r="115" spans="1:9" ht="12.75" customHeight="1" x14ac:dyDescent="0.2">
      <c r="A115" s="623"/>
      <c r="B115" s="632"/>
      <c r="C115" s="632"/>
      <c r="D115" s="667" t="s">
        <v>114</v>
      </c>
      <c r="E115" s="487" t="s">
        <v>1599</v>
      </c>
      <c r="F115" s="487" t="s">
        <v>101</v>
      </c>
      <c r="G115" s="487">
        <v>3.5</v>
      </c>
      <c r="H115" s="488">
        <v>70.56</v>
      </c>
      <c r="I115" s="292">
        <f t="shared" si="2"/>
        <v>246.96</v>
      </c>
    </row>
    <row r="116" spans="1:9" ht="12.75" customHeight="1" x14ac:dyDescent="0.2">
      <c r="A116" s="623"/>
      <c r="B116" s="632"/>
      <c r="C116" s="632"/>
      <c r="D116" s="668"/>
      <c r="E116" s="564" t="s">
        <v>570</v>
      </c>
      <c r="F116" s="564" t="s">
        <v>99</v>
      </c>
      <c r="G116" s="564">
        <v>1</v>
      </c>
      <c r="H116" s="490">
        <v>389.31</v>
      </c>
      <c r="I116" s="326">
        <f t="shared" si="2"/>
        <v>389.31</v>
      </c>
    </row>
    <row r="117" spans="1:9" ht="12.75" customHeight="1" x14ac:dyDescent="0.2">
      <c r="A117" s="623"/>
      <c r="B117" s="632"/>
      <c r="C117" s="632"/>
      <c r="D117" s="668"/>
      <c r="E117" s="564" t="s">
        <v>1600</v>
      </c>
      <c r="F117" s="564" t="s">
        <v>99</v>
      </c>
      <c r="G117" s="564">
        <v>1</v>
      </c>
      <c r="H117" s="490">
        <v>15.67</v>
      </c>
      <c r="I117" s="326">
        <f t="shared" si="2"/>
        <v>15.67</v>
      </c>
    </row>
    <row r="118" spans="1:9" ht="12.75" customHeight="1" thickBot="1" x14ac:dyDescent="0.25">
      <c r="A118" s="624"/>
      <c r="B118" s="626"/>
      <c r="C118" s="626"/>
      <c r="D118" s="669"/>
      <c r="E118" s="563" t="s">
        <v>1601</v>
      </c>
      <c r="F118" s="563" t="s">
        <v>99</v>
      </c>
      <c r="G118" s="563">
        <v>1</v>
      </c>
      <c r="H118" s="485">
        <v>30.69</v>
      </c>
      <c r="I118" s="486">
        <f t="shared" si="2"/>
        <v>30.69</v>
      </c>
    </row>
    <row r="119" spans="1:9" ht="28.9" customHeight="1" thickBot="1" x14ac:dyDescent="0.25">
      <c r="A119" s="46" t="s">
        <v>329</v>
      </c>
      <c r="B119" s="85">
        <v>24489.29</v>
      </c>
      <c r="C119" s="85" t="s">
        <v>78</v>
      </c>
      <c r="D119" s="47" t="s">
        <v>330</v>
      </c>
      <c r="E119" s="47" t="s">
        <v>331</v>
      </c>
      <c r="F119" s="47" t="s">
        <v>99</v>
      </c>
      <c r="G119" s="47">
        <v>1</v>
      </c>
      <c r="H119" s="48">
        <v>7.53</v>
      </c>
      <c r="I119" s="49">
        <f t="shared" si="2"/>
        <v>7.53</v>
      </c>
    </row>
    <row r="120" spans="1:9" ht="28.15" customHeight="1" thickBot="1" x14ac:dyDescent="0.25">
      <c r="A120" s="46" t="s">
        <v>329</v>
      </c>
      <c r="B120" s="625">
        <v>22627.84</v>
      </c>
      <c r="C120" s="625" t="s">
        <v>79</v>
      </c>
      <c r="D120" s="47" t="s">
        <v>330</v>
      </c>
      <c r="E120" s="47" t="s">
        <v>331</v>
      </c>
      <c r="F120" s="47" t="s">
        <v>99</v>
      </c>
      <c r="G120" s="47">
        <v>3</v>
      </c>
      <c r="H120" s="48">
        <v>7.53</v>
      </c>
      <c r="I120" s="49">
        <f t="shared" ref="I120:I131" si="3">G120*H120</f>
        <v>22.59</v>
      </c>
    </row>
    <row r="121" spans="1:9" ht="12.75" customHeight="1" x14ac:dyDescent="0.2">
      <c r="A121" s="622" t="s">
        <v>2018</v>
      </c>
      <c r="B121" s="632"/>
      <c r="C121" s="632"/>
      <c r="D121" s="667" t="s">
        <v>108</v>
      </c>
      <c r="E121" s="487" t="s">
        <v>2019</v>
      </c>
      <c r="F121" s="487" t="s">
        <v>99</v>
      </c>
      <c r="G121" s="487">
        <v>1</v>
      </c>
      <c r="H121" s="488">
        <v>2797</v>
      </c>
      <c r="I121" s="292">
        <f t="shared" si="3"/>
        <v>2797</v>
      </c>
    </row>
    <row r="122" spans="1:9" ht="12.75" customHeight="1" thickBot="1" x14ac:dyDescent="0.25">
      <c r="A122" s="624"/>
      <c r="B122" s="626"/>
      <c r="C122" s="626"/>
      <c r="D122" s="669"/>
      <c r="E122" s="579" t="s">
        <v>160</v>
      </c>
      <c r="F122" s="579" t="s">
        <v>99</v>
      </c>
      <c r="G122" s="579">
        <v>1</v>
      </c>
      <c r="H122" s="485">
        <v>230</v>
      </c>
      <c r="I122" s="486">
        <f t="shared" si="3"/>
        <v>230</v>
      </c>
    </row>
    <row r="123" spans="1:9" ht="16.899999999999999" customHeight="1" x14ac:dyDescent="0.2">
      <c r="A123" s="622" t="s">
        <v>329</v>
      </c>
      <c r="B123" s="625">
        <v>24145.07</v>
      </c>
      <c r="C123" s="625" t="s">
        <v>80</v>
      </c>
      <c r="D123" s="627" t="s">
        <v>330</v>
      </c>
      <c r="E123" s="37" t="s">
        <v>2109</v>
      </c>
      <c r="F123" s="37" t="s">
        <v>99</v>
      </c>
      <c r="G123" s="37">
        <v>1</v>
      </c>
      <c r="H123" s="38">
        <v>107.47</v>
      </c>
      <c r="I123" s="39">
        <f t="shared" si="3"/>
        <v>107.47</v>
      </c>
    </row>
    <row r="124" spans="1:9" ht="19.899999999999999" customHeight="1" thickBot="1" x14ac:dyDescent="0.25">
      <c r="A124" s="624"/>
      <c r="B124" s="632"/>
      <c r="C124" s="632"/>
      <c r="D124" s="629"/>
      <c r="E124" s="581" t="s">
        <v>331</v>
      </c>
      <c r="F124" s="581" t="s">
        <v>99</v>
      </c>
      <c r="G124" s="581">
        <v>3</v>
      </c>
      <c r="H124" s="485">
        <v>17</v>
      </c>
      <c r="I124" s="486">
        <f t="shared" si="3"/>
        <v>51</v>
      </c>
    </row>
    <row r="125" spans="1:9" ht="12.75" customHeight="1" x14ac:dyDescent="0.2">
      <c r="A125" s="622" t="s">
        <v>107</v>
      </c>
      <c r="B125" s="632"/>
      <c r="C125" s="632"/>
      <c r="D125" s="667" t="s">
        <v>108</v>
      </c>
      <c r="E125" s="487" t="s">
        <v>121</v>
      </c>
      <c r="F125" s="487" t="s">
        <v>99</v>
      </c>
      <c r="G125" s="487">
        <v>2</v>
      </c>
      <c r="H125" s="488">
        <v>5.85</v>
      </c>
      <c r="I125" s="292">
        <f t="shared" si="3"/>
        <v>11.7</v>
      </c>
    </row>
    <row r="126" spans="1:9" ht="12.75" customHeight="1" x14ac:dyDescent="0.2">
      <c r="A126" s="623"/>
      <c r="B126" s="632"/>
      <c r="C126" s="632"/>
      <c r="D126" s="668"/>
      <c r="E126" s="582" t="s">
        <v>129</v>
      </c>
      <c r="F126" s="582" t="s">
        <v>99</v>
      </c>
      <c r="G126" s="582">
        <v>2</v>
      </c>
      <c r="H126" s="490">
        <v>7.7</v>
      </c>
      <c r="I126" s="326">
        <f t="shared" si="3"/>
        <v>15.4</v>
      </c>
    </row>
    <row r="127" spans="1:9" ht="12.75" customHeight="1" x14ac:dyDescent="0.2">
      <c r="A127" s="623"/>
      <c r="B127" s="632"/>
      <c r="C127" s="632"/>
      <c r="D127" s="668"/>
      <c r="E127" s="582" t="s">
        <v>118</v>
      </c>
      <c r="F127" s="582" t="s">
        <v>99</v>
      </c>
      <c r="G127" s="582">
        <v>3</v>
      </c>
      <c r="H127" s="490">
        <v>98.8</v>
      </c>
      <c r="I127" s="326">
        <f t="shared" si="3"/>
        <v>296.39999999999998</v>
      </c>
    </row>
    <row r="128" spans="1:9" ht="12.75" customHeight="1" x14ac:dyDescent="0.2">
      <c r="A128" s="623"/>
      <c r="B128" s="632"/>
      <c r="C128" s="632"/>
      <c r="D128" s="676"/>
      <c r="E128" s="582" t="s">
        <v>506</v>
      </c>
      <c r="F128" s="582" t="s">
        <v>99</v>
      </c>
      <c r="G128" s="582">
        <v>1</v>
      </c>
      <c r="H128" s="490">
        <v>140</v>
      </c>
      <c r="I128" s="326">
        <f t="shared" si="3"/>
        <v>140</v>
      </c>
    </row>
    <row r="129" spans="1:9" ht="12.75" customHeight="1" x14ac:dyDescent="0.2">
      <c r="A129" s="623"/>
      <c r="B129" s="632"/>
      <c r="C129" s="632"/>
      <c r="D129" s="677" t="s">
        <v>2186</v>
      </c>
      <c r="E129" s="582" t="s">
        <v>137</v>
      </c>
      <c r="F129" s="582" t="s">
        <v>101</v>
      </c>
      <c r="G129" s="582">
        <v>1</v>
      </c>
      <c r="H129" s="490">
        <v>117.2</v>
      </c>
      <c r="I129" s="326">
        <f t="shared" si="3"/>
        <v>117.2</v>
      </c>
    </row>
    <row r="130" spans="1:9" ht="12.75" customHeight="1" x14ac:dyDescent="0.2">
      <c r="A130" s="623"/>
      <c r="B130" s="632"/>
      <c r="C130" s="632"/>
      <c r="D130" s="668"/>
      <c r="E130" s="582" t="s">
        <v>419</v>
      </c>
      <c r="F130" s="582" t="s">
        <v>99</v>
      </c>
      <c r="G130" s="582">
        <v>1</v>
      </c>
      <c r="H130" s="490">
        <v>219.39</v>
      </c>
      <c r="I130" s="326">
        <f t="shared" si="3"/>
        <v>219.39</v>
      </c>
    </row>
    <row r="131" spans="1:9" ht="12.75" customHeight="1" thickBot="1" x14ac:dyDescent="0.25">
      <c r="A131" s="624"/>
      <c r="B131" s="626"/>
      <c r="C131" s="626"/>
      <c r="D131" s="669"/>
      <c r="E131" s="581" t="s">
        <v>276</v>
      </c>
      <c r="F131" s="581" t="s">
        <v>99</v>
      </c>
      <c r="G131" s="581">
        <v>1</v>
      </c>
      <c r="H131" s="485">
        <v>320</v>
      </c>
      <c r="I131" s="486">
        <f t="shared" si="3"/>
        <v>320</v>
      </c>
    </row>
    <row r="132" spans="1:9" ht="12.75" customHeight="1" thickBot="1" x14ac:dyDescent="0.25">
      <c r="A132" s="180"/>
      <c r="B132" s="70"/>
      <c r="C132" s="70" t="s">
        <v>87</v>
      </c>
      <c r="D132" s="602"/>
      <c r="E132" s="603"/>
      <c r="F132" s="603"/>
      <c r="G132" s="603"/>
      <c r="H132" s="560"/>
      <c r="I132" s="561">
        <v>1775.27</v>
      </c>
    </row>
    <row r="133" spans="1:9" ht="12.75" customHeight="1" thickBot="1" x14ac:dyDescent="0.25">
      <c r="A133" s="46"/>
      <c r="B133" s="76">
        <f>SUM(B35:B131)</f>
        <v>209887.75</v>
      </c>
      <c r="C133" s="75"/>
      <c r="D133" s="76"/>
      <c r="E133" s="77"/>
      <c r="F133" s="75"/>
      <c r="G133" s="75"/>
      <c r="H133" s="76" t="s">
        <v>17</v>
      </c>
      <c r="I133" s="78">
        <f>SUM(I35:I132)</f>
        <v>28312.824999999993</v>
      </c>
    </row>
    <row r="134" spans="1:9" ht="64.5" thickBot="1" x14ac:dyDescent="0.25">
      <c r="A134" s="134" t="s">
        <v>144</v>
      </c>
      <c r="B134" s="114" t="s">
        <v>16</v>
      </c>
      <c r="C134" s="114" t="s">
        <v>5</v>
      </c>
      <c r="D134" s="114" t="s">
        <v>23</v>
      </c>
      <c r="E134" s="118" t="s">
        <v>18</v>
      </c>
      <c r="F134" s="114" t="s">
        <v>19</v>
      </c>
      <c r="G134" s="114" t="s">
        <v>10</v>
      </c>
      <c r="H134" s="114" t="s">
        <v>13</v>
      </c>
      <c r="I134" s="115" t="s">
        <v>12</v>
      </c>
    </row>
    <row r="135" spans="1:9" ht="12.75" customHeight="1" thickBot="1" x14ac:dyDescent="0.25">
      <c r="A135" s="227"/>
      <c r="B135" s="104">
        <v>6525.03</v>
      </c>
      <c r="C135" s="58" t="s">
        <v>66</v>
      </c>
      <c r="D135" s="64"/>
      <c r="E135" s="59"/>
      <c r="F135" s="59"/>
      <c r="G135" s="59"/>
      <c r="H135" s="60"/>
      <c r="I135" s="61"/>
    </row>
    <row r="136" spans="1:9" ht="12.75" customHeight="1" thickBot="1" x14ac:dyDescent="0.25">
      <c r="A136" s="227"/>
      <c r="B136" s="105">
        <v>6285.4</v>
      </c>
      <c r="C136" s="92" t="s">
        <v>67</v>
      </c>
      <c r="D136" s="93"/>
      <c r="E136" s="94"/>
      <c r="F136" s="94"/>
      <c r="G136" s="94"/>
      <c r="H136" s="95"/>
      <c r="I136" s="96"/>
    </row>
    <row r="137" spans="1:9" ht="12.75" customHeight="1" thickBot="1" x14ac:dyDescent="0.25">
      <c r="A137" s="228"/>
      <c r="B137" s="161">
        <v>6400.16</v>
      </c>
      <c r="C137" s="154" t="s">
        <v>70</v>
      </c>
      <c r="D137" s="162"/>
      <c r="E137" s="82"/>
      <c r="F137" s="82"/>
      <c r="G137" s="82"/>
      <c r="H137" s="155"/>
      <c r="I137" s="156"/>
    </row>
    <row r="138" spans="1:9" ht="12.75" customHeight="1" thickBot="1" x14ac:dyDescent="0.25">
      <c r="A138" s="204"/>
      <c r="B138" s="161">
        <v>3644.73</v>
      </c>
      <c r="C138" s="154" t="s">
        <v>72</v>
      </c>
      <c r="D138" s="322"/>
      <c r="E138" s="37"/>
      <c r="F138" s="37"/>
      <c r="G138" s="37"/>
      <c r="H138" s="333"/>
      <c r="I138" s="39"/>
    </row>
    <row r="139" spans="1:9" ht="12.75" customHeight="1" thickBot="1" x14ac:dyDescent="0.25">
      <c r="A139" s="384"/>
      <c r="B139" s="161">
        <v>6835.61</v>
      </c>
      <c r="C139" s="154" t="s">
        <v>73</v>
      </c>
      <c r="D139" s="322"/>
      <c r="E139" s="82"/>
      <c r="F139" s="82"/>
      <c r="G139" s="82"/>
      <c r="H139" s="339"/>
      <c r="I139" s="39"/>
    </row>
    <row r="140" spans="1:9" ht="12.75" customHeight="1" thickBot="1" x14ac:dyDescent="0.25">
      <c r="A140" s="227"/>
      <c r="B140" s="106">
        <v>6491.52</v>
      </c>
      <c r="C140" s="85" t="s">
        <v>74</v>
      </c>
      <c r="D140" s="86"/>
      <c r="E140" s="47"/>
      <c r="F140" s="47"/>
      <c r="G140" s="47"/>
      <c r="H140" s="48"/>
      <c r="I140" s="49"/>
    </row>
    <row r="141" spans="1:9" ht="12.75" customHeight="1" thickBot="1" x14ac:dyDescent="0.25">
      <c r="A141" s="227"/>
      <c r="B141" s="106">
        <v>3734.2</v>
      </c>
      <c r="C141" s="85" t="s">
        <v>75</v>
      </c>
      <c r="D141" s="86"/>
      <c r="E141" s="47"/>
      <c r="F141" s="47"/>
      <c r="G141" s="47"/>
      <c r="H141" s="48"/>
      <c r="I141" s="49"/>
    </row>
    <row r="142" spans="1:9" ht="12.75" customHeight="1" thickBot="1" x14ac:dyDescent="0.25">
      <c r="A142" s="221"/>
      <c r="B142" s="106">
        <v>4961.8999999999996</v>
      </c>
      <c r="C142" s="85" t="s">
        <v>76</v>
      </c>
      <c r="D142" s="86"/>
      <c r="E142" s="47"/>
      <c r="F142" s="47"/>
      <c r="G142" s="47"/>
      <c r="H142" s="48"/>
      <c r="I142" s="49"/>
    </row>
    <row r="143" spans="1:9" ht="12.75" customHeight="1" thickBot="1" x14ac:dyDescent="0.25">
      <c r="A143" s="221"/>
      <c r="B143" s="106">
        <v>6772.41</v>
      </c>
      <c r="C143" s="85" t="s">
        <v>77</v>
      </c>
      <c r="D143" s="86"/>
      <c r="E143" s="47"/>
      <c r="F143" s="47"/>
      <c r="G143" s="47"/>
      <c r="H143" s="48"/>
      <c r="I143" s="49"/>
    </row>
    <row r="144" spans="1:9" ht="12.75" customHeight="1" thickBot="1" x14ac:dyDescent="0.25">
      <c r="A144" s="221"/>
      <c r="B144" s="106">
        <v>7310.82</v>
      </c>
      <c r="C144" s="85" t="s">
        <v>78</v>
      </c>
      <c r="D144" s="86"/>
      <c r="E144" s="47"/>
      <c r="F144" s="47"/>
      <c r="G144" s="47"/>
      <c r="H144" s="48"/>
      <c r="I144" s="49"/>
    </row>
    <row r="145" spans="1:9" ht="12.75" customHeight="1" thickBot="1" x14ac:dyDescent="0.25">
      <c r="A145" s="221"/>
      <c r="B145" s="106">
        <v>6900.01</v>
      </c>
      <c r="C145" s="85" t="s">
        <v>79</v>
      </c>
      <c r="D145" s="86"/>
      <c r="E145" s="47"/>
      <c r="F145" s="47"/>
      <c r="G145" s="47"/>
      <c r="H145" s="48"/>
      <c r="I145" s="49"/>
    </row>
    <row r="146" spans="1:9" ht="12.75" customHeight="1" thickBot="1" x14ac:dyDescent="0.25">
      <c r="A146" s="221"/>
      <c r="B146" s="106">
        <v>7307.49</v>
      </c>
      <c r="C146" s="85" t="s">
        <v>80</v>
      </c>
      <c r="D146" s="86"/>
      <c r="E146" s="47"/>
      <c r="F146" s="47"/>
      <c r="G146" s="47"/>
      <c r="H146" s="48"/>
      <c r="I146" s="49"/>
    </row>
    <row r="147" spans="1:9" ht="12.75" customHeight="1" thickBot="1" x14ac:dyDescent="0.25">
      <c r="A147" s="228"/>
      <c r="B147" s="454">
        <f>SUM(B135:B146)</f>
        <v>73169.279999999999</v>
      </c>
      <c r="C147" s="458" t="s">
        <v>87</v>
      </c>
      <c r="D147" s="86"/>
      <c r="E147" s="47"/>
      <c r="F147" s="47"/>
      <c r="G147" s="47"/>
      <c r="H147" s="48"/>
      <c r="I147" s="49"/>
    </row>
    <row r="148" spans="1:9" ht="12.75" customHeight="1" thickBot="1" x14ac:dyDescent="0.25">
      <c r="A148" s="655" t="s">
        <v>106</v>
      </c>
      <c r="B148" s="106">
        <v>1230.28</v>
      </c>
      <c r="C148" s="154" t="s">
        <v>74</v>
      </c>
      <c r="D148" s="86"/>
      <c r="E148" s="47"/>
      <c r="F148" s="47"/>
      <c r="G148" s="47"/>
      <c r="H148" s="48"/>
      <c r="I148" s="49"/>
    </row>
    <row r="149" spans="1:9" ht="12.75" customHeight="1" thickBot="1" x14ac:dyDescent="0.25">
      <c r="A149" s="656"/>
      <c r="B149" s="106">
        <v>519.97</v>
      </c>
      <c r="C149" s="154" t="s">
        <v>75</v>
      </c>
      <c r="D149" s="86"/>
      <c r="E149" s="47"/>
      <c r="F149" s="47"/>
      <c r="G149" s="47"/>
      <c r="H149" s="48"/>
      <c r="I149" s="49"/>
    </row>
    <row r="150" spans="1:9" ht="12.75" customHeight="1" thickBot="1" x14ac:dyDescent="0.25">
      <c r="A150" s="657"/>
      <c r="B150" s="106">
        <v>646.88</v>
      </c>
      <c r="C150" s="154" t="s">
        <v>76</v>
      </c>
      <c r="D150" s="86"/>
      <c r="E150" s="47"/>
      <c r="F150" s="47"/>
      <c r="G150" s="47"/>
      <c r="H150" s="48"/>
      <c r="I150" s="49"/>
    </row>
    <row r="151" spans="1:9" ht="12.75" customHeight="1" thickBot="1" x14ac:dyDescent="0.25">
      <c r="A151" s="526"/>
      <c r="B151" s="454">
        <f>SUM(B148:B150)</f>
        <v>2397.13</v>
      </c>
      <c r="C151" s="458" t="s">
        <v>87</v>
      </c>
      <c r="D151" s="86"/>
      <c r="E151" s="47"/>
      <c r="F151" s="47"/>
      <c r="G151" s="47"/>
      <c r="H151" s="48"/>
      <c r="I151" s="49">
        <v>766.61</v>
      </c>
    </row>
    <row r="152" spans="1:9" ht="12.75" customHeight="1" thickBot="1" x14ac:dyDescent="0.25">
      <c r="A152" s="180"/>
      <c r="B152" s="197">
        <f>B147+B151</f>
        <v>75566.41</v>
      </c>
      <c r="C152" s="198"/>
      <c r="D152" s="197"/>
      <c r="E152" s="199"/>
      <c r="F152" s="198"/>
      <c r="G152" s="198"/>
      <c r="H152" s="197" t="s">
        <v>17</v>
      </c>
      <c r="I152" s="230">
        <f>SUM(I135:I151)</f>
        <v>766.61</v>
      </c>
    </row>
    <row r="153" spans="1:9" ht="77.25" thickBot="1" x14ac:dyDescent="0.25">
      <c r="A153" s="134" t="s">
        <v>145</v>
      </c>
      <c r="B153" s="114" t="s">
        <v>16</v>
      </c>
      <c r="C153" s="114" t="s">
        <v>5</v>
      </c>
      <c r="D153" s="114" t="s">
        <v>23</v>
      </c>
      <c r="E153" s="118" t="s">
        <v>18</v>
      </c>
      <c r="F153" s="114" t="s">
        <v>19</v>
      </c>
      <c r="G153" s="114" t="s">
        <v>10</v>
      </c>
      <c r="H153" s="114" t="s">
        <v>13</v>
      </c>
      <c r="I153" s="115" t="s">
        <v>12</v>
      </c>
    </row>
    <row r="154" spans="1:9" ht="12.75" customHeight="1" thickBot="1" x14ac:dyDescent="0.25">
      <c r="A154" s="227"/>
      <c r="B154" s="106">
        <v>8179.1270000000004</v>
      </c>
      <c r="C154" s="33" t="s">
        <v>66</v>
      </c>
      <c r="D154" s="86"/>
      <c r="E154" s="47"/>
      <c r="F154" s="47"/>
      <c r="G154" s="47"/>
      <c r="H154" s="48"/>
      <c r="I154" s="49"/>
    </row>
    <row r="155" spans="1:9" ht="12.75" customHeight="1" thickBot="1" x14ac:dyDescent="0.25">
      <c r="A155" s="227"/>
      <c r="B155" s="106">
        <v>8383.7800000000007</v>
      </c>
      <c r="C155" s="13" t="s">
        <v>67</v>
      </c>
      <c r="D155" s="86"/>
      <c r="E155" s="47"/>
      <c r="F155" s="47"/>
      <c r="G155" s="47"/>
      <c r="H155" s="48"/>
      <c r="I155" s="49"/>
    </row>
    <row r="156" spans="1:9" ht="12.75" customHeight="1" thickBot="1" x14ac:dyDescent="0.25">
      <c r="A156" s="227"/>
      <c r="B156" s="106">
        <v>8805.2900000000009</v>
      </c>
      <c r="C156" s="33" t="s">
        <v>70</v>
      </c>
      <c r="D156" s="86"/>
      <c r="E156" s="47"/>
      <c r="F156" s="47"/>
      <c r="G156" s="47"/>
      <c r="H156" s="48"/>
      <c r="I156" s="49"/>
    </row>
    <row r="157" spans="1:9" ht="12.75" customHeight="1" thickBot="1" x14ac:dyDescent="0.25">
      <c r="A157" s="227"/>
      <c r="B157" s="106">
        <v>8380.82</v>
      </c>
      <c r="C157" s="13" t="s">
        <v>72</v>
      </c>
      <c r="D157" s="86"/>
      <c r="E157" s="47"/>
      <c r="F157" s="47"/>
      <c r="G157" s="47"/>
      <c r="H157" s="48"/>
      <c r="I157" s="49"/>
    </row>
    <row r="158" spans="1:9" ht="12.75" customHeight="1" thickBot="1" x14ac:dyDescent="0.25">
      <c r="A158" s="227"/>
      <c r="B158" s="106">
        <v>8539.36</v>
      </c>
      <c r="C158" s="33" t="s">
        <v>73</v>
      </c>
      <c r="D158" s="86"/>
      <c r="E158" s="47"/>
      <c r="F158" s="47"/>
      <c r="G158" s="47"/>
      <c r="H158" s="48"/>
      <c r="I158" s="49"/>
    </row>
    <row r="159" spans="1:9" ht="12.75" customHeight="1" thickBot="1" x14ac:dyDescent="0.25">
      <c r="A159" s="227"/>
      <c r="B159" s="106">
        <v>9826.9599999999991</v>
      </c>
      <c r="C159" s="13" t="s">
        <v>74</v>
      </c>
      <c r="D159" s="86"/>
      <c r="E159" s="47"/>
      <c r="F159" s="47"/>
      <c r="G159" s="47"/>
      <c r="H159" s="48"/>
      <c r="I159" s="49"/>
    </row>
    <row r="160" spans="1:9" ht="12.75" customHeight="1" thickBot="1" x14ac:dyDescent="0.25">
      <c r="A160" s="227"/>
      <c r="B160" s="106">
        <v>4832.57</v>
      </c>
      <c r="C160" s="33" t="s">
        <v>75</v>
      </c>
      <c r="D160" s="86"/>
      <c r="E160" s="47"/>
      <c r="F160" s="47"/>
      <c r="G160" s="47"/>
      <c r="H160" s="48"/>
      <c r="I160" s="49"/>
    </row>
    <row r="161" spans="1:9" ht="12.75" customHeight="1" thickBot="1" x14ac:dyDescent="0.25">
      <c r="A161" s="227"/>
      <c r="B161" s="106">
        <v>5963.51</v>
      </c>
      <c r="C161" s="13" t="s">
        <v>76</v>
      </c>
      <c r="D161" s="86"/>
      <c r="E161" s="47"/>
      <c r="F161" s="47"/>
      <c r="G161" s="47"/>
      <c r="H161" s="48"/>
      <c r="I161" s="49"/>
    </row>
    <row r="162" spans="1:9" ht="12.75" customHeight="1" thickBot="1" x14ac:dyDescent="0.25">
      <c r="A162" s="227"/>
      <c r="B162" s="106">
        <v>6051.32</v>
      </c>
      <c r="C162" s="33" t="s">
        <v>77</v>
      </c>
      <c r="D162" s="86"/>
      <c r="E162" s="47"/>
      <c r="F162" s="47"/>
      <c r="G162" s="47"/>
      <c r="H162" s="48"/>
      <c r="I162" s="49"/>
    </row>
    <row r="163" spans="1:9" ht="12.75" customHeight="1" thickBot="1" x14ac:dyDescent="0.25">
      <c r="A163" s="227"/>
      <c r="B163" s="106">
        <v>6478.39</v>
      </c>
      <c r="C163" s="13" t="s">
        <v>78</v>
      </c>
      <c r="D163" s="86"/>
      <c r="E163" s="47"/>
      <c r="F163" s="47"/>
      <c r="G163" s="47"/>
      <c r="H163" s="48"/>
      <c r="I163" s="49"/>
    </row>
    <row r="164" spans="1:9" ht="12.75" customHeight="1" thickBot="1" x14ac:dyDescent="0.25">
      <c r="A164" s="227"/>
      <c r="B164" s="106">
        <v>6225.01</v>
      </c>
      <c r="C164" s="13" t="s">
        <v>79</v>
      </c>
      <c r="D164" s="86"/>
      <c r="E164" s="47"/>
      <c r="F164" s="47"/>
      <c r="G164" s="47"/>
      <c r="H164" s="48"/>
      <c r="I164" s="49"/>
    </row>
    <row r="165" spans="1:9" ht="12.75" customHeight="1" thickBot="1" x14ac:dyDescent="0.25">
      <c r="A165" s="227"/>
      <c r="B165" s="106">
        <v>6300.32</v>
      </c>
      <c r="C165" s="13" t="s">
        <v>80</v>
      </c>
      <c r="D165" s="86"/>
      <c r="E165" s="47"/>
      <c r="F165" s="47"/>
      <c r="G165" s="47"/>
      <c r="H165" s="48"/>
      <c r="I165" s="49"/>
    </row>
    <row r="166" spans="1:9" ht="12.75" customHeight="1" thickBot="1" x14ac:dyDescent="0.25">
      <c r="A166" s="227"/>
      <c r="B166" s="106"/>
      <c r="C166" s="85" t="s">
        <v>87</v>
      </c>
      <c r="D166" s="86"/>
      <c r="E166" s="47"/>
      <c r="F166" s="47"/>
      <c r="G166" s="47"/>
      <c r="H166" s="48"/>
      <c r="I166" s="49">
        <v>1117.01</v>
      </c>
    </row>
    <row r="167" spans="1:9" ht="13.5" thickBot="1" x14ac:dyDescent="0.25">
      <c r="A167" s="180"/>
      <c r="B167" s="197">
        <f>SUM(B154:B166)</f>
        <v>87966.456999999995</v>
      </c>
      <c r="C167" s="198"/>
      <c r="D167" s="197"/>
      <c r="E167" s="199"/>
      <c r="F167" s="198"/>
      <c r="G167" s="198"/>
      <c r="H167" s="197" t="s">
        <v>17</v>
      </c>
      <c r="I167" s="230">
        <f>SUM(I154:I166)</f>
        <v>1117.01</v>
      </c>
    </row>
    <row r="168" spans="1:9" ht="26.25" thickBot="1" x14ac:dyDescent="0.25">
      <c r="A168" s="46" t="s">
        <v>8</v>
      </c>
      <c r="B168" s="114" t="s">
        <v>16</v>
      </c>
      <c r="C168" s="114" t="s">
        <v>5</v>
      </c>
      <c r="D168" s="114" t="s">
        <v>23</v>
      </c>
      <c r="E168" s="118" t="s">
        <v>18</v>
      </c>
      <c r="F168" s="114" t="s">
        <v>19</v>
      </c>
      <c r="G168" s="114" t="s">
        <v>10</v>
      </c>
      <c r="H168" s="114" t="s">
        <v>13</v>
      </c>
      <c r="I168" s="115" t="s">
        <v>12</v>
      </c>
    </row>
    <row r="169" spans="1:9" ht="12.75" customHeight="1" x14ac:dyDescent="0.2">
      <c r="A169" s="623" t="s">
        <v>82</v>
      </c>
      <c r="B169" s="33"/>
      <c r="C169" s="33" t="s">
        <v>66</v>
      </c>
      <c r="D169" s="34"/>
      <c r="E169" s="35"/>
      <c r="F169" s="35" t="s">
        <v>83</v>
      </c>
      <c r="G169" s="35">
        <v>446</v>
      </c>
      <c r="H169" s="16">
        <v>4.8099999999999996</v>
      </c>
      <c r="I169" s="157">
        <f>G169*H169</f>
        <v>2145.2599999999998</v>
      </c>
    </row>
    <row r="170" spans="1:9" ht="12.75" customHeight="1" x14ac:dyDescent="0.2">
      <c r="A170" s="623"/>
      <c r="B170" s="13"/>
      <c r="C170" s="13" t="s">
        <v>67</v>
      </c>
      <c r="D170" s="14"/>
      <c r="E170" s="15"/>
      <c r="F170" s="15" t="s">
        <v>83</v>
      </c>
      <c r="G170" s="15">
        <v>403</v>
      </c>
      <c r="H170" s="16">
        <v>4.8099999999999996</v>
      </c>
      <c r="I170" s="43">
        <f>G170*H170</f>
        <v>1938.4299999999998</v>
      </c>
    </row>
    <row r="171" spans="1:9" x14ac:dyDescent="0.2">
      <c r="A171" s="623"/>
      <c r="B171" s="13"/>
      <c r="C171" s="13" t="s">
        <v>70</v>
      </c>
      <c r="D171" s="14"/>
      <c r="E171" s="15"/>
      <c r="F171" s="15" t="s">
        <v>83</v>
      </c>
      <c r="G171" s="15">
        <v>446</v>
      </c>
      <c r="H171" s="16">
        <v>4.8099999999999996</v>
      </c>
      <c r="I171" s="43">
        <f>G171*H171</f>
        <v>2145.2599999999998</v>
      </c>
    </row>
    <row r="172" spans="1:9" ht="12.75" customHeight="1" x14ac:dyDescent="0.2">
      <c r="A172" s="623"/>
      <c r="B172" s="13"/>
      <c r="C172" s="13" t="s">
        <v>72</v>
      </c>
      <c r="D172" s="14"/>
      <c r="E172" s="15"/>
      <c r="F172" s="15" t="s">
        <v>83</v>
      </c>
      <c r="G172" s="15">
        <v>432</v>
      </c>
      <c r="H172" s="16">
        <v>4.8099999999999996</v>
      </c>
      <c r="I172" s="43">
        <f t="shared" ref="I172:I178" si="4">G172*H172</f>
        <v>2077.9199999999996</v>
      </c>
    </row>
    <row r="173" spans="1:9" x14ac:dyDescent="0.2">
      <c r="A173" s="623"/>
      <c r="B173" s="13"/>
      <c r="C173" s="13" t="s">
        <v>73</v>
      </c>
      <c r="D173" s="14"/>
      <c r="E173" s="15"/>
      <c r="F173" s="15" t="s">
        <v>83</v>
      </c>
      <c r="G173" s="15">
        <v>149</v>
      </c>
      <c r="H173" s="16">
        <v>4.8099999999999996</v>
      </c>
      <c r="I173" s="43">
        <f t="shared" si="4"/>
        <v>716.68999999999994</v>
      </c>
    </row>
    <row r="174" spans="1:9" ht="12.75" customHeight="1" x14ac:dyDescent="0.2">
      <c r="A174" s="623"/>
      <c r="B174" s="13"/>
      <c r="C174" s="13" t="s">
        <v>74</v>
      </c>
      <c r="D174" s="14"/>
      <c r="E174" s="15"/>
      <c r="F174" s="15" t="s">
        <v>83</v>
      </c>
      <c r="G174" s="15">
        <v>149</v>
      </c>
      <c r="H174" s="16">
        <v>4.8099999999999996</v>
      </c>
      <c r="I174" s="43">
        <f t="shared" si="4"/>
        <v>716.68999999999994</v>
      </c>
    </row>
    <row r="175" spans="1:9" ht="12.75" customHeight="1" x14ac:dyDescent="0.2">
      <c r="A175" s="623"/>
      <c r="B175" s="13"/>
      <c r="C175" s="13" t="s">
        <v>75</v>
      </c>
      <c r="D175" s="14"/>
      <c r="E175" s="15"/>
      <c r="F175" s="15" t="s">
        <v>83</v>
      </c>
      <c r="G175" s="15">
        <v>149</v>
      </c>
      <c r="H175" s="16">
        <v>5.04</v>
      </c>
      <c r="I175" s="43">
        <f t="shared" si="4"/>
        <v>750.96</v>
      </c>
    </row>
    <row r="176" spans="1:9" ht="12.75" customHeight="1" x14ac:dyDescent="0.2">
      <c r="A176" s="623"/>
      <c r="B176" s="13"/>
      <c r="C176" s="13" t="s">
        <v>76</v>
      </c>
      <c r="D176" s="14"/>
      <c r="E176" s="15"/>
      <c r="F176" s="15" t="s">
        <v>83</v>
      </c>
      <c r="G176" s="15">
        <v>149</v>
      </c>
      <c r="H176" s="16">
        <v>5.04</v>
      </c>
      <c r="I176" s="43">
        <f t="shared" si="4"/>
        <v>750.96</v>
      </c>
    </row>
    <row r="177" spans="1:9" ht="12.75" customHeight="1" x14ac:dyDescent="0.2">
      <c r="A177" s="623"/>
      <c r="B177" s="13"/>
      <c r="C177" s="13" t="s">
        <v>77</v>
      </c>
      <c r="D177" s="14"/>
      <c r="E177" s="15"/>
      <c r="F177" s="15" t="s">
        <v>83</v>
      </c>
      <c r="G177" s="15">
        <v>149</v>
      </c>
      <c r="H177" s="16">
        <v>5.04</v>
      </c>
      <c r="I177" s="43">
        <f t="shared" si="4"/>
        <v>750.96</v>
      </c>
    </row>
    <row r="178" spans="1:9" ht="12.75" customHeight="1" x14ac:dyDescent="0.2">
      <c r="A178" s="623"/>
      <c r="B178" s="13"/>
      <c r="C178" s="13" t="s">
        <v>78</v>
      </c>
      <c r="D178" s="14"/>
      <c r="E178" s="15"/>
      <c r="F178" s="15" t="s">
        <v>83</v>
      </c>
      <c r="G178" s="15">
        <v>149</v>
      </c>
      <c r="H178" s="16">
        <v>5.04</v>
      </c>
      <c r="I178" s="43">
        <f t="shared" si="4"/>
        <v>750.96</v>
      </c>
    </row>
    <row r="179" spans="1:9" ht="12.75" customHeight="1" x14ac:dyDescent="0.2">
      <c r="A179" s="623"/>
      <c r="B179" s="13"/>
      <c r="C179" s="13" t="s">
        <v>79</v>
      </c>
      <c r="D179" s="14"/>
      <c r="E179" s="15"/>
      <c r="F179" s="15" t="s">
        <v>83</v>
      </c>
      <c r="G179" s="15">
        <v>149</v>
      </c>
      <c r="H179" s="16">
        <v>5.04</v>
      </c>
      <c r="I179" s="43">
        <f>G179*H179</f>
        <v>750.96</v>
      </c>
    </row>
    <row r="180" spans="1:9" ht="12.75" customHeight="1" x14ac:dyDescent="0.2">
      <c r="A180" s="623"/>
      <c r="B180" s="13"/>
      <c r="C180" s="13" t="s">
        <v>80</v>
      </c>
      <c r="D180" s="14"/>
      <c r="E180" s="15"/>
      <c r="F180" s="15" t="s">
        <v>83</v>
      </c>
      <c r="G180" s="15">
        <v>149</v>
      </c>
      <c r="H180" s="16">
        <v>5.04</v>
      </c>
      <c r="I180" s="43">
        <f>G180*H180</f>
        <v>750.96</v>
      </c>
    </row>
    <row r="181" spans="1:9" ht="12.75" customHeight="1" x14ac:dyDescent="0.2">
      <c r="A181" s="623"/>
      <c r="B181" s="71"/>
      <c r="C181" s="412" t="s">
        <v>87</v>
      </c>
      <c r="D181" s="14"/>
      <c r="E181" s="15"/>
      <c r="F181" s="15" t="s">
        <v>83</v>
      </c>
      <c r="G181" s="15">
        <f>SUM(G169:G180)</f>
        <v>2919</v>
      </c>
      <c r="H181" s="16"/>
      <c r="I181" s="243">
        <f>SUM(I169:I180)</f>
        <v>14246.009999999995</v>
      </c>
    </row>
    <row r="182" spans="1:9" ht="30.6" customHeight="1" x14ac:dyDescent="0.2">
      <c r="A182" s="652" t="s">
        <v>2272</v>
      </c>
      <c r="B182" s="71"/>
      <c r="C182" s="13" t="s">
        <v>2273</v>
      </c>
      <c r="D182" s="72"/>
      <c r="E182" s="73"/>
      <c r="F182" s="15"/>
      <c r="G182" s="327"/>
      <c r="H182" s="74"/>
      <c r="I182" s="598">
        <v>272.73</v>
      </c>
    </row>
    <row r="183" spans="1:9" ht="28.15" customHeight="1" x14ac:dyDescent="0.2">
      <c r="A183" s="653"/>
      <c r="B183" s="71"/>
      <c r="C183" s="13" t="s">
        <v>2274</v>
      </c>
      <c r="D183" s="72"/>
      <c r="E183" s="73"/>
      <c r="F183" s="15"/>
      <c r="G183" s="327"/>
      <c r="H183" s="74"/>
      <c r="I183" s="598">
        <v>287.12</v>
      </c>
    </row>
    <row r="184" spans="1:9" ht="28.9" customHeight="1" x14ac:dyDescent="0.2">
      <c r="A184" s="654"/>
      <c r="B184" s="412"/>
      <c r="C184" s="244" t="s">
        <v>87</v>
      </c>
      <c r="D184" s="72"/>
      <c r="E184" s="73"/>
      <c r="F184" s="15"/>
      <c r="G184" s="327"/>
      <c r="H184" s="74"/>
      <c r="I184" s="241">
        <f>SUM(I182:I183)</f>
        <v>559.85</v>
      </c>
    </row>
    <row r="185" spans="1:9" ht="28.9" customHeight="1" x14ac:dyDescent="0.2">
      <c r="A185" s="652" t="s">
        <v>2271</v>
      </c>
      <c r="B185" s="71"/>
      <c r="C185" s="33" t="s">
        <v>2273</v>
      </c>
      <c r="D185" s="72"/>
      <c r="E185" s="73"/>
      <c r="F185" s="15"/>
      <c r="G185" s="327"/>
      <c r="H185" s="74"/>
      <c r="I185" s="598">
        <v>1545.8</v>
      </c>
    </row>
    <row r="186" spans="1:9" ht="24" customHeight="1" x14ac:dyDescent="0.2">
      <c r="A186" s="653"/>
      <c r="B186" s="71"/>
      <c r="C186" s="71" t="s">
        <v>2274</v>
      </c>
      <c r="D186" s="72"/>
      <c r="E186" s="73"/>
      <c r="F186" s="15"/>
      <c r="G186" s="327"/>
      <c r="H186" s="74"/>
      <c r="I186" s="598">
        <v>1722.97</v>
      </c>
    </row>
    <row r="187" spans="1:9" ht="27" customHeight="1" x14ac:dyDescent="0.2">
      <c r="A187" s="654"/>
      <c r="B187" s="71"/>
      <c r="C187" s="244" t="s">
        <v>87</v>
      </c>
      <c r="D187" s="72"/>
      <c r="E187" s="73"/>
      <c r="F187" s="15"/>
      <c r="G187" s="327"/>
      <c r="H187" s="74"/>
      <c r="I187" s="241">
        <f>SUM(I185:I186)</f>
        <v>3268.77</v>
      </c>
    </row>
    <row r="188" spans="1:9" ht="25.5" x14ac:dyDescent="0.2">
      <c r="A188" s="221" t="s">
        <v>2270</v>
      </c>
      <c r="B188" s="13"/>
      <c r="C188" s="244" t="s">
        <v>87</v>
      </c>
      <c r="D188" s="14"/>
      <c r="E188" s="15"/>
      <c r="F188" s="15"/>
      <c r="G188" s="15"/>
      <c r="H188" s="16"/>
      <c r="I188" s="243">
        <v>142977.28</v>
      </c>
    </row>
    <row r="189" spans="1:9" ht="12.75" customHeight="1" x14ac:dyDescent="0.2">
      <c r="A189" s="221" t="s">
        <v>84</v>
      </c>
      <c r="B189" s="13"/>
      <c r="C189" s="244" t="s">
        <v>87</v>
      </c>
      <c r="D189" s="14"/>
      <c r="E189" s="15"/>
      <c r="F189" s="15"/>
      <c r="G189" s="15"/>
      <c r="H189" s="16"/>
      <c r="I189" s="243">
        <v>10641.81</v>
      </c>
    </row>
    <row r="190" spans="1:9" ht="12.75" customHeight="1" x14ac:dyDescent="0.2">
      <c r="A190" s="221" t="s">
        <v>86</v>
      </c>
      <c r="B190" s="13"/>
      <c r="C190" s="244" t="s">
        <v>87</v>
      </c>
      <c r="D190" s="14"/>
      <c r="E190" s="15"/>
      <c r="F190" s="15"/>
      <c r="G190" s="15"/>
      <c r="H190" s="16"/>
      <c r="I190" s="243">
        <v>9715.2999999999993</v>
      </c>
    </row>
    <row r="191" spans="1:9" ht="12.75" customHeight="1" x14ac:dyDescent="0.2">
      <c r="A191" s="219" t="s">
        <v>88</v>
      </c>
      <c r="B191" s="13"/>
      <c r="C191" s="244" t="s">
        <v>87</v>
      </c>
      <c r="D191" s="14"/>
      <c r="E191" s="15"/>
      <c r="F191" s="15"/>
      <c r="G191" s="15"/>
      <c r="H191" s="16"/>
      <c r="I191" s="243">
        <v>7127.05</v>
      </c>
    </row>
    <row r="192" spans="1:9" ht="12.75" customHeight="1" thickBot="1" x14ac:dyDescent="0.25">
      <c r="A192" s="219"/>
      <c r="B192" s="109"/>
      <c r="C192" s="109"/>
      <c r="D192" s="108"/>
      <c r="E192" s="110"/>
      <c r="F192" s="109"/>
      <c r="G192" s="109"/>
      <c r="H192" s="108" t="s">
        <v>17</v>
      </c>
      <c r="I192" s="232">
        <f>I181+I184+I187+I188+I189+I190+I191</f>
        <v>188536.06999999998</v>
      </c>
    </row>
    <row r="193" spans="1:255" s="45" customFormat="1" ht="83.25" customHeight="1" thickBot="1" x14ac:dyDescent="0.25">
      <c r="A193" s="117" t="s">
        <v>95</v>
      </c>
      <c r="B193" s="114" t="s">
        <v>16</v>
      </c>
      <c r="C193" s="114" t="s">
        <v>5</v>
      </c>
      <c r="D193" s="114" t="s">
        <v>23</v>
      </c>
      <c r="E193" s="118" t="s">
        <v>18</v>
      </c>
      <c r="F193" s="114" t="s">
        <v>19</v>
      </c>
      <c r="G193" s="114" t="s">
        <v>10</v>
      </c>
      <c r="H193" s="114" t="s">
        <v>13</v>
      </c>
      <c r="I193" s="115" t="s">
        <v>12</v>
      </c>
      <c r="J193" s="56"/>
      <c r="K193" s="56"/>
      <c r="L193" s="56"/>
      <c r="M193" s="56"/>
      <c r="N193" s="56"/>
      <c r="O193" s="56"/>
      <c r="P193" s="56"/>
      <c r="Q193" s="56"/>
      <c r="R193" s="56"/>
      <c r="T193" s="56"/>
      <c r="U193" s="56"/>
      <c r="V193" s="56"/>
      <c r="W193" s="56"/>
      <c r="X193" s="56"/>
      <c r="Y193" s="56"/>
      <c r="Z193" s="56"/>
      <c r="AA193" s="56"/>
      <c r="AB193" s="56"/>
      <c r="AD193" s="56"/>
      <c r="AE193" s="56"/>
      <c r="AF193" s="56"/>
      <c r="AG193" s="56"/>
      <c r="AH193" s="56"/>
      <c r="AI193" s="56"/>
      <c r="AJ193" s="56"/>
      <c r="AK193" s="56"/>
      <c r="AL193" s="56"/>
      <c r="AN193" s="56"/>
      <c r="AO193" s="56"/>
      <c r="AP193" s="56"/>
      <c r="AQ193" s="56"/>
      <c r="AR193" s="56"/>
      <c r="AS193" s="56"/>
      <c r="AT193" s="56"/>
      <c r="AU193" s="56"/>
      <c r="AV193" s="56"/>
      <c r="AX193" s="56"/>
      <c r="AY193" s="56"/>
      <c r="AZ193" s="56"/>
      <c r="BA193" s="56"/>
      <c r="BB193" s="56"/>
      <c r="BC193" s="56"/>
      <c r="BD193" s="56"/>
      <c r="BE193" s="56"/>
      <c r="BF193" s="56"/>
      <c r="BH193" s="56"/>
      <c r="BI193" s="56"/>
      <c r="BJ193" s="56"/>
      <c r="BK193" s="56"/>
      <c r="BL193" s="56"/>
      <c r="BM193" s="56"/>
      <c r="BN193" s="56"/>
      <c r="BO193" s="56"/>
      <c r="BP193" s="56"/>
      <c r="BR193" s="56"/>
      <c r="BS193" s="56"/>
      <c r="BT193" s="56"/>
      <c r="BU193" s="56"/>
      <c r="BV193" s="56"/>
      <c r="BW193" s="56"/>
      <c r="BX193" s="56"/>
      <c r="BY193" s="56"/>
      <c r="BZ193" s="56"/>
      <c r="CB193" s="56"/>
      <c r="CC193" s="56"/>
      <c r="CD193" s="56"/>
      <c r="CE193" s="56"/>
      <c r="CF193" s="56"/>
      <c r="CG193" s="56"/>
      <c r="CH193" s="56"/>
      <c r="CI193" s="56"/>
      <c r="CJ193" s="56"/>
      <c r="CL193" s="56"/>
      <c r="CM193" s="56"/>
      <c r="CN193" s="56"/>
      <c r="CO193" s="56"/>
      <c r="CP193" s="56"/>
      <c r="CQ193" s="56"/>
      <c r="CR193" s="56"/>
      <c r="CS193" s="56"/>
      <c r="CT193" s="56"/>
      <c r="CV193" s="56"/>
      <c r="CW193" s="56"/>
      <c r="CX193" s="56"/>
      <c r="CY193" s="56"/>
      <c r="CZ193" s="56"/>
      <c r="DA193" s="56"/>
      <c r="DB193" s="56"/>
      <c r="DC193" s="56"/>
      <c r="DD193" s="56"/>
      <c r="DF193" s="56"/>
      <c r="DG193" s="56"/>
      <c r="DH193" s="56"/>
      <c r="DI193" s="56"/>
      <c r="DJ193" s="56"/>
      <c r="DK193" s="56"/>
      <c r="DL193" s="56"/>
      <c r="DM193" s="56"/>
      <c r="DN193" s="56"/>
      <c r="DP193" s="56"/>
      <c r="DQ193" s="56"/>
      <c r="DR193" s="56"/>
      <c r="DS193" s="56"/>
      <c r="DT193" s="56"/>
      <c r="DU193" s="56"/>
      <c r="DV193" s="56"/>
      <c r="DW193" s="56"/>
      <c r="DX193" s="56"/>
      <c r="DZ193" s="56"/>
      <c r="EA193" s="56"/>
      <c r="EB193" s="56"/>
      <c r="EC193" s="56"/>
      <c r="ED193" s="56"/>
      <c r="EE193" s="56"/>
      <c r="EF193" s="56"/>
      <c r="EG193" s="56"/>
      <c r="EH193" s="56"/>
      <c r="EJ193" s="56"/>
      <c r="EK193" s="56"/>
      <c r="EL193" s="56"/>
      <c r="EM193" s="56"/>
      <c r="EN193" s="56"/>
      <c r="EO193" s="56"/>
      <c r="EP193" s="56"/>
      <c r="EQ193" s="56"/>
      <c r="ER193" s="56"/>
      <c r="ET193" s="56"/>
      <c r="EU193" s="56"/>
      <c r="EV193" s="56"/>
      <c r="EW193" s="56"/>
      <c r="EX193" s="56"/>
      <c r="EY193" s="56"/>
      <c r="EZ193" s="56"/>
      <c r="FA193" s="56"/>
      <c r="FB193" s="56"/>
      <c r="FD193" s="56"/>
      <c r="FE193" s="56"/>
      <c r="FF193" s="56"/>
      <c r="FG193" s="56"/>
      <c r="FH193" s="56"/>
      <c r="FI193" s="56"/>
      <c r="FJ193" s="56"/>
      <c r="FK193" s="56"/>
      <c r="FL193" s="56"/>
      <c r="FN193" s="56"/>
      <c r="FO193" s="56"/>
      <c r="FP193" s="56"/>
      <c r="FQ193" s="56"/>
      <c r="FR193" s="56"/>
      <c r="FS193" s="56"/>
      <c r="FT193" s="56"/>
      <c r="FU193" s="56"/>
      <c r="FV193" s="56"/>
      <c r="FX193" s="56"/>
      <c r="FY193" s="56"/>
      <c r="FZ193" s="56"/>
      <c r="GA193" s="56"/>
      <c r="GB193" s="56"/>
      <c r="GC193" s="56"/>
      <c r="GD193" s="56"/>
      <c r="GE193" s="56"/>
      <c r="GF193" s="56"/>
      <c r="GH193" s="56"/>
      <c r="GI193" s="56"/>
      <c r="GJ193" s="56"/>
      <c r="GK193" s="56"/>
      <c r="GL193" s="56"/>
      <c r="GM193" s="56"/>
      <c r="GN193" s="56"/>
      <c r="GO193" s="56"/>
      <c r="GP193" s="56"/>
      <c r="GR193" s="56"/>
      <c r="GS193" s="56"/>
      <c r="GT193" s="56"/>
      <c r="GU193" s="56"/>
      <c r="GV193" s="56"/>
      <c r="GW193" s="56"/>
      <c r="GX193" s="56"/>
      <c r="GY193" s="56"/>
      <c r="GZ193" s="56"/>
      <c r="HB193" s="56"/>
      <c r="HC193" s="56"/>
      <c r="HD193" s="56"/>
      <c r="HE193" s="56"/>
      <c r="HF193" s="56"/>
      <c r="HG193" s="56"/>
      <c r="HH193" s="56"/>
      <c r="HI193" s="56"/>
      <c r="HJ193" s="56"/>
      <c r="HL193" s="56"/>
      <c r="HM193" s="56"/>
      <c r="HN193" s="56"/>
      <c r="HO193" s="56"/>
      <c r="HP193" s="56"/>
      <c r="HQ193" s="56"/>
      <c r="HR193" s="56"/>
      <c r="HS193" s="56"/>
      <c r="HT193" s="56"/>
      <c r="HV193" s="56"/>
      <c r="HW193" s="56"/>
      <c r="HX193" s="56"/>
      <c r="HY193" s="56"/>
      <c r="HZ193" s="56"/>
      <c r="IA193" s="56"/>
      <c r="IB193" s="56"/>
      <c r="IC193" s="56"/>
      <c r="ID193" s="56"/>
      <c r="IF193" s="56"/>
      <c r="IG193" s="56"/>
      <c r="IH193" s="56"/>
      <c r="II193" s="56"/>
      <c r="IJ193" s="56"/>
      <c r="IK193" s="56"/>
      <c r="IL193" s="56"/>
      <c r="IM193" s="56"/>
      <c r="IN193" s="56"/>
      <c r="IP193" s="56"/>
      <c r="IQ193" s="56"/>
      <c r="IR193" s="56"/>
      <c r="IS193" s="56"/>
      <c r="IT193" s="56"/>
      <c r="IU193" s="56"/>
    </row>
    <row r="194" spans="1:255" ht="12.75" customHeight="1" thickBot="1" x14ac:dyDescent="0.25">
      <c r="A194" s="227"/>
      <c r="B194" s="104">
        <v>3470.7</v>
      </c>
      <c r="C194" s="58" t="s">
        <v>66</v>
      </c>
      <c r="D194" s="64"/>
      <c r="E194" s="59"/>
      <c r="F194" s="59"/>
      <c r="G194" s="59"/>
      <c r="H194" s="60"/>
      <c r="I194" s="61">
        <f t="shared" ref="I194:I205" si="5">G194*H194</f>
        <v>0</v>
      </c>
      <c r="J194" s="56"/>
      <c r="K194" s="56"/>
      <c r="L194" s="56"/>
      <c r="M194" s="56"/>
      <c r="N194" s="56"/>
      <c r="O194" s="56"/>
      <c r="P194" s="56"/>
      <c r="Q194" s="56"/>
      <c r="R194" s="56"/>
      <c r="T194" s="56"/>
      <c r="U194" s="56"/>
      <c r="V194" s="56"/>
      <c r="W194" s="56"/>
      <c r="X194" s="56"/>
      <c r="Y194" s="56"/>
      <c r="Z194" s="56"/>
      <c r="AA194" s="56"/>
      <c r="AB194" s="56"/>
      <c r="AD194" s="56"/>
      <c r="AE194" s="56"/>
      <c r="AF194" s="56"/>
      <c r="AG194" s="56"/>
      <c r="AH194" s="56"/>
      <c r="AI194" s="56"/>
      <c r="AJ194" s="56"/>
      <c r="AK194" s="56"/>
      <c r="AL194" s="56"/>
      <c r="AN194" s="56"/>
      <c r="AO194" s="56"/>
      <c r="AP194" s="56"/>
      <c r="AQ194" s="56"/>
      <c r="AR194" s="56"/>
      <c r="AS194" s="56"/>
      <c r="AT194" s="56"/>
      <c r="AU194" s="56"/>
      <c r="AV194" s="56"/>
      <c r="AX194" s="56"/>
      <c r="AY194" s="56"/>
      <c r="AZ194" s="56"/>
      <c r="BA194" s="56"/>
      <c r="BB194" s="56"/>
      <c r="BC194" s="56"/>
      <c r="BD194" s="56"/>
      <c r="BE194" s="56"/>
      <c r="BF194" s="56"/>
      <c r="BH194" s="56"/>
      <c r="BI194" s="56"/>
      <c r="BJ194" s="56"/>
      <c r="BK194" s="56"/>
      <c r="BL194" s="56"/>
      <c r="BM194" s="56"/>
      <c r="BN194" s="56"/>
      <c r="BO194" s="56"/>
      <c r="BP194" s="56"/>
      <c r="BR194" s="56"/>
      <c r="BS194" s="56"/>
      <c r="BT194" s="56"/>
      <c r="BU194" s="56"/>
      <c r="BV194" s="56"/>
      <c r="BW194" s="56"/>
      <c r="BX194" s="56"/>
      <c r="BY194" s="56"/>
      <c r="BZ194" s="56"/>
      <c r="CB194" s="56"/>
      <c r="CC194" s="56"/>
      <c r="CD194" s="56"/>
      <c r="CE194" s="56"/>
      <c r="CF194" s="56"/>
      <c r="CG194" s="56"/>
      <c r="CH194" s="56"/>
      <c r="CI194" s="56"/>
      <c r="CJ194" s="56"/>
      <c r="CL194" s="56"/>
      <c r="CM194" s="56"/>
      <c r="CN194" s="56"/>
      <c r="CO194" s="56"/>
      <c r="CP194" s="56"/>
      <c r="CQ194" s="56"/>
      <c r="CR194" s="56"/>
      <c r="CS194" s="56"/>
      <c r="CT194" s="56"/>
      <c r="CV194" s="56"/>
      <c r="CW194" s="56"/>
      <c r="CX194" s="56"/>
      <c r="CY194" s="56"/>
      <c r="CZ194" s="56"/>
      <c r="DA194" s="56"/>
      <c r="DB194" s="56"/>
      <c r="DC194" s="56"/>
      <c r="DD194" s="56"/>
      <c r="DF194" s="56"/>
      <c r="DG194" s="56"/>
      <c r="DH194" s="56"/>
      <c r="DI194" s="56"/>
      <c r="DJ194" s="56"/>
      <c r="DK194" s="56"/>
      <c r="DL194" s="56"/>
      <c r="DM194" s="56"/>
      <c r="DN194" s="56"/>
      <c r="DP194" s="56"/>
      <c r="DQ194" s="56"/>
      <c r="DR194" s="56"/>
      <c r="DS194" s="56"/>
      <c r="DT194" s="56"/>
      <c r="DU194" s="56"/>
      <c r="DV194" s="56"/>
      <c r="DW194" s="56"/>
      <c r="DX194" s="56"/>
      <c r="DZ194" s="56"/>
      <c r="EA194" s="56"/>
      <c r="EB194" s="56"/>
      <c r="EC194" s="56"/>
      <c r="ED194" s="56"/>
      <c r="EE194" s="56"/>
      <c r="EF194" s="56"/>
      <c r="EG194" s="56"/>
      <c r="EH194" s="56"/>
      <c r="EJ194" s="56"/>
      <c r="EK194" s="56"/>
      <c r="EL194" s="56"/>
      <c r="EM194" s="56"/>
      <c r="EN194" s="56"/>
      <c r="EO194" s="56"/>
      <c r="EP194" s="56"/>
      <c r="EQ194" s="56"/>
      <c r="ER194" s="56"/>
      <c r="ET194" s="56"/>
      <c r="EU194" s="56"/>
      <c r="EV194" s="56"/>
      <c r="EW194" s="56"/>
      <c r="EX194" s="56"/>
      <c r="EY194" s="56"/>
      <c r="EZ194" s="56"/>
      <c r="FA194" s="56"/>
      <c r="FB194" s="56"/>
      <c r="FD194" s="56"/>
      <c r="FE194" s="56"/>
      <c r="FF194" s="56"/>
      <c r="FG194" s="56"/>
      <c r="FH194" s="56"/>
      <c r="FI194" s="56"/>
      <c r="FJ194" s="56"/>
      <c r="FK194" s="56"/>
      <c r="FL194" s="56"/>
      <c r="FN194" s="56"/>
      <c r="FO194" s="56"/>
      <c r="FP194" s="56"/>
      <c r="FQ194" s="56"/>
      <c r="FR194" s="56"/>
      <c r="FS194" s="56"/>
      <c r="FT194" s="56"/>
      <c r="FU194" s="56"/>
      <c r="FV194" s="56"/>
      <c r="FX194" s="56"/>
      <c r="FY194" s="56"/>
      <c r="FZ194" s="56"/>
      <c r="GA194" s="56"/>
      <c r="GB194" s="56"/>
      <c r="GC194" s="56"/>
      <c r="GD194" s="56"/>
      <c r="GE194" s="56"/>
      <c r="GF194" s="56"/>
      <c r="GH194" s="56"/>
      <c r="GI194" s="56"/>
      <c r="GJ194" s="56"/>
      <c r="GK194" s="56"/>
      <c r="GL194" s="56"/>
      <c r="GM194" s="56"/>
      <c r="GN194" s="56"/>
      <c r="GO194" s="56"/>
      <c r="GP194" s="56"/>
      <c r="GR194" s="56"/>
      <c r="GS194" s="56"/>
      <c r="GT194" s="56"/>
      <c r="GU194" s="56"/>
      <c r="GV194" s="56"/>
      <c r="GW194" s="56"/>
      <c r="GX194" s="56"/>
      <c r="GY194" s="56"/>
      <c r="GZ194" s="56"/>
      <c r="HB194" s="56"/>
      <c r="HC194" s="56"/>
      <c r="HD194" s="56"/>
      <c r="HE194" s="56"/>
      <c r="HF194" s="56"/>
      <c r="HG194" s="56"/>
      <c r="HH194" s="56"/>
      <c r="HI194" s="56"/>
      <c r="HJ194" s="56"/>
      <c r="HL194" s="56"/>
      <c r="HM194" s="56"/>
      <c r="HN194" s="56"/>
      <c r="HO194" s="56"/>
      <c r="HP194" s="56"/>
      <c r="HQ194" s="56"/>
      <c r="HR194" s="56"/>
      <c r="HS194" s="56"/>
      <c r="HT194" s="56"/>
      <c r="HV194" s="56"/>
      <c r="HW194" s="56"/>
      <c r="HX194" s="56"/>
      <c r="HY194" s="56"/>
      <c r="HZ194" s="56"/>
      <c r="IA194" s="56"/>
      <c r="IB194" s="56"/>
      <c r="IC194" s="56"/>
      <c r="ID194" s="56"/>
      <c r="IF194" s="56"/>
      <c r="IG194" s="56"/>
      <c r="IH194" s="56"/>
      <c r="II194" s="56"/>
      <c r="IJ194" s="56"/>
      <c r="IK194" s="56"/>
      <c r="IL194" s="56"/>
      <c r="IM194" s="56"/>
      <c r="IN194" s="56"/>
      <c r="IP194" s="56"/>
      <c r="IQ194" s="56"/>
      <c r="IR194" s="56"/>
      <c r="IS194" s="56"/>
      <c r="IT194" s="56"/>
      <c r="IU194" s="56"/>
    </row>
    <row r="195" spans="1:255" ht="12.75" customHeight="1" thickBot="1" x14ac:dyDescent="0.25">
      <c r="A195" s="227"/>
      <c r="B195" s="105">
        <v>4215</v>
      </c>
      <c r="C195" s="92" t="s">
        <v>67</v>
      </c>
      <c r="D195" s="93"/>
      <c r="E195" s="94"/>
      <c r="F195" s="94"/>
      <c r="G195" s="94"/>
      <c r="H195" s="95"/>
      <c r="I195" s="96">
        <f t="shared" si="5"/>
        <v>0</v>
      </c>
      <c r="J195" s="56"/>
      <c r="K195" s="56"/>
      <c r="L195" s="56"/>
      <c r="M195" s="56"/>
      <c r="N195" s="56"/>
      <c r="O195" s="56"/>
      <c r="P195" s="56"/>
      <c r="Q195" s="56"/>
      <c r="R195" s="56"/>
      <c r="T195" s="56"/>
      <c r="U195" s="56"/>
      <c r="V195" s="56"/>
      <c r="W195" s="56"/>
      <c r="X195" s="56"/>
      <c r="Y195" s="56"/>
      <c r="Z195" s="56"/>
      <c r="AA195" s="56"/>
      <c r="AB195" s="56"/>
      <c r="AD195" s="56"/>
      <c r="AE195" s="56"/>
      <c r="AF195" s="56"/>
      <c r="AG195" s="56"/>
      <c r="AH195" s="56"/>
      <c r="AI195" s="56"/>
      <c r="AJ195" s="56"/>
      <c r="AK195" s="56"/>
      <c r="AL195" s="56"/>
      <c r="AN195" s="56"/>
      <c r="AO195" s="56"/>
      <c r="AP195" s="56"/>
      <c r="AQ195" s="56"/>
      <c r="AR195" s="56"/>
      <c r="AS195" s="56"/>
      <c r="AT195" s="56"/>
      <c r="AU195" s="56"/>
      <c r="AV195" s="56"/>
      <c r="AX195" s="56"/>
      <c r="AY195" s="56"/>
      <c r="AZ195" s="56"/>
      <c r="BA195" s="56"/>
      <c r="BB195" s="56"/>
      <c r="BC195" s="56"/>
      <c r="BD195" s="56"/>
      <c r="BE195" s="56"/>
      <c r="BF195" s="56"/>
      <c r="BH195" s="56"/>
      <c r="BI195" s="56"/>
      <c r="BJ195" s="56"/>
      <c r="BK195" s="56"/>
      <c r="BL195" s="56"/>
      <c r="BM195" s="56"/>
      <c r="BN195" s="56"/>
      <c r="BO195" s="56"/>
      <c r="BP195" s="56"/>
      <c r="BR195" s="56"/>
      <c r="BS195" s="56"/>
      <c r="BT195" s="56"/>
      <c r="BU195" s="56"/>
      <c r="BV195" s="56"/>
      <c r="BW195" s="56"/>
      <c r="BX195" s="56"/>
      <c r="BY195" s="56"/>
      <c r="BZ195" s="56"/>
      <c r="CB195" s="56"/>
      <c r="CC195" s="56"/>
      <c r="CD195" s="56"/>
      <c r="CE195" s="56"/>
      <c r="CF195" s="56"/>
      <c r="CG195" s="56"/>
      <c r="CH195" s="56"/>
      <c r="CI195" s="56"/>
      <c r="CJ195" s="56"/>
      <c r="CL195" s="56"/>
      <c r="CM195" s="56"/>
      <c r="CN195" s="56"/>
      <c r="CO195" s="56"/>
      <c r="CP195" s="56"/>
      <c r="CQ195" s="56"/>
      <c r="CR195" s="56"/>
      <c r="CS195" s="56"/>
      <c r="CT195" s="56"/>
      <c r="CV195" s="56"/>
      <c r="CW195" s="56"/>
      <c r="CX195" s="56"/>
      <c r="CY195" s="56"/>
      <c r="CZ195" s="56"/>
      <c r="DA195" s="56"/>
      <c r="DB195" s="56"/>
      <c r="DC195" s="56"/>
      <c r="DD195" s="56"/>
      <c r="DF195" s="56"/>
      <c r="DG195" s="56"/>
      <c r="DH195" s="56"/>
      <c r="DI195" s="56"/>
      <c r="DJ195" s="56"/>
      <c r="DK195" s="56"/>
      <c r="DL195" s="56"/>
      <c r="DM195" s="56"/>
      <c r="DN195" s="56"/>
      <c r="DP195" s="56"/>
      <c r="DQ195" s="56"/>
      <c r="DR195" s="56"/>
      <c r="DS195" s="56"/>
      <c r="DT195" s="56"/>
      <c r="DU195" s="56"/>
      <c r="DV195" s="56"/>
      <c r="DW195" s="56"/>
      <c r="DX195" s="56"/>
      <c r="DZ195" s="56"/>
      <c r="EA195" s="56"/>
      <c r="EB195" s="56"/>
      <c r="EC195" s="56"/>
      <c r="ED195" s="56"/>
      <c r="EE195" s="56"/>
      <c r="EF195" s="56"/>
      <c r="EG195" s="56"/>
      <c r="EH195" s="56"/>
      <c r="EJ195" s="56"/>
      <c r="EK195" s="56"/>
      <c r="EL195" s="56"/>
      <c r="EM195" s="56"/>
      <c r="EN195" s="56"/>
      <c r="EO195" s="56"/>
      <c r="EP195" s="56"/>
      <c r="EQ195" s="56"/>
      <c r="ER195" s="56"/>
      <c r="ET195" s="56"/>
      <c r="EU195" s="56"/>
      <c r="EV195" s="56"/>
      <c r="EW195" s="56"/>
      <c r="EX195" s="56"/>
      <c r="EY195" s="56"/>
      <c r="EZ195" s="56"/>
      <c r="FA195" s="56"/>
      <c r="FB195" s="56"/>
      <c r="FD195" s="56"/>
      <c r="FE195" s="56"/>
      <c r="FF195" s="56"/>
      <c r="FG195" s="56"/>
      <c r="FH195" s="56"/>
      <c r="FI195" s="56"/>
      <c r="FJ195" s="56"/>
      <c r="FK195" s="56"/>
      <c r="FL195" s="56"/>
      <c r="FN195" s="56"/>
      <c r="FO195" s="56"/>
      <c r="FP195" s="56"/>
      <c r="FQ195" s="56"/>
      <c r="FR195" s="56"/>
      <c r="FS195" s="56"/>
      <c r="FT195" s="56"/>
      <c r="FU195" s="56"/>
      <c r="FV195" s="56"/>
      <c r="FX195" s="56"/>
      <c r="FY195" s="56"/>
      <c r="FZ195" s="56"/>
      <c r="GA195" s="56"/>
      <c r="GB195" s="56"/>
      <c r="GC195" s="56"/>
      <c r="GD195" s="56"/>
      <c r="GE195" s="56"/>
      <c r="GF195" s="56"/>
      <c r="GH195" s="56"/>
      <c r="GI195" s="56"/>
      <c r="GJ195" s="56"/>
      <c r="GK195" s="56"/>
      <c r="GL195" s="56"/>
      <c r="GM195" s="56"/>
      <c r="GN195" s="56"/>
      <c r="GO195" s="56"/>
      <c r="GP195" s="56"/>
      <c r="GR195" s="56"/>
      <c r="GS195" s="56"/>
      <c r="GT195" s="56"/>
      <c r="GU195" s="56"/>
      <c r="GV195" s="56"/>
      <c r="GW195" s="56"/>
      <c r="GX195" s="56"/>
      <c r="GY195" s="56"/>
      <c r="GZ195" s="56"/>
      <c r="HB195" s="56"/>
      <c r="HC195" s="56"/>
      <c r="HD195" s="56"/>
      <c r="HE195" s="56"/>
      <c r="HF195" s="56"/>
      <c r="HG195" s="56"/>
      <c r="HH195" s="56"/>
      <c r="HI195" s="56"/>
      <c r="HJ195" s="56"/>
      <c r="HL195" s="56"/>
      <c r="HM195" s="56"/>
      <c r="HN195" s="56"/>
      <c r="HO195" s="56"/>
      <c r="HP195" s="56"/>
      <c r="HQ195" s="56"/>
      <c r="HR195" s="56"/>
      <c r="HS195" s="56"/>
      <c r="HT195" s="56"/>
      <c r="HV195" s="56"/>
      <c r="HW195" s="56"/>
      <c r="HX195" s="56"/>
      <c r="HY195" s="56"/>
      <c r="HZ195" s="56"/>
      <c r="IA195" s="56"/>
      <c r="IB195" s="56"/>
      <c r="IC195" s="56"/>
      <c r="ID195" s="56"/>
      <c r="IF195" s="56"/>
      <c r="IG195" s="56"/>
      <c r="IH195" s="56"/>
      <c r="II195" s="56"/>
      <c r="IJ195" s="56"/>
      <c r="IK195" s="56"/>
      <c r="IL195" s="56"/>
      <c r="IM195" s="56"/>
      <c r="IN195" s="56"/>
      <c r="IP195" s="56"/>
      <c r="IQ195" s="56"/>
      <c r="IR195" s="56"/>
      <c r="IS195" s="56"/>
      <c r="IT195" s="56"/>
      <c r="IU195" s="56"/>
    </row>
    <row r="196" spans="1:255" ht="12.75" customHeight="1" thickBot="1" x14ac:dyDescent="0.25">
      <c r="A196" s="227"/>
      <c r="B196" s="106">
        <v>3510.39</v>
      </c>
      <c r="C196" s="85" t="s">
        <v>70</v>
      </c>
      <c r="D196" s="86"/>
      <c r="E196" s="47"/>
      <c r="F196" s="47"/>
      <c r="G196" s="47"/>
      <c r="H196" s="48"/>
      <c r="I196" s="49">
        <f t="shared" si="5"/>
        <v>0</v>
      </c>
      <c r="J196" s="56"/>
      <c r="K196" s="56"/>
      <c r="L196" s="56"/>
      <c r="M196" s="56"/>
      <c r="N196" s="56"/>
      <c r="O196" s="56"/>
      <c r="P196" s="56"/>
      <c r="Q196" s="56"/>
      <c r="R196" s="56"/>
      <c r="T196" s="56"/>
      <c r="U196" s="56"/>
      <c r="V196" s="56"/>
      <c r="W196" s="56"/>
      <c r="X196" s="56"/>
      <c r="Y196" s="56"/>
      <c r="Z196" s="56"/>
      <c r="AA196" s="56"/>
      <c r="AB196" s="56"/>
      <c r="AD196" s="56"/>
      <c r="AE196" s="56"/>
      <c r="AF196" s="56"/>
      <c r="AG196" s="56"/>
      <c r="AH196" s="56"/>
      <c r="AI196" s="56"/>
      <c r="AJ196" s="56"/>
      <c r="AK196" s="56"/>
      <c r="AL196" s="56"/>
      <c r="AN196" s="56"/>
      <c r="AO196" s="56"/>
      <c r="AP196" s="56"/>
      <c r="AQ196" s="56"/>
      <c r="AR196" s="56"/>
      <c r="AS196" s="56"/>
      <c r="AT196" s="56"/>
      <c r="AU196" s="56"/>
      <c r="AV196" s="56"/>
      <c r="AX196" s="56"/>
      <c r="AY196" s="56"/>
      <c r="AZ196" s="56"/>
      <c r="BA196" s="56"/>
      <c r="BB196" s="56"/>
      <c r="BC196" s="56"/>
      <c r="BD196" s="56"/>
      <c r="BE196" s="56"/>
      <c r="BF196" s="56"/>
      <c r="BH196" s="56"/>
      <c r="BI196" s="56"/>
      <c r="BJ196" s="56"/>
      <c r="BK196" s="56"/>
      <c r="BL196" s="56"/>
      <c r="BM196" s="56"/>
      <c r="BN196" s="56"/>
      <c r="BO196" s="56"/>
      <c r="BP196" s="56"/>
      <c r="BR196" s="56"/>
      <c r="BS196" s="56"/>
      <c r="BT196" s="56"/>
      <c r="BU196" s="56"/>
      <c r="BV196" s="56"/>
      <c r="BW196" s="56"/>
      <c r="BX196" s="56"/>
      <c r="BY196" s="56"/>
      <c r="BZ196" s="56"/>
      <c r="CB196" s="56"/>
      <c r="CC196" s="56"/>
      <c r="CD196" s="56"/>
      <c r="CE196" s="56"/>
      <c r="CF196" s="56"/>
      <c r="CG196" s="56"/>
      <c r="CH196" s="56"/>
      <c r="CI196" s="56"/>
      <c r="CJ196" s="56"/>
      <c r="CL196" s="56"/>
      <c r="CM196" s="56"/>
      <c r="CN196" s="56"/>
      <c r="CO196" s="56"/>
      <c r="CP196" s="56"/>
      <c r="CQ196" s="56"/>
      <c r="CR196" s="56"/>
      <c r="CS196" s="56"/>
      <c r="CT196" s="56"/>
      <c r="CV196" s="56"/>
      <c r="CW196" s="56"/>
      <c r="CX196" s="56"/>
      <c r="CY196" s="56"/>
      <c r="CZ196" s="56"/>
      <c r="DA196" s="56"/>
      <c r="DB196" s="56"/>
      <c r="DC196" s="56"/>
      <c r="DD196" s="56"/>
      <c r="DF196" s="56"/>
      <c r="DG196" s="56"/>
      <c r="DH196" s="56"/>
      <c r="DI196" s="56"/>
      <c r="DJ196" s="56"/>
      <c r="DK196" s="56"/>
      <c r="DL196" s="56"/>
      <c r="DM196" s="56"/>
      <c r="DN196" s="56"/>
      <c r="DP196" s="56"/>
      <c r="DQ196" s="56"/>
      <c r="DR196" s="56"/>
      <c r="DS196" s="56"/>
      <c r="DT196" s="56"/>
      <c r="DU196" s="56"/>
      <c r="DV196" s="56"/>
      <c r="DW196" s="56"/>
      <c r="DX196" s="56"/>
      <c r="DZ196" s="56"/>
      <c r="EA196" s="56"/>
      <c r="EB196" s="56"/>
      <c r="EC196" s="56"/>
      <c r="ED196" s="56"/>
      <c r="EE196" s="56"/>
      <c r="EF196" s="56"/>
      <c r="EG196" s="56"/>
      <c r="EH196" s="56"/>
      <c r="EJ196" s="56"/>
      <c r="EK196" s="56"/>
      <c r="EL196" s="56"/>
      <c r="EM196" s="56"/>
      <c r="EN196" s="56"/>
      <c r="EO196" s="56"/>
      <c r="EP196" s="56"/>
      <c r="EQ196" s="56"/>
      <c r="ER196" s="56"/>
      <c r="ET196" s="56"/>
      <c r="EU196" s="56"/>
      <c r="EV196" s="56"/>
      <c r="EW196" s="56"/>
      <c r="EX196" s="56"/>
      <c r="EY196" s="56"/>
      <c r="EZ196" s="56"/>
      <c r="FA196" s="56"/>
      <c r="FB196" s="56"/>
      <c r="FD196" s="56"/>
      <c r="FE196" s="56"/>
      <c r="FF196" s="56"/>
      <c r="FG196" s="56"/>
      <c r="FH196" s="56"/>
      <c r="FI196" s="56"/>
      <c r="FJ196" s="56"/>
      <c r="FK196" s="56"/>
      <c r="FL196" s="56"/>
      <c r="FN196" s="56"/>
      <c r="FO196" s="56"/>
      <c r="FP196" s="56"/>
      <c r="FQ196" s="56"/>
      <c r="FR196" s="56"/>
      <c r="FS196" s="56"/>
      <c r="FT196" s="56"/>
      <c r="FU196" s="56"/>
      <c r="FV196" s="56"/>
      <c r="FX196" s="56"/>
      <c r="FY196" s="56"/>
      <c r="FZ196" s="56"/>
      <c r="GA196" s="56"/>
      <c r="GB196" s="56"/>
      <c r="GC196" s="56"/>
      <c r="GD196" s="56"/>
      <c r="GE196" s="56"/>
      <c r="GF196" s="56"/>
      <c r="GH196" s="56"/>
      <c r="GI196" s="56"/>
      <c r="GJ196" s="56"/>
      <c r="GK196" s="56"/>
      <c r="GL196" s="56"/>
      <c r="GM196" s="56"/>
      <c r="GN196" s="56"/>
      <c r="GO196" s="56"/>
      <c r="GP196" s="56"/>
      <c r="GR196" s="56"/>
      <c r="GS196" s="56"/>
      <c r="GT196" s="56"/>
      <c r="GU196" s="56"/>
      <c r="GV196" s="56"/>
      <c r="GW196" s="56"/>
      <c r="GX196" s="56"/>
      <c r="GY196" s="56"/>
      <c r="GZ196" s="56"/>
      <c r="HB196" s="56"/>
      <c r="HC196" s="56"/>
      <c r="HD196" s="56"/>
      <c r="HE196" s="56"/>
      <c r="HF196" s="56"/>
      <c r="HG196" s="56"/>
      <c r="HH196" s="56"/>
      <c r="HI196" s="56"/>
      <c r="HJ196" s="56"/>
      <c r="HL196" s="56"/>
      <c r="HM196" s="56"/>
      <c r="HN196" s="56"/>
      <c r="HO196" s="56"/>
      <c r="HP196" s="56"/>
      <c r="HQ196" s="56"/>
      <c r="HR196" s="56"/>
      <c r="HS196" s="56"/>
      <c r="HT196" s="56"/>
      <c r="HV196" s="56"/>
      <c r="HW196" s="56"/>
      <c r="HX196" s="56"/>
      <c r="HY196" s="56"/>
      <c r="HZ196" s="56"/>
      <c r="IA196" s="56"/>
      <c r="IB196" s="56"/>
      <c r="IC196" s="56"/>
      <c r="ID196" s="56"/>
      <c r="IF196" s="56"/>
      <c r="IG196" s="56"/>
      <c r="IH196" s="56"/>
      <c r="II196" s="56"/>
      <c r="IJ196" s="56"/>
      <c r="IK196" s="56"/>
      <c r="IL196" s="56"/>
      <c r="IM196" s="56"/>
      <c r="IN196" s="56"/>
      <c r="IP196" s="56"/>
      <c r="IQ196" s="56"/>
      <c r="IR196" s="56"/>
      <c r="IS196" s="56"/>
      <c r="IT196" s="56"/>
      <c r="IU196" s="56"/>
    </row>
    <row r="197" spans="1:255" ht="12.75" customHeight="1" thickBot="1" x14ac:dyDescent="0.25">
      <c r="A197" s="227"/>
      <c r="B197" s="106">
        <v>3741.94</v>
      </c>
      <c r="C197" s="85" t="s">
        <v>72</v>
      </c>
      <c r="D197" s="86"/>
      <c r="E197" s="47"/>
      <c r="F197" s="47"/>
      <c r="G197" s="47"/>
      <c r="H197" s="48"/>
      <c r="I197" s="49">
        <f t="shared" si="5"/>
        <v>0</v>
      </c>
      <c r="J197" s="56"/>
      <c r="K197" s="56"/>
      <c r="L197" s="56"/>
      <c r="M197" s="56"/>
      <c r="N197" s="56"/>
      <c r="O197" s="56"/>
      <c r="P197" s="56"/>
      <c r="Q197" s="56"/>
      <c r="R197" s="56"/>
      <c r="T197" s="56"/>
      <c r="U197" s="56"/>
      <c r="V197" s="56"/>
      <c r="W197" s="56"/>
      <c r="X197" s="56"/>
      <c r="Y197" s="56"/>
      <c r="Z197" s="56"/>
      <c r="AA197" s="56"/>
      <c r="AB197" s="56"/>
      <c r="AD197" s="56"/>
      <c r="AE197" s="56"/>
      <c r="AF197" s="56"/>
      <c r="AG197" s="56"/>
      <c r="AH197" s="56"/>
      <c r="AI197" s="56"/>
      <c r="AJ197" s="56"/>
      <c r="AK197" s="56"/>
      <c r="AL197" s="56"/>
      <c r="AN197" s="56"/>
      <c r="AO197" s="56"/>
      <c r="AP197" s="56"/>
      <c r="AQ197" s="56"/>
      <c r="AR197" s="56"/>
      <c r="AS197" s="56"/>
      <c r="AT197" s="56"/>
      <c r="AU197" s="56"/>
      <c r="AV197" s="56"/>
      <c r="AX197" s="56"/>
      <c r="AY197" s="56"/>
      <c r="AZ197" s="56"/>
      <c r="BA197" s="56"/>
      <c r="BB197" s="56"/>
      <c r="BC197" s="56"/>
      <c r="BD197" s="56"/>
      <c r="BE197" s="56"/>
      <c r="BF197" s="56"/>
      <c r="BH197" s="56"/>
      <c r="BI197" s="56"/>
      <c r="BJ197" s="56"/>
      <c r="BK197" s="56"/>
      <c r="BL197" s="56"/>
      <c r="BM197" s="56"/>
      <c r="BN197" s="56"/>
      <c r="BO197" s="56"/>
      <c r="BP197" s="56"/>
      <c r="BR197" s="56"/>
      <c r="BS197" s="56"/>
      <c r="BT197" s="56"/>
      <c r="BU197" s="56"/>
      <c r="BV197" s="56"/>
      <c r="BW197" s="56"/>
      <c r="BX197" s="56"/>
      <c r="BY197" s="56"/>
      <c r="BZ197" s="56"/>
      <c r="CB197" s="56"/>
      <c r="CC197" s="56"/>
      <c r="CD197" s="56"/>
      <c r="CE197" s="56"/>
      <c r="CF197" s="56"/>
      <c r="CG197" s="56"/>
      <c r="CH197" s="56"/>
      <c r="CI197" s="56"/>
      <c r="CJ197" s="56"/>
      <c r="CL197" s="56"/>
      <c r="CM197" s="56"/>
      <c r="CN197" s="56"/>
      <c r="CO197" s="56"/>
      <c r="CP197" s="56"/>
      <c r="CQ197" s="56"/>
      <c r="CR197" s="56"/>
      <c r="CS197" s="56"/>
      <c r="CT197" s="56"/>
      <c r="CV197" s="56"/>
      <c r="CW197" s="56"/>
      <c r="CX197" s="56"/>
      <c r="CY197" s="56"/>
      <c r="CZ197" s="56"/>
      <c r="DA197" s="56"/>
      <c r="DB197" s="56"/>
      <c r="DC197" s="56"/>
      <c r="DD197" s="56"/>
      <c r="DF197" s="56"/>
      <c r="DG197" s="56"/>
      <c r="DH197" s="56"/>
      <c r="DI197" s="56"/>
      <c r="DJ197" s="56"/>
      <c r="DK197" s="56"/>
      <c r="DL197" s="56"/>
      <c r="DM197" s="56"/>
      <c r="DN197" s="56"/>
      <c r="DP197" s="56"/>
      <c r="DQ197" s="56"/>
      <c r="DR197" s="56"/>
      <c r="DS197" s="56"/>
      <c r="DT197" s="56"/>
      <c r="DU197" s="56"/>
      <c r="DV197" s="56"/>
      <c r="DW197" s="56"/>
      <c r="DX197" s="56"/>
      <c r="DZ197" s="56"/>
      <c r="EA197" s="56"/>
      <c r="EB197" s="56"/>
      <c r="EC197" s="56"/>
      <c r="ED197" s="56"/>
      <c r="EE197" s="56"/>
      <c r="EF197" s="56"/>
      <c r="EG197" s="56"/>
      <c r="EH197" s="56"/>
      <c r="EJ197" s="56"/>
      <c r="EK197" s="56"/>
      <c r="EL197" s="56"/>
      <c r="EM197" s="56"/>
      <c r="EN197" s="56"/>
      <c r="EO197" s="56"/>
      <c r="EP197" s="56"/>
      <c r="EQ197" s="56"/>
      <c r="ER197" s="56"/>
      <c r="ET197" s="56"/>
      <c r="EU197" s="56"/>
      <c r="EV197" s="56"/>
      <c r="EW197" s="56"/>
      <c r="EX197" s="56"/>
      <c r="EY197" s="56"/>
      <c r="EZ197" s="56"/>
      <c r="FA197" s="56"/>
      <c r="FB197" s="56"/>
      <c r="FD197" s="56"/>
      <c r="FE197" s="56"/>
      <c r="FF197" s="56"/>
      <c r="FG197" s="56"/>
      <c r="FH197" s="56"/>
      <c r="FI197" s="56"/>
      <c r="FJ197" s="56"/>
      <c r="FK197" s="56"/>
      <c r="FL197" s="56"/>
      <c r="FN197" s="56"/>
      <c r="FO197" s="56"/>
      <c r="FP197" s="56"/>
      <c r="FQ197" s="56"/>
      <c r="FR197" s="56"/>
      <c r="FS197" s="56"/>
      <c r="FT197" s="56"/>
      <c r="FU197" s="56"/>
      <c r="FV197" s="56"/>
      <c r="FX197" s="56"/>
      <c r="FY197" s="56"/>
      <c r="FZ197" s="56"/>
      <c r="GA197" s="56"/>
      <c r="GB197" s="56"/>
      <c r="GC197" s="56"/>
      <c r="GD197" s="56"/>
      <c r="GE197" s="56"/>
      <c r="GF197" s="56"/>
      <c r="GH197" s="56"/>
      <c r="GI197" s="56"/>
      <c r="GJ197" s="56"/>
      <c r="GK197" s="56"/>
      <c r="GL197" s="56"/>
      <c r="GM197" s="56"/>
      <c r="GN197" s="56"/>
      <c r="GO197" s="56"/>
      <c r="GP197" s="56"/>
      <c r="GR197" s="56"/>
      <c r="GS197" s="56"/>
      <c r="GT197" s="56"/>
      <c r="GU197" s="56"/>
      <c r="GV197" s="56"/>
      <c r="GW197" s="56"/>
      <c r="GX197" s="56"/>
      <c r="GY197" s="56"/>
      <c r="GZ197" s="56"/>
      <c r="HB197" s="56"/>
      <c r="HC197" s="56"/>
      <c r="HD197" s="56"/>
      <c r="HE197" s="56"/>
      <c r="HF197" s="56"/>
      <c r="HG197" s="56"/>
      <c r="HH197" s="56"/>
      <c r="HI197" s="56"/>
      <c r="HJ197" s="56"/>
      <c r="HL197" s="56"/>
      <c r="HM197" s="56"/>
      <c r="HN197" s="56"/>
      <c r="HO197" s="56"/>
      <c r="HP197" s="56"/>
      <c r="HQ197" s="56"/>
      <c r="HR197" s="56"/>
      <c r="HS197" s="56"/>
      <c r="HT197" s="56"/>
      <c r="HV197" s="56"/>
      <c r="HW197" s="56"/>
      <c r="HX197" s="56"/>
      <c r="HY197" s="56"/>
      <c r="HZ197" s="56"/>
      <c r="IA197" s="56"/>
      <c r="IB197" s="56"/>
      <c r="IC197" s="56"/>
      <c r="ID197" s="56"/>
      <c r="IF197" s="56"/>
      <c r="IG197" s="56"/>
      <c r="IH197" s="56"/>
      <c r="II197" s="56"/>
      <c r="IJ197" s="56"/>
      <c r="IK197" s="56"/>
      <c r="IL197" s="56"/>
      <c r="IM197" s="56"/>
      <c r="IN197" s="56"/>
      <c r="IP197" s="56"/>
      <c r="IQ197" s="56"/>
      <c r="IR197" s="56"/>
      <c r="IS197" s="56"/>
      <c r="IT197" s="56"/>
      <c r="IU197" s="56"/>
    </row>
    <row r="198" spans="1:255" ht="12.75" customHeight="1" thickBot="1" x14ac:dyDescent="0.25">
      <c r="A198" s="227"/>
      <c r="B198" s="106">
        <v>4158.6499999999996</v>
      </c>
      <c r="C198" s="85" t="s">
        <v>73</v>
      </c>
      <c r="D198" s="86"/>
      <c r="E198" s="47"/>
      <c r="F198" s="47"/>
      <c r="G198" s="47"/>
      <c r="H198" s="48"/>
      <c r="I198" s="49">
        <f t="shared" si="5"/>
        <v>0</v>
      </c>
      <c r="J198" s="56"/>
      <c r="K198" s="56"/>
      <c r="L198" s="56"/>
      <c r="M198" s="56"/>
      <c r="N198" s="56"/>
      <c r="O198" s="56"/>
      <c r="P198" s="56"/>
      <c r="Q198" s="56"/>
      <c r="R198" s="56"/>
      <c r="T198" s="56"/>
      <c r="U198" s="56"/>
      <c r="V198" s="56"/>
      <c r="W198" s="56"/>
      <c r="X198" s="56"/>
      <c r="Y198" s="56"/>
      <c r="Z198" s="56"/>
      <c r="AA198" s="56"/>
      <c r="AB198" s="56"/>
      <c r="AD198" s="56"/>
      <c r="AE198" s="56"/>
      <c r="AF198" s="56"/>
      <c r="AG198" s="56"/>
      <c r="AH198" s="56"/>
      <c r="AI198" s="56"/>
      <c r="AJ198" s="56"/>
      <c r="AK198" s="56"/>
      <c r="AL198" s="56"/>
      <c r="AN198" s="56"/>
      <c r="AO198" s="56"/>
      <c r="AP198" s="56"/>
      <c r="AQ198" s="56"/>
      <c r="AR198" s="56"/>
      <c r="AS198" s="56"/>
      <c r="AT198" s="56"/>
      <c r="AU198" s="56"/>
      <c r="AV198" s="56"/>
      <c r="AX198" s="56"/>
      <c r="AY198" s="56"/>
      <c r="AZ198" s="56"/>
      <c r="BA198" s="56"/>
      <c r="BB198" s="56"/>
      <c r="BC198" s="56"/>
      <c r="BD198" s="56"/>
      <c r="BE198" s="56"/>
      <c r="BF198" s="56"/>
      <c r="BH198" s="56"/>
      <c r="BI198" s="56"/>
      <c r="BJ198" s="56"/>
      <c r="BK198" s="56"/>
      <c r="BL198" s="56"/>
      <c r="BM198" s="56"/>
      <c r="BN198" s="56"/>
      <c r="BO198" s="56"/>
      <c r="BP198" s="56"/>
      <c r="BR198" s="56"/>
      <c r="BS198" s="56"/>
      <c r="BT198" s="56"/>
      <c r="BU198" s="56"/>
      <c r="BV198" s="56"/>
      <c r="BW198" s="56"/>
      <c r="BX198" s="56"/>
      <c r="BY198" s="56"/>
      <c r="BZ198" s="56"/>
      <c r="CB198" s="56"/>
      <c r="CC198" s="56"/>
      <c r="CD198" s="56"/>
      <c r="CE198" s="56"/>
      <c r="CF198" s="56"/>
      <c r="CG198" s="56"/>
      <c r="CH198" s="56"/>
      <c r="CI198" s="56"/>
      <c r="CJ198" s="56"/>
      <c r="CL198" s="56"/>
      <c r="CM198" s="56"/>
      <c r="CN198" s="56"/>
      <c r="CO198" s="56"/>
      <c r="CP198" s="56"/>
      <c r="CQ198" s="56"/>
      <c r="CR198" s="56"/>
      <c r="CS198" s="56"/>
      <c r="CT198" s="56"/>
      <c r="CV198" s="56"/>
      <c r="CW198" s="56"/>
      <c r="CX198" s="56"/>
      <c r="CY198" s="56"/>
      <c r="CZ198" s="56"/>
      <c r="DA198" s="56"/>
      <c r="DB198" s="56"/>
      <c r="DC198" s="56"/>
      <c r="DD198" s="56"/>
      <c r="DF198" s="56"/>
      <c r="DG198" s="56"/>
      <c r="DH198" s="56"/>
      <c r="DI198" s="56"/>
      <c r="DJ198" s="56"/>
      <c r="DK198" s="56"/>
      <c r="DL198" s="56"/>
      <c r="DM198" s="56"/>
      <c r="DN198" s="56"/>
      <c r="DP198" s="56"/>
      <c r="DQ198" s="56"/>
      <c r="DR198" s="56"/>
      <c r="DS198" s="56"/>
      <c r="DT198" s="56"/>
      <c r="DU198" s="56"/>
      <c r="DV198" s="56"/>
      <c r="DW198" s="56"/>
      <c r="DX198" s="56"/>
      <c r="DZ198" s="56"/>
      <c r="EA198" s="56"/>
      <c r="EB198" s="56"/>
      <c r="EC198" s="56"/>
      <c r="ED198" s="56"/>
      <c r="EE198" s="56"/>
      <c r="EF198" s="56"/>
      <c r="EG198" s="56"/>
      <c r="EH198" s="56"/>
      <c r="EJ198" s="56"/>
      <c r="EK198" s="56"/>
      <c r="EL198" s="56"/>
      <c r="EM198" s="56"/>
      <c r="EN198" s="56"/>
      <c r="EO198" s="56"/>
      <c r="EP198" s="56"/>
      <c r="EQ198" s="56"/>
      <c r="ER198" s="56"/>
      <c r="ET198" s="56"/>
      <c r="EU198" s="56"/>
      <c r="EV198" s="56"/>
      <c r="EW198" s="56"/>
      <c r="EX198" s="56"/>
      <c r="EY198" s="56"/>
      <c r="EZ198" s="56"/>
      <c r="FA198" s="56"/>
      <c r="FB198" s="56"/>
      <c r="FD198" s="56"/>
      <c r="FE198" s="56"/>
      <c r="FF198" s="56"/>
      <c r="FG198" s="56"/>
      <c r="FH198" s="56"/>
      <c r="FI198" s="56"/>
      <c r="FJ198" s="56"/>
      <c r="FK198" s="56"/>
      <c r="FL198" s="56"/>
      <c r="FN198" s="56"/>
      <c r="FO198" s="56"/>
      <c r="FP198" s="56"/>
      <c r="FQ198" s="56"/>
      <c r="FR198" s="56"/>
      <c r="FS198" s="56"/>
      <c r="FT198" s="56"/>
      <c r="FU198" s="56"/>
      <c r="FV198" s="56"/>
      <c r="FX198" s="56"/>
      <c r="FY198" s="56"/>
      <c r="FZ198" s="56"/>
      <c r="GA198" s="56"/>
      <c r="GB198" s="56"/>
      <c r="GC198" s="56"/>
      <c r="GD198" s="56"/>
      <c r="GE198" s="56"/>
      <c r="GF198" s="56"/>
      <c r="GH198" s="56"/>
      <c r="GI198" s="56"/>
      <c r="GJ198" s="56"/>
      <c r="GK198" s="56"/>
      <c r="GL198" s="56"/>
      <c r="GM198" s="56"/>
      <c r="GN198" s="56"/>
      <c r="GO198" s="56"/>
      <c r="GP198" s="56"/>
      <c r="GR198" s="56"/>
      <c r="GS198" s="56"/>
      <c r="GT198" s="56"/>
      <c r="GU198" s="56"/>
      <c r="GV198" s="56"/>
      <c r="GW198" s="56"/>
      <c r="GX198" s="56"/>
      <c r="GY198" s="56"/>
      <c r="GZ198" s="56"/>
      <c r="HB198" s="56"/>
      <c r="HC198" s="56"/>
      <c r="HD198" s="56"/>
      <c r="HE198" s="56"/>
      <c r="HF198" s="56"/>
      <c r="HG198" s="56"/>
      <c r="HH198" s="56"/>
      <c r="HI198" s="56"/>
      <c r="HJ198" s="56"/>
      <c r="HL198" s="56"/>
      <c r="HM198" s="56"/>
      <c r="HN198" s="56"/>
      <c r="HO198" s="56"/>
      <c r="HP198" s="56"/>
      <c r="HQ198" s="56"/>
      <c r="HR198" s="56"/>
      <c r="HS198" s="56"/>
      <c r="HT198" s="56"/>
      <c r="HV198" s="56"/>
      <c r="HW198" s="56"/>
      <c r="HX198" s="56"/>
      <c r="HY198" s="56"/>
      <c r="HZ198" s="56"/>
      <c r="IA198" s="56"/>
      <c r="IB198" s="56"/>
      <c r="IC198" s="56"/>
      <c r="ID198" s="56"/>
      <c r="IF198" s="56"/>
      <c r="IG198" s="56"/>
      <c r="IH198" s="56"/>
      <c r="II198" s="56"/>
      <c r="IJ198" s="56"/>
      <c r="IK198" s="56"/>
      <c r="IL198" s="56"/>
      <c r="IM198" s="56"/>
      <c r="IN198" s="56"/>
      <c r="IP198" s="56"/>
      <c r="IQ198" s="56"/>
      <c r="IR198" s="56"/>
      <c r="IS198" s="56"/>
      <c r="IT198" s="56"/>
      <c r="IU198" s="56"/>
    </row>
    <row r="199" spans="1:255" ht="12.75" customHeight="1" thickBot="1" x14ac:dyDescent="0.25">
      <c r="A199" s="227"/>
      <c r="B199" s="106">
        <v>3766.61</v>
      </c>
      <c r="C199" s="85" t="s">
        <v>74</v>
      </c>
      <c r="D199" s="86"/>
      <c r="E199" s="47"/>
      <c r="F199" s="47"/>
      <c r="G199" s="47"/>
      <c r="H199" s="48"/>
      <c r="I199" s="49">
        <f t="shared" si="5"/>
        <v>0</v>
      </c>
      <c r="J199" s="56"/>
      <c r="K199" s="56"/>
      <c r="L199" s="56"/>
      <c r="M199" s="56"/>
      <c r="N199" s="56"/>
      <c r="O199" s="56"/>
      <c r="P199" s="56"/>
      <c r="Q199" s="56"/>
      <c r="R199" s="56"/>
      <c r="T199" s="56"/>
      <c r="U199" s="56"/>
      <c r="V199" s="56"/>
      <c r="W199" s="56"/>
      <c r="X199" s="56"/>
      <c r="Y199" s="56"/>
      <c r="Z199" s="56"/>
      <c r="AA199" s="56"/>
      <c r="AB199" s="56"/>
      <c r="AD199" s="56"/>
      <c r="AE199" s="56"/>
      <c r="AF199" s="56"/>
      <c r="AG199" s="56"/>
      <c r="AH199" s="56"/>
      <c r="AI199" s="56"/>
      <c r="AJ199" s="56"/>
      <c r="AK199" s="56"/>
      <c r="AL199" s="56"/>
      <c r="AN199" s="56"/>
      <c r="AO199" s="56"/>
      <c r="AP199" s="56"/>
      <c r="AQ199" s="56"/>
      <c r="AR199" s="56"/>
      <c r="AS199" s="56"/>
      <c r="AT199" s="56"/>
      <c r="AU199" s="56"/>
      <c r="AV199" s="56"/>
      <c r="AX199" s="56"/>
      <c r="AY199" s="56"/>
      <c r="AZ199" s="56"/>
      <c r="BA199" s="56"/>
      <c r="BB199" s="56"/>
      <c r="BC199" s="56"/>
      <c r="BD199" s="56"/>
      <c r="BE199" s="56"/>
      <c r="BF199" s="56"/>
      <c r="BH199" s="56"/>
      <c r="BI199" s="56"/>
      <c r="BJ199" s="56"/>
      <c r="BK199" s="56"/>
      <c r="BL199" s="56"/>
      <c r="BM199" s="56"/>
      <c r="BN199" s="56"/>
      <c r="BO199" s="56"/>
      <c r="BP199" s="56"/>
      <c r="BR199" s="56"/>
      <c r="BS199" s="56"/>
      <c r="BT199" s="56"/>
      <c r="BU199" s="56"/>
      <c r="BV199" s="56"/>
      <c r="BW199" s="56"/>
      <c r="BX199" s="56"/>
      <c r="BY199" s="56"/>
      <c r="BZ199" s="56"/>
      <c r="CB199" s="56"/>
      <c r="CC199" s="56"/>
      <c r="CD199" s="56"/>
      <c r="CE199" s="56"/>
      <c r="CF199" s="56"/>
      <c r="CG199" s="56"/>
      <c r="CH199" s="56"/>
      <c r="CI199" s="56"/>
      <c r="CJ199" s="56"/>
      <c r="CL199" s="56"/>
      <c r="CM199" s="56"/>
      <c r="CN199" s="56"/>
      <c r="CO199" s="56"/>
      <c r="CP199" s="56"/>
      <c r="CQ199" s="56"/>
      <c r="CR199" s="56"/>
      <c r="CS199" s="56"/>
      <c r="CT199" s="56"/>
      <c r="CV199" s="56"/>
      <c r="CW199" s="56"/>
      <c r="CX199" s="56"/>
      <c r="CY199" s="56"/>
      <c r="CZ199" s="56"/>
      <c r="DA199" s="56"/>
      <c r="DB199" s="56"/>
      <c r="DC199" s="56"/>
      <c r="DD199" s="56"/>
      <c r="DF199" s="56"/>
      <c r="DG199" s="56"/>
      <c r="DH199" s="56"/>
      <c r="DI199" s="56"/>
      <c r="DJ199" s="56"/>
      <c r="DK199" s="56"/>
      <c r="DL199" s="56"/>
      <c r="DM199" s="56"/>
      <c r="DN199" s="56"/>
      <c r="DP199" s="56"/>
      <c r="DQ199" s="56"/>
      <c r="DR199" s="56"/>
      <c r="DS199" s="56"/>
      <c r="DT199" s="56"/>
      <c r="DU199" s="56"/>
      <c r="DV199" s="56"/>
      <c r="DW199" s="56"/>
      <c r="DX199" s="56"/>
      <c r="DZ199" s="56"/>
      <c r="EA199" s="56"/>
      <c r="EB199" s="56"/>
      <c r="EC199" s="56"/>
      <c r="ED199" s="56"/>
      <c r="EE199" s="56"/>
      <c r="EF199" s="56"/>
      <c r="EG199" s="56"/>
      <c r="EH199" s="56"/>
      <c r="EJ199" s="56"/>
      <c r="EK199" s="56"/>
      <c r="EL199" s="56"/>
      <c r="EM199" s="56"/>
      <c r="EN199" s="56"/>
      <c r="EO199" s="56"/>
      <c r="EP199" s="56"/>
      <c r="EQ199" s="56"/>
      <c r="ER199" s="56"/>
      <c r="ET199" s="56"/>
      <c r="EU199" s="56"/>
      <c r="EV199" s="56"/>
      <c r="EW199" s="56"/>
      <c r="EX199" s="56"/>
      <c r="EY199" s="56"/>
      <c r="EZ199" s="56"/>
      <c r="FA199" s="56"/>
      <c r="FB199" s="56"/>
      <c r="FD199" s="56"/>
      <c r="FE199" s="56"/>
      <c r="FF199" s="56"/>
      <c r="FG199" s="56"/>
      <c r="FH199" s="56"/>
      <c r="FI199" s="56"/>
      <c r="FJ199" s="56"/>
      <c r="FK199" s="56"/>
      <c r="FL199" s="56"/>
      <c r="FN199" s="56"/>
      <c r="FO199" s="56"/>
      <c r="FP199" s="56"/>
      <c r="FQ199" s="56"/>
      <c r="FR199" s="56"/>
      <c r="FS199" s="56"/>
      <c r="FT199" s="56"/>
      <c r="FU199" s="56"/>
      <c r="FV199" s="56"/>
      <c r="FX199" s="56"/>
      <c r="FY199" s="56"/>
      <c r="FZ199" s="56"/>
      <c r="GA199" s="56"/>
      <c r="GB199" s="56"/>
      <c r="GC199" s="56"/>
      <c r="GD199" s="56"/>
      <c r="GE199" s="56"/>
      <c r="GF199" s="56"/>
      <c r="GH199" s="56"/>
      <c r="GI199" s="56"/>
      <c r="GJ199" s="56"/>
      <c r="GK199" s="56"/>
      <c r="GL199" s="56"/>
      <c r="GM199" s="56"/>
      <c r="GN199" s="56"/>
      <c r="GO199" s="56"/>
      <c r="GP199" s="56"/>
      <c r="GR199" s="56"/>
      <c r="GS199" s="56"/>
      <c r="GT199" s="56"/>
      <c r="GU199" s="56"/>
      <c r="GV199" s="56"/>
      <c r="GW199" s="56"/>
      <c r="GX199" s="56"/>
      <c r="GY199" s="56"/>
      <c r="GZ199" s="56"/>
      <c r="HB199" s="56"/>
      <c r="HC199" s="56"/>
      <c r="HD199" s="56"/>
      <c r="HE199" s="56"/>
      <c r="HF199" s="56"/>
      <c r="HG199" s="56"/>
      <c r="HH199" s="56"/>
      <c r="HI199" s="56"/>
      <c r="HJ199" s="56"/>
      <c r="HL199" s="56"/>
      <c r="HM199" s="56"/>
      <c r="HN199" s="56"/>
      <c r="HO199" s="56"/>
      <c r="HP199" s="56"/>
      <c r="HQ199" s="56"/>
      <c r="HR199" s="56"/>
      <c r="HS199" s="56"/>
      <c r="HT199" s="56"/>
      <c r="HV199" s="56"/>
      <c r="HW199" s="56"/>
      <c r="HX199" s="56"/>
      <c r="HY199" s="56"/>
      <c r="HZ199" s="56"/>
      <c r="IA199" s="56"/>
      <c r="IB199" s="56"/>
      <c r="IC199" s="56"/>
      <c r="ID199" s="56"/>
      <c r="IF199" s="56"/>
      <c r="IG199" s="56"/>
      <c r="IH199" s="56"/>
      <c r="II199" s="56"/>
      <c r="IJ199" s="56"/>
      <c r="IK199" s="56"/>
      <c r="IL199" s="56"/>
      <c r="IM199" s="56"/>
      <c r="IN199" s="56"/>
      <c r="IP199" s="56"/>
      <c r="IQ199" s="56"/>
      <c r="IR199" s="56"/>
      <c r="IS199" s="56"/>
      <c r="IT199" s="56"/>
      <c r="IU199" s="56"/>
    </row>
    <row r="200" spans="1:255" ht="12.75" customHeight="1" thickBot="1" x14ac:dyDescent="0.25">
      <c r="A200" s="227"/>
      <c r="B200" s="106">
        <v>3237.67</v>
      </c>
      <c r="C200" s="85" t="s">
        <v>75</v>
      </c>
      <c r="D200" s="86"/>
      <c r="E200" s="47"/>
      <c r="F200" s="47"/>
      <c r="G200" s="47"/>
      <c r="H200" s="48"/>
      <c r="I200" s="49">
        <f t="shared" si="5"/>
        <v>0</v>
      </c>
      <c r="J200" s="56"/>
      <c r="K200" s="56"/>
      <c r="L200" s="56"/>
      <c r="M200" s="56"/>
      <c r="N200" s="56"/>
      <c r="O200" s="56"/>
      <c r="P200" s="56"/>
      <c r="Q200" s="56"/>
      <c r="R200" s="56"/>
      <c r="T200" s="56"/>
      <c r="U200" s="56"/>
      <c r="V200" s="56"/>
      <c r="W200" s="56"/>
      <c r="X200" s="56"/>
      <c r="Y200" s="56"/>
      <c r="Z200" s="56"/>
      <c r="AA200" s="56"/>
      <c r="AB200" s="56"/>
      <c r="AD200" s="56"/>
      <c r="AE200" s="56"/>
      <c r="AF200" s="56"/>
      <c r="AG200" s="56"/>
      <c r="AH200" s="56"/>
      <c r="AI200" s="56"/>
      <c r="AJ200" s="56"/>
      <c r="AK200" s="56"/>
      <c r="AL200" s="56"/>
      <c r="AN200" s="56"/>
      <c r="AO200" s="56"/>
      <c r="AP200" s="56"/>
      <c r="AQ200" s="56"/>
      <c r="AR200" s="56"/>
      <c r="AS200" s="56"/>
      <c r="AT200" s="56"/>
      <c r="AU200" s="56"/>
      <c r="AV200" s="56"/>
      <c r="AX200" s="56"/>
      <c r="AY200" s="56"/>
      <c r="AZ200" s="56"/>
      <c r="BA200" s="56"/>
      <c r="BB200" s="56"/>
      <c r="BC200" s="56"/>
      <c r="BD200" s="56"/>
      <c r="BE200" s="56"/>
      <c r="BF200" s="56"/>
      <c r="BH200" s="56"/>
      <c r="BI200" s="56"/>
      <c r="BJ200" s="56"/>
      <c r="BK200" s="56"/>
      <c r="BL200" s="56"/>
      <c r="BM200" s="56"/>
      <c r="BN200" s="56"/>
      <c r="BO200" s="56"/>
      <c r="BP200" s="56"/>
      <c r="BR200" s="56"/>
      <c r="BS200" s="56"/>
      <c r="BT200" s="56"/>
      <c r="BU200" s="56"/>
      <c r="BV200" s="56"/>
      <c r="BW200" s="56"/>
      <c r="BX200" s="56"/>
      <c r="BY200" s="56"/>
      <c r="BZ200" s="56"/>
      <c r="CB200" s="56"/>
      <c r="CC200" s="56"/>
      <c r="CD200" s="56"/>
      <c r="CE200" s="56"/>
      <c r="CF200" s="56"/>
      <c r="CG200" s="56"/>
      <c r="CH200" s="56"/>
      <c r="CI200" s="56"/>
      <c r="CJ200" s="56"/>
      <c r="CL200" s="56"/>
      <c r="CM200" s="56"/>
      <c r="CN200" s="56"/>
      <c r="CO200" s="56"/>
      <c r="CP200" s="56"/>
      <c r="CQ200" s="56"/>
      <c r="CR200" s="56"/>
      <c r="CS200" s="56"/>
      <c r="CT200" s="56"/>
      <c r="CV200" s="56"/>
      <c r="CW200" s="56"/>
      <c r="CX200" s="56"/>
      <c r="CY200" s="56"/>
      <c r="CZ200" s="56"/>
      <c r="DA200" s="56"/>
      <c r="DB200" s="56"/>
      <c r="DC200" s="56"/>
      <c r="DD200" s="56"/>
      <c r="DF200" s="56"/>
      <c r="DG200" s="56"/>
      <c r="DH200" s="56"/>
      <c r="DI200" s="56"/>
      <c r="DJ200" s="56"/>
      <c r="DK200" s="56"/>
      <c r="DL200" s="56"/>
      <c r="DM200" s="56"/>
      <c r="DN200" s="56"/>
      <c r="DP200" s="56"/>
      <c r="DQ200" s="56"/>
      <c r="DR200" s="56"/>
      <c r="DS200" s="56"/>
      <c r="DT200" s="56"/>
      <c r="DU200" s="56"/>
      <c r="DV200" s="56"/>
      <c r="DW200" s="56"/>
      <c r="DX200" s="56"/>
      <c r="DZ200" s="56"/>
      <c r="EA200" s="56"/>
      <c r="EB200" s="56"/>
      <c r="EC200" s="56"/>
      <c r="ED200" s="56"/>
      <c r="EE200" s="56"/>
      <c r="EF200" s="56"/>
      <c r="EG200" s="56"/>
      <c r="EH200" s="56"/>
      <c r="EJ200" s="56"/>
      <c r="EK200" s="56"/>
      <c r="EL200" s="56"/>
      <c r="EM200" s="56"/>
      <c r="EN200" s="56"/>
      <c r="EO200" s="56"/>
      <c r="EP200" s="56"/>
      <c r="EQ200" s="56"/>
      <c r="ER200" s="56"/>
      <c r="ET200" s="56"/>
      <c r="EU200" s="56"/>
      <c r="EV200" s="56"/>
      <c r="EW200" s="56"/>
      <c r="EX200" s="56"/>
      <c r="EY200" s="56"/>
      <c r="EZ200" s="56"/>
      <c r="FA200" s="56"/>
      <c r="FB200" s="56"/>
      <c r="FD200" s="56"/>
      <c r="FE200" s="56"/>
      <c r="FF200" s="56"/>
      <c r="FG200" s="56"/>
      <c r="FH200" s="56"/>
      <c r="FI200" s="56"/>
      <c r="FJ200" s="56"/>
      <c r="FK200" s="56"/>
      <c r="FL200" s="56"/>
      <c r="FN200" s="56"/>
      <c r="FO200" s="56"/>
      <c r="FP200" s="56"/>
      <c r="FQ200" s="56"/>
      <c r="FR200" s="56"/>
      <c r="FS200" s="56"/>
      <c r="FT200" s="56"/>
      <c r="FU200" s="56"/>
      <c r="FV200" s="56"/>
      <c r="FX200" s="56"/>
      <c r="FY200" s="56"/>
      <c r="FZ200" s="56"/>
      <c r="GA200" s="56"/>
      <c r="GB200" s="56"/>
      <c r="GC200" s="56"/>
      <c r="GD200" s="56"/>
      <c r="GE200" s="56"/>
      <c r="GF200" s="56"/>
      <c r="GH200" s="56"/>
      <c r="GI200" s="56"/>
      <c r="GJ200" s="56"/>
      <c r="GK200" s="56"/>
      <c r="GL200" s="56"/>
      <c r="GM200" s="56"/>
      <c r="GN200" s="56"/>
      <c r="GO200" s="56"/>
      <c r="GP200" s="56"/>
      <c r="GR200" s="56"/>
      <c r="GS200" s="56"/>
      <c r="GT200" s="56"/>
      <c r="GU200" s="56"/>
      <c r="GV200" s="56"/>
      <c r="GW200" s="56"/>
      <c r="GX200" s="56"/>
      <c r="GY200" s="56"/>
      <c r="GZ200" s="56"/>
      <c r="HB200" s="56"/>
      <c r="HC200" s="56"/>
      <c r="HD200" s="56"/>
      <c r="HE200" s="56"/>
      <c r="HF200" s="56"/>
      <c r="HG200" s="56"/>
      <c r="HH200" s="56"/>
      <c r="HI200" s="56"/>
      <c r="HJ200" s="56"/>
      <c r="HL200" s="56"/>
      <c r="HM200" s="56"/>
      <c r="HN200" s="56"/>
      <c r="HO200" s="56"/>
      <c r="HP200" s="56"/>
      <c r="HQ200" s="56"/>
      <c r="HR200" s="56"/>
      <c r="HS200" s="56"/>
      <c r="HT200" s="56"/>
      <c r="HV200" s="56"/>
      <c r="HW200" s="56"/>
      <c r="HX200" s="56"/>
      <c r="HY200" s="56"/>
      <c r="HZ200" s="56"/>
      <c r="IA200" s="56"/>
      <c r="IB200" s="56"/>
      <c r="IC200" s="56"/>
      <c r="ID200" s="56"/>
      <c r="IF200" s="56"/>
      <c r="IG200" s="56"/>
      <c r="IH200" s="56"/>
      <c r="II200" s="56"/>
      <c r="IJ200" s="56"/>
      <c r="IK200" s="56"/>
      <c r="IL200" s="56"/>
      <c r="IM200" s="56"/>
      <c r="IN200" s="56"/>
      <c r="IP200" s="56"/>
      <c r="IQ200" s="56"/>
      <c r="IR200" s="56"/>
      <c r="IS200" s="56"/>
      <c r="IT200" s="56"/>
      <c r="IU200" s="56"/>
    </row>
    <row r="201" spans="1:255" ht="12.75" customHeight="1" thickBot="1" x14ac:dyDescent="0.25">
      <c r="A201" s="221"/>
      <c r="B201" s="106">
        <v>3537.11</v>
      </c>
      <c r="C201" s="85" t="s">
        <v>76</v>
      </c>
      <c r="D201" s="86"/>
      <c r="E201" s="47"/>
      <c r="F201" s="47"/>
      <c r="G201" s="47"/>
      <c r="H201" s="48"/>
      <c r="I201" s="49">
        <f t="shared" si="5"/>
        <v>0</v>
      </c>
      <c r="J201" s="56"/>
      <c r="K201" s="56"/>
      <c r="L201" s="56"/>
      <c r="M201" s="56"/>
      <c r="N201" s="56"/>
      <c r="O201" s="56"/>
      <c r="P201" s="56"/>
      <c r="Q201" s="56"/>
      <c r="R201" s="56"/>
      <c r="T201" s="56"/>
      <c r="U201" s="56"/>
      <c r="V201" s="56"/>
      <c r="W201" s="56"/>
      <c r="X201" s="56"/>
      <c r="Y201" s="56"/>
      <c r="Z201" s="56"/>
      <c r="AA201" s="56"/>
      <c r="AB201" s="56"/>
      <c r="AD201" s="56"/>
      <c r="AE201" s="56"/>
      <c r="AF201" s="56"/>
      <c r="AG201" s="56"/>
      <c r="AH201" s="56"/>
      <c r="AI201" s="56"/>
      <c r="AJ201" s="56"/>
      <c r="AK201" s="56"/>
      <c r="AL201" s="56"/>
      <c r="AN201" s="56"/>
      <c r="AO201" s="56"/>
      <c r="AP201" s="56"/>
      <c r="AQ201" s="56"/>
      <c r="AR201" s="56"/>
      <c r="AS201" s="56"/>
      <c r="AT201" s="56"/>
      <c r="AU201" s="56"/>
      <c r="AV201" s="56"/>
      <c r="AX201" s="56"/>
      <c r="AY201" s="56"/>
      <c r="AZ201" s="56"/>
      <c r="BA201" s="56"/>
      <c r="BB201" s="56"/>
      <c r="BC201" s="56"/>
      <c r="BD201" s="56"/>
      <c r="BE201" s="56"/>
      <c r="BF201" s="56"/>
      <c r="BH201" s="56"/>
      <c r="BI201" s="56"/>
      <c r="BJ201" s="56"/>
      <c r="BK201" s="56"/>
      <c r="BL201" s="56"/>
      <c r="BM201" s="56"/>
      <c r="BN201" s="56"/>
      <c r="BO201" s="56"/>
      <c r="BP201" s="56"/>
      <c r="BR201" s="56"/>
      <c r="BS201" s="56"/>
      <c r="BT201" s="56"/>
      <c r="BU201" s="56"/>
      <c r="BV201" s="56"/>
      <c r="BW201" s="56"/>
      <c r="BX201" s="56"/>
      <c r="BY201" s="56"/>
      <c r="BZ201" s="56"/>
      <c r="CB201" s="56"/>
      <c r="CC201" s="56"/>
      <c r="CD201" s="56"/>
      <c r="CE201" s="56"/>
      <c r="CF201" s="56"/>
      <c r="CG201" s="56"/>
      <c r="CH201" s="56"/>
      <c r="CI201" s="56"/>
      <c r="CJ201" s="56"/>
      <c r="CL201" s="56"/>
      <c r="CM201" s="56"/>
      <c r="CN201" s="56"/>
      <c r="CO201" s="56"/>
      <c r="CP201" s="56"/>
      <c r="CQ201" s="56"/>
      <c r="CR201" s="56"/>
      <c r="CS201" s="56"/>
      <c r="CT201" s="56"/>
      <c r="CV201" s="56"/>
      <c r="CW201" s="56"/>
      <c r="CX201" s="56"/>
      <c r="CY201" s="56"/>
      <c r="CZ201" s="56"/>
      <c r="DA201" s="56"/>
      <c r="DB201" s="56"/>
      <c r="DC201" s="56"/>
      <c r="DD201" s="56"/>
      <c r="DF201" s="56"/>
      <c r="DG201" s="56"/>
      <c r="DH201" s="56"/>
      <c r="DI201" s="56"/>
      <c r="DJ201" s="56"/>
      <c r="DK201" s="56"/>
      <c r="DL201" s="56"/>
      <c r="DM201" s="56"/>
      <c r="DN201" s="56"/>
      <c r="DP201" s="56"/>
      <c r="DQ201" s="56"/>
      <c r="DR201" s="56"/>
      <c r="DS201" s="56"/>
      <c r="DT201" s="56"/>
      <c r="DU201" s="56"/>
      <c r="DV201" s="56"/>
      <c r="DW201" s="56"/>
      <c r="DX201" s="56"/>
      <c r="DZ201" s="56"/>
      <c r="EA201" s="56"/>
      <c r="EB201" s="56"/>
      <c r="EC201" s="56"/>
      <c r="ED201" s="56"/>
      <c r="EE201" s="56"/>
      <c r="EF201" s="56"/>
      <c r="EG201" s="56"/>
      <c r="EH201" s="56"/>
      <c r="EJ201" s="56"/>
      <c r="EK201" s="56"/>
      <c r="EL201" s="56"/>
      <c r="EM201" s="56"/>
      <c r="EN201" s="56"/>
      <c r="EO201" s="56"/>
      <c r="EP201" s="56"/>
      <c r="EQ201" s="56"/>
      <c r="ER201" s="56"/>
      <c r="ET201" s="56"/>
      <c r="EU201" s="56"/>
      <c r="EV201" s="56"/>
      <c r="EW201" s="56"/>
      <c r="EX201" s="56"/>
      <c r="EY201" s="56"/>
      <c r="EZ201" s="56"/>
      <c r="FA201" s="56"/>
      <c r="FB201" s="56"/>
      <c r="FD201" s="56"/>
      <c r="FE201" s="56"/>
      <c r="FF201" s="56"/>
      <c r="FG201" s="56"/>
      <c r="FH201" s="56"/>
      <c r="FI201" s="56"/>
      <c r="FJ201" s="56"/>
      <c r="FK201" s="56"/>
      <c r="FL201" s="56"/>
      <c r="FN201" s="56"/>
      <c r="FO201" s="56"/>
      <c r="FP201" s="56"/>
      <c r="FQ201" s="56"/>
      <c r="FR201" s="56"/>
      <c r="FS201" s="56"/>
      <c r="FT201" s="56"/>
      <c r="FU201" s="56"/>
      <c r="FV201" s="56"/>
      <c r="FX201" s="56"/>
      <c r="FY201" s="56"/>
      <c r="FZ201" s="56"/>
      <c r="GA201" s="56"/>
      <c r="GB201" s="56"/>
      <c r="GC201" s="56"/>
      <c r="GD201" s="56"/>
      <c r="GE201" s="56"/>
      <c r="GF201" s="56"/>
      <c r="GH201" s="56"/>
      <c r="GI201" s="56"/>
      <c r="GJ201" s="56"/>
      <c r="GK201" s="56"/>
      <c r="GL201" s="56"/>
      <c r="GM201" s="56"/>
      <c r="GN201" s="56"/>
      <c r="GO201" s="56"/>
      <c r="GP201" s="56"/>
      <c r="GR201" s="56"/>
      <c r="GS201" s="56"/>
      <c r="GT201" s="56"/>
      <c r="GU201" s="56"/>
      <c r="GV201" s="56"/>
      <c r="GW201" s="56"/>
      <c r="GX201" s="56"/>
      <c r="GY201" s="56"/>
      <c r="GZ201" s="56"/>
      <c r="HB201" s="56"/>
      <c r="HC201" s="56"/>
      <c r="HD201" s="56"/>
      <c r="HE201" s="56"/>
      <c r="HF201" s="56"/>
      <c r="HG201" s="56"/>
      <c r="HH201" s="56"/>
      <c r="HI201" s="56"/>
      <c r="HJ201" s="56"/>
      <c r="HL201" s="56"/>
      <c r="HM201" s="56"/>
      <c r="HN201" s="56"/>
      <c r="HO201" s="56"/>
      <c r="HP201" s="56"/>
      <c r="HQ201" s="56"/>
      <c r="HR201" s="56"/>
      <c r="HS201" s="56"/>
      <c r="HT201" s="56"/>
      <c r="HV201" s="56"/>
      <c r="HW201" s="56"/>
      <c r="HX201" s="56"/>
      <c r="HY201" s="56"/>
      <c r="HZ201" s="56"/>
      <c r="IA201" s="56"/>
      <c r="IB201" s="56"/>
      <c r="IC201" s="56"/>
      <c r="ID201" s="56"/>
      <c r="IF201" s="56"/>
      <c r="IG201" s="56"/>
      <c r="IH201" s="56"/>
      <c r="II201" s="56"/>
      <c r="IJ201" s="56"/>
      <c r="IK201" s="56"/>
      <c r="IL201" s="56"/>
      <c r="IM201" s="56"/>
      <c r="IN201" s="56"/>
      <c r="IP201" s="56"/>
      <c r="IQ201" s="56"/>
      <c r="IR201" s="56"/>
      <c r="IS201" s="56"/>
      <c r="IT201" s="56"/>
      <c r="IU201" s="56"/>
    </row>
    <row r="202" spans="1:255" ht="12.75" customHeight="1" thickBot="1" x14ac:dyDescent="0.25">
      <c r="A202" s="221"/>
      <c r="B202" s="106">
        <v>4932.53</v>
      </c>
      <c r="C202" s="85" t="s">
        <v>77</v>
      </c>
      <c r="D202" s="86"/>
      <c r="E202" s="47"/>
      <c r="F202" s="47"/>
      <c r="G202" s="47"/>
      <c r="H202" s="48"/>
      <c r="I202" s="49">
        <f t="shared" si="5"/>
        <v>0</v>
      </c>
      <c r="J202" s="56"/>
      <c r="K202" s="56"/>
      <c r="L202" s="56"/>
      <c r="M202" s="56"/>
      <c r="N202" s="56"/>
      <c r="O202" s="56"/>
      <c r="P202" s="56"/>
      <c r="Q202" s="56"/>
      <c r="R202" s="56"/>
      <c r="T202" s="56"/>
      <c r="U202" s="56"/>
      <c r="V202" s="56"/>
      <c r="W202" s="56"/>
      <c r="X202" s="56"/>
      <c r="Y202" s="56"/>
      <c r="Z202" s="56"/>
      <c r="AA202" s="56"/>
      <c r="AB202" s="56"/>
      <c r="AD202" s="56"/>
      <c r="AE202" s="56"/>
      <c r="AF202" s="56"/>
      <c r="AG202" s="56"/>
      <c r="AH202" s="56"/>
      <c r="AI202" s="56"/>
      <c r="AJ202" s="56"/>
      <c r="AK202" s="56"/>
      <c r="AL202" s="56"/>
      <c r="AN202" s="56"/>
      <c r="AO202" s="56"/>
      <c r="AP202" s="56"/>
      <c r="AQ202" s="56"/>
      <c r="AR202" s="56"/>
      <c r="AS202" s="56"/>
      <c r="AT202" s="56"/>
      <c r="AU202" s="56"/>
      <c r="AV202" s="56"/>
      <c r="AX202" s="56"/>
      <c r="AY202" s="56"/>
      <c r="AZ202" s="56"/>
      <c r="BA202" s="56"/>
      <c r="BB202" s="56"/>
      <c r="BC202" s="56"/>
      <c r="BD202" s="56"/>
      <c r="BE202" s="56"/>
      <c r="BF202" s="56"/>
      <c r="BH202" s="56"/>
      <c r="BI202" s="56"/>
      <c r="BJ202" s="56"/>
      <c r="BK202" s="56"/>
      <c r="BL202" s="56"/>
      <c r="BM202" s="56"/>
      <c r="BN202" s="56"/>
      <c r="BO202" s="56"/>
      <c r="BP202" s="56"/>
      <c r="BR202" s="56"/>
      <c r="BS202" s="56"/>
      <c r="BT202" s="56"/>
      <c r="BU202" s="56"/>
      <c r="BV202" s="56"/>
      <c r="BW202" s="56"/>
      <c r="BX202" s="56"/>
      <c r="BY202" s="56"/>
      <c r="BZ202" s="56"/>
      <c r="CB202" s="56"/>
      <c r="CC202" s="56"/>
      <c r="CD202" s="56"/>
      <c r="CE202" s="56"/>
      <c r="CF202" s="56"/>
      <c r="CG202" s="56"/>
      <c r="CH202" s="56"/>
      <c r="CI202" s="56"/>
      <c r="CJ202" s="56"/>
      <c r="CL202" s="56"/>
      <c r="CM202" s="56"/>
      <c r="CN202" s="56"/>
      <c r="CO202" s="56"/>
      <c r="CP202" s="56"/>
      <c r="CQ202" s="56"/>
      <c r="CR202" s="56"/>
      <c r="CS202" s="56"/>
      <c r="CT202" s="56"/>
      <c r="CV202" s="56"/>
      <c r="CW202" s="56"/>
      <c r="CX202" s="56"/>
      <c r="CY202" s="56"/>
      <c r="CZ202" s="56"/>
      <c r="DA202" s="56"/>
      <c r="DB202" s="56"/>
      <c r="DC202" s="56"/>
      <c r="DD202" s="56"/>
      <c r="DF202" s="56"/>
      <c r="DG202" s="56"/>
      <c r="DH202" s="56"/>
      <c r="DI202" s="56"/>
      <c r="DJ202" s="56"/>
      <c r="DK202" s="56"/>
      <c r="DL202" s="56"/>
      <c r="DM202" s="56"/>
      <c r="DN202" s="56"/>
      <c r="DP202" s="56"/>
      <c r="DQ202" s="56"/>
      <c r="DR202" s="56"/>
      <c r="DS202" s="56"/>
      <c r="DT202" s="56"/>
      <c r="DU202" s="56"/>
      <c r="DV202" s="56"/>
      <c r="DW202" s="56"/>
      <c r="DX202" s="56"/>
      <c r="DZ202" s="56"/>
      <c r="EA202" s="56"/>
      <c r="EB202" s="56"/>
      <c r="EC202" s="56"/>
      <c r="ED202" s="56"/>
      <c r="EE202" s="56"/>
      <c r="EF202" s="56"/>
      <c r="EG202" s="56"/>
      <c r="EH202" s="56"/>
      <c r="EJ202" s="56"/>
      <c r="EK202" s="56"/>
      <c r="EL202" s="56"/>
      <c r="EM202" s="56"/>
      <c r="EN202" s="56"/>
      <c r="EO202" s="56"/>
      <c r="EP202" s="56"/>
      <c r="EQ202" s="56"/>
      <c r="ER202" s="56"/>
      <c r="ET202" s="56"/>
      <c r="EU202" s="56"/>
      <c r="EV202" s="56"/>
      <c r="EW202" s="56"/>
      <c r="EX202" s="56"/>
      <c r="EY202" s="56"/>
      <c r="EZ202" s="56"/>
      <c r="FA202" s="56"/>
      <c r="FB202" s="56"/>
      <c r="FD202" s="56"/>
      <c r="FE202" s="56"/>
      <c r="FF202" s="56"/>
      <c r="FG202" s="56"/>
      <c r="FH202" s="56"/>
      <c r="FI202" s="56"/>
      <c r="FJ202" s="56"/>
      <c r="FK202" s="56"/>
      <c r="FL202" s="56"/>
      <c r="FN202" s="56"/>
      <c r="FO202" s="56"/>
      <c r="FP202" s="56"/>
      <c r="FQ202" s="56"/>
      <c r="FR202" s="56"/>
      <c r="FS202" s="56"/>
      <c r="FT202" s="56"/>
      <c r="FU202" s="56"/>
      <c r="FV202" s="56"/>
      <c r="FX202" s="56"/>
      <c r="FY202" s="56"/>
      <c r="FZ202" s="56"/>
      <c r="GA202" s="56"/>
      <c r="GB202" s="56"/>
      <c r="GC202" s="56"/>
      <c r="GD202" s="56"/>
      <c r="GE202" s="56"/>
      <c r="GF202" s="56"/>
      <c r="GH202" s="56"/>
      <c r="GI202" s="56"/>
      <c r="GJ202" s="56"/>
      <c r="GK202" s="56"/>
      <c r="GL202" s="56"/>
      <c r="GM202" s="56"/>
      <c r="GN202" s="56"/>
      <c r="GO202" s="56"/>
      <c r="GP202" s="56"/>
      <c r="GR202" s="56"/>
      <c r="GS202" s="56"/>
      <c r="GT202" s="56"/>
      <c r="GU202" s="56"/>
      <c r="GV202" s="56"/>
      <c r="GW202" s="56"/>
      <c r="GX202" s="56"/>
      <c r="GY202" s="56"/>
      <c r="GZ202" s="56"/>
      <c r="HB202" s="56"/>
      <c r="HC202" s="56"/>
      <c r="HD202" s="56"/>
      <c r="HE202" s="56"/>
      <c r="HF202" s="56"/>
      <c r="HG202" s="56"/>
      <c r="HH202" s="56"/>
      <c r="HI202" s="56"/>
      <c r="HJ202" s="56"/>
      <c r="HL202" s="56"/>
      <c r="HM202" s="56"/>
      <c r="HN202" s="56"/>
      <c r="HO202" s="56"/>
      <c r="HP202" s="56"/>
      <c r="HQ202" s="56"/>
      <c r="HR202" s="56"/>
      <c r="HS202" s="56"/>
      <c r="HT202" s="56"/>
      <c r="HV202" s="56"/>
      <c r="HW202" s="56"/>
      <c r="HX202" s="56"/>
      <c r="HY202" s="56"/>
      <c r="HZ202" s="56"/>
      <c r="IA202" s="56"/>
      <c r="IB202" s="56"/>
      <c r="IC202" s="56"/>
      <c r="ID202" s="56"/>
      <c r="IF202" s="56"/>
      <c r="IG202" s="56"/>
      <c r="IH202" s="56"/>
      <c r="II202" s="56"/>
      <c r="IJ202" s="56"/>
      <c r="IK202" s="56"/>
      <c r="IL202" s="56"/>
      <c r="IM202" s="56"/>
      <c r="IN202" s="56"/>
      <c r="IP202" s="56"/>
      <c r="IQ202" s="56"/>
      <c r="IR202" s="56"/>
      <c r="IS202" s="56"/>
      <c r="IT202" s="56"/>
      <c r="IU202" s="56"/>
    </row>
    <row r="203" spans="1:255" ht="12.75" customHeight="1" thickBot="1" x14ac:dyDescent="0.25">
      <c r="A203" s="221"/>
      <c r="B203" s="106">
        <v>3803.48</v>
      </c>
      <c r="C203" s="85" t="s">
        <v>78</v>
      </c>
      <c r="D203" s="86"/>
      <c r="E203" s="47"/>
      <c r="F203" s="47"/>
      <c r="G203" s="47"/>
      <c r="H203" s="48"/>
      <c r="I203" s="49">
        <f t="shared" si="5"/>
        <v>0</v>
      </c>
      <c r="J203" s="56"/>
      <c r="K203" s="56"/>
      <c r="L203" s="56"/>
      <c r="M203" s="56"/>
      <c r="N203" s="56"/>
      <c r="O203" s="56"/>
      <c r="P203" s="56"/>
      <c r="Q203" s="56"/>
      <c r="R203" s="56"/>
      <c r="T203" s="56"/>
      <c r="U203" s="56"/>
      <c r="V203" s="56"/>
      <c r="W203" s="56"/>
      <c r="X203" s="56"/>
      <c r="Y203" s="56"/>
      <c r="Z203" s="56"/>
      <c r="AA203" s="56"/>
      <c r="AB203" s="56"/>
      <c r="AD203" s="56"/>
      <c r="AE203" s="56"/>
      <c r="AF203" s="56"/>
      <c r="AG203" s="56"/>
      <c r="AH203" s="56"/>
      <c r="AI203" s="56"/>
      <c r="AJ203" s="56"/>
      <c r="AK203" s="56"/>
      <c r="AL203" s="56"/>
      <c r="AN203" s="56"/>
      <c r="AO203" s="56"/>
      <c r="AP203" s="56"/>
      <c r="AQ203" s="56"/>
      <c r="AR203" s="56"/>
      <c r="AS203" s="56"/>
      <c r="AT203" s="56"/>
      <c r="AU203" s="56"/>
      <c r="AV203" s="56"/>
      <c r="AX203" s="56"/>
      <c r="AY203" s="56"/>
      <c r="AZ203" s="56"/>
      <c r="BA203" s="56"/>
      <c r="BB203" s="56"/>
      <c r="BC203" s="56"/>
      <c r="BD203" s="56"/>
      <c r="BE203" s="56"/>
      <c r="BF203" s="56"/>
      <c r="BH203" s="56"/>
      <c r="BI203" s="56"/>
      <c r="BJ203" s="56"/>
      <c r="BK203" s="56"/>
      <c r="BL203" s="56"/>
      <c r="BM203" s="56"/>
      <c r="BN203" s="56"/>
      <c r="BO203" s="56"/>
      <c r="BP203" s="56"/>
      <c r="BR203" s="56"/>
      <c r="BS203" s="56"/>
      <c r="BT203" s="56"/>
      <c r="BU203" s="56"/>
      <c r="BV203" s="56"/>
      <c r="BW203" s="56"/>
      <c r="BX203" s="56"/>
      <c r="BY203" s="56"/>
      <c r="BZ203" s="56"/>
      <c r="CB203" s="56"/>
      <c r="CC203" s="56"/>
      <c r="CD203" s="56"/>
      <c r="CE203" s="56"/>
      <c r="CF203" s="56"/>
      <c r="CG203" s="56"/>
      <c r="CH203" s="56"/>
      <c r="CI203" s="56"/>
      <c r="CJ203" s="56"/>
      <c r="CL203" s="56"/>
      <c r="CM203" s="56"/>
      <c r="CN203" s="56"/>
      <c r="CO203" s="56"/>
      <c r="CP203" s="56"/>
      <c r="CQ203" s="56"/>
      <c r="CR203" s="56"/>
      <c r="CS203" s="56"/>
      <c r="CT203" s="56"/>
      <c r="CV203" s="56"/>
      <c r="CW203" s="56"/>
      <c r="CX203" s="56"/>
      <c r="CY203" s="56"/>
      <c r="CZ203" s="56"/>
      <c r="DA203" s="56"/>
      <c r="DB203" s="56"/>
      <c r="DC203" s="56"/>
      <c r="DD203" s="56"/>
      <c r="DF203" s="56"/>
      <c r="DG203" s="56"/>
      <c r="DH203" s="56"/>
      <c r="DI203" s="56"/>
      <c r="DJ203" s="56"/>
      <c r="DK203" s="56"/>
      <c r="DL203" s="56"/>
      <c r="DM203" s="56"/>
      <c r="DN203" s="56"/>
      <c r="DP203" s="56"/>
      <c r="DQ203" s="56"/>
      <c r="DR203" s="56"/>
      <c r="DS203" s="56"/>
      <c r="DT203" s="56"/>
      <c r="DU203" s="56"/>
      <c r="DV203" s="56"/>
      <c r="DW203" s="56"/>
      <c r="DX203" s="56"/>
      <c r="DZ203" s="56"/>
      <c r="EA203" s="56"/>
      <c r="EB203" s="56"/>
      <c r="EC203" s="56"/>
      <c r="ED203" s="56"/>
      <c r="EE203" s="56"/>
      <c r="EF203" s="56"/>
      <c r="EG203" s="56"/>
      <c r="EH203" s="56"/>
      <c r="EJ203" s="56"/>
      <c r="EK203" s="56"/>
      <c r="EL203" s="56"/>
      <c r="EM203" s="56"/>
      <c r="EN203" s="56"/>
      <c r="EO203" s="56"/>
      <c r="EP203" s="56"/>
      <c r="EQ203" s="56"/>
      <c r="ER203" s="56"/>
      <c r="ET203" s="56"/>
      <c r="EU203" s="56"/>
      <c r="EV203" s="56"/>
      <c r="EW203" s="56"/>
      <c r="EX203" s="56"/>
      <c r="EY203" s="56"/>
      <c r="EZ203" s="56"/>
      <c r="FA203" s="56"/>
      <c r="FB203" s="56"/>
      <c r="FD203" s="56"/>
      <c r="FE203" s="56"/>
      <c r="FF203" s="56"/>
      <c r="FG203" s="56"/>
      <c r="FH203" s="56"/>
      <c r="FI203" s="56"/>
      <c r="FJ203" s="56"/>
      <c r="FK203" s="56"/>
      <c r="FL203" s="56"/>
      <c r="FN203" s="56"/>
      <c r="FO203" s="56"/>
      <c r="FP203" s="56"/>
      <c r="FQ203" s="56"/>
      <c r="FR203" s="56"/>
      <c r="FS203" s="56"/>
      <c r="FT203" s="56"/>
      <c r="FU203" s="56"/>
      <c r="FV203" s="56"/>
      <c r="FX203" s="56"/>
      <c r="FY203" s="56"/>
      <c r="FZ203" s="56"/>
      <c r="GA203" s="56"/>
      <c r="GB203" s="56"/>
      <c r="GC203" s="56"/>
      <c r="GD203" s="56"/>
      <c r="GE203" s="56"/>
      <c r="GF203" s="56"/>
      <c r="GH203" s="56"/>
      <c r="GI203" s="56"/>
      <c r="GJ203" s="56"/>
      <c r="GK203" s="56"/>
      <c r="GL203" s="56"/>
      <c r="GM203" s="56"/>
      <c r="GN203" s="56"/>
      <c r="GO203" s="56"/>
      <c r="GP203" s="56"/>
      <c r="GR203" s="56"/>
      <c r="GS203" s="56"/>
      <c r="GT203" s="56"/>
      <c r="GU203" s="56"/>
      <c r="GV203" s="56"/>
      <c r="GW203" s="56"/>
      <c r="GX203" s="56"/>
      <c r="GY203" s="56"/>
      <c r="GZ203" s="56"/>
      <c r="HB203" s="56"/>
      <c r="HC203" s="56"/>
      <c r="HD203" s="56"/>
      <c r="HE203" s="56"/>
      <c r="HF203" s="56"/>
      <c r="HG203" s="56"/>
      <c r="HH203" s="56"/>
      <c r="HI203" s="56"/>
      <c r="HJ203" s="56"/>
      <c r="HL203" s="56"/>
      <c r="HM203" s="56"/>
      <c r="HN203" s="56"/>
      <c r="HO203" s="56"/>
      <c r="HP203" s="56"/>
      <c r="HQ203" s="56"/>
      <c r="HR203" s="56"/>
      <c r="HS203" s="56"/>
      <c r="HT203" s="56"/>
      <c r="HV203" s="56"/>
      <c r="HW203" s="56"/>
      <c r="HX203" s="56"/>
      <c r="HY203" s="56"/>
      <c r="HZ203" s="56"/>
      <c r="IA203" s="56"/>
      <c r="IB203" s="56"/>
      <c r="IC203" s="56"/>
      <c r="ID203" s="56"/>
      <c r="IF203" s="56"/>
      <c r="IG203" s="56"/>
      <c r="IH203" s="56"/>
      <c r="II203" s="56"/>
      <c r="IJ203" s="56"/>
      <c r="IK203" s="56"/>
      <c r="IL203" s="56"/>
      <c r="IM203" s="56"/>
      <c r="IN203" s="56"/>
      <c r="IP203" s="56"/>
      <c r="IQ203" s="56"/>
      <c r="IR203" s="56"/>
      <c r="IS203" s="56"/>
      <c r="IT203" s="56"/>
      <c r="IU203" s="56"/>
    </row>
    <row r="204" spans="1:255" ht="12.75" customHeight="1" thickBot="1" x14ac:dyDescent="0.25">
      <c r="A204" s="221"/>
      <c r="B204" s="106">
        <v>4822.7299999999996</v>
      </c>
      <c r="C204" s="85" t="s">
        <v>79</v>
      </c>
      <c r="D204" s="86"/>
      <c r="E204" s="47"/>
      <c r="F204" s="47"/>
      <c r="G204" s="47"/>
      <c r="H204" s="48"/>
      <c r="I204" s="49">
        <f t="shared" si="5"/>
        <v>0</v>
      </c>
      <c r="J204" s="56"/>
      <c r="K204" s="56"/>
      <c r="L204" s="56"/>
      <c r="M204" s="56"/>
      <c r="N204" s="56"/>
      <c r="O204" s="56"/>
      <c r="P204" s="56"/>
      <c r="Q204" s="56"/>
      <c r="R204" s="56"/>
      <c r="T204" s="56"/>
      <c r="U204" s="56"/>
      <c r="V204" s="56"/>
      <c r="W204" s="56"/>
      <c r="X204" s="56"/>
      <c r="Y204" s="56"/>
      <c r="Z204" s="56"/>
      <c r="AA204" s="56"/>
      <c r="AB204" s="56"/>
      <c r="AD204" s="56"/>
      <c r="AE204" s="56"/>
      <c r="AF204" s="56"/>
      <c r="AG204" s="56"/>
      <c r="AH204" s="56"/>
      <c r="AI204" s="56"/>
      <c r="AJ204" s="56"/>
      <c r="AK204" s="56"/>
      <c r="AL204" s="56"/>
      <c r="AN204" s="56"/>
      <c r="AO204" s="56"/>
      <c r="AP204" s="56"/>
      <c r="AQ204" s="56"/>
      <c r="AR204" s="56"/>
      <c r="AS204" s="56"/>
      <c r="AT204" s="56"/>
      <c r="AU204" s="56"/>
      <c r="AV204" s="56"/>
      <c r="AX204" s="56"/>
      <c r="AY204" s="56"/>
      <c r="AZ204" s="56"/>
      <c r="BA204" s="56"/>
      <c r="BB204" s="56"/>
      <c r="BC204" s="56"/>
      <c r="BD204" s="56"/>
      <c r="BE204" s="56"/>
      <c r="BF204" s="56"/>
      <c r="BH204" s="56"/>
      <c r="BI204" s="56"/>
      <c r="BJ204" s="56"/>
      <c r="BK204" s="56"/>
      <c r="BL204" s="56"/>
      <c r="BM204" s="56"/>
      <c r="BN204" s="56"/>
      <c r="BO204" s="56"/>
      <c r="BP204" s="56"/>
      <c r="BR204" s="56"/>
      <c r="BS204" s="56"/>
      <c r="BT204" s="56"/>
      <c r="BU204" s="56"/>
      <c r="BV204" s="56"/>
      <c r="BW204" s="56"/>
      <c r="BX204" s="56"/>
      <c r="BY204" s="56"/>
      <c r="BZ204" s="56"/>
      <c r="CB204" s="56"/>
      <c r="CC204" s="56"/>
      <c r="CD204" s="56"/>
      <c r="CE204" s="56"/>
      <c r="CF204" s="56"/>
      <c r="CG204" s="56"/>
      <c r="CH204" s="56"/>
      <c r="CI204" s="56"/>
      <c r="CJ204" s="56"/>
      <c r="CL204" s="56"/>
      <c r="CM204" s="56"/>
      <c r="CN204" s="56"/>
      <c r="CO204" s="56"/>
      <c r="CP204" s="56"/>
      <c r="CQ204" s="56"/>
      <c r="CR204" s="56"/>
      <c r="CS204" s="56"/>
      <c r="CT204" s="56"/>
      <c r="CV204" s="56"/>
      <c r="CW204" s="56"/>
      <c r="CX204" s="56"/>
      <c r="CY204" s="56"/>
      <c r="CZ204" s="56"/>
      <c r="DA204" s="56"/>
      <c r="DB204" s="56"/>
      <c r="DC204" s="56"/>
      <c r="DD204" s="56"/>
      <c r="DF204" s="56"/>
      <c r="DG204" s="56"/>
      <c r="DH204" s="56"/>
      <c r="DI204" s="56"/>
      <c r="DJ204" s="56"/>
      <c r="DK204" s="56"/>
      <c r="DL204" s="56"/>
      <c r="DM204" s="56"/>
      <c r="DN204" s="56"/>
      <c r="DP204" s="56"/>
      <c r="DQ204" s="56"/>
      <c r="DR204" s="56"/>
      <c r="DS204" s="56"/>
      <c r="DT204" s="56"/>
      <c r="DU204" s="56"/>
      <c r="DV204" s="56"/>
      <c r="DW204" s="56"/>
      <c r="DX204" s="56"/>
      <c r="DZ204" s="56"/>
      <c r="EA204" s="56"/>
      <c r="EB204" s="56"/>
      <c r="EC204" s="56"/>
      <c r="ED204" s="56"/>
      <c r="EE204" s="56"/>
      <c r="EF204" s="56"/>
      <c r="EG204" s="56"/>
      <c r="EH204" s="56"/>
      <c r="EJ204" s="56"/>
      <c r="EK204" s="56"/>
      <c r="EL204" s="56"/>
      <c r="EM204" s="56"/>
      <c r="EN204" s="56"/>
      <c r="EO204" s="56"/>
      <c r="EP204" s="56"/>
      <c r="EQ204" s="56"/>
      <c r="ER204" s="56"/>
      <c r="ET204" s="56"/>
      <c r="EU204" s="56"/>
      <c r="EV204" s="56"/>
      <c r="EW204" s="56"/>
      <c r="EX204" s="56"/>
      <c r="EY204" s="56"/>
      <c r="EZ204" s="56"/>
      <c r="FA204" s="56"/>
      <c r="FB204" s="56"/>
      <c r="FD204" s="56"/>
      <c r="FE204" s="56"/>
      <c r="FF204" s="56"/>
      <c r="FG204" s="56"/>
      <c r="FH204" s="56"/>
      <c r="FI204" s="56"/>
      <c r="FJ204" s="56"/>
      <c r="FK204" s="56"/>
      <c r="FL204" s="56"/>
      <c r="FN204" s="56"/>
      <c r="FO204" s="56"/>
      <c r="FP204" s="56"/>
      <c r="FQ204" s="56"/>
      <c r="FR204" s="56"/>
      <c r="FS204" s="56"/>
      <c r="FT204" s="56"/>
      <c r="FU204" s="56"/>
      <c r="FV204" s="56"/>
      <c r="FX204" s="56"/>
      <c r="FY204" s="56"/>
      <c r="FZ204" s="56"/>
      <c r="GA204" s="56"/>
      <c r="GB204" s="56"/>
      <c r="GC204" s="56"/>
      <c r="GD204" s="56"/>
      <c r="GE204" s="56"/>
      <c r="GF204" s="56"/>
      <c r="GH204" s="56"/>
      <c r="GI204" s="56"/>
      <c r="GJ204" s="56"/>
      <c r="GK204" s="56"/>
      <c r="GL204" s="56"/>
      <c r="GM204" s="56"/>
      <c r="GN204" s="56"/>
      <c r="GO204" s="56"/>
      <c r="GP204" s="56"/>
      <c r="GR204" s="56"/>
      <c r="GS204" s="56"/>
      <c r="GT204" s="56"/>
      <c r="GU204" s="56"/>
      <c r="GV204" s="56"/>
      <c r="GW204" s="56"/>
      <c r="GX204" s="56"/>
      <c r="GY204" s="56"/>
      <c r="GZ204" s="56"/>
      <c r="HB204" s="56"/>
      <c r="HC204" s="56"/>
      <c r="HD204" s="56"/>
      <c r="HE204" s="56"/>
      <c r="HF204" s="56"/>
      <c r="HG204" s="56"/>
      <c r="HH204" s="56"/>
      <c r="HI204" s="56"/>
      <c r="HJ204" s="56"/>
      <c r="HL204" s="56"/>
      <c r="HM204" s="56"/>
      <c r="HN204" s="56"/>
      <c r="HO204" s="56"/>
      <c r="HP204" s="56"/>
      <c r="HQ204" s="56"/>
      <c r="HR204" s="56"/>
      <c r="HS204" s="56"/>
      <c r="HT204" s="56"/>
      <c r="HV204" s="56"/>
      <c r="HW204" s="56"/>
      <c r="HX204" s="56"/>
      <c r="HY204" s="56"/>
      <c r="HZ204" s="56"/>
      <c r="IA204" s="56"/>
      <c r="IB204" s="56"/>
      <c r="IC204" s="56"/>
      <c r="ID204" s="56"/>
      <c r="IF204" s="56"/>
      <c r="IG204" s="56"/>
      <c r="IH204" s="56"/>
      <c r="II204" s="56"/>
      <c r="IJ204" s="56"/>
      <c r="IK204" s="56"/>
      <c r="IL204" s="56"/>
      <c r="IM204" s="56"/>
      <c r="IN204" s="56"/>
      <c r="IP204" s="56"/>
      <c r="IQ204" s="56"/>
      <c r="IR204" s="56"/>
      <c r="IS204" s="56"/>
      <c r="IT204" s="56"/>
      <c r="IU204" s="56"/>
    </row>
    <row r="205" spans="1:255" ht="12.75" customHeight="1" thickBot="1" x14ac:dyDescent="0.25">
      <c r="A205" s="221"/>
      <c r="B205" s="106">
        <v>3570.85</v>
      </c>
      <c r="C205" s="85" t="s">
        <v>80</v>
      </c>
      <c r="D205" s="86"/>
      <c r="E205" s="47"/>
      <c r="F205" s="47"/>
      <c r="G205" s="47"/>
      <c r="H205" s="48"/>
      <c r="I205" s="49">
        <f t="shared" si="5"/>
        <v>0</v>
      </c>
      <c r="J205" s="56"/>
      <c r="K205" s="56"/>
      <c r="L205" s="56"/>
      <c r="M205" s="56"/>
      <c r="N205" s="56"/>
      <c r="O205" s="56"/>
      <c r="P205" s="56"/>
      <c r="Q205" s="56"/>
      <c r="R205" s="56"/>
      <c r="T205" s="56"/>
      <c r="U205" s="56"/>
      <c r="V205" s="56"/>
      <c r="W205" s="56"/>
      <c r="X205" s="56"/>
      <c r="Y205" s="56"/>
      <c r="Z205" s="56"/>
      <c r="AA205" s="56"/>
      <c r="AB205" s="56"/>
      <c r="AD205" s="56"/>
      <c r="AE205" s="56"/>
      <c r="AF205" s="56"/>
      <c r="AG205" s="56"/>
      <c r="AH205" s="56"/>
      <c r="AI205" s="56"/>
      <c r="AJ205" s="56"/>
      <c r="AK205" s="56"/>
      <c r="AL205" s="56"/>
      <c r="AN205" s="56"/>
      <c r="AO205" s="56"/>
      <c r="AP205" s="56"/>
      <c r="AQ205" s="56"/>
      <c r="AR205" s="56"/>
      <c r="AS205" s="56"/>
      <c r="AT205" s="56"/>
      <c r="AU205" s="56"/>
      <c r="AV205" s="56"/>
      <c r="AX205" s="56"/>
      <c r="AY205" s="56"/>
      <c r="AZ205" s="56"/>
      <c r="BA205" s="56"/>
      <c r="BB205" s="56"/>
      <c r="BC205" s="56"/>
      <c r="BD205" s="56"/>
      <c r="BE205" s="56"/>
      <c r="BF205" s="56"/>
      <c r="BH205" s="56"/>
      <c r="BI205" s="56"/>
      <c r="BJ205" s="56"/>
      <c r="BK205" s="56"/>
      <c r="BL205" s="56"/>
      <c r="BM205" s="56"/>
      <c r="BN205" s="56"/>
      <c r="BO205" s="56"/>
      <c r="BP205" s="56"/>
      <c r="BR205" s="56"/>
      <c r="BS205" s="56"/>
      <c r="BT205" s="56"/>
      <c r="BU205" s="56"/>
      <c r="BV205" s="56"/>
      <c r="BW205" s="56"/>
      <c r="BX205" s="56"/>
      <c r="BY205" s="56"/>
      <c r="BZ205" s="56"/>
      <c r="CB205" s="56"/>
      <c r="CC205" s="56"/>
      <c r="CD205" s="56"/>
      <c r="CE205" s="56"/>
      <c r="CF205" s="56"/>
      <c r="CG205" s="56"/>
      <c r="CH205" s="56"/>
      <c r="CI205" s="56"/>
      <c r="CJ205" s="56"/>
      <c r="CL205" s="56"/>
      <c r="CM205" s="56"/>
      <c r="CN205" s="56"/>
      <c r="CO205" s="56"/>
      <c r="CP205" s="56"/>
      <c r="CQ205" s="56"/>
      <c r="CR205" s="56"/>
      <c r="CS205" s="56"/>
      <c r="CT205" s="56"/>
      <c r="CV205" s="56"/>
      <c r="CW205" s="56"/>
      <c r="CX205" s="56"/>
      <c r="CY205" s="56"/>
      <c r="CZ205" s="56"/>
      <c r="DA205" s="56"/>
      <c r="DB205" s="56"/>
      <c r="DC205" s="56"/>
      <c r="DD205" s="56"/>
      <c r="DF205" s="56"/>
      <c r="DG205" s="56"/>
      <c r="DH205" s="56"/>
      <c r="DI205" s="56"/>
      <c r="DJ205" s="56"/>
      <c r="DK205" s="56"/>
      <c r="DL205" s="56"/>
      <c r="DM205" s="56"/>
      <c r="DN205" s="56"/>
      <c r="DP205" s="56"/>
      <c r="DQ205" s="56"/>
      <c r="DR205" s="56"/>
      <c r="DS205" s="56"/>
      <c r="DT205" s="56"/>
      <c r="DU205" s="56"/>
      <c r="DV205" s="56"/>
      <c r="DW205" s="56"/>
      <c r="DX205" s="56"/>
      <c r="DZ205" s="56"/>
      <c r="EA205" s="56"/>
      <c r="EB205" s="56"/>
      <c r="EC205" s="56"/>
      <c r="ED205" s="56"/>
      <c r="EE205" s="56"/>
      <c r="EF205" s="56"/>
      <c r="EG205" s="56"/>
      <c r="EH205" s="56"/>
      <c r="EJ205" s="56"/>
      <c r="EK205" s="56"/>
      <c r="EL205" s="56"/>
      <c r="EM205" s="56"/>
      <c r="EN205" s="56"/>
      <c r="EO205" s="56"/>
      <c r="EP205" s="56"/>
      <c r="EQ205" s="56"/>
      <c r="ER205" s="56"/>
      <c r="ET205" s="56"/>
      <c r="EU205" s="56"/>
      <c r="EV205" s="56"/>
      <c r="EW205" s="56"/>
      <c r="EX205" s="56"/>
      <c r="EY205" s="56"/>
      <c r="EZ205" s="56"/>
      <c r="FA205" s="56"/>
      <c r="FB205" s="56"/>
      <c r="FD205" s="56"/>
      <c r="FE205" s="56"/>
      <c r="FF205" s="56"/>
      <c r="FG205" s="56"/>
      <c r="FH205" s="56"/>
      <c r="FI205" s="56"/>
      <c r="FJ205" s="56"/>
      <c r="FK205" s="56"/>
      <c r="FL205" s="56"/>
      <c r="FN205" s="56"/>
      <c r="FO205" s="56"/>
      <c r="FP205" s="56"/>
      <c r="FQ205" s="56"/>
      <c r="FR205" s="56"/>
      <c r="FS205" s="56"/>
      <c r="FT205" s="56"/>
      <c r="FU205" s="56"/>
      <c r="FV205" s="56"/>
      <c r="FX205" s="56"/>
      <c r="FY205" s="56"/>
      <c r="FZ205" s="56"/>
      <c r="GA205" s="56"/>
      <c r="GB205" s="56"/>
      <c r="GC205" s="56"/>
      <c r="GD205" s="56"/>
      <c r="GE205" s="56"/>
      <c r="GF205" s="56"/>
      <c r="GH205" s="56"/>
      <c r="GI205" s="56"/>
      <c r="GJ205" s="56"/>
      <c r="GK205" s="56"/>
      <c r="GL205" s="56"/>
      <c r="GM205" s="56"/>
      <c r="GN205" s="56"/>
      <c r="GO205" s="56"/>
      <c r="GP205" s="56"/>
      <c r="GR205" s="56"/>
      <c r="GS205" s="56"/>
      <c r="GT205" s="56"/>
      <c r="GU205" s="56"/>
      <c r="GV205" s="56"/>
      <c r="GW205" s="56"/>
      <c r="GX205" s="56"/>
      <c r="GY205" s="56"/>
      <c r="GZ205" s="56"/>
      <c r="HB205" s="56"/>
      <c r="HC205" s="56"/>
      <c r="HD205" s="56"/>
      <c r="HE205" s="56"/>
      <c r="HF205" s="56"/>
      <c r="HG205" s="56"/>
      <c r="HH205" s="56"/>
      <c r="HI205" s="56"/>
      <c r="HJ205" s="56"/>
      <c r="HL205" s="56"/>
      <c r="HM205" s="56"/>
      <c r="HN205" s="56"/>
      <c r="HO205" s="56"/>
      <c r="HP205" s="56"/>
      <c r="HQ205" s="56"/>
      <c r="HR205" s="56"/>
      <c r="HS205" s="56"/>
      <c r="HT205" s="56"/>
      <c r="HV205" s="56"/>
      <c r="HW205" s="56"/>
      <c r="HX205" s="56"/>
      <c r="HY205" s="56"/>
      <c r="HZ205" s="56"/>
      <c r="IA205" s="56"/>
      <c r="IB205" s="56"/>
      <c r="IC205" s="56"/>
      <c r="ID205" s="56"/>
      <c r="IF205" s="56"/>
      <c r="IG205" s="56"/>
      <c r="IH205" s="56"/>
      <c r="II205" s="56"/>
      <c r="IJ205" s="56"/>
      <c r="IK205" s="56"/>
      <c r="IL205" s="56"/>
      <c r="IM205" s="56"/>
      <c r="IN205" s="56"/>
      <c r="IP205" s="56"/>
      <c r="IQ205" s="56"/>
      <c r="IR205" s="56"/>
      <c r="IS205" s="56"/>
      <c r="IT205" s="56"/>
      <c r="IU205" s="56"/>
    </row>
    <row r="206" spans="1:255" ht="13.5" thickBot="1" x14ac:dyDescent="0.25">
      <c r="A206" s="221"/>
      <c r="B206" s="185"/>
      <c r="C206" s="70" t="s">
        <v>87</v>
      </c>
      <c r="D206" s="163"/>
      <c r="E206" s="53"/>
      <c r="F206" s="53"/>
      <c r="G206" s="53"/>
      <c r="H206" s="153"/>
      <c r="I206" s="49">
        <v>2392.2199999999998</v>
      </c>
      <c r="J206" s="56"/>
      <c r="K206" s="56"/>
      <c r="L206" s="56"/>
      <c r="M206" s="56"/>
      <c r="N206" s="56"/>
      <c r="O206" s="56"/>
      <c r="P206" s="56"/>
      <c r="Q206" s="56"/>
      <c r="R206" s="56"/>
      <c r="T206" s="56"/>
      <c r="U206" s="56"/>
      <c r="V206" s="56"/>
      <c r="W206" s="56"/>
      <c r="X206" s="56"/>
      <c r="Y206" s="56"/>
      <c r="Z206" s="56"/>
      <c r="AA206" s="56"/>
      <c r="AB206" s="56"/>
      <c r="AD206" s="56"/>
      <c r="AE206" s="56"/>
      <c r="AF206" s="56"/>
      <c r="AG206" s="56"/>
      <c r="AH206" s="56"/>
      <c r="AI206" s="56"/>
      <c r="AJ206" s="56"/>
      <c r="AK206" s="56"/>
      <c r="AL206" s="56"/>
      <c r="AN206" s="56"/>
      <c r="AO206" s="56"/>
      <c r="AP206" s="56"/>
      <c r="AQ206" s="56"/>
      <c r="AR206" s="56"/>
      <c r="AS206" s="56"/>
      <c r="AT206" s="56"/>
      <c r="AU206" s="56"/>
      <c r="AV206" s="56"/>
      <c r="AX206" s="56"/>
      <c r="AY206" s="56"/>
      <c r="AZ206" s="56"/>
      <c r="BA206" s="56"/>
      <c r="BB206" s="56"/>
      <c r="BC206" s="56"/>
      <c r="BD206" s="56"/>
      <c r="BE206" s="56"/>
      <c r="BF206" s="56"/>
      <c r="BH206" s="56"/>
      <c r="BI206" s="56"/>
      <c r="BJ206" s="56"/>
      <c r="BK206" s="56"/>
      <c r="BL206" s="56"/>
      <c r="BM206" s="56"/>
      <c r="BN206" s="56"/>
      <c r="BO206" s="56"/>
      <c r="BP206" s="56"/>
      <c r="BR206" s="56"/>
      <c r="BS206" s="56"/>
      <c r="BT206" s="56"/>
      <c r="BU206" s="56"/>
      <c r="BV206" s="56"/>
      <c r="BW206" s="56"/>
      <c r="BX206" s="56"/>
      <c r="BY206" s="56"/>
      <c r="BZ206" s="56"/>
      <c r="CB206" s="56"/>
      <c r="CC206" s="56"/>
      <c r="CD206" s="56"/>
      <c r="CE206" s="56"/>
      <c r="CF206" s="56"/>
      <c r="CG206" s="56"/>
      <c r="CH206" s="56"/>
      <c r="CI206" s="56"/>
      <c r="CJ206" s="56"/>
      <c r="CL206" s="56"/>
      <c r="CM206" s="56"/>
      <c r="CN206" s="56"/>
      <c r="CO206" s="56"/>
      <c r="CP206" s="56"/>
      <c r="CQ206" s="56"/>
      <c r="CR206" s="56"/>
      <c r="CS206" s="56"/>
      <c r="CT206" s="56"/>
      <c r="CV206" s="56"/>
      <c r="CW206" s="56"/>
      <c r="CX206" s="56"/>
      <c r="CY206" s="56"/>
      <c r="CZ206" s="56"/>
      <c r="DA206" s="56"/>
      <c r="DB206" s="56"/>
      <c r="DC206" s="56"/>
      <c r="DD206" s="56"/>
      <c r="DF206" s="56"/>
      <c r="DG206" s="56"/>
      <c r="DH206" s="56"/>
      <c r="DI206" s="56"/>
      <c r="DJ206" s="56"/>
      <c r="DK206" s="56"/>
      <c r="DL206" s="56"/>
      <c r="DM206" s="56"/>
      <c r="DN206" s="56"/>
      <c r="DP206" s="56"/>
      <c r="DQ206" s="56"/>
      <c r="DR206" s="56"/>
      <c r="DS206" s="56"/>
      <c r="DT206" s="56"/>
      <c r="DU206" s="56"/>
      <c r="DV206" s="56"/>
      <c r="DW206" s="56"/>
      <c r="DX206" s="56"/>
      <c r="DZ206" s="56"/>
      <c r="EA206" s="56"/>
      <c r="EB206" s="56"/>
      <c r="EC206" s="56"/>
      <c r="ED206" s="56"/>
      <c r="EE206" s="56"/>
      <c r="EF206" s="56"/>
      <c r="EG206" s="56"/>
      <c r="EH206" s="56"/>
      <c r="EJ206" s="56"/>
      <c r="EK206" s="56"/>
      <c r="EL206" s="56"/>
      <c r="EM206" s="56"/>
      <c r="EN206" s="56"/>
      <c r="EO206" s="56"/>
      <c r="EP206" s="56"/>
      <c r="EQ206" s="56"/>
      <c r="ER206" s="56"/>
      <c r="ET206" s="56"/>
      <c r="EU206" s="56"/>
      <c r="EV206" s="56"/>
      <c r="EW206" s="56"/>
      <c r="EX206" s="56"/>
      <c r="EY206" s="56"/>
      <c r="EZ206" s="56"/>
      <c r="FA206" s="56"/>
      <c r="FB206" s="56"/>
      <c r="FD206" s="56"/>
      <c r="FE206" s="56"/>
      <c r="FF206" s="56"/>
      <c r="FG206" s="56"/>
      <c r="FH206" s="56"/>
      <c r="FI206" s="56"/>
      <c r="FJ206" s="56"/>
      <c r="FK206" s="56"/>
      <c r="FL206" s="56"/>
      <c r="FN206" s="56"/>
      <c r="FO206" s="56"/>
      <c r="FP206" s="56"/>
      <c r="FQ206" s="56"/>
      <c r="FR206" s="56"/>
      <c r="FS206" s="56"/>
      <c r="FT206" s="56"/>
      <c r="FU206" s="56"/>
      <c r="FV206" s="56"/>
      <c r="FX206" s="56"/>
      <c r="FY206" s="56"/>
      <c r="FZ206" s="56"/>
      <c r="GA206" s="56"/>
      <c r="GB206" s="56"/>
      <c r="GC206" s="56"/>
      <c r="GD206" s="56"/>
      <c r="GE206" s="56"/>
      <c r="GF206" s="56"/>
      <c r="GH206" s="56"/>
      <c r="GI206" s="56"/>
      <c r="GJ206" s="56"/>
      <c r="GK206" s="56"/>
      <c r="GL206" s="56"/>
      <c r="GM206" s="56"/>
      <c r="GN206" s="56"/>
      <c r="GO206" s="56"/>
      <c r="GP206" s="56"/>
      <c r="GR206" s="56"/>
      <c r="GS206" s="56"/>
      <c r="GT206" s="56"/>
      <c r="GU206" s="56"/>
      <c r="GV206" s="56"/>
      <c r="GW206" s="56"/>
      <c r="GX206" s="56"/>
      <c r="GY206" s="56"/>
      <c r="GZ206" s="56"/>
      <c r="HB206" s="56"/>
      <c r="HC206" s="56"/>
      <c r="HD206" s="56"/>
      <c r="HE206" s="56"/>
      <c r="HF206" s="56"/>
      <c r="HG206" s="56"/>
      <c r="HH206" s="56"/>
      <c r="HI206" s="56"/>
      <c r="HJ206" s="56"/>
      <c r="HL206" s="56"/>
      <c r="HM206" s="56"/>
      <c r="HN206" s="56"/>
      <c r="HO206" s="56"/>
      <c r="HP206" s="56"/>
      <c r="HQ206" s="56"/>
      <c r="HR206" s="56"/>
      <c r="HS206" s="56"/>
      <c r="HT206" s="56"/>
      <c r="HV206" s="56"/>
      <c r="HW206" s="56"/>
      <c r="HX206" s="56"/>
      <c r="HY206" s="56"/>
      <c r="HZ206" s="56"/>
      <c r="IA206" s="56"/>
      <c r="IB206" s="56"/>
      <c r="IC206" s="56"/>
      <c r="ID206" s="56"/>
      <c r="IF206" s="56"/>
      <c r="IG206" s="56"/>
      <c r="IH206" s="56"/>
      <c r="II206" s="56"/>
      <c r="IJ206" s="56"/>
      <c r="IK206" s="56"/>
      <c r="IL206" s="56"/>
      <c r="IM206" s="56"/>
      <c r="IN206" s="56"/>
      <c r="IP206" s="56"/>
      <c r="IQ206" s="56"/>
      <c r="IR206" s="56"/>
      <c r="IS206" s="56"/>
      <c r="IT206" s="56"/>
      <c r="IU206" s="56"/>
    </row>
    <row r="207" spans="1:255" ht="12.75" customHeight="1" thickBot="1" x14ac:dyDescent="0.25">
      <c r="A207" s="221"/>
      <c r="B207" s="18">
        <f>SUM(B194:B205)</f>
        <v>46767.659999999996</v>
      </c>
      <c r="C207" s="17"/>
      <c r="D207" s="18"/>
      <c r="E207" s="19"/>
      <c r="F207" s="17"/>
      <c r="G207" s="17"/>
      <c r="H207" s="18" t="s">
        <v>17</v>
      </c>
      <c r="I207" s="233">
        <f>SUM(I194:I206)</f>
        <v>2392.2199999999998</v>
      </c>
      <c r="J207" s="56"/>
      <c r="K207" s="56"/>
      <c r="L207" s="56"/>
      <c r="M207" s="56"/>
      <c r="N207" s="56"/>
      <c r="O207" s="56"/>
      <c r="P207" s="56"/>
      <c r="Q207" s="56"/>
      <c r="R207" s="56"/>
      <c r="T207" s="56"/>
      <c r="U207" s="56"/>
      <c r="V207" s="56"/>
      <c r="W207" s="56"/>
      <c r="X207" s="56"/>
      <c r="Y207" s="56"/>
      <c r="Z207" s="56"/>
      <c r="AA207" s="56"/>
      <c r="AB207" s="56"/>
      <c r="AD207" s="56"/>
      <c r="AE207" s="56"/>
      <c r="AF207" s="56"/>
      <c r="AG207" s="56"/>
      <c r="AH207" s="56"/>
      <c r="AI207" s="56"/>
      <c r="AJ207" s="56"/>
      <c r="AK207" s="56"/>
      <c r="AL207" s="56"/>
      <c r="AN207" s="56"/>
      <c r="AO207" s="56"/>
      <c r="AP207" s="56"/>
      <c r="AQ207" s="56"/>
      <c r="AR207" s="56"/>
      <c r="AS207" s="56"/>
      <c r="AT207" s="56"/>
      <c r="AU207" s="56"/>
      <c r="AV207" s="56"/>
      <c r="AX207" s="56"/>
      <c r="AY207" s="56"/>
      <c r="AZ207" s="56"/>
      <c r="BA207" s="56"/>
      <c r="BB207" s="56"/>
      <c r="BC207" s="56"/>
      <c r="BD207" s="56"/>
      <c r="BE207" s="56"/>
      <c r="BF207" s="56"/>
      <c r="BH207" s="56"/>
      <c r="BI207" s="56"/>
      <c r="BJ207" s="56"/>
      <c r="BK207" s="56"/>
      <c r="BL207" s="56"/>
      <c r="BM207" s="56"/>
      <c r="BN207" s="56"/>
      <c r="BO207" s="56"/>
      <c r="BP207" s="56"/>
      <c r="BR207" s="56"/>
      <c r="BS207" s="56"/>
      <c r="BT207" s="56"/>
      <c r="BU207" s="56"/>
      <c r="BV207" s="56"/>
      <c r="BW207" s="56"/>
      <c r="BX207" s="56"/>
      <c r="BY207" s="56"/>
      <c r="BZ207" s="56"/>
      <c r="CB207" s="56"/>
      <c r="CC207" s="56"/>
      <c r="CD207" s="56"/>
      <c r="CE207" s="56"/>
      <c r="CF207" s="56"/>
      <c r="CG207" s="56"/>
      <c r="CH207" s="56"/>
      <c r="CI207" s="56"/>
      <c r="CJ207" s="56"/>
      <c r="CL207" s="56"/>
      <c r="CM207" s="56"/>
      <c r="CN207" s="56"/>
      <c r="CO207" s="56"/>
      <c r="CP207" s="56"/>
      <c r="CQ207" s="56"/>
      <c r="CR207" s="56"/>
      <c r="CS207" s="56"/>
      <c r="CT207" s="56"/>
      <c r="CV207" s="56"/>
      <c r="CW207" s="56"/>
      <c r="CX207" s="56"/>
      <c r="CY207" s="56"/>
      <c r="CZ207" s="56"/>
      <c r="DA207" s="56"/>
      <c r="DB207" s="56"/>
      <c r="DC207" s="56"/>
      <c r="DD207" s="56"/>
      <c r="DF207" s="56"/>
      <c r="DG207" s="56"/>
      <c r="DH207" s="56"/>
      <c r="DI207" s="56"/>
      <c r="DJ207" s="56"/>
      <c r="DK207" s="56"/>
      <c r="DL207" s="56"/>
      <c r="DM207" s="56"/>
      <c r="DN207" s="56"/>
      <c r="DP207" s="56"/>
      <c r="DQ207" s="56"/>
      <c r="DR207" s="56"/>
      <c r="DS207" s="56"/>
      <c r="DT207" s="56"/>
      <c r="DU207" s="56"/>
      <c r="DV207" s="56"/>
      <c r="DW207" s="56"/>
      <c r="DX207" s="56"/>
      <c r="DZ207" s="56"/>
      <c r="EA207" s="56"/>
      <c r="EB207" s="56"/>
      <c r="EC207" s="56"/>
      <c r="ED207" s="56"/>
      <c r="EE207" s="56"/>
      <c r="EF207" s="56"/>
      <c r="EG207" s="56"/>
      <c r="EH207" s="56"/>
      <c r="EJ207" s="56"/>
      <c r="EK207" s="56"/>
      <c r="EL207" s="56"/>
      <c r="EM207" s="56"/>
      <c r="EN207" s="56"/>
      <c r="EO207" s="56"/>
      <c r="EP207" s="56"/>
      <c r="EQ207" s="56"/>
      <c r="ER207" s="56"/>
      <c r="ET207" s="56"/>
      <c r="EU207" s="56"/>
      <c r="EV207" s="56"/>
      <c r="EW207" s="56"/>
      <c r="EX207" s="56"/>
      <c r="EY207" s="56"/>
      <c r="EZ207" s="56"/>
      <c r="FA207" s="56"/>
      <c r="FB207" s="56"/>
      <c r="FD207" s="56"/>
      <c r="FE207" s="56"/>
      <c r="FF207" s="56"/>
      <c r="FG207" s="56"/>
      <c r="FH207" s="56"/>
      <c r="FI207" s="56"/>
      <c r="FJ207" s="56"/>
      <c r="FK207" s="56"/>
      <c r="FL207" s="56"/>
      <c r="FN207" s="56"/>
      <c r="FO207" s="56"/>
      <c r="FP207" s="56"/>
      <c r="FQ207" s="56"/>
      <c r="FR207" s="56"/>
      <c r="FS207" s="56"/>
      <c r="FT207" s="56"/>
      <c r="FU207" s="56"/>
      <c r="FV207" s="56"/>
      <c r="FX207" s="56"/>
      <c r="FY207" s="56"/>
      <c r="FZ207" s="56"/>
      <c r="GA207" s="56"/>
      <c r="GB207" s="56"/>
      <c r="GC207" s="56"/>
      <c r="GD207" s="56"/>
      <c r="GE207" s="56"/>
      <c r="GF207" s="56"/>
      <c r="GH207" s="56"/>
      <c r="GI207" s="56"/>
      <c r="GJ207" s="56"/>
      <c r="GK207" s="56"/>
      <c r="GL207" s="56"/>
      <c r="GM207" s="56"/>
      <c r="GN207" s="56"/>
      <c r="GO207" s="56"/>
      <c r="GP207" s="56"/>
      <c r="GR207" s="56"/>
      <c r="GS207" s="56"/>
      <c r="GT207" s="56"/>
      <c r="GU207" s="56"/>
      <c r="GV207" s="56"/>
      <c r="GW207" s="56"/>
      <c r="GX207" s="56"/>
      <c r="GY207" s="56"/>
      <c r="GZ207" s="56"/>
      <c r="HB207" s="56"/>
      <c r="HC207" s="56"/>
      <c r="HD207" s="56"/>
      <c r="HE207" s="56"/>
      <c r="HF207" s="56"/>
      <c r="HG207" s="56"/>
      <c r="HH207" s="56"/>
      <c r="HI207" s="56"/>
      <c r="HJ207" s="56"/>
      <c r="HL207" s="56"/>
      <c r="HM207" s="56"/>
      <c r="HN207" s="56"/>
      <c r="HO207" s="56"/>
      <c r="HP207" s="56"/>
      <c r="HQ207" s="56"/>
      <c r="HR207" s="56"/>
      <c r="HS207" s="56"/>
      <c r="HT207" s="56"/>
      <c r="HV207" s="56"/>
      <c r="HW207" s="56"/>
      <c r="HX207" s="56"/>
      <c r="HY207" s="56"/>
      <c r="HZ207" s="56"/>
      <c r="IA207" s="56"/>
      <c r="IB207" s="56"/>
      <c r="IC207" s="56"/>
      <c r="ID207" s="56"/>
      <c r="IF207" s="56"/>
      <c r="IG207" s="56"/>
      <c r="IH207" s="56"/>
      <c r="II207" s="56"/>
      <c r="IJ207" s="56"/>
      <c r="IK207" s="56"/>
      <c r="IL207" s="56"/>
      <c r="IM207" s="56"/>
      <c r="IN207" s="56"/>
      <c r="IP207" s="56"/>
      <c r="IQ207" s="56"/>
      <c r="IR207" s="56"/>
      <c r="IS207" s="56"/>
      <c r="IT207" s="56"/>
      <c r="IU207" s="56"/>
    </row>
    <row r="208" spans="1:255" ht="77.25" thickBot="1" x14ac:dyDescent="0.25">
      <c r="A208" s="46" t="s">
        <v>97</v>
      </c>
      <c r="B208" s="114" t="s">
        <v>16</v>
      </c>
      <c r="C208" s="114" t="s">
        <v>5</v>
      </c>
      <c r="D208" s="114" t="s">
        <v>23</v>
      </c>
      <c r="E208" s="118" t="s">
        <v>18</v>
      </c>
      <c r="F208" s="114" t="s">
        <v>19</v>
      </c>
      <c r="G208" s="114" t="s">
        <v>10</v>
      </c>
      <c r="H208" s="114" t="s">
        <v>13</v>
      </c>
      <c r="I208" s="115" t="s">
        <v>12</v>
      </c>
      <c r="J208" s="56"/>
      <c r="K208" s="56"/>
      <c r="L208" s="56"/>
      <c r="M208" s="56"/>
      <c r="N208" s="56"/>
      <c r="O208" s="56"/>
      <c r="P208" s="56"/>
      <c r="Q208" s="56"/>
      <c r="R208" s="56"/>
      <c r="T208" s="56"/>
      <c r="U208" s="56"/>
      <c r="V208" s="56"/>
      <c r="W208" s="56"/>
      <c r="X208" s="56"/>
      <c r="Y208" s="56"/>
      <c r="Z208" s="56"/>
      <c r="AA208" s="56"/>
      <c r="AB208" s="56"/>
      <c r="AD208" s="56"/>
      <c r="AE208" s="56"/>
      <c r="AF208" s="56"/>
      <c r="AG208" s="56"/>
      <c r="AH208" s="56"/>
      <c r="AI208" s="56"/>
      <c r="AJ208" s="56"/>
      <c r="AK208" s="56"/>
      <c r="AL208" s="56"/>
      <c r="AN208" s="56"/>
      <c r="AO208" s="56"/>
      <c r="AP208" s="56"/>
      <c r="AQ208" s="56"/>
      <c r="AR208" s="56"/>
      <c r="AS208" s="56"/>
      <c r="AT208" s="56"/>
      <c r="AU208" s="56"/>
      <c r="AV208" s="56"/>
      <c r="AX208" s="56"/>
      <c r="AY208" s="56"/>
      <c r="AZ208" s="56"/>
      <c r="BA208" s="56"/>
      <c r="BB208" s="56"/>
      <c r="BC208" s="56"/>
      <c r="BD208" s="56"/>
      <c r="BE208" s="56"/>
      <c r="BF208" s="56"/>
      <c r="BH208" s="56"/>
      <c r="BI208" s="56"/>
      <c r="BJ208" s="56"/>
      <c r="BK208" s="56"/>
      <c r="BL208" s="56"/>
      <c r="BM208" s="56"/>
      <c r="BN208" s="56"/>
      <c r="BO208" s="56"/>
      <c r="BP208" s="56"/>
      <c r="BR208" s="56"/>
      <c r="BS208" s="56"/>
      <c r="BT208" s="56"/>
      <c r="BU208" s="56"/>
      <c r="BV208" s="56"/>
      <c r="BW208" s="56"/>
      <c r="BX208" s="56"/>
      <c r="BY208" s="56"/>
      <c r="BZ208" s="56"/>
      <c r="CB208" s="56"/>
      <c r="CC208" s="56"/>
      <c r="CD208" s="56"/>
      <c r="CE208" s="56"/>
      <c r="CF208" s="56"/>
      <c r="CG208" s="56"/>
      <c r="CH208" s="56"/>
      <c r="CI208" s="56"/>
      <c r="CJ208" s="56"/>
      <c r="CL208" s="56"/>
      <c r="CM208" s="56"/>
      <c r="CN208" s="56"/>
      <c r="CO208" s="56"/>
      <c r="CP208" s="56"/>
      <c r="CQ208" s="56"/>
      <c r="CR208" s="56"/>
      <c r="CS208" s="56"/>
      <c r="CT208" s="56"/>
      <c r="CV208" s="56"/>
      <c r="CW208" s="56"/>
      <c r="CX208" s="56"/>
      <c r="CY208" s="56"/>
      <c r="CZ208" s="56"/>
      <c r="DA208" s="56"/>
      <c r="DB208" s="56"/>
      <c r="DC208" s="56"/>
      <c r="DD208" s="56"/>
      <c r="DF208" s="56"/>
      <c r="DG208" s="56"/>
      <c r="DH208" s="56"/>
      <c r="DI208" s="56"/>
      <c r="DJ208" s="56"/>
      <c r="DK208" s="56"/>
      <c r="DL208" s="56"/>
      <c r="DM208" s="56"/>
      <c r="DN208" s="56"/>
      <c r="DP208" s="56"/>
      <c r="DQ208" s="56"/>
      <c r="DR208" s="56"/>
      <c r="DS208" s="56"/>
      <c r="DT208" s="56"/>
      <c r="DU208" s="56"/>
      <c r="DV208" s="56"/>
      <c r="DW208" s="56"/>
      <c r="DX208" s="56"/>
      <c r="DZ208" s="56"/>
      <c r="EA208" s="56"/>
      <c r="EB208" s="56"/>
      <c r="EC208" s="56"/>
      <c r="ED208" s="56"/>
      <c r="EE208" s="56"/>
      <c r="EF208" s="56"/>
      <c r="EG208" s="56"/>
      <c r="EH208" s="56"/>
      <c r="EJ208" s="56"/>
      <c r="EK208" s="56"/>
      <c r="EL208" s="56"/>
      <c r="EM208" s="56"/>
      <c r="EN208" s="56"/>
      <c r="EO208" s="56"/>
      <c r="EP208" s="56"/>
      <c r="EQ208" s="56"/>
      <c r="ER208" s="56"/>
      <c r="ET208" s="56"/>
      <c r="EU208" s="56"/>
      <c r="EV208" s="56"/>
      <c r="EW208" s="56"/>
      <c r="EX208" s="56"/>
      <c r="EY208" s="56"/>
      <c r="EZ208" s="56"/>
      <c r="FA208" s="56"/>
      <c r="FB208" s="56"/>
      <c r="FD208" s="56"/>
      <c r="FE208" s="56"/>
      <c r="FF208" s="56"/>
      <c r="FG208" s="56"/>
      <c r="FH208" s="56"/>
      <c r="FI208" s="56"/>
      <c r="FJ208" s="56"/>
      <c r="FK208" s="56"/>
      <c r="FL208" s="56"/>
      <c r="FN208" s="56"/>
      <c r="FO208" s="56"/>
      <c r="FP208" s="56"/>
      <c r="FQ208" s="56"/>
      <c r="FR208" s="56"/>
      <c r="FS208" s="56"/>
      <c r="FT208" s="56"/>
      <c r="FU208" s="56"/>
      <c r="FV208" s="56"/>
      <c r="FX208" s="56"/>
      <c r="FY208" s="56"/>
      <c r="FZ208" s="56"/>
      <c r="GA208" s="56"/>
      <c r="GB208" s="56"/>
      <c r="GC208" s="56"/>
      <c r="GD208" s="56"/>
      <c r="GE208" s="56"/>
      <c r="GF208" s="56"/>
      <c r="GH208" s="56"/>
      <c r="GI208" s="56"/>
      <c r="GJ208" s="56"/>
      <c r="GK208" s="56"/>
      <c r="GL208" s="56"/>
      <c r="GM208" s="56"/>
      <c r="GN208" s="56"/>
      <c r="GO208" s="56"/>
      <c r="GP208" s="56"/>
      <c r="GR208" s="56"/>
      <c r="GS208" s="56"/>
      <c r="GT208" s="56"/>
      <c r="GU208" s="56"/>
      <c r="GV208" s="56"/>
      <c r="GW208" s="56"/>
      <c r="GX208" s="56"/>
      <c r="GY208" s="56"/>
      <c r="GZ208" s="56"/>
      <c r="HB208" s="56"/>
      <c r="HC208" s="56"/>
      <c r="HD208" s="56"/>
      <c r="HE208" s="56"/>
      <c r="HF208" s="56"/>
      <c r="HG208" s="56"/>
      <c r="HH208" s="56"/>
      <c r="HI208" s="56"/>
      <c r="HJ208" s="56"/>
      <c r="HL208" s="56"/>
      <c r="HM208" s="56"/>
      <c r="HN208" s="56"/>
      <c r="HO208" s="56"/>
      <c r="HP208" s="56"/>
      <c r="HQ208" s="56"/>
      <c r="HR208" s="56"/>
      <c r="HS208" s="56"/>
      <c r="HT208" s="56"/>
      <c r="HV208" s="56"/>
      <c r="HW208" s="56"/>
      <c r="HX208" s="56"/>
      <c r="HY208" s="56"/>
      <c r="HZ208" s="56"/>
      <c r="IA208" s="56"/>
      <c r="IB208" s="56"/>
      <c r="IC208" s="56"/>
      <c r="ID208" s="56"/>
      <c r="IF208" s="56"/>
      <c r="IG208" s="56"/>
      <c r="IH208" s="56"/>
      <c r="II208" s="56"/>
      <c r="IJ208" s="56"/>
      <c r="IK208" s="56"/>
      <c r="IL208" s="56"/>
      <c r="IM208" s="56"/>
      <c r="IN208" s="56"/>
      <c r="IP208" s="56"/>
      <c r="IQ208" s="56"/>
      <c r="IR208" s="56"/>
      <c r="IS208" s="56"/>
      <c r="IT208" s="56"/>
      <c r="IU208" s="56"/>
    </row>
    <row r="209" spans="1:9" ht="39" thickBot="1" x14ac:dyDescent="0.25">
      <c r="A209" s="117" t="s">
        <v>2277</v>
      </c>
      <c r="B209" s="182"/>
      <c r="C209" s="167" t="s">
        <v>87</v>
      </c>
      <c r="D209" s="238"/>
      <c r="E209" s="239"/>
      <c r="F209" s="238"/>
      <c r="G209" s="239"/>
      <c r="H209" s="239"/>
      <c r="I209" s="200">
        <v>53764.29</v>
      </c>
    </row>
    <row r="210" spans="1:9" ht="13.5" thickBot="1" x14ac:dyDescent="0.25">
      <c r="A210" s="46"/>
      <c r="B210" s="76">
        <f>SUM(B209:B209)</f>
        <v>0</v>
      </c>
      <c r="C210" s="75"/>
      <c r="D210" s="76"/>
      <c r="E210" s="77"/>
      <c r="F210" s="75"/>
      <c r="G210" s="75"/>
      <c r="H210" s="76" t="s">
        <v>17</v>
      </c>
      <c r="I210" s="78">
        <f>SUM(I209:I209)</f>
        <v>53764.29</v>
      </c>
    </row>
    <row r="211" spans="1:9" ht="51.75" thickBot="1" x14ac:dyDescent="0.25">
      <c r="A211" s="134" t="s">
        <v>96</v>
      </c>
      <c r="B211" s="114" t="s">
        <v>16</v>
      </c>
      <c r="C211" s="114" t="s">
        <v>5</v>
      </c>
      <c r="D211" s="114" t="s">
        <v>23</v>
      </c>
      <c r="E211" s="279" t="s">
        <v>18</v>
      </c>
      <c r="F211" s="114" t="s">
        <v>19</v>
      </c>
      <c r="G211" s="114" t="s">
        <v>10</v>
      </c>
      <c r="H211" s="114" t="s">
        <v>13</v>
      </c>
      <c r="I211" s="115" t="s">
        <v>12</v>
      </c>
    </row>
    <row r="212" spans="1:9" ht="13.5" thickBot="1" x14ac:dyDescent="0.25">
      <c r="A212" s="206"/>
      <c r="B212" s="185"/>
      <c r="C212" s="70" t="s">
        <v>87</v>
      </c>
      <c r="D212" s="163"/>
      <c r="E212" s="53"/>
      <c r="F212" s="53"/>
      <c r="G212" s="53"/>
      <c r="H212" s="153"/>
      <c r="I212" s="471">
        <v>75946.87</v>
      </c>
    </row>
    <row r="213" spans="1:9" ht="13.5" thickBot="1" x14ac:dyDescent="0.25">
      <c r="A213" s="134"/>
      <c r="B213" s="271"/>
      <c r="C213" s="75"/>
      <c r="D213" s="76"/>
      <c r="E213" s="77"/>
      <c r="F213" s="75"/>
      <c r="G213" s="75"/>
      <c r="H213" s="76"/>
      <c r="I213" s="78">
        <f>SUM(I212)</f>
        <v>75946.87</v>
      </c>
    </row>
    <row r="214" spans="1:9" x14ac:dyDescent="0.2">
      <c r="A214" s="9"/>
      <c r="B214" s="9"/>
      <c r="C214" s="9"/>
      <c r="D214" s="9"/>
      <c r="E214" s="9"/>
      <c r="F214" s="20"/>
      <c r="G214" s="20"/>
      <c r="H214" s="20"/>
      <c r="I214" s="20"/>
    </row>
    <row r="215" spans="1:9" ht="12.75" customHeight="1" x14ac:dyDescent="0.2">
      <c r="A215" s="21" t="s">
        <v>21</v>
      </c>
      <c r="B215" s="22"/>
      <c r="C215" s="23"/>
      <c r="D215" s="4" t="s">
        <v>9</v>
      </c>
      <c r="E215" s="4" t="s">
        <v>6</v>
      </c>
      <c r="F215" s="119" t="s">
        <v>7</v>
      </c>
    </row>
    <row r="216" spans="1:9" ht="12.75" customHeight="1" x14ac:dyDescent="0.2">
      <c r="A216" s="642" t="s">
        <v>15</v>
      </c>
      <c r="B216" s="643"/>
      <c r="C216" s="25"/>
      <c r="D216" s="26">
        <f>B33</f>
        <v>128719.36000000002</v>
      </c>
      <c r="E216" s="26">
        <f>I33</f>
        <v>6231.92</v>
      </c>
      <c r="F216" s="120">
        <f>D216+E216</f>
        <v>134951.28000000003</v>
      </c>
    </row>
    <row r="217" spans="1:9" ht="12.75" customHeight="1" x14ac:dyDescent="0.2">
      <c r="A217" s="642" t="s">
        <v>1067</v>
      </c>
      <c r="B217" s="643"/>
      <c r="C217" s="25"/>
      <c r="D217" s="26">
        <f>B133</f>
        <v>209887.75</v>
      </c>
      <c r="E217" s="26">
        <f>I133</f>
        <v>28312.824999999993</v>
      </c>
      <c r="F217" s="120">
        <f>D217+E217</f>
        <v>238200.57499999998</v>
      </c>
    </row>
    <row r="218" spans="1:9" ht="12.75" customHeight="1" x14ac:dyDescent="0.2">
      <c r="A218" s="642" t="s">
        <v>14</v>
      </c>
      <c r="B218" s="643"/>
      <c r="C218" s="25"/>
      <c r="D218" s="26">
        <f>B152</f>
        <v>75566.41</v>
      </c>
      <c r="E218" s="26">
        <f>I152</f>
        <v>766.61</v>
      </c>
      <c r="F218" s="120">
        <f>D218+E218</f>
        <v>76333.02</v>
      </c>
    </row>
    <row r="219" spans="1:9" ht="12.75" customHeight="1" x14ac:dyDescent="0.2">
      <c r="A219" s="642" t="s">
        <v>146</v>
      </c>
      <c r="B219" s="643"/>
      <c r="C219" s="25"/>
      <c r="D219" s="26">
        <f>B167</f>
        <v>87966.456999999995</v>
      </c>
      <c r="E219" s="26">
        <f>I167</f>
        <v>1117.01</v>
      </c>
      <c r="F219" s="120">
        <f>D219+E219</f>
        <v>89083.46699999999</v>
      </c>
    </row>
    <row r="220" spans="1:9" ht="12.75" customHeight="1" x14ac:dyDescent="0.2">
      <c r="A220" s="642" t="s">
        <v>26</v>
      </c>
      <c r="B220" s="643"/>
      <c r="C220" s="25"/>
      <c r="D220" s="26">
        <f>B207</f>
        <v>46767.659999999996</v>
      </c>
      <c r="E220" s="26">
        <f>I207</f>
        <v>2392.2199999999998</v>
      </c>
      <c r="F220" s="120">
        <f>D220+E220</f>
        <v>49159.88</v>
      </c>
      <c r="G220" s="56"/>
    </row>
    <row r="221" spans="1:9" ht="12.75" customHeight="1" x14ac:dyDescent="0.2">
      <c r="A221" s="646" t="s">
        <v>69</v>
      </c>
      <c r="B221" s="647"/>
      <c r="C221" s="245"/>
      <c r="D221" s="246"/>
      <c r="E221" s="246"/>
      <c r="F221" s="242">
        <f>F222+F225+F226+F227+F228+F223+F224</f>
        <v>188536.06999999995</v>
      </c>
      <c r="G221" s="56"/>
    </row>
    <row r="222" spans="1:9" ht="12.75" customHeight="1" x14ac:dyDescent="0.2">
      <c r="A222" s="644" t="s">
        <v>82</v>
      </c>
      <c r="B222" s="645"/>
      <c r="C222" s="25"/>
      <c r="D222" s="26"/>
      <c r="E222" s="26"/>
      <c r="F222" s="120">
        <f>I181</f>
        <v>14246.009999999995</v>
      </c>
      <c r="G222" s="56"/>
    </row>
    <row r="223" spans="1:9" ht="63.6" customHeight="1" x14ac:dyDescent="0.2">
      <c r="A223" s="650" t="s">
        <v>2275</v>
      </c>
      <c r="B223" s="651"/>
      <c r="C223" s="25"/>
      <c r="D223" s="26"/>
      <c r="E223" s="26"/>
      <c r="F223" s="120">
        <f>I184</f>
        <v>559.85</v>
      </c>
      <c r="G223" s="56"/>
    </row>
    <row r="224" spans="1:9" ht="44.45" customHeight="1" x14ac:dyDescent="0.2">
      <c r="A224" s="650" t="s">
        <v>2276</v>
      </c>
      <c r="B224" s="651"/>
      <c r="C224" s="25"/>
      <c r="D224" s="26"/>
      <c r="E224" s="26"/>
      <c r="F224" s="120">
        <f>I187</f>
        <v>3268.77</v>
      </c>
      <c r="G224" s="56"/>
    </row>
    <row r="225" spans="1:7" ht="15" customHeight="1" x14ac:dyDescent="0.2">
      <c r="A225" s="642" t="s">
        <v>2270</v>
      </c>
      <c r="B225" s="643"/>
      <c r="C225" s="25"/>
      <c r="D225" s="26"/>
      <c r="E225" s="26"/>
      <c r="F225" s="120">
        <f>I188</f>
        <v>142977.28</v>
      </c>
      <c r="G225" s="56"/>
    </row>
    <row r="226" spans="1:7" ht="12.75" customHeight="1" x14ac:dyDescent="0.2">
      <c r="A226" s="644" t="s">
        <v>84</v>
      </c>
      <c r="B226" s="645"/>
      <c r="C226" s="25"/>
      <c r="D226" s="26"/>
      <c r="E226" s="26"/>
      <c r="F226" s="120">
        <f>I189</f>
        <v>10641.81</v>
      </c>
      <c r="G226" s="56"/>
    </row>
    <row r="227" spans="1:7" ht="12.75" customHeight="1" x14ac:dyDescent="0.2">
      <c r="A227" s="644" t="s">
        <v>86</v>
      </c>
      <c r="B227" s="645"/>
      <c r="C227" s="25"/>
      <c r="D227" s="26"/>
      <c r="E227" s="26"/>
      <c r="F227" s="120">
        <f>I190</f>
        <v>9715.2999999999993</v>
      </c>
      <c r="G227" s="56"/>
    </row>
    <row r="228" spans="1:7" ht="12.75" customHeight="1" x14ac:dyDescent="0.2">
      <c r="A228" s="644" t="s">
        <v>88</v>
      </c>
      <c r="B228" s="645"/>
      <c r="C228" s="25"/>
      <c r="D228" s="26"/>
      <c r="E228" s="26"/>
      <c r="F228" s="120">
        <f>I191</f>
        <v>7127.05</v>
      </c>
      <c r="G228" s="56"/>
    </row>
    <row r="229" spans="1:7" ht="12.75" customHeight="1" x14ac:dyDescent="0.2">
      <c r="A229" s="650" t="s">
        <v>2</v>
      </c>
      <c r="B229" s="651"/>
      <c r="C229" s="25"/>
      <c r="D229" s="26">
        <f>B210</f>
        <v>0</v>
      </c>
      <c r="E229" s="26"/>
      <c r="F229" s="120">
        <f>D229+I210</f>
        <v>53764.29</v>
      </c>
      <c r="G229" s="56"/>
    </row>
    <row r="230" spans="1:7" ht="27.6" customHeight="1" x14ac:dyDescent="0.2">
      <c r="A230" s="650" t="s">
        <v>96</v>
      </c>
      <c r="B230" s="651"/>
      <c r="C230" s="25"/>
      <c r="D230" s="26"/>
      <c r="E230" s="26"/>
      <c r="F230" s="120">
        <f>I213</f>
        <v>75946.87</v>
      </c>
      <c r="G230" s="56"/>
    </row>
    <row r="231" spans="1:7" ht="12.75" customHeight="1" x14ac:dyDescent="0.2">
      <c r="A231" s="648" t="s">
        <v>22</v>
      </c>
      <c r="B231" s="649"/>
      <c r="C231" s="27"/>
      <c r="D231" s="28">
        <f>SUM(D216:D229)</f>
        <v>548907.63699999999</v>
      </c>
      <c r="E231" s="28">
        <f>SUM(E216:E220)</f>
        <v>38820.584999999999</v>
      </c>
      <c r="F231" s="121">
        <f>F216+F217+F218+F219+F220+F221+F229+F230</f>
        <v>905975.45199999993</v>
      </c>
      <c r="G231" s="56"/>
    </row>
  </sheetData>
  <autoFilter ref="A5:I207"/>
  <mergeCells count="82">
    <mergeCell ref="A223:B223"/>
    <mergeCell ref="A224:B224"/>
    <mergeCell ref="A123:A124"/>
    <mergeCell ref="D123:D124"/>
    <mergeCell ref="D121:D122"/>
    <mergeCell ref="B120:B122"/>
    <mergeCell ref="A125:A131"/>
    <mergeCell ref="C123:C131"/>
    <mergeCell ref="D125:D128"/>
    <mergeCell ref="D129:D131"/>
    <mergeCell ref="D60:D62"/>
    <mergeCell ref="D108:D114"/>
    <mergeCell ref="D89:D94"/>
    <mergeCell ref="D72:D80"/>
    <mergeCell ref="C72:C80"/>
    <mergeCell ref="D63:D71"/>
    <mergeCell ref="A221:B221"/>
    <mergeCell ref="B107:B118"/>
    <mergeCell ref="A217:B217"/>
    <mergeCell ref="A185:A187"/>
    <mergeCell ref="B123:B131"/>
    <mergeCell ref="C120:C122"/>
    <mergeCell ref="A218:B218"/>
    <mergeCell ref="A148:A150"/>
    <mergeCell ref="D115:D118"/>
    <mergeCell ref="D35:D43"/>
    <mergeCell ref="B35:B43"/>
    <mergeCell ref="D82:D83"/>
    <mergeCell ref="A108:A118"/>
    <mergeCell ref="A95:A106"/>
    <mergeCell ref="D95:D97"/>
    <mergeCell ref="C107:C118"/>
    <mergeCell ref="D98:D106"/>
    <mergeCell ref="C85:C86"/>
    <mergeCell ref="G1:H1"/>
    <mergeCell ref="G2:H2"/>
    <mergeCell ref="A1:B1"/>
    <mergeCell ref="D45:D59"/>
    <mergeCell ref="C44:C59"/>
    <mergeCell ref="A35:A43"/>
    <mergeCell ref="C19:C22"/>
    <mergeCell ref="D19:D22"/>
    <mergeCell ref="A44:A59"/>
    <mergeCell ref="A10:A18"/>
    <mergeCell ref="A231:B231"/>
    <mergeCell ref="A220:B220"/>
    <mergeCell ref="A229:B229"/>
    <mergeCell ref="A230:B230"/>
    <mergeCell ref="A228:B228"/>
    <mergeCell ref="B81:B84"/>
    <mergeCell ref="A226:B226"/>
    <mergeCell ref="A89:A94"/>
    <mergeCell ref="A219:B219"/>
    <mergeCell ref="A121:A122"/>
    <mergeCell ref="B25:B28"/>
    <mergeCell ref="B10:B18"/>
    <mergeCell ref="B19:B22"/>
    <mergeCell ref="A19:A22"/>
    <mergeCell ref="D10:D18"/>
    <mergeCell ref="A25:A28"/>
    <mergeCell ref="D25:D28"/>
    <mergeCell ref="C25:C28"/>
    <mergeCell ref="B72:B80"/>
    <mergeCell ref="A169:A181"/>
    <mergeCell ref="A182:A184"/>
    <mergeCell ref="C10:C18"/>
    <mergeCell ref="A72:A80"/>
    <mergeCell ref="A82:A83"/>
    <mergeCell ref="A63:A71"/>
    <mergeCell ref="B60:B71"/>
    <mergeCell ref="C81:C84"/>
    <mergeCell ref="B85:B86"/>
    <mergeCell ref="B44:B59"/>
    <mergeCell ref="A60:A62"/>
    <mergeCell ref="A227:B227"/>
    <mergeCell ref="A216:B216"/>
    <mergeCell ref="C35:C43"/>
    <mergeCell ref="C88:C106"/>
    <mergeCell ref="B88:B106"/>
    <mergeCell ref="A222:B222"/>
    <mergeCell ref="A225:B225"/>
    <mergeCell ref="C60:C71"/>
  </mergeCells>
  <phoneticPr fontId="0" type="noConversion"/>
  <pageMargins left="0" right="0" top="0.19685039370078741" bottom="0.19685039370078741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U139"/>
  <sheetViews>
    <sheetView workbookViewId="0">
      <selection activeCell="F139" sqref="F139"/>
    </sheetView>
  </sheetViews>
  <sheetFormatPr defaultRowHeight="12.75" x14ac:dyDescent="0.2"/>
  <cols>
    <col min="1" max="1" width="27.140625" customWidth="1"/>
    <col min="2" max="2" width="10.85546875" customWidth="1"/>
    <col min="3" max="3" width="11.42578125" customWidth="1"/>
    <col min="4" max="4" width="15.28515625" customWidth="1"/>
    <col min="5" max="5" width="22.7109375" customWidth="1"/>
    <col min="6" max="6" width="12.42578125" customWidth="1"/>
    <col min="7" max="7" width="7.28515625" customWidth="1"/>
    <col min="8" max="8" width="11.140625" customWidth="1"/>
    <col min="9" max="9" width="13.140625" customWidth="1"/>
  </cols>
  <sheetData>
    <row r="1" spans="1:9" ht="12.75" customHeight="1" x14ac:dyDescent="0.2">
      <c r="A1" s="708" t="s">
        <v>85</v>
      </c>
      <c r="B1" s="70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/>
      <c r="E2" s="5">
        <v>143965.26</v>
      </c>
      <c r="F2" s="6">
        <v>101493.56</v>
      </c>
      <c r="G2" s="640">
        <f>E2-F2</f>
        <v>42471.700000000012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585</v>
      </c>
      <c r="E3" s="1">
        <v>4</v>
      </c>
      <c r="F3" s="1"/>
      <c r="G3" s="1"/>
      <c r="H3" s="1" t="s">
        <v>25</v>
      </c>
      <c r="I3" s="8">
        <f>F2-F139</f>
        <v>-177619.90000000002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51.7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4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thickBot="1" x14ac:dyDescent="0.25">
      <c r="A6" s="227"/>
      <c r="B6" s="152">
        <v>2526.9499999999998</v>
      </c>
      <c r="C6" s="63" t="s">
        <v>66</v>
      </c>
      <c r="D6" s="151"/>
      <c r="E6" s="65"/>
      <c r="F6" s="65"/>
      <c r="G6" s="65"/>
      <c r="H6" s="66"/>
      <c r="I6" s="67">
        <f t="shared" ref="I6:I24" si="0">G6*H6</f>
        <v>0</v>
      </c>
    </row>
    <row r="7" spans="1:9" ht="12.75" customHeight="1" thickBot="1" x14ac:dyDescent="0.25">
      <c r="A7" s="227"/>
      <c r="B7" s="122">
        <v>2746.53</v>
      </c>
      <c r="C7" s="123" t="s">
        <v>67</v>
      </c>
      <c r="D7" s="124"/>
      <c r="E7" s="125"/>
      <c r="F7" s="125"/>
      <c r="G7" s="125"/>
      <c r="H7" s="126"/>
      <c r="I7" s="127">
        <f t="shared" si="0"/>
        <v>0</v>
      </c>
    </row>
    <row r="8" spans="1:9" ht="12.75" customHeight="1" thickBot="1" x14ac:dyDescent="0.25">
      <c r="A8" s="227"/>
      <c r="B8" s="106">
        <v>3827.91</v>
      </c>
      <c r="C8" s="85" t="s">
        <v>70</v>
      </c>
      <c r="D8" s="86"/>
      <c r="E8" s="47"/>
      <c r="F8" s="47"/>
      <c r="G8" s="47"/>
      <c r="H8" s="48"/>
      <c r="I8" s="49">
        <f t="shared" si="0"/>
        <v>0</v>
      </c>
    </row>
    <row r="9" spans="1:9" ht="12.75" customHeight="1" x14ac:dyDescent="0.2">
      <c r="A9" s="655" t="s">
        <v>753</v>
      </c>
      <c r="B9" s="672">
        <v>3265.18</v>
      </c>
      <c r="C9" s="625" t="s">
        <v>72</v>
      </c>
      <c r="D9" s="658" t="s">
        <v>623</v>
      </c>
      <c r="E9" s="37" t="s">
        <v>125</v>
      </c>
      <c r="F9" s="37" t="s">
        <v>99</v>
      </c>
      <c r="G9" s="37">
        <v>2</v>
      </c>
      <c r="H9" s="38">
        <v>41.85</v>
      </c>
      <c r="I9" s="39">
        <f t="shared" si="0"/>
        <v>83.7</v>
      </c>
    </row>
    <row r="10" spans="1:9" ht="13.5" thickBot="1" x14ac:dyDescent="0.25">
      <c r="A10" s="657"/>
      <c r="B10" s="681"/>
      <c r="C10" s="632"/>
      <c r="D10" s="659"/>
      <c r="E10" s="83" t="s">
        <v>586</v>
      </c>
      <c r="F10" s="83" t="s">
        <v>100</v>
      </c>
      <c r="G10" s="83">
        <v>0.05</v>
      </c>
      <c r="H10" s="84">
        <v>160</v>
      </c>
      <c r="I10" s="200">
        <f t="shared" si="0"/>
        <v>8</v>
      </c>
    </row>
    <row r="11" spans="1:9" ht="12.75" customHeight="1" x14ac:dyDescent="0.2">
      <c r="A11" s="655" t="s">
        <v>754</v>
      </c>
      <c r="B11" s="681"/>
      <c r="C11" s="632"/>
      <c r="D11" s="658"/>
      <c r="E11" s="37" t="s">
        <v>502</v>
      </c>
      <c r="F11" s="37" t="s">
        <v>100</v>
      </c>
      <c r="G11" s="37">
        <v>0.05</v>
      </c>
      <c r="H11" s="38">
        <v>68</v>
      </c>
      <c r="I11" s="39">
        <f t="shared" si="0"/>
        <v>3.4000000000000004</v>
      </c>
    </row>
    <row r="12" spans="1:9" ht="12.75" customHeight="1" x14ac:dyDescent="0.2">
      <c r="A12" s="656"/>
      <c r="B12" s="681"/>
      <c r="C12" s="632"/>
      <c r="D12" s="660"/>
      <c r="E12" s="35" t="s">
        <v>128</v>
      </c>
      <c r="F12" s="35" t="s">
        <v>100</v>
      </c>
      <c r="G12" s="35">
        <v>0.05</v>
      </c>
      <c r="H12" s="36">
        <v>170</v>
      </c>
      <c r="I12" s="157">
        <f t="shared" si="0"/>
        <v>8.5</v>
      </c>
    </row>
    <row r="13" spans="1:9" ht="12.75" customHeight="1" x14ac:dyDescent="0.2">
      <c r="A13" s="656"/>
      <c r="B13" s="681"/>
      <c r="C13" s="632"/>
      <c r="D13" s="660"/>
      <c r="E13" s="15" t="s">
        <v>756</v>
      </c>
      <c r="F13" s="15" t="s">
        <v>757</v>
      </c>
      <c r="G13" s="15">
        <v>1</v>
      </c>
      <c r="H13" s="16">
        <v>106.25</v>
      </c>
      <c r="I13" s="43">
        <f t="shared" si="0"/>
        <v>106.25</v>
      </c>
    </row>
    <row r="14" spans="1:9" ht="12.75" customHeight="1" x14ac:dyDescent="0.2">
      <c r="A14" s="656"/>
      <c r="B14" s="681"/>
      <c r="C14" s="632"/>
      <c r="D14" s="660"/>
      <c r="E14" s="15" t="s">
        <v>586</v>
      </c>
      <c r="F14" s="15" t="s">
        <v>100</v>
      </c>
      <c r="G14" s="15">
        <v>0.02</v>
      </c>
      <c r="H14" s="16">
        <v>260</v>
      </c>
      <c r="I14" s="43">
        <f t="shared" si="0"/>
        <v>5.2</v>
      </c>
    </row>
    <row r="15" spans="1:9" ht="12.75" customHeight="1" thickBot="1" x14ac:dyDescent="0.25">
      <c r="A15" s="657"/>
      <c r="B15" s="673"/>
      <c r="C15" s="626"/>
      <c r="D15" s="659"/>
      <c r="E15" s="83" t="s">
        <v>755</v>
      </c>
      <c r="F15" s="83" t="s">
        <v>100</v>
      </c>
      <c r="G15" s="83">
        <v>0.04</v>
      </c>
      <c r="H15" s="84">
        <v>170</v>
      </c>
      <c r="I15" s="200">
        <f t="shared" si="0"/>
        <v>6.8</v>
      </c>
    </row>
    <row r="16" spans="1:9" ht="12.75" customHeight="1" x14ac:dyDescent="0.2">
      <c r="A16" s="655" t="s">
        <v>950</v>
      </c>
      <c r="B16" s="672">
        <v>2965.23</v>
      </c>
      <c r="C16" s="625" t="s">
        <v>73</v>
      </c>
      <c r="D16" s="658"/>
      <c r="E16" s="37" t="s">
        <v>951</v>
      </c>
      <c r="F16" s="37" t="s">
        <v>99</v>
      </c>
      <c r="G16" s="37">
        <v>8</v>
      </c>
      <c r="H16" s="38">
        <v>0.7</v>
      </c>
      <c r="I16" s="39">
        <f t="shared" si="0"/>
        <v>5.6</v>
      </c>
    </row>
    <row r="17" spans="1:9" ht="12.75" customHeight="1" thickBot="1" x14ac:dyDescent="0.25">
      <c r="A17" s="657"/>
      <c r="B17" s="673"/>
      <c r="C17" s="626"/>
      <c r="D17" s="659"/>
      <c r="E17" s="83" t="s">
        <v>951</v>
      </c>
      <c r="F17" s="83" t="s">
        <v>99</v>
      </c>
      <c r="G17" s="83">
        <v>8</v>
      </c>
      <c r="H17" s="84">
        <v>0.8</v>
      </c>
      <c r="I17" s="200">
        <f t="shared" si="0"/>
        <v>6.4</v>
      </c>
    </row>
    <row r="18" spans="1:9" ht="12.75" customHeight="1" thickBot="1" x14ac:dyDescent="0.25">
      <c r="A18" s="384"/>
      <c r="B18" s="169">
        <v>3527.99</v>
      </c>
      <c r="C18" s="85" t="s">
        <v>74</v>
      </c>
      <c r="D18" s="394"/>
      <c r="E18" s="83"/>
      <c r="F18" s="83"/>
      <c r="G18" s="83"/>
      <c r="H18" s="84"/>
      <c r="I18" s="49">
        <f t="shared" si="0"/>
        <v>0</v>
      </c>
    </row>
    <row r="19" spans="1:9" ht="12.75" customHeight="1" thickBot="1" x14ac:dyDescent="0.25">
      <c r="A19" s="227"/>
      <c r="B19" s="106">
        <v>2124.11</v>
      </c>
      <c r="C19" s="85" t="s">
        <v>75</v>
      </c>
      <c r="D19" s="86"/>
      <c r="E19" s="47"/>
      <c r="F19" s="47"/>
      <c r="G19" s="47"/>
      <c r="H19" s="48"/>
      <c r="I19" s="49">
        <f t="shared" si="0"/>
        <v>0</v>
      </c>
    </row>
    <row r="20" spans="1:9" ht="12.75" customHeight="1" thickBot="1" x14ac:dyDescent="0.25">
      <c r="A20" s="227" t="s">
        <v>1093</v>
      </c>
      <c r="B20" s="106">
        <v>2986.82</v>
      </c>
      <c r="C20" s="85" t="s">
        <v>76</v>
      </c>
      <c r="D20" s="55" t="s">
        <v>1135</v>
      </c>
      <c r="E20" s="378" t="s">
        <v>1355</v>
      </c>
      <c r="F20" s="378" t="s">
        <v>99</v>
      </c>
      <c r="G20" s="378">
        <v>4</v>
      </c>
      <c r="H20" s="379">
        <v>2140</v>
      </c>
      <c r="I20" s="310">
        <f t="shared" si="0"/>
        <v>8560</v>
      </c>
    </row>
    <row r="21" spans="1:9" ht="12.75" customHeight="1" thickBot="1" x14ac:dyDescent="0.25">
      <c r="A21" s="227"/>
      <c r="B21" s="106">
        <v>2979.89</v>
      </c>
      <c r="C21" s="85" t="s">
        <v>77</v>
      </c>
      <c r="D21" s="86"/>
      <c r="E21" s="47"/>
      <c r="F21" s="47"/>
      <c r="G21" s="47"/>
      <c r="H21" s="48"/>
      <c r="I21" s="49">
        <f t="shared" si="0"/>
        <v>0</v>
      </c>
    </row>
    <row r="22" spans="1:9" ht="12.75" customHeight="1" thickBot="1" x14ac:dyDescent="0.25">
      <c r="A22" s="221"/>
      <c r="B22" s="106">
        <v>4417.84</v>
      </c>
      <c r="C22" s="85" t="s">
        <v>78</v>
      </c>
      <c r="D22" s="86"/>
      <c r="E22" s="47"/>
      <c r="F22" s="47"/>
      <c r="G22" s="47"/>
      <c r="H22" s="48"/>
      <c r="I22" s="49">
        <f t="shared" si="0"/>
        <v>0</v>
      </c>
    </row>
    <row r="23" spans="1:9" ht="12.75" customHeight="1" thickBot="1" x14ac:dyDescent="0.25">
      <c r="A23" s="221"/>
      <c r="B23" s="106">
        <v>3624.64</v>
      </c>
      <c r="C23" s="85" t="s">
        <v>79</v>
      </c>
      <c r="D23" s="86"/>
      <c r="E23" s="47"/>
      <c r="F23" s="47"/>
      <c r="G23" s="47"/>
      <c r="H23" s="48"/>
      <c r="I23" s="49">
        <f t="shared" si="0"/>
        <v>0</v>
      </c>
    </row>
    <row r="24" spans="1:9" ht="12.75" customHeight="1" thickBot="1" x14ac:dyDescent="0.25">
      <c r="A24" s="221"/>
      <c r="B24" s="106">
        <v>3663.05</v>
      </c>
      <c r="C24" s="85" t="s">
        <v>80</v>
      </c>
      <c r="D24" s="86"/>
      <c r="E24" s="47"/>
      <c r="F24" s="47"/>
      <c r="G24" s="47"/>
      <c r="H24" s="48"/>
      <c r="I24" s="49">
        <f t="shared" si="0"/>
        <v>0</v>
      </c>
    </row>
    <row r="25" spans="1:9" ht="12.75" customHeight="1" thickBot="1" x14ac:dyDescent="0.25">
      <c r="A25" s="46"/>
      <c r="B25" s="164"/>
      <c r="C25" s="85" t="s">
        <v>87</v>
      </c>
      <c r="D25" s="86"/>
      <c r="E25" s="47"/>
      <c r="F25" s="47"/>
      <c r="G25" s="47"/>
      <c r="H25" s="48"/>
      <c r="I25" s="49">
        <v>311.42</v>
      </c>
    </row>
    <row r="26" spans="1:9" ht="12.75" customHeight="1" thickBot="1" x14ac:dyDescent="0.25">
      <c r="A26" s="219"/>
      <c r="B26" s="108">
        <f>SUM(B6:B24)</f>
        <v>38656.140000000007</v>
      </c>
      <c r="C26" s="109"/>
      <c r="D26" s="108"/>
      <c r="E26" s="110"/>
      <c r="F26" s="109"/>
      <c r="G26" s="109"/>
      <c r="H26" s="108" t="s">
        <v>17</v>
      </c>
      <c r="I26" s="232">
        <f>SUM(I6:I25)</f>
        <v>9105.27</v>
      </c>
    </row>
    <row r="27" spans="1:9" ht="77.25" thickBot="1" x14ac:dyDescent="0.25">
      <c r="A27" s="134" t="s">
        <v>1066</v>
      </c>
      <c r="B27" s="114" t="s">
        <v>16</v>
      </c>
      <c r="C27" s="114" t="s">
        <v>5</v>
      </c>
      <c r="D27" s="114" t="s">
        <v>23</v>
      </c>
      <c r="E27" s="114" t="s">
        <v>18</v>
      </c>
      <c r="F27" s="114" t="s">
        <v>19</v>
      </c>
      <c r="G27" s="114" t="s">
        <v>10</v>
      </c>
      <c r="H27" s="114" t="s">
        <v>13</v>
      </c>
      <c r="I27" s="115" t="s">
        <v>12</v>
      </c>
    </row>
    <row r="28" spans="1:9" ht="12.75" customHeight="1" thickBot="1" x14ac:dyDescent="0.25">
      <c r="A28" s="227"/>
      <c r="B28" s="106">
        <v>4722.92</v>
      </c>
      <c r="C28" s="85" t="s">
        <v>66</v>
      </c>
      <c r="D28" s="86"/>
      <c r="E28" s="47"/>
      <c r="F28" s="47"/>
      <c r="G28" s="47"/>
      <c r="H28" s="48"/>
      <c r="I28" s="49">
        <f t="shared" ref="I28:I57" si="1">G28*H28</f>
        <v>0</v>
      </c>
    </row>
    <row r="29" spans="1:9" ht="13.5" thickBot="1" x14ac:dyDescent="0.25">
      <c r="A29" s="227"/>
      <c r="B29" s="106">
        <v>4595.37</v>
      </c>
      <c r="C29" s="85" t="s">
        <v>67</v>
      </c>
      <c r="D29" s="55"/>
      <c r="E29" s="47"/>
      <c r="F29" s="47"/>
      <c r="G29" s="47"/>
      <c r="H29" s="48"/>
      <c r="I29" s="49">
        <f t="shared" si="1"/>
        <v>0</v>
      </c>
    </row>
    <row r="30" spans="1:9" ht="12.75" customHeight="1" thickBot="1" x14ac:dyDescent="0.25">
      <c r="A30" s="228"/>
      <c r="B30" s="161">
        <v>4535.33</v>
      </c>
      <c r="C30" s="154" t="s">
        <v>70</v>
      </c>
      <c r="D30" s="162"/>
      <c r="E30" s="82"/>
      <c r="F30" s="82"/>
      <c r="G30" s="82"/>
      <c r="H30" s="155"/>
      <c r="I30" s="156">
        <f t="shared" si="1"/>
        <v>0</v>
      </c>
    </row>
    <row r="31" spans="1:9" ht="12.75" customHeight="1" x14ac:dyDescent="0.2">
      <c r="A31" s="655" t="s">
        <v>752</v>
      </c>
      <c r="B31" s="672">
        <v>6048.99</v>
      </c>
      <c r="C31" s="625" t="s">
        <v>72</v>
      </c>
      <c r="D31" s="658" t="s">
        <v>614</v>
      </c>
      <c r="E31" s="37" t="s">
        <v>118</v>
      </c>
      <c r="F31" s="37" t="s">
        <v>99</v>
      </c>
      <c r="G31" s="37">
        <v>1</v>
      </c>
      <c r="H31" s="38">
        <v>117.24</v>
      </c>
      <c r="I31" s="39">
        <f t="shared" si="1"/>
        <v>117.24</v>
      </c>
    </row>
    <row r="32" spans="1:9" ht="12.75" customHeight="1" thickBot="1" x14ac:dyDescent="0.25">
      <c r="A32" s="657"/>
      <c r="B32" s="673"/>
      <c r="C32" s="626"/>
      <c r="D32" s="659"/>
      <c r="E32" s="83" t="s">
        <v>859</v>
      </c>
      <c r="F32" s="83" t="s">
        <v>99</v>
      </c>
      <c r="G32" s="83">
        <v>1</v>
      </c>
      <c r="H32" s="84">
        <v>125</v>
      </c>
      <c r="I32" s="200">
        <f t="shared" si="1"/>
        <v>125</v>
      </c>
    </row>
    <row r="33" spans="1:9" ht="12.75" customHeight="1" thickBot="1" x14ac:dyDescent="0.25">
      <c r="A33" s="384"/>
      <c r="B33" s="169">
        <v>5943.65</v>
      </c>
      <c r="C33" s="167" t="s">
        <v>73</v>
      </c>
      <c r="D33" s="394"/>
      <c r="E33" s="83"/>
      <c r="F33" s="83"/>
      <c r="G33" s="83"/>
      <c r="H33" s="84"/>
      <c r="I33" s="200"/>
    </row>
    <row r="34" spans="1:9" ht="12.75" customHeight="1" thickBot="1" x14ac:dyDescent="0.25">
      <c r="A34" s="231" t="s">
        <v>804</v>
      </c>
      <c r="B34" s="169">
        <v>5140.18</v>
      </c>
      <c r="C34" s="167" t="s">
        <v>74</v>
      </c>
      <c r="D34" s="394" t="s">
        <v>595</v>
      </c>
      <c r="E34" s="83" t="s">
        <v>352</v>
      </c>
      <c r="F34" s="83" t="s">
        <v>99</v>
      </c>
      <c r="G34" s="83">
        <v>2</v>
      </c>
      <c r="H34" s="84">
        <v>200</v>
      </c>
      <c r="I34" s="200">
        <f t="shared" si="1"/>
        <v>400</v>
      </c>
    </row>
    <row r="35" spans="1:9" ht="12.75" customHeight="1" x14ac:dyDescent="0.2">
      <c r="A35" s="655" t="s">
        <v>486</v>
      </c>
      <c r="B35" s="630">
        <v>5090.07</v>
      </c>
      <c r="C35" s="625" t="s">
        <v>75</v>
      </c>
      <c r="D35" s="658" t="s">
        <v>108</v>
      </c>
      <c r="E35" s="82" t="s">
        <v>693</v>
      </c>
      <c r="F35" s="82" t="s">
        <v>101</v>
      </c>
      <c r="G35" s="82">
        <v>1</v>
      </c>
      <c r="H35" s="155">
        <v>16.43</v>
      </c>
      <c r="I35" s="156">
        <f t="shared" si="1"/>
        <v>16.43</v>
      </c>
    </row>
    <row r="36" spans="1:9" ht="12.75" customHeight="1" x14ac:dyDescent="0.2">
      <c r="A36" s="656"/>
      <c r="B36" s="710"/>
      <c r="C36" s="632"/>
      <c r="D36" s="660"/>
      <c r="E36" s="15" t="s">
        <v>265</v>
      </c>
      <c r="F36" s="15" t="s">
        <v>99</v>
      </c>
      <c r="G36" s="15">
        <v>1</v>
      </c>
      <c r="H36" s="16">
        <v>60</v>
      </c>
      <c r="I36" s="43">
        <f t="shared" si="1"/>
        <v>60</v>
      </c>
    </row>
    <row r="37" spans="1:9" ht="12.75" customHeight="1" x14ac:dyDescent="0.2">
      <c r="A37" s="656"/>
      <c r="B37" s="710"/>
      <c r="C37" s="632"/>
      <c r="D37" s="660"/>
      <c r="E37" s="15" t="s">
        <v>1246</v>
      </c>
      <c r="F37" s="15" t="s">
        <v>99</v>
      </c>
      <c r="G37" s="15">
        <v>1</v>
      </c>
      <c r="H37" s="16">
        <v>35.81</v>
      </c>
      <c r="I37" s="43">
        <f t="shared" si="1"/>
        <v>35.81</v>
      </c>
    </row>
    <row r="38" spans="1:9" ht="12.75" customHeight="1" thickBot="1" x14ac:dyDescent="0.25">
      <c r="A38" s="657"/>
      <c r="B38" s="710"/>
      <c r="C38" s="632"/>
      <c r="D38" s="659"/>
      <c r="E38" s="83" t="s">
        <v>337</v>
      </c>
      <c r="F38" s="83" t="s">
        <v>99</v>
      </c>
      <c r="G38" s="83">
        <v>1</v>
      </c>
      <c r="H38" s="84">
        <v>44.8</v>
      </c>
      <c r="I38" s="200">
        <f t="shared" si="1"/>
        <v>44.8</v>
      </c>
    </row>
    <row r="39" spans="1:9" ht="12.75" customHeight="1" x14ac:dyDescent="0.2">
      <c r="A39" s="622" t="s">
        <v>112</v>
      </c>
      <c r="B39" s="710"/>
      <c r="C39" s="632"/>
      <c r="D39" s="658" t="s">
        <v>717</v>
      </c>
      <c r="E39" s="37" t="s">
        <v>1254</v>
      </c>
      <c r="F39" s="37" t="s">
        <v>99</v>
      </c>
      <c r="G39" s="37">
        <v>2</v>
      </c>
      <c r="H39" s="38">
        <v>250</v>
      </c>
      <c r="I39" s="39">
        <f t="shared" si="1"/>
        <v>500</v>
      </c>
    </row>
    <row r="40" spans="1:9" ht="12.75" customHeight="1" x14ac:dyDescent="0.2">
      <c r="A40" s="623"/>
      <c r="B40" s="710"/>
      <c r="C40" s="632"/>
      <c r="D40" s="660"/>
      <c r="E40" s="15" t="s">
        <v>222</v>
      </c>
      <c r="F40" s="15" t="s">
        <v>99</v>
      </c>
      <c r="G40" s="15">
        <v>2</v>
      </c>
      <c r="H40" s="16">
        <v>45</v>
      </c>
      <c r="I40" s="43">
        <f t="shared" si="1"/>
        <v>90</v>
      </c>
    </row>
    <row r="41" spans="1:9" ht="12.75" customHeight="1" thickBot="1" x14ac:dyDescent="0.25">
      <c r="A41" s="624"/>
      <c r="B41" s="631"/>
      <c r="C41" s="626"/>
      <c r="D41" s="659"/>
      <c r="E41" s="40" t="s">
        <v>1155</v>
      </c>
      <c r="F41" s="40" t="s">
        <v>99</v>
      </c>
      <c r="G41" s="40">
        <v>1</v>
      </c>
      <c r="H41" s="41">
        <v>20</v>
      </c>
      <c r="I41" s="42">
        <f t="shared" si="1"/>
        <v>20</v>
      </c>
    </row>
    <row r="42" spans="1:9" ht="26.25" thickBot="1" x14ac:dyDescent="0.25">
      <c r="A42" s="46" t="s">
        <v>329</v>
      </c>
      <c r="B42" s="625">
        <v>5750.74</v>
      </c>
      <c r="C42" s="625" t="s">
        <v>76</v>
      </c>
      <c r="D42" s="554" t="s">
        <v>330</v>
      </c>
      <c r="E42" s="378" t="s">
        <v>331</v>
      </c>
      <c r="F42" s="378" t="s">
        <v>99</v>
      </c>
      <c r="G42" s="378">
        <v>10</v>
      </c>
      <c r="H42" s="379">
        <v>7.53</v>
      </c>
      <c r="I42" s="310">
        <f t="shared" si="1"/>
        <v>75.3</v>
      </c>
    </row>
    <row r="43" spans="1:9" ht="12.75" customHeight="1" x14ac:dyDescent="0.2">
      <c r="A43" s="622" t="s">
        <v>1375</v>
      </c>
      <c r="B43" s="632"/>
      <c r="C43" s="632"/>
      <c r="D43" s="658" t="s">
        <v>108</v>
      </c>
      <c r="E43" s="37" t="s">
        <v>565</v>
      </c>
      <c r="F43" s="37" t="s">
        <v>101</v>
      </c>
      <c r="G43" s="37">
        <v>3</v>
      </c>
      <c r="H43" s="38">
        <v>83.57</v>
      </c>
      <c r="I43" s="39">
        <f t="shared" si="1"/>
        <v>250.70999999999998</v>
      </c>
    </row>
    <row r="44" spans="1:9" ht="12.75" customHeight="1" x14ac:dyDescent="0.2">
      <c r="A44" s="623"/>
      <c r="B44" s="632"/>
      <c r="C44" s="632"/>
      <c r="D44" s="660"/>
      <c r="E44" s="15" t="s">
        <v>1371</v>
      </c>
      <c r="F44" s="15" t="s">
        <v>99</v>
      </c>
      <c r="G44" s="15">
        <v>1</v>
      </c>
      <c r="H44" s="16">
        <v>5.4</v>
      </c>
      <c r="I44" s="43">
        <f t="shared" si="1"/>
        <v>5.4</v>
      </c>
    </row>
    <row r="45" spans="1:9" ht="12.75" customHeight="1" x14ac:dyDescent="0.2">
      <c r="A45" s="623"/>
      <c r="B45" s="632"/>
      <c r="C45" s="632"/>
      <c r="D45" s="660"/>
      <c r="E45" s="15" t="s">
        <v>1372</v>
      </c>
      <c r="F45" s="15" t="s">
        <v>99</v>
      </c>
      <c r="G45" s="15">
        <v>1</v>
      </c>
      <c r="H45" s="16">
        <v>25.8</v>
      </c>
      <c r="I45" s="43">
        <f t="shared" si="1"/>
        <v>25.8</v>
      </c>
    </row>
    <row r="46" spans="1:9" ht="12.75" customHeight="1" x14ac:dyDescent="0.2">
      <c r="A46" s="623"/>
      <c r="B46" s="632"/>
      <c r="C46" s="632"/>
      <c r="D46" s="660"/>
      <c r="E46" s="15" t="s">
        <v>1373</v>
      </c>
      <c r="F46" s="15" t="s">
        <v>99</v>
      </c>
      <c r="G46" s="15">
        <v>1</v>
      </c>
      <c r="H46" s="16">
        <v>120</v>
      </c>
      <c r="I46" s="43">
        <f t="shared" si="1"/>
        <v>120</v>
      </c>
    </row>
    <row r="47" spans="1:9" ht="12.75" customHeight="1" x14ac:dyDescent="0.2">
      <c r="A47" s="623"/>
      <c r="B47" s="632"/>
      <c r="C47" s="632"/>
      <c r="D47" s="660"/>
      <c r="E47" s="15" t="s">
        <v>134</v>
      </c>
      <c r="F47" s="15" t="s">
        <v>99</v>
      </c>
      <c r="G47" s="15">
        <v>1</v>
      </c>
      <c r="H47" s="16">
        <v>75</v>
      </c>
      <c r="I47" s="43">
        <f t="shared" si="1"/>
        <v>75</v>
      </c>
    </row>
    <row r="48" spans="1:9" ht="12.75" customHeight="1" thickBot="1" x14ac:dyDescent="0.25">
      <c r="A48" s="624"/>
      <c r="B48" s="626"/>
      <c r="C48" s="626"/>
      <c r="D48" s="659"/>
      <c r="E48" s="40" t="s">
        <v>1374</v>
      </c>
      <c r="F48" s="40" t="s">
        <v>99</v>
      </c>
      <c r="G48" s="40">
        <v>1</v>
      </c>
      <c r="H48" s="41">
        <v>420</v>
      </c>
      <c r="I48" s="42">
        <f t="shared" si="1"/>
        <v>420</v>
      </c>
    </row>
    <row r="49" spans="1:9" ht="12.75" customHeight="1" x14ac:dyDescent="0.2">
      <c r="A49" s="622" t="s">
        <v>1116</v>
      </c>
      <c r="B49" s="625">
        <v>5944.79</v>
      </c>
      <c r="C49" s="625" t="s">
        <v>77</v>
      </c>
      <c r="D49" s="658" t="s">
        <v>108</v>
      </c>
      <c r="E49" s="37" t="s">
        <v>1568</v>
      </c>
      <c r="F49" s="37" t="s">
        <v>99</v>
      </c>
      <c r="G49" s="37">
        <v>1</v>
      </c>
      <c r="H49" s="38">
        <v>120</v>
      </c>
      <c r="I49" s="39">
        <f t="shared" si="1"/>
        <v>120</v>
      </c>
    </row>
    <row r="50" spans="1:9" ht="12.75" customHeight="1" x14ac:dyDescent="0.2">
      <c r="A50" s="623"/>
      <c r="B50" s="632"/>
      <c r="C50" s="632"/>
      <c r="D50" s="660"/>
      <c r="E50" s="15" t="s">
        <v>134</v>
      </c>
      <c r="F50" s="15" t="s">
        <v>99</v>
      </c>
      <c r="G50" s="15">
        <v>1</v>
      </c>
      <c r="H50" s="16">
        <v>75</v>
      </c>
      <c r="I50" s="43">
        <f t="shared" si="1"/>
        <v>75</v>
      </c>
    </row>
    <row r="51" spans="1:9" ht="12.75" customHeight="1" x14ac:dyDescent="0.2">
      <c r="A51" s="623"/>
      <c r="B51" s="632"/>
      <c r="C51" s="632"/>
      <c r="D51" s="660"/>
      <c r="E51" s="15" t="s">
        <v>116</v>
      </c>
      <c r="F51" s="15" t="s">
        <v>101</v>
      </c>
      <c r="G51" s="15">
        <v>1</v>
      </c>
      <c r="H51" s="16">
        <v>32.020000000000003</v>
      </c>
      <c r="I51" s="43">
        <f t="shared" si="1"/>
        <v>32.020000000000003</v>
      </c>
    </row>
    <row r="52" spans="1:9" ht="12.75" customHeight="1" x14ac:dyDescent="0.2">
      <c r="A52" s="623"/>
      <c r="B52" s="632"/>
      <c r="C52" s="632"/>
      <c r="D52" s="660"/>
      <c r="E52" s="15" t="s">
        <v>384</v>
      </c>
      <c r="F52" s="15" t="s">
        <v>99</v>
      </c>
      <c r="G52" s="15">
        <v>1</v>
      </c>
      <c r="H52" s="16">
        <v>2.4</v>
      </c>
      <c r="I52" s="43">
        <f t="shared" si="1"/>
        <v>2.4</v>
      </c>
    </row>
    <row r="53" spans="1:9" ht="12.75" customHeight="1" x14ac:dyDescent="0.2">
      <c r="A53" s="623"/>
      <c r="B53" s="632"/>
      <c r="C53" s="632"/>
      <c r="D53" s="660"/>
      <c r="E53" s="15" t="s">
        <v>131</v>
      </c>
      <c r="F53" s="15" t="s">
        <v>101</v>
      </c>
      <c r="G53" s="15">
        <v>1</v>
      </c>
      <c r="H53" s="16">
        <v>41.67</v>
      </c>
      <c r="I53" s="43">
        <f t="shared" si="1"/>
        <v>41.67</v>
      </c>
    </row>
    <row r="54" spans="1:9" ht="12.75" customHeight="1" thickBot="1" x14ac:dyDescent="0.25">
      <c r="A54" s="624"/>
      <c r="B54" s="626"/>
      <c r="C54" s="626"/>
      <c r="D54" s="659"/>
      <c r="E54" s="40" t="s">
        <v>130</v>
      </c>
      <c r="F54" s="40" t="s">
        <v>99</v>
      </c>
      <c r="G54" s="40">
        <v>1</v>
      </c>
      <c r="H54" s="41">
        <v>3.85</v>
      </c>
      <c r="I54" s="42">
        <f t="shared" si="1"/>
        <v>3.85</v>
      </c>
    </row>
    <row r="55" spans="1:9" ht="12.75" customHeight="1" thickBot="1" x14ac:dyDescent="0.25">
      <c r="A55" s="46"/>
      <c r="B55" s="85">
        <v>7411.03</v>
      </c>
      <c r="C55" s="85" t="s">
        <v>78</v>
      </c>
      <c r="D55" s="55"/>
      <c r="E55" s="47"/>
      <c r="F55" s="47"/>
      <c r="G55" s="47"/>
      <c r="H55" s="48"/>
      <c r="I55" s="49"/>
    </row>
    <row r="56" spans="1:9" ht="26.25" thickBot="1" x14ac:dyDescent="0.25">
      <c r="A56" s="79" t="s">
        <v>329</v>
      </c>
      <c r="B56" s="314">
        <v>6847.71</v>
      </c>
      <c r="C56" s="70" t="s">
        <v>79</v>
      </c>
      <c r="D56" s="53" t="s">
        <v>330</v>
      </c>
      <c r="E56" s="53" t="s">
        <v>331</v>
      </c>
      <c r="F56" s="53" t="s">
        <v>99</v>
      </c>
      <c r="G56" s="53">
        <v>4</v>
      </c>
      <c r="H56" s="153">
        <v>7.53</v>
      </c>
      <c r="I56" s="165">
        <f t="shared" si="1"/>
        <v>30.12</v>
      </c>
    </row>
    <row r="57" spans="1:9" ht="26.25" thickBot="1" x14ac:dyDescent="0.25">
      <c r="A57" s="46" t="s">
        <v>329</v>
      </c>
      <c r="B57" s="491">
        <v>7306.87</v>
      </c>
      <c r="C57" s="85" t="s">
        <v>80</v>
      </c>
      <c r="D57" s="85" t="s">
        <v>108</v>
      </c>
      <c r="E57" s="47" t="s">
        <v>331</v>
      </c>
      <c r="F57" s="47" t="s">
        <v>99</v>
      </c>
      <c r="G57" s="47">
        <v>3</v>
      </c>
      <c r="H57" s="48">
        <v>7.53</v>
      </c>
      <c r="I57" s="49">
        <f t="shared" si="1"/>
        <v>22.59</v>
      </c>
    </row>
    <row r="58" spans="1:9" ht="13.5" thickBot="1" x14ac:dyDescent="0.25">
      <c r="A58" s="46"/>
      <c r="B58" s="164"/>
      <c r="C58" s="85" t="s">
        <v>87</v>
      </c>
      <c r="D58" s="86"/>
      <c r="E58" s="47"/>
      <c r="F58" s="47"/>
      <c r="G58" s="47"/>
      <c r="H58" s="48"/>
      <c r="I58" s="49">
        <v>537.24</v>
      </c>
    </row>
    <row r="59" spans="1:9" ht="12.75" customHeight="1" thickBot="1" x14ac:dyDescent="0.25">
      <c r="A59" s="180"/>
      <c r="B59" s="197">
        <f>SUM(B28:B57)</f>
        <v>69337.649999999994</v>
      </c>
      <c r="C59" s="198"/>
      <c r="D59" s="197"/>
      <c r="E59" s="199"/>
      <c r="F59" s="198"/>
      <c r="G59" s="198"/>
      <c r="H59" s="197" t="s">
        <v>17</v>
      </c>
      <c r="I59" s="230">
        <f>SUM(I28:I58)</f>
        <v>3246.38</v>
      </c>
    </row>
    <row r="60" spans="1:9" ht="64.5" thickBot="1" x14ac:dyDescent="0.25">
      <c r="A60" s="134" t="s">
        <v>144</v>
      </c>
      <c r="B60" s="87" t="s">
        <v>16</v>
      </c>
      <c r="C60" s="87" t="s">
        <v>5</v>
      </c>
      <c r="D60" s="87" t="s">
        <v>23</v>
      </c>
      <c r="E60" s="87" t="s">
        <v>18</v>
      </c>
      <c r="F60" s="87" t="s">
        <v>19</v>
      </c>
      <c r="G60" s="87" t="s">
        <v>10</v>
      </c>
      <c r="H60" s="87" t="s">
        <v>13</v>
      </c>
      <c r="I60" s="89" t="s">
        <v>12</v>
      </c>
    </row>
    <row r="61" spans="1:9" ht="12.75" customHeight="1" thickBot="1" x14ac:dyDescent="0.25">
      <c r="A61" s="227"/>
      <c r="B61" s="377">
        <v>2377.64</v>
      </c>
      <c r="C61" s="58" t="s">
        <v>66</v>
      </c>
      <c r="D61" s="64"/>
      <c r="E61" s="59"/>
      <c r="F61" s="59"/>
      <c r="G61" s="59"/>
      <c r="H61" s="60"/>
      <c r="I61" s="61"/>
    </row>
    <row r="62" spans="1:9" ht="12.75" customHeight="1" thickBot="1" x14ac:dyDescent="0.25">
      <c r="A62" s="227"/>
      <c r="B62" s="377">
        <v>2290.37</v>
      </c>
      <c r="C62" s="123" t="s">
        <v>67</v>
      </c>
      <c r="D62" s="124"/>
      <c r="E62" s="125"/>
      <c r="F62" s="125"/>
      <c r="G62" s="125"/>
      <c r="H62" s="126"/>
      <c r="I62" s="127"/>
    </row>
    <row r="63" spans="1:9" ht="12.75" customHeight="1" thickBot="1" x14ac:dyDescent="0.25">
      <c r="A63" s="227"/>
      <c r="B63" s="377">
        <v>2332.0300000000002</v>
      </c>
      <c r="C63" s="85" t="s">
        <v>70</v>
      </c>
      <c r="D63" s="86"/>
      <c r="E63" s="47"/>
      <c r="F63" s="47"/>
      <c r="G63" s="47"/>
      <c r="H63" s="48"/>
      <c r="I63" s="49"/>
    </row>
    <row r="64" spans="1:9" ht="12.75" customHeight="1" thickBot="1" x14ac:dyDescent="0.25">
      <c r="A64" s="227"/>
      <c r="B64" s="377">
        <v>1328.01</v>
      </c>
      <c r="C64" s="85" t="s">
        <v>72</v>
      </c>
      <c r="D64" s="86"/>
      <c r="E64" s="47"/>
      <c r="F64" s="47"/>
      <c r="G64" s="47"/>
      <c r="H64" s="48"/>
      <c r="I64" s="49"/>
    </row>
    <row r="65" spans="1:9" ht="12.75" customHeight="1" thickBot="1" x14ac:dyDescent="0.25">
      <c r="A65" s="227"/>
      <c r="B65" s="377">
        <v>2490.65</v>
      </c>
      <c r="C65" s="85" t="s">
        <v>73</v>
      </c>
      <c r="D65" s="86"/>
      <c r="E65" s="47"/>
      <c r="F65" s="47"/>
      <c r="G65" s="47"/>
      <c r="H65" s="48"/>
      <c r="I65" s="49"/>
    </row>
    <row r="66" spans="1:9" ht="12.75" customHeight="1" thickBot="1" x14ac:dyDescent="0.25">
      <c r="A66" s="227"/>
      <c r="B66" s="377">
        <v>2365.3000000000002</v>
      </c>
      <c r="C66" s="85" t="s">
        <v>74</v>
      </c>
      <c r="D66" s="86"/>
      <c r="E66" s="47"/>
      <c r="F66" s="47"/>
      <c r="G66" s="47"/>
      <c r="H66" s="48"/>
      <c r="I66" s="49"/>
    </row>
    <row r="67" spans="1:9" ht="12.75" customHeight="1" thickBot="1" x14ac:dyDescent="0.25">
      <c r="A67" s="221"/>
      <c r="B67" s="106">
        <v>1588.77</v>
      </c>
      <c r="C67" s="85" t="s">
        <v>75</v>
      </c>
      <c r="D67" s="86"/>
      <c r="E67" s="47"/>
      <c r="F67" s="47"/>
      <c r="G67" s="47"/>
      <c r="H67" s="48"/>
      <c r="I67" s="49"/>
    </row>
    <row r="68" spans="1:9" ht="12.75" customHeight="1" thickBot="1" x14ac:dyDescent="0.25">
      <c r="A68" s="221"/>
      <c r="B68" s="106">
        <v>2108.5</v>
      </c>
      <c r="C68" s="85" t="s">
        <v>76</v>
      </c>
      <c r="D68" s="86"/>
      <c r="E68" s="47"/>
      <c r="F68" s="47"/>
      <c r="G68" s="47"/>
      <c r="H68" s="48"/>
      <c r="I68" s="49"/>
    </row>
    <row r="69" spans="1:9" ht="12.75" customHeight="1" thickBot="1" x14ac:dyDescent="0.25">
      <c r="A69" s="221"/>
      <c r="B69" s="106">
        <v>2874.9</v>
      </c>
      <c r="C69" s="85" t="s">
        <v>77</v>
      </c>
      <c r="D69" s="86"/>
      <c r="E69" s="47"/>
      <c r="F69" s="47"/>
      <c r="G69" s="47"/>
      <c r="H69" s="48"/>
      <c r="I69" s="49"/>
    </row>
    <row r="70" spans="1:9" ht="12.75" customHeight="1" thickBot="1" x14ac:dyDescent="0.25">
      <c r="A70" s="221"/>
      <c r="B70" s="106">
        <v>3102.94</v>
      </c>
      <c r="C70" s="85" t="s">
        <v>78</v>
      </c>
      <c r="D70" s="86"/>
      <c r="E70" s="47"/>
      <c r="F70" s="47"/>
      <c r="G70" s="47"/>
      <c r="H70" s="48"/>
      <c r="I70" s="49"/>
    </row>
    <row r="71" spans="1:9" ht="12.75" customHeight="1" thickBot="1" x14ac:dyDescent="0.25">
      <c r="A71" s="221"/>
      <c r="B71" s="106">
        <v>2928.87</v>
      </c>
      <c r="C71" s="85" t="s">
        <v>79</v>
      </c>
      <c r="D71" s="86"/>
      <c r="E71" s="47"/>
      <c r="F71" s="47"/>
      <c r="G71" s="47"/>
      <c r="H71" s="48"/>
      <c r="I71" s="49"/>
    </row>
    <row r="72" spans="1:9" ht="12.75" customHeight="1" thickBot="1" x14ac:dyDescent="0.25">
      <c r="A72" s="221"/>
      <c r="B72" s="106">
        <v>3101.58</v>
      </c>
      <c r="C72" s="85" t="s">
        <v>80</v>
      </c>
      <c r="D72" s="86"/>
      <c r="E72" s="47"/>
      <c r="F72" s="47"/>
      <c r="G72" s="47"/>
      <c r="H72" s="48"/>
      <c r="I72" s="49"/>
    </row>
    <row r="73" spans="1:9" ht="12.75" customHeight="1" thickBot="1" x14ac:dyDescent="0.25">
      <c r="A73" s="219"/>
      <c r="B73" s="454">
        <f>SUM(B61:B72)</f>
        <v>28889.559999999998</v>
      </c>
      <c r="C73" s="458" t="s">
        <v>87</v>
      </c>
      <c r="D73" s="86"/>
      <c r="E73" s="47"/>
      <c r="F73" s="47"/>
      <c r="G73" s="47"/>
      <c r="H73" s="48"/>
      <c r="I73" s="49"/>
    </row>
    <row r="74" spans="1:9" ht="12.75" customHeight="1" thickBot="1" x14ac:dyDescent="0.25">
      <c r="A74" s="655" t="s">
        <v>106</v>
      </c>
      <c r="B74" s="164">
        <v>528.26</v>
      </c>
      <c r="C74" s="85" t="s">
        <v>74</v>
      </c>
      <c r="D74" s="86"/>
      <c r="E74" s="47"/>
      <c r="F74" s="47"/>
      <c r="G74" s="47"/>
      <c r="H74" s="48"/>
      <c r="I74" s="49"/>
    </row>
    <row r="75" spans="1:9" ht="12.75" customHeight="1" thickBot="1" x14ac:dyDescent="0.25">
      <c r="A75" s="656"/>
      <c r="B75" s="164">
        <v>619.38</v>
      </c>
      <c r="C75" s="85" t="s">
        <v>75</v>
      </c>
      <c r="D75" s="86"/>
      <c r="E75" s="47"/>
      <c r="F75" s="47"/>
      <c r="G75" s="47"/>
      <c r="H75" s="48"/>
      <c r="I75" s="49"/>
    </row>
    <row r="76" spans="1:9" ht="12.75" customHeight="1" thickBot="1" x14ac:dyDescent="0.25">
      <c r="A76" s="657"/>
      <c r="B76" s="164">
        <v>770.5</v>
      </c>
      <c r="C76" s="85" t="s">
        <v>76</v>
      </c>
      <c r="D76" s="86"/>
      <c r="E76" s="47"/>
      <c r="F76" s="47"/>
      <c r="G76" s="47"/>
      <c r="H76" s="48"/>
      <c r="I76" s="49"/>
    </row>
    <row r="77" spans="1:9" ht="12.75" customHeight="1" thickBot="1" x14ac:dyDescent="0.25">
      <c r="A77" s="260"/>
      <c r="B77" s="455">
        <f>SUM(B74:B76)</f>
        <v>1918.1399999999999</v>
      </c>
      <c r="C77" s="458" t="s">
        <v>87</v>
      </c>
      <c r="D77" s="86"/>
      <c r="E77" s="47"/>
      <c r="F77" s="47"/>
      <c r="G77" s="47"/>
      <c r="H77" s="48"/>
      <c r="I77" s="49">
        <v>324.5</v>
      </c>
    </row>
    <row r="78" spans="1:9" ht="12.75" customHeight="1" thickBot="1" x14ac:dyDescent="0.25">
      <c r="A78" s="218"/>
      <c r="B78" s="396">
        <f>B73+B77</f>
        <v>30807.699999999997</v>
      </c>
      <c r="C78" s="397"/>
      <c r="D78" s="396"/>
      <c r="E78" s="398"/>
      <c r="F78" s="397"/>
      <c r="G78" s="397"/>
      <c r="H78" s="396" t="s">
        <v>17</v>
      </c>
      <c r="I78" s="399">
        <f>SUM(I61:I77)</f>
        <v>324.5</v>
      </c>
    </row>
    <row r="79" spans="1:9" ht="64.5" thickBot="1" x14ac:dyDescent="0.25">
      <c r="A79" s="134" t="s">
        <v>145</v>
      </c>
      <c r="B79" s="117" t="s">
        <v>16</v>
      </c>
      <c r="C79" s="131" t="s">
        <v>5</v>
      </c>
      <c r="D79" s="117" t="s">
        <v>23</v>
      </c>
      <c r="E79" s="132" t="s">
        <v>18</v>
      </c>
      <c r="F79" s="117" t="s">
        <v>19</v>
      </c>
      <c r="G79" s="131" t="s">
        <v>10</v>
      </c>
      <c r="H79" s="117" t="s">
        <v>13</v>
      </c>
      <c r="I79" s="117" t="s">
        <v>12</v>
      </c>
    </row>
    <row r="80" spans="1:9" ht="13.5" thickBot="1" x14ac:dyDescent="0.25">
      <c r="A80" s="227"/>
      <c r="B80" s="106">
        <v>3763.22</v>
      </c>
      <c r="C80" s="55" t="s">
        <v>66</v>
      </c>
      <c r="D80" s="86"/>
      <c r="E80" s="47"/>
      <c r="F80" s="47"/>
      <c r="G80" s="47"/>
      <c r="H80" s="48"/>
      <c r="I80" s="49"/>
    </row>
    <row r="81" spans="1:9" ht="12.75" customHeight="1" thickBot="1" x14ac:dyDescent="0.25">
      <c r="A81" s="227"/>
      <c r="B81" s="106">
        <v>3857.16</v>
      </c>
      <c r="C81" s="55" t="s">
        <v>67</v>
      </c>
      <c r="D81" s="86"/>
      <c r="E81" s="47"/>
      <c r="F81" s="47"/>
      <c r="G81" s="47"/>
      <c r="H81" s="48"/>
      <c r="I81" s="49"/>
    </row>
    <row r="82" spans="1:9" ht="12.75" customHeight="1" thickBot="1" x14ac:dyDescent="0.25">
      <c r="A82" s="227"/>
      <c r="B82" s="106">
        <v>4051.13</v>
      </c>
      <c r="C82" s="85" t="s">
        <v>70</v>
      </c>
      <c r="D82" s="86"/>
      <c r="E82" s="47"/>
      <c r="F82" s="47"/>
      <c r="G82" s="47"/>
      <c r="H82" s="48"/>
      <c r="I82" s="49"/>
    </row>
    <row r="83" spans="1:9" ht="13.5" thickBot="1" x14ac:dyDescent="0.25">
      <c r="A83" s="227"/>
      <c r="B83" s="106">
        <v>3856.08</v>
      </c>
      <c r="C83" s="85" t="s">
        <v>72</v>
      </c>
      <c r="D83" s="86"/>
      <c r="E83" s="47"/>
      <c r="F83" s="47"/>
      <c r="G83" s="47"/>
      <c r="H83" s="48"/>
      <c r="I83" s="49"/>
    </row>
    <row r="84" spans="1:9" ht="12.75" customHeight="1" thickBot="1" x14ac:dyDescent="0.25">
      <c r="A84" s="227"/>
      <c r="B84" s="106">
        <v>3929.57</v>
      </c>
      <c r="C84" s="85" t="s">
        <v>73</v>
      </c>
      <c r="D84" s="86"/>
      <c r="E84" s="47"/>
      <c r="F84" s="47"/>
      <c r="G84" s="47"/>
      <c r="H84" s="48"/>
      <c r="I84" s="49"/>
    </row>
    <row r="85" spans="1:9" ht="13.5" thickBot="1" x14ac:dyDescent="0.25">
      <c r="A85" s="227"/>
      <c r="B85" s="106">
        <v>4521.22</v>
      </c>
      <c r="C85" s="85" t="s">
        <v>74</v>
      </c>
      <c r="D85" s="86"/>
      <c r="E85" s="47"/>
      <c r="F85" s="47"/>
      <c r="G85" s="47"/>
      <c r="H85" s="48"/>
      <c r="I85" s="49"/>
    </row>
    <row r="86" spans="1:9" ht="12.75" customHeight="1" thickBot="1" x14ac:dyDescent="0.25">
      <c r="A86" s="227"/>
      <c r="B86" s="106">
        <v>3207.85</v>
      </c>
      <c r="C86" s="85" t="s">
        <v>75</v>
      </c>
      <c r="D86" s="86"/>
      <c r="E86" s="47"/>
      <c r="F86" s="47"/>
      <c r="G86" s="47"/>
      <c r="H86" s="48"/>
      <c r="I86" s="49"/>
    </row>
    <row r="87" spans="1:9" ht="12.75" customHeight="1" thickBot="1" x14ac:dyDescent="0.25">
      <c r="A87" s="227"/>
      <c r="B87" s="106">
        <v>3958.57</v>
      </c>
      <c r="C87" s="85" t="s">
        <v>76</v>
      </c>
      <c r="D87" s="86"/>
      <c r="E87" s="47"/>
      <c r="F87" s="47"/>
      <c r="G87" s="47"/>
      <c r="H87" s="48"/>
      <c r="I87" s="49"/>
    </row>
    <row r="88" spans="1:9" ht="12.75" customHeight="1" thickBot="1" x14ac:dyDescent="0.25">
      <c r="A88" s="227"/>
      <c r="B88" s="106">
        <v>4016.86</v>
      </c>
      <c r="C88" s="85" t="s">
        <v>77</v>
      </c>
      <c r="D88" s="86"/>
      <c r="E88" s="47"/>
      <c r="F88" s="47"/>
      <c r="G88" s="47"/>
      <c r="H88" s="48"/>
      <c r="I88" s="49"/>
    </row>
    <row r="89" spans="1:9" ht="12.75" customHeight="1" thickBot="1" x14ac:dyDescent="0.25">
      <c r="A89" s="227"/>
      <c r="B89" s="106">
        <v>4300.34</v>
      </c>
      <c r="C89" s="85" t="s">
        <v>78</v>
      </c>
      <c r="D89" s="86"/>
      <c r="E89" s="47"/>
      <c r="F89" s="47"/>
      <c r="G89" s="47"/>
      <c r="H89" s="48"/>
      <c r="I89" s="49"/>
    </row>
    <row r="90" spans="1:9" ht="12.75" customHeight="1" thickBot="1" x14ac:dyDescent="0.25">
      <c r="A90" s="227"/>
      <c r="B90" s="106">
        <v>4132.1400000000003</v>
      </c>
      <c r="C90" s="85" t="s">
        <v>79</v>
      </c>
      <c r="D90" s="86"/>
      <c r="E90" s="47"/>
      <c r="F90" s="47"/>
      <c r="G90" s="47"/>
      <c r="H90" s="48"/>
      <c r="I90" s="49"/>
    </row>
    <row r="91" spans="1:9" ht="12.75" customHeight="1" thickBot="1" x14ac:dyDescent="0.25">
      <c r="A91" s="227"/>
      <c r="B91" s="106">
        <v>4182.13</v>
      </c>
      <c r="C91" s="85" t="s">
        <v>80</v>
      </c>
      <c r="D91" s="86"/>
      <c r="E91" s="47"/>
      <c r="F91" s="47"/>
      <c r="G91" s="47"/>
      <c r="H91" s="48"/>
      <c r="I91" s="49"/>
    </row>
    <row r="92" spans="1:9" ht="12.75" customHeight="1" thickBot="1" x14ac:dyDescent="0.25">
      <c r="A92" s="227"/>
      <c r="B92" s="106"/>
      <c r="C92" s="167" t="s">
        <v>87</v>
      </c>
      <c r="D92" s="86"/>
      <c r="E92" s="47"/>
      <c r="F92" s="47"/>
      <c r="G92" s="47"/>
      <c r="H92" s="48"/>
      <c r="I92" s="49">
        <v>741.47</v>
      </c>
    </row>
    <row r="93" spans="1:9" ht="12.75" customHeight="1" thickBot="1" x14ac:dyDescent="0.25">
      <c r="A93" s="180"/>
      <c r="B93" s="197">
        <f>SUM(B80:B92)</f>
        <v>47776.27</v>
      </c>
      <c r="C93" s="198"/>
      <c r="D93" s="197"/>
      <c r="E93" s="199"/>
      <c r="F93" s="198"/>
      <c r="G93" s="198"/>
      <c r="H93" s="197" t="s">
        <v>17</v>
      </c>
      <c r="I93" s="230">
        <f>SUM(I80:I92)</f>
        <v>741.47</v>
      </c>
    </row>
    <row r="94" spans="1:9" ht="26.25" thickBot="1" x14ac:dyDescent="0.25">
      <c r="A94" s="46" t="s">
        <v>8</v>
      </c>
      <c r="B94" s="114" t="s">
        <v>16</v>
      </c>
      <c r="C94" s="114" t="s">
        <v>5</v>
      </c>
      <c r="D94" s="114" t="s">
        <v>23</v>
      </c>
      <c r="E94" s="114" t="s">
        <v>18</v>
      </c>
      <c r="F94" s="114" t="s">
        <v>19</v>
      </c>
      <c r="G94" s="114" t="s">
        <v>10</v>
      </c>
      <c r="H94" s="114" t="s">
        <v>13</v>
      </c>
      <c r="I94" s="115" t="s">
        <v>12</v>
      </c>
    </row>
    <row r="95" spans="1:9" ht="25.5" hidden="1" x14ac:dyDescent="0.2">
      <c r="A95" s="652" t="s">
        <v>2272</v>
      </c>
      <c r="B95" s="71"/>
      <c r="C95" s="13" t="s">
        <v>2273</v>
      </c>
      <c r="D95" s="72"/>
      <c r="E95" s="73"/>
      <c r="F95" s="15"/>
      <c r="G95" s="327"/>
      <c r="H95" s="74"/>
      <c r="I95" s="598"/>
    </row>
    <row r="96" spans="1:9" ht="45" customHeight="1" x14ac:dyDescent="0.2">
      <c r="A96" s="653"/>
      <c r="B96" s="71"/>
      <c r="C96" s="13" t="s">
        <v>2274</v>
      </c>
      <c r="D96" s="72"/>
      <c r="E96" s="73"/>
      <c r="F96" s="15"/>
      <c r="G96" s="327"/>
      <c r="H96" s="74"/>
      <c r="I96" s="598">
        <v>173.23</v>
      </c>
    </row>
    <row r="97" spans="1:255" ht="45" customHeight="1" x14ac:dyDescent="0.2">
      <c r="A97" s="654"/>
      <c r="B97" s="412"/>
      <c r="C97" s="244" t="s">
        <v>87</v>
      </c>
      <c r="D97" s="72"/>
      <c r="E97" s="73"/>
      <c r="F97" s="15"/>
      <c r="G97" s="327"/>
      <c r="H97" s="74"/>
      <c r="I97" s="241">
        <f>SUM(I95:I96)</f>
        <v>173.23</v>
      </c>
    </row>
    <row r="98" spans="1:255" ht="30.6" hidden="1" customHeight="1" x14ac:dyDescent="0.2">
      <c r="A98" s="652" t="s">
        <v>2271</v>
      </c>
      <c r="B98" s="71"/>
      <c r="C98" s="33" t="s">
        <v>2273</v>
      </c>
      <c r="D98" s="72"/>
      <c r="E98" s="73"/>
      <c r="F98" s="15"/>
      <c r="G98" s="327"/>
      <c r="H98" s="74"/>
      <c r="I98" s="598"/>
    </row>
    <row r="99" spans="1:255" ht="30.6" customHeight="1" x14ac:dyDescent="0.2">
      <c r="A99" s="653"/>
      <c r="B99" s="71"/>
      <c r="C99" s="71" t="s">
        <v>2274</v>
      </c>
      <c r="D99" s="72"/>
      <c r="E99" s="73"/>
      <c r="F99" s="15"/>
      <c r="G99" s="327"/>
      <c r="H99" s="74"/>
      <c r="I99" s="598">
        <v>185.04</v>
      </c>
    </row>
    <row r="100" spans="1:255" ht="39.6" customHeight="1" x14ac:dyDescent="0.2">
      <c r="A100" s="654"/>
      <c r="B100" s="13"/>
      <c r="C100" s="244" t="s">
        <v>87</v>
      </c>
      <c r="D100" s="14"/>
      <c r="E100" s="15"/>
      <c r="F100" s="15"/>
      <c r="G100" s="328"/>
      <c r="H100" s="16"/>
      <c r="I100" s="243">
        <f>SUM(I98:I99)</f>
        <v>185.04</v>
      </c>
    </row>
    <row r="101" spans="1:255" ht="25.5" x14ac:dyDescent="0.2">
      <c r="A101" s="221" t="s">
        <v>2270</v>
      </c>
      <c r="B101" s="33"/>
      <c r="C101" s="409" t="s">
        <v>87</v>
      </c>
      <c r="D101" s="34"/>
      <c r="E101" s="35"/>
      <c r="F101" s="35"/>
      <c r="G101" s="35"/>
      <c r="H101" s="36"/>
      <c r="I101" s="601">
        <v>13107.27</v>
      </c>
    </row>
    <row r="102" spans="1:255" ht="12.75" customHeight="1" x14ac:dyDescent="0.2">
      <c r="A102" s="240" t="s">
        <v>88</v>
      </c>
      <c r="B102" s="71"/>
      <c r="C102" s="244" t="s">
        <v>87</v>
      </c>
      <c r="D102" s="72"/>
      <c r="E102" s="73"/>
      <c r="F102" s="73"/>
      <c r="G102" s="73"/>
      <c r="H102" s="74"/>
      <c r="I102" s="241">
        <v>3060.22</v>
      </c>
    </row>
    <row r="103" spans="1:255" ht="12.75" customHeight="1" thickBot="1" x14ac:dyDescent="0.25">
      <c r="A103" s="219"/>
      <c r="B103" s="109"/>
      <c r="C103" s="109"/>
      <c r="D103" s="108"/>
      <c r="E103" s="110"/>
      <c r="F103" s="109"/>
      <c r="G103" s="109"/>
      <c r="H103" s="108" t="s">
        <v>17</v>
      </c>
      <c r="I103" s="232">
        <f>I97+I100+I101+I102</f>
        <v>16525.760000000002</v>
      </c>
    </row>
    <row r="104" spans="1:255" s="45" customFormat="1" ht="68.45" customHeight="1" thickBot="1" x14ac:dyDescent="0.25">
      <c r="A104" s="117" t="s">
        <v>95</v>
      </c>
      <c r="B104" s="114" t="s">
        <v>16</v>
      </c>
      <c r="C104" s="114" t="s">
        <v>5</v>
      </c>
      <c r="D104" s="114" t="s">
        <v>23</v>
      </c>
      <c r="E104" s="114" t="s">
        <v>18</v>
      </c>
      <c r="F104" s="114" t="s">
        <v>19</v>
      </c>
      <c r="G104" s="114" t="s">
        <v>10</v>
      </c>
      <c r="H104" s="114" t="s">
        <v>13</v>
      </c>
      <c r="I104" s="115" t="s">
        <v>12</v>
      </c>
      <c r="J104" s="56"/>
      <c r="K104" s="56"/>
      <c r="L104" s="56"/>
      <c r="M104" s="56"/>
      <c r="N104" s="56"/>
      <c r="O104" s="56"/>
      <c r="P104" s="56"/>
      <c r="Q104" s="56"/>
      <c r="R104" s="56"/>
      <c r="T104" s="56"/>
      <c r="U104" s="56"/>
      <c r="V104" s="56"/>
      <c r="W104" s="56"/>
      <c r="X104" s="56"/>
      <c r="Y104" s="56"/>
      <c r="Z104" s="56"/>
      <c r="AA104" s="56"/>
      <c r="AB104" s="56"/>
      <c r="AD104" s="56"/>
      <c r="AE104" s="56"/>
      <c r="AF104" s="56"/>
      <c r="AG104" s="56"/>
      <c r="AH104" s="56"/>
      <c r="AI104" s="56"/>
      <c r="AJ104" s="56"/>
      <c r="AK104" s="56"/>
      <c r="AL104" s="56"/>
      <c r="AN104" s="56"/>
      <c r="AO104" s="56"/>
      <c r="AP104" s="56"/>
      <c r="AQ104" s="56"/>
      <c r="AR104" s="56"/>
      <c r="AS104" s="56"/>
      <c r="AT104" s="56"/>
      <c r="AU104" s="56"/>
      <c r="AV104" s="56"/>
      <c r="AX104" s="56"/>
      <c r="AY104" s="56"/>
      <c r="AZ104" s="56"/>
      <c r="BA104" s="56"/>
      <c r="BB104" s="56"/>
      <c r="BC104" s="56"/>
      <c r="BD104" s="56"/>
      <c r="BE104" s="56"/>
      <c r="BF104" s="56"/>
      <c r="BH104" s="56"/>
      <c r="BI104" s="56"/>
      <c r="BJ104" s="56"/>
      <c r="BK104" s="56"/>
      <c r="BL104" s="56"/>
      <c r="BM104" s="56"/>
      <c r="BN104" s="56"/>
      <c r="BO104" s="56"/>
      <c r="BP104" s="56"/>
      <c r="BR104" s="56"/>
      <c r="BS104" s="56"/>
      <c r="BT104" s="56"/>
      <c r="BU104" s="56"/>
      <c r="BV104" s="56"/>
      <c r="BW104" s="56"/>
      <c r="BX104" s="56"/>
      <c r="BY104" s="56"/>
      <c r="BZ104" s="56"/>
      <c r="CB104" s="56"/>
      <c r="CC104" s="56"/>
      <c r="CD104" s="56"/>
      <c r="CE104" s="56"/>
      <c r="CF104" s="56"/>
      <c r="CG104" s="56"/>
      <c r="CH104" s="56"/>
      <c r="CI104" s="56"/>
      <c r="CJ104" s="56"/>
      <c r="CL104" s="56"/>
      <c r="CM104" s="56"/>
      <c r="CN104" s="56"/>
      <c r="CO104" s="56"/>
      <c r="CP104" s="56"/>
      <c r="CQ104" s="56"/>
      <c r="CR104" s="56"/>
      <c r="CS104" s="56"/>
      <c r="CT104" s="56"/>
      <c r="CV104" s="56"/>
      <c r="CW104" s="56"/>
      <c r="CX104" s="56"/>
      <c r="CY104" s="56"/>
      <c r="CZ104" s="56"/>
      <c r="DA104" s="56"/>
      <c r="DB104" s="56"/>
      <c r="DC104" s="56"/>
      <c r="DD104" s="56"/>
      <c r="DF104" s="56"/>
      <c r="DG104" s="56"/>
      <c r="DH104" s="56"/>
      <c r="DI104" s="56"/>
      <c r="DJ104" s="56"/>
      <c r="DK104" s="56"/>
      <c r="DL104" s="56"/>
      <c r="DM104" s="56"/>
      <c r="DN104" s="56"/>
      <c r="DP104" s="56"/>
      <c r="DQ104" s="56"/>
      <c r="DR104" s="56"/>
      <c r="DS104" s="56"/>
      <c r="DT104" s="56"/>
      <c r="DU104" s="56"/>
      <c r="DV104" s="56"/>
      <c r="DW104" s="56"/>
      <c r="DX104" s="56"/>
      <c r="DZ104" s="56"/>
      <c r="EA104" s="56"/>
      <c r="EB104" s="56"/>
      <c r="EC104" s="56"/>
      <c r="ED104" s="56"/>
      <c r="EE104" s="56"/>
      <c r="EF104" s="56"/>
      <c r="EG104" s="56"/>
      <c r="EH104" s="56"/>
      <c r="EJ104" s="56"/>
      <c r="EK104" s="56"/>
      <c r="EL104" s="56"/>
      <c r="EM104" s="56"/>
      <c r="EN104" s="56"/>
      <c r="EO104" s="56"/>
      <c r="EP104" s="56"/>
      <c r="EQ104" s="56"/>
      <c r="ER104" s="56"/>
      <c r="ET104" s="56"/>
      <c r="EU104" s="56"/>
      <c r="EV104" s="56"/>
      <c r="EW104" s="56"/>
      <c r="EX104" s="56"/>
      <c r="EY104" s="56"/>
      <c r="EZ104" s="56"/>
      <c r="FA104" s="56"/>
      <c r="FB104" s="56"/>
      <c r="FD104" s="56"/>
      <c r="FE104" s="56"/>
      <c r="FF104" s="56"/>
      <c r="FG104" s="56"/>
      <c r="FH104" s="56"/>
      <c r="FI104" s="56"/>
      <c r="FJ104" s="56"/>
      <c r="FK104" s="56"/>
      <c r="FL104" s="56"/>
      <c r="FN104" s="56"/>
      <c r="FO104" s="56"/>
      <c r="FP104" s="56"/>
      <c r="FQ104" s="56"/>
      <c r="FR104" s="56"/>
      <c r="FS104" s="56"/>
      <c r="FT104" s="56"/>
      <c r="FU104" s="56"/>
      <c r="FV104" s="56"/>
      <c r="FX104" s="56"/>
      <c r="FY104" s="56"/>
      <c r="FZ104" s="56"/>
      <c r="GA104" s="56"/>
      <c r="GB104" s="56"/>
      <c r="GC104" s="56"/>
      <c r="GD104" s="56"/>
      <c r="GE104" s="56"/>
      <c r="GF104" s="56"/>
      <c r="GH104" s="56"/>
      <c r="GI104" s="56"/>
      <c r="GJ104" s="56"/>
      <c r="GK104" s="56"/>
      <c r="GL104" s="56"/>
      <c r="GM104" s="56"/>
      <c r="GN104" s="56"/>
      <c r="GO104" s="56"/>
      <c r="GP104" s="56"/>
      <c r="GR104" s="56"/>
      <c r="GS104" s="56"/>
      <c r="GT104" s="56"/>
      <c r="GU104" s="56"/>
      <c r="GV104" s="56"/>
      <c r="GW104" s="56"/>
      <c r="GX104" s="56"/>
      <c r="GY104" s="56"/>
      <c r="GZ104" s="56"/>
      <c r="HB104" s="56"/>
      <c r="HC104" s="56"/>
      <c r="HD104" s="56"/>
      <c r="HE104" s="56"/>
      <c r="HF104" s="56"/>
      <c r="HG104" s="56"/>
      <c r="HH104" s="56"/>
      <c r="HI104" s="56"/>
      <c r="HJ104" s="56"/>
      <c r="HL104" s="56"/>
      <c r="HM104" s="56"/>
      <c r="HN104" s="56"/>
      <c r="HO104" s="56"/>
      <c r="HP104" s="56"/>
      <c r="HQ104" s="56"/>
      <c r="HR104" s="56"/>
      <c r="HS104" s="56"/>
      <c r="HT104" s="56"/>
      <c r="HV104" s="56"/>
      <c r="HW104" s="56"/>
      <c r="HX104" s="56"/>
      <c r="HY104" s="56"/>
      <c r="HZ104" s="56"/>
      <c r="IA104" s="56"/>
      <c r="IB104" s="56"/>
      <c r="IC104" s="56"/>
      <c r="ID104" s="56"/>
      <c r="IF104" s="56"/>
      <c r="IG104" s="56"/>
      <c r="IH104" s="56"/>
      <c r="II104" s="56"/>
      <c r="IJ104" s="56"/>
      <c r="IK104" s="56"/>
      <c r="IL104" s="56"/>
      <c r="IM104" s="56"/>
      <c r="IN104" s="56"/>
      <c r="IP104" s="56"/>
      <c r="IQ104" s="56"/>
      <c r="IR104" s="56"/>
      <c r="IS104" s="56"/>
      <c r="IT104" s="56"/>
      <c r="IU104" s="56"/>
    </row>
    <row r="105" spans="1:255" ht="12.75" customHeight="1" thickBot="1" x14ac:dyDescent="0.25">
      <c r="A105" s="227"/>
      <c r="B105" s="106">
        <v>485</v>
      </c>
      <c r="C105" s="58" t="s">
        <v>66</v>
      </c>
      <c r="D105" s="64"/>
      <c r="E105" s="59"/>
      <c r="F105" s="59"/>
      <c r="G105" s="59"/>
      <c r="H105" s="60"/>
      <c r="I105" s="61"/>
      <c r="J105" s="56"/>
      <c r="K105" s="56"/>
      <c r="L105" s="56"/>
      <c r="M105" s="56"/>
      <c r="N105" s="56"/>
      <c r="O105" s="56"/>
      <c r="P105" s="56"/>
      <c r="Q105" s="56"/>
      <c r="R105" s="56"/>
      <c r="T105" s="56"/>
      <c r="U105" s="56"/>
      <c r="V105" s="56"/>
      <c r="W105" s="56"/>
      <c r="X105" s="56"/>
      <c r="Y105" s="56"/>
      <c r="Z105" s="56"/>
      <c r="AA105" s="56"/>
      <c r="AB105" s="56"/>
      <c r="AD105" s="56"/>
      <c r="AE105" s="56"/>
      <c r="AF105" s="56"/>
      <c r="AG105" s="56"/>
      <c r="AH105" s="56"/>
      <c r="AI105" s="56"/>
      <c r="AJ105" s="56"/>
      <c r="AK105" s="56"/>
      <c r="AL105" s="56"/>
      <c r="AN105" s="56"/>
      <c r="AO105" s="56"/>
      <c r="AP105" s="56"/>
      <c r="AQ105" s="56"/>
      <c r="AR105" s="56"/>
      <c r="AS105" s="56"/>
      <c r="AT105" s="56"/>
      <c r="AU105" s="56"/>
      <c r="AV105" s="56"/>
      <c r="AX105" s="56"/>
      <c r="AY105" s="56"/>
      <c r="AZ105" s="56"/>
      <c r="BA105" s="56"/>
      <c r="BB105" s="56"/>
      <c r="BC105" s="56"/>
      <c r="BD105" s="56"/>
      <c r="BE105" s="56"/>
      <c r="BF105" s="56"/>
      <c r="BH105" s="56"/>
      <c r="BI105" s="56"/>
      <c r="BJ105" s="56"/>
      <c r="BK105" s="56"/>
      <c r="BL105" s="56"/>
      <c r="BM105" s="56"/>
      <c r="BN105" s="56"/>
      <c r="BO105" s="56"/>
      <c r="BP105" s="56"/>
      <c r="BR105" s="56"/>
      <c r="BS105" s="56"/>
      <c r="BT105" s="56"/>
      <c r="BU105" s="56"/>
      <c r="BV105" s="56"/>
      <c r="BW105" s="56"/>
      <c r="BX105" s="56"/>
      <c r="BY105" s="56"/>
      <c r="BZ105" s="56"/>
      <c r="CB105" s="56"/>
      <c r="CC105" s="56"/>
      <c r="CD105" s="56"/>
      <c r="CE105" s="56"/>
      <c r="CF105" s="56"/>
      <c r="CG105" s="56"/>
      <c r="CH105" s="56"/>
      <c r="CI105" s="56"/>
      <c r="CJ105" s="56"/>
      <c r="CL105" s="56"/>
      <c r="CM105" s="56"/>
      <c r="CN105" s="56"/>
      <c r="CO105" s="56"/>
      <c r="CP105" s="56"/>
      <c r="CQ105" s="56"/>
      <c r="CR105" s="56"/>
      <c r="CS105" s="56"/>
      <c r="CT105" s="56"/>
      <c r="CV105" s="56"/>
      <c r="CW105" s="56"/>
      <c r="CX105" s="56"/>
      <c r="CY105" s="56"/>
      <c r="CZ105" s="56"/>
      <c r="DA105" s="56"/>
      <c r="DB105" s="56"/>
      <c r="DC105" s="56"/>
      <c r="DD105" s="56"/>
      <c r="DF105" s="56"/>
      <c r="DG105" s="56"/>
      <c r="DH105" s="56"/>
      <c r="DI105" s="56"/>
      <c r="DJ105" s="56"/>
      <c r="DK105" s="56"/>
      <c r="DL105" s="56"/>
      <c r="DM105" s="56"/>
      <c r="DN105" s="56"/>
      <c r="DP105" s="56"/>
      <c r="DQ105" s="56"/>
      <c r="DR105" s="56"/>
      <c r="DS105" s="56"/>
      <c r="DT105" s="56"/>
      <c r="DU105" s="56"/>
      <c r="DV105" s="56"/>
      <c r="DW105" s="56"/>
      <c r="DX105" s="56"/>
      <c r="DZ105" s="56"/>
      <c r="EA105" s="56"/>
      <c r="EB105" s="56"/>
      <c r="EC105" s="56"/>
      <c r="ED105" s="56"/>
      <c r="EE105" s="56"/>
      <c r="EF105" s="56"/>
      <c r="EG105" s="56"/>
      <c r="EH105" s="56"/>
      <c r="EJ105" s="56"/>
      <c r="EK105" s="56"/>
      <c r="EL105" s="56"/>
      <c r="EM105" s="56"/>
      <c r="EN105" s="56"/>
      <c r="EO105" s="56"/>
      <c r="EP105" s="56"/>
      <c r="EQ105" s="56"/>
      <c r="ER105" s="56"/>
      <c r="ET105" s="56"/>
      <c r="EU105" s="56"/>
      <c r="EV105" s="56"/>
      <c r="EW105" s="56"/>
      <c r="EX105" s="56"/>
      <c r="EY105" s="56"/>
      <c r="EZ105" s="56"/>
      <c r="FA105" s="56"/>
      <c r="FB105" s="56"/>
      <c r="FD105" s="56"/>
      <c r="FE105" s="56"/>
      <c r="FF105" s="56"/>
      <c r="FG105" s="56"/>
      <c r="FH105" s="56"/>
      <c r="FI105" s="56"/>
      <c r="FJ105" s="56"/>
      <c r="FK105" s="56"/>
      <c r="FL105" s="56"/>
      <c r="FN105" s="56"/>
      <c r="FO105" s="56"/>
      <c r="FP105" s="56"/>
      <c r="FQ105" s="56"/>
      <c r="FR105" s="56"/>
      <c r="FS105" s="56"/>
      <c r="FT105" s="56"/>
      <c r="FU105" s="56"/>
      <c r="FV105" s="56"/>
      <c r="FX105" s="56"/>
      <c r="FY105" s="56"/>
      <c r="FZ105" s="56"/>
      <c r="GA105" s="56"/>
      <c r="GB105" s="56"/>
      <c r="GC105" s="56"/>
      <c r="GD105" s="56"/>
      <c r="GE105" s="56"/>
      <c r="GF105" s="56"/>
      <c r="GH105" s="56"/>
      <c r="GI105" s="56"/>
      <c r="GJ105" s="56"/>
      <c r="GK105" s="56"/>
      <c r="GL105" s="56"/>
      <c r="GM105" s="56"/>
      <c r="GN105" s="56"/>
      <c r="GO105" s="56"/>
      <c r="GP105" s="56"/>
      <c r="GR105" s="56"/>
      <c r="GS105" s="56"/>
      <c r="GT105" s="56"/>
      <c r="GU105" s="56"/>
      <c r="GV105" s="56"/>
      <c r="GW105" s="56"/>
      <c r="GX105" s="56"/>
      <c r="GY105" s="56"/>
      <c r="GZ105" s="56"/>
      <c r="HB105" s="56"/>
      <c r="HC105" s="56"/>
      <c r="HD105" s="56"/>
      <c r="HE105" s="56"/>
      <c r="HF105" s="56"/>
      <c r="HG105" s="56"/>
      <c r="HH105" s="56"/>
      <c r="HI105" s="56"/>
      <c r="HJ105" s="56"/>
      <c r="HL105" s="56"/>
      <c r="HM105" s="56"/>
      <c r="HN105" s="56"/>
      <c r="HO105" s="56"/>
      <c r="HP105" s="56"/>
      <c r="HQ105" s="56"/>
      <c r="HR105" s="56"/>
      <c r="HS105" s="56"/>
      <c r="HT105" s="56"/>
      <c r="HV105" s="56"/>
      <c r="HW105" s="56"/>
      <c r="HX105" s="56"/>
      <c r="HY105" s="56"/>
      <c r="HZ105" s="56"/>
      <c r="IA105" s="56"/>
      <c r="IB105" s="56"/>
      <c r="IC105" s="56"/>
      <c r="ID105" s="56"/>
      <c r="IF105" s="56"/>
      <c r="IG105" s="56"/>
      <c r="IH105" s="56"/>
      <c r="II105" s="56"/>
      <c r="IJ105" s="56"/>
      <c r="IK105" s="56"/>
      <c r="IL105" s="56"/>
      <c r="IM105" s="56"/>
      <c r="IN105" s="56"/>
      <c r="IP105" s="56"/>
      <c r="IQ105" s="56"/>
      <c r="IR105" s="56"/>
      <c r="IS105" s="56"/>
      <c r="IT105" s="56"/>
      <c r="IU105" s="56"/>
    </row>
    <row r="106" spans="1:255" ht="12.75" customHeight="1" thickBot="1" x14ac:dyDescent="0.25">
      <c r="A106" s="227"/>
      <c r="B106" s="106">
        <v>589.35</v>
      </c>
      <c r="C106" s="123" t="s">
        <v>67</v>
      </c>
      <c r="D106" s="124"/>
      <c r="E106" s="125"/>
      <c r="F106" s="125"/>
      <c r="G106" s="125"/>
      <c r="H106" s="126"/>
      <c r="I106" s="127"/>
      <c r="J106" s="56"/>
      <c r="K106" s="56"/>
      <c r="L106" s="56"/>
      <c r="M106" s="56"/>
      <c r="N106" s="56"/>
      <c r="O106" s="56"/>
      <c r="P106" s="56"/>
      <c r="Q106" s="56"/>
      <c r="R106" s="56"/>
      <c r="T106" s="56"/>
      <c r="U106" s="56"/>
      <c r="V106" s="56"/>
      <c r="W106" s="56"/>
      <c r="X106" s="56"/>
      <c r="Y106" s="56"/>
      <c r="Z106" s="56"/>
      <c r="AA106" s="56"/>
      <c r="AB106" s="56"/>
      <c r="AD106" s="56"/>
      <c r="AE106" s="56"/>
      <c r="AF106" s="56"/>
      <c r="AG106" s="56"/>
      <c r="AH106" s="56"/>
      <c r="AI106" s="56"/>
      <c r="AJ106" s="56"/>
      <c r="AK106" s="56"/>
      <c r="AL106" s="56"/>
      <c r="AN106" s="56"/>
      <c r="AO106" s="56"/>
      <c r="AP106" s="56"/>
      <c r="AQ106" s="56"/>
      <c r="AR106" s="56"/>
      <c r="AS106" s="56"/>
      <c r="AT106" s="56"/>
      <c r="AU106" s="56"/>
      <c r="AV106" s="56"/>
      <c r="AX106" s="56"/>
      <c r="AY106" s="56"/>
      <c r="AZ106" s="56"/>
      <c r="BA106" s="56"/>
      <c r="BB106" s="56"/>
      <c r="BC106" s="56"/>
      <c r="BD106" s="56"/>
      <c r="BE106" s="56"/>
      <c r="BF106" s="56"/>
      <c r="BH106" s="56"/>
      <c r="BI106" s="56"/>
      <c r="BJ106" s="56"/>
      <c r="BK106" s="56"/>
      <c r="BL106" s="56"/>
      <c r="BM106" s="56"/>
      <c r="BN106" s="56"/>
      <c r="BO106" s="56"/>
      <c r="BP106" s="56"/>
      <c r="BR106" s="56"/>
      <c r="BS106" s="56"/>
      <c r="BT106" s="56"/>
      <c r="BU106" s="56"/>
      <c r="BV106" s="56"/>
      <c r="BW106" s="56"/>
      <c r="BX106" s="56"/>
      <c r="BY106" s="56"/>
      <c r="BZ106" s="56"/>
      <c r="CB106" s="56"/>
      <c r="CC106" s="56"/>
      <c r="CD106" s="56"/>
      <c r="CE106" s="56"/>
      <c r="CF106" s="56"/>
      <c r="CG106" s="56"/>
      <c r="CH106" s="56"/>
      <c r="CI106" s="56"/>
      <c r="CJ106" s="56"/>
      <c r="CL106" s="56"/>
      <c r="CM106" s="56"/>
      <c r="CN106" s="56"/>
      <c r="CO106" s="56"/>
      <c r="CP106" s="56"/>
      <c r="CQ106" s="56"/>
      <c r="CR106" s="56"/>
      <c r="CS106" s="56"/>
      <c r="CT106" s="56"/>
      <c r="CV106" s="56"/>
      <c r="CW106" s="56"/>
      <c r="CX106" s="56"/>
      <c r="CY106" s="56"/>
      <c r="CZ106" s="56"/>
      <c r="DA106" s="56"/>
      <c r="DB106" s="56"/>
      <c r="DC106" s="56"/>
      <c r="DD106" s="56"/>
      <c r="DF106" s="56"/>
      <c r="DG106" s="56"/>
      <c r="DH106" s="56"/>
      <c r="DI106" s="56"/>
      <c r="DJ106" s="56"/>
      <c r="DK106" s="56"/>
      <c r="DL106" s="56"/>
      <c r="DM106" s="56"/>
      <c r="DN106" s="56"/>
      <c r="DP106" s="56"/>
      <c r="DQ106" s="56"/>
      <c r="DR106" s="56"/>
      <c r="DS106" s="56"/>
      <c r="DT106" s="56"/>
      <c r="DU106" s="56"/>
      <c r="DV106" s="56"/>
      <c r="DW106" s="56"/>
      <c r="DX106" s="56"/>
      <c r="DZ106" s="56"/>
      <c r="EA106" s="56"/>
      <c r="EB106" s="56"/>
      <c r="EC106" s="56"/>
      <c r="ED106" s="56"/>
      <c r="EE106" s="56"/>
      <c r="EF106" s="56"/>
      <c r="EG106" s="56"/>
      <c r="EH106" s="56"/>
      <c r="EJ106" s="56"/>
      <c r="EK106" s="56"/>
      <c r="EL106" s="56"/>
      <c r="EM106" s="56"/>
      <c r="EN106" s="56"/>
      <c r="EO106" s="56"/>
      <c r="EP106" s="56"/>
      <c r="EQ106" s="56"/>
      <c r="ER106" s="56"/>
      <c r="ET106" s="56"/>
      <c r="EU106" s="56"/>
      <c r="EV106" s="56"/>
      <c r="EW106" s="56"/>
      <c r="EX106" s="56"/>
      <c r="EY106" s="56"/>
      <c r="EZ106" s="56"/>
      <c r="FA106" s="56"/>
      <c r="FB106" s="56"/>
      <c r="FD106" s="56"/>
      <c r="FE106" s="56"/>
      <c r="FF106" s="56"/>
      <c r="FG106" s="56"/>
      <c r="FH106" s="56"/>
      <c r="FI106" s="56"/>
      <c r="FJ106" s="56"/>
      <c r="FK106" s="56"/>
      <c r="FL106" s="56"/>
      <c r="FN106" s="56"/>
      <c r="FO106" s="56"/>
      <c r="FP106" s="56"/>
      <c r="FQ106" s="56"/>
      <c r="FR106" s="56"/>
      <c r="FS106" s="56"/>
      <c r="FT106" s="56"/>
      <c r="FU106" s="56"/>
      <c r="FV106" s="56"/>
      <c r="FX106" s="56"/>
      <c r="FY106" s="56"/>
      <c r="FZ106" s="56"/>
      <c r="GA106" s="56"/>
      <c r="GB106" s="56"/>
      <c r="GC106" s="56"/>
      <c r="GD106" s="56"/>
      <c r="GE106" s="56"/>
      <c r="GF106" s="56"/>
      <c r="GH106" s="56"/>
      <c r="GI106" s="56"/>
      <c r="GJ106" s="56"/>
      <c r="GK106" s="56"/>
      <c r="GL106" s="56"/>
      <c r="GM106" s="56"/>
      <c r="GN106" s="56"/>
      <c r="GO106" s="56"/>
      <c r="GP106" s="56"/>
      <c r="GR106" s="56"/>
      <c r="GS106" s="56"/>
      <c r="GT106" s="56"/>
      <c r="GU106" s="56"/>
      <c r="GV106" s="56"/>
      <c r="GW106" s="56"/>
      <c r="GX106" s="56"/>
      <c r="GY106" s="56"/>
      <c r="GZ106" s="56"/>
      <c r="HB106" s="56"/>
      <c r="HC106" s="56"/>
      <c r="HD106" s="56"/>
      <c r="HE106" s="56"/>
      <c r="HF106" s="56"/>
      <c r="HG106" s="56"/>
      <c r="HH106" s="56"/>
      <c r="HI106" s="56"/>
      <c r="HJ106" s="56"/>
      <c r="HL106" s="56"/>
      <c r="HM106" s="56"/>
      <c r="HN106" s="56"/>
      <c r="HO106" s="56"/>
      <c r="HP106" s="56"/>
      <c r="HQ106" s="56"/>
      <c r="HR106" s="56"/>
      <c r="HS106" s="56"/>
      <c r="HT106" s="56"/>
      <c r="HV106" s="56"/>
      <c r="HW106" s="56"/>
      <c r="HX106" s="56"/>
      <c r="HY106" s="56"/>
      <c r="HZ106" s="56"/>
      <c r="IA106" s="56"/>
      <c r="IB106" s="56"/>
      <c r="IC106" s="56"/>
      <c r="ID106" s="56"/>
      <c r="IF106" s="56"/>
      <c r="IG106" s="56"/>
      <c r="IH106" s="56"/>
      <c r="II106" s="56"/>
      <c r="IJ106" s="56"/>
      <c r="IK106" s="56"/>
      <c r="IL106" s="56"/>
      <c r="IM106" s="56"/>
      <c r="IN106" s="56"/>
      <c r="IP106" s="56"/>
      <c r="IQ106" s="56"/>
      <c r="IR106" s="56"/>
      <c r="IS106" s="56"/>
      <c r="IT106" s="56"/>
      <c r="IU106" s="56"/>
    </row>
    <row r="107" spans="1:255" ht="12.75" customHeight="1" thickBot="1" x14ac:dyDescent="0.25">
      <c r="A107" s="227"/>
      <c r="B107" s="106">
        <v>490.65</v>
      </c>
      <c r="C107" s="85" t="s">
        <v>70</v>
      </c>
      <c r="D107" s="86"/>
      <c r="E107" s="47"/>
      <c r="F107" s="47"/>
      <c r="G107" s="47"/>
      <c r="H107" s="48"/>
      <c r="I107" s="49"/>
      <c r="J107" s="56"/>
      <c r="K107" s="56"/>
      <c r="L107" s="56"/>
      <c r="M107" s="56"/>
      <c r="N107" s="56"/>
      <c r="O107" s="56"/>
      <c r="P107" s="56"/>
      <c r="Q107" s="56"/>
      <c r="R107" s="56"/>
      <c r="T107" s="56"/>
      <c r="U107" s="56"/>
      <c r="V107" s="56"/>
      <c r="W107" s="56"/>
      <c r="X107" s="56"/>
      <c r="Y107" s="56"/>
      <c r="Z107" s="56"/>
      <c r="AA107" s="56"/>
      <c r="AB107" s="56"/>
      <c r="AD107" s="56"/>
      <c r="AE107" s="56"/>
      <c r="AF107" s="56"/>
      <c r="AG107" s="56"/>
      <c r="AH107" s="56"/>
      <c r="AI107" s="56"/>
      <c r="AJ107" s="56"/>
      <c r="AK107" s="56"/>
      <c r="AL107" s="56"/>
      <c r="AN107" s="56"/>
      <c r="AO107" s="56"/>
      <c r="AP107" s="56"/>
      <c r="AQ107" s="56"/>
      <c r="AR107" s="56"/>
      <c r="AS107" s="56"/>
      <c r="AT107" s="56"/>
      <c r="AU107" s="56"/>
      <c r="AV107" s="56"/>
      <c r="AX107" s="56"/>
      <c r="AY107" s="56"/>
      <c r="AZ107" s="56"/>
      <c r="BA107" s="56"/>
      <c r="BB107" s="56"/>
      <c r="BC107" s="56"/>
      <c r="BD107" s="56"/>
      <c r="BE107" s="56"/>
      <c r="BF107" s="56"/>
      <c r="BH107" s="56"/>
      <c r="BI107" s="56"/>
      <c r="BJ107" s="56"/>
      <c r="BK107" s="56"/>
      <c r="BL107" s="56"/>
      <c r="BM107" s="56"/>
      <c r="BN107" s="56"/>
      <c r="BO107" s="56"/>
      <c r="BP107" s="56"/>
      <c r="BR107" s="56"/>
      <c r="BS107" s="56"/>
      <c r="BT107" s="56"/>
      <c r="BU107" s="56"/>
      <c r="BV107" s="56"/>
      <c r="BW107" s="56"/>
      <c r="BX107" s="56"/>
      <c r="BY107" s="56"/>
      <c r="BZ107" s="56"/>
      <c r="CB107" s="56"/>
      <c r="CC107" s="56"/>
      <c r="CD107" s="56"/>
      <c r="CE107" s="56"/>
      <c r="CF107" s="56"/>
      <c r="CG107" s="56"/>
      <c r="CH107" s="56"/>
      <c r="CI107" s="56"/>
      <c r="CJ107" s="56"/>
      <c r="CL107" s="56"/>
      <c r="CM107" s="56"/>
      <c r="CN107" s="56"/>
      <c r="CO107" s="56"/>
      <c r="CP107" s="56"/>
      <c r="CQ107" s="56"/>
      <c r="CR107" s="56"/>
      <c r="CS107" s="56"/>
      <c r="CT107" s="56"/>
      <c r="CV107" s="56"/>
      <c r="CW107" s="56"/>
      <c r="CX107" s="56"/>
      <c r="CY107" s="56"/>
      <c r="CZ107" s="56"/>
      <c r="DA107" s="56"/>
      <c r="DB107" s="56"/>
      <c r="DC107" s="56"/>
      <c r="DD107" s="56"/>
      <c r="DF107" s="56"/>
      <c r="DG107" s="56"/>
      <c r="DH107" s="56"/>
      <c r="DI107" s="56"/>
      <c r="DJ107" s="56"/>
      <c r="DK107" s="56"/>
      <c r="DL107" s="56"/>
      <c r="DM107" s="56"/>
      <c r="DN107" s="56"/>
      <c r="DP107" s="56"/>
      <c r="DQ107" s="56"/>
      <c r="DR107" s="56"/>
      <c r="DS107" s="56"/>
      <c r="DT107" s="56"/>
      <c r="DU107" s="56"/>
      <c r="DV107" s="56"/>
      <c r="DW107" s="56"/>
      <c r="DX107" s="56"/>
      <c r="DZ107" s="56"/>
      <c r="EA107" s="56"/>
      <c r="EB107" s="56"/>
      <c r="EC107" s="56"/>
      <c r="ED107" s="56"/>
      <c r="EE107" s="56"/>
      <c r="EF107" s="56"/>
      <c r="EG107" s="56"/>
      <c r="EH107" s="56"/>
      <c r="EJ107" s="56"/>
      <c r="EK107" s="56"/>
      <c r="EL107" s="56"/>
      <c r="EM107" s="56"/>
      <c r="EN107" s="56"/>
      <c r="EO107" s="56"/>
      <c r="EP107" s="56"/>
      <c r="EQ107" s="56"/>
      <c r="ER107" s="56"/>
      <c r="ET107" s="56"/>
      <c r="EU107" s="56"/>
      <c r="EV107" s="56"/>
      <c r="EW107" s="56"/>
      <c r="EX107" s="56"/>
      <c r="EY107" s="56"/>
      <c r="EZ107" s="56"/>
      <c r="FA107" s="56"/>
      <c r="FB107" s="56"/>
      <c r="FD107" s="56"/>
      <c r="FE107" s="56"/>
      <c r="FF107" s="56"/>
      <c r="FG107" s="56"/>
      <c r="FH107" s="56"/>
      <c r="FI107" s="56"/>
      <c r="FJ107" s="56"/>
      <c r="FK107" s="56"/>
      <c r="FL107" s="56"/>
      <c r="FN107" s="56"/>
      <c r="FO107" s="56"/>
      <c r="FP107" s="56"/>
      <c r="FQ107" s="56"/>
      <c r="FR107" s="56"/>
      <c r="FS107" s="56"/>
      <c r="FT107" s="56"/>
      <c r="FU107" s="56"/>
      <c r="FV107" s="56"/>
      <c r="FX107" s="56"/>
      <c r="FY107" s="56"/>
      <c r="FZ107" s="56"/>
      <c r="GA107" s="56"/>
      <c r="GB107" s="56"/>
      <c r="GC107" s="56"/>
      <c r="GD107" s="56"/>
      <c r="GE107" s="56"/>
      <c r="GF107" s="56"/>
      <c r="GH107" s="56"/>
      <c r="GI107" s="56"/>
      <c r="GJ107" s="56"/>
      <c r="GK107" s="56"/>
      <c r="GL107" s="56"/>
      <c r="GM107" s="56"/>
      <c r="GN107" s="56"/>
      <c r="GO107" s="56"/>
      <c r="GP107" s="56"/>
      <c r="GR107" s="56"/>
      <c r="GS107" s="56"/>
      <c r="GT107" s="56"/>
      <c r="GU107" s="56"/>
      <c r="GV107" s="56"/>
      <c r="GW107" s="56"/>
      <c r="GX107" s="56"/>
      <c r="GY107" s="56"/>
      <c r="GZ107" s="56"/>
      <c r="HB107" s="56"/>
      <c r="HC107" s="56"/>
      <c r="HD107" s="56"/>
      <c r="HE107" s="56"/>
      <c r="HF107" s="56"/>
      <c r="HG107" s="56"/>
      <c r="HH107" s="56"/>
      <c r="HI107" s="56"/>
      <c r="HJ107" s="56"/>
      <c r="HL107" s="56"/>
      <c r="HM107" s="56"/>
      <c r="HN107" s="56"/>
      <c r="HO107" s="56"/>
      <c r="HP107" s="56"/>
      <c r="HQ107" s="56"/>
      <c r="HR107" s="56"/>
      <c r="HS107" s="56"/>
      <c r="HT107" s="56"/>
      <c r="HV107" s="56"/>
      <c r="HW107" s="56"/>
      <c r="HX107" s="56"/>
      <c r="HY107" s="56"/>
      <c r="HZ107" s="56"/>
      <c r="IA107" s="56"/>
      <c r="IB107" s="56"/>
      <c r="IC107" s="56"/>
      <c r="ID107" s="56"/>
      <c r="IF107" s="56"/>
      <c r="IG107" s="56"/>
      <c r="IH107" s="56"/>
      <c r="II107" s="56"/>
      <c r="IJ107" s="56"/>
      <c r="IK107" s="56"/>
      <c r="IL107" s="56"/>
      <c r="IM107" s="56"/>
      <c r="IN107" s="56"/>
      <c r="IP107" s="56"/>
      <c r="IQ107" s="56"/>
      <c r="IR107" s="56"/>
      <c r="IS107" s="56"/>
      <c r="IT107" s="56"/>
      <c r="IU107" s="56"/>
    </row>
    <row r="108" spans="1:255" ht="12.75" customHeight="1" thickBot="1" x14ac:dyDescent="0.25">
      <c r="A108" s="227"/>
      <c r="B108" s="106">
        <v>523.04</v>
      </c>
      <c r="C108" s="85" t="s">
        <v>72</v>
      </c>
      <c r="D108" s="86"/>
      <c r="E108" s="47"/>
      <c r="F108" s="47"/>
      <c r="G108" s="47"/>
      <c r="H108" s="48"/>
      <c r="I108" s="49"/>
      <c r="J108" s="56"/>
      <c r="K108" s="56"/>
      <c r="L108" s="56"/>
      <c r="M108" s="56"/>
      <c r="N108" s="56"/>
      <c r="O108" s="56"/>
      <c r="P108" s="56"/>
      <c r="Q108" s="56"/>
      <c r="R108" s="56"/>
      <c r="T108" s="56"/>
      <c r="U108" s="56"/>
      <c r="V108" s="56"/>
      <c r="W108" s="56"/>
      <c r="X108" s="56"/>
      <c r="Y108" s="56"/>
      <c r="Z108" s="56"/>
      <c r="AA108" s="56"/>
      <c r="AB108" s="56"/>
      <c r="AD108" s="56"/>
      <c r="AE108" s="56"/>
      <c r="AF108" s="56"/>
      <c r="AG108" s="56"/>
      <c r="AH108" s="56"/>
      <c r="AI108" s="56"/>
      <c r="AJ108" s="56"/>
      <c r="AK108" s="56"/>
      <c r="AL108" s="56"/>
      <c r="AN108" s="56"/>
      <c r="AO108" s="56"/>
      <c r="AP108" s="56"/>
      <c r="AQ108" s="56"/>
      <c r="AR108" s="56"/>
      <c r="AS108" s="56"/>
      <c r="AT108" s="56"/>
      <c r="AU108" s="56"/>
      <c r="AV108" s="56"/>
      <c r="AX108" s="56"/>
      <c r="AY108" s="56"/>
      <c r="AZ108" s="56"/>
      <c r="BA108" s="56"/>
      <c r="BB108" s="56"/>
      <c r="BC108" s="56"/>
      <c r="BD108" s="56"/>
      <c r="BE108" s="56"/>
      <c r="BF108" s="56"/>
      <c r="BH108" s="56"/>
      <c r="BI108" s="56"/>
      <c r="BJ108" s="56"/>
      <c r="BK108" s="56"/>
      <c r="BL108" s="56"/>
      <c r="BM108" s="56"/>
      <c r="BN108" s="56"/>
      <c r="BO108" s="56"/>
      <c r="BP108" s="56"/>
      <c r="BR108" s="56"/>
      <c r="BS108" s="56"/>
      <c r="BT108" s="56"/>
      <c r="BU108" s="56"/>
      <c r="BV108" s="56"/>
      <c r="BW108" s="56"/>
      <c r="BX108" s="56"/>
      <c r="BY108" s="56"/>
      <c r="BZ108" s="56"/>
      <c r="CB108" s="56"/>
      <c r="CC108" s="56"/>
      <c r="CD108" s="56"/>
      <c r="CE108" s="56"/>
      <c r="CF108" s="56"/>
      <c r="CG108" s="56"/>
      <c r="CH108" s="56"/>
      <c r="CI108" s="56"/>
      <c r="CJ108" s="56"/>
      <c r="CL108" s="56"/>
      <c r="CM108" s="56"/>
      <c r="CN108" s="56"/>
      <c r="CO108" s="56"/>
      <c r="CP108" s="56"/>
      <c r="CQ108" s="56"/>
      <c r="CR108" s="56"/>
      <c r="CS108" s="56"/>
      <c r="CT108" s="56"/>
      <c r="CV108" s="56"/>
      <c r="CW108" s="56"/>
      <c r="CX108" s="56"/>
      <c r="CY108" s="56"/>
      <c r="CZ108" s="56"/>
      <c r="DA108" s="56"/>
      <c r="DB108" s="56"/>
      <c r="DC108" s="56"/>
      <c r="DD108" s="56"/>
      <c r="DF108" s="56"/>
      <c r="DG108" s="56"/>
      <c r="DH108" s="56"/>
      <c r="DI108" s="56"/>
      <c r="DJ108" s="56"/>
      <c r="DK108" s="56"/>
      <c r="DL108" s="56"/>
      <c r="DM108" s="56"/>
      <c r="DN108" s="56"/>
      <c r="DP108" s="56"/>
      <c r="DQ108" s="56"/>
      <c r="DR108" s="56"/>
      <c r="DS108" s="56"/>
      <c r="DT108" s="56"/>
      <c r="DU108" s="56"/>
      <c r="DV108" s="56"/>
      <c r="DW108" s="56"/>
      <c r="DX108" s="56"/>
      <c r="DZ108" s="56"/>
      <c r="EA108" s="56"/>
      <c r="EB108" s="56"/>
      <c r="EC108" s="56"/>
      <c r="ED108" s="56"/>
      <c r="EE108" s="56"/>
      <c r="EF108" s="56"/>
      <c r="EG108" s="56"/>
      <c r="EH108" s="56"/>
      <c r="EJ108" s="56"/>
      <c r="EK108" s="56"/>
      <c r="EL108" s="56"/>
      <c r="EM108" s="56"/>
      <c r="EN108" s="56"/>
      <c r="EO108" s="56"/>
      <c r="EP108" s="56"/>
      <c r="EQ108" s="56"/>
      <c r="ER108" s="56"/>
      <c r="ET108" s="56"/>
      <c r="EU108" s="56"/>
      <c r="EV108" s="56"/>
      <c r="EW108" s="56"/>
      <c r="EX108" s="56"/>
      <c r="EY108" s="56"/>
      <c r="EZ108" s="56"/>
      <c r="FA108" s="56"/>
      <c r="FB108" s="56"/>
      <c r="FD108" s="56"/>
      <c r="FE108" s="56"/>
      <c r="FF108" s="56"/>
      <c r="FG108" s="56"/>
      <c r="FH108" s="56"/>
      <c r="FI108" s="56"/>
      <c r="FJ108" s="56"/>
      <c r="FK108" s="56"/>
      <c r="FL108" s="56"/>
      <c r="FN108" s="56"/>
      <c r="FO108" s="56"/>
      <c r="FP108" s="56"/>
      <c r="FQ108" s="56"/>
      <c r="FR108" s="56"/>
      <c r="FS108" s="56"/>
      <c r="FT108" s="56"/>
      <c r="FU108" s="56"/>
      <c r="FV108" s="56"/>
      <c r="FX108" s="56"/>
      <c r="FY108" s="56"/>
      <c r="FZ108" s="56"/>
      <c r="GA108" s="56"/>
      <c r="GB108" s="56"/>
      <c r="GC108" s="56"/>
      <c r="GD108" s="56"/>
      <c r="GE108" s="56"/>
      <c r="GF108" s="56"/>
      <c r="GH108" s="56"/>
      <c r="GI108" s="56"/>
      <c r="GJ108" s="56"/>
      <c r="GK108" s="56"/>
      <c r="GL108" s="56"/>
      <c r="GM108" s="56"/>
      <c r="GN108" s="56"/>
      <c r="GO108" s="56"/>
      <c r="GP108" s="56"/>
      <c r="GR108" s="56"/>
      <c r="GS108" s="56"/>
      <c r="GT108" s="56"/>
      <c r="GU108" s="56"/>
      <c r="GV108" s="56"/>
      <c r="GW108" s="56"/>
      <c r="GX108" s="56"/>
      <c r="GY108" s="56"/>
      <c r="GZ108" s="56"/>
      <c r="HB108" s="56"/>
      <c r="HC108" s="56"/>
      <c r="HD108" s="56"/>
      <c r="HE108" s="56"/>
      <c r="HF108" s="56"/>
      <c r="HG108" s="56"/>
      <c r="HH108" s="56"/>
      <c r="HI108" s="56"/>
      <c r="HJ108" s="56"/>
      <c r="HL108" s="56"/>
      <c r="HM108" s="56"/>
      <c r="HN108" s="56"/>
      <c r="HO108" s="56"/>
      <c r="HP108" s="56"/>
      <c r="HQ108" s="56"/>
      <c r="HR108" s="56"/>
      <c r="HS108" s="56"/>
      <c r="HT108" s="56"/>
      <c r="HV108" s="56"/>
      <c r="HW108" s="56"/>
      <c r="HX108" s="56"/>
      <c r="HY108" s="56"/>
      <c r="HZ108" s="56"/>
      <c r="IA108" s="56"/>
      <c r="IB108" s="56"/>
      <c r="IC108" s="56"/>
      <c r="ID108" s="56"/>
      <c r="IF108" s="56"/>
      <c r="IG108" s="56"/>
      <c r="IH108" s="56"/>
      <c r="II108" s="56"/>
      <c r="IJ108" s="56"/>
      <c r="IK108" s="56"/>
      <c r="IL108" s="56"/>
      <c r="IM108" s="56"/>
      <c r="IN108" s="56"/>
      <c r="IP108" s="56"/>
      <c r="IQ108" s="56"/>
      <c r="IR108" s="56"/>
      <c r="IS108" s="56"/>
      <c r="IT108" s="56"/>
      <c r="IU108" s="56"/>
    </row>
    <row r="109" spans="1:255" ht="12.75" customHeight="1" thickBot="1" x14ac:dyDescent="0.25">
      <c r="A109" s="227"/>
      <c r="B109" s="106">
        <v>581.30999999999995</v>
      </c>
      <c r="C109" s="85" t="s">
        <v>73</v>
      </c>
      <c r="D109" s="86"/>
      <c r="E109" s="47"/>
      <c r="F109" s="47"/>
      <c r="G109" s="47"/>
      <c r="H109" s="48"/>
      <c r="I109" s="49"/>
      <c r="J109" s="56"/>
      <c r="K109" s="56"/>
      <c r="L109" s="56"/>
      <c r="M109" s="56"/>
      <c r="N109" s="56"/>
      <c r="O109" s="56"/>
      <c r="P109" s="56"/>
      <c r="Q109" s="56"/>
      <c r="R109" s="56"/>
      <c r="T109" s="56"/>
      <c r="U109" s="56"/>
      <c r="V109" s="56"/>
      <c r="W109" s="56"/>
      <c r="X109" s="56"/>
      <c r="Y109" s="56"/>
      <c r="Z109" s="56"/>
      <c r="AA109" s="56"/>
      <c r="AB109" s="56"/>
      <c r="AD109" s="56"/>
      <c r="AE109" s="56"/>
      <c r="AF109" s="56"/>
      <c r="AG109" s="56"/>
      <c r="AH109" s="56"/>
      <c r="AI109" s="56"/>
      <c r="AJ109" s="56"/>
      <c r="AK109" s="56"/>
      <c r="AL109" s="56"/>
      <c r="AN109" s="56"/>
      <c r="AO109" s="56"/>
      <c r="AP109" s="56"/>
      <c r="AQ109" s="56"/>
      <c r="AR109" s="56"/>
      <c r="AS109" s="56"/>
      <c r="AT109" s="56"/>
      <c r="AU109" s="56"/>
      <c r="AV109" s="56"/>
      <c r="AX109" s="56"/>
      <c r="AY109" s="56"/>
      <c r="AZ109" s="56"/>
      <c r="BA109" s="56"/>
      <c r="BB109" s="56"/>
      <c r="BC109" s="56"/>
      <c r="BD109" s="56"/>
      <c r="BE109" s="56"/>
      <c r="BF109" s="56"/>
      <c r="BH109" s="56"/>
      <c r="BI109" s="56"/>
      <c r="BJ109" s="56"/>
      <c r="BK109" s="56"/>
      <c r="BL109" s="56"/>
      <c r="BM109" s="56"/>
      <c r="BN109" s="56"/>
      <c r="BO109" s="56"/>
      <c r="BP109" s="56"/>
      <c r="BR109" s="56"/>
      <c r="BS109" s="56"/>
      <c r="BT109" s="56"/>
      <c r="BU109" s="56"/>
      <c r="BV109" s="56"/>
      <c r="BW109" s="56"/>
      <c r="BX109" s="56"/>
      <c r="BY109" s="56"/>
      <c r="BZ109" s="56"/>
      <c r="CB109" s="56"/>
      <c r="CC109" s="56"/>
      <c r="CD109" s="56"/>
      <c r="CE109" s="56"/>
      <c r="CF109" s="56"/>
      <c r="CG109" s="56"/>
      <c r="CH109" s="56"/>
      <c r="CI109" s="56"/>
      <c r="CJ109" s="56"/>
      <c r="CL109" s="56"/>
      <c r="CM109" s="56"/>
      <c r="CN109" s="56"/>
      <c r="CO109" s="56"/>
      <c r="CP109" s="56"/>
      <c r="CQ109" s="56"/>
      <c r="CR109" s="56"/>
      <c r="CS109" s="56"/>
      <c r="CT109" s="56"/>
      <c r="CV109" s="56"/>
      <c r="CW109" s="56"/>
      <c r="CX109" s="56"/>
      <c r="CY109" s="56"/>
      <c r="CZ109" s="56"/>
      <c r="DA109" s="56"/>
      <c r="DB109" s="56"/>
      <c r="DC109" s="56"/>
      <c r="DD109" s="56"/>
      <c r="DF109" s="56"/>
      <c r="DG109" s="56"/>
      <c r="DH109" s="56"/>
      <c r="DI109" s="56"/>
      <c r="DJ109" s="56"/>
      <c r="DK109" s="56"/>
      <c r="DL109" s="56"/>
      <c r="DM109" s="56"/>
      <c r="DN109" s="56"/>
      <c r="DP109" s="56"/>
      <c r="DQ109" s="56"/>
      <c r="DR109" s="56"/>
      <c r="DS109" s="56"/>
      <c r="DT109" s="56"/>
      <c r="DU109" s="56"/>
      <c r="DV109" s="56"/>
      <c r="DW109" s="56"/>
      <c r="DX109" s="56"/>
      <c r="DZ109" s="56"/>
      <c r="EA109" s="56"/>
      <c r="EB109" s="56"/>
      <c r="EC109" s="56"/>
      <c r="ED109" s="56"/>
      <c r="EE109" s="56"/>
      <c r="EF109" s="56"/>
      <c r="EG109" s="56"/>
      <c r="EH109" s="56"/>
      <c r="EJ109" s="56"/>
      <c r="EK109" s="56"/>
      <c r="EL109" s="56"/>
      <c r="EM109" s="56"/>
      <c r="EN109" s="56"/>
      <c r="EO109" s="56"/>
      <c r="EP109" s="56"/>
      <c r="EQ109" s="56"/>
      <c r="ER109" s="56"/>
      <c r="ET109" s="56"/>
      <c r="EU109" s="56"/>
      <c r="EV109" s="56"/>
      <c r="EW109" s="56"/>
      <c r="EX109" s="56"/>
      <c r="EY109" s="56"/>
      <c r="EZ109" s="56"/>
      <c r="FA109" s="56"/>
      <c r="FB109" s="56"/>
      <c r="FD109" s="56"/>
      <c r="FE109" s="56"/>
      <c r="FF109" s="56"/>
      <c r="FG109" s="56"/>
      <c r="FH109" s="56"/>
      <c r="FI109" s="56"/>
      <c r="FJ109" s="56"/>
      <c r="FK109" s="56"/>
      <c r="FL109" s="56"/>
      <c r="FN109" s="56"/>
      <c r="FO109" s="56"/>
      <c r="FP109" s="56"/>
      <c r="FQ109" s="56"/>
      <c r="FR109" s="56"/>
      <c r="FS109" s="56"/>
      <c r="FT109" s="56"/>
      <c r="FU109" s="56"/>
      <c r="FV109" s="56"/>
      <c r="FX109" s="56"/>
      <c r="FY109" s="56"/>
      <c r="FZ109" s="56"/>
      <c r="GA109" s="56"/>
      <c r="GB109" s="56"/>
      <c r="GC109" s="56"/>
      <c r="GD109" s="56"/>
      <c r="GE109" s="56"/>
      <c r="GF109" s="56"/>
      <c r="GH109" s="56"/>
      <c r="GI109" s="56"/>
      <c r="GJ109" s="56"/>
      <c r="GK109" s="56"/>
      <c r="GL109" s="56"/>
      <c r="GM109" s="56"/>
      <c r="GN109" s="56"/>
      <c r="GO109" s="56"/>
      <c r="GP109" s="56"/>
      <c r="GR109" s="56"/>
      <c r="GS109" s="56"/>
      <c r="GT109" s="56"/>
      <c r="GU109" s="56"/>
      <c r="GV109" s="56"/>
      <c r="GW109" s="56"/>
      <c r="GX109" s="56"/>
      <c r="GY109" s="56"/>
      <c r="GZ109" s="56"/>
      <c r="HB109" s="56"/>
      <c r="HC109" s="56"/>
      <c r="HD109" s="56"/>
      <c r="HE109" s="56"/>
      <c r="HF109" s="56"/>
      <c r="HG109" s="56"/>
      <c r="HH109" s="56"/>
      <c r="HI109" s="56"/>
      <c r="HJ109" s="56"/>
      <c r="HL109" s="56"/>
      <c r="HM109" s="56"/>
      <c r="HN109" s="56"/>
      <c r="HO109" s="56"/>
      <c r="HP109" s="56"/>
      <c r="HQ109" s="56"/>
      <c r="HR109" s="56"/>
      <c r="HS109" s="56"/>
      <c r="HT109" s="56"/>
      <c r="HV109" s="56"/>
      <c r="HW109" s="56"/>
      <c r="HX109" s="56"/>
      <c r="HY109" s="56"/>
      <c r="HZ109" s="56"/>
      <c r="IA109" s="56"/>
      <c r="IB109" s="56"/>
      <c r="IC109" s="56"/>
      <c r="ID109" s="56"/>
      <c r="IF109" s="56"/>
      <c r="IG109" s="56"/>
      <c r="IH109" s="56"/>
      <c r="II109" s="56"/>
      <c r="IJ109" s="56"/>
      <c r="IK109" s="56"/>
      <c r="IL109" s="56"/>
      <c r="IM109" s="56"/>
      <c r="IN109" s="56"/>
      <c r="IP109" s="56"/>
      <c r="IQ109" s="56"/>
      <c r="IR109" s="56"/>
      <c r="IS109" s="56"/>
      <c r="IT109" s="56"/>
      <c r="IU109" s="56"/>
    </row>
    <row r="110" spans="1:255" ht="12.75" customHeight="1" thickBot="1" x14ac:dyDescent="0.25">
      <c r="A110" s="227"/>
      <c r="B110" s="106">
        <v>526.54</v>
      </c>
      <c r="C110" s="85" t="s">
        <v>74</v>
      </c>
      <c r="D110" s="86"/>
      <c r="E110" s="47"/>
      <c r="F110" s="47"/>
      <c r="G110" s="47"/>
      <c r="H110" s="48"/>
      <c r="I110" s="49"/>
      <c r="J110" s="56"/>
      <c r="K110" s="56"/>
      <c r="L110" s="56"/>
      <c r="M110" s="56"/>
      <c r="N110" s="56"/>
      <c r="O110" s="56"/>
      <c r="P110" s="56"/>
      <c r="Q110" s="56"/>
      <c r="R110" s="56"/>
      <c r="T110" s="56"/>
      <c r="U110" s="56"/>
      <c r="V110" s="56"/>
      <c r="W110" s="56"/>
      <c r="X110" s="56"/>
      <c r="Y110" s="56"/>
      <c r="Z110" s="56"/>
      <c r="AA110" s="56"/>
      <c r="AB110" s="56"/>
      <c r="AD110" s="56"/>
      <c r="AE110" s="56"/>
      <c r="AF110" s="56"/>
      <c r="AG110" s="56"/>
      <c r="AH110" s="56"/>
      <c r="AI110" s="56"/>
      <c r="AJ110" s="56"/>
      <c r="AK110" s="56"/>
      <c r="AL110" s="56"/>
      <c r="AN110" s="56"/>
      <c r="AO110" s="56"/>
      <c r="AP110" s="56"/>
      <c r="AQ110" s="56"/>
      <c r="AR110" s="56"/>
      <c r="AS110" s="56"/>
      <c r="AT110" s="56"/>
      <c r="AU110" s="56"/>
      <c r="AV110" s="56"/>
      <c r="AX110" s="56"/>
      <c r="AY110" s="56"/>
      <c r="AZ110" s="56"/>
      <c r="BA110" s="56"/>
      <c r="BB110" s="56"/>
      <c r="BC110" s="56"/>
      <c r="BD110" s="56"/>
      <c r="BE110" s="56"/>
      <c r="BF110" s="56"/>
      <c r="BH110" s="56"/>
      <c r="BI110" s="56"/>
      <c r="BJ110" s="56"/>
      <c r="BK110" s="56"/>
      <c r="BL110" s="56"/>
      <c r="BM110" s="56"/>
      <c r="BN110" s="56"/>
      <c r="BO110" s="56"/>
      <c r="BP110" s="56"/>
      <c r="BR110" s="56"/>
      <c r="BS110" s="56"/>
      <c r="BT110" s="56"/>
      <c r="BU110" s="56"/>
      <c r="BV110" s="56"/>
      <c r="BW110" s="56"/>
      <c r="BX110" s="56"/>
      <c r="BY110" s="56"/>
      <c r="BZ110" s="56"/>
      <c r="CB110" s="56"/>
      <c r="CC110" s="56"/>
      <c r="CD110" s="56"/>
      <c r="CE110" s="56"/>
      <c r="CF110" s="56"/>
      <c r="CG110" s="56"/>
      <c r="CH110" s="56"/>
      <c r="CI110" s="56"/>
      <c r="CJ110" s="56"/>
      <c r="CL110" s="56"/>
      <c r="CM110" s="56"/>
      <c r="CN110" s="56"/>
      <c r="CO110" s="56"/>
      <c r="CP110" s="56"/>
      <c r="CQ110" s="56"/>
      <c r="CR110" s="56"/>
      <c r="CS110" s="56"/>
      <c r="CT110" s="56"/>
      <c r="CV110" s="56"/>
      <c r="CW110" s="56"/>
      <c r="CX110" s="56"/>
      <c r="CY110" s="56"/>
      <c r="CZ110" s="56"/>
      <c r="DA110" s="56"/>
      <c r="DB110" s="56"/>
      <c r="DC110" s="56"/>
      <c r="DD110" s="56"/>
      <c r="DF110" s="56"/>
      <c r="DG110" s="56"/>
      <c r="DH110" s="56"/>
      <c r="DI110" s="56"/>
      <c r="DJ110" s="56"/>
      <c r="DK110" s="56"/>
      <c r="DL110" s="56"/>
      <c r="DM110" s="56"/>
      <c r="DN110" s="56"/>
      <c r="DP110" s="56"/>
      <c r="DQ110" s="56"/>
      <c r="DR110" s="56"/>
      <c r="DS110" s="56"/>
      <c r="DT110" s="56"/>
      <c r="DU110" s="56"/>
      <c r="DV110" s="56"/>
      <c r="DW110" s="56"/>
      <c r="DX110" s="56"/>
      <c r="DZ110" s="56"/>
      <c r="EA110" s="56"/>
      <c r="EB110" s="56"/>
      <c r="EC110" s="56"/>
      <c r="ED110" s="56"/>
      <c r="EE110" s="56"/>
      <c r="EF110" s="56"/>
      <c r="EG110" s="56"/>
      <c r="EH110" s="56"/>
      <c r="EJ110" s="56"/>
      <c r="EK110" s="56"/>
      <c r="EL110" s="56"/>
      <c r="EM110" s="56"/>
      <c r="EN110" s="56"/>
      <c r="EO110" s="56"/>
      <c r="EP110" s="56"/>
      <c r="EQ110" s="56"/>
      <c r="ER110" s="56"/>
      <c r="ET110" s="56"/>
      <c r="EU110" s="56"/>
      <c r="EV110" s="56"/>
      <c r="EW110" s="56"/>
      <c r="EX110" s="56"/>
      <c r="EY110" s="56"/>
      <c r="EZ110" s="56"/>
      <c r="FA110" s="56"/>
      <c r="FB110" s="56"/>
      <c r="FD110" s="56"/>
      <c r="FE110" s="56"/>
      <c r="FF110" s="56"/>
      <c r="FG110" s="56"/>
      <c r="FH110" s="56"/>
      <c r="FI110" s="56"/>
      <c r="FJ110" s="56"/>
      <c r="FK110" s="56"/>
      <c r="FL110" s="56"/>
      <c r="FN110" s="56"/>
      <c r="FO110" s="56"/>
      <c r="FP110" s="56"/>
      <c r="FQ110" s="56"/>
      <c r="FR110" s="56"/>
      <c r="FS110" s="56"/>
      <c r="FT110" s="56"/>
      <c r="FU110" s="56"/>
      <c r="FV110" s="56"/>
      <c r="FX110" s="56"/>
      <c r="FY110" s="56"/>
      <c r="FZ110" s="56"/>
      <c r="GA110" s="56"/>
      <c r="GB110" s="56"/>
      <c r="GC110" s="56"/>
      <c r="GD110" s="56"/>
      <c r="GE110" s="56"/>
      <c r="GF110" s="56"/>
      <c r="GH110" s="56"/>
      <c r="GI110" s="56"/>
      <c r="GJ110" s="56"/>
      <c r="GK110" s="56"/>
      <c r="GL110" s="56"/>
      <c r="GM110" s="56"/>
      <c r="GN110" s="56"/>
      <c r="GO110" s="56"/>
      <c r="GP110" s="56"/>
      <c r="GR110" s="56"/>
      <c r="GS110" s="56"/>
      <c r="GT110" s="56"/>
      <c r="GU110" s="56"/>
      <c r="GV110" s="56"/>
      <c r="GW110" s="56"/>
      <c r="GX110" s="56"/>
      <c r="GY110" s="56"/>
      <c r="GZ110" s="56"/>
      <c r="HB110" s="56"/>
      <c r="HC110" s="56"/>
      <c r="HD110" s="56"/>
      <c r="HE110" s="56"/>
      <c r="HF110" s="56"/>
      <c r="HG110" s="56"/>
      <c r="HH110" s="56"/>
      <c r="HI110" s="56"/>
      <c r="HJ110" s="56"/>
      <c r="HL110" s="56"/>
      <c r="HM110" s="56"/>
      <c r="HN110" s="56"/>
      <c r="HO110" s="56"/>
      <c r="HP110" s="56"/>
      <c r="HQ110" s="56"/>
      <c r="HR110" s="56"/>
      <c r="HS110" s="56"/>
      <c r="HT110" s="56"/>
      <c r="HV110" s="56"/>
      <c r="HW110" s="56"/>
      <c r="HX110" s="56"/>
      <c r="HY110" s="56"/>
      <c r="HZ110" s="56"/>
      <c r="IA110" s="56"/>
      <c r="IB110" s="56"/>
      <c r="IC110" s="56"/>
      <c r="ID110" s="56"/>
      <c r="IF110" s="56"/>
      <c r="IG110" s="56"/>
      <c r="IH110" s="56"/>
      <c r="II110" s="56"/>
      <c r="IJ110" s="56"/>
      <c r="IK110" s="56"/>
      <c r="IL110" s="56"/>
      <c r="IM110" s="56"/>
      <c r="IN110" s="56"/>
      <c r="IP110" s="56"/>
      <c r="IQ110" s="56"/>
      <c r="IR110" s="56"/>
      <c r="IS110" s="56"/>
      <c r="IT110" s="56"/>
      <c r="IU110" s="56"/>
    </row>
    <row r="111" spans="1:255" ht="12.75" customHeight="1" thickBot="1" x14ac:dyDescent="0.25">
      <c r="A111" s="221"/>
      <c r="B111" s="106">
        <v>455.55</v>
      </c>
      <c r="C111" s="85" t="s">
        <v>75</v>
      </c>
      <c r="D111" s="86"/>
      <c r="E111" s="47"/>
      <c r="F111" s="47"/>
      <c r="G111" s="47"/>
      <c r="H111" s="48"/>
      <c r="I111" s="49"/>
      <c r="J111" s="56"/>
      <c r="K111" s="56"/>
      <c r="L111" s="56"/>
      <c r="M111" s="56"/>
      <c r="N111" s="56"/>
      <c r="O111" s="56"/>
      <c r="P111" s="56"/>
      <c r="Q111" s="56"/>
      <c r="R111" s="56"/>
      <c r="T111" s="56"/>
      <c r="U111" s="56"/>
      <c r="V111" s="56"/>
      <c r="W111" s="56"/>
      <c r="X111" s="56"/>
      <c r="Y111" s="56"/>
      <c r="Z111" s="56"/>
      <c r="AA111" s="56"/>
      <c r="AB111" s="56"/>
      <c r="AD111" s="56"/>
      <c r="AE111" s="56"/>
      <c r="AF111" s="56"/>
      <c r="AG111" s="56"/>
      <c r="AH111" s="56"/>
      <c r="AI111" s="56"/>
      <c r="AJ111" s="56"/>
      <c r="AK111" s="56"/>
      <c r="AL111" s="56"/>
      <c r="AN111" s="56"/>
      <c r="AO111" s="56"/>
      <c r="AP111" s="56"/>
      <c r="AQ111" s="56"/>
      <c r="AR111" s="56"/>
      <c r="AS111" s="56"/>
      <c r="AT111" s="56"/>
      <c r="AU111" s="56"/>
      <c r="AV111" s="56"/>
      <c r="AX111" s="56"/>
      <c r="AY111" s="56"/>
      <c r="AZ111" s="56"/>
      <c r="BA111" s="56"/>
      <c r="BB111" s="56"/>
      <c r="BC111" s="56"/>
      <c r="BD111" s="56"/>
      <c r="BE111" s="56"/>
      <c r="BF111" s="56"/>
      <c r="BH111" s="56"/>
      <c r="BI111" s="56"/>
      <c r="BJ111" s="56"/>
      <c r="BK111" s="56"/>
      <c r="BL111" s="56"/>
      <c r="BM111" s="56"/>
      <c r="BN111" s="56"/>
      <c r="BO111" s="56"/>
      <c r="BP111" s="56"/>
      <c r="BR111" s="56"/>
      <c r="BS111" s="56"/>
      <c r="BT111" s="56"/>
      <c r="BU111" s="56"/>
      <c r="BV111" s="56"/>
      <c r="BW111" s="56"/>
      <c r="BX111" s="56"/>
      <c r="BY111" s="56"/>
      <c r="BZ111" s="56"/>
      <c r="CB111" s="56"/>
      <c r="CC111" s="56"/>
      <c r="CD111" s="56"/>
      <c r="CE111" s="56"/>
      <c r="CF111" s="56"/>
      <c r="CG111" s="56"/>
      <c r="CH111" s="56"/>
      <c r="CI111" s="56"/>
      <c r="CJ111" s="56"/>
      <c r="CL111" s="56"/>
      <c r="CM111" s="56"/>
      <c r="CN111" s="56"/>
      <c r="CO111" s="56"/>
      <c r="CP111" s="56"/>
      <c r="CQ111" s="56"/>
      <c r="CR111" s="56"/>
      <c r="CS111" s="56"/>
      <c r="CT111" s="56"/>
      <c r="CV111" s="56"/>
      <c r="CW111" s="56"/>
      <c r="CX111" s="56"/>
      <c r="CY111" s="56"/>
      <c r="CZ111" s="56"/>
      <c r="DA111" s="56"/>
      <c r="DB111" s="56"/>
      <c r="DC111" s="56"/>
      <c r="DD111" s="56"/>
      <c r="DF111" s="56"/>
      <c r="DG111" s="56"/>
      <c r="DH111" s="56"/>
      <c r="DI111" s="56"/>
      <c r="DJ111" s="56"/>
      <c r="DK111" s="56"/>
      <c r="DL111" s="56"/>
      <c r="DM111" s="56"/>
      <c r="DN111" s="56"/>
      <c r="DP111" s="56"/>
      <c r="DQ111" s="56"/>
      <c r="DR111" s="56"/>
      <c r="DS111" s="56"/>
      <c r="DT111" s="56"/>
      <c r="DU111" s="56"/>
      <c r="DV111" s="56"/>
      <c r="DW111" s="56"/>
      <c r="DX111" s="56"/>
      <c r="DZ111" s="56"/>
      <c r="EA111" s="56"/>
      <c r="EB111" s="56"/>
      <c r="EC111" s="56"/>
      <c r="ED111" s="56"/>
      <c r="EE111" s="56"/>
      <c r="EF111" s="56"/>
      <c r="EG111" s="56"/>
      <c r="EH111" s="56"/>
      <c r="EJ111" s="56"/>
      <c r="EK111" s="56"/>
      <c r="EL111" s="56"/>
      <c r="EM111" s="56"/>
      <c r="EN111" s="56"/>
      <c r="EO111" s="56"/>
      <c r="EP111" s="56"/>
      <c r="EQ111" s="56"/>
      <c r="ER111" s="56"/>
      <c r="ET111" s="56"/>
      <c r="EU111" s="56"/>
      <c r="EV111" s="56"/>
      <c r="EW111" s="56"/>
      <c r="EX111" s="56"/>
      <c r="EY111" s="56"/>
      <c r="EZ111" s="56"/>
      <c r="FA111" s="56"/>
      <c r="FB111" s="56"/>
      <c r="FD111" s="56"/>
      <c r="FE111" s="56"/>
      <c r="FF111" s="56"/>
      <c r="FG111" s="56"/>
      <c r="FH111" s="56"/>
      <c r="FI111" s="56"/>
      <c r="FJ111" s="56"/>
      <c r="FK111" s="56"/>
      <c r="FL111" s="56"/>
      <c r="FN111" s="56"/>
      <c r="FO111" s="56"/>
      <c r="FP111" s="56"/>
      <c r="FQ111" s="56"/>
      <c r="FR111" s="56"/>
      <c r="FS111" s="56"/>
      <c r="FT111" s="56"/>
      <c r="FU111" s="56"/>
      <c r="FV111" s="56"/>
      <c r="FX111" s="56"/>
      <c r="FY111" s="56"/>
      <c r="FZ111" s="56"/>
      <c r="GA111" s="56"/>
      <c r="GB111" s="56"/>
      <c r="GC111" s="56"/>
      <c r="GD111" s="56"/>
      <c r="GE111" s="56"/>
      <c r="GF111" s="56"/>
      <c r="GH111" s="56"/>
      <c r="GI111" s="56"/>
      <c r="GJ111" s="56"/>
      <c r="GK111" s="56"/>
      <c r="GL111" s="56"/>
      <c r="GM111" s="56"/>
      <c r="GN111" s="56"/>
      <c r="GO111" s="56"/>
      <c r="GP111" s="56"/>
      <c r="GR111" s="56"/>
      <c r="GS111" s="56"/>
      <c r="GT111" s="56"/>
      <c r="GU111" s="56"/>
      <c r="GV111" s="56"/>
      <c r="GW111" s="56"/>
      <c r="GX111" s="56"/>
      <c r="GY111" s="56"/>
      <c r="GZ111" s="56"/>
      <c r="HB111" s="56"/>
      <c r="HC111" s="56"/>
      <c r="HD111" s="56"/>
      <c r="HE111" s="56"/>
      <c r="HF111" s="56"/>
      <c r="HG111" s="56"/>
      <c r="HH111" s="56"/>
      <c r="HI111" s="56"/>
      <c r="HJ111" s="56"/>
      <c r="HL111" s="56"/>
      <c r="HM111" s="56"/>
      <c r="HN111" s="56"/>
      <c r="HO111" s="56"/>
      <c r="HP111" s="56"/>
      <c r="HQ111" s="56"/>
      <c r="HR111" s="56"/>
      <c r="HS111" s="56"/>
      <c r="HT111" s="56"/>
      <c r="HV111" s="56"/>
      <c r="HW111" s="56"/>
      <c r="HX111" s="56"/>
      <c r="HY111" s="56"/>
      <c r="HZ111" s="56"/>
      <c r="IA111" s="56"/>
      <c r="IB111" s="56"/>
      <c r="IC111" s="56"/>
      <c r="ID111" s="56"/>
      <c r="IF111" s="56"/>
      <c r="IG111" s="56"/>
      <c r="IH111" s="56"/>
      <c r="II111" s="56"/>
      <c r="IJ111" s="56"/>
      <c r="IK111" s="56"/>
      <c r="IL111" s="56"/>
      <c r="IM111" s="56"/>
      <c r="IN111" s="56"/>
      <c r="IP111" s="56"/>
      <c r="IQ111" s="56"/>
      <c r="IR111" s="56"/>
      <c r="IS111" s="56"/>
      <c r="IT111" s="56"/>
      <c r="IU111" s="56"/>
    </row>
    <row r="112" spans="1:255" ht="12.75" customHeight="1" thickBot="1" x14ac:dyDescent="0.25">
      <c r="A112" s="221"/>
      <c r="B112" s="106">
        <v>498.25</v>
      </c>
      <c r="C112" s="85" t="s">
        <v>76</v>
      </c>
      <c r="D112" s="86"/>
      <c r="E112" s="47"/>
      <c r="F112" s="47"/>
      <c r="G112" s="47"/>
      <c r="H112" s="48"/>
      <c r="I112" s="49"/>
      <c r="J112" s="56"/>
      <c r="K112" s="56"/>
      <c r="L112" s="56"/>
      <c r="M112" s="56"/>
      <c r="N112" s="56"/>
      <c r="O112" s="56"/>
      <c r="P112" s="56"/>
      <c r="Q112" s="56"/>
      <c r="R112" s="56"/>
      <c r="T112" s="56"/>
      <c r="U112" s="56"/>
      <c r="V112" s="56"/>
      <c r="W112" s="56"/>
      <c r="X112" s="56"/>
      <c r="Y112" s="56"/>
      <c r="Z112" s="56"/>
      <c r="AA112" s="56"/>
      <c r="AB112" s="56"/>
      <c r="AD112" s="56"/>
      <c r="AE112" s="56"/>
      <c r="AF112" s="56"/>
      <c r="AG112" s="56"/>
      <c r="AH112" s="56"/>
      <c r="AI112" s="56"/>
      <c r="AJ112" s="56"/>
      <c r="AK112" s="56"/>
      <c r="AL112" s="56"/>
      <c r="AN112" s="56"/>
      <c r="AO112" s="56"/>
      <c r="AP112" s="56"/>
      <c r="AQ112" s="56"/>
      <c r="AR112" s="56"/>
      <c r="AS112" s="56"/>
      <c r="AT112" s="56"/>
      <c r="AU112" s="56"/>
      <c r="AV112" s="56"/>
      <c r="AX112" s="56"/>
      <c r="AY112" s="56"/>
      <c r="AZ112" s="56"/>
      <c r="BA112" s="56"/>
      <c r="BB112" s="56"/>
      <c r="BC112" s="56"/>
      <c r="BD112" s="56"/>
      <c r="BE112" s="56"/>
      <c r="BF112" s="56"/>
      <c r="BH112" s="56"/>
      <c r="BI112" s="56"/>
      <c r="BJ112" s="56"/>
      <c r="BK112" s="56"/>
      <c r="BL112" s="56"/>
      <c r="BM112" s="56"/>
      <c r="BN112" s="56"/>
      <c r="BO112" s="56"/>
      <c r="BP112" s="56"/>
      <c r="BR112" s="56"/>
      <c r="BS112" s="56"/>
      <c r="BT112" s="56"/>
      <c r="BU112" s="56"/>
      <c r="BV112" s="56"/>
      <c r="BW112" s="56"/>
      <c r="BX112" s="56"/>
      <c r="BY112" s="56"/>
      <c r="BZ112" s="56"/>
      <c r="CB112" s="56"/>
      <c r="CC112" s="56"/>
      <c r="CD112" s="56"/>
      <c r="CE112" s="56"/>
      <c r="CF112" s="56"/>
      <c r="CG112" s="56"/>
      <c r="CH112" s="56"/>
      <c r="CI112" s="56"/>
      <c r="CJ112" s="56"/>
      <c r="CL112" s="56"/>
      <c r="CM112" s="56"/>
      <c r="CN112" s="56"/>
      <c r="CO112" s="56"/>
      <c r="CP112" s="56"/>
      <c r="CQ112" s="56"/>
      <c r="CR112" s="56"/>
      <c r="CS112" s="56"/>
      <c r="CT112" s="56"/>
      <c r="CV112" s="56"/>
      <c r="CW112" s="56"/>
      <c r="CX112" s="56"/>
      <c r="CY112" s="56"/>
      <c r="CZ112" s="56"/>
      <c r="DA112" s="56"/>
      <c r="DB112" s="56"/>
      <c r="DC112" s="56"/>
      <c r="DD112" s="56"/>
      <c r="DF112" s="56"/>
      <c r="DG112" s="56"/>
      <c r="DH112" s="56"/>
      <c r="DI112" s="56"/>
      <c r="DJ112" s="56"/>
      <c r="DK112" s="56"/>
      <c r="DL112" s="56"/>
      <c r="DM112" s="56"/>
      <c r="DN112" s="56"/>
      <c r="DP112" s="56"/>
      <c r="DQ112" s="56"/>
      <c r="DR112" s="56"/>
      <c r="DS112" s="56"/>
      <c r="DT112" s="56"/>
      <c r="DU112" s="56"/>
      <c r="DV112" s="56"/>
      <c r="DW112" s="56"/>
      <c r="DX112" s="56"/>
      <c r="DZ112" s="56"/>
      <c r="EA112" s="56"/>
      <c r="EB112" s="56"/>
      <c r="EC112" s="56"/>
      <c r="ED112" s="56"/>
      <c r="EE112" s="56"/>
      <c r="EF112" s="56"/>
      <c r="EG112" s="56"/>
      <c r="EH112" s="56"/>
      <c r="EJ112" s="56"/>
      <c r="EK112" s="56"/>
      <c r="EL112" s="56"/>
      <c r="EM112" s="56"/>
      <c r="EN112" s="56"/>
      <c r="EO112" s="56"/>
      <c r="EP112" s="56"/>
      <c r="EQ112" s="56"/>
      <c r="ER112" s="56"/>
      <c r="ET112" s="56"/>
      <c r="EU112" s="56"/>
      <c r="EV112" s="56"/>
      <c r="EW112" s="56"/>
      <c r="EX112" s="56"/>
      <c r="EY112" s="56"/>
      <c r="EZ112" s="56"/>
      <c r="FA112" s="56"/>
      <c r="FB112" s="56"/>
      <c r="FD112" s="56"/>
      <c r="FE112" s="56"/>
      <c r="FF112" s="56"/>
      <c r="FG112" s="56"/>
      <c r="FH112" s="56"/>
      <c r="FI112" s="56"/>
      <c r="FJ112" s="56"/>
      <c r="FK112" s="56"/>
      <c r="FL112" s="56"/>
      <c r="FN112" s="56"/>
      <c r="FO112" s="56"/>
      <c r="FP112" s="56"/>
      <c r="FQ112" s="56"/>
      <c r="FR112" s="56"/>
      <c r="FS112" s="56"/>
      <c r="FT112" s="56"/>
      <c r="FU112" s="56"/>
      <c r="FV112" s="56"/>
      <c r="FX112" s="56"/>
      <c r="FY112" s="56"/>
      <c r="FZ112" s="56"/>
      <c r="GA112" s="56"/>
      <c r="GB112" s="56"/>
      <c r="GC112" s="56"/>
      <c r="GD112" s="56"/>
      <c r="GE112" s="56"/>
      <c r="GF112" s="56"/>
      <c r="GH112" s="56"/>
      <c r="GI112" s="56"/>
      <c r="GJ112" s="56"/>
      <c r="GK112" s="56"/>
      <c r="GL112" s="56"/>
      <c r="GM112" s="56"/>
      <c r="GN112" s="56"/>
      <c r="GO112" s="56"/>
      <c r="GP112" s="56"/>
      <c r="GR112" s="56"/>
      <c r="GS112" s="56"/>
      <c r="GT112" s="56"/>
      <c r="GU112" s="56"/>
      <c r="GV112" s="56"/>
      <c r="GW112" s="56"/>
      <c r="GX112" s="56"/>
      <c r="GY112" s="56"/>
      <c r="GZ112" s="56"/>
      <c r="HB112" s="56"/>
      <c r="HC112" s="56"/>
      <c r="HD112" s="56"/>
      <c r="HE112" s="56"/>
      <c r="HF112" s="56"/>
      <c r="HG112" s="56"/>
      <c r="HH112" s="56"/>
      <c r="HI112" s="56"/>
      <c r="HJ112" s="56"/>
      <c r="HL112" s="56"/>
      <c r="HM112" s="56"/>
      <c r="HN112" s="56"/>
      <c r="HO112" s="56"/>
      <c r="HP112" s="56"/>
      <c r="HQ112" s="56"/>
      <c r="HR112" s="56"/>
      <c r="HS112" s="56"/>
      <c r="HT112" s="56"/>
      <c r="HV112" s="56"/>
      <c r="HW112" s="56"/>
      <c r="HX112" s="56"/>
      <c r="HY112" s="56"/>
      <c r="HZ112" s="56"/>
      <c r="IA112" s="56"/>
      <c r="IB112" s="56"/>
      <c r="IC112" s="56"/>
      <c r="ID112" s="56"/>
      <c r="IF112" s="56"/>
      <c r="IG112" s="56"/>
      <c r="IH112" s="56"/>
      <c r="II112" s="56"/>
      <c r="IJ112" s="56"/>
      <c r="IK112" s="56"/>
      <c r="IL112" s="56"/>
      <c r="IM112" s="56"/>
      <c r="IN112" s="56"/>
      <c r="IP112" s="56"/>
      <c r="IQ112" s="56"/>
      <c r="IR112" s="56"/>
      <c r="IS112" s="56"/>
      <c r="IT112" s="56"/>
      <c r="IU112" s="56"/>
    </row>
    <row r="113" spans="1:255" ht="12.75" customHeight="1" thickBot="1" x14ac:dyDescent="0.25">
      <c r="A113" s="221"/>
      <c r="B113" s="106">
        <v>694.08</v>
      </c>
      <c r="C113" s="85" t="s">
        <v>77</v>
      </c>
      <c r="D113" s="86"/>
      <c r="E113" s="47"/>
      <c r="F113" s="47"/>
      <c r="G113" s="47"/>
      <c r="H113" s="48"/>
      <c r="I113" s="49"/>
      <c r="J113" s="56"/>
      <c r="K113" s="56"/>
      <c r="L113" s="56"/>
      <c r="M113" s="56"/>
      <c r="N113" s="56"/>
      <c r="O113" s="56"/>
      <c r="P113" s="56"/>
      <c r="Q113" s="56"/>
      <c r="R113" s="56"/>
      <c r="T113" s="56"/>
      <c r="U113" s="56"/>
      <c r="V113" s="56"/>
      <c r="W113" s="56"/>
      <c r="X113" s="56"/>
      <c r="Y113" s="56"/>
      <c r="Z113" s="56"/>
      <c r="AA113" s="56"/>
      <c r="AB113" s="56"/>
      <c r="AD113" s="56"/>
      <c r="AE113" s="56"/>
      <c r="AF113" s="56"/>
      <c r="AG113" s="56"/>
      <c r="AH113" s="56"/>
      <c r="AI113" s="56"/>
      <c r="AJ113" s="56"/>
      <c r="AK113" s="56"/>
      <c r="AL113" s="56"/>
      <c r="AN113" s="56"/>
      <c r="AO113" s="56"/>
      <c r="AP113" s="56"/>
      <c r="AQ113" s="56"/>
      <c r="AR113" s="56"/>
      <c r="AS113" s="56"/>
      <c r="AT113" s="56"/>
      <c r="AU113" s="56"/>
      <c r="AV113" s="56"/>
      <c r="AX113" s="56"/>
      <c r="AY113" s="56"/>
      <c r="AZ113" s="56"/>
      <c r="BA113" s="56"/>
      <c r="BB113" s="56"/>
      <c r="BC113" s="56"/>
      <c r="BD113" s="56"/>
      <c r="BE113" s="56"/>
      <c r="BF113" s="56"/>
      <c r="BH113" s="56"/>
      <c r="BI113" s="56"/>
      <c r="BJ113" s="56"/>
      <c r="BK113" s="56"/>
      <c r="BL113" s="56"/>
      <c r="BM113" s="56"/>
      <c r="BN113" s="56"/>
      <c r="BO113" s="56"/>
      <c r="BP113" s="56"/>
      <c r="BR113" s="56"/>
      <c r="BS113" s="56"/>
      <c r="BT113" s="56"/>
      <c r="BU113" s="56"/>
      <c r="BV113" s="56"/>
      <c r="BW113" s="56"/>
      <c r="BX113" s="56"/>
      <c r="BY113" s="56"/>
      <c r="BZ113" s="56"/>
      <c r="CB113" s="56"/>
      <c r="CC113" s="56"/>
      <c r="CD113" s="56"/>
      <c r="CE113" s="56"/>
      <c r="CF113" s="56"/>
      <c r="CG113" s="56"/>
      <c r="CH113" s="56"/>
      <c r="CI113" s="56"/>
      <c r="CJ113" s="56"/>
      <c r="CL113" s="56"/>
      <c r="CM113" s="56"/>
      <c r="CN113" s="56"/>
      <c r="CO113" s="56"/>
      <c r="CP113" s="56"/>
      <c r="CQ113" s="56"/>
      <c r="CR113" s="56"/>
      <c r="CS113" s="56"/>
      <c r="CT113" s="56"/>
      <c r="CV113" s="56"/>
      <c r="CW113" s="56"/>
      <c r="CX113" s="56"/>
      <c r="CY113" s="56"/>
      <c r="CZ113" s="56"/>
      <c r="DA113" s="56"/>
      <c r="DB113" s="56"/>
      <c r="DC113" s="56"/>
      <c r="DD113" s="56"/>
      <c r="DF113" s="56"/>
      <c r="DG113" s="56"/>
      <c r="DH113" s="56"/>
      <c r="DI113" s="56"/>
      <c r="DJ113" s="56"/>
      <c r="DK113" s="56"/>
      <c r="DL113" s="56"/>
      <c r="DM113" s="56"/>
      <c r="DN113" s="56"/>
      <c r="DP113" s="56"/>
      <c r="DQ113" s="56"/>
      <c r="DR113" s="56"/>
      <c r="DS113" s="56"/>
      <c r="DT113" s="56"/>
      <c r="DU113" s="56"/>
      <c r="DV113" s="56"/>
      <c r="DW113" s="56"/>
      <c r="DX113" s="56"/>
      <c r="DZ113" s="56"/>
      <c r="EA113" s="56"/>
      <c r="EB113" s="56"/>
      <c r="EC113" s="56"/>
      <c r="ED113" s="56"/>
      <c r="EE113" s="56"/>
      <c r="EF113" s="56"/>
      <c r="EG113" s="56"/>
      <c r="EH113" s="56"/>
      <c r="EJ113" s="56"/>
      <c r="EK113" s="56"/>
      <c r="EL113" s="56"/>
      <c r="EM113" s="56"/>
      <c r="EN113" s="56"/>
      <c r="EO113" s="56"/>
      <c r="EP113" s="56"/>
      <c r="EQ113" s="56"/>
      <c r="ER113" s="56"/>
      <c r="ET113" s="56"/>
      <c r="EU113" s="56"/>
      <c r="EV113" s="56"/>
      <c r="EW113" s="56"/>
      <c r="EX113" s="56"/>
      <c r="EY113" s="56"/>
      <c r="EZ113" s="56"/>
      <c r="FA113" s="56"/>
      <c r="FB113" s="56"/>
      <c r="FD113" s="56"/>
      <c r="FE113" s="56"/>
      <c r="FF113" s="56"/>
      <c r="FG113" s="56"/>
      <c r="FH113" s="56"/>
      <c r="FI113" s="56"/>
      <c r="FJ113" s="56"/>
      <c r="FK113" s="56"/>
      <c r="FL113" s="56"/>
      <c r="FN113" s="56"/>
      <c r="FO113" s="56"/>
      <c r="FP113" s="56"/>
      <c r="FQ113" s="56"/>
      <c r="FR113" s="56"/>
      <c r="FS113" s="56"/>
      <c r="FT113" s="56"/>
      <c r="FU113" s="56"/>
      <c r="FV113" s="56"/>
      <c r="FX113" s="56"/>
      <c r="FY113" s="56"/>
      <c r="FZ113" s="56"/>
      <c r="GA113" s="56"/>
      <c r="GB113" s="56"/>
      <c r="GC113" s="56"/>
      <c r="GD113" s="56"/>
      <c r="GE113" s="56"/>
      <c r="GF113" s="56"/>
      <c r="GH113" s="56"/>
      <c r="GI113" s="56"/>
      <c r="GJ113" s="56"/>
      <c r="GK113" s="56"/>
      <c r="GL113" s="56"/>
      <c r="GM113" s="56"/>
      <c r="GN113" s="56"/>
      <c r="GO113" s="56"/>
      <c r="GP113" s="56"/>
      <c r="GR113" s="56"/>
      <c r="GS113" s="56"/>
      <c r="GT113" s="56"/>
      <c r="GU113" s="56"/>
      <c r="GV113" s="56"/>
      <c r="GW113" s="56"/>
      <c r="GX113" s="56"/>
      <c r="GY113" s="56"/>
      <c r="GZ113" s="56"/>
      <c r="HB113" s="56"/>
      <c r="HC113" s="56"/>
      <c r="HD113" s="56"/>
      <c r="HE113" s="56"/>
      <c r="HF113" s="56"/>
      <c r="HG113" s="56"/>
      <c r="HH113" s="56"/>
      <c r="HI113" s="56"/>
      <c r="HJ113" s="56"/>
      <c r="HL113" s="56"/>
      <c r="HM113" s="56"/>
      <c r="HN113" s="56"/>
      <c r="HO113" s="56"/>
      <c r="HP113" s="56"/>
      <c r="HQ113" s="56"/>
      <c r="HR113" s="56"/>
      <c r="HS113" s="56"/>
      <c r="HT113" s="56"/>
      <c r="HV113" s="56"/>
      <c r="HW113" s="56"/>
      <c r="HX113" s="56"/>
      <c r="HY113" s="56"/>
      <c r="HZ113" s="56"/>
      <c r="IA113" s="56"/>
      <c r="IB113" s="56"/>
      <c r="IC113" s="56"/>
      <c r="ID113" s="56"/>
      <c r="IF113" s="56"/>
      <c r="IG113" s="56"/>
      <c r="IH113" s="56"/>
      <c r="II113" s="56"/>
      <c r="IJ113" s="56"/>
      <c r="IK113" s="56"/>
      <c r="IL113" s="56"/>
      <c r="IM113" s="56"/>
      <c r="IN113" s="56"/>
      <c r="IP113" s="56"/>
      <c r="IQ113" s="56"/>
      <c r="IR113" s="56"/>
      <c r="IS113" s="56"/>
      <c r="IT113" s="56"/>
      <c r="IU113" s="56"/>
    </row>
    <row r="114" spans="1:255" ht="12.75" customHeight="1" thickBot="1" x14ac:dyDescent="0.25">
      <c r="A114" s="221"/>
      <c r="B114" s="106">
        <v>535.23</v>
      </c>
      <c r="C114" s="85" t="s">
        <v>78</v>
      </c>
      <c r="D114" s="86"/>
      <c r="E114" s="47"/>
      <c r="F114" s="47"/>
      <c r="G114" s="47"/>
      <c r="H114" s="48"/>
      <c r="I114" s="49"/>
      <c r="J114" s="56"/>
      <c r="K114" s="56"/>
      <c r="L114" s="56"/>
      <c r="M114" s="56"/>
      <c r="N114" s="56"/>
      <c r="O114" s="56"/>
      <c r="P114" s="56"/>
      <c r="Q114" s="56"/>
      <c r="R114" s="56"/>
      <c r="T114" s="56"/>
      <c r="U114" s="56"/>
      <c r="V114" s="56"/>
      <c r="W114" s="56"/>
      <c r="X114" s="56"/>
      <c r="Y114" s="56"/>
      <c r="Z114" s="56"/>
      <c r="AA114" s="56"/>
      <c r="AB114" s="56"/>
      <c r="AD114" s="56"/>
      <c r="AE114" s="56"/>
      <c r="AF114" s="56"/>
      <c r="AG114" s="56"/>
      <c r="AH114" s="56"/>
      <c r="AI114" s="56"/>
      <c r="AJ114" s="56"/>
      <c r="AK114" s="56"/>
      <c r="AL114" s="56"/>
      <c r="AN114" s="56"/>
      <c r="AO114" s="56"/>
      <c r="AP114" s="56"/>
      <c r="AQ114" s="56"/>
      <c r="AR114" s="56"/>
      <c r="AS114" s="56"/>
      <c r="AT114" s="56"/>
      <c r="AU114" s="56"/>
      <c r="AV114" s="56"/>
      <c r="AX114" s="56"/>
      <c r="AY114" s="56"/>
      <c r="AZ114" s="56"/>
      <c r="BA114" s="56"/>
      <c r="BB114" s="56"/>
      <c r="BC114" s="56"/>
      <c r="BD114" s="56"/>
      <c r="BE114" s="56"/>
      <c r="BF114" s="56"/>
      <c r="BH114" s="56"/>
      <c r="BI114" s="56"/>
      <c r="BJ114" s="56"/>
      <c r="BK114" s="56"/>
      <c r="BL114" s="56"/>
      <c r="BM114" s="56"/>
      <c r="BN114" s="56"/>
      <c r="BO114" s="56"/>
      <c r="BP114" s="56"/>
      <c r="BR114" s="56"/>
      <c r="BS114" s="56"/>
      <c r="BT114" s="56"/>
      <c r="BU114" s="56"/>
      <c r="BV114" s="56"/>
      <c r="BW114" s="56"/>
      <c r="BX114" s="56"/>
      <c r="BY114" s="56"/>
      <c r="BZ114" s="56"/>
      <c r="CB114" s="56"/>
      <c r="CC114" s="56"/>
      <c r="CD114" s="56"/>
      <c r="CE114" s="56"/>
      <c r="CF114" s="56"/>
      <c r="CG114" s="56"/>
      <c r="CH114" s="56"/>
      <c r="CI114" s="56"/>
      <c r="CJ114" s="56"/>
      <c r="CL114" s="56"/>
      <c r="CM114" s="56"/>
      <c r="CN114" s="56"/>
      <c r="CO114" s="56"/>
      <c r="CP114" s="56"/>
      <c r="CQ114" s="56"/>
      <c r="CR114" s="56"/>
      <c r="CS114" s="56"/>
      <c r="CT114" s="56"/>
      <c r="CV114" s="56"/>
      <c r="CW114" s="56"/>
      <c r="CX114" s="56"/>
      <c r="CY114" s="56"/>
      <c r="CZ114" s="56"/>
      <c r="DA114" s="56"/>
      <c r="DB114" s="56"/>
      <c r="DC114" s="56"/>
      <c r="DD114" s="56"/>
      <c r="DF114" s="56"/>
      <c r="DG114" s="56"/>
      <c r="DH114" s="56"/>
      <c r="DI114" s="56"/>
      <c r="DJ114" s="56"/>
      <c r="DK114" s="56"/>
      <c r="DL114" s="56"/>
      <c r="DM114" s="56"/>
      <c r="DN114" s="56"/>
      <c r="DP114" s="56"/>
      <c r="DQ114" s="56"/>
      <c r="DR114" s="56"/>
      <c r="DS114" s="56"/>
      <c r="DT114" s="56"/>
      <c r="DU114" s="56"/>
      <c r="DV114" s="56"/>
      <c r="DW114" s="56"/>
      <c r="DX114" s="56"/>
      <c r="DZ114" s="56"/>
      <c r="EA114" s="56"/>
      <c r="EB114" s="56"/>
      <c r="EC114" s="56"/>
      <c r="ED114" s="56"/>
      <c r="EE114" s="56"/>
      <c r="EF114" s="56"/>
      <c r="EG114" s="56"/>
      <c r="EH114" s="56"/>
      <c r="EJ114" s="56"/>
      <c r="EK114" s="56"/>
      <c r="EL114" s="56"/>
      <c r="EM114" s="56"/>
      <c r="EN114" s="56"/>
      <c r="EO114" s="56"/>
      <c r="EP114" s="56"/>
      <c r="EQ114" s="56"/>
      <c r="ER114" s="56"/>
      <c r="ET114" s="56"/>
      <c r="EU114" s="56"/>
      <c r="EV114" s="56"/>
      <c r="EW114" s="56"/>
      <c r="EX114" s="56"/>
      <c r="EY114" s="56"/>
      <c r="EZ114" s="56"/>
      <c r="FA114" s="56"/>
      <c r="FB114" s="56"/>
      <c r="FD114" s="56"/>
      <c r="FE114" s="56"/>
      <c r="FF114" s="56"/>
      <c r="FG114" s="56"/>
      <c r="FH114" s="56"/>
      <c r="FI114" s="56"/>
      <c r="FJ114" s="56"/>
      <c r="FK114" s="56"/>
      <c r="FL114" s="56"/>
      <c r="FN114" s="56"/>
      <c r="FO114" s="56"/>
      <c r="FP114" s="56"/>
      <c r="FQ114" s="56"/>
      <c r="FR114" s="56"/>
      <c r="FS114" s="56"/>
      <c r="FT114" s="56"/>
      <c r="FU114" s="56"/>
      <c r="FV114" s="56"/>
      <c r="FX114" s="56"/>
      <c r="FY114" s="56"/>
      <c r="FZ114" s="56"/>
      <c r="GA114" s="56"/>
      <c r="GB114" s="56"/>
      <c r="GC114" s="56"/>
      <c r="GD114" s="56"/>
      <c r="GE114" s="56"/>
      <c r="GF114" s="56"/>
      <c r="GH114" s="56"/>
      <c r="GI114" s="56"/>
      <c r="GJ114" s="56"/>
      <c r="GK114" s="56"/>
      <c r="GL114" s="56"/>
      <c r="GM114" s="56"/>
      <c r="GN114" s="56"/>
      <c r="GO114" s="56"/>
      <c r="GP114" s="56"/>
      <c r="GR114" s="56"/>
      <c r="GS114" s="56"/>
      <c r="GT114" s="56"/>
      <c r="GU114" s="56"/>
      <c r="GV114" s="56"/>
      <c r="GW114" s="56"/>
      <c r="GX114" s="56"/>
      <c r="GY114" s="56"/>
      <c r="GZ114" s="56"/>
      <c r="HB114" s="56"/>
      <c r="HC114" s="56"/>
      <c r="HD114" s="56"/>
      <c r="HE114" s="56"/>
      <c r="HF114" s="56"/>
      <c r="HG114" s="56"/>
      <c r="HH114" s="56"/>
      <c r="HI114" s="56"/>
      <c r="HJ114" s="56"/>
      <c r="HL114" s="56"/>
      <c r="HM114" s="56"/>
      <c r="HN114" s="56"/>
      <c r="HO114" s="56"/>
      <c r="HP114" s="56"/>
      <c r="HQ114" s="56"/>
      <c r="HR114" s="56"/>
      <c r="HS114" s="56"/>
      <c r="HT114" s="56"/>
      <c r="HV114" s="56"/>
      <c r="HW114" s="56"/>
      <c r="HX114" s="56"/>
      <c r="HY114" s="56"/>
      <c r="HZ114" s="56"/>
      <c r="IA114" s="56"/>
      <c r="IB114" s="56"/>
      <c r="IC114" s="56"/>
      <c r="ID114" s="56"/>
      <c r="IF114" s="56"/>
      <c r="IG114" s="56"/>
      <c r="IH114" s="56"/>
      <c r="II114" s="56"/>
      <c r="IJ114" s="56"/>
      <c r="IK114" s="56"/>
      <c r="IL114" s="56"/>
      <c r="IM114" s="56"/>
      <c r="IN114" s="56"/>
      <c r="IP114" s="56"/>
      <c r="IQ114" s="56"/>
      <c r="IR114" s="56"/>
      <c r="IS114" s="56"/>
      <c r="IT114" s="56"/>
      <c r="IU114" s="56"/>
    </row>
    <row r="115" spans="1:255" ht="12.75" customHeight="1" thickBot="1" x14ac:dyDescent="0.25">
      <c r="A115" s="221"/>
      <c r="B115" s="106">
        <v>678.7</v>
      </c>
      <c r="C115" s="85" t="s">
        <v>79</v>
      </c>
      <c r="D115" s="86"/>
      <c r="E115" s="47"/>
      <c r="F115" s="47"/>
      <c r="G115" s="47"/>
      <c r="H115" s="48"/>
      <c r="I115" s="49"/>
      <c r="J115" s="56"/>
      <c r="K115" s="56"/>
      <c r="L115" s="56"/>
      <c r="M115" s="56"/>
      <c r="N115" s="56"/>
      <c r="O115" s="56"/>
      <c r="P115" s="56"/>
      <c r="Q115" s="56"/>
      <c r="R115" s="56"/>
      <c r="T115" s="56"/>
      <c r="U115" s="56"/>
      <c r="V115" s="56"/>
      <c r="W115" s="56"/>
      <c r="X115" s="56"/>
      <c r="Y115" s="56"/>
      <c r="Z115" s="56"/>
      <c r="AA115" s="56"/>
      <c r="AB115" s="56"/>
      <c r="AD115" s="56"/>
      <c r="AE115" s="56"/>
      <c r="AF115" s="56"/>
      <c r="AG115" s="56"/>
      <c r="AH115" s="56"/>
      <c r="AI115" s="56"/>
      <c r="AJ115" s="56"/>
      <c r="AK115" s="56"/>
      <c r="AL115" s="56"/>
      <c r="AN115" s="56"/>
      <c r="AO115" s="56"/>
      <c r="AP115" s="56"/>
      <c r="AQ115" s="56"/>
      <c r="AR115" s="56"/>
      <c r="AS115" s="56"/>
      <c r="AT115" s="56"/>
      <c r="AU115" s="56"/>
      <c r="AV115" s="56"/>
      <c r="AX115" s="56"/>
      <c r="AY115" s="56"/>
      <c r="AZ115" s="56"/>
      <c r="BA115" s="56"/>
      <c r="BB115" s="56"/>
      <c r="BC115" s="56"/>
      <c r="BD115" s="56"/>
      <c r="BE115" s="56"/>
      <c r="BF115" s="56"/>
      <c r="BH115" s="56"/>
      <c r="BI115" s="56"/>
      <c r="BJ115" s="56"/>
      <c r="BK115" s="56"/>
      <c r="BL115" s="56"/>
      <c r="BM115" s="56"/>
      <c r="BN115" s="56"/>
      <c r="BO115" s="56"/>
      <c r="BP115" s="56"/>
      <c r="BR115" s="56"/>
      <c r="BS115" s="56"/>
      <c r="BT115" s="56"/>
      <c r="BU115" s="56"/>
      <c r="BV115" s="56"/>
      <c r="BW115" s="56"/>
      <c r="BX115" s="56"/>
      <c r="BY115" s="56"/>
      <c r="BZ115" s="56"/>
      <c r="CB115" s="56"/>
      <c r="CC115" s="56"/>
      <c r="CD115" s="56"/>
      <c r="CE115" s="56"/>
      <c r="CF115" s="56"/>
      <c r="CG115" s="56"/>
      <c r="CH115" s="56"/>
      <c r="CI115" s="56"/>
      <c r="CJ115" s="56"/>
      <c r="CL115" s="56"/>
      <c r="CM115" s="56"/>
      <c r="CN115" s="56"/>
      <c r="CO115" s="56"/>
      <c r="CP115" s="56"/>
      <c r="CQ115" s="56"/>
      <c r="CR115" s="56"/>
      <c r="CS115" s="56"/>
      <c r="CT115" s="56"/>
      <c r="CV115" s="56"/>
      <c r="CW115" s="56"/>
      <c r="CX115" s="56"/>
      <c r="CY115" s="56"/>
      <c r="CZ115" s="56"/>
      <c r="DA115" s="56"/>
      <c r="DB115" s="56"/>
      <c r="DC115" s="56"/>
      <c r="DD115" s="56"/>
      <c r="DF115" s="56"/>
      <c r="DG115" s="56"/>
      <c r="DH115" s="56"/>
      <c r="DI115" s="56"/>
      <c r="DJ115" s="56"/>
      <c r="DK115" s="56"/>
      <c r="DL115" s="56"/>
      <c r="DM115" s="56"/>
      <c r="DN115" s="56"/>
      <c r="DP115" s="56"/>
      <c r="DQ115" s="56"/>
      <c r="DR115" s="56"/>
      <c r="DS115" s="56"/>
      <c r="DT115" s="56"/>
      <c r="DU115" s="56"/>
      <c r="DV115" s="56"/>
      <c r="DW115" s="56"/>
      <c r="DX115" s="56"/>
      <c r="DZ115" s="56"/>
      <c r="EA115" s="56"/>
      <c r="EB115" s="56"/>
      <c r="EC115" s="56"/>
      <c r="ED115" s="56"/>
      <c r="EE115" s="56"/>
      <c r="EF115" s="56"/>
      <c r="EG115" s="56"/>
      <c r="EH115" s="56"/>
      <c r="EJ115" s="56"/>
      <c r="EK115" s="56"/>
      <c r="EL115" s="56"/>
      <c r="EM115" s="56"/>
      <c r="EN115" s="56"/>
      <c r="EO115" s="56"/>
      <c r="EP115" s="56"/>
      <c r="EQ115" s="56"/>
      <c r="ER115" s="56"/>
      <c r="ET115" s="56"/>
      <c r="EU115" s="56"/>
      <c r="EV115" s="56"/>
      <c r="EW115" s="56"/>
      <c r="EX115" s="56"/>
      <c r="EY115" s="56"/>
      <c r="EZ115" s="56"/>
      <c r="FA115" s="56"/>
      <c r="FB115" s="56"/>
      <c r="FD115" s="56"/>
      <c r="FE115" s="56"/>
      <c r="FF115" s="56"/>
      <c r="FG115" s="56"/>
      <c r="FH115" s="56"/>
      <c r="FI115" s="56"/>
      <c r="FJ115" s="56"/>
      <c r="FK115" s="56"/>
      <c r="FL115" s="56"/>
      <c r="FN115" s="56"/>
      <c r="FO115" s="56"/>
      <c r="FP115" s="56"/>
      <c r="FQ115" s="56"/>
      <c r="FR115" s="56"/>
      <c r="FS115" s="56"/>
      <c r="FT115" s="56"/>
      <c r="FU115" s="56"/>
      <c r="FV115" s="56"/>
      <c r="FX115" s="56"/>
      <c r="FY115" s="56"/>
      <c r="FZ115" s="56"/>
      <c r="GA115" s="56"/>
      <c r="GB115" s="56"/>
      <c r="GC115" s="56"/>
      <c r="GD115" s="56"/>
      <c r="GE115" s="56"/>
      <c r="GF115" s="56"/>
      <c r="GH115" s="56"/>
      <c r="GI115" s="56"/>
      <c r="GJ115" s="56"/>
      <c r="GK115" s="56"/>
      <c r="GL115" s="56"/>
      <c r="GM115" s="56"/>
      <c r="GN115" s="56"/>
      <c r="GO115" s="56"/>
      <c r="GP115" s="56"/>
      <c r="GR115" s="56"/>
      <c r="GS115" s="56"/>
      <c r="GT115" s="56"/>
      <c r="GU115" s="56"/>
      <c r="GV115" s="56"/>
      <c r="GW115" s="56"/>
      <c r="GX115" s="56"/>
      <c r="GY115" s="56"/>
      <c r="GZ115" s="56"/>
      <c r="HB115" s="56"/>
      <c r="HC115" s="56"/>
      <c r="HD115" s="56"/>
      <c r="HE115" s="56"/>
      <c r="HF115" s="56"/>
      <c r="HG115" s="56"/>
      <c r="HH115" s="56"/>
      <c r="HI115" s="56"/>
      <c r="HJ115" s="56"/>
      <c r="HL115" s="56"/>
      <c r="HM115" s="56"/>
      <c r="HN115" s="56"/>
      <c r="HO115" s="56"/>
      <c r="HP115" s="56"/>
      <c r="HQ115" s="56"/>
      <c r="HR115" s="56"/>
      <c r="HS115" s="56"/>
      <c r="HT115" s="56"/>
      <c r="HV115" s="56"/>
      <c r="HW115" s="56"/>
      <c r="HX115" s="56"/>
      <c r="HY115" s="56"/>
      <c r="HZ115" s="56"/>
      <c r="IA115" s="56"/>
      <c r="IB115" s="56"/>
      <c r="IC115" s="56"/>
      <c r="ID115" s="56"/>
      <c r="IF115" s="56"/>
      <c r="IG115" s="56"/>
      <c r="IH115" s="56"/>
      <c r="II115" s="56"/>
      <c r="IJ115" s="56"/>
      <c r="IK115" s="56"/>
      <c r="IL115" s="56"/>
      <c r="IM115" s="56"/>
      <c r="IN115" s="56"/>
      <c r="IP115" s="56"/>
      <c r="IQ115" s="56"/>
      <c r="IR115" s="56"/>
      <c r="IS115" s="56"/>
      <c r="IT115" s="56"/>
      <c r="IU115" s="56"/>
    </row>
    <row r="116" spans="1:255" ht="12.75" customHeight="1" thickBot="1" x14ac:dyDescent="0.25">
      <c r="A116" s="221"/>
      <c r="B116" s="106">
        <v>502.44</v>
      </c>
      <c r="C116" s="85" t="s">
        <v>80</v>
      </c>
      <c r="D116" s="86"/>
      <c r="E116" s="47"/>
      <c r="F116" s="47"/>
      <c r="G116" s="47"/>
      <c r="H116" s="48"/>
      <c r="I116" s="49"/>
      <c r="J116" s="56"/>
      <c r="K116" s="56"/>
      <c r="L116" s="56"/>
      <c r="M116" s="56"/>
      <c r="N116" s="56"/>
      <c r="O116" s="56"/>
      <c r="P116" s="56"/>
      <c r="Q116" s="56"/>
      <c r="R116" s="56"/>
      <c r="T116" s="56"/>
      <c r="U116" s="56"/>
      <c r="V116" s="56"/>
      <c r="W116" s="56"/>
      <c r="X116" s="56"/>
      <c r="Y116" s="56"/>
      <c r="Z116" s="56"/>
      <c r="AA116" s="56"/>
      <c r="AB116" s="56"/>
      <c r="AD116" s="56"/>
      <c r="AE116" s="56"/>
      <c r="AF116" s="56"/>
      <c r="AG116" s="56"/>
      <c r="AH116" s="56"/>
      <c r="AI116" s="56"/>
      <c r="AJ116" s="56"/>
      <c r="AK116" s="56"/>
      <c r="AL116" s="56"/>
      <c r="AN116" s="56"/>
      <c r="AO116" s="56"/>
      <c r="AP116" s="56"/>
      <c r="AQ116" s="56"/>
      <c r="AR116" s="56"/>
      <c r="AS116" s="56"/>
      <c r="AT116" s="56"/>
      <c r="AU116" s="56"/>
      <c r="AV116" s="56"/>
      <c r="AX116" s="56"/>
      <c r="AY116" s="56"/>
      <c r="AZ116" s="56"/>
      <c r="BA116" s="56"/>
      <c r="BB116" s="56"/>
      <c r="BC116" s="56"/>
      <c r="BD116" s="56"/>
      <c r="BE116" s="56"/>
      <c r="BF116" s="56"/>
      <c r="BH116" s="56"/>
      <c r="BI116" s="56"/>
      <c r="BJ116" s="56"/>
      <c r="BK116" s="56"/>
      <c r="BL116" s="56"/>
      <c r="BM116" s="56"/>
      <c r="BN116" s="56"/>
      <c r="BO116" s="56"/>
      <c r="BP116" s="56"/>
      <c r="BR116" s="56"/>
      <c r="BS116" s="56"/>
      <c r="BT116" s="56"/>
      <c r="BU116" s="56"/>
      <c r="BV116" s="56"/>
      <c r="BW116" s="56"/>
      <c r="BX116" s="56"/>
      <c r="BY116" s="56"/>
      <c r="BZ116" s="56"/>
      <c r="CB116" s="56"/>
      <c r="CC116" s="56"/>
      <c r="CD116" s="56"/>
      <c r="CE116" s="56"/>
      <c r="CF116" s="56"/>
      <c r="CG116" s="56"/>
      <c r="CH116" s="56"/>
      <c r="CI116" s="56"/>
      <c r="CJ116" s="56"/>
      <c r="CL116" s="56"/>
      <c r="CM116" s="56"/>
      <c r="CN116" s="56"/>
      <c r="CO116" s="56"/>
      <c r="CP116" s="56"/>
      <c r="CQ116" s="56"/>
      <c r="CR116" s="56"/>
      <c r="CS116" s="56"/>
      <c r="CT116" s="56"/>
      <c r="CV116" s="56"/>
      <c r="CW116" s="56"/>
      <c r="CX116" s="56"/>
      <c r="CY116" s="56"/>
      <c r="CZ116" s="56"/>
      <c r="DA116" s="56"/>
      <c r="DB116" s="56"/>
      <c r="DC116" s="56"/>
      <c r="DD116" s="56"/>
      <c r="DF116" s="56"/>
      <c r="DG116" s="56"/>
      <c r="DH116" s="56"/>
      <c r="DI116" s="56"/>
      <c r="DJ116" s="56"/>
      <c r="DK116" s="56"/>
      <c r="DL116" s="56"/>
      <c r="DM116" s="56"/>
      <c r="DN116" s="56"/>
      <c r="DP116" s="56"/>
      <c r="DQ116" s="56"/>
      <c r="DR116" s="56"/>
      <c r="DS116" s="56"/>
      <c r="DT116" s="56"/>
      <c r="DU116" s="56"/>
      <c r="DV116" s="56"/>
      <c r="DW116" s="56"/>
      <c r="DX116" s="56"/>
      <c r="DZ116" s="56"/>
      <c r="EA116" s="56"/>
      <c r="EB116" s="56"/>
      <c r="EC116" s="56"/>
      <c r="ED116" s="56"/>
      <c r="EE116" s="56"/>
      <c r="EF116" s="56"/>
      <c r="EG116" s="56"/>
      <c r="EH116" s="56"/>
      <c r="EJ116" s="56"/>
      <c r="EK116" s="56"/>
      <c r="EL116" s="56"/>
      <c r="EM116" s="56"/>
      <c r="EN116" s="56"/>
      <c r="EO116" s="56"/>
      <c r="EP116" s="56"/>
      <c r="EQ116" s="56"/>
      <c r="ER116" s="56"/>
      <c r="ET116" s="56"/>
      <c r="EU116" s="56"/>
      <c r="EV116" s="56"/>
      <c r="EW116" s="56"/>
      <c r="EX116" s="56"/>
      <c r="EY116" s="56"/>
      <c r="EZ116" s="56"/>
      <c r="FA116" s="56"/>
      <c r="FB116" s="56"/>
      <c r="FD116" s="56"/>
      <c r="FE116" s="56"/>
      <c r="FF116" s="56"/>
      <c r="FG116" s="56"/>
      <c r="FH116" s="56"/>
      <c r="FI116" s="56"/>
      <c r="FJ116" s="56"/>
      <c r="FK116" s="56"/>
      <c r="FL116" s="56"/>
      <c r="FN116" s="56"/>
      <c r="FO116" s="56"/>
      <c r="FP116" s="56"/>
      <c r="FQ116" s="56"/>
      <c r="FR116" s="56"/>
      <c r="FS116" s="56"/>
      <c r="FT116" s="56"/>
      <c r="FU116" s="56"/>
      <c r="FV116" s="56"/>
      <c r="FX116" s="56"/>
      <c r="FY116" s="56"/>
      <c r="FZ116" s="56"/>
      <c r="GA116" s="56"/>
      <c r="GB116" s="56"/>
      <c r="GC116" s="56"/>
      <c r="GD116" s="56"/>
      <c r="GE116" s="56"/>
      <c r="GF116" s="56"/>
      <c r="GH116" s="56"/>
      <c r="GI116" s="56"/>
      <c r="GJ116" s="56"/>
      <c r="GK116" s="56"/>
      <c r="GL116" s="56"/>
      <c r="GM116" s="56"/>
      <c r="GN116" s="56"/>
      <c r="GO116" s="56"/>
      <c r="GP116" s="56"/>
      <c r="GR116" s="56"/>
      <c r="GS116" s="56"/>
      <c r="GT116" s="56"/>
      <c r="GU116" s="56"/>
      <c r="GV116" s="56"/>
      <c r="GW116" s="56"/>
      <c r="GX116" s="56"/>
      <c r="GY116" s="56"/>
      <c r="GZ116" s="56"/>
      <c r="HB116" s="56"/>
      <c r="HC116" s="56"/>
      <c r="HD116" s="56"/>
      <c r="HE116" s="56"/>
      <c r="HF116" s="56"/>
      <c r="HG116" s="56"/>
      <c r="HH116" s="56"/>
      <c r="HI116" s="56"/>
      <c r="HJ116" s="56"/>
      <c r="HL116" s="56"/>
      <c r="HM116" s="56"/>
      <c r="HN116" s="56"/>
      <c r="HO116" s="56"/>
      <c r="HP116" s="56"/>
      <c r="HQ116" s="56"/>
      <c r="HR116" s="56"/>
      <c r="HS116" s="56"/>
      <c r="HT116" s="56"/>
      <c r="HV116" s="56"/>
      <c r="HW116" s="56"/>
      <c r="HX116" s="56"/>
      <c r="HY116" s="56"/>
      <c r="HZ116" s="56"/>
      <c r="IA116" s="56"/>
      <c r="IB116" s="56"/>
      <c r="IC116" s="56"/>
      <c r="ID116" s="56"/>
      <c r="IF116" s="56"/>
      <c r="IG116" s="56"/>
      <c r="IH116" s="56"/>
      <c r="II116" s="56"/>
      <c r="IJ116" s="56"/>
      <c r="IK116" s="56"/>
      <c r="IL116" s="56"/>
      <c r="IM116" s="56"/>
      <c r="IN116" s="56"/>
      <c r="IP116" s="56"/>
      <c r="IQ116" s="56"/>
      <c r="IR116" s="56"/>
      <c r="IS116" s="56"/>
      <c r="IT116" s="56"/>
      <c r="IU116" s="56"/>
    </row>
    <row r="117" spans="1:255" ht="13.5" thickBot="1" x14ac:dyDescent="0.25">
      <c r="A117" s="221"/>
      <c r="B117" s="185"/>
      <c r="C117" s="70" t="s">
        <v>87</v>
      </c>
      <c r="D117" s="163"/>
      <c r="E117" s="53"/>
      <c r="F117" s="53"/>
      <c r="G117" s="53"/>
      <c r="H117" s="153"/>
      <c r="I117" s="49">
        <v>336.76</v>
      </c>
      <c r="J117" s="56"/>
      <c r="K117" s="56"/>
      <c r="L117" s="56"/>
      <c r="M117" s="56"/>
      <c r="N117" s="56"/>
      <c r="O117" s="56"/>
      <c r="P117" s="56"/>
      <c r="Q117" s="56"/>
      <c r="R117" s="56"/>
      <c r="T117" s="56"/>
      <c r="U117" s="56"/>
      <c r="V117" s="56"/>
      <c r="W117" s="56"/>
      <c r="X117" s="56"/>
      <c r="Y117" s="56"/>
      <c r="Z117" s="56"/>
      <c r="AA117" s="56"/>
      <c r="AB117" s="56"/>
      <c r="AD117" s="56"/>
      <c r="AE117" s="56"/>
      <c r="AF117" s="56"/>
      <c r="AG117" s="56"/>
      <c r="AH117" s="56"/>
      <c r="AI117" s="56"/>
      <c r="AJ117" s="56"/>
      <c r="AK117" s="56"/>
      <c r="AL117" s="56"/>
      <c r="AN117" s="56"/>
      <c r="AO117" s="56"/>
      <c r="AP117" s="56"/>
      <c r="AQ117" s="56"/>
      <c r="AR117" s="56"/>
      <c r="AS117" s="56"/>
      <c r="AT117" s="56"/>
      <c r="AU117" s="56"/>
      <c r="AV117" s="56"/>
      <c r="AX117" s="56"/>
      <c r="AY117" s="56"/>
      <c r="AZ117" s="56"/>
      <c r="BA117" s="56"/>
      <c r="BB117" s="56"/>
      <c r="BC117" s="56"/>
      <c r="BD117" s="56"/>
      <c r="BE117" s="56"/>
      <c r="BF117" s="56"/>
      <c r="BH117" s="56"/>
      <c r="BI117" s="56"/>
      <c r="BJ117" s="56"/>
      <c r="BK117" s="56"/>
      <c r="BL117" s="56"/>
      <c r="BM117" s="56"/>
      <c r="BN117" s="56"/>
      <c r="BO117" s="56"/>
      <c r="BP117" s="56"/>
      <c r="BR117" s="56"/>
      <c r="BS117" s="56"/>
      <c r="BT117" s="56"/>
      <c r="BU117" s="56"/>
      <c r="BV117" s="56"/>
      <c r="BW117" s="56"/>
      <c r="BX117" s="56"/>
      <c r="BY117" s="56"/>
      <c r="BZ117" s="56"/>
      <c r="CB117" s="56"/>
      <c r="CC117" s="56"/>
      <c r="CD117" s="56"/>
      <c r="CE117" s="56"/>
      <c r="CF117" s="56"/>
      <c r="CG117" s="56"/>
      <c r="CH117" s="56"/>
      <c r="CI117" s="56"/>
      <c r="CJ117" s="56"/>
      <c r="CL117" s="56"/>
      <c r="CM117" s="56"/>
      <c r="CN117" s="56"/>
      <c r="CO117" s="56"/>
      <c r="CP117" s="56"/>
      <c r="CQ117" s="56"/>
      <c r="CR117" s="56"/>
      <c r="CS117" s="56"/>
      <c r="CT117" s="56"/>
      <c r="CV117" s="56"/>
      <c r="CW117" s="56"/>
      <c r="CX117" s="56"/>
      <c r="CY117" s="56"/>
      <c r="CZ117" s="56"/>
      <c r="DA117" s="56"/>
      <c r="DB117" s="56"/>
      <c r="DC117" s="56"/>
      <c r="DD117" s="56"/>
      <c r="DF117" s="56"/>
      <c r="DG117" s="56"/>
      <c r="DH117" s="56"/>
      <c r="DI117" s="56"/>
      <c r="DJ117" s="56"/>
      <c r="DK117" s="56"/>
      <c r="DL117" s="56"/>
      <c r="DM117" s="56"/>
      <c r="DN117" s="56"/>
      <c r="DP117" s="56"/>
      <c r="DQ117" s="56"/>
      <c r="DR117" s="56"/>
      <c r="DS117" s="56"/>
      <c r="DT117" s="56"/>
      <c r="DU117" s="56"/>
      <c r="DV117" s="56"/>
      <c r="DW117" s="56"/>
      <c r="DX117" s="56"/>
      <c r="DZ117" s="56"/>
      <c r="EA117" s="56"/>
      <c r="EB117" s="56"/>
      <c r="EC117" s="56"/>
      <c r="ED117" s="56"/>
      <c r="EE117" s="56"/>
      <c r="EF117" s="56"/>
      <c r="EG117" s="56"/>
      <c r="EH117" s="56"/>
      <c r="EJ117" s="56"/>
      <c r="EK117" s="56"/>
      <c r="EL117" s="56"/>
      <c r="EM117" s="56"/>
      <c r="EN117" s="56"/>
      <c r="EO117" s="56"/>
      <c r="EP117" s="56"/>
      <c r="EQ117" s="56"/>
      <c r="ER117" s="56"/>
      <c r="ET117" s="56"/>
      <c r="EU117" s="56"/>
      <c r="EV117" s="56"/>
      <c r="EW117" s="56"/>
      <c r="EX117" s="56"/>
      <c r="EY117" s="56"/>
      <c r="EZ117" s="56"/>
      <c r="FA117" s="56"/>
      <c r="FB117" s="56"/>
      <c r="FD117" s="56"/>
      <c r="FE117" s="56"/>
      <c r="FF117" s="56"/>
      <c r="FG117" s="56"/>
      <c r="FH117" s="56"/>
      <c r="FI117" s="56"/>
      <c r="FJ117" s="56"/>
      <c r="FK117" s="56"/>
      <c r="FL117" s="56"/>
      <c r="FN117" s="56"/>
      <c r="FO117" s="56"/>
      <c r="FP117" s="56"/>
      <c r="FQ117" s="56"/>
      <c r="FR117" s="56"/>
      <c r="FS117" s="56"/>
      <c r="FT117" s="56"/>
      <c r="FU117" s="56"/>
      <c r="FV117" s="56"/>
      <c r="FX117" s="56"/>
      <c r="FY117" s="56"/>
      <c r="FZ117" s="56"/>
      <c r="GA117" s="56"/>
      <c r="GB117" s="56"/>
      <c r="GC117" s="56"/>
      <c r="GD117" s="56"/>
      <c r="GE117" s="56"/>
      <c r="GF117" s="56"/>
      <c r="GH117" s="56"/>
      <c r="GI117" s="56"/>
      <c r="GJ117" s="56"/>
      <c r="GK117" s="56"/>
      <c r="GL117" s="56"/>
      <c r="GM117" s="56"/>
      <c r="GN117" s="56"/>
      <c r="GO117" s="56"/>
      <c r="GP117" s="56"/>
      <c r="GR117" s="56"/>
      <c r="GS117" s="56"/>
      <c r="GT117" s="56"/>
      <c r="GU117" s="56"/>
      <c r="GV117" s="56"/>
      <c r="GW117" s="56"/>
      <c r="GX117" s="56"/>
      <c r="GY117" s="56"/>
      <c r="GZ117" s="56"/>
      <c r="HB117" s="56"/>
      <c r="HC117" s="56"/>
      <c r="HD117" s="56"/>
      <c r="HE117" s="56"/>
      <c r="HF117" s="56"/>
      <c r="HG117" s="56"/>
      <c r="HH117" s="56"/>
      <c r="HI117" s="56"/>
      <c r="HJ117" s="56"/>
      <c r="HL117" s="56"/>
      <c r="HM117" s="56"/>
      <c r="HN117" s="56"/>
      <c r="HO117" s="56"/>
      <c r="HP117" s="56"/>
      <c r="HQ117" s="56"/>
      <c r="HR117" s="56"/>
      <c r="HS117" s="56"/>
      <c r="HT117" s="56"/>
      <c r="HV117" s="56"/>
      <c r="HW117" s="56"/>
      <c r="HX117" s="56"/>
      <c r="HY117" s="56"/>
      <c r="HZ117" s="56"/>
      <c r="IA117" s="56"/>
      <c r="IB117" s="56"/>
      <c r="IC117" s="56"/>
      <c r="ID117" s="56"/>
      <c r="IF117" s="56"/>
      <c r="IG117" s="56"/>
      <c r="IH117" s="56"/>
      <c r="II117" s="56"/>
      <c r="IJ117" s="56"/>
      <c r="IK117" s="56"/>
      <c r="IL117" s="56"/>
      <c r="IM117" s="56"/>
      <c r="IN117" s="56"/>
      <c r="IP117" s="56"/>
      <c r="IQ117" s="56"/>
      <c r="IR117" s="56"/>
      <c r="IS117" s="56"/>
      <c r="IT117" s="56"/>
      <c r="IU117" s="56"/>
    </row>
    <row r="118" spans="1:255" ht="12.75" customHeight="1" thickBot="1" x14ac:dyDescent="0.25">
      <c r="A118" s="221"/>
      <c r="B118" s="18">
        <f>SUM(B105:B117)</f>
        <v>6560.1399999999994</v>
      </c>
      <c r="C118" s="17"/>
      <c r="D118" s="18"/>
      <c r="E118" s="19"/>
      <c r="F118" s="17"/>
      <c r="G118" s="17"/>
      <c r="H118" s="18" t="s">
        <v>17</v>
      </c>
      <c r="I118" s="233">
        <f>SUM(I105:I117)</f>
        <v>336.76</v>
      </c>
      <c r="J118" s="56"/>
      <c r="K118" s="56"/>
      <c r="L118" s="56"/>
      <c r="M118" s="56"/>
      <c r="N118" s="56"/>
      <c r="O118" s="56"/>
      <c r="P118" s="56"/>
      <c r="Q118" s="56"/>
      <c r="R118" s="56"/>
      <c r="T118" s="56"/>
      <c r="U118" s="56"/>
      <c r="V118" s="56"/>
      <c r="W118" s="56"/>
      <c r="X118" s="56"/>
      <c r="Y118" s="56"/>
      <c r="Z118" s="56"/>
      <c r="AA118" s="56"/>
      <c r="AB118" s="56"/>
      <c r="AD118" s="56"/>
      <c r="AE118" s="56"/>
      <c r="AF118" s="56"/>
      <c r="AG118" s="56"/>
      <c r="AH118" s="56"/>
      <c r="AI118" s="56"/>
      <c r="AJ118" s="56"/>
      <c r="AK118" s="56"/>
      <c r="AL118" s="56"/>
      <c r="AN118" s="56"/>
      <c r="AO118" s="56"/>
      <c r="AP118" s="56"/>
      <c r="AQ118" s="56"/>
      <c r="AR118" s="56"/>
      <c r="AS118" s="56"/>
      <c r="AT118" s="56"/>
      <c r="AU118" s="56"/>
      <c r="AV118" s="56"/>
      <c r="AX118" s="56"/>
      <c r="AY118" s="56"/>
      <c r="AZ118" s="56"/>
      <c r="BA118" s="56"/>
      <c r="BB118" s="56"/>
      <c r="BC118" s="56"/>
      <c r="BD118" s="56"/>
      <c r="BE118" s="56"/>
      <c r="BF118" s="56"/>
      <c r="BH118" s="56"/>
      <c r="BI118" s="56"/>
      <c r="BJ118" s="56"/>
      <c r="BK118" s="56"/>
      <c r="BL118" s="56"/>
      <c r="BM118" s="56"/>
      <c r="BN118" s="56"/>
      <c r="BO118" s="56"/>
      <c r="BP118" s="56"/>
      <c r="BR118" s="56"/>
      <c r="BS118" s="56"/>
      <c r="BT118" s="56"/>
      <c r="BU118" s="56"/>
      <c r="BV118" s="56"/>
      <c r="BW118" s="56"/>
      <c r="BX118" s="56"/>
      <c r="BY118" s="56"/>
      <c r="BZ118" s="56"/>
      <c r="CB118" s="56"/>
      <c r="CC118" s="56"/>
      <c r="CD118" s="56"/>
      <c r="CE118" s="56"/>
      <c r="CF118" s="56"/>
      <c r="CG118" s="56"/>
      <c r="CH118" s="56"/>
      <c r="CI118" s="56"/>
      <c r="CJ118" s="56"/>
      <c r="CL118" s="56"/>
      <c r="CM118" s="56"/>
      <c r="CN118" s="56"/>
      <c r="CO118" s="56"/>
      <c r="CP118" s="56"/>
      <c r="CQ118" s="56"/>
      <c r="CR118" s="56"/>
      <c r="CS118" s="56"/>
      <c r="CT118" s="56"/>
      <c r="CV118" s="56"/>
      <c r="CW118" s="56"/>
      <c r="CX118" s="56"/>
      <c r="CY118" s="56"/>
      <c r="CZ118" s="56"/>
      <c r="DA118" s="56"/>
      <c r="DB118" s="56"/>
      <c r="DC118" s="56"/>
      <c r="DD118" s="56"/>
      <c r="DF118" s="56"/>
      <c r="DG118" s="56"/>
      <c r="DH118" s="56"/>
      <c r="DI118" s="56"/>
      <c r="DJ118" s="56"/>
      <c r="DK118" s="56"/>
      <c r="DL118" s="56"/>
      <c r="DM118" s="56"/>
      <c r="DN118" s="56"/>
      <c r="DP118" s="56"/>
      <c r="DQ118" s="56"/>
      <c r="DR118" s="56"/>
      <c r="DS118" s="56"/>
      <c r="DT118" s="56"/>
      <c r="DU118" s="56"/>
      <c r="DV118" s="56"/>
      <c r="DW118" s="56"/>
      <c r="DX118" s="56"/>
      <c r="DZ118" s="56"/>
      <c r="EA118" s="56"/>
      <c r="EB118" s="56"/>
      <c r="EC118" s="56"/>
      <c r="ED118" s="56"/>
      <c r="EE118" s="56"/>
      <c r="EF118" s="56"/>
      <c r="EG118" s="56"/>
      <c r="EH118" s="56"/>
      <c r="EJ118" s="56"/>
      <c r="EK118" s="56"/>
      <c r="EL118" s="56"/>
      <c r="EM118" s="56"/>
      <c r="EN118" s="56"/>
      <c r="EO118" s="56"/>
      <c r="EP118" s="56"/>
      <c r="EQ118" s="56"/>
      <c r="ER118" s="56"/>
      <c r="ET118" s="56"/>
      <c r="EU118" s="56"/>
      <c r="EV118" s="56"/>
      <c r="EW118" s="56"/>
      <c r="EX118" s="56"/>
      <c r="EY118" s="56"/>
      <c r="EZ118" s="56"/>
      <c r="FA118" s="56"/>
      <c r="FB118" s="56"/>
      <c r="FD118" s="56"/>
      <c r="FE118" s="56"/>
      <c r="FF118" s="56"/>
      <c r="FG118" s="56"/>
      <c r="FH118" s="56"/>
      <c r="FI118" s="56"/>
      <c r="FJ118" s="56"/>
      <c r="FK118" s="56"/>
      <c r="FL118" s="56"/>
      <c r="FN118" s="56"/>
      <c r="FO118" s="56"/>
      <c r="FP118" s="56"/>
      <c r="FQ118" s="56"/>
      <c r="FR118" s="56"/>
      <c r="FS118" s="56"/>
      <c r="FT118" s="56"/>
      <c r="FU118" s="56"/>
      <c r="FV118" s="56"/>
      <c r="FX118" s="56"/>
      <c r="FY118" s="56"/>
      <c r="FZ118" s="56"/>
      <c r="GA118" s="56"/>
      <c r="GB118" s="56"/>
      <c r="GC118" s="56"/>
      <c r="GD118" s="56"/>
      <c r="GE118" s="56"/>
      <c r="GF118" s="56"/>
      <c r="GH118" s="56"/>
      <c r="GI118" s="56"/>
      <c r="GJ118" s="56"/>
      <c r="GK118" s="56"/>
      <c r="GL118" s="56"/>
      <c r="GM118" s="56"/>
      <c r="GN118" s="56"/>
      <c r="GO118" s="56"/>
      <c r="GP118" s="56"/>
      <c r="GR118" s="56"/>
      <c r="GS118" s="56"/>
      <c r="GT118" s="56"/>
      <c r="GU118" s="56"/>
      <c r="GV118" s="56"/>
      <c r="GW118" s="56"/>
      <c r="GX118" s="56"/>
      <c r="GY118" s="56"/>
      <c r="GZ118" s="56"/>
      <c r="HB118" s="56"/>
      <c r="HC118" s="56"/>
      <c r="HD118" s="56"/>
      <c r="HE118" s="56"/>
      <c r="HF118" s="56"/>
      <c r="HG118" s="56"/>
      <c r="HH118" s="56"/>
      <c r="HI118" s="56"/>
      <c r="HJ118" s="56"/>
      <c r="HL118" s="56"/>
      <c r="HM118" s="56"/>
      <c r="HN118" s="56"/>
      <c r="HO118" s="56"/>
      <c r="HP118" s="56"/>
      <c r="HQ118" s="56"/>
      <c r="HR118" s="56"/>
      <c r="HS118" s="56"/>
      <c r="HT118" s="56"/>
      <c r="HV118" s="56"/>
      <c r="HW118" s="56"/>
      <c r="HX118" s="56"/>
      <c r="HY118" s="56"/>
      <c r="HZ118" s="56"/>
      <c r="IA118" s="56"/>
      <c r="IB118" s="56"/>
      <c r="IC118" s="56"/>
      <c r="ID118" s="56"/>
      <c r="IF118" s="56"/>
      <c r="IG118" s="56"/>
      <c r="IH118" s="56"/>
      <c r="II118" s="56"/>
      <c r="IJ118" s="56"/>
      <c r="IK118" s="56"/>
      <c r="IL118" s="56"/>
      <c r="IM118" s="56"/>
      <c r="IN118" s="56"/>
      <c r="IP118" s="56"/>
      <c r="IQ118" s="56"/>
      <c r="IR118" s="56"/>
      <c r="IS118" s="56"/>
      <c r="IT118" s="56"/>
      <c r="IU118" s="56"/>
    </row>
    <row r="119" spans="1:255" ht="64.5" thickBot="1" x14ac:dyDescent="0.25">
      <c r="A119" s="191" t="s">
        <v>97</v>
      </c>
      <c r="B119" s="87" t="s">
        <v>16</v>
      </c>
      <c r="C119" s="87" t="s">
        <v>5</v>
      </c>
      <c r="D119" s="87" t="s">
        <v>23</v>
      </c>
      <c r="E119" s="87" t="s">
        <v>18</v>
      </c>
      <c r="F119" s="87" t="s">
        <v>19</v>
      </c>
      <c r="G119" s="87" t="s">
        <v>10</v>
      </c>
      <c r="H119" s="87" t="s">
        <v>13</v>
      </c>
      <c r="I119" s="89" t="s">
        <v>12</v>
      </c>
      <c r="J119" s="56"/>
      <c r="K119" s="56"/>
      <c r="L119" s="56"/>
      <c r="M119" s="56"/>
      <c r="N119" s="56"/>
      <c r="O119" s="56"/>
      <c r="P119" s="56"/>
      <c r="Q119" s="56"/>
      <c r="R119" s="56"/>
      <c r="T119" s="56"/>
      <c r="U119" s="56"/>
      <c r="V119" s="56"/>
      <c r="W119" s="56"/>
      <c r="X119" s="56"/>
      <c r="Y119" s="56"/>
      <c r="Z119" s="56"/>
      <c r="AA119" s="56"/>
      <c r="AB119" s="56"/>
      <c r="AD119" s="56"/>
      <c r="AE119" s="56"/>
      <c r="AF119" s="56"/>
      <c r="AG119" s="56"/>
      <c r="AH119" s="56"/>
      <c r="AI119" s="56"/>
      <c r="AJ119" s="56"/>
      <c r="AK119" s="56"/>
      <c r="AL119" s="56"/>
      <c r="AN119" s="56"/>
      <c r="AO119" s="56"/>
      <c r="AP119" s="56"/>
      <c r="AQ119" s="56"/>
      <c r="AR119" s="56"/>
      <c r="AS119" s="56"/>
      <c r="AT119" s="56"/>
      <c r="AU119" s="56"/>
      <c r="AV119" s="56"/>
      <c r="AX119" s="56"/>
      <c r="AY119" s="56"/>
      <c r="AZ119" s="56"/>
      <c r="BA119" s="56"/>
      <c r="BB119" s="56"/>
      <c r="BC119" s="56"/>
      <c r="BD119" s="56"/>
      <c r="BE119" s="56"/>
      <c r="BF119" s="56"/>
      <c r="BH119" s="56"/>
      <c r="BI119" s="56"/>
      <c r="BJ119" s="56"/>
      <c r="BK119" s="56"/>
      <c r="BL119" s="56"/>
      <c r="BM119" s="56"/>
      <c r="BN119" s="56"/>
      <c r="BO119" s="56"/>
      <c r="BP119" s="56"/>
      <c r="BR119" s="56"/>
      <c r="BS119" s="56"/>
      <c r="BT119" s="56"/>
      <c r="BU119" s="56"/>
      <c r="BV119" s="56"/>
      <c r="BW119" s="56"/>
      <c r="BX119" s="56"/>
      <c r="BY119" s="56"/>
      <c r="BZ119" s="56"/>
      <c r="CB119" s="56"/>
      <c r="CC119" s="56"/>
      <c r="CD119" s="56"/>
      <c r="CE119" s="56"/>
      <c r="CF119" s="56"/>
      <c r="CG119" s="56"/>
      <c r="CH119" s="56"/>
      <c r="CI119" s="56"/>
      <c r="CJ119" s="56"/>
      <c r="CL119" s="56"/>
      <c r="CM119" s="56"/>
      <c r="CN119" s="56"/>
      <c r="CO119" s="56"/>
      <c r="CP119" s="56"/>
      <c r="CQ119" s="56"/>
      <c r="CR119" s="56"/>
      <c r="CS119" s="56"/>
      <c r="CT119" s="56"/>
      <c r="CV119" s="56"/>
      <c r="CW119" s="56"/>
      <c r="CX119" s="56"/>
      <c r="CY119" s="56"/>
      <c r="CZ119" s="56"/>
      <c r="DA119" s="56"/>
      <c r="DB119" s="56"/>
      <c r="DC119" s="56"/>
      <c r="DD119" s="56"/>
      <c r="DF119" s="56"/>
      <c r="DG119" s="56"/>
      <c r="DH119" s="56"/>
      <c r="DI119" s="56"/>
      <c r="DJ119" s="56"/>
      <c r="DK119" s="56"/>
      <c r="DL119" s="56"/>
      <c r="DM119" s="56"/>
      <c r="DN119" s="56"/>
      <c r="DP119" s="56"/>
      <c r="DQ119" s="56"/>
      <c r="DR119" s="56"/>
      <c r="DS119" s="56"/>
      <c r="DT119" s="56"/>
      <c r="DU119" s="56"/>
      <c r="DV119" s="56"/>
      <c r="DW119" s="56"/>
      <c r="DX119" s="56"/>
      <c r="DZ119" s="56"/>
      <c r="EA119" s="56"/>
      <c r="EB119" s="56"/>
      <c r="EC119" s="56"/>
      <c r="ED119" s="56"/>
      <c r="EE119" s="56"/>
      <c r="EF119" s="56"/>
      <c r="EG119" s="56"/>
      <c r="EH119" s="56"/>
      <c r="EJ119" s="56"/>
      <c r="EK119" s="56"/>
      <c r="EL119" s="56"/>
      <c r="EM119" s="56"/>
      <c r="EN119" s="56"/>
      <c r="EO119" s="56"/>
      <c r="EP119" s="56"/>
      <c r="EQ119" s="56"/>
      <c r="ER119" s="56"/>
      <c r="ET119" s="56"/>
      <c r="EU119" s="56"/>
      <c r="EV119" s="56"/>
      <c r="EW119" s="56"/>
      <c r="EX119" s="56"/>
      <c r="EY119" s="56"/>
      <c r="EZ119" s="56"/>
      <c r="FA119" s="56"/>
      <c r="FB119" s="56"/>
      <c r="FD119" s="56"/>
      <c r="FE119" s="56"/>
      <c r="FF119" s="56"/>
      <c r="FG119" s="56"/>
      <c r="FH119" s="56"/>
      <c r="FI119" s="56"/>
      <c r="FJ119" s="56"/>
      <c r="FK119" s="56"/>
      <c r="FL119" s="56"/>
      <c r="FN119" s="56"/>
      <c r="FO119" s="56"/>
      <c r="FP119" s="56"/>
      <c r="FQ119" s="56"/>
      <c r="FR119" s="56"/>
      <c r="FS119" s="56"/>
      <c r="FT119" s="56"/>
      <c r="FU119" s="56"/>
      <c r="FV119" s="56"/>
      <c r="FX119" s="56"/>
      <c r="FY119" s="56"/>
      <c r="FZ119" s="56"/>
      <c r="GA119" s="56"/>
      <c r="GB119" s="56"/>
      <c r="GC119" s="56"/>
      <c r="GD119" s="56"/>
      <c r="GE119" s="56"/>
      <c r="GF119" s="56"/>
      <c r="GH119" s="56"/>
      <c r="GI119" s="56"/>
      <c r="GJ119" s="56"/>
      <c r="GK119" s="56"/>
      <c r="GL119" s="56"/>
      <c r="GM119" s="56"/>
      <c r="GN119" s="56"/>
      <c r="GO119" s="56"/>
      <c r="GP119" s="56"/>
      <c r="GR119" s="56"/>
      <c r="GS119" s="56"/>
      <c r="GT119" s="56"/>
      <c r="GU119" s="56"/>
      <c r="GV119" s="56"/>
      <c r="GW119" s="56"/>
      <c r="GX119" s="56"/>
      <c r="GY119" s="56"/>
      <c r="GZ119" s="56"/>
      <c r="HB119" s="56"/>
      <c r="HC119" s="56"/>
      <c r="HD119" s="56"/>
      <c r="HE119" s="56"/>
      <c r="HF119" s="56"/>
      <c r="HG119" s="56"/>
      <c r="HH119" s="56"/>
      <c r="HI119" s="56"/>
      <c r="HJ119" s="56"/>
      <c r="HL119" s="56"/>
      <c r="HM119" s="56"/>
      <c r="HN119" s="56"/>
      <c r="HO119" s="56"/>
      <c r="HP119" s="56"/>
      <c r="HQ119" s="56"/>
      <c r="HR119" s="56"/>
      <c r="HS119" s="56"/>
      <c r="HT119" s="56"/>
      <c r="HV119" s="56"/>
      <c r="HW119" s="56"/>
      <c r="HX119" s="56"/>
      <c r="HY119" s="56"/>
      <c r="HZ119" s="56"/>
      <c r="IA119" s="56"/>
      <c r="IB119" s="56"/>
      <c r="IC119" s="56"/>
      <c r="ID119" s="56"/>
      <c r="IF119" s="56"/>
      <c r="IG119" s="56"/>
      <c r="IH119" s="56"/>
      <c r="II119" s="56"/>
      <c r="IJ119" s="56"/>
      <c r="IK119" s="56"/>
      <c r="IL119" s="56"/>
      <c r="IM119" s="56"/>
      <c r="IN119" s="56"/>
      <c r="IP119" s="56"/>
      <c r="IQ119" s="56"/>
      <c r="IR119" s="56"/>
      <c r="IS119" s="56"/>
      <c r="IT119" s="56"/>
      <c r="IU119" s="56"/>
    </row>
    <row r="120" spans="1:255" ht="39" thickBot="1" x14ac:dyDescent="0.25">
      <c r="A120" s="117" t="s">
        <v>2277</v>
      </c>
      <c r="B120" s="164"/>
      <c r="C120" s="85" t="s">
        <v>87</v>
      </c>
      <c r="D120" s="253"/>
      <c r="E120" s="254"/>
      <c r="F120" s="253"/>
      <c r="G120" s="254"/>
      <c r="H120" s="254"/>
      <c r="I120" s="49">
        <v>23085.33</v>
      </c>
    </row>
    <row r="121" spans="1:255" ht="13.5" thickBot="1" x14ac:dyDescent="0.25">
      <c r="A121" s="46"/>
      <c r="B121" s="76">
        <f>SUM(B120:B120)</f>
        <v>0</v>
      </c>
      <c r="C121" s="75"/>
      <c r="D121" s="76"/>
      <c r="E121" s="77"/>
      <c r="F121" s="75"/>
      <c r="G121" s="75"/>
      <c r="H121" s="76" t="s">
        <v>17</v>
      </c>
      <c r="I121" s="78">
        <f>SUM(I120:I120)</f>
        <v>23085.33</v>
      </c>
    </row>
    <row r="122" spans="1:255" ht="40.15" customHeight="1" thickBot="1" x14ac:dyDescent="0.25">
      <c r="A122" s="134" t="s">
        <v>96</v>
      </c>
      <c r="B122" s="114" t="s">
        <v>16</v>
      </c>
      <c r="C122" s="114" t="s">
        <v>5</v>
      </c>
      <c r="D122" s="114" t="s">
        <v>23</v>
      </c>
      <c r="E122" s="114" t="s">
        <v>18</v>
      </c>
      <c r="F122" s="114" t="s">
        <v>19</v>
      </c>
      <c r="G122" s="114" t="s">
        <v>10</v>
      </c>
      <c r="H122" s="114" t="s">
        <v>13</v>
      </c>
      <c r="I122" s="115" t="s">
        <v>12</v>
      </c>
    </row>
    <row r="123" spans="1:255" ht="13.5" thickBot="1" x14ac:dyDescent="0.25">
      <c r="A123" s="206"/>
      <c r="B123" s="185"/>
      <c r="C123" s="70" t="s">
        <v>87</v>
      </c>
      <c r="D123" s="163"/>
      <c r="E123" s="53"/>
      <c r="F123" s="53"/>
      <c r="G123" s="53"/>
      <c r="H123" s="153"/>
      <c r="I123" s="471">
        <v>32610.09</v>
      </c>
    </row>
    <row r="124" spans="1:255" ht="13.5" thickBot="1" x14ac:dyDescent="0.25">
      <c r="A124" s="134"/>
      <c r="B124" s="271"/>
      <c r="C124" s="75"/>
      <c r="D124" s="76"/>
      <c r="E124" s="77"/>
      <c r="F124" s="75"/>
      <c r="G124" s="75"/>
      <c r="H124" s="76"/>
      <c r="I124" s="78">
        <f>SUM(I123)</f>
        <v>32610.09</v>
      </c>
    </row>
    <row r="125" spans="1:255" x14ac:dyDescent="0.2">
      <c r="A125" s="9"/>
      <c r="B125" s="9"/>
      <c r="C125" s="9"/>
      <c r="D125" s="9"/>
      <c r="E125" s="9"/>
      <c r="F125" s="20"/>
      <c r="G125" s="20"/>
      <c r="H125" s="20"/>
      <c r="I125" s="20"/>
    </row>
    <row r="126" spans="1:255" ht="15.75" x14ac:dyDescent="0.2">
      <c r="A126" s="21" t="s">
        <v>21</v>
      </c>
      <c r="B126" s="22"/>
      <c r="C126" s="23"/>
      <c r="D126" s="4" t="s">
        <v>9</v>
      </c>
      <c r="E126" s="4" t="s">
        <v>6</v>
      </c>
      <c r="F126" s="119" t="s">
        <v>7</v>
      </c>
    </row>
    <row r="127" spans="1:255" x14ac:dyDescent="0.2">
      <c r="A127" s="642" t="s">
        <v>15</v>
      </c>
      <c r="B127" s="643"/>
      <c r="C127" s="25"/>
      <c r="D127" s="26">
        <f>B26</f>
        <v>38656.140000000007</v>
      </c>
      <c r="E127" s="26">
        <f>I26</f>
        <v>9105.27</v>
      </c>
      <c r="F127" s="120">
        <f>D127+E127</f>
        <v>47761.41</v>
      </c>
    </row>
    <row r="128" spans="1:255" x14ac:dyDescent="0.2">
      <c r="A128" s="642" t="s">
        <v>4</v>
      </c>
      <c r="B128" s="643"/>
      <c r="C128" s="25"/>
      <c r="D128" s="26">
        <f>B59</f>
        <v>69337.649999999994</v>
      </c>
      <c r="E128" s="26">
        <f>I59</f>
        <v>3246.38</v>
      </c>
      <c r="F128" s="120">
        <f>D128+E128</f>
        <v>72584.03</v>
      </c>
    </row>
    <row r="129" spans="1:7" x14ac:dyDescent="0.2">
      <c r="A129" s="642" t="s">
        <v>14</v>
      </c>
      <c r="B129" s="643"/>
      <c r="C129" s="25"/>
      <c r="D129" s="26">
        <f>B78</f>
        <v>30807.699999999997</v>
      </c>
      <c r="E129" s="26">
        <f>I78</f>
        <v>324.5</v>
      </c>
      <c r="F129" s="120">
        <f>D129+E129</f>
        <v>31132.199999999997</v>
      </c>
    </row>
    <row r="130" spans="1:7" x14ac:dyDescent="0.2">
      <c r="A130" s="642" t="s">
        <v>146</v>
      </c>
      <c r="B130" s="643"/>
      <c r="C130" s="25"/>
      <c r="D130" s="26">
        <f>B93</f>
        <v>47776.27</v>
      </c>
      <c r="E130" s="26">
        <f>I93</f>
        <v>741.47</v>
      </c>
      <c r="F130" s="120">
        <f>D130+E130</f>
        <v>48517.74</v>
      </c>
      <c r="G130" s="56"/>
    </row>
    <row r="131" spans="1:7" x14ac:dyDescent="0.2">
      <c r="A131" s="642" t="s">
        <v>26</v>
      </c>
      <c r="B131" s="643"/>
      <c r="C131" s="25"/>
      <c r="D131" s="26">
        <f>B118</f>
        <v>6560.1399999999994</v>
      </c>
      <c r="E131" s="26">
        <f>I118</f>
        <v>336.76</v>
      </c>
      <c r="F131" s="120">
        <f>D131+E131</f>
        <v>6896.9</v>
      </c>
      <c r="G131" s="56"/>
    </row>
    <row r="132" spans="1:7" x14ac:dyDescent="0.2">
      <c r="A132" s="646" t="s">
        <v>69</v>
      </c>
      <c r="B132" s="647"/>
      <c r="C132" s="25"/>
      <c r="D132" s="26"/>
      <c r="E132" s="26"/>
      <c r="F132" s="242">
        <f>F135+F133+F134+F136</f>
        <v>16525.760000000002</v>
      </c>
      <c r="G132" s="56"/>
    </row>
    <row r="133" spans="1:7" ht="54.6" customHeight="1" x14ac:dyDescent="0.2">
      <c r="A133" s="650" t="s">
        <v>2275</v>
      </c>
      <c r="B133" s="651"/>
      <c r="C133" s="25"/>
      <c r="D133" s="26"/>
      <c r="E133" s="26"/>
      <c r="F133" s="120">
        <f>I97</f>
        <v>173.23</v>
      </c>
      <c r="G133" s="56"/>
    </row>
    <row r="134" spans="1:7" ht="52.9" customHeight="1" x14ac:dyDescent="0.2">
      <c r="A134" s="650" t="s">
        <v>2276</v>
      </c>
      <c r="B134" s="651"/>
      <c r="C134" s="25"/>
      <c r="D134" s="26"/>
      <c r="E134" s="26"/>
      <c r="F134" s="120">
        <f>I100</f>
        <v>185.04</v>
      </c>
      <c r="G134" s="56"/>
    </row>
    <row r="135" spans="1:7" x14ac:dyDescent="0.2">
      <c r="A135" s="642" t="s">
        <v>2270</v>
      </c>
      <c r="B135" s="643"/>
      <c r="C135" s="25"/>
      <c r="D135" s="26"/>
      <c r="E135" s="26"/>
      <c r="F135" s="247">
        <f>I101</f>
        <v>13107.27</v>
      </c>
      <c r="G135" s="56"/>
    </row>
    <row r="136" spans="1:7" x14ac:dyDescent="0.2">
      <c r="A136" s="642" t="s">
        <v>88</v>
      </c>
      <c r="B136" s="643"/>
      <c r="C136" s="25"/>
      <c r="D136" s="26"/>
      <c r="E136" s="26"/>
      <c r="F136" s="120">
        <f>I102</f>
        <v>3060.22</v>
      </c>
      <c r="G136" s="56"/>
    </row>
    <row r="137" spans="1:7" ht="37.15" customHeight="1" x14ac:dyDescent="0.2">
      <c r="A137" s="650" t="s">
        <v>2</v>
      </c>
      <c r="B137" s="651"/>
      <c r="C137" s="25"/>
      <c r="D137" s="26">
        <f>B121</f>
        <v>0</v>
      </c>
      <c r="E137" s="26"/>
      <c r="F137" s="120">
        <f>D137+E137+I121</f>
        <v>23085.33</v>
      </c>
      <c r="G137" s="56"/>
    </row>
    <row r="138" spans="1:7" ht="28.15" customHeight="1" x14ac:dyDescent="0.2">
      <c r="A138" s="650" t="s">
        <v>96</v>
      </c>
      <c r="B138" s="651"/>
      <c r="C138" s="25"/>
      <c r="D138" s="26"/>
      <c r="E138" s="26"/>
      <c r="F138" s="120">
        <f>I124</f>
        <v>32610.09</v>
      </c>
      <c r="G138" s="56"/>
    </row>
    <row r="139" spans="1:7" x14ac:dyDescent="0.2">
      <c r="A139" s="648" t="s">
        <v>22</v>
      </c>
      <c r="B139" s="649"/>
      <c r="C139" s="27"/>
      <c r="D139" s="28">
        <f>SUM(D127:D137)</f>
        <v>193137.89999999997</v>
      </c>
      <c r="E139" s="28">
        <f>SUM(E127:E131)</f>
        <v>13754.380000000001</v>
      </c>
      <c r="F139" s="121">
        <f>F127+F128+F129+F130+F131+F132+F137+F138</f>
        <v>279113.46000000002</v>
      </c>
    </row>
  </sheetData>
  <mergeCells count="47">
    <mergeCell ref="C42:C48"/>
    <mergeCell ref="B42:B48"/>
    <mergeCell ref="D43:D48"/>
    <mergeCell ref="D31:D32"/>
    <mergeCell ref="A139:B139"/>
    <mergeCell ref="A129:B129"/>
    <mergeCell ref="A130:B130"/>
    <mergeCell ref="A131:B131"/>
    <mergeCell ref="A132:B132"/>
    <mergeCell ref="A138:B138"/>
    <mergeCell ref="A135:B135"/>
    <mergeCell ref="B35:B41"/>
    <mergeCell ref="B31:B32"/>
    <mergeCell ref="A49:A54"/>
    <mergeCell ref="B49:B54"/>
    <mergeCell ref="A134:B134"/>
    <mergeCell ref="A43:A48"/>
    <mergeCell ref="G1:H1"/>
    <mergeCell ref="G2:H2"/>
    <mergeCell ref="A31:A32"/>
    <mergeCell ref="A16:A17"/>
    <mergeCell ref="D11:D15"/>
    <mergeCell ref="C9:C15"/>
    <mergeCell ref="C31:C32"/>
    <mergeCell ref="D9:D10"/>
    <mergeCell ref="A1:B1"/>
    <mergeCell ref="B16:B17"/>
    <mergeCell ref="D49:D54"/>
    <mergeCell ref="A137:B137"/>
    <mergeCell ref="C49:C54"/>
    <mergeCell ref="A127:B127"/>
    <mergeCell ref="A128:B128"/>
    <mergeCell ref="A136:B136"/>
    <mergeCell ref="A95:A97"/>
    <mergeCell ref="A98:A100"/>
    <mergeCell ref="A74:A76"/>
    <mergeCell ref="A133:B133"/>
    <mergeCell ref="B9:B15"/>
    <mergeCell ref="A35:A38"/>
    <mergeCell ref="A39:A41"/>
    <mergeCell ref="A9:A10"/>
    <mergeCell ref="D35:D38"/>
    <mergeCell ref="C35:C41"/>
    <mergeCell ref="D39:D41"/>
    <mergeCell ref="A11:A15"/>
    <mergeCell ref="C16:C17"/>
    <mergeCell ref="D16:D17"/>
  </mergeCells>
  <pageMargins left="0.70866141732283472" right="0.70866141732283472" top="0.19685039370078741" bottom="0.19685039370078741" header="0.31496062992125984" footer="0.31496062992125984"/>
  <pageSetup paperSize="9" orientation="landscape" verticalDpi="0" r:id="rId1"/>
  <legacy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U157"/>
  <sheetViews>
    <sheetView workbookViewId="0">
      <selection activeCell="A133" sqref="A133"/>
    </sheetView>
  </sheetViews>
  <sheetFormatPr defaultRowHeight="12.75" x14ac:dyDescent="0.2"/>
  <cols>
    <col min="1" max="1" width="27.5703125" customWidth="1"/>
    <col min="2" max="2" width="10.85546875" customWidth="1"/>
    <col min="3" max="3" width="10.42578125" customWidth="1"/>
    <col min="4" max="4" width="14.7109375" customWidth="1"/>
    <col min="5" max="5" width="23.140625" customWidth="1"/>
    <col min="6" max="6" width="12.42578125" customWidth="1"/>
    <col min="7" max="7" width="7.28515625" customWidth="1"/>
    <col min="8" max="8" width="12.85546875" customWidth="1"/>
    <col min="9" max="9" width="12.5703125" customWidth="1"/>
  </cols>
  <sheetData>
    <row r="1" spans="1:9" ht="12.75" customHeight="1" x14ac:dyDescent="0.2">
      <c r="A1" s="708" t="s">
        <v>85</v>
      </c>
      <c r="B1" s="70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/>
      <c r="E2" s="5">
        <v>139634.4</v>
      </c>
      <c r="F2" s="6">
        <v>132957.32999999999</v>
      </c>
      <c r="G2" s="640">
        <f>E2-F2</f>
        <v>6677.070000000007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585</v>
      </c>
      <c r="E3" s="1">
        <v>5</v>
      </c>
      <c r="F3" s="1"/>
      <c r="G3" s="1"/>
      <c r="H3" s="1" t="s">
        <v>25</v>
      </c>
      <c r="I3" s="8">
        <f>F2-F157</f>
        <v>-153903.19999999998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51.7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4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thickBot="1" x14ac:dyDescent="0.25">
      <c r="A6" s="227"/>
      <c r="B6" s="152">
        <v>2526.7600000000002</v>
      </c>
      <c r="C6" s="63" t="s">
        <v>66</v>
      </c>
      <c r="D6" s="151"/>
      <c r="E6" s="65"/>
      <c r="F6" s="65"/>
      <c r="G6" s="65"/>
      <c r="H6" s="66"/>
      <c r="I6" s="67">
        <f t="shared" ref="I6:I24" si="0">G6*H6</f>
        <v>0</v>
      </c>
    </row>
    <row r="7" spans="1:9" ht="12.75" customHeight="1" thickBot="1" x14ac:dyDescent="0.25">
      <c r="A7" s="227"/>
      <c r="B7" s="122">
        <v>2746.33</v>
      </c>
      <c r="C7" s="123" t="s">
        <v>67</v>
      </c>
      <c r="D7" s="124"/>
      <c r="E7" s="125"/>
      <c r="F7" s="125"/>
      <c r="G7" s="125"/>
      <c r="H7" s="126"/>
      <c r="I7" s="127">
        <f t="shared" si="0"/>
        <v>0</v>
      </c>
    </row>
    <row r="8" spans="1:9" ht="12.75" customHeight="1" thickBot="1" x14ac:dyDescent="0.25">
      <c r="A8" s="227"/>
      <c r="B8" s="106">
        <v>3827.62</v>
      </c>
      <c r="C8" s="85" t="s">
        <v>70</v>
      </c>
      <c r="D8" s="86"/>
      <c r="E8" s="47"/>
      <c r="F8" s="47"/>
      <c r="G8" s="47"/>
      <c r="H8" s="48"/>
      <c r="I8" s="49">
        <f t="shared" si="0"/>
        <v>0</v>
      </c>
    </row>
    <row r="9" spans="1:9" x14ac:dyDescent="0.2">
      <c r="A9" s="655" t="s">
        <v>753</v>
      </c>
      <c r="B9" s="672">
        <v>3264.94</v>
      </c>
      <c r="C9" s="625" t="s">
        <v>72</v>
      </c>
      <c r="D9" s="658" t="s">
        <v>623</v>
      </c>
      <c r="E9" s="37" t="s">
        <v>125</v>
      </c>
      <c r="F9" s="37" t="s">
        <v>99</v>
      </c>
      <c r="G9" s="37">
        <v>2</v>
      </c>
      <c r="H9" s="38">
        <v>41.85</v>
      </c>
      <c r="I9" s="39">
        <f t="shared" si="0"/>
        <v>83.7</v>
      </c>
    </row>
    <row r="10" spans="1:9" ht="13.5" thickBot="1" x14ac:dyDescent="0.25">
      <c r="A10" s="657"/>
      <c r="B10" s="681"/>
      <c r="C10" s="632"/>
      <c r="D10" s="659"/>
      <c r="E10" s="83" t="s">
        <v>586</v>
      </c>
      <c r="F10" s="83" t="s">
        <v>100</v>
      </c>
      <c r="G10" s="83">
        <v>0.05</v>
      </c>
      <c r="H10" s="84">
        <v>160</v>
      </c>
      <c r="I10" s="200">
        <f t="shared" si="0"/>
        <v>8</v>
      </c>
    </row>
    <row r="11" spans="1:9" ht="12.75" customHeight="1" x14ac:dyDescent="0.2">
      <c r="A11" s="655" t="s">
        <v>754</v>
      </c>
      <c r="B11" s="681"/>
      <c r="C11" s="632"/>
      <c r="D11" s="658"/>
      <c r="E11" s="37" t="s">
        <v>502</v>
      </c>
      <c r="F11" s="37" t="s">
        <v>100</v>
      </c>
      <c r="G11" s="37">
        <v>0.05</v>
      </c>
      <c r="H11" s="38">
        <v>68</v>
      </c>
      <c r="I11" s="39">
        <f t="shared" si="0"/>
        <v>3.4000000000000004</v>
      </c>
    </row>
    <row r="12" spans="1:9" ht="12.75" customHeight="1" x14ac:dyDescent="0.2">
      <c r="A12" s="656"/>
      <c r="B12" s="681"/>
      <c r="C12" s="632"/>
      <c r="D12" s="660"/>
      <c r="E12" s="35" t="s">
        <v>128</v>
      </c>
      <c r="F12" s="35" t="s">
        <v>100</v>
      </c>
      <c r="G12" s="35">
        <v>0.05</v>
      </c>
      <c r="H12" s="36">
        <v>170</v>
      </c>
      <c r="I12" s="157">
        <f t="shared" si="0"/>
        <v>8.5</v>
      </c>
    </row>
    <row r="13" spans="1:9" ht="12.75" customHeight="1" x14ac:dyDescent="0.2">
      <c r="A13" s="656"/>
      <c r="B13" s="681"/>
      <c r="C13" s="632"/>
      <c r="D13" s="660"/>
      <c r="E13" s="15" t="s">
        <v>756</v>
      </c>
      <c r="F13" s="15" t="s">
        <v>757</v>
      </c>
      <c r="G13" s="15">
        <v>1</v>
      </c>
      <c r="H13" s="16">
        <v>106.25</v>
      </c>
      <c r="I13" s="43">
        <f t="shared" si="0"/>
        <v>106.25</v>
      </c>
    </row>
    <row r="14" spans="1:9" ht="12.75" customHeight="1" x14ac:dyDescent="0.2">
      <c r="A14" s="656"/>
      <c r="B14" s="681"/>
      <c r="C14" s="632"/>
      <c r="D14" s="660"/>
      <c r="E14" s="15" t="s">
        <v>586</v>
      </c>
      <c r="F14" s="15" t="s">
        <v>100</v>
      </c>
      <c r="G14" s="15">
        <v>0.02</v>
      </c>
      <c r="H14" s="16">
        <v>260</v>
      </c>
      <c r="I14" s="43">
        <f t="shared" si="0"/>
        <v>5.2</v>
      </c>
    </row>
    <row r="15" spans="1:9" ht="12.75" customHeight="1" thickBot="1" x14ac:dyDescent="0.25">
      <c r="A15" s="657"/>
      <c r="B15" s="673"/>
      <c r="C15" s="626"/>
      <c r="D15" s="659"/>
      <c r="E15" s="83" t="s">
        <v>755</v>
      </c>
      <c r="F15" s="83" t="s">
        <v>100</v>
      </c>
      <c r="G15" s="83">
        <v>0.04</v>
      </c>
      <c r="H15" s="84">
        <v>170</v>
      </c>
      <c r="I15" s="200">
        <f t="shared" si="0"/>
        <v>6.8</v>
      </c>
    </row>
    <row r="16" spans="1:9" x14ac:dyDescent="0.2">
      <c r="A16" s="655" t="s">
        <v>950</v>
      </c>
      <c r="B16" s="672">
        <v>2965.01</v>
      </c>
      <c r="C16" s="625" t="s">
        <v>73</v>
      </c>
      <c r="D16" s="658"/>
      <c r="E16" s="37" t="s">
        <v>951</v>
      </c>
      <c r="F16" s="37" t="s">
        <v>99</v>
      </c>
      <c r="G16" s="37">
        <v>8</v>
      </c>
      <c r="H16" s="38">
        <v>0.7</v>
      </c>
      <c r="I16" s="39">
        <f t="shared" si="0"/>
        <v>5.6</v>
      </c>
    </row>
    <row r="17" spans="1:9" ht="13.5" thickBot="1" x14ac:dyDescent="0.25">
      <c r="A17" s="657"/>
      <c r="B17" s="673"/>
      <c r="C17" s="626"/>
      <c r="D17" s="659"/>
      <c r="E17" s="83" t="s">
        <v>951</v>
      </c>
      <c r="F17" s="83" t="s">
        <v>99</v>
      </c>
      <c r="G17" s="83">
        <v>8</v>
      </c>
      <c r="H17" s="84">
        <v>0.8</v>
      </c>
      <c r="I17" s="200">
        <f t="shared" si="0"/>
        <v>6.4</v>
      </c>
    </row>
    <row r="18" spans="1:9" ht="12.75" customHeight="1" thickBot="1" x14ac:dyDescent="0.25">
      <c r="A18" s="227"/>
      <c r="B18" s="106">
        <v>3527.73</v>
      </c>
      <c r="C18" s="85" t="s">
        <v>74</v>
      </c>
      <c r="D18" s="86"/>
      <c r="E18" s="47"/>
      <c r="F18" s="47"/>
      <c r="G18" s="47"/>
      <c r="H18" s="48"/>
      <c r="I18" s="156">
        <f t="shared" si="0"/>
        <v>0</v>
      </c>
    </row>
    <row r="19" spans="1:9" ht="12.75" customHeight="1" thickBot="1" x14ac:dyDescent="0.25">
      <c r="A19" s="228"/>
      <c r="B19" s="161">
        <v>2124.12</v>
      </c>
      <c r="C19" s="154" t="s">
        <v>75</v>
      </c>
      <c r="D19" s="162"/>
      <c r="E19" s="82"/>
      <c r="F19" s="82"/>
      <c r="G19" s="82"/>
      <c r="H19" s="155"/>
      <c r="I19" s="156">
        <f t="shared" si="0"/>
        <v>0</v>
      </c>
    </row>
    <row r="20" spans="1:9" ht="26.25" thickBot="1" x14ac:dyDescent="0.25">
      <c r="A20" s="134" t="s">
        <v>1093</v>
      </c>
      <c r="B20" s="106">
        <v>2986.82</v>
      </c>
      <c r="C20" s="85" t="s">
        <v>76</v>
      </c>
      <c r="D20" s="55" t="s">
        <v>1135</v>
      </c>
      <c r="E20" s="378" t="s">
        <v>1356</v>
      </c>
      <c r="F20" s="378" t="s">
        <v>99</v>
      </c>
      <c r="G20" s="378">
        <v>6</v>
      </c>
      <c r="H20" s="379">
        <v>1440</v>
      </c>
      <c r="I20" s="310">
        <f t="shared" si="0"/>
        <v>8640</v>
      </c>
    </row>
    <row r="21" spans="1:9" ht="12.75" customHeight="1" thickBot="1" x14ac:dyDescent="0.25">
      <c r="A21" s="231"/>
      <c r="B21" s="169">
        <v>2979.89</v>
      </c>
      <c r="C21" s="167" t="s">
        <v>77</v>
      </c>
      <c r="D21" s="179"/>
      <c r="E21" s="83"/>
      <c r="F21" s="83"/>
      <c r="G21" s="83"/>
      <c r="H21" s="84"/>
      <c r="I21" s="200">
        <f t="shared" si="0"/>
        <v>0</v>
      </c>
    </row>
    <row r="22" spans="1:9" ht="12.75" customHeight="1" thickBot="1" x14ac:dyDescent="0.25">
      <c r="A22" s="221"/>
      <c r="B22" s="106">
        <v>4417.84</v>
      </c>
      <c r="C22" s="85" t="s">
        <v>78</v>
      </c>
      <c r="D22" s="86"/>
      <c r="E22" s="47"/>
      <c r="F22" s="47"/>
      <c r="G22" s="47"/>
      <c r="H22" s="48"/>
      <c r="I22" s="49">
        <f t="shared" si="0"/>
        <v>0</v>
      </c>
    </row>
    <row r="23" spans="1:9" ht="12.75" customHeight="1" thickBot="1" x14ac:dyDescent="0.25">
      <c r="A23" s="221"/>
      <c r="B23" s="106">
        <v>3624.65</v>
      </c>
      <c r="C23" s="85" t="s">
        <v>79</v>
      </c>
      <c r="D23" s="86"/>
      <c r="E23" s="47"/>
      <c r="F23" s="47"/>
      <c r="G23" s="47"/>
      <c r="H23" s="48"/>
      <c r="I23" s="49">
        <f t="shared" si="0"/>
        <v>0</v>
      </c>
    </row>
    <row r="24" spans="1:9" ht="12.75" customHeight="1" thickBot="1" x14ac:dyDescent="0.25">
      <c r="A24" s="221"/>
      <c r="B24" s="106">
        <v>3663.05</v>
      </c>
      <c r="C24" s="85" t="s">
        <v>80</v>
      </c>
      <c r="D24" s="86"/>
      <c r="E24" s="47"/>
      <c r="F24" s="47"/>
      <c r="G24" s="47"/>
      <c r="H24" s="48"/>
      <c r="I24" s="49">
        <f t="shared" si="0"/>
        <v>0</v>
      </c>
    </row>
    <row r="25" spans="1:9" ht="12.75" customHeight="1" thickBot="1" x14ac:dyDescent="0.25">
      <c r="A25" s="46"/>
      <c r="B25" s="164"/>
      <c r="C25" s="85" t="s">
        <v>87</v>
      </c>
      <c r="D25" s="86"/>
      <c r="E25" s="47"/>
      <c r="F25" s="47"/>
      <c r="G25" s="47"/>
      <c r="H25" s="48"/>
      <c r="I25" s="49">
        <v>311.42</v>
      </c>
    </row>
    <row r="26" spans="1:9" ht="12.75" customHeight="1" thickBot="1" x14ac:dyDescent="0.25">
      <c r="A26" s="219"/>
      <c r="B26" s="108">
        <f>SUM(B6:B24)</f>
        <v>38654.76</v>
      </c>
      <c r="C26" s="109"/>
      <c r="D26" s="108"/>
      <c r="E26" s="110"/>
      <c r="F26" s="109"/>
      <c r="G26" s="109"/>
      <c r="H26" s="108" t="s">
        <v>17</v>
      </c>
      <c r="I26" s="232">
        <f>SUM(I6:I25)</f>
        <v>9185.27</v>
      </c>
    </row>
    <row r="27" spans="1:9" ht="77.25" thickBot="1" x14ac:dyDescent="0.25">
      <c r="A27" s="134" t="s">
        <v>1066</v>
      </c>
      <c r="B27" s="114" t="s">
        <v>16</v>
      </c>
      <c r="C27" s="114" t="s">
        <v>5</v>
      </c>
      <c r="D27" s="114" t="s">
        <v>23</v>
      </c>
      <c r="E27" s="114" t="s">
        <v>18</v>
      </c>
      <c r="F27" s="114" t="s">
        <v>19</v>
      </c>
      <c r="G27" s="114" t="s">
        <v>10</v>
      </c>
      <c r="H27" s="114" t="s">
        <v>13</v>
      </c>
      <c r="I27" s="115" t="s">
        <v>12</v>
      </c>
    </row>
    <row r="28" spans="1:9" ht="12.75" customHeight="1" thickBot="1" x14ac:dyDescent="0.25">
      <c r="A28" s="227"/>
      <c r="B28" s="106">
        <v>4722.57</v>
      </c>
      <c r="C28" s="85" t="s">
        <v>66</v>
      </c>
      <c r="D28" s="86"/>
      <c r="E28" s="47"/>
      <c r="F28" s="47"/>
      <c r="G28" s="47"/>
      <c r="H28" s="48"/>
      <c r="I28" s="49">
        <f t="shared" ref="I28:I75" si="1">G28*H28</f>
        <v>0</v>
      </c>
    </row>
    <row r="29" spans="1:9" ht="13.5" thickBot="1" x14ac:dyDescent="0.25">
      <c r="A29" s="227"/>
      <c r="B29" s="106">
        <v>4595.2</v>
      </c>
      <c r="C29" s="85" t="s">
        <v>67</v>
      </c>
      <c r="D29" s="55"/>
      <c r="E29" s="47"/>
      <c r="F29" s="47"/>
      <c r="G29" s="47"/>
      <c r="H29" s="48"/>
      <c r="I29" s="49">
        <f t="shared" si="1"/>
        <v>0</v>
      </c>
    </row>
    <row r="30" spans="1:9" ht="12.75" customHeight="1" thickBot="1" x14ac:dyDescent="0.25">
      <c r="A30" s="227"/>
      <c r="B30" s="106">
        <v>4534.99</v>
      </c>
      <c r="C30" s="85" t="s">
        <v>70</v>
      </c>
      <c r="D30" s="86"/>
      <c r="E30" s="47"/>
      <c r="F30" s="47"/>
      <c r="G30" s="47"/>
      <c r="H30" s="48"/>
      <c r="I30" s="49">
        <f t="shared" si="1"/>
        <v>0</v>
      </c>
    </row>
    <row r="31" spans="1:9" ht="12.75" customHeight="1" thickBot="1" x14ac:dyDescent="0.25">
      <c r="A31" s="227"/>
      <c r="B31" s="106">
        <v>6048.54</v>
      </c>
      <c r="C31" s="85" t="s">
        <v>72</v>
      </c>
      <c r="D31" s="86"/>
      <c r="E31" s="47"/>
      <c r="F31" s="47"/>
      <c r="G31" s="47"/>
      <c r="H31" s="48"/>
      <c r="I31" s="49">
        <f t="shared" si="1"/>
        <v>0</v>
      </c>
    </row>
    <row r="32" spans="1:9" ht="12.75" customHeight="1" thickBot="1" x14ac:dyDescent="0.25">
      <c r="A32" s="227"/>
      <c r="B32" s="106">
        <v>5943.21</v>
      </c>
      <c r="C32" s="85" t="s">
        <v>73</v>
      </c>
      <c r="D32" s="86"/>
      <c r="E32" s="47"/>
      <c r="F32" s="47"/>
      <c r="G32" s="47"/>
      <c r="H32" s="48"/>
      <c r="I32" s="49">
        <f t="shared" si="1"/>
        <v>0</v>
      </c>
    </row>
    <row r="33" spans="1:9" ht="12.75" customHeight="1" thickBot="1" x14ac:dyDescent="0.25">
      <c r="A33" s="228"/>
      <c r="B33" s="161">
        <v>5139.8</v>
      </c>
      <c r="C33" s="154" t="s">
        <v>74</v>
      </c>
      <c r="D33" s="162"/>
      <c r="E33" s="82"/>
      <c r="F33" s="82"/>
      <c r="G33" s="82"/>
      <c r="H33" s="155"/>
      <c r="I33" s="156">
        <f t="shared" si="1"/>
        <v>0</v>
      </c>
    </row>
    <row r="34" spans="1:9" ht="12.75" customHeight="1" x14ac:dyDescent="0.2">
      <c r="A34" s="622" t="s">
        <v>486</v>
      </c>
      <c r="B34" s="625">
        <v>5100.49</v>
      </c>
      <c r="C34" s="625" t="s">
        <v>75</v>
      </c>
      <c r="D34" s="658"/>
      <c r="E34" s="82" t="s">
        <v>693</v>
      </c>
      <c r="F34" s="82" t="s">
        <v>101</v>
      </c>
      <c r="G34" s="82">
        <v>1</v>
      </c>
      <c r="H34" s="155">
        <v>16.43</v>
      </c>
      <c r="I34" s="156">
        <f t="shared" si="1"/>
        <v>16.43</v>
      </c>
    </row>
    <row r="35" spans="1:9" ht="12.75" customHeight="1" x14ac:dyDescent="0.2">
      <c r="A35" s="623"/>
      <c r="B35" s="632"/>
      <c r="C35" s="632"/>
      <c r="D35" s="660"/>
      <c r="E35" s="15" t="s">
        <v>265</v>
      </c>
      <c r="F35" s="15" t="s">
        <v>99</v>
      </c>
      <c r="G35" s="15">
        <v>1</v>
      </c>
      <c r="H35" s="16">
        <v>60</v>
      </c>
      <c r="I35" s="43">
        <f t="shared" si="1"/>
        <v>60</v>
      </c>
    </row>
    <row r="36" spans="1:9" ht="12.75" customHeight="1" x14ac:dyDescent="0.2">
      <c r="A36" s="623"/>
      <c r="B36" s="632"/>
      <c r="C36" s="632"/>
      <c r="D36" s="660"/>
      <c r="E36" s="15" t="s">
        <v>1246</v>
      </c>
      <c r="F36" s="15" t="s">
        <v>99</v>
      </c>
      <c r="G36" s="15">
        <v>1</v>
      </c>
      <c r="H36" s="16">
        <v>35.81</v>
      </c>
      <c r="I36" s="43">
        <f t="shared" si="1"/>
        <v>35.81</v>
      </c>
    </row>
    <row r="37" spans="1:9" ht="12.75" customHeight="1" x14ac:dyDescent="0.2">
      <c r="A37" s="623"/>
      <c r="B37" s="632"/>
      <c r="C37" s="632"/>
      <c r="D37" s="660"/>
      <c r="E37" s="15" t="s">
        <v>337</v>
      </c>
      <c r="F37" s="15" t="s">
        <v>99</v>
      </c>
      <c r="G37" s="15">
        <v>1</v>
      </c>
      <c r="H37" s="16">
        <v>44.8</v>
      </c>
      <c r="I37" s="43">
        <f t="shared" si="1"/>
        <v>44.8</v>
      </c>
    </row>
    <row r="38" spans="1:9" ht="12.75" customHeight="1" x14ac:dyDescent="0.2">
      <c r="A38" s="623"/>
      <c r="B38" s="632"/>
      <c r="C38" s="632"/>
      <c r="D38" s="660"/>
      <c r="E38" s="35" t="s">
        <v>447</v>
      </c>
      <c r="F38" s="35" t="s">
        <v>99</v>
      </c>
      <c r="G38" s="35">
        <v>10</v>
      </c>
      <c r="H38" s="36">
        <v>26</v>
      </c>
      <c r="I38" s="157">
        <f t="shared" si="1"/>
        <v>260</v>
      </c>
    </row>
    <row r="39" spans="1:9" ht="12.75" customHeight="1" x14ac:dyDescent="0.2">
      <c r="A39" s="623"/>
      <c r="B39" s="632"/>
      <c r="C39" s="632"/>
      <c r="D39" s="660"/>
      <c r="E39" s="35" t="s">
        <v>1255</v>
      </c>
      <c r="F39" s="35" t="s">
        <v>99</v>
      </c>
      <c r="G39" s="35">
        <v>1</v>
      </c>
      <c r="H39" s="36">
        <v>90</v>
      </c>
      <c r="I39" s="157">
        <f t="shared" si="1"/>
        <v>90</v>
      </c>
    </row>
    <row r="40" spans="1:9" ht="12.75" customHeight="1" x14ac:dyDescent="0.2">
      <c r="A40" s="623"/>
      <c r="B40" s="632"/>
      <c r="C40" s="632"/>
      <c r="D40" s="660"/>
      <c r="E40" s="15" t="s">
        <v>1256</v>
      </c>
      <c r="F40" s="15" t="s">
        <v>99</v>
      </c>
      <c r="G40" s="15">
        <v>1</v>
      </c>
      <c r="H40" s="16">
        <v>850</v>
      </c>
      <c r="I40" s="43">
        <f t="shared" si="1"/>
        <v>850</v>
      </c>
    </row>
    <row r="41" spans="1:9" ht="12.75" customHeight="1" x14ac:dyDescent="0.2">
      <c r="A41" s="623"/>
      <c r="B41" s="632"/>
      <c r="C41" s="632"/>
      <c r="D41" s="660"/>
      <c r="E41" s="15" t="s">
        <v>1257</v>
      </c>
      <c r="F41" s="15" t="s">
        <v>99</v>
      </c>
      <c r="G41" s="15">
        <v>1</v>
      </c>
      <c r="H41" s="16">
        <v>17</v>
      </c>
      <c r="I41" s="43">
        <f t="shared" si="1"/>
        <v>17</v>
      </c>
    </row>
    <row r="42" spans="1:9" ht="12.75" customHeight="1" x14ac:dyDescent="0.2">
      <c r="A42" s="623"/>
      <c r="B42" s="632"/>
      <c r="C42" s="632"/>
      <c r="D42" s="660"/>
      <c r="E42" s="73" t="s">
        <v>1258</v>
      </c>
      <c r="F42" s="73" t="s">
        <v>99</v>
      </c>
      <c r="G42" s="73">
        <v>1</v>
      </c>
      <c r="H42" s="74">
        <v>63</v>
      </c>
      <c r="I42" s="201">
        <f t="shared" si="1"/>
        <v>63</v>
      </c>
    </row>
    <row r="43" spans="1:9" ht="12.75" customHeight="1" x14ac:dyDescent="0.2">
      <c r="A43" s="623"/>
      <c r="B43" s="632"/>
      <c r="C43" s="632"/>
      <c r="D43" s="660"/>
      <c r="E43" s="73" t="s">
        <v>1260</v>
      </c>
      <c r="F43" s="73" t="s">
        <v>99</v>
      </c>
      <c r="G43" s="73">
        <v>1</v>
      </c>
      <c r="H43" s="74">
        <v>3888.65</v>
      </c>
      <c r="I43" s="201">
        <f t="shared" si="1"/>
        <v>3888.65</v>
      </c>
    </row>
    <row r="44" spans="1:9" ht="12.75" customHeight="1" x14ac:dyDescent="0.2">
      <c r="A44" s="623"/>
      <c r="B44" s="632"/>
      <c r="C44" s="632"/>
      <c r="D44" s="660"/>
      <c r="E44" s="73" t="s">
        <v>693</v>
      </c>
      <c r="F44" s="73" t="s">
        <v>101</v>
      </c>
      <c r="G44" s="73">
        <v>10</v>
      </c>
      <c r="H44" s="74">
        <v>16.43</v>
      </c>
      <c r="I44" s="201">
        <f t="shared" si="1"/>
        <v>164.3</v>
      </c>
    </row>
    <row r="45" spans="1:9" ht="12.75" customHeight="1" x14ac:dyDescent="0.2">
      <c r="A45" s="623"/>
      <c r="B45" s="632"/>
      <c r="C45" s="632"/>
      <c r="D45" s="660"/>
      <c r="E45" s="73" t="s">
        <v>565</v>
      </c>
      <c r="F45" s="73" t="s">
        <v>101</v>
      </c>
      <c r="G45" s="73">
        <v>8</v>
      </c>
      <c r="H45" s="74">
        <v>83.57</v>
      </c>
      <c r="I45" s="201">
        <f t="shared" si="1"/>
        <v>668.56</v>
      </c>
    </row>
    <row r="46" spans="1:9" ht="12.75" customHeight="1" x14ac:dyDescent="0.2">
      <c r="A46" s="623"/>
      <c r="B46" s="632"/>
      <c r="C46" s="632"/>
      <c r="D46" s="660"/>
      <c r="E46" s="73" t="s">
        <v>810</v>
      </c>
      <c r="F46" s="73" t="s">
        <v>99</v>
      </c>
      <c r="G46" s="73">
        <v>2</v>
      </c>
      <c r="H46" s="74">
        <v>5.4</v>
      </c>
      <c r="I46" s="201">
        <f t="shared" si="1"/>
        <v>10.8</v>
      </c>
    </row>
    <row r="47" spans="1:9" ht="12.75" customHeight="1" x14ac:dyDescent="0.2">
      <c r="A47" s="623"/>
      <c r="B47" s="632"/>
      <c r="C47" s="632"/>
      <c r="D47" s="660"/>
      <c r="E47" s="73" t="s">
        <v>155</v>
      </c>
      <c r="F47" s="73" t="s">
        <v>99</v>
      </c>
      <c r="G47" s="73">
        <v>1</v>
      </c>
      <c r="H47" s="74">
        <v>25.8</v>
      </c>
      <c r="I47" s="201">
        <f t="shared" si="1"/>
        <v>25.8</v>
      </c>
    </row>
    <row r="48" spans="1:9" ht="12.75" customHeight="1" x14ac:dyDescent="0.2">
      <c r="A48" s="623"/>
      <c r="B48" s="632"/>
      <c r="C48" s="632"/>
      <c r="D48" s="660"/>
      <c r="E48" s="73" t="s">
        <v>1261</v>
      </c>
      <c r="F48" s="73" t="s">
        <v>99</v>
      </c>
      <c r="G48" s="73">
        <v>1</v>
      </c>
      <c r="H48" s="74">
        <v>8.52</v>
      </c>
      <c r="I48" s="201">
        <f t="shared" si="1"/>
        <v>8.52</v>
      </c>
    </row>
    <row r="49" spans="1:9" ht="12.75" customHeight="1" x14ac:dyDescent="0.2">
      <c r="A49" s="623"/>
      <c r="B49" s="632"/>
      <c r="C49" s="632"/>
      <c r="D49" s="660"/>
      <c r="E49" s="73" t="s">
        <v>134</v>
      </c>
      <c r="F49" s="73" t="s">
        <v>99</v>
      </c>
      <c r="G49" s="73">
        <v>3</v>
      </c>
      <c r="H49" s="74">
        <v>75</v>
      </c>
      <c r="I49" s="201">
        <f t="shared" si="1"/>
        <v>225</v>
      </c>
    </row>
    <row r="50" spans="1:9" ht="12.75" customHeight="1" x14ac:dyDescent="0.2">
      <c r="A50" s="623"/>
      <c r="B50" s="632"/>
      <c r="C50" s="632"/>
      <c r="D50" s="660"/>
      <c r="E50" s="73" t="s">
        <v>812</v>
      </c>
      <c r="F50" s="73" t="s">
        <v>99</v>
      </c>
      <c r="G50" s="73">
        <v>1</v>
      </c>
      <c r="H50" s="74">
        <v>290</v>
      </c>
      <c r="I50" s="201">
        <f t="shared" si="1"/>
        <v>290</v>
      </c>
    </row>
    <row r="51" spans="1:9" ht="12.75" customHeight="1" x14ac:dyDescent="0.2">
      <c r="A51" s="623"/>
      <c r="B51" s="632"/>
      <c r="C51" s="632"/>
      <c r="D51" s="660"/>
      <c r="E51" s="73" t="s">
        <v>1250</v>
      </c>
      <c r="F51" s="73" t="s">
        <v>99</v>
      </c>
      <c r="G51" s="73">
        <v>1</v>
      </c>
      <c r="H51" s="74">
        <v>120</v>
      </c>
      <c r="I51" s="201">
        <f t="shared" si="1"/>
        <v>120</v>
      </c>
    </row>
    <row r="52" spans="1:9" ht="12.75" customHeight="1" x14ac:dyDescent="0.2">
      <c r="A52" s="623"/>
      <c r="B52" s="632"/>
      <c r="C52" s="632"/>
      <c r="D52" s="660"/>
      <c r="E52" s="73" t="s">
        <v>1262</v>
      </c>
      <c r="F52" s="73" t="s">
        <v>99</v>
      </c>
      <c r="G52" s="73">
        <v>2</v>
      </c>
      <c r="H52" s="74">
        <v>17.27</v>
      </c>
      <c r="I52" s="201">
        <f t="shared" si="1"/>
        <v>34.54</v>
      </c>
    </row>
    <row r="53" spans="1:9" ht="12.75" customHeight="1" x14ac:dyDescent="0.2">
      <c r="A53" s="623"/>
      <c r="B53" s="632"/>
      <c r="C53" s="632"/>
      <c r="D53" s="660"/>
      <c r="E53" s="73" t="s">
        <v>698</v>
      </c>
      <c r="F53" s="73" t="s">
        <v>99</v>
      </c>
      <c r="G53" s="73">
        <v>1</v>
      </c>
      <c r="H53" s="74">
        <v>48</v>
      </c>
      <c r="I53" s="201">
        <f t="shared" si="1"/>
        <v>48</v>
      </c>
    </row>
    <row r="54" spans="1:9" ht="12.75" customHeight="1" x14ac:dyDescent="0.2">
      <c r="A54" s="623"/>
      <c r="B54" s="632"/>
      <c r="C54" s="632"/>
      <c r="D54" s="660"/>
      <c r="E54" s="73" t="s">
        <v>119</v>
      </c>
      <c r="F54" s="73" t="s">
        <v>99</v>
      </c>
      <c r="G54" s="73">
        <v>1</v>
      </c>
      <c r="H54" s="74">
        <v>10.8</v>
      </c>
      <c r="I54" s="201">
        <f t="shared" si="1"/>
        <v>10.8</v>
      </c>
    </row>
    <row r="55" spans="1:9" ht="12.75" customHeight="1" thickBot="1" x14ac:dyDescent="0.25">
      <c r="A55" s="624"/>
      <c r="B55" s="632"/>
      <c r="C55" s="632"/>
      <c r="D55" s="659"/>
      <c r="E55" s="40" t="s">
        <v>408</v>
      </c>
      <c r="F55" s="40" t="s">
        <v>99</v>
      </c>
      <c r="G55" s="40">
        <v>1</v>
      </c>
      <c r="H55" s="41">
        <v>15</v>
      </c>
      <c r="I55" s="42">
        <f t="shared" si="1"/>
        <v>15</v>
      </c>
    </row>
    <row r="56" spans="1:9" ht="12.75" customHeight="1" x14ac:dyDescent="0.2">
      <c r="A56" s="622" t="s">
        <v>112</v>
      </c>
      <c r="B56" s="632"/>
      <c r="C56" s="632"/>
      <c r="D56" s="658" t="s">
        <v>225</v>
      </c>
      <c r="E56" s="82" t="s">
        <v>380</v>
      </c>
      <c r="F56" s="82" t="s">
        <v>99</v>
      </c>
      <c r="G56" s="82">
        <v>20</v>
      </c>
      <c r="H56" s="155">
        <v>3</v>
      </c>
      <c r="I56" s="156">
        <f t="shared" si="1"/>
        <v>60</v>
      </c>
    </row>
    <row r="57" spans="1:9" ht="12.75" customHeight="1" x14ac:dyDescent="0.2">
      <c r="A57" s="623"/>
      <c r="B57" s="632"/>
      <c r="C57" s="632"/>
      <c r="D57" s="660"/>
      <c r="E57" s="73" t="s">
        <v>373</v>
      </c>
      <c r="F57" s="73" t="s">
        <v>99</v>
      </c>
      <c r="G57" s="73">
        <v>20</v>
      </c>
      <c r="H57" s="74">
        <v>3</v>
      </c>
      <c r="I57" s="201">
        <f t="shared" si="1"/>
        <v>60</v>
      </c>
    </row>
    <row r="58" spans="1:9" ht="12.75" customHeight="1" thickBot="1" x14ac:dyDescent="0.25">
      <c r="A58" s="624"/>
      <c r="B58" s="626"/>
      <c r="C58" s="626"/>
      <c r="D58" s="659"/>
      <c r="E58" s="40" t="s">
        <v>380</v>
      </c>
      <c r="F58" s="40" t="s">
        <v>99</v>
      </c>
      <c r="G58" s="40">
        <v>5</v>
      </c>
      <c r="H58" s="41">
        <v>5</v>
      </c>
      <c r="I58" s="42">
        <f t="shared" si="1"/>
        <v>25</v>
      </c>
    </row>
    <row r="59" spans="1:9" ht="12.75" customHeight="1" x14ac:dyDescent="0.2">
      <c r="A59" s="622" t="s">
        <v>1116</v>
      </c>
      <c r="B59" s="625">
        <v>5762.52</v>
      </c>
      <c r="C59" s="625" t="s">
        <v>76</v>
      </c>
      <c r="D59" s="658" t="s">
        <v>108</v>
      </c>
      <c r="E59" s="37" t="s">
        <v>1365</v>
      </c>
      <c r="F59" s="37" t="s">
        <v>99</v>
      </c>
      <c r="G59" s="37">
        <v>2</v>
      </c>
      <c r="H59" s="38">
        <v>63</v>
      </c>
      <c r="I59" s="39">
        <f t="shared" si="1"/>
        <v>126</v>
      </c>
    </row>
    <row r="60" spans="1:9" ht="12.75" customHeight="1" x14ac:dyDescent="0.2">
      <c r="A60" s="623"/>
      <c r="B60" s="632"/>
      <c r="C60" s="632"/>
      <c r="D60" s="660"/>
      <c r="E60" s="15" t="s">
        <v>1366</v>
      </c>
      <c r="F60" s="15" t="s">
        <v>99</v>
      </c>
      <c r="G60" s="15">
        <v>2</v>
      </c>
      <c r="H60" s="16">
        <v>70</v>
      </c>
      <c r="I60" s="43">
        <f t="shared" si="1"/>
        <v>140</v>
      </c>
    </row>
    <row r="61" spans="1:9" ht="12.75" customHeight="1" x14ac:dyDescent="0.2">
      <c r="A61" s="623"/>
      <c r="B61" s="632"/>
      <c r="C61" s="632"/>
      <c r="D61" s="660"/>
      <c r="E61" s="15" t="s">
        <v>223</v>
      </c>
      <c r="F61" s="15" t="s">
        <v>99</v>
      </c>
      <c r="G61" s="15">
        <v>1</v>
      </c>
      <c r="H61" s="16">
        <v>290</v>
      </c>
      <c r="I61" s="43">
        <f t="shared" si="1"/>
        <v>290</v>
      </c>
    </row>
    <row r="62" spans="1:9" ht="12.75" customHeight="1" x14ac:dyDescent="0.2">
      <c r="A62" s="623"/>
      <c r="B62" s="632"/>
      <c r="C62" s="632"/>
      <c r="D62" s="660"/>
      <c r="E62" s="35" t="s">
        <v>1367</v>
      </c>
      <c r="F62" s="35" t="s">
        <v>99</v>
      </c>
      <c r="G62" s="35">
        <v>1</v>
      </c>
      <c r="H62" s="36">
        <v>2797</v>
      </c>
      <c r="I62" s="157">
        <f t="shared" si="1"/>
        <v>2797</v>
      </c>
    </row>
    <row r="63" spans="1:9" ht="12.75" customHeight="1" x14ac:dyDescent="0.2">
      <c r="A63" s="623"/>
      <c r="B63" s="632"/>
      <c r="C63" s="632"/>
      <c r="D63" s="660"/>
      <c r="E63" s="35" t="s">
        <v>1250</v>
      </c>
      <c r="F63" s="35" t="s">
        <v>99</v>
      </c>
      <c r="G63" s="35">
        <v>1</v>
      </c>
      <c r="H63" s="36">
        <v>120</v>
      </c>
      <c r="I63" s="157">
        <f t="shared" si="1"/>
        <v>120</v>
      </c>
    </row>
    <row r="64" spans="1:9" ht="12.75" customHeight="1" x14ac:dyDescent="0.2">
      <c r="A64" s="623"/>
      <c r="B64" s="632"/>
      <c r="C64" s="632"/>
      <c r="D64" s="660"/>
      <c r="E64" s="35" t="s">
        <v>337</v>
      </c>
      <c r="F64" s="35" t="s">
        <v>99</v>
      </c>
      <c r="G64" s="35">
        <v>2</v>
      </c>
      <c r="H64" s="36">
        <v>45</v>
      </c>
      <c r="I64" s="157">
        <f t="shared" si="1"/>
        <v>90</v>
      </c>
    </row>
    <row r="65" spans="1:9" ht="12.75" customHeight="1" thickBot="1" x14ac:dyDescent="0.25">
      <c r="A65" s="624"/>
      <c r="B65" s="626"/>
      <c r="C65" s="626"/>
      <c r="D65" s="659"/>
      <c r="E65" s="83" t="s">
        <v>447</v>
      </c>
      <c r="F65" s="83" t="s">
        <v>99</v>
      </c>
      <c r="G65" s="83">
        <v>10</v>
      </c>
      <c r="H65" s="84">
        <v>26</v>
      </c>
      <c r="I65" s="200">
        <f t="shared" si="1"/>
        <v>260</v>
      </c>
    </row>
    <row r="66" spans="1:9" ht="12.75" customHeight="1" x14ac:dyDescent="0.2">
      <c r="A66" s="622" t="s">
        <v>1116</v>
      </c>
      <c r="B66" s="625">
        <v>5956.95</v>
      </c>
      <c r="C66" s="625" t="s">
        <v>77</v>
      </c>
      <c r="D66" s="658" t="s">
        <v>108</v>
      </c>
      <c r="E66" s="37" t="s">
        <v>1568</v>
      </c>
      <c r="F66" s="37" t="s">
        <v>99</v>
      </c>
      <c r="G66" s="37">
        <v>1</v>
      </c>
      <c r="H66" s="38">
        <v>120</v>
      </c>
      <c r="I66" s="39">
        <f t="shared" si="1"/>
        <v>120</v>
      </c>
    </row>
    <row r="67" spans="1:9" ht="12.75" customHeight="1" x14ac:dyDescent="0.2">
      <c r="A67" s="623"/>
      <c r="B67" s="632"/>
      <c r="C67" s="632"/>
      <c r="D67" s="660"/>
      <c r="E67" s="15" t="s">
        <v>134</v>
      </c>
      <c r="F67" s="15" t="s">
        <v>99</v>
      </c>
      <c r="G67" s="15">
        <v>1</v>
      </c>
      <c r="H67" s="16">
        <v>75</v>
      </c>
      <c r="I67" s="43">
        <f t="shared" si="1"/>
        <v>75</v>
      </c>
    </row>
    <row r="68" spans="1:9" ht="12.75" customHeight="1" x14ac:dyDescent="0.2">
      <c r="A68" s="623"/>
      <c r="B68" s="632"/>
      <c r="C68" s="632"/>
      <c r="D68" s="660"/>
      <c r="E68" s="15" t="s">
        <v>116</v>
      </c>
      <c r="F68" s="15" t="s">
        <v>101</v>
      </c>
      <c r="G68" s="15">
        <v>1</v>
      </c>
      <c r="H68" s="16">
        <v>32.020000000000003</v>
      </c>
      <c r="I68" s="43">
        <f t="shared" si="1"/>
        <v>32.020000000000003</v>
      </c>
    </row>
    <row r="69" spans="1:9" ht="12.75" customHeight="1" x14ac:dyDescent="0.2">
      <c r="A69" s="623"/>
      <c r="B69" s="632"/>
      <c r="C69" s="632"/>
      <c r="D69" s="660"/>
      <c r="E69" s="15" t="s">
        <v>384</v>
      </c>
      <c r="F69" s="15" t="s">
        <v>99</v>
      </c>
      <c r="G69" s="15">
        <v>1</v>
      </c>
      <c r="H69" s="16">
        <v>2.4</v>
      </c>
      <c r="I69" s="43">
        <f t="shared" si="1"/>
        <v>2.4</v>
      </c>
    </row>
    <row r="70" spans="1:9" ht="12.75" customHeight="1" x14ac:dyDescent="0.2">
      <c r="A70" s="623"/>
      <c r="B70" s="632"/>
      <c r="C70" s="632"/>
      <c r="D70" s="660"/>
      <c r="E70" s="15" t="s">
        <v>131</v>
      </c>
      <c r="F70" s="15" t="s">
        <v>101</v>
      </c>
      <c r="G70" s="15">
        <v>1</v>
      </c>
      <c r="H70" s="16">
        <v>41.67</v>
      </c>
      <c r="I70" s="43">
        <f t="shared" si="1"/>
        <v>41.67</v>
      </c>
    </row>
    <row r="71" spans="1:9" ht="12.75" customHeight="1" thickBot="1" x14ac:dyDescent="0.25">
      <c r="A71" s="624"/>
      <c r="B71" s="632"/>
      <c r="C71" s="632"/>
      <c r="D71" s="659"/>
      <c r="E71" s="40" t="s">
        <v>130</v>
      </c>
      <c r="F71" s="40" t="s">
        <v>99</v>
      </c>
      <c r="G71" s="40">
        <v>1</v>
      </c>
      <c r="H71" s="41">
        <v>3.85</v>
      </c>
      <c r="I71" s="42">
        <f t="shared" si="1"/>
        <v>3.85</v>
      </c>
    </row>
    <row r="72" spans="1:9" ht="26.25" thickBot="1" x14ac:dyDescent="0.25">
      <c r="A72" s="46" t="s">
        <v>329</v>
      </c>
      <c r="B72" s="626"/>
      <c r="C72" s="626"/>
      <c r="D72" s="55" t="s">
        <v>330</v>
      </c>
      <c r="E72" s="47" t="s">
        <v>331</v>
      </c>
      <c r="F72" s="47" t="s">
        <v>99</v>
      </c>
      <c r="G72" s="47">
        <v>6</v>
      </c>
      <c r="H72" s="48">
        <v>7.53</v>
      </c>
      <c r="I72" s="49">
        <f t="shared" si="1"/>
        <v>45.18</v>
      </c>
    </row>
    <row r="73" spans="1:9" ht="26.25" thickBot="1" x14ac:dyDescent="0.25">
      <c r="A73" s="46" t="s">
        <v>329</v>
      </c>
      <c r="B73" s="85">
        <v>7426.21</v>
      </c>
      <c r="C73" s="85" t="s">
        <v>78</v>
      </c>
      <c r="D73" s="47" t="s">
        <v>330</v>
      </c>
      <c r="E73" s="47" t="s">
        <v>331</v>
      </c>
      <c r="F73" s="47" t="s">
        <v>99</v>
      </c>
      <c r="G73" s="47">
        <v>2</v>
      </c>
      <c r="H73" s="48">
        <v>7.53</v>
      </c>
      <c r="I73" s="310">
        <f t="shared" si="1"/>
        <v>15.06</v>
      </c>
    </row>
    <row r="74" spans="1:9" ht="26.25" thickBot="1" x14ac:dyDescent="0.25">
      <c r="A74" s="79" t="s">
        <v>329</v>
      </c>
      <c r="B74" s="314">
        <v>6861.74</v>
      </c>
      <c r="C74" s="70" t="s">
        <v>79</v>
      </c>
      <c r="D74" s="53" t="s">
        <v>330</v>
      </c>
      <c r="E74" s="53" t="s">
        <v>331</v>
      </c>
      <c r="F74" s="53" t="s">
        <v>99</v>
      </c>
      <c r="G74" s="53">
        <v>10</v>
      </c>
      <c r="H74" s="153">
        <v>7.53</v>
      </c>
      <c r="I74" s="165">
        <f t="shared" si="1"/>
        <v>75.3</v>
      </c>
    </row>
    <row r="75" spans="1:9" ht="26.25" thickBot="1" x14ac:dyDescent="0.25">
      <c r="A75" s="46" t="s">
        <v>329</v>
      </c>
      <c r="B75" s="491">
        <v>7321.82</v>
      </c>
      <c r="C75" s="85" t="s">
        <v>80</v>
      </c>
      <c r="D75" s="85" t="s">
        <v>108</v>
      </c>
      <c r="E75" s="47" t="s">
        <v>331</v>
      </c>
      <c r="F75" s="47" t="s">
        <v>99</v>
      </c>
      <c r="G75" s="47">
        <v>3</v>
      </c>
      <c r="H75" s="48">
        <v>7.53</v>
      </c>
      <c r="I75" s="49">
        <f t="shared" si="1"/>
        <v>22.59</v>
      </c>
    </row>
    <row r="76" spans="1:9" ht="13.5" thickBot="1" x14ac:dyDescent="0.25">
      <c r="A76" s="46"/>
      <c r="B76" s="164"/>
      <c r="C76" s="85" t="s">
        <v>87</v>
      </c>
      <c r="D76" s="86"/>
      <c r="E76" s="47"/>
      <c r="F76" s="47"/>
      <c r="G76" s="47"/>
      <c r="H76" s="48"/>
      <c r="I76" s="49">
        <v>538.34</v>
      </c>
    </row>
    <row r="77" spans="1:9" ht="12.75" customHeight="1" thickBot="1" x14ac:dyDescent="0.25">
      <c r="A77" s="219"/>
      <c r="B77" s="108">
        <f>SUM(B28:B75)</f>
        <v>69414.039999999979</v>
      </c>
      <c r="C77" s="109"/>
      <c r="D77" s="108"/>
      <c r="E77" s="110"/>
      <c r="F77" s="109"/>
      <c r="G77" s="109"/>
      <c r="H77" s="108" t="s">
        <v>17</v>
      </c>
      <c r="I77" s="232">
        <f>SUM(I28:I76)</f>
        <v>11886.420000000002</v>
      </c>
    </row>
    <row r="78" spans="1:9" ht="64.5" thickBot="1" x14ac:dyDescent="0.25">
      <c r="A78" s="134" t="s">
        <v>144</v>
      </c>
      <c r="B78" s="87" t="s">
        <v>16</v>
      </c>
      <c r="C78" s="87" t="s">
        <v>5</v>
      </c>
      <c r="D78" s="87" t="s">
        <v>23</v>
      </c>
      <c r="E78" s="87" t="s">
        <v>18</v>
      </c>
      <c r="F78" s="87" t="s">
        <v>19</v>
      </c>
      <c r="G78" s="87" t="s">
        <v>10</v>
      </c>
      <c r="H78" s="87" t="s">
        <v>13</v>
      </c>
      <c r="I78" s="89" t="s">
        <v>12</v>
      </c>
    </row>
    <row r="79" spans="1:9" ht="12.75" customHeight="1" thickBot="1" x14ac:dyDescent="0.25">
      <c r="A79" s="227"/>
      <c r="B79" s="377">
        <v>2377.46</v>
      </c>
      <c r="C79" s="58" t="s">
        <v>66</v>
      </c>
      <c r="D79" s="64"/>
      <c r="E79" s="59"/>
      <c r="F79" s="59"/>
      <c r="G79" s="59"/>
      <c r="H79" s="60"/>
      <c r="I79" s="61"/>
    </row>
    <row r="80" spans="1:9" ht="12.75" customHeight="1" thickBot="1" x14ac:dyDescent="0.25">
      <c r="A80" s="227"/>
      <c r="B80" s="377">
        <v>2290.1999999999998</v>
      </c>
      <c r="C80" s="123" t="s">
        <v>67</v>
      </c>
      <c r="D80" s="124"/>
      <c r="E80" s="125"/>
      <c r="F80" s="125"/>
      <c r="G80" s="125"/>
      <c r="H80" s="126"/>
      <c r="I80" s="127"/>
    </row>
    <row r="81" spans="1:9" ht="12.75" customHeight="1" thickBot="1" x14ac:dyDescent="0.25">
      <c r="A81" s="227"/>
      <c r="B81" s="377">
        <v>2331.85</v>
      </c>
      <c r="C81" s="85" t="s">
        <v>70</v>
      </c>
      <c r="D81" s="86"/>
      <c r="E81" s="47"/>
      <c r="F81" s="47"/>
      <c r="G81" s="47"/>
      <c r="H81" s="48"/>
      <c r="I81" s="49"/>
    </row>
    <row r="82" spans="1:9" ht="12.75" customHeight="1" thickBot="1" x14ac:dyDescent="0.25">
      <c r="A82" s="227"/>
      <c r="B82" s="377">
        <v>1327.92</v>
      </c>
      <c r="C82" s="85" t="s">
        <v>72</v>
      </c>
      <c r="D82" s="86"/>
      <c r="E82" s="47"/>
      <c r="F82" s="47"/>
      <c r="G82" s="47"/>
      <c r="H82" s="48"/>
      <c r="I82" s="49"/>
    </row>
    <row r="83" spans="1:9" ht="12.75" customHeight="1" thickBot="1" x14ac:dyDescent="0.25">
      <c r="A83" s="227"/>
      <c r="B83" s="377">
        <v>2490.4699999999998</v>
      </c>
      <c r="C83" s="85" t="s">
        <v>73</v>
      </c>
      <c r="D83" s="86"/>
      <c r="E83" s="47"/>
      <c r="F83" s="47"/>
      <c r="G83" s="47"/>
      <c r="H83" s="48"/>
      <c r="I83" s="49"/>
    </row>
    <row r="84" spans="1:9" ht="12.75" customHeight="1" thickBot="1" x14ac:dyDescent="0.25">
      <c r="A84" s="227"/>
      <c r="B84" s="377">
        <v>2365.12</v>
      </c>
      <c r="C84" s="85" t="s">
        <v>74</v>
      </c>
      <c r="D84" s="86"/>
      <c r="E84" s="47"/>
      <c r="F84" s="47"/>
      <c r="G84" s="47"/>
      <c r="H84" s="48"/>
      <c r="I84" s="49"/>
    </row>
    <row r="85" spans="1:9" ht="12.75" customHeight="1" thickBot="1" x14ac:dyDescent="0.25">
      <c r="A85" s="221"/>
      <c r="B85" s="106">
        <v>1588.73</v>
      </c>
      <c r="C85" s="85" t="s">
        <v>75</v>
      </c>
      <c r="D85" s="86"/>
      <c r="E85" s="47"/>
      <c r="F85" s="47"/>
      <c r="G85" s="47"/>
      <c r="H85" s="48"/>
      <c r="I85" s="49"/>
    </row>
    <row r="86" spans="1:9" ht="12.75" customHeight="1" thickBot="1" x14ac:dyDescent="0.25">
      <c r="A86" s="221"/>
      <c r="B86" s="106">
        <v>2108.46</v>
      </c>
      <c r="C86" s="85" t="s">
        <v>76</v>
      </c>
      <c r="D86" s="86"/>
      <c r="E86" s="47"/>
      <c r="F86" s="47"/>
      <c r="G86" s="47"/>
      <c r="H86" s="48"/>
      <c r="I86" s="49"/>
    </row>
    <row r="87" spans="1:9" ht="12.75" customHeight="1" thickBot="1" x14ac:dyDescent="0.25">
      <c r="A87" s="221"/>
      <c r="B87" s="106">
        <v>2874.86</v>
      </c>
      <c r="C87" s="85" t="s">
        <v>77</v>
      </c>
      <c r="D87" s="86"/>
      <c r="E87" s="47"/>
      <c r="F87" s="47"/>
      <c r="G87" s="47"/>
      <c r="H87" s="48"/>
      <c r="I87" s="49"/>
    </row>
    <row r="88" spans="1:9" ht="12.75" customHeight="1" thickBot="1" x14ac:dyDescent="0.25">
      <c r="A88" s="221"/>
      <c r="B88" s="106">
        <v>3102.9</v>
      </c>
      <c r="C88" s="85" t="s">
        <v>78</v>
      </c>
      <c r="D88" s="86"/>
      <c r="E88" s="47"/>
      <c r="F88" s="47"/>
      <c r="G88" s="47"/>
      <c r="H88" s="48"/>
      <c r="I88" s="49"/>
    </row>
    <row r="89" spans="1:9" ht="12.75" customHeight="1" thickBot="1" x14ac:dyDescent="0.25">
      <c r="A89" s="221"/>
      <c r="B89" s="106">
        <v>2928.83</v>
      </c>
      <c r="C89" s="85" t="s">
        <v>79</v>
      </c>
      <c r="D89" s="86"/>
      <c r="E89" s="47"/>
      <c r="F89" s="47"/>
      <c r="G89" s="47"/>
      <c r="H89" s="48"/>
      <c r="I89" s="49"/>
    </row>
    <row r="90" spans="1:9" ht="12.75" customHeight="1" thickBot="1" x14ac:dyDescent="0.25">
      <c r="A90" s="221"/>
      <c r="B90" s="106">
        <v>3101.54</v>
      </c>
      <c r="C90" s="85" t="s">
        <v>80</v>
      </c>
      <c r="D90" s="86"/>
      <c r="E90" s="47"/>
      <c r="F90" s="47"/>
      <c r="G90" s="47"/>
      <c r="H90" s="48"/>
      <c r="I90" s="49"/>
    </row>
    <row r="91" spans="1:9" ht="12.75" customHeight="1" thickBot="1" x14ac:dyDescent="0.25">
      <c r="A91" s="219"/>
      <c r="B91" s="454">
        <f>SUM(B79:B90)</f>
        <v>28888.340000000004</v>
      </c>
      <c r="C91" s="458" t="s">
        <v>87</v>
      </c>
      <c r="D91" s="86"/>
      <c r="E91" s="47"/>
      <c r="F91" s="47"/>
      <c r="G91" s="47"/>
      <c r="H91" s="48"/>
      <c r="I91" s="49"/>
    </row>
    <row r="92" spans="1:9" ht="12.75" customHeight="1" thickBot="1" x14ac:dyDescent="0.25">
      <c r="A92" s="655" t="s">
        <v>106</v>
      </c>
      <c r="B92" s="106">
        <v>528.22</v>
      </c>
      <c r="C92" s="85" t="s">
        <v>74</v>
      </c>
      <c r="D92" s="86"/>
      <c r="E92" s="47"/>
      <c r="F92" s="47"/>
      <c r="G92" s="47"/>
      <c r="H92" s="48"/>
      <c r="I92" s="49"/>
    </row>
    <row r="93" spans="1:9" ht="12.75" customHeight="1" thickBot="1" x14ac:dyDescent="0.25">
      <c r="A93" s="656"/>
      <c r="B93" s="106">
        <v>619.33000000000004</v>
      </c>
      <c r="C93" s="85" t="s">
        <v>75</v>
      </c>
      <c r="D93" s="86"/>
      <c r="E93" s="47"/>
      <c r="F93" s="47"/>
      <c r="G93" s="47"/>
      <c r="H93" s="48"/>
      <c r="I93" s="49"/>
    </row>
    <row r="94" spans="1:9" ht="12.75" customHeight="1" thickBot="1" x14ac:dyDescent="0.25">
      <c r="A94" s="657"/>
      <c r="B94" s="106">
        <v>770.44</v>
      </c>
      <c r="C94" s="85" t="s">
        <v>76</v>
      </c>
      <c r="D94" s="86"/>
      <c r="E94" s="47"/>
      <c r="F94" s="47"/>
      <c r="G94" s="47"/>
      <c r="H94" s="48"/>
      <c r="I94" s="49"/>
    </row>
    <row r="95" spans="1:9" ht="12.75" customHeight="1" thickBot="1" x14ac:dyDescent="0.25">
      <c r="A95" s="526"/>
      <c r="B95" s="454">
        <f>SUM(B92:B94)</f>
        <v>1917.9900000000002</v>
      </c>
      <c r="C95" s="458" t="s">
        <v>87</v>
      </c>
      <c r="D95" s="86"/>
      <c r="E95" s="47"/>
      <c r="F95" s="47"/>
      <c r="G95" s="47"/>
      <c r="H95" s="48"/>
      <c r="I95" s="49">
        <v>324.5</v>
      </c>
    </row>
    <row r="96" spans="1:9" ht="12.75" customHeight="1" thickBot="1" x14ac:dyDescent="0.25">
      <c r="A96" s="218"/>
      <c r="B96" s="396">
        <f>B91+B95</f>
        <v>30806.330000000005</v>
      </c>
      <c r="C96" s="397"/>
      <c r="D96" s="396"/>
      <c r="E96" s="398"/>
      <c r="F96" s="397"/>
      <c r="G96" s="397"/>
      <c r="H96" s="396" t="s">
        <v>17</v>
      </c>
      <c r="I96" s="399">
        <f>SUM(I79:I95)</f>
        <v>324.5</v>
      </c>
    </row>
    <row r="97" spans="1:9" ht="64.5" thickBot="1" x14ac:dyDescent="0.25">
      <c r="A97" s="134" t="s">
        <v>145</v>
      </c>
      <c r="B97" s="117" t="s">
        <v>16</v>
      </c>
      <c r="C97" s="131" t="s">
        <v>5</v>
      </c>
      <c r="D97" s="117" t="s">
        <v>23</v>
      </c>
      <c r="E97" s="132" t="s">
        <v>18</v>
      </c>
      <c r="F97" s="117" t="s">
        <v>19</v>
      </c>
      <c r="G97" s="131" t="s">
        <v>10</v>
      </c>
      <c r="H97" s="117" t="s">
        <v>13</v>
      </c>
      <c r="I97" s="117" t="s">
        <v>12</v>
      </c>
    </row>
    <row r="98" spans="1:9" ht="13.5" thickBot="1" x14ac:dyDescent="0.25">
      <c r="A98" s="227"/>
      <c r="B98" s="106">
        <v>3762.94</v>
      </c>
      <c r="C98" s="55" t="s">
        <v>66</v>
      </c>
      <c r="D98" s="86"/>
      <c r="E98" s="47"/>
      <c r="F98" s="47"/>
      <c r="G98" s="47"/>
      <c r="H98" s="48"/>
      <c r="I98" s="49"/>
    </row>
    <row r="99" spans="1:9" ht="12.75" customHeight="1" thickBot="1" x14ac:dyDescent="0.25">
      <c r="A99" s="227"/>
      <c r="B99" s="106">
        <v>3856.87</v>
      </c>
      <c r="C99" s="55" t="s">
        <v>67</v>
      </c>
      <c r="D99" s="86"/>
      <c r="E99" s="47"/>
      <c r="F99" s="47"/>
      <c r="G99" s="47"/>
      <c r="H99" s="48"/>
      <c r="I99" s="49"/>
    </row>
    <row r="100" spans="1:9" ht="12.75" customHeight="1" thickBot="1" x14ac:dyDescent="0.25">
      <c r="A100" s="227"/>
      <c r="B100" s="106">
        <v>4050.83</v>
      </c>
      <c r="C100" s="85" t="s">
        <v>70</v>
      </c>
      <c r="D100" s="86"/>
      <c r="E100" s="47"/>
      <c r="F100" s="47"/>
      <c r="G100" s="47"/>
      <c r="H100" s="48"/>
      <c r="I100" s="49"/>
    </row>
    <row r="101" spans="1:9" ht="13.5" thickBot="1" x14ac:dyDescent="0.25">
      <c r="A101" s="227"/>
      <c r="B101" s="106">
        <v>3855.79</v>
      </c>
      <c r="C101" s="85" t="s">
        <v>72</v>
      </c>
      <c r="D101" s="86"/>
      <c r="E101" s="47"/>
      <c r="F101" s="47"/>
      <c r="G101" s="47"/>
      <c r="H101" s="48"/>
      <c r="I101" s="49"/>
    </row>
    <row r="102" spans="1:9" ht="12.75" customHeight="1" thickBot="1" x14ac:dyDescent="0.25">
      <c r="A102" s="227"/>
      <c r="B102" s="106">
        <v>3929.28</v>
      </c>
      <c r="C102" s="85" t="s">
        <v>73</v>
      </c>
      <c r="D102" s="86"/>
      <c r="E102" s="47"/>
      <c r="F102" s="47"/>
      <c r="G102" s="47"/>
      <c r="H102" s="48"/>
      <c r="I102" s="49"/>
    </row>
    <row r="103" spans="1:9" ht="13.5" thickBot="1" x14ac:dyDescent="0.25">
      <c r="A103" s="227"/>
      <c r="B103" s="106">
        <v>4520.88</v>
      </c>
      <c r="C103" s="85" t="s">
        <v>74</v>
      </c>
      <c r="D103" s="86"/>
      <c r="E103" s="47"/>
      <c r="F103" s="47"/>
      <c r="G103" s="47"/>
      <c r="H103" s="48"/>
      <c r="I103" s="49"/>
    </row>
    <row r="104" spans="1:9" ht="12.75" customHeight="1" thickBot="1" x14ac:dyDescent="0.25">
      <c r="A104" s="227"/>
      <c r="B104" s="106">
        <v>3207.85</v>
      </c>
      <c r="C104" s="85" t="s">
        <v>75</v>
      </c>
      <c r="D104" s="86"/>
      <c r="E104" s="47"/>
      <c r="F104" s="47"/>
      <c r="G104" s="47"/>
      <c r="H104" s="48"/>
      <c r="I104" s="49"/>
    </row>
    <row r="105" spans="1:9" ht="12.75" customHeight="1" thickBot="1" x14ac:dyDescent="0.25">
      <c r="A105" s="227"/>
      <c r="B105" s="106">
        <v>3958.57</v>
      </c>
      <c r="C105" s="85" t="s">
        <v>76</v>
      </c>
      <c r="D105" s="86"/>
      <c r="E105" s="47"/>
      <c r="F105" s="47"/>
      <c r="G105" s="47"/>
      <c r="H105" s="48"/>
      <c r="I105" s="49"/>
    </row>
    <row r="106" spans="1:9" ht="12.75" customHeight="1" thickBot="1" x14ac:dyDescent="0.25">
      <c r="A106" s="227"/>
      <c r="B106" s="106">
        <v>4016.86</v>
      </c>
      <c r="C106" s="85" t="s">
        <v>77</v>
      </c>
      <c r="D106" s="86"/>
      <c r="E106" s="47"/>
      <c r="F106" s="47"/>
      <c r="G106" s="47"/>
      <c r="H106" s="48"/>
      <c r="I106" s="49"/>
    </row>
    <row r="107" spans="1:9" ht="12.75" customHeight="1" thickBot="1" x14ac:dyDescent="0.25">
      <c r="A107" s="227"/>
      <c r="B107" s="106">
        <v>4300.34</v>
      </c>
      <c r="C107" s="85" t="s">
        <v>78</v>
      </c>
      <c r="D107" s="86"/>
      <c r="E107" s="47"/>
      <c r="F107" s="47"/>
      <c r="G107" s="47"/>
      <c r="H107" s="48"/>
      <c r="I107" s="49"/>
    </row>
    <row r="108" spans="1:9" ht="12.75" customHeight="1" thickBot="1" x14ac:dyDescent="0.25">
      <c r="A108" s="227"/>
      <c r="B108" s="106">
        <v>4132.1400000000003</v>
      </c>
      <c r="C108" s="85" t="s">
        <v>79</v>
      </c>
      <c r="D108" s="86"/>
      <c r="E108" s="47"/>
      <c r="F108" s="47"/>
      <c r="G108" s="47"/>
      <c r="H108" s="48"/>
      <c r="I108" s="49"/>
    </row>
    <row r="109" spans="1:9" ht="12.75" customHeight="1" thickBot="1" x14ac:dyDescent="0.25">
      <c r="A109" s="227"/>
      <c r="B109" s="106">
        <v>4182.1400000000003</v>
      </c>
      <c r="C109" s="85" t="s">
        <v>80</v>
      </c>
      <c r="D109" s="86"/>
      <c r="E109" s="47"/>
      <c r="F109" s="47"/>
      <c r="G109" s="47"/>
      <c r="H109" s="48"/>
      <c r="I109" s="49"/>
    </row>
    <row r="110" spans="1:9" ht="12.75" customHeight="1" thickBot="1" x14ac:dyDescent="0.25">
      <c r="A110" s="227"/>
      <c r="B110" s="106"/>
      <c r="C110" s="167" t="s">
        <v>87</v>
      </c>
      <c r="D110" s="86"/>
      <c r="E110" s="47"/>
      <c r="F110" s="47"/>
      <c r="G110" s="47"/>
      <c r="H110" s="48"/>
      <c r="I110" s="49">
        <v>741.47</v>
      </c>
    </row>
    <row r="111" spans="1:9" ht="12.75" customHeight="1" thickBot="1" x14ac:dyDescent="0.25">
      <c r="A111" s="180"/>
      <c r="B111" s="197">
        <f>SUM(B98:B110)</f>
        <v>47774.489999999991</v>
      </c>
      <c r="C111" s="198"/>
      <c r="D111" s="197"/>
      <c r="E111" s="199"/>
      <c r="F111" s="198"/>
      <c r="G111" s="198"/>
      <c r="H111" s="197" t="s">
        <v>17</v>
      </c>
      <c r="I111" s="230">
        <f>SUM(I98:I110)</f>
        <v>741.47</v>
      </c>
    </row>
    <row r="112" spans="1:9" ht="26.25" thickBot="1" x14ac:dyDescent="0.25">
      <c r="A112" s="46" t="s">
        <v>8</v>
      </c>
      <c r="B112" s="114" t="s">
        <v>16</v>
      </c>
      <c r="C112" s="114" t="s">
        <v>5</v>
      </c>
      <c r="D112" s="114" t="s">
        <v>23</v>
      </c>
      <c r="E112" s="114" t="s">
        <v>18</v>
      </c>
      <c r="F112" s="114" t="s">
        <v>19</v>
      </c>
      <c r="G112" s="114" t="s">
        <v>10</v>
      </c>
      <c r="H112" s="114" t="s">
        <v>13</v>
      </c>
      <c r="I112" s="115" t="s">
        <v>12</v>
      </c>
    </row>
    <row r="113" spans="1:255" ht="25.5" hidden="1" x14ac:dyDescent="0.2">
      <c r="A113" s="652" t="s">
        <v>2272</v>
      </c>
      <c r="B113" s="71"/>
      <c r="C113" s="13" t="s">
        <v>2273</v>
      </c>
      <c r="D113" s="72"/>
      <c r="E113" s="73"/>
      <c r="F113" s="15"/>
      <c r="G113" s="327"/>
      <c r="H113" s="74"/>
      <c r="I113" s="598"/>
    </row>
    <row r="114" spans="1:255" ht="39.6" customHeight="1" x14ac:dyDescent="0.2">
      <c r="A114" s="653"/>
      <c r="B114" s="71"/>
      <c r="C114" s="13" t="s">
        <v>2274</v>
      </c>
      <c r="D114" s="72"/>
      <c r="E114" s="73"/>
      <c r="F114" s="15"/>
      <c r="G114" s="327"/>
      <c r="H114" s="74"/>
      <c r="I114" s="598">
        <v>188.06</v>
      </c>
    </row>
    <row r="115" spans="1:255" ht="31.15" customHeight="1" x14ac:dyDescent="0.2">
      <c r="A115" s="654"/>
      <c r="B115" s="412"/>
      <c r="C115" s="244" t="s">
        <v>87</v>
      </c>
      <c r="D115" s="72"/>
      <c r="E115" s="73"/>
      <c r="F115" s="15"/>
      <c r="G115" s="327"/>
      <c r="H115" s="74"/>
      <c r="I115" s="241">
        <f>SUM(I113:I114)</f>
        <v>188.06</v>
      </c>
    </row>
    <row r="116" spans="1:255" ht="25.5" hidden="1" x14ac:dyDescent="0.2">
      <c r="A116" s="652" t="s">
        <v>2271</v>
      </c>
      <c r="B116" s="71"/>
      <c r="C116" s="33" t="s">
        <v>2273</v>
      </c>
      <c r="D116" s="72"/>
      <c r="E116" s="73"/>
      <c r="F116" s="15"/>
      <c r="G116" s="327"/>
      <c r="H116" s="74"/>
      <c r="I116" s="598"/>
    </row>
    <row r="117" spans="1:255" ht="29.45" customHeight="1" x14ac:dyDescent="0.2">
      <c r="A117" s="653"/>
      <c r="B117" s="71"/>
      <c r="C117" s="71" t="s">
        <v>2274</v>
      </c>
      <c r="D117" s="72"/>
      <c r="E117" s="73"/>
      <c r="F117" s="15"/>
      <c r="G117" s="327"/>
      <c r="H117" s="74"/>
      <c r="I117" s="598">
        <v>204.92</v>
      </c>
    </row>
    <row r="118" spans="1:255" ht="25.9" customHeight="1" x14ac:dyDescent="0.2">
      <c r="A118" s="654"/>
      <c r="B118" s="13"/>
      <c r="C118" s="244" t="s">
        <v>87</v>
      </c>
      <c r="D118" s="14"/>
      <c r="E118" s="15"/>
      <c r="F118" s="15"/>
      <c r="G118" s="328"/>
      <c r="H118" s="16"/>
      <c r="I118" s="243">
        <f>SUM(I116:I117)</f>
        <v>204.92</v>
      </c>
    </row>
    <row r="119" spans="1:255" ht="25.5" x14ac:dyDescent="0.2">
      <c r="A119" s="221" t="s">
        <v>2270</v>
      </c>
      <c r="B119" s="33"/>
      <c r="C119" s="409" t="s">
        <v>87</v>
      </c>
      <c r="D119" s="34"/>
      <c r="E119" s="35"/>
      <c r="F119" s="35"/>
      <c r="G119" s="35"/>
      <c r="H119" s="36"/>
      <c r="I119" s="601">
        <v>12032.62</v>
      </c>
    </row>
    <row r="120" spans="1:255" ht="12.75" customHeight="1" x14ac:dyDescent="0.2">
      <c r="A120" s="240" t="s">
        <v>88</v>
      </c>
      <c r="B120" s="71"/>
      <c r="C120" s="244" t="s">
        <v>87</v>
      </c>
      <c r="D120" s="72"/>
      <c r="E120" s="73"/>
      <c r="F120" s="73"/>
      <c r="G120" s="73"/>
      <c r="H120" s="74"/>
      <c r="I120" s="241">
        <v>3059.99</v>
      </c>
    </row>
    <row r="121" spans="1:255" ht="12.75" customHeight="1" thickBot="1" x14ac:dyDescent="0.25">
      <c r="A121" s="219"/>
      <c r="B121" s="109"/>
      <c r="C121" s="109"/>
      <c r="D121" s="108"/>
      <c r="E121" s="110"/>
      <c r="F121" s="109"/>
      <c r="G121" s="109"/>
      <c r="H121" s="108" t="s">
        <v>17</v>
      </c>
      <c r="I121" s="232">
        <f>I115+I118+I119+I120</f>
        <v>15485.59</v>
      </c>
    </row>
    <row r="122" spans="1:255" s="45" customFormat="1" ht="68.45" customHeight="1" thickBot="1" x14ac:dyDescent="0.25">
      <c r="A122" s="117" t="s">
        <v>95</v>
      </c>
      <c r="B122" s="114" t="s">
        <v>16</v>
      </c>
      <c r="C122" s="114" t="s">
        <v>5</v>
      </c>
      <c r="D122" s="114" t="s">
        <v>23</v>
      </c>
      <c r="E122" s="114" t="s">
        <v>18</v>
      </c>
      <c r="F122" s="114" t="s">
        <v>19</v>
      </c>
      <c r="G122" s="114" t="s">
        <v>10</v>
      </c>
      <c r="H122" s="114" t="s">
        <v>13</v>
      </c>
      <c r="I122" s="115" t="s">
        <v>12</v>
      </c>
      <c r="J122" s="56"/>
      <c r="K122" s="56"/>
      <c r="L122" s="56"/>
      <c r="M122" s="56"/>
      <c r="N122" s="56"/>
      <c r="O122" s="56"/>
      <c r="P122" s="56"/>
      <c r="Q122" s="56"/>
      <c r="R122" s="56"/>
      <c r="T122" s="56"/>
      <c r="U122" s="56"/>
      <c r="V122" s="56"/>
      <c r="W122" s="56"/>
      <c r="X122" s="56"/>
      <c r="Y122" s="56"/>
      <c r="Z122" s="56"/>
      <c r="AA122" s="56"/>
      <c r="AB122" s="56"/>
      <c r="AD122" s="56"/>
      <c r="AE122" s="56"/>
      <c r="AF122" s="56"/>
      <c r="AG122" s="56"/>
      <c r="AH122" s="56"/>
      <c r="AI122" s="56"/>
      <c r="AJ122" s="56"/>
      <c r="AK122" s="56"/>
      <c r="AL122" s="56"/>
      <c r="AN122" s="56"/>
      <c r="AO122" s="56"/>
      <c r="AP122" s="56"/>
      <c r="AQ122" s="56"/>
      <c r="AR122" s="56"/>
      <c r="AS122" s="56"/>
      <c r="AT122" s="56"/>
      <c r="AU122" s="56"/>
      <c r="AV122" s="56"/>
      <c r="AX122" s="56"/>
      <c r="AY122" s="56"/>
      <c r="AZ122" s="56"/>
      <c r="BA122" s="56"/>
      <c r="BB122" s="56"/>
      <c r="BC122" s="56"/>
      <c r="BD122" s="56"/>
      <c r="BE122" s="56"/>
      <c r="BF122" s="56"/>
      <c r="BH122" s="56"/>
      <c r="BI122" s="56"/>
      <c r="BJ122" s="56"/>
      <c r="BK122" s="56"/>
      <c r="BL122" s="56"/>
      <c r="BM122" s="56"/>
      <c r="BN122" s="56"/>
      <c r="BO122" s="56"/>
      <c r="BP122" s="56"/>
      <c r="BR122" s="56"/>
      <c r="BS122" s="56"/>
      <c r="BT122" s="56"/>
      <c r="BU122" s="56"/>
      <c r="BV122" s="56"/>
      <c r="BW122" s="56"/>
      <c r="BX122" s="56"/>
      <c r="BY122" s="56"/>
      <c r="BZ122" s="56"/>
      <c r="CB122" s="56"/>
      <c r="CC122" s="56"/>
      <c r="CD122" s="56"/>
      <c r="CE122" s="56"/>
      <c r="CF122" s="56"/>
      <c r="CG122" s="56"/>
      <c r="CH122" s="56"/>
      <c r="CI122" s="56"/>
      <c r="CJ122" s="56"/>
      <c r="CL122" s="56"/>
      <c r="CM122" s="56"/>
      <c r="CN122" s="56"/>
      <c r="CO122" s="56"/>
      <c r="CP122" s="56"/>
      <c r="CQ122" s="56"/>
      <c r="CR122" s="56"/>
      <c r="CS122" s="56"/>
      <c r="CT122" s="56"/>
      <c r="CV122" s="56"/>
      <c r="CW122" s="56"/>
      <c r="CX122" s="56"/>
      <c r="CY122" s="56"/>
      <c r="CZ122" s="56"/>
      <c r="DA122" s="56"/>
      <c r="DB122" s="56"/>
      <c r="DC122" s="56"/>
      <c r="DD122" s="56"/>
      <c r="DF122" s="56"/>
      <c r="DG122" s="56"/>
      <c r="DH122" s="56"/>
      <c r="DI122" s="56"/>
      <c r="DJ122" s="56"/>
      <c r="DK122" s="56"/>
      <c r="DL122" s="56"/>
      <c r="DM122" s="56"/>
      <c r="DN122" s="56"/>
      <c r="DP122" s="56"/>
      <c r="DQ122" s="56"/>
      <c r="DR122" s="56"/>
      <c r="DS122" s="56"/>
      <c r="DT122" s="56"/>
      <c r="DU122" s="56"/>
      <c r="DV122" s="56"/>
      <c r="DW122" s="56"/>
      <c r="DX122" s="56"/>
      <c r="DZ122" s="56"/>
      <c r="EA122" s="56"/>
      <c r="EB122" s="56"/>
      <c r="EC122" s="56"/>
      <c r="ED122" s="56"/>
      <c r="EE122" s="56"/>
      <c r="EF122" s="56"/>
      <c r="EG122" s="56"/>
      <c r="EH122" s="56"/>
      <c r="EJ122" s="56"/>
      <c r="EK122" s="56"/>
      <c r="EL122" s="56"/>
      <c r="EM122" s="56"/>
      <c r="EN122" s="56"/>
      <c r="EO122" s="56"/>
      <c r="EP122" s="56"/>
      <c r="EQ122" s="56"/>
      <c r="ER122" s="56"/>
      <c r="ET122" s="56"/>
      <c r="EU122" s="56"/>
      <c r="EV122" s="56"/>
      <c r="EW122" s="56"/>
      <c r="EX122" s="56"/>
      <c r="EY122" s="56"/>
      <c r="EZ122" s="56"/>
      <c r="FA122" s="56"/>
      <c r="FB122" s="56"/>
      <c r="FD122" s="56"/>
      <c r="FE122" s="56"/>
      <c r="FF122" s="56"/>
      <c r="FG122" s="56"/>
      <c r="FH122" s="56"/>
      <c r="FI122" s="56"/>
      <c r="FJ122" s="56"/>
      <c r="FK122" s="56"/>
      <c r="FL122" s="56"/>
      <c r="FN122" s="56"/>
      <c r="FO122" s="56"/>
      <c r="FP122" s="56"/>
      <c r="FQ122" s="56"/>
      <c r="FR122" s="56"/>
      <c r="FS122" s="56"/>
      <c r="FT122" s="56"/>
      <c r="FU122" s="56"/>
      <c r="FV122" s="56"/>
      <c r="FX122" s="56"/>
      <c r="FY122" s="56"/>
      <c r="FZ122" s="56"/>
      <c r="GA122" s="56"/>
      <c r="GB122" s="56"/>
      <c r="GC122" s="56"/>
      <c r="GD122" s="56"/>
      <c r="GE122" s="56"/>
      <c r="GF122" s="56"/>
      <c r="GH122" s="56"/>
      <c r="GI122" s="56"/>
      <c r="GJ122" s="56"/>
      <c r="GK122" s="56"/>
      <c r="GL122" s="56"/>
      <c r="GM122" s="56"/>
      <c r="GN122" s="56"/>
      <c r="GO122" s="56"/>
      <c r="GP122" s="56"/>
      <c r="GR122" s="56"/>
      <c r="GS122" s="56"/>
      <c r="GT122" s="56"/>
      <c r="GU122" s="56"/>
      <c r="GV122" s="56"/>
      <c r="GW122" s="56"/>
      <c r="GX122" s="56"/>
      <c r="GY122" s="56"/>
      <c r="GZ122" s="56"/>
      <c r="HB122" s="56"/>
      <c r="HC122" s="56"/>
      <c r="HD122" s="56"/>
      <c r="HE122" s="56"/>
      <c r="HF122" s="56"/>
      <c r="HG122" s="56"/>
      <c r="HH122" s="56"/>
      <c r="HI122" s="56"/>
      <c r="HJ122" s="56"/>
      <c r="HL122" s="56"/>
      <c r="HM122" s="56"/>
      <c r="HN122" s="56"/>
      <c r="HO122" s="56"/>
      <c r="HP122" s="56"/>
      <c r="HQ122" s="56"/>
      <c r="HR122" s="56"/>
      <c r="HS122" s="56"/>
      <c r="HT122" s="56"/>
      <c r="HV122" s="56"/>
      <c r="HW122" s="56"/>
      <c r="HX122" s="56"/>
      <c r="HY122" s="56"/>
      <c r="HZ122" s="56"/>
      <c r="IA122" s="56"/>
      <c r="IB122" s="56"/>
      <c r="IC122" s="56"/>
      <c r="ID122" s="56"/>
      <c r="IF122" s="56"/>
      <c r="IG122" s="56"/>
      <c r="IH122" s="56"/>
      <c r="II122" s="56"/>
      <c r="IJ122" s="56"/>
      <c r="IK122" s="56"/>
      <c r="IL122" s="56"/>
      <c r="IM122" s="56"/>
      <c r="IN122" s="56"/>
      <c r="IP122" s="56"/>
      <c r="IQ122" s="56"/>
      <c r="IR122" s="56"/>
      <c r="IS122" s="56"/>
      <c r="IT122" s="56"/>
      <c r="IU122" s="56"/>
    </row>
    <row r="123" spans="1:255" ht="12.75" customHeight="1" thickBot="1" x14ac:dyDescent="0.25">
      <c r="A123" s="227"/>
      <c r="B123" s="106">
        <v>484.96</v>
      </c>
      <c r="C123" s="58" t="s">
        <v>66</v>
      </c>
      <c r="D123" s="64"/>
      <c r="E123" s="59"/>
      <c r="F123" s="59"/>
      <c r="G123" s="59"/>
      <c r="H123" s="60"/>
      <c r="I123" s="61"/>
      <c r="J123" s="56"/>
      <c r="K123" s="56"/>
      <c r="L123" s="56"/>
      <c r="M123" s="56"/>
      <c r="N123" s="56"/>
      <c r="O123" s="56"/>
      <c r="P123" s="56"/>
      <c r="Q123" s="56"/>
      <c r="R123" s="56"/>
      <c r="T123" s="56"/>
      <c r="U123" s="56"/>
      <c r="V123" s="56"/>
      <c r="W123" s="56"/>
      <c r="X123" s="56"/>
      <c r="Y123" s="56"/>
      <c r="Z123" s="56"/>
      <c r="AA123" s="56"/>
      <c r="AB123" s="56"/>
      <c r="AD123" s="56"/>
      <c r="AE123" s="56"/>
      <c r="AF123" s="56"/>
      <c r="AG123" s="56"/>
      <c r="AH123" s="56"/>
      <c r="AI123" s="56"/>
      <c r="AJ123" s="56"/>
      <c r="AK123" s="56"/>
      <c r="AL123" s="56"/>
      <c r="AN123" s="56"/>
      <c r="AO123" s="56"/>
      <c r="AP123" s="56"/>
      <c r="AQ123" s="56"/>
      <c r="AR123" s="56"/>
      <c r="AS123" s="56"/>
      <c r="AT123" s="56"/>
      <c r="AU123" s="56"/>
      <c r="AV123" s="56"/>
      <c r="AX123" s="56"/>
      <c r="AY123" s="56"/>
      <c r="AZ123" s="56"/>
      <c r="BA123" s="56"/>
      <c r="BB123" s="56"/>
      <c r="BC123" s="56"/>
      <c r="BD123" s="56"/>
      <c r="BE123" s="56"/>
      <c r="BF123" s="56"/>
      <c r="BH123" s="56"/>
      <c r="BI123" s="56"/>
      <c r="BJ123" s="56"/>
      <c r="BK123" s="56"/>
      <c r="BL123" s="56"/>
      <c r="BM123" s="56"/>
      <c r="BN123" s="56"/>
      <c r="BO123" s="56"/>
      <c r="BP123" s="56"/>
      <c r="BR123" s="56"/>
      <c r="BS123" s="56"/>
      <c r="BT123" s="56"/>
      <c r="BU123" s="56"/>
      <c r="BV123" s="56"/>
      <c r="BW123" s="56"/>
      <c r="BX123" s="56"/>
      <c r="BY123" s="56"/>
      <c r="BZ123" s="56"/>
      <c r="CB123" s="56"/>
      <c r="CC123" s="56"/>
      <c r="CD123" s="56"/>
      <c r="CE123" s="56"/>
      <c r="CF123" s="56"/>
      <c r="CG123" s="56"/>
      <c r="CH123" s="56"/>
      <c r="CI123" s="56"/>
      <c r="CJ123" s="56"/>
      <c r="CL123" s="56"/>
      <c r="CM123" s="56"/>
      <c r="CN123" s="56"/>
      <c r="CO123" s="56"/>
      <c r="CP123" s="56"/>
      <c r="CQ123" s="56"/>
      <c r="CR123" s="56"/>
      <c r="CS123" s="56"/>
      <c r="CT123" s="56"/>
      <c r="CV123" s="56"/>
      <c r="CW123" s="56"/>
      <c r="CX123" s="56"/>
      <c r="CY123" s="56"/>
      <c r="CZ123" s="56"/>
      <c r="DA123" s="56"/>
      <c r="DB123" s="56"/>
      <c r="DC123" s="56"/>
      <c r="DD123" s="56"/>
      <c r="DF123" s="56"/>
      <c r="DG123" s="56"/>
      <c r="DH123" s="56"/>
      <c r="DI123" s="56"/>
      <c r="DJ123" s="56"/>
      <c r="DK123" s="56"/>
      <c r="DL123" s="56"/>
      <c r="DM123" s="56"/>
      <c r="DN123" s="56"/>
      <c r="DP123" s="56"/>
      <c r="DQ123" s="56"/>
      <c r="DR123" s="56"/>
      <c r="DS123" s="56"/>
      <c r="DT123" s="56"/>
      <c r="DU123" s="56"/>
      <c r="DV123" s="56"/>
      <c r="DW123" s="56"/>
      <c r="DX123" s="56"/>
      <c r="DZ123" s="56"/>
      <c r="EA123" s="56"/>
      <c r="EB123" s="56"/>
      <c r="EC123" s="56"/>
      <c r="ED123" s="56"/>
      <c r="EE123" s="56"/>
      <c r="EF123" s="56"/>
      <c r="EG123" s="56"/>
      <c r="EH123" s="56"/>
      <c r="EJ123" s="56"/>
      <c r="EK123" s="56"/>
      <c r="EL123" s="56"/>
      <c r="EM123" s="56"/>
      <c r="EN123" s="56"/>
      <c r="EO123" s="56"/>
      <c r="EP123" s="56"/>
      <c r="EQ123" s="56"/>
      <c r="ER123" s="56"/>
      <c r="ET123" s="56"/>
      <c r="EU123" s="56"/>
      <c r="EV123" s="56"/>
      <c r="EW123" s="56"/>
      <c r="EX123" s="56"/>
      <c r="EY123" s="56"/>
      <c r="EZ123" s="56"/>
      <c r="FA123" s="56"/>
      <c r="FB123" s="56"/>
      <c r="FD123" s="56"/>
      <c r="FE123" s="56"/>
      <c r="FF123" s="56"/>
      <c r="FG123" s="56"/>
      <c r="FH123" s="56"/>
      <c r="FI123" s="56"/>
      <c r="FJ123" s="56"/>
      <c r="FK123" s="56"/>
      <c r="FL123" s="56"/>
      <c r="FN123" s="56"/>
      <c r="FO123" s="56"/>
      <c r="FP123" s="56"/>
      <c r="FQ123" s="56"/>
      <c r="FR123" s="56"/>
      <c r="FS123" s="56"/>
      <c r="FT123" s="56"/>
      <c r="FU123" s="56"/>
      <c r="FV123" s="56"/>
      <c r="FX123" s="56"/>
      <c r="FY123" s="56"/>
      <c r="FZ123" s="56"/>
      <c r="GA123" s="56"/>
      <c r="GB123" s="56"/>
      <c r="GC123" s="56"/>
      <c r="GD123" s="56"/>
      <c r="GE123" s="56"/>
      <c r="GF123" s="56"/>
      <c r="GH123" s="56"/>
      <c r="GI123" s="56"/>
      <c r="GJ123" s="56"/>
      <c r="GK123" s="56"/>
      <c r="GL123" s="56"/>
      <c r="GM123" s="56"/>
      <c r="GN123" s="56"/>
      <c r="GO123" s="56"/>
      <c r="GP123" s="56"/>
      <c r="GR123" s="56"/>
      <c r="GS123" s="56"/>
      <c r="GT123" s="56"/>
      <c r="GU123" s="56"/>
      <c r="GV123" s="56"/>
      <c r="GW123" s="56"/>
      <c r="GX123" s="56"/>
      <c r="GY123" s="56"/>
      <c r="GZ123" s="56"/>
      <c r="HB123" s="56"/>
      <c r="HC123" s="56"/>
      <c r="HD123" s="56"/>
      <c r="HE123" s="56"/>
      <c r="HF123" s="56"/>
      <c r="HG123" s="56"/>
      <c r="HH123" s="56"/>
      <c r="HI123" s="56"/>
      <c r="HJ123" s="56"/>
      <c r="HL123" s="56"/>
      <c r="HM123" s="56"/>
      <c r="HN123" s="56"/>
      <c r="HO123" s="56"/>
      <c r="HP123" s="56"/>
      <c r="HQ123" s="56"/>
      <c r="HR123" s="56"/>
      <c r="HS123" s="56"/>
      <c r="HT123" s="56"/>
      <c r="HV123" s="56"/>
      <c r="HW123" s="56"/>
      <c r="HX123" s="56"/>
      <c r="HY123" s="56"/>
      <c r="HZ123" s="56"/>
      <c r="IA123" s="56"/>
      <c r="IB123" s="56"/>
      <c r="IC123" s="56"/>
      <c r="ID123" s="56"/>
      <c r="IF123" s="56"/>
      <c r="IG123" s="56"/>
      <c r="IH123" s="56"/>
      <c r="II123" s="56"/>
      <c r="IJ123" s="56"/>
      <c r="IK123" s="56"/>
      <c r="IL123" s="56"/>
      <c r="IM123" s="56"/>
      <c r="IN123" s="56"/>
      <c r="IP123" s="56"/>
      <c r="IQ123" s="56"/>
      <c r="IR123" s="56"/>
      <c r="IS123" s="56"/>
      <c r="IT123" s="56"/>
      <c r="IU123" s="56"/>
    </row>
    <row r="124" spans="1:255" ht="12.75" customHeight="1" thickBot="1" x14ac:dyDescent="0.25">
      <c r="A124" s="227"/>
      <c r="B124" s="106">
        <v>589.30999999999995</v>
      </c>
      <c r="C124" s="123" t="s">
        <v>67</v>
      </c>
      <c r="D124" s="124"/>
      <c r="E124" s="125"/>
      <c r="F124" s="125"/>
      <c r="G124" s="125"/>
      <c r="H124" s="126"/>
      <c r="I124" s="127"/>
      <c r="J124" s="56"/>
      <c r="K124" s="56"/>
      <c r="L124" s="56"/>
      <c r="M124" s="56"/>
      <c r="N124" s="56"/>
      <c r="O124" s="56"/>
      <c r="P124" s="56"/>
      <c r="Q124" s="56"/>
      <c r="R124" s="56"/>
      <c r="T124" s="56"/>
      <c r="U124" s="56"/>
      <c r="V124" s="56"/>
      <c r="W124" s="56"/>
      <c r="X124" s="56"/>
      <c r="Y124" s="56"/>
      <c r="Z124" s="56"/>
      <c r="AA124" s="56"/>
      <c r="AB124" s="56"/>
      <c r="AD124" s="56"/>
      <c r="AE124" s="56"/>
      <c r="AF124" s="56"/>
      <c r="AG124" s="56"/>
      <c r="AH124" s="56"/>
      <c r="AI124" s="56"/>
      <c r="AJ124" s="56"/>
      <c r="AK124" s="56"/>
      <c r="AL124" s="56"/>
      <c r="AN124" s="56"/>
      <c r="AO124" s="56"/>
      <c r="AP124" s="56"/>
      <c r="AQ124" s="56"/>
      <c r="AR124" s="56"/>
      <c r="AS124" s="56"/>
      <c r="AT124" s="56"/>
      <c r="AU124" s="56"/>
      <c r="AV124" s="56"/>
      <c r="AX124" s="56"/>
      <c r="AY124" s="56"/>
      <c r="AZ124" s="56"/>
      <c r="BA124" s="56"/>
      <c r="BB124" s="56"/>
      <c r="BC124" s="56"/>
      <c r="BD124" s="56"/>
      <c r="BE124" s="56"/>
      <c r="BF124" s="56"/>
      <c r="BH124" s="56"/>
      <c r="BI124" s="56"/>
      <c r="BJ124" s="56"/>
      <c r="BK124" s="56"/>
      <c r="BL124" s="56"/>
      <c r="BM124" s="56"/>
      <c r="BN124" s="56"/>
      <c r="BO124" s="56"/>
      <c r="BP124" s="56"/>
      <c r="BR124" s="56"/>
      <c r="BS124" s="56"/>
      <c r="BT124" s="56"/>
      <c r="BU124" s="56"/>
      <c r="BV124" s="56"/>
      <c r="BW124" s="56"/>
      <c r="BX124" s="56"/>
      <c r="BY124" s="56"/>
      <c r="BZ124" s="56"/>
      <c r="CB124" s="56"/>
      <c r="CC124" s="56"/>
      <c r="CD124" s="56"/>
      <c r="CE124" s="56"/>
      <c r="CF124" s="56"/>
      <c r="CG124" s="56"/>
      <c r="CH124" s="56"/>
      <c r="CI124" s="56"/>
      <c r="CJ124" s="56"/>
      <c r="CL124" s="56"/>
      <c r="CM124" s="56"/>
      <c r="CN124" s="56"/>
      <c r="CO124" s="56"/>
      <c r="CP124" s="56"/>
      <c r="CQ124" s="56"/>
      <c r="CR124" s="56"/>
      <c r="CS124" s="56"/>
      <c r="CT124" s="56"/>
      <c r="CV124" s="56"/>
      <c r="CW124" s="56"/>
      <c r="CX124" s="56"/>
      <c r="CY124" s="56"/>
      <c r="CZ124" s="56"/>
      <c r="DA124" s="56"/>
      <c r="DB124" s="56"/>
      <c r="DC124" s="56"/>
      <c r="DD124" s="56"/>
      <c r="DF124" s="56"/>
      <c r="DG124" s="56"/>
      <c r="DH124" s="56"/>
      <c r="DI124" s="56"/>
      <c r="DJ124" s="56"/>
      <c r="DK124" s="56"/>
      <c r="DL124" s="56"/>
      <c r="DM124" s="56"/>
      <c r="DN124" s="56"/>
      <c r="DP124" s="56"/>
      <c r="DQ124" s="56"/>
      <c r="DR124" s="56"/>
      <c r="DS124" s="56"/>
      <c r="DT124" s="56"/>
      <c r="DU124" s="56"/>
      <c r="DV124" s="56"/>
      <c r="DW124" s="56"/>
      <c r="DX124" s="56"/>
      <c r="DZ124" s="56"/>
      <c r="EA124" s="56"/>
      <c r="EB124" s="56"/>
      <c r="EC124" s="56"/>
      <c r="ED124" s="56"/>
      <c r="EE124" s="56"/>
      <c r="EF124" s="56"/>
      <c r="EG124" s="56"/>
      <c r="EH124" s="56"/>
      <c r="EJ124" s="56"/>
      <c r="EK124" s="56"/>
      <c r="EL124" s="56"/>
      <c r="EM124" s="56"/>
      <c r="EN124" s="56"/>
      <c r="EO124" s="56"/>
      <c r="EP124" s="56"/>
      <c r="EQ124" s="56"/>
      <c r="ER124" s="56"/>
      <c r="ET124" s="56"/>
      <c r="EU124" s="56"/>
      <c r="EV124" s="56"/>
      <c r="EW124" s="56"/>
      <c r="EX124" s="56"/>
      <c r="EY124" s="56"/>
      <c r="EZ124" s="56"/>
      <c r="FA124" s="56"/>
      <c r="FB124" s="56"/>
      <c r="FD124" s="56"/>
      <c r="FE124" s="56"/>
      <c r="FF124" s="56"/>
      <c r="FG124" s="56"/>
      <c r="FH124" s="56"/>
      <c r="FI124" s="56"/>
      <c r="FJ124" s="56"/>
      <c r="FK124" s="56"/>
      <c r="FL124" s="56"/>
      <c r="FN124" s="56"/>
      <c r="FO124" s="56"/>
      <c r="FP124" s="56"/>
      <c r="FQ124" s="56"/>
      <c r="FR124" s="56"/>
      <c r="FS124" s="56"/>
      <c r="FT124" s="56"/>
      <c r="FU124" s="56"/>
      <c r="FV124" s="56"/>
      <c r="FX124" s="56"/>
      <c r="FY124" s="56"/>
      <c r="FZ124" s="56"/>
      <c r="GA124" s="56"/>
      <c r="GB124" s="56"/>
      <c r="GC124" s="56"/>
      <c r="GD124" s="56"/>
      <c r="GE124" s="56"/>
      <c r="GF124" s="56"/>
      <c r="GH124" s="56"/>
      <c r="GI124" s="56"/>
      <c r="GJ124" s="56"/>
      <c r="GK124" s="56"/>
      <c r="GL124" s="56"/>
      <c r="GM124" s="56"/>
      <c r="GN124" s="56"/>
      <c r="GO124" s="56"/>
      <c r="GP124" s="56"/>
      <c r="GR124" s="56"/>
      <c r="GS124" s="56"/>
      <c r="GT124" s="56"/>
      <c r="GU124" s="56"/>
      <c r="GV124" s="56"/>
      <c r="GW124" s="56"/>
      <c r="GX124" s="56"/>
      <c r="GY124" s="56"/>
      <c r="GZ124" s="56"/>
      <c r="HB124" s="56"/>
      <c r="HC124" s="56"/>
      <c r="HD124" s="56"/>
      <c r="HE124" s="56"/>
      <c r="HF124" s="56"/>
      <c r="HG124" s="56"/>
      <c r="HH124" s="56"/>
      <c r="HI124" s="56"/>
      <c r="HJ124" s="56"/>
      <c r="HL124" s="56"/>
      <c r="HM124" s="56"/>
      <c r="HN124" s="56"/>
      <c r="HO124" s="56"/>
      <c r="HP124" s="56"/>
      <c r="HQ124" s="56"/>
      <c r="HR124" s="56"/>
      <c r="HS124" s="56"/>
      <c r="HT124" s="56"/>
      <c r="HV124" s="56"/>
      <c r="HW124" s="56"/>
      <c r="HX124" s="56"/>
      <c r="HY124" s="56"/>
      <c r="HZ124" s="56"/>
      <c r="IA124" s="56"/>
      <c r="IB124" s="56"/>
      <c r="IC124" s="56"/>
      <c r="ID124" s="56"/>
      <c r="IF124" s="56"/>
      <c r="IG124" s="56"/>
      <c r="IH124" s="56"/>
      <c r="II124" s="56"/>
      <c r="IJ124" s="56"/>
      <c r="IK124" s="56"/>
      <c r="IL124" s="56"/>
      <c r="IM124" s="56"/>
      <c r="IN124" s="56"/>
      <c r="IP124" s="56"/>
      <c r="IQ124" s="56"/>
      <c r="IR124" s="56"/>
      <c r="IS124" s="56"/>
      <c r="IT124" s="56"/>
      <c r="IU124" s="56"/>
    </row>
    <row r="125" spans="1:255" ht="12.75" customHeight="1" thickBot="1" x14ac:dyDescent="0.25">
      <c r="A125" s="227"/>
      <c r="B125" s="106">
        <v>490.61</v>
      </c>
      <c r="C125" s="85" t="s">
        <v>70</v>
      </c>
      <c r="D125" s="86"/>
      <c r="E125" s="47"/>
      <c r="F125" s="47"/>
      <c r="G125" s="47"/>
      <c r="H125" s="48"/>
      <c r="I125" s="49"/>
      <c r="J125" s="56"/>
      <c r="K125" s="56"/>
      <c r="L125" s="56"/>
      <c r="M125" s="56"/>
      <c r="N125" s="56"/>
      <c r="O125" s="56"/>
      <c r="P125" s="56"/>
      <c r="Q125" s="56"/>
      <c r="R125" s="56"/>
      <c r="T125" s="56"/>
      <c r="U125" s="56"/>
      <c r="V125" s="56"/>
      <c r="W125" s="56"/>
      <c r="X125" s="56"/>
      <c r="Y125" s="56"/>
      <c r="Z125" s="56"/>
      <c r="AA125" s="56"/>
      <c r="AB125" s="56"/>
      <c r="AD125" s="56"/>
      <c r="AE125" s="56"/>
      <c r="AF125" s="56"/>
      <c r="AG125" s="56"/>
      <c r="AH125" s="56"/>
      <c r="AI125" s="56"/>
      <c r="AJ125" s="56"/>
      <c r="AK125" s="56"/>
      <c r="AL125" s="56"/>
      <c r="AN125" s="56"/>
      <c r="AO125" s="56"/>
      <c r="AP125" s="56"/>
      <c r="AQ125" s="56"/>
      <c r="AR125" s="56"/>
      <c r="AS125" s="56"/>
      <c r="AT125" s="56"/>
      <c r="AU125" s="56"/>
      <c r="AV125" s="56"/>
      <c r="AX125" s="56"/>
      <c r="AY125" s="56"/>
      <c r="AZ125" s="56"/>
      <c r="BA125" s="56"/>
      <c r="BB125" s="56"/>
      <c r="BC125" s="56"/>
      <c r="BD125" s="56"/>
      <c r="BE125" s="56"/>
      <c r="BF125" s="56"/>
      <c r="BH125" s="56"/>
      <c r="BI125" s="56"/>
      <c r="BJ125" s="56"/>
      <c r="BK125" s="56"/>
      <c r="BL125" s="56"/>
      <c r="BM125" s="56"/>
      <c r="BN125" s="56"/>
      <c r="BO125" s="56"/>
      <c r="BP125" s="56"/>
      <c r="BR125" s="56"/>
      <c r="BS125" s="56"/>
      <c r="BT125" s="56"/>
      <c r="BU125" s="56"/>
      <c r="BV125" s="56"/>
      <c r="BW125" s="56"/>
      <c r="BX125" s="56"/>
      <c r="BY125" s="56"/>
      <c r="BZ125" s="56"/>
      <c r="CB125" s="56"/>
      <c r="CC125" s="56"/>
      <c r="CD125" s="56"/>
      <c r="CE125" s="56"/>
      <c r="CF125" s="56"/>
      <c r="CG125" s="56"/>
      <c r="CH125" s="56"/>
      <c r="CI125" s="56"/>
      <c r="CJ125" s="56"/>
      <c r="CL125" s="56"/>
      <c r="CM125" s="56"/>
      <c r="CN125" s="56"/>
      <c r="CO125" s="56"/>
      <c r="CP125" s="56"/>
      <c r="CQ125" s="56"/>
      <c r="CR125" s="56"/>
      <c r="CS125" s="56"/>
      <c r="CT125" s="56"/>
      <c r="CV125" s="56"/>
      <c r="CW125" s="56"/>
      <c r="CX125" s="56"/>
      <c r="CY125" s="56"/>
      <c r="CZ125" s="56"/>
      <c r="DA125" s="56"/>
      <c r="DB125" s="56"/>
      <c r="DC125" s="56"/>
      <c r="DD125" s="56"/>
      <c r="DF125" s="56"/>
      <c r="DG125" s="56"/>
      <c r="DH125" s="56"/>
      <c r="DI125" s="56"/>
      <c r="DJ125" s="56"/>
      <c r="DK125" s="56"/>
      <c r="DL125" s="56"/>
      <c r="DM125" s="56"/>
      <c r="DN125" s="56"/>
      <c r="DP125" s="56"/>
      <c r="DQ125" s="56"/>
      <c r="DR125" s="56"/>
      <c r="DS125" s="56"/>
      <c r="DT125" s="56"/>
      <c r="DU125" s="56"/>
      <c r="DV125" s="56"/>
      <c r="DW125" s="56"/>
      <c r="DX125" s="56"/>
      <c r="DZ125" s="56"/>
      <c r="EA125" s="56"/>
      <c r="EB125" s="56"/>
      <c r="EC125" s="56"/>
      <c r="ED125" s="56"/>
      <c r="EE125" s="56"/>
      <c r="EF125" s="56"/>
      <c r="EG125" s="56"/>
      <c r="EH125" s="56"/>
      <c r="EJ125" s="56"/>
      <c r="EK125" s="56"/>
      <c r="EL125" s="56"/>
      <c r="EM125" s="56"/>
      <c r="EN125" s="56"/>
      <c r="EO125" s="56"/>
      <c r="EP125" s="56"/>
      <c r="EQ125" s="56"/>
      <c r="ER125" s="56"/>
      <c r="ET125" s="56"/>
      <c r="EU125" s="56"/>
      <c r="EV125" s="56"/>
      <c r="EW125" s="56"/>
      <c r="EX125" s="56"/>
      <c r="EY125" s="56"/>
      <c r="EZ125" s="56"/>
      <c r="FA125" s="56"/>
      <c r="FB125" s="56"/>
      <c r="FD125" s="56"/>
      <c r="FE125" s="56"/>
      <c r="FF125" s="56"/>
      <c r="FG125" s="56"/>
      <c r="FH125" s="56"/>
      <c r="FI125" s="56"/>
      <c r="FJ125" s="56"/>
      <c r="FK125" s="56"/>
      <c r="FL125" s="56"/>
      <c r="FN125" s="56"/>
      <c r="FO125" s="56"/>
      <c r="FP125" s="56"/>
      <c r="FQ125" s="56"/>
      <c r="FR125" s="56"/>
      <c r="FS125" s="56"/>
      <c r="FT125" s="56"/>
      <c r="FU125" s="56"/>
      <c r="FV125" s="56"/>
      <c r="FX125" s="56"/>
      <c r="FY125" s="56"/>
      <c r="FZ125" s="56"/>
      <c r="GA125" s="56"/>
      <c r="GB125" s="56"/>
      <c r="GC125" s="56"/>
      <c r="GD125" s="56"/>
      <c r="GE125" s="56"/>
      <c r="GF125" s="56"/>
      <c r="GH125" s="56"/>
      <c r="GI125" s="56"/>
      <c r="GJ125" s="56"/>
      <c r="GK125" s="56"/>
      <c r="GL125" s="56"/>
      <c r="GM125" s="56"/>
      <c r="GN125" s="56"/>
      <c r="GO125" s="56"/>
      <c r="GP125" s="56"/>
      <c r="GR125" s="56"/>
      <c r="GS125" s="56"/>
      <c r="GT125" s="56"/>
      <c r="GU125" s="56"/>
      <c r="GV125" s="56"/>
      <c r="GW125" s="56"/>
      <c r="GX125" s="56"/>
      <c r="GY125" s="56"/>
      <c r="GZ125" s="56"/>
      <c r="HB125" s="56"/>
      <c r="HC125" s="56"/>
      <c r="HD125" s="56"/>
      <c r="HE125" s="56"/>
      <c r="HF125" s="56"/>
      <c r="HG125" s="56"/>
      <c r="HH125" s="56"/>
      <c r="HI125" s="56"/>
      <c r="HJ125" s="56"/>
      <c r="HL125" s="56"/>
      <c r="HM125" s="56"/>
      <c r="HN125" s="56"/>
      <c r="HO125" s="56"/>
      <c r="HP125" s="56"/>
      <c r="HQ125" s="56"/>
      <c r="HR125" s="56"/>
      <c r="HS125" s="56"/>
      <c r="HT125" s="56"/>
      <c r="HV125" s="56"/>
      <c r="HW125" s="56"/>
      <c r="HX125" s="56"/>
      <c r="HY125" s="56"/>
      <c r="HZ125" s="56"/>
      <c r="IA125" s="56"/>
      <c r="IB125" s="56"/>
      <c r="IC125" s="56"/>
      <c r="ID125" s="56"/>
      <c r="IF125" s="56"/>
      <c r="IG125" s="56"/>
      <c r="IH125" s="56"/>
      <c r="II125" s="56"/>
      <c r="IJ125" s="56"/>
      <c r="IK125" s="56"/>
      <c r="IL125" s="56"/>
      <c r="IM125" s="56"/>
      <c r="IN125" s="56"/>
      <c r="IP125" s="56"/>
      <c r="IQ125" s="56"/>
      <c r="IR125" s="56"/>
      <c r="IS125" s="56"/>
      <c r="IT125" s="56"/>
      <c r="IU125" s="56"/>
    </row>
    <row r="126" spans="1:255" ht="12.75" customHeight="1" thickBot="1" x14ac:dyDescent="0.25">
      <c r="A126" s="227"/>
      <c r="B126" s="106">
        <v>523</v>
      </c>
      <c r="C126" s="85" t="s">
        <v>72</v>
      </c>
      <c r="D126" s="86"/>
      <c r="E126" s="47"/>
      <c r="F126" s="47"/>
      <c r="G126" s="47"/>
      <c r="H126" s="48"/>
      <c r="I126" s="49"/>
      <c r="J126" s="56"/>
      <c r="K126" s="56"/>
      <c r="L126" s="56"/>
      <c r="M126" s="56"/>
      <c r="N126" s="56"/>
      <c r="O126" s="56"/>
      <c r="P126" s="56"/>
      <c r="Q126" s="56"/>
      <c r="R126" s="56"/>
      <c r="T126" s="56"/>
      <c r="U126" s="56"/>
      <c r="V126" s="56"/>
      <c r="W126" s="56"/>
      <c r="X126" s="56"/>
      <c r="Y126" s="56"/>
      <c r="Z126" s="56"/>
      <c r="AA126" s="56"/>
      <c r="AB126" s="56"/>
      <c r="AD126" s="56"/>
      <c r="AE126" s="56"/>
      <c r="AF126" s="56"/>
      <c r="AG126" s="56"/>
      <c r="AH126" s="56"/>
      <c r="AI126" s="56"/>
      <c r="AJ126" s="56"/>
      <c r="AK126" s="56"/>
      <c r="AL126" s="56"/>
      <c r="AN126" s="56"/>
      <c r="AO126" s="56"/>
      <c r="AP126" s="56"/>
      <c r="AQ126" s="56"/>
      <c r="AR126" s="56"/>
      <c r="AS126" s="56"/>
      <c r="AT126" s="56"/>
      <c r="AU126" s="56"/>
      <c r="AV126" s="56"/>
      <c r="AX126" s="56"/>
      <c r="AY126" s="56"/>
      <c r="AZ126" s="56"/>
      <c r="BA126" s="56"/>
      <c r="BB126" s="56"/>
      <c r="BC126" s="56"/>
      <c r="BD126" s="56"/>
      <c r="BE126" s="56"/>
      <c r="BF126" s="56"/>
      <c r="BH126" s="56"/>
      <c r="BI126" s="56"/>
      <c r="BJ126" s="56"/>
      <c r="BK126" s="56"/>
      <c r="BL126" s="56"/>
      <c r="BM126" s="56"/>
      <c r="BN126" s="56"/>
      <c r="BO126" s="56"/>
      <c r="BP126" s="56"/>
      <c r="BR126" s="56"/>
      <c r="BS126" s="56"/>
      <c r="BT126" s="56"/>
      <c r="BU126" s="56"/>
      <c r="BV126" s="56"/>
      <c r="BW126" s="56"/>
      <c r="BX126" s="56"/>
      <c r="BY126" s="56"/>
      <c r="BZ126" s="56"/>
      <c r="CB126" s="56"/>
      <c r="CC126" s="56"/>
      <c r="CD126" s="56"/>
      <c r="CE126" s="56"/>
      <c r="CF126" s="56"/>
      <c r="CG126" s="56"/>
      <c r="CH126" s="56"/>
      <c r="CI126" s="56"/>
      <c r="CJ126" s="56"/>
      <c r="CL126" s="56"/>
      <c r="CM126" s="56"/>
      <c r="CN126" s="56"/>
      <c r="CO126" s="56"/>
      <c r="CP126" s="56"/>
      <c r="CQ126" s="56"/>
      <c r="CR126" s="56"/>
      <c r="CS126" s="56"/>
      <c r="CT126" s="56"/>
      <c r="CV126" s="56"/>
      <c r="CW126" s="56"/>
      <c r="CX126" s="56"/>
      <c r="CY126" s="56"/>
      <c r="CZ126" s="56"/>
      <c r="DA126" s="56"/>
      <c r="DB126" s="56"/>
      <c r="DC126" s="56"/>
      <c r="DD126" s="56"/>
      <c r="DF126" s="56"/>
      <c r="DG126" s="56"/>
      <c r="DH126" s="56"/>
      <c r="DI126" s="56"/>
      <c r="DJ126" s="56"/>
      <c r="DK126" s="56"/>
      <c r="DL126" s="56"/>
      <c r="DM126" s="56"/>
      <c r="DN126" s="56"/>
      <c r="DP126" s="56"/>
      <c r="DQ126" s="56"/>
      <c r="DR126" s="56"/>
      <c r="DS126" s="56"/>
      <c r="DT126" s="56"/>
      <c r="DU126" s="56"/>
      <c r="DV126" s="56"/>
      <c r="DW126" s="56"/>
      <c r="DX126" s="56"/>
      <c r="DZ126" s="56"/>
      <c r="EA126" s="56"/>
      <c r="EB126" s="56"/>
      <c r="EC126" s="56"/>
      <c r="ED126" s="56"/>
      <c r="EE126" s="56"/>
      <c r="EF126" s="56"/>
      <c r="EG126" s="56"/>
      <c r="EH126" s="56"/>
      <c r="EJ126" s="56"/>
      <c r="EK126" s="56"/>
      <c r="EL126" s="56"/>
      <c r="EM126" s="56"/>
      <c r="EN126" s="56"/>
      <c r="EO126" s="56"/>
      <c r="EP126" s="56"/>
      <c r="EQ126" s="56"/>
      <c r="ER126" s="56"/>
      <c r="ET126" s="56"/>
      <c r="EU126" s="56"/>
      <c r="EV126" s="56"/>
      <c r="EW126" s="56"/>
      <c r="EX126" s="56"/>
      <c r="EY126" s="56"/>
      <c r="EZ126" s="56"/>
      <c r="FA126" s="56"/>
      <c r="FB126" s="56"/>
      <c r="FD126" s="56"/>
      <c r="FE126" s="56"/>
      <c r="FF126" s="56"/>
      <c r="FG126" s="56"/>
      <c r="FH126" s="56"/>
      <c r="FI126" s="56"/>
      <c r="FJ126" s="56"/>
      <c r="FK126" s="56"/>
      <c r="FL126" s="56"/>
      <c r="FN126" s="56"/>
      <c r="FO126" s="56"/>
      <c r="FP126" s="56"/>
      <c r="FQ126" s="56"/>
      <c r="FR126" s="56"/>
      <c r="FS126" s="56"/>
      <c r="FT126" s="56"/>
      <c r="FU126" s="56"/>
      <c r="FV126" s="56"/>
      <c r="FX126" s="56"/>
      <c r="FY126" s="56"/>
      <c r="FZ126" s="56"/>
      <c r="GA126" s="56"/>
      <c r="GB126" s="56"/>
      <c r="GC126" s="56"/>
      <c r="GD126" s="56"/>
      <c r="GE126" s="56"/>
      <c r="GF126" s="56"/>
      <c r="GH126" s="56"/>
      <c r="GI126" s="56"/>
      <c r="GJ126" s="56"/>
      <c r="GK126" s="56"/>
      <c r="GL126" s="56"/>
      <c r="GM126" s="56"/>
      <c r="GN126" s="56"/>
      <c r="GO126" s="56"/>
      <c r="GP126" s="56"/>
      <c r="GR126" s="56"/>
      <c r="GS126" s="56"/>
      <c r="GT126" s="56"/>
      <c r="GU126" s="56"/>
      <c r="GV126" s="56"/>
      <c r="GW126" s="56"/>
      <c r="GX126" s="56"/>
      <c r="GY126" s="56"/>
      <c r="GZ126" s="56"/>
      <c r="HB126" s="56"/>
      <c r="HC126" s="56"/>
      <c r="HD126" s="56"/>
      <c r="HE126" s="56"/>
      <c r="HF126" s="56"/>
      <c r="HG126" s="56"/>
      <c r="HH126" s="56"/>
      <c r="HI126" s="56"/>
      <c r="HJ126" s="56"/>
      <c r="HL126" s="56"/>
      <c r="HM126" s="56"/>
      <c r="HN126" s="56"/>
      <c r="HO126" s="56"/>
      <c r="HP126" s="56"/>
      <c r="HQ126" s="56"/>
      <c r="HR126" s="56"/>
      <c r="HS126" s="56"/>
      <c r="HT126" s="56"/>
      <c r="HV126" s="56"/>
      <c r="HW126" s="56"/>
      <c r="HX126" s="56"/>
      <c r="HY126" s="56"/>
      <c r="HZ126" s="56"/>
      <c r="IA126" s="56"/>
      <c r="IB126" s="56"/>
      <c r="IC126" s="56"/>
      <c r="ID126" s="56"/>
      <c r="IF126" s="56"/>
      <c r="IG126" s="56"/>
      <c r="IH126" s="56"/>
      <c r="II126" s="56"/>
      <c r="IJ126" s="56"/>
      <c r="IK126" s="56"/>
      <c r="IL126" s="56"/>
      <c r="IM126" s="56"/>
      <c r="IN126" s="56"/>
      <c r="IP126" s="56"/>
      <c r="IQ126" s="56"/>
      <c r="IR126" s="56"/>
      <c r="IS126" s="56"/>
      <c r="IT126" s="56"/>
      <c r="IU126" s="56"/>
    </row>
    <row r="127" spans="1:255" ht="12.75" customHeight="1" thickBot="1" x14ac:dyDescent="0.25">
      <c r="A127" s="227"/>
      <c r="B127" s="106">
        <v>581.27</v>
      </c>
      <c r="C127" s="85" t="s">
        <v>73</v>
      </c>
      <c r="D127" s="86"/>
      <c r="E127" s="47"/>
      <c r="F127" s="47"/>
      <c r="G127" s="47"/>
      <c r="H127" s="48"/>
      <c r="I127" s="49"/>
      <c r="J127" s="56"/>
      <c r="K127" s="56"/>
      <c r="L127" s="56"/>
      <c r="M127" s="56"/>
      <c r="N127" s="56"/>
      <c r="O127" s="56"/>
      <c r="P127" s="56"/>
      <c r="Q127" s="56"/>
      <c r="R127" s="56"/>
      <c r="T127" s="56"/>
      <c r="U127" s="56"/>
      <c r="V127" s="56"/>
      <c r="W127" s="56"/>
      <c r="X127" s="56"/>
      <c r="Y127" s="56"/>
      <c r="Z127" s="56"/>
      <c r="AA127" s="56"/>
      <c r="AB127" s="56"/>
      <c r="AD127" s="56"/>
      <c r="AE127" s="56"/>
      <c r="AF127" s="56"/>
      <c r="AG127" s="56"/>
      <c r="AH127" s="56"/>
      <c r="AI127" s="56"/>
      <c r="AJ127" s="56"/>
      <c r="AK127" s="56"/>
      <c r="AL127" s="56"/>
      <c r="AN127" s="56"/>
      <c r="AO127" s="56"/>
      <c r="AP127" s="56"/>
      <c r="AQ127" s="56"/>
      <c r="AR127" s="56"/>
      <c r="AS127" s="56"/>
      <c r="AT127" s="56"/>
      <c r="AU127" s="56"/>
      <c r="AV127" s="56"/>
      <c r="AX127" s="56"/>
      <c r="AY127" s="56"/>
      <c r="AZ127" s="56"/>
      <c r="BA127" s="56"/>
      <c r="BB127" s="56"/>
      <c r="BC127" s="56"/>
      <c r="BD127" s="56"/>
      <c r="BE127" s="56"/>
      <c r="BF127" s="56"/>
      <c r="BH127" s="56"/>
      <c r="BI127" s="56"/>
      <c r="BJ127" s="56"/>
      <c r="BK127" s="56"/>
      <c r="BL127" s="56"/>
      <c r="BM127" s="56"/>
      <c r="BN127" s="56"/>
      <c r="BO127" s="56"/>
      <c r="BP127" s="56"/>
      <c r="BR127" s="56"/>
      <c r="BS127" s="56"/>
      <c r="BT127" s="56"/>
      <c r="BU127" s="56"/>
      <c r="BV127" s="56"/>
      <c r="BW127" s="56"/>
      <c r="BX127" s="56"/>
      <c r="BY127" s="56"/>
      <c r="BZ127" s="56"/>
      <c r="CB127" s="56"/>
      <c r="CC127" s="56"/>
      <c r="CD127" s="56"/>
      <c r="CE127" s="56"/>
      <c r="CF127" s="56"/>
      <c r="CG127" s="56"/>
      <c r="CH127" s="56"/>
      <c r="CI127" s="56"/>
      <c r="CJ127" s="56"/>
      <c r="CL127" s="56"/>
      <c r="CM127" s="56"/>
      <c r="CN127" s="56"/>
      <c r="CO127" s="56"/>
      <c r="CP127" s="56"/>
      <c r="CQ127" s="56"/>
      <c r="CR127" s="56"/>
      <c r="CS127" s="56"/>
      <c r="CT127" s="56"/>
      <c r="CV127" s="56"/>
      <c r="CW127" s="56"/>
      <c r="CX127" s="56"/>
      <c r="CY127" s="56"/>
      <c r="CZ127" s="56"/>
      <c r="DA127" s="56"/>
      <c r="DB127" s="56"/>
      <c r="DC127" s="56"/>
      <c r="DD127" s="56"/>
      <c r="DF127" s="56"/>
      <c r="DG127" s="56"/>
      <c r="DH127" s="56"/>
      <c r="DI127" s="56"/>
      <c r="DJ127" s="56"/>
      <c r="DK127" s="56"/>
      <c r="DL127" s="56"/>
      <c r="DM127" s="56"/>
      <c r="DN127" s="56"/>
      <c r="DP127" s="56"/>
      <c r="DQ127" s="56"/>
      <c r="DR127" s="56"/>
      <c r="DS127" s="56"/>
      <c r="DT127" s="56"/>
      <c r="DU127" s="56"/>
      <c r="DV127" s="56"/>
      <c r="DW127" s="56"/>
      <c r="DX127" s="56"/>
      <c r="DZ127" s="56"/>
      <c r="EA127" s="56"/>
      <c r="EB127" s="56"/>
      <c r="EC127" s="56"/>
      <c r="ED127" s="56"/>
      <c r="EE127" s="56"/>
      <c r="EF127" s="56"/>
      <c r="EG127" s="56"/>
      <c r="EH127" s="56"/>
      <c r="EJ127" s="56"/>
      <c r="EK127" s="56"/>
      <c r="EL127" s="56"/>
      <c r="EM127" s="56"/>
      <c r="EN127" s="56"/>
      <c r="EO127" s="56"/>
      <c r="EP127" s="56"/>
      <c r="EQ127" s="56"/>
      <c r="ER127" s="56"/>
      <c r="ET127" s="56"/>
      <c r="EU127" s="56"/>
      <c r="EV127" s="56"/>
      <c r="EW127" s="56"/>
      <c r="EX127" s="56"/>
      <c r="EY127" s="56"/>
      <c r="EZ127" s="56"/>
      <c r="FA127" s="56"/>
      <c r="FB127" s="56"/>
      <c r="FD127" s="56"/>
      <c r="FE127" s="56"/>
      <c r="FF127" s="56"/>
      <c r="FG127" s="56"/>
      <c r="FH127" s="56"/>
      <c r="FI127" s="56"/>
      <c r="FJ127" s="56"/>
      <c r="FK127" s="56"/>
      <c r="FL127" s="56"/>
      <c r="FN127" s="56"/>
      <c r="FO127" s="56"/>
      <c r="FP127" s="56"/>
      <c r="FQ127" s="56"/>
      <c r="FR127" s="56"/>
      <c r="FS127" s="56"/>
      <c r="FT127" s="56"/>
      <c r="FU127" s="56"/>
      <c r="FV127" s="56"/>
      <c r="FX127" s="56"/>
      <c r="FY127" s="56"/>
      <c r="FZ127" s="56"/>
      <c r="GA127" s="56"/>
      <c r="GB127" s="56"/>
      <c r="GC127" s="56"/>
      <c r="GD127" s="56"/>
      <c r="GE127" s="56"/>
      <c r="GF127" s="56"/>
      <c r="GH127" s="56"/>
      <c r="GI127" s="56"/>
      <c r="GJ127" s="56"/>
      <c r="GK127" s="56"/>
      <c r="GL127" s="56"/>
      <c r="GM127" s="56"/>
      <c r="GN127" s="56"/>
      <c r="GO127" s="56"/>
      <c r="GP127" s="56"/>
      <c r="GR127" s="56"/>
      <c r="GS127" s="56"/>
      <c r="GT127" s="56"/>
      <c r="GU127" s="56"/>
      <c r="GV127" s="56"/>
      <c r="GW127" s="56"/>
      <c r="GX127" s="56"/>
      <c r="GY127" s="56"/>
      <c r="GZ127" s="56"/>
      <c r="HB127" s="56"/>
      <c r="HC127" s="56"/>
      <c r="HD127" s="56"/>
      <c r="HE127" s="56"/>
      <c r="HF127" s="56"/>
      <c r="HG127" s="56"/>
      <c r="HH127" s="56"/>
      <c r="HI127" s="56"/>
      <c r="HJ127" s="56"/>
      <c r="HL127" s="56"/>
      <c r="HM127" s="56"/>
      <c r="HN127" s="56"/>
      <c r="HO127" s="56"/>
      <c r="HP127" s="56"/>
      <c r="HQ127" s="56"/>
      <c r="HR127" s="56"/>
      <c r="HS127" s="56"/>
      <c r="HT127" s="56"/>
      <c r="HV127" s="56"/>
      <c r="HW127" s="56"/>
      <c r="HX127" s="56"/>
      <c r="HY127" s="56"/>
      <c r="HZ127" s="56"/>
      <c r="IA127" s="56"/>
      <c r="IB127" s="56"/>
      <c r="IC127" s="56"/>
      <c r="ID127" s="56"/>
      <c r="IF127" s="56"/>
      <c r="IG127" s="56"/>
      <c r="IH127" s="56"/>
      <c r="II127" s="56"/>
      <c r="IJ127" s="56"/>
      <c r="IK127" s="56"/>
      <c r="IL127" s="56"/>
      <c r="IM127" s="56"/>
      <c r="IN127" s="56"/>
      <c r="IP127" s="56"/>
      <c r="IQ127" s="56"/>
      <c r="IR127" s="56"/>
      <c r="IS127" s="56"/>
      <c r="IT127" s="56"/>
      <c r="IU127" s="56"/>
    </row>
    <row r="128" spans="1:255" ht="12.75" customHeight="1" thickBot="1" x14ac:dyDescent="0.25">
      <c r="A128" s="227"/>
      <c r="B128" s="106">
        <v>526.5</v>
      </c>
      <c r="C128" s="85" t="s">
        <v>74</v>
      </c>
      <c r="D128" s="86"/>
      <c r="E128" s="47"/>
      <c r="F128" s="47"/>
      <c r="G128" s="47"/>
      <c r="H128" s="48"/>
      <c r="I128" s="49"/>
      <c r="J128" s="56"/>
      <c r="K128" s="56"/>
      <c r="L128" s="56"/>
      <c r="M128" s="56"/>
      <c r="N128" s="56"/>
      <c r="O128" s="56"/>
      <c r="P128" s="56"/>
      <c r="Q128" s="56"/>
      <c r="R128" s="56"/>
      <c r="T128" s="56"/>
      <c r="U128" s="56"/>
      <c r="V128" s="56"/>
      <c r="W128" s="56"/>
      <c r="X128" s="56"/>
      <c r="Y128" s="56"/>
      <c r="Z128" s="56"/>
      <c r="AA128" s="56"/>
      <c r="AB128" s="56"/>
      <c r="AD128" s="56"/>
      <c r="AE128" s="56"/>
      <c r="AF128" s="56"/>
      <c r="AG128" s="56"/>
      <c r="AH128" s="56"/>
      <c r="AI128" s="56"/>
      <c r="AJ128" s="56"/>
      <c r="AK128" s="56"/>
      <c r="AL128" s="56"/>
      <c r="AN128" s="56"/>
      <c r="AO128" s="56"/>
      <c r="AP128" s="56"/>
      <c r="AQ128" s="56"/>
      <c r="AR128" s="56"/>
      <c r="AS128" s="56"/>
      <c r="AT128" s="56"/>
      <c r="AU128" s="56"/>
      <c r="AV128" s="56"/>
      <c r="AX128" s="56"/>
      <c r="AY128" s="56"/>
      <c r="AZ128" s="56"/>
      <c r="BA128" s="56"/>
      <c r="BB128" s="56"/>
      <c r="BC128" s="56"/>
      <c r="BD128" s="56"/>
      <c r="BE128" s="56"/>
      <c r="BF128" s="56"/>
      <c r="BH128" s="56"/>
      <c r="BI128" s="56"/>
      <c r="BJ128" s="56"/>
      <c r="BK128" s="56"/>
      <c r="BL128" s="56"/>
      <c r="BM128" s="56"/>
      <c r="BN128" s="56"/>
      <c r="BO128" s="56"/>
      <c r="BP128" s="56"/>
      <c r="BR128" s="56"/>
      <c r="BS128" s="56"/>
      <c r="BT128" s="56"/>
      <c r="BU128" s="56"/>
      <c r="BV128" s="56"/>
      <c r="BW128" s="56"/>
      <c r="BX128" s="56"/>
      <c r="BY128" s="56"/>
      <c r="BZ128" s="56"/>
      <c r="CB128" s="56"/>
      <c r="CC128" s="56"/>
      <c r="CD128" s="56"/>
      <c r="CE128" s="56"/>
      <c r="CF128" s="56"/>
      <c r="CG128" s="56"/>
      <c r="CH128" s="56"/>
      <c r="CI128" s="56"/>
      <c r="CJ128" s="56"/>
      <c r="CL128" s="56"/>
      <c r="CM128" s="56"/>
      <c r="CN128" s="56"/>
      <c r="CO128" s="56"/>
      <c r="CP128" s="56"/>
      <c r="CQ128" s="56"/>
      <c r="CR128" s="56"/>
      <c r="CS128" s="56"/>
      <c r="CT128" s="56"/>
      <c r="CV128" s="56"/>
      <c r="CW128" s="56"/>
      <c r="CX128" s="56"/>
      <c r="CY128" s="56"/>
      <c r="CZ128" s="56"/>
      <c r="DA128" s="56"/>
      <c r="DB128" s="56"/>
      <c r="DC128" s="56"/>
      <c r="DD128" s="56"/>
      <c r="DF128" s="56"/>
      <c r="DG128" s="56"/>
      <c r="DH128" s="56"/>
      <c r="DI128" s="56"/>
      <c r="DJ128" s="56"/>
      <c r="DK128" s="56"/>
      <c r="DL128" s="56"/>
      <c r="DM128" s="56"/>
      <c r="DN128" s="56"/>
      <c r="DP128" s="56"/>
      <c r="DQ128" s="56"/>
      <c r="DR128" s="56"/>
      <c r="DS128" s="56"/>
      <c r="DT128" s="56"/>
      <c r="DU128" s="56"/>
      <c r="DV128" s="56"/>
      <c r="DW128" s="56"/>
      <c r="DX128" s="56"/>
      <c r="DZ128" s="56"/>
      <c r="EA128" s="56"/>
      <c r="EB128" s="56"/>
      <c r="EC128" s="56"/>
      <c r="ED128" s="56"/>
      <c r="EE128" s="56"/>
      <c r="EF128" s="56"/>
      <c r="EG128" s="56"/>
      <c r="EH128" s="56"/>
      <c r="EJ128" s="56"/>
      <c r="EK128" s="56"/>
      <c r="EL128" s="56"/>
      <c r="EM128" s="56"/>
      <c r="EN128" s="56"/>
      <c r="EO128" s="56"/>
      <c r="EP128" s="56"/>
      <c r="EQ128" s="56"/>
      <c r="ER128" s="56"/>
      <c r="ET128" s="56"/>
      <c r="EU128" s="56"/>
      <c r="EV128" s="56"/>
      <c r="EW128" s="56"/>
      <c r="EX128" s="56"/>
      <c r="EY128" s="56"/>
      <c r="EZ128" s="56"/>
      <c r="FA128" s="56"/>
      <c r="FB128" s="56"/>
      <c r="FD128" s="56"/>
      <c r="FE128" s="56"/>
      <c r="FF128" s="56"/>
      <c r="FG128" s="56"/>
      <c r="FH128" s="56"/>
      <c r="FI128" s="56"/>
      <c r="FJ128" s="56"/>
      <c r="FK128" s="56"/>
      <c r="FL128" s="56"/>
      <c r="FN128" s="56"/>
      <c r="FO128" s="56"/>
      <c r="FP128" s="56"/>
      <c r="FQ128" s="56"/>
      <c r="FR128" s="56"/>
      <c r="FS128" s="56"/>
      <c r="FT128" s="56"/>
      <c r="FU128" s="56"/>
      <c r="FV128" s="56"/>
      <c r="FX128" s="56"/>
      <c r="FY128" s="56"/>
      <c r="FZ128" s="56"/>
      <c r="GA128" s="56"/>
      <c r="GB128" s="56"/>
      <c r="GC128" s="56"/>
      <c r="GD128" s="56"/>
      <c r="GE128" s="56"/>
      <c r="GF128" s="56"/>
      <c r="GH128" s="56"/>
      <c r="GI128" s="56"/>
      <c r="GJ128" s="56"/>
      <c r="GK128" s="56"/>
      <c r="GL128" s="56"/>
      <c r="GM128" s="56"/>
      <c r="GN128" s="56"/>
      <c r="GO128" s="56"/>
      <c r="GP128" s="56"/>
      <c r="GR128" s="56"/>
      <c r="GS128" s="56"/>
      <c r="GT128" s="56"/>
      <c r="GU128" s="56"/>
      <c r="GV128" s="56"/>
      <c r="GW128" s="56"/>
      <c r="GX128" s="56"/>
      <c r="GY128" s="56"/>
      <c r="GZ128" s="56"/>
      <c r="HB128" s="56"/>
      <c r="HC128" s="56"/>
      <c r="HD128" s="56"/>
      <c r="HE128" s="56"/>
      <c r="HF128" s="56"/>
      <c r="HG128" s="56"/>
      <c r="HH128" s="56"/>
      <c r="HI128" s="56"/>
      <c r="HJ128" s="56"/>
      <c r="HL128" s="56"/>
      <c r="HM128" s="56"/>
      <c r="HN128" s="56"/>
      <c r="HO128" s="56"/>
      <c r="HP128" s="56"/>
      <c r="HQ128" s="56"/>
      <c r="HR128" s="56"/>
      <c r="HS128" s="56"/>
      <c r="HT128" s="56"/>
      <c r="HV128" s="56"/>
      <c r="HW128" s="56"/>
      <c r="HX128" s="56"/>
      <c r="HY128" s="56"/>
      <c r="HZ128" s="56"/>
      <c r="IA128" s="56"/>
      <c r="IB128" s="56"/>
      <c r="IC128" s="56"/>
      <c r="ID128" s="56"/>
      <c r="IF128" s="56"/>
      <c r="IG128" s="56"/>
      <c r="IH128" s="56"/>
      <c r="II128" s="56"/>
      <c r="IJ128" s="56"/>
      <c r="IK128" s="56"/>
      <c r="IL128" s="56"/>
      <c r="IM128" s="56"/>
      <c r="IN128" s="56"/>
      <c r="IP128" s="56"/>
      <c r="IQ128" s="56"/>
      <c r="IR128" s="56"/>
      <c r="IS128" s="56"/>
      <c r="IT128" s="56"/>
      <c r="IU128" s="56"/>
    </row>
    <row r="129" spans="1:255" ht="12.75" customHeight="1" thickBot="1" x14ac:dyDescent="0.25">
      <c r="A129" s="221"/>
      <c r="B129" s="106">
        <v>455.52</v>
      </c>
      <c r="C129" s="85" t="s">
        <v>75</v>
      </c>
      <c r="D129" s="86"/>
      <c r="E129" s="47"/>
      <c r="F129" s="47"/>
      <c r="G129" s="47"/>
      <c r="H129" s="48"/>
      <c r="I129" s="49"/>
      <c r="J129" s="56"/>
      <c r="K129" s="56"/>
      <c r="L129" s="56"/>
      <c r="M129" s="56"/>
      <c r="N129" s="56"/>
      <c r="O129" s="56"/>
      <c r="P129" s="56"/>
      <c r="Q129" s="56"/>
      <c r="R129" s="56"/>
      <c r="T129" s="56"/>
      <c r="U129" s="56"/>
      <c r="V129" s="56"/>
      <c r="W129" s="56"/>
      <c r="X129" s="56"/>
      <c r="Y129" s="56"/>
      <c r="Z129" s="56"/>
      <c r="AA129" s="56"/>
      <c r="AB129" s="56"/>
      <c r="AD129" s="56"/>
      <c r="AE129" s="56"/>
      <c r="AF129" s="56"/>
      <c r="AG129" s="56"/>
      <c r="AH129" s="56"/>
      <c r="AI129" s="56"/>
      <c r="AJ129" s="56"/>
      <c r="AK129" s="56"/>
      <c r="AL129" s="56"/>
      <c r="AN129" s="56"/>
      <c r="AO129" s="56"/>
      <c r="AP129" s="56"/>
      <c r="AQ129" s="56"/>
      <c r="AR129" s="56"/>
      <c r="AS129" s="56"/>
      <c r="AT129" s="56"/>
      <c r="AU129" s="56"/>
      <c r="AV129" s="56"/>
      <c r="AX129" s="56"/>
      <c r="AY129" s="56"/>
      <c r="AZ129" s="56"/>
      <c r="BA129" s="56"/>
      <c r="BB129" s="56"/>
      <c r="BC129" s="56"/>
      <c r="BD129" s="56"/>
      <c r="BE129" s="56"/>
      <c r="BF129" s="56"/>
      <c r="BH129" s="56"/>
      <c r="BI129" s="56"/>
      <c r="BJ129" s="56"/>
      <c r="BK129" s="56"/>
      <c r="BL129" s="56"/>
      <c r="BM129" s="56"/>
      <c r="BN129" s="56"/>
      <c r="BO129" s="56"/>
      <c r="BP129" s="56"/>
      <c r="BR129" s="56"/>
      <c r="BS129" s="56"/>
      <c r="BT129" s="56"/>
      <c r="BU129" s="56"/>
      <c r="BV129" s="56"/>
      <c r="BW129" s="56"/>
      <c r="BX129" s="56"/>
      <c r="BY129" s="56"/>
      <c r="BZ129" s="56"/>
      <c r="CB129" s="56"/>
      <c r="CC129" s="56"/>
      <c r="CD129" s="56"/>
      <c r="CE129" s="56"/>
      <c r="CF129" s="56"/>
      <c r="CG129" s="56"/>
      <c r="CH129" s="56"/>
      <c r="CI129" s="56"/>
      <c r="CJ129" s="56"/>
      <c r="CL129" s="56"/>
      <c r="CM129" s="56"/>
      <c r="CN129" s="56"/>
      <c r="CO129" s="56"/>
      <c r="CP129" s="56"/>
      <c r="CQ129" s="56"/>
      <c r="CR129" s="56"/>
      <c r="CS129" s="56"/>
      <c r="CT129" s="56"/>
      <c r="CV129" s="56"/>
      <c r="CW129" s="56"/>
      <c r="CX129" s="56"/>
      <c r="CY129" s="56"/>
      <c r="CZ129" s="56"/>
      <c r="DA129" s="56"/>
      <c r="DB129" s="56"/>
      <c r="DC129" s="56"/>
      <c r="DD129" s="56"/>
      <c r="DF129" s="56"/>
      <c r="DG129" s="56"/>
      <c r="DH129" s="56"/>
      <c r="DI129" s="56"/>
      <c r="DJ129" s="56"/>
      <c r="DK129" s="56"/>
      <c r="DL129" s="56"/>
      <c r="DM129" s="56"/>
      <c r="DN129" s="56"/>
      <c r="DP129" s="56"/>
      <c r="DQ129" s="56"/>
      <c r="DR129" s="56"/>
      <c r="DS129" s="56"/>
      <c r="DT129" s="56"/>
      <c r="DU129" s="56"/>
      <c r="DV129" s="56"/>
      <c r="DW129" s="56"/>
      <c r="DX129" s="56"/>
      <c r="DZ129" s="56"/>
      <c r="EA129" s="56"/>
      <c r="EB129" s="56"/>
      <c r="EC129" s="56"/>
      <c r="ED129" s="56"/>
      <c r="EE129" s="56"/>
      <c r="EF129" s="56"/>
      <c r="EG129" s="56"/>
      <c r="EH129" s="56"/>
      <c r="EJ129" s="56"/>
      <c r="EK129" s="56"/>
      <c r="EL129" s="56"/>
      <c r="EM129" s="56"/>
      <c r="EN129" s="56"/>
      <c r="EO129" s="56"/>
      <c r="EP129" s="56"/>
      <c r="EQ129" s="56"/>
      <c r="ER129" s="56"/>
      <c r="ET129" s="56"/>
      <c r="EU129" s="56"/>
      <c r="EV129" s="56"/>
      <c r="EW129" s="56"/>
      <c r="EX129" s="56"/>
      <c r="EY129" s="56"/>
      <c r="EZ129" s="56"/>
      <c r="FA129" s="56"/>
      <c r="FB129" s="56"/>
      <c r="FD129" s="56"/>
      <c r="FE129" s="56"/>
      <c r="FF129" s="56"/>
      <c r="FG129" s="56"/>
      <c r="FH129" s="56"/>
      <c r="FI129" s="56"/>
      <c r="FJ129" s="56"/>
      <c r="FK129" s="56"/>
      <c r="FL129" s="56"/>
      <c r="FN129" s="56"/>
      <c r="FO129" s="56"/>
      <c r="FP129" s="56"/>
      <c r="FQ129" s="56"/>
      <c r="FR129" s="56"/>
      <c r="FS129" s="56"/>
      <c r="FT129" s="56"/>
      <c r="FU129" s="56"/>
      <c r="FV129" s="56"/>
      <c r="FX129" s="56"/>
      <c r="FY129" s="56"/>
      <c r="FZ129" s="56"/>
      <c r="GA129" s="56"/>
      <c r="GB129" s="56"/>
      <c r="GC129" s="56"/>
      <c r="GD129" s="56"/>
      <c r="GE129" s="56"/>
      <c r="GF129" s="56"/>
      <c r="GH129" s="56"/>
      <c r="GI129" s="56"/>
      <c r="GJ129" s="56"/>
      <c r="GK129" s="56"/>
      <c r="GL129" s="56"/>
      <c r="GM129" s="56"/>
      <c r="GN129" s="56"/>
      <c r="GO129" s="56"/>
      <c r="GP129" s="56"/>
      <c r="GR129" s="56"/>
      <c r="GS129" s="56"/>
      <c r="GT129" s="56"/>
      <c r="GU129" s="56"/>
      <c r="GV129" s="56"/>
      <c r="GW129" s="56"/>
      <c r="GX129" s="56"/>
      <c r="GY129" s="56"/>
      <c r="GZ129" s="56"/>
      <c r="HB129" s="56"/>
      <c r="HC129" s="56"/>
      <c r="HD129" s="56"/>
      <c r="HE129" s="56"/>
      <c r="HF129" s="56"/>
      <c r="HG129" s="56"/>
      <c r="HH129" s="56"/>
      <c r="HI129" s="56"/>
      <c r="HJ129" s="56"/>
      <c r="HL129" s="56"/>
      <c r="HM129" s="56"/>
      <c r="HN129" s="56"/>
      <c r="HO129" s="56"/>
      <c r="HP129" s="56"/>
      <c r="HQ129" s="56"/>
      <c r="HR129" s="56"/>
      <c r="HS129" s="56"/>
      <c r="HT129" s="56"/>
      <c r="HV129" s="56"/>
      <c r="HW129" s="56"/>
      <c r="HX129" s="56"/>
      <c r="HY129" s="56"/>
      <c r="HZ129" s="56"/>
      <c r="IA129" s="56"/>
      <c r="IB129" s="56"/>
      <c r="IC129" s="56"/>
      <c r="ID129" s="56"/>
      <c r="IF129" s="56"/>
      <c r="IG129" s="56"/>
      <c r="IH129" s="56"/>
      <c r="II129" s="56"/>
      <c r="IJ129" s="56"/>
      <c r="IK129" s="56"/>
      <c r="IL129" s="56"/>
      <c r="IM129" s="56"/>
      <c r="IN129" s="56"/>
      <c r="IP129" s="56"/>
      <c r="IQ129" s="56"/>
      <c r="IR129" s="56"/>
      <c r="IS129" s="56"/>
      <c r="IT129" s="56"/>
      <c r="IU129" s="56"/>
    </row>
    <row r="130" spans="1:255" ht="12.75" customHeight="1" thickBot="1" x14ac:dyDescent="0.25">
      <c r="A130" s="221"/>
      <c r="B130" s="106">
        <v>498.22</v>
      </c>
      <c r="C130" s="85" t="s">
        <v>76</v>
      </c>
      <c r="D130" s="86"/>
      <c r="E130" s="47"/>
      <c r="F130" s="47"/>
      <c r="G130" s="47"/>
      <c r="H130" s="48"/>
      <c r="I130" s="49"/>
      <c r="J130" s="56"/>
      <c r="K130" s="56"/>
      <c r="L130" s="56"/>
      <c r="M130" s="56"/>
      <c r="N130" s="56"/>
      <c r="O130" s="56"/>
      <c r="P130" s="56"/>
      <c r="Q130" s="56"/>
      <c r="R130" s="56"/>
      <c r="T130" s="56"/>
      <c r="U130" s="56"/>
      <c r="V130" s="56"/>
      <c r="W130" s="56"/>
      <c r="X130" s="56"/>
      <c r="Y130" s="56"/>
      <c r="Z130" s="56"/>
      <c r="AA130" s="56"/>
      <c r="AB130" s="56"/>
      <c r="AD130" s="56"/>
      <c r="AE130" s="56"/>
      <c r="AF130" s="56"/>
      <c r="AG130" s="56"/>
      <c r="AH130" s="56"/>
      <c r="AI130" s="56"/>
      <c r="AJ130" s="56"/>
      <c r="AK130" s="56"/>
      <c r="AL130" s="56"/>
      <c r="AN130" s="56"/>
      <c r="AO130" s="56"/>
      <c r="AP130" s="56"/>
      <c r="AQ130" s="56"/>
      <c r="AR130" s="56"/>
      <c r="AS130" s="56"/>
      <c r="AT130" s="56"/>
      <c r="AU130" s="56"/>
      <c r="AV130" s="56"/>
      <c r="AX130" s="56"/>
      <c r="AY130" s="56"/>
      <c r="AZ130" s="56"/>
      <c r="BA130" s="56"/>
      <c r="BB130" s="56"/>
      <c r="BC130" s="56"/>
      <c r="BD130" s="56"/>
      <c r="BE130" s="56"/>
      <c r="BF130" s="56"/>
      <c r="BH130" s="56"/>
      <c r="BI130" s="56"/>
      <c r="BJ130" s="56"/>
      <c r="BK130" s="56"/>
      <c r="BL130" s="56"/>
      <c r="BM130" s="56"/>
      <c r="BN130" s="56"/>
      <c r="BO130" s="56"/>
      <c r="BP130" s="56"/>
      <c r="BR130" s="56"/>
      <c r="BS130" s="56"/>
      <c r="BT130" s="56"/>
      <c r="BU130" s="56"/>
      <c r="BV130" s="56"/>
      <c r="BW130" s="56"/>
      <c r="BX130" s="56"/>
      <c r="BY130" s="56"/>
      <c r="BZ130" s="56"/>
      <c r="CB130" s="56"/>
      <c r="CC130" s="56"/>
      <c r="CD130" s="56"/>
      <c r="CE130" s="56"/>
      <c r="CF130" s="56"/>
      <c r="CG130" s="56"/>
      <c r="CH130" s="56"/>
      <c r="CI130" s="56"/>
      <c r="CJ130" s="56"/>
      <c r="CL130" s="56"/>
      <c r="CM130" s="56"/>
      <c r="CN130" s="56"/>
      <c r="CO130" s="56"/>
      <c r="CP130" s="56"/>
      <c r="CQ130" s="56"/>
      <c r="CR130" s="56"/>
      <c r="CS130" s="56"/>
      <c r="CT130" s="56"/>
      <c r="CV130" s="56"/>
      <c r="CW130" s="56"/>
      <c r="CX130" s="56"/>
      <c r="CY130" s="56"/>
      <c r="CZ130" s="56"/>
      <c r="DA130" s="56"/>
      <c r="DB130" s="56"/>
      <c r="DC130" s="56"/>
      <c r="DD130" s="56"/>
      <c r="DF130" s="56"/>
      <c r="DG130" s="56"/>
      <c r="DH130" s="56"/>
      <c r="DI130" s="56"/>
      <c r="DJ130" s="56"/>
      <c r="DK130" s="56"/>
      <c r="DL130" s="56"/>
      <c r="DM130" s="56"/>
      <c r="DN130" s="56"/>
      <c r="DP130" s="56"/>
      <c r="DQ130" s="56"/>
      <c r="DR130" s="56"/>
      <c r="DS130" s="56"/>
      <c r="DT130" s="56"/>
      <c r="DU130" s="56"/>
      <c r="DV130" s="56"/>
      <c r="DW130" s="56"/>
      <c r="DX130" s="56"/>
      <c r="DZ130" s="56"/>
      <c r="EA130" s="56"/>
      <c r="EB130" s="56"/>
      <c r="EC130" s="56"/>
      <c r="ED130" s="56"/>
      <c r="EE130" s="56"/>
      <c r="EF130" s="56"/>
      <c r="EG130" s="56"/>
      <c r="EH130" s="56"/>
      <c r="EJ130" s="56"/>
      <c r="EK130" s="56"/>
      <c r="EL130" s="56"/>
      <c r="EM130" s="56"/>
      <c r="EN130" s="56"/>
      <c r="EO130" s="56"/>
      <c r="EP130" s="56"/>
      <c r="EQ130" s="56"/>
      <c r="ER130" s="56"/>
      <c r="ET130" s="56"/>
      <c r="EU130" s="56"/>
      <c r="EV130" s="56"/>
      <c r="EW130" s="56"/>
      <c r="EX130" s="56"/>
      <c r="EY130" s="56"/>
      <c r="EZ130" s="56"/>
      <c r="FA130" s="56"/>
      <c r="FB130" s="56"/>
      <c r="FD130" s="56"/>
      <c r="FE130" s="56"/>
      <c r="FF130" s="56"/>
      <c r="FG130" s="56"/>
      <c r="FH130" s="56"/>
      <c r="FI130" s="56"/>
      <c r="FJ130" s="56"/>
      <c r="FK130" s="56"/>
      <c r="FL130" s="56"/>
      <c r="FN130" s="56"/>
      <c r="FO130" s="56"/>
      <c r="FP130" s="56"/>
      <c r="FQ130" s="56"/>
      <c r="FR130" s="56"/>
      <c r="FS130" s="56"/>
      <c r="FT130" s="56"/>
      <c r="FU130" s="56"/>
      <c r="FV130" s="56"/>
      <c r="FX130" s="56"/>
      <c r="FY130" s="56"/>
      <c r="FZ130" s="56"/>
      <c r="GA130" s="56"/>
      <c r="GB130" s="56"/>
      <c r="GC130" s="56"/>
      <c r="GD130" s="56"/>
      <c r="GE130" s="56"/>
      <c r="GF130" s="56"/>
      <c r="GH130" s="56"/>
      <c r="GI130" s="56"/>
      <c r="GJ130" s="56"/>
      <c r="GK130" s="56"/>
      <c r="GL130" s="56"/>
      <c r="GM130" s="56"/>
      <c r="GN130" s="56"/>
      <c r="GO130" s="56"/>
      <c r="GP130" s="56"/>
      <c r="GR130" s="56"/>
      <c r="GS130" s="56"/>
      <c r="GT130" s="56"/>
      <c r="GU130" s="56"/>
      <c r="GV130" s="56"/>
      <c r="GW130" s="56"/>
      <c r="GX130" s="56"/>
      <c r="GY130" s="56"/>
      <c r="GZ130" s="56"/>
      <c r="HB130" s="56"/>
      <c r="HC130" s="56"/>
      <c r="HD130" s="56"/>
      <c r="HE130" s="56"/>
      <c r="HF130" s="56"/>
      <c r="HG130" s="56"/>
      <c r="HH130" s="56"/>
      <c r="HI130" s="56"/>
      <c r="HJ130" s="56"/>
      <c r="HL130" s="56"/>
      <c r="HM130" s="56"/>
      <c r="HN130" s="56"/>
      <c r="HO130" s="56"/>
      <c r="HP130" s="56"/>
      <c r="HQ130" s="56"/>
      <c r="HR130" s="56"/>
      <c r="HS130" s="56"/>
      <c r="HT130" s="56"/>
      <c r="HV130" s="56"/>
      <c r="HW130" s="56"/>
      <c r="HX130" s="56"/>
      <c r="HY130" s="56"/>
      <c r="HZ130" s="56"/>
      <c r="IA130" s="56"/>
      <c r="IB130" s="56"/>
      <c r="IC130" s="56"/>
      <c r="ID130" s="56"/>
      <c r="IF130" s="56"/>
      <c r="IG130" s="56"/>
      <c r="IH130" s="56"/>
      <c r="II130" s="56"/>
      <c r="IJ130" s="56"/>
      <c r="IK130" s="56"/>
      <c r="IL130" s="56"/>
      <c r="IM130" s="56"/>
      <c r="IN130" s="56"/>
      <c r="IP130" s="56"/>
      <c r="IQ130" s="56"/>
      <c r="IR130" s="56"/>
      <c r="IS130" s="56"/>
      <c r="IT130" s="56"/>
      <c r="IU130" s="56"/>
    </row>
    <row r="131" spans="1:255" ht="12.75" customHeight="1" thickBot="1" x14ac:dyDescent="0.25">
      <c r="A131" s="221"/>
      <c r="B131" s="106">
        <v>694.03</v>
      </c>
      <c r="C131" s="85" t="s">
        <v>77</v>
      </c>
      <c r="D131" s="86"/>
      <c r="E131" s="47"/>
      <c r="F131" s="47"/>
      <c r="G131" s="47"/>
      <c r="H131" s="48"/>
      <c r="I131" s="49"/>
      <c r="J131" s="56"/>
      <c r="K131" s="56"/>
      <c r="L131" s="56"/>
      <c r="M131" s="56"/>
      <c r="N131" s="56"/>
      <c r="O131" s="56"/>
      <c r="P131" s="56"/>
      <c r="Q131" s="56"/>
      <c r="R131" s="56"/>
      <c r="T131" s="56"/>
      <c r="U131" s="56"/>
      <c r="V131" s="56"/>
      <c r="W131" s="56"/>
      <c r="X131" s="56"/>
      <c r="Y131" s="56"/>
      <c r="Z131" s="56"/>
      <c r="AA131" s="56"/>
      <c r="AB131" s="56"/>
      <c r="AD131" s="56"/>
      <c r="AE131" s="56"/>
      <c r="AF131" s="56"/>
      <c r="AG131" s="56"/>
      <c r="AH131" s="56"/>
      <c r="AI131" s="56"/>
      <c r="AJ131" s="56"/>
      <c r="AK131" s="56"/>
      <c r="AL131" s="56"/>
      <c r="AN131" s="56"/>
      <c r="AO131" s="56"/>
      <c r="AP131" s="56"/>
      <c r="AQ131" s="56"/>
      <c r="AR131" s="56"/>
      <c r="AS131" s="56"/>
      <c r="AT131" s="56"/>
      <c r="AU131" s="56"/>
      <c r="AV131" s="56"/>
      <c r="AX131" s="56"/>
      <c r="AY131" s="56"/>
      <c r="AZ131" s="56"/>
      <c r="BA131" s="56"/>
      <c r="BB131" s="56"/>
      <c r="BC131" s="56"/>
      <c r="BD131" s="56"/>
      <c r="BE131" s="56"/>
      <c r="BF131" s="56"/>
      <c r="BH131" s="56"/>
      <c r="BI131" s="56"/>
      <c r="BJ131" s="56"/>
      <c r="BK131" s="56"/>
      <c r="BL131" s="56"/>
      <c r="BM131" s="56"/>
      <c r="BN131" s="56"/>
      <c r="BO131" s="56"/>
      <c r="BP131" s="56"/>
      <c r="BR131" s="56"/>
      <c r="BS131" s="56"/>
      <c r="BT131" s="56"/>
      <c r="BU131" s="56"/>
      <c r="BV131" s="56"/>
      <c r="BW131" s="56"/>
      <c r="BX131" s="56"/>
      <c r="BY131" s="56"/>
      <c r="BZ131" s="56"/>
      <c r="CB131" s="56"/>
      <c r="CC131" s="56"/>
      <c r="CD131" s="56"/>
      <c r="CE131" s="56"/>
      <c r="CF131" s="56"/>
      <c r="CG131" s="56"/>
      <c r="CH131" s="56"/>
      <c r="CI131" s="56"/>
      <c r="CJ131" s="56"/>
      <c r="CL131" s="56"/>
      <c r="CM131" s="56"/>
      <c r="CN131" s="56"/>
      <c r="CO131" s="56"/>
      <c r="CP131" s="56"/>
      <c r="CQ131" s="56"/>
      <c r="CR131" s="56"/>
      <c r="CS131" s="56"/>
      <c r="CT131" s="56"/>
      <c r="CV131" s="56"/>
      <c r="CW131" s="56"/>
      <c r="CX131" s="56"/>
      <c r="CY131" s="56"/>
      <c r="CZ131" s="56"/>
      <c r="DA131" s="56"/>
      <c r="DB131" s="56"/>
      <c r="DC131" s="56"/>
      <c r="DD131" s="56"/>
      <c r="DF131" s="56"/>
      <c r="DG131" s="56"/>
      <c r="DH131" s="56"/>
      <c r="DI131" s="56"/>
      <c r="DJ131" s="56"/>
      <c r="DK131" s="56"/>
      <c r="DL131" s="56"/>
      <c r="DM131" s="56"/>
      <c r="DN131" s="56"/>
      <c r="DP131" s="56"/>
      <c r="DQ131" s="56"/>
      <c r="DR131" s="56"/>
      <c r="DS131" s="56"/>
      <c r="DT131" s="56"/>
      <c r="DU131" s="56"/>
      <c r="DV131" s="56"/>
      <c r="DW131" s="56"/>
      <c r="DX131" s="56"/>
      <c r="DZ131" s="56"/>
      <c r="EA131" s="56"/>
      <c r="EB131" s="56"/>
      <c r="EC131" s="56"/>
      <c r="ED131" s="56"/>
      <c r="EE131" s="56"/>
      <c r="EF131" s="56"/>
      <c r="EG131" s="56"/>
      <c r="EH131" s="56"/>
      <c r="EJ131" s="56"/>
      <c r="EK131" s="56"/>
      <c r="EL131" s="56"/>
      <c r="EM131" s="56"/>
      <c r="EN131" s="56"/>
      <c r="EO131" s="56"/>
      <c r="EP131" s="56"/>
      <c r="EQ131" s="56"/>
      <c r="ER131" s="56"/>
      <c r="ET131" s="56"/>
      <c r="EU131" s="56"/>
      <c r="EV131" s="56"/>
      <c r="EW131" s="56"/>
      <c r="EX131" s="56"/>
      <c r="EY131" s="56"/>
      <c r="EZ131" s="56"/>
      <c r="FA131" s="56"/>
      <c r="FB131" s="56"/>
      <c r="FD131" s="56"/>
      <c r="FE131" s="56"/>
      <c r="FF131" s="56"/>
      <c r="FG131" s="56"/>
      <c r="FH131" s="56"/>
      <c r="FI131" s="56"/>
      <c r="FJ131" s="56"/>
      <c r="FK131" s="56"/>
      <c r="FL131" s="56"/>
      <c r="FN131" s="56"/>
      <c r="FO131" s="56"/>
      <c r="FP131" s="56"/>
      <c r="FQ131" s="56"/>
      <c r="FR131" s="56"/>
      <c r="FS131" s="56"/>
      <c r="FT131" s="56"/>
      <c r="FU131" s="56"/>
      <c r="FV131" s="56"/>
      <c r="FX131" s="56"/>
      <c r="FY131" s="56"/>
      <c r="FZ131" s="56"/>
      <c r="GA131" s="56"/>
      <c r="GB131" s="56"/>
      <c r="GC131" s="56"/>
      <c r="GD131" s="56"/>
      <c r="GE131" s="56"/>
      <c r="GF131" s="56"/>
      <c r="GH131" s="56"/>
      <c r="GI131" s="56"/>
      <c r="GJ131" s="56"/>
      <c r="GK131" s="56"/>
      <c r="GL131" s="56"/>
      <c r="GM131" s="56"/>
      <c r="GN131" s="56"/>
      <c r="GO131" s="56"/>
      <c r="GP131" s="56"/>
      <c r="GR131" s="56"/>
      <c r="GS131" s="56"/>
      <c r="GT131" s="56"/>
      <c r="GU131" s="56"/>
      <c r="GV131" s="56"/>
      <c r="GW131" s="56"/>
      <c r="GX131" s="56"/>
      <c r="GY131" s="56"/>
      <c r="GZ131" s="56"/>
      <c r="HB131" s="56"/>
      <c r="HC131" s="56"/>
      <c r="HD131" s="56"/>
      <c r="HE131" s="56"/>
      <c r="HF131" s="56"/>
      <c r="HG131" s="56"/>
      <c r="HH131" s="56"/>
      <c r="HI131" s="56"/>
      <c r="HJ131" s="56"/>
      <c r="HL131" s="56"/>
      <c r="HM131" s="56"/>
      <c r="HN131" s="56"/>
      <c r="HO131" s="56"/>
      <c r="HP131" s="56"/>
      <c r="HQ131" s="56"/>
      <c r="HR131" s="56"/>
      <c r="HS131" s="56"/>
      <c r="HT131" s="56"/>
      <c r="HV131" s="56"/>
      <c r="HW131" s="56"/>
      <c r="HX131" s="56"/>
      <c r="HY131" s="56"/>
      <c r="HZ131" s="56"/>
      <c r="IA131" s="56"/>
      <c r="IB131" s="56"/>
      <c r="IC131" s="56"/>
      <c r="ID131" s="56"/>
      <c r="IF131" s="56"/>
      <c r="IG131" s="56"/>
      <c r="IH131" s="56"/>
      <c r="II131" s="56"/>
      <c r="IJ131" s="56"/>
      <c r="IK131" s="56"/>
      <c r="IL131" s="56"/>
      <c r="IM131" s="56"/>
      <c r="IN131" s="56"/>
      <c r="IP131" s="56"/>
      <c r="IQ131" s="56"/>
      <c r="IR131" s="56"/>
      <c r="IS131" s="56"/>
      <c r="IT131" s="56"/>
      <c r="IU131" s="56"/>
    </row>
    <row r="132" spans="1:255" ht="12.75" customHeight="1" thickBot="1" x14ac:dyDescent="0.25">
      <c r="A132" s="221"/>
      <c r="B132" s="106">
        <v>535.19000000000005</v>
      </c>
      <c r="C132" s="85" t="s">
        <v>78</v>
      </c>
      <c r="D132" s="86"/>
      <c r="E132" s="47"/>
      <c r="F132" s="47"/>
      <c r="G132" s="47"/>
      <c r="H132" s="48"/>
      <c r="I132" s="49"/>
      <c r="J132" s="56"/>
      <c r="K132" s="56"/>
      <c r="L132" s="56"/>
      <c r="M132" s="56"/>
      <c r="N132" s="56"/>
      <c r="O132" s="56"/>
      <c r="P132" s="56"/>
      <c r="Q132" s="56"/>
      <c r="R132" s="56"/>
      <c r="T132" s="56"/>
      <c r="U132" s="56"/>
      <c r="V132" s="56"/>
      <c r="W132" s="56"/>
      <c r="X132" s="56"/>
      <c r="Y132" s="56"/>
      <c r="Z132" s="56"/>
      <c r="AA132" s="56"/>
      <c r="AB132" s="56"/>
      <c r="AD132" s="56"/>
      <c r="AE132" s="56"/>
      <c r="AF132" s="56"/>
      <c r="AG132" s="56"/>
      <c r="AH132" s="56"/>
      <c r="AI132" s="56"/>
      <c r="AJ132" s="56"/>
      <c r="AK132" s="56"/>
      <c r="AL132" s="56"/>
      <c r="AN132" s="56"/>
      <c r="AO132" s="56"/>
      <c r="AP132" s="56"/>
      <c r="AQ132" s="56"/>
      <c r="AR132" s="56"/>
      <c r="AS132" s="56"/>
      <c r="AT132" s="56"/>
      <c r="AU132" s="56"/>
      <c r="AV132" s="56"/>
      <c r="AX132" s="56"/>
      <c r="AY132" s="56"/>
      <c r="AZ132" s="56"/>
      <c r="BA132" s="56"/>
      <c r="BB132" s="56"/>
      <c r="BC132" s="56"/>
      <c r="BD132" s="56"/>
      <c r="BE132" s="56"/>
      <c r="BF132" s="56"/>
      <c r="BH132" s="56"/>
      <c r="BI132" s="56"/>
      <c r="BJ132" s="56"/>
      <c r="BK132" s="56"/>
      <c r="BL132" s="56"/>
      <c r="BM132" s="56"/>
      <c r="BN132" s="56"/>
      <c r="BO132" s="56"/>
      <c r="BP132" s="56"/>
      <c r="BR132" s="56"/>
      <c r="BS132" s="56"/>
      <c r="BT132" s="56"/>
      <c r="BU132" s="56"/>
      <c r="BV132" s="56"/>
      <c r="BW132" s="56"/>
      <c r="BX132" s="56"/>
      <c r="BY132" s="56"/>
      <c r="BZ132" s="56"/>
      <c r="CB132" s="56"/>
      <c r="CC132" s="56"/>
      <c r="CD132" s="56"/>
      <c r="CE132" s="56"/>
      <c r="CF132" s="56"/>
      <c r="CG132" s="56"/>
      <c r="CH132" s="56"/>
      <c r="CI132" s="56"/>
      <c r="CJ132" s="56"/>
      <c r="CL132" s="56"/>
      <c r="CM132" s="56"/>
      <c r="CN132" s="56"/>
      <c r="CO132" s="56"/>
      <c r="CP132" s="56"/>
      <c r="CQ132" s="56"/>
      <c r="CR132" s="56"/>
      <c r="CS132" s="56"/>
      <c r="CT132" s="56"/>
      <c r="CV132" s="56"/>
      <c r="CW132" s="56"/>
      <c r="CX132" s="56"/>
      <c r="CY132" s="56"/>
      <c r="CZ132" s="56"/>
      <c r="DA132" s="56"/>
      <c r="DB132" s="56"/>
      <c r="DC132" s="56"/>
      <c r="DD132" s="56"/>
      <c r="DF132" s="56"/>
      <c r="DG132" s="56"/>
      <c r="DH132" s="56"/>
      <c r="DI132" s="56"/>
      <c r="DJ132" s="56"/>
      <c r="DK132" s="56"/>
      <c r="DL132" s="56"/>
      <c r="DM132" s="56"/>
      <c r="DN132" s="56"/>
      <c r="DP132" s="56"/>
      <c r="DQ132" s="56"/>
      <c r="DR132" s="56"/>
      <c r="DS132" s="56"/>
      <c r="DT132" s="56"/>
      <c r="DU132" s="56"/>
      <c r="DV132" s="56"/>
      <c r="DW132" s="56"/>
      <c r="DX132" s="56"/>
      <c r="DZ132" s="56"/>
      <c r="EA132" s="56"/>
      <c r="EB132" s="56"/>
      <c r="EC132" s="56"/>
      <c r="ED132" s="56"/>
      <c r="EE132" s="56"/>
      <c r="EF132" s="56"/>
      <c r="EG132" s="56"/>
      <c r="EH132" s="56"/>
      <c r="EJ132" s="56"/>
      <c r="EK132" s="56"/>
      <c r="EL132" s="56"/>
      <c r="EM132" s="56"/>
      <c r="EN132" s="56"/>
      <c r="EO132" s="56"/>
      <c r="EP132" s="56"/>
      <c r="EQ132" s="56"/>
      <c r="ER132" s="56"/>
      <c r="ET132" s="56"/>
      <c r="EU132" s="56"/>
      <c r="EV132" s="56"/>
      <c r="EW132" s="56"/>
      <c r="EX132" s="56"/>
      <c r="EY132" s="56"/>
      <c r="EZ132" s="56"/>
      <c r="FA132" s="56"/>
      <c r="FB132" s="56"/>
      <c r="FD132" s="56"/>
      <c r="FE132" s="56"/>
      <c r="FF132" s="56"/>
      <c r="FG132" s="56"/>
      <c r="FH132" s="56"/>
      <c r="FI132" s="56"/>
      <c r="FJ132" s="56"/>
      <c r="FK132" s="56"/>
      <c r="FL132" s="56"/>
      <c r="FN132" s="56"/>
      <c r="FO132" s="56"/>
      <c r="FP132" s="56"/>
      <c r="FQ132" s="56"/>
      <c r="FR132" s="56"/>
      <c r="FS132" s="56"/>
      <c r="FT132" s="56"/>
      <c r="FU132" s="56"/>
      <c r="FV132" s="56"/>
      <c r="FX132" s="56"/>
      <c r="FY132" s="56"/>
      <c r="FZ132" s="56"/>
      <c r="GA132" s="56"/>
      <c r="GB132" s="56"/>
      <c r="GC132" s="56"/>
      <c r="GD132" s="56"/>
      <c r="GE132" s="56"/>
      <c r="GF132" s="56"/>
      <c r="GH132" s="56"/>
      <c r="GI132" s="56"/>
      <c r="GJ132" s="56"/>
      <c r="GK132" s="56"/>
      <c r="GL132" s="56"/>
      <c r="GM132" s="56"/>
      <c r="GN132" s="56"/>
      <c r="GO132" s="56"/>
      <c r="GP132" s="56"/>
      <c r="GR132" s="56"/>
      <c r="GS132" s="56"/>
      <c r="GT132" s="56"/>
      <c r="GU132" s="56"/>
      <c r="GV132" s="56"/>
      <c r="GW132" s="56"/>
      <c r="GX132" s="56"/>
      <c r="GY132" s="56"/>
      <c r="GZ132" s="56"/>
      <c r="HB132" s="56"/>
      <c r="HC132" s="56"/>
      <c r="HD132" s="56"/>
      <c r="HE132" s="56"/>
      <c r="HF132" s="56"/>
      <c r="HG132" s="56"/>
      <c r="HH132" s="56"/>
      <c r="HI132" s="56"/>
      <c r="HJ132" s="56"/>
      <c r="HL132" s="56"/>
      <c r="HM132" s="56"/>
      <c r="HN132" s="56"/>
      <c r="HO132" s="56"/>
      <c r="HP132" s="56"/>
      <c r="HQ132" s="56"/>
      <c r="HR132" s="56"/>
      <c r="HS132" s="56"/>
      <c r="HT132" s="56"/>
      <c r="HV132" s="56"/>
      <c r="HW132" s="56"/>
      <c r="HX132" s="56"/>
      <c r="HY132" s="56"/>
      <c r="HZ132" s="56"/>
      <c r="IA132" s="56"/>
      <c r="IB132" s="56"/>
      <c r="IC132" s="56"/>
      <c r="ID132" s="56"/>
      <c r="IF132" s="56"/>
      <c r="IG132" s="56"/>
      <c r="IH132" s="56"/>
      <c r="II132" s="56"/>
      <c r="IJ132" s="56"/>
      <c r="IK132" s="56"/>
      <c r="IL132" s="56"/>
      <c r="IM132" s="56"/>
      <c r="IN132" s="56"/>
      <c r="IP132" s="56"/>
      <c r="IQ132" s="56"/>
      <c r="IR132" s="56"/>
      <c r="IS132" s="56"/>
      <c r="IT132" s="56"/>
      <c r="IU132" s="56"/>
    </row>
    <row r="133" spans="1:255" ht="12.75" customHeight="1" thickBot="1" x14ac:dyDescent="0.25">
      <c r="A133" s="221"/>
      <c r="B133" s="106">
        <v>678.65</v>
      </c>
      <c r="C133" s="85" t="s">
        <v>79</v>
      </c>
      <c r="D133" s="86"/>
      <c r="E133" s="47"/>
      <c r="F133" s="47"/>
      <c r="G133" s="47"/>
      <c r="H133" s="48"/>
      <c r="I133" s="49"/>
      <c r="J133" s="56"/>
      <c r="K133" s="56"/>
      <c r="L133" s="56"/>
      <c r="M133" s="56"/>
      <c r="N133" s="56"/>
      <c r="O133" s="56"/>
      <c r="P133" s="56"/>
      <c r="Q133" s="56"/>
      <c r="R133" s="56"/>
      <c r="T133" s="56"/>
      <c r="U133" s="56"/>
      <c r="V133" s="56"/>
      <c r="W133" s="56"/>
      <c r="X133" s="56"/>
      <c r="Y133" s="56"/>
      <c r="Z133" s="56"/>
      <c r="AA133" s="56"/>
      <c r="AB133" s="56"/>
      <c r="AD133" s="56"/>
      <c r="AE133" s="56"/>
      <c r="AF133" s="56"/>
      <c r="AG133" s="56"/>
      <c r="AH133" s="56"/>
      <c r="AI133" s="56"/>
      <c r="AJ133" s="56"/>
      <c r="AK133" s="56"/>
      <c r="AL133" s="56"/>
      <c r="AN133" s="56"/>
      <c r="AO133" s="56"/>
      <c r="AP133" s="56"/>
      <c r="AQ133" s="56"/>
      <c r="AR133" s="56"/>
      <c r="AS133" s="56"/>
      <c r="AT133" s="56"/>
      <c r="AU133" s="56"/>
      <c r="AV133" s="56"/>
      <c r="AX133" s="56"/>
      <c r="AY133" s="56"/>
      <c r="AZ133" s="56"/>
      <c r="BA133" s="56"/>
      <c r="BB133" s="56"/>
      <c r="BC133" s="56"/>
      <c r="BD133" s="56"/>
      <c r="BE133" s="56"/>
      <c r="BF133" s="56"/>
      <c r="BH133" s="56"/>
      <c r="BI133" s="56"/>
      <c r="BJ133" s="56"/>
      <c r="BK133" s="56"/>
      <c r="BL133" s="56"/>
      <c r="BM133" s="56"/>
      <c r="BN133" s="56"/>
      <c r="BO133" s="56"/>
      <c r="BP133" s="56"/>
      <c r="BR133" s="56"/>
      <c r="BS133" s="56"/>
      <c r="BT133" s="56"/>
      <c r="BU133" s="56"/>
      <c r="BV133" s="56"/>
      <c r="BW133" s="56"/>
      <c r="BX133" s="56"/>
      <c r="BY133" s="56"/>
      <c r="BZ133" s="56"/>
      <c r="CB133" s="56"/>
      <c r="CC133" s="56"/>
      <c r="CD133" s="56"/>
      <c r="CE133" s="56"/>
      <c r="CF133" s="56"/>
      <c r="CG133" s="56"/>
      <c r="CH133" s="56"/>
      <c r="CI133" s="56"/>
      <c r="CJ133" s="56"/>
      <c r="CL133" s="56"/>
      <c r="CM133" s="56"/>
      <c r="CN133" s="56"/>
      <c r="CO133" s="56"/>
      <c r="CP133" s="56"/>
      <c r="CQ133" s="56"/>
      <c r="CR133" s="56"/>
      <c r="CS133" s="56"/>
      <c r="CT133" s="56"/>
      <c r="CV133" s="56"/>
      <c r="CW133" s="56"/>
      <c r="CX133" s="56"/>
      <c r="CY133" s="56"/>
      <c r="CZ133" s="56"/>
      <c r="DA133" s="56"/>
      <c r="DB133" s="56"/>
      <c r="DC133" s="56"/>
      <c r="DD133" s="56"/>
      <c r="DF133" s="56"/>
      <c r="DG133" s="56"/>
      <c r="DH133" s="56"/>
      <c r="DI133" s="56"/>
      <c r="DJ133" s="56"/>
      <c r="DK133" s="56"/>
      <c r="DL133" s="56"/>
      <c r="DM133" s="56"/>
      <c r="DN133" s="56"/>
      <c r="DP133" s="56"/>
      <c r="DQ133" s="56"/>
      <c r="DR133" s="56"/>
      <c r="DS133" s="56"/>
      <c r="DT133" s="56"/>
      <c r="DU133" s="56"/>
      <c r="DV133" s="56"/>
      <c r="DW133" s="56"/>
      <c r="DX133" s="56"/>
      <c r="DZ133" s="56"/>
      <c r="EA133" s="56"/>
      <c r="EB133" s="56"/>
      <c r="EC133" s="56"/>
      <c r="ED133" s="56"/>
      <c r="EE133" s="56"/>
      <c r="EF133" s="56"/>
      <c r="EG133" s="56"/>
      <c r="EH133" s="56"/>
      <c r="EJ133" s="56"/>
      <c r="EK133" s="56"/>
      <c r="EL133" s="56"/>
      <c r="EM133" s="56"/>
      <c r="EN133" s="56"/>
      <c r="EO133" s="56"/>
      <c r="EP133" s="56"/>
      <c r="EQ133" s="56"/>
      <c r="ER133" s="56"/>
      <c r="ET133" s="56"/>
      <c r="EU133" s="56"/>
      <c r="EV133" s="56"/>
      <c r="EW133" s="56"/>
      <c r="EX133" s="56"/>
      <c r="EY133" s="56"/>
      <c r="EZ133" s="56"/>
      <c r="FA133" s="56"/>
      <c r="FB133" s="56"/>
      <c r="FD133" s="56"/>
      <c r="FE133" s="56"/>
      <c r="FF133" s="56"/>
      <c r="FG133" s="56"/>
      <c r="FH133" s="56"/>
      <c r="FI133" s="56"/>
      <c r="FJ133" s="56"/>
      <c r="FK133" s="56"/>
      <c r="FL133" s="56"/>
      <c r="FN133" s="56"/>
      <c r="FO133" s="56"/>
      <c r="FP133" s="56"/>
      <c r="FQ133" s="56"/>
      <c r="FR133" s="56"/>
      <c r="FS133" s="56"/>
      <c r="FT133" s="56"/>
      <c r="FU133" s="56"/>
      <c r="FV133" s="56"/>
      <c r="FX133" s="56"/>
      <c r="FY133" s="56"/>
      <c r="FZ133" s="56"/>
      <c r="GA133" s="56"/>
      <c r="GB133" s="56"/>
      <c r="GC133" s="56"/>
      <c r="GD133" s="56"/>
      <c r="GE133" s="56"/>
      <c r="GF133" s="56"/>
      <c r="GH133" s="56"/>
      <c r="GI133" s="56"/>
      <c r="GJ133" s="56"/>
      <c r="GK133" s="56"/>
      <c r="GL133" s="56"/>
      <c r="GM133" s="56"/>
      <c r="GN133" s="56"/>
      <c r="GO133" s="56"/>
      <c r="GP133" s="56"/>
      <c r="GR133" s="56"/>
      <c r="GS133" s="56"/>
      <c r="GT133" s="56"/>
      <c r="GU133" s="56"/>
      <c r="GV133" s="56"/>
      <c r="GW133" s="56"/>
      <c r="GX133" s="56"/>
      <c r="GY133" s="56"/>
      <c r="GZ133" s="56"/>
      <c r="HB133" s="56"/>
      <c r="HC133" s="56"/>
      <c r="HD133" s="56"/>
      <c r="HE133" s="56"/>
      <c r="HF133" s="56"/>
      <c r="HG133" s="56"/>
      <c r="HH133" s="56"/>
      <c r="HI133" s="56"/>
      <c r="HJ133" s="56"/>
      <c r="HL133" s="56"/>
      <c r="HM133" s="56"/>
      <c r="HN133" s="56"/>
      <c r="HO133" s="56"/>
      <c r="HP133" s="56"/>
      <c r="HQ133" s="56"/>
      <c r="HR133" s="56"/>
      <c r="HS133" s="56"/>
      <c r="HT133" s="56"/>
      <c r="HV133" s="56"/>
      <c r="HW133" s="56"/>
      <c r="HX133" s="56"/>
      <c r="HY133" s="56"/>
      <c r="HZ133" s="56"/>
      <c r="IA133" s="56"/>
      <c r="IB133" s="56"/>
      <c r="IC133" s="56"/>
      <c r="ID133" s="56"/>
      <c r="IF133" s="56"/>
      <c r="IG133" s="56"/>
      <c r="IH133" s="56"/>
      <c r="II133" s="56"/>
      <c r="IJ133" s="56"/>
      <c r="IK133" s="56"/>
      <c r="IL133" s="56"/>
      <c r="IM133" s="56"/>
      <c r="IN133" s="56"/>
      <c r="IP133" s="56"/>
      <c r="IQ133" s="56"/>
      <c r="IR133" s="56"/>
      <c r="IS133" s="56"/>
      <c r="IT133" s="56"/>
      <c r="IU133" s="56"/>
    </row>
    <row r="134" spans="1:255" ht="12.75" customHeight="1" thickBot="1" x14ac:dyDescent="0.25">
      <c r="A134" s="221"/>
      <c r="B134" s="106">
        <v>502.4</v>
      </c>
      <c r="C134" s="85" t="s">
        <v>80</v>
      </c>
      <c r="D134" s="86"/>
      <c r="E134" s="47"/>
      <c r="F134" s="47"/>
      <c r="G134" s="47"/>
      <c r="H134" s="48"/>
      <c r="I134" s="49"/>
      <c r="J134" s="56"/>
      <c r="K134" s="56"/>
      <c r="L134" s="56"/>
      <c r="M134" s="56"/>
      <c r="N134" s="56"/>
      <c r="O134" s="56"/>
      <c r="P134" s="56"/>
      <c r="Q134" s="56"/>
      <c r="R134" s="56"/>
      <c r="T134" s="56"/>
      <c r="U134" s="56"/>
      <c r="V134" s="56"/>
      <c r="W134" s="56"/>
      <c r="X134" s="56"/>
      <c r="Y134" s="56"/>
      <c r="Z134" s="56"/>
      <c r="AA134" s="56"/>
      <c r="AB134" s="56"/>
      <c r="AD134" s="56"/>
      <c r="AE134" s="56"/>
      <c r="AF134" s="56"/>
      <c r="AG134" s="56"/>
      <c r="AH134" s="56"/>
      <c r="AI134" s="56"/>
      <c r="AJ134" s="56"/>
      <c r="AK134" s="56"/>
      <c r="AL134" s="56"/>
      <c r="AN134" s="56"/>
      <c r="AO134" s="56"/>
      <c r="AP134" s="56"/>
      <c r="AQ134" s="56"/>
      <c r="AR134" s="56"/>
      <c r="AS134" s="56"/>
      <c r="AT134" s="56"/>
      <c r="AU134" s="56"/>
      <c r="AV134" s="56"/>
      <c r="AX134" s="56"/>
      <c r="AY134" s="56"/>
      <c r="AZ134" s="56"/>
      <c r="BA134" s="56"/>
      <c r="BB134" s="56"/>
      <c r="BC134" s="56"/>
      <c r="BD134" s="56"/>
      <c r="BE134" s="56"/>
      <c r="BF134" s="56"/>
      <c r="BH134" s="56"/>
      <c r="BI134" s="56"/>
      <c r="BJ134" s="56"/>
      <c r="BK134" s="56"/>
      <c r="BL134" s="56"/>
      <c r="BM134" s="56"/>
      <c r="BN134" s="56"/>
      <c r="BO134" s="56"/>
      <c r="BP134" s="56"/>
      <c r="BR134" s="56"/>
      <c r="BS134" s="56"/>
      <c r="BT134" s="56"/>
      <c r="BU134" s="56"/>
      <c r="BV134" s="56"/>
      <c r="BW134" s="56"/>
      <c r="BX134" s="56"/>
      <c r="BY134" s="56"/>
      <c r="BZ134" s="56"/>
      <c r="CB134" s="56"/>
      <c r="CC134" s="56"/>
      <c r="CD134" s="56"/>
      <c r="CE134" s="56"/>
      <c r="CF134" s="56"/>
      <c r="CG134" s="56"/>
      <c r="CH134" s="56"/>
      <c r="CI134" s="56"/>
      <c r="CJ134" s="56"/>
      <c r="CL134" s="56"/>
      <c r="CM134" s="56"/>
      <c r="CN134" s="56"/>
      <c r="CO134" s="56"/>
      <c r="CP134" s="56"/>
      <c r="CQ134" s="56"/>
      <c r="CR134" s="56"/>
      <c r="CS134" s="56"/>
      <c r="CT134" s="56"/>
      <c r="CV134" s="56"/>
      <c r="CW134" s="56"/>
      <c r="CX134" s="56"/>
      <c r="CY134" s="56"/>
      <c r="CZ134" s="56"/>
      <c r="DA134" s="56"/>
      <c r="DB134" s="56"/>
      <c r="DC134" s="56"/>
      <c r="DD134" s="56"/>
      <c r="DF134" s="56"/>
      <c r="DG134" s="56"/>
      <c r="DH134" s="56"/>
      <c r="DI134" s="56"/>
      <c r="DJ134" s="56"/>
      <c r="DK134" s="56"/>
      <c r="DL134" s="56"/>
      <c r="DM134" s="56"/>
      <c r="DN134" s="56"/>
      <c r="DP134" s="56"/>
      <c r="DQ134" s="56"/>
      <c r="DR134" s="56"/>
      <c r="DS134" s="56"/>
      <c r="DT134" s="56"/>
      <c r="DU134" s="56"/>
      <c r="DV134" s="56"/>
      <c r="DW134" s="56"/>
      <c r="DX134" s="56"/>
      <c r="DZ134" s="56"/>
      <c r="EA134" s="56"/>
      <c r="EB134" s="56"/>
      <c r="EC134" s="56"/>
      <c r="ED134" s="56"/>
      <c r="EE134" s="56"/>
      <c r="EF134" s="56"/>
      <c r="EG134" s="56"/>
      <c r="EH134" s="56"/>
      <c r="EJ134" s="56"/>
      <c r="EK134" s="56"/>
      <c r="EL134" s="56"/>
      <c r="EM134" s="56"/>
      <c r="EN134" s="56"/>
      <c r="EO134" s="56"/>
      <c r="EP134" s="56"/>
      <c r="EQ134" s="56"/>
      <c r="ER134" s="56"/>
      <c r="ET134" s="56"/>
      <c r="EU134" s="56"/>
      <c r="EV134" s="56"/>
      <c r="EW134" s="56"/>
      <c r="EX134" s="56"/>
      <c r="EY134" s="56"/>
      <c r="EZ134" s="56"/>
      <c r="FA134" s="56"/>
      <c r="FB134" s="56"/>
      <c r="FD134" s="56"/>
      <c r="FE134" s="56"/>
      <c r="FF134" s="56"/>
      <c r="FG134" s="56"/>
      <c r="FH134" s="56"/>
      <c r="FI134" s="56"/>
      <c r="FJ134" s="56"/>
      <c r="FK134" s="56"/>
      <c r="FL134" s="56"/>
      <c r="FN134" s="56"/>
      <c r="FO134" s="56"/>
      <c r="FP134" s="56"/>
      <c r="FQ134" s="56"/>
      <c r="FR134" s="56"/>
      <c r="FS134" s="56"/>
      <c r="FT134" s="56"/>
      <c r="FU134" s="56"/>
      <c r="FV134" s="56"/>
      <c r="FX134" s="56"/>
      <c r="FY134" s="56"/>
      <c r="FZ134" s="56"/>
      <c r="GA134" s="56"/>
      <c r="GB134" s="56"/>
      <c r="GC134" s="56"/>
      <c r="GD134" s="56"/>
      <c r="GE134" s="56"/>
      <c r="GF134" s="56"/>
      <c r="GH134" s="56"/>
      <c r="GI134" s="56"/>
      <c r="GJ134" s="56"/>
      <c r="GK134" s="56"/>
      <c r="GL134" s="56"/>
      <c r="GM134" s="56"/>
      <c r="GN134" s="56"/>
      <c r="GO134" s="56"/>
      <c r="GP134" s="56"/>
      <c r="GR134" s="56"/>
      <c r="GS134" s="56"/>
      <c r="GT134" s="56"/>
      <c r="GU134" s="56"/>
      <c r="GV134" s="56"/>
      <c r="GW134" s="56"/>
      <c r="GX134" s="56"/>
      <c r="GY134" s="56"/>
      <c r="GZ134" s="56"/>
      <c r="HB134" s="56"/>
      <c r="HC134" s="56"/>
      <c r="HD134" s="56"/>
      <c r="HE134" s="56"/>
      <c r="HF134" s="56"/>
      <c r="HG134" s="56"/>
      <c r="HH134" s="56"/>
      <c r="HI134" s="56"/>
      <c r="HJ134" s="56"/>
      <c r="HL134" s="56"/>
      <c r="HM134" s="56"/>
      <c r="HN134" s="56"/>
      <c r="HO134" s="56"/>
      <c r="HP134" s="56"/>
      <c r="HQ134" s="56"/>
      <c r="HR134" s="56"/>
      <c r="HS134" s="56"/>
      <c r="HT134" s="56"/>
      <c r="HV134" s="56"/>
      <c r="HW134" s="56"/>
      <c r="HX134" s="56"/>
      <c r="HY134" s="56"/>
      <c r="HZ134" s="56"/>
      <c r="IA134" s="56"/>
      <c r="IB134" s="56"/>
      <c r="IC134" s="56"/>
      <c r="ID134" s="56"/>
      <c r="IF134" s="56"/>
      <c r="IG134" s="56"/>
      <c r="IH134" s="56"/>
      <c r="II134" s="56"/>
      <c r="IJ134" s="56"/>
      <c r="IK134" s="56"/>
      <c r="IL134" s="56"/>
      <c r="IM134" s="56"/>
      <c r="IN134" s="56"/>
      <c r="IP134" s="56"/>
      <c r="IQ134" s="56"/>
      <c r="IR134" s="56"/>
      <c r="IS134" s="56"/>
      <c r="IT134" s="56"/>
      <c r="IU134" s="56"/>
    </row>
    <row r="135" spans="1:255" ht="13.5" thickBot="1" x14ac:dyDescent="0.25">
      <c r="A135" s="221"/>
      <c r="B135" s="185"/>
      <c r="C135" s="70" t="s">
        <v>87</v>
      </c>
      <c r="D135" s="163"/>
      <c r="E135" s="53"/>
      <c r="F135" s="53"/>
      <c r="G135" s="53"/>
      <c r="H135" s="153"/>
      <c r="I135" s="49">
        <v>336.73</v>
      </c>
      <c r="J135" s="56"/>
      <c r="K135" s="56"/>
      <c r="L135" s="56"/>
      <c r="M135" s="56"/>
      <c r="N135" s="56"/>
      <c r="O135" s="56"/>
      <c r="P135" s="56"/>
      <c r="Q135" s="56"/>
      <c r="R135" s="56"/>
      <c r="T135" s="56"/>
      <c r="U135" s="56"/>
      <c r="V135" s="56"/>
      <c r="W135" s="56"/>
      <c r="X135" s="56"/>
      <c r="Y135" s="56"/>
      <c r="Z135" s="56"/>
      <c r="AA135" s="56"/>
      <c r="AB135" s="56"/>
      <c r="AD135" s="56"/>
      <c r="AE135" s="56"/>
      <c r="AF135" s="56"/>
      <c r="AG135" s="56"/>
      <c r="AH135" s="56"/>
      <c r="AI135" s="56"/>
      <c r="AJ135" s="56"/>
      <c r="AK135" s="56"/>
      <c r="AL135" s="56"/>
      <c r="AN135" s="56"/>
      <c r="AO135" s="56"/>
      <c r="AP135" s="56"/>
      <c r="AQ135" s="56"/>
      <c r="AR135" s="56"/>
      <c r="AS135" s="56"/>
      <c r="AT135" s="56"/>
      <c r="AU135" s="56"/>
      <c r="AV135" s="56"/>
      <c r="AX135" s="56"/>
      <c r="AY135" s="56"/>
      <c r="AZ135" s="56"/>
      <c r="BA135" s="56"/>
      <c r="BB135" s="56"/>
      <c r="BC135" s="56"/>
      <c r="BD135" s="56"/>
      <c r="BE135" s="56"/>
      <c r="BF135" s="56"/>
      <c r="BH135" s="56"/>
      <c r="BI135" s="56"/>
      <c r="BJ135" s="56"/>
      <c r="BK135" s="56"/>
      <c r="BL135" s="56"/>
      <c r="BM135" s="56"/>
      <c r="BN135" s="56"/>
      <c r="BO135" s="56"/>
      <c r="BP135" s="56"/>
      <c r="BR135" s="56"/>
      <c r="BS135" s="56"/>
      <c r="BT135" s="56"/>
      <c r="BU135" s="56"/>
      <c r="BV135" s="56"/>
      <c r="BW135" s="56"/>
      <c r="BX135" s="56"/>
      <c r="BY135" s="56"/>
      <c r="BZ135" s="56"/>
      <c r="CB135" s="56"/>
      <c r="CC135" s="56"/>
      <c r="CD135" s="56"/>
      <c r="CE135" s="56"/>
      <c r="CF135" s="56"/>
      <c r="CG135" s="56"/>
      <c r="CH135" s="56"/>
      <c r="CI135" s="56"/>
      <c r="CJ135" s="56"/>
      <c r="CL135" s="56"/>
      <c r="CM135" s="56"/>
      <c r="CN135" s="56"/>
      <c r="CO135" s="56"/>
      <c r="CP135" s="56"/>
      <c r="CQ135" s="56"/>
      <c r="CR135" s="56"/>
      <c r="CS135" s="56"/>
      <c r="CT135" s="56"/>
      <c r="CV135" s="56"/>
      <c r="CW135" s="56"/>
      <c r="CX135" s="56"/>
      <c r="CY135" s="56"/>
      <c r="CZ135" s="56"/>
      <c r="DA135" s="56"/>
      <c r="DB135" s="56"/>
      <c r="DC135" s="56"/>
      <c r="DD135" s="56"/>
      <c r="DF135" s="56"/>
      <c r="DG135" s="56"/>
      <c r="DH135" s="56"/>
      <c r="DI135" s="56"/>
      <c r="DJ135" s="56"/>
      <c r="DK135" s="56"/>
      <c r="DL135" s="56"/>
      <c r="DM135" s="56"/>
      <c r="DN135" s="56"/>
      <c r="DP135" s="56"/>
      <c r="DQ135" s="56"/>
      <c r="DR135" s="56"/>
      <c r="DS135" s="56"/>
      <c r="DT135" s="56"/>
      <c r="DU135" s="56"/>
      <c r="DV135" s="56"/>
      <c r="DW135" s="56"/>
      <c r="DX135" s="56"/>
      <c r="DZ135" s="56"/>
      <c r="EA135" s="56"/>
      <c r="EB135" s="56"/>
      <c r="EC135" s="56"/>
      <c r="ED135" s="56"/>
      <c r="EE135" s="56"/>
      <c r="EF135" s="56"/>
      <c r="EG135" s="56"/>
      <c r="EH135" s="56"/>
      <c r="EJ135" s="56"/>
      <c r="EK135" s="56"/>
      <c r="EL135" s="56"/>
      <c r="EM135" s="56"/>
      <c r="EN135" s="56"/>
      <c r="EO135" s="56"/>
      <c r="EP135" s="56"/>
      <c r="EQ135" s="56"/>
      <c r="ER135" s="56"/>
      <c r="ET135" s="56"/>
      <c r="EU135" s="56"/>
      <c r="EV135" s="56"/>
      <c r="EW135" s="56"/>
      <c r="EX135" s="56"/>
      <c r="EY135" s="56"/>
      <c r="EZ135" s="56"/>
      <c r="FA135" s="56"/>
      <c r="FB135" s="56"/>
      <c r="FD135" s="56"/>
      <c r="FE135" s="56"/>
      <c r="FF135" s="56"/>
      <c r="FG135" s="56"/>
      <c r="FH135" s="56"/>
      <c r="FI135" s="56"/>
      <c r="FJ135" s="56"/>
      <c r="FK135" s="56"/>
      <c r="FL135" s="56"/>
      <c r="FN135" s="56"/>
      <c r="FO135" s="56"/>
      <c r="FP135" s="56"/>
      <c r="FQ135" s="56"/>
      <c r="FR135" s="56"/>
      <c r="FS135" s="56"/>
      <c r="FT135" s="56"/>
      <c r="FU135" s="56"/>
      <c r="FV135" s="56"/>
      <c r="FX135" s="56"/>
      <c r="FY135" s="56"/>
      <c r="FZ135" s="56"/>
      <c r="GA135" s="56"/>
      <c r="GB135" s="56"/>
      <c r="GC135" s="56"/>
      <c r="GD135" s="56"/>
      <c r="GE135" s="56"/>
      <c r="GF135" s="56"/>
      <c r="GH135" s="56"/>
      <c r="GI135" s="56"/>
      <c r="GJ135" s="56"/>
      <c r="GK135" s="56"/>
      <c r="GL135" s="56"/>
      <c r="GM135" s="56"/>
      <c r="GN135" s="56"/>
      <c r="GO135" s="56"/>
      <c r="GP135" s="56"/>
      <c r="GR135" s="56"/>
      <c r="GS135" s="56"/>
      <c r="GT135" s="56"/>
      <c r="GU135" s="56"/>
      <c r="GV135" s="56"/>
      <c r="GW135" s="56"/>
      <c r="GX135" s="56"/>
      <c r="GY135" s="56"/>
      <c r="GZ135" s="56"/>
      <c r="HB135" s="56"/>
      <c r="HC135" s="56"/>
      <c r="HD135" s="56"/>
      <c r="HE135" s="56"/>
      <c r="HF135" s="56"/>
      <c r="HG135" s="56"/>
      <c r="HH135" s="56"/>
      <c r="HI135" s="56"/>
      <c r="HJ135" s="56"/>
      <c r="HL135" s="56"/>
      <c r="HM135" s="56"/>
      <c r="HN135" s="56"/>
      <c r="HO135" s="56"/>
      <c r="HP135" s="56"/>
      <c r="HQ135" s="56"/>
      <c r="HR135" s="56"/>
      <c r="HS135" s="56"/>
      <c r="HT135" s="56"/>
      <c r="HV135" s="56"/>
      <c r="HW135" s="56"/>
      <c r="HX135" s="56"/>
      <c r="HY135" s="56"/>
      <c r="HZ135" s="56"/>
      <c r="IA135" s="56"/>
      <c r="IB135" s="56"/>
      <c r="IC135" s="56"/>
      <c r="ID135" s="56"/>
      <c r="IF135" s="56"/>
      <c r="IG135" s="56"/>
      <c r="IH135" s="56"/>
      <c r="II135" s="56"/>
      <c r="IJ135" s="56"/>
      <c r="IK135" s="56"/>
      <c r="IL135" s="56"/>
      <c r="IM135" s="56"/>
      <c r="IN135" s="56"/>
      <c r="IP135" s="56"/>
      <c r="IQ135" s="56"/>
      <c r="IR135" s="56"/>
      <c r="IS135" s="56"/>
      <c r="IT135" s="56"/>
      <c r="IU135" s="56"/>
    </row>
    <row r="136" spans="1:255" ht="12.75" customHeight="1" thickBot="1" x14ac:dyDescent="0.25">
      <c r="A136" s="221"/>
      <c r="B136" s="18">
        <f>SUM(B123:B135)</f>
        <v>6559.66</v>
      </c>
      <c r="C136" s="17"/>
      <c r="D136" s="18"/>
      <c r="E136" s="19"/>
      <c r="F136" s="17"/>
      <c r="G136" s="17"/>
      <c r="H136" s="18" t="s">
        <v>17</v>
      </c>
      <c r="I136" s="233">
        <f>SUM(I123:I135)</f>
        <v>336.73</v>
      </c>
      <c r="J136" s="56"/>
      <c r="K136" s="56"/>
      <c r="L136" s="56"/>
      <c r="M136" s="56"/>
      <c r="N136" s="56"/>
      <c r="O136" s="56"/>
      <c r="P136" s="56"/>
      <c r="Q136" s="56"/>
      <c r="R136" s="56"/>
      <c r="T136" s="56"/>
      <c r="U136" s="56"/>
      <c r="V136" s="56"/>
      <c r="W136" s="56"/>
      <c r="X136" s="56"/>
      <c r="Y136" s="56"/>
      <c r="Z136" s="56"/>
      <c r="AA136" s="56"/>
      <c r="AB136" s="56"/>
      <c r="AD136" s="56"/>
      <c r="AE136" s="56"/>
      <c r="AF136" s="56"/>
      <c r="AG136" s="56"/>
      <c r="AH136" s="56"/>
      <c r="AI136" s="56"/>
      <c r="AJ136" s="56"/>
      <c r="AK136" s="56"/>
      <c r="AL136" s="56"/>
      <c r="AN136" s="56"/>
      <c r="AO136" s="56"/>
      <c r="AP136" s="56"/>
      <c r="AQ136" s="56"/>
      <c r="AR136" s="56"/>
      <c r="AS136" s="56"/>
      <c r="AT136" s="56"/>
      <c r="AU136" s="56"/>
      <c r="AV136" s="56"/>
      <c r="AX136" s="56"/>
      <c r="AY136" s="56"/>
      <c r="AZ136" s="56"/>
      <c r="BA136" s="56"/>
      <c r="BB136" s="56"/>
      <c r="BC136" s="56"/>
      <c r="BD136" s="56"/>
      <c r="BE136" s="56"/>
      <c r="BF136" s="56"/>
      <c r="BH136" s="56"/>
      <c r="BI136" s="56"/>
      <c r="BJ136" s="56"/>
      <c r="BK136" s="56"/>
      <c r="BL136" s="56"/>
      <c r="BM136" s="56"/>
      <c r="BN136" s="56"/>
      <c r="BO136" s="56"/>
      <c r="BP136" s="56"/>
      <c r="BR136" s="56"/>
      <c r="BS136" s="56"/>
      <c r="BT136" s="56"/>
      <c r="BU136" s="56"/>
      <c r="BV136" s="56"/>
      <c r="BW136" s="56"/>
      <c r="BX136" s="56"/>
      <c r="BY136" s="56"/>
      <c r="BZ136" s="56"/>
      <c r="CB136" s="56"/>
      <c r="CC136" s="56"/>
      <c r="CD136" s="56"/>
      <c r="CE136" s="56"/>
      <c r="CF136" s="56"/>
      <c r="CG136" s="56"/>
      <c r="CH136" s="56"/>
      <c r="CI136" s="56"/>
      <c r="CJ136" s="56"/>
      <c r="CL136" s="56"/>
      <c r="CM136" s="56"/>
      <c r="CN136" s="56"/>
      <c r="CO136" s="56"/>
      <c r="CP136" s="56"/>
      <c r="CQ136" s="56"/>
      <c r="CR136" s="56"/>
      <c r="CS136" s="56"/>
      <c r="CT136" s="56"/>
      <c r="CV136" s="56"/>
      <c r="CW136" s="56"/>
      <c r="CX136" s="56"/>
      <c r="CY136" s="56"/>
      <c r="CZ136" s="56"/>
      <c r="DA136" s="56"/>
      <c r="DB136" s="56"/>
      <c r="DC136" s="56"/>
      <c r="DD136" s="56"/>
      <c r="DF136" s="56"/>
      <c r="DG136" s="56"/>
      <c r="DH136" s="56"/>
      <c r="DI136" s="56"/>
      <c r="DJ136" s="56"/>
      <c r="DK136" s="56"/>
      <c r="DL136" s="56"/>
      <c r="DM136" s="56"/>
      <c r="DN136" s="56"/>
      <c r="DP136" s="56"/>
      <c r="DQ136" s="56"/>
      <c r="DR136" s="56"/>
      <c r="DS136" s="56"/>
      <c r="DT136" s="56"/>
      <c r="DU136" s="56"/>
      <c r="DV136" s="56"/>
      <c r="DW136" s="56"/>
      <c r="DX136" s="56"/>
      <c r="DZ136" s="56"/>
      <c r="EA136" s="56"/>
      <c r="EB136" s="56"/>
      <c r="EC136" s="56"/>
      <c r="ED136" s="56"/>
      <c r="EE136" s="56"/>
      <c r="EF136" s="56"/>
      <c r="EG136" s="56"/>
      <c r="EH136" s="56"/>
      <c r="EJ136" s="56"/>
      <c r="EK136" s="56"/>
      <c r="EL136" s="56"/>
      <c r="EM136" s="56"/>
      <c r="EN136" s="56"/>
      <c r="EO136" s="56"/>
      <c r="EP136" s="56"/>
      <c r="EQ136" s="56"/>
      <c r="ER136" s="56"/>
      <c r="ET136" s="56"/>
      <c r="EU136" s="56"/>
      <c r="EV136" s="56"/>
      <c r="EW136" s="56"/>
      <c r="EX136" s="56"/>
      <c r="EY136" s="56"/>
      <c r="EZ136" s="56"/>
      <c r="FA136" s="56"/>
      <c r="FB136" s="56"/>
      <c r="FD136" s="56"/>
      <c r="FE136" s="56"/>
      <c r="FF136" s="56"/>
      <c r="FG136" s="56"/>
      <c r="FH136" s="56"/>
      <c r="FI136" s="56"/>
      <c r="FJ136" s="56"/>
      <c r="FK136" s="56"/>
      <c r="FL136" s="56"/>
      <c r="FN136" s="56"/>
      <c r="FO136" s="56"/>
      <c r="FP136" s="56"/>
      <c r="FQ136" s="56"/>
      <c r="FR136" s="56"/>
      <c r="FS136" s="56"/>
      <c r="FT136" s="56"/>
      <c r="FU136" s="56"/>
      <c r="FV136" s="56"/>
      <c r="FX136" s="56"/>
      <c r="FY136" s="56"/>
      <c r="FZ136" s="56"/>
      <c r="GA136" s="56"/>
      <c r="GB136" s="56"/>
      <c r="GC136" s="56"/>
      <c r="GD136" s="56"/>
      <c r="GE136" s="56"/>
      <c r="GF136" s="56"/>
      <c r="GH136" s="56"/>
      <c r="GI136" s="56"/>
      <c r="GJ136" s="56"/>
      <c r="GK136" s="56"/>
      <c r="GL136" s="56"/>
      <c r="GM136" s="56"/>
      <c r="GN136" s="56"/>
      <c r="GO136" s="56"/>
      <c r="GP136" s="56"/>
      <c r="GR136" s="56"/>
      <c r="GS136" s="56"/>
      <c r="GT136" s="56"/>
      <c r="GU136" s="56"/>
      <c r="GV136" s="56"/>
      <c r="GW136" s="56"/>
      <c r="GX136" s="56"/>
      <c r="GY136" s="56"/>
      <c r="GZ136" s="56"/>
      <c r="HB136" s="56"/>
      <c r="HC136" s="56"/>
      <c r="HD136" s="56"/>
      <c r="HE136" s="56"/>
      <c r="HF136" s="56"/>
      <c r="HG136" s="56"/>
      <c r="HH136" s="56"/>
      <c r="HI136" s="56"/>
      <c r="HJ136" s="56"/>
      <c r="HL136" s="56"/>
      <c r="HM136" s="56"/>
      <c r="HN136" s="56"/>
      <c r="HO136" s="56"/>
      <c r="HP136" s="56"/>
      <c r="HQ136" s="56"/>
      <c r="HR136" s="56"/>
      <c r="HS136" s="56"/>
      <c r="HT136" s="56"/>
      <c r="HV136" s="56"/>
      <c r="HW136" s="56"/>
      <c r="HX136" s="56"/>
      <c r="HY136" s="56"/>
      <c r="HZ136" s="56"/>
      <c r="IA136" s="56"/>
      <c r="IB136" s="56"/>
      <c r="IC136" s="56"/>
      <c r="ID136" s="56"/>
      <c r="IF136" s="56"/>
      <c r="IG136" s="56"/>
      <c r="IH136" s="56"/>
      <c r="II136" s="56"/>
      <c r="IJ136" s="56"/>
      <c r="IK136" s="56"/>
      <c r="IL136" s="56"/>
      <c r="IM136" s="56"/>
      <c r="IN136" s="56"/>
      <c r="IP136" s="56"/>
      <c r="IQ136" s="56"/>
      <c r="IR136" s="56"/>
      <c r="IS136" s="56"/>
      <c r="IT136" s="56"/>
      <c r="IU136" s="56"/>
    </row>
    <row r="137" spans="1:255" ht="64.5" thickBot="1" x14ac:dyDescent="0.25">
      <c r="A137" s="191" t="s">
        <v>97</v>
      </c>
      <c r="B137" s="87" t="s">
        <v>16</v>
      </c>
      <c r="C137" s="87" t="s">
        <v>5</v>
      </c>
      <c r="D137" s="87" t="s">
        <v>23</v>
      </c>
      <c r="E137" s="87" t="s">
        <v>18</v>
      </c>
      <c r="F137" s="87" t="s">
        <v>19</v>
      </c>
      <c r="G137" s="87" t="s">
        <v>10</v>
      </c>
      <c r="H137" s="87" t="s">
        <v>13</v>
      </c>
      <c r="I137" s="89" t="s">
        <v>12</v>
      </c>
      <c r="J137" s="56"/>
      <c r="K137" s="56"/>
      <c r="L137" s="56"/>
      <c r="M137" s="56"/>
      <c r="N137" s="56"/>
      <c r="O137" s="56"/>
      <c r="P137" s="56"/>
      <c r="Q137" s="56"/>
      <c r="R137" s="56"/>
      <c r="T137" s="56"/>
      <c r="U137" s="56"/>
      <c r="V137" s="56"/>
      <c r="W137" s="56"/>
      <c r="X137" s="56"/>
      <c r="Y137" s="56"/>
      <c r="Z137" s="56"/>
      <c r="AA137" s="56"/>
      <c r="AB137" s="56"/>
      <c r="AD137" s="56"/>
      <c r="AE137" s="56"/>
      <c r="AF137" s="56"/>
      <c r="AG137" s="56"/>
      <c r="AH137" s="56"/>
      <c r="AI137" s="56"/>
      <c r="AJ137" s="56"/>
      <c r="AK137" s="56"/>
      <c r="AL137" s="56"/>
      <c r="AN137" s="56"/>
      <c r="AO137" s="56"/>
      <c r="AP137" s="56"/>
      <c r="AQ137" s="56"/>
      <c r="AR137" s="56"/>
      <c r="AS137" s="56"/>
      <c r="AT137" s="56"/>
      <c r="AU137" s="56"/>
      <c r="AV137" s="56"/>
      <c r="AX137" s="56"/>
      <c r="AY137" s="56"/>
      <c r="AZ137" s="56"/>
      <c r="BA137" s="56"/>
      <c r="BB137" s="56"/>
      <c r="BC137" s="56"/>
      <c r="BD137" s="56"/>
      <c r="BE137" s="56"/>
      <c r="BF137" s="56"/>
      <c r="BH137" s="56"/>
      <c r="BI137" s="56"/>
      <c r="BJ137" s="56"/>
      <c r="BK137" s="56"/>
      <c r="BL137" s="56"/>
      <c r="BM137" s="56"/>
      <c r="BN137" s="56"/>
      <c r="BO137" s="56"/>
      <c r="BP137" s="56"/>
      <c r="BR137" s="56"/>
      <c r="BS137" s="56"/>
      <c r="BT137" s="56"/>
      <c r="BU137" s="56"/>
      <c r="BV137" s="56"/>
      <c r="BW137" s="56"/>
      <c r="BX137" s="56"/>
      <c r="BY137" s="56"/>
      <c r="BZ137" s="56"/>
      <c r="CB137" s="56"/>
      <c r="CC137" s="56"/>
      <c r="CD137" s="56"/>
      <c r="CE137" s="56"/>
      <c r="CF137" s="56"/>
      <c r="CG137" s="56"/>
      <c r="CH137" s="56"/>
      <c r="CI137" s="56"/>
      <c r="CJ137" s="56"/>
      <c r="CL137" s="56"/>
      <c r="CM137" s="56"/>
      <c r="CN137" s="56"/>
      <c r="CO137" s="56"/>
      <c r="CP137" s="56"/>
      <c r="CQ137" s="56"/>
      <c r="CR137" s="56"/>
      <c r="CS137" s="56"/>
      <c r="CT137" s="56"/>
      <c r="CV137" s="56"/>
      <c r="CW137" s="56"/>
      <c r="CX137" s="56"/>
      <c r="CY137" s="56"/>
      <c r="CZ137" s="56"/>
      <c r="DA137" s="56"/>
      <c r="DB137" s="56"/>
      <c r="DC137" s="56"/>
      <c r="DD137" s="56"/>
      <c r="DF137" s="56"/>
      <c r="DG137" s="56"/>
      <c r="DH137" s="56"/>
      <c r="DI137" s="56"/>
      <c r="DJ137" s="56"/>
      <c r="DK137" s="56"/>
      <c r="DL137" s="56"/>
      <c r="DM137" s="56"/>
      <c r="DN137" s="56"/>
      <c r="DP137" s="56"/>
      <c r="DQ137" s="56"/>
      <c r="DR137" s="56"/>
      <c r="DS137" s="56"/>
      <c r="DT137" s="56"/>
      <c r="DU137" s="56"/>
      <c r="DV137" s="56"/>
      <c r="DW137" s="56"/>
      <c r="DX137" s="56"/>
      <c r="DZ137" s="56"/>
      <c r="EA137" s="56"/>
      <c r="EB137" s="56"/>
      <c r="EC137" s="56"/>
      <c r="ED137" s="56"/>
      <c r="EE137" s="56"/>
      <c r="EF137" s="56"/>
      <c r="EG137" s="56"/>
      <c r="EH137" s="56"/>
      <c r="EJ137" s="56"/>
      <c r="EK137" s="56"/>
      <c r="EL137" s="56"/>
      <c r="EM137" s="56"/>
      <c r="EN137" s="56"/>
      <c r="EO137" s="56"/>
      <c r="EP137" s="56"/>
      <c r="EQ137" s="56"/>
      <c r="ER137" s="56"/>
      <c r="ET137" s="56"/>
      <c r="EU137" s="56"/>
      <c r="EV137" s="56"/>
      <c r="EW137" s="56"/>
      <c r="EX137" s="56"/>
      <c r="EY137" s="56"/>
      <c r="EZ137" s="56"/>
      <c r="FA137" s="56"/>
      <c r="FB137" s="56"/>
      <c r="FD137" s="56"/>
      <c r="FE137" s="56"/>
      <c r="FF137" s="56"/>
      <c r="FG137" s="56"/>
      <c r="FH137" s="56"/>
      <c r="FI137" s="56"/>
      <c r="FJ137" s="56"/>
      <c r="FK137" s="56"/>
      <c r="FL137" s="56"/>
      <c r="FN137" s="56"/>
      <c r="FO137" s="56"/>
      <c r="FP137" s="56"/>
      <c r="FQ137" s="56"/>
      <c r="FR137" s="56"/>
      <c r="FS137" s="56"/>
      <c r="FT137" s="56"/>
      <c r="FU137" s="56"/>
      <c r="FV137" s="56"/>
      <c r="FX137" s="56"/>
      <c r="FY137" s="56"/>
      <c r="FZ137" s="56"/>
      <c r="GA137" s="56"/>
      <c r="GB137" s="56"/>
      <c r="GC137" s="56"/>
      <c r="GD137" s="56"/>
      <c r="GE137" s="56"/>
      <c r="GF137" s="56"/>
      <c r="GH137" s="56"/>
      <c r="GI137" s="56"/>
      <c r="GJ137" s="56"/>
      <c r="GK137" s="56"/>
      <c r="GL137" s="56"/>
      <c r="GM137" s="56"/>
      <c r="GN137" s="56"/>
      <c r="GO137" s="56"/>
      <c r="GP137" s="56"/>
      <c r="GR137" s="56"/>
      <c r="GS137" s="56"/>
      <c r="GT137" s="56"/>
      <c r="GU137" s="56"/>
      <c r="GV137" s="56"/>
      <c r="GW137" s="56"/>
      <c r="GX137" s="56"/>
      <c r="GY137" s="56"/>
      <c r="GZ137" s="56"/>
      <c r="HB137" s="56"/>
      <c r="HC137" s="56"/>
      <c r="HD137" s="56"/>
      <c r="HE137" s="56"/>
      <c r="HF137" s="56"/>
      <c r="HG137" s="56"/>
      <c r="HH137" s="56"/>
      <c r="HI137" s="56"/>
      <c r="HJ137" s="56"/>
      <c r="HL137" s="56"/>
      <c r="HM137" s="56"/>
      <c r="HN137" s="56"/>
      <c r="HO137" s="56"/>
      <c r="HP137" s="56"/>
      <c r="HQ137" s="56"/>
      <c r="HR137" s="56"/>
      <c r="HS137" s="56"/>
      <c r="HT137" s="56"/>
      <c r="HV137" s="56"/>
      <c r="HW137" s="56"/>
      <c r="HX137" s="56"/>
      <c r="HY137" s="56"/>
      <c r="HZ137" s="56"/>
      <c r="IA137" s="56"/>
      <c r="IB137" s="56"/>
      <c r="IC137" s="56"/>
      <c r="ID137" s="56"/>
      <c r="IF137" s="56"/>
      <c r="IG137" s="56"/>
      <c r="IH137" s="56"/>
      <c r="II137" s="56"/>
      <c r="IJ137" s="56"/>
      <c r="IK137" s="56"/>
      <c r="IL137" s="56"/>
      <c r="IM137" s="56"/>
      <c r="IN137" s="56"/>
      <c r="IP137" s="56"/>
      <c r="IQ137" s="56"/>
      <c r="IR137" s="56"/>
      <c r="IS137" s="56"/>
      <c r="IT137" s="56"/>
      <c r="IU137" s="56"/>
    </row>
    <row r="138" spans="1:255" ht="39" thickBot="1" x14ac:dyDescent="0.25">
      <c r="A138" s="117" t="s">
        <v>2277</v>
      </c>
      <c r="B138" s="164"/>
      <c r="C138" s="85" t="s">
        <v>87</v>
      </c>
      <c r="D138" s="253"/>
      <c r="E138" s="254"/>
      <c r="F138" s="253"/>
      <c r="G138" s="254"/>
      <c r="H138" s="254"/>
      <c r="I138" s="49">
        <v>23083.61</v>
      </c>
    </row>
    <row r="139" spans="1:255" ht="13.5" thickBot="1" x14ac:dyDescent="0.25">
      <c r="A139" s="46"/>
      <c r="B139" s="76">
        <f>SUM(B138:B138)</f>
        <v>0</v>
      </c>
      <c r="C139" s="75"/>
      <c r="D139" s="76"/>
      <c r="E139" s="77"/>
      <c r="F139" s="75"/>
      <c r="G139" s="75"/>
      <c r="H139" s="76" t="s">
        <v>17</v>
      </c>
      <c r="I139" s="78">
        <f>SUM(I138:I138)</f>
        <v>23083.61</v>
      </c>
    </row>
    <row r="140" spans="1:255" ht="43.9" customHeight="1" thickBot="1" x14ac:dyDescent="0.25">
      <c r="A140" s="134" t="s">
        <v>96</v>
      </c>
      <c r="B140" s="114" t="s">
        <v>16</v>
      </c>
      <c r="C140" s="114" t="s">
        <v>5</v>
      </c>
      <c r="D140" s="114" t="s">
        <v>23</v>
      </c>
      <c r="E140" s="114" t="s">
        <v>18</v>
      </c>
      <c r="F140" s="114" t="s">
        <v>19</v>
      </c>
      <c r="G140" s="114" t="s">
        <v>10</v>
      </c>
      <c r="H140" s="114" t="s">
        <v>13</v>
      </c>
      <c r="I140" s="115" t="s">
        <v>12</v>
      </c>
    </row>
    <row r="141" spans="1:255" ht="13.5" thickBot="1" x14ac:dyDescent="0.25">
      <c r="A141" s="206"/>
      <c r="B141" s="185"/>
      <c r="C141" s="70" t="s">
        <v>87</v>
      </c>
      <c r="D141" s="163"/>
      <c r="E141" s="53"/>
      <c r="F141" s="53"/>
      <c r="G141" s="53"/>
      <c r="H141" s="153"/>
      <c r="I141" s="471">
        <v>32607.66</v>
      </c>
    </row>
    <row r="142" spans="1:255" ht="13.5" thickBot="1" x14ac:dyDescent="0.25">
      <c r="A142" s="134"/>
      <c r="B142" s="271"/>
      <c r="C142" s="75"/>
      <c r="D142" s="76"/>
      <c r="E142" s="77"/>
      <c r="F142" s="75"/>
      <c r="G142" s="75"/>
      <c r="H142" s="76"/>
      <c r="I142" s="78">
        <f>SUM(I141)</f>
        <v>32607.66</v>
      </c>
    </row>
    <row r="143" spans="1:255" x14ac:dyDescent="0.2">
      <c r="A143" s="9"/>
      <c r="B143" s="9"/>
      <c r="C143" s="9"/>
      <c r="D143" s="9"/>
      <c r="E143" s="9"/>
      <c r="F143" s="20"/>
      <c r="G143" s="20"/>
      <c r="H143" s="20"/>
      <c r="I143" s="20"/>
    </row>
    <row r="144" spans="1:255" ht="15.75" x14ac:dyDescent="0.2">
      <c r="A144" s="21" t="s">
        <v>21</v>
      </c>
      <c r="B144" s="22"/>
      <c r="C144" s="23"/>
      <c r="D144" s="4" t="s">
        <v>9</v>
      </c>
      <c r="E144" s="4" t="s">
        <v>6</v>
      </c>
      <c r="F144" s="119" t="s">
        <v>7</v>
      </c>
    </row>
    <row r="145" spans="1:7" x14ac:dyDescent="0.2">
      <c r="A145" s="642" t="s">
        <v>15</v>
      </c>
      <c r="B145" s="643"/>
      <c r="C145" s="25"/>
      <c r="D145" s="26">
        <f>B26</f>
        <v>38654.76</v>
      </c>
      <c r="E145" s="26">
        <f>I26</f>
        <v>9185.27</v>
      </c>
      <c r="F145" s="120">
        <f>D145+E145</f>
        <v>47840.03</v>
      </c>
    </row>
    <row r="146" spans="1:7" x14ac:dyDescent="0.2">
      <c r="A146" s="642" t="s">
        <v>4</v>
      </c>
      <c r="B146" s="643"/>
      <c r="C146" s="25"/>
      <c r="D146" s="26">
        <f>B77</f>
        <v>69414.039999999979</v>
      </c>
      <c r="E146" s="26">
        <f>I77</f>
        <v>11886.420000000002</v>
      </c>
      <c r="F146" s="120">
        <f>D146+E146</f>
        <v>81300.459999999977</v>
      </c>
    </row>
    <row r="147" spans="1:7" x14ac:dyDescent="0.2">
      <c r="A147" s="642" t="s">
        <v>14</v>
      </c>
      <c r="B147" s="643"/>
      <c r="C147" s="25"/>
      <c r="D147" s="26">
        <f>B96</f>
        <v>30806.330000000005</v>
      </c>
      <c r="E147" s="26">
        <f>I96</f>
        <v>324.5</v>
      </c>
      <c r="F147" s="120">
        <f>D147+E147</f>
        <v>31130.830000000005</v>
      </c>
    </row>
    <row r="148" spans="1:7" x14ac:dyDescent="0.2">
      <c r="A148" s="642" t="s">
        <v>146</v>
      </c>
      <c r="B148" s="643"/>
      <c r="C148" s="25"/>
      <c r="D148" s="26">
        <f>B111</f>
        <v>47774.489999999991</v>
      </c>
      <c r="E148" s="26">
        <f>I111</f>
        <v>741.47</v>
      </c>
      <c r="F148" s="120">
        <f>D148+E148</f>
        <v>48515.959999999992</v>
      </c>
      <c r="G148" s="56"/>
    </row>
    <row r="149" spans="1:7" x14ac:dyDescent="0.2">
      <c r="A149" s="642" t="s">
        <v>26</v>
      </c>
      <c r="B149" s="643"/>
      <c r="C149" s="25"/>
      <c r="D149" s="26">
        <f>B136</f>
        <v>6559.66</v>
      </c>
      <c r="E149" s="26">
        <f>I136</f>
        <v>336.73</v>
      </c>
      <c r="F149" s="120">
        <f>D149+E149</f>
        <v>6896.3899999999994</v>
      </c>
      <c r="G149" s="56"/>
    </row>
    <row r="150" spans="1:7" x14ac:dyDescent="0.2">
      <c r="A150" s="646" t="s">
        <v>69</v>
      </c>
      <c r="B150" s="647"/>
      <c r="C150" s="25"/>
      <c r="D150" s="26"/>
      <c r="E150" s="26"/>
      <c r="F150" s="242">
        <f>F153+F151+F152+F154</f>
        <v>15485.59</v>
      </c>
      <c r="G150" s="56"/>
    </row>
    <row r="151" spans="1:7" ht="54" customHeight="1" x14ac:dyDescent="0.2">
      <c r="A151" s="650" t="s">
        <v>2275</v>
      </c>
      <c r="B151" s="651"/>
      <c r="C151" s="25"/>
      <c r="D151" s="26"/>
      <c r="E151" s="26"/>
      <c r="F151" s="120">
        <f>I115</f>
        <v>188.06</v>
      </c>
      <c r="G151" s="56"/>
    </row>
    <row r="152" spans="1:7" ht="54" customHeight="1" x14ac:dyDescent="0.2">
      <c r="A152" s="650" t="s">
        <v>2276</v>
      </c>
      <c r="B152" s="651"/>
      <c r="C152" s="25"/>
      <c r="D152" s="26"/>
      <c r="E152" s="26"/>
      <c r="F152" s="120">
        <f>I118</f>
        <v>204.92</v>
      </c>
      <c r="G152" s="56"/>
    </row>
    <row r="153" spans="1:7" x14ac:dyDescent="0.2">
      <c r="A153" s="642" t="s">
        <v>2270</v>
      </c>
      <c r="B153" s="643"/>
      <c r="C153" s="25"/>
      <c r="D153" s="26"/>
      <c r="E153" s="26"/>
      <c r="F153" s="247">
        <f>I119</f>
        <v>12032.62</v>
      </c>
      <c r="G153" s="56"/>
    </row>
    <row r="154" spans="1:7" x14ac:dyDescent="0.2">
      <c r="A154" s="642" t="s">
        <v>88</v>
      </c>
      <c r="B154" s="643"/>
      <c r="C154" s="25"/>
      <c r="D154" s="26"/>
      <c r="E154" s="26"/>
      <c r="F154" s="120">
        <f>I120</f>
        <v>3059.99</v>
      </c>
      <c r="G154" s="56"/>
    </row>
    <row r="155" spans="1:7" ht="37.15" customHeight="1" x14ac:dyDescent="0.2">
      <c r="A155" s="650" t="s">
        <v>2</v>
      </c>
      <c r="B155" s="651"/>
      <c r="C155" s="25"/>
      <c r="D155" s="26">
        <f>B139</f>
        <v>0</v>
      </c>
      <c r="E155" s="26"/>
      <c r="F155" s="120">
        <f>D155+E155+I139</f>
        <v>23083.61</v>
      </c>
      <c r="G155" s="56"/>
    </row>
    <row r="156" spans="1:7" ht="34.9" customHeight="1" x14ac:dyDescent="0.2">
      <c r="A156" s="650" t="s">
        <v>96</v>
      </c>
      <c r="B156" s="651"/>
      <c r="C156" s="25"/>
      <c r="D156" s="26"/>
      <c r="E156" s="26"/>
      <c r="F156" s="120">
        <f>I142</f>
        <v>32607.66</v>
      </c>
      <c r="G156" s="56"/>
    </row>
    <row r="157" spans="1:7" x14ac:dyDescent="0.2">
      <c r="A157" s="648" t="s">
        <v>22</v>
      </c>
      <c r="B157" s="649"/>
      <c r="C157" s="27"/>
      <c r="D157" s="28">
        <f>SUM(D145:D155)</f>
        <v>193209.28</v>
      </c>
      <c r="E157" s="28">
        <f>SUM(E145:E149)</f>
        <v>22474.390000000003</v>
      </c>
      <c r="F157" s="121">
        <f>F145+F146+F147+F148+F149+F150+F155+F156</f>
        <v>286860.52999999997</v>
      </c>
    </row>
  </sheetData>
  <mergeCells count="43">
    <mergeCell ref="A156:B156"/>
    <mergeCell ref="A157:B157"/>
    <mergeCell ref="A147:B147"/>
    <mergeCell ref="A148:B148"/>
    <mergeCell ref="A149:B149"/>
    <mergeCell ref="A150:B150"/>
    <mergeCell ref="A155:B155"/>
    <mergeCell ref="A153:B153"/>
    <mergeCell ref="A154:B154"/>
    <mergeCell ref="A146:B146"/>
    <mergeCell ref="A151:B151"/>
    <mergeCell ref="A152:B152"/>
    <mergeCell ref="A34:A55"/>
    <mergeCell ref="A92:A94"/>
    <mergeCell ref="A113:A115"/>
    <mergeCell ref="A116:A118"/>
    <mergeCell ref="B34:B58"/>
    <mergeCell ref="C9:C15"/>
    <mergeCell ref="A16:A17"/>
    <mergeCell ref="B59:B65"/>
    <mergeCell ref="C16:C17"/>
    <mergeCell ref="D16:D17"/>
    <mergeCell ref="A145:B145"/>
    <mergeCell ref="C66:C72"/>
    <mergeCell ref="B66:B72"/>
    <mergeCell ref="A66:A71"/>
    <mergeCell ref="D66:D71"/>
    <mergeCell ref="G1:H1"/>
    <mergeCell ref="G2:H2"/>
    <mergeCell ref="B9:B15"/>
    <mergeCell ref="B16:B17"/>
    <mergeCell ref="D34:D55"/>
    <mergeCell ref="A1:B1"/>
    <mergeCell ref="A11:A15"/>
    <mergeCell ref="A9:A10"/>
    <mergeCell ref="D9:D10"/>
    <mergeCell ref="D11:D15"/>
    <mergeCell ref="D56:D58"/>
    <mergeCell ref="C34:C58"/>
    <mergeCell ref="A56:A58"/>
    <mergeCell ref="A59:A65"/>
    <mergeCell ref="C59:C65"/>
    <mergeCell ref="D59:D65"/>
  </mergeCells>
  <pageMargins left="0.70866141732283472" right="0.70866141732283472" top="0.19685039370078741" bottom="0.19685039370078741" header="0.31496062992125984" footer="0.31496062992125984"/>
  <pageSetup paperSize="9" orientation="landscape" verticalDpi="0" r:id="rId1"/>
  <legacy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U142"/>
  <sheetViews>
    <sheetView topLeftCell="A130" workbookViewId="0">
      <selection activeCell="F142" sqref="F142"/>
    </sheetView>
  </sheetViews>
  <sheetFormatPr defaultRowHeight="12.75" x14ac:dyDescent="0.2"/>
  <cols>
    <col min="1" max="1" width="23.5703125" customWidth="1"/>
    <col min="2" max="2" width="10.85546875" customWidth="1"/>
    <col min="3" max="3" width="13.28515625" customWidth="1"/>
    <col min="4" max="4" width="17.5703125" customWidth="1"/>
    <col min="5" max="5" width="24.28515625" customWidth="1"/>
    <col min="6" max="6" width="12.42578125" customWidth="1"/>
    <col min="7" max="7" width="7.28515625" customWidth="1"/>
    <col min="8" max="8" width="12.85546875" customWidth="1"/>
    <col min="9" max="9" width="11.42578125" customWidth="1"/>
  </cols>
  <sheetData>
    <row r="1" spans="1:9" ht="12.75" customHeight="1" x14ac:dyDescent="0.2">
      <c r="A1" s="708" t="s">
        <v>85</v>
      </c>
      <c r="B1" s="70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/>
      <c r="E2" s="5">
        <v>113221.2</v>
      </c>
      <c r="F2" s="6">
        <v>100044.84</v>
      </c>
      <c r="G2" s="640">
        <f>E2-F2</f>
        <v>13176.36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585</v>
      </c>
      <c r="E3" s="1">
        <v>6</v>
      </c>
      <c r="F3" s="1"/>
      <c r="G3" s="1"/>
      <c r="H3" s="1" t="s">
        <v>25</v>
      </c>
      <c r="I3" s="8">
        <f>F2-F142</f>
        <v>-183955.63499999998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4.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4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thickBot="1" x14ac:dyDescent="0.25">
      <c r="A6" s="227"/>
      <c r="B6" s="152">
        <v>2452.21</v>
      </c>
      <c r="C6" s="63" t="s">
        <v>66</v>
      </c>
      <c r="D6" s="151"/>
      <c r="E6" s="65"/>
      <c r="F6" s="65"/>
      <c r="G6" s="65"/>
      <c r="H6" s="66"/>
      <c r="I6" s="67">
        <f t="shared" ref="I6:I26" si="0">G6*H6</f>
        <v>0</v>
      </c>
    </row>
    <row r="7" spans="1:9" ht="12.75" customHeight="1" thickBot="1" x14ac:dyDescent="0.25">
      <c r="A7" s="227"/>
      <c r="B7" s="122">
        <v>2665.3</v>
      </c>
      <c r="C7" s="123" t="s">
        <v>67</v>
      </c>
      <c r="D7" s="124"/>
      <c r="E7" s="125"/>
      <c r="F7" s="125"/>
      <c r="G7" s="125"/>
      <c r="H7" s="126"/>
      <c r="I7" s="127">
        <f t="shared" si="0"/>
        <v>0</v>
      </c>
    </row>
    <row r="8" spans="1:9" ht="12.75" customHeight="1" thickBot="1" x14ac:dyDescent="0.25">
      <c r="A8" s="227"/>
      <c r="B8" s="106">
        <v>3714.68</v>
      </c>
      <c r="C8" s="85" t="s">
        <v>70</v>
      </c>
      <c r="D8" s="86"/>
      <c r="E8" s="47"/>
      <c r="F8" s="47"/>
      <c r="G8" s="47"/>
      <c r="H8" s="48"/>
      <c r="I8" s="49">
        <f t="shared" si="0"/>
        <v>0</v>
      </c>
    </row>
    <row r="9" spans="1:9" x14ac:dyDescent="0.2">
      <c r="A9" s="655" t="s">
        <v>753</v>
      </c>
      <c r="B9" s="672">
        <v>3168.6</v>
      </c>
      <c r="C9" s="625" t="s">
        <v>72</v>
      </c>
      <c r="D9" s="658" t="s">
        <v>623</v>
      </c>
      <c r="E9" s="37" t="s">
        <v>125</v>
      </c>
      <c r="F9" s="37" t="s">
        <v>99</v>
      </c>
      <c r="G9" s="37">
        <v>2</v>
      </c>
      <c r="H9" s="38">
        <v>41.85</v>
      </c>
      <c r="I9" s="39">
        <f t="shared" si="0"/>
        <v>83.7</v>
      </c>
    </row>
    <row r="10" spans="1:9" ht="13.5" thickBot="1" x14ac:dyDescent="0.25">
      <c r="A10" s="657"/>
      <c r="B10" s="681"/>
      <c r="C10" s="632"/>
      <c r="D10" s="659"/>
      <c r="E10" s="83" t="s">
        <v>586</v>
      </c>
      <c r="F10" s="83" t="s">
        <v>100</v>
      </c>
      <c r="G10" s="83">
        <v>0.05</v>
      </c>
      <c r="H10" s="84">
        <v>160</v>
      </c>
      <c r="I10" s="200">
        <f t="shared" si="0"/>
        <v>8</v>
      </c>
    </row>
    <row r="11" spans="1:9" ht="12.75" customHeight="1" x14ac:dyDescent="0.2">
      <c r="A11" s="655" t="s">
        <v>754</v>
      </c>
      <c r="B11" s="681"/>
      <c r="C11" s="632"/>
      <c r="D11" s="658"/>
      <c r="E11" s="37" t="s">
        <v>502</v>
      </c>
      <c r="F11" s="37" t="s">
        <v>100</v>
      </c>
      <c r="G11" s="37">
        <v>0.05</v>
      </c>
      <c r="H11" s="38">
        <v>68</v>
      </c>
      <c r="I11" s="39">
        <f t="shared" si="0"/>
        <v>3.4000000000000004</v>
      </c>
    </row>
    <row r="12" spans="1:9" ht="12.75" customHeight="1" x14ac:dyDescent="0.2">
      <c r="A12" s="656"/>
      <c r="B12" s="681"/>
      <c r="C12" s="632"/>
      <c r="D12" s="660"/>
      <c r="E12" s="35" t="s">
        <v>128</v>
      </c>
      <c r="F12" s="35" t="s">
        <v>100</v>
      </c>
      <c r="G12" s="35">
        <v>0.05</v>
      </c>
      <c r="H12" s="36">
        <v>170</v>
      </c>
      <c r="I12" s="157">
        <f t="shared" si="0"/>
        <v>8.5</v>
      </c>
    </row>
    <row r="13" spans="1:9" ht="12.75" customHeight="1" x14ac:dyDescent="0.2">
      <c r="A13" s="656"/>
      <c r="B13" s="681"/>
      <c r="C13" s="632"/>
      <c r="D13" s="660"/>
      <c r="E13" s="15" t="s">
        <v>756</v>
      </c>
      <c r="F13" s="15" t="s">
        <v>757</v>
      </c>
      <c r="G13" s="15">
        <v>1</v>
      </c>
      <c r="H13" s="16">
        <v>106.25</v>
      </c>
      <c r="I13" s="43">
        <f t="shared" si="0"/>
        <v>106.25</v>
      </c>
    </row>
    <row r="14" spans="1:9" ht="12.75" customHeight="1" x14ac:dyDescent="0.2">
      <c r="A14" s="656"/>
      <c r="B14" s="681"/>
      <c r="C14" s="632"/>
      <c r="D14" s="660"/>
      <c r="E14" s="15" t="s">
        <v>586</v>
      </c>
      <c r="F14" s="15" t="s">
        <v>100</v>
      </c>
      <c r="G14" s="15">
        <v>0.02</v>
      </c>
      <c r="H14" s="16">
        <v>260</v>
      </c>
      <c r="I14" s="43">
        <f t="shared" si="0"/>
        <v>5.2</v>
      </c>
    </row>
    <row r="15" spans="1:9" ht="12.75" customHeight="1" thickBot="1" x14ac:dyDescent="0.25">
      <c r="A15" s="657"/>
      <c r="B15" s="673"/>
      <c r="C15" s="626"/>
      <c r="D15" s="659"/>
      <c r="E15" s="83" t="s">
        <v>755</v>
      </c>
      <c r="F15" s="83" t="s">
        <v>100</v>
      </c>
      <c r="G15" s="83">
        <v>0.04</v>
      </c>
      <c r="H15" s="84">
        <v>170</v>
      </c>
      <c r="I15" s="200">
        <f t="shared" si="0"/>
        <v>6.8</v>
      </c>
    </row>
    <row r="16" spans="1:9" x14ac:dyDescent="0.2">
      <c r="A16" s="655" t="s">
        <v>950</v>
      </c>
      <c r="B16" s="672">
        <v>2877.53</v>
      </c>
      <c r="C16" s="625" t="s">
        <v>73</v>
      </c>
      <c r="D16" s="658"/>
      <c r="E16" s="37" t="s">
        <v>951</v>
      </c>
      <c r="F16" s="37" t="s">
        <v>99</v>
      </c>
      <c r="G16" s="37">
        <v>8</v>
      </c>
      <c r="H16" s="38">
        <v>0.7</v>
      </c>
      <c r="I16" s="39">
        <f t="shared" si="0"/>
        <v>5.6</v>
      </c>
    </row>
    <row r="17" spans="1:9" ht="13.5" thickBot="1" x14ac:dyDescent="0.25">
      <c r="A17" s="657"/>
      <c r="B17" s="673"/>
      <c r="C17" s="626"/>
      <c r="D17" s="659"/>
      <c r="E17" s="83" t="s">
        <v>951</v>
      </c>
      <c r="F17" s="83" t="s">
        <v>99</v>
      </c>
      <c r="G17" s="83">
        <v>8</v>
      </c>
      <c r="H17" s="84">
        <v>0.8</v>
      </c>
      <c r="I17" s="200">
        <f t="shared" si="0"/>
        <v>6.4</v>
      </c>
    </row>
    <row r="18" spans="1:9" ht="12.75" customHeight="1" thickBot="1" x14ac:dyDescent="0.25">
      <c r="A18" s="227"/>
      <c r="B18" s="106">
        <v>3423.64</v>
      </c>
      <c r="C18" s="85" t="s">
        <v>74</v>
      </c>
      <c r="D18" s="86"/>
      <c r="E18" s="47"/>
      <c r="F18" s="47"/>
      <c r="G18" s="47"/>
      <c r="H18" s="48"/>
      <c r="I18" s="49"/>
    </row>
    <row r="19" spans="1:9" ht="12.75" customHeight="1" thickBot="1" x14ac:dyDescent="0.25">
      <c r="A19" s="228"/>
      <c r="B19" s="161">
        <v>2092.61</v>
      </c>
      <c r="C19" s="154" t="s">
        <v>75</v>
      </c>
      <c r="D19" s="162"/>
      <c r="E19" s="82"/>
      <c r="F19" s="82"/>
      <c r="G19" s="82"/>
      <c r="H19" s="155"/>
      <c r="I19" s="156">
        <f t="shared" si="0"/>
        <v>0</v>
      </c>
    </row>
    <row r="20" spans="1:9" x14ac:dyDescent="0.2">
      <c r="A20" s="655" t="s">
        <v>1093</v>
      </c>
      <c r="B20" s="672">
        <v>2942.52</v>
      </c>
      <c r="C20" s="625" t="s">
        <v>76</v>
      </c>
      <c r="D20" s="658" t="s">
        <v>1135</v>
      </c>
      <c r="E20" s="487" t="s">
        <v>1355</v>
      </c>
      <c r="F20" s="487" t="s">
        <v>99</v>
      </c>
      <c r="G20" s="487">
        <v>1</v>
      </c>
      <c r="H20" s="488">
        <v>2140</v>
      </c>
      <c r="I20" s="292">
        <f t="shared" si="0"/>
        <v>2140</v>
      </c>
    </row>
    <row r="21" spans="1:9" ht="13.5" thickBot="1" x14ac:dyDescent="0.25">
      <c r="A21" s="657"/>
      <c r="B21" s="681"/>
      <c r="C21" s="632"/>
      <c r="D21" s="659"/>
      <c r="E21" s="83" t="s">
        <v>1356</v>
      </c>
      <c r="F21" s="83" t="s">
        <v>99</v>
      </c>
      <c r="G21" s="83">
        <v>5</v>
      </c>
      <c r="H21" s="84">
        <v>1440</v>
      </c>
      <c r="I21" s="200">
        <f t="shared" si="0"/>
        <v>7200</v>
      </c>
    </row>
    <row r="22" spans="1:9" ht="26.25" thickBot="1" x14ac:dyDescent="0.25">
      <c r="A22" s="134" t="s">
        <v>1357</v>
      </c>
      <c r="B22" s="673"/>
      <c r="C22" s="626"/>
      <c r="D22" s="55" t="s">
        <v>354</v>
      </c>
      <c r="E22" s="378" t="s">
        <v>1358</v>
      </c>
      <c r="F22" s="378" t="s">
        <v>1359</v>
      </c>
      <c r="G22" s="378">
        <v>1</v>
      </c>
      <c r="H22" s="379">
        <v>2162.14</v>
      </c>
      <c r="I22" s="49">
        <f t="shared" si="0"/>
        <v>2162.14</v>
      </c>
    </row>
    <row r="23" spans="1:9" ht="12.75" customHeight="1" thickBot="1" x14ac:dyDescent="0.25">
      <c r="A23" s="231"/>
      <c r="B23" s="169">
        <v>2935.69</v>
      </c>
      <c r="C23" s="167" t="s">
        <v>77</v>
      </c>
      <c r="D23" s="179"/>
      <c r="E23" s="83"/>
      <c r="F23" s="83"/>
      <c r="G23" s="83"/>
      <c r="H23" s="84"/>
      <c r="I23" s="200">
        <f t="shared" si="0"/>
        <v>0</v>
      </c>
    </row>
    <row r="24" spans="1:9" ht="12.75" customHeight="1" thickBot="1" x14ac:dyDescent="0.25">
      <c r="A24" s="221"/>
      <c r="B24" s="106">
        <v>4352.33</v>
      </c>
      <c r="C24" s="85" t="s">
        <v>78</v>
      </c>
      <c r="D24" s="86"/>
      <c r="E24" s="47"/>
      <c r="F24" s="47"/>
      <c r="G24" s="47"/>
      <c r="H24" s="48"/>
      <c r="I24" s="49">
        <f t="shared" si="0"/>
        <v>0</v>
      </c>
    </row>
    <row r="25" spans="1:9" ht="12.75" customHeight="1" thickBot="1" x14ac:dyDescent="0.25">
      <c r="A25" s="221"/>
      <c r="B25" s="106">
        <v>3570.89</v>
      </c>
      <c r="C25" s="85" t="s">
        <v>79</v>
      </c>
      <c r="D25" s="86"/>
      <c r="E25" s="47"/>
      <c r="F25" s="47"/>
      <c r="G25" s="47"/>
      <c r="H25" s="48"/>
      <c r="I25" s="49">
        <f t="shared" si="0"/>
        <v>0</v>
      </c>
    </row>
    <row r="26" spans="1:9" ht="12.75" customHeight="1" thickBot="1" x14ac:dyDescent="0.25">
      <c r="A26" s="221"/>
      <c r="B26" s="106">
        <v>3608.72</v>
      </c>
      <c r="C26" s="85" t="s">
        <v>80</v>
      </c>
      <c r="D26" s="86"/>
      <c r="E26" s="47"/>
      <c r="F26" s="47"/>
      <c r="G26" s="47"/>
      <c r="H26" s="48"/>
      <c r="I26" s="49">
        <f t="shared" si="0"/>
        <v>0</v>
      </c>
    </row>
    <row r="27" spans="1:9" ht="12.75" customHeight="1" thickBot="1" x14ac:dyDescent="0.25">
      <c r="A27" s="46"/>
      <c r="B27" s="164"/>
      <c r="C27" s="85" t="s">
        <v>87</v>
      </c>
      <c r="D27" s="86"/>
      <c r="E27" s="47"/>
      <c r="F27" s="47"/>
      <c r="G27" s="47"/>
      <c r="H27" s="48"/>
      <c r="I27" s="49">
        <v>306.8</v>
      </c>
    </row>
    <row r="28" spans="1:9" ht="12.75" customHeight="1" thickBot="1" x14ac:dyDescent="0.25">
      <c r="A28" s="219"/>
      <c r="B28" s="108">
        <f>SUM(B6:B26)</f>
        <v>37804.720000000001</v>
      </c>
      <c r="C28" s="109"/>
      <c r="D28" s="108"/>
      <c r="E28" s="110"/>
      <c r="F28" s="109"/>
      <c r="G28" s="109"/>
      <c r="H28" s="108" t="s">
        <v>17</v>
      </c>
      <c r="I28" s="232">
        <f>SUM(I6:I27)</f>
        <v>12042.789999999999</v>
      </c>
    </row>
    <row r="29" spans="1:9" ht="77.25" thickBot="1" x14ac:dyDescent="0.25">
      <c r="A29" s="134" t="s">
        <v>1066</v>
      </c>
      <c r="B29" s="114" t="s">
        <v>16</v>
      </c>
      <c r="C29" s="114" t="s">
        <v>5</v>
      </c>
      <c r="D29" s="114" t="s">
        <v>23</v>
      </c>
      <c r="E29" s="114" t="s">
        <v>18</v>
      </c>
      <c r="F29" s="114" t="s">
        <v>19</v>
      </c>
      <c r="G29" s="114" t="s">
        <v>10</v>
      </c>
      <c r="H29" s="114" t="s">
        <v>13</v>
      </c>
      <c r="I29" s="115" t="s">
        <v>12</v>
      </c>
    </row>
    <row r="30" spans="1:9" ht="12.75" customHeight="1" thickBot="1" x14ac:dyDescent="0.25">
      <c r="A30" s="227"/>
      <c r="B30" s="106">
        <v>4583.22</v>
      </c>
      <c r="C30" s="85" t="s">
        <v>66</v>
      </c>
      <c r="D30" s="86"/>
      <c r="E30" s="47"/>
      <c r="F30" s="47"/>
      <c r="G30" s="47"/>
      <c r="H30" s="48"/>
      <c r="I30" s="49">
        <f t="shared" ref="I30:I60" si="1">G30*H30</f>
        <v>0</v>
      </c>
    </row>
    <row r="31" spans="1:9" ht="13.5" thickBot="1" x14ac:dyDescent="0.25">
      <c r="A31" s="227"/>
      <c r="B31" s="106">
        <v>4459.62</v>
      </c>
      <c r="C31" s="85" t="s">
        <v>67</v>
      </c>
      <c r="D31" s="55"/>
      <c r="E31" s="47"/>
      <c r="F31" s="47"/>
      <c r="G31" s="47"/>
      <c r="H31" s="48"/>
      <c r="I31" s="49">
        <f t="shared" si="1"/>
        <v>0</v>
      </c>
    </row>
    <row r="32" spans="1:9" ht="12.75" customHeight="1" thickBot="1" x14ac:dyDescent="0.25">
      <c r="A32" s="227"/>
      <c r="B32" s="106">
        <v>4401.01</v>
      </c>
      <c r="C32" s="85" t="s">
        <v>70</v>
      </c>
      <c r="D32" s="86"/>
      <c r="E32" s="47"/>
      <c r="F32" s="47"/>
      <c r="G32" s="47"/>
      <c r="H32" s="48"/>
      <c r="I32" s="49">
        <f t="shared" si="1"/>
        <v>0</v>
      </c>
    </row>
    <row r="33" spans="1:9" ht="12.75" customHeight="1" thickBot="1" x14ac:dyDescent="0.25">
      <c r="A33" s="227"/>
      <c r="B33" s="106">
        <v>5870.08</v>
      </c>
      <c r="C33" s="85" t="s">
        <v>72</v>
      </c>
      <c r="D33" s="86"/>
      <c r="E33" s="47"/>
      <c r="F33" s="47"/>
      <c r="G33" s="47"/>
      <c r="H33" s="48"/>
      <c r="I33" s="49">
        <f t="shared" si="1"/>
        <v>0</v>
      </c>
    </row>
    <row r="34" spans="1:9" ht="12.75" customHeight="1" thickBot="1" x14ac:dyDescent="0.25">
      <c r="A34" s="228"/>
      <c r="B34" s="161">
        <v>5767.85</v>
      </c>
      <c r="C34" s="154" t="s">
        <v>73</v>
      </c>
      <c r="D34" s="162"/>
      <c r="E34" s="82"/>
      <c r="F34" s="82"/>
      <c r="G34" s="82"/>
      <c r="H34" s="155"/>
      <c r="I34" s="156">
        <f t="shared" si="1"/>
        <v>0</v>
      </c>
    </row>
    <row r="35" spans="1:9" ht="12.75" customHeight="1" x14ac:dyDescent="0.2">
      <c r="A35" s="622" t="s">
        <v>329</v>
      </c>
      <c r="B35" s="625">
        <v>4988.1400000000003</v>
      </c>
      <c r="C35" s="625" t="s">
        <v>74</v>
      </c>
      <c r="D35" s="627" t="s">
        <v>1091</v>
      </c>
      <c r="E35" s="37" t="s">
        <v>1090</v>
      </c>
      <c r="F35" s="37" t="s">
        <v>99</v>
      </c>
      <c r="G35" s="37">
        <v>1</v>
      </c>
      <c r="H35" s="38">
        <v>76.349999999999994</v>
      </c>
      <c r="I35" s="39">
        <f t="shared" si="1"/>
        <v>76.349999999999994</v>
      </c>
    </row>
    <row r="36" spans="1:9" ht="12.75" customHeight="1" thickBot="1" x14ac:dyDescent="0.25">
      <c r="A36" s="624"/>
      <c r="B36" s="626"/>
      <c r="C36" s="626"/>
      <c r="D36" s="629"/>
      <c r="E36" s="83" t="s">
        <v>331</v>
      </c>
      <c r="F36" s="83" t="s">
        <v>99</v>
      </c>
      <c r="G36" s="83">
        <v>2</v>
      </c>
      <c r="H36" s="84">
        <v>8.6999999999999993</v>
      </c>
      <c r="I36" s="200">
        <f t="shared" si="1"/>
        <v>17.399999999999999</v>
      </c>
    </row>
    <row r="37" spans="1:9" ht="26.25" thickBot="1" x14ac:dyDescent="0.25">
      <c r="A37" s="46" t="s">
        <v>329</v>
      </c>
      <c r="B37" s="491">
        <v>5371.49</v>
      </c>
      <c r="C37" s="85" t="s">
        <v>75</v>
      </c>
      <c r="D37" s="55" t="s">
        <v>330</v>
      </c>
      <c r="E37" s="47" t="s">
        <v>331</v>
      </c>
      <c r="F37" s="47" t="s">
        <v>99</v>
      </c>
      <c r="G37" s="47">
        <v>6</v>
      </c>
      <c r="H37" s="48">
        <v>8.6999999999999993</v>
      </c>
      <c r="I37" s="49">
        <f t="shared" si="1"/>
        <v>52.199999999999996</v>
      </c>
    </row>
    <row r="38" spans="1:9" ht="12.75" customHeight="1" x14ac:dyDescent="0.2">
      <c r="A38" s="620" t="s">
        <v>1368</v>
      </c>
      <c r="B38" s="630">
        <v>6068.71</v>
      </c>
      <c r="C38" s="625" t="s">
        <v>76</v>
      </c>
      <c r="D38" s="658" t="s">
        <v>108</v>
      </c>
      <c r="E38" s="82" t="s">
        <v>1267</v>
      </c>
      <c r="F38" s="82" t="s">
        <v>99</v>
      </c>
      <c r="G38" s="82">
        <v>4</v>
      </c>
      <c r="H38" s="155">
        <v>20</v>
      </c>
      <c r="I38" s="156">
        <f t="shared" si="1"/>
        <v>80</v>
      </c>
    </row>
    <row r="39" spans="1:9" ht="12.75" customHeight="1" x14ac:dyDescent="0.2">
      <c r="A39" s="714"/>
      <c r="B39" s="710"/>
      <c r="C39" s="632"/>
      <c r="D39" s="660"/>
      <c r="E39" s="15" t="s">
        <v>1369</v>
      </c>
      <c r="F39" s="15" t="s">
        <v>99</v>
      </c>
      <c r="G39" s="15">
        <v>2</v>
      </c>
      <c r="H39" s="16">
        <v>70</v>
      </c>
      <c r="I39" s="43">
        <f t="shared" si="1"/>
        <v>140</v>
      </c>
    </row>
    <row r="40" spans="1:9" ht="12.75" customHeight="1" x14ac:dyDescent="0.2">
      <c r="A40" s="714"/>
      <c r="B40" s="710"/>
      <c r="C40" s="632"/>
      <c r="D40" s="660"/>
      <c r="E40" s="15" t="s">
        <v>1370</v>
      </c>
      <c r="F40" s="15" t="s">
        <v>99</v>
      </c>
      <c r="G40" s="15">
        <v>2</v>
      </c>
      <c r="H40" s="16">
        <v>70</v>
      </c>
      <c r="I40" s="43">
        <f t="shared" si="1"/>
        <v>140</v>
      </c>
    </row>
    <row r="41" spans="1:9" ht="12.75" customHeight="1" thickBot="1" x14ac:dyDescent="0.25">
      <c r="A41" s="621"/>
      <c r="B41" s="710"/>
      <c r="C41" s="632"/>
      <c r="D41" s="659"/>
      <c r="E41" s="40" t="s">
        <v>447</v>
      </c>
      <c r="F41" s="40" t="s">
        <v>99</v>
      </c>
      <c r="G41" s="40">
        <v>4</v>
      </c>
      <c r="H41" s="41">
        <v>26</v>
      </c>
      <c r="I41" s="42">
        <f t="shared" si="1"/>
        <v>104</v>
      </c>
    </row>
    <row r="42" spans="1:9" ht="12.75" customHeight="1" x14ac:dyDescent="0.2">
      <c r="A42" s="622" t="s">
        <v>1375</v>
      </c>
      <c r="B42" s="710"/>
      <c r="C42" s="632"/>
      <c r="D42" s="658" t="s">
        <v>108</v>
      </c>
      <c r="E42" s="37" t="s">
        <v>565</v>
      </c>
      <c r="F42" s="37" t="s">
        <v>101</v>
      </c>
      <c r="G42" s="37">
        <v>3</v>
      </c>
      <c r="H42" s="38">
        <v>83.57</v>
      </c>
      <c r="I42" s="39">
        <f t="shared" si="1"/>
        <v>250.70999999999998</v>
      </c>
    </row>
    <row r="43" spans="1:9" ht="12.75" customHeight="1" x14ac:dyDescent="0.2">
      <c r="A43" s="623"/>
      <c r="B43" s="710"/>
      <c r="C43" s="632"/>
      <c r="D43" s="660"/>
      <c r="E43" s="15" t="s">
        <v>1371</v>
      </c>
      <c r="F43" s="15" t="s">
        <v>99</v>
      </c>
      <c r="G43" s="15">
        <v>1</v>
      </c>
      <c r="H43" s="16">
        <v>5.4</v>
      </c>
      <c r="I43" s="43">
        <f t="shared" si="1"/>
        <v>5.4</v>
      </c>
    </row>
    <row r="44" spans="1:9" ht="12.75" customHeight="1" x14ac:dyDescent="0.2">
      <c r="A44" s="623"/>
      <c r="B44" s="710"/>
      <c r="C44" s="632"/>
      <c r="D44" s="660"/>
      <c r="E44" s="15" t="s">
        <v>1372</v>
      </c>
      <c r="F44" s="15" t="s">
        <v>99</v>
      </c>
      <c r="G44" s="15">
        <v>1</v>
      </c>
      <c r="H44" s="16">
        <v>25.8</v>
      </c>
      <c r="I44" s="43">
        <f t="shared" si="1"/>
        <v>25.8</v>
      </c>
    </row>
    <row r="45" spans="1:9" ht="12.75" customHeight="1" x14ac:dyDescent="0.2">
      <c r="A45" s="623"/>
      <c r="B45" s="710"/>
      <c r="C45" s="632"/>
      <c r="D45" s="660"/>
      <c r="E45" s="15" t="s">
        <v>1373</v>
      </c>
      <c r="F45" s="15" t="s">
        <v>99</v>
      </c>
      <c r="G45" s="15">
        <v>1</v>
      </c>
      <c r="H45" s="16">
        <v>120</v>
      </c>
      <c r="I45" s="43">
        <f t="shared" si="1"/>
        <v>120</v>
      </c>
    </row>
    <row r="46" spans="1:9" ht="12.75" customHeight="1" x14ac:dyDescent="0.2">
      <c r="A46" s="623"/>
      <c r="B46" s="710"/>
      <c r="C46" s="632"/>
      <c r="D46" s="660"/>
      <c r="E46" s="15" t="s">
        <v>134</v>
      </c>
      <c r="F46" s="15" t="s">
        <v>99</v>
      </c>
      <c r="G46" s="15">
        <v>1</v>
      </c>
      <c r="H46" s="16">
        <v>75</v>
      </c>
      <c r="I46" s="43">
        <f t="shared" si="1"/>
        <v>75</v>
      </c>
    </row>
    <row r="47" spans="1:9" ht="12.75" customHeight="1" thickBot="1" x14ac:dyDescent="0.25">
      <c r="A47" s="624"/>
      <c r="B47" s="631"/>
      <c r="C47" s="626"/>
      <c r="D47" s="659"/>
      <c r="E47" s="40" t="s">
        <v>1374</v>
      </c>
      <c r="F47" s="40" t="s">
        <v>99</v>
      </c>
      <c r="G47" s="40">
        <v>1</v>
      </c>
      <c r="H47" s="41">
        <v>420</v>
      </c>
      <c r="I47" s="42">
        <f t="shared" si="1"/>
        <v>420</v>
      </c>
    </row>
    <row r="48" spans="1:9" ht="26.25" thickBot="1" x14ac:dyDescent="0.25">
      <c r="A48" s="46" t="s">
        <v>329</v>
      </c>
      <c r="B48" s="491">
        <v>6273.48</v>
      </c>
      <c r="C48" s="85" t="s">
        <v>77</v>
      </c>
      <c r="D48" s="55" t="s">
        <v>330</v>
      </c>
      <c r="E48" s="47" t="s">
        <v>331</v>
      </c>
      <c r="F48" s="47" t="s">
        <v>99</v>
      </c>
      <c r="G48" s="47">
        <v>4</v>
      </c>
      <c r="H48" s="48">
        <v>7.53</v>
      </c>
      <c r="I48" s="49">
        <f t="shared" si="1"/>
        <v>30.12</v>
      </c>
    </row>
    <row r="49" spans="1:9" ht="12.75" customHeight="1" x14ac:dyDescent="0.2">
      <c r="A49" s="622" t="s">
        <v>329</v>
      </c>
      <c r="B49" s="630">
        <v>7820.8</v>
      </c>
      <c r="C49" s="625" t="s">
        <v>78</v>
      </c>
      <c r="D49" s="658" t="s">
        <v>330</v>
      </c>
      <c r="E49" s="82" t="s">
        <v>331</v>
      </c>
      <c r="F49" s="82" t="s">
        <v>99</v>
      </c>
      <c r="G49" s="82">
        <v>5</v>
      </c>
      <c r="H49" s="155">
        <v>7.53</v>
      </c>
      <c r="I49" s="156">
        <f t="shared" si="1"/>
        <v>37.65</v>
      </c>
    </row>
    <row r="50" spans="1:9" ht="12.75" customHeight="1" x14ac:dyDescent="0.2">
      <c r="A50" s="623"/>
      <c r="B50" s="710"/>
      <c r="C50" s="632"/>
      <c r="D50" s="660"/>
      <c r="E50" s="15" t="s">
        <v>973</v>
      </c>
      <c r="F50" s="15" t="s">
        <v>99</v>
      </c>
      <c r="G50" s="15">
        <v>2</v>
      </c>
      <c r="H50" s="16">
        <v>45</v>
      </c>
      <c r="I50" s="43">
        <f t="shared" si="1"/>
        <v>90</v>
      </c>
    </row>
    <row r="51" spans="1:9" ht="12.75" customHeight="1" thickBot="1" x14ac:dyDescent="0.25">
      <c r="A51" s="624"/>
      <c r="B51" s="631"/>
      <c r="C51" s="626"/>
      <c r="D51" s="659"/>
      <c r="E51" s="40" t="s">
        <v>1723</v>
      </c>
      <c r="F51" s="40" t="s">
        <v>102</v>
      </c>
      <c r="G51" s="40">
        <v>1</v>
      </c>
      <c r="H51" s="41">
        <v>25</v>
      </c>
      <c r="I51" s="42">
        <f t="shared" si="1"/>
        <v>25</v>
      </c>
    </row>
    <row r="52" spans="1:9" ht="12.75" customHeight="1" x14ac:dyDescent="0.2">
      <c r="A52" s="622" t="s">
        <v>107</v>
      </c>
      <c r="B52" s="625">
        <v>7226.32</v>
      </c>
      <c r="C52" s="625" t="s">
        <v>79</v>
      </c>
      <c r="D52" s="658" t="s">
        <v>1693</v>
      </c>
      <c r="E52" s="37" t="s">
        <v>1897</v>
      </c>
      <c r="F52" s="37" t="s">
        <v>99</v>
      </c>
      <c r="G52" s="37">
        <v>3</v>
      </c>
      <c r="H52" s="38">
        <v>402.07</v>
      </c>
      <c r="I52" s="39">
        <f t="shared" si="1"/>
        <v>1206.21</v>
      </c>
    </row>
    <row r="53" spans="1:9" ht="12.75" customHeight="1" x14ac:dyDescent="0.2">
      <c r="A53" s="623"/>
      <c r="B53" s="632"/>
      <c r="C53" s="632"/>
      <c r="D53" s="660"/>
      <c r="E53" s="15" t="s">
        <v>118</v>
      </c>
      <c r="F53" s="15" t="s">
        <v>99</v>
      </c>
      <c r="G53" s="15">
        <v>1</v>
      </c>
      <c r="H53" s="16">
        <v>98.8</v>
      </c>
      <c r="I53" s="43">
        <f t="shared" si="1"/>
        <v>98.8</v>
      </c>
    </row>
    <row r="54" spans="1:9" ht="12.75" customHeight="1" x14ac:dyDescent="0.2">
      <c r="A54" s="623"/>
      <c r="B54" s="632"/>
      <c r="C54" s="632"/>
      <c r="D54" s="660"/>
      <c r="E54" s="15" t="s">
        <v>421</v>
      </c>
      <c r="F54" s="15" t="s">
        <v>99</v>
      </c>
      <c r="G54" s="15">
        <v>1</v>
      </c>
      <c r="H54" s="16">
        <v>45</v>
      </c>
      <c r="I54" s="43">
        <f t="shared" si="1"/>
        <v>45</v>
      </c>
    </row>
    <row r="55" spans="1:9" ht="12.75" customHeight="1" x14ac:dyDescent="0.2">
      <c r="A55" s="623"/>
      <c r="B55" s="632"/>
      <c r="C55" s="632"/>
      <c r="D55" s="660"/>
      <c r="E55" s="15" t="s">
        <v>812</v>
      </c>
      <c r="F55" s="15" t="s">
        <v>99</v>
      </c>
      <c r="G55" s="15">
        <v>2</v>
      </c>
      <c r="H55" s="16">
        <v>290</v>
      </c>
      <c r="I55" s="43">
        <f t="shared" si="1"/>
        <v>580</v>
      </c>
    </row>
    <row r="56" spans="1:9" ht="12.75" customHeight="1" x14ac:dyDescent="0.2">
      <c r="A56" s="623"/>
      <c r="B56" s="632"/>
      <c r="C56" s="632"/>
      <c r="D56" s="660"/>
      <c r="E56" s="15" t="s">
        <v>134</v>
      </c>
      <c r="F56" s="15" t="s">
        <v>99</v>
      </c>
      <c r="G56" s="15">
        <v>2</v>
      </c>
      <c r="H56" s="16">
        <v>75</v>
      </c>
      <c r="I56" s="43">
        <f t="shared" si="1"/>
        <v>150</v>
      </c>
    </row>
    <row r="57" spans="1:9" ht="12.75" customHeight="1" x14ac:dyDescent="0.2">
      <c r="A57" s="623"/>
      <c r="B57" s="632"/>
      <c r="C57" s="632"/>
      <c r="D57" s="660"/>
      <c r="E57" s="15" t="s">
        <v>556</v>
      </c>
      <c r="F57" s="15" t="s">
        <v>99</v>
      </c>
      <c r="G57" s="15">
        <v>0.5</v>
      </c>
      <c r="H57" s="16">
        <v>226.69</v>
      </c>
      <c r="I57" s="43">
        <f t="shared" si="1"/>
        <v>113.345</v>
      </c>
    </row>
    <row r="58" spans="1:9" ht="12.75" customHeight="1" thickBot="1" x14ac:dyDescent="0.25">
      <c r="A58" s="624"/>
      <c r="B58" s="632"/>
      <c r="C58" s="632"/>
      <c r="D58" s="659"/>
      <c r="E58" s="40" t="s">
        <v>277</v>
      </c>
      <c r="F58" s="40" t="s">
        <v>99</v>
      </c>
      <c r="G58" s="40">
        <v>2</v>
      </c>
      <c r="H58" s="41">
        <v>30</v>
      </c>
      <c r="I58" s="42">
        <f t="shared" si="1"/>
        <v>60</v>
      </c>
    </row>
    <row r="59" spans="1:9" ht="26.25" thickBot="1" x14ac:dyDescent="0.25">
      <c r="A59" s="79" t="s">
        <v>329</v>
      </c>
      <c r="B59" s="626"/>
      <c r="C59" s="626"/>
      <c r="D59" s="53" t="s">
        <v>330</v>
      </c>
      <c r="E59" s="53" t="s">
        <v>331</v>
      </c>
      <c r="F59" s="53" t="s">
        <v>99</v>
      </c>
      <c r="G59" s="53">
        <v>4</v>
      </c>
      <c r="H59" s="153">
        <v>7.53</v>
      </c>
      <c r="I59" s="165">
        <f t="shared" si="1"/>
        <v>30.12</v>
      </c>
    </row>
    <row r="60" spans="1:9" ht="26.25" thickBot="1" x14ac:dyDescent="0.25">
      <c r="A60" s="46" t="s">
        <v>329</v>
      </c>
      <c r="B60" s="491">
        <v>7710.86</v>
      </c>
      <c r="C60" s="85" t="s">
        <v>80</v>
      </c>
      <c r="D60" s="85" t="s">
        <v>108</v>
      </c>
      <c r="E60" s="47" t="s">
        <v>331</v>
      </c>
      <c r="F60" s="47" t="s">
        <v>99</v>
      </c>
      <c r="G60" s="47">
        <v>3</v>
      </c>
      <c r="H60" s="48">
        <v>7.53</v>
      </c>
      <c r="I60" s="49">
        <f t="shared" si="1"/>
        <v>22.59</v>
      </c>
    </row>
    <row r="61" spans="1:9" ht="13.5" thickBot="1" x14ac:dyDescent="0.25">
      <c r="A61" s="46"/>
      <c r="B61" s="164"/>
      <c r="C61" s="85" t="s">
        <v>87</v>
      </c>
      <c r="D61" s="86"/>
      <c r="E61" s="47"/>
      <c r="F61" s="47"/>
      <c r="G61" s="47"/>
      <c r="H61" s="48"/>
      <c r="I61" s="49">
        <v>566.94000000000005</v>
      </c>
    </row>
    <row r="62" spans="1:9" ht="12.75" customHeight="1" thickBot="1" x14ac:dyDescent="0.25">
      <c r="A62" s="180"/>
      <c r="B62" s="197">
        <f>SUM(B30:B60)</f>
        <v>70541.579999999987</v>
      </c>
      <c r="C62" s="198"/>
      <c r="D62" s="197"/>
      <c r="E62" s="199"/>
      <c r="F62" s="198"/>
      <c r="G62" s="198"/>
      <c r="H62" s="197" t="s">
        <v>17</v>
      </c>
      <c r="I62" s="230">
        <f>SUM(I30:I61)</f>
        <v>4562.6350000000002</v>
      </c>
    </row>
    <row r="63" spans="1:9" ht="64.5" thickBot="1" x14ac:dyDescent="0.25">
      <c r="A63" s="134" t="s">
        <v>144</v>
      </c>
      <c r="B63" s="87" t="s">
        <v>16</v>
      </c>
      <c r="C63" s="87" t="s">
        <v>5</v>
      </c>
      <c r="D63" s="87" t="s">
        <v>23</v>
      </c>
      <c r="E63" s="87" t="s">
        <v>18</v>
      </c>
      <c r="F63" s="87" t="s">
        <v>19</v>
      </c>
      <c r="G63" s="87" t="s">
        <v>10</v>
      </c>
      <c r="H63" s="87" t="s">
        <v>13</v>
      </c>
      <c r="I63" s="89" t="s">
        <v>12</v>
      </c>
    </row>
    <row r="64" spans="1:9" ht="12.75" customHeight="1" thickBot="1" x14ac:dyDescent="0.25">
      <c r="A64" s="227"/>
      <c r="B64" s="377">
        <v>2307.31</v>
      </c>
      <c r="C64" s="58" t="s">
        <v>66</v>
      </c>
      <c r="D64" s="64"/>
      <c r="E64" s="59"/>
      <c r="F64" s="59"/>
      <c r="G64" s="59"/>
      <c r="H64" s="60"/>
      <c r="I64" s="61"/>
    </row>
    <row r="65" spans="1:9" ht="12.75" customHeight="1" thickBot="1" x14ac:dyDescent="0.25">
      <c r="A65" s="227"/>
      <c r="B65" s="377">
        <v>2222.63</v>
      </c>
      <c r="C65" s="123" t="s">
        <v>67</v>
      </c>
      <c r="D65" s="124"/>
      <c r="E65" s="125"/>
      <c r="F65" s="125"/>
      <c r="G65" s="125"/>
      <c r="H65" s="126"/>
      <c r="I65" s="127"/>
    </row>
    <row r="66" spans="1:9" ht="12.75" customHeight="1" thickBot="1" x14ac:dyDescent="0.25">
      <c r="A66" s="227"/>
      <c r="B66" s="377">
        <v>2263.0500000000002</v>
      </c>
      <c r="C66" s="85" t="s">
        <v>70</v>
      </c>
      <c r="D66" s="86"/>
      <c r="E66" s="47"/>
      <c r="F66" s="47"/>
      <c r="G66" s="47"/>
      <c r="H66" s="48"/>
      <c r="I66" s="49"/>
    </row>
    <row r="67" spans="1:9" ht="12.75" customHeight="1" thickBot="1" x14ac:dyDescent="0.25">
      <c r="A67" s="227"/>
      <c r="B67" s="377">
        <v>1288.73</v>
      </c>
      <c r="C67" s="85" t="s">
        <v>72</v>
      </c>
      <c r="D67" s="86"/>
      <c r="E67" s="47"/>
      <c r="F67" s="47"/>
      <c r="G67" s="47"/>
      <c r="H67" s="48"/>
      <c r="I67" s="49"/>
    </row>
    <row r="68" spans="1:9" ht="12.75" customHeight="1" thickBot="1" x14ac:dyDescent="0.25">
      <c r="A68" s="227"/>
      <c r="B68" s="377">
        <v>2416.98</v>
      </c>
      <c r="C68" s="85" t="s">
        <v>73</v>
      </c>
      <c r="D68" s="86"/>
      <c r="E68" s="47"/>
      <c r="F68" s="47"/>
      <c r="G68" s="47"/>
      <c r="H68" s="48"/>
      <c r="I68" s="49"/>
    </row>
    <row r="69" spans="1:9" ht="12.75" customHeight="1" thickBot="1" x14ac:dyDescent="0.25">
      <c r="A69" s="227"/>
      <c r="B69" s="377">
        <v>2295.33</v>
      </c>
      <c r="C69" s="85" t="s">
        <v>74</v>
      </c>
      <c r="D69" s="86"/>
      <c r="E69" s="47"/>
      <c r="F69" s="47"/>
      <c r="G69" s="47"/>
      <c r="H69" s="48"/>
      <c r="I69" s="49"/>
    </row>
    <row r="70" spans="1:9" ht="12.75" customHeight="1" thickBot="1" x14ac:dyDescent="0.25">
      <c r="A70" s="221"/>
      <c r="B70" s="106">
        <v>1713.25</v>
      </c>
      <c r="C70" s="85" t="s">
        <v>75</v>
      </c>
      <c r="D70" s="86"/>
      <c r="E70" s="47"/>
      <c r="F70" s="47"/>
      <c r="G70" s="47"/>
      <c r="H70" s="48"/>
      <c r="I70" s="49"/>
    </row>
    <row r="71" spans="1:9" ht="12.75" customHeight="1" thickBot="1" x14ac:dyDescent="0.25">
      <c r="A71" s="221"/>
      <c r="B71" s="106">
        <v>2304.6999999999998</v>
      </c>
      <c r="C71" s="85" t="s">
        <v>76</v>
      </c>
      <c r="D71" s="86"/>
      <c r="E71" s="47"/>
      <c r="F71" s="47"/>
      <c r="G71" s="47"/>
      <c r="H71" s="48"/>
      <c r="I71" s="49"/>
    </row>
    <row r="72" spans="1:9" ht="12.75" customHeight="1" thickBot="1" x14ac:dyDescent="0.25">
      <c r="A72" s="221"/>
      <c r="B72" s="106">
        <v>3177.46</v>
      </c>
      <c r="C72" s="85" t="s">
        <v>77</v>
      </c>
      <c r="D72" s="86"/>
      <c r="E72" s="47"/>
      <c r="F72" s="47"/>
      <c r="G72" s="47"/>
      <c r="H72" s="48"/>
      <c r="I72" s="49"/>
    </row>
    <row r="73" spans="1:9" ht="12.75" customHeight="1" thickBot="1" x14ac:dyDescent="0.25">
      <c r="A73" s="221"/>
      <c r="B73" s="106">
        <v>3435.6</v>
      </c>
      <c r="C73" s="85" t="s">
        <v>78</v>
      </c>
      <c r="D73" s="86"/>
      <c r="E73" s="47"/>
      <c r="F73" s="47"/>
      <c r="G73" s="47"/>
      <c r="H73" s="48"/>
      <c r="I73" s="49"/>
    </row>
    <row r="74" spans="1:9" ht="12.75" customHeight="1" thickBot="1" x14ac:dyDescent="0.25">
      <c r="A74" s="221"/>
      <c r="B74" s="106">
        <v>3239.47</v>
      </c>
      <c r="C74" s="85" t="s">
        <v>79</v>
      </c>
      <c r="D74" s="86"/>
      <c r="E74" s="47"/>
      <c r="F74" s="47"/>
      <c r="G74" s="47"/>
      <c r="H74" s="48"/>
      <c r="I74" s="49"/>
    </row>
    <row r="75" spans="1:9" ht="12.75" customHeight="1" thickBot="1" x14ac:dyDescent="0.25">
      <c r="A75" s="221"/>
      <c r="B75" s="106">
        <v>3433.42</v>
      </c>
      <c r="C75" s="85" t="s">
        <v>80</v>
      </c>
      <c r="D75" s="86"/>
      <c r="E75" s="47"/>
      <c r="F75" s="47"/>
      <c r="G75" s="47"/>
      <c r="H75" s="48"/>
      <c r="I75" s="49"/>
    </row>
    <row r="76" spans="1:9" ht="12.75" customHeight="1" thickBot="1" x14ac:dyDescent="0.25">
      <c r="A76" s="219"/>
      <c r="B76" s="454">
        <f>SUM(B64:B75)</f>
        <v>30097.93</v>
      </c>
      <c r="C76" s="458" t="s">
        <v>87</v>
      </c>
      <c r="D76" s="86"/>
      <c r="E76" s="47"/>
      <c r="F76" s="47"/>
      <c r="G76" s="47"/>
      <c r="H76" s="48"/>
      <c r="I76" s="49"/>
    </row>
    <row r="77" spans="1:9" ht="12.75" customHeight="1" thickBot="1" x14ac:dyDescent="0.25">
      <c r="A77" s="655" t="s">
        <v>106</v>
      </c>
      <c r="B77" s="106">
        <v>512.63</v>
      </c>
      <c r="C77" s="85" t="s">
        <v>74</v>
      </c>
      <c r="D77" s="86"/>
      <c r="E77" s="47"/>
      <c r="F77" s="47"/>
      <c r="G77" s="47"/>
      <c r="H77" s="48"/>
      <c r="I77" s="49"/>
    </row>
    <row r="78" spans="1:9" ht="12.75" customHeight="1" thickBot="1" x14ac:dyDescent="0.25">
      <c r="A78" s="656"/>
      <c r="B78" s="106">
        <v>601.05999999999995</v>
      </c>
      <c r="C78" s="85" t="s">
        <v>75</v>
      </c>
      <c r="D78" s="86"/>
      <c r="E78" s="47"/>
      <c r="F78" s="47"/>
      <c r="G78" s="47"/>
      <c r="H78" s="48"/>
      <c r="I78" s="49"/>
    </row>
    <row r="79" spans="1:9" ht="12.75" customHeight="1" thickBot="1" x14ac:dyDescent="0.25">
      <c r="A79" s="657"/>
      <c r="B79" s="106">
        <v>747.71</v>
      </c>
      <c r="C79" s="85" t="s">
        <v>76</v>
      </c>
      <c r="D79" s="86"/>
      <c r="E79" s="47"/>
      <c r="F79" s="47"/>
      <c r="G79" s="47"/>
      <c r="H79" s="48"/>
      <c r="I79" s="49"/>
    </row>
    <row r="80" spans="1:9" ht="12.75" customHeight="1" thickBot="1" x14ac:dyDescent="0.25">
      <c r="A80" s="526"/>
      <c r="B80" s="454">
        <f>SUM(B77:B79)</f>
        <v>1861.4</v>
      </c>
      <c r="C80" s="458" t="s">
        <v>87</v>
      </c>
      <c r="D80" s="86"/>
      <c r="E80" s="47"/>
      <c r="F80" s="47"/>
      <c r="G80" s="47"/>
      <c r="H80" s="48"/>
      <c r="I80" s="49">
        <v>369.6</v>
      </c>
    </row>
    <row r="81" spans="1:9" ht="12.75" customHeight="1" thickBot="1" x14ac:dyDescent="0.25">
      <c r="A81" s="218"/>
      <c r="B81" s="396">
        <f>B76+B80</f>
        <v>31959.33</v>
      </c>
      <c r="C81" s="397"/>
      <c r="D81" s="396"/>
      <c r="E81" s="398"/>
      <c r="F81" s="397"/>
      <c r="G81" s="397"/>
      <c r="H81" s="396" t="s">
        <v>17</v>
      </c>
      <c r="I81" s="399">
        <f>SUM(I64:I80)</f>
        <v>369.6</v>
      </c>
    </row>
    <row r="82" spans="1:9" ht="77.25" thickBot="1" x14ac:dyDescent="0.25">
      <c r="A82" s="134" t="s">
        <v>145</v>
      </c>
      <c r="B82" s="117" t="s">
        <v>16</v>
      </c>
      <c r="C82" s="131" t="s">
        <v>5</v>
      </c>
      <c r="D82" s="117" t="s">
        <v>23</v>
      </c>
      <c r="E82" s="132" t="s">
        <v>18</v>
      </c>
      <c r="F82" s="117" t="s">
        <v>19</v>
      </c>
      <c r="G82" s="131" t="s">
        <v>10</v>
      </c>
      <c r="H82" s="117" t="s">
        <v>13</v>
      </c>
      <c r="I82" s="117" t="s">
        <v>12</v>
      </c>
    </row>
    <row r="83" spans="1:9" ht="13.5" thickBot="1" x14ac:dyDescent="0.25">
      <c r="A83" s="227"/>
      <c r="B83" s="106">
        <v>3651.91</v>
      </c>
      <c r="C83" s="55" t="s">
        <v>66</v>
      </c>
      <c r="D83" s="86"/>
      <c r="E83" s="47"/>
      <c r="F83" s="47"/>
      <c r="G83" s="47"/>
      <c r="H83" s="48"/>
      <c r="I83" s="49"/>
    </row>
    <row r="84" spans="1:9" ht="12.75" customHeight="1" thickBot="1" x14ac:dyDescent="0.25">
      <c r="A84" s="227"/>
      <c r="B84" s="106">
        <v>3743.24</v>
      </c>
      <c r="C84" s="55" t="s">
        <v>67</v>
      </c>
      <c r="D84" s="86"/>
      <c r="E84" s="47"/>
      <c r="F84" s="47"/>
      <c r="G84" s="47"/>
      <c r="H84" s="48"/>
      <c r="I84" s="49"/>
    </row>
    <row r="85" spans="1:9" ht="12.75" customHeight="1" thickBot="1" x14ac:dyDescent="0.25">
      <c r="A85" s="227"/>
      <c r="B85" s="106">
        <v>3931.31</v>
      </c>
      <c r="C85" s="85" t="s">
        <v>70</v>
      </c>
      <c r="D85" s="86"/>
      <c r="E85" s="47"/>
      <c r="F85" s="47"/>
      <c r="G85" s="47"/>
      <c r="H85" s="48"/>
      <c r="I85" s="49"/>
    </row>
    <row r="86" spans="1:9" ht="13.5" thickBot="1" x14ac:dyDescent="0.25">
      <c r="A86" s="227"/>
      <c r="B86" s="106">
        <v>3742.54</v>
      </c>
      <c r="C86" s="85" t="s">
        <v>72</v>
      </c>
      <c r="D86" s="86"/>
      <c r="E86" s="47"/>
      <c r="F86" s="47"/>
      <c r="G86" s="47"/>
      <c r="H86" s="48"/>
      <c r="I86" s="49"/>
    </row>
    <row r="87" spans="1:9" ht="12.75" customHeight="1" thickBot="1" x14ac:dyDescent="0.25">
      <c r="A87" s="227"/>
      <c r="B87" s="106">
        <v>3813.34</v>
      </c>
      <c r="C87" s="85" t="s">
        <v>73</v>
      </c>
      <c r="D87" s="86"/>
      <c r="E87" s="47"/>
      <c r="F87" s="47"/>
      <c r="G87" s="47"/>
      <c r="H87" s="48"/>
      <c r="I87" s="49"/>
    </row>
    <row r="88" spans="1:9" ht="13.5" thickBot="1" x14ac:dyDescent="0.25">
      <c r="A88" s="227"/>
      <c r="B88" s="106">
        <v>4387.49</v>
      </c>
      <c r="C88" s="85" t="s">
        <v>74</v>
      </c>
      <c r="D88" s="86"/>
      <c r="E88" s="47"/>
      <c r="F88" s="47"/>
      <c r="G88" s="47"/>
      <c r="H88" s="48"/>
      <c r="I88" s="49"/>
    </row>
    <row r="89" spans="1:9" ht="12.75" customHeight="1" thickBot="1" x14ac:dyDescent="0.25">
      <c r="A89" s="227"/>
      <c r="B89" s="106">
        <v>3626.26</v>
      </c>
      <c r="C89" s="85" t="s">
        <v>75</v>
      </c>
      <c r="D89" s="86"/>
      <c r="E89" s="47"/>
      <c r="F89" s="47"/>
      <c r="G89" s="47"/>
      <c r="H89" s="48"/>
      <c r="I89" s="49"/>
    </row>
    <row r="90" spans="1:9" ht="12.75" customHeight="1" thickBot="1" x14ac:dyDescent="0.25">
      <c r="A90" s="227"/>
      <c r="B90" s="106">
        <v>4474.8999999999996</v>
      </c>
      <c r="C90" s="85" t="s">
        <v>76</v>
      </c>
      <c r="D90" s="86"/>
      <c r="E90" s="47"/>
      <c r="F90" s="47"/>
      <c r="G90" s="47"/>
      <c r="H90" s="48"/>
      <c r="I90" s="49"/>
    </row>
    <row r="91" spans="1:9" ht="12.75" customHeight="1" thickBot="1" x14ac:dyDescent="0.25">
      <c r="A91" s="227"/>
      <c r="B91" s="106">
        <v>4540.8</v>
      </c>
      <c r="C91" s="85" t="s">
        <v>77</v>
      </c>
      <c r="D91" s="86"/>
      <c r="E91" s="47"/>
      <c r="F91" s="47"/>
      <c r="G91" s="47"/>
      <c r="H91" s="48"/>
      <c r="I91" s="49"/>
    </row>
    <row r="92" spans="1:9" ht="12.75" customHeight="1" thickBot="1" x14ac:dyDescent="0.25">
      <c r="A92" s="227"/>
      <c r="B92" s="106">
        <v>4861.26</v>
      </c>
      <c r="C92" s="85" t="s">
        <v>78</v>
      </c>
      <c r="D92" s="86"/>
      <c r="E92" s="47"/>
      <c r="F92" s="47"/>
      <c r="G92" s="47"/>
      <c r="H92" s="48"/>
      <c r="I92" s="49"/>
    </row>
    <row r="93" spans="1:9" ht="12.75" customHeight="1" thickBot="1" x14ac:dyDescent="0.25">
      <c r="A93" s="227"/>
      <c r="B93" s="106">
        <v>4671.12</v>
      </c>
      <c r="C93" s="85" t="s">
        <v>79</v>
      </c>
      <c r="D93" s="86"/>
      <c r="E93" s="47"/>
      <c r="F93" s="47"/>
      <c r="G93" s="47"/>
      <c r="H93" s="48"/>
      <c r="I93" s="49"/>
    </row>
    <row r="94" spans="1:9" ht="12.75" customHeight="1" thickBot="1" x14ac:dyDescent="0.25">
      <c r="A94" s="227"/>
      <c r="B94" s="106">
        <v>4727.63</v>
      </c>
      <c r="C94" s="85" t="s">
        <v>80</v>
      </c>
      <c r="D94" s="86"/>
      <c r="E94" s="47"/>
      <c r="F94" s="47"/>
      <c r="G94" s="47"/>
      <c r="H94" s="48"/>
      <c r="I94" s="49"/>
    </row>
    <row r="95" spans="1:9" ht="12.75" customHeight="1" thickBot="1" x14ac:dyDescent="0.25">
      <c r="A95" s="227"/>
      <c r="B95" s="106"/>
      <c r="C95" s="167" t="s">
        <v>87</v>
      </c>
      <c r="D95" s="86"/>
      <c r="E95" s="47"/>
      <c r="F95" s="47"/>
      <c r="G95" s="47"/>
      <c r="H95" s="48"/>
      <c r="I95" s="49">
        <v>838.18</v>
      </c>
    </row>
    <row r="96" spans="1:9" ht="12.75" customHeight="1" thickBot="1" x14ac:dyDescent="0.25">
      <c r="A96" s="180"/>
      <c r="B96" s="197">
        <f>SUM(B83:B95)</f>
        <v>50171.80000000001</v>
      </c>
      <c r="C96" s="198"/>
      <c r="D96" s="197"/>
      <c r="E96" s="199"/>
      <c r="F96" s="198"/>
      <c r="G96" s="198"/>
      <c r="H96" s="197" t="s">
        <v>17</v>
      </c>
      <c r="I96" s="230">
        <f>SUM(I83:I95)</f>
        <v>838.18</v>
      </c>
    </row>
    <row r="97" spans="1:255" ht="26.25" thickBot="1" x14ac:dyDescent="0.25">
      <c r="A97" s="46" t="s">
        <v>8</v>
      </c>
      <c r="B97" s="114" t="s">
        <v>16</v>
      </c>
      <c r="C97" s="114" t="s">
        <v>5</v>
      </c>
      <c r="D97" s="114" t="s">
        <v>23</v>
      </c>
      <c r="E97" s="114" t="s">
        <v>18</v>
      </c>
      <c r="F97" s="114" t="s">
        <v>19</v>
      </c>
      <c r="G97" s="114" t="s">
        <v>10</v>
      </c>
      <c r="H97" s="114" t="s">
        <v>13</v>
      </c>
      <c r="I97" s="115" t="s">
        <v>12</v>
      </c>
    </row>
    <row r="98" spans="1:255" hidden="1" x14ac:dyDescent="0.2">
      <c r="A98" s="652" t="s">
        <v>2272</v>
      </c>
      <c r="B98" s="71"/>
      <c r="C98" s="13" t="s">
        <v>2273</v>
      </c>
      <c r="D98" s="72"/>
      <c r="E98" s="73"/>
      <c r="F98" s="15"/>
      <c r="G98" s="327"/>
      <c r="H98" s="74"/>
      <c r="I98" s="598"/>
    </row>
    <row r="99" spans="1:255" ht="43.15" customHeight="1" x14ac:dyDescent="0.2">
      <c r="A99" s="653"/>
      <c r="B99" s="71"/>
      <c r="C99" s="13" t="s">
        <v>2274</v>
      </c>
      <c r="D99" s="72"/>
      <c r="E99" s="73"/>
      <c r="F99" s="15"/>
      <c r="G99" s="327"/>
      <c r="H99" s="74"/>
      <c r="I99" s="598">
        <v>170.02</v>
      </c>
    </row>
    <row r="100" spans="1:255" ht="43.9" customHeight="1" x14ac:dyDescent="0.2">
      <c r="A100" s="654"/>
      <c r="B100" s="412"/>
      <c r="C100" s="244" t="s">
        <v>87</v>
      </c>
      <c r="D100" s="72"/>
      <c r="E100" s="73"/>
      <c r="F100" s="15"/>
      <c r="G100" s="327"/>
      <c r="H100" s="74"/>
      <c r="I100" s="241">
        <f>SUM(I98:I99)</f>
        <v>170.02</v>
      </c>
    </row>
    <row r="101" spans="1:255" ht="29.45" hidden="1" customHeight="1" x14ac:dyDescent="0.2">
      <c r="A101" s="652" t="s">
        <v>2271</v>
      </c>
      <c r="B101" s="71"/>
      <c r="C101" s="33" t="s">
        <v>2273</v>
      </c>
      <c r="D101" s="72"/>
      <c r="E101" s="73"/>
      <c r="F101" s="15"/>
      <c r="G101" s="327"/>
      <c r="H101" s="74"/>
      <c r="I101" s="598"/>
    </row>
    <row r="102" spans="1:255" ht="38.450000000000003" customHeight="1" x14ac:dyDescent="0.2">
      <c r="A102" s="653"/>
      <c r="B102" s="71"/>
      <c r="C102" s="71" t="s">
        <v>2274</v>
      </c>
      <c r="D102" s="72"/>
      <c r="E102" s="73"/>
      <c r="F102" s="15"/>
      <c r="G102" s="327"/>
      <c r="H102" s="74"/>
      <c r="I102" s="598">
        <v>217.78</v>
      </c>
    </row>
    <row r="103" spans="1:255" ht="45" customHeight="1" x14ac:dyDescent="0.2">
      <c r="A103" s="654"/>
      <c r="B103" s="13"/>
      <c r="C103" s="244" t="s">
        <v>87</v>
      </c>
      <c r="D103" s="14"/>
      <c r="E103" s="15"/>
      <c r="F103" s="15"/>
      <c r="G103" s="328"/>
      <c r="H103" s="16"/>
      <c r="I103" s="243">
        <f>SUM(I101:I102)</f>
        <v>217.78</v>
      </c>
    </row>
    <row r="104" spans="1:255" ht="25.5" x14ac:dyDescent="0.2">
      <c r="A104" s="221" t="s">
        <v>2270</v>
      </c>
      <c r="B104" s="33"/>
      <c r="C104" s="409" t="s">
        <v>87</v>
      </c>
      <c r="D104" s="34"/>
      <c r="E104" s="35"/>
      <c r="F104" s="35"/>
      <c r="G104" s="35"/>
      <c r="H104" s="36"/>
      <c r="I104" s="601">
        <v>11611.42</v>
      </c>
    </row>
    <row r="105" spans="1:255" ht="12.75" customHeight="1" x14ac:dyDescent="0.2">
      <c r="A105" s="240" t="s">
        <v>88</v>
      </c>
      <c r="B105" s="71"/>
      <c r="C105" s="244" t="s">
        <v>87</v>
      </c>
      <c r="D105" s="72"/>
      <c r="E105" s="73"/>
      <c r="F105" s="73"/>
      <c r="G105" s="73"/>
      <c r="H105" s="74"/>
      <c r="I105" s="241">
        <v>2969.7</v>
      </c>
    </row>
    <row r="106" spans="1:255" ht="12.75" customHeight="1" thickBot="1" x14ac:dyDescent="0.25">
      <c r="A106" s="219"/>
      <c r="B106" s="109"/>
      <c r="C106" s="109"/>
      <c r="D106" s="108"/>
      <c r="E106" s="110"/>
      <c r="F106" s="109"/>
      <c r="G106" s="109"/>
      <c r="H106" s="108" t="s">
        <v>17</v>
      </c>
      <c r="I106" s="232">
        <f>I100+I103+I104+I105</f>
        <v>14968.919999999998</v>
      </c>
    </row>
    <row r="107" spans="1:255" s="45" customFormat="1" ht="68.45" customHeight="1" thickBot="1" x14ac:dyDescent="0.25">
      <c r="A107" s="117" t="s">
        <v>95</v>
      </c>
      <c r="B107" s="114" t="s">
        <v>16</v>
      </c>
      <c r="C107" s="114" t="s">
        <v>5</v>
      </c>
      <c r="D107" s="114" t="s">
        <v>23</v>
      </c>
      <c r="E107" s="114" t="s">
        <v>18</v>
      </c>
      <c r="F107" s="114" t="s">
        <v>19</v>
      </c>
      <c r="G107" s="114" t="s">
        <v>10</v>
      </c>
      <c r="H107" s="114" t="s">
        <v>13</v>
      </c>
      <c r="I107" s="115" t="s">
        <v>12</v>
      </c>
      <c r="J107" s="56"/>
      <c r="K107" s="56"/>
      <c r="L107" s="56"/>
      <c r="M107" s="56"/>
      <c r="N107" s="56"/>
      <c r="O107" s="56"/>
      <c r="P107" s="56"/>
      <c r="Q107" s="56"/>
      <c r="R107" s="56"/>
      <c r="T107" s="56"/>
      <c r="U107" s="56"/>
      <c r="V107" s="56"/>
      <c r="W107" s="56"/>
      <c r="X107" s="56"/>
      <c r="Y107" s="56"/>
      <c r="Z107" s="56"/>
      <c r="AA107" s="56"/>
      <c r="AB107" s="56"/>
      <c r="AD107" s="56"/>
      <c r="AE107" s="56"/>
      <c r="AF107" s="56"/>
      <c r="AG107" s="56"/>
      <c r="AH107" s="56"/>
      <c r="AI107" s="56"/>
      <c r="AJ107" s="56"/>
      <c r="AK107" s="56"/>
      <c r="AL107" s="56"/>
      <c r="AN107" s="56"/>
      <c r="AO107" s="56"/>
      <c r="AP107" s="56"/>
      <c r="AQ107" s="56"/>
      <c r="AR107" s="56"/>
      <c r="AS107" s="56"/>
      <c r="AT107" s="56"/>
      <c r="AU107" s="56"/>
      <c r="AV107" s="56"/>
      <c r="AX107" s="56"/>
      <c r="AY107" s="56"/>
      <c r="AZ107" s="56"/>
      <c r="BA107" s="56"/>
      <c r="BB107" s="56"/>
      <c r="BC107" s="56"/>
      <c r="BD107" s="56"/>
      <c r="BE107" s="56"/>
      <c r="BF107" s="56"/>
      <c r="BH107" s="56"/>
      <c r="BI107" s="56"/>
      <c r="BJ107" s="56"/>
      <c r="BK107" s="56"/>
      <c r="BL107" s="56"/>
      <c r="BM107" s="56"/>
      <c r="BN107" s="56"/>
      <c r="BO107" s="56"/>
      <c r="BP107" s="56"/>
      <c r="BR107" s="56"/>
      <c r="BS107" s="56"/>
      <c r="BT107" s="56"/>
      <c r="BU107" s="56"/>
      <c r="BV107" s="56"/>
      <c r="BW107" s="56"/>
      <c r="BX107" s="56"/>
      <c r="BY107" s="56"/>
      <c r="BZ107" s="56"/>
      <c r="CB107" s="56"/>
      <c r="CC107" s="56"/>
      <c r="CD107" s="56"/>
      <c r="CE107" s="56"/>
      <c r="CF107" s="56"/>
      <c r="CG107" s="56"/>
      <c r="CH107" s="56"/>
      <c r="CI107" s="56"/>
      <c r="CJ107" s="56"/>
      <c r="CL107" s="56"/>
      <c r="CM107" s="56"/>
      <c r="CN107" s="56"/>
      <c r="CO107" s="56"/>
      <c r="CP107" s="56"/>
      <c r="CQ107" s="56"/>
      <c r="CR107" s="56"/>
      <c r="CS107" s="56"/>
      <c r="CT107" s="56"/>
      <c r="CV107" s="56"/>
      <c r="CW107" s="56"/>
      <c r="CX107" s="56"/>
      <c r="CY107" s="56"/>
      <c r="CZ107" s="56"/>
      <c r="DA107" s="56"/>
      <c r="DB107" s="56"/>
      <c r="DC107" s="56"/>
      <c r="DD107" s="56"/>
      <c r="DF107" s="56"/>
      <c r="DG107" s="56"/>
      <c r="DH107" s="56"/>
      <c r="DI107" s="56"/>
      <c r="DJ107" s="56"/>
      <c r="DK107" s="56"/>
      <c r="DL107" s="56"/>
      <c r="DM107" s="56"/>
      <c r="DN107" s="56"/>
      <c r="DP107" s="56"/>
      <c r="DQ107" s="56"/>
      <c r="DR107" s="56"/>
      <c r="DS107" s="56"/>
      <c r="DT107" s="56"/>
      <c r="DU107" s="56"/>
      <c r="DV107" s="56"/>
      <c r="DW107" s="56"/>
      <c r="DX107" s="56"/>
      <c r="DZ107" s="56"/>
      <c r="EA107" s="56"/>
      <c r="EB107" s="56"/>
      <c r="EC107" s="56"/>
      <c r="ED107" s="56"/>
      <c r="EE107" s="56"/>
      <c r="EF107" s="56"/>
      <c r="EG107" s="56"/>
      <c r="EH107" s="56"/>
      <c r="EJ107" s="56"/>
      <c r="EK107" s="56"/>
      <c r="EL107" s="56"/>
      <c r="EM107" s="56"/>
      <c r="EN107" s="56"/>
      <c r="EO107" s="56"/>
      <c r="EP107" s="56"/>
      <c r="EQ107" s="56"/>
      <c r="ER107" s="56"/>
      <c r="ET107" s="56"/>
      <c r="EU107" s="56"/>
      <c r="EV107" s="56"/>
      <c r="EW107" s="56"/>
      <c r="EX107" s="56"/>
      <c r="EY107" s="56"/>
      <c r="EZ107" s="56"/>
      <c r="FA107" s="56"/>
      <c r="FB107" s="56"/>
      <c r="FD107" s="56"/>
      <c r="FE107" s="56"/>
      <c r="FF107" s="56"/>
      <c r="FG107" s="56"/>
      <c r="FH107" s="56"/>
      <c r="FI107" s="56"/>
      <c r="FJ107" s="56"/>
      <c r="FK107" s="56"/>
      <c r="FL107" s="56"/>
      <c r="FN107" s="56"/>
      <c r="FO107" s="56"/>
      <c r="FP107" s="56"/>
      <c r="FQ107" s="56"/>
      <c r="FR107" s="56"/>
      <c r="FS107" s="56"/>
      <c r="FT107" s="56"/>
      <c r="FU107" s="56"/>
      <c r="FV107" s="56"/>
      <c r="FX107" s="56"/>
      <c r="FY107" s="56"/>
      <c r="FZ107" s="56"/>
      <c r="GA107" s="56"/>
      <c r="GB107" s="56"/>
      <c r="GC107" s="56"/>
      <c r="GD107" s="56"/>
      <c r="GE107" s="56"/>
      <c r="GF107" s="56"/>
      <c r="GH107" s="56"/>
      <c r="GI107" s="56"/>
      <c r="GJ107" s="56"/>
      <c r="GK107" s="56"/>
      <c r="GL107" s="56"/>
      <c r="GM107" s="56"/>
      <c r="GN107" s="56"/>
      <c r="GO107" s="56"/>
      <c r="GP107" s="56"/>
      <c r="GR107" s="56"/>
      <c r="GS107" s="56"/>
      <c r="GT107" s="56"/>
      <c r="GU107" s="56"/>
      <c r="GV107" s="56"/>
      <c r="GW107" s="56"/>
      <c r="GX107" s="56"/>
      <c r="GY107" s="56"/>
      <c r="GZ107" s="56"/>
      <c r="HB107" s="56"/>
      <c r="HC107" s="56"/>
      <c r="HD107" s="56"/>
      <c r="HE107" s="56"/>
      <c r="HF107" s="56"/>
      <c r="HG107" s="56"/>
      <c r="HH107" s="56"/>
      <c r="HI107" s="56"/>
      <c r="HJ107" s="56"/>
      <c r="HL107" s="56"/>
      <c r="HM107" s="56"/>
      <c r="HN107" s="56"/>
      <c r="HO107" s="56"/>
      <c r="HP107" s="56"/>
      <c r="HQ107" s="56"/>
      <c r="HR107" s="56"/>
      <c r="HS107" s="56"/>
      <c r="HT107" s="56"/>
      <c r="HV107" s="56"/>
      <c r="HW107" s="56"/>
      <c r="HX107" s="56"/>
      <c r="HY107" s="56"/>
      <c r="HZ107" s="56"/>
      <c r="IA107" s="56"/>
      <c r="IB107" s="56"/>
      <c r="IC107" s="56"/>
      <c r="ID107" s="56"/>
      <c r="IF107" s="56"/>
      <c r="IG107" s="56"/>
      <c r="IH107" s="56"/>
      <c r="II107" s="56"/>
      <c r="IJ107" s="56"/>
      <c r="IK107" s="56"/>
      <c r="IL107" s="56"/>
      <c r="IM107" s="56"/>
      <c r="IN107" s="56"/>
      <c r="IP107" s="56"/>
      <c r="IQ107" s="56"/>
      <c r="IR107" s="56"/>
      <c r="IS107" s="56"/>
      <c r="IT107" s="56"/>
      <c r="IU107" s="56"/>
    </row>
    <row r="108" spans="1:255" ht="12.75" customHeight="1" thickBot="1" x14ac:dyDescent="0.25">
      <c r="A108" s="227"/>
      <c r="B108" s="106">
        <v>470.65</v>
      </c>
      <c r="C108" s="58" t="s">
        <v>66</v>
      </c>
      <c r="D108" s="64"/>
      <c r="E108" s="59"/>
      <c r="F108" s="59"/>
      <c r="G108" s="59"/>
      <c r="H108" s="60"/>
      <c r="I108" s="61"/>
      <c r="J108" s="56"/>
      <c r="K108" s="56"/>
      <c r="L108" s="56"/>
      <c r="M108" s="56"/>
      <c r="N108" s="56"/>
      <c r="O108" s="56"/>
      <c r="P108" s="56"/>
      <c r="Q108" s="56"/>
      <c r="R108" s="56"/>
      <c r="T108" s="56"/>
      <c r="U108" s="56"/>
      <c r="V108" s="56"/>
      <c r="W108" s="56"/>
      <c r="X108" s="56"/>
      <c r="Y108" s="56"/>
      <c r="Z108" s="56"/>
      <c r="AA108" s="56"/>
      <c r="AB108" s="56"/>
      <c r="AD108" s="56"/>
      <c r="AE108" s="56"/>
      <c r="AF108" s="56"/>
      <c r="AG108" s="56"/>
      <c r="AH108" s="56"/>
      <c r="AI108" s="56"/>
      <c r="AJ108" s="56"/>
      <c r="AK108" s="56"/>
      <c r="AL108" s="56"/>
      <c r="AN108" s="56"/>
      <c r="AO108" s="56"/>
      <c r="AP108" s="56"/>
      <c r="AQ108" s="56"/>
      <c r="AR108" s="56"/>
      <c r="AS108" s="56"/>
      <c r="AT108" s="56"/>
      <c r="AU108" s="56"/>
      <c r="AV108" s="56"/>
      <c r="AX108" s="56"/>
      <c r="AY108" s="56"/>
      <c r="AZ108" s="56"/>
      <c r="BA108" s="56"/>
      <c r="BB108" s="56"/>
      <c r="BC108" s="56"/>
      <c r="BD108" s="56"/>
      <c r="BE108" s="56"/>
      <c r="BF108" s="56"/>
      <c r="BH108" s="56"/>
      <c r="BI108" s="56"/>
      <c r="BJ108" s="56"/>
      <c r="BK108" s="56"/>
      <c r="BL108" s="56"/>
      <c r="BM108" s="56"/>
      <c r="BN108" s="56"/>
      <c r="BO108" s="56"/>
      <c r="BP108" s="56"/>
      <c r="BR108" s="56"/>
      <c r="BS108" s="56"/>
      <c r="BT108" s="56"/>
      <c r="BU108" s="56"/>
      <c r="BV108" s="56"/>
      <c r="BW108" s="56"/>
      <c r="BX108" s="56"/>
      <c r="BY108" s="56"/>
      <c r="BZ108" s="56"/>
      <c r="CB108" s="56"/>
      <c r="CC108" s="56"/>
      <c r="CD108" s="56"/>
      <c r="CE108" s="56"/>
      <c r="CF108" s="56"/>
      <c r="CG108" s="56"/>
      <c r="CH108" s="56"/>
      <c r="CI108" s="56"/>
      <c r="CJ108" s="56"/>
      <c r="CL108" s="56"/>
      <c r="CM108" s="56"/>
      <c r="CN108" s="56"/>
      <c r="CO108" s="56"/>
      <c r="CP108" s="56"/>
      <c r="CQ108" s="56"/>
      <c r="CR108" s="56"/>
      <c r="CS108" s="56"/>
      <c r="CT108" s="56"/>
      <c r="CV108" s="56"/>
      <c r="CW108" s="56"/>
      <c r="CX108" s="56"/>
      <c r="CY108" s="56"/>
      <c r="CZ108" s="56"/>
      <c r="DA108" s="56"/>
      <c r="DB108" s="56"/>
      <c r="DC108" s="56"/>
      <c r="DD108" s="56"/>
      <c r="DF108" s="56"/>
      <c r="DG108" s="56"/>
      <c r="DH108" s="56"/>
      <c r="DI108" s="56"/>
      <c r="DJ108" s="56"/>
      <c r="DK108" s="56"/>
      <c r="DL108" s="56"/>
      <c r="DM108" s="56"/>
      <c r="DN108" s="56"/>
      <c r="DP108" s="56"/>
      <c r="DQ108" s="56"/>
      <c r="DR108" s="56"/>
      <c r="DS108" s="56"/>
      <c r="DT108" s="56"/>
      <c r="DU108" s="56"/>
      <c r="DV108" s="56"/>
      <c r="DW108" s="56"/>
      <c r="DX108" s="56"/>
      <c r="DZ108" s="56"/>
      <c r="EA108" s="56"/>
      <c r="EB108" s="56"/>
      <c r="EC108" s="56"/>
      <c r="ED108" s="56"/>
      <c r="EE108" s="56"/>
      <c r="EF108" s="56"/>
      <c r="EG108" s="56"/>
      <c r="EH108" s="56"/>
      <c r="EJ108" s="56"/>
      <c r="EK108" s="56"/>
      <c r="EL108" s="56"/>
      <c r="EM108" s="56"/>
      <c r="EN108" s="56"/>
      <c r="EO108" s="56"/>
      <c r="EP108" s="56"/>
      <c r="EQ108" s="56"/>
      <c r="ER108" s="56"/>
      <c r="ET108" s="56"/>
      <c r="EU108" s="56"/>
      <c r="EV108" s="56"/>
      <c r="EW108" s="56"/>
      <c r="EX108" s="56"/>
      <c r="EY108" s="56"/>
      <c r="EZ108" s="56"/>
      <c r="FA108" s="56"/>
      <c r="FB108" s="56"/>
      <c r="FD108" s="56"/>
      <c r="FE108" s="56"/>
      <c r="FF108" s="56"/>
      <c r="FG108" s="56"/>
      <c r="FH108" s="56"/>
      <c r="FI108" s="56"/>
      <c r="FJ108" s="56"/>
      <c r="FK108" s="56"/>
      <c r="FL108" s="56"/>
      <c r="FN108" s="56"/>
      <c r="FO108" s="56"/>
      <c r="FP108" s="56"/>
      <c r="FQ108" s="56"/>
      <c r="FR108" s="56"/>
      <c r="FS108" s="56"/>
      <c r="FT108" s="56"/>
      <c r="FU108" s="56"/>
      <c r="FV108" s="56"/>
      <c r="FX108" s="56"/>
      <c r="FY108" s="56"/>
      <c r="FZ108" s="56"/>
      <c r="GA108" s="56"/>
      <c r="GB108" s="56"/>
      <c r="GC108" s="56"/>
      <c r="GD108" s="56"/>
      <c r="GE108" s="56"/>
      <c r="GF108" s="56"/>
      <c r="GH108" s="56"/>
      <c r="GI108" s="56"/>
      <c r="GJ108" s="56"/>
      <c r="GK108" s="56"/>
      <c r="GL108" s="56"/>
      <c r="GM108" s="56"/>
      <c r="GN108" s="56"/>
      <c r="GO108" s="56"/>
      <c r="GP108" s="56"/>
      <c r="GR108" s="56"/>
      <c r="GS108" s="56"/>
      <c r="GT108" s="56"/>
      <c r="GU108" s="56"/>
      <c r="GV108" s="56"/>
      <c r="GW108" s="56"/>
      <c r="GX108" s="56"/>
      <c r="GY108" s="56"/>
      <c r="GZ108" s="56"/>
      <c r="HB108" s="56"/>
      <c r="HC108" s="56"/>
      <c r="HD108" s="56"/>
      <c r="HE108" s="56"/>
      <c r="HF108" s="56"/>
      <c r="HG108" s="56"/>
      <c r="HH108" s="56"/>
      <c r="HI108" s="56"/>
      <c r="HJ108" s="56"/>
      <c r="HL108" s="56"/>
      <c r="HM108" s="56"/>
      <c r="HN108" s="56"/>
      <c r="HO108" s="56"/>
      <c r="HP108" s="56"/>
      <c r="HQ108" s="56"/>
      <c r="HR108" s="56"/>
      <c r="HS108" s="56"/>
      <c r="HT108" s="56"/>
      <c r="HV108" s="56"/>
      <c r="HW108" s="56"/>
      <c r="HX108" s="56"/>
      <c r="HY108" s="56"/>
      <c r="HZ108" s="56"/>
      <c r="IA108" s="56"/>
      <c r="IB108" s="56"/>
      <c r="IC108" s="56"/>
      <c r="ID108" s="56"/>
      <c r="IF108" s="56"/>
      <c r="IG108" s="56"/>
      <c r="IH108" s="56"/>
      <c r="II108" s="56"/>
      <c r="IJ108" s="56"/>
      <c r="IK108" s="56"/>
      <c r="IL108" s="56"/>
      <c r="IM108" s="56"/>
      <c r="IN108" s="56"/>
      <c r="IP108" s="56"/>
      <c r="IQ108" s="56"/>
      <c r="IR108" s="56"/>
      <c r="IS108" s="56"/>
      <c r="IT108" s="56"/>
      <c r="IU108" s="56"/>
    </row>
    <row r="109" spans="1:255" ht="12.75" customHeight="1" thickBot="1" x14ac:dyDescent="0.25">
      <c r="A109" s="227"/>
      <c r="B109" s="106">
        <v>571.91999999999996</v>
      </c>
      <c r="C109" s="123" t="s">
        <v>67</v>
      </c>
      <c r="D109" s="124"/>
      <c r="E109" s="125"/>
      <c r="F109" s="125"/>
      <c r="G109" s="125"/>
      <c r="H109" s="126"/>
      <c r="I109" s="127"/>
      <c r="J109" s="56"/>
      <c r="K109" s="56"/>
      <c r="L109" s="56"/>
      <c r="M109" s="56"/>
      <c r="N109" s="56"/>
      <c r="O109" s="56"/>
      <c r="P109" s="56"/>
      <c r="Q109" s="56"/>
      <c r="R109" s="56"/>
      <c r="T109" s="56"/>
      <c r="U109" s="56"/>
      <c r="V109" s="56"/>
      <c r="W109" s="56"/>
      <c r="X109" s="56"/>
      <c r="Y109" s="56"/>
      <c r="Z109" s="56"/>
      <c r="AA109" s="56"/>
      <c r="AB109" s="56"/>
      <c r="AD109" s="56"/>
      <c r="AE109" s="56"/>
      <c r="AF109" s="56"/>
      <c r="AG109" s="56"/>
      <c r="AH109" s="56"/>
      <c r="AI109" s="56"/>
      <c r="AJ109" s="56"/>
      <c r="AK109" s="56"/>
      <c r="AL109" s="56"/>
      <c r="AN109" s="56"/>
      <c r="AO109" s="56"/>
      <c r="AP109" s="56"/>
      <c r="AQ109" s="56"/>
      <c r="AR109" s="56"/>
      <c r="AS109" s="56"/>
      <c r="AT109" s="56"/>
      <c r="AU109" s="56"/>
      <c r="AV109" s="56"/>
      <c r="AX109" s="56"/>
      <c r="AY109" s="56"/>
      <c r="AZ109" s="56"/>
      <c r="BA109" s="56"/>
      <c r="BB109" s="56"/>
      <c r="BC109" s="56"/>
      <c r="BD109" s="56"/>
      <c r="BE109" s="56"/>
      <c r="BF109" s="56"/>
      <c r="BH109" s="56"/>
      <c r="BI109" s="56"/>
      <c r="BJ109" s="56"/>
      <c r="BK109" s="56"/>
      <c r="BL109" s="56"/>
      <c r="BM109" s="56"/>
      <c r="BN109" s="56"/>
      <c r="BO109" s="56"/>
      <c r="BP109" s="56"/>
      <c r="BR109" s="56"/>
      <c r="BS109" s="56"/>
      <c r="BT109" s="56"/>
      <c r="BU109" s="56"/>
      <c r="BV109" s="56"/>
      <c r="BW109" s="56"/>
      <c r="BX109" s="56"/>
      <c r="BY109" s="56"/>
      <c r="BZ109" s="56"/>
      <c r="CB109" s="56"/>
      <c r="CC109" s="56"/>
      <c r="CD109" s="56"/>
      <c r="CE109" s="56"/>
      <c r="CF109" s="56"/>
      <c r="CG109" s="56"/>
      <c r="CH109" s="56"/>
      <c r="CI109" s="56"/>
      <c r="CJ109" s="56"/>
      <c r="CL109" s="56"/>
      <c r="CM109" s="56"/>
      <c r="CN109" s="56"/>
      <c r="CO109" s="56"/>
      <c r="CP109" s="56"/>
      <c r="CQ109" s="56"/>
      <c r="CR109" s="56"/>
      <c r="CS109" s="56"/>
      <c r="CT109" s="56"/>
      <c r="CV109" s="56"/>
      <c r="CW109" s="56"/>
      <c r="CX109" s="56"/>
      <c r="CY109" s="56"/>
      <c r="CZ109" s="56"/>
      <c r="DA109" s="56"/>
      <c r="DB109" s="56"/>
      <c r="DC109" s="56"/>
      <c r="DD109" s="56"/>
      <c r="DF109" s="56"/>
      <c r="DG109" s="56"/>
      <c r="DH109" s="56"/>
      <c r="DI109" s="56"/>
      <c r="DJ109" s="56"/>
      <c r="DK109" s="56"/>
      <c r="DL109" s="56"/>
      <c r="DM109" s="56"/>
      <c r="DN109" s="56"/>
      <c r="DP109" s="56"/>
      <c r="DQ109" s="56"/>
      <c r="DR109" s="56"/>
      <c r="DS109" s="56"/>
      <c r="DT109" s="56"/>
      <c r="DU109" s="56"/>
      <c r="DV109" s="56"/>
      <c r="DW109" s="56"/>
      <c r="DX109" s="56"/>
      <c r="DZ109" s="56"/>
      <c r="EA109" s="56"/>
      <c r="EB109" s="56"/>
      <c r="EC109" s="56"/>
      <c r="ED109" s="56"/>
      <c r="EE109" s="56"/>
      <c r="EF109" s="56"/>
      <c r="EG109" s="56"/>
      <c r="EH109" s="56"/>
      <c r="EJ109" s="56"/>
      <c r="EK109" s="56"/>
      <c r="EL109" s="56"/>
      <c r="EM109" s="56"/>
      <c r="EN109" s="56"/>
      <c r="EO109" s="56"/>
      <c r="EP109" s="56"/>
      <c r="EQ109" s="56"/>
      <c r="ER109" s="56"/>
      <c r="ET109" s="56"/>
      <c r="EU109" s="56"/>
      <c r="EV109" s="56"/>
      <c r="EW109" s="56"/>
      <c r="EX109" s="56"/>
      <c r="EY109" s="56"/>
      <c r="EZ109" s="56"/>
      <c r="FA109" s="56"/>
      <c r="FB109" s="56"/>
      <c r="FD109" s="56"/>
      <c r="FE109" s="56"/>
      <c r="FF109" s="56"/>
      <c r="FG109" s="56"/>
      <c r="FH109" s="56"/>
      <c r="FI109" s="56"/>
      <c r="FJ109" s="56"/>
      <c r="FK109" s="56"/>
      <c r="FL109" s="56"/>
      <c r="FN109" s="56"/>
      <c r="FO109" s="56"/>
      <c r="FP109" s="56"/>
      <c r="FQ109" s="56"/>
      <c r="FR109" s="56"/>
      <c r="FS109" s="56"/>
      <c r="FT109" s="56"/>
      <c r="FU109" s="56"/>
      <c r="FV109" s="56"/>
      <c r="FX109" s="56"/>
      <c r="FY109" s="56"/>
      <c r="FZ109" s="56"/>
      <c r="GA109" s="56"/>
      <c r="GB109" s="56"/>
      <c r="GC109" s="56"/>
      <c r="GD109" s="56"/>
      <c r="GE109" s="56"/>
      <c r="GF109" s="56"/>
      <c r="GH109" s="56"/>
      <c r="GI109" s="56"/>
      <c r="GJ109" s="56"/>
      <c r="GK109" s="56"/>
      <c r="GL109" s="56"/>
      <c r="GM109" s="56"/>
      <c r="GN109" s="56"/>
      <c r="GO109" s="56"/>
      <c r="GP109" s="56"/>
      <c r="GR109" s="56"/>
      <c r="GS109" s="56"/>
      <c r="GT109" s="56"/>
      <c r="GU109" s="56"/>
      <c r="GV109" s="56"/>
      <c r="GW109" s="56"/>
      <c r="GX109" s="56"/>
      <c r="GY109" s="56"/>
      <c r="GZ109" s="56"/>
      <c r="HB109" s="56"/>
      <c r="HC109" s="56"/>
      <c r="HD109" s="56"/>
      <c r="HE109" s="56"/>
      <c r="HF109" s="56"/>
      <c r="HG109" s="56"/>
      <c r="HH109" s="56"/>
      <c r="HI109" s="56"/>
      <c r="HJ109" s="56"/>
      <c r="HL109" s="56"/>
      <c r="HM109" s="56"/>
      <c r="HN109" s="56"/>
      <c r="HO109" s="56"/>
      <c r="HP109" s="56"/>
      <c r="HQ109" s="56"/>
      <c r="HR109" s="56"/>
      <c r="HS109" s="56"/>
      <c r="HT109" s="56"/>
      <c r="HV109" s="56"/>
      <c r="HW109" s="56"/>
      <c r="HX109" s="56"/>
      <c r="HY109" s="56"/>
      <c r="HZ109" s="56"/>
      <c r="IA109" s="56"/>
      <c r="IB109" s="56"/>
      <c r="IC109" s="56"/>
      <c r="ID109" s="56"/>
      <c r="IF109" s="56"/>
      <c r="IG109" s="56"/>
      <c r="IH109" s="56"/>
      <c r="II109" s="56"/>
      <c r="IJ109" s="56"/>
      <c r="IK109" s="56"/>
      <c r="IL109" s="56"/>
      <c r="IM109" s="56"/>
      <c r="IN109" s="56"/>
      <c r="IP109" s="56"/>
      <c r="IQ109" s="56"/>
      <c r="IR109" s="56"/>
      <c r="IS109" s="56"/>
      <c r="IT109" s="56"/>
      <c r="IU109" s="56"/>
    </row>
    <row r="110" spans="1:255" ht="12.75" customHeight="1" thickBot="1" x14ac:dyDescent="0.25">
      <c r="A110" s="227"/>
      <c r="B110" s="106">
        <v>476.13</v>
      </c>
      <c r="C110" s="85" t="s">
        <v>70</v>
      </c>
      <c r="D110" s="86"/>
      <c r="E110" s="47"/>
      <c r="F110" s="47"/>
      <c r="G110" s="47"/>
      <c r="H110" s="48"/>
      <c r="I110" s="49"/>
      <c r="J110" s="56"/>
      <c r="K110" s="56"/>
      <c r="L110" s="56"/>
      <c r="M110" s="56"/>
      <c r="N110" s="56"/>
      <c r="O110" s="56"/>
      <c r="P110" s="56"/>
      <c r="Q110" s="56"/>
      <c r="R110" s="56"/>
      <c r="T110" s="56"/>
      <c r="U110" s="56"/>
      <c r="V110" s="56"/>
      <c r="W110" s="56"/>
      <c r="X110" s="56"/>
      <c r="Y110" s="56"/>
      <c r="Z110" s="56"/>
      <c r="AA110" s="56"/>
      <c r="AB110" s="56"/>
      <c r="AD110" s="56"/>
      <c r="AE110" s="56"/>
      <c r="AF110" s="56"/>
      <c r="AG110" s="56"/>
      <c r="AH110" s="56"/>
      <c r="AI110" s="56"/>
      <c r="AJ110" s="56"/>
      <c r="AK110" s="56"/>
      <c r="AL110" s="56"/>
      <c r="AN110" s="56"/>
      <c r="AO110" s="56"/>
      <c r="AP110" s="56"/>
      <c r="AQ110" s="56"/>
      <c r="AR110" s="56"/>
      <c r="AS110" s="56"/>
      <c r="AT110" s="56"/>
      <c r="AU110" s="56"/>
      <c r="AV110" s="56"/>
      <c r="AX110" s="56"/>
      <c r="AY110" s="56"/>
      <c r="AZ110" s="56"/>
      <c r="BA110" s="56"/>
      <c r="BB110" s="56"/>
      <c r="BC110" s="56"/>
      <c r="BD110" s="56"/>
      <c r="BE110" s="56"/>
      <c r="BF110" s="56"/>
      <c r="BH110" s="56"/>
      <c r="BI110" s="56"/>
      <c r="BJ110" s="56"/>
      <c r="BK110" s="56"/>
      <c r="BL110" s="56"/>
      <c r="BM110" s="56"/>
      <c r="BN110" s="56"/>
      <c r="BO110" s="56"/>
      <c r="BP110" s="56"/>
      <c r="BR110" s="56"/>
      <c r="BS110" s="56"/>
      <c r="BT110" s="56"/>
      <c r="BU110" s="56"/>
      <c r="BV110" s="56"/>
      <c r="BW110" s="56"/>
      <c r="BX110" s="56"/>
      <c r="BY110" s="56"/>
      <c r="BZ110" s="56"/>
      <c r="CB110" s="56"/>
      <c r="CC110" s="56"/>
      <c r="CD110" s="56"/>
      <c r="CE110" s="56"/>
      <c r="CF110" s="56"/>
      <c r="CG110" s="56"/>
      <c r="CH110" s="56"/>
      <c r="CI110" s="56"/>
      <c r="CJ110" s="56"/>
      <c r="CL110" s="56"/>
      <c r="CM110" s="56"/>
      <c r="CN110" s="56"/>
      <c r="CO110" s="56"/>
      <c r="CP110" s="56"/>
      <c r="CQ110" s="56"/>
      <c r="CR110" s="56"/>
      <c r="CS110" s="56"/>
      <c r="CT110" s="56"/>
      <c r="CV110" s="56"/>
      <c r="CW110" s="56"/>
      <c r="CX110" s="56"/>
      <c r="CY110" s="56"/>
      <c r="CZ110" s="56"/>
      <c r="DA110" s="56"/>
      <c r="DB110" s="56"/>
      <c r="DC110" s="56"/>
      <c r="DD110" s="56"/>
      <c r="DF110" s="56"/>
      <c r="DG110" s="56"/>
      <c r="DH110" s="56"/>
      <c r="DI110" s="56"/>
      <c r="DJ110" s="56"/>
      <c r="DK110" s="56"/>
      <c r="DL110" s="56"/>
      <c r="DM110" s="56"/>
      <c r="DN110" s="56"/>
      <c r="DP110" s="56"/>
      <c r="DQ110" s="56"/>
      <c r="DR110" s="56"/>
      <c r="DS110" s="56"/>
      <c r="DT110" s="56"/>
      <c r="DU110" s="56"/>
      <c r="DV110" s="56"/>
      <c r="DW110" s="56"/>
      <c r="DX110" s="56"/>
      <c r="DZ110" s="56"/>
      <c r="EA110" s="56"/>
      <c r="EB110" s="56"/>
      <c r="EC110" s="56"/>
      <c r="ED110" s="56"/>
      <c r="EE110" s="56"/>
      <c r="EF110" s="56"/>
      <c r="EG110" s="56"/>
      <c r="EH110" s="56"/>
      <c r="EJ110" s="56"/>
      <c r="EK110" s="56"/>
      <c r="EL110" s="56"/>
      <c r="EM110" s="56"/>
      <c r="EN110" s="56"/>
      <c r="EO110" s="56"/>
      <c r="EP110" s="56"/>
      <c r="EQ110" s="56"/>
      <c r="ER110" s="56"/>
      <c r="ET110" s="56"/>
      <c r="EU110" s="56"/>
      <c r="EV110" s="56"/>
      <c r="EW110" s="56"/>
      <c r="EX110" s="56"/>
      <c r="EY110" s="56"/>
      <c r="EZ110" s="56"/>
      <c r="FA110" s="56"/>
      <c r="FB110" s="56"/>
      <c r="FD110" s="56"/>
      <c r="FE110" s="56"/>
      <c r="FF110" s="56"/>
      <c r="FG110" s="56"/>
      <c r="FH110" s="56"/>
      <c r="FI110" s="56"/>
      <c r="FJ110" s="56"/>
      <c r="FK110" s="56"/>
      <c r="FL110" s="56"/>
      <c r="FN110" s="56"/>
      <c r="FO110" s="56"/>
      <c r="FP110" s="56"/>
      <c r="FQ110" s="56"/>
      <c r="FR110" s="56"/>
      <c r="FS110" s="56"/>
      <c r="FT110" s="56"/>
      <c r="FU110" s="56"/>
      <c r="FV110" s="56"/>
      <c r="FX110" s="56"/>
      <c r="FY110" s="56"/>
      <c r="FZ110" s="56"/>
      <c r="GA110" s="56"/>
      <c r="GB110" s="56"/>
      <c r="GC110" s="56"/>
      <c r="GD110" s="56"/>
      <c r="GE110" s="56"/>
      <c r="GF110" s="56"/>
      <c r="GH110" s="56"/>
      <c r="GI110" s="56"/>
      <c r="GJ110" s="56"/>
      <c r="GK110" s="56"/>
      <c r="GL110" s="56"/>
      <c r="GM110" s="56"/>
      <c r="GN110" s="56"/>
      <c r="GO110" s="56"/>
      <c r="GP110" s="56"/>
      <c r="GR110" s="56"/>
      <c r="GS110" s="56"/>
      <c r="GT110" s="56"/>
      <c r="GU110" s="56"/>
      <c r="GV110" s="56"/>
      <c r="GW110" s="56"/>
      <c r="GX110" s="56"/>
      <c r="GY110" s="56"/>
      <c r="GZ110" s="56"/>
      <c r="HB110" s="56"/>
      <c r="HC110" s="56"/>
      <c r="HD110" s="56"/>
      <c r="HE110" s="56"/>
      <c r="HF110" s="56"/>
      <c r="HG110" s="56"/>
      <c r="HH110" s="56"/>
      <c r="HI110" s="56"/>
      <c r="HJ110" s="56"/>
      <c r="HL110" s="56"/>
      <c r="HM110" s="56"/>
      <c r="HN110" s="56"/>
      <c r="HO110" s="56"/>
      <c r="HP110" s="56"/>
      <c r="HQ110" s="56"/>
      <c r="HR110" s="56"/>
      <c r="HS110" s="56"/>
      <c r="HT110" s="56"/>
      <c r="HV110" s="56"/>
      <c r="HW110" s="56"/>
      <c r="HX110" s="56"/>
      <c r="HY110" s="56"/>
      <c r="HZ110" s="56"/>
      <c r="IA110" s="56"/>
      <c r="IB110" s="56"/>
      <c r="IC110" s="56"/>
      <c r="ID110" s="56"/>
      <c r="IF110" s="56"/>
      <c r="IG110" s="56"/>
      <c r="IH110" s="56"/>
      <c r="II110" s="56"/>
      <c r="IJ110" s="56"/>
      <c r="IK110" s="56"/>
      <c r="IL110" s="56"/>
      <c r="IM110" s="56"/>
      <c r="IN110" s="56"/>
      <c r="IP110" s="56"/>
      <c r="IQ110" s="56"/>
      <c r="IR110" s="56"/>
      <c r="IS110" s="56"/>
      <c r="IT110" s="56"/>
      <c r="IU110" s="56"/>
    </row>
    <row r="111" spans="1:255" ht="12.75" customHeight="1" thickBot="1" x14ac:dyDescent="0.25">
      <c r="A111" s="227"/>
      <c r="B111" s="106">
        <v>507.56</v>
      </c>
      <c r="C111" s="85" t="s">
        <v>72</v>
      </c>
      <c r="D111" s="86"/>
      <c r="E111" s="47"/>
      <c r="F111" s="47"/>
      <c r="G111" s="47"/>
      <c r="H111" s="48"/>
      <c r="I111" s="49"/>
      <c r="J111" s="56"/>
      <c r="K111" s="56"/>
      <c r="L111" s="56"/>
      <c r="M111" s="56"/>
      <c r="N111" s="56"/>
      <c r="O111" s="56"/>
      <c r="P111" s="56"/>
      <c r="Q111" s="56"/>
      <c r="R111" s="56"/>
      <c r="T111" s="56"/>
      <c r="U111" s="56"/>
      <c r="V111" s="56"/>
      <c r="W111" s="56"/>
      <c r="X111" s="56"/>
      <c r="Y111" s="56"/>
      <c r="Z111" s="56"/>
      <c r="AA111" s="56"/>
      <c r="AB111" s="56"/>
      <c r="AD111" s="56"/>
      <c r="AE111" s="56"/>
      <c r="AF111" s="56"/>
      <c r="AG111" s="56"/>
      <c r="AH111" s="56"/>
      <c r="AI111" s="56"/>
      <c r="AJ111" s="56"/>
      <c r="AK111" s="56"/>
      <c r="AL111" s="56"/>
      <c r="AN111" s="56"/>
      <c r="AO111" s="56"/>
      <c r="AP111" s="56"/>
      <c r="AQ111" s="56"/>
      <c r="AR111" s="56"/>
      <c r="AS111" s="56"/>
      <c r="AT111" s="56"/>
      <c r="AU111" s="56"/>
      <c r="AV111" s="56"/>
      <c r="AX111" s="56"/>
      <c r="AY111" s="56"/>
      <c r="AZ111" s="56"/>
      <c r="BA111" s="56"/>
      <c r="BB111" s="56"/>
      <c r="BC111" s="56"/>
      <c r="BD111" s="56"/>
      <c r="BE111" s="56"/>
      <c r="BF111" s="56"/>
      <c r="BH111" s="56"/>
      <c r="BI111" s="56"/>
      <c r="BJ111" s="56"/>
      <c r="BK111" s="56"/>
      <c r="BL111" s="56"/>
      <c r="BM111" s="56"/>
      <c r="BN111" s="56"/>
      <c r="BO111" s="56"/>
      <c r="BP111" s="56"/>
      <c r="BR111" s="56"/>
      <c r="BS111" s="56"/>
      <c r="BT111" s="56"/>
      <c r="BU111" s="56"/>
      <c r="BV111" s="56"/>
      <c r="BW111" s="56"/>
      <c r="BX111" s="56"/>
      <c r="BY111" s="56"/>
      <c r="BZ111" s="56"/>
      <c r="CB111" s="56"/>
      <c r="CC111" s="56"/>
      <c r="CD111" s="56"/>
      <c r="CE111" s="56"/>
      <c r="CF111" s="56"/>
      <c r="CG111" s="56"/>
      <c r="CH111" s="56"/>
      <c r="CI111" s="56"/>
      <c r="CJ111" s="56"/>
      <c r="CL111" s="56"/>
      <c r="CM111" s="56"/>
      <c r="CN111" s="56"/>
      <c r="CO111" s="56"/>
      <c r="CP111" s="56"/>
      <c r="CQ111" s="56"/>
      <c r="CR111" s="56"/>
      <c r="CS111" s="56"/>
      <c r="CT111" s="56"/>
      <c r="CV111" s="56"/>
      <c r="CW111" s="56"/>
      <c r="CX111" s="56"/>
      <c r="CY111" s="56"/>
      <c r="CZ111" s="56"/>
      <c r="DA111" s="56"/>
      <c r="DB111" s="56"/>
      <c r="DC111" s="56"/>
      <c r="DD111" s="56"/>
      <c r="DF111" s="56"/>
      <c r="DG111" s="56"/>
      <c r="DH111" s="56"/>
      <c r="DI111" s="56"/>
      <c r="DJ111" s="56"/>
      <c r="DK111" s="56"/>
      <c r="DL111" s="56"/>
      <c r="DM111" s="56"/>
      <c r="DN111" s="56"/>
      <c r="DP111" s="56"/>
      <c r="DQ111" s="56"/>
      <c r="DR111" s="56"/>
      <c r="DS111" s="56"/>
      <c r="DT111" s="56"/>
      <c r="DU111" s="56"/>
      <c r="DV111" s="56"/>
      <c r="DW111" s="56"/>
      <c r="DX111" s="56"/>
      <c r="DZ111" s="56"/>
      <c r="EA111" s="56"/>
      <c r="EB111" s="56"/>
      <c r="EC111" s="56"/>
      <c r="ED111" s="56"/>
      <c r="EE111" s="56"/>
      <c r="EF111" s="56"/>
      <c r="EG111" s="56"/>
      <c r="EH111" s="56"/>
      <c r="EJ111" s="56"/>
      <c r="EK111" s="56"/>
      <c r="EL111" s="56"/>
      <c r="EM111" s="56"/>
      <c r="EN111" s="56"/>
      <c r="EO111" s="56"/>
      <c r="EP111" s="56"/>
      <c r="EQ111" s="56"/>
      <c r="ER111" s="56"/>
      <c r="ET111" s="56"/>
      <c r="EU111" s="56"/>
      <c r="EV111" s="56"/>
      <c r="EW111" s="56"/>
      <c r="EX111" s="56"/>
      <c r="EY111" s="56"/>
      <c r="EZ111" s="56"/>
      <c r="FA111" s="56"/>
      <c r="FB111" s="56"/>
      <c r="FD111" s="56"/>
      <c r="FE111" s="56"/>
      <c r="FF111" s="56"/>
      <c r="FG111" s="56"/>
      <c r="FH111" s="56"/>
      <c r="FI111" s="56"/>
      <c r="FJ111" s="56"/>
      <c r="FK111" s="56"/>
      <c r="FL111" s="56"/>
      <c r="FN111" s="56"/>
      <c r="FO111" s="56"/>
      <c r="FP111" s="56"/>
      <c r="FQ111" s="56"/>
      <c r="FR111" s="56"/>
      <c r="FS111" s="56"/>
      <c r="FT111" s="56"/>
      <c r="FU111" s="56"/>
      <c r="FV111" s="56"/>
      <c r="FX111" s="56"/>
      <c r="FY111" s="56"/>
      <c r="FZ111" s="56"/>
      <c r="GA111" s="56"/>
      <c r="GB111" s="56"/>
      <c r="GC111" s="56"/>
      <c r="GD111" s="56"/>
      <c r="GE111" s="56"/>
      <c r="GF111" s="56"/>
      <c r="GH111" s="56"/>
      <c r="GI111" s="56"/>
      <c r="GJ111" s="56"/>
      <c r="GK111" s="56"/>
      <c r="GL111" s="56"/>
      <c r="GM111" s="56"/>
      <c r="GN111" s="56"/>
      <c r="GO111" s="56"/>
      <c r="GP111" s="56"/>
      <c r="GR111" s="56"/>
      <c r="GS111" s="56"/>
      <c r="GT111" s="56"/>
      <c r="GU111" s="56"/>
      <c r="GV111" s="56"/>
      <c r="GW111" s="56"/>
      <c r="GX111" s="56"/>
      <c r="GY111" s="56"/>
      <c r="GZ111" s="56"/>
      <c r="HB111" s="56"/>
      <c r="HC111" s="56"/>
      <c r="HD111" s="56"/>
      <c r="HE111" s="56"/>
      <c r="HF111" s="56"/>
      <c r="HG111" s="56"/>
      <c r="HH111" s="56"/>
      <c r="HI111" s="56"/>
      <c r="HJ111" s="56"/>
      <c r="HL111" s="56"/>
      <c r="HM111" s="56"/>
      <c r="HN111" s="56"/>
      <c r="HO111" s="56"/>
      <c r="HP111" s="56"/>
      <c r="HQ111" s="56"/>
      <c r="HR111" s="56"/>
      <c r="HS111" s="56"/>
      <c r="HT111" s="56"/>
      <c r="HV111" s="56"/>
      <c r="HW111" s="56"/>
      <c r="HX111" s="56"/>
      <c r="HY111" s="56"/>
      <c r="HZ111" s="56"/>
      <c r="IA111" s="56"/>
      <c r="IB111" s="56"/>
      <c r="IC111" s="56"/>
      <c r="ID111" s="56"/>
      <c r="IF111" s="56"/>
      <c r="IG111" s="56"/>
      <c r="IH111" s="56"/>
      <c r="II111" s="56"/>
      <c r="IJ111" s="56"/>
      <c r="IK111" s="56"/>
      <c r="IL111" s="56"/>
      <c r="IM111" s="56"/>
      <c r="IN111" s="56"/>
      <c r="IP111" s="56"/>
      <c r="IQ111" s="56"/>
      <c r="IR111" s="56"/>
      <c r="IS111" s="56"/>
      <c r="IT111" s="56"/>
      <c r="IU111" s="56"/>
    </row>
    <row r="112" spans="1:255" ht="12.75" customHeight="1" thickBot="1" x14ac:dyDescent="0.25">
      <c r="A112" s="227"/>
      <c r="B112" s="106">
        <v>564.11</v>
      </c>
      <c r="C112" s="85" t="s">
        <v>73</v>
      </c>
      <c r="D112" s="86"/>
      <c r="E112" s="47"/>
      <c r="F112" s="47"/>
      <c r="G112" s="47"/>
      <c r="H112" s="48"/>
      <c r="I112" s="49"/>
      <c r="J112" s="56"/>
      <c r="K112" s="56"/>
      <c r="L112" s="56"/>
      <c r="M112" s="56"/>
      <c r="N112" s="56"/>
      <c r="O112" s="56"/>
      <c r="P112" s="56"/>
      <c r="Q112" s="56"/>
      <c r="R112" s="56"/>
      <c r="T112" s="56"/>
      <c r="U112" s="56"/>
      <c r="V112" s="56"/>
      <c r="W112" s="56"/>
      <c r="X112" s="56"/>
      <c r="Y112" s="56"/>
      <c r="Z112" s="56"/>
      <c r="AA112" s="56"/>
      <c r="AB112" s="56"/>
      <c r="AD112" s="56"/>
      <c r="AE112" s="56"/>
      <c r="AF112" s="56"/>
      <c r="AG112" s="56"/>
      <c r="AH112" s="56"/>
      <c r="AI112" s="56"/>
      <c r="AJ112" s="56"/>
      <c r="AK112" s="56"/>
      <c r="AL112" s="56"/>
      <c r="AN112" s="56"/>
      <c r="AO112" s="56"/>
      <c r="AP112" s="56"/>
      <c r="AQ112" s="56"/>
      <c r="AR112" s="56"/>
      <c r="AS112" s="56"/>
      <c r="AT112" s="56"/>
      <c r="AU112" s="56"/>
      <c r="AV112" s="56"/>
      <c r="AX112" s="56"/>
      <c r="AY112" s="56"/>
      <c r="AZ112" s="56"/>
      <c r="BA112" s="56"/>
      <c r="BB112" s="56"/>
      <c r="BC112" s="56"/>
      <c r="BD112" s="56"/>
      <c r="BE112" s="56"/>
      <c r="BF112" s="56"/>
      <c r="BH112" s="56"/>
      <c r="BI112" s="56"/>
      <c r="BJ112" s="56"/>
      <c r="BK112" s="56"/>
      <c r="BL112" s="56"/>
      <c r="BM112" s="56"/>
      <c r="BN112" s="56"/>
      <c r="BO112" s="56"/>
      <c r="BP112" s="56"/>
      <c r="BR112" s="56"/>
      <c r="BS112" s="56"/>
      <c r="BT112" s="56"/>
      <c r="BU112" s="56"/>
      <c r="BV112" s="56"/>
      <c r="BW112" s="56"/>
      <c r="BX112" s="56"/>
      <c r="BY112" s="56"/>
      <c r="BZ112" s="56"/>
      <c r="CB112" s="56"/>
      <c r="CC112" s="56"/>
      <c r="CD112" s="56"/>
      <c r="CE112" s="56"/>
      <c r="CF112" s="56"/>
      <c r="CG112" s="56"/>
      <c r="CH112" s="56"/>
      <c r="CI112" s="56"/>
      <c r="CJ112" s="56"/>
      <c r="CL112" s="56"/>
      <c r="CM112" s="56"/>
      <c r="CN112" s="56"/>
      <c r="CO112" s="56"/>
      <c r="CP112" s="56"/>
      <c r="CQ112" s="56"/>
      <c r="CR112" s="56"/>
      <c r="CS112" s="56"/>
      <c r="CT112" s="56"/>
      <c r="CV112" s="56"/>
      <c r="CW112" s="56"/>
      <c r="CX112" s="56"/>
      <c r="CY112" s="56"/>
      <c r="CZ112" s="56"/>
      <c r="DA112" s="56"/>
      <c r="DB112" s="56"/>
      <c r="DC112" s="56"/>
      <c r="DD112" s="56"/>
      <c r="DF112" s="56"/>
      <c r="DG112" s="56"/>
      <c r="DH112" s="56"/>
      <c r="DI112" s="56"/>
      <c r="DJ112" s="56"/>
      <c r="DK112" s="56"/>
      <c r="DL112" s="56"/>
      <c r="DM112" s="56"/>
      <c r="DN112" s="56"/>
      <c r="DP112" s="56"/>
      <c r="DQ112" s="56"/>
      <c r="DR112" s="56"/>
      <c r="DS112" s="56"/>
      <c r="DT112" s="56"/>
      <c r="DU112" s="56"/>
      <c r="DV112" s="56"/>
      <c r="DW112" s="56"/>
      <c r="DX112" s="56"/>
      <c r="DZ112" s="56"/>
      <c r="EA112" s="56"/>
      <c r="EB112" s="56"/>
      <c r="EC112" s="56"/>
      <c r="ED112" s="56"/>
      <c r="EE112" s="56"/>
      <c r="EF112" s="56"/>
      <c r="EG112" s="56"/>
      <c r="EH112" s="56"/>
      <c r="EJ112" s="56"/>
      <c r="EK112" s="56"/>
      <c r="EL112" s="56"/>
      <c r="EM112" s="56"/>
      <c r="EN112" s="56"/>
      <c r="EO112" s="56"/>
      <c r="EP112" s="56"/>
      <c r="EQ112" s="56"/>
      <c r="ER112" s="56"/>
      <c r="ET112" s="56"/>
      <c r="EU112" s="56"/>
      <c r="EV112" s="56"/>
      <c r="EW112" s="56"/>
      <c r="EX112" s="56"/>
      <c r="EY112" s="56"/>
      <c r="EZ112" s="56"/>
      <c r="FA112" s="56"/>
      <c r="FB112" s="56"/>
      <c r="FD112" s="56"/>
      <c r="FE112" s="56"/>
      <c r="FF112" s="56"/>
      <c r="FG112" s="56"/>
      <c r="FH112" s="56"/>
      <c r="FI112" s="56"/>
      <c r="FJ112" s="56"/>
      <c r="FK112" s="56"/>
      <c r="FL112" s="56"/>
      <c r="FN112" s="56"/>
      <c r="FO112" s="56"/>
      <c r="FP112" s="56"/>
      <c r="FQ112" s="56"/>
      <c r="FR112" s="56"/>
      <c r="FS112" s="56"/>
      <c r="FT112" s="56"/>
      <c r="FU112" s="56"/>
      <c r="FV112" s="56"/>
      <c r="FX112" s="56"/>
      <c r="FY112" s="56"/>
      <c r="FZ112" s="56"/>
      <c r="GA112" s="56"/>
      <c r="GB112" s="56"/>
      <c r="GC112" s="56"/>
      <c r="GD112" s="56"/>
      <c r="GE112" s="56"/>
      <c r="GF112" s="56"/>
      <c r="GH112" s="56"/>
      <c r="GI112" s="56"/>
      <c r="GJ112" s="56"/>
      <c r="GK112" s="56"/>
      <c r="GL112" s="56"/>
      <c r="GM112" s="56"/>
      <c r="GN112" s="56"/>
      <c r="GO112" s="56"/>
      <c r="GP112" s="56"/>
      <c r="GR112" s="56"/>
      <c r="GS112" s="56"/>
      <c r="GT112" s="56"/>
      <c r="GU112" s="56"/>
      <c r="GV112" s="56"/>
      <c r="GW112" s="56"/>
      <c r="GX112" s="56"/>
      <c r="GY112" s="56"/>
      <c r="GZ112" s="56"/>
      <c r="HB112" s="56"/>
      <c r="HC112" s="56"/>
      <c r="HD112" s="56"/>
      <c r="HE112" s="56"/>
      <c r="HF112" s="56"/>
      <c r="HG112" s="56"/>
      <c r="HH112" s="56"/>
      <c r="HI112" s="56"/>
      <c r="HJ112" s="56"/>
      <c r="HL112" s="56"/>
      <c r="HM112" s="56"/>
      <c r="HN112" s="56"/>
      <c r="HO112" s="56"/>
      <c r="HP112" s="56"/>
      <c r="HQ112" s="56"/>
      <c r="HR112" s="56"/>
      <c r="HS112" s="56"/>
      <c r="HT112" s="56"/>
      <c r="HV112" s="56"/>
      <c r="HW112" s="56"/>
      <c r="HX112" s="56"/>
      <c r="HY112" s="56"/>
      <c r="HZ112" s="56"/>
      <c r="IA112" s="56"/>
      <c r="IB112" s="56"/>
      <c r="IC112" s="56"/>
      <c r="ID112" s="56"/>
      <c r="IF112" s="56"/>
      <c r="IG112" s="56"/>
      <c r="IH112" s="56"/>
      <c r="II112" s="56"/>
      <c r="IJ112" s="56"/>
      <c r="IK112" s="56"/>
      <c r="IL112" s="56"/>
      <c r="IM112" s="56"/>
      <c r="IN112" s="56"/>
      <c r="IP112" s="56"/>
      <c r="IQ112" s="56"/>
      <c r="IR112" s="56"/>
      <c r="IS112" s="56"/>
      <c r="IT112" s="56"/>
      <c r="IU112" s="56"/>
    </row>
    <row r="113" spans="1:255" ht="12.75" customHeight="1" thickBot="1" x14ac:dyDescent="0.25">
      <c r="A113" s="227"/>
      <c r="B113" s="106">
        <v>510.96</v>
      </c>
      <c r="C113" s="85" t="s">
        <v>74</v>
      </c>
      <c r="D113" s="86"/>
      <c r="E113" s="47"/>
      <c r="F113" s="47"/>
      <c r="G113" s="47"/>
      <c r="H113" s="48"/>
      <c r="I113" s="49"/>
      <c r="J113" s="56"/>
      <c r="K113" s="56"/>
      <c r="L113" s="56"/>
      <c r="M113" s="56"/>
      <c r="N113" s="56"/>
      <c r="O113" s="56"/>
      <c r="P113" s="56"/>
      <c r="Q113" s="56"/>
      <c r="R113" s="56"/>
      <c r="T113" s="56"/>
      <c r="U113" s="56"/>
      <c r="V113" s="56"/>
      <c r="W113" s="56"/>
      <c r="X113" s="56"/>
      <c r="Y113" s="56"/>
      <c r="Z113" s="56"/>
      <c r="AA113" s="56"/>
      <c r="AB113" s="56"/>
      <c r="AD113" s="56"/>
      <c r="AE113" s="56"/>
      <c r="AF113" s="56"/>
      <c r="AG113" s="56"/>
      <c r="AH113" s="56"/>
      <c r="AI113" s="56"/>
      <c r="AJ113" s="56"/>
      <c r="AK113" s="56"/>
      <c r="AL113" s="56"/>
      <c r="AN113" s="56"/>
      <c r="AO113" s="56"/>
      <c r="AP113" s="56"/>
      <c r="AQ113" s="56"/>
      <c r="AR113" s="56"/>
      <c r="AS113" s="56"/>
      <c r="AT113" s="56"/>
      <c r="AU113" s="56"/>
      <c r="AV113" s="56"/>
      <c r="AX113" s="56"/>
      <c r="AY113" s="56"/>
      <c r="AZ113" s="56"/>
      <c r="BA113" s="56"/>
      <c r="BB113" s="56"/>
      <c r="BC113" s="56"/>
      <c r="BD113" s="56"/>
      <c r="BE113" s="56"/>
      <c r="BF113" s="56"/>
      <c r="BH113" s="56"/>
      <c r="BI113" s="56"/>
      <c r="BJ113" s="56"/>
      <c r="BK113" s="56"/>
      <c r="BL113" s="56"/>
      <c r="BM113" s="56"/>
      <c r="BN113" s="56"/>
      <c r="BO113" s="56"/>
      <c r="BP113" s="56"/>
      <c r="BR113" s="56"/>
      <c r="BS113" s="56"/>
      <c r="BT113" s="56"/>
      <c r="BU113" s="56"/>
      <c r="BV113" s="56"/>
      <c r="BW113" s="56"/>
      <c r="BX113" s="56"/>
      <c r="BY113" s="56"/>
      <c r="BZ113" s="56"/>
      <c r="CB113" s="56"/>
      <c r="CC113" s="56"/>
      <c r="CD113" s="56"/>
      <c r="CE113" s="56"/>
      <c r="CF113" s="56"/>
      <c r="CG113" s="56"/>
      <c r="CH113" s="56"/>
      <c r="CI113" s="56"/>
      <c r="CJ113" s="56"/>
      <c r="CL113" s="56"/>
      <c r="CM113" s="56"/>
      <c r="CN113" s="56"/>
      <c r="CO113" s="56"/>
      <c r="CP113" s="56"/>
      <c r="CQ113" s="56"/>
      <c r="CR113" s="56"/>
      <c r="CS113" s="56"/>
      <c r="CT113" s="56"/>
      <c r="CV113" s="56"/>
      <c r="CW113" s="56"/>
      <c r="CX113" s="56"/>
      <c r="CY113" s="56"/>
      <c r="CZ113" s="56"/>
      <c r="DA113" s="56"/>
      <c r="DB113" s="56"/>
      <c r="DC113" s="56"/>
      <c r="DD113" s="56"/>
      <c r="DF113" s="56"/>
      <c r="DG113" s="56"/>
      <c r="DH113" s="56"/>
      <c r="DI113" s="56"/>
      <c r="DJ113" s="56"/>
      <c r="DK113" s="56"/>
      <c r="DL113" s="56"/>
      <c r="DM113" s="56"/>
      <c r="DN113" s="56"/>
      <c r="DP113" s="56"/>
      <c r="DQ113" s="56"/>
      <c r="DR113" s="56"/>
      <c r="DS113" s="56"/>
      <c r="DT113" s="56"/>
      <c r="DU113" s="56"/>
      <c r="DV113" s="56"/>
      <c r="DW113" s="56"/>
      <c r="DX113" s="56"/>
      <c r="DZ113" s="56"/>
      <c r="EA113" s="56"/>
      <c r="EB113" s="56"/>
      <c r="EC113" s="56"/>
      <c r="ED113" s="56"/>
      <c r="EE113" s="56"/>
      <c r="EF113" s="56"/>
      <c r="EG113" s="56"/>
      <c r="EH113" s="56"/>
      <c r="EJ113" s="56"/>
      <c r="EK113" s="56"/>
      <c r="EL113" s="56"/>
      <c r="EM113" s="56"/>
      <c r="EN113" s="56"/>
      <c r="EO113" s="56"/>
      <c r="EP113" s="56"/>
      <c r="EQ113" s="56"/>
      <c r="ER113" s="56"/>
      <c r="ET113" s="56"/>
      <c r="EU113" s="56"/>
      <c r="EV113" s="56"/>
      <c r="EW113" s="56"/>
      <c r="EX113" s="56"/>
      <c r="EY113" s="56"/>
      <c r="EZ113" s="56"/>
      <c r="FA113" s="56"/>
      <c r="FB113" s="56"/>
      <c r="FD113" s="56"/>
      <c r="FE113" s="56"/>
      <c r="FF113" s="56"/>
      <c r="FG113" s="56"/>
      <c r="FH113" s="56"/>
      <c r="FI113" s="56"/>
      <c r="FJ113" s="56"/>
      <c r="FK113" s="56"/>
      <c r="FL113" s="56"/>
      <c r="FN113" s="56"/>
      <c r="FO113" s="56"/>
      <c r="FP113" s="56"/>
      <c r="FQ113" s="56"/>
      <c r="FR113" s="56"/>
      <c r="FS113" s="56"/>
      <c r="FT113" s="56"/>
      <c r="FU113" s="56"/>
      <c r="FV113" s="56"/>
      <c r="FX113" s="56"/>
      <c r="FY113" s="56"/>
      <c r="FZ113" s="56"/>
      <c r="GA113" s="56"/>
      <c r="GB113" s="56"/>
      <c r="GC113" s="56"/>
      <c r="GD113" s="56"/>
      <c r="GE113" s="56"/>
      <c r="GF113" s="56"/>
      <c r="GH113" s="56"/>
      <c r="GI113" s="56"/>
      <c r="GJ113" s="56"/>
      <c r="GK113" s="56"/>
      <c r="GL113" s="56"/>
      <c r="GM113" s="56"/>
      <c r="GN113" s="56"/>
      <c r="GO113" s="56"/>
      <c r="GP113" s="56"/>
      <c r="GR113" s="56"/>
      <c r="GS113" s="56"/>
      <c r="GT113" s="56"/>
      <c r="GU113" s="56"/>
      <c r="GV113" s="56"/>
      <c r="GW113" s="56"/>
      <c r="GX113" s="56"/>
      <c r="GY113" s="56"/>
      <c r="GZ113" s="56"/>
      <c r="HB113" s="56"/>
      <c r="HC113" s="56"/>
      <c r="HD113" s="56"/>
      <c r="HE113" s="56"/>
      <c r="HF113" s="56"/>
      <c r="HG113" s="56"/>
      <c r="HH113" s="56"/>
      <c r="HI113" s="56"/>
      <c r="HJ113" s="56"/>
      <c r="HL113" s="56"/>
      <c r="HM113" s="56"/>
      <c r="HN113" s="56"/>
      <c r="HO113" s="56"/>
      <c r="HP113" s="56"/>
      <c r="HQ113" s="56"/>
      <c r="HR113" s="56"/>
      <c r="HS113" s="56"/>
      <c r="HT113" s="56"/>
      <c r="HV113" s="56"/>
      <c r="HW113" s="56"/>
      <c r="HX113" s="56"/>
      <c r="HY113" s="56"/>
      <c r="HZ113" s="56"/>
      <c r="IA113" s="56"/>
      <c r="IB113" s="56"/>
      <c r="IC113" s="56"/>
      <c r="ID113" s="56"/>
      <c r="IF113" s="56"/>
      <c r="IG113" s="56"/>
      <c r="IH113" s="56"/>
      <c r="II113" s="56"/>
      <c r="IJ113" s="56"/>
      <c r="IK113" s="56"/>
      <c r="IL113" s="56"/>
      <c r="IM113" s="56"/>
      <c r="IN113" s="56"/>
      <c r="IP113" s="56"/>
      <c r="IQ113" s="56"/>
      <c r="IR113" s="56"/>
      <c r="IS113" s="56"/>
      <c r="IT113" s="56"/>
      <c r="IU113" s="56"/>
    </row>
    <row r="114" spans="1:255" ht="12.75" customHeight="1" thickBot="1" x14ac:dyDescent="0.25">
      <c r="A114" s="221"/>
      <c r="B114" s="106">
        <v>442.08</v>
      </c>
      <c r="C114" s="85" t="s">
        <v>75</v>
      </c>
      <c r="D114" s="86"/>
      <c r="E114" s="47"/>
      <c r="F114" s="47"/>
      <c r="G114" s="47"/>
      <c r="H114" s="48"/>
      <c r="I114" s="49"/>
      <c r="J114" s="56"/>
      <c r="K114" s="56"/>
      <c r="L114" s="56"/>
      <c r="M114" s="56"/>
      <c r="N114" s="56"/>
      <c r="O114" s="56"/>
      <c r="P114" s="56"/>
      <c r="Q114" s="56"/>
      <c r="R114" s="56"/>
      <c r="T114" s="56"/>
      <c r="U114" s="56"/>
      <c r="V114" s="56"/>
      <c r="W114" s="56"/>
      <c r="X114" s="56"/>
      <c r="Y114" s="56"/>
      <c r="Z114" s="56"/>
      <c r="AA114" s="56"/>
      <c r="AB114" s="56"/>
      <c r="AD114" s="56"/>
      <c r="AE114" s="56"/>
      <c r="AF114" s="56"/>
      <c r="AG114" s="56"/>
      <c r="AH114" s="56"/>
      <c r="AI114" s="56"/>
      <c r="AJ114" s="56"/>
      <c r="AK114" s="56"/>
      <c r="AL114" s="56"/>
      <c r="AN114" s="56"/>
      <c r="AO114" s="56"/>
      <c r="AP114" s="56"/>
      <c r="AQ114" s="56"/>
      <c r="AR114" s="56"/>
      <c r="AS114" s="56"/>
      <c r="AT114" s="56"/>
      <c r="AU114" s="56"/>
      <c r="AV114" s="56"/>
      <c r="AX114" s="56"/>
      <c r="AY114" s="56"/>
      <c r="AZ114" s="56"/>
      <c r="BA114" s="56"/>
      <c r="BB114" s="56"/>
      <c r="BC114" s="56"/>
      <c r="BD114" s="56"/>
      <c r="BE114" s="56"/>
      <c r="BF114" s="56"/>
      <c r="BH114" s="56"/>
      <c r="BI114" s="56"/>
      <c r="BJ114" s="56"/>
      <c r="BK114" s="56"/>
      <c r="BL114" s="56"/>
      <c r="BM114" s="56"/>
      <c r="BN114" s="56"/>
      <c r="BO114" s="56"/>
      <c r="BP114" s="56"/>
      <c r="BR114" s="56"/>
      <c r="BS114" s="56"/>
      <c r="BT114" s="56"/>
      <c r="BU114" s="56"/>
      <c r="BV114" s="56"/>
      <c r="BW114" s="56"/>
      <c r="BX114" s="56"/>
      <c r="BY114" s="56"/>
      <c r="BZ114" s="56"/>
      <c r="CB114" s="56"/>
      <c r="CC114" s="56"/>
      <c r="CD114" s="56"/>
      <c r="CE114" s="56"/>
      <c r="CF114" s="56"/>
      <c r="CG114" s="56"/>
      <c r="CH114" s="56"/>
      <c r="CI114" s="56"/>
      <c r="CJ114" s="56"/>
      <c r="CL114" s="56"/>
      <c r="CM114" s="56"/>
      <c r="CN114" s="56"/>
      <c r="CO114" s="56"/>
      <c r="CP114" s="56"/>
      <c r="CQ114" s="56"/>
      <c r="CR114" s="56"/>
      <c r="CS114" s="56"/>
      <c r="CT114" s="56"/>
      <c r="CV114" s="56"/>
      <c r="CW114" s="56"/>
      <c r="CX114" s="56"/>
      <c r="CY114" s="56"/>
      <c r="CZ114" s="56"/>
      <c r="DA114" s="56"/>
      <c r="DB114" s="56"/>
      <c r="DC114" s="56"/>
      <c r="DD114" s="56"/>
      <c r="DF114" s="56"/>
      <c r="DG114" s="56"/>
      <c r="DH114" s="56"/>
      <c r="DI114" s="56"/>
      <c r="DJ114" s="56"/>
      <c r="DK114" s="56"/>
      <c r="DL114" s="56"/>
      <c r="DM114" s="56"/>
      <c r="DN114" s="56"/>
      <c r="DP114" s="56"/>
      <c r="DQ114" s="56"/>
      <c r="DR114" s="56"/>
      <c r="DS114" s="56"/>
      <c r="DT114" s="56"/>
      <c r="DU114" s="56"/>
      <c r="DV114" s="56"/>
      <c r="DW114" s="56"/>
      <c r="DX114" s="56"/>
      <c r="DZ114" s="56"/>
      <c r="EA114" s="56"/>
      <c r="EB114" s="56"/>
      <c r="EC114" s="56"/>
      <c r="ED114" s="56"/>
      <c r="EE114" s="56"/>
      <c r="EF114" s="56"/>
      <c r="EG114" s="56"/>
      <c r="EH114" s="56"/>
      <c r="EJ114" s="56"/>
      <c r="EK114" s="56"/>
      <c r="EL114" s="56"/>
      <c r="EM114" s="56"/>
      <c r="EN114" s="56"/>
      <c r="EO114" s="56"/>
      <c r="EP114" s="56"/>
      <c r="EQ114" s="56"/>
      <c r="ER114" s="56"/>
      <c r="ET114" s="56"/>
      <c r="EU114" s="56"/>
      <c r="EV114" s="56"/>
      <c r="EW114" s="56"/>
      <c r="EX114" s="56"/>
      <c r="EY114" s="56"/>
      <c r="EZ114" s="56"/>
      <c r="FA114" s="56"/>
      <c r="FB114" s="56"/>
      <c r="FD114" s="56"/>
      <c r="FE114" s="56"/>
      <c r="FF114" s="56"/>
      <c r="FG114" s="56"/>
      <c r="FH114" s="56"/>
      <c r="FI114" s="56"/>
      <c r="FJ114" s="56"/>
      <c r="FK114" s="56"/>
      <c r="FL114" s="56"/>
      <c r="FN114" s="56"/>
      <c r="FO114" s="56"/>
      <c r="FP114" s="56"/>
      <c r="FQ114" s="56"/>
      <c r="FR114" s="56"/>
      <c r="FS114" s="56"/>
      <c r="FT114" s="56"/>
      <c r="FU114" s="56"/>
      <c r="FV114" s="56"/>
      <c r="FX114" s="56"/>
      <c r="FY114" s="56"/>
      <c r="FZ114" s="56"/>
      <c r="GA114" s="56"/>
      <c r="GB114" s="56"/>
      <c r="GC114" s="56"/>
      <c r="GD114" s="56"/>
      <c r="GE114" s="56"/>
      <c r="GF114" s="56"/>
      <c r="GH114" s="56"/>
      <c r="GI114" s="56"/>
      <c r="GJ114" s="56"/>
      <c r="GK114" s="56"/>
      <c r="GL114" s="56"/>
      <c r="GM114" s="56"/>
      <c r="GN114" s="56"/>
      <c r="GO114" s="56"/>
      <c r="GP114" s="56"/>
      <c r="GR114" s="56"/>
      <c r="GS114" s="56"/>
      <c r="GT114" s="56"/>
      <c r="GU114" s="56"/>
      <c r="GV114" s="56"/>
      <c r="GW114" s="56"/>
      <c r="GX114" s="56"/>
      <c r="GY114" s="56"/>
      <c r="GZ114" s="56"/>
      <c r="HB114" s="56"/>
      <c r="HC114" s="56"/>
      <c r="HD114" s="56"/>
      <c r="HE114" s="56"/>
      <c r="HF114" s="56"/>
      <c r="HG114" s="56"/>
      <c r="HH114" s="56"/>
      <c r="HI114" s="56"/>
      <c r="HJ114" s="56"/>
      <c r="HL114" s="56"/>
      <c r="HM114" s="56"/>
      <c r="HN114" s="56"/>
      <c r="HO114" s="56"/>
      <c r="HP114" s="56"/>
      <c r="HQ114" s="56"/>
      <c r="HR114" s="56"/>
      <c r="HS114" s="56"/>
      <c r="HT114" s="56"/>
      <c r="HV114" s="56"/>
      <c r="HW114" s="56"/>
      <c r="HX114" s="56"/>
      <c r="HY114" s="56"/>
      <c r="HZ114" s="56"/>
      <c r="IA114" s="56"/>
      <c r="IB114" s="56"/>
      <c r="IC114" s="56"/>
      <c r="ID114" s="56"/>
      <c r="IF114" s="56"/>
      <c r="IG114" s="56"/>
      <c r="IH114" s="56"/>
      <c r="II114" s="56"/>
      <c r="IJ114" s="56"/>
      <c r="IK114" s="56"/>
      <c r="IL114" s="56"/>
      <c r="IM114" s="56"/>
      <c r="IN114" s="56"/>
      <c r="IP114" s="56"/>
      <c r="IQ114" s="56"/>
      <c r="IR114" s="56"/>
      <c r="IS114" s="56"/>
      <c r="IT114" s="56"/>
      <c r="IU114" s="56"/>
    </row>
    <row r="115" spans="1:255" ht="12.75" customHeight="1" thickBot="1" x14ac:dyDescent="0.25">
      <c r="A115" s="221"/>
      <c r="B115" s="106">
        <v>483.52</v>
      </c>
      <c r="C115" s="85" t="s">
        <v>76</v>
      </c>
      <c r="D115" s="86"/>
      <c r="E115" s="47"/>
      <c r="F115" s="47"/>
      <c r="G115" s="47"/>
      <c r="H115" s="48"/>
      <c r="I115" s="49"/>
      <c r="J115" s="56"/>
      <c r="K115" s="56"/>
      <c r="L115" s="56"/>
      <c r="M115" s="56"/>
      <c r="N115" s="56"/>
      <c r="O115" s="56"/>
      <c r="P115" s="56"/>
      <c r="Q115" s="56"/>
      <c r="R115" s="56"/>
      <c r="T115" s="56"/>
      <c r="U115" s="56"/>
      <c r="V115" s="56"/>
      <c r="W115" s="56"/>
      <c r="X115" s="56"/>
      <c r="Y115" s="56"/>
      <c r="Z115" s="56"/>
      <c r="AA115" s="56"/>
      <c r="AB115" s="56"/>
      <c r="AD115" s="56"/>
      <c r="AE115" s="56"/>
      <c r="AF115" s="56"/>
      <c r="AG115" s="56"/>
      <c r="AH115" s="56"/>
      <c r="AI115" s="56"/>
      <c r="AJ115" s="56"/>
      <c r="AK115" s="56"/>
      <c r="AL115" s="56"/>
      <c r="AN115" s="56"/>
      <c r="AO115" s="56"/>
      <c r="AP115" s="56"/>
      <c r="AQ115" s="56"/>
      <c r="AR115" s="56"/>
      <c r="AS115" s="56"/>
      <c r="AT115" s="56"/>
      <c r="AU115" s="56"/>
      <c r="AV115" s="56"/>
      <c r="AX115" s="56"/>
      <c r="AY115" s="56"/>
      <c r="AZ115" s="56"/>
      <c r="BA115" s="56"/>
      <c r="BB115" s="56"/>
      <c r="BC115" s="56"/>
      <c r="BD115" s="56"/>
      <c r="BE115" s="56"/>
      <c r="BF115" s="56"/>
      <c r="BH115" s="56"/>
      <c r="BI115" s="56"/>
      <c r="BJ115" s="56"/>
      <c r="BK115" s="56"/>
      <c r="BL115" s="56"/>
      <c r="BM115" s="56"/>
      <c r="BN115" s="56"/>
      <c r="BO115" s="56"/>
      <c r="BP115" s="56"/>
      <c r="BR115" s="56"/>
      <c r="BS115" s="56"/>
      <c r="BT115" s="56"/>
      <c r="BU115" s="56"/>
      <c r="BV115" s="56"/>
      <c r="BW115" s="56"/>
      <c r="BX115" s="56"/>
      <c r="BY115" s="56"/>
      <c r="BZ115" s="56"/>
      <c r="CB115" s="56"/>
      <c r="CC115" s="56"/>
      <c r="CD115" s="56"/>
      <c r="CE115" s="56"/>
      <c r="CF115" s="56"/>
      <c r="CG115" s="56"/>
      <c r="CH115" s="56"/>
      <c r="CI115" s="56"/>
      <c r="CJ115" s="56"/>
      <c r="CL115" s="56"/>
      <c r="CM115" s="56"/>
      <c r="CN115" s="56"/>
      <c r="CO115" s="56"/>
      <c r="CP115" s="56"/>
      <c r="CQ115" s="56"/>
      <c r="CR115" s="56"/>
      <c r="CS115" s="56"/>
      <c r="CT115" s="56"/>
      <c r="CV115" s="56"/>
      <c r="CW115" s="56"/>
      <c r="CX115" s="56"/>
      <c r="CY115" s="56"/>
      <c r="CZ115" s="56"/>
      <c r="DA115" s="56"/>
      <c r="DB115" s="56"/>
      <c r="DC115" s="56"/>
      <c r="DD115" s="56"/>
      <c r="DF115" s="56"/>
      <c r="DG115" s="56"/>
      <c r="DH115" s="56"/>
      <c r="DI115" s="56"/>
      <c r="DJ115" s="56"/>
      <c r="DK115" s="56"/>
      <c r="DL115" s="56"/>
      <c r="DM115" s="56"/>
      <c r="DN115" s="56"/>
      <c r="DP115" s="56"/>
      <c r="DQ115" s="56"/>
      <c r="DR115" s="56"/>
      <c r="DS115" s="56"/>
      <c r="DT115" s="56"/>
      <c r="DU115" s="56"/>
      <c r="DV115" s="56"/>
      <c r="DW115" s="56"/>
      <c r="DX115" s="56"/>
      <c r="DZ115" s="56"/>
      <c r="EA115" s="56"/>
      <c r="EB115" s="56"/>
      <c r="EC115" s="56"/>
      <c r="ED115" s="56"/>
      <c r="EE115" s="56"/>
      <c r="EF115" s="56"/>
      <c r="EG115" s="56"/>
      <c r="EH115" s="56"/>
      <c r="EJ115" s="56"/>
      <c r="EK115" s="56"/>
      <c r="EL115" s="56"/>
      <c r="EM115" s="56"/>
      <c r="EN115" s="56"/>
      <c r="EO115" s="56"/>
      <c r="EP115" s="56"/>
      <c r="EQ115" s="56"/>
      <c r="ER115" s="56"/>
      <c r="ET115" s="56"/>
      <c r="EU115" s="56"/>
      <c r="EV115" s="56"/>
      <c r="EW115" s="56"/>
      <c r="EX115" s="56"/>
      <c r="EY115" s="56"/>
      <c r="EZ115" s="56"/>
      <c r="FA115" s="56"/>
      <c r="FB115" s="56"/>
      <c r="FD115" s="56"/>
      <c r="FE115" s="56"/>
      <c r="FF115" s="56"/>
      <c r="FG115" s="56"/>
      <c r="FH115" s="56"/>
      <c r="FI115" s="56"/>
      <c r="FJ115" s="56"/>
      <c r="FK115" s="56"/>
      <c r="FL115" s="56"/>
      <c r="FN115" s="56"/>
      <c r="FO115" s="56"/>
      <c r="FP115" s="56"/>
      <c r="FQ115" s="56"/>
      <c r="FR115" s="56"/>
      <c r="FS115" s="56"/>
      <c r="FT115" s="56"/>
      <c r="FU115" s="56"/>
      <c r="FV115" s="56"/>
      <c r="FX115" s="56"/>
      <c r="FY115" s="56"/>
      <c r="FZ115" s="56"/>
      <c r="GA115" s="56"/>
      <c r="GB115" s="56"/>
      <c r="GC115" s="56"/>
      <c r="GD115" s="56"/>
      <c r="GE115" s="56"/>
      <c r="GF115" s="56"/>
      <c r="GH115" s="56"/>
      <c r="GI115" s="56"/>
      <c r="GJ115" s="56"/>
      <c r="GK115" s="56"/>
      <c r="GL115" s="56"/>
      <c r="GM115" s="56"/>
      <c r="GN115" s="56"/>
      <c r="GO115" s="56"/>
      <c r="GP115" s="56"/>
      <c r="GR115" s="56"/>
      <c r="GS115" s="56"/>
      <c r="GT115" s="56"/>
      <c r="GU115" s="56"/>
      <c r="GV115" s="56"/>
      <c r="GW115" s="56"/>
      <c r="GX115" s="56"/>
      <c r="GY115" s="56"/>
      <c r="GZ115" s="56"/>
      <c r="HB115" s="56"/>
      <c r="HC115" s="56"/>
      <c r="HD115" s="56"/>
      <c r="HE115" s="56"/>
      <c r="HF115" s="56"/>
      <c r="HG115" s="56"/>
      <c r="HH115" s="56"/>
      <c r="HI115" s="56"/>
      <c r="HJ115" s="56"/>
      <c r="HL115" s="56"/>
      <c r="HM115" s="56"/>
      <c r="HN115" s="56"/>
      <c r="HO115" s="56"/>
      <c r="HP115" s="56"/>
      <c r="HQ115" s="56"/>
      <c r="HR115" s="56"/>
      <c r="HS115" s="56"/>
      <c r="HT115" s="56"/>
      <c r="HV115" s="56"/>
      <c r="HW115" s="56"/>
      <c r="HX115" s="56"/>
      <c r="HY115" s="56"/>
      <c r="HZ115" s="56"/>
      <c r="IA115" s="56"/>
      <c r="IB115" s="56"/>
      <c r="IC115" s="56"/>
      <c r="ID115" s="56"/>
      <c r="IF115" s="56"/>
      <c r="IG115" s="56"/>
      <c r="IH115" s="56"/>
      <c r="II115" s="56"/>
      <c r="IJ115" s="56"/>
      <c r="IK115" s="56"/>
      <c r="IL115" s="56"/>
      <c r="IM115" s="56"/>
      <c r="IN115" s="56"/>
      <c r="IP115" s="56"/>
      <c r="IQ115" s="56"/>
      <c r="IR115" s="56"/>
      <c r="IS115" s="56"/>
      <c r="IT115" s="56"/>
      <c r="IU115" s="56"/>
    </row>
    <row r="116" spans="1:255" ht="12.75" customHeight="1" thickBot="1" x14ac:dyDescent="0.25">
      <c r="A116" s="221"/>
      <c r="B116" s="106">
        <v>673.55</v>
      </c>
      <c r="C116" s="85" t="s">
        <v>77</v>
      </c>
      <c r="D116" s="86"/>
      <c r="E116" s="47"/>
      <c r="F116" s="47"/>
      <c r="G116" s="47"/>
      <c r="H116" s="48"/>
      <c r="I116" s="49"/>
      <c r="J116" s="56"/>
      <c r="K116" s="56"/>
      <c r="L116" s="56"/>
      <c r="M116" s="56"/>
      <c r="N116" s="56"/>
      <c r="O116" s="56"/>
      <c r="P116" s="56"/>
      <c r="Q116" s="56"/>
      <c r="R116" s="56"/>
      <c r="T116" s="56"/>
      <c r="U116" s="56"/>
      <c r="V116" s="56"/>
      <c r="W116" s="56"/>
      <c r="X116" s="56"/>
      <c r="Y116" s="56"/>
      <c r="Z116" s="56"/>
      <c r="AA116" s="56"/>
      <c r="AB116" s="56"/>
      <c r="AD116" s="56"/>
      <c r="AE116" s="56"/>
      <c r="AF116" s="56"/>
      <c r="AG116" s="56"/>
      <c r="AH116" s="56"/>
      <c r="AI116" s="56"/>
      <c r="AJ116" s="56"/>
      <c r="AK116" s="56"/>
      <c r="AL116" s="56"/>
      <c r="AN116" s="56"/>
      <c r="AO116" s="56"/>
      <c r="AP116" s="56"/>
      <c r="AQ116" s="56"/>
      <c r="AR116" s="56"/>
      <c r="AS116" s="56"/>
      <c r="AT116" s="56"/>
      <c r="AU116" s="56"/>
      <c r="AV116" s="56"/>
      <c r="AX116" s="56"/>
      <c r="AY116" s="56"/>
      <c r="AZ116" s="56"/>
      <c r="BA116" s="56"/>
      <c r="BB116" s="56"/>
      <c r="BC116" s="56"/>
      <c r="BD116" s="56"/>
      <c r="BE116" s="56"/>
      <c r="BF116" s="56"/>
      <c r="BH116" s="56"/>
      <c r="BI116" s="56"/>
      <c r="BJ116" s="56"/>
      <c r="BK116" s="56"/>
      <c r="BL116" s="56"/>
      <c r="BM116" s="56"/>
      <c r="BN116" s="56"/>
      <c r="BO116" s="56"/>
      <c r="BP116" s="56"/>
      <c r="BR116" s="56"/>
      <c r="BS116" s="56"/>
      <c r="BT116" s="56"/>
      <c r="BU116" s="56"/>
      <c r="BV116" s="56"/>
      <c r="BW116" s="56"/>
      <c r="BX116" s="56"/>
      <c r="BY116" s="56"/>
      <c r="BZ116" s="56"/>
      <c r="CB116" s="56"/>
      <c r="CC116" s="56"/>
      <c r="CD116" s="56"/>
      <c r="CE116" s="56"/>
      <c r="CF116" s="56"/>
      <c r="CG116" s="56"/>
      <c r="CH116" s="56"/>
      <c r="CI116" s="56"/>
      <c r="CJ116" s="56"/>
      <c r="CL116" s="56"/>
      <c r="CM116" s="56"/>
      <c r="CN116" s="56"/>
      <c r="CO116" s="56"/>
      <c r="CP116" s="56"/>
      <c r="CQ116" s="56"/>
      <c r="CR116" s="56"/>
      <c r="CS116" s="56"/>
      <c r="CT116" s="56"/>
      <c r="CV116" s="56"/>
      <c r="CW116" s="56"/>
      <c r="CX116" s="56"/>
      <c r="CY116" s="56"/>
      <c r="CZ116" s="56"/>
      <c r="DA116" s="56"/>
      <c r="DB116" s="56"/>
      <c r="DC116" s="56"/>
      <c r="DD116" s="56"/>
      <c r="DF116" s="56"/>
      <c r="DG116" s="56"/>
      <c r="DH116" s="56"/>
      <c r="DI116" s="56"/>
      <c r="DJ116" s="56"/>
      <c r="DK116" s="56"/>
      <c r="DL116" s="56"/>
      <c r="DM116" s="56"/>
      <c r="DN116" s="56"/>
      <c r="DP116" s="56"/>
      <c r="DQ116" s="56"/>
      <c r="DR116" s="56"/>
      <c r="DS116" s="56"/>
      <c r="DT116" s="56"/>
      <c r="DU116" s="56"/>
      <c r="DV116" s="56"/>
      <c r="DW116" s="56"/>
      <c r="DX116" s="56"/>
      <c r="DZ116" s="56"/>
      <c r="EA116" s="56"/>
      <c r="EB116" s="56"/>
      <c r="EC116" s="56"/>
      <c r="ED116" s="56"/>
      <c r="EE116" s="56"/>
      <c r="EF116" s="56"/>
      <c r="EG116" s="56"/>
      <c r="EH116" s="56"/>
      <c r="EJ116" s="56"/>
      <c r="EK116" s="56"/>
      <c r="EL116" s="56"/>
      <c r="EM116" s="56"/>
      <c r="EN116" s="56"/>
      <c r="EO116" s="56"/>
      <c r="EP116" s="56"/>
      <c r="EQ116" s="56"/>
      <c r="ER116" s="56"/>
      <c r="ET116" s="56"/>
      <c r="EU116" s="56"/>
      <c r="EV116" s="56"/>
      <c r="EW116" s="56"/>
      <c r="EX116" s="56"/>
      <c r="EY116" s="56"/>
      <c r="EZ116" s="56"/>
      <c r="FA116" s="56"/>
      <c r="FB116" s="56"/>
      <c r="FD116" s="56"/>
      <c r="FE116" s="56"/>
      <c r="FF116" s="56"/>
      <c r="FG116" s="56"/>
      <c r="FH116" s="56"/>
      <c r="FI116" s="56"/>
      <c r="FJ116" s="56"/>
      <c r="FK116" s="56"/>
      <c r="FL116" s="56"/>
      <c r="FN116" s="56"/>
      <c r="FO116" s="56"/>
      <c r="FP116" s="56"/>
      <c r="FQ116" s="56"/>
      <c r="FR116" s="56"/>
      <c r="FS116" s="56"/>
      <c r="FT116" s="56"/>
      <c r="FU116" s="56"/>
      <c r="FV116" s="56"/>
      <c r="FX116" s="56"/>
      <c r="FY116" s="56"/>
      <c r="FZ116" s="56"/>
      <c r="GA116" s="56"/>
      <c r="GB116" s="56"/>
      <c r="GC116" s="56"/>
      <c r="GD116" s="56"/>
      <c r="GE116" s="56"/>
      <c r="GF116" s="56"/>
      <c r="GH116" s="56"/>
      <c r="GI116" s="56"/>
      <c r="GJ116" s="56"/>
      <c r="GK116" s="56"/>
      <c r="GL116" s="56"/>
      <c r="GM116" s="56"/>
      <c r="GN116" s="56"/>
      <c r="GO116" s="56"/>
      <c r="GP116" s="56"/>
      <c r="GR116" s="56"/>
      <c r="GS116" s="56"/>
      <c r="GT116" s="56"/>
      <c r="GU116" s="56"/>
      <c r="GV116" s="56"/>
      <c r="GW116" s="56"/>
      <c r="GX116" s="56"/>
      <c r="GY116" s="56"/>
      <c r="GZ116" s="56"/>
      <c r="HB116" s="56"/>
      <c r="HC116" s="56"/>
      <c r="HD116" s="56"/>
      <c r="HE116" s="56"/>
      <c r="HF116" s="56"/>
      <c r="HG116" s="56"/>
      <c r="HH116" s="56"/>
      <c r="HI116" s="56"/>
      <c r="HJ116" s="56"/>
      <c r="HL116" s="56"/>
      <c r="HM116" s="56"/>
      <c r="HN116" s="56"/>
      <c r="HO116" s="56"/>
      <c r="HP116" s="56"/>
      <c r="HQ116" s="56"/>
      <c r="HR116" s="56"/>
      <c r="HS116" s="56"/>
      <c r="HT116" s="56"/>
      <c r="HV116" s="56"/>
      <c r="HW116" s="56"/>
      <c r="HX116" s="56"/>
      <c r="HY116" s="56"/>
      <c r="HZ116" s="56"/>
      <c r="IA116" s="56"/>
      <c r="IB116" s="56"/>
      <c r="IC116" s="56"/>
      <c r="ID116" s="56"/>
      <c r="IF116" s="56"/>
      <c r="IG116" s="56"/>
      <c r="IH116" s="56"/>
      <c r="II116" s="56"/>
      <c r="IJ116" s="56"/>
      <c r="IK116" s="56"/>
      <c r="IL116" s="56"/>
      <c r="IM116" s="56"/>
      <c r="IN116" s="56"/>
      <c r="IP116" s="56"/>
      <c r="IQ116" s="56"/>
      <c r="IR116" s="56"/>
      <c r="IS116" s="56"/>
      <c r="IT116" s="56"/>
      <c r="IU116" s="56"/>
    </row>
    <row r="117" spans="1:255" ht="12.75" customHeight="1" thickBot="1" x14ac:dyDescent="0.25">
      <c r="A117" s="221"/>
      <c r="B117" s="106">
        <v>519.39</v>
      </c>
      <c r="C117" s="85" t="s">
        <v>78</v>
      </c>
      <c r="D117" s="86"/>
      <c r="E117" s="47"/>
      <c r="F117" s="47"/>
      <c r="G117" s="47"/>
      <c r="H117" s="48"/>
      <c r="I117" s="49"/>
      <c r="J117" s="56"/>
      <c r="K117" s="56"/>
      <c r="L117" s="56"/>
      <c r="M117" s="56"/>
      <c r="N117" s="56"/>
      <c r="O117" s="56"/>
      <c r="P117" s="56"/>
      <c r="Q117" s="56"/>
      <c r="R117" s="56"/>
      <c r="T117" s="56"/>
      <c r="U117" s="56"/>
      <c r="V117" s="56"/>
      <c r="W117" s="56"/>
      <c r="X117" s="56"/>
      <c r="Y117" s="56"/>
      <c r="Z117" s="56"/>
      <c r="AA117" s="56"/>
      <c r="AB117" s="56"/>
      <c r="AD117" s="56"/>
      <c r="AE117" s="56"/>
      <c r="AF117" s="56"/>
      <c r="AG117" s="56"/>
      <c r="AH117" s="56"/>
      <c r="AI117" s="56"/>
      <c r="AJ117" s="56"/>
      <c r="AK117" s="56"/>
      <c r="AL117" s="56"/>
      <c r="AN117" s="56"/>
      <c r="AO117" s="56"/>
      <c r="AP117" s="56"/>
      <c r="AQ117" s="56"/>
      <c r="AR117" s="56"/>
      <c r="AS117" s="56"/>
      <c r="AT117" s="56"/>
      <c r="AU117" s="56"/>
      <c r="AV117" s="56"/>
      <c r="AX117" s="56"/>
      <c r="AY117" s="56"/>
      <c r="AZ117" s="56"/>
      <c r="BA117" s="56"/>
      <c r="BB117" s="56"/>
      <c r="BC117" s="56"/>
      <c r="BD117" s="56"/>
      <c r="BE117" s="56"/>
      <c r="BF117" s="56"/>
      <c r="BH117" s="56"/>
      <c r="BI117" s="56"/>
      <c r="BJ117" s="56"/>
      <c r="BK117" s="56"/>
      <c r="BL117" s="56"/>
      <c r="BM117" s="56"/>
      <c r="BN117" s="56"/>
      <c r="BO117" s="56"/>
      <c r="BP117" s="56"/>
      <c r="BR117" s="56"/>
      <c r="BS117" s="56"/>
      <c r="BT117" s="56"/>
      <c r="BU117" s="56"/>
      <c r="BV117" s="56"/>
      <c r="BW117" s="56"/>
      <c r="BX117" s="56"/>
      <c r="BY117" s="56"/>
      <c r="BZ117" s="56"/>
      <c r="CB117" s="56"/>
      <c r="CC117" s="56"/>
      <c r="CD117" s="56"/>
      <c r="CE117" s="56"/>
      <c r="CF117" s="56"/>
      <c r="CG117" s="56"/>
      <c r="CH117" s="56"/>
      <c r="CI117" s="56"/>
      <c r="CJ117" s="56"/>
      <c r="CL117" s="56"/>
      <c r="CM117" s="56"/>
      <c r="CN117" s="56"/>
      <c r="CO117" s="56"/>
      <c r="CP117" s="56"/>
      <c r="CQ117" s="56"/>
      <c r="CR117" s="56"/>
      <c r="CS117" s="56"/>
      <c r="CT117" s="56"/>
      <c r="CV117" s="56"/>
      <c r="CW117" s="56"/>
      <c r="CX117" s="56"/>
      <c r="CY117" s="56"/>
      <c r="CZ117" s="56"/>
      <c r="DA117" s="56"/>
      <c r="DB117" s="56"/>
      <c r="DC117" s="56"/>
      <c r="DD117" s="56"/>
      <c r="DF117" s="56"/>
      <c r="DG117" s="56"/>
      <c r="DH117" s="56"/>
      <c r="DI117" s="56"/>
      <c r="DJ117" s="56"/>
      <c r="DK117" s="56"/>
      <c r="DL117" s="56"/>
      <c r="DM117" s="56"/>
      <c r="DN117" s="56"/>
      <c r="DP117" s="56"/>
      <c r="DQ117" s="56"/>
      <c r="DR117" s="56"/>
      <c r="DS117" s="56"/>
      <c r="DT117" s="56"/>
      <c r="DU117" s="56"/>
      <c r="DV117" s="56"/>
      <c r="DW117" s="56"/>
      <c r="DX117" s="56"/>
      <c r="DZ117" s="56"/>
      <c r="EA117" s="56"/>
      <c r="EB117" s="56"/>
      <c r="EC117" s="56"/>
      <c r="ED117" s="56"/>
      <c r="EE117" s="56"/>
      <c r="EF117" s="56"/>
      <c r="EG117" s="56"/>
      <c r="EH117" s="56"/>
      <c r="EJ117" s="56"/>
      <c r="EK117" s="56"/>
      <c r="EL117" s="56"/>
      <c r="EM117" s="56"/>
      <c r="EN117" s="56"/>
      <c r="EO117" s="56"/>
      <c r="EP117" s="56"/>
      <c r="EQ117" s="56"/>
      <c r="ER117" s="56"/>
      <c r="ET117" s="56"/>
      <c r="EU117" s="56"/>
      <c r="EV117" s="56"/>
      <c r="EW117" s="56"/>
      <c r="EX117" s="56"/>
      <c r="EY117" s="56"/>
      <c r="EZ117" s="56"/>
      <c r="FA117" s="56"/>
      <c r="FB117" s="56"/>
      <c r="FD117" s="56"/>
      <c r="FE117" s="56"/>
      <c r="FF117" s="56"/>
      <c r="FG117" s="56"/>
      <c r="FH117" s="56"/>
      <c r="FI117" s="56"/>
      <c r="FJ117" s="56"/>
      <c r="FK117" s="56"/>
      <c r="FL117" s="56"/>
      <c r="FN117" s="56"/>
      <c r="FO117" s="56"/>
      <c r="FP117" s="56"/>
      <c r="FQ117" s="56"/>
      <c r="FR117" s="56"/>
      <c r="FS117" s="56"/>
      <c r="FT117" s="56"/>
      <c r="FU117" s="56"/>
      <c r="FV117" s="56"/>
      <c r="FX117" s="56"/>
      <c r="FY117" s="56"/>
      <c r="FZ117" s="56"/>
      <c r="GA117" s="56"/>
      <c r="GB117" s="56"/>
      <c r="GC117" s="56"/>
      <c r="GD117" s="56"/>
      <c r="GE117" s="56"/>
      <c r="GF117" s="56"/>
      <c r="GH117" s="56"/>
      <c r="GI117" s="56"/>
      <c r="GJ117" s="56"/>
      <c r="GK117" s="56"/>
      <c r="GL117" s="56"/>
      <c r="GM117" s="56"/>
      <c r="GN117" s="56"/>
      <c r="GO117" s="56"/>
      <c r="GP117" s="56"/>
      <c r="GR117" s="56"/>
      <c r="GS117" s="56"/>
      <c r="GT117" s="56"/>
      <c r="GU117" s="56"/>
      <c r="GV117" s="56"/>
      <c r="GW117" s="56"/>
      <c r="GX117" s="56"/>
      <c r="GY117" s="56"/>
      <c r="GZ117" s="56"/>
      <c r="HB117" s="56"/>
      <c r="HC117" s="56"/>
      <c r="HD117" s="56"/>
      <c r="HE117" s="56"/>
      <c r="HF117" s="56"/>
      <c r="HG117" s="56"/>
      <c r="HH117" s="56"/>
      <c r="HI117" s="56"/>
      <c r="HJ117" s="56"/>
      <c r="HL117" s="56"/>
      <c r="HM117" s="56"/>
      <c r="HN117" s="56"/>
      <c r="HO117" s="56"/>
      <c r="HP117" s="56"/>
      <c r="HQ117" s="56"/>
      <c r="HR117" s="56"/>
      <c r="HS117" s="56"/>
      <c r="HT117" s="56"/>
      <c r="HV117" s="56"/>
      <c r="HW117" s="56"/>
      <c r="HX117" s="56"/>
      <c r="HY117" s="56"/>
      <c r="HZ117" s="56"/>
      <c r="IA117" s="56"/>
      <c r="IB117" s="56"/>
      <c r="IC117" s="56"/>
      <c r="ID117" s="56"/>
      <c r="IF117" s="56"/>
      <c r="IG117" s="56"/>
      <c r="IH117" s="56"/>
      <c r="II117" s="56"/>
      <c r="IJ117" s="56"/>
      <c r="IK117" s="56"/>
      <c r="IL117" s="56"/>
      <c r="IM117" s="56"/>
      <c r="IN117" s="56"/>
      <c r="IP117" s="56"/>
      <c r="IQ117" s="56"/>
      <c r="IR117" s="56"/>
      <c r="IS117" s="56"/>
      <c r="IT117" s="56"/>
      <c r="IU117" s="56"/>
    </row>
    <row r="118" spans="1:255" ht="12.75" customHeight="1" thickBot="1" x14ac:dyDescent="0.25">
      <c r="A118" s="221"/>
      <c r="B118" s="106">
        <v>658.63</v>
      </c>
      <c r="C118" s="85" t="s">
        <v>79</v>
      </c>
      <c r="D118" s="86"/>
      <c r="E118" s="47"/>
      <c r="F118" s="47"/>
      <c r="G118" s="47"/>
      <c r="H118" s="48"/>
      <c r="I118" s="49"/>
      <c r="J118" s="56"/>
      <c r="K118" s="56"/>
      <c r="L118" s="56"/>
      <c r="M118" s="56"/>
      <c r="N118" s="56"/>
      <c r="O118" s="56"/>
      <c r="P118" s="56"/>
      <c r="Q118" s="56"/>
      <c r="R118" s="56"/>
      <c r="T118" s="56"/>
      <c r="U118" s="56"/>
      <c r="V118" s="56"/>
      <c r="W118" s="56"/>
      <c r="X118" s="56"/>
      <c r="Y118" s="56"/>
      <c r="Z118" s="56"/>
      <c r="AA118" s="56"/>
      <c r="AB118" s="56"/>
      <c r="AD118" s="56"/>
      <c r="AE118" s="56"/>
      <c r="AF118" s="56"/>
      <c r="AG118" s="56"/>
      <c r="AH118" s="56"/>
      <c r="AI118" s="56"/>
      <c r="AJ118" s="56"/>
      <c r="AK118" s="56"/>
      <c r="AL118" s="56"/>
      <c r="AN118" s="56"/>
      <c r="AO118" s="56"/>
      <c r="AP118" s="56"/>
      <c r="AQ118" s="56"/>
      <c r="AR118" s="56"/>
      <c r="AS118" s="56"/>
      <c r="AT118" s="56"/>
      <c r="AU118" s="56"/>
      <c r="AV118" s="56"/>
      <c r="AX118" s="56"/>
      <c r="AY118" s="56"/>
      <c r="AZ118" s="56"/>
      <c r="BA118" s="56"/>
      <c r="BB118" s="56"/>
      <c r="BC118" s="56"/>
      <c r="BD118" s="56"/>
      <c r="BE118" s="56"/>
      <c r="BF118" s="56"/>
      <c r="BH118" s="56"/>
      <c r="BI118" s="56"/>
      <c r="BJ118" s="56"/>
      <c r="BK118" s="56"/>
      <c r="BL118" s="56"/>
      <c r="BM118" s="56"/>
      <c r="BN118" s="56"/>
      <c r="BO118" s="56"/>
      <c r="BP118" s="56"/>
      <c r="BR118" s="56"/>
      <c r="BS118" s="56"/>
      <c r="BT118" s="56"/>
      <c r="BU118" s="56"/>
      <c r="BV118" s="56"/>
      <c r="BW118" s="56"/>
      <c r="BX118" s="56"/>
      <c r="BY118" s="56"/>
      <c r="BZ118" s="56"/>
      <c r="CB118" s="56"/>
      <c r="CC118" s="56"/>
      <c r="CD118" s="56"/>
      <c r="CE118" s="56"/>
      <c r="CF118" s="56"/>
      <c r="CG118" s="56"/>
      <c r="CH118" s="56"/>
      <c r="CI118" s="56"/>
      <c r="CJ118" s="56"/>
      <c r="CL118" s="56"/>
      <c r="CM118" s="56"/>
      <c r="CN118" s="56"/>
      <c r="CO118" s="56"/>
      <c r="CP118" s="56"/>
      <c r="CQ118" s="56"/>
      <c r="CR118" s="56"/>
      <c r="CS118" s="56"/>
      <c r="CT118" s="56"/>
      <c r="CV118" s="56"/>
      <c r="CW118" s="56"/>
      <c r="CX118" s="56"/>
      <c r="CY118" s="56"/>
      <c r="CZ118" s="56"/>
      <c r="DA118" s="56"/>
      <c r="DB118" s="56"/>
      <c r="DC118" s="56"/>
      <c r="DD118" s="56"/>
      <c r="DF118" s="56"/>
      <c r="DG118" s="56"/>
      <c r="DH118" s="56"/>
      <c r="DI118" s="56"/>
      <c r="DJ118" s="56"/>
      <c r="DK118" s="56"/>
      <c r="DL118" s="56"/>
      <c r="DM118" s="56"/>
      <c r="DN118" s="56"/>
      <c r="DP118" s="56"/>
      <c r="DQ118" s="56"/>
      <c r="DR118" s="56"/>
      <c r="DS118" s="56"/>
      <c r="DT118" s="56"/>
      <c r="DU118" s="56"/>
      <c r="DV118" s="56"/>
      <c r="DW118" s="56"/>
      <c r="DX118" s="56"/>
      <c r="DZ118" s="56"/>
      <c r="EA118" s="56"/>
      <c r="EB118" s="56"/>
      <c r="EC118" s="56"/>
      <c r="ED118" s="56"/>
      <c r="EE118" s="56"/>
      <c r="EF118" s="56"/>
      <c r="EG118" s="56"/>
      <c r="EH118" s="56"/>
      <c r="EJ118" s="56"/>
      <c r="EK118" s="56"/>
      <c r="EL118" s="56"/>
      <c r="EM118" s="56"/>
      <c r="EN118" s="56"/>
      <c r="EO118" s="56"/>
      <c r="EP118" s="56"/>
      <c r="EQ118" s="56"/>
      <c r="ER118" s="56"/>
      <c r="ET118" s="56"/>
      <c r="EU118" s="56"/>
      <c r="EV118" s="56"/>
      <c r="EW118" s="56"/>
      <c r="EX118" s="56"/>
      <c r="EY118" s="56"/>
      <c r="EZ118" s="56"/>
      <c r="FA118" s="56"/>
      <c r="FB118" s="56"/>
      <c r="FD118" s="56"/>
      <c r="FE118" s="56"/>
      <c r="FF118" s="56"/>
      <c r="FG118" s="56"/>
      <c r="FH118" s="56"/>
      <c r="FI118" s="56"/>
      <c r="FJ118" s="56"/>
      <c r="FK118" s="56"/>
      <c r="FL118" s="56"/>
      <c r="FN118" s="56"/>
      <c r="FO118" s="56"/>
      <c r="FP118" s="56"/>
      <c r="FQ118" s="56"/>
      <c r="FR118" s="56"/>
      <c r="FS118" s="56"/>
      <c r="FT118" s="56"/>
      <c r="FU118" s="56"/>
      <c r="FV118" s="56"/>
      <c r="FX118" s="56"/>
      <c r="FY118" s="56"/>
      <c r="FZ118" s="56"/>
      <c r="GA118" s="56"/>
      <c r="GB118" s="56"/>
      <c r="GC118" s="56"/>
      <c r="GD118" s="56"/>
      <c r="GE118" s="56"/>
      <c r="GF118" s="56"/>
      <c r="GH118" s="56"/>
      <c r="GI118" s="56"/>
      <c r="GJ118" s="56"/>
      <c r="GK118" s="56"/>
      <c r="GL118" s="56"/>
      <c r="GM118" s="56"/>
      <c r="GN118" s="56"/>
      <c r="GO118" s="56"/>
      <c r="GP118" s="56"/>
      <c r="GR118" s="56"/>
      <c r="GS118" s="56"/>
      <c r="GT118" s="56"/>
      <c r="GU118" s="56"/>
      <c r="GV118" s="56"/>
      <c r="GW118" s="56"/>
      <c r="GX118" s="56"/>
      <c r="GY118" s="56"/>
      <c r="GZ118" s="56"/>
      <c r="HB118" s="56"/>
      <c r="HC118" s="56"/>
      <c r="HD118" s="56"/>
      <c r="HE118" s="56"/>
      <c r="HF118" s="56"/>
      <c r="HG118" s="56"/>
      <c r="HH118" s="56"/>
      <c r="HI118" s="56"/>
      <c r="HJ118" s="56"/>
      <c r="HL118" s="56"/>
      <c r="HM118" s="56"/>
      <c r="HN118" s="56"/>
      <c r="HO118" s="56"/>
      <c r="HP118" s="56"/>
      <c r="HQ118" s="56"/>
      <c r="HR118" s="56"/>
      <c r="HS118" s="56"/>
      <c r="HT118" s="56"/>
      <c r="HV118" s="56"/>
      <c r="HW118" s="56"/>
      <c r="HX118" s="56"/>
      <c r="HY118" s="56"/>
      <c r="HZ118" s="56"/>
      <c r="IA118" s="56"/>
      <c r="IB118" s="56"/>
      <c r="IC118" s="56"/>
      <c r="ID118" s="56"/>
      <c r="IF118" s="56"/>
      <c r="IG118" s="56"/>
      <c r="IH118" s="56"/>
      <c r="II118" s="56"/>
      <c r="IJ118" s="56"/>
      <c r="IK118" s="56"/>
      <c r="IL118" s="56"/>
      <c r="IM118" s="56"/>
      <c r="IN118" s="56"/>
      <c r="IP118" s="56"/>
      <c r="IQ118" s="56"/>
      <c r="IR118" s="56"/>
      <c r="IS118" s="56"/>
      <c r="IT118" s="56"/>
      <c r="IU118" s="56"/>
    </row>
    <row r="119" spans="1:255" ht="12.75" customHeight="1" thickBot="1" x14ac:dyDescent="0.25">
      <c r="A119" s="221"/>
      <c r="B119" s="106">
        <v>487.57</v>
      </c>
      <c r="C119" s="85" t="s">
        <v>80</v>
      </c>
      <c r="D119" s="86"/>
      <c r="E119" s="47"/>
      <c r="F119" s="47"/>
      <c r="G119" s="47"/>
      <c r="H119" s="48"/>
      <c r="I119" s="49"/>
      <c r="J119" s="56"/>
      <c r="K119" s="56"/>
      <c r="L119" s="56"/>
      <c r="M119" s="56"/>
      <c r="N119" s="56"/>
      <c r="O119" s="56"/>
      <c r="P119" s="56"/>
      <c r="Q119" s="56"/>
      <c r="R119" s="56"/>
      <c r="T119" s="56"/>
      <c r="U119" s="56"/>
      <c r="V119" s="56"/>
      <c r="W119" s="56"/>
      <c r="X119" s="56"/>
      <c r="Y119" s="56"/>
      <c r="Z119" s="56"/>
      <c r="AA119" s="56"/>
      <c r="AB119" s="56"/>
      <c r="AD119" s="56"/>
      <c r="AE119" s="56"/>
      <c r="AF119" s="56"/>
      <c r="AG119" s="56"/>
      <c r="AH119" s="56"/>
      <c r="AI119" s="56"/>
      <c r="AJ119" s="56"/>
      <c r="AK119" s="56"/>
      <c r="AL119" s="56"/>
      <c r="AN119" s="56"/>
      <c r="AO119" s="56"/>
      <c r="AP119" s="56"/>
      <c r="AQ119" s="56"/>
      <c r="AR119" s="56"/>
      <c r="AS119" s="56"/>
      <c r="AT119" s="56"/>
      <c r="AU119" s="56"/>
      <c r="AV119" s="56"/>
      <c r="AX119" s="56"/>
      <c r="AY119" s="56"/>
      <c r="AZ119" s="56"/>
      <c r="BA119" s="56"/>
      <c r="BB119" s="56"/>
      <c r="BC119" s="56"/>
      <c r="BD119" s="56"/>
      <c r="BE119" s="56"/>
      <c r="BF119" s="56"/>
      <c r="BH119" s="56"/>
      <c r="BI119" s="56"/>
      <c r="BJ119" s="56"/>
      <c r="BK119" s="56"/>
      <c r="BL119" s="56"/>
      <c r="BM119" s="56"/>
      <c r="BN119" s="56"/>
      <c r="BO119" s="56"/>
      <c r="BP119" s="56"/>
      <c r="BR119" s="56"/>
      <c r="BS119" s="56"/>
      <c r="BT119" s="56"/>
      <c r="BU119" s="56"/>
      <c r="BV119" s="56"/>
      <c r="BW119" s="56"/>
      <c r="BX119" s="56"/>
      <c r="BY119" s="56"/>
      <c r="BZ119" s="56"/>
      <c r="CB119" s="56"/>
      <c r="CC119" s="56"/>
      <c r="CD119" s="56"/>
      <c r="CE119" s="56"/>
      <c r="CF119" s="56"/>
      <c r="CG119" s="56"/>
      <c r="CH119" s="56"/>
      <c r="CI119" s="56"/>
      <c r="CJ119" s="56"/>
      <c r="CL119" s="56"/>
      <c r="CM119" s="56"/>
      <c r="CN119" s="56"/>
      <c r="CO119" s="56"/>
      <c r="CP119" s="56"/>
      <c r="CQ119" s="56"/>
      <c r="CR119" s="56"/>
      <c r="CS119" s="56"/>
      <c r="CT119" s="56"/>
      <c r="CV119" s="56"/>
      <c r="CW119" s="56"/>
      <c r="CX119" s="56"/>
      <c r="CY119" s="56"/>
      <c r="CZ119" s="56"/>
      <c r="DA119" s="56"/>
      <c r="DB119" s="56"/>
      <c r="DC119" s="56"/>
      <c r="DD119" s="56"/>
      <c r="DF119" s="56"/>
      <c r="DG119" s="56"/>
      <c r="DH119" s="56"/>
      <c r="DI119" s="56"/>
      <c r="DJ119" s="56"/>
      <c r="DK119" s="56"/>
      <c r="DL119" s="56"/>
      <c r="DM119" s="56"/>
      <c r="DN119" s="56"/>
      <c r="DP119" s="56"/>
      <c r="DQ119" s="56"/>
      <c r="DR119" s="56"/>
      <c r="DS119" s="56"/>
      <c r="DT119" s="56"/>
      <c r="DU119" s="56"/>
      <c r="DV119" s="56"/>
      <c r="DW119" s="56"/>
      <c r="DX119" s="56"/>
      <c r="DZ119" s="56"/>
      <c r="EA119" s="56"/>
      <c r="EB119" s="56"/>
      <c r="EC119" s="56"/>
      <c r="ED119" s="56"/>
      <c r="EE119" s="56"/>
      <c r="EF119" s="56"/>
      <c r="EG119" s="56"/>
      <c r="EH119" s="56"/>
      <c r="EJ119" s="56"/>
      <c r="EK119" s="56"/>
      <c r="EL119" s="56"/>
      <c r="EM119" s="56"/>
      <c r="EN119" s="56"/>
      <c r="EO119" s="56"/>
      <c r="EP119" s="56"/>
      <c r="EQ119" s="56"/>
      <c r="ER119" s="56"/>
      <c r="ET119" s="56"/>
      <c r="EU119" s="56"/>
      <c r="EV119" s="56"/>
      <c r="EW119" s="56"/>
      <c r="EX119" s="56"/>
      <c r="EY119" s="56"/>
      <c r="EZ119" s="56"/>
      <c r="FA119" s="56"/>
      <c r="FB119" s="56"/>
      <c r="FD119" s="56"/>
      <c r="FE119" s="56"/>
      <c r="FF119" s="56"/>
      <c r="FG119" s="56"/>
      <c r="FH119" s="56"/>
      <c r="FI119" s="56"/>
      <c r="FJ119" s="56"/>
      <c r="FK119" s="56"/>
      <c r="FL119" s="56"/>
      <c r="FN119" s="56"/>
      <c r="FO119" s="56"/>
      <c r="FP119" s="56"/>
      <c r="FQ119" s="56"/>
      <c r="FR119" s="56"/>
      <c r="FS119" s="56"/>
      <c r="FT119" s="56"/>
      <c r="FU119" s="56"/>
      <c r="FV119" s="56"/>
      <c r="FX119" s="56"/>
      <c r="FY119" s="56"/>
      <c r="FZ119" s="56"/>
      <c r="GA119" s="56"/>
      <c r="GB119" s="56"/>
      <c r="GC119" s="56"/>
      <c r="GD119" s="56"/>
      <c r="GE119" s="56"/>
      <c r="GF119" s="56"/>
      <c r="GH119" s="56"/>
      <c r="GI119" s="56"/>
      <c r="GJ119" s="56"/>
      <c r="GK119" s="56"/>
      <c r="GL119" s="56"/>
      <c r="GM119" s="56"/>
      <c r="GN119" s="56"/>
      <c r="GO119" s="56"/>
      <c r="GP119" s="56"/>
      <c r="GR119" s="56"/>
      <c r="GS119" s="56"/>
      <c r="GT119" s="56"/>
      <c r="GU119" s="56"/>
      <c r="GV119" s="56"/>
      <c r="GW119" s="56"/>
      <c r="GX119" s="56"/>
      <c r="GY119" s="56"/>
      <c r="GZ119" s="56"/>
      <c r="HB119" s="56"/>
      <c r="HC119" s="56"/>
      <c r="HD119" s="56"/>
      <c r="HE119" s="56"/>
      <c r="HF119" s="56"/>
      <c r="HG119" s="56"/>
      <c r="HH119" s="56"/>
      <c r="HI119" s="56"/>
      <c r="HJ119" s="56"/>
      <c r="HL119" s="56"/>
      <c r="HM119" s="56"/>
      <c r="HN119" s="56"/>
      <c r="HO119" s="56"/>
      <c r="HP119" s="56"/>
      <c r="HQ119" s="56"/>
      <c r="HR119" s="56"/>
      <c r="HS119" s="56"/>
      <c r="HT119" s="56"/>
      <c r="HV119" s="56"/>
      <c r="HW119" s="56"/>
      <c r="HX119" s="56"/>
      <c r="HY119" s="56"/>
      <c r="HZ119" s="56"/>
      <c r="IA119" s="56"/>
      <c r="IB119" s="56"/>
      <c r="IC119" s="56"/>
      <c r="ID119" s="56"/>
      <c r="IF119" s="56"/>
      <c r="IG119" s="56"/>
      <c r="IH119" s="56"/>
      <c r="II119" s="56"/>
      <c r="IJ119" s="56"/>
      <c r="IK119" s="56"/>
      <c r="IL119" s="56"/>
      <c r="IM119" s="56"/>
      <c r="IN119" s="56"/>
      <c r="IP119" s="56"/>
      <c r="IQ119" s="56"/>
      <c r="IR119" s="56"/>
      <c r="IS119" s="56"/>
      <c r="IT119" s="56"/>
      <c r="IU119" s="56"/>
    </row>
    <row r="120" spans="1:255" ht="13.5" thickBot="1" x14ac:dyDescent="0.25">
      <c r="A120" s="221"/>
      <c r="B120" s="185"/>
      <c r="C120" s="70" t="s">
        <v>87</v>
      </c>
      <c r="D120" s="163"/>
      <c r="E120" s="53"/>
      <c r="F120" s="53"/>
      <c r="G120" s="53"/>
      <c r="H120" s="153"/>
      <c r="I120" s="49">
        <v>326.8</v>
      </c>
      <c r="J120" s="56"/>
      <c r="K120" s="56"/>
      <c r="L120" s="56"/>
      <c r="M120" s="56"/>
      <c r="N120" s="56"/>
      <c r="O120" s="56"/>
      <c r="P120" s="56"/>
      <c r="Q120" s="56"/>
      <c r="R120" s="56"/>
      <c r="T120" s="56"/>
      <c r="U120" s="56"/>
      <c r="V120" s="56"/>
      <c r="W120" s="56"/>
      <c r="X120" s="56"/>
      <c r="Y120" s="56"/>
      <c r="Z120" s="56"/>
      <c r="AA120" s="56"/>
      <c r="AB120" s="56"/>
      <c r="AD120" s="56"/>
      <c r="AE120" s="56"/>
      <c r="AF120" s="56"/>
      <c r="AG120" s="56"/>
      <c r="AH120" s="56"/>
      <c r="AI120" s="56"/>
      <c r="AJ120" s="56"/>
      <c r="AK120" s="56"/>
      <c r="AL120" s="56"/>
      <c r="AN120" s="56"/>
      <c r="AO120" s="56"/>
      <c r="AP120" s="56"/>
      <c r="AQ120" s="56"/>
      <c r="AR120" s="56"/>
      <c r="AS120" s="56"/>
      <c r="AT120" s="56"/>
      <c r="AU120" s="56"/>
      <c r="AV120" s="56"/>
      <c r="AX120" s="56"/>
      <c r="AY120" s="56"/>
      <c r="AZ120" s="56"/>
      <c r="BA120" s="56"/>
      <c r="BB120" s="56"/>
      <c r="BC120" s="56"/>
      <c r="BD120" s="56"/>
      <c r="BE120" s="56"/>
      <c r="BF120" s="56"/>
      <c r="BH120" s="56"/>
      <c r="BI120" s="56"/>
      <c r="BJ120" s="56"/>
      <c r="BK120" s="56"/>
      <c r="BL120" s="56"/>
      <c r="BM120" s="56"/>
      <c r="BN120" s="56"/>
      <c r="BO120" s="56"/>
      <c r="BP120" s="56"/>
      <c r="BR120" s="56"/>
      <c r="BS120" s="56"/>
      <c r="BT120" s="56"/>
      <c r="BU120" s="56"/>
      <c r="BV120" s="56"/>
      <c r="BW120" s="56"/>
      <c r="BX120" s="56"/>
      <c r="BY120" s="56"/>
      <c r="BZ120" s="56"/>
      <c r="CB120" s="56"/>
      <c r="CC120" s="56"/>
      <c r="CD120" s="56"/>
      <c r="CE120" s="56"/>
      <c r="CF120" s="56"/>
      <c r="CG120" s="56"/>
      <c r="CH120" s="56"/>
      <c r="CI120" s="56"/>
      <c r="CJ120" s="56"/>
      <c r="CL120" s="56"/>
      <c r="CM120" s="56"/>
      <c r="CN120" s="56"/>
      <c r="CO120" s="56"/>
      <c r="CP120" s="56"/>
      <c r="CQ120" s="56"/>
      <c r="CR120" s="56"/>
      <c r="CS120" s="56"/>
      <c r="CT120" s="56"/>
      <c r="CV120" s="56"/>
      <c r="CW120" s="56"/>
      <c r="CX120" s="56"/>
      <c r="CY120" s="56"/>
      <c r="CZ120" s="56"/>
      <c r="DA120" s="56"/>
      <c r="DB120" s="56"/>
      <c r="DC120" s="56"/>
      <c r="DD120" s="56"/>
      <c r="DF120" s="56"/>
      <c r="DG120" s="56"/>
      <c r="DH120" s="56"/>
      <c r="DI120" s="56"/>
      <c r="DJ120" s="56"/>
      <c r="DK120" s="56"/>
      <c r="DL120" s="56"/>
      <c r="DM120" s="56"/>
      <c r="DN120" s="56"/>
      <c r="DP120" s="56"/>
      <c r="DQ120" s="56"/>
      <c r="DR120" s="56"/>
      <c r="DS120" s="56"/>
      <c r="DT120" s="56"/>
      <c r="DU120" s="56"/>
      <c r="DV120" s="56"/>
      <c r="DW120" s="56"/>
      <c r="DX120" s="56"/>
      <c r="DZ120" s="56"/>
      <c r="EA120" s="56"/>
      <c r="EB120" s="56"/>
      <c r="EC120" s="56"/>
      <c r="ED120" s="56"/>
      <c r="EE120" s="56"/>
      <c r="EF120" s="56"/>
      <c r="EG120" s="56"/>
      <c r="EH120" s="56"/>
      <c r="EJ120" s="56"/>
      <c r="EK120" s="56"/>
      <c r="EL120" s="56"/>
      <c r="EM120" s="56"/>
      <c r="EN120" s="56"/>
      <c r="EO120" s="56"/>
      <c r="EP120" s="56"/>
      <c r="EQ120" s="56"/>
      <c r="ER120" s="56"/>
      <c r="ET120" s="56"/>
      <c r="EU120" s="56"/>
      <c r="EV120" s="56"/>
      <c r="EW120" s="56"/>
      <c r="EX120" s="56"/>
      <c r="EY120" s="56"/>
      <c r="EZ120" s="56"/>
      <c r="FA120" s="56"/>
      <c r="FB120" s="56"/>
      <c r="FD120" s="56"/>
      <c r="FE120" s="56"/>
      <c r="FF120" s="56"/>
      <c r="FG120" s="56"/>
      <c r="FH120" s="56"/>
      <c r="FI120" s="56"/>
      <c r="FJ120" s="56"/>
      <c r="FK120" s="56"/>
      <c r="FL120" s="56"/>
      <c r="FN120" s="56"/>
      <c r="FO120" s="56"/>
      <c r="FP120" s="56"/>
      <c r="FQ120" s="56"/>
      <c r="FR120" s="56"/>
      <c r="FS120" s="56"/>
      <c r="FT120" s="56"/>
      <c r="FU120" s="56"/>
      <c r="FV120" s="56"/>
      <c r="FX120" s="56"/>
      <c r="FY120" s="56"/>
      <c r="FZ120" s="56"/>
      <c r="GA120" s="56"/>
      <c r="GB120" s="56"/>
      <c r="GC120" s="56"/>
      <c r="GD120" s="56"/>
      <c r="GE120" s="56"/>
      <c r="GF120" s="56"/>
      <c r="GH120" s="56"/>
      <c r="GI120" s="56"/>
      <c r="GJ120" s="56"/>
      <c r="GK120" s="56"/>
      <c r="GL120" s="56"/>
      <c r="GM120" s="56"/>
      <c r="GN120" s="56"/>
      <c r="GO120" s="56"/>
      <c r="GP120" s="56"/>
      <c r="GR120" s="56"/>
      <c r="GS120" s="56"/>
      <c r="GT120" s="56"/>
      <c r="GU120" s="56"/>
      <c r="GV120" s="56"/>
      <c r="GW120" s="56"/>
      <c r="GX120" s="56"/>
      <c r="GY120" s="56"/>
      <c r="GZ120" s="56"/>
      <c r="HB120" s="56"/>
      <c r="HC120" s="56"/>
      <c r="HD120" s="56"/>
      <c r="HE120" s="56"/>
      <c r="HF120" s="56"/>
      <c r="HG120" s="56"/>
      <c r="HH120" s="56"/>
      <c r="HI120" s="56"/>
      <c r="HJ120" s="56"/>
      <c r="HL120" s="56"/>
      <c r="HM120" s="56"/>
      <c r="HN120" s="56"/>
      <c r="HO120" s="56"/>
      <c r="HP120" s="56"/>
      <c r="HQ120" s="56"/>
      <c r="HR120" s="56"/>
      <c r="HS120" s="56"/>
      <c r="HT120" s="56"/>
      <c r="HV120" s="56"/>
      <c r="HW120" s="56"/>
      <c r="HX120" s="56"/>
      <c r="HY120" s="56"/>
      <c r="HZ120" s="56"/>
      <c r="IA120" s="56"/>
      <c r="IB120" s="56"/>
      <c r="IC120" s="56"/>
      <c r="ID120" s="56"/>
      <c r="IF120" s="56"/>
      <c r="IG120" s="56"/>
      <c r="IH120" s="56"/>
      <c r="II120" s="56"/>
      <c r="IJ120" s="56"/>
      <c r="IK120" s="56"/>
      <c r="IL120" s="56"/>
      <c r="IM120" s="56"/>
      <c r="IN120" s="56"/>
      <c r="IP120" s="56"/>
      <c r="IQ120" s="56"/>
      <c r="IR120" s="56"/>
      <c r="IS120" s="56"/>
      <c r="IT120" s="56"/>
      <c r="IU120" s="56"/>
    </row>
    <row r="121" spans="1:255" ht="12.75" customHeight="1" thickBot="1" x14ac:dyDescent="0.25">
      <c r="A121" s="221"/>
      <c r="B121" s="18">
        <f>SUM(B108:B120)</f>
        <v>6366.07</v>
      </c>
      <c r="C121" s="17"/>
      <c r="D121" s="18"/>
      <c r="E121" s="19"/>
      <c r="F121" s="17"/>
      <c r="G121" s="17"/>
      <c r="H121" s="18" t="s">
        <v>17</v>
      </c>
      <c r="I121" s="233">
        <f>SUM(I108:I120)</f>
        <v>326.8</v>
      </c>
      <c r="J121" s="56"/>
      <c r="K121" s="56"/>
      <c r="L121" s="56"/>
      <c r="M121" s="56"/>
      <c r="N121" s="56"/>
      <c r="O121" s="56"/>
      <c r="P121" s="56"/>
      <c r="Q121" s="56"/>
      <c r="R121" s="56"/>
      <c r="T121" s="56"/>
      <c r="U121" s="56"/>
      <c r="V121" s="56"/>
      <c r="W121" s="56"/>
      <c r="X121" s="56"/>
      <c r="Y121" s="56"/>
      <c r="Z121" s="56"/>
      <c r="AA121" s="56"/>
      <c r="AB121" s="56"/>
      <c r="AD121" s="56"/>
      <c r="AE121" s="56"/>
      <c r="AF121" s="56"/>
      <c r="AG121" s="56"/>
      <c r="AH121" s="56"/>
      <c r="AI121" s="56"/>
      <c r="AJ121" s="56"/>
      <c r="AK121" s="56"/>
      <c r="AL121" s="56"/>
      <c r="AN121" s="56"/>
      <c r="AO121" s="56"/>
      <c r="AP121" s="56"/>
      <c r="AQ121" s="56"/>
      <c r="AR121" s="56"/>
      <c r="AS121" s="56"/>
      <c r="AT121" s="56"/>
      <c r="AU121" s="56"/>
      <c r="AV121" s="56"/>
      <c r="AX121" s="56"/>
      <c r="AY121" s="56"/>
      <c r="AZ121" s="56"/>
      <c r="BA121" s="56"/>
      <c r="BB121" s="56"/>
      <c r="BC121" s="56"/>
      <c r="BD121" s="56"/>
      <c r="BE121" s="56"/>
      <c r="BF121" s="56"/>
      <c r="BH121" s="56"/>
      <c r="BI121" s="56"/>
      <c r="BJ121" s="56"/>
      <c r="BK121" s="56"/>
      <c r="BL121" s="56"/>
      <c r="BM121" s="56"/>
      <c r="BN121" s="56"/>
      <c r="BO121" s="56"/>
      <c r="BP121" s="56"/>
      <c r="BR121" s="56"/>
      <c r="BS121" s="56"/>
      <c r="BT121" s="56"/>
      <c r="BU121" s="56"/>
      <c r="BV121" s="56"/>
      <c r="BW121" s="56"/>
      <c r="BX121" s="56"/>
      <c r="BY121" s="56"/>
      <c r="BZ121" s="56"/>
      <c r="CB121" s="56"/>
      <c r="CC121" s="56"/>
      <c r="CD121" s="56"/>
      <c r="CE121" s="56"/>
      <c r="CF121" s="56"/>
      <c r="CG121" s="56"/>
      <c r="CH121" s="56"/>
      <c r="CI121" s="56"/>
      <c r="CJ121" s="56"/>
      <c r="CL121" s="56"/>
      <c r="CM121" s="56"/>
      <c r="CN121" s="56"/>
      <c r="CO121" s="56"/>
      <c r="CP121" s="56"/>
      <c r="CQ121" s="56"/>
      <c r="CR121" s="56"/>
      <c r="CS121" s="56"/>
      <c r="CT121" s="56"/>
      <c r="CV121" s="56"/>
      <c r="CW121" s="56"/>
      <c r="CX121" s="56"/>
      <c r="CY121" s="56"/>
      <c r="CZ121" s="56"/>
      <c r="DA121" s="56"/>
      <c r="DB121" s="56"/>
      <c r="DC121" s="56"/>
      <c r="DD121" s="56"/>
      <c r="DF121" s="56"/>
      <c r="DG121" s="56"/>
      <c r="DH121" s="56"/>
      <c r="DI121" s="56"/>
      <c r="DJ121" s="56"/>
      <c r="DK121" s="56"/>
      <c r="DL121" s="56"/>
      <c r="DM121" s="56"/>
      <c r="DN121" s="56"/>
      <c r="DP121" s="56"/>
      <c r="DQ121" s="56"/>
      <c r="DR121" s="56"/>
      <c r="DS121" s="56"/>
      <c r="DT121" s="56"/>
      <c r="DU121" s="56"/>
      <c r="DV121" s="56"/>
      <c r="DW121" s="56"/>
      <c r="DX121" s="56"/>
      <c r="DZ121" s="56"/>
      <c r="EA121" s="56"/>
      <c r="EB121" s="56"/>
      <c r="EC121" s="56"/>
      <c r="ED121" s="56"/>
      <c r="EE121" s="56"/>
      <c r="EF121" s="56"/>
      <c r="EG121" s="56"/>
      <c r="EH121" s="56"/>
      <c r="EJ121" s="56"/>
      <c r="EK121" s="56"/>
      <c r="EL121" s="56"/>
      <c r="EM121" s="56"/>
      <c r="EN121" s="56"/>
      <c r="EO121" s="56"/>
      <c r="EP121" s="56"/>
      <c r="EQ121" s="56"/>
      <c r="ER121" s="56"/>
      <c r="ET121" s="56"/>
      <c r="EU121" s="56"/>
      <c r="EV121" s="56"/>
      <c r="EW121" s="56"/>
      <c r="EX121" s="56"/>
      <c r="EY121" s="56"/>
      <c r="EZ121" s="56"/>
      <c r="FA121" s="56"/>
      <c r="FB121" s="56"/>
      <c r="FD121" s="56"/>
      <c r="FE121" s="56"/>
      <c r="FF121" s="56"/>
      <c r="FG121" s="56"/>
      <c r="FH121" s="56"/>
      <c r="FI121" s="56"/>
      <c r="FJ121" s="56"/>
      <c r="FK121" s="56"/>
      <c r="FL121" s="56"/>
      <c r="FN121" s="56"/>
      <c r="FO121" s="56"/>
      <c r="FP121" s="56"/>
      <c r="FQ121" s="56"/>
      <c r="FR121" s="56"/>
      <c r="FS121" s="56"/>
      <c r="FT121" s="56"/>
      <c r="FU121" s="56"/>
      <c r="FV121" s="56"/>
      <c r="FX121" s="56"/>
      <c r="FY121" s="56"/>
      <c r="FZ121" s="56"/>
      <c r="GA121" s="56"/>
      <c r="GB121" s="56"/>
      <c r="GC121" s="56"/>
      <c r="GD121" s="56"/>
      <c r="GE121" s="56"/>
      <c r="GF121" s="56"/>
      <c r="GH121" s="56"/>
      <c r="GI121" s="56"/>
      <c r="GJ121" s="56"/>
      <c r="GK121" s="56"/>
      <c r="GL121" s="56"/>
      <c r="GM121" s="56"/>
      <c r="GN121" s="56"/>
      <c r="GO121" s="56"/>
      <c r="GP121" s="56"/>
      <c r="GR121" s="56"/>
      <c r="GS121" s="56"/>
      <c r="GT121" s="56"/>
      <c r="GU121" s="56"/>
      <c r="GV121" s="56"/>
      <c r="GW121" s="56"/>
      <c r="GX121" s="56"/>
      <c r="GY121" s="56"/>
      <c r="GZ121" s="56"/>
      <c r="HB121" s="56"/>
      <c r="HC121" s="56"/>
      <c r="HD121" s="56"/>
      <c r="HE121" s="56"/>
      <c r="HF121" s="56"/>
      <c r="HG121" s="56"/>
      <c r="HH121" s="56"/>
      <c r="HI121" s="56"/>
      <c r="HJ121" s="56"/>
      <c r="HL121" s="56"/>
      <c r="HM121" s="56"/>
      <c r="HN121" s="56"/>
      <c r="HO121" s="56"/>
      <c r="HP121" s="56"/>
      <c r="HQ121" s="56"/>
      <c r="HR121" s="56"/>
      <c r="HS121" s="56"/>
      <c r="HT121" s="56"/>
      <c r="HV121" s="56"/>
      <c r="HW121" s="56"/>
      <c r="HX121" s="56"/>
      <c r="HY121" s="56"/>
      <c r="HZ121" s="56"/>
      <c r="IA121" s="56"/>
      <c r="IB121" s="56"/>
      <c r="IC121" s="56"/>
      <c r="ID121" s="56"/>
      <c r="IF121" s="56"/>
      <c r="IG121" s="56"/>
      <c r="IH121" s="56"/>
      <c r="II121" s="56"/>
      <c r="IJ121" s="56"/>
      <c r="IK121" s="56"/>
      <c r="IL121" s="56"/>
      <c r="IM121" s="56"/>
      <c r="IN121" s="56"/>
      <c r="IP121" s="56"/>
      <c r="IQ121" s="56"/>
      <c r="IR121" s="56"/>
      <c r="IS121" s="56"/>
      <c r="IT121" s="56"/>
      <c r="IU121" s="56"/>
    </row>
    <row r="122" spans="1:255" ht="64.5" thickBot="1" x14ac:dyDescent="0.25">
      <c r="A122" s="191" t="s">
        <v>97</v>
      </c>
      <c r="B122" s="87" t="s">
        <v>16</v>
      </c>
      <c r="C122" s="87" t="s">
        <v>5</v>
      </c>
      <c r="D122" s="87" t="s">
        <v>23</v>
      </c>
      <c r="E122" s="87" t="s">
        <v>18</v>
      </c>
      <c r="F122" s="87" t="s">
        <v>19</v>
      </c>
      <c r="G122" s="87" t="s">
        <v>10</v>
      </c>
      <c r="H122" s="87" t="s">
        <v>13</v>
      </c>
      <c r="I122" s="89" t="s">
        <v>12</v>
      </c>
      <c r="J122" s="56"/>
      <c r="K122" s="56"/>
      <c r="L122" s="56"/>
      <c r="M122" s="56"/>
      <c r="N122" s="56"/>
      <c r="O122" s="56"/>
      <c r="P122" s="56"/>
      <c r="Q122" s="56"/>
      <c r="R122" s="56"/>
      <c r="T122" s="56"/>
      <c r="U122" s="56"/>
      <c r="V122" s="56"/>
      <c r="W122" s="56"/>
      <c r="X122" s="56"/>
      <c r="Y122" s="56"/>
      <c r="Z122" s="56"/>
      <c r="AA122" s="56"/>
      <c r="AB122" s="56"/>
      <c r="AD122" s="56"/>
      <c r="AE122" s="56"/>
      <c r="AF122" s="56"/>
      <c r="AG122" s="56"/>
      <c r="AH122" s="56"/>
      <c r="AI122" s="56"/>
      <c r="AJ122" s="56"/>
      <c r="AK122" s="56"/>
      <c r="AL122" s="56"/>
      <c r="AN122" s="56"/>
      <c r="AO122" s="56"/>
      <c r="AP122" s="56"/>
      <c r="AQ122" s="56"/>
      <c r="AR122" s="56"/>
      <c r="AS122" s="56"/>
      <c r="AT122" s="56"/>
      <c r="AU122" s="56"/>
      <c r="AV122" s="56"/>
      <c r="AX122" s="56"/>
      <c r="AY122" s="56"/>
      <c r="AZ122" s="56"/>
      <c r="BA122" s="56"/>
      <c r="BB122" s="56"/>
      <c r="BC122" s="56"/>
      <c r="BD122" s="56"/>
      <c r="BE122" s="56"/>
      <c r="BF122" s="56"/>
      <c r="BH122" s="56"/>
      <c r="BI122" s="56"/>
      <c r="BJ122" s="56"/>
      <c r="BK122" s="56"/>
      <c r="BL122" s="56"/>
      <c r="BM122" s="56"/>
      <c r="BN122" s="56"/>
      <c r="BO122" s="56"/>
      <c r="BP122" s="56"/>
      <c r="BR122" s="56"/>
      <c r="BS122" s="56"/>
      <c r="BT122" s="56"/>
      <c r="BU122" s="56"/>
      <c r="BV122" s="56"/>
      <c r="BW122" s="56"/>
      <c r="BX122" s="56"/>
      <c r="BY122" s="56"/>
      <c r="BZ122" s="56"/>
      <c r="CB122" s="56"/>
      <c r="CC122" s="56"/>
      <c r="CD122" s="56"/>
      <c r="CE122" s="56"/>
      <c r="CF122" s="56"/>
      <c r="CG122" s="56"/>
      <c r="CH122" s="56"/>
      <c r="CI122" s="56"/>
      <c r="CJ122" s="56"/>
      <c r="CL122" s="56"/>
      <c r="CM122" s="56"/>
      <c r="CN122" s="56"/>
      <c r="CO122" s="56"/>
      <c r="CP122" s="56"/>
      <c r="CQ122" s="56"/>
      <c r="CR122" s="56"/>
      <c r="CS122" s="56"/>
      <c r="CT122" s="56"/>
      <c r="CV122" s="56"/>
      <c r="CW122" s="56"/>
      <c r="CX122" s="56"/>
      <c r="CY122" s="56"/>
      <c r="CZ122" s="56"/>
      <c r="DA122" s="56"/>
      <c r="DB122" s="56"/>
      <c r="DC122" s="56"/>
      <c r="DD122" s="56"/>
      <c r="DF122" s="56"/>
      <c r="DG122" s="56"/>
      <c r="DH122" s="56"/>
      <c r="DI122" s="56"/>
      <c r="DJ122" s="56"/>
      <c r="DK122" s="56"/>
      <c r="DL122" s="56"/>
      <c r="DM122" s="56"/>
      <c r="DN122" s="56"/>
      <c r="DP122" s="56"/>
      <c r="DQ122" s="56"/>
      <c r="DR122" s="56"/>
      <c r="DS122" s="56"/>
      <c r="DT122" s="56"/>
      <c r="DU122" s="56"/>
      <c r="DV122" s="56"/>
      <c r="DW122" s="56"/>
      <c r="DX122" s="56"/>
      <c r="DZ122" s="56"/>
      <c r="EA122" s="56"/>
      <c r="EB122" s="56"/>
      <c r="EC122" s="56"/>
      <c r="ED122" s="56"/>
      <c r="EE122" s="56"/>
      <c r="EF122" s="56"/>
      <c r="EG122" s="56"/>
      <c r="EH122" s="56"/>
      <c r="EJ122" s="56"/>
      <c r="EK122" s="56"/>
      <c r="EL122" s="56"/>
      <c r="EM122" s="56"/>
      <c r="EN122" s="56"/>
      <c r="EO122" s="56"/>
      <c r="EP122" s="56"/>
      <c r="EQ122" s="56"/>
      <c r="ER122" s="56"/>
      <c r="ET122" s="56"/>
      <c r="EU122" s="56"/>
      <c r="EV122" s="56"/>
      <c r="EW122" s="56"/>
      <c r="EX122" s="56"/>
      <c r="EY122" s="56"/>
      <c r="EZ122" s="56"/>
      <c r="FA122" s="56"/>
      <c r="FB122" s="56"/>
      <c r="FD122" s="56"/>
      <c r="FE122" s="56"/>
      <c r="FF122" s="56"/>
      <c r="FG122" s="56"/>
      <c r="FH122" s="56"/>
      <c r="FI122" s="56"/>
      <c r="FJ122" s="56"/>
      <c r="FK122" s="56"/>
      <c r="FL122" s="56"/>
      <c r="FN122" s="56"/>
      <c r="FO122" s="56"/>
      <c r="FP122" s="56"/>
      <c r="FQ122" s="56"/>
      <c r="FR122" s="56"/>
      <c r="FS122" s="56"/>
      <c r="FT122" s="56"/>
      <c r="FU122" s="56"/>
      <c r="FV122" s="56"/>
      <c r="FX122" s="56"/>
      <c r="FY122" s="56"/>
      <c r="FZ122" s="56"/>
      <c r="GA122" s="56"/>
      <c r="GB122" s="56"/>
      <c r="GC122" s="56"/>
      <c r="GD122" s="56"/>
      <c r="GE122" s="56"/>
      <c r="GF122" s="56"/>
      <c r="GH122" s="56"/>
      <c r="GI122" s="56"/>
      <c r="GJ122" s="56"/>
      <c r="GK122" s="56"/>
      <c r="GL122" s="56"/>
      <c r="GM122" s="56"/>
      <c r="GN122" s="56"/>
      <c r="GO122" s="56"/>
      <c r="GP122" s="56"/>
      <c r="GR122" s="56"/>
      <c r="GS122" s="56"/>
      <c r="GT122" s="56"/>
      <c r="GU122" s="56"/>
      <c r="GV122" s="56"/>
      <c r="GW122" s="56"/>
      <c r="GX122" s="56"/>
      <c r="GY122" s="56"/>
      <c r="GZ122" s="56"/>
      <c r="HB122" s="56"/>
      <c r="HC122" s="56"/>
      <c r="HD122" s="56"/>
      <c r="HE122" s="56"/>
      <c r="HF122" s="56"/>
      <c r="HG122" s="56"/>
      <c r="HH122" s="56"/>
      <c r="HI122" s="56"/>
      <c r="HJ122" s="56"/>
      <c r="HL122" s="56"/>
      <c r="HM122" s="56"/>
      <c r="HN122" s="56"/>
      <c r="HO122" s="56"/>
      <c r="HP122" s="56"/>
      <c r="HQ122" s="56"/>
      <c r="HR122" s="56"/>
      <c r="HS122" s="56"/>
      <c r="HT122" s="56"/>
      <c r="HV122" s="56"/>
      <c r="HW122" s="56"/>
      <c r="HX122" s="56"/>
      <c r="HY122" s="56"/>
      <c r="HZ122" s="56"/>
      <c r="IA122" s="56"/>
      <c r="IB122" s="56"/>
      <c r="IC122" s="56"/>
      <c r="ID122" s="56"/>
      <c r="IF122" s="56"/>
      <c r="IG122" s="56"/>
      <c r="IH122" s="56"/>
      <c r="II122" s="56"/>
      <c r="IJ122" s="56"/>
      <c r="IK122" s="56"/>
      <c r="IL122" s="56"/>
      <c r="IM122" s="56"/>
      <c r="IN122" s="56"/>
      <c r="IP122" s="56"/>
      <c r="IQ122" s="56"/>
      <c r="IR122" s="56"/>
      <c r="IS122" s="56"/>
      <c r="IT122" s="56"/>
      <c r="IU122" s="56"/>
    </row>
    <row r="123" spans="1:255" ht="39" thickBot="1" x14ac:dyDescent="0.25">
      <c r="A123" s="117" t="s">
        <v>2277</v>
      </c>
      <c r="B123" s="164"/>
      <c r="C123" s="85" t="s">
        <v>87</v>
      </c>
      <c r="D123" s="253"/>
      <c r="E123" s="254"/>
      <c r="F123" s="253"/>
      <c r="G123" s="254"/>
      <c r="H123" s="254"/>
      <c r="I123" s="49">
        <v>22402.51</v>
      </c>
    </row>
    <row r="124" spans="1:255" ht="13.5" thickBot="1" x14ac:dyDescent="0.25">
      <c r="A124" s="46"/>
      <c r="B124" s="76">
        <f>SUM(B123:B123)</f>
        <v>0</v>
      </c>
      <c r="C124" s="75"/>
      <c r="D124" s="76"/>
      <c r="E124" s="77"/>
      <c r="F124" s="75"/>
      <c r="G124" s="75"/>
      <c r="H124" s="76" t="s">
        <v>17</v>
      </c>
      <c r="I124" s="78">
        <f>SUM(I123:I123)</f>
        <v>22402.51</v>
      </c>
    </row>
    <row r="125" spans="1:255" ht="51.75" thickBot="1" x14ac:dyDescent="0.25">
      <c r="A125" s="134" t="s">
        <v>96</v>
      </c>
      <c r="B125" s="114" t="s">
        <v>16</v>
      </c>
      <c r="C125" s="114" t="s">
        <v>5</v>
      </c>
      <c r="D125" s="114" t="s">
        <v>23</v>
      </c>
      <c r="E125" s="114" t="s">
        <v>18</v>
      </c>
      <c r="F125" s="114" t="s">
        <v>19</v>
      </c>
      <c r="G125" s="114" t="s">
        <v>10</v>
      </c>
      <c r="H125" s="114" t="s">
        <v>13</v>
      </c>
      <c r="I125" s="115" t="s">
        <v>12</v>
      </c>
    </row>
    <row r="126" spans="1:255" ht="13.5" thickBot="1" x14ac:dyDescent="0.25">
      <c r="A126" s="206"/>
      <c r="B126" s="185"/>
      <c r="C126" s="70" t="s">
        <v>87</v>
      </c>
      <c r="D126" s="163"/>
      <c r="E126" s="53"/>
      <c r="F126" s="53"/>
      <c r="G126" s="53"/>
      <c r="H126" s="153"/>
      <c r="I126" s="471">
        <v>31645.54</v>
      </c>
    </row>
    <row r="127" spans="1:255" ht="13.5" thickBot="1" x14ac:dyDescent="0.25">
      <c r="A127" s="134"/>
      <c r="B127" s="271"/>
      <c r="C127" s="75"/>
      <c r="D127" s="76"/>
      <c r="E127" s="77"/>
      <c r="F127" s="75"/>
      <c r="G127" s="75"/>
      <c r="H127" s="76"/>
      <c r="I127" s="78">
        <f>SUM(I126)</f>
        <v>31645.54</v>
      </c>
    </row>
    <row r="128" spans="1:255" x14ac:dyDescent="0.2">
      <c r="A128" s="9"/>
      <c r="B128" s="9"/>
      <c r="C128" s="9"/>
      <c r="D128" s="9"/>
      <c r="E128" s="9"/>
      <c r="F128" s="20"/>
      <c r="G128" s="20"/>
      <c r="H128" s="20"/>
      <c r="I128" s="20"/>
    </row>
    <row r="129" spans="1:7" ht="15.75" x14ac:dyDescent="0.2">
      <c r="A129" s="21" t="s">
        <v>21</v>
      </c>
      <c r="B129" s="22"/>
      <c r="C129" s="23"/>
      <c r="D129" s="4" t="s">
        <v>9</v>
      </c>
      <c r="E129" s="4" t="s">
        <v>6</v>
      </c>
      <c r="F129" s="119" t="s">
        <v>7</v>
      </c>
    </row>
    <row r="130" spans="1:7" x14ac:dyDescent="0.2">
      <c r="A130" s="642" t="s">
        <v>15</v>
      </c>
      <c r="B130" s="643"/>
      <c r="C130" s="25"/>
      <c r="D130" s="26">
        <f>B28</f>
        <v>37804.720000000001</v>
      </c>
      <c r="E130" s="26">
        <f>I28</f>
        <v>12042.789999999999</v>
      </c>
      <c r="F130" s="120">
        <f>D130+E130</f>
        <v>49847.51</v>
      </c>
    </row>
    <row r="131" spans="1:7" x14ac:dyDescent="0.2">
      <c r="A131" s="642" t="s">
        <v>4</v>
      </c>
      <c r="B131" s="643"/>
      <c r="C131" s="25"/>
      <c r="D131" s="26">
        <f>B62</f>
        <v>70541.579999999987</v>
      </c>
      <c r="E131" s="26">
        <f>I62</f>
        <v>4562.6350000000002</v>
      </c>
      <c r="F131" s="120">
        <f>D131+E131</f>
        <v>75104.214999999982</v>
      </c>
    </row>
    <row r="132" spans="1:7" x14ac:dyDescent="0.2">
      <c r="A132" s="642" t="s">
        <v>14</v>
      </c>
      <c r="B132" s="643"/>
      <c r="C132" s="25"/>
      <c r="D132" s="26">
        <f>B81</f>
        <v>31959.33</v>
      </c>
      <c r="E132" s="26">
        <f>I81</f>
        <v>369.6</v>
      </c>
      <c r="F132" s="120">
        <f>D132+E132</f>
        <v>32328.93</v>
      </c>
    </row>
    <row r="133" spans="1:7" x14ac:dyDescent="0.2">
      <c r="A133" s="642" t="s">
        <v>146</v>
      </c>
      <c r="B133" s="643"/>
      <c r="C133" s="25"/>
      <c r="D133" s="26">
        <f>B96</f>
        <v>50171.80000000001</v>
      </c>
      <c r="E133" s="26">
        <f>I96</f>
        <v>838.18</v>
      </c>
      <c r="F133" s="120">
        <f>D133+E133</f>
        <v>51009.98000000001</v>
      </c>
      <c r="G133" s="56"/>
    </row>
    <row r="134" spans="1:7" x14ac:dyDescent="0.2">
      <c r="A134" s="642" t="s">
        <v>26</v>
      </c>
      <c r="B134" s="643"/>
      <c r="C134" s="25"/>
      <c r="D134" s="26">
        <f>B121</f>
        <v>6366.07</v>
      </c>
      <c r="E134" s="26">
        <f>I121</f>
        <v>326.8</v>
      </c>
      <c r="F134" s="120">
        <f>D134+E134</f>
        <v>6692.87</v>
      </c>
      <c r="G134" s="56"/>
    </row>
    <row r="135" spans="1:7" x14ac:dyDescent="0.2">
      <c r="A135" s="646" t="s">
        <v>69</v>
      </c>
      <c r="B135" s="647"/>
      <c r="C135" s="25"/>
      <c r="D135" s="26"/>
      <c r="E135" s="26"/>
      <c r="F135" s="242">
        <f>F138+F136+F137+F139</f>
        <v>14968.920000000002</v>
      </c>
      <c r="G135" s="56"/>
    </row>
    <row r="136" spans="1:7" ht="52.15" customHeight="1" x14ac:dyDescent="0.2">
      <c r="A136" s="650" t="s">
        <v>2275</v>
      </c>
      <c r="B136" s="651"/>
      <c r="C136" s="25"/>
      <c r="D136" s="26"/>
      <c r="E136" s="26"/>
      <c r="F136" s="120">
        <f>I100</f>
        <v>170.02</v>
      </c>
      <c r="G136" s="56"/>
    </row>
    <row r="137" spans="1:7" ht="54.6" customHeight="1" x14ac:dyDescent="0.2">
      <c r="A137" s="650" t="s">
        <v>2276</v>
      </c>
      <c r="B137" s="651"/>
      <c r="C137" s="25"/>
      <c r="D137" s="26"/>
      <c r="E137" s="26"/>
      <c r="F137" s="120">
        <f>I103</f>
        <v>217.78</v>
      </c>
      <c r="G137" s="56"/>
    </row>
    <row r="138" spans="1:7" x14ac:dyDescent="0.2">
      <c r="A138" s="642" t="s">
        <v>2270</v>
      </c>
      <c r="B138" s="643"/>
      <c r="C138" s="25"/>
      <c r="D138" s="26"/>
      <c r="E138" s="26"/>
      <c r="F138" s="247">
        <f>I104</f>
        <v>11611.42</v>
      </c>
      <c r="G138" s="56"/>
    </row>
    <row r="139" spans="1:7" x14ac:dyDescent="0.2">
      <c r="A139" s="642" t="s">
        <v>88</v>
      </c>
      <c r="B139" s="643"/>
      <c r="C139" s="25"/>
      <c r="D139" s="26"/>
      <c r="E139" s="26"/>
      <c r="F139" s="120">
        <f>I105</f>
        <v>2969.7</v>
      </c>
      <c r="G139" s="56"/>
    </row>
    <row r="140" spans="1:7" ht="39" customHeight="1" x14ac:dyDescent="0.2">
      <c r="A140" s="650" t="s">
        <v>2</v>
      </c>
      <c r="B140" s="651"/>
      <c r="C140" s="25"/>
      <c r="D140" s="26">
        <f>B124</f>
        <v>0</v>
      </c>
      <c r="E140" s="26"/>
      <c r="F140" s="120">
        <f>D140+E140+I124</f>
        <v>22402.51</v>
      </c>
      <c r="G140" s="56"/>
    </row>
    <row r="141" spans="1:7" ht="36.6" customHeight="1" x14ac:dyDescent="0.2">
      <c r="A141" s="650" t="s">
        <v>96</v>
      </c>
      <c r="B141" s="651"/>
      <c r="C141" s="25"/>
      <c r="D141" s="26"/>
      <c r="E141" s="26"/>
      <c r="F141" s="120">
        <f>I127</f>
        <v>31645.54</v>
      </c>
      <c r="G141" s="56"/>
    </row>
    <row r="142" spans="1:7" x14ac:dyDescent="0.2">
      <c r="A142" s="648" t="s">
        <v>22</v>
      </c>
      <c r="B142" s="649"/>
      <c r="C142" s="27"/>
      <c r="D142" s="28">
        <f>SUM(D130:D140)</f>
        <v>196843.50000000003</v>
      </c>
      <c r="E142" s="28">
        <f>SUM(E130:E134)</f>
        <v>18140.004999999997</v>
      </c>
      <c r="F142" s="121">
        <f>F130+F131+F132+F133+F134+F135+F140+F141</f>
        <v>284000.47499999998</v>
      </c>
    </row>
  </sheetData>
  <mergeCells count="51">
    <mergeCell ref="A141:B141"/>
    <mergeCell ref="A142:B142"/>
    <mergeCell ref="A132:B132"/>
    <mergeCell ref="A133:B133"/>
    <mergeCell ref="A134:B134"/>
    <mergeCell ref="A135:B135"/>
    <mergeCell ref="A140:B140"/>
    <mergeCell ref="A138:B138"/>
    <mergeCell ref="A139:B139"/>
    <mergeCell ref="A130:B130"/>
    <mergeCell ref="A131:B131"/>
    <mergeCell ref="A136:B136"/>
    <mergeCell ref="A137:B137"/>
    <mergeCell ref="A9:A10"/>
    <mergeCell ref="A77:A79"/>
    <mergeCell ref="B20:B22"/>
    <mergeCell ref="A49:A51"/>
    <mergeCell ref="A98:A100"/>
    <mergeCell ref="A101:A103"/>
    <mergeCell ref="D9:D10"/>
    <mergeCell ref="D11:D15"/>
    <mergeCell ref="C9:C15"/>
    <mergeCell ref="A16:A17"/>
    <mergeCell ref="B16:B17"/>
    <mergeCell ref="C16:C17"/>
    <mergeCell ref="D16:D17"/>
    <mergeCell ref="A11:A15"/>
    <mergeCell ref="A1:B1"/>
    <mergeCell ref="G1:H1"/>
    <mergeCell ref="G2:H2"/>
    <mergeCell ref="B9:B15"/>
    <mergeCell ref="D35:D36"/>
    <mergeCell ref="C35:C36"/>
    <mergeCell ref="A35:A36"/>
    <mergeCell ref="B35:B36"/>
    <mergeCell ref="D20:D21"/>
    <mergeCell ref="A20:A21"/>
    <mergeCell ref="C20:C22"/>
    <mergeCell ref="A38:A41"/>
    <mergeCell ref="D38:D41"/>
    <mergeCell ref="A42:A47"/>
    <mergeCell ref="D42:D47"/>
    <mergeCell ref="C38:C47"/>
    <mergeCell ref="B38:B47"/>
    <mergeCell ref="C49:C51"/>
    <mergeCell ref="D49:D51"/>
    <mergeCell ref="B49:B51"/>
    <mergeCell ref="A52:A58"/>
    <mergeCell ref="D52:D58"/>
    <mergeCell ref="C52:C59"/>
    <mergeCell ref="B52:B59"/>
  </mergeCells>
  <pageMargins left="0.7" right="0.7" top="0.75" bottom="0.75" header="0.3" footer="0.3"/>
  <legacy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U137"/>
  <sheetViews>
    <sheetView topLeftCell="A26" workbookViewId="0">
      <selection activeCell="D130" sqref="D130"/>
    </sheetView>
  </sheetViews>
  <sheetFormatPr defaultRowHeight="12.75" x14ac:dyDescent="0.2"/>
  <cols>
    <col min="1" max="1" width="27.7109375" customWidth="1"/>
    <col min="2" max="2" width="10.85546875" customWidth="1"/>
    <col min="3" max="3" width="12" customWidth="1"/>
    <col min="4" max="4" width="14.140625" customWidth="1"/>
    <col min="5" max="5" width="22.85546875" customWidth="1"/>
    <col min="6" max="6" width="11.85546875" customWidth="1"/>
    <col min="7" max="7" width="7.28515625" customWidth="1"/>
    <col min="8" max="8" width="10.85546875" customWidth="1"/>
    <col min="9" max="9" width="12.7109375" customWidth="1"/>
  </cols>
  <sheetData>
    <row r="1" spans="1:9" ht="12.75" customHeight="1" x14ac:dyDescent="0.2">
      <c r="A1" s="708" t="s">
        <v>85</v>
      </c>
      <c r="B1" s="70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/>
      <c r="E2" s="5">
        <v>109720.75</v>
      </c>
      <c r="F2" s="6">
        <v>110714.03</v>
      </c>
      <c r="G2" s="640">
        <f>E2-F2</f>
        <v>-993.27999999999884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585</v>
      </c>
      <c r="E3" s="1">
        <v>7</v>
      </c>
      <c r="F3" s="1"/>
      <c r="G3" s="1"/>
      <c r="H3" s="1" t="s">
        <v>25</v>
      </c>
      <c r="I3" s="8">
        <f>F2-F137</f>
        <v>-162834.1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51.75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4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thickBot="1" x14ac:dyDescent="0.25">
      <c r="A6" s="227"/>
      <c r="B6" s="152">
        <v>2462.56</v>
      </c>
      <c r="C6" s="63" t="s">
        <v>66</v>
      </c>
      <c r="D6" s="151"/>
      <c r="E6" s="65"/>
      <c r="F6" s="65"/>
      <c r="G6" s="65"/>
      <c r="H6" s="66"/>
      <c r="I6" s="67">
        <f t="shared" ref="I6:I24" si="0">G6*H6</f>
        <v>0</v>
      </c>
    </row>
    <row r="7" spans="1:9" ht="12.75" customHeight="1" thickBot="1" x14ac:dyDescent="0.25">
      <c r="A7" s="227"/>
      <c r="B7" s="122">
        <v>2676.55</v>
      </c>
      <c r="C7" s="123" t="s">
        <v>67</v>
      </c>
      <c r="D7" s="124"/>
      <c r="E7" s="125"/>
      <c r="F7" s="125"/>
      <c r="G7" s="125"/>
      <c r="H7" s="126"/>
      <c r="I7" s="127">
        <f t="shared" si="0"/>
        <v>0</v>
      </c>
    </row>
    <row r="8" spans="1:9" ht="12.75" customHeight="1" thickBot="1" x14ac:dyDescent="0.25">
      <c r="A8" s="227"/>
      <c r="B8" s="106">
        <v>3730.37</v>
      </c>
      <c r="C8" s="85" t="s">
        <v>70</v>
      </c>
      <c r="D8" s="86"/>
      <c r="E8" s="47"/>
      <c r="F8" s="47"/>
      <c r="G8" s="47"/>
      <c r="H8" s="48"/>
      <c r="I8" s="49">
        <f t="shared" si="0"/>
        <v>0</v>
      </c>
    </row>
    <row r="9" spans="1:9" x14ac:dyDescent="0.2">
      <c r="A9" s="655" t="s">
        <v>753</v>
      </c>
      <c r="B9" s="672">
        <v>3181.98</v>
      </c>
      <c r="C9" s="625" t="s">
        <v>72</v>
      </c>
      <c r="D9" s="658" t="s">
        <v>623</v>
      </c>
      <c r="E9" s="37" t="s">
        <v>125</v>
      </c>
      <c r="F9" s="37" t="s">
        <v>99</v>
      </c>
      <c r="G9" s="37">
        <v>2</v>
      </c>
      <c r="H9" s="38">
        <v>41.85</v>
      </c>
      <c r="I9" s="39">
        <f t="shared" si="0"/>
        <v>83.7</v>
      </c>
    </row>
    <row r="10" spans="1:9" ht="13.5" thickBot="1" x14ac:dyDescent="0.25">
      <c r="A10" s="657"/>
      <c r="B10" s="681"/>
      <c r="C10" s="632"/>
      <c r="D10" s="659"/>
      <c r="E10" s="83" t="s">
        <v>586</v>
      </c>
      <c r="F10" s="83" t="s">
        <v>100</v>
      </c>
      <c r="G10" s="83">
        <v>0.05</v>
      </c>
      <c r="H10" s="84">
        <v>160</v>
      </c>
      <c r="I10" s="200">
        <f t="shared" si="0"/>
        <v>8</v>
      </c>
    </row>
    <row r="11" spans="1:9" ht="12.75" customHeight="1" x14ac:dyDescent="0.2">
      <c r="A11" s="655" t="s">
        <v>754</v>
      </c>
      <c r="B11" s="681"/>
      <c r="C11" s="632"/>
      <c r="D11" s="658"/>
      <c r="E11" s="37" t="s">
        <v>502</v>
      </c>
      <c r="F11" s="37" t="s">
        <v>100</v>
      </c>
      <c r="G11" s="37">
        <v>0.05</v>
      </c>
      <c r="H11" s="38">
        <v>68</v>
      </c>
      <c r="I11" s="39">
        <f t="shared" si="0"/>
        <v>3.4000000000000004</v>
      </c>
    </row>
    <row r="12" spans="1:9" ht="12.75" customHeight="1" x14ac:dyDescent="0.2">
      <c r="A12" s="656"/>
      <c r="B12" s="681"/>
      <c r="C12" s="632"/>
      <c r="D12" s="660"/>
      <c r="E12" s="35" t="s">
        <v>128</v>
      </c>
      <c r="F12" s="35" t="s">
        <v>100</v>
      </c>
      <c r="G12" s="35">
        <v>0.05</v>
      </c>
      <c r="H12" s="36">
        <v>170</v>
      </c>
      <c r="I12" s="157">
        <f t="shared" si="0"/>
        <v>8.5</v>
      </c>
    </row>
    <row r="13" spans="1:9" ht="12.75" customHeight="1" x14ac:dyDescent="0.2">
      <c r="A13" s="656"/>
      <c r="B13" s="681"/>
      <c r="C13" s="632"/>
      <c r="D13" s="660"/>
      <c r="E13" s="15" t="s">
        <v>756</v>
      </c>
      <c r="F13" s="15" t="s">
        <v>757</v>
      </c>
      <c r="G13" s="15">
        <v>1</v>
      </c>
      <c r="H13" s="16">
        <v>106.25</v>
      </c>
      <c r="I13" s="43">
        <f t="shared" si="0"/>
        <v>106.25</v>
      </c>
    </row>
    <row r="14" spans="1:9" ht="12.75" customHeight="1" x14ac:dyDescent="0.2">
      <c r="A14" s="656"/>
      <c r="B14" s="681"/>
      <c r="C14" s="632"/>
      <c r="D14" s="660"/>
      <c r="E14" s="15" t="s">
        <v>586</v>
      </c>
      <c r="F14" s="15" t="s">
        <v>100</v>
      </c>
      <c r="G14" s="15">
        <v>0.02</v>
      </c>
      <c r="H14" s="16">
        <v>260</v>
      </c>
      <c r="I14" s="43">
        <f t="shared" si="0"/>
        <v>5.2</v>
      </c>
    </row>
    <row r="15" spans="1:9" ht="12.75" customHeight="1" thickBot="1" x14ac:dyDescent="0.25">
      <c r="A15" s="657"/>
      <c r="B15" s="673"/>
      <c r="C15" s="626"/>
      <c r="D15" s="659"/>
      <c r="E15" s="83" t="s">
        <v>755</v>
      </c>
      <c r="F15" s="83" t="s">
        <v>100</v>
      </c>
      <c r="G15" s="83">
        <v>0.04</v>
      </c>
      <c r="H15" s="84">
        <v>170</v>
      </c>
      <c r="I15" s="200">
        <f t="shared" si="0"/>
        <v>6.8</v>
      </c>
    </row>
    <row r="16" spans="1:9" x14ac:dyDescent="0.2">
      <c r="A16" s="655" t="s">
        <v>950</v>
      </c>
      <c r="B16" s="672">
        <v>2889.68</v>
      </c>
      <c r="C16" s="625" t="s">
        <v>73</v>
      </c>
      <c r="D16" s="658"/>
      <c r="E16" s="37" t="s">
        <v>951</v>
      </c>
      <c r="F16" s="37" t="s">
        <v>99</v>
      </c>
      <c r="G16" s="37">
        <v>8</v>
      </c>
      <c r="H16" s="38">
        <v>0.7</v>
      </c>
      <c r="I16" s="39">
        <f t="shared" si="0"/>
        <v>5.6</v>
      </c>
    </row>
    <row r="17" spans="1:9" ht="13.5" thickBot="1" x14ac:dyDescent="0.25">
      <c r="A17" s="657"/>
      <c r="B17" s="673"/>
      <c r="C17" s="626"/>
      <c r="D17" s="659"/>
      <c r="E17" s="83" t="s">
        <v>951</v>
      </c>
      <c r="F17" s="83" t="s">
        <v>99</v>
      </c>
      <c r="G17" s="83">
        <v>8</v>
      </c>
      <c r="H17" s="84">
        <v>0.8</v>
      </c>
      <c r="I17" s="200">
        <f t="shared" si="0"/>
        <v>6.4</v>
      </c>
    </row>
    <row r="18" spans="1:9" ht="13.5" thickBot="1" x14ac:dyDescent="0.25">
      <c r="A18" s="384"/>
      <c r="B18" s="382">
        <v>3438.1</v>
      </c>
      <c r="C18" s="154" t="s">
        <v>74</v>
      </c>
      <c r="D18" s="316"/>
      <c r="E18" s="53"/>
      <c r="F18" s="53"/>
      <c r="G18" s="53"/>
      <c r="H18" s="153"/>
      <c r="I18" s="165"/>
    </row>
    <row r="19" spans="1:9" ht="12.75" customHeight="1" thickBot="1" x14ac:dyDescent="0.25">
      <c r="A19" s="228"/>
      <c r="B19" s="161">
        <v>2092.61</v>
      </c>
      <c r="C19" s="154" t="s">
        <v>75</v>
      </c>
      <c r="D19" s="162"/>
      <c r="E19" s="82"/>
      <c r="F19" s="82"/>
      <c r="G19" s="82"/>
      <c r="H19" s="155"/>
      <c r="I19" s="156">
        <f t="shared" si="0"/>
        <v>0</v>
      </c>
    </row>
    <row r="20" spans="1:9" ht="26.25" thickBot="1" x14ac:dyDescent="0.25">
      <c r="A20" s="134" t="s">
        <v>1093</v>
      </c>
      <c r="B20" s="106">
        <v>2942.52</v>
      </c>
      <c r="C20" s="85" t="s">
        <v>76</v>
      </c>
      <c r="D20" s="55" t="s">
        <v>1135</v>
      </c>
      <c r="E20" s="378" t="s">
        <v>1356</v>
      </c>
      <c r="F20" s="378" t="s">
        <v>99</v>
      </c>
      <c r="G20" s="378">
        <v>6</v>
      </c>
      <c r="H20" s="379">
        <v>1440</v>
      </c>
      <c r="I20" s="310">
        <f t="shared" si="0"/>
        <v>8640</v>
      </c>
    </row>
    <row r="21" spans="1:9" ht="12.75" customHeight="1" thickBot="1" x14ac:dyDescent="0.25">
      <c r="A21" s="231"/>
      <c r="B21" s="169">
        <v>2935.69</v>
      </c>
      <c r="C21" s="167" t="s">
        <v>77</v>
      </c>
      <c r="D21" s="179"/>
      <c r="E21" s="83"/>
      <c r="F21" s="83"/>
      <c r="G21" s="83"/>
      <c r="H21" s="84"/>
      <c r="I21" s="200">
        <f t="shared" si="0"/>
        <v>0</v>
      </c>
    </row>
    <row r="22" spans="1:9" ht="12.75" customHeight="1" thickBot="1" x14ac:dyDescent="0.25">
      <c r="A22" s="221"/>
      <c r="B22" s="106">
        <v>4352.33</v>
      </c>
      <c r="C22" s="85" t="s">
        <v>78</v>
      </c>
      <c r="D22" s="86"/>
      <c r="E22" s="47"/>
      <c r="F22" s="47"/>
      <c r="G22" s="47"/>
      <c r="H22" s="48"/>
      <c r="I22" s="49">
        <f t="shared" si="0"/>
        <v>0</v>
      </c>
    </row>
    <row r="23" spans="1:9" ht="12.75" customHeight="1" thickBot="1" x14ac:dyDescent="0.25">
      <c r="A23" s="221"/>
      <c r="B23" s="106">
        <v>3570.89</v>
      </c>
      <c r="C23" s="85" t="s">
        <v>79</v>
      </c>
      <c r="D23" s="86"/>
      <c r="E23" s="47"/>
      <c r="F23" s="47"/>
      <c r="G23" s="47"/>
      <c r="H23" s="48"/>
      <c r="I23" s="49">
        <f t="shared" si="0"/>
        <v>0</v>
      </c>
    </row>
    <row r="24" spans="1:9" ht="12.75" customHeight="1" thickBot="1" x14ac:dyDescent="0.25">
      <c r="A24" s="221"/>
      <c r="B24" s="106">
        <v>3608.72</v>
      </c>
      <c r="C24" s="85" t="s">
        <v>80</v>
      </c>
      <c r="D24" s="86"/>
      <c r="E24" s="47"/>
      <c r="F24" s="47"/>
      <c r="G24" s="47"/>
      <c r="H24" s="48"/>
      <c r="I24" s="49">
        <f t="shared" si="0"/>
        <v>0</v>
      </c>
    </row>
    <row r="25" spans="1:9" ht="12.75" customHeight="1" thickBot="1" x14ac:dyDescent="0.25">
      <c r="A25" s="46"/>
      <c r="B25" s="164"/>
      <c r="C25" s="85" t="s">
        <v>87</v>
      </c>
      <c r="D25" s="86"/>
      <c r="E25" s="47"/>
      <c r="F25" s="47"/>
      <c r="G25" s="47"/>
      <c r="H25" s="48"/>
      <c r="I25" s="49">
        <v>306.8</v>
      </c>
    </row>
    <row r="26" spans="1:9" ht="12.75" customHeight="1" thickBot="1" x14ac:dyDescent="0.25">
      <c r="A26" s="219"/>
      <c r="B26" s="108">
        <f>SUM(B6:B24)</f>
        <v>37882</v>
      </c>
      <c r="C26" s="109"/>
      <c r="D26" s="108"/>
      <c r="E26" s="110"/>
      <c r="F26" s="109"/>
      <c r="G26" s="109"/>
      <c r="H26" s="108" t="s">
        <v>17</v>
      </c>
      <c r="I26" s="232">
        <f>SUM(I6:I25)</f>
        <v>9180.65</v>
      </c>
    </row>
    <row r="27" spans="1:9" ht="77.25" thickBot="1" x14ac:dyDescent="0.25">
      <c r="A27" s="134" t="s">
        <v>1066</v>
      </c>
      <c r="B27" s="114" t="s">
        <v>16</v>
      </c>
      <c r="C27" s="114" t="s">
        <v>5</v>
      </c>
      <c r="D27" s="114" t="s">
        <v>23</v>
      </c>
      <c r="E27" s="114" t="s">
        <v>18</v>
      </c>
      <c r="F27" s="114" t="s">
        <v>19</v>
      </c>
      <c r="G27" s="114" t="s">
        <v>10</v>
      </c>
      <c r="H27" s="114" t="s">
        <v>13</v>
      </c>
      <c r="I27" s="115" t="s">
        <v>12</v>
      </c>
    </row>
    <row r="28" spans="1:9" ht="12.75" customHeight="1" thickBot="1" x14ac:dyDescent="0.25">
      <c r="A28" s="227"/>
      <c r="B28" s="106">
        <v>4602.58</v>
      </c>
      <c r="C28" s="85" t="s">
        <v>66</v>
      </c>
      <c r="D28" s="86"/>
      <c r="E28" s="47"/>
      <c r="F28" s="47"/>
      <c r="G28" s="47"/>
      <c r="H28" s="48"/>
      <c r="I28" s="49">
        <f t="shared" ref="I28:I55" si="1">G28*H28</f>
        <v>0</v>
      </c>
    </row>
    <row r="29" spans="1:9" ht="13.5" thickBot="1" x14ac:dyDescent="0.25">
      <c r="A29" s="227"/>
      <c r="B29" s="106">
        <v>4478.45</v>
      </c>
      <c r="C29" s="85" t="s">
        <v>67</v>
      </c>
      <c r="D29" s="55"/>
      <c r="E29" s="47"/>
      <c r="F29" s="47"/>
      <c r="G29" s="47"/>
      <c r="H29" s="48"/>
      <c r="I29" s="49">
        <f t="shared" si="1"/>
        <v>0</v>
      </c>
    </row>
    <row r="30" spans="1:9" ht="12.75" customHeight="1" thickBot="1" x14ac:dyDescent="0.25">
      <c r="A30" s="227"/>
      <c r="B30" s="106">
        <v>4419.59</v>
      </c>
      <c r="C30" s="85" t="s">
        <v>70</v>
      </c>
      <c r="D30" s="86"/>
      <c r="E30" s="47"/>
      <c r="F30" s="47"/>
      <c r="G30" s="47"/>
      <c r="H30" s="48"/>
      <c r="I30" s="49">
        <f t="shared" si="1"/>
        <v>0</v>
      </c>
    </row>
    <row r="31" spans="1:9" ht="12.75" customHeight="1" thickBot="1" x14ac:dyDescent="0.25">
      <c r="A31" s="228"/>
      <c r="B31" s="161">
        <v>5894.86</v>
      </c>
      <c r="C31" s="154" t="s">
        <v>72</v>
      </c>
      <c r="D31" s="162"/>
      <c r="E31" s="82"/>
      <c r="F31" s="82"/>
      <c r="G31" s="82"/>
      <c r="H31" s="155"/>
      <c r="I31" s="156">
        <f t="shared" si="1"/>
        <v>0</v>
      </c>
    </row>
    <row r="32" spans="1:9" x14ac:dyDescent="0.2">
      <c r="A32" s="655" t="s">
        <v>329</v>
      </c>
      <c r="B32" s="630">
        <v>5792.2</v>
      </c>
      <c r="C32" s="625" t="s">
        <v>73</v>
      </c>
      <c r="D32" s="627" t="s">
        <v>330</v>
      </c>
      <c r="E32" s="37" t="s">
        <v>331</v>
      </c>
      <c r="F32" s="37" t="s">
        <v>99</v>
      </c>
      <c r="G32" s="37">
        <v>6</v>
      </c>
      <c r="H32" s="38">
        <v>8.6999999999999993</v>
      </c>
      <c r="I32" s="39">
        <f t="shared" si="1"/>
        <v>52.199999999999996</v>
      </c>
    </row>
    <row r="33" spans="1:9" ht="13.5" thickBot="1" x14ac:dyDescent="0.25">
      <c r="A33" s="657"/>
      <c r="B33" s="631"/>
      <c r="C33" s="626"/>
      <c r="D33" s="629"/>
      <c r="E33" s="83" t="s">
        <v>984</v>
      </c>
      <c r="F33" s="83" t="s">
        <v>99</v>
      </c>
      <c r="G33" s="83">
        <v>1</v>
      </c>
      <c r="H33" s="84">
        <v>76.349999999999994</v>
      </c>
      <c r="I33" s="42">
        <f t="shared" si="1"/>
        <v>76.349999999999994</v>
      </c>
    </row>
    <row r="34" spans="1:9" ht="13.5" thickBot="1" x14ac:dyDescent="0.25">
      <c r="A34" s="117" t="s">
        <v>1085</v>
      </c>
      <c r="B34" s="630">
        <v>5009.21</v>
      </c>
      <c r="C34" s="625" t="s">
        <v>74</v>
      </c>
      <c r="D34" s="55" t="s">
        <v>1086</v>
      </c>
      <c r="E34" s="47" t="s">
        <v>118</v>
      </c>
      <c r="F34" s="47" t="s">
        <v>99</v>
      </c>
      <c r="G34" s="47">
        <v>1</v>
      </c>
      <c r="H34" s="48">
        <v>117.24</v>
      </c>
      <c r="I34" s="49">
        <f t="shared" si="1"/>
        <v>117.24</v>
      </c>
    </row>
    <row r="35" spans="1:9" ht="13.5" thickBot="1" x14ac:dyDescent="0.25">
      <c r="A35" s="218" t="s">
        <v>329</v>
      </c>
      <c r="B35" s="631"/>
      <c r="C35" s="626"/>
      <c r="D35" s="83" t="s">
        <v>641</v>
      </c>
      <c r="E35" s="83" t="s">
        <v>1090</v>
      </c>
      <c r="F35" s="83" t="s">
        <v>99</v>
      </c>
      <c r="G35" s="83">
        <v>1</v>
      </c>
      <c r="H35" s="84">
        <v>76.349999999999994</v>
      </c>
      <c r="I35" s="200">
        <f t="shared" si="1"/>
        <v>76.349999999999994</v>
      </c>
    </row>
    <row r="36" spans="1:9" ht="13.5" thickBot="1" x14ac:dyDescent="0.25">
      <c r="A36" s="384"/>
      <c r="B36" s="185">
        <v>5062.2700000000004</v>
      </c>
      <c r="C36" s="70" t="s">
        <v>75</v>
      </c>
      <c r="D36" s="53"/>
      <c r="E36" s="53"/>
      <c r="F36" s="53"/>
      <c r="G36" s="53"/>
      <c r="H36" s="153"/>
      <c r="I36" s="165"/>
    </row>
    <row r="37" spans="1:9" x14ac:dyDescent="0.2">
      <c r="A37" s="620" t="s">
        <v>1368</v>
      </c>
      <c r="B37" s="630">
        <v>5719.34</v>
      </c>
      <c r="C37" s="625" t="s">
        <v>76</v>
      </c>
      <c r="D37" s="658" t="s">
        <v>108</v>
      </c>
      <c r="E37" s="82" t="s">
        <v>1267</v>
      </c>
      <c r="F37" s="82" t="s">
        <v>99</v>
      </c>
      <c r="G37" s="82">
        <v>4</v>
      </c>
      <c r="H37" s="155">
        <v>20</v>
      </c>
      <c r="I37" s="156">
        <f t="shared" si="1"/>
        <v>80</v>
      </c>
    </row>
    <row r="38" spans="1:9" x14ac:dyDescent="0.2">
      <c r="A38" s="714"/>
      <c r="B38" s="710"/>
      <c r="C38" s="632"/>
      <c r="D38" s="660"/>
      <c r="E38" s="15" t="s">
        <v>1369</v>
      </c>
      <c r="F38" s="15" t="s">
        <v>99</v>
      </c>
      <c r="G38" s="15">
        <v>2</v>
      </c>
      <c r="H38" s="16">
        <v>70</v>
      </c>
      <c r="I38" s="43">
        <f t="shared" si="1"/>
        <v>140</v>
      </c>
    </row>
    <row r="39" spans="1:9" x14ac:dyDescent="0.2">
      <c r="A39" s="714"/>
      <c r="B39" s="710"/>
      <c r="C39" s="632"/>
      <c r="D39" s="660"/>
      <c r="E39" s="15" t="s">
        <v>1370</v>
      </c>
      <c r="F39" s="15" t="s">
        <v>99</v>
      </c>
      <c r="G39" s="15">
        <v>2</v>
      </c>
      <c r="H39" s="16">
        <v>70</v>
      </c>
      <c r="I39" s="43">
        <f t="shared" si="1"/>
        <v>140</v>
      </c>
    </row>
    <row r="40" spans="1:9" ht="13.5" thickBot="1" x14ac:dyDescent="0.25">
      <c r="A40" s="621"/>
      <c r="B40" s="710"/>
      <c r="C40" s="632"/>
      <c r="D40" s="659"/>
      <c r="E40" s="40" t="s">
        <v>447</v>
      </c>
      <c r="F40" s="40" t="s">
        <v>99</v>
      </c>
      <c r="G40" s="40">
        <v>4</v>
      </c>
      <c r="H40" s="41">
        <v>26</v>
      </c>
      <c r="I40" s="42">
        <f t="shared" si="1"/>
        <v>104</v>
      </c>
    </row>
    <row r="41" spans="1:9" x14ac:dyDescent="0.2">
      <c r="A41" s="622" t="s">
        <v>1375</v>
      </c>
      <c r="B41" s="710"/>
      <c r="C41" s="632"/>
      <c r="D41" s="658" t="s">
        <v>108</v>
      </c>
      <c r="E41" s="37" t="s">
        <v>565</v>
      </c>
      <c r="F41" s="37" t="s">
        <v>101</v>
      </c>
      <c r="G41" s="37">
        <v>3</v>
      </c>
      <c r="H41" s="38">
        <v>83.57</v>
      </c>
      <c r="I41" s="39">
        <f t="shared" si="1"/>
        <v>250.70999999999998</v>
      </c>
    </row>
    <row r="42" spans="1:9" x14ac:dyDescent="0.2">
      <c r="A42" s="623"/>
      <c r="B42" s="710"/>
      <c r="C42" s="632"/>
      <c r="D42" s="660"/>
      <c r="E42" s="15" t="s">
        <v>1371</v>
      </c>
      <c r="F42" s="15" t="s">
        <v>99</v>
      </c>
      <c r="G42" s="15">
        <v>1</v>
      </c>
      <c r="H42" s="16">
        <v>5.4</v>
      </c>
      <c r="I42" s="43">
        <f t="shared" si="1"/>
        <v>5.4</v>
      </c>
    </row>
    <row r="43" spans="1:9" x14ac:dyDescent="0.2">
      <c r="A43" s="623"/>
      <c r="B43" s="710"/>
      <c r="C43" s="632"/>
      <c r="D43" s="660"/>
      <c r="E43" s="15" t="s">
        <v>1372</v>
      </c>
      <c r="F43" s="15" t="s">
        <v>99</v>
      </c>
      <c r="G43" s="15">
        <v>1</v>
      </c>
      <c r="H43" s="16">
        <v>25.8</v>
      </c>
      <c r="I43" s="43">
        <f t="shared" si="1"/>
        <v>25.8</v>
      </c>
    </row>
    <row r="44" spans="1:9" ht="12.75" customHeight="1" x14ac:dyDescent="0.2">
      <c r="A44" s="623"/>
      <c r="B44" s="710"/>
      <c r="C44" s="632"/>
      <c r="D44" s="660"/>
      <c r="E44" s="15" t="s">
        <v>1373</v>
      </c>
      <c r="F44" s="15" t="s">
        <v>99</v>
      </c>
      <c r="G44" s="15">
        <v>1</v>
      </c>
      <c r="H44" s="16">
        <v>120</v>
      </c>
      <c r="I44" s="43">
        <f t="shared" si="1"/>
        <v>120</v>
      </c>
    </row>
    <row r="45" spans="1:9" ht="12.75" customHeight="1" x14ac:dyDescent="0.2">
      <c r="A45" s="623"/>
      <c r="B45" s="710"/>
      <c r="C45" s="632"/>
      <c r="D45" s="660"/>
      <c r="E45" s="15" t="s">
        <v>134</v>
      </c>
      <c r="F45" s="15" t="s">
        <v>99</v>
      </c>
      <c r="G45" s="15">
        <v>1</v>
      </c>
      <c r="H45" s="16">
        <v>75</v>
      </c>
      <c r="I45" s="43">
        <f t="shared" si="1"/>
        <v>75</v>
      </c>
    </row>
    <row r="46" spans="1:9" ht="12.75" customHeight="1" thickBot="1" x14ac:dyDescent="0.25">
      <c r="A46" s="624"/>
      <c r="B46" s="631"/>
      <c r="C46" s="626"/>
      <c r="D46" s="659"/>
      <c r="E46" s="40" t="s">
        <v>1374</v>
      </c>
      <c r="F46" s="40" t="s">
        <v>99</v>
      </c>
      <c r="G46" s="40">
        <v>1</v>
      </c>
      <c r="H46" s="41">
        <v>420</v>
      </c>
      <c r="I46" s="42">
        <f t="shared" si="1"/>
        <v>420</v>
      </c>
    </row>
    <row r="47" spans="1:9" ht="12.75" customHeight="1" x14ac:dyDescent="0.2">
      <c r="A47" s="655" t="s">
        <v>486</v>
      </c>
      <c r="B47" s="630">
        <v>5912.33</v>
      </c>
      <c r="C47" s="625" t="s">
        <v>77</v>
      </c>
      <c r="D47" s="658" t="s">
        <v>108</v>
      </c>
      <c r="E47" s="82" t="s">
        <v>516</v>
      </c>
      <c r="F47" s="82" t="s">
        <v>99</v>
      </c>
      <c r="G47" s="82">
        <v>1</v>
      </c>
      <c r="H47" s="155">
        <v>63.36</v>
      </c>
      <c r="I47" s="156">
        <f t="shared" si="1"/>
        <v>63.36</v>
      </c>
    </row>
    <row r="48" spans="1:9" ht="12.75" customHeight="1" x14ac:dyDescent="0.2">
      <c r="A48" s="656"/>
      <c r="B48" s="710"/>
      <c r="C48" s="632"/>
      <c r="D48" s="660"/>
      <c r="E48" s="15" t="s">
        <v>321</v>
      </c>
      <c r="F48" s="15" t="s">
        <v>99</v>
      </c>
      <c r="G48" s="15">
        <v>1</v>
      </c>
      <c r="H48" s="16">
        <v>57.25</v>
      </c>
      <c r="I48" s="43">
        <f t="shared" si="1"/>
        <v>57.25</v>
      </c>
    </row>
    <row r="49" spans="1:9" ht="12.75" customHeight="1" x14ac:dyDescent="0.2">
      <c r="A49" s="656"/>
      <c r="B49" s="710"/>
      <c r="C49" s="632"/>
      <c r="D49" s="660"/>
      <c r="E49" s="15" t="s">
        <v>223</v>
      </c>
      <c r="F49" s="15" t="s">
        <v>99</v>
      </c>
      <c r="G49" s="15">
        <v>1</v>
      </c>
      <c r="H49" s="16">
        <v>290</v>
      </c>
      <c r="I49" s="43">
        <f t="shared" si="1"/>
        <v>290</v>
      </c>
    </row>
    <row r="50" spans="1:9" ht="12.75" customHeight="1" x14ac:dyDescent="0.2">
      <c r="A50" s="656"/>
      <c r="B50" s="710"/>
      <c r="C50" s="632"/>
      <c r="D50" s="660"/>
      <c r="E50" s="15" t="s">
        <v>1566</v>
      </c>
      <c r="F50" s="15" t="s">
        <v>99</v>
      </c>
      <c r="G50" s="15">
        <v>1</v>
      </c>
      <c r="H50" s="16">
        <v>400</v>
      </c>
      <c r="I50" s="43">
        <f t="shared" si="1"/>
        <v>400</v>
      </c>
    </row>
    <row r="51" spans="1:9" ht="12.75" customHeight="1" thickBot="1" x14ac:dyDescent="0.25">
      <c r="A51" s="657"/>
      <c r="B51" s="710"/>
      <c r="C51" s="626"/>
      <c r="D51" s="659"/>
      <c r="E51" s="40" t="s">
        <v>1567</v>
      </c>
      <c r="F51" s="40" t="s">
        <v>99</v>
      </c>
      <c r="G51" s="40">
        <v>1</v>
      </c>
      <c r="H51" s="41">
        <v>160</v>
      </c>
      <c r="I51" s="42">
        <f t="shared" si="1"/>
        <v>160</v>
      </c>
    </row>
    <row r="52" spans="1:9" ht="13.5" thickBot="1" x14ac:dyDescent="0.25">
      <c r="A52" s="46" t="s">
        <v>329</v>
      </c>
      <c r="B52" s="631"/>
      <c r="C52" s="85" t="s">
        <v>77</v>
      </c>
      <c r="D52" s="55" t="s">
        <v>330</v>
      </c>
      <c r="E52" s="47" t="s">
        <v>331</v>
      </c>
      <c r="F52" s="47" t="s">
        <v>99</v>
      </c>
      <c r="G52" s="47">
        <v>3</v>
      </c>
      <c r="H52" s="48">
        <v>7.53</v>
      </c>
      <c r="I52" s="49">
        <f t="shared" si="1"/>
        <v>22.59</v>
      </c>
    </row>
    <row r="53" spans="1:9" ht="13.5" thickBot="1" x14ac:dyDescent="0.25">
      <c r="A53" s="46"/>
      <c r="B53" s="164">
        <v>7370.57</v>
      </c>
      <c r="C53" s="85" t="s">
        <v>78</v>
      </c>
      <c r="D53" s="55"/>
      <c r="E53" s="47"/>
      <c r="F53" s="47"/>
      <c r="G53" s="47"/>
      <c r="H53" s="48"/>
      <c r="I53" s="49"/>
    </row>
    <row r="54" spans="1:9" ht="13.5" thickBot="1" x14ac:dyDescent="0.25">
      <c r="A54" s="79" t="s">
        <v>329</v>
      </c>
      <c r="B54" s="314">
        <v>6810.32</v>
      </c>
      <c r="C54" s="70" t="s">
        <v>79</v>
      </c>
      <c r="D54" s="53" t="s">
        <v>330</v>
      </c>
      <c r="E54" s="53" t="s">
        <v>331</v>
      </c>
      <c r="F54" s="53" t="s">
        <v>99</v>
      </c>
      <c r="G54" s="53">
        <v>4</v>
      </c>
      <c r="H54" s="153">
        <v>7.53</v>
      </c>
      <c r="I54" s="165">
        <f t="shared" si="1"/>
        <v>30.12</v>
      </c>
    </row>
    <row r="55" spans="1:9" ht="13.5" thickBot="1" x14ac:dyDescent="0.25">
      <c r="A55" s="46" t="s">
        <v>329</v>
      </c>
      <c r="B55" s="491">
        <v>7266.96</v>
      </c>
      <c r="C55" s="85" t="s">
        <v>80</v>
      </c>
      <c r="D55" s="85" t="s">
        <v>108</v>
      </c>
      <c r="E55" s="47" t="s">
        <v>331</v>
      </c>
      <c r="F55" s="47" t="s">
        <v>99</v>
      </c>
      <c r="G55" s="47">
        <v>3</v>
      </c>
      <c r="H55" s="48">
        <v>7.53</v>
      </c>
      <c r="I55" s="49">
        <f t="shared" si="1"/>
        <v>22.59</v>
      </c>
    </row>
    <row r="56" spans="1:9" ht="13.5" thickBot="1" x14ac:dyDescent="0.25">
      <c r="A56" s="46"/>
      <c r="B56" s="164"/>
      <c r="C56" s="85" t="s">
        <v>87</v>
      </c>
      <c r="D56" s="86"/>
      <c r="E56" s="47"/>
      <c r="F56" s="47"/>
      <c r="G56" s="47"/>
      <c r="H56" s="48"/>
      <c r="I56" s="49">
        <v>534.30999999999995</v>
      </c>
    </row>
    <row r="57" spans="1:9" ht="12.75" customHeight="1" thickBot="1" x14ac:dyDescent="0.25">
      <c r="A57" s="180"/>
      <c r="B57" s="197">
        <f>SUM(B28:B55)</f>
        <v>68338.680000000008</v>
      </c>
      <c r="C57" s="198"/>
      <c r="D57" s="197"/>
      <c r="E57" s="199"/>
      <c r="F57" s="198"/>
      <c r="G57" s="198"/>
      <c r="H57" s="197" t="s">
        <v>17</v>
      </c>
      <c r="I57" s="230">
        <f>SUM(I28:I56)</f>
        <v>3263.27</v>
      </c>
    </row>
    <row r="58" spans="1:9" ht="64.5" thickBot="1" x14ac:dyDescent="0.25">
      <c r="A58" s="134" t="s">
        <v>144</v>
      </c>
      <c r="B58" s="87" t="s">
        <v>16</v>
      </c>
      <c r="C58" s="87" t="s">
        <v>5</v>
      </c>
      <c r="D58" s="87" t="s">
        <v>23</v>
      </c>
      <c r="E58" s="87" t="s">
        <v>18</v>
      </c>
      <c r="F58" s="87" t="s">
        <v>19</v>
      </c>
      <c r="G58" s="87" t="s">
        <v>10</v>
      </c>
      <c r="H58" s="87" t="s">
        <v>13</v>
      </c>
      <c r="I58" s="89" t="s">
        <v>12</v>
      </c>
    </row>
    <row r="59" spans="1:9" ht="12.75" customHeight="1" thickBot="1" x14ac:dyDescent="0.25">
      <c r="A59" s="227"/>
      <c r="B59" s="377">
        <v>2317.0500000000002</v>
      </c>
      <c r="C59" s="58" t="s">
        <v>66</v>
      </c>
      <c r="D59" s="64"/>
      <c r="E59" s="59"/>
      <c r="F59" s="59"/>
      <c r="G59" s="59"/>
      <c r="H59" s="60"/>
      <c r="I59" s="61"/>
    </row>
    <row r="60" spans="1:9" ht="12.75" customHeight="1" thickBot="1" x14ac:dyDescent="0.25">
      <c r="A60" s="227"/>
      <c r="B60" s="377">
        <v>2232.0100000000002</v>
      </c>
      <c r="C60" s="123" t="s">
        <v>67</v>
      </c>
      <c r="D60" s="124"/>
      <c r="E60" s="125"/>
      <c r="F60" s="125"/>
      <c r="G60" s="125"/>
      <c r="H60" s="126"/>
      <c r="I60" s="127"/>
    </row>
    <row r="61" spans="1:9" ht="12.75" customHeight="1" thickBot="1" x14ac:dyDescent="0.25">
      <c r="A61" s="227"/>
      <c r="B61" s="377">
        <v>2272.6</v>
      </c>
      <c r="C61" s="85" t="s">
        <v>70</v>
      </c>
      <c r="D61" s="86"/>
      <c r="E61" s="47"/>
      <c r="F61" s="47"/>
      <c r="G61" s="47"/>
      <c r="H61" s="48"/>
      <c r="I61" s="49"/>
    </row>
    <row r="62" spans="1:9" ht="12.75" customHeight="1" thickBot="1" x14ac:dyDescent="0.25">
      <c r="A62" s="227"/>
      <c r="B62" s="377">
        <v>1294.18</v>
      </c>
      <c r="C62" s="85" t="s">
        <v>72</v>
      </c>
      <c r="D62" s="86"/>
      <c r="E62" s="47"/>
      <c r="F62" s="47"/>
      <c r="G62" s="47"/>
      <c r="H62" s="48"/>
      <c r="I62" s="49"/>
    </row>
    <row r="63" spans="1:9" ht="12.75" customHeight="1" thickBot="1" x14ac:dyDescent="0.25">
      <c r="A63" s="227"/>
      <c r="B63" s="377">
        <v>2427.19</v>
      </c>
      <c r="C63" s="85" t="s">
        <v>73</v>
      </c>
      <c r="D63" s="86"/>
      <c r="E63" s="47"/>
      <c r="F63" s="47"/>
      <c r="G63" s="47"/>
      <c r="H63" s="48"/>
      <c r="I63" s="49"/>
    </row>
    <row r="64" spans="1:9" ht="12.75" customHeight="1" thickBot="1" x14ac:dyDescent="0.25">
      <c r="A64" s="227"/>
      <c r="B64" s="377">
        <v>2305.0300000000002</v>
      </c>
      <c r="C64" s="85" t="s">
        <v>74</v>
      </c>
      <c r="D64" s="86"/>
      <c r="E64" s="47"/>
      <c r="F64" s="47"/>
      <c r="G64" s="47"/>
      <c r="H64" s="48"/>
      <c r="I64" s="49"/>
    </row>
    <row r="65" spans="1:9" ht="12.75" customHeight="1" thickBot="1" x14ac:dyDescent="0.25">
      <c r="A65" s="221"/>
      <c r="B65" s="106">
        <v>1626.88</v>
      </c>
      <c r="C65" s="85" t="s">
        <v>75</v>
      </c>
      <c r="D65" s="86"/>
      <c r="E65" s="47"/>
      <c r="F65" s="47"/>
      <c r="G65" s="47"/>
      <c r="H65" s="48"/>
      <c r="I65" s="49"/>
    </row>
    <row r="66" spans="1:9" ht="12.75" customHeight="1" thickBot="1" x14ac:dyDescent="0.25">
      <c r="A66" s="221"/>
      <c r="B66" s="106">
        <v>2173.29</v>
      </c>
      <c r="C66" s="85" t="s">
        <v>76</v>
      </c>
      <c r="D66" s="86"/>
      <c r="E66" s="47"/>
      <c r="F66" s="47"/>
      <c r="G66" s="47"/>
      <c r="H66" s="48"/>
      <c r="I66" s="49"/>
    </row>
    <row r="67" spans="1:9" ht="12.75" customHeight="1" thickBot="1" x14ac:dyDescent="0.25">
      <c r="A67" s="221"/>
      <c r="B67" s="106">
        <v>2979.3</v>
      </c>
      <c r="C67" s="85" t="s">
        <v>77</v>
      </c>
      <c r="D67" s="86"/>
      <c r="E67" s="47"/>
      <c r="F67" s="47"/>
      <c r="G67" s="47"/>
      <c r="H67" s="48"/>
      <c r="I67" s="49"/>
    </row>
    <row r="68" spans="1:9" ht="12.75" customHeight="1" thickBot="1" x14ac:dyDescent="0.25">
      <c r="A68" s="221"/>
      <c r="B68" s="106">
        <v>3218.43</v>
      </c>
      <c r="C68" s="85" t="s">
        <v>78</v>
      </c>
      <c r="D68" s="86"/>
      <c r="E68" s="47"/>
      <c r="F68" s="47"/>
      <c r="G68" s="47"/>
      <c r="H68" s="48"/>
      <c r="I68" s="49"/>
    </row>
    <row r="69" spans="1:9" ht="12.75" customHeight="1" thickBot="1" x14ac:dyDescent="0.25">
      <c r="A69" s="221"/>
      <c r="B69" s="106">
        <v>3036.31</v>
      </c>
      <c r="C69" s="85" t="s">
        <v>79</v>
      </c>
      <c r="D69" s="86"/>
      <c r="E69" s="47"/>
      <c r="F69" s="47"/>
      <c r="G69" s="47"/>
      <c r="H69" s="48"/>
      <c r="I69" s="49"/>
    </row>
    <row r="70" spans="1:9" ht="12.75" customHeight="1" thickBot="1" x14ac:dyDescent="0.25">
      <c r="A70" s="221"/>
      <c r="B70" s="106">
        <v>3216.7</v>
      </c>
      <c r="C70" s="85" t="s">
        <v>80</v>
      </c>
      <c r="D70" s="86"/>
      <c r="E70" s="47"/>
      <c r="F70" s="47"/>
      <c r="G70" s="47"/>
      <c r="H70" s="48"/>
      <c r="I70" s="49"/>
    </row>
    <row r="71" spans="1:9" ht="12.75" customHeight="1" thickBot="1" x14ac:dyDescent="0.25">
      <c r="A71" s="219"/>
      <c r="B71" s="454">
        <f>SUM(B59:B70)</f>
        <v>29098.970000000005</v>
      </c>
      <c r="C71" s="458" t="s">
        <v>87</v>
      </c>
      <c r="D71" s="86"/>
      <c r="E71" s="47"/>
      <c r="F71" s="47"/>
      <c r="G71" s="47"/>
      <c r="H71" s="48"/>
      <c r="I71" s="49"/>
    </row>
    <row r="72" spans="1:9" ht="12.75" customHeight="1" thickBot="1" x14ac:dyDescent="0.25">
      <c r="A72" s="655" t="s">
        <v>106</v>
      </c>
      <c r="B72" s="106">
        <v>514.79999999999995</v>
      </c>
      <c r="C72" s="85" t="s">
        <v>74</v>
      </c>
      <c r="D72" s="86"/>
      <c r="E72" s="47"/>
      <c r="F72" s="47"/>
      <c r="G72" s="47"/>
      <c r="H72" s="48"/>
      <c r="I72" s="49"/>
    </row>
    <row r="73" spans="1:9" ht="12.75" customHeight="1" thickBot="1" x14ac:dyDescent="0.25">
      <c r="A73" s="656"/>
      <c r="B73" s="106">
        <v>603.59</v>
      </c>
      <c r="C73" s="85" t="s">
        <v>75</v>
      </c>
      <c r="D73" s="86"/>
      <c r="E73" s="47"/>
      <c r="F73" s="47"/>
      <c r="G73" s="47"/>
      <c r="H73" s="48"/>
      <c r="I73" s="49"/>
    </row>
    <row r="74" spans="1:9" ht="12.75" customHeight="1" thickBot="1" x14ac:dyDescent="0.25">
      <c r="A74" s="657"/>
      <c r="B74" s="106">
        <v>750.86</v>
      </c>
      <c r="C74" s="85" t="s">
        <v>76</v>
      </c>
      <c r="D74" s="86"/>
      <c r="E74" s="47"/>
      <c r="F74" s="47"/>
      <c r="G74" s="47"/>
      <c r="H74" s="48"/>
      <c r="I74" s="49"/>
    </row>
    <row r="75" spans="1:9" ht="12.75" customHeight="1" thickBot="1" x14ac:dyDescent="0.25">
      <c r="A75" s="526"/>
      <c r="B75" s="454">
        <f>SUM(B72:B74)</f>
        <v>1869.25</v>
      </c>
      <c r="C75" s="458" t="s">
        <v>87</v>
      </c>
      <c r="D75" s="86"/>
      <c r="E75" s="47"/>
      <c r="F75" s="47"/>
      <c r="G75" s="47"/>
      <c r="H75" s="48"/>
      <c r="I75" s="49">
        <v>341.3</v>
      </c>
    </row>
    <row r="76" spans="1:9" ht="12.75" customHeight="1" thickBot="1" x14ac:dyDescent="0.25">
      <c r="A76" s="218"/>
      <c r="B76" s="396">
        <f>B71+B75</f>
        <v>30968.220000000005</v>
      </c>
      <c r="C76" s="397"/>
      <c r="D76" s="396"/>
      <c r="E76" s="398"/>
      <c r="F76" s="397"/>
      <c r="G76" s="397"/>
      <c r="H76" s="396" t="s">
        <v>17</v>
      </c>
      <c r="I76" s="399">
        <f>SUM(I59:I75)</f>
        <v>341.3</v>
      </c>
    </row>
    <row r="77" spans="1:9" ht="67.150000000000006" customHeight="1" thickBot="1" x14ac:dyDescent="0.25">
      <c r="A77" s="134" t="s">
        <v>145</v>
      </c>
      <c r="B77" s="117" t="s">
        <v>16</v>
      </c>
      <c r="C77" s="131" t="s">
        <v>5</v>
      </c>
      <c r="D77" s="117" t="s">
        <v>23</v>
      </c>
      <c r="E77" s="132" t="s">
        <v>18</v>
      </c>
      <c r="F77" s="117" t="s">
        <v>19</v>
      </c>
      <c r="G77" s="131" t="s">
        <v>10</v>
      </c>
      <c r="H77" s="117" t="s">
        <v>13</v>
      </c>
      <c r="I77" s="117" t="s">
        <v>12</v>
      </c>
    </row>
    <row r="78" spans="1:9" ht="13.5" thickBot="1" x14ac:dyDescent="0.25">
      <c r="A78" s="227"/>
      <c r="B78" s="106">
        <v>3667.33</v>
      </c>
      <c r="C78" s="55" t="s">
        <v>66</v>
      </c>
      <c r="D78" s="86"/>
      <c r="E78" s="47"/>
      <c r="F78" s="47"/>
      <c r="G78" s="47"/>
      <c r="H78" s="48"/>
      <c r="I78" s="49"/>
    </row>
    <row r="79" spans="1:9" ht="12.75" customHeight="1" thickBot="1" x14ac:dyDescent="0.25">
      <c r="A79" s="227"/>
      <c r="B79" s="106">
        <v>3759.05</v>
      </c>
      <c r="C79" s="55" t="s">
        <v>67</v>
      </c>
      <c r="D79" s="86"/>
      <c r="E79" s="47"/>
      <c r="F79" s="47"/>
      <c r="G79" s="47"/>
      <c r="H79" s="48"/>
      <c r="I79" s="49"/>
    </row>
    <row r="80" spans="1:9" ht="12.75" customHeight="1" thickBot="1" x14ac:dyDescent="0.25">
      <c r="A80" s="227"/>
      <c r="B80" s="106">
        <v>3947.91</v>
      </c>
      <c r="C80" s="85" t="s">
        <v>70</v>
      </c>
      <c r="D80" s="86"/>
      <c r="E80" s="47"/>
      <c r="F80" s="47"/>
      <c r="G80" s="47"/>
      <c r="H80" s="48"/>
      <c r="I80" s="49"/>
    </row>
    <row r="81" spans="1:9" ht="13.5" thickBot="1" x14ac:dyDescent="0.25">
      <c r="A81" s="227"/>
      <c r="B81" s="106">
        <v>3758.34</v>
      </c>
      <c r="C81" s="85" t="s">
        <v>72</v>
      </c>
      <c r="D81" s="86"/>
      <c r="E81" s="47"/>
      <c r="F81" s="47"/>
      <c r="G81" s="47"/>
      <c r="H81" s="48"/>
      <c r="I81" s="49"/>
    </row>
    <row r="82" spans="1:9" ht="12.75" customHeight="1" thickBot="1" x14ac:dyDescent="0.25">
      <c r="A82" s="227"/>
      <c r="B82" s="106">
        <v>3829.44</v>
      </c>
      <c r="C82" s="85" t="s">
        <v>73</v>
      </c>
      <c r="D82" s="86"/>
      <c r="E82" s="47"/>
      <c r="F82" s="47"/>
      <c r="G82" s="47"/>
      <c r="H82" s="48"/>
      <c r="I82" s="49"/>
    </row>
    <row r="83" spans="1:9" ht="13.5" thickBot="1" x14ac:dyDescent="0.25">
      <c r="A83" s="227"/>
      <c r="B83" s="106">
        <v>4406.0200000000004</v>
      </c>
      <c r="C83" s="85" t="s">
        <v>74</v>
      </c>
      <c r="D83" s="86"/>
      <c r="E83" s="47"/>
      <c r="F83" s="47"/>
      <c r="G83" s="47"/>
      <c r="H83" s="48"/>
      <c r="I83" s="49"/>
    </row>
    <row r="84" spans="1:9" ht="12.75" customHeight="1" thickBot="1" x14ac:dyDescent="0.25">
      <c r="A84" s="227"/>
      <c r="B84" s="106">
        <v>3347.32</v>
      </c>
      <c r="C84" s="85" t="s">
        <v>75</v>
      </c>
      <c r="D84" s="86"/>
      <c r="E84" s="47"/>
      <c r="F84" s="47"/>
      <c r="G84" s="47"/>
      <c r="H84" s="48"/>
      <c r="I84" s="49"/>
    </row>
    <row r="85" spans="1:9" ht="12.75" customHeight="1" thickBot="1" x14ac:dyDescent="0.25">
      <c r="A85" s="227"/>
      <c r="B85" s="106">
        <v>4130.68</v>
      </c>
      <c r="C85" s="85" t="s">
        <v>76</v>
      </c>
      <c r="D85" s="86"/>
      <c r="E85" s="47"/>
      <c r="F85" s="47"/>
      <c r="G85" s="47"/>
      <c r="H85" s="48"/>
      <c r="I85" s="49"/>
    </row>
    <row r="86" spans="1:9" ht="12.75" customHeight="1" thickBot="1" x14ac:dyDescent="0.25">
      <c r="A86" s="227"/>
      <c r="B86" s="106">
        <v>4191.51</v>
      </c>
      <c r="C86" s="85" t="s">
        <v>77</v>
      </c>
      <c r="D86" s="86"/>
      <c r="E86" s="47"/>
      <c r="F86" s="47"/>
      <c r="G86" s="47"/>
      <c r="H86" s="48"/>
      <c r="I86" s="49"/>
    </row>
    <row r="87" spans="1:9" ht="12.75" customHeight="1" thickBot="1" x14ac:dyDescent="0.25">
      <c r="A87" s="227"/>
      <c r="B87" s="106">
        <v>4487.3</v>
      </c>
      <c r="C87" s="85" t="s">
        <v>78</v>
      </c>
      <c r="D87" s="86"/>
      <c r="E87" s="47"/>
      <c r="F87" s="47"/>
      <c r="G87" s="47"/>
      <c r="H87" s="48"/>
      <c r="I87" s="49"/>
    </row>
    <row r="88" spans="1:9" ht="12.75" customHeight="1" thickBot="1" x14ac:dyDescent="0.25">
      <c r="A88" s="227"/>
      <c r="B88" s="106">
        <v>4311.8100000000004</v>
      </c>
      <c r="C88" s="85" t="s">
        <v>79</v>
      </c>
      <c r="D88" s="86"/>
      <c r="E88" s="47"/>
      <c r="F88" s="47"/>
      <c r="G88" s="47"/>
      <c r="H88" s="48"/>
      <c r="I88" s="49"/>
    </row>
    <row r="89" spans="1:9" ht="12.75" customHeight="1" thickBot="1" x14ac:dyDescent="0.25">
      <c r="A89" s="227"/>
      <c r="B89" s="106">
        <v>4363.9799999999996</v>
      </c>
      <c r="C89" s="85" t="s">
        <v>80</v>
      </c>
      <c r="D89" s="86"/>
      <c r="E89" s="47"/>
      <c r="F89" s="47"/>
      <c r="G89" s="47"/>
      <c r="H89" s="48"/>
      <c r="I89" s="49"/>
    </row>
    <row r="90" spans="1:9" ht="12.75" customHeight="1" thickBot="1" x14ac:dyDescent="0.25">
      <c r="A90" s="227"/>
      <c r="B90" s="106"/>
      <c r="C90" s="167" t="s">
        <v>87</v>
      </c>
      <c r="D90" s="86"/>
      <c r="E90" s="47"/>
      <c r="F90" s="47"/>
      <c r="G90" s="47"/>
      <c r="H90" s="48"/>
      <c r="I90" s="49">
        <v>773.71</v>
      </c>
    </row>
    <row r="91" spans="1:9" ht="12.75" customHeight="1" thickBot="1" x14ac:dyDescent="0.25">
      <c r="A91" s="180"/>
      <c r="B91" s="197">
        <f>SUM(B78:B90)</f>
        <v>48200.69</v>
      </c>
      <c r="C91" s="198"/>
      <c r="D91" s="197"/>
      <c r="E91" s="199"/>
      <c r="F91" s="198"/>
      <c r="G91" s="198"/>
      <c r="H91" s="197" t="s">
        <v>17</v>
      </c>
      <c r="I91" s="230">
        <f>SUM(I78:I90)</f>
        <v>773.71</v>
      </c>
    </row>
    <row r="92" spans="1:9" ht="26.25" thickBot="1" x14ac:dyDescent="0.25">
      <c r="A92" s="46" t="s">
        <v>8</v>
      </c>
      <c r="B92" s="114" t="s">
        <v>16</v>
      </c>
      <c r="C92" s="114" t="s">
        <v>5</v>
      </c>
      <c r="D92" s="114" t="s">
        <v>23</v>
      </c>
      <c r="E92" s="114" t="s">
        <v>18</v>
      </c>
      <c r="F92" s="114" t="s">
        <v>19</v>
      </c>
      <c r="G92" s="114" t="s">
        <v>10</v>
      </c>
      <c r="H92" s="114" t="s">
        <v>13</v>
      </c>
      <c r="I92" s="115" t="s">
        <v>12</v>
      </c>
    </row>
    <row r="93" spans="1:9" ht="25.5" hidden="1" x14ac:dyDescent="0.2">
      <c r="A93" s="652" t="s">
        <v>2272</v>
      </c>
      <c r="B93" s="71"/>
      <c r="C93" s="13" t="s">
        <v>2273</v>
      </c>
      <c r="D93" s="72"/>
      <c r="E93" s="73"/>
      <c r="F93" s="15"/>
      <c r="G93" s="327"/>
      <c r="H93" s="74"/>
      <c r="I93" s="598"/>
    </row>
    <row r="94" spans="1:9" ht="36" customHeight="1" x14ac:dyDescent="0.2">
      <c r="A94" s="653"/>
      <c r="B94" s="71"/>
      <c r="C94" s="13" t="s">
        <v>2274</v>
      </c>
      <c r="D94" s="72"/>
      <c r="E94" s="73"/>
      <c r="F94" s="15"/>
      <c r="G94" s="327"/>
      <c r="H94" s="74"/>
      <c r="I94" s="598">
        <v>174.9</v>
      </c>
    </row>
    <row r="95" spans="1:9" ht="33" customHeight="1" x14ac:dyDescent="0.2">
      <c r="A95" s="654"/>
      <c r="B95" s="412"/>
      <c r="C95" s="244" t="s">
        <v>87</v>
      </c>
      <c r="D95" s="72"/>
      <c r="E95" s="73"/>
      <c r="F95" s="15"/>
      <c r="G95" s="327"/>
      <c r="H95" s="74"/>
      <c r="I95" s="241">
        <f>SUM(I93:I94)</f>
        <v>174.9</v>
      </c>
    </row>
    <row r="96" spans="1:9" ht="28.9" hidden="1" customHeight="1" x14ac:dyDescent="0.2">
      <c r="A96" s="652" t="s">
        <v>2271</v>
      </c>
      <c r="B96" s="71"/>
      <c r="C96" s="33" t="s">
        <v>2273</v>
      </c>
      <c r="D96" s="72"/>
      <c r="E96" s="73"/>
      <c r="F96" s="15"/>
      <c r="G96" s="327"/>
      <c r="H96" s="74"/>
      <c r="I96" s="598"/>
    </row>
    <row r="97" spans="1:255" ht="34.15" customHeight="1" x14ac:dyDescent="0.2">
      <c r="A97" s="653"/>
      <c r="B97" s="71"/>
      <c r="C97" s="71" t="s">
        <v>2274</v>
      </c>
      <c r="D97" s="72"/>
      <c r="E97" s="73"/>
      <c r="F97" s="15"/>
      <c r="G97" s="327"/>
      <c r="H97" s="74"/>
      <c r="I97" s="598">
        <v>184.46</v>
      </c>
    </row>
    <row r="98" spans="1:255" ht="36.6" customHeight="1" x14ac:dyDescent="0.2">
      <c r="A98" s="654"/>
      <c r="B98" s="13"/>
      <c r="C98" s="244" t="s">
        <v>87</v>
      </c>
      <c r="D98" s="14"/>
      <c r="E98" s="15"/>
      <c r="F98" s="15"/>
      <c r="G98" s="328"/>
      <c r="H98" s="16"/>
      <c r="I98" s="243">
        <f>SUM(I96:I97)</f>
        <v>184.46</v>
      </c>
    </row>
    <row r="99" spans="1:255" ht="25.5" x14ac:dyDescent="0.2">
      <c r="A99" s="221" t="s">
        <v>2270</v>
      </c>
      <c r="B99" s="33"/>
      <c r="C99" s="409" t="s">
        <v>87</v>
      </c>
      <c r="D99" s="34"/>
      <c r="E99" s="35"/>
      <c r="F99" s="35"/>
      <c r="G99" s="35"/>
      <c r="H99" s="36"/>
      <c r="I99" s="601">
        <v>10260.57</v>
      </c>
    </row>
    <row r="100" spans="1:255" ht="12.75" customHeight="1" x14ac:dyDescent="0.2">
      <c r="A100" s="240" t="s">
        <v>88</v>
      </c>
      <c r="B100" s="71"/>
      <c r="C100" s="244" t="s">
        <v>87</v>
      </c>
      <c r="D100" s="72"/>
      <c r="E100" s="73"/>
      <c r="F100" s="73"/>
      <c r="G100" s="73"/>
      <c r="H100" s="74"/>
      <c r="I100" s="241">
        <v>2982.24</v>
      </c>
    </row>
    <row r="101" spans="1:255" ht="12.75" customHeight="1" thickBot="1" x14ac:dyDescent="0.25">
      <c r="A101" s="219"/>
      <c r="B101" s="109"/>
      <c r="C101" s="109"/>
      <c r="D101" s="108"/>
      <c r="E101" s="110"/>
      <c r="F101" s="109"/>
      <c r="G101" s="109"/>
      <c r="H101" s="108" t="s">
        <v>17</v>
      </c>
      <c r="I101" s="232">
        <f>I95+I98+I99+I100</f>
        <v>13602.17</v>
      </c>
    </row>
    <row r="102" spans="1:255" s="45" customFormat="1" ht="68.45" customHeight="1" thickBot="1" x14ac:dyDescent="0.25">
      <c r="A102" s="117" t="s">
        <v>95</v>
      </c>
      <c r="B102" s="114" t="s">
        <v>16</v>
      </c>
      <c r="C102" s="114" t="s">
        <v>5</v>
      </c>
      <c r="D102" s="114" t="s">
        <v>23</v>
      </c>
      <c r="E102" s="114" t="s">
        <v>18</v>
      </c>
      <c r="F102" s="114" t="s">
        <v>19</v>
      </c>
      <c r="G102" s="114" t="s">
        <v>10</v>
      </c>
      <c r="H102" s="114" t="s">
        <v>13</v>
      </c>
      <c r="I102" s="115" t="s">
        <v>12</v>
      </c>
      <c r="J102" s="56"/>
      <c r="K102" s="56"/>
      <c r="L102" s="56"/>
      <c r="M102" s="56"/>
      <c r="N102" s="56"/>
      <c r="O102" s="56"/>
      <c r="P102" s="56"/>
      <c r="Q102" s="56"/>
      <c r="R102" s="56"/>
      <c r="T102" s="56"/>
      <c r="U102" s="56"/>
      <c r="V102" s="56"/>
      <c r="W102" s="56"/>
      <c r="X102" s="56"/>
      <c r="Y102" s="56"/>
      <c r="Z102" s="56"/>
      <c r="AA102" s="56"/>
      <c r="AB102" s="56"/>
      <c r="AD102" s="56"/>
      <c r="AE102" s="56"/>
      <c r="AF102" s="56"/>
      <c r="AG102" s="56"/>
      <c r="AH102" s="56"/>
      <c r="AI102" s="56"/>
      <c r="AJ102" s="56"/>
      <c r="AK102" s="56"/>
      <c r="AL102" s="56"/>
      <c r="AN102" s="56"/>
      <c r="AO102" s="56"/>
      <c r="AP102" s="56"/>
      <c r="AQ102" s="56"/>
      <c r="AR102" s="56"/>
      <c r="AS102" s="56"/>
      <c r="AT102" s="56"/>
      <c r="AU102" s="56"/>
      <c r="AV102" s="56"/>
      <c r="AX102" s="56"/>
      <c r="AY102" s="56"/>
      <c r="AZ102" s="56"/>
      <c r="BA102" s="56"/>
      <c r="BB102" s="56"/>
      <c r="BC102" s="56"/>
      <c r="BD102" s="56"/>
      <c r="BE102" s="56"/>
      <c r="BF102" s="56"/>
      <c r="BH102" s="56"/>
      <c r="BI102" s="56"/>
      <c r="BJ102" s="56"/>
      <c r="BK102" s="56"/>
      <c r="BL102" s="56"/>
      <c r="BM102" s="56"/>
      <c r="BN102" s="56"/>
      <c r="BO102" s="56"/>
      <c r="BP102" s="56"/>
      <c r="BR102" s="56"/>
      <c r="BS102" s="56"/>
      <c r="BT102" s="56"/>
      <c r="BU102" s="56"/>
      <c r="BV102" s="56"/>
      <c r="BW102" s="56"/>
      <c r="BX102" s="56"/>
      <c r="BY102" s="56"/>
      <c r="BZ102" s="56"/>
      <c r="CB102" s="56"/>
      <c r="CC102" s="56"/>
      <c r="CD102" s="56"/>
      <c r="CE102" s="56"/>
      <c r="CF102" s="56"/>
      <c r="CG102" s="56"/>
      <c r="CH102" s="56"/>
      <c r="CI102" s="56"/>
      <c r="CJ102" s="56"/>
      <c r="CL102" s="56"/>
      <c r="CM102" s="56"/>
      <c r="CN102" s="56"/>
      <c r="CO102" s="56"/>
      <c r="CP102" s="56"/>
      <c r="CQ102" s="56"/>
      <c r="CR102" s="56"/>
      <c r="CS102" s="56"/>
      <c r="CT102" s="56"/>
      <c r="CV102" s="56"/>
      <c r="CW102" s="56"/>
      <c r="CX102" s="56"/>
      <c r="CY102" s="56"/>
      <c r="CZ102" s="56"/>
      <c r="DA102" s="56"/>
      <c r="DB102" s="56"/>
      <c r="DC102" s="56"/>
      <c r="DD102" s="56"/>
      <c r="DF102" s="56"/>
      <c r="DG102" s="56"/>
      <c r="DH102" s="56"/>
      <c r="DI102" s="56"/>
      <c r="DJ102" s="56"/>
      <c r="DK102" s="56"/>
      <c r="DL102" s="56"/>
      <c r="DM102" s="56"/>
      <c r="DN102" s="56"/>
      <c r="DP102" s="56"/>
      <c r="DQ102" s="56"/>
      <c r="DR102" s="56"/>
      <c r="DS102" s="56"/>
      <c r="DT102" s="56"/>
      <c r="DU102" s="56"/>
      <c r="DV102" s="56"/>
      <c r="DW102" s="56"/>
      <c r="DX102" s="56"/>
      <c r="DZ102" s="56"/>
      <c r="EA102" s="56"/>
      <c r="EB102" s="56"/>
      <c r="EC102" s="56"/>
      <c r="ED102" s="56"/>
      <c r="EE102" s="56"/>
      <c r="EF102" s="56"/>
      <c r="EG102" s="56"/>
      <c r="EH102" s="56"/>
      <c r="EJ102" s="56"/>
      <c r="EK102" s="56"/>
      <c r="EL102" s="56"/>
      <c r="EM102" s="56"/>
      <c r="EN102" s="56"/>
      <c r="EO102" s="56"/>
      <c r="EP102" s="56"/>
      <c r="EQ102" s="56"/>
      <c r="ER102" s="56"/>
      <c r="ET102" s="56"/>
      <c r="EU102" s="56"/>
      <c r="EV102" s="56"/>
      <c r="EW102" s="56"/>
      <c r="EX102" s="56"/>
      <c r="EY102" s="56"/>
      <c r="EZ102" s="56"/>
      <c r="FA102" s="56"/>
      <c r="FB102" s="56"/>
      <c r="FD102" s="56"/>
      <c r="FE102" s="56"/>
      <c r="FF102" s="56"/>
      <c r="FG102" s="56"/>
      <c r="FH102" s="56"/>
      <c r="FI102" s="56"/>
      <c r="FJ102" s="56"/>
      <c r="FK102" s="56"/>
      <c r="FL102" s="56"/>
      <c r="FN102" s="56"/>
      <c r="FO102" s="56"/>
      <c r="FP102" s="56"/>
      <c r="FQ102" s="56"/>
      <c r="FR102" s="56"/>
      <c r="FS102" s="56"/>
      <c r="FT102" s="56"/>
      <c r="FU102" s="56"/>
      <c r="FV102" s="56"/>
      <c r="FX102" s="56"/>
      <c r="FY102" s="56"/>
      <c r="FZ102" s="56"/>
      <c r="GA102" s="56"/>
      <c r="GB102" s="56"/>
      <c r="GC102" s="56"/>
      <c r="GD102" s="56"/>
      <c r="GE102" s="56"/>
      <c r="GF102" s="56"/>
      <c r="GH102" s="56"/>
      <c r="GI102" s="56"/>
      <c r="GJ102" s="56"/>
      <c r="GK102" s="56"/>
      <c r="GL102" s="56"/>
      <c r="GM102" s="56"/>
      <c r="GN102" s="56"/>
      <c r="GO102" s="56"/>
      <c r="GP102" s="56"/>
      <c r="GR102" s="56"/>
      <c r="GS102" s="56"/>
      <c r="GT102" s="56"/>
      <c r="GU102" s="56"/>
      <c r="GV102" s="56"/>
      <c r="GW102" s="56"/>
      <c r="GX102" s="56"/>
      <c r="GY102" s="56"/>
      <c r="GZ102" s="56"/>
      <c r="HB102" s="56"/>
      <c r="HC102" s="56"/>
      <c r="HD102" s="56"/>
      <c r="HE102" s="56"/>
      <c r="HF102" s="56"/>
      <c r="HG102" s="56"/>
      <c r="HH102" s="56"/>
      <c r="HI102" s="56"/>
      <c r="HJ102" s="56"/>
      <c r="HL102" s="56"/>
      <c r="HM102" s="56"/>
      <c r="HN102" s="56"/>
      <c r="HO102" s="56"/>
      <c r="HP102" s="56"/>
      <c r="HQ102" s="56"/>
      <c r="HR102" s="56"/>
      <c r="HS102" s="56"/>
      <c r="HT102" s="56"/>
      <c r="HV102" s="56"/>
      <c r="HW102" s="56"/>
      <c r="HX102" s="56"/>
      <c r="HY102" s="56"/>
      <c r="HZ102" s="56"/>
      <c r="IA102" s="56"/>
      <c r="IB102" s="56"/>
      <c r="IC102" s="56"/>
      <c r="ID102" s="56"/>
      <c r="IF102" s="56"/>
      <c r="IG102" s="56"/>
      <c r="IH102" s="56"/>
      <c r="II102" s="56"/>
      <c r="IJ102" s="56"/>
      <c r="IK102" s="56"/>
      <c r="IL102" s="56"/>
      <c r="IM102" s="56"/>
      <c r="IN102" s="56"/>
      <c r="IP102" s="56"/>
      <c r="IQ102" s="56"/>
      <c r="IR102" s="56"/>
      <c r="IS102" s="56"/>
      <c r="IT102" s="56"/>
      <c r="IU102" s="56"/>
    </row>
    <row r="103" spans="1:255" ht="12.75" customHeight="1" thickBot="1" x14ac:dyDescent="0.25">
      <c r="A103" s="227"/>
      <c r="B103" s="106">
        <v>472.64</v>
      </c>
      <c r="C103" s="58" t="s">
        <v>66</v>
      </c>
      <c r="D103" s="64"/>
      <c r="E103" s="59"/>
      <c r="F103" s="59"/>
      <c r="G103" s="59"/>
      <c r="H103" s="60"/>
      <c r="I103" s="61"/>
      <c r="J103" s="56"/>
      <c r="K103" s="56"/>
      <c r="L103" s="56"/>
      <c r="M103" s="56"/>
      <c r="N103" s="56"/>
      <c r="O103" s="56"/>
      <c r="P103" s="56"/>
      <c r="Q103" s="56"/>
      <c r="R103" s="56"/>
      <c r="T103" s="56"/>
      <c r="U103" s="56"/>
      <c r="V103" s="56"/>
      <c r="W103" s="56"/>
      <c r="X103" s="56"/>
      <c r="Y103" s="56"/>
      <c r="Z103" s="56"/>
      <c r="AA103" s="56"/>
      <c r="AB103" s="56"/>
      <c r="AD103" s="56"/>
      <c r="AE103" s="56"/>
      <c r="AF103" s="56"/>
      <c r="AG103" s="56"/>
      <c r="AH103" s="56"/>
      <c r="AI103" s="56"/>
      <c r="AJ103" s="56"/>
      <c r="AK103" s="56"/>
      <c r="AL103" s="56"/>
      <c r="AN103" s="56"/>
      <c r="AO103" s="56"/>
      <c r="AP103" s="56"/>
      <c r="AQ103" s="56"/>
      <c r="AR103" s="56"/>
      <c r="AS103" s="56"/>
      <c r="AT103" s="56"/>
      <c r="AU103" s="56"/>
      <c r="AV103" s="56"/>
      <c r="AX103" s="56"/>
      <c r="AY103" s="56"/>
      <c r="AZ103" s="56"/>
      <c r="BA103" s="56"/>
      <c r="BB103" s="56"/>
      <c r="BC103" s="56"/>
      <c r="BD103" s="56"/>
      <c r="BE103" s="56"/>
      <c r="BF103" s="56"/>
      <c r="BH103" s="56"/>
      <c r="BI103" s="56"/>
      <c r="BJ103" s="56"/>
      <c r="BK103" s="56"/>
      <c r="BL103" s="56"/>
      <c r="BM103" s="56"/>
      <c r="BN103" s="56"/>
      <c r="BO103" s="56"/>
      <c r="BP103" s="56"/>
      <c r="BR103" s="56"/>
      <c r="BS103" s="56"/>
      <c r="BT103" s="56"/>
      <c r="BU103" s="56"/>
      <c r="BV103" s="56"/>
      <c r="BW103" s="56"/>
      <c r="BX103" s="56"/>
      <c r="BY103" s="56"/>
      <c r="BZ103" s="56"/>
      <c r="CB103" s="56"/>
      <c r="CC103" s="56"/>
      <c r="CD103" s="56"/>
      <c r="CE103" s="56"/>
      <c r="CF103" s="56"/>
      <c r="CG103" s="56"/>
      <c r="CH103" s="56"/>
      <c r="CI103" s="56"/>
      <c r="CJ103" s="56"/>
      <c r="CL103" s="56"/>
      <c r="CM103" s="56"/>
      <c r="CN103" s="56"/>
      <c r="CO103" s="56"/>
      <c r="CP103" s="56"/>
      <c r="CQ103" s="56"/>
      <c r="CR103" s="56"/>
      <c r="CS103" s="56"/>
      <c r="CT103" s="56"/>
      <c r="CV103" s="56"/>
      <c r="CW103" s="56"/>
      <c r="CX103" s="56"/>
      <c r="CY103" s="56"/>
      <c r="CZ103" s="56"/>
      <c r="DA103" s="56"/>
      <c r="DB103" s="56"/>
      <c r="DC103" s="56"/>
      <c r="DD103" s="56"/>
      <c r="DF103" s="56"/>
      <c r="DG103" s="56"/>
      <c r="DH103" s="56"/>
      <c r="DI103" s="56"/>
      <c r="DJ103" s="56"/>
      <c r="DK103" s="56"/>
      <c r="DL103" s="56"/>
      <c r="DM103" s="56"/>
      <c r="DN103" s="56"/>
      <c r="DP103" s="56"/>
      <c r="DQ103" s="56"/>
      <c r="DR103" s="56"/>
      <c r="DS103" s="56"/>
      <c r="DT103" s="56"/>
      <c r="DU103" s="56"/>
      <c r="DV103" s="56"/>
      <c r="DW103" s="56"/>
      <c r="DX103" s="56"/>
      <c r="DZ103" s="56"/>
      <c r="EA103" s="56"/>
      <c r="EB103" s="56"/>
      <c r="EC103" s="56"/>
      <c r="ED103" s="56"/>
      <c r="EE103" s="56"/>
      <c r="EF103" s="56"/>
      <c r="EG103" s="56"/>
      <c r="EH103" s="56"/>
      <c r="EJ103" s="56"/>
      <c r="EK103" s="56"/>
      <c r="EL103" s="56"/>
      <c r="EM103" s="56"/>
      <c r="EN103" s="56"/>
      <c r="EO103" s="56"/>
      <c r="EP103" s="56"/>
      <c r="EQ103" s="56"/>
      <c r="ER103" s="56"/>
      <c r="ET103" s="56"/>
      <c r="EU103" s="56"/>
      <c r="EV103" s="56"/>
      <c r="EW103" s="56"/>
      <c r="EX103" s="56"/>
      <c r="EY103" s="56"/>
      <c r="EZ103" s="56"/>
      <c r="FA103" s="56"/>
      <c r="FB103" s="56"/>
      <c r="FD103" s="56"/>
      <c r="FE103" s="56"/>
      <c r="FF103" s="56"/>
      <c r="FG103" s="56"/>
      <c r="FH103" s="56"/>
      <c r="FI103" s="56"/>
      <c r="FJ103" s="56"/>
      <c r="FK103" s="56"/>
      <c r="FL103" s="56"/>
      <c r="FN103" s="56"/>
      <c r="FO103" s="56"/>
      <c r="FP103" s="56"/>
      <c r="FQ103" s="56"/>
      <c r="FR103" s="56"/>
      <c r="FS103" s="56"/>
      <c r="FT103" s="56"/>
      <c r="FU103" s="56"/>
      <c r="FV103" s="56"/>
      <c r="FX103" s="56"/>
      <c r="FY103" s="56"/>
      <c r="FZ103" s="56"/>
      <c r="GA103" s="56"/>
      <c r="GB103" s="56"/>
      <c r="GC103" s="56"/>
      <c r="GD103" s="56"/>
      <c r="GE103" s="56"/>
      <c r="GF103" s="56"/>
      <c r="GH103" s="56"/>
      <c r="GI103" s="56"/>
      <c r="GJ103" s="56"/>
      <c r="GK103" s="56"/>
      <c r="GL103" s="56"/>
      <c r="GM103" s="56"/>
      <c r="GN103" s="56"/>
      <c r="GO103" s="56"/>
      <c r="GP103" s="56"/>
      <c r="GR103" s="56"/>
      <c r="GS103" s="56"/>
      <c r="GT103" s="56"/>
      <c r="GU103" s="56"/>
      <c r="GV103" s="56"/>
      <c r="GW103" s="56"/>
      <c r="GX103" s="56"/>
      <c r="GY103" s="56"/>
      <c r="GZ103" s="56"/>
      <c r="HB103" s="56"/>
      <c r="HC103" s="56"/>
      <c r="HD103" s="56"/>
      <c r="HE103" s="56"/>
      <c r="HF103" s="56"/>
      <c r="HG103" s="56"/>
      <c r="HH103" s="56"/>
      <c r="HI103" s="56"/>
      <c r="HJ103" s="56"/>
      <c r="HL103" s="56"/>
      <c r="HM103" s="56"/>
      <c r="HN103" s="56"/>
      <c r="HO103" s="56"/>
      <c r="HP103" s="56"/>
      <c r="HQ103" s="56"/>
      <c r="HR103" s="56"/>
      <c r="HS103" s="56"/>
      <c r="HT103" s="56"/>
      <c r="HV103" s="56"/>
      <c r="HW103" s="56"/>
      <c r="HX103" s="56"/>
      <c r="HY103" s="56"/>
      <c r="HZ103" s="56"/>
      <c r="IA103" s="56"/>
      <c r="IB103" s="56"/>
      <c r="IC103" s="56"/>
      <c r="ID103" s="56"/>
      <c r="IF103" s="56"/>
      <c r="IG103" s="56"/>
      <c r="IH103" s="56"/>
      <c r="II103" s="56"/>
      <c r="IJ103" s="56"/>
      <c r="IK103" s="56"/>
      <c r="IL103" s="56"/>
      <c r="IM103" s="56"/>
      <c r="IN103" s="56"/>
      <c r="IP103" s="56"/>
      <c r="IQ103" s="56"/>
      <c r="IR103" s="56"/>
      <c r="IS103" s="56"/>
      <c r="IT103" s="56"/>
      <c r="IU103" s="56"/>
    </row>
    <row r="104" spans="1:255" ht="12.75" customHeight="1" thickBot="1" x14ac:dyDescent="0.25">
      <c r="A104" s="227"/>
      <c r="B104" s="106">
        <v>574.33000000000004</v>
      </c>
      <c r="C104" s="123" t="s">
        <v>67</v>
      </c>
      <c r="D104" s="124"/>
      <c r="E104" s="125"/>
      <c r="F104" s="125"/>
      <c r="G104" s="125"/>
      <c r="H104" s="126"/>
      <c r="I104" s="127"/>
      <c r="J104" s="56"/>
      <c r="K104" s="56"/>
      <c r="L104" s="56"/>
      <c r="M104" s="56"/>
      <c r="N104" s="56"/>
      <c r="O104" s="56"/>
      <c r="P104" s="56"/>
      <c r="Q104" s="56"/>
      <c r="R104" s="56"/>
      <c r="T104" s="56"/>
      <c r="U104" s="56"/>
      <c r="V104" s="56"/>
      <c r="W104" s="56"/>
      <c r="X104" s="56"/>
      <c r="Y104" s="56"/>
      <c r="Z104" s="56"/>
      <c r="AA104" s="56"/>
      <c r="AB104" s="56"/>
      <c r="AD104" s="56"/>
      <c r="AE104" s="56"/>
      <c r="AF104" s="56"/>
      <c r="AG104" s="56"/>
      <c r="AH104" s="56"/>
      <c r="AI104" s="56"/>
      <c r="AJ104" s="56"/>
      <c r="AK104" s="56"/>
      <c r="AL104" s="56"/>
      <c r="AN104" s="56"/>
      <c r="AO104" s="56"/>
      <c r="AP104" s="56"/>
      <c r="AQ104" s="56"/>
      <c r="AR104" s="56"/>
      <c r="AS104" s="56"/>
      <c r="AT104" s="56"/>
      <c r="AU104" s="56"/>
      <c r="AV104" s="56"/>
      <c r="AX104" s="56"/>
      <c r="AY104" s="56"/>
      <c r="AZ104" s="56"/>
      <c r="BA104" s="56"/>
      <c r="BB104" s="56"/>
      <c r="BC104" s="56"/>
      <c r="BD104" s="56"/>
      <c r="BE104" s="56"/>
      <c r="BF104" s="56"/>
      <c r="BH104" s="56"/>
      <c r="BI104" s="56"/>
      <c r="BJ104" s="56"/>
      <c r="BK104" s="56"/>
      <c r="BL104" s="56"/>
      <c r="BM104" s="56"/>
      <c r="BN104" s="56"/>
      <c r="BO104" s="56"/>
      <c r="BP104" s="56"/>
      <c r="BR104" s="56"/>
      <c r="BS104" s="56"/>
      <c r="BT104" s="56"/>
      <c r="BU104" s="56"/>
      <c r="BV104" s="56"/>
      <c r="BW104" s="56"/>
      <c r="BX104" s="56"/>
      <c r="BY104" s="56"/>
      <c r="BZ104" s="56"/>
      <c r="CB104" s="56"/>
      <c r="CC104" s="56"/>
      <c r="CD104" s="56"/>
      <c r="CE104" s="56"/>
      <c r="CF104" s="56"/>
      <c r="CG104" s="56"/>
      <c r="CH104" s="56"/>
      <c r="CI104" s="56"/>
      <c r="CJ104" s="56"/>
      <c r="CL104" s="56"/>
      <c r="CM104" s="56"/>
      <c r="CN104" s="56"/>
      <c r="CO104" s="56"/>
      <c r="CP104" s="56"/>
      <c r="CQ104" s="56"/>
      <c r="CR104" s="56"/>
      <c r="CS104" s="56"/>
      <c r="CT104" s="56"/>
      <c r="CV104" s="56"/>
      <c r="CW104" s="56"/>
      <c r="CX104" s="56"/>
      <c r="CY104" s="56"/>
      <c r="CZ104" s="56"/>
      <c r="DA104" s="56"/>
      <c r="DB104" s="56"/>
      <c r="DC104" s="56"/>
      <c r="DD104" s="56"/>
      <c r="DF104" s="56"/>
      <c r="DG104" s="56"/>
      <c r="DH104" s="56"/>
      <c r="DI104" s="56"/>
      <c r="DJ104" s="56"/>
      <c r="DK104" s="56"/>
      <c r="DL104" s="56"/>
      <c r="DM104" s="56"/>
      <c r="DN104" s="56"/>
      <c r="DP104" s="56"/>
      <c r="DQ104" s="56"/>
      <c r="DR104" s="56"/>
      <c r="DS104" s="56"/>
      <c r="DT104" s="56"/>
      <c r="DU104" s="56"/>
      <c r="DV104" s="56"/>
      <c r="DW104" s="56"/>
      <c r="DX104" s="56"/>
      <c r="DZ104" s="56"/>
      <c r="EA104" s="56"/>
      <c r="EB104" s="56"/>
      <c r="EC104" s="56"/>
      <c r="ED104" s="56"/>
      <c r="EE104" s="56"/>
      <c r="EF104" s="56"/>
      <c r="EG104" s="56"/>
      <c r="EH104" s="56"/>
      <c r="EJ104" s="56"/>
      <c r="EK104" s="56"/>
      <c r="EL104" s="56"/>
      <c r="EM104" s="56"/>
      <c r="EN104" s="56"/>
      <c r="EO104" s="56"/>
      <c r="EP104" s="56"/>
      <c r="EQ104" s="56"/>
      <c r="ER104" s="56"/>
      <c r="ET104" s="56"/>
      <c r="EU104" s="56"/>
      <c r="EV104" s="56"/>
      <c r="EW104" s="56"/>
      <c r="EX104" s="56"/>
      <c r="EY104" s="56"/>
      <c r="EZ104" s="56"/>
      <c r="FA104" s="56"/>
      <c r="FB104" s="56"/>
      <c r="FD104" s="56"/>
      <c r="FE104" s="56"/>
      <c r="FF104" s="56"/>
      <c r="FG104" s="56"/>
      <c r="FH104" s="56"/>
      <c r="FI104" s="56"/>
      <c r="FJ104" s="56"/>
      <c r="FK104" s="56"/>
      <c r="FL104" s="56"/>
      <c r="FN104" s="56"/>
      <c r="FO104" s="56"/>
      <c r="FP104" s="56"/>
      <c r="FQ104" s="56"/>
      <c r="FR104" s="56"/>
      <c r="FS104" s="56"/>
      <c r="FT104" s="56"/>
      <c r="FU104" s="56"/>
      <c r="FV104" s="56"/>
      <c r="FX104" s="56"/>
      <c r="FY104" s="56"/>
      <c r="FZ104" s="56"/>
      <c r="GA104" s="56"/>
      <c r="GB104" s="56"/>
      <c r="GC104" s="56"/>
      <c r="GD104" s="56"/>
      <c r="GE104" s="56"/>
      <c r="GF104" s="56"/>
      <c r="GH104" s="56"/>
      <c r="GI104" s="56"/>
      <c r="GJ104" s="56"/>
      <c r="GK104" s="56"/>
      <c r="GL104" s="56"/>
      <c r="GM104" s="56"/>
      <c r="GN104" s="56"/>
      <c r="GO104" s="56"/>
      <c r="GP104" s="56"/>
      <c r="GR104" s="56"/>
      <c r="GS104" s="56"/>
      <c r="GT104" s="56"/>
      <c r="GU104" s="56"/>
      <c r="GV104" s="56"/>
      <c r="GW104" s="56"/>
      <c r="GX104" s="56"/>
      <c r="GY104" s="56"/>
      <c r="GZ104" s="56"/>
      <c r="HB104" s="56"/>
      <c r="HC104" s="56"/>
      <c r="HD104" s="56"/>
      <c r="HE104" s="56"/>
      <c r="HF104" s="56"/>
      <c r="HG104" s="56"/>
      <c r="HH104" s="56"/>
      <c r="HI104" s="56"/>
      <c r="HJ104" s="56"/>
      <c r="HL104" s="56"/>
      <c r="HM104" s="56"/>
      <c r="HN104" s="56"/>
      <c r="HO104" s="56"/>
      <c r="HP104" s="56"/>
      <c r="HQ104" s="56"/>
      <c r="HR104" s="56"/>
      <c r="HS104" s="56"/>
      <c r="HT104" s="56"/>
      <c r="HV104" s="56"/>
      <c r="HW104" s="56"/>
      <c r="HX104" s="56"/>
      <c r="HY104" s="56"/>
      <c r="HZ104" s="56"/>
      <c r="IA104" s="56"/>
      <c r="IB104" s="56"/>
      <c r="IC104" s="56"/>
      <c r="ID104" s="56"/>
      <c r="IF104" s="56"/>
      <c r="IG104" s="56"/>
      <c r="IH104" s="56"/>
      <c r="II104" s="56"/>
      <c r="IJ104" s="56"/>
      <c r="IK104" s="56"/>
      <c r="IL104" s="56"/>
      <c r="IM104" s="56"/>
      <c r="IN104" s="56"/>
      <c r="IP104" s="56"/>
      <c r="IQ104" s="56"/>
      <c r="IR104" s="56"/>
      <c r="IS104" s="56"/>
      <c r="IT104" s="56"/>
      <c r="IU104" s="56"/>
    </row>
    <row r="105" spans="1:255" ht="12.75" customHeight="1" thickBot="1" x14ac:dyDescent="0.25">
      <c r="A105" s="227"/>
      <c r="B105" s="106">
        <v>478.15</v>
      </c>
      <c r="C105" s="85" t="s">
        <v>70</v>
      </c>
      <c r="D105" s="86"/>
      <c r="E105" s="47"/>
      <c r="F105" s="47"/>
      <c r="G105" s="47"/>
      <c r="H105" s="48"/>
      <c r="I105" s="49"/>
      <c r="J105" s="56"/>
      <c r="K105" s="56"/>
      <c r="L105" s="56"/>
      <c r="M105" s="56"/>
      <c r="N105" s="56"/>
      <c r="O105" s="56"/>
      <c r="P105" s="56"/>
      <c r="Q105" s="56"/>
      <c r="R105" s="56"/>
      <c r="T105" s="56"/>
      <c r="U105" s="56"/>
      <c r="V105" s="56"/>
      <c r="W105" s="56"/>
      <c r="X105" s="56"/>
      <c r="Y105" s="56"/>
      <c r="Z105" s="56"/>
      <c r="AA105" s="56"/>
      <c r="AB105" s="56"/>
      <c r="AD105" s="56"/>
      <c r="AE105" s="56"/>
      <c r="AF105" s="56"/>
      <c r="AG105" s="56"/>
      <c r="AH105" s="56"/>
      <c r="AI105" s="56"/>
      <c r="AJ105" s="56"/>
      <c r="AK105" s="56"/>
      <c r="AL105" s="56"/>
      <c r="AN105" s="56"/>
      <c r="AO105" s="56"/>
      <c r="AP105" s="56"/>
      <c r="AQ105" s="56"/>
      <c r="AR105" s="56"/>
      <c r="AS105" s="56"/>
      <c r="AT105" s="56"/>
      <c r="AU105" s="56"/>
      <c r="AV105" s="56"/>
      <c r="AX105" s="56"/>
      <c r="AY105" s="56"/>
      <c r="AZ105" s="56"/>
      <c r="BA105" s="56"/>
      <c r="BB105" s="56"/>
      <c r="BC105" s="56"/>
      <c r="BD105" s="56"/>
      <c r="BE105" s="56"/>
      <c r="BF105" s="56"/>
      <c r="BH105" s="56"/>
      <c r="BI105" s="56"/>
      <c r="BJ105" s="56"/>
      <c r="BK105" s="56"/>
      <c r="BL105" s="56"/>
      <c r="BM105" s="56"/>
      <c r="BN105" s="56"/>
      <c r="BO105" s="56"/>
      <c r="BP105" s="56"/>
      <c r="BR105" s="56"/>
      <c r="BS105" s="56"/>
      <c r="BT105" s="56"/>
      <c r="BU105" s="56"/>
      <c r="BV105" s="56"/>
      <c r="BW105" s="56"/>
      <c r="BX105" s="56"/>
      <c r="BY105" s="56"/>
      <c r="BZ105" s="56"/>
      <c r="CB105" s="56"/>
      <c r="CC105" s="56"/>
      <c r="CD105" s="56"/>
      <c r="CE105" s="56"/>
      <c r="CF105" s="56"/>
      <c r="CG105" s="56"/>
      <c r="CH105" s="56"/>
      <c r="CI105" s="56"/>
      <c r="CJ105" s="56"/>
      <c r="CL105" s="56"/>
      <c r="CM105" s="56"/>
      <c r="CN105" s="56"/>
      <c r="CO105" s="56"/>
      <c r="CP105" s="56"/>
      <c r="CQ105" s="56"/>
      <c r="CR105" s="56"/>
      <c r="CS105" s="56"/>
      <c r="CT105" s="56"/>
      <c r="CV105" s="56"/>
      <c r="CW105" s="56"/>
      <c r="CX105" s="56"/>
      <c r="CY105" s="56"/>
      <c r="CZ105" s="56"/>
      <c r="DA105" s="56"/>
      <c r="DB105" s="56"/>
      <c r="DC105" s="56"/>
      <c r="DD105" s="56"/>
      <c r="DF105" s="56"/>
      <c r="DG105" s="56"/>
      <c r="DH105" s="56"/>
      <c r="DI105" s="56"/>
      <c r="DJ105" s="56"/>
      <c r="DK105" s="56"/>
      <c r="DL105" s="56"/>
      <c r="DM105" s="56"/>
      <c r="DN105" s="56"/>
      <c r="DP105" s="56"/>
      <c r="DQ105" s="56"/>
      <c r="DR105" s="56"/>
      <c r="DS105" s="56"/>
      <c r="DT105" s="56"/>
      <c r="DU105" s="56"/>
      <c r="DV105" s="56"/>
      <c r="DW105" s="56"/>
      <c r="DX105" s="56"/>
      <c r="DZ105" s="56"/>
      <c r="EA105" s="56"/>
      <c r="EB105" s="56"/>
      <c r="EC105" s="56"/>
      <c r="ED105" s="56"/>
      <c r="EE105" s="56"/>
      <c r="EF105" s="56"/>
      <c r="EG105" s="56"/>
      <c r="EH105" s="56"/>
      <c r="EJ105" s="56"/>
      <c r="EK105" s="56"/>
      <c r="EL105" s="56"/>
      <c r="EM105" s="56"/>
      <c r="EN105" s="56"/>
      <c r="EO105" s="56"/>
      <c r="EP105" s="56"/>
      <c r="EQ105" s="56"/>
      <c r="ER105" s="56"/>
      <c r="ET105" s="56"/>
      <c r="EU105" s="56"/>
      <c r="EV105" s="56"/>
      <c r="EW105" s="56"/>
      <c r="EX105" s="56"/>
      <c r="EY105" s="56"/>
      <c r="EZ105" s="56"/>
      <c r="FA105" s="56"/>
      <c r="FB105" s="56"/>
      <c r="FD105" s="56"/>
      <c r="FE105" s="56"/>
      <c r="FF105" s="56"/>
      <c r="FG105" s="56"/>
      <c r="FH105" s="56"/>
      <c r="FI105" s="56"/>
      <c r="FJ105" s="56"/>
      <c r="FK105" s="56"/>
      <c r="FL105" s="56"/>
      <c r="FN105" s="56"/>
      <c r="FO105" s="56"/>
      <c r="FP105" s="56"/>
      <c r="FQ105" s="56"/>
      <c r="FR105" s="56"/>
      <c r="FS105" s="56"/>
      <c r="FT105" s="56"/>
      <c r="FU105" s="56"/>
      <c r="FV105" s="56"/>
      <c r="FX105" s="56"/>
      <c r="FY105" s="56"/>
      <c r="FZ105" s="56"/>
      <c r="GA105" s="56"/>
      <c r="GB105" s="56"/>
      <c r="GC105" s="56"/>
      <c r="GD105" s="56"/>
      <c r="GE105" s="56"/>
      <c r="GF105" s="56"/>
      <c r="GH105" s="56"/>
      <c r="GI105" s="56"/>
      <c r="GJ105" s="56"/>
      <c r="GK105" s="56"/>
      <c r="GL105" s="56"/>
      <c r="GM105" s="56"/>
      <c r="GN105" s="56"/>
      <c r="GO105" s="56"/>
      <c r="GP105" s="56"/>
      <c r="GR105" s="56"/>
      <c r="GS105" s="56"/>
      <c r="GT105" s="56"/>
      <c r="GU105" s="56"/>
      <c r="GV105" s="56"/>
      <c r="GW105" s="56"/>
      <c r="GX105" s="56"/>
      <c r="GY105" s="56"/>
      <c r="GZ105" s="56"/>
      <c r="HB105" s="56"/>
      <c r="HC105" s="56"/>
      <c r="HD105" s="56"/>
      <c r="HE105" s="56"/>
      <c r="HF105" s="56"/>
      <c r="HG105" s="56"/>
      <c r="HH105" s="56"/>
      <c r="HI105" s="56"/>
      <c r="HJ105" s="56"/>
      <c r="HL105" s="56"/>
      <c r="HM105" s="56"/>
      <c r="HN105" s="56"/>
      <c r="HO105" s="56"/>
      <c r="HP105" s="56"/>
      <c r="HQ105" s="56"/>
      <c r="HR105" s="56"/>
      <c r="HS105" s="56"/>
      <c r="HT105" s="56"/>
      <c r="HV105" s="56"/>
      <c r="HW105" s="56"/>
      <c r="HX105" s="56"/>
      <c r="HY105" s="56"/>
      <c r="HZ105" s="56"/>
      <c r="IA105" s="56"/>
      <c r="IB105" s="56"/>
      <c r="IC105" s="56"/>
      <c r="ID105" s="56"/>
      <c r="IF105" s="56"/>
      <c r="IG105" s="56"/>
      <c r="IH105" s="56"/>
      <c r="II105" s="56"/>
      <c r="IJ105" s="56"/>
      <c r="IK105" s="56"/>
      <c r="IL105" s="56"/>
      <c r="IM105" s="56"/>
      <c r="IN105" s="56"/>
      <c r="IP105" s="56"/>
      <c r="IQ105" s="56"/>
      <c r="IR105" s="56"/>
      <c r="IS105" s="56"/>
      <c r="IT105" s="56"/>
      <c r="IU105" s="56"/>
    </row>
    <row r="106" spans="1:255" ht="12.75" customHeight="1" thickBot="1" x14ac:dyDescent="0.25">
      <c r="A106" s="227"/>
      <c r="B106" s="106">
        <v>509.71</v>
      </c>
      <c r="C106" s="85" t="s">
        <v>72</v>
      </c>
      <c r="D106" s="86"/>
      <c r="E106" s="47"/>
      <c r="F106" s="47"/>
      <c r="G106" s="47"/>
      <c r="H106" s="48"/>
      <c r="I106" s="49"/>
      <c r="J106" s="56"/>
      <c r="K106" s="56"/>
      <c r="L106" s="56"/>
      <c r="M106" s="56"/>
      <c r="N106" s="56"/>
      <c r="O106" s="56"/>
      <c r="P106" s="56"/>
      <c r="Q106" s="56"/>
      <c r="R106" s="56"/>
      <c r="T106" s="56"/>
      <c r="U106" s="56"/>
      <c r="V106" s="56"/>
      <c r="W106" s="56"/>
      <c r="X106" s="56"/>
      <c r="Y106" s="56"/>
      <c r="Z106" s="56"/>
      <c r="AA106" s="56"/>
      <c r="AB106" s="56"/>
      <c r="AD106" s="56"/>
      <c r="AE106" s="56"/>
      <c r="AF106" s="56"/>
      <c r="AG106" s="56"/>
      <c r="AH106" s="56"/>
      <c r="AI106" s="56"/>
      <c r="AJ106" s="56"/>
      <c r="AK106" s="56"/>
      <c r="AL106" s="56"/>
      <c r="AN106" s="56"/>
      <c r="AO106" s="56"/>
      <c r="AP106" s="56"/>
      <c r="AQ106" s="56"/>
      <c r="AR106" s="56"/>
      <c r="AS106" s="56"/>
      <c r="AT106" s="56"/>
      <c r="AU106" s="56"/>
      <c r="AV106" s="56"/>
      <c r="AX106" s="56"/>
      <c r="AY106" s="56"/>
      <c r="AZ106" s="56"/>
      <c r="BA106" s="56"/>
      <c r="BB106" s="56"/>
      <c r="BC106" s="56"/>
      <c r="BD106" s="56"/>
      <c r="BE106" s="56"/>
      <c r="BF106" s="56"/>
      <c r="BH106" s="56"/>
      <c r="BI106" s="56"/>
      <c r="BJ106" s="56"/>
      <c r="BK106" s="56"/>
      <c r="BL106" s="56"/>
      <c r="BM106" s="56"/>
      <c r="BN106" s="56"/>
      <c r="BO106" s="56"/>
      <c r="BP106" s="56"/>
      <c r="BR106" s="56"/>
      <c r="BS106" s="56"/>
      <c r="BT106" s="56"/>
      <c r="BU106" s="56"/>
      <c r="BV106" s="56"/>
      <c r="BW106" s="56"/>
      <c r="BX106" s="56"/>
      <c r="BY106" s="56"/>
      <c r="BZ106" s="56"/>
      <c r="CB106" s="56"/>
      <c r="CC106" s="56"/>
      <c r="CD106" s="56"/>
      <c r="CE106" s="56"/>
      <c r="CF106" s="56"/>
      <c r="CG106" s="56"/>
      <c r="CH106" s="56"/>
      <c r="CI106" s="56"/>
      <c r="CJ106" s="56"/>
      <c r="CL106" s="56"/>
      <c r="CM106" s="56"/>
      <c r="CN106" s="56"/>
      <c r="CO106" s="56"/>
      <c r="CP106" s="56"/>
      <c r="CQ106" s="56"/>
      <c r="CR106" s="56"/>
      <c r="CS106" s="56"/>
      <c r="CT106" s="56"/>
      <c r="CV106" s="56"/>
      <c r="CW106" s="56"/>
      <c r="CX106" s="56"/>
      <c r="CY106" s="56"/>
      <c r="CZ106" s="56"/>
      <c r="DA106" s="56"/>
      <c r="DB106" s="56"/>
      <c r="DC106" s="56"/>
      <c r="DD106" s="56"/>
      <c r="DF106" s="56"/>
      <c r="DG106" s="56"/>
      <c r="DH106" s="56"/>
      <c r="DI106" s="56"/>
      <c r="DJ106" s="56"/>
      <c r="DK106" s="56"/>
      <c r="DL106" s="56"/>
      <c r="DM106" s="56"/>
      <c r="DN106" s="56"/>
      <c r="DP106" s="56"/>
      <c r="DQ106" s="56"/>
      <c r="DR106" s="56"/>
      <c r="DS106" s="56"/>
      <c r="DT106" s="56"/>
      <c r="DU106" s="56"/>
      <c r="DV106" s="56"/>
      <c r="DW106" s="56"/>
      <c r="DX106" s="56"/>
      <c r="DZ106" s="56"/>
      <c r="EA106" s="56"/>
      <c r="EB106" s="56"/>
      <c r="EC106" s="56"/>
      <c r="ED106" s="56"/>
      <c r="EE106" s="56"/>
      <c r="EF106" s="56"/>
      <c r="EG106" s="56"/>
      <c r="EH106" s="56"/>
      <c r="EJ106" s="56"/>
      <c r="EK106" s="56"/>
      <c r="EL106" s="56"/>
      <c r="EM106" s="56"/>
      <c r="EN106" s="56"/>
      <c r="EO106" s="56"/>
      <c r="EP106" s="56"/>
      <c r="EQ106" s="56"/>
      <c r="ER106" s="56"/>
      <c r="ET106" s="56"/>
      <c r="EU106" s="56"/>
      <c r="EV106" s="56"/>
      <c r="EW106" s="56"/>
      <c r="EX106" s="56"/>
      <c r="EY106" s="56"/>
      <c r="EZ106" s="56"/>
      <c r="FA106" s="56"/>
      <c r="FB106" s="56"/>
      <c r="FD106" s="56"/>
      <c r="FE106" s="56"/>
      <c r="FF106" s="56"/>
      <c r="FG106" s="56"/>
      <c r="FH106" s="56"/>
      <c r="FI106" s="56"/>
      <c r="FJ106" s="56"/>
      <c r="FK106" s="56"/>
      <c r="FL106" s="56"/>
      <c r="FN106" s="56"/>
      <c r="FO106" s="56"/>
      <c r="FP106" s="56"/>
      <c r="FQ106" s="56"/>
      <c r="FR106" s="56"/>
      <c r="FS106" s="56"/>
      <c r="FT106" s="56"/>
      <c r="FU106" s="56"/>
      <c r="FV106" s="56"/>
      <c r="FX106" s="56"/>
      <c r="FY106" s="56"/>
      <c r="FZ106" s="56"/>
      <c r="GA106" s="56"/>
      <c r="GB106" s="56"/>
      <c r="GC106" s="56"/>
      <c r="GD106" s="56"/>
      <c r="GE106" s="56"/>
      <c r="GF106" s="56"/>
      <c r="GH106" s="56"/>
      <c r="GI106" s="56"/>
      <c r="GJ106" s="56"/>
      <c r="GK106" s="56"/>
      <c r="GL106" s="56"/>
      <c r="GM106" s="56"/>
      <c r="GN106" s="56"/>
      <c r="GO106" s="56"/>
      <c r="GP106" s="56"/>
      <c r="GR106" s="56"/>
      <c r="GS106" s="56"/>
      <c r="GT106" s="56"/>
      <c r="GU106" s="56"/>
      <c r="GV106" s="56"/>
      <c r="GW106" s="56"/>
      <c r="GX106" s="56"/>
      <c r="GY106" s="56"/>
      <c r="GZ106" s="56"/>
      <c r="HB106" s="56"/>
      <c r="HC106" s="56"/>
      <c r="HD106" s="56"/>
      <c r="HE106" s="56"/>
      <c r="HF106" s="56"/>
      <c r="HG106" s="56"/>
      <c r="HH106" s="56"/>
      <c r="HI106" s="56"/>
      <c r="HJ106" s="56"/>
      <c r="HL106" s="56"/>
      <c r="HM106" s="56"/>
      <c r="HN106" s="56"/>
      <c r="HO106" s="56"/>
      <c r="HP106" s="56"/>
      <c r="HQ106" s="56"/>
      <c r="HR106" s="56"/>
      <c r="HS106" s="56"/>
      <c r="HT106" s="56"/>
      <c r="HV106" s="56"/>
      <c r="HW106" s="56"/>
      <c r="HX106" s="56"/>
      <c r="HY106" s="56"/>
      <c r="HZ106" s="56"/>
      <c r="IA106" s="56"/>
      <c r="IB106" s="56"/>
      <c r="IC106" s="56"/>
      <c r="ID106" s="56"/>
      <c r="IF106" s="56"/>
      <c r="IG106" s="56"/>
      <c r="IH106" s="56"/>
      <c r="II106" s="56"/>
      <c r="IJ106" s="56"/>
      <c r="IK106" s="56"/>
      <c r="IL106" s="56"/>
      <c r="IM106" s="56"/>
      <c r="IN106" s="56"/>
      <c r="IP106" s="56"/>
      <c r="IQ106" s="56"/>
      <c r="IR106" s="56"/>
      <c r="IS106" s="56"/>
      <c r="IT106" s="56"/>
      <c r="IU106" s="56"/>
    </row>
    <row r="107" spans="1:255" ht="12.75" customHeight="1" thickBot="1" x14ac:dyDescent="0.25">
      <c r="A107" s="227"/>
      <c r="B107" s="106">
        <v>566.5</v>
      </c>
      <c r="C107" s="85" t="s">
        <v>73</v>
      </c>
      <c r="D107" s="86"/>
      <c r="E107" s="47"/>
      <c r="F107" s="47"/>
      <c r="G107" s="47"/>
      <c r="H107" s="48"/>
      <c r="I107" s="49"/>
      <c r="J107" s="56"/>
      <c r="K107" s="56"/>
      <c r="L107" s="56"/>
      <c r="M107" s="56"/>
      <c r="N107" s="56"/>
      <c r="O107" s="56"/>
      <c r="P107" s="56"/>
      <c r="Q107" s="56"/>
      <c r="R107" s="56"/>
      <c r="T107" s="56"/>
      <c r="U107" s="56"/>
      <c r="V107" s="56"/>
      <c r="W107" s="56"/>
      <c r="X107" s="56"/>
      <c r="Y107" s="56"/>
      <c r="Z107" s="56"/>
      <c r="AA107" s="56"/>
      <c r="AB107" s="56"/>
      <c r="AD107" s="56"/>
      <c r="AE107" s="56"/>
      <c r="AF107" s="56"/>
      <c r="AG107" s="56"/>
      <c r="AH107" s="56"/>
      <c r="AI107" s="56"/>
      <c r="AJ107" s="56"/>
      <c r="AK107" s="56"/>
      <c r="AL107" s="56"/>
      <c r="AN107" s="56"/>
      <c r="AO107" s="56"/>
      <c r="AP107" s="56"/>
      <c r="AQ107" s="56"/>
      <c r="AR107" s="56"/>
      <c r="AS107" s="56"/>
      <c r="AT107" s="56"/>
      <c r="AU107" s="56"/>
      <c r="AV107" s="56"/>
      <c r="AX107" s="56"/>
      <c r="AY107" s="56"/>
      <c r="AZ107" s="56"/>
      <c r="BA107" s="56"/>
      <c r="BB107" s="56"/>
      <c r="BC107" s="56"/>
      <c r="BD107" s="56"/>
      <c r="BE107" s="56"/>
      <c r="BF107" s="56"/>
      <c r="BH107" s="56"/>
      <c r="BI107" s="56"/>
      <c r="BJ107" s="56"/>
      <c r="BK107" s="56"/>
      <c r="BL107" s="56"/>
      <c r="BM107" s="56"/>
      <c r="BN107" s="56"/>
      <c r="BO107" s="56"/>
      <c r="BP107" s="56"/>
      <c r="BR107" s="56"/>
      <c r="BS107" s="56"/>
      <c r="BT107" s="56"/>
      <c r="BU107" s="56"/>
      <c r="BV107" s="56"/>
      <c r="BW107" s="56"/>
      <c r="BX107" s="56"/>
      <c r="BY107" s="56"/>
      <c r="BZ107" s="56"/>
      <c r="CB107" s="56"/>
      <c r="CC107" s="56"/>
      <c r="CD107" s="56"/>
      <c r="CE107" s="56"/>
      <c r="CF107" s="56"/>
      <c r="CG107" s="56"/>
      <c r="CH107" s="56"/>
      <c r="CI107" s="56"/>
      <c r="CJ107" s="56"/>
      <c r="CL107" s="56"/>
      <c r="CM107" s="56"/>
      <c r="CN107" s="56"/>
      <c r="CO107" s="56"/>
      <c r="CP107" s="56"/>
      <c r="CQ107" s="56"/>
      <c r="CR107" s="56"/>
      <c r="CS107" s="56"/>
      <c r="CT107" s="56"/>
      <c r="CV107" s="56"/>
      <c r="CW107" s="56"/>
      <c r="CX107" s="56"/>
      <c r="CY107" s="56"/>
      <c r="CZ107" s="56"/>
      <c r="DA107" s="56"/>
      <c r="DB107" s="56"/>
      <c r="DC107" s="56"/>
      <c r="DD107" s="56"/>
      <c r="DF107" s="56"/>
      <c r="DG107" s="56"/>
      <c r="DH107" s="56"/>
      <c r="DI107" s="56"/>
      <c r="DJ107" s="56"/>
      <c r="DK107" s="56"/>
      <c r="DL107" s="56"/>
      <c r="DM107" s="56"/>
      <c r="DN107" s="56"/>
      <c r="DP107" s="56"/>
      <c r="DQ107" s="56"/>
      <c r="DR107" s="56"/>
      <c r="DS107" s="56"/>
      <c r="DT107" s="56"/>
      <c r="DU107" s="56"/>
      <c r="DV107" s="56"/>
      <c r="DW107" s="56"/>
      <c r="DX107" s="56"/>
      <c r="DZ107" s="56"/>
      <c r="EA107" s="56"/>
      <c r="EB107" s="56"/>
      <c r="EC107" s="56"/>
      <c r="ED107" s="56"/>
      <c r="EE107" s="56"/>
      <c r="EF107" s="56"/>
      <c r="EG107" s="56"/>
      <c r="EH107" s="56"/>
      <c r="EJ107" s="56"/>
      <c r="EK107" s="56"/>
      <c r="EL107" s="56"/>
      <c r="EM107" s="56"/>
      <c r="EN107" s="56"/>
      <c r="EO107" s="56"/>
      <c r="EP107" s="56"/>
      <c r="EQ107" s="56"/>
      <c r="ER107" s="56"/>
      <c r="ET107" s="56"/>
      <c r="EU107" s="56"/>
      <c r="EV107" s="56"/>
      <c r="EW107" s="56"/>
      <c r="EX107" s="56"/>
      <c r="EY107" s="56"/>
      <c r="EZ107" s="56"/>
      <c r="FA107" s="56"/>
      <c r="FB107" s="56"/>
      <c r="FD107" s="56"/>
      <c r="FE107" s="56"/>
      <c r="FF107" s="56"/>
      <c r="FG107" s="56"/>
      <c r="FH107" s="56"/>
      <c r="FI107" s="56"/>
      <c r="FJ107" s="56"/>
      <c r="FK107" s="56"/>
      <c r="FL107" s="56"/>
      <c r="FN107" s="56"/>
      <c r="FO107" s="56"/>
      <c r="FP107" s="56"/>
      <c r="FQ107" s="56"/>
      <c r="FR107" s="56"/>
      <c r="FS107" s="56"/>
      <c r="FT107" s="56"/>
      <c r="FU107" s="56"/>
      <c r="FV107" s="56"/>
      <c r="FX107" s="56"/>
      <c r="FY107" s="56"/>
      <c r="FZ107" s="56"/>
      <c r="GA107" s="56"/>
      <c r="GB107" s="56"/>
      <c r="GC107" s="56"/>
      <c r="GD107" s="56"/>
      <c r="GE107" s="56"/>
      <c r="GF107" s="56"/>
      <c r="GH107" s="56"/>
      <c r="GI107" s="56"/>
      <c r="GJ107" s="56"/>
      <c r="GK107" s="56"/>
      <c r="GL107" s="56"/>
      <c r="GM107" s="56"/>
      <c r="GN107" s="56"/>
      <c r="GO107" s="56"/>
      <c r="GP107" s="56"/>
      <c r="GR107" s="56"/>
      <c r="GS107" s="56"/>
      <c r="GT107" s="56"/>
      <c r="GU107" s="56"/>
      <c r="GV107" s="56"/>
      <c r="GW107" s="56"/>
      <c r="GX107" s="56"/>
      <c r="GY107" s="56"/>
      <c r="GZ107" s="56"/>
      <c r="HB107" s="56"/>
      <c r="HC107" s="56"/>
      <c r="HD107" s="56"/>
      <c r="HE107" s="56"/>
      <c r="HF107" s="56"/>
      <c r="HG107" s="56"/>
      <c r="HH107" s="56"/>
      <c r="HI107" s="56"/>
      <c r="HJ107" s="56"/>
      <c r="HL107" s="56"/>
      <c r="HM107" s="56"/>
      <c r="HN107" s="56"/>
      <c r="HO107" s="56"/>
      <c r="HP107" s="56"/>
      <c r="HQ107" s="56"/>
      <c r="HR107" s="56"/>
      <c r="HS107" s="56"/>
      <c r="HT107" s="56"/>
      <c r="HV107" s="56"/>
      <c r="HW107" s="56"/>
      <c r="HX107" s="56"/>
      <c r="HY107" s="56"/>
      <c r="HZ107" s="56"/>
      <c r="IA107" s="56"/>
      <c r="IB107" s="56"/>
      <c r="IC107" s="56"/>
      <c r="ID107" s="56"/>
      <c r="IF107" s="56"/>
      <c r="IG107" s="56"/>
      <c r="IH107" s="56"/>
      <c r="II107" s="56"/>
      <c r="IJ107" s="56"/>
      <c r="IK107" s="56"/>
      <c r="IL107" s="56"/>
      <c r="IM107" s="56"/>
      <c r="IN107" s="56"/>
      <c r="IP107" s="56"/>
      <c r="IQ107" s="56"/>
      <c r="IR107" s="56"/>
      <c r="IS107" s="56"/>
      <c r="IT107" s="56"/>
      <c r="IU107" s="56"/>
    </row>
    <row r="108" spans="1:255" ht="12.75" customHeight="1" thickBot="1" x14ac:dyDescent="0.25">
      <c r="A108" s="227"/>
      <c r="B108" s="106">
        <v>513.12</v>
      </c>
      <c r="C108" s="85" t="s">
        <v>74</v>
      </c>
      <c r="D108" s="86"/>
      <c r="E108" s="47"/>
      <c r="F108" s="47"/>
      <c r="G108" s="47"/>
      <c r="H108" s="48"/>
      <c r="I108" s="49"/>
      <c r="J108" s="56"/>
      <c r="K108" s="56"/>
      <c r="L108" s="56"/>
      <c r="M108" s="56"/>
      <c r="N108" s="56"/>
      <c r="O108" s="56"/>
      <c r="P108" s="56"/>
      <c r="Q108" s="56"/>
      <c r="R108" s="56"/>
      <c r="T108" s="56"/>
      <c r="U108" s="56"/>
      <c r="V108" s="56"/>
      <c r="W108" s="56"/>
      <c r="X108" s="56"/>
      <c r="Y108" s="56"/>
      <c r="Z108" s="56"/>
      <c r="AA108" s="56"/>
      <c r="AB108" s="56"/>
      <c r="AD108" s="56"/>
      <c r="AE108" s="56"/>
      <c r="AF108" s="56"/>
      <c r="AG108" s="56"/>
      <c r="AH108" s="56"/>
      <c r="AI108" s="56"/>
      <c r="AJ108" s="56"/>
      <c r="AK108" s="56"/>
      <c r="AL108" s="56"/>
      <c r="AN108" s="56"/>
      <c r="AO108" s="56"/>
      <c r="AP108" s="56"/>
      <c r="AQ108" s="56"/>
      <c r="AR108" s="56"/>
      <c r="AS108" s="56"/>
      <c r="AT108" s="56"/>
      <c r="AU108" s="56"/>
      <c r="AV108" s="56"/>
      <c r="AX108" s="56"/>
      <c r="AY108" s="56"/>
      <c r="AZ108" s="56"/>
      <c r="BA108" s="56"/>
      <c r="BB108" s="56"/>
      <c r="BC108" s="56"/>
      <c r="BD108" s="56"/>
      <c r="BE108" s="56"/>
      <c r="BF108" s="56"/>
      <c r="BH108" s="56"/>
      <c r="BI108" s="56"/>
      <c r="BJ108" s="56"/>
      <c r="BK108" s="56"/>
      <c r="BL108" s="56"/>
      <c r="BM108" s="56"/>
      <c r="BN108" s="56"/>
      <c r="BO108" s="56"/>
      <c r="BP108" s="56"/>
      <c r="BR108" s="56"/>
      <c r="BS108" s="56"/>
      <c r="BT108" s="56"/>
      <c r="BU108" s="56"/>
      <c r="BV108" s="56"/>
      <c r="BW108" s="56"/>
      <c r="BX108" s="56"/>
      <c r="BY108" s="56"/>
      <c r="BZ108" s="56"/>
      <c r="CB108" s="56"/>
      <c r="CC108" s="56"/>
      <c r="CD108" s="56"/>
      <c r="CE108" s="56"/>
      <c r="CF108" s="56"/>
      <c r="CG108" s="56"/>
      <c r="CH108" s="56"/>
      <c r="CI108" s="56"/>
      <c r="CJ108" s="56"/>
      <c r="CL108" s="56"/>
      <c r="CM108" s="56"/>
      <c r="CN108" s="56"/>
      <c r="CO108" s="56"/>
      <c r="CP108" s="56"/>
      <c r="CQ108" s="56"/>
      <c r="CR108" s="56"/>
      <c r="CS108" s="56"/>
      <c r="CT108" s="56"/>
      <c r="CV108" s="56"/>
      <c r="CW108" s="56"/>
      <c r="CX108" s="56"/>
      <c r="CY108" s="56"/>
      <c r="CZ108" s="56"/>
      <c r="DA108" s="56"/>
      <c r="DB108" s="56"/>
      <c r="DC108" s="56"/>
      <c r="DD108" s="56"/>
      <c r="DF108" s="56"/>
      <c r="DG108" s="56"/>
      <c r="DH108" s="56"/>
      <c r="DI108" s="56"/>
      <c r="DJ108" s="56"/>
      <c r="DK108" s="56"/>
      <c r="DL108" s="56"/>
      <c r="DM108" s="56"/>
      <c r="DN108" s="56"/>
      <c r="DP108" s="56"/>
      <c r="DQ108" s="56"/>
      <c r="DR108" s="56"/>
      <c r="DS108" s="56"/>
      <c r="DT108" s="56"/>
      <c r="DU108" s="56"/>
      <c r="DV108" s="56"/>
      <c r="DW108" s="56"/>
      <c r="DX108" s="56"/>
      <c r="DZ108" s="56"/>
      <c r="EA108" s="56"/>
      <c r="EB108" s="56"/>
      <c r="EC108" s="56"/>
      <c r="ED108" s="56"/>
      <c r="EE108" s="56"/>
      <c r="EF108" s="56"/>
      <c r="EG108" s="56"/>
      <c r="EH108" s="56"/>
      <c r="EJ108" s="56"/>
      <c r="EK108" s="56"/>
      <c r="EL108" s="56"/>
      <c r="EM108" s="56"/>
      <c r="EN108" s="56"/>
      <c r="EO108" s="56"/>
      <c r="EP108" s="56"/>
      <c r="EQ108" s="56"/>
      <c r="ER108" s="56"/>
      <c r="ET108" s="56"/>
      <c r="EU108" s="56"/>
      <c r="EV108" s="56"/>
      <c r="EW108" s="56"/>
      <c r="EX108" s="56"/>
      <c r="EY108" s="56"/>
      <c r="EZ108" s="56"/>
      <c r="FA108" s="56"/>
      <c r="FB108" s="56"/>
      <c r="FD108" s="56"/>
      <c r="FE108" s="56"/>
      <c r="FF108" s="56"/>
      <c r="FG108" s="56"/>
      <c r="FH108" s="56"/>
      <c r="FI108" s="56"/>
      <c r="FJ108" s="56"/>
      <c r="FK108" s="56"/>
      <c r="FL108" s="56"/>
      <c r="FN108" s="56"/>
      <c r="FO108" s="56"/>
      <c r="FP108" s="56"/>
      <c r="FQ108" s="56"/>
      <c r="FR108" s="56"/>
      <c r="FS108" s="56"/>
      <c r="FT108" s="56"/>
      <c r="FU108" s="56"/>
      <c r="FV108" s="56"/>
      <c r="FX108" s="56"/>
      <c r="FY108" s="56"/>
      <c r="FZ108" s="56"/>
      <c r="GA108" s="56"/>
      <c r="GB108" s="56"/>
      <c r="GC108" s="56"/>
      <c r="GD108" s="56"/>
      <c r="GE108" s="56"/>
      <c r="GF108" s="56"/>
      <c r="GH108" s="56"/>
      <c r="GI108" s="56"/>
      <c r="GJ108" s="56"/>
      <c r="GK108" s="56"/>
      <c r="GL108" s="56"/>
      <c r="GM108" s="56"/>
      <c r="GN108" s="56"/>
      <c r="GO108" s="56"/>
      <c r="GP108" s="56"/>
      <c r="GR108" s="56"/>
      <c r="GS108" s="56"/>
      <c r="GT108" s="56"/>
      <c r="GU108" s="56"/>
      <c r="GV108" s="56"/>
      <c r="GW108" s="56"/>
      <c r="GX108" s="56"/>
      <c r="GY108" s="56"/>
      <c r="GZ108" s="56"/>
      <c r="HB108" s="56"/>
      <c r="HC108" s="56"/>
      <c r="HD108" s="56"/>
      <c r="HE108" s="56"/>
      <c r="HF108" s="56"/>
      <c r="HG108" s="56"/>
      <c r="HH108" s="56"/>
      <c r="HI108" s="56"/>
      <c r="HJ108" s="56"/>
      <c r="HL108" s="56"/>
      <c r="HM108" s="56"/>
      <c r="HN108" s="56"/>
      <c r="HO108" s="56"/>
      <c r="HP108" s="56"/>
      <c r="HQ108" s="56"/>
      <c r="HR108" s="56"/>
      <c r="HS108" s="56"/>
      <c r="HT108" s="56"/>
      <c r="HV108" s="56"/>
      <c r="HW108" s="56"/>
      <c r="HX108" s="56"/>
      <c r="HY108" s="56"/>
      <c r="HZ108" s="56"/>
      <c r="IA108" s="56"/>
      <c r="IB108" s="56"/>
      <c r="IC108" s="56"/>
      <c r="ID108" s="56"/>
      <c r="IF108" s="56"/>
      <c r="IG108" s="56"/>
      <c r="IH108" s="56"/>
      <c r="II108" s="56"/>
      <c r="IJ108" s="56"/>
      <c r="IK108" s="56"/>
      <c r="IL108" s="56"/>
      <c r="IM108" s="56"/>
      <c r="IN108" s="56"/>
      <c r="IP108" s="56"/>
      <c r="IQ108" s="56"/>
      <c r="IR108" s="56"/>
      <c r="IS108" s="56"/>
      <c r="IT108" s="56"/>
      <c r="IU108" s="56"/>
    </row>
    <row r="109" spans="1:255" ht="12.75" customHeight="1" thickBot="1" x14ac:dyDescent="0.25">
      <c r="A109" s="221"/>
      <c r="B109" s="106">
        <v>443.95</v>
      </c>
      <c r="C109" s="85" t="s">
        <v>75</v>
      </c>
      <c r="D109" s="86"/>
      <c r="E109" s="47"/>
      <c r="F109" s="47"/>
      <c r="G109" s="47"/>
      <c r="H109" s="48"/>
      <c r="I109" s="49"/>
      <c r="J109" s="56"/>
      <c r="K109" s="56"/>
      <c r="L109" s="56"/>
      <c r="M109" s="56"/>
      <c r="N109" s="56"/>
      <c r="O109" s="56"/>
      <c r="P109" s="56"/>
      <c r="Q109" s="56"/>
      <c r="R109" s="56"/>
      <c r="T109" s="56"/>
      <c r="U109" s="56"/>
      <c r="V109" s="56"/>
      <c r="W109" s="56"/>
      <c r="X109" s="56"/>
      <c r="Y109" s="56"/>
      <c r="Z109" s="56"/>
      <c r="AA109" s="56"/>
      <c r="AB109" s="56"/>
      <c r="AD109" s="56"/>
      <c r="AE109" s="56"/>
      <c r="AF109" s="56"/>
      <c r="AG109" s="56"/>
      <c r="AH109" s="56"/>
      <c r="AI109" s="56"/>
      <c r="AJ109" s="56"/>
      <c r="AK109" s="56"/>
      <c r="AL109" s="56"/>
      <c r="AN109" s="56"/>
      <c r="AO109" s="56"/>
      <c r="AP109" s="56"/>
      <c r="AQ109" s="56"/>
      <c r="AR109" s="56"/>
      <c r="AS109" s="56"/>
      <c r="AT109" s="56"/>
      <c r="AU109" s="56"/>
      <c r="AV109" s="56"/>
      <c r="AX109" s="56"/>
      <c r="AY109" s="56"/>
      <c r="AZ109" s="56"/>
      <c r="BA109" s="56"/>
      <c r="BB109" s="56"/>
      <c r="BC109" s="56"/>
      <c r="BD109" s="56"/>
      <c r="BE109" s="56"/>
      <c r="BF109" s="56"/>
      <c r="BH109" s="56"/>
      <c r="BI109" s="56"/>
      <c r="BJ109" s="56"/>
      <c r="BK109" s="56"/>
      <c r="BL109" s="56"/>
      <c r="BM109" s="56"/>
      <c r="BN109" s="56"/>
      <c r="BO109" s="56"/>
      <c r="BP109" s="56"/>
      <c r="BR109" s="56"/>
      <c r="BS109" s="56"/>
      <c r="BT109" s="56"/>
      <c r="BU109" s="56"/>
      <c r="BV109" s="56"/>
      <c r="BW109" s="56"/>
      <c r="BX109" s="56"/>
      <c r="BY109" s="56"/>
      <c r="BZ109" s="56"/>
      <c r="CB109" s="56"/>
      <c r="CC109" s="56"/>
      <c r="CD109" s="56"/>
      <c r="CE109" s="56"/>
      <c r="CF109" s="56"/>
      <c r="CG109" s="56"/>
      <c r="CH109" s="56"/>
      <c r="CI109" s="56"/>
      <c r="CJ109" s="56"/>
      <c r="CL109" s="56"/>
      <c r="CM109" s="56"/>
      <c r="CN109" s="56"/>
      <c r="CO109" s="56"/>
      <c r="CP109" s="56"/>
      <c r="CQ109" s="56"/>
      <c r="CR109" s="56"/>
      <c r="CS109" s="56"/>
      <c r="CT109" s="56"/>
      <c r="CV109" s="56"/>
      <c r="CW109" s="56"/>
      <c r="CX109" s="56"/>
      <c r="CY109" s="56"/>
      <c r="CZ109" s="56"/>
      <c r="DA109" s="56"/>
      <c r="DB109" s="56"/>
      <c r="DC109" s="56"/>
      <c r="DD109" s="56"/>
      <c r="DF109" s="56"/>
      <c r="DG109" s="56"/>
      <c r="DH109" s="56"/>
      <c r="DI109" s="56"/>
      <c r="DJ109" s="56"/>
      <c r="DK109" s="56"/>
      <c r="DL109" s="56"/>
      <c r="DM109" s="56"/>
      <c r="DN109" s="56"/>
      <c r="DP109" s="56"/>
      <c r="DQ109" s="56"/>
      <c r="DR109" s="56"/>
      <c r="DS109" s="56"/>
      <c r="DT109" s="56"/>
      <c r="DU109" s="56"/>
      <c r="DV109" s="56"/>
      <c r="DW109" s="56"/>
      <c r="DX109" s="56"/>
      <c r="DZ109" s="56"/>
      <c r="EA109" s="56"/>
      <c r="EB109" s="56"/>
      <c r="EC109" s="56"/>
      <c r="ED109" s="56"/>
      <c r="EE109" s="56"/>
      <c r="EF109" s="56"/>
      <c r="EG109" s="56"/>
      <c r="EH109" s="56"/>
      <c r="EJ109" s="56"/>
      <c r="EK109" s="56"/>
      <c r="EL109" s="56"/>
      <c r="EM109" s="56"/>
      <c r="EN109" s="56"/>
      <c r="EO109" s="56"/>
      <c r="EP109" s="56"/>
      <c r="EQ109" s="56"/>
      <c r="ER109" s="56"/>
      <c r="ET109" s="56"/>
      <c r="EU109" s="56"/>
      <c r="EV109" s="56"/>
      <c r="EW109" s="56"/>
      <c r="EX109" s="56"/>
      <c r="EY109" s="56"/>
      <c r="EZ109" s="56"/>
      <c r="FA109" s="56"/>
      <c r="FB109" s="56"/>
      <c r="FD109" s="56"/>
      <c r="FE109" s="56"/>
      <c r="FF109" s="56"/>
      <c r="FG109" s="56"/>
      <c r="FH109" s="56"/>
      <c r="FI109" s="56"/>
      <c r="FJ109" s="56"/>
      <c r="FK109" s="56"/>
      <c r="FL109" s="56"/>
      <c r="FN109" s="56"/>
      <c r="FO109" s="56"/>
      <c r="FP109" s="56"/>
      <c r="FQ109" s="56"/>
      <c r="FR109" s="56"/>
      <c r="FS109" s="56"/>
      <c r="FT109" s="56"/>
      <c r="FU109" s="56"/>
      <c r="FV109" s="56"/>
      <c r="FX109" s="56"/>
      <c r="FY109" s="56"/>
      <c r="FZ109" s="56"/>
      <c r="GA109" s="56"/>
      <c r="GB109" s="56"/>
      <c r="GC109" s="56"/>
      <c r="GD109" s="56"/>
      <c r="GE109" s="56"/>
      <c r="GF109" s="56"/>
      <c r="GH109" s="56"/>
      <c r="GI109" s="56"/>
      <c r="GJ109" s="56"/>
      <c r="GK109" s="56"/>
      <c r="GL109" s="56"/>
      <c r="GM109" s="56"/>
      <c r="GN109" s="56"/>
      <c r="GO109" s="56"/>
      <c r="GP109" s="56"/>
      <c r="GR109" s="56"/>
      <c r="GS109" s="56"/>
      <c r="GT109" s="56"/>
      <c r="GU109" s="56"/>
      <c r="GV109" s="56"/>
      <c r="GW109" s="56"/>
      <c r="GX109" s="56"/>
      <c r="GY109" s="56"/>
      <c r="GZ109" s="56"/>
      <c r="HB109" s="56"/>
      <c r="HC109" s="56"/>
      <c r="HD109" s="56"/>
      <c r="HE109" s="56"/>
      <c r="HF109" s="56"/>
      <c r="HG109" s="56"/>
      <c r="HH109" s="56"/>
      <c r="HI109" s="56"/>
      <c r="HJ109" s="56"/>
      <c r="HL109" s="56"/>
      <c r="HM109" s="56"/>
      <c r="HN109" s="56"/>
      <c r="HO109" s="56"/>
      <c r="HP109" s="56"/>
      <c r="HQ109" s="56"/>
      <c r="HR109" s="56"/>
      <c r="HS109" s="56"/>
      <c r="HT109" s="56"/>
      <c r="HV109" s="56"/>
      <c r="HW109" s="56"/>
      <c r="HX109" s="56"/>
      <c r="HY109" s="56"/>
      <c r="HZ109" s="56"/>
      <c r="IA109" s="56"/>
      <c r="IB109" s="56"/>
      <c r="IC109" s="56"/>
      <c r="ID109" s="56"/>
      <c r="IF109" s="56"/>
      <c r="IG109" s="56"/>
      <c r="IH109" s="56"/>
      <c r="II109" s="56"/>
      <c r="IJ109" s="56"/>
      <c r="IK109" s="56"/>
      <c r="IL109" s="56"/>
      <c r="IM109" s="56"/>
      <c r="IN109" s="56"/>
      <c r="IP109" s="56"/>
      <c r="IQ109" s="56"/>
      <c r="IR109" s="56"/>
      <c r="IS109" s="56"/>
      <c r="IT109" s="56"/>
      <c r="IU109" s="56"/>
    </row>
    <row r="110" spans="1:255" ht="12.75" customHeight="1" thickBot="1" x14ac:dyDescent="0.25">
      <c r="A110" s="221"/>
      <c r="B110" s="106">
        <v>485.56</v>
      </c>
      <c r="C110" s="85" t="s">
        <v>76</v>
      </c>
      <c r="D110" s="86"/>
      <c r="E110" s="47"/>
      <c r="F110" s="47"/>
      <c r="G110" s="47"/>
      <c r="H110" s="48"/>
      <c r="I110" s="49"/>
      <c r="J110" s="56"/>
      <c r="K110" s="56"/>
      <c r="L110" s="56"/>
      <c r="M110" s="56"/>
      <c r="N110" s="56"/>
      <c r="O110" s="56"/>
      <c r="P110" s="56"/>
      <c r="Q110" s="56"/>
      <c r="R110" s="56"/>
      <c r="T110" s="56"/>
      <c r="U110" s="56"/>
      <c r="V110" s="56"/>
      <c r="W110" s="56"/>
      <c r="X110" s="56"/>
      <c r="Y110" s="56"/>
      <c r="Z110" s="56"/>
      <c r="AA110" s="56"/>
      <c r="AB110" s="56"/>
      <c r="AD110" s="56"/>
      <c r="AE110" s="56"/>
      <c r="AF110" s="56"/>
      <c r="AG110" s="56"/>
      <c r="AH110" s="56"/>
      <c r="AI110" s="56"/>
      <c r="AJ110" s="56"/>
      <c r="AK110" s="56"/>
      <c r="AL110" s="56"/>
      <c r="AN110" s="56"/>
      <c r="AO110" s="56"/>
      <c r="AP110" s="56"/>
      <c r="AQ110" s="56"/>
      <c r="AR110" s="56"/>
      <c r="AS110" s="56"/>
      <c r="AT110" s="56"/>
      <c r="AU110" s="56"/>
      <c r="AV110" s="56"/>
      <c r="AX110" s="56"/>
      <c r="AY110" s="56"/>
      <c r="AZ110" s="56"/>
      <c r="BA110" s="56"/>
      <c r="BB110" s="56"/>
      <c r="BC110" s="56"/>
      <c r="BD110" s="56"/>
      <c r="BE110" s="56"/>
      <c r="BF110" s="56"/>
      <c r="BH110" s="56"/>
      <c r="BI110" s="56"/>
      <c r="BJ110" s="56"/>
      <c r="BK110" s="56"/>
      <c r="BL110" s="56"/>
      <c r="BM110" s="56"/>
      <c r="BN110" s="56"/>
      <c r="BO110" s="56"/>
      <c r="BP110" s="56"/>
      <c r="BR110" s="56"/>
      <c r="BS110" s="56"/>
      <c r="BT110" s="56"/>
      <c r="BU110" s="56"/>
      <c r="BV110" s="56"/>
      <c r="BW110" s="56"/>
      <c r="BX110" s="56"/>
      <c r="BY110" s="56"/>
      <c r="BZ110" s="56"/>
      <c r="CB110" s="56"/>
      <c r="CC110" s="56"/>
      <c r="CD110" s="56"/>
      <c r="CE110" s="56"/>
      <c r="CF110" s="56"/>
      <c r="CG110" s="56"/>
      <c r="CH110" s="56"/>
      <c r="CI110" s="56"/>
      <c r="CJ110" s="56"/>
      <c r="CL110" s="56"/>
      <c r="CM110" s="56"/>
      <c r="CN110" s="56"/>
      <c r="CO110" s="56"/>
      <c r="CP110" s="56"/>
      <c r="CQ110" s="56"/>
      <c r="CR110" s="56"/>
      <c r="CS110" s="56"/>
      <c r="CT110" s="56"/>
      <c r="CV110" s="56"/>
      <c r="CW110" s="56"/>
      <c r="CX110" s="56"/>
      <c r="CY110" s="56"/>
      <c r="CZ110" s="56"/>
      <c r="DA110" s="56"/>
      <c r="DB110" s="56"/>
      <c r="DC110" s="56"/>
      <c r="DD110" s="56"/>
      <c r="DF110" s="56"/>
      <c r="DG110" s="56"/>
      <c r="DH110" s="56"/>
      <c r="DI110" s="56"/>
      <c r="DJ110" s="56"/>
      <c r="DK110" s="56"/>
      <c r="DL110" s="56"/>
      <c r="DM110" s="56"/>
      <c r="DN110" s="56"/>
      <c r="DP110" s="56"/>
      <c r="DQ110" s="56"/>
      <c r="DR110" s="56"/>
      <c r="DS110" s="56"/>
      <c r="DT110" s="56"/>
      <c r="DU110" s="56"/>
      <c r="DV110" s="56"/>
      <c r="DW110" s="56"/>
      <c r="DX110" s="56"/>
      <c r="DZ110" s="56"/>
      <c r="EA110" s="56"/>
      <c r="EB110" s="56"/>
      <c r="EC110" s="56"/>
      <c r="ED110" s="56"/>
      <c r="EE110" s="56"/>
      <c r="EF110" s="56"/>
      <c r="EG110" s="56"/>
      <c r="EH110" s="56"/>
      <c r="EJ110" s="56"/>
      <c r="EK110" s="56"/>
      <c r="EL110" s="56"/>
      <c r="EM110" s="56"/>
      <c r="EN110" s="56"/>
      <c r="EO110" s="56"/>
      <c r="EP110" s="56"/>
      <c r="EQ110" s="56"/>
      <c r="ER110" s="56"/>
      <c r="ET110" s="56"/>
      <c r="EU110" s="56"/>
      <c r="EV110" s="56"/>
      <c r="EW110" s="56"/>
      <c r="EX110" s="56"/>
      <c r="EY110" s="56"/>
      <c r="EZ110" s="56"/>
      <c r="FA110" s="56"/>
      <c r="FB110" s="56"/>
      <c r="FD110" s="56"/>
      <c r="FE110" s="56"/>
      <c r="FF110" s="56"/>
      <c r="FG110" s="56"/>
      <c r="FH110" s="56"/>
      <c r="FI110" s="56"/>
      <c r="FJ110" s="56"/>
      <c r="FK110" s="56"/>
      <c r="FL110" s="56"/>
      <c r="FN110" s="56"/>
      <c r="FO110" s="56"/>
      <c r="FP110" s="56"/>
      <c r="FQ110" s="56"/>
      <c r="FR110" s="56"/>
      <c r="FS110" s="56"/>
      <c r="FT110" s="56"/>
      <c r="FU110" s="56"/>
      <c r="FV110" s="56"/>
      <c r="FX110" s="56"/>
      <c r="FY110" s="56"/>
      <c r="FZ110" s="56"/>
      <c r="GA110" s="56"/>
      <c r="GB110" s="56"/>
      <c r="GC110" s="56"/>
      <c r="GD110" s="56"/>
      <c r="GE110" s="56"/>
      <c r="GF110" s="56"/>
      <c r="GH110" s="56"/>
      <c r="GI110" s="56"/>
      <c r="GJ110" s="56"/>
      <c r="GK110" s="56"/>
      <c r="GL110" s="56"/>
      <c r="GM110" s="56"/>
      <c r="GN110" s="56"/>
      <c r="GO110" s="56"/>
      <c r="GP110" s="56"/>
      <c r="GR110" s="56"/>
      <c r="GS110" s="56"/>
      <c r="GT110" s="56"/>
      <c r="GU110" s="56"/>
      <c r="GV110" s="56"/>
      <c r="GW110" s="56"/>
      <c r="GX110" s="56"/>
      <c r="GY110" s="56"/>
      <c r="GZ110" s="56"/>
      <c r="HB110" s="56"/>
      <c r="HC110" s="56"/>
      <c r="HD110" s="56"/>
      <c r="HE110" s="56"/>
      <c r="HF110" s="56"/>
      <c r="HG110" s="56"/>
      <c r="HH110" s="56"/>
      <c r="HI110" s="56"/>
      <c r="HJ110" s="56"/>
      <c r="HL110" s="56"/>
      <c r="HM110" s="56"/>
      <c r="HN110" s="56"/>
      <c r="HO110" s="56"/>
      <c r="HP110" s="56"/>
      <c r="HQ110" s="56"/>
      <c r="HR110" s="56"/>
      <c r="HS110" s="56"/>
      <c r="HT110" s="56"/>
      <c r="HV110" s="56"/>
      <c r="HW110" s="56"/>
      <c r="HX110" s="56"/>
      <c r="HY110" s="56"/>
      <c r="HZ110" s="56"/>
      <c r="IA110" s="56"/>
      <c r="IB110" s="56"/>
      <c r="IC110" s="56"/>
      <c r="ID110" s="56"/>
      <c r="IF110" s="56"/>
      <c r="IG110" s="56"/>
      <c r="IH110" s="56"/>
      <c r="II110" s="56"/>
      <c r="IJ110" s="56"/>
      <c r="IK110" s="56"/>
      <c r="IL110" s="56"/>
      <c r="IM110" s="56"/>
      <c r="IN110" s="56"/>
      <c r="IP110" s="56"/>
      <c r="IQ110" s="56"/>
      <c r="IR110" s="56"/>
      <c r="IS110" s="56"/>
      <c r="IT110" s="56"/>
      <c r="IU110" s="56"/>
    </row>
    <row r="111" spans="1:255" ht="12.75" customHeight="1" thickBot="1" x14ac:dyDescent="0.25">
      <c r="A111" s="221"/>
      <c r="B111" s="106">
        <v>676.4</v>
      </c>
      <c r="C111" s="85" t="s">
        <v>77</v>
      </c>
      <c r="D111" s="86"/>
      <c r="E111" s="47"/>
      <c r="F111" s="47"/>
      <c r="G111" s="47"/>
      <c r="H111" s="48"/>
      <c r="I111" s="49"/>
      <c r="J111" s="56"/>
      <c r="K111" s="56"/>
      <c r="L111" s="56"/>
      <c r="M111" s="56"/>
      <c r="N111" s="56"/>
      <c r="O111" s="56"/>
      <c r="P111" s="56"/>
      <c r="Q111" s="56"/>
      <c r="R111" s="56"/>
      <c r="T111" s="56"/>
      <c r="U111" s="56"/>
      <c r="V111" s="56"/>
      <c r="W111" s="56"/>
      <c r="X111" s="56"/>
      <c r="Y111" s="56"/>
      <c r="Z111" s="56"/>
      <c r="AA111" s="56"/>
      <c r="AB111" s="56"/>
      <c r="AD111" s="56"/>
      <c r="AE111" s="56"/>
      <c r="AF111" s="56"/>
      <c r="AG111" s="56"/>
      <c r="AH111" s="56"/>
      <c r="AI111" s="56"/>
      <c r="AJ111" s="56"/>
      <c r="AK111" s="56"/>
      <c r="AL111" s="56"/>
      <c r="AN111" s="56"/>
      <c r="AO111" s="56"/>
      <c r="AP111" s="56"/>
      <c r="AQ111" s="56"/>
      <c r="AR111" s="56"/>
      <c r="AS111" s="56"/>
      <c r="AT111" s="56"/>
      <c r="AU111" s="56"/>
      <c r="AV111" s="56"/>
      <c r="AX111" s="56"/>
      <c r="AY111" s="56"/>
      <c r="AZ111" s="56"/>
      <c r="BA111" s="56"/>
      <c r="BB111" s="56"/>
      <c r="BC111" s="56"/>
      <c r="BD111" s="56"/>
      <c r="BE111" s="56"/>
      <c r="BF111" s="56"/>
      <c r="BH111" s="56"/>
      <c r="BI111" s="56"/>
      <c r="BJ111" s="56"/>
      <c r="BK111" s="56"/>
      <c r="BL111" s="56"/>
      <c r="BM111" s="56"/>
      <c r="BN111" s="56"/>
      <c r="BO111" s="56"/>
      <c r="BP111" s="56"/>
      <c r="BR111" s="56"/>
      <c r="BS111" s="56"/>
      <c r="BT111" s="56"/>
      <c r="BU111" s="56"/>
      <c r="BV111" s="56"/>
      <c r="BW111" s="56"/>
      <c r="BX111" s="56"/>
      <c r="BY111" s="56"/>
      <c r="BZ111" s="56"/>
      <c r="CB111" s="56"/>
      <c r="CC111" s="56"/>
      <c r="CD111" s="56"/>
      <c r="CE111" s="56"/>
      <c r="CF111" s="56"/>
      <c r="CG111" s="56"/>
      <c r="CH111" s="56"/>
      <c r="CI111" s="56"/>
      <c r="CJ111" s="56"/>
      <c r="CL111" s="56"/>
      <c r="CM111" s="56"/>
      <c r="CN111" s="56"/>
      <c r="CO111" s="56"/>
      <c r="CP111" s="56"/>
      <c r="CQ111" s="56"/>
      <c r="CR111" s="56"/>
      <c r="CS111" s="56"/>
      <c r="CT111" s="56"/>
      <c r="CV111" s="56"/>
      <c r="CW111" s="56"/>
      <c r="CX111" s="56"/>
      <c r="CY111" s="56"/>
      <c r="CZ111" s="56"/>
      <c r="DA111" s="56"/>
      <c r="DB111" s="56"/>
      <c r="DC111" s="56"/>
      <c r="DD111" s="56"/>
      <c r="DF111" s="56"/>
      <c r="DG111" s="56"/>
      <c r="DH111" s="56"/>
      <c r="DI111" s="56"/>
      <c r="DJ111" s="56"/>
      <c r="DK111" s="56"/>
      <c r="DL111" s="56"/>
      <c r="DM111" s="56"/>
      <c r="DN111" s="56"/>
      <c r="DP111" s="56"/>
      <c r="DQ111" s="56"/>
      <c r="DR111" s="56"/>
      <c r="DS111" s="56"/>
      <c r="DT111" s="56"/>
      <c r="DU111" s="56"/>
      <c r="DV111" s="56"/>
      <c r="DW111" s="56"/>
      <c r="DX111" s="56"/>
      <c r="DZ111" s="56"/>
      <c r="EA111" s="56"/>
      <c r="EB111" s="56"/>
      <c r="EC111" s="56"/>
      <c r="ED111" s="56"/>
      <c r="EE111" s="56"/>
      <c r="EF111" s="56"/>
      <c r="EG111" s="56"/>
      <c r="EH111" s="56"/>
      <c r="EJ111" s="56"/>
      <c r="EK111" s="56"/>
      <c r="EL111" s="56"/>
      <c r="EM111" s="56"/>
      <c r="EN111" s="56"/>
      <c r="EO111" s="56"/>
      <c r="EP111" s="56"/>
      <c r="EQ111" s="56"/>
      <c r="ER111" s="56"/>
      <c r="ET111" s="56"/>
      <c r="EU111" s="56"/>
      <c r="EV111" s="56"/>
      <c r="EW111" s="56"/>
      <c r="EX111" s="56"/>
      <c r="EY111" s="56"/>
      <c r="EZ111" s="56"/>
      <c r="FA111" s="56"/>
      <c r="FB111" s="56"/>
      <c r="FD111" s="56"/>
      <c r="FE111" s="56"/>
      <c r="FF111" s="56"/>
      <c r="FG111" s="56"/>
      <c r="FH111" s="56"/>
      <c r="FI111" s="56"/>
      <c r="FJ111" s="56"/>
      <c r="FK111" s="56"/>
      <c r="FL111" s="56"/>
      <c r="FN111" s="56"/>
      <c r="FO111" s="56"/>
      <c r="FP111" s="56"/>
      <c r="FQ111" s="56"/>
      <c r="FR111" s="56"/>
      <c r="FS111" s="56"/>
      <c r="FT111" s="56"/>
      <c r="FU111" s="56"/>
      <c r="FV111" s="56"/>
      <c r="FX111" s="56"/>
      <c r="FY111" s="56"/>
      <c r="FZ111" s="56"/>
      <c r="GA111" s="56"/>
      <c r="GB111" s="56"/>
      <c r="GC111" s="56"/>
      <c r="GD111" s="56"/>
      <c r="GE111" s="56"/>
      <c r="GF111" s="56"/>
      <c r="GH111" s="56"/>
      <c r="GI111" s="56"/>
      <c r="GJ111" s="56"/>
      <c r="GK111" s="56"/>
      <c r="GL111" s="56"/>
      <c r="GM111" s="56"/>
      <c r="GN111" s="56"/>
      <c r="GO111" s="56"/>
      <c r="GP111" s="56"/>
      <c r="GR111" s="56"/>
      <c r="GS111" s="56"/>
      <c r="GT111" s="56"/>
      <c r="GU111" s="56"/>
      <c r="GV111" s="56"/>
      <c r="GW111" s="56"/>
      <c r="GX111" s="56"/>
      <c r="GY111" s="56"/>
      <c r="GZ111" s="56"/>
      <c r="HB111" s="56"/>
      <c r="HC111" s="56"/>
      <c r="HD111" s="56"/>
      <c r="HE111" s="56"/>
      <c r="HF111" s="56"/>
      <c r="HG111" s="56"/>
      <c r="HH111" s="56"/>
      <c r="HI111" s="56"/>
      <c r="HJ111" s="56"/>
      <c r="HL111" s="56"/>
      <c r="HM111" s="56"/>
      <c r="HN111" s="56"/>
      <c r="HO111" s="56"/>
      <c r="HP111" s="56"/>
      <c r="HQ111" s="56"/>
      <c r="HR111" s="56"/>
      <c r="HS111" s="56"/>
      <c r="HT111" s="56"/>
      <c r="HV111" s="56"/>
      <c r="HW111" s="56"/>
      <c r="HX111" s="56"/>
      <c r="HY111" s="56"/>
      <c r="HZ111" s="56"/>
      <c r="IA111" s="56"/>
      <c r="IB111" s="56"/>
      <c r="IC111" s="56"/>
      <c r="ID111" s="56"/>
      <c r="IF111" s="56"/>
      <c r="IG111" s="56"/>
      <c r="IH111" s="56"/>
      <c r="II111" s="56"/>
      <c r="IJ111" s="56"/>
      <c r="IK111" s="56"/>
      <c r="IL111" s="56"/>
      <c r="IM111" s="56"/>
      <c r="IN111" s="56"/>
      <c r="IP111" s="56"/>
      <c r="IQ111" s="56"/>
      <c r="IR111" s="56"/>
      <c r="IS111" s="56"/>
      <c r="IT111" s="56"/>
      <c r="IU111" s="56"/>
    </row>
    <row r="112" spans="1:255" ht="12.75" customHeight="1" thickBot="1" x14ac:dyDescent="0.25">
      <c r="A112" s="221"/>
      <c r="B112" s="106">
        <v>521.59</v>
      </c>
      <c r="C112" s="85" t="s">
        <v>78</v>
      </c>
      <c r="D112" s="86"/>
      <c r="E112" s="47"/>
      <c r="F112" s="47"/>
      <c r="G112" s="47"/>
      <c r="H112" s="48"/>
      <c r="I112" s="49"/>
      <c r="J112" s="56"/>
      <c r="K112" s="56"/>
      <c r="L112" s="56"/>
      <c r="M112" s="56"/>
      <c r="N112" s="56"/>
      <c r="O112" s="56"/>
      <c r="P112" s="56"/>
      <c r="Q112" s="56"/>
      <c r="R112" s="56"/>
      <c r="T112" s="56"/>
      <c r="U112" s="56"/>
      <c r="V112" s="56"/>
      <c r="W112" s="56"/>
      <c r="X112" s="56"/>
      <c r="Y112" s="56"/>
      <c r="Z112" s="56"/>
      <c r="AA112" s="56"/>
      <c r="AB112" s="56"/>
      <c r="AD112" s="56"/>
      <c r="AE112" s="56"/>
      <c r="AF112" s="56"/>
      <c r="AG112" s="56"/>
      <c r="AH112" s="56"/>
      <c r="AI112" s="56"/>
      <c r="AJ112" s="56"/>
      <c r="AK112" s="56"/>
      <c r="AL112" s="56"/>
      <c r="AN112" s="56"/>
      <c r="AO112" s="56"/>
      <c r="AP112" s="56"/>
      <c r="AQ112" s="56"/>
      <c r="AR112" s="56"/>
      <c r="AS112" s="56"/>
      <c r="AT112" s="56"/>
      <c r="AU112" s="56"/>
      <c r="AV112" s="56"/>
      <c r="AX112" s="56"/>
      <c r="AY112" s="56"/>
      <c r="AZ112" s="56"/>
      <c r="BA112" s="56"/>
      <c r="BB112" s="56"/>
      <c r="BC112" s="56"/>
      <c r="BD112" s="56"/>
      <c r="BE112" s="56"/>
      <c r="BF112" s="56"/>
      <c r="BH112" s="56"/>
      <c r="BI112" s="56"/>
      <c r="BJ112" s="56"/>
      <c r="BK112" s="56"/>
      <c r="BL112" s="56"/>
      <c r="BM112" s="56"/>
      <c r="BN112" s="56"/>
      <c r="BO112" s="56"/>
      <c r="BP112" s="56"/>
      <c r="BR112" s="56"/>
      <c r="BS112" s="56"/>
      <c r="BT112" s="56"/>
      <c r="BU112" s="56"/>
      <c r="BV112" s="56"/>
      <c r="BW112" s="56"/>
      <c r="BX112" s="56"/>
      <c r="BY112" s="56"/>
      <c r="BZ112" s="56"/>
      <c r="CB112" s="56"/>
      <c r="CC112" s="56"/>
      <c r="CD112" s="56"/>
      <c r="CE112" s="56"/>
      <c r="CF112" s="56"/>
      <c r="CG112" s="56"/>
      <c r="CH112" s="56"/>
      <c r="CI112" s="56"/>
      <c r="CJ112" s="56"/>
      <c r="CL112" s="56"/>
      <c r="CM112" s="56"/>
      <c r="CN112" s="56"/>
      <c r="CO112" s="56"/>
      <c r="CP112" s="56"/>
      <c r="CQ112" s="56"/>
      <c r="CR112" s="56"/>
      <c r="CS112" s="56"/>
      <c r="CT112" s="56"/>
      <c r="CV112" s="56"/>
      <c r="CW112" s="56"/>
      <c r="CX112" s="56"/>
      <c r="CY112" s="56"/>
      <c r="CZ112" s="56"/>
      <c r="DA112" s="56"/>
      <c r="DB112" s="56"/>
      <c r="DC112" s="56"/>
      <c r="DD112" s="56"/>
      <c r="DF112" s="56"/>
      <c r="DG112" s="56"/>
      <c r="DH112" s="56"/>
      <c r="DI112" s="56"/>
      <c r="DJ112" s="56"/>
      <c r="DK112" s="56"/>
      <c r="DL112" s="56"/>
      <c r="DM112" s="56"/>
      <c r="DN112" s="56"/>
      <c r="DP112" s="56"/>
      <c r="DQ112" s="56"/>
      <c r="DR112" s="56"/>
      <c r="DS112" s="56"/>
      <c r="DT112" s="56"/>
      <c r="DU112" s="56"/>
      <c r="DV112" s="56"/>
      <c r="DW112" s="56"/>
      <c r="DX112" s="56"/>
      <c r="DZ112" s="56"/>
      <c r="EA112" s="56"/>
      <c r="EB112" s="56"/>
      <c r="EC112" s="56"/>
      <c r="ED112" s="56"/>
      <c r="EE112" s="56"/>
      <c r="EF112" s="56"/>
      <c r="EG112" s="56"/>
      <c r="EH112" s="56"/>
      <c r="EJ112" s="56"/>
      <c r="EK112" s="56"/>
      <c r="EL112" s="56"/>
      <c r="EM112" s="56"/>
      <c r="EN112" s="56"/>
      <c r="EO112" s="56"/>
      <c r="EP112" s="56"/>
      <c r="EQ112" s="56"/>
      <c r="ER112" s="56"/>
      <c r="ET112" s="56"/>
      <c r="EU112" s="56"/>
      <c r="EV112" s="56"/>
      <c r="EW112" s="56"/>
      <c r="EX112" s="56"/>
      <c r="EY112" s="56"/>
      <c r="EZ112" s="56"/>
      <c r="FA112" s="56"/>
      <c r="FB112" s="56"/>
      <c r="FD112" s="56"/>
      <c r="FE112" s="56"/>
      <c r="FF112" s="56"/>
      <c r="FG112" s="56"/>
      <c r="FH112" s="56"/>
      <c r="FI112" s="56"/>
      <c r="FJ112" s="56"/>
      <c r="FK112" s="56"/>
      <c r="FL112" s="56"/>
      <c r="FN112" s="56"/>
      <c r="FO112" s="56"/>
      <c r="FP112" s="56"/>
      <c r="FQ112" s="56"/>
      <c r="FR112" s="56"/>
      <c r="FS112" s="56"/>
      <c r="FT112" s="56"/>
      <c r="FU112" s="56"/>
      <c r="FV112" s="56"/>
      <c r="FX112" s="56"/>
      <c r="FY112" s="56"/>
      <c r="FZ112" s="56"/>
      <c r="GA112" s="56"/>
      <c r="GB112" s="56"/>
      <c r="GC112" s="56"/>
      <c r="GD112" s="56"/>
      <c r="GE112" s="56"/>
      <c r="GF112" s="56"/>
      <c r="GH112" s="56"/>
      <c r="GI112" s="56"/>
      <c r="GJ112" s="56"/>
      <c r="GK112" s="56"/>
      <c r="GL112" s="56"/>
      <c r="GM112" s="56"/>
      <c r="GN112" s="56"/>
      <c r="GO112" s="56"/>
      <c r="GP112" s="56"/>
      <c r="GR112" s="56"/>
      <c r="GS112" s="56"/>
      <c r="GT112" s="56"/>
      <c r="GU112" s="56"/>
      <c r="GV112" s="56"/>
      <c r="GW112" s="56"/>
      <c r="GX112" s="56"/>
      <c r="GY112" s="56"/>
      <c r="GZ112" s="56"/>
      <c r="HB112" s="56"/>
      <c r="HC112" s="56"/>
      <c r="HD112" s="56"/>
      <c r="HE112" s="56"/>
      <c r="HF112" s="56"/>
      <c r="HG112" s="56"/>
      <c r="HH112" s="56"/>
      <c r="HI112" s="56"/>
      <c r="HJ112" s="56"/>
      <c r="HL112" s="56"/>
      <c r="HM112" s="56"/>
      <c r="HN112" s="56"/>
      <c r="HO112" s="56"/>
      <c r="HP112" s="56"/>
      <c r="HQ112" s="56"/>
      <c r="HR112" s="56"/>
      <c r="HS112" s="56"/>
      <c r="HT112" s="56"/>
      <c r="HV112" s="56"/>
      <c r="HW112" s="56"/>
      <c r="HX112" s="56"/>
      <c r="HY112" s="56"/>
      <c r="HZ112" s="56"/>
      <c r="IA112" s="56"/>
      <c r="IB112" s="56"/>
      <c r="IC112" s="56"/>
      <c r="ID112" s="56"/>
      <c r="IF112" s="56"/>
      <c r="IG112" s="56"/>
      <c r="IH112" s="56"/>
      <c r="II112" s="56"/>
      <c r="IJ112" s="56"/>
      <c r="IK112" s="56"/>
      <c r="IL112" s="56"/>
      <c r="IM112" s="56"/>
      <c r="IN112" s="56"/>
      <c r="IP112" s="56"/>
      <c r="IQ112" s="56"/>
      <c r="IR112" s="56"/>
      <c r="IS112" s="56"/>
      <c r="IT112" s="56"/>
      <c r="IU112" s="56"/>
    </row>
    <row r="113" spans="1:255" ht="12.75" customHeight="1" thickBot="1" x14ac:dyDescent="0.25">
      <c r="A113" s="221"/>
      <c r="B113" s="106">
        <v>661.41</v>
      </c>
      <c r="C113" s="85" t="s">
        <v>79</v>
      </c>
      <c r="D113" s="86"/>
      <c r="E113" s="47"/>
      <c r="F113" s="47"/>
      <c r="G113" s="47"/>
      <c r="H113" s="48"/>
      <c r="I113" s="49"/>
      <c r="J113" s="56"/>
      <c r="K113" s="56"/>
      <c r="L113" s="56"/>
      <c r="M113" s="56"/>
      <c r="N113" s="56"/>
      <c r="O113" s="56"/>
      <c r="P113" s="56"/>
      <c r="Q113" s="56"/>
      <c r="R113" s="56"/>
      <c r="T113" s="56"/>
      <c r="U113" s="56"/>
      <c r="V113" s="56"/>
      <c r="W113" s="56"/>
      <c r="X113" s="56"/>
      <c r="Y113" s="56"/>
      <c r="Z113" s="56"/>
      <c r="AA113" s="56"/>
      <c r="AB113" s="56"/>
      <c r="AD113" s="56"/>
      <c r="AE113" s="56"/>
      <c r="AF113" s="56"/>
      <c r="AG113" s="56"/>
      <c r="AH113" s="56"/>
      <c r="AI113" s="56"/>
      <c r="AJ113" s="56"/>
      <c r="AK113" s="56"/>
      <c r="AL113" s="56"/>
      <c r="AN113" s="56"/>
      <c r="AO113" s="56"/>
      <c r="AP113" s="56"/>
      <c r="AQ113" s="56"/>
      <c r="AR113" s="56"/>
      <c r="AS113" s="56"/>
      <c r="AT113" s="56"/>
      <c r="AU113" s="56"/>
      <c r="AV113" s="56"/>
      <c r="AX113" s="56"/>
      <c r="AY113" s="56"/>
      <c r="AZ113" s="56"/>
      <c r="BA113" s="56"/>
      <c r="BB113" s="56"/>
      <c r="BC113" s="56"/>
      <c r="BD113" s="56"/>
      <c r="BE113" s="56"/>
      <c r="BF113" s="56"/>
      <c r="BH113" s="56"/>
      <c r="BI113" s="56"/>
      <c r="BJ113" s="56"/>
      <c r="BK113" s="56"/>
      <c r="BL113" s="56"/>
      <c r="BM113" s="56"/>
      <c r="BN113" s="56"/>
      <c r="BO113" s="56"/>
      <c r="BP113" s="56"/>
      <c r="BR113" s="56"/>
      <c r="BS113" s="56"/>
      <c r="BT113" s="56"/>
      <c r="BU113" s="56"/>
      <c r="BV113" s="56"/>
      <c r="BW113" s="56"/>
      <c r="BX113" s="56"/>
      <c r="BY113" s="56"/>
      <c r="BZ113" s="56"/>
      <c r="CB113" s="56"/>
      <c r="CC113" s="56"/>
      <c r="CD113" s="56"/>
      <c r="CE113" s="56"/>
      <c r="CF113" s="56"/>
      <c r="CG113" s="56"/>
      <c r="CH113" s="56"/>
      <c r="CI113" s="56"/>
      <c r="CJ113" s="56"/>
      <c r="CL113" s="56"/>
      <c r="CM113" s="56"/>
      <c r="CN113" s="56"/>
      <c r="CO113" s="56"/>
      <c r="CP113" s="56"/>
      <c r="CQ113" s="56"/>
      <c r="CR113" s="56"/>
      <c r="CS113" s="56"/>
      <c r="CT113" s="56"/>
      <c r="CV113" s="56"/>
      <c r="CW113" s="56"/>
      <c r="CX113" s="56"/>
      <c r="CY113" s="56"/>
      <c r="CZ113" s="56"/>
      <c r="DA113" s="56"/>
      <c r="DB113" s="56"/>
      <c r="DC113" s="56"/>
      <c r="DD113" s="56"/>
      <c r="DF113" s="56"/>
      <c r="DG113" s="56"/>
      <c r="DH113" s="56"/>
      <c r="DI113" s="56"/>
      <c r="DJ113" s="56"/>
      <c r="DK113" s="56"/>
      <c r="DL113" s="56"/>
      <c r="DM113" s="56"/>
      <c r="DN113" s="56"/>
      <c r="DP113" s="56"/>
      <c r="DQ113" s="56"/>
      <c r="DR113" s="56"/>
      <c r="DS113" s="56"/>
      <c r="DT113" s="56"/>
      <c r="DU113" s="56"/>
      <c r="DV113" s="56"/>
      <c r="DW113" s="56"/>
      <c r="DX113" s="56"/>
      <c r="DZ113" s="56"/>
      <c r="EA113" s="56"/>
      <c r="EB113" s="56"/>
      <c r="EC113" s="56"/>
      <c r="ED113" s="56"/>
      <c r="EE113" s="56"/>
      <c r="EF113" s="56"/>
      <c r="EG113" s="56"/>
      <c r="EH113" s="56"/>
      <c r="EJ113" s="56"/>
      <c r="EK113" s="56"/>
      <c r="EL113" s="56"/>
      <c r="EM113" s="56"/>
      <c r="EN113" s="56"/>
      <c r="EO113" s="56"/>
      <c r="EP113" s="56"/>
      <c r="EQ113" s="56"/>
      <c r="ER113" s="56"/>
      <c r="ET113" s="56"/>
      <c r="EU113" s="56"/>
      <c r="EV113" s="56"/>
      <c r="EW113" s="56"/>
      <c r="EX113" s="56"/>
      <c r="EY113" s="56"/>
      <c r="EZ113" s="56"/>
      <c r="FA113" s="56"/>
      <c r="FB113" s="56"/>
      <c r="FD113" s="56"/>
      <c r="FE113" s="56"/>
      <c r="FF113" s="56"/>
      <c r="FG113" s="56"/>
      <c r="FH113" s="56"/>
      <c r="FI113" s="56"/>
      <c r="FJ113" s="56"/>
      <c r="FK113" s="56"/>
      <c r="FL113" s="56"/>
      <c r="FN113" s="56"/>
      <c r="FO113" s="56"/>
      <c r="FP113" s="56"/>
      <c r="FQ113" s="56"/>
      <c r="FR113" s="56"/>
      <c r="FS113" s="56"/>
      <c r="FT113" s="56"/>
      <c r="FU113" s="56"/>
      <c r="FV113" s="56"/>
      <c r="FX113" s="56"/>
      <c r="FY113" s="56"/>
      <c r="FZ113" s="56"/>
      <c r="GA113" s="56"/>
      <c r="GB113" s="56"/>
      <c r="GC113" s="56"/>
      <c r="GD113" s="56"/>
      <c r="GE113" s="56"/>
      <c r="GF113" s="56"/>
      <c r="GH113" s="56"/>
      <c r="GI113" s="56"/>
      <c r="GJ113" s="56"/>
      <c r="GK113" s="56"/>
      <c r="GL113" s="56"/>
      <c r="GM113" s="56"/>
      <c r="GN113" s="56"/>
      <c r="GO113" s="56"/>
      <c r="GP113" s="56"/>
      <c r="GR113" s="56"/>
      <c r="GS113" s="56"/>
      <c r="GT113" s="56"/>
      <c r="GU113" s="56"/>
      <c r="GV113" s="56"/>
      <c r="GW113" s="56"/>
      <c r="GX113" s="56"/>
      <c r="GY113" s="56"/>
      <c r="GZ113" s="56"/>
      <c r="HB113" s="56"/>
      <c r="HC113" s="56"/>
      <c r="HD113" s="56"/>
      <c r="HE113" s="56"/>
      <c r="HF113" s="56"/>
      <c r="HG113" s="56"/>
      <c r="HH113" s="56"/>
      <c r="HI113" s="56"/>
      <c r="HJ113" s="56"/>
      <c r="HL113" s="56"/>
      <c r="HM113" s="56"/>
      <c r="HN113" s="56"/>
      <c r="HO113" s="56"/>
      <c r="HP113" s="56"/>
      <c r="HQ113" s="56"/>
      <c r="HR113" s="56"/>
      <c r="HS113" s="56"/>
      <c r="HT113" s="56"/>
      <c r="HV113" s="56"/>
      <c r="HW113" s="56"/>
      <c r="HX113" s="56"/>
      <c r="HY113" s="56"/>
      <c r="HZ113" s="56"/>
      <c r="IA113" s="56"/>
      <c r="IB113" s="56"/>
      <c r="IC113" s="56"/>
      <c r="ID113" s="56"/>
      <c r="IF113" s="56"/>
      <c r="IG113" s="56"/>
      <c r="IH113" s="56"/>
      <c r="II113" s="56"/>
      <c r="IJ113" s="56"/>
      <c r="IK113" s="56"/>
      <c r="IL113" s="56"/>
      <c r="IM113" s="56"/>
      <c r="IN113" s="56"/>
      <c r="IP113" s="56"/>
      <c r="IQ113" s="56"/>
      <c r="IR113" s="56"/>
      <c r="IS113" s="56"/>
      <c r="IT113" s="56"/>
      <c r="IU113" s="56"/>
    </row>
    <row r="114" spans="1:255" ht="12.75" customHeight="1" thickBot="1" x14ac:dyDescent="0.25">
      <c r="A114" s="221"/>
      <c r="B114" s="106">
        <v>489.63</v>
      </c>
      <c r="C114" s="85" t="s">
        <v>80</v>
      </c>
      <c r="D114" s="86"/>
      <c r="E114" s="47"/>
      <c r="F114" s="47"/>
      <c r="G114" s="47"/>
      <c r="H114" s="48"/>
      <c r="I114" s="49"/>
      <c r="J114" s="56"/>
      <c r="K114" s="56"/>
      <c r="L114" s="56"/>
      <c r="M114" s="56"/>
      <c r="N114" s="56"/>
      <c r="O114" s="56"/>
      <c r="P114" s="56"/>
      <c r="Q114" s="56"/>
      <c r="R114" s="56"/>
      <c r="T114" s="56"/>
      <c r="U114" s="56"/>
      <c r="V114" s="56"/>
      <c r="W114" s="56"/>
      <c r="X114" s="56"/>
      <c r="Y114" s="56"/>
      <c r="Z114" s="56"/>
      <c r="AA114" s="56"/>
      <c r="AB114" s="56"/>
      <c r="AD114" s="56"/>
      <c r="AE114" s="56"/>
      <c r="AF114" s="56"/>
      <c r="AG114" s="56"/>
      <c r="AH114" s="56"/>
      <c r="AI114" s="56"/>
      <c r="AJ114" s="56"/>
      <c r="AK114" s="56"/>
      <c r="AL114" s="56"/>
      <c r="AN114" s="56"/>
      <c r="AO114" s="56"/>
      <c r="AP114" s="56"/>
      <c r="AQ114" s="56"/>
      <c r="AR114" s="56"/>
      <c r="AS114" s="56"/>
      <c r="AT114" s="56"/>
      <c r="AU114" s="56"/>
      <c r="AV114" s="56"/>
      <c r="AX114" s="56"/>
      <c r="AY114" s="56"/>
      <c r="AZ114" s="56"/>
      <c r="BA114" s="56"/>
      <c r="BB114" s="56"/>
      <c r="BC114" s="56"/>
      <c r="BD114" s="56"/>
      <c r="BE114" s="56"/>
      <c r="BF114" s="56"/>
      <c r="BH114" s="56"/>
      <c r="BI114" s="56"/>
      <c r="BJ114" s="56"/>
      <c r="BK114" s="56"/>
      <c r="BL114" s="56"/>
      <c r="BM114" s="56"/>
      <c r="BN114" s="56"/>
      <c r="BO114" s="56"/>
      <c r="BP114" s="56"/>
      <c r="BR114" s="56"/>
      <c r="BS114" s="56"/>
      <c r="BT114" s="56"/>
      <c r="BU114" s="56"/>
      <c r="BV114" s="56"/>
      <c r="BW114" s="56"/>
      <c r="BX114" s="56"/>
      <c r="BY114" s="56"/>
      <c r="BZ114" s="56"/>
      <c r="CB114" s="56"/>
      <c r="CC114" s="56"/>
      <c r="CD114" s="56"/>
      <c r="CE114" s="56"/>
      <c r="CF114" s="56"/>
      <c r="CG114" s="56"/>
      <c r="CH114" s="56"/>
      <c r="CI114" s="56"/>
      <c r="CJ114" s="56"/>
      <c r="CL114" s="56"/>
      <c r="CM114" s="56"/>
      <c r="CN114" s="56"/>
      <c r="CO114" s="56"/>
      <c r="CP114" s="56"/>
      <c r="CQ114" s="56"/>
      <c r="CR114" s="56"/>
      <c r="CS114" s="56"/>
      <c r="CT114" s="56"/>
      <c r="CV114" s="56"/>
      <c r="CW114" s="56"/>
      <c r="CX114" s="56"/>
      <c r="CY114" s="56"/>
      <c r="CZ114" s="56"/>
      <c r="DA114" s="56"/>
      <c r="DB114" s="56"/>
      <c r="DC114" s="56"/>
      <c r="DD114" s="56"/>
      <c r="DF114" s="56"/>
      <c r="DG114" s="56"/>
      <c r="DH114" s="56"/>
      <c r="DI114" s="56"/>
      <c r="DJ114" s="56"/>
      <c r="DK114" s="56"/>
      <c r="DL114" s="56"/>
      <c r="DM114" s="56"/>
      <c r="DN114" s="56"/>
      <c r="DP114" s="56"/>
      <c r="DQ114" s="56"/>
      <c r="DR114" s="56"/>
      <c r="DS114" s="56"/>
      <c r="DT114" s="56"/>
      <c r="DU114" s="56"/>
      <c r="DV114" s="56"/>
      <c r="DW114" s="56"/>
      <c r="DX114" s="56"/>
      <c r="DZ114" s="56"/>
      <c r="EA114" s="56"/>
      <c r="EB114" s="56"/>
      <c r="EC114" s="56"/>
      <c r="ED114" s="56"/>
      <c r="EE114" s="56"/>
      <c r="EF114" s="56"/>
      <c r="EG114" s="56"/>
      <c r="EH114" s="56"/>
      <c r="EJ114" s="56"/>
      <c r="EK114" s="56"/>
      <c r="EL114" s="56"/>
      <c r="EM114" s="56"/>
      <c r="EN114" s="56"/>
      <c r="EO114" s="56"/>
      <c r="EP114" s="56"/>
      <c r="EQ114" s="56"/>
      <c r="ER114" s="56"/>
      <c r="ET114" s="56"/>
      <c r="EU114" s="56"/>
      <c r="EV114" s="56"/>
      <c r="EW114" s="56"/>
      <c r="EX114" s="56"/>
      <c r="EY114" s="56"/>
      <c r="EZ114" s="56"/>
      <c r="FA114" s="56"/>
      <c r="FB114" s="56"/>
      <c r="FD114" s="56"/>
      <c r="FE114" s="56"/>
      <c r="FF114" s="56"/>
      <c r="FG114" s="56"/>
      <c r="FH114" s="56"/>
      <c r="FI114" s="56"/>
      <c r="FJ114" s="56"/>
      <c r="FK114" s="56"/>
      <c r="FL114" s="56"/>
      <c r="FN114" s="56"/>
      <c r="FO114" s="56"/>
      <c r="FP114" s="56"/>
      <c r="FQ114" s="56"/>
      <c r="FR114" s="56"/>
      <c r="FS114" s="56"/>
      <c r="FT114" s="56"/>
      <c r="FU114" s="56"/>
      <c r="FV114" s="56"/>
      <c r="FX114" s="56"/>
      <c r="FY114" s="56"/>
      <c r="FZ114" s="56"/>
      <c r="GA114" s="56"/>
      <c r="GB114" s="56"/>
      <c r="GC114" s="56"/>
      <c r="GD114" s="56"/>
      <c r="GE114" s="56"/>
      <c r="GF114" s="56"/>
      <c r="GH114" s="56"/>
      <c r="GI114" s="56"/>
      <c r="GJ114" s="56"/>
      <c r="GK114" s="56"/>
      <c r="GL114" s="56"/>
      <c r="GM114" s="56"/>
      <c r="GN114" s="56"/>
      <c r="GO114" s="56"/>
      <c r="GP114" s="56"/>
      <c r="GR114" s="56"/>
      <c r="GS114" s="56"/>
      <c r="GT114" s="56"/>
      <c r="GU114" s="56"/>
      <c r="GV114" s="56"/>
      <c r="GW114" s="56"/>
      <c r="GX114" s="56"/>
      <c r="GY114" s="56"/>
      <c r="GZ114" s="56"/>
      <c r="HB114" s="56"/>
      <c r="HC114" s="56"/>
      <c r="HD114" s="56"/>
      <c r="HE114" s="56"/>
      <c r="HF114" s="56"/>
      <c r="HG114" s="56"/>
      <c r="HH114" s="56"/>
      <c r="HI114" s="56"/>
      <c r="HJ114" s="56"/>
      <c r="HL114" s="56"/>
      <c r="HM114" s="56"/>
      <c r="HN114" s="56"/>
      <c r="HO114" s="56"/>
      <c r="HP114" s="56"/>
      <c r="HQ114" s="56"/>
      <c r="HR114" s="56"/>
      <c r="HS114" s="56"/>
      <c r="HT114" s="56"/>
      <c r="HV114" s="56"/>
      <c r="HW114" s="56"/>
      <c r="HX114" s="56"/>
      <c r="HY114" s="56"/>
      <c r="HZ114" s="56"/>
      <c r="IA114" s="56"/>
      <c r="IB114" s="56"/>
      <c r="IC114" s="56"/>
      <c r="ID114" s="56"/>
      <c r="IF114" s="56"/>
      <c r="IG114" s="56"/>
      <c r="IH114" s="56"/>
      <c r="II114" s="56"/>
      <c r="IJ114" s="56"/>
      <c r="IK114" s="56"/>
      <c r="IL114" s="56"/>
      <c r="IM114" s="56"/>
      <c r="IN114" s="56"/>
      <c r="IP114" s="56"/>
      <c r="IQ114" s="56"/>
      <c r="IR114" s="56"/>
      <c r="IS114" s="56"/>
      <c r="IT114" s="56"/>
      <c r="IU114" s="56"/>
    </row>
    <row r="115" spans="1:255" ht="13.5" thickBot="1" x14ac:dyDescent="0.25">
      <c r="A115" s="221"/>
      <c r="B115" s="185"/>
      <c r="C115" s="70" t="s">
        <v>87</v>
      </c>
      <c r="D115" s="163"/>
      <c r="E115" s="53"/>
      <c r="F115" s="53"/>
      <c r="G115" s="53"/>
      <c r="H115" s="153"/>
      <c r="I115" s="49">
        <v>328.18</v>
      </c>
      <c r="J115" s="56"/>
      <c r="K115" s="56"/>
      <c r="L115" s="56"/>
      <c r="M115" s="56"/>
      <c r="N115" s="56"/>
      <c r="O115" s="56"/>
      <c r="P115" s="56"/>
      <c r="Q115" s="56"/>
      <c r="R115" s="56"/>
      <c r="T115" s="56"/>
      <c r="U115" s="56"/>
      <c r="V115" s="56"/>
      <c r="W115" s="56"/>
      <c r="X115" s="56"/>
      <c r="Y115" s="56"/>
      <c r="Z115" s="56"/>
      <c r="AA115" s="56"/>
      <c r="AB115" s="56"/>
      <c r="AD115" s="56"/>
      <c r="AE115" s="56"/>
      <c r="AF115" s="56"/>
      <c r="AG115" s="56"/>
      <c r="AH115" s="56"/>
      <c r="AI115" s="56"/>
      <c r="AJ115" s="56"/>
      <c r="AK115" s="56"/>
      <c r="AL115" s="56"/>
      <c r="AN115" s="56"/>
      <c r="AO115" s="56"/>
      <c r="AP115" s="56"/>
      <c r="AQ115" s="56"/>
      <c r="AR115" s="56"/>
      <c r="AS115" s="56"/>
      <c r="AT115" s="56"/>
      <c r="AU115" s="56"/>
      <c r="AV115" s="56"/>
      <c r="AX115" s="56"/>
      <c r="AY115" s="56"/>
      <c r="AZ115" s="56"/>
      <c r="BA115" s="56"/>
      <c r="BB115" s="56"/>
      <c r="BC115" s="56"/>
      <c r="BD115" s="56"/>
      <c r="BE115" s="56"/>
      <c r="BF115" s="56"/>
      <c r="BH115" s="56"/>
      <c r="BI115" s="56"/>
      <c r="BJ115" s="56"/>
      <c r="BK115" s="56"/>
      <c r="BL115" s="56"/>
      <c r="BM115" s="56"/>
      <c r="BN115" s="56"/>
      <c r="BO115" s="56"/>
      <c r="BP115" s="56"/>
      <c r="BR115" s="56"/>
      <c r="BS115" s="56"/>
      <c r="BT115" s="56"/>
      <c r="BU115" s="56"/>
      <c r="BV115" s="56"/>
      <c r="BW115" s="56"/>
      <c r="BX115" s="56"/>
      <c r="BY115" s="56"/>
      <c r="BZ115" s="56"/>
      <c r="CB115" s="56"/>
      <c r="CC115" s="56"/>
      <c r="CD115" s="56"/>
      <c r="CE115" s="56"/>
      <c r="CF115" s="56"/>
      <c r="CG115" s="56"/>
      <c r="CH115" s="56"/>
      <c r="CI115" s="56"/>
      <c r="CJ115" s="56"/>
      <c r="CL115" s="56"/>
      <c r="CM115" s="56"/>
      <c r="CN115" s="56"/>
      <c r="CO115" s="56"/>
      <c r="CP115" s="56"/>
      <c r="CQ115" s="56"/>
      <c r="CR115" s="56"/>
      <c r="CS115" s="56"/>
      <c r="CT115" s="56"/>
      <c r="CV115" s="56"/>
      <c r="CW115" s="56"/>
      <c r="CX115" s="56"/>
      <c r="CY115" s="56"/>
      <c r="CZ115" s="56"/>
      <c r="DA115" s="56"/>
      <c r="DB115" s="56"/>
      <c r="DC115" s="56"/>
      <c r="DD115" s="56"/>
      <c r="DF115" s="56"/>
      <c r="DG115" s="56"/>
      <c r="DH115" s="56"/>
      <c r="DI115" s="56"/>
      <c r="DJ115" s="56"/>
      <c r="DK115" s="56"/>
      <c r="DL115" s="56"/>
      <c r="DM115" s="56"/>
      <c r="DN115" s="56"/>
      <c r="DP115" s="56"/>
      <c r="DQ115" s="56"/>
      <c r="DR115" s="56"/>
      <c r="DS115" s="56"/>
      <c r="DT115" s="56"/>
      <c r="DU115" s="56"/>
      <c r="DV115" s="56"/>
      <c r="DW115" s="56"/>
      <c r="DX115" s="56"/>
      <c r="DZ115" s="56"/>
      <c r="EA115" s="56"/>
      <c r="EB115" s="56"/>
      <c r="EC115" s="56"/>
      <c r="ED115" s="56"/>
      <c r="EE115" s="56"/>
      <c r="EF115" s="56"/>
      <c r="EG115" s="56"/>
      <c r="EH115" s="56"/>
      <c r="EJ115" s="56"/>
      <c r="EK115" s="56"/>
      <c r="EL115" s="56"/>
      <c r="EM115" s="56"/>
      <c r="EN115" s="56"/>
      <c r="EO115" s="56"/>
      <c r="EP115" s="56"/>
      <c r="EQ115" s="56"/>
      <c r="ER115" s="56"/>
      <c r="ET115" s="56"/>
      <c r="EU115" s="56"/>
      <c r="EV115" s="56"/>
      <c r="EW115" s="56"/>
      <c r="EX115" s="56"/>
      <c r="EY115" s="56"/>
      <c r="EZ115" s="56"/>
      <c r="FA115" s="56"/>
      <c r="FB115" s="56"/>
      <c r="FD115" s="56"/>
      <c r="FE115" s="56"/>
      <c r="FF115" s="56"/>
      <c r="FG115" s="56"/>
      <c r="FH115" s="56"/>
      <c r="FI115" s="56"/>
      <c r="FJ115" s="56"/>
      <c r="FK115" s="56"/>
      <c r="FL115" s="56"/>
      <c r="FN115" s="56"/>
      <c r="FO115" s="56"/>
      <c r="FP115" s="56"/>
      <c r="FQ115" s="56"/>
      <c r="FR115" s="56"/>
      <c r="FS115" s="56"/>
      <c r="FT115" s="56"/>
      <c r="FU115" s="56"/>
      <c r="FV115" s="56"/>
      <c r="FX115" s="56"/>
      <c r="FY115" s="56"/>
      <c r="FZ115" s="56"/>
      <c r="GA115" s="56"/>
      <c r="GB115" s="56"/>
      <c r="GC115" s="56"/>
      <c r="GD115" s="56"/>
      <c r="GE115" s="56"/>
      <c r="GF115" s="56"/>
      <c r="GH115" s="56"/>
      <c r="GI115" s="56"/>
      <c r="GJ115" s="56"/>
      <c r="GK115" s="56"/>
      <c r="GL115" s="56"/>
      <c r="GM115" s="56"/>
      <c r="GN115" s="56"/>
      <c r="GO115" s="56"/>
      <c r="GP115" s="56"/>
      <c r="GR115" s="56"/>
      <c r="GS115" s="56"/>
      <c r="GT115" s="56"/>
      <c r="GU115" s="56"/>
      <c r="GV115" s="56"/>
      <c r="GW115" s="56"/>
      <c r="GX115" s="56"/>
      <c r="GY115" s="56"/>
      <c r="GZ115" s="56"/>
      <c r="HB115" s="56"/>
      <c r="HC115" s="56"/>
      <c r="HD115" s="56"/>
      <c r="HE115" s="56"/>
      <c r="HF115" s="56"/>
      <c r="HG115" s="56"/>
      <c r="HH115" s="56"/>
      <c r="HI115" s="56"/>
      <c r="HJ115" s="56"/>
      <c r="HL115" s="56"/>
      <c r="HM115" s="56"/>
      <c r="HN115" s="56"/>
      <c r="HO115" s="56"/>
      <c r="HP115" s="56"/>
      <c r="HQ115" s="56"/>
      <c r="HR115" s="56"/>
      <c r="HS115" s="56"/>
      <c r="HT115" s="56"/>
      <c r="HV115" s="56"/>
      <c r="HW115" s="56"/>
      <c r="HX115" s="56"/>
      <c r="HY115" s="56"/>
      <c r="HZ115" s="56"/>
      <c r="IA115" s="56"/>
      <c r="IB115" s="56"/>
      <c r="IC115" s="56"/>
      <c r="ID115" s="56"/>
      <c r="IF115" s="56"/>
      <c r="IG115" s="56"/>
      <c r="IH115" s="56"/>
      <c r="II115" s="56"/>
      <c r="IJ115" s="56"/>
      <c r="IK115" s="56"/>
      <c r="IL115" s="56"/>
      <c r="IM115" s="56"/>
      <c r="IN115" s="56"/>
      <c r="IP115" s="56"/>
      <c r="IQ115" s="56"/>
      <c r="IR115" s="56"/>
      <c r="IS115" s="56"/>
      <c r="IT115" s="56"/>
      <c r="IU115" s="56"/>
    </row>
    <row r="116" spans="1:255" ht="12.75" customHeight="1" thickBot="1" x14ac:dyDescent="0.25">
      <c r="A116" s="221"/>
      <c r="B116" s="18">
        <f>SUM(B103:B115)</f>
        <v>6392.99</v>
      </c>
      <c r="C116" s="17"/>
      <c r="D116" s="18"/>
      <c r="E116" s="19"/>
      <c r="F116" s="17"/>
      <c r="G116" s="17"/>
      <c r="H116" s="18" t="s">
        <v>17</v>
      </c>
      <c r="I116" s="233">
        <f>SUM(I103:I115)</f>
        <v>328.18</v>
      </c>
      <c r="J116" s="56"/>
      <c r="K116" s="56"/>
      <c r="L116" s="56"/>
      <c r="M116" s="56"/>
      <c r="N116" s="56"/>
      <c r="O116" s="56"/>
      <c r="P116" s="56"/>
      <c r="Q116" s="56"/>
      <c r="R116" s="56"/>
      <c r="T116" s="56"/>
      <c r="U116" s="56"/>
      <c r="V116" s="56"/>
      <c r="W116" s="56"/>
      <c r="X116" s="56"/>
      <c r="Y116" s="56"/>
      <c r="Z116" s="56"/>
      <c r="AA116" s="56"/>
      <c r="AB116" s="56"/>
      <c r="AD116" s="56"/>
      <c r="AE116" s="56"/>
      <c r="AF116" s="56"/>
      <c r="AG116" s="56"/>
      <c r="AH116" s="56"/>
      <c r="AI116" s="56"/>
      <c r="AJ116" s="56"/>
      <c r="AK116" s="56"/>
      <c r="AL116" s="56"/>
      <c r="AN116" s="56"/>
      <c r="AO116" s="56"/>
      <c r="AP116" s="56"/>
      <c r="AQ116" s="56"/>
      <c r="AR116" s="56"/>
      <c r="AS116" s="56"/>
      <c r="AT116" s="56"/>
      <c r="AU116" s="56"/>
      <c r="AV116" s="56"/>
      <c r="AX116" s="56"/>
      <c r="AY116" s="56"/>
      <c r="AZ116" s="56"/>
      <c r="BA116" s="56"/>
      <c r="BB116" s="56"/>
      <c r="BC116" s="56"/>
      <c r="BD116" s="56"/>
      <c r="BE116" s="56"/>
      <c r="BF116" s="56"/>
      <c r="BH116" s="56"/>
      <c r="BI116" s="56"/>
      <c r="BJ116" s="56"/>
      <c r="BK116" s="56"/>
      <c r="BL116" s="56"/>
      <c r="BM116" s="56"/>
      <c r="BN116" s="56"/>
      <c r="BO116" s="56"/>
      <c r="BP116" s="56"/>
      <c r="BR116" s="56"/>
      <c r="BS116" s="56"/>
      <c r="BT116" s="56"/>
      <c r="BU116" s="56"/>
      <c r="BV116" s="56"/>
      <c r="BW116" s="56"/>
      <c r="BX116" s="56"/>
      <c r="BY116" s="56"/>
      <c r="BZ116" s="56"/>
      <c r="CB116" s="56"/>
      <c r="CC116" s="56"/>
      <c r="CD116" s="56"/>
      <c r="CE116" s="56"/>
      <c r="CF116" s="56"/>
      <c r="CG116" s="56"/>
      <c r="CH116" s="56"/>
      <c r="CI116" s="56"/>
      <c r="CJ116" s="56"/>
      <c r="CL116" s="56"/>
      <c r="CM116" s="56"/>
      <c r="CN116" s="56"/>
      <c r="CO116" s="56"/>
      <c r="CP116" s="56"/>
      <c r="CQ116" s="56"/>
      <c r="CR116" s="56"/>
      <c r="CS116" s="56"/>
      <c r="CT116" s="56"/>
      <c r="CV116" s="56"/>
      <c r="CW116" s="56"/>
      <c r="CX116" s="56"/>
      <c r="CY116" s="56"/>
      <c r="CZ116" s="56"/>
      <c r="DA116" s="56"/>
      <c r="DB116" s="56"/>
      <c r="DC116" s="56"/>
      <c r="DD116" s="56"/>
      <c r="DF116" s="56"/>
      <c r="DG116" s="56"/>
      <c r="DH116" s="56"/>
      <c r="DI116" s="56"/>
      <c r="DJ116" s="56"/>
      <c r="DK116" s="56"/>
      <c r="DL116" s="56"/>
      <c r="DM116" s="56"/>
      <c r="DN116" s="56"/>
      <c r="DP116" s="56"/>
      <c r="DQ116" s="56"/>
      <c r="DR116" s="56"/>
      <c r="DS116" s="56"/>
      <c r="DT116" s="56"/>
      <c r="DU116" s="56"/>
      <c r="DV116" s="56"/>
      <c r="DW116" s="56"/>
      <c r="DX116" s="56"/>
      <c r="DZ116" s="56"/>
      <c r="EA116" s="56"/>
      <c r="EB116" s="56"/>
      <c r="EC116" s="56"/>
      <c r="ED116" s="56"/>
      <c r="EE116" s="56"/>
      <c r="EF116" s="56"/>
      <c r="EG116" s="56"/>
      <c r="EH116" s="56"/>
      <c r="EJ116" s="56"/>
      <c r="EK116" s="56"/>
      <c r="EL116" s="56"/>
      <c r="EM116" s="56"/>
      <c r="EN116" s="56"/>
      <c r="EO116" s="56"/>
      <c r="EP116" s="56"/>
      <c r="EQ116" s="56"/>
      <c r="ER116" s="56"/>
      <c r="ET116" s="56"/>
      <c r="EU116" s="56"/>
      <c r="EV116" s="56"/>
      <c r="EW116" s="56"/>
      <c r="EX116" s="56"/>
      <c r="EY116" s="56"/>
      <c r="EZ116" s="56"/>
      <c r="FA116" s="56"/>
      <c r="FB116" s="56"/>
      <c r="FD116" s="56"/>
      <c r="FE116" s="56"/>
      <c r="FF116" s="56"/>
      <c r="FG116" s="56"/>
      <c r="FH116" s="56"/>
      <c r="FI116" s="56"/>
      <c r="FJ116" s="56"/>
      <c r="FK116" s="56"/>
      <c r="FL116" s="56"/>
      <c r="FN116" s="56"/>
      <c r="FO116" s="56"/>
      <c r="FP116" s="56"/>
      <c r="FQ116" s="56"/>
      <c r="FR116" s="56"/>
      <c r="FS116" s="56"/>
      <c r="FT116" s="56"/>
      <c r="FU116" s="56"/>
      <c r="FV116" s="56"/>
      <c r="FX116" s="56"/>
      <c r="FY116" s="56"/>
      <c r="FZ116" s="56"/>
      <c r="GA116" s="56"/>
      <c r="GB116" s="56"/>
      <c r="GC116" s="56"/>
      <c r="GD116" s="56"/>
      <c r="GE116" s="56"/>
      <c r="GF116" s="56"/>
      <c r="GH116" s="56"/>
      <c r="GI116" s="56"/>
      <c r="GJ116" s="56"/>
      <c r="GK116" s="56"/>
      <c r="GL116" s="56"/>
      <c r="GM116" s="56"/>
      <c r="GN116" s="56"/>
      <c r="GO116" s="56"/>
      <c r="GP116" s="56"/>
      <c r="GR116" s="56"/>
      <c r="GS116" s="56"/>
      <c r="GT116" s="56"/>
      <c r="GU116" s="56"/>
      <c r="GV116" s="56"/>
      <c r="GW116" s="56"/>
      <c r="GX116" s="56"/>
      <c r="GY116" s="56"/>
      <c r="GZ116" s="56"/>
      <c r="HB116" s="56"/>
      <c r="HC116" s="56"/>
      <c r="HD116" s="56"/>
      <c r="HE116" s="56"/>
      <c r="HF116" s="56"/>
      <c r="HG116" s="56"/>
      <c r="HH116" s="56"/>
      <c r="HI116" s="56"/>
      <c r="HJ116" s="56"/>
      <c r="HL116" s="56"/>
      <c r="HM116" s="56"/>
      <c r="HN116" s="56"/>
      <c r="HO116" s="56"/>
      <c r="HP116" s="56"/>
      <c r="HQ116" s="56"/>
      <c r="HR116" s="56"/>
      <c r="HS116" s="56"/>
      <c r="HT116" s="56"/>
      <c r="HV116" s="56"/>
      <c r="HW116" s="56"/>
      <c r="HX116" s="56"/>
      <c r="HY116" s="56"/>
      <c r="HZ116" s="56"/>
      <c r="IA116" s="56"/>
      <c r="IB116" s="56"/>
      <c r="IC116" s="56"/>
      <c r="ID116" s="56"/>
      <c r="IF116" s="56"/>
      <c r="IG116" s="56"/>
      <c r="IH116" s="56"/>
      <c r="II116" s="56"/>
      <c r="IJ116" s="56"/>
      <c r="IK116" s="56"/>
      <c r="IL116" s="56"/>
      <c r="IM116" s="56"/>
      <c r="IN116" s="56"/>
      <c r="IP116" s="56"/>
      <c r="IQ116" s="56"/>
      <c r="IR116" s="56"/>
      <c r="IS116" s="56"/>
      <c r="IT116" s="56"/>
      <c r="IU116" s="56"/>
    </row>
    <row r="117" spans="1:255" ht="64.5" thickBot="1" x14ac:dyDescent="0.25">
      <c r="A117" s="191" t="s">
        <v>97</v>
      </c>
      <c r="B117" s="87" t="s">
        <v>16</v>
      </c>
      <c r="C117" s="87" t="s">
        <v>5</v>
      </c>
      <c r="D117" s="87" t="s">
        <v>23</v>
      </c>
      <c r="E117" s="87" t="s">
        <v>18</v>
      </c>
      <c r="F117" s="87" t="s">
        <v>19</v>
      </c>
      <c r="G117" s="87" t="s">
        <v>10</v>
      </c>
      <c r="H117" s="87" t="s">
        <v>13</v>
      </c>
      <c r="I117" s="89" t="s">
        <v>12</v>
      </c>
      <c r="J117" s="56"/>
      <c r="K117" s="56"/>
      <c r="L117" s="56"/>
      <c r="M117" s="56"/>
      <c r="N117" s="56"/>
      <c r="O117" s="56"/>
      <c r="P117" s="56"/>
      <c r="Q117" s="56"/>
      <c r="R117" s="56"/>
      <c r="T117" s="56"/>
      <c r="U117" s="56"/>
      <c r="V117" s="56"/>
      <c r="W117" s="56"/>
      <c r="X117" s="56"/>
      <c r="Y117" s="56"/>
      <c r="Z117" s="56"/>
      <c r="AA117" s="56"/>
      <c r="AB117" s="56"/>
      <c r="AD117" s="56"/>
      <c r="AE117" s="56"/>
      <c r="AF117" s="56"/>
      <c r="AG117" s="56"/>
      <c r="AH117" s="56"/>
      <c r="AI117" s="56"/>
      <c r="AJ117" s="56"/>
      <c r="AK117" s="56"/>
      <c r="AL117" s="56"/>
      <c r="AN117" s="56"/>
      <c r="AO117" s="56"/>
      <c r="AP117" s="56"/>
      <c r="AQ117" s="56"/>
      <c r="AR117" s="56"/>
      <c r="AS117" s="56"/>
      <c r="AT117" s="56"/>
      <c r="AU117" s="56"/>
      <c r="AV117" s="56"/>
      <c r="AX117" s="56"/>
      <c r="AY117" s="56"/>
      <c r="AZ117" s="56"/>
      <c r="BA117" s="56"/>
      <c r="BB117" s="56"/>
      <c r="BC117" s="56"/>
      <c r="BD117" s="56"/>
      <c r="BE117" s="56"/>
      <c r="BF117" s="56"/>
      <c r="BH117" s="56"/>
      <c r="BI117" s="56"/>
      <c r="BJ117" s="56"/>
      <c r="BK117" s="56"/>
      <c r="BL117" s="56"/>
      <c r="BM117" s="56"/>
      <c r="BN117" s="56"/>
      <c r="BO117" s="56"/>
      <c r="BP117" s="56"/>
      <c r="BR117" s="56"/>
      <c r="BS117" s="56"/>
      <c r="BT117" s="56"/>
      <c r="BU117" s="56"/>
      <c r="BV117" s="56"/>
      <c r="BW117" s="56"/>
      <c r="BX117" s="56"/>
      <c r="BY117" s="56"/>
      <c r="BZ117" s="56"/>
      <c r="CB117" s="56"/>
      <c r="CC117" s="56"/>
      <c r="CD117" s="56"/>
      <c r="CE117" s="56"/>
      <c r="CF117" s="56"/>
      <c r="CG117" s="56"/>
      <c r="CH117" s="56"/>
      <c r="CI117" s="56"/>
      <c r="CJ117" s="56"/>
      <c r="CL117" s="56"/>
      <c r="CM117" s="56"/>
      <c r="CN117" s="56"/>
      <c r="CO117" s="56"/>
      <c r="CP117" s="56"/>
      <c r="CQ117" s="56"/>
      <c r="CR117" s="56"/>
      <c r="CS117" s="56"/>
      <c r="CT117" s="56"/>
      <c r="CV117" s="56"/>
      <c r="CW117" s="56"/>
      <c r="CX117" s="56"/>
      <c r="CY117" s="56"/>
      <c r="CZ117" s="56"/>
      <c r="DA117" s="56"/>
      <c r="DB117" s="56"/>
      <c r="DC117" s="56"/>
      <c r="DD117" s="56"/>
      <c r="DF117" s="56"/>
      <c r="DG117" s="56"/>
      <c r="DH117" s="56"/>
      <c r="DI117" s="56"/>
      <c r="DJ117" s="56"/>
      <c r="DK117" s="56"/>
      <c r="DL117" s="56"/>
      <c r="DM117" s="56"/>
      <c r="DN117" s="56"/>
      <c r="DP117" s="56"/>
      <c r="DQ117" s="56"/>
      <c r="DR117" s="56"/>
      <c r="DS117" s="56"/>
      <c r="DT117" s="56"/>
      <c r="DU117" s="56"/>
      <c r="DV117" s="56"/>
      <c r="DW117" s="56"/>
      <c r="DX117" s="56"/>
      <c r="DZ117" s="56"/>
      <c r="EA117" s="56"/>
      <c r="EB117" s="56"/>
      <c r="EC117" s="56"/>
      <c r="ED117" s="56"/>
      <c r="EE117" s="56"/>
      <c r="EF117" s="56"/>
      <c r="EG117" s="56"/>
      <c r="EH117" s="56"/>
      <c r="EJ117" s="56"/>
      <c r="EK117" s="56"/>
      <c r="EL117" s="56"/>
      <c r="EM117" s="56"/>
      <c r="EN117" s="56"/>
      <c r="EO117" s="56"/>
      <c r="EP117" s="56"/>
      <c r="EQ117" s="56"/>
      <c r="ER117" s="56"/>
      <c r="ET117" s="56"/>
      <c r="EU117" s="56"/>
      <c r="EV117" s="56"/>
      <c r="EW117" s="56"/>
      <c r="EX117" s="56"/>
      <c r="EY117" s="56"/>
      <c r="EZ117" s="56"/>
      <c r="FA117" s="56"/>
      <c r="FB117" s="56"/>
      <c r="FD117" s="56"/>
      <c r="FE117" s="56"/>
      <c r="FF117" s="56"/>
      <c r="FG117" s="56"/>
      <c r="FH117" s="56"/>
      <c r="FI117" s="56"/>
      <c r="FJ117" s="56"/>
      <c r="FK117" s="56"/>
      <c r="FL117" s="56"/>
      <c r="FN117" s="56"/>
      <c r="FO117" s="56"/>
      <c r="FP117" s="56"/>
      <c r="FQ117" s="56"/>
      <c r="FR117" s="56"/>
      <c r="FS117" s="56"/>
      <c r="FT117" s="56"/>
      <c r="FU117" s="56"/>
      <c r="FV117" s="56"/>
      <c r="FX117" s="56"/>
      <c r="FY117" s="56"/>
      <c r="FZ117" s="56"/>
      <c r="GA117" s="56"/>
      <c r="GB117" s="56"/>
      <c r="GC117" s="56"/>
      <c r="GD117" s="56"/>
      <c r="GE117" s="56"/>
      <c r="GF117" s="56"/>
      <c r="GH117" s="56"/>
      <c r="GI117" s="56"/>
      <c r="GJ117" s="56"/>
      <c r="GK117" s="56"/>
      <c r="GL117" s="56"/>
      <c r="GM117" s="56"/>
      <c r="GN117" s="56"/>
      <c r="GO117" s="56"/>
      <c r="GP117" s="56"/>
      <c r="GR117" s="56"/>
      <c r="GS117" s="56"/>
      <c r="GT117" s="56"/>
      <c r="GU117" s="56"/>
      <c r="GV117" s="56"/>
      <c r="GW117" s="56"/>
      <c r="GX117" s="56"/>
      <c r="GY117" s="56"/>
      <c r="GZ117" s="56"/>
      <c r="HB117" s="56"/>
      <c r="HC117" s="56"/>
      <c r="HD117" s="56"/>
      <c r="HE117" s="56"/>
      <c r="HF117" s="56"/>
      <c r="HG117" s="56"/>
      <c r="HH117" s="56"/>
      <c r="HI117" s="56"/>
      <c r="HJ117" s="56"/>
      <c r="HL117" s="56"/>
      <c r="HM117" s="56"/>
      <c r="HN117" s="56"/>
      <c r="HO117" s="56"/>
      <c r="HP117" s="56"/>
      <c r="HQ117" s="56"/>
      <c r="HR117" s="56"/>
      <c r="HS117" s="56"/>
      <c r="HT117" s="56"/>
      <c r="HV117" s="56"/>
      <c r="HW117" s="56"/>
      <c r="HX117" s="56"/>
      <c r="HY117" s="56"/>
      <c r="HZ117" s="56"/>
      <c r="IA117" s="56"/>
      <c r="IB117" s="56"/>
      <c r="IC117" s="56"/>
      <c r="ID117" s="56"/>
      <c r="IF117" s="56"/>
      <c r="IG117" s="56"/>
      <c r="IH117" s="56"/>
      <c r="II117" s="56"/>
      <c r="IJ117" s="56"/>
      <c r="IK117" s="56"/>
      <c r="IL117" s="56"/>
      <c r="IM117" s="56"/>
      <c r="IN117" s="56"/>
      <c r="IP117" s="56"/>
      <c r="IQ117" s="56"/>
      <c r="IR117" s="56"/>
      <c r="IS117" s="56"/>
      <c r="IT117" s="56"/>
      <c r="IU117" s="56"/>
    </row>
    <row r="118" spans="1:255" ht="36.6" customHeight="1" thickBot="1" x14ac:dyDescent="0.25">
      <c r="A118" s="117" t="s">
        <v>2277</v>
      </c>
      <c r="B118" s="164"/>
      <c r="C118" s="85" t="s">
        <v>87</v>
      </c>
      <c r="D118" s="253"/>
      <c r="E118" s="254"/>
      <c r="F118" s="253"/>
      <c r="G118" s="254"/>
      <c r="H118" s="254"/>
      <c r="I118" s="49">
        <v>22497.1</v>
      </c>
    </row>
    <row r="119" spans="1:255" ht="13.5" thickBot="1" x14ac:dyDescent="0.25">
      <c r="A119" s="46"/>
      <c r="B119" s="76">
        <f>SUM(B118:B118)</f>
        <v>0</v>
      </c>
      <c r="C119" s="75"/>
      <c r="D119" s="76"/>
      <c r="E119" s="77"/>
      <c r="F119" s="75"/>
      <c r="G119" s="75"/>
      <c r="H119" s="76" t="s">
        <v>17</v>
      </c>
      <c r="I119" s="78">
        <f>SUM(I118:I118)</f>
        <v>22497.1</v>
      </c>
    </row>
    <row r="120" spans="1:255" ht="43.9" customHeight="1" thickBot="1" x14ac:dyDescent="0.25">
      <c r="A120" s="134" t="s">
        <v>96</v>
      </c>
      <c r="B120" s="114" t="s">
        <v>16</v>
      </c>
      <c r="C120" s="114" t="s">
        <v>5</v>
      </c>
      <c r="D120" s="114" t="s">
        <v>23</v>
      </c>
      <c r="E120" s="114" t="s">
        <v>18</v>
      </c>
      <c r="F120" s="114" t="s">
        <v>19</v>
      </c>
      <c r="G120" s="114" t="s">
        <v>10</v>
      </c>
      <c r="H120" s="114" t="s">
        <v>13</v>
      </c>
      <c r="I120" s="115" t="s">
        <v>12</v>
      </c>
    </row>
    <row r="121" spans="1:255" ht="13.5" thickBot="1" x14ac:dyDescent="0.25">
      <c r="A121" s="206"/>
      <c r="B121" s="185"/>
      <c r="C121" s="70" t="s">
        <v>87</v>
      </c>
      <c r="D121" s="163"/>
      <c r="E121" s="53"/>
      <c r="F121" s="53"/>
      <c r="G121" s="53"/>
      <c r="H121" s="153"/>
      <c r="I121" s="471">
        <v>31779.17</v>
      </c>
    </row>
    <row r="122" spans="1:255" ht="13.5" thickBot="1" x14ac:dyDescent="0.25">
      <c r="A122" s="134"/>
      <c r="B122" s="271"/>
      <c r="C122" s="75"/>
      <c r="D122" s="76"/>
      <c r="E122" s="77"/>
      <c r="F122" s="75"/>
      <c r="G122" s="75"/>
      <c r="H122" s="76"/>
      <c r="I122" s="78">
        <f>SUM(I121)</f>
        <v>31779.17</v>
      </c>
    </row>
    <row r="123" spans="1:255" x14ac:dyDescent="0.2">
      <c r="A123" s="9"/>
      <c r="B123" s="9"/>
      <c r="C123" s="9"/>
      <c r="D123" s="9"/>
      <c r="E123" s="9"/>
      <c r="F123" s="20"/>
      <c r="G123" s="20"/>
      <c r="H123" s="20"/>
      <c r="I123" s="20"/>
    </row>
    <row r="124" spans="1:255" ht="15.75" x14ac:dyDescent="0.2">
      <c r="A124" s="21" t="s">
        <v>21</v>
      </c>
      <c r="B124" s="22"/>
      <c r="C124" s="23"/>
      <c r="D124" s="4" t="s">
        <v>9</v>
      </c>
      <c r="E124" s="4" t="s">
        <v>6</v>
      </c>
      <c r="F124" s="119" t="s">
        <v>7</v>
      </c>
    </row>
    <row r="125" spans="1:255" x14ac:dyDescent="0.2">
      <c r="A125" s="642" t="s">
        <v>15</v>
      </c>
      <c r="B125" s="643"/>
      <c r="C125" s="25"/>
      <c r="D125" s="26">
        <f>B26</f>
        <v>37882</v>
      </c>
      <c r="E125" s="26">
        <f>I26</f>
        <v>9180.65</v>
      </c>
      <c r="F125" s="120">
        <f>D125+E125</f>
        <v>47062.65</v>
      </c>
    </row>
    <row r="126" spans="1:255" x14ac:dyDescent="0.2">
      <c r="A126" s="642" t="s">
        <v>4</v>
      </c>
      <c r="B126" s="643"/>
      <c r="C126" s="25"/>
      <c r="D126" s="26">
        <f>B57</f>
        <v>68338.680000000008</v>
      </c>
      <c r="E126" s="26">
        <f>I57</f>
        <v>3263.27</v>
      </c>
      <c r="F126" s="120">
        <f>D126+E126</f>
        <v>71601.950000000012</v>
      </c>
    </row>
    <row r="127" spans="1:255" x14ac:dyDescent="0.2">
      <c r="A127" s="642" t="s">
        <v>14</v>
      </c>
      <c r="B127" s="643"/>
      <c r="C127" s="25"/>
      <c r="D127" s="26">
        <f>B76</f>
        <v>30968.220000000005</v>
      </c>
      <c r="E127" s="26">
        <f>I76</f>
        <v>341.3</v>
      </c>
      <c r="F127" s="120">
        <f>D127+E127</f>
        <v>31309.520000000004</v>
      </c>
    </row>
    <row r="128" spans="1:255" x14ac:dyDescent="0.2">
      <c r="A128" s="642" t="s">
        <v>146</v>
      </c>
      <c r="B128" s="643"/>
      <c r="C128" s="25"/>
      <c r="D128" s="26">
        <f>B91</f>
        <v>48200.69</v>
      </c>
      <c r="E128" s="26">
        <f>I91</f>
        <v>773.71</v>
      </c>
      <c r="F128" s="120">
        <f>D128+E128</f>
        <v>48974.400000000001</v>
      </c>
      <c r="G128" s="56"/>
    </row>
    <row r="129" spans="1:7" x14ac:dyDescent="0.2">
      <c r="A129" s="642" t="s">
        <v>26</v>
      </c>
      <c r="B129" s="643"/>
      <c r="C129" s="25"/>
      <c r="D129" s="26">
        <f>B116</f>
        <v>6392.99</v>
      </c>
      <c r="E129" s="26">
        <f>I116</f>
        <v>328.18</v>
      </c>
      <c r="F129" s="120">
        <f>D129+E129</f>
        <v>6721.17</v>
      </c>
      <c r="G129" s="56"/>
    </row>
    <row r="130" spans="1:7" x14ac:dyDescent="0.2">
      <c r="A130" s="646" t="s">
        <v>69</v>
      </c>
      <c r="B130" s="647"/>
      <c r="C130" s="25"/>
      <c r="D130" s="26"/>
      <c r="E130" s="26"/>
      <c r="F130" s="242">
        <f>F133+F131+F132+F134</f>
        <v>13602.169999999998</v>
      </c>
      <c r="G130" s="56"/>
    </row>
    <row r="131" spans="1:7" ht="50.45" customHeight="1" x14ac:dyDescent="0.2">
      <c r="A131" s="650" t="s">
        <v>2275</v>
      </c>
      <c r="B131" s="651"/>
      <c r="C131" s="25"/>
      <c r="D131" s="26"/>
      <c r="E131" s="26"/>
      <c r="F131" s="120">
        <f>I95</f>
        <v>174.9</v>
      </c>
      <c r="G131" s="56"/>
    </row>
    <row r="132" spans="1:7" ht="52.9" customHeight="1" x14ac:dyDescent="0.2">
      <c r="A132" s="650" t="s">
        <v>2276</v>
      </c>
      <c r="B132" s="651"/>
      <c r="C132" s="25"/>
      <c r="D132" s="26"/>
      <c r="E132" s="26"/>
      <c r="F132" s="120">
        <f>I98</f>
        <v>184.46</v>
      </c>
      <c r="G132" s="56"/>
    </row>
    <row r="133" spans="1:7" x14ac:dyDescent="0.2">
      <c r="A133" s="642" t="s">
        <v>2270</v>
      </c>
      <c r="B133" s="643"/>
      <c r="C133" s="25"/>
      <c r="D133" s="26"/>
      <c r="E133" s="26"/>
      <c r="F133" s="247">
        <f>I99</f>
        <v>10260.57</v>
      </c>
      <c r="G133" s="56"/>
    </row>
    <row r="134" spans="1:7" x14ac:dyDescent="0.2">
      <c r="A134" s="642" t="s">
        <v>88</v>
      </c>
      <c r="B134" s="643"/>
      <c r="C134" s="25"/>
      <c r="D134" s="26"/>
      <c r="E134" s="26"/>
      <c r="F134" s="120">
        <f>I100</f>
        <v>2982.24</v>
      </c>
      <c r="G134" s="56"/>
    </row>
    <row r="135" spans="1:7" ht="43.15" customHeight="1" x14ac:dyDescent="0.2">
      <c r="A135" s="650" t="s">
        <v>2</v>
      </c>
      <c r="B135" s="651"/>
      <c r="C135" s="25"/>
      <c r="D135" s="26">
        <f>B119</f>
        <v>0</v>
      </c>
      <c r="E135" s="26"/>
      <c r="F135" s="120">
        <f>D135+E135+I119</f>
        <v>22497.1</v>
      </c>
      <c r="G135" s="56"/>
    </row>
    <row r="136" spans="1:7" ht="36" customHeight="1" x14ac:dyDescent="0.2">
      <c r="A136" s="650" t="s">
        <v>96</v>
      </c>
      <c r="B136" s="651"/>
      <c r="C136" s="25"/>
      <c r="D136" s="26"/>
      <c r="E136" s="26"/>
      <c r="F136" s="120">
        <f>I122</f>
        <v>31779.17</v>
      </c>
      <c r="G136" s="56"/>
    </row>
    <row r="137" spans="1:7" x14ac:dyDescent="0.2">
      <c r="A137" s="648" t="s">
        <v>22</v>
      </c>
      <c r="B137" s="649"/>
      <c r="C137" s="27"/>
      <c r="D137" s="28">
        <f>SUM(D125:D135)</f>
        <v>191782.58000000002</v>
      </c>
      <c r="E137" s="28">
        <f>SUM(E125:E129)</f>
        <v>13887.11</v>
      </c>
      <c r="F137" s="121">
        <f>F125+F126+F127+F128+F129+F130+F135+F136</f>
        <v>273548.13</v>
      </c>
    </row>
  </sheetData>
  <mergeCells count="45">
    <mergeCell ref="A136:B136"/>
    <mergeCell ref="A137:B137"/>
    <mergeCell ref="A127:B127"/>
    <mergeCell ref="A128:B128"/>
    <mergeCell ref="A129:B129"/>
    <mergeCell ref="A130:B130"/>
    <mergeCell ref="A131:B131"/>
    <mergeCell ref="A132:B132"/>
    <mergeCell ref="A135:B135"/>
    <mergeCell ref="A133:B133"/>
    <mergeCell ref="B9:B15"/>
    <mergeCell ref="A32:A33"/>
    <mergeCell ref="A93:A95"/>
    <mergeCell ref="A96:A98"/>
    <mergeCell ref="B16:B17"/>
    <mergeCell ref="A41:A46"/>
    <mergeCell ref="A11:A15"/>
    <mergeCell ref="A16:A17"/>
    <mergeCell ref="A134:B134"/>
    <mergeCell ref="B47:B52"/>
    <mergeCell ref="A37:A40"/>
    <mergeCell ref="A47:A51"/>
    <mergeCell ref="A126:B126"/>
    <mergeCell ref="A125:B125"/>
    <mergeCell ref="A72:A74"/>
    <mergeCell ref="D47:D51"/>
    <mergeCell ref="C47:C51"/>
    <mergeCell ref="D37:D40"/>
    <mergeCell ref="C32:C33"/>
    <mergeCell ref="B34:B35"/>
    <mergeCell ref="C34:C35"/>
    <mergeCell ref="D41:D46"/>
    <mergeCell ref="C37:C46"/>
    <mergeCell ref="B37:B46"/>
    <mergeCell ref="B32:B33"/>
    <mergeCell ref="G1:H1"/>
    <mergeCell ref="G2:H2"/>
    <mergeCell ref="D11:D15"/>
    <mergeCell ref="C9:C15"/>
    <mergeCell ref="A1:B1"/>
    <mergeCell ref="D32:D33"/>
    <mergeCell ref="D9:D10"/>
    <mergeCell ref="D16:D17"/>
    <mergeCell ref="A9:A10"/>
    <mergeCell ref="C16:C17"/>
  </mergeCells>
  <pageMargins left="0.70866141732283472" right="0.70866141732283472" top="0.19685039370078741" bottom="0.19685039370078741" header="0.31496062992125984" footer="0.31496062992125984"/>
  <pageSetup paperSize="9" orientation="landscape" verticalDpi="0" r:id="rId1"/>
  <legacy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U134"/>
  <sheetViews>
    <sheetView topLeftCell="A118" workbookViewId="0">
      <selection activeCell="A108" sqref="A108:B108"/>
    </sheetView>
  </sheetViews>
  <sheetFormatPr defaultRowHeight="12.75" x14ac:dyDescent="0.2"/>
  <cols>
    <col min="1" max="1" width="27.5703125" customWidth="1"/>
    <col min="2" max="2" width="10.85546875" customWidth="1"/>
    <col min="3" max="3" width="13.28515625" customWidth="1"/>
    <col min="4" max="4" width="13.85546875" customWidth="1"/>
    <col min="5" max="5" width="23.5703125" customWidth="1"/>
    <col min="6" max="6" width="12.42578125" customWidth="1"/>
    <col min="7" max="7" width="7.28515625" customWidth="1"/>
    <col min="8" max="8" width="11.140625" customWidth="1"/>
    <col min="9" max="9" width="12.42578125" customWidth="1"/>
  </cols>
  <sheetData>
    <row r="1" spans="1:9" ht="12.75" customHeight="1" x14ac:dyDescent="0.2">
      <c r="A1" s="708" t="s">
        <v>85</v>
      </c>
      <c r="B1" s="709"/>
      <c r="C1" s="4" t="s">
        <v>20</v>
      </c>
      <c r="D1" s="4" t="s">
        <v>24</v>
      </c>
      <c r="E1" s="4" t="s">
        <v>91</v>
      </c>
      <c r="F1" s="4" t="s">
        <v>92</v>
      </c>
      <c r="G1" s="636" t="s">
        <v>93</v>
      </c>
      <c r="H1" s="637"/>
    </row>
    <row r="2" spans="1:9" ht="12.75" customHeight="1" x14ac:dyDescent="0.2">
      <c r="A2" s="29" t="str">
        <f>'К.М. 2'!A2</f>
        <v>МЕСЯЦ И ГОД ОТЧЕТА</v>
      </c>
      <c r="B2" s="3">
        <v>2017</v>
      </c>
      <c r="C2" s="5"/>
      <c r="D2" s="6"/>
      <c r="E2" s="5">
        <v>140563.97</v>
      </c>
      <c r="F2" s="6">
        <v>124975.11</v>
      </c>
      <c r="G2" s="640">
        <f>E2-F2</f>
        <v>15588.86</v>
      </c>
      <c r="H2" s="641"/>
    </row>
    <row r="3" spans="1:9" ht="12.75" customHeight="1" x14ac:dyDescent="0.2">
      <c r="A3" s="1" t="s">
        <v>28</v>
      </c>
      <c r="B3" s="2"/>
      <c r="C3" s="1" t="s">
        <v>28</v>
      </c>
      <c r="D3" s="1" t="s">
        <v>585</v>
      </c>
      <c r="E3" s="1">
        <v>8</v>
      </c>
      <c r="F3" s="1"/>
      <c r="G3" s="1"/>
      <c r="H3" s="1" t="s">
        <v>25</v>
      </c>
      <c r="I3" s="8">
        <f>F2-F134</f>
        <v>-150502.79000000004</v>
      </c>
    </row>
    <row r="4" spans="1:9" ht="12.75" customHeight="1" thickBot="1" x14ac:dyDescent="0.25">
      <c r="A4" s="20"/>
      <c r="B4" s="56"/>
      <c r="C4" s="56"/>
      <c r="D4" s="20"/>
      <c r="E4" s="20"/>
      <c r="F4" s="20"/>
      <c r="G4" s="20"/>
      <c r="H4" s="20"/>
      <c r="I4" s="20"/>
    </row>
    <row r="5" spans="1:9" ht="60.6" customHeight="1" thickBot="1" x14ac:dyDescent="0.25">
      <c r="A5" s="117" t="s">
        <v>94</v>
      </c>
      <c r="B5" s="114" t="s">
        <v>16</v>
      </c>
      <c r="C5" s="114" t="s">
        <v>5</v>
      </c>
      <c r="D5" s="114" t="s">
        <v>23</v>
      </c>
      <c r="E5" s="114" t="s">
        <v>18</v>
      </c>
      <c r="F5" s="114" t="s">
        <v>19</v>
      </c>
      <c r="G5" s="114" t="s">
        <v>10</v>
      </c>
      <c r="H5" s="114" t="s">
        <v>13</v>
      </c>
      <c r="I5" s="115" t="s">
        <v>12</v>
      </c>
    </row>
    <row r="6" spans="1:9" ht="12.75" customHeight="1" thickBot="1" x14ac:dyDescent="0.25">
      <c r="A6" s="472"/>
      <c r="B6" s="557">
        <v>2462.94</v>
      </c>
      <c r="C6" s="63" t="s">
        <v>66</v>
      </c>
      <c r="D6" s="151"/>
      <c r="E6" s="65"/>
      <c r="F6" s="65"/>
      <c r="G6" s="65"/>
      <c r="H6" s="66"/>
      <c r="I6" s="67">
        <f t="shared" ref="I6:I24" si="0">G6*H6</f>
        <v>0</v>
      </c>
    </row>
    <row r="7" spans="1:9" ht="12.75" customHeight="1" thickBot="1" x14ac:dyDescent="0.25">
      <c r="A7" s="221"/>
      <c r="B7" s="421">
        <v>2676.96</v>
      </c>
      <c r="C7" s="123" t="s">
        <v>67</v>
      </c>
      <c r="D7" s="124"/>
      <c r="E7" s="125"/>
      <c r="F7" s="125"/>
      <c r="G7" s="125"/>
      <c r="H7" s="126"/>
      <c r="I7" s="127">
        <f t="shared" si="0"/>
        <v>0</v>
      </c>
    </row>
    <row r="8" spans="1:9" ht="12.75" customHeight="1" thickBot="1" x14ac:dyDescent="0.25">
      <c r="A8" s="221"/>
      <c r="B8" s="164">
        <v>3730.94</v>
      </c>
      <c r="C8" s="85" t="s">
        <v>70</v>
      </c>
      <c r="D8" s="86"/>
      <c r="E8" s="47"/>
      <c r="F8" s="47"/>
      <c r="G8" s="47"/>
      <c r="H8" s="48"/>
      <c r="I8" s="49">
        <f t="shared" si="0"/>
        <v>0</v>
      </c>
    </row>
    <row r="9" spans="1:9" x14ac:dyDescent="0.2">
      <c r="A9" s="622" t="s">
        <v>753</v>
      </c>
      <c r="B9" s="630">
        <v>3182.47</v>
      </c>
      <c r="C9" s="625" t="s">
        <v>72</v>
      </c>
      <c r="D9" s="658" t="s">
        <v>623</v>
      </c>
      <c r="E9" s="37" t="s">
        <v>125</v>
      </c>
      <c r="F9" s="37" t="s">
        <v>99</v>
      </c>
      <c r="G9" s="37">
        <v>2</v>
      </c>
      <c r="H9" s="38">
        <v>41.85</v>
      </c>
      <c r="I9" s="39">
        <f t="shared" si="0"/>
        <v>83.7</v>
      </c>
    </row>
    <row r="10" spans="1:9" ht="13.5" thickBot="1" x14ac:dyDescent="0.25">
      <c r="A10" s="624"/>
      <c r="B10" s="710"/>
      <c r="C10" s="632"/>
      <c r="D10" s="659"/>
      <c r="E10" s="83" t="s">
        <v>586</v>
      </c>
      <c r="F10" s="83" t="s">
        <v>100</v>
      </c>
      <c r="G10" s="83">
        <v>0.05</v>
      </c>
      <c r="H10" s="84">
        <v>160</v>
      </c>
      <c r="I10" s="200">
        <f t="shared" si="0"/>
        <v>8</v>
      </c>
    </row>
    <row r="11" spans="1:9" ht="12.75" customHeight="1" x14ac:dyDescent="0.2">
      <c r="A11" s="622" t="s">
        <v>754</v>
      </c>
      <c r="B11" s="710"/>
      <c r="C11" s="632"/>
      <c r="D11" s="658"/>
      <c r="E11" s="37" t="s">
        <v>502</v>
      </c>
      <c r="F11" s="37" t="s">
        <v>100</v>
      </c>
      <c r="G11" s="37">
        <v>0.05</v>
      </c>
      <c r="H11" s="38">
        <v>68</v>
      </c>
      <c r="I11" s="39">
        <f t="shared" si="0"/>
        <v>3.4000000000000004</v>
      </c>
    </row>
    <row r="12" spans="1:9" ht="12.75" customHeight="1" x14ac:dyDescent="0.2">
      <c r="A12" s="623"/>
      <c r="B12" s="710"/>
      <c r="C12" s="632"/>
      <c r="D12" s="660"/>
      <c r="E12" s="35" t="s">
        <v>128</v>
      </c>
      <c r="F12" s="35" t="s">
        <v>100</v>
      </c>
      <c r="G12" s="35">
        <v>0.05</v>
      </c>
      <c r="H12" s="36">
        <v>170</v>
      </c>
      <c r="I12" s="157">
        <f t="shared" si="0"/>
        <v>8.5</v>
      </c>
    </row>
    <row r="13" spans="1:9" ht="12.75" customHeight="1" x14ac:dyDescent="0.2">
      <c r="A13" s="623"/>
      <c r="B13" s="710"/>
      <c r="C13" s="632"/>
      <c r="D13" s="660"/>
      <c r="E13" s="15" t="s">
        <v>756</v>
      </c>
      <c r="F13" s="15" t="s">
        <v>757</v>
      </c>
      <c r="G13" s="15">
        <v>1</v>
      </c>
      <c r="H13" s="16">
        <v>106.25</v>
      </c>
      <c r="I13" s="43">
        <f t="shared" si="0"/>
        <v>106.25</v>
      </c>
    </row>
    <row r="14" spans="1:9" ht="12.75" customHeight="1" x14ac:dyDescent="0.2">
      <c r="A14" s="623"/>
      <c r="B14" s="710"/>
      <c r="C14" s="632"/>
      <c r="D14" s="660"/>
      <c r="E14" s="15" t="s">
        <v>586</v>
      </c>
      <c r="F14" s="15" t="s">
        <v>100</v>
      </c>
      <c r="G14" s="15">
        <v>0.02</v>
      </c>
      <c r="H14" s="16">
        <v>260</v>
      </c>
      <c r="I14" s="43">
        <f t="shared" si="0"/>
        <v>5.2</v>
      </c>
    </row>
    <row r="15" spans="1:9" ht="12.75" customHeight="1" thickBot="1" x14ac:dyDescent="0.25">
      <c r="A15" s="624"/>
      <c r="B15" s="631"/>
      <c r="C15" s="626"/>
      <c r="D15" s="659"/>
      <c r="E15" s="83" t="s">
        <v>755</v>
      </c>
      <c r="F15" s="83" t="s">
        <v>100</v>
      </c>
      <c r="G15" s="83">
        <v>0.04</v>
      </c>
      <c r="H15" s="84">
        <v>170</v>
      </c>
      <c r="I15" s="200">
        <f t="shared" si="0"/>
        <v>6.8</v>
      </c>
    </row>
    <row r="16" spans="1:9" x14ac:dyDescent="0.2">
      <c r="A16" s="622" t="s">
        <v>950</v>
      </c>
      <c r="B16" s="630">
        <v>2890.12</v>
      </c>
      <c r="C16" s="625" t="s">
        <v>73</v>
      </c>
      <c r="D16" s="658"/>
      <c r="E16" s="37" t="s">
        <v>951</v>
      </c>
      <c r="F16" s="37" t="s">
        <v>99</v>
      </c>
      <c r="G16" s="37">
        <v>8</v>
      </c>
      <c r="H16" s="38">
        <v>0.7</v>
      </c>
      <c r="I16" s="39">
        <f t="shared" si="0"/>
        <v>5.6</v>
      </c>
    </row>
    <row r="17" spans="1:9" ht="13.5" thickBot="1" x14ac:dyDescent="0.25">
      <c r="A17" s="624"/>
      <c r="B17" s="631"/>
      <c r="C17" s="626"/>
      <c r="D17" s="659"/>
      <c r="E17" s="83" t="s">
        <v>951</v>
      </c>
      <c r="F17" s="83" t="s">
        <v>99</v>
      </c>
      <c r="G17" s="83">
        <v>8</v>
      </c>
      <c r="H17" s="84">
        <v>0.8</v>
      </c>
      <c r="I17" s="200">
        <f t="shared" si="0"/>
        <v>6.4</v>
      </c>
    </row>
    <row r="18" spans="1:9" ht="13.5" thickBot="1" x14ac:dyDescent="0.25">
      <c r="A18" s="180"/>
      <c r="B18" s="185">
        <v>3438.63</v>
      </c>
      <c r="C18" s="154" t="s">
        <v>74</v>
      </c>
      <c r="D18" s="316"/>
      <c r="E18" s="53"/>
      <c r="F18" s="53"/>
      <c r="G18" s="53"/>
      <c r="H18" s="153"/>
      <c r="I18" s="165"/>
    </row>
    <row r="19" spans="1:9" ht="12.75" customHeight="1" thickBot="1" x14ac:dyDescent="0.25">
      <c r="A19" s="219"/>
      <c r="B19" s="400">
        <v>2092.61</v>
      </c>
      <c r="C19" s="154" t="s">
        <v>75</v>
      </c>
      <c r="D19" s="162"/>
      <c r="E19" s="82"/>
      <c r="F19" s="82"/>
      <c r="G19" s="82"/>
      <c r="H19" s="155"/>
      <c r="I19" s="156">
        <f t="shared" si="0"/>
        <v>0</v>
      </c>
    </row>
    <row r="20" spans="1:9" ht="26.25" thickBot="1" x14ac:dyDescent="0.25">
      <c r="A20" s="46" t="s">
        <v>1093</v>
      </c>
      <c r="B20" s="164">
        <v>2942.52</v>
      </c>
      <c r="C20" s="85" t="s">
        <v>76</v>
      </c>
      <c r="D20" s="55" t="s">
        <v>1135</v>
      </c>
      <c r="E20" s="378" t="s">
        <v>1355</v>
      </c>
      <c r="F20" s="378" t="s">
        <v>99</v>
      </c>
      <c r="G20" s="378">
        <v>4</v>
      </c>
      <c r="H20" s="379">
        <v>2140</v>
      </c>
      <c r="I20" s="310">
        <f t="shared" si="0"/>
        <v>8560</v>
      </c>
    </row>
    <row r="21" spans="1:9" ht="12.75" customHeight="1" thickBot="1" x14ac:dyDescent="0.25">
      <c r="A21" s="220"/>
      <c r="B21" s="182">
        <v>2935.69</v>
      </c>
      <c r="C21" s="167" t="s">
        <v>77</v>
      </c>
      <c r="D21" s="179"/>
      <c r="E21" s="83"/>
      <c r="F21" s="83"/>
      <c r="G21" s="83"/>
      <c r="H21" s="84"/>
      <c r="I21" s="200">
        <f t="shared" si="0"/>
        <v>0</v>
      </c>
    </row>
    <row r="22" spans="1:9" ht="12.75" customHeight="1" thickBot="1" x14ac:dyDescent="0.25">
      <c r="A22" s="221"/>
      <c r="B22" s="164">
        <v>4352.33</v>
      </c>
      <c r="C22" s="85" t="s">
        <v>78</v>
      </c>
      <c r="D22" s="86"/>
      <c r="E22" s="47"/>
      <c r="F22" s="47"/>
      <c r="G22" s="47"/>
      <c r="H22" s="48"/>
      <c r="I22" s="49">
        <f t="shared" si="0"/>
        <v>0</v>
      </c>
    </row>
    <row r="23" spans="1:9" ht="12.75" customHeight="1" thickBot="1" x14ac:dyDescent="0.25">
      <c r="A23" s="221"/>
      <c r="B23" s="164">
        <v>3570.89</v>
      </c>
      <c r="C23" s="85" t="s">
        <v>79</v>
      </c>
      <c r="D23" s="86"/>
      <c r="E23" s="47"/>
      <c r="F23" s="47"/>
      <c r="G23" s="47"/>
      <c r="H23" s="48"/>
      <c r="I23" s="49">
        <f t="shared" si="0"/>
        <v>0</v>
      </c>
    </row>
    <row r="24" spans="1:9" ht="12.75" customHeight="1" thickBot="1" x14ac:dyDescent="0.25">
      <c r="A24" s="221"/>
      <c r="B24" s="164">
        <v>3608.72</v>
      </c>
      <c r="C24" s="85" t="s">
        <v>80</v>
      </c>
      <c r="D24" s="86"/>
      <c r="E24" s="47"/>
      <c r="F24" s="47"/>
      <c r="G24" s="47"/>
      <c r="H24" s="48"/>
      <c r="I24" s="49">
        <f t="shared" si="0"/>
        <v>0</v>
      </c>
    </row>
    <row r="25" spans="1:9" ht="12.75" customHeight="1" thickBot="1" x14ac:dyDescent="0.25">
      <c r="A25" s="46"/>
      <c r="B25" s="164"/>
      <c r="C25" s="85" t="s">
        <v>87</v>
      </c>
      <c r="D25" s="86"/>
      <c r="E25" s="47"/>
      <c r="F25" s="47"/>
      <c r="G25" s="47"/>
      <c r="H25" s="48"/>
      <c r="I25" s="49">
        <v>306.8</v>
      </c>
    </row>
    <row r="26" spans="1:9" ht="12.75" customHeight="1" thickBot="1" x14ac:dyDescent="0.25">
      <c r="A26" s="219"/>
      <c r="B26" s="108">
        <f>SUM(B6:B24)</f>
        <v>37884.82</v>
      </c>
      <c r="C26" s="109"/>
      <c r="D26" s="108"/>
      <c r="E26" s="110"/>
      <c r="F26" s="109"/>
      <c r="G26" s="109"/>
      <c r="H26" s="108" t="s">
        <v>17</v>
      </c>
      <c r="I26" s="232">
        <f>SUM(I6:I25)</f>
        <v>9100.65</v>
      </c>
    </row>
    <row r="27" spans="1:9" ht="77.25" thickBot="1" x14ac:dyDescent="0.25">
      <c r="A27" s="134" t="s">
        <v>1066</v>
      </c>
      <c r="B27" s="114" t="s">
        <v>16</v>
      </c>
      <c r="C27" s="114" t="s">
        <v>5</v>
      </c>
      <c r="D27" s="114" t="s">
        <v>23</v>
      </c>
      <c r="E27" s="114" t="s">
        <v>18</v>
      </c>
      <c r="F27" s="114" t="s">
        <v>19</v>
      </c>
      <c r="G27" s="114" t="s">
        <v>10</v>
      </c>
      <c r="H27" s="114" t="s">
        <v>13</v>
      </c>
      <c r="I27" s="115" t="s">
        <v>12</v>
      </c>
    </row>
    <row r="28" spans="1:9" ht="12.75" customHeight="1" thickBot="1" x14ac:dyDescent="0.25">
      <c r="A28" s="472"/>
      <c r="B28" s="164">
        <v>4603.28</v>
      </c>
      <c r="C28" s="85" t="s">
        <v>66</v>
      </c>
      <c r="D28" s="86"/>
      <c r="E28" s="47"/>
      <c r="F28" s="47"/>
      <c r="G28" s="47"/>
      <c r="H28" s="48"/>
      <c r="I28" s="49">
        <f t="shared" ref="I28:I52" si="1">G28*H28</f>
        <v>0</v>
      </c>
    </row>
    <row r="29" spans="1:9" ht="13.5" thickBot="1" x14ac:dyDescent="0.25">
      <c r="A29" s="221"/>
      <c r="B29" s="164">
        <v>4479.13</v>
      </c>
      <c r="C29" s="85" t="s">
        <v>67</v>
      </c>
      <c r="D29" s="55"/>
      <c r="E29" s="47"/>
      <c r="F29" s="47"/>
      <c r="G29" s="47"/>
      <c r="H29" s="48"/>
      <c r="I29" s="49">
        <f t="shared" si="1"/>
        <v>0</v>
      </c>
    </row>
    <row r="30" spans="1:9" ht="12.75" customHeight="1" thickBot="1" x14ac:dyDescent="0.25">
      <c r="A30" s="221"/>
      <c r="B30" s="164">
        <v>4420.26</v>
      </c>
      <c r="C30" s="85" t="s">
        <v>70</v>
      </c>
      <c r="D30" s="86"/>
      <c r="E30" s="47"/>
      <c r="F30" s="47"/>
      <c r="G30" s="47"/>
      <c r="H30" s="48"/>
      <c r="I30" s="49">
        <f t="shared" si="1"/>
        <v>0</v>
      </c>
    </row>
    <row r="31" spans="1:9" ht="12.75" customHeight="1" thickBot="1" x14ac:dyDescent="0.25">
      <c r="A31" s="219"/>
      <c r="B31" s="400">
        <v>5895.76</v>
      </c>
      <c r="C31" s="154" t="s">
        <v>72</v>
      </c>
      <c r="D31" s="162"/>
      <c r="E31" s="82"/>
      <c r="F31" s="82"/>
      <c r="G31" s="82"/>
      <c r="H31" s="155"/>
      <c r="I31" s="156">
        <f t="shared" si="1"/>
        <v>0</v>
      </c>
    </row>
    <row r="32" spans="1:9" ht="26.25" thickBot="1" x14ac:dyDescent="0.25">
      <c r="A32" s="46" t="s">
        <v>329</v>
      </c>
      <c r="B32" s="556">
        <v>5793.09</v>
      </c>
      <c r="C32" s="85" t="s">
        <v>73</v>
      </c>
      <c r="D32" s="47" t="s">
        <v>330</v>
      </c>
      <c r="E32" s="47" t="s">
        <v>331</v>
      </c>
      <c r="F32" s="47" t="s">
        <v>99</v>
      </c>
      <c r="G32" s="47">
        <v>7</v>
      </c>
      <c r="H32" s="48">
        <v>8.6999999999999993</v>
      </c>
      <c r="I32" s="49">
        <f t="shared" si="1"/>
        <v>60.899999999999991</v>
      </c>
    </row>
    <row r="33" spans="1:9" ht="12.75" customHeight="1" thickBot="1" x14ac:dyDescent="0.25">
      <c r="A33" s="220"/>
      <c r="B33" s="182">
        <v>5009.97</v>
      </c>
      <c r="C33" s="167" t="s">
        <v>74</v>
      </c>
      <c r="D33" s="179"/>
      <c r="E33" s="83"/>
      <c r="F33" s="83"/>
      <c r="G33" s="83"/>
      <c r="H33" s="84"/>
      <c r="I33" s="200">
        <f t="shared" si="1"/>
        <v>0</v>
      </c>
    </row>
    <row r="34" spans="1:9" ht="12.75" customHeight="1" thickBot="1" x14ac:dyDescent="0.25">
      <c r="A34" s="221"/>
      <c r="B34" s="164">
        <v>5062.2700000000004</v>
      </c>
      <c r="C34" s="85" t="s">
        <v>75</v>
      </c>
      <c r="D34" s="86"/>
      <c r="E34" s="47"/>
      <c r="F34" s="47"/>
      <c r="G34" s="47"/>
      <c r="H34" s="48"/>
      <c r="I34" s="49">
        <f t="shared" si="1"/>
        <v>0</v>
      </c>
    </row>
    <row r="35" spans="1:9" x14ac:dyDescent="0.2">
      <c r="A35" s="622" t="s">
        <v>329</v>
      </c>
      <c r="B35" s="625">
        <v>5719.34</v>
      </c>
      <c r="C35" s="625" t="s">
        <v>76</v>
      </c>
      <c r="D35" s="658" t="s">
        <v>330</v>
      </c>
      <c r="E35" s="82" t="s">
        <v>331</v>
      </c>
      <c r="F35" s="82" t="s">
        <v>99</v>
      </c>
      <c r="G35" s="82">
        <v>22</v>
      </c>
      <c r="H35" s="155">
        <v>7.53</v>
      </c>
      <c r="I35" s="156">
        <f t="shared" si="1"/>
        <v>165.66</v>
      </c>
    </row>
    <row r="36" spans="1:9" x14ac:dyDescent="0.2">
      <c r="A36" s="623"/>
      <c r="B36" s="632"/>
      <c r="C36" s="632"/>
      <c r="D36" s="660"/>
      <c r="E36" s="15" t="s">
        <v>1414</v>
      </c>
      <c r="F36" s="15" t="s">
        <v>99</v>
      </c>
      <c r="G36" s="15">
        <v>26</v>
      </c>
      <c r="H36" s="16">
        <v>8.89</v>
      </c>
      <c r="I36" s="201">
        <f t="shared" si="1"/>
        <v>231.14000000000001</v>
      </c>
    </row>
    <row r="37" spans="1:9" ht="13.5" thickBot="1" x14ac:dyDescent="0.25">
      <c r="A37" s="624"/>
      <c r="B37" s="632"/>
      <c r="C37" s="632"/>
      <c r="D37" s="659"/>
      <c r="E37" s="53" t="s">
        <v>1209</v>
      </c>
      <c r="F37" s="53" t="s">
        <v>99</v>
      </c>
      <c r="G37" s="53">
        <v>12</v>
      </c>
      <c r="H37" s="153">
        <v>8.44</v>
      </c>
      <c r="I37" s="42">
        <f t="shared" si="1"/>
        <v>101.28</v>
      </c>
    </row>
    <row r="38" spans="1:9" ht="12.75" customHeight="1" x14ac:dyDescent="0.2">
      <c r="A38" s="622" t="s">
        <v>1368</v>
      </c>
      <c r="B38" s="632"/>
      <c r="C38" s="632"/>
      <c r="D38" s="658" t="s">
        <v>108</v>
      </c>
      <c r="E38" s="82" t="s">
        <v>1267</v>
      </c>
      <c r="F38" s="82" t="s">
        <v>99</v>
      </c>
      <c r="G38" s="82">
        <v>4</v>
      </c>
      <c r="H38" s="155">
        <v>20</v>
      </c>
      <c r="I38" s="156">
        <f t="shared" si="1"/>
        <v>80</v>
      </c>
    </row>
    <row r="39" spans="1:9" ht="12.75" customHeight="1" x14ac:dyDescent="0.2">
      <c r="A39" s="623"/>
      <c r="B39" s="632"/>
      <c r="C39" s="632"/>
      <c r="D39" s="660"/>
      <c r="E39" s="15" t="s">
        <v>1369</v>
      </c>
      <c r="F39" s="15" t="s">
        <v>99</v>
      </c>
      <c r="G39" s="15">
        <v>2</v>
      </c>
      <c r="H39" s="16">
        <v>70</v>
      </c>
      <c r="I39" s="43">
        <f t="shared" si="1"/>
        <v>140</v>
      </c>
    </row>
    <row r="40" spans="1:9" ht="12.75" customHeight="1" x14ac:dyDescent="0.2">
      <c r="A40" s="623"/>
      <c r="B40" s="632"/>
      <c r="C40" s="632"/>
      <c r="D40" s="660"/>
      <c r="E40" s="15" t="s">
        <v>1370</v>
      </c>
      <c r="F40" s="15" t="s">
        <v>99</v>
      </c>
      <c r="G40" s="15">
        <v>2</v>
      </c>
      <c r="H40" s="16">
        <v>70</v>
      </c>
      <c r="I40" s="43">
        <f t="shared" si="1"/>
        <v>140</v>
      </c>
    </row>
    <row r="41" spans="1:9" ht="12.75" customHeight="1" thickBot="1" x14ac:dyDescent="0.25">
      <c r="A41" s="624"/>
      <c r="B41" s="632"/>
      <c r="C41" s="632"/>
      <c r="D41" s="659"/>
      <c r="E41" s="40" t="s">
        <v>447</v>
      </c>
      <c r="F41" s="40" t="s">
        <v>99</v>
      </c>
      <c r="G41" s="40">
        <v>4</v>
      </c>
      <c r="H41" s="41">
        <v>26</v>
      </c>
      <c r="I41" s="42">
        <f t="shared" si="1"/>
        <v>104</v>
      </c>
    </row>
    <row r="42" spans="1:9" ht="12.75" customHeight="1" x14ac:dyDescent="0.2">
      <c r="A42" s="622" t="s">
        <v>1375</v>
      </c>
      <c r="B42" s="632"/>
      <c r="C42" s="632"/>
      <c r="D42" s="658" t="s">
        <v>108</v>
      </c>
      <c r="E42" s="37" t="s">
        <v>565</v>
      </c>
      <c r="F42" s="37" t="s">
        <v>101</v>
      </c>
      <c r="G42" s="37">
        <v>3</v>
      </c>
      <c r="H42" s="38">
        <v>83.57</v>
      </c>
      <c r="I42" s="39">
        <f t="shared" si="1"/>
        <v>250.70999999999998</v>
      </c>
    </row>
    <row r="43" spans="1:9" ht="12.75" customHeight="1" x14ac:dyDescent="0.2">
      <c r="A43" s="623"/>
      <c r="B43" s="632"/>
      <c r="C43" s="632"/>
      <c r="D43" s="660"/>
      <c r="E43" s="15" t="s">
        <v>1371</v>
      </c>
      <c r="F43" s="15" t="s">
        <v>99</v>
      </c>
      <c r="G43" s="15">
        <v>1</v>
      </c>
      <c r="H43" s="16">
        <v>5.4</v>
      </c>
      <c r="I43" s="43">
        <f t="shared" si="1"/>
        <v>5.4</v>
      </c>
    </row>
    <row r="44" spans="1:9" ht="12.75" customHeight="1" x14ac:dyDescent="0.2">
      <c r="A44" s="623"/>
      <c r="B44" s="632"/>
      <c r="C44" s="632"/>
      <c r="D44" s="660"/>
      <c r="E44" s="15" t="s">
        <v>1372</v>
      </c>
      <c r="F44" s="15" t="s">
        <v>99</v>
      </c>
      <c r="G44" s="15">
        <v>1</v>
      </c>
      <c r="H44" s="16">
        <v>25.8</v>
      </c>
      <c r="I44" s="43">
        <f t="shared" si="1"/>
        <v>25.8</v>
      </c>
    </row>
    <row r="45" spans="1:9" ht="12.75" customHeight="1" x14ac:dyDescent="0.2">
      <c r="A45" s="623"/>
      <c r="B45" s="632"/>
      <c r="C45" s="632"/>
      <c r="D45" s="660"/>
      <c r="E45" s="15" t="s">
        <v>1373</v>
      </c>
      <c r="F45" s="15" t="s">
        <v>99</v>
      </c>
      <c r="G45" s="15">
        <v>1</v>
      </c>
      <c r="H45" s="16">
        <v>120</v>
      </c>
      <c r="I45" s="43">
        <f t="shared" si="1"/>
        <v>120</v>
      </c>
    </row>
    <row r="46" spans="1:9" ht="12.75" customHeight="1" x14ac:dyDescent="0.2">
      <c r="A46" s="623"/>
      <c r="B46" s="632"/>
      <c r="C46" s="632"/>
      <c r="D46" s="660"/>
      <c r="E46" s="15" t="s">
        <v>134</v>
      </c>
      <c r="F46" s="15" t="s">
        <v>99</v>
      </c>
      <c r="G46" s="15">
        <v>1</v>
      </c>
      <c r="H46" s="16">
        <v>75</v>
      </c>
      <c r="I46" s="43">
        <f t="shared" si="1"/>
        <v>75</v>
      </c>
    </row>
    <row r="47" spans="1:9" ht="12.75" customHeight="1" thickBot="1" x14ac:dyDescent="0.25">
      <c r="A47" s="624"/>
      <c r="B47" s="626"/>
      <c r="C47" s="626"/>
      <c r="D47" s="659"/>
      <c r="E47" s="40" t="s">
        <v>1374</v>
      </c>
      <c r="F47" s="40" t="s">
        <v>99</v>
      </c>
      <c r="G47" s="40">
        <v>1</v>
      </c>
      <c r="H47" s="41">
        <v>420</v>
      </c>
      <c r="I47" s="42">
        <f t="shared" si="1"/>
        <v>420</v>
      </c>
    </row>
    <row r="48" spans="1:9" ht="26.25" thickBot="1" x14ac:dyDescent="0.25">
      <c r="A48" s="46" t="s">
        <v>329</v>
      </c>
      <c r="B48" s="85">
        <v>5912.33</v>
      </c>
      <c r="C48" s="85" t="s">
        <v>77</v>
      </c>
      <c r="D48" s="55" t="s">
        <v>330</v>
      </c>
      <c r="E48" s="47" t="s">
        <v>331</v>
      </c>
      <c r="F48" s="47" t="s">
        <v>99</v>
      </c>
      <c r="G48" s="47">
        <v>5</v>
      </c>
      <c r="H48" s="48">
        <v>7.53</v>
      </c>
      <c r="I48" s="49">
        <f t="shared" si="1"/>
        <v>37.65</v>
      </c>
    </row>
    <row r="49" spans="1:9" ht="12.75" customHeight="1" thickBot="1" x14ac:dyDescent="0.25">
      <c r="A49" s="30"/>
      <c r="B49" s="205">
        <v>7370.57</v>
      </c>
      <c r="C49" s="71" t="s">
        <v>78</v>
      </c>
      <c r="D49" s="311"/>
      <c r="E49" s="73"/>
      <c r="F49" s="73"/>
      <c r="G49" s="73"/>
      <c r="H49" s="74"/>
      <c r="I49" s="71"/>
    </row>
    <row r="50" spans="1:9" ht="12.75" customHeight="1" x14ac:dyDescent="0.2">
      <c r="A50" s="622" t="s">
        <v>329</v>
      </c>
      <c r="B50" s="625">
        <v>6810.32</v>
      </c>
      <c r="C50" s="625" t="s">
        <v>79</v>
      </c>
      <c r="D50" s="627" t="s">
        <v>330</v>
      </c>
      <c r="E50" s="37" t="s">
        <v>331</v>
      </c>
      <c r="F50" s="37" t="s">
        <v>99</v>
      </c>
      <c r="G50" s="37">
        <v>4</v>
      </c>
      <c r="H50" s="38">
        <v>7.53</v>
      </c>
      <c r="I50" s="39">
        <f>G50*H50</f>
        <v>30.12</v>
      </c>
    </row>
    <row r="51" spans="1:9" ht="12.75" customHeight="1" thickBot="1" x14ac:dyDescent="0.25">
      <c r="A51" s="624"/>
      <c r="B51" s="626"/>
      <c r="C51" s="626"/>
      <c r="D51" s="629"/>
      <c r="E51" s="83" t="s">
        <v>337</v>
      </c>
      <c r="F51" s="83" t="s">
        <v>99</v>
      </c>
      <c r="G51" s="83">
        <v>1</v>
      </c>
      <c r="H51" s="84">
        <v>42.56</v>
      </c>
      <c r="I51" s="200">
        <f t="shared" si="1"/>
        <v>42.56</v>
      </c>
    </row>
    <row r="52" spans="1:9" ht="26.25" thickBot="1" x14ac:dyDescent="0.25">
      <c r="A52" s="46" t="s">
        <v>329</v>
      </c>
      <c r="B52" s="491">
        <v>7266.96</v>
      </c>
      <c r="C52" s="85" t="s">
        <v>80</v>
      </c>
      <c r="D52" s="85" t="s">
        <v>108</v>
      </c>
      <c r="E52" s="47" t="s">
        <v>331</v>
      </c>
      <c r="F52" s="47" t="s">
        <v>99</v>
      </c>
      <c r="G52" s="47">
        <v>3</v>
      </c>
      <c r="H52" s="48">
        <v>7.53</v>
      </c>
      <c r="I52" s="49">
        <f t="shared" si="1"/>
        <v>22.59</v>
      </c>
    </row>
    <row r="53" spans="1:9" ht="13.5" thickBot="1" x14ac:dyDescent="0.25">
      <c r="A53" s="46"/>
      <c r="B53" s="164"/>
      <c r="C53" s="85" t="s">
        <v>87</v>
      </c>
      <c r="D53" s="86"/>
      <c r="E53" s="47"/>
      <c r="F53" s="47"/>
      <c r="G53" s="47"/>
      <c r="H53" s="48"/>
      <c r="I53" s="49">
        <v>534.30999999999995</v>
      </c>
    </row>
    <row r="54" spans="1:9" ht="12.75" customHeight="1" thickBot="1" x14ac:dyDescent="0.25">
      <c r="A54" s="219"/>
      <c r="B54" s="108">
        <f>SUM(B28:B52)</f>
        <v>68343.280000000013</v>
      </c>
      <c r="C54" s="109"/>
      <c r="D54" s="108"/>
      <c r="E54" s="110"/>
      <c r="F54" s="109"/>
      <c r="G54" s="109"/>
      <c r="H54" s="108" t="s">
        <v>17</v>
      </c>
      <c r="I54" s="232">
        <f>SUM(I28:I53)</f>
        <v>2587.12</v>
      </c>
    </row>
    <row r="55" spans="1:9" ht="60" customHeight="1" thickBot="1" x14ac:dyDescent="0.25">
      <c r="A55" s="134" t="s">
        <v>144</v>
      </c>
      <c r="B55" s="87" t="s">
        <v>16</v>
      </c>
      <c r="C55" s="87" t="s">
        <v>5</v>
      </c>
      <c r="D55" s="87" t="s">
        <v>23</v>
      </c>
      <c r="E55" s="87" t="s">
        <v>18</v>
      </c>
      <c r="F55" s="87" t="s">
        <v>19</v>
      </c>
      <c r="G55" s="87" t="s">
        <v>10</v>
      </c>
      <c r="H55" s="87" t="s">
        <v>13</v>
      </c>
      <c r="I55" s="89" t="s">
        <v>12</v>
      </c>
    </row>
    <row r="56" spans="1:9" ht="12.75" customHeight="1" thickBot="1" x14ac:dyDescent="0.25">
      <c r="A56" s="227"/>
      <c r="B56" s="377">
        <v>2317.41</v>
      </c>
      <c r="C56" s="58" t="s">
        <v>66</v>
      </c>
      <c r="D56" s="64"/>
      <c r="E56" s="59"/>
      <c r="F56" s="59"/>
      <c r="G56" s="59"/>
      <c r="H56" s="60"/>
      <c r="I56" s="61"/>
    </row>
    <row r="57" spans="1:9" ht="12.75" customHeight="1" thickBot="1" x14ac:dyDescent="0.25">
      <c r="A57" s="227"/>
      <c r="B57" s="377">
        <v>2232.35</v>
      </c>
      <c r="C57" s="123" t="s">
        <v>67</v>
      </c>
      <c r="D57" s="124"/>
      <c r="E57" s="125"/>
      <c r="F57" s="125"/>
      <c r="G57" s="125"/>
      <c r="H57" s="126"/>
      <c r="I57" s="127"/>
    </row>
    <row r="58" spans="1:9" ht="12.75" customHeight="1" thickBot="1" x14ac:dyDescent="0.25">
      <c r="A58" s="227"/>
      <c r="B58" s="377">
        <v>2272.9499999999998</v>
      </c>
      <c r="C58" s="85" t="s">
        <v>70</v>
      </c>
      <c r="D58" s="86"/>
      <c r="E58" s="47"/>
      <c r="F58" s="47"/>
      <c r="G58" s="47"/>
      <c r="H58" s="48"/>
      <c r="I58" s="49"/>
    </row>
    <row r="59" spans="1:9" ht="12.75" customHeight="1" thickBot="1" x14ac:dyDescent="0.25">
      <c r="A59" s="227"/>
      <c r="B59" s="377">
        <v>1294.3699999999999</v>
      </c>
      <c r="C59" s="85" t="s">
        <v>72</v>
      </c>
      <c r="D59" s="86"/>
      <c r="E59" s="47"/>
      <c r="F59" s="47"/>
      <c r="G59" s="47"/>
      <c r="H59" s="48"/>
      <c r="I59" s="49"/>
    </row>
    <row r="60" spans="1:9" ht="12.75" customHeight="1" thickBot="1" x14ac:dyDescent="0.25">
      <c r="A60" s="227"/>
      <c r="B60" s="377">
        <v>2427.56</v>
      </c>
      <c r="C60" s="85" t="s">
        <v>73</v>
      </c>
      <c r="D60" s="86"/>
      <c r="E60" s="47"/>
      <c r="F60" s="47"/>
      <c r="G60" s="47"/>
      <c r="H60" s="48"/>
      <c r="I60" s="49"/>
    </row>
    <row r="61" spans="1:9" ht="12.75" customHeight="1" thickBot="1" x14ac:dyDescent="0.25">
      <c r="A61" s="227"/>
      <c r="B61" s="377">
        <v>2305.38</v>
      </c>
      <c r="C61" s="85" t="s">
        <v>74</v>
      </c>
      <c r="D61" s="86"/>
      <c r="E61" s="47"/>
      <c r="F61" s="47"/>
      <c r="G61" s="47"/>
      <c r="H61" s="48"/>
      <c r="I61" s="49"/>
    </row>
    <row r="62" spans="1:9" ht="12.75" customHeight="1" thickBot="1" x14ac:dyDescent="0.25">
      <c r="A62" s="221"/>
      <c r="B62" s="106">
        <v>1631.58</v>
      </c>
      <c r="C62" s="85" t="s">
        <v>75</v>
      </c>
      <c r="D62" s="86"/>
      <c r="E62" s="47"/>
      <c r="F62" s="47"/>
      <c r="G62" s="47"/>
      <c r="H62" s="48"/>
      <c r="I62" s="49"/>
    </row>
    <row r="63" spans="1:9" ht="12.75" customHeight="1" thickBot="1" x14ac:dyDescent="0.25">
      <c r="A63" s="221"/>
      <c r="B63" s="106">
        <v>2180.34</v>
      </c>
      <c r="C63" s="85" t="s">
        <v>76</v>
      </c>
      <c r="D63" s="86"/>
      <c r="E63" s="47"/>
      <c r="F63" s="47"/>
      <c r="G63" s="47"/>
      <c r="H63" s="48"/>
      <c r="I63" s="49"/>
    </row>
    <row r="64" spans="1:9" ht="12.75" customHeight="1" thickBot="1" x14ac:dyDescent="0.25">
      <c r="A64" s="221"/>
      <c r="B64" s="106">
        <v>2989.82</v>
      </c>
      <c r="C64" s="85" t="s">
        <v>77</v>
      </c>
      <c r="D64" s="86"/>
      <c r="E64" s="47"/>
      <c r="F64" s="47"/>
      <c r="G64" s="47"/>
      <c r="H64" s="48"/>
      <c r="I64" s="49"/>
    </row>
    <row r="65" spans="1:9" ht="12.75" customHeight="1" thickBot="1" x14ac:dyDescent="0.25">
      <c r="A65" s="221"/>
      <c r="B65" s="106">
        <v>3229.95</v>
      </c>
      <c r="C65" s="85" t="s">
        <v>78</v>
      </c>
      <c r="D65" s="86"/>
      <c r="E65" s="47"/>
      <c r="F65" s="47"/>
      <c r="G65" s="47"/>
      <c r="H65" s="48"/>
      <c r="I65" s="49"/>
    </row>
    <row r="66" spans="1:9" ht="12.75" customHeight="1" thickBot="1" x14ac:dyDescent="0.25">
      <c r="A66" s="221"/>
      <c r="B66" s="106">
        <v>3047.1</v>
      </c>
      <c r="C66" s="85" t="s">
        <v>79</v>
      </c>
      <c r="D66" s="86"/>
      <c r="E66" s="47"/>
      <c r="F66" s="47"/>
      <c r="G66" s="47"/>
      <c r="H66" s="48"/>
      <c r="I66" s="49"/>
    </row>
    <row r="67" spans="1:9" ht="12.75" customHeight="1" thickBot="1" x14ac:dyDescent="0.25">
      <c r="A67" s="221"/>
      <c r="B67" s="106">
        <v>3228.21</v>
      </c>
      <c r="C67" s="85" t="s">
        <v>80</v>
      </c>
      <c r="D67" s="86"/>
      <c r="E67" s="47"/>
      <c r="F67" s="47"/>
      <c r="G67" s="47"/>
      <c r="H67" s="48"/>
      <c r="I67" s="49"/>
    </row>
    <row r="68" spans="1:9" ht="12.75" customHeight="1" thickBot="1" x14ac:dyDescent="0.25">
      <c r="A68" s="219"/>
      <c r="B68" s="454">
        <f>SUM(B56:B67)</f>
        <v>29157.02</v>
      </c>
      <c r="C68" s="458" t="s">
        <v>87</v>
      </c>
      <c r="D68" s="86"/>
      <c r="E68" s="47"/>
      <c r="F68" s="47"/>
      <c r="G68" s="47"/>
      <c r="H68" s="48"/>
      <c r="I68" s="49"/>
    </row>
    <row r="69" spans="1:9" ht="12.75" customHeight="1" thickBot="1" x14ac:dyDescent="0.25">
      <c r="A69" s="655" t="s">
        <v>106</v>
      </c>
      <c r="B69" s="106">
        <v>514.88</v>
      </c>
      <c r="C69" s="85" t="s">
        <v>74</v>
      </c>
      <c r="D69" s="86"/>
      <c r="E69" s="47"/>
      <c r="F69" s="47"/>
      <c r="G69" s="47"/>
      <c r="H69" s="48"/>
      <c r="I69" s="49"/>
    </row>
    <row r="70" spans="1:9" ht="12.75" customHeight="1" thickBot="1" x14ac:dyDescent="0.25">
      <c r="A70" s="656"/>
      <c r="B70" s="106">
        <v>603.69000000000005</v>
      </c>
      <c r="C70" s="85" t="s">
        <v>75</v>
      </c>
      <c r="D70" s="86"/>
      <c r="E70" s="47"/>
      <c r="F70" s="47"/>
      <c r="G70" s="47"/>
      <c r="H70" s="48"/>
      <c r="I70" s="49"/>
    </row>
    <row r="71" spans="1:9" ht="12.75" customHeight="1" thickBot="1" x14ac:dyDescent="0.25">
      <c r="A71" s="657"/>
      <c r="B71" s="106">
        <v>750.98</v>
      </c>
      <c r="C71" s="85" t="s">
        <v>76</v>
      </c>
      <c r="D71" s="86"/>
      <c r="E71" s="47"/>
      <c r="F71" s="47"/>
      <c r="G71" s="47"/>
      <c r="H71" s="48"/>
      <c r="I71" s="49"/>
    </row>
    <row r="72" spans="1:9" ht="12.75" customHeight="1" thickBot="1" x14ac:dyDescent="0.25">
      <c r="A72" s="526"/>
      <c r="B72" s="454">
        <f>SUM(B69:B71)</f>
        <v>1869.5500000000002</v>
      </c>
      <c r="C72" s="458" t="s">
        <v>87</v>
      </c>
      <c r="D72" s="86"/>
      <c r="E72" s="47"/>
      <c r="F72" s="47"/>
      <c r="G72" s="47"/>
      <c r="H72" s="48"/>
      <c r="I72" s="49">
        <v>342.78</v>
      </c>
    </row>
    <row r="73" spans="1:9" ht="12.75" customHeight="1" thickBot="1" x14ac:dyDescent="0.25">
      <c r="A73" s="218"/>
      <c r="B73" s="396">
        <f>B68+B72</f>
        <v>31026.57</v>
      </c>
      <c r="C73" s="397"/>
      <c r="D73" s="396"/>
      <c r="E73" s="398"/>
      <c r="F73" s="397"/>
      <c r="G73" s="397"/>
      <c r="H73" s="396" t="s">
        <v>17</v>
      </c>
      <c r="I73" s="399">
        <f>SUM(I56:I72)</f>
        <v>342.78</v>
      </c>
    </row>
    <row r="74" spans="1:9" ht="58.9" customHeight="1" thickBot="1" x14ac:dyDescent="0.25">
      <c r="A74" s="134" t="s">
        <v>145</v>
      </c>
      <c r="B74" s="117" t="s">
        <v>16</v>
      </c>
      <c r="C74" s="131" t="s">
        <v>5</v>
      </c>
      <c r="D74" s="117" t="s">
        <v>23</v>
      </c>
      <c r="E74" s="132" t="s">
        <v>18</v>
      </c>
      <c r="F74" s="117" t="s">
        <v>19</v>
      </c>
      <c r="G74" s="131" t="s">
        <v>10</v>
      </c>
      <c r="H74" s="117" t="s">
        <v>13</v>
      </c>
      <c r="I74" s="117" t="s">
        <v>12</v>
      </c>
    </row>
    <row r="75" spans="1:9" ht="13.5" thickBot="1" x14ac:dyDescent="0.25">
      <c r="A75" s="227"/>
      <c r="B75" s="106">
        <v>3667.9</v>
      </c>
      <c r="C75" s="55" t="s">
        <v>66</v>
      </c>
      <c r="D75" s="86"/>
      <c r="E75" s="47"/>
      <c r="F75" s="47"/>
      <c r="G75" s="47"/>
      <c r="H75" s="48"/>
      <c r="I75" s="49"/>
    </row>
    <row r="76" spans="1:9" ht="12.75" customHeight="1" thickBot="1" x14ac:dyDescent="0.25">
      <c r="A76" s="227"/>
      <c r="B76" s="106">
        <v>3759.62</v>
      </c>
      <c r="C76" s="55" t="s">
        <v>67</v>
      </c>
      <c r="D76" s="86"/>
      <c r="E76" s="47"/>
      <c r="F76" s="47"/>
      <c r="G76" s="47"/>
      <c r="H76" s="48"/>
      <c r="I76" s="49"/>
    </row>
    <row r="77" spans="1:9" ht="12.75" customHeight="1" thickBot="1" x14ac:dyDescent="0.25">
      <c r="A77" s="227"/>
      <c r="B77" s="106">
        <v>3948.51</v>
      </c>
      <c r="C77" s="85" t="s">
        <v>70</v>
      </c>
      <c r="D77" s="86"/>
      <c r="E77" s="47"/>
      <c r="F77" s="47"/>
      <c r="G77" s="47"/>
      <c r="H77" s="48"/>
      <c r="I77" s="49"/>
    </row>
    <row r="78" spans="1:9" ht="13.5" thickBot="1" x14ac:dyDescent="0.25">
      <c r="A78" s="227"/>
      <c r="B78" s="106">
        <v>3758.92</v>
      </c>
      <c r="C78" s="85" t="s">
        <v>72</v>
      </c>
      <c r="D78" s="86"/>
      <c r="E78" s="47"/>
      <c r="F78" s="47"/>
      <c r="G78" s="47"/>
      <c r="H78" s="48"/>
      <c r="I78" s="49"/>
    </row>
    <row r="79" spans="1:9" ht="12.75" customHeight="1" thickBot="1" x14ac:dyDescent="0.25">
      <c r="A79" s="227"/>
      <c r="B79" s="106">
        <v>3830.03</v>
      </c>
      <c r="C79" s="85" t="s">
        <v>73</v>
      </c>
      <c r="D79" s="86"/>
      <c r="E79" s="47"/>
      <c r="F79" s="47"/>
      <c r="G79" s="47"/>
      <c r="H79" s="48"/>
      <c r="I79" s="49"/>
    </row>
    <row r="80" spans="1:9" ht="13.5" thickBot="1" x14ac:dyDescent="0.25">
      <c r="A80" s="227"/>
      <c r="B80" s="106">
        <v>4406.6899999999996</v>
      </c>
      <c r="C80" s="85" t="s">
        <v>74</v>
      </c>
      <c r="D80" s="86"/>
      <c r="E80" s="47"/>
      <c r="F80" s="47"/>
      <c r="G80" s="47"/>
      <c r="H80" s="48"/>
      <c r="I80" s="49"/>
    </row>
    <row r="81" spans="1:9" ht="12.75" customHeight="1" thickBot="1" x14ac:dyDescent="0.25">
      <c r="A81" s="227"/>
      <c r="B81" s="106">
        <v>3347.32</v>
      </c>
      <c r="C81" s="85" t="s">
        <v>75</v>
      </c>
      <c r="D81" s="86"/>
      <c r="E81" s="47"/>
      <c r="F81" s="47"/>
      <c r="G81" s="47"/>
      <c r="H81" s="48"/>
      <c r="I81" s="49"/>
    </row>
    <row r="82" spans="1:9" ht="12.75" customHeight="1" thickBot="1" x14ac:dyDescent="0.25">
      <c r="A82" s="227"/>
      <c r="B82" s="106">
        <v>4130.68</v>
      </c>
      <c r="C82" s="85" t="s">
        <v>76</v>
      </c>
      <c r="D82" s="86"/>
      <c r="E82" s="47"/>
      <c r="F82" s="47"/>
      <c r="G82" s="47"/>
      <c r="H82" s="48"/>
      <c r="I82" s="49"/>
    </row>
    <row r="83" spans="1:9" ht="12.75" customHeight="1" thickBot="1" x14ac:dyDescent="0.25">
      <c r="A83" s="227"/>
      <c r="B83" s="106">
        <v>4191.51</v>
      </c>
      <c r="C83" s="85" t="s">
        <v>77</v>
      </c>
      <c r="D83" s="86"/>
      <c r="E83" s="47"/>
      <c r="F83" s="47"/>
      <c r="G83" s="47"/>
      <c r="H83" s="48"/>
      <c r="I83" s="49"/>
    </row>
    <row r="84" spans="1:9" ht="12.75" customHeight="1" thickBot="1" x14ac:dyDescent="0.25">
      <c r="A84" s="227"/>
      <c r="B84" s="106">
        <v>4487.3</v>
      </c>
      <c r="C84" s="85" t="s">
        <v>78</v>
      </c>
      <c r="D84" s="86"/>
      <c r="E84" s="47"/>
      <c r="F84" s="47"/>
      <c r="G84" s="47"/>
      <c r="H84" s="48"/>
      <c r="I84" s="49"/>
    </row>
    <row r="85" spans="1:9" ht="12.75" customHeight="1" thickBot="1" x14ac:dyDescent="0.25">
      <c r="A85" s="227"/>
      <c r="B85" s="106">
        <v>4311.8100000000004</v>
      </c>
      <c r="C85" s="85" t="s">
        <v>79</v>
      </c>
      <c r="D85" s="86"/>
      <c r="E85" s="47"/>
      <c r="F85" s="47"/>
      <c r="G85" s="47"/>
      <c r="H85" s="48"/>
      <c r="I85" s="49"/>
    </row>
    <row r="86" spans="1:9" ht="12.75" customHeight="1" thickBot="1" x14ac:dyDescent="0.25">
      <c r="A86" s="227"/>
      <c r="B86" s="106">
        <v>4363.9799999999996</v>
      </c>
      <c r="C86" s="85" t="s">
        <v>80</v>
      </c>
      <c r="D86" s="86"/>
      <c r="E86" s="47"/>
      <c r="F86" s="47"/>
      <c r="G86" s="47"/>
      <c r="H86" s="48"/>
      <c r="I86" s="49"/>
    </row>
    <row r="87" spans="1:9" ht="12.75" customHeight="1" thickBot="1" x14ac:dyDescent="0.25">
      <c r="A87" s="227"/>
      <c r="B87" s="106"/>
      <c r="C87" s="167" t="s">
        <v>87</v>
      </c>
      <c r="D87" s="86"/>
      <c r="E87" s="47"/>
      <c r="F87" s="47"/>
      <c r="G87" s="47"/>
      <c r="H87" s="48"/>
      <c r="I87" s="49">
        <v>773.71</v>
      </c>
    </row>
    <row r="88" spans="1:9" ht="12.75" customHeight="1" thickBot="1" x14ac:dyDescent="0.25">
      <c r="A88" s="180"/>
      <c r="B88" s="197">
        <f>SUM(B75:B87)</f>
        <v>48204.270000000004</v>
      </c>
      <c r="C88" s="198"/>
      <c r="D88" s="197"/>
      <c r="E88" s="199"/>
      <c r="F88" s="198"/>
      <c r="G88" s="198"/>
      <c r="H88" s="197" t="s">
        <v>17</v>
      </c>
      <c r="I88" s="230">
        <f>SUM(I75:I87)</f>
        <v>773.71</v>
      </c>
    </row>
    <row r="89" spans="1:9" ht="26.25" thickBot="1" x14ac:dyDescent="0.25">
      <c r="A89" s="46" t="s">
        <v>8</v>
      </c>
      <c r="B89" s="114" t="s">
        <v>16</v>
      </c>
      <c r="C89" s="114" t="s">
        <v>5</v>
      </c>
      <c r="D89" s="114" t="s">
        <v>23</v>
      </c>
      <c r="E89" s="114" t="s">
        <v>18</v>
      </c>
      <c r="F89" s="114" t="s">
        <v>19</v>
      </c>
      <c r="G89" s="114" t="s">
        <v>10</v>
      </c>
      <c r="H89" s="114" t="s">
        <v>13</v>
      </c>
      <c r="I89" s="115" t="s">
        <v>12</v>
      </c>
    </row>
    <row r="90" spans="1:9" hidden="1" x14ac:dyDescent="0.2">
      <c r="A90" s="652" t="s">
        <v>2272</v>
      </c>
      <c r="B90" s="71"/>
      <c r="C90" s="13" t="s">
        <v>2273</v>
      </c>
      <c r="D90" s="72"/>
      <c r="E90" s="73"/>
      <c r="F90" s="15"/>
      <c r="G90" s="327"/>
      <c r="H90" s="74"/>
      <c r="I90" s="598"/>
    </row>
    <row r="91" spans="1:9" ht="35.450000000000003" customHeight="1" x14ac:dyDescent="0.2">
      <c r="A91" s="653"/>
      <c r="B91" s="71"/>
      <c r="C91" s="13" t="s">
        <v>2274</v>
      </c>
      <c r="D91" s="72"/>
      <c r="E91" s="73"/>
      <c r="F91" s="15"/>
      <c r="G91" s="327"/>
      <c r="H91" s="74"/>
      <c r="I91" s="598">
        <v>189.92</v>
      </c>
    </row>
    <row r="92" spans="1:9" ht="37.15" customHeight="1" x14ac:dyDescent="0.2">
      <c r="A92" s="654"/>
      <c r="B92" s="412"/>
      <c r="C92" s="244" t="s">
        <v>87</v>
      </c>
      <c r="D92" s="72"/>
      <c r="E92" s="73"/>
      <c r="F92" s="15"/>
      <c r="G92" s="327"/>
      <c r="H92" s="74"/>
      <c r="I92" s="241">
        <f>SUM(I90:I91)</f>
        <v>189.92</v>
      </c>
    </row>
    <row r="93" spans="1:9" ht="26.45" hidden="1" customHeight="1" x14ac:dyDescent="0.2">
      <c r="A93" s="652" t="s">
        <v>2271</v>
      </c>
      <c r="B93" s="71"/>
      <c r="C93" s="33" t="s">
        <v>2273</v>
      </c>
      <c r="D93" s="72"/>
      <c r="E93" s="73"/>
      <c r="F93" s="15"/>
      <c r="G93" s="327"/>
      <c r="H93" s="74"/>
      <c r="I93" s="598"/>
    </row>
    <row r="94" spans="1:9" ht="30" customHeight="1" x14ac:dyDescent="0.2">
      <c r="A94" s="653"/>
      <c r="B94" s="71"/>
      <c r="C94" s="71" t="s">
        <v>2274</v>
      </c>
      <c r="D94" s="72"/>
      <c r="E94" s="73"/>
      <c r="F94" s="15"/>
      <c r="G94" s="327"/>
      <c r="H94" s="74"/>
      <c r="I94" s="598">
        <v>205.2</v>
      </c>
    </row>
    <row r="95" spans="1:9" ht="26.45" customHeight="1" x14ac:dyDescent="0.2">
      <c r="A95" s="654"/>
      <c r="B95" s="13"/>
      <c r="C95" s="244" t="s">
        <v>87</v>
      </c>
      <c r="D95" s="14"/>
      <c r="E95" s="15"/>
      <c r="F95" s="15"/>
      <c r="G95" s="328"/>
      <c r="H95" s="16"/>
      <c r="I95" s="243">
        <f>SUM(I93:I94)</f>
        <v>205.2</v>
      </c>
    </row>
    <row r="96" spans="1:9" ht="25.5" x14ac:dyDescent="0.2">
      <c r="A96" s="221" t="s">
        <v>2270</v>
      </c>
      <c r="B96" s="33"/>
      <c r="C96" s="409" t="s">
        <v>87</v>
      </c>
      <c r="D96" s="34"/>
      <c r="E96" s="35"/>
      <c r="F96" s="35"/>
      <c r="G96" s="35"/>
      <c r="H96" s="36"/>
      <c r="I96" s="601">
        <v>12830.13</v>
      </c>
    </row>
    <row r="97" spans="1:255" ht="12.75" customHeight="1" x14ac:dyDescent="0.2">
      <c r="A97" s="240" t="s">
        <v>88</v>
      </c>
      <c r="B97" s="71"/>
      <c r="C97" s="244" t="s">
        <v>87</v>
      </c>
      <c r="D97" s="72"/>
      <c r="E97" s="73"/>
      <c r="F97" s="73"/>
      <c r="G97" s="73"/>
      <c r="H97" s="74"/>
      <c r="I97" s="241">
        <v>2982.7</v>
      </c>
    </row>
    <row r="98" spans="1:255" ht="12.75" customHeight="1" thickBot="1" x14ac:dyDescent="0.25">
      <c r="A98" s="219"/>
      <c r="B98" s="109"/>
      <c r="C98" s="109"/>
      <c r="D98" s="108"/>
      <c r="E98" s="110"/>
      <c r="F98" s="109"/>
      <c r="G98" s="109"/>
      <c r="H98" s="108" t="s">
        <v>17</v>
      </c>
      <c r="I98" s="232">
        <f>I92+I95+I96+I97</f>
        <v>16207.95</v>
      </c>
    </row>
    <row r="99" spans="1:255" s="45" customFormat="1" ht="60.6" customHeight="1" thickBot="1" x14ac:dyDescent="0.25">
      <c r="A99" s="117" t="s">
        <v>95</v>
      </c>
      <c r="B99" s="114" t="s">
        <v>16</v>
      </c>
      <c r="C99" s="114" t="s">
        <v>5</v>
      </c>
      <c r="D99" s="114" t="s">
        <v>23</v>
      </c>
      <c r="E99" s="114" t="s">
        <v>18</v>
      </c>
      <c r="F99" s="114" t="s">
        <v>19</v>
      </c>
      <c r="G99" s="114" t="s">
        <v>10</v>
      </c>
      <c r="H99" s="114" t="s">
        <v>13</v>
      </c>
      <c r="I99" s="115" t="s">
        <v>12</v>
      </c>
      <c r="J99" s="56"/>
      <c r="K99" s="56"/>
      <c r="L99" s="56"/>
      <c r="M99" s="56"/>
      <c r="N99" s="56"/>
      <c r="O99" s="56"/>
      <c r="P99" s="56"/>
      <c r="Q99" s="56"/>
      <c r="R99" s="56"/>
      <c r="T99" s="56"/>
      <c r="U99" s="56"/>
      <c r="V99" s="56"/>
      <c r="W99" s="56"/>
      <c r="X99" s="56"/>
      <c r="Y99" s="56"/>
      <c r="Z99" s="56"/>
      <c r="AA99" s="56"/>
      <c r="AB99" s="56"/>
      <c r="AD99" s="56"/>
      <c r="AE99" s="56"/>
      <c r="AF99" s="56"/>
      <c r="AG99" s="56"/>
      <c r="AH99" s="56"/>
      <c r="AI99" s="56"/>
      <c r="AJ99" s="56"/>
      <c r="AK99" s="56"/>
      <c r="AL99" s="56"/>
      <c r="AN99" s="56"/>
      <c r="AO99" s="56"/>
      <c r="AP99" s="56"/>
      <c r="AQ99" s="56"/>
      <c r="AR99" s="56"/>
      <c r="AS99" s="56"/>
      <c r="AT99" s="56"/>
      <c r="AU99" s="56"/>
      <c r="AV99" s="56"/>
      <c r="AX99" s="56"/>
      <c r="AY99" s="56"/>
      <c r="AZ99" s="56"/>
      <c r="BA99" s="56"/>
      <c r="BB99" s="56"/>
      <c r="BC99" s="56"/>
      <c r="BD99" s="56"/>
      <c r="BE99" s="56"/>
      <c r="BF99" s="56"/>
      <c r="BH99" s="56"/>
      <c r="BI99" s="56"/>
      <c r="BJ99" s="56"/>
      <c r="BK99" s="56"/>
      <c r="BL99" s="56"/>
      <c r="BM99" s="56"/>
      <c r="BN99" s="56"/>
      <c r="BO99" s="56"/>
      <c r="BP99" s="56"/>
      <c r="BR99" s="56"/>
      <c r="BS99" s="56"/>
      <c r="BT99" s="56"/>
      <c r="BU99" s="56"/>
      <c r="BV99" s="56"/>
      <c r="BW99" s="56"/>
      <c r="BX99" s="56"/>
      <c r="BY99" s="56"/>
      <c r="BZ99" s="56"/>
      <c r="CB99" s="56"/>
      <c r="CC99" s="56"/>
      <c r="CD99" s="56"/>
      <c r="CE99" s="56"/>
      <c r="CF99" s="56"/>
      <c r="CG99" s="56"/>
      <c r="CH99" s="56"/>
      <c r="CI99" s="56"/>
      <c r="CJ99" s="56"/>
      <c r="CL99" s="56"/>
      <c r="CM99" s="56"/>
      <c r="CN99" s="56"/>
      <c r="CO99" s="56"/>
      <c r="CP99" s="56"/>
      <c r="CQ99" s="56"/>
      <c r="CR99" s="56"/>
      <c r="CS99" s="56"/>
      <c r="CT99" s="56"/>
      <c r="CV99" s="56"/>
      <c r="CW99" s="56"/>
      <c r="CX99" s="56"/>
      <c r="CY99" s="56"/>
      <c r="CZ99" s="56"/>
      <c r="DA99" s="56"/>
      <c r="DB99" s="56"/>
      <c r="DC99" s="56"/>
      <c r="DD99" s="56"/>
      <c r="DF99" s="56"/>
      <c r="DG99" s="56"/>
      <c r="DH99" s="56"/>
      <c r="DI99" s="56"/>
      <c r="DJ99" s="56"/>
      <c r="DK99" s="56"/>
      <c r="DL99" s="56"/>
      <c r="DM99" s="56"/>
      <c r="DN99" s="56"/>
      <c r="DP99" s="56"/>
      <c r="DQ99" s="56"/>
      <c r="DR99" s="56"/>
      <c r="DS99" s="56"/>
      <c r="DT99" s="56"/>
      <c r="DU99" s="56"/>
      <c r="DV99" s="56"/>
      <c r="DW99" s="56"/>
      <c r="DX99" s="56"/>
      <c r="DZ99" s="56"/>
      <c r="EA99" s="56"/>
      <c r="EB99" s="56"/>
      <c r="EC99" s="56"/>
      <c r="ED99" s="56"/>
      <c r="EE99" s="56"/>
      <c r="EF99" s="56"/>
      <c r="EG99" s="56"/>
      <c r="EH99" s="56"/>
      <c r="EJ99" s="56"/>
      <c r="EK99" s="56"/>
      <c r="EL99" s="56"/>
      <c r="EM99" s="56"/>
      <c r="EN99" s="56"/>
      <c r="EO99" s="56"/>
      <c r="EP99" s="56"/>
      <c r="EQ99" s="56"/>
      <c r="ER99" s="56"/>
      <c r="ET99" s="56"/>
      <c r="EU99" s="56"/>
      <c r="EV99" s="56"/>
      <c r="EW99" s="56"/>
      <c r="EX99" s="56"/>
      <c r="EY99" s="56"/>
      <c r="EZ99" s="56"/>
      <c r="FA99" s="56"/>
      <c r="FB99" s="56"/>
      <c r="FD99" s="56"/>
      <c r="FE99" s="56"/>
      <c r="FF99" s="56"/>
      <c r="FG99" s="56"/>
      <c r="FH99" s="56"/>
      <c r="FI99" s="56"/>
      <c r="FJ99" s="56"/>
      <c r="FK99" s="56"/>
      <c r="FL99" s="56"/>
      <c r="FN99" s="56"/>
      <c r="FO99" s="56"/>
      <c r="FP99" s="56"/>
      <c r="FQ99" s="56"/>
      <c r="FR99" s="56"/>
      <c r="FS99" s="56"/>
      <c r="FT99" s="56"/>
      <c r="FU99" s="56"/>
      <c r="FV99" s="56"/>
      <c r="FX99" s="56"/>
      <c r="FY99" s="56"/>
      <c r="FZ99" s="56"/>
      <c r="GA99" s="56"/>
      <c r="GB99" s="56"/>
      <c r="GC99" s="56"/>
      <c r="GD99" s="56"/>
      <c r="GE99" s="56"/>
      <c r="GF99" s="56"/>
      <c r="GH99" s="56"/>
      <c r="GI99" s="56"/>
      <c r="GJ99" s="56"/>
      <c r="GK99" s="56"/>
      <c r="GL99" s="56"/>
      <c r="GM99" s="56"/>
      <c r="GN99" s="56"/>
      <c r="GO99" s="56"/>
      <c r="GP99" s="56"/>
      <c r="GR99" s="56"/>
      <c r="GS99" s="56"/>
      <c r="GT99" s="56"/>
      <c r="GU99" s="56"/>
      <c r="GV99" s="56"/>
      <c r="GW99" s="56"/>
      <c r="GX99" s="56"/>
      <c r="GY99" s="56"/>
      <c r="GZ99" s="56"/>
      <c r="HB99" s="56"/>
      <c r="HC99" s="56"/>
      <c r="HD99" s="56"/>
      <c r="HE99" s="56"/>
      <c r="HF99" s="56"/>
      <c r="HG99" s="56"/>
      <c r="HH99" s="56"/>
      <c r="HI99" s="56"/>
      <c r="HJ99" s="56"/>
      <c r="HL99" s="56"/>
      <c r="HM99" s="56"/>
      <c r="HN99" s="56"/>
      <c r="HO99" s="56"/>
      <c r="HP99" s="56"/>
      <c r="HQ99" s="56"/>
      <c r="HR99" s="56"/>
      <c r="HS99" s="56"/>
      <c r="HT99" s="56"/>
      <c r="HV99" s="56"/>
      <c r="HW99" s="56"/>
      <c r="HX99" s="56"/>
      <c r="HY99" s="56"/>
      <c r="HZ99" s="56"/>
      <c r="IA99" s="56"/>
      <c r="IB99" s="56"/>
      <c r="IC99" s="56"/>
      <c r="ID99" s="56"/>
      <c r="IF99" s="56"/>
      <c r="IG99" s="56"/>
      <c r="IH99" s="56"/>
      <c r="II99" s="56"/>
      <c r="IJ99" s="56"/>
      <c r="IK99" s="56"/>
      <c r="IL99" s="56"/>
      <c r="IM99" s="56"/>
      <c r="IN99" s="56"/>
      <c r="IP99" s="56"/>
      <c r="IQ99" s="56"/>
      <c r="IR99" s="56"/>
      <c r="IS99" s="56"/>
      <c r="IT99" s="56"/>
      <c r="IU99" s="56"/>
    </row>
    <row r="100" spans="1:255" ht="12.75" customHeight="1" thickBot="1" x14ac:dyDescent="0.25">
      <c r="A100" s="227"/>
      <c r="B100" s="106">
        <v>472.71</v>
      </c>
      <c r="C100" s="58" t="s">
        <v>66</v>
      </c>
      <c r="D100" s="64"/>
      <c r="E100" s="59"/>
      <c r="F100" s="59"/>
      <c r="G100" s="59"/>
      <c r="H100" s="60"/>
      <c r="I100" s="61"/>
      <c r="J100" s="56"/>
      <c r="K100" s="56"/>
      <c r="L100" s="56"/>
      <c r="M100" s="56"/>
      <c r="N100" s="56"/>
      <c r="O100" s="56"/>
      <c r="P100" s="56"/>
      <c r="Q100" s="56"/>
      <c r="R100" s="56"/>
      <c r="T100" s="56"/>
      <c r="U100" s="56"/>
      <c r="V100" s="56"/>
      <c r="W100" s="56"/>
      <c r="X100" s="56"/>
      <c r="Y100" s="56"/>
      <c r="Z100" s="56"/>
      <c r="AA100" s="56"/>
      <c r="AB100" s="56"/>
      <c r="AD100" s="56"/>
      <c r="AE100" s="56"/>
      <c r="AF100" s="56"/>
      <c r="AG100" s="56"/>
      <c r="AH100" s="56"/>
      <c r="AI100" s="56"/>
      <c r="AJ100" s="56"/>
      <c r="AK100" s="56"/>
      <c r="AL100" s="56"/>
      <c r="AN100" s="56"/>
      <c r="AO100" s="56"/>
      <c r="AP100" s="56"/>
      <c r="AQ100" s="56"/>
      <c r="AR100" s="56"/>
      <c r="AS100" s="56"/>
      <c r="AT100" s="56"/>
      <c r="AU100" s="56"/>
      <c r="AV100" s="56"/>
      <c r="AX100" s="56"/>
      <c r="AY100" s="56"/>
      <c r="AZ100" s="56"/>
      <c r="BA100" s="56"/>
      <c r="BB100" s="56"/>
      <c r="BC100" s="56"/>
      <c r="BD100" s="56"/>
      <c r="BE100" s="56"/>
      <c r="BF100" s="56"/>
      <c r="BH100" s="56"/>
      <c r="BI100" s="56"/>
      <c r="BJ100" s="56"/>
      <c r="BK100" s="56"/>
      <c r="BL100" s="56"/>
      <c r="BM100" s="56"/>
      <c r="BN100" s="56"/>
      <c r="BO100" s="56"/>
      <c r="BP100" s="56"/>
      <c r="BR100" s="56"/>
      <c r="BS100" s="56"/>
      <c r="BT100" s="56"/>
      <c r="BU100" s="56"/>
      <c r="BV100" s="56"/>
      <c r="BW100" s="56"/>
      <c r="BX100" s="56"/>
      <c r="BY100" s="56"/>
      <c r="BZ100" s="56"/>
      <c r="CB100" s="56"/>
      <c r="CC100" s="56"/>
      <c r="CD100" s="56"/>
      <c r="CE100" s="56"/>
      <c r="CF100" s="56"/>
      <c r="CG100" s="56"/>
      <c r="CH100" s="56"/>
      <c r="CI100" s="56"/>
      <c r="CJ100" s="56"/>
      <c r="CL100" s="56"/>
      <c r="CM100" s="56"/>
      <c r="CN100" s="56"/>
      <c r="CO100" s="56"/>
      <c r="CP100" s="56"/>
      <c r="CQ100" s="56"/>
      <c r="CR100" s="56"/>
      <c r="CS100" s="56"/>
      <c r="CT100" s="56"/>
      <c r="CV100" s="56"/>
      <c r="CW100" s="56"/>
      <c r="CX100" s="56"/>
      <c r="CY100" s="56"/>
      <c r="CZ100" s="56"/>
      <c r="DA100" s="56"/>
      <c r="DB100" s="56"/>
      <c r="DC100" s="56"/>
      <c r="DD100" s="56"/>
      <c r="DF100" s="56"/>
      <c r="DG100" s="56"/>
      <c r="DH100" s="56"/>
      <c r="DI100" s="56"/>
      <c r="DJ100" s="56"/>
      <c r="DK100" s="56"/>
      <c r="DL100" s="56"/>
      <c r="DM100" s="56"/>
      <c r="DN100" s="56"/>
      <c r="DP100" s="56"/>
      <c r="DQ100" s="56"/>
      <c r="DR100" s="56"/>
      <c r="DS100" s="56"/>
      <c r="DT100" s="56"/>
      <c r="DU100" s="56"/>
      <c r="DV100" s="56"/>
      <c r="DW100" s="56"/>
      <c r="DX100" s="56"/>
      <c r="DZ100" s="56"/>
      <c r="EA100" s="56"/>
      <c r="EB100" s="56"/>
      <c r="EC100" s="56"/>
      <c r="ED100" s="56"/>
      <c r="EE100" s="56"/>
      <c r="EF100" s="56"/>
      <c r="EG100" s="56"/>
      <c r="EH100" s="56"/>
      <c r="EJ100" s="56"/>
      <c r="EK100" s="56"/>
      <c r="EL100" s="56"/>
      <c r="EM100" s="56"/>
      <c r="EN100" s="56"/>
      <c r="EO100" s="56"/>
      <c r="EP100" s="56"/>
      <c r="EQ100" s="56"/>
      <c r="ER100" s="56"/>
      <c r="ET100" s="56"/>
      <c r="EU100" s="56"/>
      <c r="EV100" s="56"/>
      <c r="EW100" s="56"/>
      <c r="EX100" s="56"/>
      <c r="EY100" s="56"/>
      <c r="EZ100" s="56"/>
      <c r="FA100" s="56"/>
      <c r="FB100" s="56"/>
      <c r="FD100" s="56"/>
      <c r="FE100" s="56"/>
      <c r="FF100" s="56"/>
      <c r="FG100" s="56"/>
      <c r="FH100" s="56"/>
      <c r="FI100" s="56"/>
      <c r="FJ100" s="56"/>
      <c r="FK100" s="56"/>
      <c r="FL100" s="56"/>
      <c r="FN100" s="56"/>
      <c r="FO100" s="56"/>
      <c r="FP100" s="56"/>
      <c r="FQ100" s="56"/>
      <c r="FR100" s="56"/>
      <c r="FS100" s="56"/>
      <c r="FT100" s="56"/>
      <c r="FU100" s="56"/>
      <c r="FV100" s="56"/>
      <c r="FX100" s="56"/>
      <c r="FY100" s="56"/>
      <c r="FZ100" s="56"/>
      <c r="GA100" s="56"/>
      <c r="GB100" s="56"/>
      <c r="GC100" s="56"/>
      <c r="GD100" s="56"/>
      <c r="GE100" s="56"/>
      <c r="GF100" s="56"/>
      <c r="GH100" s="56"/>
      <c r="GI100" s="56"/>
      <c r="GJ100" s="56"/>
      <c r="GK100" s="56"/>
      <c r="GL100" s="56"/>
      <c r="GM100" s="56"/>
      <c r="GN100" s="56"/>
      <c r="GO100" s="56"/>
      <c r="GP100" s="56"/>
      <c r="GR100" s="56"/>
      <c r="GS100" s="56"/>
      <c r="GT100" s="56"/>
      <c r="GU100" s="56"/>
      <c r="GV100" s="56"/>
      <c r="GW100" s="56"/>
      <c r="GX100" s="56"/>
      <c r="GY100" s="56"/>
      <c r="GZ100" s="56"/>
      <c r="HB100" s="56"/>
      <c r="HC100" s="56"/>
      <c r="HD100" s="56"/>
      <c r="HE100" s="56"/>
      <c r="HF100" s="56"/>
      <c r="HG100" s="56"/>
      <c r="HH100" s="56"/>
      <c r="HI100" s="56"/>
      <c r="HJ100" s="56"/>
      <c r="HL100" s="56"/>
      <c r="HM100" s="56"/>
      <c r="HN100" s="56"/>
      <c r="HO100" s="56"/>
      <c r="HP100" s="56"/>
      <c r="HQ100" s="56"/>
      <c r="HR100" s="56"/>
      <c r="HS100" s="56"/>
      <c r="HT100" s="56"/>
      <c r="HV100" s="56"/>
      <c r="HW100" s="56"/>
      <c r="HX100" s="56"/>
      <c r="HY100" s="56"/>
      <c r="HZ100" s="56"/>
      <c r="IA100" s="56"/>
      <c r="IB100" s="56"/>
      <c r="IC100" s="56"/>
      <c r="ID100" s="56"/>
      <c r="IF100" s="56"/>
      <c r="IG100" s="56"/>
      <c r="IH100" s="56"/>
      <c r="II100" s="56"/>
      <c r="IJ100" s="56"/>
      <c r="IK100" s="56"/>
      <c r="IL100" s="56"/>
      <c r="IM100" s="56"/>
      <c r="IN100" s="56"/>
      <c r="IP100" s="56"/>
      <c r="IQ100" s="56"/>
      <c r="IR100" s="56"/>
      <c r="IS100" s="56"/>
      <c r="IT100" s="56"/>
      <c r="IU100" s="56"/>
    </row>
    <row r="101" spans="1:255" ht="12.75" customHeight="1" thickBot="1" x14ac:dyDescent="0.25">
      <c r="A101" s="227"/>
      <c r="B101" s="106">
        <v>574.41999999999996</v>
      </c>
      <c r="C101" s="123" t="s">
        <v>67</v>
      </c>
      <c r="D101" s="124"/>
      <c r="E101" s="125"/>
      <c r="F101" s="125"/>
      <c r="G101" s="125"/>
      <c r="H101" s="126"/>
      <c r="I101" s="127"/>
      <c r="J101" s="56"/>
      <c r="K101" s="56"/>
      <c r="L101" s="56"/>
      <c r="M101" s="56"/>
      <c r="N101" s="56"/>
      <c r="O101" s="56"/>
      <c r="P101" s="56"/>
      <c r="Q101" s="56"/>
      <c r="R101" s="56"/>
      <c r="T101" s="56"/>
      <c r="U101" s="56"/>
      <c r="V101" s="56"/>
      <c r="W101" s="56"/>
      <c r="X101" s="56"/>
      <c r="Y101" s="56"/>
      <c r="Z101" s="56"/>
      <c r="AA101" s="56"/>
      <c r="AB101" s="56"/>
      <c r="AD101" s="56"/>
      <c r="AE101" s="56"/>
      <c r="AF101" s="56"/>
      <c r="AG101" s="56"/>
      <c r="AH101" s="56"/>
      <c r="AI101" s="56"/>
      <c r="AJ101" s="56"/>
      <c r="AK101" s="56"/>
      <c r="AL101" s="56"/>
      <c r="AN101" s="56"/>
      <c r="AO101" s="56"/>
      <c r="AP101" s="56"/>
      <c r="AQ101" s="56"/>
      <c r="AR101" s="56"/>
      <c r="AS101" s="56"/>
      <c r="AT101" s="56"/>
      <c r="AU101" s="56"/>
      <c r="AV101" s="56"/>
      <c r="AX101" s="56"/>
      <c r="AY101" s="56"/>
      <c r="AZ101" s="56"/>
      <c r="BA101" s="56"/>
      <c r="BB101" s="56"/>
      <c r="BC101" s="56"/>
      <c r="BD101" s="56"/>
      <c r="BE101" s="56"/>
      <c r="BF101" s="56"/>
      <c r="BH101" s="56"/>
      <c r="BI101" s="56"/>
      <c r="BJ101" s="56"/>
      <c r="BK101" s="56"/>
      <c r="BL101" s="56"/>
      <c r="BM101" s="56"/>
      <c r="BN101" s="56"/>
      <c r="BO101" s="56"/>
      <c r="BP101" s="56"/>
      <c r="BR101" s="56"/>
      <c r="BS101" s="56"/>
      <c r="BT101" s="56"/>
      <c r="BU101" s="56"/>
      <c r="BV101" s="56"/>
      <c r="BW101" s="56"/>
      <c r="BX101" s="56"/>
      <c r="BY101" s="56"/>
      <c r="BZ101" s="56"/>
      <c r="CB101" s="56"/>
      <c r="CC101" s="56"/>
      <c r="CD101" s="56"/>
      <c r="CE101" s="56"/>
      <c r="CF101" s="56"/>
      <c r="CG101" s="56"/>
      <c r="CH101" s="56"/>
      <c r="CI101" s="56"/>
      <c r="CJ101" s="56"/>
      <c r="CL101" s="56"/>
      <c r="CM101" s="56"/>
      <c r="CN101" s="56"/>
      <c r="CO101" s="56"/>
      <c r="CP101" s="56"/>
      <c r="CQ101" s="56"/>
      <c r="CR101" s="56"/>
      <c r="CS101" s="56"/>
      <c r="CT101" s="56"/>
      <c r="CV101" s="56"/>
      <c r="CW101" s="56"/>
      <c r="CX101" s="56"/>
      <c r="CY101" s="56"/>
      <c r="CZ101" s="56"/>
      <c r="DA101" s="56"/>
      <c r="DB101" s="56"/>
      <c r="DC101" s="56"/>
      <c r="DD101" s="56"/>
      <c r="DF101" s="56"/>
      <c r="DG101" s="56"/>
      <c r="DH101" s="56"/>
      <c r="DI101" s="56"/>
      <c r="DJ101" s="56"/>
      <c r="DK101" s="56"/>
      <c r="DL101" s="56"/>
      <c r="DM101" s="56"/>
      <c r="DN101" s="56"/>
      <c r="DP101" s="56"/>
      <c r="DQ101" s="56"/>
      <c r="DR101" s="56"/>
      <c r="DS101" s="56"/>
      <c r="DT101" s="56"/>
      <c r="DU101" s="56"/>
      <c r="DV101" s="56"/>
      <c r="DW101" s="56"/>
      <c r="DX101" s="56"/>
      <c r="DZ101" s="56"/>
      <c r="EA101" s="56"/>
      <c r="EB101" s="56"/>
      <c r="EC101" s="56"/>
      <c r="ED101" s="56"/>
      <c r="EE101" s="56"/>
      <c r="EF101" s="56"/>
      <c r="EG101" s="56"/>
      <c r="EH101" s="56"/>
      <c r="EJ101" s="56"/>
      <c r="EK101" s="56"/>
      <c r="EL101" s="56"/>
      <c r="EM101" s="56"/>
      <c r="EN101" s="56"/>
      <c r="EO101" s="56"/>
      <c r="EP101" s="56"/>
      <c r="EQ101" s="56"/>
      <c r="ER101" s="56"/>
      <c r="ET101" s="56"/>
      <c r="EU101" s="56"/>
      <c r="EV101" s="56"/>
      <c r="EW101" s="56"/>
      <c r="EX101" s="56"/>
      <c r="EY101" s="56"/>
      <c r="EZ101" s="56"/>
      <c r="FA101" s="56"/>
      <c r="FB101" s="56"/>
      <c r="FD101" s="56"/>
      <c r="FE101" s="56"/>
      <c r="FF101" s="56"/>
      <c r="FG101" s="56"/>
      <c r="FH101" s="56"/>
      <c r="FI101" s="56"/>
      <c r="FJ101" s="56"/>
      <c r="FK101" s="56"/>
      <c r="FL101" s="56"/>
      <c r="FN101" s="56"/>
      <c r="FO101" s="56"/>
      <c r="FP101" s="56"/>
      <c r="FQ101" s="56"/>
      <c r="FR101" s="56"/>
      <c r="FS101" s="56"/>
      <c r="FT101" s="56"/>
      <c r="FU101" s="56"/>
      <c r="FV101" s="56"/>
      <c r="FX101" s="56"/>
      <c r="FY101" s="56"/>
      <c r="FZ101" s="56"/>
      <c r="GA101" s="56"/>
      <c r="GB101" s="56"/>
      <c r="GC101" s="56"/>
      <c r="GD101" s="56"/>
      <c r="GE101" s="56"/>
      <c r="GF101" s="56"/>
      <c r="GH101" s="56"/>
      <c r="GI101" s="56"/>
      <c r="GJ101" s="56"/>
      <c r="GK101" s="56"/>
      <c r="GL101" s="56"/>
      <c r="GM101" s="56"/>
      <c r="GN101" s="56"/>
      <c r="GO101" s="56"/>
      <c r="GP101" s="56"/>
      <c r="GR101" s="56"/>
      <c r="GS101" s="56"/>
      <c r="GT101" s="56"/>
      <c r="GU101" s="56"/>
      <c r="GV101" s="56"/>
      <c r="GW101" s="56"/>
      <c r="GX101" s="56"/>
      <c r="GY101" s="56"/>
      <c r="GZ101" s="56"/>
      <c r="HB101" s="56"/>
      <c r="HC101" s="56"/>
      <c r="HD101" s="56"/>
      <c r="HE101" s="56"/>
      <c r="HF101" s="56"/>
      <c r="HG101" s="56"/>
      <c r="HH101" s="56"/>
      <c r="HI101" s="56"/>
      <c r="HJ101" s="56"/>
      <c r="HL101" s="56"/>
      <c r="HM101" s="56"/>
      <c r="HN101" s="56"/>
      <c r="HO101" s="56"/>
      <c r="HP101" s="56"/>
      <c r="HQ101" s="56"/>
      <c r="HR101" s="56"/>
      <c r="HS101" s="56"/>
      <c r="HT101" s="56"/>
      <c r="HV101" s="56"/>
      <c r="HW101" s="56"/>
      <c r="HX101" s="56"/>
      <c r="HY101" s="56"/>
      <c r="HZ101" s="56"/>
      <c r="IA101" s="56"/>
      <c r="IB101" s="56"/>
      <c r="IC101" s="56"/>
      <c r="ID101" s="56"/>
      <c r="IF101" s="56"/>
      <c r="IG101" s="56"/>
      <c r="IH101" s="56"/>
      <c r="II101" s="56"/>
      <c r="IJ101" s="56"/>
      <c r="IK101" s="56"/>
      <c r="IL101" s="56"/>
      <c r="IM101" s="56"/>
      <c r="IN101" s="56"/>
      <c r="IP101" s="56"/>
      <c r="IQ101" s="56"/>
      <c r="IR101" s="56"/>
      <c r="IS101" s="56"/>
      <c r="IT101" s="56"/>
      <c r="IU101" s="56"/>
    </row>
    <row r="102" spans="1:255" ht="12.75" customHeight="1" thickBot="1" x14ac:dyDescent="0.25">
      <c r="A102" s="227"/>
      <c r="B102" s="106">
        <v>478.22</v>
      </c>
      <c r="C102" s="85" t="s">
        <v>70</v>
      </c>
      <c r="D102" s="86"/>
      <c r="E102" s="47"/>
      <c r="F102" s="47"/>
      <c r="G102" s="47"/>
      <c r="H102" s="48"/>
      <c r="I102" s="49"/>
      <c r="J102" s="56"/>
      <c r="K102" s="56"/>
      <c r="L102" s="56"/>
      <c r="M102" s="56"/>
      <c r="N102" s="56"/>
      <c r="O102" s="56"/>
      <c r="P102" s="56"/>
      <c r="Q102" s="56"/>
      <c r="R102" s="56"/>
      <c r="T102" s="56"/>
      <c r="U102" s="56"/>
      <c r="V102" s="56"/>
      <c r="W102" s="56"/>
      <c r="X102" s="56"/>
      <c r="Y102" s="56"/>
      <c r="Z102" s="56"/>
      <c r="AA102" s="56"/>
      <c r="AB102" s="56"/>
      <c r="AD102" s="56"/>
      <c r="AE102" s="56"/>
      <c r="AF102" s="56"/>
      <c r="AG102" s="56"/>
      <c r="AH102" s="56"/>
      <c r="AI102" s="56"/>
      <c r="AJ102" s="56"/>
      <c r="AK102" s="56"/>
      <c r="AL102" s="56"/>
      <c r="AN102" s="56"/>
      <c r="AO102" s="56"/>
      <c r="AP102" s="56"/>
      <c r="AQ102" s="56"/>
      <c r="AR102" s="56"/>
      <c r="AS102" s="56"/>
      <c r="AT102" s="56"/>
      <c r="AU102" s="56"/>
      <c r="AV102" s="56"/>
      <c r="AX102" s="56"/>
      <c r="AY102" s="56"/>
      <c r="AZ102" s="56"/>
      <c r="BA102" s="56"/>
      <c r="BB102" s="56"/>
      <c r="BC102" s="56"/>
      <c r="BD102" s="56"/>
      <c r="BE102" s="56"/>
      <c r="BF102" s="56"/>
      <c r="BH102" s="56"/>
      <c r="BI102" s="56"/>
      <c r="BJ102" s="56"/>
      <c r="BK102" s="56"/>
      <c r="BL102" s="56"/>
      <c r="BM102" s="56"/>
      <c r="BN102" s="56"/>
      <c r="BO102" s="56"/>
      <c r="BP102" s="56"/>
      <c r="BR102" s="56"/>
      <c r="BS102" s="56"/>
      <c r="BT102" s="56"/>
      <c r="BU102" s="56"/>
      <c r="BV102" s="56"/>
      <c r="BW102" s="56"/>
      <c r="BX102" s="56"/>
      <c r="BY102" s="56"/>
      <c r="BZ102" s="56"/>
      <c r="CB102" s="56"/>
      <c r="CC102" s="56"/>
      <c r="CD102" s="56"/>
      <c r="CE102" s="56"/>
      <c r="CF102" s="56"/>
      <c r="CG102" s="56"/>
      <c r="CH102" s="56"/>
      <c r="CI102" s="56"/>
      <c r="CJ102" s="56"/>
      <c r="CL102" s="56"/>
      <c r="CM102" s="56"/>
      <c r="CN102" s="56"/>
      <c r="CO102" s="56"/>
      <c r="CP102" s="56"/>
      <c r="CQ102" s="56"/>
      <c r="CR102" s="56"/>
      <c r="CS102" s="56"/>
      <c r="CT102" s="56"/>
      <c r="CV102" s="56"/>
      <c r="CW102" s="56"/>
      <c r="CX102" s="56"/>
      <c r="CY102" s="56"/>
      <c r="CZ102" s="56"/>
      <c r="DA102" s="56"/>
      <c r="DB102" s="56"/>
      <c r="DC102" s="56"/>
      <c r="DD102" s="56"/>
      <c r="DF102" s="56"/>
      <c r="DG102" s="56"/>
      <c r="DH102" s="56"/>
      <c r="DI102" s="56"/>
      <c r="DJ102" s="56"/>
      <c r="DK102" s="56"/>
      <c r="DL102" s="56"/>
      <c r="DM102" s="56"/>
      <c r="DN102" s="56"/>
      <c r="DP102" s="56"/>
      <c r="DQ102" s="56"/>
      <c r="DR102" s="56"/>
      <c r="DS102" s="56"/>
      <c r="DT102" s="56"/>
      <c r="DU102" s="56"/>
      <c r="DV102" s="56"/>
      <c r="DW102" s="56"/>
      <c r="DX102" s="56"/>
      <c r="DZ102" s="56"/>
      <c r="EA102" s="56"/>
      <c r="EB102" s="56"/>
      <c r="EC102" s="56"/>
      <c r="ED102" s="56"/>
      <c r="EE102" s="56"/>
      <c r="EF102" s="56"/>
      <c r="EG102" s="56"/>
      <c r="EH102" s="56"/>
      <c r="EJ102" s="56"/>
      <c r="EK102" s="56"/>
      <c r="EL102" s="56"/>
      <c r="EM102" s="56"/>
      <c r="EN102" s="56"/>
      <c r="EO102" s="56"/>
      <c r="EP102" s="56"/>
      <c r="EQ102" s="56"/>
      <c r="ER102" s="56"/>
      <c r="ET102" s="56"/>
      <c r="EU102" s="56"/>
      <c r="EV102" s="56"/>
      <c r="EW102" s="56"/>
      <c r="EX102" s="56"/>
      <c r="EY102" s="56"/>
      <c r="EZ102" s="56"/>
      <c r="FA102" s="56"/>
      <c r="FB102" s="56"/>
      <c r="FD102" s="56"/>
      <c r="FE102" s="56"/>
      <c r="FF102" s="56"/>
      <c r="FG102" s="56"/>
      <c r="FH102" s="56"/>
      <c r="FI102" s="56"/>
      <c r="FJ102" s="56"/>
      <c r="FK102" s="56"/>
      <c r="FL102" s="56"/>
      <c r="FN102" s="56"/>
      <c r="FO102" s="56"/>
      <c r="FP102" s="56"/>
      <c r="FQ102" s="56"/>
      <c r="FR102" s="56"/>
      <c r="FS102" s="56"/>
      <c r="FT102" s="56"/>
      <c r="FU102" s="56"/>
      <c r="FV102" s="56"/>
      <c r="FX102" s="56"/>
      <c r="FY102" s="56"/>
      <c r="FZ102" s="56"/>
      <c r="GA102" s="56"/>
      <c r="GB102" s="56"/>
      <c r="GC102" s="56"/>
      <c r="GD102" s="56"/>
      <c r="GE102" s="56"/>
      <c r="GF102" s="56"/>
      <c r="GH102" s="56"/>
      <c r="GI102" s="56"/>
      <c r="GJ102" s="56"/>
      <c r="GK102" s="56"/>
      <c r="GL102" s="56"/>
      <c r="GM102" s="56"/>
      <c r="GN102" s="56"/>
      <c r="GO102" s="56"/>
      <c r="GP102" s="56"/>
      <c r="GR102" s="56"/>
      <c r="GS102" s="56"/>
      <c r="GT102" s="56"/>
      <c r="GU102" s="56"/>
      <c r="GV102" s="56"/>
      <c r="GW102" s="56"/>
      <c r="GX102" s="56"/>
      <c r="GY102" s="56"/>
      <c r="GZ102" s="56"/>
      <c r="HB102" s="56"/>
      <c r="HC102" s="56"/>
      <c r="HD102" s="56"/>
      <c r="HE102" s="56"/>
      <c r="HF102" s="56"/>
      <c r="HG102" s="56"/>
      <c r="HH102" s="56"/>
      <c r="HI102" s="56"/>
      <c r="HJ102" s="56"/>
      <c r="HL102" s="56"/>
      <c r="HM102" s="56"/>
      <c r="HN102" s="56"/>
      <c r="HO102" s="56"/>
      <c r="HP102" s="56"/>
      <c r="HQ102" s="56"/>
      <c r="HR102" s="56"/>
      <c r="HS102" s="56"/>
      <c r="HT102" s="56"/>
      <c r="HV102" s="56"/>
      <c r="HW102" s="56"/>
      <c r="HX102" s="56"/>
      <c r="HY102" s="56"/>
      <c r="HZ102" s="56"/>
      <c r="IA102" s="56"/>
      <c r="IB102" s="56"/>
      <c r="IC102" s="56"/>
      <c r="ID102" s="56"/>
      <c r="IF102" s="56"/>
      <c r="IG102" s="56"/>
      <c r="IH102" s="56"/>
      <c r="II102" s="56"/>
      <c r="IJ102" s="56"/>
      <c r="IK102" s="56"/>
      <c r="IL102" s="56"/>
      <c r="IM102" s="56"/>
      <c r="IN102" s="56"/>
      <c r="IP102" s="56"/>
      <c r="IQ102" s="56"/>
      <c r="IR102" s="56"/>
      <c r="IS102" s="56"/>
      <c r="IT102" s="56"/>
      <c r="IU102" s="56"/>
    </row>
    <row r="103" spans="1:255" ht="12.75" customHeight="1" thickBot="1" x14ac:dyDescent="0.25">
      <c r="A103" s="227"/>
      <c r="B103" s="106">
        <v>509.79</v>
      </c>
      <c r="C103" s="85" t="s">
        <v>72</v>
      </c>
      <c r="D103" s="86"/>
      <c r="E103" s="47"/>
      <c r="F103" s="47"/>
      <c r="G103" s="47"/>
      <c r="H103" s="48"/>
      <c r="I103" s="49"/>
      <c r="J103" s="56"/>
      <c r="K103" s="56"/>
      <c r="L103" s="56"/>
      <c r="M103" s="56"/>
      <c r="N103" s="56"/>
      <c r="O103" s="56"/>
      <c r="P103" s="56"/>
      <c r="Q103" s="56"/>
      <c r="R103" s="56"/>
      <c r="T103" s="56"/>
      <c r="U103" s="56"/>
      <c r="V103" s="56"/>
      <c r="W103" s="56"/>
      <c r="X103" s="56"/>
      <c r="Y103" s="56"/>
      <c r="Z103" s="56"/>
      <c r="AA103" s="56"/>
      <c r="AB103" s="56"/>
      <c r="AD103" s="56"/>
      <c r="AE103" s="56"/>
      <c r="AF103" s="56"/>
      <c r="AG103" s="56"/>
      <c r="AH103" s="56"/>
      <c r="AI103" s="56"/>
      <c r="AJ103" s="56"/>
      <c r="AK103" s="56"/>
      <c r="AL103" s="56"/>
      <c r="AN103" s="56"/>
      <c r="AO103" s="56"/>
      <c r="AP103" s="56"/>
      <c r="AQ103" s="56"/>
      <c r="AR103" s="56"/>
      <c r="AS103" s="56"/>
      <c r="AT103" s="56"/>
      <c r="AU103" s="56"/>
      <c r="AV103" s="56"/>
      <c r="AX103" s="56"/>
      <c r="AY103" s="56"/>
      <c r="AZ103" s="56"/>
      <c r="BA103" s="56"/>
      <c r="BB103" s="56"/>
      <c r="BC103" s="56"/>
      <c r="BD103" s="56"/>
      <c r="BE103" s="56"/>
      <c r="BF103" s="56"/>
      <c r="BH103" s="56"/>
      <c r="BI103" s="56"/>
      <c r="BJ103" s="56"/>
      <c r="BK103" s="56"/>
      <c r="BL103" s="56"/>
      <c r="BM103" s="56"/>
      <c r="BN103" s="56"/>
      <c r="BO103" s="56"/>
      <c r="BP103" s="56"/>
      <c r="BR103" s="56"/>
      <c r="BS103" s="56"/>
      <c r="BT103" s="56"/>
      <c r="BU103" s="56"/>
      <c r="BV103" s="56"/>
      <c r="BW103" s="56"/>
      <c r="BX103" s="56"/>
      <c r="BY103" s="56"/>
      <c r="BZ103" s="56"/>
      <c r="CB103" s="56"/>
      <c r="CC103" s="56"/>
      <c r="CD103" s="56"/>
      <c r="CE103" s="56"/>
      <c r="CF103" s="56"/>
      <c r="CG103" s="56"/>
      <c r="CH103" s="56"/>
      <c r="CI103" s="56"/>
      <c r="CJ103" s="56"/>
      <c r="CL103" s="56"/>
      <c r="CM103" s="56"/>
      <c r="CN103" s="56"/>
      <c r="CO103" s="56"/>
      <c r="CP103" s="56"/>
      <c r="CQ103" s="56"/>
      <c r="CR103" s="56"/>
      <c r="CS103" s="56"/>
      <c r="CT103" s="56"/>
      <c r="CV103" s="56"/>
      <c r="CW103" s="56"/>
      <c r="CX103" s="56"/>
      <c r="CY103" s="56"/>
      <c r="CZ103" s="56"/>
      <c r="DA103" s="56"/>
      <c r="DB103" s="56"/>
      <c r="DC103" s="56"/>
      <c r="DD103" s="56"/>
      <c r="DF103" s="56"/>
      <c r="DG103" s="56"/>
      <c r="DH103" s="56"/>
      <c r="DI103" s="56"/>
      <c r="DJ103" s="56"/>
      <c r="DK103" s="56"/>
      <c r="DL103" s="56"/>
      <c r="DM103" s="56"/>
      <c r="DN103" s="56"/>
      <c r="DP103" s="56"/>
      <c r="DQ103" s="56"/>
      <c r="DR103" s="56"/>
      <c r="DS103" s="56"/>
      <c r="DT103" s="56"/>
      <c r="DU103" s="56"/>
      <c r="DV103" s="56"/>
      <c r="DW103" s="56"/>
      <c r="DX103" s="56"/>
      <c r="DZ103" s="56"/>
      <c r="EA103" s="56"/>
      <c r="EB103" s="56"/>
      <c r="EC103" s="56"/>
      <c r="ED103" s="56"/>
      <c r="EE103" s="56"/>
      <c r="EF103" s="56"/>
      <c r="EG103" s="56"/>
      <c r="EH103" s="56"/>
      <c r="EJ103" s="56"/>
      <c r="EK103" s="56"/>
      <c r="EL103" s="56"/>
      <c r="EM103" s="56"/>
      <c r="EN103" s="56"/>
      <c r="EO103" s="56"/>
      <c r="EP103" s="56"/>
      <c r="EQ103" s="56"/>
      <c r="ER103" s="56"/>
      <c r="ET103" s="56"/>
      <c r="EU103" s="56"/>
      <c r="EV103" s="56"/>
      <c r="EW103" s="56"/>
      <c r="EX103" s="56"/>
      <c r="EY103" s="56"/>
      <c r="EZ103" s="56"/>
      <c r="FA103" s="56"/>
      <c r="FB103" s="56"/>
      <c r="FD103" s="56"/>
      <c r="FE103" s="56"/>
      <c r="FF103" s="56"/>
      <c r="FG103" s="56"/>
      <c r="FH103" s="56"/>
      <c r="FI103" s="56"/>
      <c r="FJ103" s="56"/>
      <c r="FK103" s="56"/>
      <c r="FL103" s="56"/>
      <c r="FN103" s="56"/>
      <c r="FO103" s="56"/>
      <c r="FP103" s="56"/>
      <c r="FQ103" s="56"/>
      <c r="FR103" s="56"/>
      <c r="FS103" s="56"/>
      <c r="FT103" s="56"/>
      <c r="FU103" s="56"/>
      <c r="FV103" s="56"/>
      <c r="FX103" s="56"/>
      <c r="FY103" s="56"/>
      <c r="FZ103" s="56"/>
      <c r="GA103" s="56"/>
      <c r="GB103" s="56"/>
      <c r="GC103" s="56"/>
      <c r="GD103" s="56"/>
      <c r="GE103" s="56"/>
      <c r="GF103" s="56"/>
      <c r="GH103" s="56"/>
      <c r="GI103" s="56"/>
      <c r="GJ103" s="56"/>
      <c r="GK103" s="56"/>
      <c r="GL103" s="56"/>
      <c r="GM103" s="56"/>
      <c r="GN103" s="56"/>
      <c r="GO103" s="56"/>
      <c r="GP103" s="56"/>
      <c r="GR103" s="56"/>
      <c r="GS103" s="56"/>
      <c r="GT103" s="56"/>
      <c r="GU103" s="56"/>
      <c r="GV103" s="56"/>
      <c r="GW103" s="56"/>
      <c r="GX103" s="56"/>
      <c r="GY103" s="56"/>
      <c r="GZ103" s="56"/>
      <c r="HB103" s="56"/>
      <c r="HC103" s="56"/>
      <c r="HD103" s="56"/>
      <c r="HE103" s="56"/>
      <c r="HF103" s="56"/>
      <c r="HG103" s="56"/>
      <c r="HH103" s="56"/>
      <c r="HI103" s="56"/>
      <c r="HJ103" s="56"/>
      <c r="HL103" s="56"/>
      <c r="HM103" s="56"/>
      <c r="HN103" s="56"/>
      <c r="HO103" s="56"/>
      <c r="HP103" s="56"/>
      <c r="HQ103" s="56"/>
      <c r="HR103" s="56"/>
      <c r="HS103" s="56"/>
      <c r="HT103" s="56"/>
      <c r="HV103" s="56"/>
      <c r="HW103" s="56"/>
      <c r="HX103" s="56"/>
      <c r="HY103" s="56"/>
      <c r="HZ103" s="56"/>
      <c r="IA103" s="56"/>
      <c r="IB103" s="56"/>
      <c r="IC103" s="56"/>
      <c r="ID103" s="56"/>
      <c r="IF103" s="56"/>
      <c r="IG103" s="56"/>
      <c r="IH103" s="56"/>
      <c r="II103" s="56"/>
      <c r="IJ103" s="56"/>
      <c r="IK103" s="56"/>
      <c r="IL103" s="56"/>
      <c r="IM103" s="56"/>
      <c r="IN103" s="56"/>
      <c r="IP103" s="56"/>
      <c r="IQ103" s="56"/>
      <c r="IR103" s="56"/>
      <c r="IS103" s="56"/>
      <c r="IT103" s="56"/>
      <c r="IU103" s="56"/>
    </row>
    <row r="104" spans="1:255" ht="12.75" customHeight="1" thickBot="1" x14ac:dyDescent="0.25">
      <c r="A104" s="227"/>
      <c r="B104" s="106">
        <v>566.58000000000004</v>
      </c>
      <c r="C104" s="85" t="s">
        <v>73</v>
      </c>
      <c r="D104" s="86"/>
      <c r="E104" s="47"/>
      <c r="F104" s="47"/>
      <c r="G104" s="47"/>
      <c r="H104" s="48"/>
      <c r="I104" s="49"/>
      <c r="J104" s="56"/>
      <c r="K104" s="56"/>
      <c r="L104" s="56"/>
      <c r="M104" s="56"/>
      <c r="N104" s="56"/>
      <c r="O104" s="56"/>
      <c r="P104" s="56"/>
      <c r="Q104" s="56"/>
      <c r="R104" s="56"/>
      <c r="T104" s="56"/>
      <c r="U104" s="56"/>
      <c r="V104" s="56"/>
      <c r="W104" s="56"/>
      <c r="X104" s="56"/>
      <c r="Y104" s="56"/>
      <c r="Z104" s="56"/>
      <c r="AA104" s="56"/>
      <c r="AB104" s="56"/>
      <c r="AD104" s="56"/>
      <c r="AE104" s="56"/>
      <c r="AF104" s="56"/>
      <c r="AG104" s="56"/>
      <c r="AH104" s="56"/>
      <c r="AI104" s="56"/>
      <c r="AJ104" s="56"/>
      <c r="AK104" s="56"/>
      <c r="AL104" s="56"/>
      <c r="AN104" s="56"/>
      <c r="AO104" s="56"/>
      <c r="AP104" s="56"/>
      <c r="AQ104" s="56"/>
      <c r="AR104" s="56"/>
      <c r="AS104" s="56"/>
      <c r="AT104" s="56"/>
      <c r="AU104" s="56"/>
      <c r="AV104" s="56"/>
      <c r="AX104" s="56"/>
      <c r="AY104" s="56"/>
      <c r="AZ104" s="56"/>
      <c r="BA104" s="56"/>
      <c r="BB104" s="56"/>
      <c r="BC104" s="56"/>
      <c r="BD104" s="56"/>
      <c r="BE104" s="56"/>
      <c r="BF104" s="56"/>
      <c r="BH104" s="56"/>
      <c r="BI104" s="56"/>
      <c r="BJ104" s="56"/>
      <c r="BK104" s="56"/>
      <c r="BL104" s="56"/>
      <c r="BM104" s="56"/>
      <c r="BN104" s="56"/>
      <c r="BO104" s="56"/>
      <c r="BP104" s="56"/>
      <c r="BR104" s="56"/>
      <c r="BS104" s="56"/>
      <c r="BT104" s="56"/>
      <c r="BU104" s="56"/>
      <c r="BV104" s="56"/>
      <c r="BW104" s="56"/>
      <c r="BX104" s="56"/>
      <c r="BY104" s="56"/>
      <c r="BZ104" s="56"/>
      <c r="CB104" s="56"/>
      <c r="CC104" s="56"/>
      <c r="CD104" s="56"/>
      <c r="CE104" s="56"/>
      <c r="CF104" s="56"/>
      <c r="CG104" s="56"/>
      <c r="CH104" s="56"/>
      <c r="CI104" s="56"/>
      <c r="CJ104" s="56"/>
      <c r="CL104" s="56"/>
      <c r="CM104" s="56"/>
      <c r="CN104" s="56"/>
      <c r="CO104" s="56"/>
      <c r="CP104" s="56"/>
      <c r="CQ104" s="56"/>
      <c r="CR104" s="56"/>
      <c r="CS104" s="56"/>
      <c r="CT104" s="56"/>
      <c r="CV104" s="56"/>
      <c r="CW104" s="56"/>
      <c r="CX104" s="56"/>
      <c r="CY104" s="56"/>
      <c r="CZ104" s="56"/>
      <c r="DA104" s="56"/>
      <c r="DB104" s="56"/>
      <c r="DC104" s="56"/>
      <c r="DD104" s="56"/>
      <c r="DF104" s="56"/>
      <c r="DG104" s="56"/>
      <c r="DH104" s="56"/>
      <c r="DI104" s="56"/>
      <c r="DJ104" s="56"/>
      <c r="DK104" s="56"/>
      <c r="DL104" s="56"/>
      <c r="DM104" s="56"/>
      <c r="DN104" s="56"/>
      <c r="DP104" s="56"/>
      <c r="DQ104" s="56"/>
      <c r="DR104" s="56"/>
      <c r="DS104" s="56"/>
      <c r="DT104" s="56"/>
      <c r="DU104" s="56"/>
      <c r="DV104" s="56"/>
      <c r="DW104" s="56"/>
      <c r="DX104" s="56"/>
      <c r="DZ104" s="56"/>
      <c r="EA104" s="56"/>
      <c r="EB104" s="56"/>
      <c r="EC104" s="56"/>
      <c r="ED104" s="56"/>
      <c r="EE104" s="56"/>
      <c r="EF104" s="56"/>
      <c r="EG104" s="56"/>
      <c r="EH104" s="56"/>
      <c r="EJ104" s="56"/>
      <c r="EK104" s="56"/>
      <c r="EL104" s="56"/>
      <c r="EM104" s="56"/>
      <c r="EN104" s="56"/>
      <c r="EO104" s="56"/>
      <c r="EP104" s="56"/>
      <c r="EQ104" s="56"/>
      <c r="ER104" s="56"/>
      <c r="ET104" s="56"/>
      <c r="EU104" s="56"/>
      <c r="EV104" s="56"/>
      <c r="EW104" s="56"/>
      <c r="EX104" s="56"/>
      <c r="EY104" s="56"/>
      <c r="EZ104" s="56"/>
      <c r="FA104" s="56"/>
      <c r="FB104" s="56"/>
      <c r="FD104" s="56"/>
      <c r="FE104" s="56"/>
      <c r="FF104" s="56"/>
      <c r="FG104" s="56"/>
      <c r="FH104" s="56"/>
      <c r="FI104" s="56"/>
      <c r="FJ104" s="56"/>
      <c r="FK104" s="56"/>
      <c r="FL104" s="56"/>
      <c r="FN104" s="56"/>
      <c r="FO104" s="56"/>
      <c r="FP104" s="56"/>
      <c r="FQ104" s="56"/>
      <c r="FR104" s="56"/>
      <c r="FS104" s="56"/>
      <c r="FT104" s="56"/>
      <c r="FU104" s="56"/>
      <c r="FV104" s="56"/>
      <c r="FX104" s="56"/>
      <c r="FY104" s="56"/>
      <c r="FZ104" s="56"/>
      <c r="GA104" s="56"/>
      <c r="GB104" s="56"/>
      <c r="GC104" s="56"/>
      <c r="GD104" s="56"/>
      <c r="GE104" s="56"/>
      <c r="GF104" s="56"/>
      <c r="GH104" s="56"/>
      <c r="GI104" s="56"/>
      <c r="GJ104" s="56"/>
      <c r="GK104" s="56"/>
      <c r="GL104" s="56"/>
      <c r="GM104" s="56"/>
      <c r="GN104" s="56"/>
      <c r="GO104" s="56"/>
      <c r="GP104" s="56"/>
      <c r="GR104" s="56"/>
      <c r="GS104" s="56"/>
      <c r="GT104" s="56"/>
      <c r="GU104" s="56"/>
      <c r="GV104" s="56"/>
      <c r="GW104" s="56"/>
      <c r="GX104" s="56"/>
      <c r="GY104" s="56"/>
      <c r="GZ104" s="56"/>
      <c r="HB104" s="56"/>
      <c r="HC104" s="56"/>
      <c r="HD104" s="56"/>
      <c r="HE104" s="56"/>
      <c r="HF104" s="56"/>
      <c r="HG104" s="56"/>
      <c r="HH104" s="56"/>
      <c r="HI104" s="56"/>
      <c r="HJ104" s="56"/>
      <c r="HL104" s="56"/>
      <c r="HM104" s="56"/>
      <c r="HN104" s="56"/>
      <c r="HO104" s="56"/>
      <c r="HP104" s="56"/>
      <c r="HQ104" s="56"/>
      <c r="HR104" s="56"/>
      <c r="HS104" s="56"/>
      <c r="HT104" s="56"/>
      <c r="HV104" s="56"/>
      <c r="HW104" s="56"/>
      <c r="HX104" s="56"/>
      <c r="HY104" s="56"/>
      <c r="HZ104" s="56"/>
      <c r="IA104" s="56"/>
      <c r="IB104" s="56"/>
      <c r="IC104" s="56"/>
      <c r="ID104" s="56"/>
      <c r="IF104" s="56"/>
      <c r="IG104" s="56"/>
      <c r="IH104" s="56"/>
      <c r="II104" s="56"/>
      <c r="IJ104" s="56"/>
      <c r="IK104" s="56"/>
      <c r="IL104" s="56"/>
      <c r="IM104" s="56"/>
      <c r="IN104" s="56"/>
      <c r="IP104" s="56"/>
      <c r="IQ104" s="56"/>
      <c r="IR104" s="56"/>
      <c r="IS104" s="56"/>
      <c r="IT104" s="56"/>
      <c r="IU104" s="56"/>
    </row>
    <row r="105" spans="1:255" ht="12.75" customHeight="1" thickBot="1" x14ac:dyDescent="0.25">
      <c r="A105" s="227"/>
      <c r="B105" s="106">
        <v>513.20000000000005</v>
      </c>
      <c r="C105" s="85" t="s">
        <v>74</v>
      </c>
      <c r="D105" s="86"/>
      <c r="E105" s="47"/>
      <c r="F105" s="47"/>
      <c r="G105" s="47"/>
      <c r="H105" s="48"/>
      <c r="I105" s="49"/>
      <c r="J105" s="56"/>
      <c r="K105" s="56"/>
      <c r="L105" s="56"/>
      <c r="M105" s="56"/>
      <c r="N105" s="56"/>
      <c r="O105" s="56"/>
      <c r="P105" s="56"/>
      <c r="Q105" s="56"/>
      <c r="R105" s="56"/>
      <c r="T105" s="56"/>
      <c r="U105" s="56"/>
      <c r="V105" s="56"/>
      <c r="W105" s="56"/>
      <c r="X105" s="56"/>
      <c r="Y105" s="56"/>
      <c r="Z105" s="56"/>
      <c r="AA105" s="56"/>
      <c r="AB105" s="56"/>
      <c r="AD105" s="56"/>
      <c r="AE105" s="56"/>
      <c r="AF105" s="56"/>
      <c r="AG105" s="56"/>
      <c r="AH105" s="56"/>
      <c r="AI105" s="56"/>
      <c r="AJ105" s="56"/>
      <c r="AK105" s="56"/>
      <c r="AL105" s="56"/>
      <c r="AN105" s="56"/>
      <c r="AO105" s="56"/>
      <c r="AP105" s="56"/>
      <c r="AQ105" s="56"/>
      <c r="AR105" s="56"/>
      <c r="AS105" s="56"/>
      <c r="AT105" s="56"/>
      <c r="AU105" s="56"/>
      <c r="AV105" s="56"/>
      <c r="AX105" s="56"/>
      <c r="AY105" s="56"/>
      <c r="AZ105" s="56"/>
      <c r="BA105" s="56"/>
      <c r="BB105" s="56"/>
      <c r="BC105" s="56"/>
      <c r="BD105" s="56"/>
      <c r="BE105" s="56"/>
      <c r="BF105" s="56"/>
      <c r="BH105" s="56"/>
      <c r="BI105" s="56"/>
      <c r="BJ105" s="56"/>
      <c r="BK105" s="56"/>
      <c r="BL105" s="56"/>
      <c r="BM105" s="56"/>
      <c r="BN105" s="56"/>
      <c r="BO105" s="56"/>
      <c r="BP105" s="56"/>
      <c r="BR105" s="56"/>
      <c r="BS105" s="56"/>
      <c r="BT105" s="56"/>
      <c r="BU105" s="56"/>
      <c r="BV105" s="56"/>
      <c r="BW105" s="56"/>
      <c r="BX105" s="56"/>
      <c r="BY105" s="56"/>
      <c r="BZ105" s="56"/>
      <c r="CB105" s="56"/>
      <c r="CC105" s="56"/>
      <c r="CD105" s="56"/>
      <c r="CE105" s="56"/>
      <c r="CF105" s="56"/>
      <c r="CG105" s="56"/>
      <c r="CH105" s="56"/>
      <c r="CI105" s="56"/>
      <c r="CJ105" s="56"/>
      <c r="CL105" s="56"/>
      <c r="CM105" s="56"/>
      <c r="CN105" s="56"/>
      <c r="CO105" s="56"/>
      <c r="CP105" s="56"/>
      <c r="CQ105" s="56"/>
      <c r="CR105" s="56"/>
      <c r="CS105" s="56"/>
      <c r="CT105" s="56"/>
      <c r="CV105" s="56"/>
      <c r="CW105" s="56"/>
      <c r="CX105" s="56"/>
      <c r="CY105" s="56"/>
      <c r="CZ105" s="56"/>
      <c r="DA105" s="56"/>
      <c r="DB105" s="56"/>
      <c r="DC105" s="56"/>
      <c r="DD105" s="56"/>
      <c r="DF105" s="56"/>
      <c r="DG105" s="56"/>
      <c r="DH105" s="56"/>
      <c r="DI105" s="56"/>
      <c r="DJ105" s="56"/>
      <c r="DK105" s="56"/>
      <c r="DL105" s="56"/>
      <c r="DM105" s="56"/>
      <c r="DN105" s="56"/>
      <c r="DP105" s="56"/>
      <c r="DQ105" s="56"/>
      <c r="DR105" s="56"/>
      <c r="DS105" s="56"/>
      <c r="DT105" s="56"/>
      <c r="DU105" s="56"/>
      <c r="DV105" s="56"/>
      <c r="DW105" s="56"/>
      <c r="DX105" s="56"/>
      <c r="DZ105" s="56"/>
      <c r="EA105" s="56"/>
      <c r="EB105" s="56"/>
      <c r="EC105" s="56"/>
      <c r="ED105" s="56"/>
      <c r="EE105" s="56"/>
      <c r="EF105" s="56"/>
      <c r="EG105" s="56"/>
      <c r="EH105" s="56"/>
      <c r="EJ105" s="56"/>
      <c r="EK105" s="56"/>
      <c r="EL105" s="56"/>
      <c r="EM105" s="56"/>
      <c r="EN105" s="56"/>
      <c r="EO105" s="56"/>
      <c r="EP105" s="56"/>
      <c r="EQ105" s="56"/>
      <c r="ER105" s="56"/>
      <c r="ET105" s="56"/>
      <c r="EU105" s="56"/>
      <c r="EV105" s="56"/>
      <c r="EW105" s="56"/>
      <c r="EX105" s="56"/>
      <c r="EY105" s="56"/>
      <c r="EZ105" s="56"/>
      <c r="FA105" s="56"/>
      <c r="FB105" s="56"/>
      <c r="FD105" s="56"/>
      <c r="FE105" s="56"/>
      <c r="FF105" s="56"/>
      <c r="FG105" s="56"/>
      <c r="FH105" s="56"/>
      <c r="FI105" s="56"/>
      <c r="FJ105" s="56"/>
      <c r="FK105" s="56"/>
      <c r="FL105" s="56"/>
      <c r="FN105" s="56"/>
      <c r="FO105" s="56"/>
      <c r="FP105" s="56"/>
      <c r="FQ105" s="56"/>
      <c r="FR105" s="56"/>
      <c r="FS105" s="56"/>
      <c r="FT105" s="56"/>
      <c r="FU105" s="56"/>
      <c r="FV105" s="56"/>
      <c r="FX105" s="56"/>
      <c r="FY105" s="56"/>
      <c r="FZ105" s="56"/>
      <c r="GA105" s="56"/>
      <c r="GB105" s="56"/>
      <c r="GC105" s="56"/>
      <c r="GD105" s="56"/>
      <c r="GE105" s="56"/>
      <c r="GF105" s="56"/>
      <c r="GH105" s="56"/>
      <c r="GI105" s="56"/>
      <c r="GJ105" s="56"/>
      <c r="GK105" s="56"/>
      <c r="GL105" s="56"/>
      <c r="GM105" s="56"/>
      <c r="GN105" s="56"/>
      <c r="GO105" s="56"/>
      <c r="GP105" s="56"/>
      <c r="GR105" s="56"/>
      <c r="GS105" s="56"/>
      <c r="GT105" s="56"/>
      <c r="GU105" s="56"/>
      <c r="GV105" s="56"/>
      <c r="GW105" s="56"/>
      <c r="GX105" s="56"/>
      <c r="GY105" s="56"/>
      <c r="GZ105" s="56"/>
      <c r="HB105" s="56"/>
      <c r="HC105" s="56"/>
      <c r="HD105" s="56"/>
      <c r="HE105" s="56"/>
      <c r="HF105" s="56"/>
      <c r="HG105" s="56"/>
      <c r="HH105" s="56"/>
      <c r="HI105" s="56"/>
      <c r="HJ105" s="56"/>
      <c r="HL105" s="56"/>
      <c r="HM105" s="56"/>
      <c r="HN105" s="56"/>
      <c r="HO105" s="56"/>
      <c r="HP105" s="56"/>
      <c r="HQ105" s="56"/>
      <c r="HR105" s="56"/>
      <c r="HS105" s="56"/>
      <c r="HT105" s="56"/>
      <c r="HV105" s="56"/>
      <c r="HW105" s="56"/>
      <c r="HX105" s="56"/>
      <c r="HY105" s="56"/>
      <c r="HZ105" s="56"/>
      <c r="IA105" s="56"/>
      <c r="IB105" s="56"/>
      <c r="IC105" s="56"/>
      <c r="ID105" s="56"/>
      <c r="IF105" s="56"/>
      <c r="IG105" s="56"/>
      <c r="IH105" s="56"/>
      <c r="II105" s="56"/>
      <c r="IJ105" s="56"/>
      <c r="IK105" s="56"/>
      <c r="IL105" s="56"/>
      <c r="IM105" s="56"/>
      <c r="IN105" s="56"/>
      <c r="IP105" s="56"/>
      <c r="IQ105" s="56"/>
      <c r="IR105" s="56"/>
      <c r="IS105" s="56"/>
      <c r="IT105" s="56"/>
      <c r="IU105" s="56"/>
    </row>
    <row r="106" spans="1:255" ht="12.75" customHeight="1" thickBot="1" x14ac:dyDescent="0.25">
      <c r="A106" s="221"/>
      <c r="B106" s="106">
        <v>444.01</v>
      </c>
      <c r="C106" s="85" t="s">
        <v>75</v>
      </c>
      <c r="D106" s="86"/>
      <c r="E106" s="47"/>
      <c r="F106" s="47"/>
      <c r="G106" s="47"/>
      <c r="H106" s="48"/>
      <c r="I106" s="49"/>
      <c r="J106" s="56"/>
      <c r="K106" s="56"/>
      <c r="L106" s="56"/>
      <c r="M106" s="56"/>
      <c r="N106" s="56"/>
      <c r="O106" s="56"/>
      <c r="P106" s="56"/>
      <c r="Q106" s="56"/>
      <c r="R106" s="56"/>
      <c r="T106" s="56"/>
      <c r="U106" s="56"/>
      <c r="V106" s="56"/>
      <c r="W106" s="56"/>
      <c r="X106" s="56"/>
      <c r="Y106" s="56"/>
      <c r="Z106" s="56"/>
      <c r="AA106" s="56"/>
      <c r="AB106" s="56"/>
      <c r="AD106" s="56"/>
      <c r="AE106" s="56"/>
      <c r="AF106" s="56"/>
      <c r="AG106" s="56"/>
      <c r="AH106" s="56"/>
      <c r="AI106" s="56"/>
      <c r="AJ106" s="56"/>
      <c r="AK106" s="56"/>
      <c r="AL106" s="56"/>
      <c r="AN106" s="56"/>
      <c r="AO106" s="56"/>
      <c r="AP106" s="56"/>
      <c r="AQ106" s="56"/>
      <c r="AR106" s="56"/>
      <c r="AS106" s="56"/>
      <c r="AT106" s="56"/>
      <c r="AU106" s="56"/>
      <c r="AV106" s="56"/>
      <c r="AX106" s="56"/>
      <c r="AY106" s="56"/>
      <c r="AZ106" s="56"/>
      <c r="BA106" s="56"/>
      <c r="BB106" s="56"/>
      <c r="BC106" s="56"/>
      <c r="BD106" s="56"/>
      <c r="BE106" s="56"/>
      <c r="BF106" s="56"/>
      <c r="BH106" s="56"/>
      <c r="BI106" s="56"/>
      <c r="BJ106" s="56"/>
      <c r="BK106" s="56"/>
      <c r="BL106" s="56"/>
      <c r="BM106" s="56"/>
      <c r="BN106" s="56"/>
      <c r="BO106" s="56"/>
      <c r="BP106" s="56"/>
      <c r="BR106" s="56"/>
      <c r="BS106" s="56"/>
      <c r="BT106" s="56"/>
      <c r="BU106" s="56"/>
      <c r="BV106" s="56"/>
      <c r="BW106" s="56"/>
      <c r="BX106" s="56"/>
      <c r="BY106" s="56"/>
      <c r="BZ106" s="56"/>
      <c r="CB106" s="56"/>
      <c r="CC106" s="56"/>
      <c r="CD106" s="56"/>
      <c r="CE106" s="56"/>
      <c r="CF106" s="56"/>
      <c r="CG106" s="56"/>
      <c r="CH106" s="56"/>
      <c r="CI106" s="56"/>
      <c r="CJ106" s="56"/>
      <c r="CL106" s="56"/>
      <c r="CM106" s="56"/>
      <c r="CN106" s="56"/>
      <c r="CO106" s="56"/>
      <c r="CP106" s="56"/>
      <c r="CQ106" s="56"/>
      <c r="CR106" s="56"/>
      <c r="CS106" s="56"/>
      <c r="CT106" s="56"/>
      <c r="CV106" s="56"/>
      <c r="CW106" s="56"/>
      <c r="CX106" s="56"/>
      <c r="CY106" s="56"/>
      <c r="CZ106" s="56"/>
      <c r="DA106" s="56"/>
      <c r="DB106" s="56"/>
      <c r="DC106" s="56"/>
      <c r="DD106" s="56"/>
      <c r="DF106" s="56"/>
      <c r="DG106" s="56"/>
      <c r="DH106" s="56"/>
      <c r="DI106" s="56"/>
      <c r="DJ106" s="56"/>
      <c r="DK106" s="56"/>
      <c r="DL106" s="56"/>
      <c r="DM106" s="56"/>
      <c r="DN106" s="56"/>
      <c r="DP106" s="56"/>
      <c r="DQ106" s="56"/>
      <c r="DR106" s="56"/>
      <c r="DS106" s="56"/>
      <c r="DT106" s="56"/>
      <c r="DU106" s="56"/>
      <c r="DV106" s="56"/>
      <c r="DW106" s="56"/>
      <c r="DX106" s="56"/>
      <c r="DZ106" s="56"/>
      <c r="EA106" s="56"/>
      <c r="EB106" s="56"/>
      <c r="EC106" s="56"/>
      <c r="ED106" s="56"/>
      <c r="EE106" s="56"/>
      <c r="EF106" s="56"/>
      <c r="EG106" s="56"/>
      <c r="EH106" s="56"/>
      <c r="EJ106" s="56"/>
      <c r="EK106" s="56"/>
      <c r="EL106" s="56"/>
      <c r="EM106" s="56"/>
      <c r="EN106" s="56"/>
      <c r="EO106" s="56"/>
      <c r="EP106" s="56"/>
      <c r="EQ106" s="56"/>
      <c r="ER106" s="56"/>
      <c r="ET106" s="56"/>
      <c r="EU106" s="56"/>
      <c r="EV106" s="56"/>
      <c r="EW106" s="56"/>
      <c r="EX106" s="56"/>
      <c r="EY106" s="56"/>
      <c r="EZ106" s="56"/>
      <c r="FA106" s="56"/>
      <c r="FB106" s="56"/>
      <c r="FD106" s="56"/>
      <c r="FE106" s="56"/>
      <c r="FF106" s="56"/>
      <c r="FG106" s="56"/>
      <c r="FH106" s="56"/>
      <c r="FI106" s="56"/>
      <c r="FJ106" s="56"/>
      <c r="FK106" s="56"/>
      <c r="FL106" s="56"/>
      <c r="FN106" s="56"/>
      <c r="FO106" s="56"/>
      <c r="FP106" s="56"/>
      <c r="FQ106" s="56"/>
      <c r="FR106" s="56"/>
      <c r="FS106" s="56"/>
      <c r="FT106" s="56"/>
      <c r="FU106" s="56"/>
      <c r="FV106" s="56"/>
      <c r="FX106" s="56"/>
      <c r="FY106" s="56"/>
      <c r="FZ106" s="56"/>
      <c r="GA106" s="56"/>
      <c r="GB106" s="56"/>
      <c r="GC106" s="56"/>
      <c r="GD106" s="56"/>
      <c r="GE106" s="56"/>
      <c r="GF106" s="56"/>
      <c r="GH106" s="56"/>
      <c r="GI106" s="56"/>
      <c r="GJ106" s="56"/>
      <c r="GK106" s="56"/>
      <c r="GL106" s="56"/>
      <c r="GM106" s="56"/>
      <c r="GN106" s="56"/>
      <c r="GO106" s="56"/>
      <c r="GP106" s="56"/>
      <c r="GR106" s="56"/>
      <c r="GS106" s="56"/>
      <c r="GT106" s="56"/>
      <c r="GU106" s="56"/>
      <c r="GV106" s="56"/>
      <c r="GW106" s="56"/>
      <c r="GX106" s="56"/>
      <c r="GY106" s="56"/>
      <c r="GZ106" s="56"/>
      <c r="HB106" s="56"/>
      <c r="HC106" s="56"/>
      <c r="HD106" s="56"/>
      <c r="HE106" s="56"/>
      <c r="HF106" s="56"/>
      <c r="HG106" s="56"/>
      <c r="HH106" s="56"/>
      <c r="HI106" s="56"/>
      <c r="HJ106" s="56"/>
      <c r="HL106" s="56"/>
      <c r="HM106" s="56"/>
      <c r="HN106" s="56"/>
      <c r="HO106" s="56"/>
      <c r="HP106" s="56"/>
      <c r="HQ106" s="56"/>
      <c r="HR106" s="56"/>
      <c r="HS106" s="56"/>
      <c r="HT106" s="56"/>
      <c r="HV106" s="56"/>
      <c r="HW106" s="56"/>
      <c r="HX106" s="56"/>
      <c r="HY106" s="56"/>
      <c r="HZ106" s="56"/>
      <c r="IA106" s="56"/>
      <c r="IB106" s="56"/>
      <c r="IC106" s="56"/>
      <c r="ID106" s="56"/>
      <c r="IF106" s="56"/>
      <c r="IG106" s="56"/>
      <c r="IH106" s="56"/>
      <c r="II106" s="56"/>
      <c r="IJ106" s="56"/>
      <c r="IK106" s="56"/>
      <c r="IL106" s="56"/>
      <c r="IM106" s="56"/>
      <c r="IN106" s="56"/>
      <c r="IP106" s="56"/>
      <c r="IQ106" s="56"/>
      <c r="IR106" s="56"/>
      <c r="IS106" s="56"/>
      <c r="IT106" s="56"/>
      <c r="IU106" s="56"/>
    </row>
    <row r="107" spans="1:255" ht="12.75" customHeight="1" thickBot="1" x14ac:dyDescent="0.25">
      <c r="A107" s="221"/>
      <c r="B107" s="106">
        <v>485.63</v>
      </c>
      <c r="C107" s="85" t="s">
        <v>76</v>
      </c>
      <c r="D107" s="86"/>
      <c r="E107" s="47"/>
      <c r="F107" s="47"/>
      <c r="G107" s="47"/>
      <c r="H107" s="48"/>
      <c r="I107" s="49"/>
      <c r="J107" s="56"/>
      <c r="K107" s="56"/>
      <c r="L107" s="56"/>
      <c r="M107" s="56"/>
      <c r="N107" s="56"/>
      <c r="O107" s="56"/>
      <c r="P107" s="56"/>
      <c r="Q107" s="56"/>
      <c r="R107" s="56"/>
      <c r="T107" s="56"/>
      <c r="U107" s="56"/>
      <c r="V107" s="56"/>
      <c r="W107" s="56"/>
      <c r="X107" s="56"/>
      <c r="Y107" s="56"/>
      <c r="Z107" s="56"/>
      <c r="AA107" s="56"/>
      <c r="AB107" s="56"/>
      <c r="AD107" s="56"/>
      <c r="AE107" s="56"/>
      <c r="AF107" s="56"/>
      <c r="AG107" s="56"/>
      <c r="AH107" s="56"/>
      <c r="AI107" s="56"/>
      <c r="AJ107" s="56"/>
      <c r="AK107" s="56"/>
      <c r="AL107" s="56"/>
      <c r="AN107" s="56"/>
      <c r="AO107" s="56"/>
      <c r="AP107" s="56"/>
      <c r="AQ107" s="56"/>
      <c r="AR107" s="56"/>
      <c r="AS107" s="56"/>
      <c r="AT107" s="56"/>
      <c r="AU107" s="56"/>
      <c r="AV107" s="56"/>
      <c r="AX107" s="56"/>
      <c r="AY107" s="56"/>
      <c r="AZ107" s="56"/>
      <c r="BA107" s="56"/>
      <c r="BB107" s="56"/>
      <c r="BC107" s="56"/>
      <c r="BD107" s="56"/>
      <c r="BE107" s="56"/>
      <c r="BF107" s="56"/>
      <c r="BH107" s="56"/>
      <c r="BI107" s="56"/>
      <c r="BJ107" s="56"/>
      <c r="BK107" s="56"/>
      <c r="BL107" s="56"/>
      <c r="BM107" s="56"/>
      <c r="BN107" s="56"/>
      <c r="BO107" s="56"/>
      <c r="BP107" s="56"/>
      <c r="BR107" s="56"/>
      <c r="BS107" s="56"/>
      <c r="BT107" s="56"/>
      <c r="BU107" s="56"/>
      <c r="BV107" s="56"/>
      <c r="BW107" s="56"/>
      <c r="BX107" s="56"/>
      <c r="BY107" s="56"/>
      <c r="BZ107" s="56"/>
      <c r="CB107" s="56"/>
      <c r="CC107" s="56"/>
      <c r="CD107" s="56"/>
      <c r="CE107" s="56"/>
      <c r="CF107" s="56"/>
      <c r="CG107" s="56"/>
      <c r="CH107" s="56"/>
      <c r="CI107" s="56"/>
      <c r="CJ107" s="56"/>
      <c r="CL107" s="56"/>
      <c r="CM107" s="56"/>
      <c r="CN107" s="56"/>
      <c r="CO107" s="56"/>
      <c r="CP107" s="56"/>
      <c r="CQ107" s="56"/>
      <c r="CR107" s="56"/>
      <c r="CS107" s="56"/>
      <c r="CT107" s="56"/>
      <c r="CV107" s="56"/>
      <c r="CW107" s="56"/>
      <c r="CX107" s="56"/>
      <c r="CY107" s="56"/>
      <c r="CZ107" s="56"/>
      <c r="DA107" s="56"/>
      <c r="DB107" s="56"/>
      <c r="DC107" s="56"/>
      <c r="DD107" s="56"/>
      <c r="DF107" s="56"/>
      <c r="DG107" s="56"/>
      <c r="DH107" s="56"/>
      <c r="DI107" s="56"/>
      <c r="DJ107" s="56"/>
      <c r="DK107" s="56"/>
      <c r="DL107" s="56"/>
      <c r="DM107" s="56"/>
      <c r="DN107" s="56"/>
      <c r="DP107" s="56"/>
      <c r="DQ107" s="56"/>
      <c r="DR107" s="56"/>
      <c r="DS107" s="56"/>
      <c r="DT107" s="56"/>
      <c r="DU107" s="56"/>
      <c r="DV107" s="56"/>
      <c r="DW107" s="56"/>
      <c r="DX107" s="56"/>
      <c r="DZ107" s="56"/>
      <c r="EA107" s="56"/>
      <c r="EB107" s="56"/>
      <c r="EC107" s="56"/>
      <c r="ED107" s="56"/>
      <c r="EE107" s="56"/>
      <c r="EF107" s="56"/>
      <c r="EG107" s="56"/>
      <c r="EH107" s="56"/>
      <c r="EJ107" s="56"/>
      <c r="EK107" s="56"/>
      <c r="EL107" s="56"/>
      <c r="EM107" s="56"/>
      <c r="EN107" s="56"/>
      <c r="EO107" s="56"/>
      <c r="EP107" s="56"/>
      <c r="EQ107" s="56"/>
      <c r="ER107" s="56"/>
      <c r="ET107" s="56"/>
      <c r="EU107" s="56"/>
      <c r="EV107" s="56"/>
      <c r="EW107" s="56"/>
      <c r="EX107" s="56"/>
      <c r="EY107" s="56"/>
      <c r="EZ107" s="56"/>
      <c r="FA107" s="56"/>
      <c r="FB107" s="56"/>
      <c r="FD107" s="56"/>
      <c r="FE107" s="56"/>
      <c r="FF107" s="56"/>
      <c r="FG107" s="56"/>
      <c r="FH107" s="56"/>
      <c r="FI107" s="56"/>
      <c r="FJ107" s="56"/>
      <c r="FK107" s="56"/>
      <c r="FL107" s="56"/>
      <c r="FN107" s="56"/>
      <c r="FO107" s="56"/>
      <c r="FP107" s="56"/>
      <c r="FQ107" s="56"/>
      <c r="FR107" s="56"/>
      <c r="FS107" s="56"/>
      <c r="FT107" s="56"/>
      <c r="FU107" s="56"/>
      <c r="FV107" s="56"/>
      <c r="FX107" s="56"/>
      <c r="FY107" s="56"/>
      <c r="FZ107" s="56"/>
      <c r="GA107" s="56"/>
      <c r="GB107" s="56"/>
      <c r="GC107" s="56"/>
      <c r="GD107" s="56"/>
      <c r="GE107" s="56"/>
      <c r="GF107" s="56"/>
      <c r="GH107" s="56"/>
      <c r="GI107" s="56"/>
      <c r="GJ107" s="56"/>
      <c r="GK107" s="56"/>
      <c r="GL107" s="56"/>
      <c r="GM107" s="56"/>
      <c r="GN107" s="56"/>
      <c r="GO107" s="56"/>
      <c r="GP107" s="56"/>
      <c r="GR107" s="56"/>
      <c r="GS107" s="56"/>
      <c r="GT107" s="56"/>
      <c r="GU107" s="56"/>
      <c r="GV107" s="56"/>
      <c r="GW107" s="56"/>
      <c r="GX107" s="56"/>
      <c r="GY107" s="56"/>
      <c r="GZ107" s="56"/>
      <c r="HB107" s="56"/>
      <c r="HC107" s="56"/>
      <c r="HD107" s="56"/>
      <c r="HE107" s="56"/>
      <c r="HF107" s="56"/>
      <c r="HG107" s="56"/>
      <c r="HH107" s="56"/>
      <c r="HI107" s="56"/>
      <c r="HJ107" s="56"/>
      <c r="HL107" s="56"/>
      <c r="HM107" s="56"/>
      <c r="HN107" s="56"/>
      <c r="HO107" s="56"/>
      <c r="HP107" s="56"/>
      <c r="HQ107" s="56"/>
      <c r="HR107" s="56"/>
      <c r="HS107" s="56"/>
      <c r="HT107" s="56"/>
      <c r="HV107" s="56"/>
      <c r="HW107" s="56"/>
      <c r="HX107" s="56"/>
      <c r="HY107" s="56"/>
      <c r="HZ107" s="56"/>
      <c r="IA107" s="56"/>
      <c r="IB107" s="56"/>
      <c r="IC107" s="56"/>
      <c r="ID107" s="56"/>
      <c r="IF107" s="56"/>
      <c r="IG107" s="56"/>
      <c r="IH107" s="56"/>
      <c r="II107" s="56"/>
      <c r="IJ107" s="56"/>
      <c r="IK107" s="56"/>
      <c r="IL107" s="56"/>
      <c r="IM107" s="56"/>
      <c r="IN107" s="56"/>
      <c r="IP107" s="56"/>
      <c r="IQ107" s="56"/>
      <c r="IR107" s="56"/>
      <c r="IS107" s="56"/>
      <c r="IT107" s="56"/>
      <c r="IU107" s="56"/>
    </row>
    <row r="108" spans="1:255" ht="12.75" customHeight="1" thickBot="1" x14ac:dyDescent="0.25">
      <c r="A108" s="221"/>
      <c r="B108" s="106">
        <v>676.5</v>
      </c>
      <c r="C108" s="85" t="s">
        <v>77</v>
      </c>
      <c r="D108" s="86"/>
      <c r="E108" s="47"/>
      <c r="F108" s="47"/>
      <c r="G108" s="47"/>
      <c r="H108" s="48"/>
      <c r="I108" s="49"/>
      <c r="J108" s="56"/>
      <c r="K108" s="56"/>
      <c r="L108" s="56"/>
      <c r="M108" s="56"/>
      <c r="N108" s="56"/>
      <c r="O108" s="56"/>
      <c r="P108" s="56"/>
      <c r="Q108" s="56"/>
      <c r="R108" s="56"/>
      <c r="T108" s="56"/>
      <c r="U108" s="56"/>
      <c r="V108" s="56"/>
      <c r="W108" s="56"/>
      <c r="X108" s="56"/>
      <c r="Y108" s="56"/>
      <c r="Z108" s="56"/>
      <c r="AA108" s="56"/>
      <c r="AB108" s="56"/>
      <c r="AD108" s="56"/>
      <c r="AE108" s="56"/>
      <c r="AF108" s="56"/>
      <c r="AG108" s="56"/>
      <c r="AH108" s="56"/>
      <c r="AI108" s="56"/>
      <c r="AJ108" s="56"/>
      <c r="AK108" s="56"/>
      <c r="AL108" s="56"/>
      <c r="AN108" s="56"/>
      <c r="AO108" s="56"/>
      <c r="AP108" s="56"/>
      <c r="AQ108" s="56"/>
      <c r="AR108" s="56"/>
      <c r="AS108" s="56"/>
      <c r="AT108" s="56"/>
      <c r="AU108" s="56"/>
      <c r="AV108" s="56"/>
      <c r="AX108" s="56"/>
      <c r="AY108" s="56"/>
      <c r="AZ108" s="56"/>
      <c r="BA108" s="56"/>
      <c r="BB108" s="56"/>
      <c r="BC108" s="56"/>
      <c r="BD108" s="56"/>
      <c r="BE108" s="56"/>
      <c r="BF108" s="56"/>
      <c r="BH108" s="56"/>
      <c r="BI108" s="56"/>
      <c r="BJ108" s="56"/>
      <c r="BK108" s="56"/>
      <c r="BL108" s="56"/>
      <c r="BM108" s="56"/>
      <c r="BN108" s="56"/>
      <c r="BO108" s="56"/>
      <c r="BP108" s="56"/>
      <c r="BR108" s="56"/>
      <c r="BS108" s="56"/>
      <c r="BT108" s="56"/>
      <c r="BU108" s="56"/>
      <c r="BV108" s="56"/>
      <c r="BW108" s="56"/>
      <c r="BX108" s="56"/>
      <c r="BY108" s="56"/>
      <c r="BZ108" s="56"/>
      <c r="CB108" s="56"/>
      <c r="CC108" s="56"/>
      <c r="CD108" s="56"/>
      <c r="CE108" s="56"/>
      <c r="CF108" s="56"/>
      <c r="CG108" s="56"/>
      <c r="CH108" s="56"/>
      <c r="CI108" s="56"/>
      <c r="CJ108" s="56"/>
      <c r="CL108" s="56"/>
      <c r="CM108" s="56"/>
      <c r="CN108" s="56"/>
      <c r="CO108" s="56"/>
      <c r="CP108" s="56"/>
      <c r="CQ108" s="56"/>
      <c r="CR108" s="56"/>
      <c r="CS108" s="56"/>
      <c r="CT108" s="56"/>
      <c r="CV108" s="56"/>
      <c r="CW108" s="56"/>
      <c r="CX108" s="56"/>
      <c r="CY108" s="56"/>
      <c r="CZ108" s="56"/>
      <c r="DA108" s="56"/>
      <c r="DB108" s="56"/>
      <c r="DC108" s="56"/>
      <c r="DD108" s="56"/>
      <c r="DF108" s="56"/>
      <c r="DG108" s="56"/>
      <c r="DH108" s="56"/>
      <c r="DI108" s="56"/>
      <c r="DJ108" s="56"/>
      <c r="DK108" s="56"/>
      <c r="DL108" s="56"/>
      <c r="DM108" s="56"/>
      <c r="DN108" s="56"/>
      <c r="DP108" s="56"/>
      <c r="DQ108" s="56"/>
      <c r="DR108" s="56"/>
      <c r="DS108" s="56"/>
      <c r="DT108" s="56"/>
      <c r="DU108" s="56"/>
      <c r="DV108" s="56"/>
      <c r="DW108" s="56"/>
      <c r="DX108" s="56"/>
      <c r="DZ108" s="56"/>
      <c r="EA108" s="56"/>
      <c r="EB108" s="56"/>
      <c r="EC108" s="56"/>
      <c r="ED108" s="56"/>
      <c r="EE108" s="56"/>
      <c r="EF108" s="56"/>
      <c r="EG108" s="56"/>
      <c r="EH108" s="56"/>
      <c r="EJ108" s="56"/>
      <c r="EK108" s="56"/>
      <c r="EL108" s="56"/>
      <c r="EM108" s="56"/>
      <c r="EN108" s="56"/>
      <c r="EO108" s="56"/>
      <c r="EP108" s="56"/>
      <c r="EQ108" s="56"/>
      <c r="ER108" s="56"/>
      <c r="ET108" s="56"/>
      <c r="EU108" s="56"/>
      <c r="EV108" s="56"/>
      <c r="EW108" s="56"/>
      <c r="EX108" s="56"/>
      <c r="EY108" s="56"/>
      <c r="EZ108" s="56"/>
      <c r="FA108" s="56"/>
      <c r="FB108" s="56"/>
      <c r="FD108" s="56"/>
      <c r="FE108" s="56"/>
      <c r="FF108" s="56"/>
      <c r="FG108" s="56"/>
      <c r="FH108" s="56"/>
      <c r="FI108" s="56"/>
      <c r="FJ108" s="56"/>
      <c r="FK108" s="56"/>
      <c r="FL108" s="56"/>
      <c r="FN108" s="56"/>
      <c r="FO108" s="56"/>
      <c r="FP108" s="56"/>
      <c r="FQ108" s="56"/>
      <c r="FR108" s="56"/>
      <c r="FS108" s="56"/>
      <c r="FT108" s="56"/>
      <c r="FU108" s="56"/>
      <c r="FV108" s="56"/>
      <c r="FX108" s="56"/>
      <c r="FY108" s="56"/>
      <c r="FZ108" s="56"/>
      <c r="GA108" s="56"/>
      <c r="GB108" s="56"/>
      <c r="GC108" s="56"/>
      <c r="GD108" s="56"/>
      <c r="GE108" s="56"/>
      <c r="GF108" s="56"/>
      <c r="GH108" s="56"/>
      <c r="GI108" s="56"/>
      <c r="GJ108" s="56"/>
      <c r="GK108" s="56"/>
      <c r="GL108" s="56"/>
      <c r="GM108" s="56"/>
      <c r="GN108" s="56"/>
      <c r="GO108" s="56"/>
      <c r="GP108" s="56"/>
      <c r="GR108" s="56"/>
      <c r="GS108" s="56"/>
      <c r="GT108" s="56"/>
      <c r="GU108" s="56"/>
      <c r="GV108" s="56"/>
      <c r="GW108" s="56"/>
      <c r="GX108" s="56"/>
      <c r="GY108" s="56"/>
      <c r="GZ108" s="56"/>
      <c r="HB108" s="56"/>
      <c r="HC108" s="56"/>
      <c r="HD108" s="56"/>
      <c r="HE108" s="56"/>
      <c r="HF108" s="56"/>
      <c r="HG108" s="56"/>
      <c r="HH108" s="56"/>
      <c r="HI108" s="56"/>
      <c r="HJ108" s="56"/>
      <c r="HL108" s="56"/>
      <c r="HM108" s="56"/>
      <c r="HN108" s="56"/>
      <c r="HO108" s="56"/>
      <c r="HP108" s="56"/>
      <c r="HQ108" s="56"/>
      <c r="HR108" s="56"/>
      <c r="HS108" s="56"/>
      <c r="HT108" s="56"/>
      <c r="HV108" s="56"/>
      <c r="HW108" s="56"/>
      <c r="HX108" s="56"/>
      <c r="HY108" s="56"/>
      <c r="HZ108" s="56"/>
      <c r="IA108" s="56"/>
      <c r="IB108" s="56"/>
      <c r="IC108" s="56"/>
      <c r="ID108" s="56"/>
      <c r="IF108" s="56"/>
      <c r="IG108" s="56"/>
      <c r="IH108" s="56"/>
      <c r="II108" s="56"/>
      <c r="IJ108" s="56"/>
      <c r="IK108" s="56"/>
      <c r="IL108" s="56"/>
      <c r="IM108" s="56"/>
      <c r="IN108" s="56"/>
      <c r="IP108" s="56"/>
      <c r="IQ108" s="56"/>
      <c r="IR108" s="56"/>
      <c r="IS108" s="56"/>
      <c r="IT108" s="56"/>
      <c r="IU108" s="56"/>
    </row>
    <row r="109" spans="1:255" ht="12.75" customHeight="1" thickBot="1" x14ac:dyDescent="0.25">
      <c r="A109" s="221"/>
      <c r="B109" s="106">
        <v>521.66999999999996</v>
      </c>
      <c r="C109" s="85" t="s">
        <v>78</v>
      </c>
      <c r="D109" s="86"/>
      <c r="E109" s="47"/>
      <c r="F109" s="47"/>
      <c r="G109" s="47"/>
      <c r="H109" s="48"/>
      <c r="I109" s="49"/>
      <c r="J109" s="56"/>
      <c r="K109" s="56"/>
      <c r="L109" s="56"/>
      <c r="M109" s="56"/>
      <c r="N109" s="56"/>
      <c r="O109" s="56"/>
      <c r="P109" s="56"/>
      <c r="Q109" s="56"/>
      <c r="R109" s="56"/>
      <c r="T109" s="56"/>
      <c r="U109" s="56"/>
      <c r="V109" s="56"/>
      <c r="W109" s="56"/>
      <c r="X109" s="56"/>
      <c r="Y109" s="56"/>
      <c r="Z109" s="56"/>
      <c r="AA109" s="56"/>
      <c r="AB109" s="56"/>
      <c r="AD109" s="56"/>
      <c r="AE109" s="56"/>
      <c r="AF109" s="56"/>
      <c r="AG109" s="56"/>
      <c r="AH109" s="56"/>
      <c r="AI109" s="56"/>
      <c r="AJ109" s="56"/>
      <c r="AK109" s="56"/>
      <c r="AL109" s="56"/>
      <c r="AN109" s="56"/>
      <c r="AO109" s="56"/>
      <c r="AP109" s="56"/>
      <c r="AQ109" s="56"/>
      <c r="AR109" s="56"/>
      <c r="AS109" s="56"/>
      <c r="AT109" s="56"/>
      <c r="AU109" s="56"/>
      <c r="AV109" s="56"/>
      <c r="AX109" s="56"/>
      <c r="AY109" s="56"/>
      <c r="AZ109" s="56"/>
      <c r="BA109" s="56"/>
      <c r="BB109" s="56"/>
      <c r="BC109" s="56"/>
      <c r="BD109" s="56"/>
      <c r="BE109" s="56"/>
      <c r="BF109" s="56"/>
      <c r="BH109" s="56"/>
      <c r="BI109" s="56"/>
      <c r="BJ109" s="56"/>
      <c r="BK109" s="56"/>
      <c r="BL109" s="56"/>
      <c r="BM109" s="56"/>
      <c r="BN109" s="56"/>
      <c r="BO109" s="56"/>
      <c r="BP109" s="56"/>
      <c r="BR109" s="56"/>
      <c r="BS109" s="56"/>
      <c r="BT109" s="56"/>
      <c r="BU109" s="56"/>
      <c r="BV109" s="56"/>
      <c r="BW109" s="56"/>
      <c r="BX109" s="56"/>
      <c r="BY109" s="56"/>
      <c r="BZ109" s="56"/>
      <c r="CB109" s="56"/>
      <c r="CC109" s="56"/>
      <c r="CD109" s="56"/>
      <c r="CE109" s="56"/>
      <c r="CF109" s="56"/>
      <c r="CG109" s="56"/>
      <c r="CH109" s="56"/>
      <c r="CI109" s="56"/>
      <c r="CJ109" s="56"/>
      <c r="CL109" s="56"/>
      <c r="CM109" s="56"/>
      <c r="CN109" s="56"/>
      <c r="CO109" s="56"/>
      <c r="CP109" s="56"/>
      <c r="CQ109" s="56"/>
      <c r="CR109" s="56"/>
      <c r="CS109" s="56"/>
      <c r="CT109" s="56"/>
      <c r="CV109" s="56"/>
      <c r="CW109" s="56"/>
      <c r="CX109" s="56"/>
      <c r="CY109" s="56"/>
      <c r="CZ109" s="56"/>
      <c r="DA109" s="56"/>
      <c r="DB109" s="56"/>
      <c r="DC109" s="56"/>
      <c r="DD109" s="56"/>
      <c r="DF109" s="56"/>
      <c r="DG109" s="56"/>
      <c r="DH109" s="56"/>
      <c r="DI109" s="56"/>
      <c r="DJ109" s="56"/>
      <c r="DK109" s="56"/>
      <c r="DL109" s="56"/>
      <c r="DM109" s="56"/>
      <c r="DN109" s="56"/>
      <c r="DP109" s="56"/>
      <c r="DQ109" s="56"/>
      <c r="DR109" s="56"/>
      <c r="DS109" s="56"/>
      <c r="DT109" s="56"/>
      <c r="DU109" s="56"/>
      <c r="DV109" s="56"/>
      <c r="DW109" s="56"/>
      <c r="DX109" s="56"/>
      <c r="DZ109" s="56"/>
      <c r="EA109" s="56"/>
      <c r="EB109" s="56"/>
      <c r="EC109" s="56"/>
      <c r="ED109" s="56"/>
      <c r="EE109" s="56"/>
      <c r="EF109" s="56"/>
      <c r="EG109" s="56"/>
      <c r="EH109" s="56"/>
      <c r="EJ109" s="56"/>
      <c r="EK109" s="56"/>
      <c r="EL109" s="56"/>
      <c r="EM109" s="56"/>
      <c r="EN109" s="56"/>
      <c r="EO109" s="56"/>
      <c r="EP109" s="56"/>
      <c r="EQ109" s="56"/>
      <c r="ER109" s="56"/>
      <c r="ET109" s="56"/>
      <c r="EU109" s="56"/>
      <c r="EV109" s="56"/>
      <c r="EW109" s="56"/>
      <c r="EX109" s="56"/>
      <c r="EY109" s="56"/>
      <c r="EZ109" s="56"/>
      <c r="FA109" s="56"/>
      <c r="FB109" s="56"/>
      <c r="FD109" s="56"/>
      <c r="FE109" s="56"/>
      <c r="FF109" s="56"/>
      <c r="FG109" s="56"/>
      <c r="FH109" s="56"/>
      <c r="FI109" s="56"/>
      <c r="FJ109" s="56"/>
      <c r="FK109" s="56"/>
      <c r="FL109" s="56"/>
      <c r="FN109" s="56"/>
      <c r="FO109" s="56"/>
      <c r="FP109" s="56"/>
      <c r="FQ109" s="56"/>
      <c r="FR109" s="56"/>
      <c r="FS109" s="56"/>
      <c r="FT109" s="56"/>
      <c r="FU109" s="56"/>
      <c r="FV109" s="56"/>
      <c r="FX109" s="56"/>
      <c r="FY109" s="56"/>
      <c r="FZ109" s="56"/>
      <c r="GA109" s="56"/>
      <c r="GB109" s="56"/>
      <c r="GC109" s="56"/>
      <c r="GD109" s="56"/>
      <c r="GE109" s="56"/>
      <c r="GF109" s="56"/>
      <c r="GH109" s="56"/>
      <c r="GI109" s="56"/>
      <c r="GJ109" s="56"/>
      <c r="GK109" s="56"/>
      <c r="GL109" s="56"/>
      <c r="GM109" s="56"/>
      <c r="GN109" s="56"/>
      <c r="GO109" s="56"/>
      <c r="GP109" s="56"/>
      <c r="GR109" s="56"/>
      <c r="GS109" s="56"/>
      <c r="GT109" s="56"/>
      <c r="GU109" s="56"/>
      <c r="GV109" s="56"/>
      <c r="GW109" s="56"/>
      <c r="GX109" s="56"/>
      <c r="GY109" s="56"/>
      <c r="GZ109" s="56"/>
      <c r="HB109" s="56"/>
      <c r="HC109" s="56"/>
      <c r="HD109" s="56"/>
      <c r="HE109" s="56"/>
      <c r="HF109" s="56"/>
      <c r="HG109" s="56"/>
      <c r="HH109" s="56"/>
      <c r="HI109" s="56"/>
      <c r="HJ109" s="56"/>
      <c r="HL109" s="56"/>
      <c r="HM109" s="56"/>
      <c r="HN109" s="56"/>
      <c r="HO109" s="56"/>
      <c r="HP109" s="56"/>
      <c r="HQ109" s="56"/>
      <c r="HR109" s="56"/>
      <c r="HS109" s="56"/>
      <c r="HT109" s="56"/>
      <c r="HV109" s="56"/>
      <c r="HW109" s="56"/>
      <c r="HX109" s="56"/>
      <c r="HY109" s="56"/>
      <c r="HZ109" s="56"/>
      <c r="IA109" s="56"/>
      <c r="IB109" s="56"/>
      <c r="IC109" s="56"/>
      <c r="ID109" s="56"/>
      <c r="IF109" s="56"/>
      <c r="IG109" s="56"/>
      <c r="IH109" s="56"/>
      <c r="II109" s="56"/>
      <c r="IJ109" s="56"/>
      <c r="IK109" s="56"/>
      <c r="IL109" s="56"/>
      <c r="IM109" s="56"/>
      <c r="IN109" s="56"/>
      <c r="IP109" s="56"/>
      <c r="IQ109" s="56"/>
      <c r="IR109" s="56"/>
      <c r="IS109" s="56"/>
      <c r="IT109" s="56"/>
      <c r="IU109" s="56"/>
    </row>
    <row r="110" spans="1:255" ht="12.75" customHeight="1" thickBot="1" x14ac:dyDescent="0.25">
      <c r="A110" s="221"/>
      <c r="B110" s="106">
        <v>661.51</v>
      </c>
      <c r="C110" s="85" t="s">
        <v>79</v>
      </c>
      <c r="D110" s="86"/>
      <c r="E110" s="47"/>
      <c r="F110" s="47"/>
      <c r="G110" s="47"/>
      <c r="H110" s="48"/>
      <c r="I110" s="49"/>
      <c r="J110" s="56"/>
      <c r="K110" s="56"/>
      <c r="L110" s="56"/>
      <c r="M110" s="56"/>
      <c r="N110" s="56"/>
      <c r="O110" s="56"/>
      <c r="P110" s="56"/>
      <c r="Q110" s="56"/>
      <c r="R110" s="56"/>
      <c r="T110" s="56"/>
      <c r="U110" s="56"/>
      <c r="V110" s="56"/>
      <c r="W110" s="56"/>
      <c r="X110" s="56"/>
      <c r="Y110" s="56"/>
      <c r="Z110" s="56"/>
      <c r="AA110" s="56"/>
      <c r="AB110" s="56"/>
      <c r="AD110" s="56"/>
      <c r="AE110" s="56"/>
      <c r="AF110" s="56"/>
      <c r="AG110" s="56"/>
      <c r="AH110" s="56"/>
      <c r="AI110" s="56"/>
      <c r="AJ110" s="56"/>
      <c r="AK110" s="56"/>
      <c r="AL110" s="56"/>
      <c r="AN110" s="56"/>
      <c r="AO110" s="56"/>
      <c r="AP110" s="56"/>
      <c r="AQ110" s="56"/>
      <c r="AR110" s="56"/>
      <c r="AS110" s="56"/>
      <c r="AT110" s="56"/>
      <c r="AU110" s="56"/>
      <c r="AV110" s="56"/>
      <c r="AX110" s="56"/>
      <c r="AY110" s="56"/>
      <c r="AZ110" s="56"/>
      <c r="BA110" s="56"/>
      <c r="BB110" s="56"/>
      <c r="BC110" s="56"/>
      <c r="BD110" s="56"/>
      <c r="BE110" s="56"/>
      <c r="BF110" s="56"/>
      <c r="BH110" s="56"/>
      <c r="BI110" s="56"/>
      <c r="BJ110" s="56"/>
      <c r="BK110" s="56"/>
      <c r="BL110" s="56"/>
      <c r="BM110" s="56"/>
      <c r="BN110" s="56"/>
      <c r="BO110" s="56"/>
      <c r="BP110" s="56"/>
      <c r="BR110" s="56"/>
      <c r="BS110" s="56"/>
      <c r="BT110" s="56"/>
      <c r="BU110" s="56"/>
      <c r="BV110" s="56"/>
      <c r="BW110" s="56"/>
      <c r="BX110" s="56"/>
      <c r="BY110" s="56"/>
      <c r="BZ110" s="56"/>
      <c r="CB110" s="56"/>
      <c r="CC110" s="56"/>
      <c r="CD110" s="56"/>
      <c r="CE110" s="56"/>
      <c r="CF110" s="56"/>
      <c r="CG110" s="56"/>
      <c r="CH110" s="56"/>
      <c r="CI110" s="56"/>
      <c r="CJ110" s="56"/>
      <c r="CL110" s="56"/>
      <c r="CM110" s="56"/>
      <c r="CN110" s="56"/>
      <c r="CO110" s="56"/>
      <c r="CP110" s="56"/>
      <c r="CQ110" s="56"/>
      <c r="CR110" s="56"/>
      <c r="CS110" s="56"/>
      <c r="CT110" s="56"/>
      <c r="CV110" s="56"/>
      <c r="CW110" s="56"/>
      <c r="CX110" s="56"/>
      <c r="CY110" s="56"/>
      <c r="CZ110" s="56"/>
      <c r="DA110" s="56"/>
      <c r="DB110" s="56"/>
      <c r="DC110" s="56"/>
      <c r="DD110" s="56"/>
      <c r="DF110" s="56"/>
      <c r="DG110" s="56"/>
      <c r="DH110" s="56"/>
      <c r="DI110" s="56"/>
      <c r="DJ110" s="56"/>
      <c r="DK110" s="56"/>
      <c r="DL110" s="56"/>
      <c r="DM110" s="56"/>
      <c r="DN110" s="56"/>
      <c r="DP110" s="56"/>
      <c r="DQ110" s="56"/>
      <c r="DR110" s="56"/>
      <c r="DS110" s="56"/>
      <c r="DT110" s="56"/>
      <c r="DU110" s="56"/>
      <c r="DV110" s="56"/>
      <c r="DW110" s="56"/>
      <c r="DX110" s="56"/>
      <c r="DZ110" s="56"/>
      <c r="EA110" s="56"/>
      <c r="EB110" s="56"/>
      <c r="EC110" s="56"/>
      <c r="ED110" s="56"/>
      <c r="EE110" s="56"/>
      <c r="EF110" s="56"/>
      <c r="EG110" s="56"/>
      <c r="EH110" s="56"/>
      <c r="EJ110" s="56"/>
      <c r="EK110" s="56"/>
      <c r="EL110" s="56"/>
      <c r="EM110" s="56"/>
      <c r="EN110" s="56"/>
      <c r="EO110" s="56"/>
      <c r="EP110" s="56"/>
      <c r="EQ110" s="56"/>
      <c r="ER110" s="56"/>
      <c r="ET110" s="56"/>
      <c r="EU110" s="56"/>
      <c r="EV110" s="56"/>
      <c r="EW110" s="56"/>
      <c r="EX110" s="56"/>
      <c r="EY110" s="56"/>
      <c r="EZ110" s="56"/>
      <c r="FA110" s="56"/>
      <c r="FB110" s="56"/>
      <c r="FD110" s="56"/>
      <c r="FE110" s="56"/>
      <c r="FF110" s="56"/>
      <c r="FG110" s="56"/>
      <c r="FH110" s="56"/>
      <c r="FI110" s="56"/>
      <c r="FJ110" s="56"/>
      <c r="FK110" s="56"/>
      <c r="FL110" s="56"/>
      <c r="FN110" s="56"/>
      <c r="FO110" s="56"/>
      <c r="FP110" s="56"/>
      <c r="FQ110" s="56"/>
      <c r="FR110" s="56"/>
      <c r="FS110" s="56"/>
      <c r="FT110" s="56"/>
      <c r="FU110" s="56"/>
      <c r="FV110" s="56"/>
      <c r="FX110" s="56"/>
      <c r="FY110" s="56"/>
      <c r="FZ110" s="56"/>
      <c r="GA110" s="56"/>
      <c r="GB110" s="56"/>
      <c r="GC110" s="56"/>
      <c r="GD110" s="56"/>
      <c r="GE110" s="56"/>
      <c r="GF110" s="56"/>
      <c r="GH110" s="56"/>
      <c r="GI110" s="56"/>
      <c r="GJ110" s="56"/>
      <c r="GK110" s="56"/>
      <c r="GL110" s="56"/>
      <c r="GM110" s="56"/>
      <c r="GN110" s="56"/>
      <c r="GO110" s="56"/>
      <c r="GP110" s="56"/>
      <c r="GR110" s="56"/>
      <c r="GS110" s="56"/>
      <c r="GT110" s="56"/>
      <c r="GU110" s="56"/>
      <c r="GV110" s="56"/>
      <c r="GW110" s="56"/>
      <c r="GX110" s="56"/>
      <c r="GY110" s="56"/>
      <c r="GZ110" s="56"/>
      <c r="HB110" s="56"/>
      <c r="HC110" s="56"/>
      <c r="HD110" s="56"/>
      <c r="HE110" s="56"/>
      <c r="HF110" s="56"/>
      <c r="HG110" s="56"/>
      <c r="HH110" s="56"/>
      <c r="HI110" s="56"/>
      <c r="HJ110" s="56"/>
      <c r="HL110" s="56"/>
      <c r="HM110" s="56"/>
      <c r="HN110" s="56"/>
      <c r="HO110" s="56"/>
      <c r="HP110" s="56"/>
      <c r="HQ110" s="56"/>
      <c r="HR110" s="56"/>
      <c r="HS110" s="56"/>
      <c r="HT110" s="56"/>
      <c r="HV110" s="56"/>
      <c r="HW110" s="56"/>
      <c r="HX110" s="56"/>
      <c r="HY110" s="56"/>
      <c r="HZ110" s="56"/>
      <c r="IA110" s="56"/>
      <c r="IB110" s="56"/>
      <c r="IC110" s="56"/>
      <c r="ID110" s="56"/>
      <c r="IF110" s="56"/>
      <c r="IG110" s="56"/>
      <c r="IH110" s="56"/>
      <c r="II110" s="56"/>
      <c r="IJ110" s="56"/>
      <c r="IK110" s="56"/>
      <c r="IL110" s="56"/>
      <c r="IM110" s="56"/>
      <c r="IN110" s="56"/>
      <c r="IP110" s="56"/>
      <c r="IQ110" s="56"/>
      <c r="IR110" s="56"/>
      <c r="IS110" s="56"/>
      <c r="IT110" s="56"/>
      <c r="IU110" s="56"/>
    </row>
    <row r="111" spans="1:255" ht="12.75" customHeight="1" thickBot="1" x14ac:dyDescent="0.25">
      <c r="A111" s="221"/>
      <c r="B111" s="106">
        <v>489.71</v>
      </c>
      <c r="C111" s="85" t="s">
        <v>80</v>
      </c>
      <c r="D111" s="86"/>
      <c r="E111" s="47"/>
      <c r="F111" s="47"/>
      <c r="G111" s="47"/>
      <c r="H111" s="48"/>
      <c r="I111" s="49"/>
      <c r="J111" s="56"/>
      <c r="K111" s="56"/>
      <c r="L111" s="56"/>
      <c r="M111" s="56"/>
      <c r="N111" s="56"/>
      <c r="O111" s="56"/>
      <c r="P111" s="56"/>
      <c r="Q111" s="56"/>
      <c r="R111" s="56"/>
      <c r="T111" s="56"/>
      <c r="U111" s="56"/>
      <c r="V111" s="56"/>
      <c r="W111" s="56"/>
      <c r="X111" s="56"/>
      <c r="Y111" s="56"/>
      <c r="Z111" s="56"/>
      <c r="AA111" s="56"/>
      <c r="AB111" s="56"/>
      <c r="AD111" s="56"/>
      <c r="AE111" s="56"/>
      <c r="AF111" s="56"/>
      <c r="AG111" s="56"/>
      <c r="AH111" s="56"/>
      <c r="AI111" s="56"/>
      <c r="AJ111" s="56"/>
      <c r="AK111" s="56"/>
      <c r="AL111" s="56"/>
      <c r="AN111" s="56"/>
      <c r="AO111" s="56"/>
      <c r="AP111" s="56"/>
      <c r="AQ111" s="56"/>
      <c r="AR111" s="56"/>
      <c r="AS111" s="56"/>
      <c r="AT111" s="56"/>
      <c r="AU111" s="56"/>
      <c r="AV111" s="56"/>
      <c r="AX111" s="56"/>
      <c r="AY111" s="56"/>
      <c r="AZ111" s="56"/>
      <c r="BA111" s="56"/>
      <c r="BB111" s="56"/>
      <c r="BC111" s="56"/>
      <c r="BD111" s="56"/>
      <c r="BE111" s="56"/>
      <c r="BF111" s="56"/>
      <c r="BH111" s="56"/>
      <c r="BI111" s="56"/>
      <c r="BJ111" s="56"/>
      <c r="BK111" s="56"/>
      <c r="BL111" s="56"/>
      <c r="BM111" s="56"/>
      <c r="BN111" s="56"/>
      <c r="BO111" s="56"/>
      <c r="BP111" s="56"/>
      <c r="BR111" s="56"/>
      <c r="BS111" s="56"/>
      <c r="BT111" s="56"/>
      <c r="BU111" s="56"/>
      <c r="BV111" s="56"/>
      <c r="BW111" s="56"/>
      <c r="BX111" s="56"/>
      <c r="BY111" s="56"/>
      <c r="BZ111" s="56"/>
      <c r="CB111" s="56"/>
      <c r="CC111" s="56"/>
      <c r="CD111" s="56"/>
      <c r="CE111" s="56"/>
      <c r="CF111" s="56"/>
      <c r="CG111" s="56"/>
      <c r="CH111" s="56"/>
      <c r="CI111" s="56"/>
      <c r="CJ111" s="56"/>
      <c r="CL111" s="56"/>
      <c r="CM111" s="56"/>
      <c r="CN111" s="56"/>
      <c r="CO111" s="56"/>
      <c r="CP111" s="56"/>
      <c r="CQ111" s="56"/>
      <c r="CR111" s="56"/>
      <c r="CS111" s="56"/>
      <c r="CT111" s="56"/>
      <c r="CV111" s="56"/>
      <c r="CW111" s="56"/>
      <c r="CX111" s="56"/>
      <c r="CY111" s="56"/>
      <c r="CZ111" s="56"/>
      <c r="DA111" s="56"/>
      <c r="DB111" s="56"/>
      <c r="DC111" s="56"/>
      <c r="DD111" s="56"/>
      <c r="DF111" s="56"/>
      <c r="DG111" s="56"/>
      <c r="DH111" s="56"/>
      <c r="DI111" s="56"/>
      <c r="DJ111" s="56"/>
      <c r="DK111" s="56"/>
      <c r="DL111" s="56"/>
      <c r="DM111" s="56"/>
      <c r="DN111" s="56"/>
      <c r="DP111" s="56"/>
      <c r="DQ111" s="56"/>
      <c r="DR111" s="56"/>
      <c r="DS111" s="56"/>
      <c r="DT111" s="56"/>
      <c r="DU111" s="56"/>
      <c r="DV111" s="56"/>
      <c r="DW111" s="56"/>
      <c r="DX111" s="56"/>
      <c r="DZ111" s="56"/>
      <c r="EA111" s="56"/>
      <c r="EB111" s="56"/>
      <c r="EC111" s="56"/>
      <c r="ED111" s="56"/>
      <c r="EE111" s="56"/>
      <c r="EF111" s="56"/>
      <c r="EG111" s="56"/>
      <c r="EH111" s="56"/>
      <c r="EJ111" s="56"/>
      <c r="EK111" s="56"/>
      <c r="EL111" s="56"/>
      <c r="EM111" s="56"/>
      <c r="EN111" s="56"/>
      <c r="EO111" s="56"/>
      <c r="EP111" s="56"/>
      <c r="EQ111" s="56"/>
      <c r="ER111" s="56"/>
      <c r="ET111" s="56"/>
      <c r="EU111" s="56"/>
      <c r="EV111" s="56"/>
      <c r="EW111" s="56"/>
      <c r="EX111" s="56"/>
      <c r="EY111" s="56"/>
      <c r="EZ111" s="56"/>
      <c r="FA111" s="56"/>
      <c r="FB111" s="56"/>
      <c r="FD111" s="56"/>
      <c r="FE111" s="56"/>
      <c r="FF111" s="56"/>
      <c r="FG111" s="56"/>
      <c r="FH111" s="56"/>
      <c r="FI111" s="56"/>
      <c r="FJ111" s="56"/>
      <c r="FK111" s="56"/>
      <c r="FL111" s="56"/>
      <c r="FN111" s="56"/>
      <c r="FO111" s="56"/>
      <c r="FP111" s="56"/>
      <c r="FQ111" s="56"/>
      <c r="FR111" s="56"/>
      <c r="FS111" s="56"/>
      <c r="FT111" s="56"/>
      <c r="FU111" s="56"/>
      <c r="FV111" s="56"/>
      <c r="FX111" s="56"/>
      <c r="FY111" s="56"/>
      <c r="FZ111" s="56"/>
      <c r="GA111" s="56"/>
      <c r="GB111" s="56"/>
      <c r="GC111" s="56"/>
      <c r="GD111" s="56"/>
      <c r="GE111" s="56"/>
      <c r="GF111" s="56"/>
      <c r="GH111" s="56"/>
      <c r="GI111" s="56"/>
      <c r="GJ111" s="56"/>
      <c r="GK111" s="56"/>
      <c r="GL111" s="56"/>
      <c r="GM111" s="56"/>
      <c r="GN111" s="56"/>
      <c r="GO111" s="56"/>
      <c r="GP111" s="56"/>
      <c r="GR111" s="56"/>
      <c r="GS111" s="56"/>
      <c r="GT111" s="56"/>
      <c r="GU111" s="56"/>
      <c r="GV111" s="56"/>
      <c r="GW111" s="56"/>
      <c r="GX111" s="56"/>
      <c r="GY111" s="56"/>
      <c r="GZ111" s="56"/>
      <c r="HB111" s="56"/>
      <c r="HC111" s="56"/>
      <c r="HD111" s="56"/>
      <c r="HE111" s="56"/>
      <c r="HF111" s="56"/>
      <c r="HG111" s="56"/>
      <c r="HH111" s="56"/>
      <c r="HI111" s="56"/>
      <c r="HJ111" s="56"/>
      <c r="HL111" s="56"/>
      <c r="HM111" s="56"/>
      <c r="HN111" s="56"/>
      <c r="HO111" s="56"/>
      <c r="HP111" s="56"/>
      <c r="HQ111" s="56"/>
      <c r="HR111" s="56"/>
      <c r="HS111" s="56"/>
      <c r="HT111" s="56"/>
      <c r="HV111" s="56"/>
      <c r="HW111" s="56"/>
      <c r="HX111" s="56"/>
      <c r="HY111" s="56"/>
      <c r="HZ111" s="56"/>
      <c r="IA111" s="56"/>
      <c r="IB111" s="56"/>
      <c r="IC111" s="56"/>
      <c r="ID111" s="56"/>
      <c r="IF111" s="56"/>
      <c r="IG111" s="56"/>
      <c r="IH111" s="56"/>
      <c r="II111" s="56"/>
      <c r="IJ111" s="56"/>
      <c r="IK111" s="56"/>
      <c r="IL111" s="56"/>
      <c r="IM111" s="56"/>
      <c r="IN111" s="56"/>
      <c r="IP111" s="56"/>
      <c r="IQ111" s="56"/>
      <c r="IR111" s="56"/>
      <c r="IS111" s="56"/>
      <c r="IT111" s="56"/>
      <c r="IU111" s="56"/>
    </row>
    <row r="112" spans="1:255" ht="13.5" thickBot="1" x14ac:dyDescent="0.25">
      <c r="A112" s="221"/>
      <c r="B112" s="185"/>
      <c r="C112" s="70" t="s">
        <v>87</v>
      </c>
      <c r="D112" s="163"/>
      <c r="E112" s="53"/>
      <c r="F112" s="53"/>
      <c r="G112" s="53"/>
      <c r="H112" s="153"/>
      <c r="I112" s="49">
        <v>328.23</v>
      </c>
      <c r="J112" s="56"/>
      <c r="K112" s="56"/>
      <c r="L112" s="56"/>
      <c r="M112" s="56"/>
      <c r="N112" s="56"/>
      <c r="O112" s="56"/>
      <c r="P112" s="56"/>
      <c r="Q112" s="56"/>
      <c r="R112" s="56"/>
      <c r="T112" s="56"/>
      <c r="U112" s="56"/>
      <c r="V112" s="56"/>
      <c r="W112" s="56"/>
      <c r="X112" s="56"/>
      <c r="Y112" s="56"/>
      <c r="Z112" s="56"/>
      <c r="AA112" s="56"/>
      <c r="AB112" s="56"/>
      <c r="AD112" s="56"/>
      <c r="AE112" s="56"/>
      <c r="AF112" s="56"/>
      <c r="AG112" s="56"/>
      <c r="AH112" s="56"/>
      <c r="AI112" s="56"/>
      <c r="AJ112" s="56"/>
      <c r="AK112" s="56"/>
      <c r="AL112" s="56"/>
      <c r="AN112" s="56"/>
      <c r="AO112" s="56"/>
      <c r="AP112" s="56"/>
      <c r="AQ112" s="56"/>
      <c r="AR112" s="56"/>
      <c r="AS112" s="56"/>
      <c r="AT112" s="56"/>
      <c r="AU112" s="56"/>
      <c r="AV112" s="56"/>
      <c r="AX112" s="56"/>
      <c r="AY112" s="56"/>
      <c r="AZ112" s="56"/>
      <c r="BA112" s="56"/>
      <c r="BB112" s="56"/>
      <c r="BC112" s="56"/>
      <c r="BD112" s="56"/>
      <c r="BE112" s="56"/>
      <c r="BF112" s="56"/>
      <c r="BH112" s="56"/>
      <c r="BI112" s="56"/>
      <c r="BJ112" s="56"/>
      <c r="BK112" s="56"/>
      <c r="BL112" s="56"/>
      <c r="BM112" s="56"/>
      <c r="BN112" s="56"/>
      <c r="BO112" s="56"/>
      <c r="BP112" s="56"/>
      <c r="BR112" s="56"/>
      <c r="BS112" s="56"/>
      <c r="BT112" s="56"/>
      <c r="BU112" s="56"/>
      <c r="BV112" s="56"/>
      <c r="BW112" s="56"/>
      <c r="BX112" s="56"/>
      <c r="BY112" s="56"/>
      <c r="BZ112" s="56"/>
      <c r="CB112" s="56"/>
      <c r="CC112" s="56"/>
      <c r="CD112" s="56"/>
      <c r="CE112" s="56"/>
      <c r="CF112" s="56"/>
      <c r="CG112" s="56"/>
      <c r="CH112" s="56"/>
      <c r="CI112" s="56"/>
      <c r="CJ112" s="56"/>
      <c r="CL112" s="56"/>
      <c r="CM112" s="56"/>
      <c r="CN112" s="56"/>
      <c r="CO112" s="56"/>
      <c r="CP112" s="56"/>
      <c r="CQ112" s="56"/>
      <c r="CR112" s="56"/>
      <c r="CS112" s="56"/>
      <c r="CT112" s="56"/>
      <c r="CV112" s="56"/>
      <c r="CW112" s="56"/>
      <c r="CX112" s="56"/>
      <c r="CY112" s="56"/>
      <c r="CZ112" s="56"/>
      <c r="DA112" s="56"/>
      <c r="DB112" s="56"/>
      <c r="DC112" s="56"/>
      <c r="DD112" s="56"/>
      <c r="DF112" s="56"/>
      <c r="DG112" s="56"/>
      <c r="DH112" s="56"/>
      <c r="DI112" s="56"/>
      <c r="DJ112" s="56"/>
      <c r="DK112" s="56"/>
      <c r="DL112" s="56"/>
      <c r="DM112" s="56"/>
      <c r="DN112" s="56"/>
      <c r="DP112" s="56"/>
      <c r="DQ112" s="56"/>
      <c r="DR112" s="56"/>
      <c r="DS112" s="56"/>
      <c r="DT112" s="56"/>
      <c r="DU112" s="56"/>
      <c r="DV112" s="56"/>
      <c r="DW112" s="56"/>
      <c r="DX112" s="56"/>
      <c r="DZ112" s="56"/>
      <c r="EA112" s="56"/>
      <c r="EB112" s="56"/>
      <c r="EC112" s="56"/>
      <c r="ED112" s="56"/>
      <c r="EE112" s="56"/>
      <c r="EF112" s="56"/>
      <c r="EG112" s="56"/>
      <c r="EH112" s="56"/>
      <c r="EJ112" s="56"/>
      <c r="EK112" s="56"/>
      <c r="EL112" s="56"/>
      <c r="EM112" s="56"/>
      <c r="EN112" s="56"/>
      <c r="EO112" s="56"/>
      <c r="EP112" s="56"/>
      <c r="EQ112" s="56"/>
      <c r="ER112" s="56"/>
      <c r="ET112" s="56"/>
      <c r="EU112" s="56"/>
      <c r="EV112" s="56"/>
      <c r="EW112" s="56"/>
      <c r="EX112" s="56"/>
      <c r="EY112" s="56"/>
      <c r="EZ112" s="56"/>
      <c r="FA112" s="56"/>
      <c r="FB112" s="56"/>
      <c r="FD112" s="56"/>
      <c r="FE112" s="56"/>
      <c r="FF112" s="56"/>
      <c r="FG112" s="56"/>
      <c r="FH112" s="56"/>
      <c r="FI112" s="56"/>
      <c r="FJ112" s="56"/>
      <c r="FK112" s="56"/>
      <c r="FL112" s="56"/>
      <c r="FN112" s="56"/>
      <c r="FO112" s="56"/>
      <c r="FP112" s="56"/>
      <c r="FQ112" s="56"/>
      <c r="FR112" s="56"/>
      <c r="FS112" s="56"/>
      <c r="FT112" s="56"/>
      <c r="FU112" s="56"/>
      <c r="FV112" s="56"/>
      <c r="FX112" s="56"/>
      <c r="FY112" s="56"/>
      <c r="FZ112" s="56"/>
      <c r="GA112" s="56"/>
      <c r="GB112" s="56"/>
      <c r="GC112" s="56"/>
      <c r="GD112" s="56"/>
      <c r="GE112" s="56"/>
      <c r="GF112" s="56"/>
      <c r="GH112" s="56"/>
      <c r="GI112" s="56"/>
      <c r="GJ112" s="56"/>
      <c r="GK112" s="56"/>
      <c r="GL112" s="56"/>
      <c r="GM112" s="56"/>
      <c r="GN112" s="56"/>
      <c r="GO112" s="56"/>
      <c r="GP112" s="56"/>
      <c r="GR112" s="56"/>
      <c r="GS112" s="56"/>
      <c r="GT112" s="56"/>
      <c r="GU112" s="56"/>
      <c r="GV112" s="56"/>
      <c r="GW112" s="56"/>
      <c r="GX112" s="56"/>
      <c r="GY112" s="56"/>
      <c r="GZ112" s="56"/>
      <c r="HB112" s="56"/>
      <c r="HC112" s="56"/>
      <c r="HD112" s="56"/>
      <c r="HE112" s="56"/>
      <c r="HF112" s="56"/>
      <c r="HG112" s="56"/>
      <c r="HH112" s="56"/>
      <c r="HI112" s="56"/>
      <c r="HJ112" s="56"/>
      <c r="HL112" s="56"/>
      <c r="HM112" s="56"/>
      <c r="HN112" s="56"/>
      <c r="HO112" s="56"/>
      <c r="HP112" s="56"/>
      <c r="HQ112" s="56"/>
      <c r="HR112" s="56"/>
      <c r="HS112" s="56"/>
      <c r="HT112" s="56"/>
      <c r="HV112" s="56"/>
      <c r="HW112" s="56"/>
      <c r="HX112" s="56"/>
      <c r="HY112" s="56"/>
      <c r="HZ112" s="56"/>
      <c r="IA112" s="56"/>
      <c r="IB112" s="56"/>
      <c r="IC112" s="56"/>
      <c r="ID112" s="56"/>
      <c r="IF112" s="56"/>
      <c r="IG112" s="56"/>
      <c r="IH112" s="56"/>
      <c r="II112" s="56"/>
      <c r="IJ112" s="56"/>
      <c r="IK112" s="56"/>
      <c r="IL112" s="56"/>
      <c r="IM112" s="56"/>
      <c r="IN112" s="56"/>
      <c r="IP112" s="56"/>
      <c r="IQ112" s="56"/>
      <c r="IR112" s="56"/>
      <c r="IS112" s="56"/>
      <c r="IT112" s="56"/>
      <c r="IU112" s="56"/>
    </row>
    <row r="113" spans="1:255" ht="12.75" customHeight="1" thickBot="1" x14ac:dyDescent="0.25">
      <c r="A113" s="221"/>
      <c r="B113" s="18">
        <f>SUM(B100:B112)</f>
        <v>6393.9500000000007</v>
      </c>
      <c r="C113" s="17"/>
      <c r="D113" s="18"/>
      <c r="E113" s="19"/>
      <c r="F113" s="17"/>
      <c r="G113" s="17"/>
      <c r="H113" s="18" t="s">
        <v>17</v>
      </c>
      <c r="I113" s="233">
        <f>SUM(I100:I112)</f>
        <v>328.23</v>
      </c>
      <c r="J113" s="56"/>
      <c r="K113" s="56"/>
      <c r="L113" s="56"/>
      <c r="M113" s="56"/>
      <c r="N113" s="56"/>
      <c r="O113" s="56"/>
      <c r="P113" s="56"/>
      <c r="Q113" s="56"/>
      <c r="R113" s="56"/>
      <c r="T113" s="56"/>
      <c r="U113" s="56"/>
      <c r="V113" s="56"/>
      <c r="W113" s="56"/>
      <c r="X113" s="56"/>
      <c r="Y113" s="56"/>
      <c r="Z113" s="56"/>
      <c r="AA113" s="56"/>
      <c r="AB113" s="56"/>
      <c r="AD113" s="56"/>
      <c r="AE113" s="56"/>
      <c r="AF113" s="56"/>
      <c r="AG113" s="56"/>
      <c r="AH113" s="56"/>
      <c r="AI113" s="56"/>
      <c r="AJ113" s="56"/>
      <c r="AK113" s="56"/>
      <c r="AL113" s="56"/>
      <c r="AN113" s="56"/>
      <c r="AO113" s="56"/>
      <c r="AP113" s="56"/>
      <c r="AQ113" s="56"/>
      <c r="AR113" s="56"/>
      <c r="AS113" s="56"/>
      <c r="AT113" s="56"/>
      <c r="AU113" s="56"/>
      <c r="AV113" s="56"/>
      <c r="AX113" s="56"/>
      <c r="AY113" s="56"/>
      <c r="AZ113" s="56"/>
      <c r="BA113" s="56"/>
      <c r="BB113" s="56"/>
      <c r="BC113" s="56"/>
      <c r="BD113" s="56"/>
      <c r="BE113" s="56"/>
      <c r="BF113" s="56"/>
      <c r="BH113" s="56"/>
      <c r="BI113" s="56"/>
      <c r="BJ113" s="56"/>
      <c r="BK113" s="56"/>
      <c r="BL113" s="56"/>
      <c r="BM113" s="56"/>
      <c r="BN113" s="56"/>
      <c r="BO113" s="56"/>
      <c r="BP113" s="56"/>
      <c r="BR113" s="56"/>
      <c r="BS113" s="56"/>
      <c r="BT113" s="56"/>
      <c r="BU113" s="56"/>
      <c r="BV113" s="56"/>
      <c r="BW113" s="56"/>
      <c r="BX113" s="56"/>
      <c r="BY113" s="56"/>
      <c r="BZ113" s="56"/>
      <c r="CB113" s="56"/>
      <c r="CC113" s="56"/>
      <c r="CD113" s="56"/>
      <c r="CE113" s="56"/>
      <c r="CF113" s="56"/>
      <c r="CG113" s="56"/>
      <c r="CH113" s="56"/>
      <c r="CI113" s="56"/>
      <c r="CJ113" s="56"/>
      <c r="CL113" s="56"/>
      <c r="CM113" s="56"/>
      <c r="CN113" s="56"/>
      <c r="CO113" s="56"/>
      <c r="CP113" s="56"/>
      <c r="CQ113" s="56"/>
      <c r="CR113" s="56"/>
      <c r="CS113" s="56"/>
      <c r="CT113" s="56"/>
      <c r="CV113" s="56"/>
      <c r="CW113" s="56"/>
      <c r="CX113" s="56"/>
      <c r="CY113" s="56"/>
      <c r="CZ113" s="56"/>
      <c r="DA113" s="56"/>
      <c r="DB113" s="56"/>
      <c r="DC113" s="56"/>
      <c r="DD113" s="56"/>
      <c r="DF113" s="56"/>
      <c r="DG113" s="56"/>
      <c r="DH113" s="56"/>
      <c r="DI113" s="56"/>
      <c r="DJ113" s="56"/>
      <c r="DK113" s="56"/>
      <c r="DL113" s="56"/>
      <c r="DM113" s="56"/>
      <c r="DN113" s="56"/>
      <c r="DP113" s="56"/>
      <c r="DQ113" s="56"/>
      <c r="DR113" s="56"/>
      <c r="DS113" s="56"/>
      <c r="DT113" s="56"/>
      <c r="DU113" s="56"/>
      <c r="DV113" s="56"/>
      <c r="DW113" s="56"/>
      <c r="DX113" s="56"/>
      <c r="DZ113" s="56"/>
      <c r="EA113" s="56"/>
      <c r="EB113" s="56"/>
      <c r="EC113" s="56"/>
      <c r="ED113" s="56"/>
      <c r="EE113" s="56"/>
      <c r="EF113" s="56"/>
      <c r="EG113" s="56"/>
      <c r="EH113" s="56"/>
      <c r="EJ113" s="56"/>
      <c r="EK113" s="56"/>
      <c r="EL113" s="56"/>
      <c r="EM113" s="56"/>
      <c r="EN113" s="56"/>
      <c r="EO113" s="56"/>
      <c r="EP113" s="56"/>
      <c r="EQ113" s="56"/>
      <c r="ER113" s="56"/>
      <c r="ET113" s="56"/>
      <c r="EU113" s="56"/>
      <c r="EV113" s="56"/>
      <c r="EW113" s="56"/>
      <c r="EX113" s="56"/>
      <c r="EY113" s="56"/>
      <c r="EZ113" s="56"/>
      <c r="FA113" s="56"/>
      <c r="FB113" s="56"/>
      <c r="FD113" s="56"/>
      <c r="FE113" s="56"/>
      <c r="FF113" s="56"/>
      <c r="FG113" s="56"/>
      <c r="FH113" s="56"/>
      <c r="FI113" s="56"/>
      <c r="FJ113" s="56"/>
      <c r="FK113" s="56"/>
      <c r="FL113" s="56"/>
      <c r="FN113" s="56"/>
      <c r="FO113" s="56"/>
      <c r="FP113" s="56"/>
      <c r="FQ113" s="56"/>
      <c r="FR113" s="56"/>
      <c r="FS113" s="56"/>
      <c r="FT113" s="56"/>
      <c r="FU113" s="56"/>
      <c r="FV113" s="56"/>
      <c r="FX113" s="56"/>
      <c r="FY113" s="56"/>
      <c r="FZ113" s="56"/>
      <c r="GA113" s="56"/>
      <c r="GB113" s="56"/>
      <c r="GC113" s="56"/>
      <c r="GD113" s="56"/>
      <c r="GE113" s="56"/>
      <c r="GF113" s="56"/>
      <c r="GH113" s="56"/>
      <c r="GI113" s="56"/>
      <c r="GJ113" s="56"/>
      <c r="GK113" s="56"/>
      <c r="GL113" s="56"/>
      <c r="GM113" s="56"/>
      <c r="GN113" s="56"/>
      <c r="GO113" s="56"/>
      <c r="GP113" s="56"/>
      <c r="GR113" s="56"/>
      <c r="GS113" s="56"/>
      <c r="GT113" s="56"/>
      <c r="GU113" s="56"/>
      <c r="GV113" s="56"/>
      <c r="GW113" s="56"/>
      <c r="GX113" s="56"/>
      <c r="GY113" s="56"/>
      <c r="GZ113" s="56"/>
      <c r="HB113" s="56"/>
      <c r="HC113" s="56"/>
      <c r="HD113" s="56"/>
      <c r="HE113" s="56"/>
      <c r="HF113" s="56"/>
      <c r="HG113" s="56"/>
      <c r="HH113" s="56"/>
      <c r="HI113" s="56"/>
      <c r="HJ113" s="56"/>
      <c r="HL113" s="56"/>
      <c r="HM113" s="56"/>
      <c r="HN113" s="56"/>
      <c r="HO113" s="56"/>
      <c r="HP113" s="56"/>
      <c r="HQ113" s="56"/>
      <c r="HR113" s="56"/>
      <c r="HS113" s="56"/>
      <c r="HT113" s="56"/>
      <c r="HV113" s="56"/>
      <c r="HW113" s="56"/>
      <c r="HX113" s="56"/>
      <c r="HY113" s="56"/>
      <c r="HZ113" s="56"/>
      <c r="IA113" s="56"/>
      <c r="IB113" s="56"/>
      <c r="IC113" s="56"/>
      <c r="ID113" s="56"/>
      <c r="IF113" s="56"/>
      <c r="IG113" s="56"/>
      <c r="IH113" s="56"/>
      <c r="II113" s="56"/>
      <c r="IJ113" s="56"/>
      <c r="IK113" s="56"/>
      <c r="IL113" s="56"/>
      <c r="IM113" s="56"/>
      <c r="IN113" s="56"/>
      <c r="IP113" s="56"/>
      <c r="IQ113" s="56"/>
      <c r="IR113" s="56"/>
      <c r="IS113" s="56"/>
      <c r="IT113" s="56"/>
      <c r="IU113" s="56"/>
    </row>
    <row r="114" spans="1:255" ht="58.9" customHeight="1" thickBot="1" x14ac:dyDescent="0.25">
      <c r="A114" s="191" t="s">
        <v>97</v>
      </c>
      <c r="B114" s="87" t="s">
        <v>16</v>
      </c>
      <c r="C114" s="87" t="s">
        <v>5</v>
      </c>
      <c r="D114" s="87" t="s">
        <v>23</v>
      </c>
      <c r="E114" s="87" t="s">
        <v>18</v>
      </c>
      <c r="F114" s="87" t="s">
        <v>19</v>
      </c>
      <c r="G114" s="87" t="s">
        <v>10</v>
      </c>
      <c r="H114" s="87" t="s">
        <v>13</v>
      </c>
      <c r="I114" s="89" t="s">
        <v>12</v>
      </c>
      <c r="J114" s="56"/>
      <c r="K114" s="56"/>
      <c r="L114" s="56"/>
      <c r="M114" s="56"/>
      <c r="N114" s="56"/>
      <c r="O114" s="56"/>
      <c r="P114" s="56"/>
      <c r="Q114" s="56"/>
      <c r="R114" s="56"/>
      <c r="T114" s="56"/>
      <c r="U114" s="56"/>
      <c r="V114" s="56"/>
      <c r="W114" s="56"/>
      <c r="X114" s="56"/>
      <c r="Y114" s="56"/>
      <c r="Z114" s="56"/>
      <c r="AA114" s="56"/>
      <c r="AB114" s="56"/>
      <c r="AD114" s="56"/>
      <c r="AE114" s="56"/>
      <c r="AF114" s="56"/>
      <c r="AG114" s="56"/>
      <c r="AH114" s="56"/>
      <c r="AI114" s="56"/>
      <c r="AJ114" s="56"/>
      <c r="AK114" s="56"/>
      <c r="AL114" s="56"/>
      <c r="AN114" s="56"/>
      <c r="AO114" s="56"/>
      <c r="AP114" s="56"/>
      <c r="AQ114" s="56"/>
      <c r="AR114" s="56"/>
      <c r="AS114" s="56"/>
      <c r="AT114" s="56"/>
      <c r="AU114" s="56"/>
      <c r="AV114" s="56"/>
      <c r="AX114" s="56"/>
      <c r="AY114" s="56"/>
      <c r="AZ114" s="56"/>
      <c r="BA114" s="56"/>
      <c r="BB114" s="56"/>
      <c r="BC114" s="56"/>
      <c r="BD114" s="56"/>
      <c r="BE114" s="56"/>
      <c r="BF114" s="56"/>
      <c r="BH114" s="56"/>
      <c r="BI114" s="56"/>
      <c r="BJ114" s="56"/>
      <c r="BK114" s="56"/>
      <c r="BL114" s="56"/>
      <c r="BM114" s="56"/>
      <c r="BN114" s="56"/>
      <c r="BO114" s="56"/>
      <c r="BP114" s="56"/>
      <c r="BR114" s="56"/>
      <c r="BS114" s="56"/>
      <c r="BT114" s="56"/>
      <c r="BU114" s="56"/>
      <c r="BV114" s="56"/>
      <c r="BW114" s="56"/>
      <c r="BX114" s="56"/>
      <c r="BY114" s="56"/>
      <c r="BZ114" s="56"/>
      <c r="CB114" s="56"/>
      <c r="CC114" s="56"/>
      <c r="CD114" s="56"/>
      <c r="CE114" s="56"/>
      <c r="CF114" s="56"/>
      <c r="CG114" s="56"/>
      <c r="CH114" s="56"/>
      <c r="CI114" s="56"/>
      <c r="CJ114" s="56"/>
      <c r="CL114" s="56"/>
      <c r="CM114" s="56"/>
      <c r="CN114" s="56"/>
      <c r="CO114" s="56"/>
      <c r="CP114" s="56"/>
      <c r="CQ114" s="56"/>
      <c r="CR114" s="56"/>
      <c r="CS114" s="56"/>
      <c r="CT114" s="56"/>
      <c r="CV114" s="56"/>
      <c r="CW114" s="56"/>
      <c r="CX114" s="56"/>
      <c r="CY114" s="56"/>
      <c r="CZ114" s="56"/>
      <c r="DA114" s="56"/>
      <c r="DB114" s="56"/>
      <c r="DC114" s="56"/>
      <c r="DD114" s="56"/>
      <c r="DF114" s="56"/>
      <c r="DG114" s="56"/>
      <c r="DH114" s="56"/>
      <c r="DI114" s="56"/>
      <c r="DJ114" s="56"/>
      <c r="DK114" s="56"/>
      <c r="DL114" s="56"/>
      <c r="DM114" s="56"/>
      <c r="DN114" s="56"/>
      <c r="DP114" s="56"/>
      <c r="DQ114" s="56"/>
      <c r="DR114" s="56"/>
      <c r="DS114" s="56"/>
      <c r="DT114" s="56"/>
      <c r="DU114" s="56"/>
      <c r="DV114" s="56"/>
      <c r="DW114" s="56"/>
      <c r="DX114" s="56"/>
      <c r="DZ114" s="56"/>
      <c r="EA114" s="56"/>
      <c r="EB114" s="56"/>
      <c r="EC114" s="56"/>
      <c r="ED114" s="56"/>
      <c r="EE114" s="56"/>
      <c r="EF114" s="56"/>
      <c r="EG114" s="56"/>
      <c r="EH114" s="56"/>
      <c r="EJ114" s="56"/>
      <c r="EK114" s="56"/>
      <c r="EL114" s="56"/>
      <c r="EM114" s="56"/>
      <c r="EN114" s="56"/>
      <c r="EO114" s="56"/>
      <c r="EP114" s="56"/>
      <c r="EQ114" s="56"/>
      <c r="ER114" s="56"/>
      <c r="ET114" s="56"/>
      <c r="EU114" s="56"/>
      <c r="EV114" s="56"/>
      <c r="EW114" s="56"/>
      <c r="EX114" s="56"/>
      <c r="EY114" s="56"/>
      <c r="EZ114" s="56"/>
      <c r="FA114" s="56"/>
      <c r="FB114" s="56"/>
      <c r="FD114" s="56"/>
      <c r="FE114" s="56"/>
      <c r="FF114" s="56"/>
      <c r="FG114" s="56"/>
      <c r="FH114" s="56"/>
      <c r="FI114" s="56"/>
      <c r="FJ114" s="56"/>
      <c r="FK114" s="56"/>
      <c r="FL114" s="56"/>
      <c r="FN114" s="56"/>
      <c r="FO114" s="56"/>
      <c r="FP114" s="56"/>
      <c r="FQ114" s="56"/>
      <c r="FR114" s="56"/>
      <c r="FS114" s="56"/>
      <c r="FT114" s="56"/>
      <c r="FU114" s="56"/>
      <c r="FV114" s="56"/>
      <c r="FX114" s="56"/>
      <c r="FY114" s="56"/>
      <c r="FZ114" s="56"/>
      <c r="GA114" s="56"/>
      <c r="GB114" s="56"/>
      <c r="GC114" s="56"/>
      <c r="GD114" s="56"/>
      <c r="GE114" s="56"/>
      <c r="GF114" s="56"/>
      <c r="GH114" s="56"/>
      <c r="GI114" s="56"/>
      <c r="GJ114" s="56"/>
      <c r="GK114" s="56"/>
      <c r="GL114" s="56"/>
      <c r="GM114" s="56"/>
      <c r="GN114" s="56"/>
      <c r="GO114" s="56"/>
      <c r="GP114" s="56"/>
      <c r="GR114" s="56"/>
      <c r="GS114" s="56"/>
      <c r="GT114" s="56"/>
      <c r="GU114" s="56"/>
      <c r="GV114" s="56"/>
      <c r="GW114" s="56"/>
      <c r="GX114" s="56"/>
      <c r="GY114" s="56"/>
      <c r="GZ114" s="56"/>
      <c r="HB114" s="56"/>
      <c r="HC114" s="56"/>
      <c r="HD114" s="56"/>
      <c r="HE114" s="56"/>
      <c r="HF114" s="56"/>
      <c r="HG114" s="56"/>
      <c r="HH114" s="56"/>
      <c r="HI114" s="56"/>
      <c r="HJ114" s="56"/>
      <c r="HL114" s="56"/>
      <c r="HM114" s="56"/>
      <c r="HN114" s="56"/>
      <c r="HO114" s="56"/>
      <c r="HP114" s="56"/>
      <c r="HQ114" s="56"/>
      <c r="HR114" s="56"/>
      <c r="HS114" s="56"/>
      <c r="HT114" s="56"/>
      <c r="HV114" s="56"/>
      <c r="HW114" s="56"/>
      <c r="HX114" s="56"/>
      <c r="HY114" s="56"/>
      <c r="HZ114" s="56"/>
      <c r="IA114" s="56"/>
      <c r="IB114" s="56"/>
      <c r="IC114" s="56"/>
      <c r="ID114" s="56"/>
      <c r="IF114" s="56"/>
      <c r="IG114" s="56"/>
      <c r="IH114" s="56"/>
      <c r="II114" s="56"/>
      <c r="IJ114" s="56"/>
      <c r="IK114" s="56"/>
      <c r="IL114" s="56"/>
      <c r="IM114" s="56"/>
      <c r="IN114" s="56"/>
      <c r="IP114" s="56"/>
      <c r="IQ114" s="56"/>
      <c r="IR114" s="56"/>
      <c r="IS114" s="56"/>
      <c r="IT114" s="56"/>
      <c r="IU114" s="56"/>
    </row>
    <row r="115" spans="1:255" ht="34.15" customHeight="1" thickBot="1" x14ac:dyDescent="0.25">
      <c r="A115" s="117" t="s">
        <v>2277</v>
      </c>
      <c r="B115" s="164"/>
      <c r="C115" s="85" t="s">
        <v>87</v>
      </c>
      <c r="D115" s="253"/>
      <c r="E115" s="254"/>
      <c r="F115" s="253"/>
      <c r="G115" s="254"/>
      <c r="H115" s="254"/>
      <c r="I115" s="49">
        <v>22500.54</v>
      </c>
    </row>
    <row r="116" spans="1:255" ht="13.5" thickBot="1" x14ac:dyDescent="0.25">
      <c r="A116" s="46"/>
      <c r="B116" s="76">
        <f>SUM(B115:B115)</f>
        <v>0</v>
      </c>
      <c r="C116" s="75"/>
      <c r="D116" s="76"/>
      <c r="E116" s="77"/>
      <c r="F116" s="75"/>
      <c r="G116" s="75"/>
      <c r="H116" s="76" t="s">
        <v>17</v>
      </c>
      <c r="I116" s="78">
        <f>SUM(I115:I115)</f>
        <v>22500.54</v>
      </c>
    </row>
    <row r="117" spans="1:255" ht="33.6" customHeight="1" thickBot="1" x14ac:dyDescent="0.25">
      <c r="A117" s="134" t="s">
        <v>96</v>
      </c>
      <c r="B117" s="114" t="s">
        <v>16</v>
      </c>
      <c r="C117" s="114" t="s">
        <v>5</v>
      </c>
      <c r="D117" s="114" t="s">
        <v>23</v>
      </c>
      <c r="E117" s="114" t="s">
        <v>18</v>
      </c>
      <c r="F117" s="114" t="s">
        <v>19</v>
      </c>
      <c r="G117" s="114" t="s">
        <v>10</v>
      </c>
      <c r="H117" s="114" t="s">
        <v>13</v>
      </c>
      <c r="I117" s="115" t="s">
        <v>12</v>
      </c>
    </row>
    <row r="118" spans="1:255" ht="13.5" thickBot="1" x14ac:dyDescent="0.25">
      <c r="A118" s="206"/>
      <c r="B118" s="185"/>
      <c r="C118" s="70" t="s">
        <v>87</v>
      </c>
      <c r="D118" s="163"/>
      <c r="E118" s="53"/>
      <c r="F118" s="53"/>
      <c r="G118" s="53"/>
      <c r="H118" s="153"/>
      <c r="I118" s="471">
        <v>31784.03</v>
      </c>
    </row>
    <row r="119" spans="1:255" ht="13.5" thickBot="1" x14ac:dyDescent="0.25">
      <c r="A119" s="134"/>
      <c r="B119" s="271"/>
      <c r="C119" s="75"/>
      <c r="D119" s="76"/>
      <c r="E119" s="77"/>
      <c r="F119" s="75"/>
      <c r="G119" s="75"/>
      <c r="H119" s="76"/>
      <c r="I119" s="78">
        <f>SUM(I118)</f>
        <v>31784.03</v>
      </c>
    </row>
    <row r="120" spans="1:255" x14ac:dyDescent="0.2">
      <c r="A120" s="9"/>
      <c r="B120" s="9"/>
      <c r="C120" s="9"/>
      <c r="D120" s="9"/>
      <c r="E120" s="9"/>
      <c r="F120" s="20"/>
      <c r="G120" s="20"/>
      <c r="H120" s="20"/>
      <c r="I120" s="20"/>
    </row>
    <row r="121" spans="1:255" ht="15.75" x14ac:dyDescent="0.2">
      <c r="A121" s="21" t="s">
        <v>21</v>
      </c>
      <c r="B121" s="22"/>
      <c r="C121" s="23"/>
      <c r="D121" s="4" t="s">
        <v>9</v>
      </c>
      <c r="E121" s="4" t="s">
        <v>6</v>
      </c>
      <c r="F121" s="119" t="s">
        <v>7</v>
      </c>
    </row>
    <row r="122" spans="1:255" x14ac:dyDescent="0.2">
      <c r="A122" s="642" t="s">
        <v>15</v>
      </c>
      <c r="B122" s="643"/>
      <c r="C122" s="25"/>
      <c r="D122" s="26">
        <f>B26</f>
        <v>37884.82</v>
      </c>
      <c r="E122" s="26">
        <f>I26</f>
        <v>9100.65</v>
      </c>
      <c r="F122" s="120">
        <f>D122+E122</f>
        <v>46985.47</v>
      </c>
    </row>
    <row r="123" spans="1:255" x14ac:dyDescent="0.2">
      <c r="A123" s="642" t="s">
        <v>4</v>
      </c>
      <c r="B123" s="643"/>
      <c r="C123" s="25"/>
      <c r="D123" s="26">
        <f>B54</f>
        <v>68343.280000000013</v>
      </c>
      <c r="E123" s="26">
        <f>I54</f>
        <v>2587.12</v>
      </c>
      <c r="F123" s="120">
        <f>D123+E123</f>
        <v>70930.400000000009</v>
      </c>
    </row>
    <row r="124" spans="1:255" x14ac:dyDescent="0.2">
      <c r="A124" s="642" t="s">
        <v>14</v>
      </c>
      <c r="B124" s="643"/>
      <c r="C124" s="25"/>
      <c r="D124" s="26">
        <f>B73</f>
        <v>31026.57</v>
      </c>
      <c r="E124" s="26">
        <f>I73</f>
        <v>342.78</v>
      </c>
      <c r="F124" s="120">
        <f>D124+E124</f>
        <v>31369.35</v>
      </c>
    </row>
    <row r="125" spans="1:255" x14ac:dyDescent="0.2">
      <c r="A125" s="642" t="s">
        <v>146</v>
      </c>
      <c r="B125" s="643"/>
      <c r="C125" s="25"/>
      <c r="D125" s="26">
        <f>B88</f>
        <v>48204.270000000004</v>
      </c>
      <c r="E125" s="26">
        <f>I88</f>
        <v>773.71</v>
      </c>
      <c r="F125" s="120">
        <f>D125+E125</f>
        <v>48977.98</v>
      </c>
      <c r="G125" s="56"/>
    </row>
    <row r="126" spans="1:255" x14ac:dyDescent="0.2">
      <c r="A126" s="642" t="s">
        <v>26</v>
      </c>
      <c r="B126" s="643"/>
      <c r="C126" s="25"/>
      <c r="D126" s="26">
        <f>B113</f>
        <v>6393.9500000000007</v>
      </c>
      <c r="E126" s="26">
        <f>I113</f>
        <v>328.23</v>
      </c>
      <c r="F126" s="120">
        <f>D126+E126</f>
        <v>6722.18</v>
      </c>
      <c r="G126" s="56"/>
    </row>
    <row r="127" spans="1:255" x14ac:dyDescent="0.2">
      <c r="A127" s="646" t="s">
        <v>69</v>
      </c>
      <c r="B127" s="647"/>
      <c r="C127" s="25"/>
      <c r="D127" s="26"/>
      <c r="E127" s="26"/>
      <c r="F127" s="242">
        <f>F130+F128+F129+F131</f>
        <v>16207.95</v>
      </c>
      <c r="G127" s="56"/>
    </row>
    <row r="128" spans="1:255" ht="44.45" customHeight="1" x14ac:dyDescent="0.2">
      <c r="A128" s="650" t="s">
        <v>2275</v>
      </c>
      <c r="B128" s="651"/>
      <c r="C128" s="25"/>
      <c r="D128" s="26"/>
      <c r="E128" s="26"/>
      <c r="F128" s="120">
        <f>I92</f>
        <v>189.92</v>
      </c>
      <c r="G128" s="56"/>
    </row>
    <row r="129" spans="1:7" ht="39.6" customHeight="1" x14ac:dyDescent="0.2">
      <c r="A129" s="650" t="s">
        <v>2276</v>
      </c>
      <c r="B129" s="651"/>
      <c r="C129" s="25"/>
      <c r="D129" s="26"/>
      <c r="E129" s="26"/>
      <c r="F129" s="120">
        <f>I95</f>
        <v>205.2</v>
      </c>
      <c r="G129" s="56"/>
    </row>
    <row r="130" spans="1:7" x14ac:dyDescent="0.2">
      <c r="A130" s="642" t="s">
        <v>2270</v>
      </c>
      <c r="B130" s="643"/>
      <c r="C130" s="25"/>
      <c r="D130" s="26"/>
      <c r="E130" s="26"/>
      <c r="F130" s="247">
        <f>I96</f>
        <v>12830.13</v>
      </c>
      <c r="G130" s="56"/>
    </row>
    <row r="131" spans="1:7" x14ac:dyDescent="0.2">
      <c r="A131" s="642" t="s">
        <v>88</v>
      </c>
      <c r="B131" s="643"/>
      <c r="C131" s="25"/>
      <c r="D131" s="26"/>
      <c r="E131" s="26"/>
      <c r="F131" s="120">
        <f>I97</f>
        <v>2982.7</v>
      </c>
      <c r="G131" s="56"/>
    </row>
    <row r="132" spans="1:7" ht="45" customHeight="1" x14ac:dyDescent="0.2">
      <c r="A132" s="650" t="s">
        <v>2</v>
      </c>
      <c r="B132" s="651"/>
      <c r="C132" s="25"/>
      <c r="D132" s="26">
        <f>B116</f>
        <v>0</v>
      </c>
      <c r="E132" s="26"/>
      <c r="F132" s="120">
        <f>D132+E132+I116</f>
        <v>22500.54</v>
      </c>
      <c r="G132" s="56"/>
    </row>
    <row r="133" spans="1:7" ht="34.9" customHeight="1" x14ac:dyDescent="0.2">
      <c r="A133" s="650" t="s">
        <v>96</v>
      </c>
      <c r="B133" s="651"/>
      <c r="C133" s="25"/>
      <c r="D133" s="26"/>
      <c r="E133" s="26"/>
      <c r="F133" s="120">
        <f>I119</f>
        <v>31784.03</v>
      </c>
      <c r="G133" s="56"/>
    </row>
    <row r="134" spans="1:7" x14ac:dyDescent="0.2">
      <c r="A134" s="648" t="s">
        <v>22</v>
      </c>
      <c r="B134" s="649"/>
      <c r="C134" s="27"/>
      <c r="D134" s="28">
        <f>SUM(D122:D132)</f>
        <v>191852.89</v>
      </c>
      <c r="E134" s="28">
        <f>SUM(E122:E126)</f>
        <v>13132.490000000002</v>
      </c>
      <c r="F134" s="121">
        <f>F122+F123+F124+F125+F126+F127+F132+F133</f>
        <v>275477.90000000002</v>
      </c>
    </row>
  </sheetData>
  <mergeCells count="41">
    <mergeCell ref="C50:C51"/>
    <mergeCell ref="D50:D51"/>
    <mergeCell ref="A129:B129"/>
    <mergeCell ref="A90:A92"/>
    <mergeCell ref="A123:B123"/>
    <mergeCell ref="A42:A47"/>
    <mergeCell ref="B35:B47"/>
    <mergeCell ref="A122:B122"/>
    <mergeCell ref="A35:A37"/>
    <mergeCell ref="A69:A71"/>
    <mergeCell ref="A50:A51"/>
    <mergeCell ref="A134:B134"/>
    <mergeCell ref="A124:B124"/>
    <mergeCell ref="A125:B125"/>
    <mergeCell ref="A126:B126"/>
    <mergeCell ref="A127:B127"/>
    <mergeCell ref="A133:B133"/>
    <mergeCell ref="A130:B130"/>
    <mergeCell ref="A131:B131"/>
    <mergeCell ref="A132:B132"/>
    <mergeCell ref="A128:B128"/>
    <mergeCell ref="G1:H1"/>
    <mergeCell ref="G2:H2"/>
    <mergeCell ref="A16:A17"/>
    <mergeCell ref="B16:B17"/>
    <mergeCell ref="C16:C17"/>
    <mergeCell ref="A1:B1"/>
    <mergeCell ref="D16:D17"/>
    <mergeCell ref="A9:A10"/>
    <mergeCell ref="B9:B15"/>
    <mergeCell ref="A11:A15"/>
    <mergeCell ref="A93:A95"/>
    <mergeCell ref="D9:D10"/>
    <mergeCell ref="D11:D15"/>
    <mergeCell ref="C9:C15"/>
    <mergeCell ref="C35:C47"/>
    <mergeCell ref="B50:B51"/>
    <mergeCell ref="A38:A41"/>
    <mergeCell ref="D35:D37"/>
    <mergeCell ref="D38:D41"/>
    <mergeCell ref="D42:D47"/>
  </mergeCells>
  <pageMargins left="0.70866141732283472" right="0.70866141732283472" top="0.19685039370078741" bottom="0.19685039370078741" header="0.31496062992125984" footer="0.31496062992125984"/>
  <pageSetup paperSize="9" orientation="landscape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94</vt:i4>
      </vt:variant>
      <vt:variant>
        <vt:lpstr>Именованные диапазоны</vt:lpstr>
      </vt:variant>
      <vt:variant>
        <vt:i4>1</vt:i4>
      </vt:variant>
    </vt:vector>
  </HeadingPairs>
  <TitlesOfParts>
    <vt:vector size="95" baseType="lpstr">
      <vt:lpstr>К.М. 2</vt:lpstr>
      <vt:lpstr>К.М. 6 корп.2</vt:lpstr>
      <vt:lpstr>К.М. 5а</vt:lpstr>
      <vt:lpstr>К.М. 7</vt:lpstr>
      <vt:lpstr>К.М. 7а</vt:lpstr>
      <vt:lpstr>К.М. 9</vt:lpstr>
      <vt:lpstr>К.М. 11</vt:lpstr>
      <vt:lpstr>К.М. 13</vt:lpstr>
      <vt:lpstr>К.М. 15</vt:lpstr>
      <vt:lpstr>К.М. 17</vt:lpstr>
      <vt:lpstr>К.М. 21</vt:lpstr>
      <vt:lpstr>К.М. 8 корп.1</vt:lpstr>
      <vt:lpstr>К.М. 8 корп.2</vt:lpstr>
      <vt:lpstr>К.М. 8 корп.3</vt:lpstr>
      <vt:lpstr>К.М. 10 корп.1</vt:lpstr>
      <vt:lpstr>К.М. 10 корп.2</vt:lpstr>
      <vt:lpstr>К.М. 10 корп.3</vt:lpstr>
      <vt:lpstr>К.М. 12 корп.1</vt:lpstr>
      <vt:lpstr>К.М. 12 корп.2</vt:lpstr>
      <vt:lpstr>К.М. 12 корп.3</vt:lpstr>
      <vt:lpstr>К.М. 12 корп.4</vt:lpstr>
      <vt:lpstr>К.М. 16 корп.1</vt:lpstr>
      <vt:lpstr>К.М. 16 корп.2</vt:lpstr>
      <vt:lpstr>Л 4</vt:lpstr>
      <vt:lpstr>Л 5</vt:lpstr>
      <vt:lpstr>Л 6</vt:lpstr>
      <vt:lpstr>Л 6а</vt:lpstr>
      <vt:lpstr>Л 7</vt:lpstr>
      <vt:lpstr>Л 9</vt:lpstr>
      <vt:lpstr>Л 10</vt:lpstr>
      <vt:lpstr>Л 11</vt:lpstr>
      <vt:lpstr>Л 12</vt:lpstr>
      <vt:lpstr>Л 13</vt:lpstr>
      <vt:lpstr>Л 14</vt:lpstr>
      <vt:lpstr>Л 15</vt:lpstr>
      <vt:lpstr>Л 16</vt:lpstr>
      <vt:lpstr>Л 20</vt:lpstr>
      <vt:lpstr>Л 22</vt:lpstr>
      <vt:lpstr>Л 23</vt:lpstr>
      <vt:lpstr>Л 25</vt:lpstr>
      <vt:lpstr>Л 27</vt:lpstr>
      <vt:lpstr>Л 30</vt:lpstr>
      <vt:lpstr>Л 31</vt:lpstr>
      <vt:lpstr>Л 33</vt:lpstr>
      <vt:lpstr>Перв. 6</vt:lpstr>
      <vt:lpstr>Перв. 6 корп.2</vt:lpstr>
      <vt:lpstr>Перв. 6 корп.3</vt:lpstr>
      <vt:lpstr>Перв. 8</vt:lpstr>
      <vt:lpstr>Перв. 8 корп.2</vt:lpstr>
      <vt:lpstr>Перв. 8 корп.3</vt:lpstr>
      <vt:lpstr>Перв. 8 корп.4</vt:lpstr>
      <vt:lpstr>Перв. 8 корп.5</vt:lpstr>
      <vt:lpstr>Перв. 10</vt:lpstr>
      <vt:lpstr>Перв. 121а</vt:lpstr>
      <vt:lpstr>Пер.М. 1</vt:lpstr>
      <vt:lpstr>Пер.М. 3</vt:lpstr>
      <vt:lpstr>Пер.М. 9</vt:lpstr>
      <vt:lpstr>Пер.М. 11</vt:lpstr>
      <vt:lpstr>Прол.13 корп.1</vt:lpstr>
      <vt:lpstr>Прол. 13 корп.2</vt:lpstr>
      <vt:lpstr>Прол. 13 корп.3</vt:lpstr>
      <vt:lpstr>Прол. 15 корп.1</vt:lpstr>
      <vt:lpstr>Прол. 16</vt:lpstr>
      <vt:lpstr>Прол. 17</vt:lpstr>
      <vt:lpstr>Прол. 18</vt:lpstr>
      <vt:lpstr>Прол. 19</vt:lpstr>
      <vt:lpstr>Прол. 20</vt:lpstr>
      <vt:lpstr>Прол. 22</vt:lpstr>
      <vt:lpstr>Прол. 23</vt:lpstr>
      <vt:lpstr>Прол. 24</vt:lpstr>
      <vt:lpstr>Прол. 26</vt:lpstr>
      <vt:lpstr>Прол. 28</vt:lpstr>
      <vt:lpstr>Прол. 29</vt:lpstr>
      <vt:lpstr>Прол. 30 корп.1</vt:lpstr>
      <vt:lpstr>Прол. 30 корп.2</vt:lpstr>
      <vt:lpstr>Сорев. 2</vt:lpstr>
      <vt:lpstr>Сорев. 20</vt:lpstr>
      <vt:lpstr>Сорев. 22</vt:lpstr>
      <vt:lpstr>Сорев. 24</vt:lpstr>
      <vt:lpstr>Школ. 6</vt:lpstr>
      <vt:lpstr>Вокз. 7</vt:lpstr>
      <vt:lpstr>Кооп. 7</vt:lpstr>
      <vt:lpstr>Кооп. 9</vt:lpstr>
      <vt:lpstr>Запад. 8</vt:lpstr>
      <vt:lpstr>Запад. 15</vt:lpstr>
      <vt:lpstr>Калинина 24</vt:lpstr>
      <vt:lpstr>Приозерная 1</vt:lpstr>
      <vt:lpstr>Приозерная 2</vt:lpstr>
      <vt:lpstr>Приозерная 3</vt:lpstr>
      <vt:lpstr>Приозерная 4</vt:lpstr>
      <vt:lpstr>Приозерная 5</vt:lpstr>
      <vt:lpstr>Приозерная 6</vt:lpstr>
      <vt:lpstr>Приозерная 7</vt:lpstr>
      <vt:lpstr>Приозерная 8</vt:lpstr>
      <vt:lpstr>_ФильтрБазыДанных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Vanya Kokorev</cp:lastModifiedBy>
  <cp:lastPrinted>2018-05-22T05:33:48Z</cp:lastPrinted>
  <dcterms:created xsi:type="dcterms:W3CDTF">2011-02-14T09:49:39Z</dcterms:created>
  <dcterms:modified xsi:type="dcterms:W3CDTF">2019-01-24T16:54:19Z</dcterms:modified>
</cp:coreProperties>
</file>